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NĂM 2025\Theo yêu cầu\XD giá TYC (T6.2025)\"/>
    </mc:Choice>
  </mc:AlternateContent>
  <bookViews>
    <workbookView xWindow="0" yWindow="0" windowWidth="20280" windowHeight="7620" tabRatio="658" firstSheet="1" activeTab="3"/>
  </bookViews>
  <sheets>
    <sheet name="Yên Bái" sheetId="29" state="hidden" r:id="rId1"/>
    <sheet name="Khám bệnh" sheetId="1" r:id="rId2"/>
    <sheet name="Tiền giường và PT TYC" sheetId="6" r:id="rId3"/>
    <sheet name="DVKT" sheetId="32" r:id="rId4"/>
    <sheet name="DVKT TYC" sheetId="4" state="hidden" r:id="rId5"/>
  </sheets>
  <externalReferences>
    <externalReference r:id="rId6"/>
    <externalReference r:id="rId7"/>
  </externalReferences>
  <definedNames>
    <definedName name="_xlnm._FilterDatabase" localSheetId="3" hidden="1">DVKT!$A$5:$XEP$1397</definedName>
    <definedName name="_xlnm._FilterDatabase" localSheetId="4" hidden="1">'DVKT TYC'!$A$5:$BE$2408</definedName>
    <definedName name="_xlnm._FilterDatabase" localSheetId="0" hidden="1">'Yên Bái'!$A$1:$F$7316</definedName>
    <definedName name="_xlnm.Print_Titles" localSheetId="3">DVKT!$4:$5</definedName>
  </definedNames>
  <calcPr calcId="162913"/>
</workbook>
</file>

<file path=xl/calcChain.xml><?xml version="1.0" encoding="utf-8"?>
<calcChain xmlns="http://schemas.openxmlformats.org/spreadsheetml/2006/main">
  <c r="AT1094" i="32" l="1"/>
  <c r="AU1094" i="32"/>
  <c r="AV1094" i="32" s="1"/>
  <c r="AX1094" i="32" s="1"/>
  <c r="AW1094" i="32"/>
  <c r="BB1094" i="32" s="1"/>
  <c r="BD1094" i="32" s="1"/>
  <c r="BC1094" i="32" l="1"/>
  <c r="AZ1094" i="32"/>
  <c r="AY1094" i="32"/>
  <c r="BA1094" i="32" l="1"/>
  <c r="BB202" i="32" l="1"/>
  <c r="BB180" i="32"/>
  <c r="BB173" i="32"/>
  <c r="BD173" i="32" s="1"/>
  <c r="BE173" i="32" s="1"/>
  <c r="BB174" i="32"/>
  <c r="BD174" i="32" s="1"/>
  <c r="BE174" i="32" s="1"/>
  <c r="BB172" i="32"/>
  <c r="BD172" i="32" s="1"/>
  <c r="BE172" i="32" s="1"/>
  <c r="BB147" i="32"/>
  <c r="BB146" i="32"/>
  <c r="BB139" i="32"/>
  <c r="BB136" i="32"/>
  <c r="BD136" i="32" s="1"/>
  <c r="BE136" i="32" s="1"/>
  <c r="BB135" i="32"/>
  <c r="BD135" i="32" s="1"/>
  <c r="BE135" i="32" s="1"/>
  <c r="BB133" i="32"/>
  <c r="BD133" i="32" s="1"/>
  <c r="BE133" i="32" s="1"/>
  <c r="BB113" i="32"/>
  <c r="BB83" i="32"/>
  <c r="BB74" i="32"/>
  <c r="BB69" i="32"/>
  <c r="BB68" i="32"/>
  <c r="BB66" i="32"/>
  <c r="AW72" i="32" l="1"/>
  <c r="AW78" i="32"/>
  <c r="AW96" i="32"/>
  <c r="AW98" i="32"/>
  <c r="AW100" i="32"/>
  <c r="AW102" i="32"/>
  <c r="AW104" i="32"/>
  <c r="AW106" i="32"/>
  <c r="AW108" i="32"/>
  <c r="AW110" i="32"/>
  <c r="AW119" i="32"/>
  <c r="AW214" i="32"/>
  <c r="AW220" i="32"/>
  <c r="AW223" i="32"/>
  <c r="AW284" i="32"/>
  <c r="BB284" i="32" s="1"/>
  <c r="BD284" i="32" s="1"/>
  <c r="BE284" i="32" s="1"/>
  <c r="AW404" i="32"/>
  <c r="AW1253" i="32"/>
  <c r="AW1255" i="32"/>
  <c r="AW1257" i="32"/>
  <c r="AW1320" i="32"/>
  <c r="AW1370" i="32"/>
  <c r="AW1372" i="32"/>
  <c r="AW79" i="32"/>
  <c r="AW81" i="32"/>
  <c r="AW63" i="32"/>
  <c r="AW112" i="32"/>
  <c r="AW69" i="32"/>
  <c r="AW83" i="32"/>
  <c r="AW85" i="32"/>
  <c r="AW87" i="32"/>
  <c r="AW89" i="32"/>
  <c r="AW91" i="32"/>
  <c r="AW94" i="32"/>
  <c r="AW116" i="32"/>
  <c r="AW121" i="32"/>
  <c r="AW123" i="32"/>
  <c r="AW125" i="32"/>
  <c r="AW127" i="32"/>
  <c r="AW129" i="32"/>
  <c r="AW131" i="32"/>
  <c r="AW134" i="32"/>
  <c r="BB134" i="32" s="1"/>
  <c r="BD134" i="32" s="1"/>
  <c r="BE134" i="32" s="1"/>
  <c r="AW136" i="32"/>
  <c r="AW144" i="32"/>
  <c r="AW146" i="32"/>
  <c r="AW148" i="32"/>
  <c r="BB148" i="32" s="1"/>
  <c r="AW150" i="32"/>
  <c r="AW152" i="32"/>
  <c r="AW154" i="32"/>
  <c r="AW156" i="32"/>
  <c r="AW158" i="32"/>
  <c r="AW160" i="32"/>
  <c r="AW162" i="32"/>
  <c r="AW164" i="32"/>
  <c r="AW166" i="32"/>
  <c r="AW168" i="32"/>
  <c r="AW170" i="32"/>
  <c r="AW172" i="32"/>
  <c r="AW174" i="32"/>
  <c r="AW176" i="32"/>
  <c r="AW178" i="32"/>
  <c r="AW180" i="32"/>
  <c r="AW182" i="32"/>
  <c r="AW184" i="32"/>
  <c r="AW186" i="32"/>
  <c r="AW188" i="32"/>
  <c r="AW190" i="32"/>
  <c r="AW192" i="32"/>
  <c r="AW194" i="32"/>
  <c r="AW215" i="32"/>
  <c r="AW228" i="32"/>
  <c r="BB228" i="32" s="1"/>
  <c r="BD228" i="32" s="1"/>
  <c r="BE228" i="32" s="1"/>
  <c r="AW230" i="32"/>
  <c r="AW232" i="32"/>
  <c r="AW234" i="32"/>
  <c r="AW236" i="32"/>
  <c r="AW238" i="32"/>
  <c r="AW240" i="32"/>
  <c r="AW242" i="32"/>
  <c r="AW244" i="32"/>
  <c r="AW246" i="32"/>
  <c r="AW248" i="32"/>
  <c r="AW250" i="32"/>
  <c r="AW252" i="32"/>
  <c r="AW254" i="32"/>
  <c r="AW256" i="32"/>
  <c r="AW258" i="32"/>
  <c r="AW260" i="32"/>
  <c r="AW262" i="32"/>
  <c r="AW264" i="32"/>
  <c r="AW266" i="32"/>
  <c r="AW268" i="32"/>
  <c r="AW270" i="32"/>
  <c r="AW298" i="32"/>
  <c r="AW300" i="32"/>
  <c r="AW302" i="32"/>
  <c r="AW304" i="32"/>
  <c r="AW306" i="32"/>
  <c r="AW1109" i="32"/>
  <c r="AW1111" i="32"/>
  <c r="AW1113" i="32"/>
  <c r="AW1115" i="32"/>
  <c r="AW1117" i="32"/>
  <c r="AW1119" i="32"/>
  <c r="AW1121" i="32"/>
  <c r="AW1123" i="32"/>
  <c r="AW1125" i="32"/>
  <c r="AW1127" i="32"/>
  <c r="AW1129" i="32"/>
  <c r="AW1131" i="32"/>
  <c r="AW1133" i="32"/>
  <c r="AW1135" i="32"/>
  <c r="AW1137" i="32"/>
  <c r="AW1139" i="32"/>
  <c r="AW1141" i="32"/>
  <c r="AW1143" i="32"/>
  <c r="AW1145" i="32"/>
  <c r="AW1147" i="32"/>
  <c r="AW1149" i="32"/>
  <c r="AW1151" i="32"/>
  <c r="AW1153" i="32"/>
  <c r="AW1155" i="32"/>
  <c r="AW1157" i="32"/>
  <c r="AW1159" i="32"/>
  <c r="AW1161" i="32"/>
  <c r="AW1163" i="32"/>
  <c r="AW1165" i="32"/>
  <c r="AW1167" i="32"/>
  <c r="AW1169" i="32"/>
  <c r="AW1171" i="32"/>
  <c r="AW1173" i="32"/>
  <c r="AW1175" i="32"/>
  <c r="AW1177" i="32"/>
  <c r="AW1179" i="32"/>
  <c r="AW1181" i="32"/>
  <c r="AW1183" i="32"/>
  <c r="AW1185" i="32"/>
  <c r="AW1187" i="32"/>
  <c r="AW1189" i="32"/>
  <c r="AW1191" i="32"/>
  <c r="AW1193" i="32"/>
  <c r="AW1195" i="32"/>
  <c r="AW1197" i="32"/>
  <c r="AW1199" i="32"/>
  <c r="AW1201" i="32"/>
  <c r="AW1203" i="32"/>
  <c r="AW1205" i="32"/>
  <c r="AW1207" i="32"/>
  <c r="AW1209" i="32"/>
  <c r="AW1211" i="32"/>
  <c r="AW1213" i="32"/>
  <c r="AW1215" i="32"/>
  <c r="AW1217" i="32"/>
  <c r="AW1219" i="32"/>
  <c r="AW1221" i="32"/>
  <c r="AW1223" i="32"/>
  <c r="AW1225" i="32"/>
  <c r="AW1227" i="32"/>
  <c r="AW1229" i="32"/>
  <c r="AW1231" i="32"/>
  <c r="AW1233" i="32"/>
  <c r="AW1235" i="32"/>
  <c r="AW1237" i="32"/>
  <c r="AW1239" i="32"/>
  <c r="AW1241" i="32"/>
  <c r="AW1243" i="32"/>
  <c r="AW1247" i="32"/>
  <c r="AW1349" i="32"/>
  <c r="AW1355" i="32"/>
  <c r="AW1357" i="32"/>
  <c r="AW1359" i="32"/>
  <c r="AW1361" i="32"/>
  <c r="AW1363" i="32"/>
  <c r="AW1365" i="32"/>
  <c r="AW1367" i="32"/>
  <c r="AW1376" i="32"/>
  <c r="AW1378" i="32"/>
  <c r="AW1380" i="32"/>
  <c r="AW1382" i="32"/>
  <c r="AW1384" i="32"/>
  <c r="AW1386" i="32"/>
  <c r="AW1388" i="32"/>
  <c r="AW1390" i="32"/>
  <c r="AW1392" i="32"/>
  <c r="AW1394" i="32"/>
  <c r="AW1396" i="32"/>
  <c r="AW61" i="32"/>
  <c r="AW71" i="32"/>
  <c r="AW76" i="32"/>
  <c r="AW118" i="32"/>
  <c r="AW140" i="32"/>
  <c r="AW142" i="32"/>
  <c r="AW216" i="32"/>
  <c r="AW225" i="32"/>
  <c r="AW277" i="32"/>
  <c r="BB277" i="32" s="1"/>
  <c r="BD277" i="32" s="1"/>
  <c r="BE277" i="32" s="1"/>
  <c r="AW279" i="32"/>
  <c r="BB279" i="32" s="1"/>
  <c r="BD279" i="32" s="1"/>
  <c r="BE279" i="32" s="1"/>
  <c r="AW281" i="32"/>
  <c r="BB281" i="32" s="1"/>
  <c r="BD281" i="32" s="1"/>
  <c r="BE281" i="32" s="1"/>
  <c r="AW286" i="32"/>
  <c r="BB286" i="32" s="1"/>
  <c r="BD286" i="32" s="1"/>
  <c r="BE286" i="32" s="1"/>
  <c r="AW288" i="32"/>
  <c r="AW290" i="32"/>
  <c r="AW292" i="32"/>
  <c r="AW294" i="32"/>
  <c r="AW296" i="32"/>
  <c r="AW418" i="32"/>
  <c r="AW1108" i="32"/>
  <c r="AW1248" i="32"/>
  <c r="AW1250" i="32"/>
  <c r="AW1252" i="32"/>
  <c r="AW1259" i="32"/>
  <c r="AW1374" i="32"/>
  <c r="AW327" i="32"/>
  <c r="AW338" i="32"/>
  <c r="AW341" i="32"/>
  <c r="AW1318" i="32"/>
  <c r="AW308" i="32"/>
  <c r="AW1316" i="32"/>
  <c r="AW274" i="32"/>
  <c r="BB274" i="32" s="1"/>
  <c r="BD274" i="32" s="1"/>
  <c r="BE274" i="32" s="1"/>
  <c r="AW74" i="32"/>
  <c r="AW132" i="32"/>
  <c r="AW212" i="32"/>
  <c r="AW275" i="32"/>
  <c r="BB275" i="32" s="1"/>
  <c r="BD275" i="32" s="1"/>
  <c r="BE275" i="32" s="1"/>
  <c r="AW392" i="32"/>
  <c r="AW394" i="32"/>
  <c r="AW400" i="32"/>
  <c r="AW402" i="32"/>
  <c r="AW417" i="32"/>
  <c r="AW1319" i="32"/>
  <c r="AW1375" i="32"/>
  <c r="AW99" i="32"/>
  <c r="AW97" i="32"/>
  <c r="AW93" i="32"/>
  <c r="AW77" i="32"/>
  <c r="AW75" i="32"/>
  <c r="AW60" i="32"/>
  <c r="BB17" i="32"/>
  <c r="AW8"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2" i="32"/>
  <c r="AW64" i="32"/>
  <c r="AW65" i="32"/>
  <c r="AW66" i="32"/>
  <c r="AW67" i="32"/>
  <c r="AW68" i="32"/>
  <c r="AW70" i="32"/>
  <c r="AW73" i="32"/>
  <c r="AW80" i="32"/>
  <c r="AW82" i="32"/>
  <c r="AW84" i="32"/>
  <c r="AW86" i="32"/>
  <c r="AW88" i="32"/>
  <c r="AW90" i="32"/>
  <c r="AW92" i="32"/>
  <c r="AW95" i="32"/>
  <c r="AW101" i="32"/>
  <c r="AW103" i="32"/>
  <c r="AW105" i="32"/>
  <c r="AW107" i="32"/>
  <c r="AW109" i="32"/>
  <c r="AW111" i="32"/>
  <c r="AW113" i="32"/>
  <c r="AW114" i="32"/>
  <c r="AW115" i="32"/>
  <c r="AW117" i="32"/>
  <c r="AW120" i="32"/>
  <c r="AW122" i="32"/>
  <c r="AW124" i="32"/>
  <c r="AW126" i="32"/>
  <c r="AW128" i="32"/>
  <c r="AW130" i="32"/>
  <c r="AW133" i="32"/>
  <c r="AW135" i="32"/>
  <c r="AW137" i="32"/>
  <c r="AW138" i="32"/>
  <c r="AW139" i="32"/>
  <c r="AW141" i="32"/>
  <c r="AW143" i="32"/>
  <c r="AW145" i="32"/>
  <c r="AW147" i="32"/>
  <c r="AW149" i="32"/>
  <c r="AW151" i="32"/>
  <c r="AW153" i="32"/>
  <c r="AW155" i="32"/>
  <c r="AW157" i="32"/>
  <c r="AW159" i="32"/>
  <c r="AW161" i="32"/>
  <c r="AW163" i="32"/>
  <c r="AW165" i="32"/>
  <c r="AW167" i="32"/>
  <c r="AW169" i="32"/>
  <c r="AW171" i="32"/>
  <c r="AW173" i="32"/>
  <c r="AW175" i="32"/>
  <c r="AW177" i="32"/>
  <c r="AW179" i="32"/>
  <c r="AW181" i="32"/>
  <c r="AW183" i="32"/>
  <c r="AW185" i="32"/>
  <c r="AW187" i="32"/>
  <c r="AW189" i="32"/>
  <c r="AW191" i="32"/>
  <c r="AW193" i="32"/>
  <c r="AW195" i="32"/>
  <c r="AW196" i="32"/>
  <c r="AW197" i="32"/>
  <c r="AW198" i="32"/>
  <c r="AW199" i="32"/>
  <c r="AW200" i="32"/>
  <c r="AW201" i="32"/>
  <c r="AW202" i="32"/>
  <c r="AW203" i="32"/>
  <c r="AW204" i="32"/>
  <c r="AW205" i="32"/>
  <c r="AW206" i="32"/>
  <c r="AW207" i="32"/>
  <c r="AW208" i="32"/>
  <c r="AW209" i="32"/>
  <c r="AW210" i="32"/>
  <c r="AW211" i="32"/>
  <c r="AW213" i="32"/>
  <c r="AW217" i="32"/>
  <c r="AW218" i="32"/>
  <c r="AW219" i="32"/>
  <c r="AW221" i="32"/>
  <c r="AW222" i="32"/>
  <c r="AW224" i="32"/>
  <c r="AW226" i="32"/>
  <c r="AW227" i="32"/>
  <c r="AW229" i="32"/>
  <c r="AW231" i="32"/>
  <c r="AW233" i="32"/>
  <c r="AW235" i="32"/>
  <c r="AW237" i="32"/>
  <c r="AW239" i="32"/>
  <c r="AW241" i="32"/>
  <c r="AW243" i="32"/>
  <c r="AW245" i="32"/>
  <c r="AW247" i="32"/>
  <c r="AW249" i="32"/>
  <c r="AW251" i="32"/>
  <c r="AW253" i="32"/>
  <c r="AW255" i="32"/>
  <c r="AW257" i="32"/>
  <c r="AW259" i="32"/>
  <c r="AW261" i="32"/>
  <c r="AW263" i="32"/>
  <c r="AW265" i="32"/>
  <c r="AW267" i="32"/>
  <c r="AW269" i="32"/>
  <c r="AW271" i="32"/>
  <c r="AW272" i="32"/>
  <c r="AW273" i="32"/>
  <c r="AW276" i="32"/>
  <c r="BB276" i="32" s="1"/>
  <c r="BD276" i="32" s="1"/>
  <c r="BE276" i="32" s="1"/>
  <c r="AW278" i="32"/>
  <c r="BB278" i="32" s="1"/>
  <c r="BD278" i="32" s="1"/>
  <c r="BE278" i="32" s="1"/>
  <c r="AW280" i="32"/>
  <c r="BB280" i="32" s="1"/>
  <c r="BD280" i="32" s="1"/>
  <c r="BE280" i="32" s="1"/>
  <c r="AW282" i="32"/>
  <c r="BB282" i="32" s="1"/>
  <c r="BD282" i="32" s="1"/>
  <c r="BE282" i="32" s="1"/>
  <c r="AW283" i="32"/>
  <c r="AW285" i="32"/>
  <c r="BB285" i="32" s="1"/>
  <c r="BD285" i="32" s="1"/>
  <c r="BE285" i="32" s="1"/>
  <c r="AW287" i="32"/>
  <c r="BB287" i="32" s="1"/>
  <c r="BD287" i="32" s="1"/>
  <c r="BE287" i="32" s="1"/>
  <c r="AW289" i="32"/>
  <c r="AW291" i="32"/>
  <c r="AW293" i="32"/>
  <c r="AW295" i="32"/>
  <c r="AW297" i="32"/>
  <c r="AW299" i="32"/>
  <c r="AW301" i="32"/>
  <c r="AW303" i="32"/>
  <c r="AW305" i="32"/>
  <c r="AW307" i="32"/>
  <c r="AW309" i="32"/>
  <c r="AW310" i="32"/>
  <c r="AW311" i="32"/>
  <c r="AW312" i="32"/>
  <c r="AW313" i="32"/>
  <c r="AW314" i="32"/>
  <c r="AW315" i="32"/>
  <c r="AW316" i="32"/>
  <c r="AW317" i="32"/>
  <c r="AW318" i="32"/>
  <c r="AW319" i="32"/>
  <c r="AW320" i="32"/>
  <c r="AW321" i="32"/>
  <c r="AW322" i="32"/>
  <c r="AW323" i="32"/>
  <c r="AW324" i="32"/>
  <c r="AW325" i="32"/>
  <c r="AW326" i="32"/>
  <c r="AW328" i="32"/>
  <c r="AW329" i="32"/>
  <c r="AW330" i="32"/>
  <c r="AW331" i="32"/>
  <c r="AW332" i="32"/>
  <c r="AW333" i="32"/>
  <c r="AW334" i="32"/>
  <c r="AW335" i="32"/>
  <c r="AW336" i="32"/>
  <c r="AW337" i="32"/>
  <c r="AW339" i="32"/>
  <c r="AW340"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3" i="32"/>
  <c r="AW395" i="32"/>
  <c r="AW396" i="32"/>
  <c r="AW397" i="32"/>
  <c r="AW398" i="32"/>
  <c r="AW399" i="32"/>
  <c r="AW401" i="32"/>
  <c r="AW403" i="32"/>
  <c r="AW405" i="32"/>
  <c r="AW406" i="32"/>
  <c r="AW407" i="32"/>
  <c r="AW408" i="32"/>
  <c r="AW409" i="32"/>
  <c r="AW410" i="32"/>
  <c r="AW411" i="32"/>
  <c r="AW412" i="32"/>
  <c r="AW413" i="32"/>
  <c r="AW414" i="32"/>
  <c r="AW415" i="32"/>
  <c r="AW416"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5" i="32"/>
  <c r="AW1096" i="32"/>
  <c r="AW1097" i="32"/>
  <c r="AW1098" i="32"/>
  <c r="AW1099" i="32"/>
  <c r="AW1100" i="32"/>
  <c r="AW1101" i="32"/>
  <c r="AW1102" i="32"/>
  <c r="AW1103" i="32"/>
  <c r="AW1104" i="32"/>
  <c r="AW1105" i="32"/>
  <c r="AW1106" i="32"/>
  <c r="AW1107" i="32"/>
  <c r="AW1110" i="32"/>
  <c r="AW1112" i="32"/>
  <c r="AW1114" i="32"/>
  <c r="AW1116" i="32"/>
  <c r="AW1118" i="32"/>
  <c r="AW1120" i="32"/>
  <c r="AW1122" i="32"/>
  <c r="AW1124" i="32"/>
  <c r="AW1126" i="32"/>
  <c r="AW1128" i="32"/>
  <c r="AW1130" i="32"/>
  <c r="AW1132" i="32"/>
  <c r="AW1134" i="32"/>
  <c r="AW1136" i="32"/>
  <c r="AW1138" i="32"/>
  <c r="AW1140" i="32"/>
  <c r="AW1142" i="32"/>
  <c r="AW1144" i="32"/>
  <c r="AW1146" i="32"/>
  <c r="AW1148" i="32"/>
  <c r="AW1150" i="32"/>
  <c r="AW1152" i="32"/>
  <c r="AW1154" i="32"/>
  <c r="AW1156" i="32"/>
  <c r="AW1158" i="32"/>
  <c r="AW1160" i="32"/>
  <c r="AW1162" i="32"/>
  <c r="AW1164" i="32"/>
  <c r="AW1166" i="32"/>
  <c r="AW1168" i="32"/>
  <c r="AW1170" i="32"/>
  <c r="AW1172" i="32"/>
  <c r="AW1174" i="32"/>
  <c r="AW1176" i="32"/>
  <c r="AW1178" i="32"/>
  <c r="AW1180" i="32"/>
  <c r="AW1182" i="32"/>
  <c r="AW1184" i="32"/>
  <c r="AW1186" i="32"/>
  <c r="AW1188" i="32"/>
  <c r="AW1190" i="32"/>
  <c r="AW1192" i="32"/>
  <c r="AW1194" i="32"/>
  <c r="AW1196" i="32"/>
  <c r="AW1198" i="32"/>
  <c r="AW1200" i="32"/>
  <c r="AW1202" i="32"/>
  <c r="AW1204" i="32"/>
  <c r="AW1206" i="32"/>
  <c r="AW1208" i="32"/>
  <c r="AW1210" i="32"/>
  <c r="AW1212" i="32"/>
  <c r="AW1214" i="32"/>
  <c r="AW1216" i="32"/>
  <c r="AW1218" i="32"/>
  <c r="AW1220" i="32"/>
  <c r="AW1222" i="32"/>
  <c r="AW1224" i="32"/>
  <c r="AW1226" i="32"/>
  <c r="AW1228" i="32"/>
  <c r="AW1230" i="32"/>
  <c r="AW1232" i="32"/>
  <c r="AW1234" i="32"/>
  <c r="AW1236" i="32"/>
  <c r="AW1238" i="32"/>
  <c r="AW1240" i="32"/>
  <c r="AW1242" i="32"/>
  <c r="AW1244" i="32"/>
  <c r="AW1245" i="32"/>
  <c r="AW1246" i="32"/>
  <c r="AW1249" i="32"/>
  <c r="AW1251" i="32"/>
  <c r="AW1254" i="32"/>
  <c r="AW1256" i="32"/>
  <c r="AW1258"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7"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50" i="32"/>
  <c r="AW1351" i="32"/>
  <c r="AW1352" i="32"/>
  <c r="AW1353" i="32"/>
  <c r="AW1354" i="32"/>
  <c r="AW1356" i="32"/>
  <c r="AW1358" i="32"/>
  <c r="AW1360" i="32"/>
  <c r="AW1362" i="32"/>
  <c r="AW1364" i="32"/>
  <c r="AW1366" i="32"/>
  <c r="AW1368" i="32"/>
  <c r="AW1369" i="32"/>
  <c r="AW1371" i="32"/>
  <c r="AW1373" i="32"/>
  <c r="AW1377" i="32"/>
  <c r="AW1379" i="32"/>
  <c r="AW1381" i="32"/>
  <c r="AW1383" i="32"/>
  <c r="AW1385" i="32"/>
  <c r="AW1387" i="32"/>
  <c r="AW1389" i="32"/>
  <c r="AW1391" i="32"/>
  <c r="AW1393" i="32"/>
  <c r="AW1395" i="32"/>
  <c r="AW1397" i="32"/>
  <c r="BB151" i="32" l="1"/>
  <c r="BB16" i="32" l="1"/>
  <c r="BB1326" i="32"/>
  <c r="BB1276" i="32"/>
  <c r="BB1298" i="32"/>
  <c r="BB1090" i="32"/>
  <c r="BB236" i="32"/>
  <c r="BB244" i="32"/>
  <c r="BB1376" i="32"/>
  <c r="BB1332" i="32"/>
  <c r="BB1331" i="32"/>
  <c r="BB322" i="32"/>
  <c r="BB1073" i="32"/>
  <c r="BB426" i="32"/>
  <c r="BB1307" i="32"/>
  <c r="BB1003" i="32"/>
  <c r="BB319" i="32"/>
  <c r="BB425" i="32"/>
  <c r="BB317" i="32"/>
  <c r="BB1300" i="32"/>
  <c r="BB318" i="32"/>
  <c r="BB283" i="32"/>
  <c r="BB259" i="32"/>
  <c r="BB1350" i="32"/>
  <c r="BB1260" i="32"/>
  <c r="BB233" i="32"/>
  <c r="BB1284" i="32"/>
  <c r="BB308" i="32"/>
  <c r="BB1365" i="32"/>
  <c r="BB342" i="32"/>
  <c r="BB1366" i="32"/>
  <c r="BB439" i="32"/>
  <c r="BB440" i="32"/>
  <c r="BB441" i="32"/>
  <c r="BB1361" i="32"/>
  <c r="BB1362" i="32"/>
  <c r="BB433" i="32"/>
  <c r="BB434" i="32"/>
  <c r="BB435" i="32"/>
  <c r="BB438" i="32"/>
  <c r="BB437" i="32"/>
  <c r="BB436" i="32"/>
  <c r="BB1092" i="32"/>
  <c r="BB1375" i="32"/>
  <c r="BB352" i="32"/>
  <c r="BB1336" i="32"/>
  <c r="BB1084" i="32"/>
  <c r="BB1088" i="32"/>
  <c r="BB1087" i="32"/>
  <c r="BB149" i="32"/>
  <c r="BB211" i="32"/>
  <c r="BB158" i="32"/>
  <c r="BB157" i="32"/>
  <c r="BB13" i="32" l="1"/>
  <c r="BB15" i="32"/>
  <c r="BB14" i="32"/>
  <c r="BB366" i="32"/>
  <c r="BD366" i="32" s="1"/>
  <c r="BE366" i="32" s="1"/>
  <c r="BB415" i="32"/>
  <c r="BD415" i="32" s="1"/>
  <c r="BE415" i="32" s="1"/>
  <c r="AY359" i="32"/>
  <c r="BA359" i="32" s="1"/>
  <c r="AY358" i="32"/>
  <c r="BA358" i="32" s="1"/>
  <c r="AY357" i="32"/>
  <c r="BA357" i="32" s="1"/>
  <c r="AY370" i="32"/>
  <c r="BA370" i="32" s="1"/>
  <c r="AT357" i="32"/>
  <c r="AU357" i="32"/>
  <c r="AT358" i="32"/>
  <c r="AV358" i="32" s="1"/>
  <c r="AU358" i="32"/>
  <c r="AT359" i="32"/>
  <c r="AU359" i="32"/>
  <c r="BB351" i="32"/>
  <c r="BB421" i="32"/>
  <c r="BB420" i="32"/>
  <c r="BB419" i="32"/>
  <c r="AV359" i="32" l="1"/>
  <c r="AV357" i="32"/>
  <c r="BB357" i="32" s="1"/>
  <c r="BD357" i="32" s="1"/>
  <c r="BE357" i="32" s="1"/>
  <c r="BB359" i="32"/>
  <c r="BD359" i="32" s="1"/>
  <c r="BE359" i="32" s="1"/>
  <c r="BB358" i="32"/>
  <c r="BD358" i="32" s="1"/>
  <c r="BE358" i="32" s="1"/>
  <c r="AX358" i="32" l="1"/>
  <c r="AZ358" i="32" s="1"/>
  <c r="AX359" i="32"/>
  <c r="AZ359" i="32" s="1"/>
  <c r="AX357" i="32"/>
  <c r="AZ357" i="32" s="1"/>
  <c r="BB477" i="32" l="1"/>
  <c r="BB1340" i="32"/>
  <c r="BB396" i="32"/>
  <c r="BB1367" i="32"/>
  <c r="BD1367" i="32" s="1"/>
  <c r="BE1367" i="32" s="1"/>
  <c r="BB1397" i="32"/>
  <c r="BD1397" i="32" s="1"/>
  <c r="BB1210" i="32"/>
  <c r="BB307" i="32"/>
  <c r="BD307" i="32" s="1"/>
  <c r="BE307" i="32" s="1"/>
  <c r="BB1338" i="32"/>
  <c r="BD1338" i="32" s="1"/>
  <c r="BE1338" i="32" s="1"/>
  <c r="BB340" i="32"/>
  <c r="BD340" i="32" s="1"/>
  <c r="BE340" i="32" s="1"/>
  <c r="BB1337" i="32"/>
  <c r="BD1337" i="32" s="1"/>
  <c r="BE1337" i="32" s="1"/>
  <c r="AW7" i="32"/>
  <c r="BB7" i="32" s="1"/>
  <c r="BD7" i="32" s="1"/>
  <c r="AT304" i="32"/>
  <c r="AY10" i="32"/>
  <c r="BA10" i="32" s="1"/>
  <c r="BB11" i="32"/>
  <c r="BB12" i="32"/>
  <c r="AY14" i="32"/>
  <c r="BA14" i="32" s="1"/>
  <c r="AY15" i="32"/>
  <c r="BA15" i="32" s="1"/>
  <c r="AY17" i="32"/>
  <c r="BA17" i="32" s="1"/>
  <c r="AY19" i="32"/>
  <c r="BA19" i="32" s="1"/>
  <c r="BB20" i="32"/>
  <c r="BB21" i="32"/>
  <c r="AY22" i="32"/>
  <c r="BA22" i="32" s="1"/>
  <c r="AY26" i="32"/>
  <c r="BA26" i="32" s="1"/>
  <c r="BB27" i="32"/>
  <c r="AY28" i="32"/>
  <c r="BA28" i="32" s="1"/>
  <c r="BB29" i="32"/>
  <c r="AY30" i="32"/>
  <c r="BA30" i="32" s="1"/>
  <c r="BB31" i="32"/>
  <c r="BB32" i="32"/>
  <c r="BB33" i="32"/>
  <c r="AY34" i="32"/>
  <c r="BA34" i="32" s="1"/>
  <c r="AY36" i="32"/>
  <c r="BA36" i="32" s="1"/>
  <c r="BB37" i="32"/>
  <c r="AY38" i="32"/>
  <c r="BA38" i="32" s="1"/>
  <c r="BB39" i="32"/>
  <c r="BB40" i="32"/>
  <c r="BB41" i="32"/>
  <c r="AY43" i="32"/>
  <c r="BA43" i="32" s="1"/>
  <c r="AY47" i="32"/>
  <c r="BA47" i="32" s="1"/>
  <c r="BB50" i="32"/>
  <c r="BB51" i="32"/>
  <c r="BB53" i="32"/>
  <c r="BB54" i="32"/>
  <c r="AY55" i="32"/>
  <c r="BA55" i="32" s="1"/>
  <c r="BB56" i="32"/>
  <c r="BB58" i="32"/>
  <c r="AY67" i="32"/>
  <c r="BA67" i="32" s="1"/>
  <c r="BB86" i="32"/>
  <c r="AY91" i="32"/>
  <c r="BA91" i="32" s="1"/>
  <c r="AY105" i="32"/>
  <c r="BA105" i="32" s="1"/>
  <c r="BB116" i="32"/>
  <c r="AY118" i="32"/>
  <c r="BA118" i="32" s="1"/>
  <c r="AY149" i="32"/>
  <c r="BA149" i="32" s="1"/>
  <c r="BB152" i="32"/>
  <c r="BB153" i="32"/>
  <c r="BB154" i="32"/>
  <c r="BB159" i="32"/>
  <c r="AY160" i="32"/>
  <c r="BA160" i="32" s="1"/>
  <c r="BB161" i="32"/>
  <c r="BB164" i="32"/>
  <c r="BB166" i="32"/>
  <c r="BB169" i="32"/>
  <c r="BB176" i="32"/>
  <c r="BB177" i="32"/>
  <c r="AY178" i="32"/>
  <c r="BA178" i="32" s="1"/>
  <c r="BB179" i="32"/>
  <c r="BB183" i="32"/>
  <c r="BB185" i="32"/>
  <c r="AY186" i="32"/>
  <c r="BA186" i="32" s="1"/>
  <c r="BB188" i="32"/>
  <c r="AY189" i="32"/>
  <c r="BA189" i="32" s="1"/>
  <c r="BB193" i="32"/>
  <c r="AY194" i="32"/>
  <c r="BA194" i="32" s="1"/>
  <c r="BB195" i="32"/>
  <c r="BB197" i="32"/>
  <c r="BB199" i="32"/>
  <c r="BB200" i="32"/>
  <c r="BB201" i="32"/>
  <c r="AY202" i="32"/>
  <c r="BA202" i="32" s="1"/>
  <c r="AY203" i="32"/>
  <c r="BA203" i="32" s="1"/>
  <c r="BB204" i="32"/>
  <c r="BB205" i="32"/>
  <c r="AY206" i="32"/>
  <c r="BA206" i="32" s="1"/>
  <c r="AY222" i="32"/>
  <c r="BA222" i="32" s="1"/>
  <c r="AY226" i="32"/>
  <c r="BA226" i="32" s="1"/>
  <c r="AY227" i="32"/>
  <c r="BA227" i="32" s="1"/>
  <c r="BB237" i="32"/>
  <c r="BB238" i="32"/>
  <c r="BB241" i="32"/>
  <c r="BB243" i="32"/>
  <c r="AY246" i="32"/>
  <c r="BA246" i="32" s="1"/>
  <c r="BB248" i="32"/>
  <c r="BB249" i="32"/>
  <c r="AY250" i="32"/>
  <c r="BA250" i="32" s="1"/>
  <c r="AY252" i="32"/>
  <c r="BA252" i="32" s="1"/>
  <c r="AY254" i="32"/>
  <c r="BA254" i="32" s="1"/>
  <c r="BB261" i="32"/>
  <c r="BB264" i="32"/>
  <c r="BB265" i="32"/>
  <c r="AY267" i="32"/>
  <c r="BA267" i="32" s="1"/>
  <c r="BB271" i="32"/>
  <c r="BB272" i="32"/>
  <c r="BB273" i="32"/>
  <c r="BB288" i="32"/>
  <c r="BB289" i="32"/>
  <c r="BB290" i="32"/>
  <c r="BB291" i="32"/>
  <c r="BB292" i="32"/>
  <c r="BB293" i="32"/>
  <c r="BB296" i="32"/>
  <c r="BB297" i="32"/>
  <c r="AY298" i="32"/>
  <c r="BA298" i="32" s="1"/>
  <c r="AY301" i="32"/>
  <c r="BA301" i="32" s="1"/>
  <c r="AY305" i="32"/>
  <c r="BA305" i="32" s="1"/>
  <c r="BB309" i="32"/>
  <c r="AY310" i="32"/>
  <c r="BA310" i="32" s="1"/>
  <c r="AY313" i="32"/>
  <c r="BA313" i="32" s="1"/>
  <c r="AY314" i="32"/>
  <c r="BA314" i="32" s="1"/>
  <c r="AY315" i="32"/>
  <c r="BA315" i="32" s="1"/>
  <c r="BB316" i="32"/>
  <c r="BB320" i="32"/>
  <c r="AY322" i="32"/>
  <c r="BA322" i="32" s="1"/>
  <c r="BB325" i="32"/>
  <c r="AY326" i="32"/>
  <c r="BA326" i="32" s="1"/>
  <c r="AY329" i="32"/>
  <c r="BA329" i="32" s="1"/>
  <c r="AY330" i="32"/>
  <c r="BA330" i="32" s="1"/>
  <c r="BB331" i="32"/>
  <c r="BB332" i="32"/>
  <c r="BB334" i="32"/>
  <c r="BB336" i="32"/>
  <c r="BB337" i="32"/>
  <c r="BB338" i="32"/>
  <c r="AY341" i="32"/>
  <c r="BA341" i="32" s="1"/>
  <c r="AY343" i="32"/>
  <c r="BA343" i="32" s="1"/>
  <c r="AY344" i="32"/>
  <c r="BA344" i="32" s="1"/>
  <c r="AY345" i="32"/>
  <c r="BA345" i="32" s="1"/>
  <c r="AY346" i="32"/>
  <c r="BA346" i="32" s="1"/>
  <c r="AY347" i="32"/>
  <c r="BA347" i="32" s="1"/>
  <c r="AY348" i="32"/>
  <c r="BA348" i="32" s="1"/>
  <c r="AY350" i="32"/>
  <c r="BA350" i="32" s="1"/>
  <c r="AY355" i="32"/>
  <c r="BA355" i="32" s="1"/>
  <c r="AY364" i="32"/>
  <c r="BA364" i="32" s="1"/>
  <c r="AY366" i="32"/>
  <c r="BA366" i="32" s="1"/>
  <c r="AY367" i="32"/>
  <c r="BA367" i="32" s="1"/>
  <c r="AY368" i="32"/>
  <c r="BA368" i="32" s="1"/>
  <c r="AY371" i="32"/>
  <c r="BA371" i="32" s="1"/>
  <c r="AY372" i="32"/>
  <c r="BA372" i="32" s="1"/>
  <c r="BB374" i="32"/>
  <c r="BB375" i="32"/>
  <c r="BB376" i="32"/>
  <c r="AY378" i="32"/>
  <c r="BA378" i="32" s="1"/>
  <c r="BB381" i="32"/>
  <c r="BB382" i="32"/>
  <c r="BB383" i="32"/>
  <c r="BB384" i="32"/>
  <c r="BB385" i="32"/>
  <c r="BB386" i="32"/>
  <c r="BB387" i="32"/>
  <c r="BB388" i="32"/>
  <c r="BB389" i="32"/>
  <c r="AY390" i="32"/>
  <c r="BA390" i="32" s="1"/>
  <c r="BB391" i="32"/>
  <c r="BB392" i="32"/>
  <c r="BB393" i="32"/>
  <c r="BB394" i="32"/>
  <c r="BB395" i="32"/>
  <c r="BB398" i="32"/>
  <c r="AY399" i="32"/>
  <c r="BA399" i="32" s="1"/>
  <c r="BB400" i="32"/>
  <c r="BB401" i="32"/>
  <c r="BB402" i="32"/>
  <c r="BB403" i="32"/>
  <c r="AY404" i="32"/>
  <c r="BA404" i="32" s="1"/>
  <c r="BB405" i="32"/>
  <c r="BB406" i="32"/>
  <c r="BB407" i="32"/>
  <c r="BB409" i="32"/>
  <c r="AY410" i="32"/>
  <c r="BA410" i="32" s="1"/>
  <c r="BB411" i="32"/>
  <c r="BB412" i="32"/>
  <c r="BB413" i="32"/>
  <c r="BB414" i="32"/>
  <c r="AY415" i="32"/>
  <c r="BA415" i="32" s="1"/>
  <c r="AY416" i="32"/>
  <c r="BA416" i="32" s="1"/>
  <c r="AY417" i="32"/>
  <c r="BA417" i="32" s="1"/>
  <c r="AY424" i="32"/>
  <c r="BA424" i="32" s="1"/>
  <c r="BB427" i="32"/>
  <c r="BB428" i="32"/>
  <c r="BB429" i="32"/>
  <c r="BB431" i="32"/>
  <c r="BB432" i="32"/>
  <c r="BB443" i="32"/>
  <c r="BB444" i="32"/>
  <c r="BB445" i="32"/>
  <c r="BB447" i="32"/>
  <c r="BB448" i="32"/>
  <c r="BB449" i="32"/>
  <c r="BB451" i="32"/>
  <c r="BB452" i="32"/>
  <c r="BB453" i="32"/>
  <c r="BB454" i="32"/>
  <c r="BB455" i="32"/>
  <c r="BB456" i="32"/>
  <c r="BB457" i="32"/>
  <c r="BB459" i="32"/>
  <c r="BB461" i="32"/>
  <c r="BB463" i="32"/>
  <c r="BB464" i="32"/>
  <c r="BB465" i="32"/>
  <c r="BB466" i="32"/>
  <c r="AY468" i="32"/>
  <c r="BA468" i="32" s="1"/>
  <c r="AY470" i="32"/>
  <c r="BA470" i="32" s="1"/>
  <c r="BB480" i="32"/>
  <c r="BB481" i="32"/>
  <c r="BB482" i="32"/>
  <c r="BB483" i="32"/>
  <c r="BB484" i="32"/>
  <c r="BB485" i="32"/>
  <c r="BB486" i="32"/>
  <c r="BB487" i="32"/>
  <c r="BB488" i="32"/>
  <c r="BB489" i="32"/>
  <c r="BB490" i="32"/>
  <c r="BB491" i="32"/>
  <c r="BB492" i="32"/>
  <c r="BB493" i="32"/>
  <c r="BB494" i="32"/>
  <c r="BB495" i="32"/>
  <c r="BB496" i="32"/>
  <c r="BB498" i="32"/>
  <c r="BB499" i="32"/>
  <c r="BB500" i="32"/>
  <c r="BB501" i="32"/>
  <c r="BB502" i="32"/>
  <c r="BB503" i="32"/>
  <c r="BB505" i="32"/>
  <c r="BB506" i="32"/>
  <c r="AY507" i="32"/>
  <c r="BA507" i="32" s="1"/>
  <c r="AY508" i="32"/>
  <c r="BA508" i="32" s="1"/>
  <c r="BB511" i="32"/>
  <c r="BB512" i="32"/>
  <c r="BB513" i="32"/>
  <c r="BB517" i="32"/>
  <c r="BB518" i="32"/>
  <c r="BB519" i="32"/>
  <c r="BB520" i="32"/>
  <c r="BB521" i="32"/>
  <c r="BB522" i="32"/>
  <c r="BB523" i="32"/>
  <c r="BB524" i="32"/>
  <c r="BB525" i="32"/>
  <c r="BB526" i="32"/>
  <c r="BB528" i="32"/>
  <c r="BB531" i="32"/>
  <c r="BB533" i="32"/>
  <c r="BB534" i="32"/>
  <c r="BB535" i="32"/>
  <c r="BB536" i="32"/>
  <c r="BB538" i="32"/>
  <c r="BB539" i="32"/>
  <c r="BB540" i="32"/>
  <c r="BB541" i="32"/>
  <c r="BB543" i="32"/>
  <c r="BB544" i="32"/>
  <c r="BB545" i="32"/>
  <c r="BB547" i="32"/>
  <c r="BB548" i="32"/>
  <c r="BB549" i="32"/>
  <c r="BB551" i="32"/>
  <c r="BB553" i="32"/>
  <c r="BB555" i="32"/>
  <c r="BB557" i="32"/>
  <c r="BB558" i="32"/>
  <c r="BB559" i="32"/>
  <c r="BB560" i="32"/>
  <c r="BB561" i="32"/>
  <c r="BB563" i="32"/>
  <c r="BB565" i="32"/>
  <c r="BB567" i="32"/>
  <c r="BB568" i="32"/>
  <c r="BB569" i="32"/>
  <c r="BB571" i="32"/>
  <c r="AY572" i="32"/>
  <c r="BA572" i="32" s="1"/>
  <c r="BB573" i="32"/>
  <c r="BB574" i="32"/>
  <c r="BB575" i="32"/>
  <c r="AY576" i="32"/>
  <c r="BA576" i="32" s="1"/>
  <c r="AY577" i="32"/>
  <c r="BA577" i="32" s="1"/>
  <c r="BB578" i="32"/>
  <c r="BB579" i="32"/>
  <c r="BB580" i="32"/>
  <c r="BB581" i="32"/>
  <c r="BB582" i="32"/>
  <c r="BB583" i="32"/>
  <c r="BB584" i="32"/>
  <c r="BB585" i="32"/>
  <c r="BB586" i="32"/>
  <c r="BB587" i="32"/>
  <c r="AY588" i="32"/>
  <c r="BA588" i="32" s="1"/>
  <c r="AY589" i="32"/>
  <c r="BA589" i="32" s="1"/>
  <c r="AY590" i="32"/>
  <c r="BA590" i="32" s="1"/>
  <c r="BB591" i="32"/>
  <c r="BB592" i="32"/>
  <c r="BB593" i="32"/>
  <c r="BB594" i="32"/>
  <c r="BB595" i="32"/>
  <c r="BB596" i="32"/>
  <c r="BB597" i="32"/>
  <c r="BB598" i="32"/>
  <c r="BB599" i="32"/>
  <c r="BB600" i="32"/>
  <c r="AY602" i="32"/>
  <c r="BA602" i="32" s="1"/>
  <c r="AY603" i="32"/>
  <c r="BA603" i="32" s="1"/>
  <c r="BB604" i="32"/>
  <c r="BB605" i="32"/>
  <c r="BB606" i="32"/>
  <c r="AY607" i="32"/>
  <c r="BA607" i="32" s="1"/>
  <c r="AY608" i="32"/>
  <c r="BA608" i="32" s="1"/>
  <c r="BB610" i="32"/>
  <c r="BB611" i="32"/>
  <c r="BB614" i="32"/>
  <c r="BB615" i="32"/>
  <c r="BB616" i="32"/>
  <c r="BB617" i="32"/>
  <c r="BB618" i="32"/>
  <c r="BB619" i="32"/>
  <c r="BB620" i="32"/>
  <c r="BB621" i="32"/>
  <c r="BB622" i="32"/>
  <c r="BB623" i="32"/>
  <c r="BB624" i="32"/>
  <c r="BB625" i="32"/>
  <c r="BB626" i="32"/>
  <c r="BB627" i="32"/>
  <c r="BB628" i="32"/>
  <c r="AY629" i="32"/>
  <c r="BA629" i="32" s="1"/>
  <c r="BB630" i="32"/>
  <c r="BB631" i="32"/>
  <c r="BB632" i="32"/>
  <c r="BB633" i="32"/>
  <c r="BB634" i="32"/>
  <c r="BB635" i="32"/>
  <c r="BB636" i="32"/>
  <c r="BB637" i="32"/>
  <c r="BB639" i="32"/>
  <c r="BB640" i="32"/>
  <c r="BB644" i="32"/>
  <c r="BB646" i="32"/>
  <c r="BB648" i="32"/>
  <c r="BB650" i="32"/>
  <c r="BB651" i="32"/>
  <c r="BB652" i="32"/>
  <c r="BB655" i="32"/>
  <c r="BB656" i="32"/>
  <c r="BB657" i="32"/>
  <c r="BB659" i="32"/>
  <c r="BB660" i="32"/>
  <c r="BB661" i="32"/>
  <c r="BB662" i="32"/>
  <c r="BB663" i="32"/>
  <c r="BB667" i="32"/>
  <c r="BB668" i="32"/>
  <c r="BB669" i="32"/>
  <c r="BB670" i="32"/>
  <c r="BB671" i="32"/>
  <c r="BB672" i="32"/>
  <c r="BB673" i="32"/>
  <c r="BB674" i="32"/>
  <c r="BB675" i="32"/>
  <c r="BB677" i="32"/>
  <c r="BB678" i="32"/>
  <c r="BB680" i="32"/>
  <c r="BB681" i="32"/>
  <c r="BB682" i="32"/>
  <c r="BB683" i="32"/>
  <c r="BB684" i="32"/>
  <c r="BB685" i="32"/>
  <c r="BB686" i="32"/>
  <c r="BB687" i="32"/>
  <c r="BB688" i="32"/>
  <c r="BB689" i="32"/>
  <c r="BB691" i="32"/>
  <c r="BB692" i="32"/>
  <c r="BB693" i="32"/>
  <c r="BB694" i="32"/>
  <c r="BB695" i="32"/>
  <c r="BB696" i="32"/>
  <c r="BB697" i="32"/>
  <c r="BB699" i="32"/>
  <c r="BB700" i="32"/>
  <c r="BB701" i="32"/>
  <c r="BB702" i="32"/>
  <c r="BB703" i="32"/>
  <c r="BB704" i="32"/>
  <c r="BB705" i="32"/>
  <c r="BB706" i="32"/>
  <c r="BB707" i="32"/>
  <c r="BB708" i="32"/>
  <c r="BB709" i="32"/>
  <c r="BB710" i="32"/>
  <c r="BB711" i="32"/>
  <c r="BB712" i="32"/>
  <c r="BB713" i="32"/>
  <c r="BB715" i="32"/>
  <c r="BB716" i="32"/>
  <c r="BB717" i="32"/>
  <c r="BB718" i="32"/>
  <c r="BB719" i="32"/>
  <c r="BB720" i="32"/>
  <c r="AY721" i="32"/>
  <c r="BA721" i="32" s="1"/>
  <c r="BB722" i="32"/>
  <c r="BB723" i="32"/>
  <c r="BB724" i="32"/>
  <c r="BB725" i="32"/>
  <c r="AY727" i="32"/>
  <c r="BA727" i="32" s="1"/>
  <c r="BB731" i="32"/>
  <c r="BB732" i="32"/>
  <c r="BB733" i="32"/>
  <c r="BB735" i="32"/>
  <c r="BB736" i="32"/>
  <c r="BB737" i="32"/>
  <c r="BB741" i="32"/>
  <c r="BB745" i="32"/>
  <c r="BB749" i="32"/>
  <c r="BB750" i="32"/>
  <c r="AY752" i="32"/>
  <c r="BA752" i="32" s="1"/>
  <c r="AY754" i="32"/>
  <c r="BA754" i="32" s="1"/>
  <c r="BB757" i="32"/>
  <c r="BB758" i="32"/>
  <c r="BB759" i="32"/>
  <c r="AY760" i="32"/>
  <c r="BA760" i="32" s="1"/>
  <c r="AY762" i="32"/>
  <c r="BA762" i="32" s="1"/>
  <c r="AY763" i="32"/>
  <c r="BA763" i="32" s="1"/>
  <c r="BB764" i="32"/>
  <c r="BB765" i="32"/>
  <c r="BB766" i="32"/>
  <c r="BB767" i="32"/>
  <c r="BB768" i="32"/>
  <c r="BB769" i="32"/>
  <c r="BB774" i="32"/>
  <c r="BB782" i="32"/>
  <c r="BB783" i="32"/>
  <c r="AY786" i="32"/>
  <c r="BA786" i="32" s="1"/>
  <c r="AY787" i="32"/>
  <c r="BA787" i="32" s="1"/>
  <c r="AY794" i="32"/>
  <c r="BA794" i="32" s="1"/>
  <c r="BB796" i="32"/>
  <c r="AY797" i="32"/>
  <c r="BA797" i="32" s="1"/>
  <c r="BB798" i="32"/>
  <c r="BB799" i="32"/>
  <c r="BB801" i="32"/>
  <c r="BB804" i="32"/>
  <c r="BB806" i="32"/>
  <c r="BB807" i="32"/>
  <c r="BB811" i="32"/>
  <c r="BB817" i="32"/>
  <c r="BB818" i="32"/>
  <c r="BB819" i="32"/>
  <c r="BB820" i="32"/>
  <c r="BB822" i="32"/>
  <c r="AY823" i="32"/>
  <c r="BA823" i="32" s="1"/>
  <c r="BB825" i="32"/>
  <c r="AY826" i="32"/>
  <c r="BA826" i="32" s="1"/>
  <c r="BB827" i="32"/>
  <c r="BB828" i="32"/>
  <c r="BB832" i="32"/>
  <c r="AY833" i="32"/>
  <c r="BA833" i="32" s="1"/>
  <c r="BB834" i="32"/>
  <c r="BB835" i="32"/>
  <c r="BB836" i="32"/>
  <c r="BB837" i="32"/>
  <c r="BB838" i="32"/>
  <c r="BB839" i="32"/>
  <c r="AY842" i="32"/>
  <c r="BA842" i="32" s="1"/>
  <c r="AY844" i="32"/>
  <c r="BA844" i="32" s="1"/>
  <c r="AY848" i="32"/>
  <c r="BA848" i="32" s="1"/>
  <c r="AY853" i="32"/>
  <c r="BA853" i="32" s="1"/>
  <c r="BB854" i="32"/>
  <c r="BB855" i="32"/>
  <c r="BB856" i="32"/>
  <c r="BB857" i="32"/>
  <c r="AY858" i="32"/>
  <c r="BA858" i="32" s="1"/>
  <c r="AY859" i="32"/>
  <c r="BA859" i="32" s="1"/>
  <c r="BB864" i="32"/>
  <c r="BB865" i="32"/>
  <c r="BB866" i="32"/>
  <c r="BB867" i="32"/>
  <c r="BB872" i="32"/>
  <c r="BB873" i="32"/>
  <c r="BB874" i="32"/>
  <c r="BB875" i="32"/>
  <c r="BB876" i="32"/>
  <c r="BB878" i="32"/>
  <c r="BB879" i="32"/>
  <c r="BB880" i="32"/>
  <c r="BB882" i="32"/>
  <c r="BB883" i="32"/>
  <c r="BB884" i="32"/>
  <c r="BB885" i="32"/>
  <c r="BB887" i="32"/>
  <c r="BB888" i="32"/>
  <c r="AY889" i="32"/>
  <c r="BA889" i="32" s="1"/>
  <c r="BB890" i="32"/>
  <c r="BB891" i="32"/>
  <c r="BB892" i="32"/>
  <c r="BB893" i="32"/>
  <c r="BB894" i="32"/>
  <c r="BB895" i="32"/>
  <c r="BB896" i="32"/>
  <c r="BB897" i="32"/>
  <c r="BB898" i="32"/>
  <c r="BB900" i="32"/>
  <c r="AY902" i="32"/>
  <c r="BA902" i="32" s="1"/>
  <c r="AY903" i="32"/>
  <c r="BA903" i="32" s="1"/>
  <c r="BB904" i="32"/>
  <c r="BB906" i="32"/>
  <c r="BB907" i="32"/>
  <c r="BB908" i="32"/>
  <c r="BB911" i="32"/>
  <c r="BB912" i="32"/>
  <c r="BB913" i="32"/>
  <c r="BB914" i="32"/>
  <c r="AY915" i="32"/>
  <c r="BA915" i="32" s="1"/>
  <c r="BB916" i="32"/>
  <c r="BB917" i="32"/>
  <c r="BB918" i="32"/>
  <c r="BB919" i="32"/>
  <c r="BB920" i="32"/>
  <c r="AY923" i="32"/>
  <c r="BA923" i="32" s="1"/>
  <c r="AY946" i="32"/>
  <c r="BA946" i="32" s="1"/>
  <c r="AY947" i="32"/>
  <c r="BA947" i="32" s="1"/>
  <c r="AY950" i="32"/>
  <c r="BA950" i="32" s="1"/>
  <c r="AY962" i="32"/>
  <c r="BA962" i="32" s="1"/>
  <c r="AY967" i="32"/>
  <c r="BA967" i="32" s="1"/>
  <c r="AY971" i="32"/>
  <c r="BA971" i="32" s="1"/>
  <c r="AY975" i="32"/>
  <c r="BA975" i="32" s="1"/>
  <c r="BB976" i="32"/>
  <c r="AY978" i="32"/>
  <c r="BA978" i="32" s="1"/>
  <c r="AY979" i="32"/>
  <c r="BA979" i="32" s="1"/>
  <c r="AY982" i="32"/>
  <c r="BA982" i="32" s="1"/>
  <c r="BB984" i="32"/>
  <c r="BB986" i="32"/>
  <c r="BB987" i="32"/>
  <c r="BB988" i="32"/>
  <c r="BB990" i="32"/>
  <c r="BB994" i="32"/>
  <c r="AY996" i="32"/>
  <c r="BA996" i="32" s="1"/>
  <c r="BB997" i="32"/>
  <c r="AY998" i="32"/>
  <c r="BA998" i="32" s="1"/>
  <c r="BB999" i="32"/>
  <c r="BB1000" i="32"/>
  <c r="BB1001" i="32"/>
  <c r="BB1002" i="32"/>
  <c r="AY1009" i="32"/>
  <c r="BA1009" i="32" s="1"/>
  <c r="BB1012" i="32"/>
  <c r="BB1013" i="32"/>
  <c r="AY1015" i="32"/>
  <c r="BA1015" i="32" s="1"/>
  <c r="AY1018" i="32"/>
  <c r="BA1018" i="32" s="1"/>
  <c r="AY1021" i="32"/>
  <c r="BA1021" i="32" s="1"/>
  <c r="AY1025" i="32"/>
  <c r="BA1025" i="32" s="1"/>
  <c r="AY1030" i="32"/>
  <c r="BA1030" i="32" s="1"/>
  <c r="AY1038" i="32"/>
  <c r="BA1038" i="32" s="1"/>
  <c r="BB1045" i="32"/>
  <c r="BB1046" i="32"/>
  <c r="BB1047" i="32"/>
  <c r="BB1048" i="32"/>
  <c r="BB1049" i="32"/>
  <c r="BB1051" i="32"/>
  <c r="BB1052" i="32"/>
  <c r="BB1053" i="32"/>
  <c r="AY1054" i="32"/>
  <c r="BA1054" i="32" s="1"/>
  <c r="BB1055" i="32"/>
  <c r="BB1056" i="32"/>
  <c r="BB1058" i="32"/>
  <c r="BB1063" i="32"/>
  <c r="BB1065" i="32"/>
  <c r="BB1066" i="32"/>
  <c r="BB1067" i="32"/>
  <c r="BB1068" i="32"/>
  <c r="BB1069" i="32"/>
  <c r="BB1070" i="32"/>
  <c r="BB1071" i="32"/>
  <c r="BB1072" i="32"/>
  <c r="BB1075" i="32"/>
  <c r="AY1076" i="32"/>
  <c r="BA1076" i="32" s="1"/>
  <c r="AY1078" i="32"/>
  <c r="BA1078" i="32" s="1"/>
  <c r="BB1079" i="32"/>
  <c r="BB1081" i="32"/>
  <c r="BB1082" i="32"/>
  <c r="BB1083" i="32"/>
  <c r="BB1085" i="32"/>
  <c r="BB1089" i="32"/>
  <c r="BB1096" i="32"/>
  <c r="AY1097" i="32"/>
  <c r="BA1097" i="32" s="1"/>
  <c r="BB1098" i="32"/>
  <c r="AY1099" i="32"/>
  <c r="BA1099" i="32" s="1"/>
  <c r="AY1100" i="32"/>
  <c r="BA1100" i="32" s="1"/>
  <c r="AY1102" i="32"/>
  <c r="BA1102" i="32" s="1"/>
  <c r="AY1103" i="32"/>
  <c r="BA1103" i="32" s="1"/>
  <c r="AY1104" i="32"/>
  <c r="BA1104" i="32" s="1"/>
  <c r="BB1109" i="32"/>
  <c r="AY1110" i="32"/>
  <c r="BA1110" i="32" s="1"/>
  <c r="BB1111" i="32"/>
  <c r="BB1112" i="32"/>
  <c r="BB1113" i="32"/>
  <c r="BB1115" i="32"/>
  <c r="AY1117" i="32"/>
  <c r="BA1117" i="32" s="1"/>
  <c r="BB1118" i="32"/>
  <c r="BB1119" i="32"/>
  <c r="BB1120" i="32"/>
  <c r="BB1121" i="32"/>
  <c r="BB1122" i="32"/>
  <c r="BB1125" i="32"/>
  <c r="AY1126" i="32"/>
  <c r="BA1126" i="32" s="1"/>
  <c r="AY1129" i="32"/>
  <c r="BA1129" i="32" s="1"/>
  <c r="AY1130" i="32"/>
  <c r="BA1130" i="32" s="1"/>
  <c r="AY1131" i="32"/>
  <c r="BA1131" i="32" s="1"/>
  <c r="BB1132" i="32"/>
  <c r="BB1133" i="32"/>
  <c r="BB1134" i="32"/>
  <c r="BB1135" i="32"/>
  <c r="BB1136" i="32"/>
  <c r="BB1137" i="32"/>
  <c r="BB1140" i="32"/>
  <c r="AY1141" i="32"/>
  <c r="BA1141" i="32" s="1"/>
  <c r="AY1142" i="32"/>
  <c r="BA1142" i="32" s="1"/>
  <c r="BB1143" i="32"/>
  <c r="BB1144" i="32"/>
  <c r="AY1145" i="32"/>
  <c r="BA1145" i="32" s="1"/>
  <c r="BB1146" i="32"/>
  <c r="BB1147" i="32"/>
  <c r="BB1148" i="32"/>
  <c r="BB1149" i="32"/>
  <c r="BB1150" i="32"/>
  <c r="AY1151" i="32"/>
  <c r="BA1151" i="32" s="1"/>
  <c r="AY1153" i="32"/>
  <c r="BA1153" i="32" s="1"/>
  <c r="BB1155" i="32"/>
  <c r="BB1156" i="32"/>
  <c r="BB1157" i="32"/>
  <c r="BB1159" i="32"/>
  <c r="BB1160" i="32"/>
  <c r="BB1163" i="32"/>
  <c r="BB1166" i="32"/>
  <c r="BB1168" i="32"/>
  <c r="AY1171" i="32"/>
  <c r="BA1171" i="32" s="1"/>
  <c r="BB1172" i="32"/>
  <c r="AY1173" i="32"/>
  <c r="BA1173" i="32" s="1"/>
  <c r="BB1174" i="32"/>
  <c r="BB1175" i="32"/>
  <c r="BB1180" i="32"/>
  <c r="AY1182" i="32"/>
  <c r="BA1182" i="32" s="1"/>
  <c r="AY1183" i="32"/>
  <c r="BA1183" i="32" s="1"/>
  <c r="BB1184" i="32"/>
  <c r="AY1187" i="32"/>
  <c r="BA1187" i="32" s="1"/>
  <c r="BB1188" i="32"/>
  <c r="BB1189" i="32"/>
  <c r="AY1190" i="32"/>
  <c r="BA1190" i="32" s="1"/>
  <c r="BB1193" i="32"/>
  <c r="BB1194" i="32"/>
  <c r="BB1196" i="32"/>
  <c r="BB1197" i="32"/>
  <c r="AY1198" i="32"/>
  <c r="BA1198" i="32" s="1"/>
  <c r="AY1199" i="32"/>
  <c r="BA1199" i="32" s="1"/>
  <c r="BB1200" i="32"/>
  <c r="AY1201" i="32"/>
  <c r="BA1201" i="32" s="1"/>
  <c r="BB1203" i="32"/>
  <c r="BB1204" i="32"/>
  <c r="AY1205" i="32"/>
  <c r="BA1205" i="32" s="1"/>
  <c r="AY1210" i="32"/>
  <c r="BA1210" i="32" s="1"/>
  <c r="AY1211" i="32"/>
  <c r="BA1211" i="32" s="1"/>
  <c r="AY1212" i="32"/>
  <c r="BA1212" i="32" s="1"/>
  <c r="BB1214" i="32"/>
  <c r="AY1221" i="32"/>
  <c r="BA1221" i="32" s="1"/>
  <c r="BB1224" i="32"/>
  <c r="BB1226" i="32"/>
  <c r="BB1227" i="32"/>
  <c r="BB1228" i="32"/>
  <c r="BB1229" i="32"/>
  <c r="AY1230" i="32"/>
  <c r="BA1230" i="32" s="1"/>
  <c r="AY1232" i="32"/>
  <c r="BA1232" i="32" s="1"/>
  <c r="BB1235" i="32"/>
  <c r="BB1236" i="32"/>
  <c r="BB1237" i="32"/>
  <c r="BB1238" i="32"/>
  <c r="AY1239" i="32"/>
  <c r="BA1239" i="32" s="1"/>
  <c r="BB1240" i="32"/>
  <c r="BB1241" i="32"/>
  <c r="AY1243" i="32"/>
  <c r="BA1243" i="32" s="1"/>
  <c r="BB1244" i="32"/>
  <c r="BB1246" i="32"/>
  <c r="AY1247" i="32"/>
  <c r="BA1247" i="32" s="1"/>
  <c r="AY1248" i="32"/>
  <c r="BA1248" i="32" s="1"/>
  <c r="BB1249" i="32"/>
  <c r="BB1250" i="32"/>
  <c r="AY1251" i="32"/>
  <c r="BA1251" i="32" s="1"/>
  <c r="BB1268" i="32"/>
  <c r="BB1270" i="32"/>
  <c r="BB1273" i="32"/>
  <c r="BB1275" i="32"/>
  <c r="AY1276" i="32"/>
  <c r="BA1276" i="32" s="1"/>
  <c r="BB1277" i="32"/>
  <c r="AY1279" i="32"/>
  <c r="BA1279" i="32" s="1"/>
  <c r="AY1285" i="32"/>
  <c r="BA1285" i="32" s="1"/>
  <c r="BB1286" i="32"/>
  <c r="BB1289" i="32"/>
  <c r="BB1293" i="32"/>
  <c r="BB1294" i="32"/>
  <c r="AY1297" i="32"/>
  <c r="BA1297" i="32" s="1"/>
  <c r="BB1301" i="32"/>
  <c r="AY1304" i="32"/>
  <c r="BA1304" i="32" s="1"/>
  <c r="AY1306" i="32"/>
  <c r="BA1306" i="32" s="1"/>
  <c r="BB1308" i="32"/>
  <c r="BB1310" i="32"/>
  <c r="BB1312" i="32"/>
  <c r="AY1314" i="32"/>
  <c r="BA1314" i="32" s="1"/>
  <c r="BB1315" i="32"/>
  <c r="BB1316" i="32"/>
  <c r="AY1318" i="32"/>
  <c r="BA1318" i="32" s="1"/>
  <c r="BB1320" i="32"/>
  <c r="BB1321" i="32"/>
  <c r="BB1322" i="32"/>
  <c r="BB1323" i="32"/>
  <c r="BB1327" i="32"/>
  <c r="BB1328" i="32"/>
  <c r="AY1329" i="32"/>
  <c r="BA1329" i="32" s="1"/>
  <c r="AY1330" i="32"/>
  <c r="BA1330" i="32" s="1"/>
  <c r="AY1332" i="32"/>
  <c r="BA1332" i="32" s="1"/>
  <c r="BB1333" i="32"/>
  <c r="BB1335" i="32"/>
  <c r="AY1337" i="32"/>
  <c r="BA1337" i="32" s="1"/>
  <c r="BB1344" i="32"/>
  <c r="BB1345" i="32"/>
  <c r="BB1346" i="32"/>
  <c r="BB1347" i="32"/>
  <c r="BB1348" i="32"/>
  <c r="BB1349" i="32"/>
  <c r="BB1351" i="32"/>
  <c r="BB1353" i="32"/>
  <c r="BB1354" i="32"/>
  <c r="AY1356" i="32"/>
  <c r="BA1356" i="32" s="1"/>
  <c r="AY1357" i="32"/>
  <c r="BA1357" i="32" s="1"/>
  <c r="AY1358" i="32"/>
  <c r="BA1358" i="32" s="1"/>
  <c r="AY1367" i="32"/>
  <c r="BA1367" i="32" s="1"/>
  <c r="AY1372" i="32"/>
  <c r="BA1372" i="32" s="1"/>
  <c r="BB1378" i="32"/>
  <c r="BB1379" i="32"/>
  <c r="BB1380" i="32"/>
  <c r="BB1381" i="32"/>
  <c r="BB1382" i="32"/>
  <c r="BB1383" i="32"/>
  <c r="BB1385" i="32"/>
  <c r="BB1386" i="32"/>
  <c r="BB1387" i="32"/>
  <c r="BB1388" i="32"/>
  <c r="BB1389" i="32"/>
  <c r="AY1391" i="32"/>
  <c r="BA1391" i="32" s="1"/>
  <c r="AY1392" i="32"/>
  <c r="BA1392" i="32" s="1"/>
  <c r="BB1393" i="32"/>
  <c r="AY1394" i="32"/>
  <c r="AY1397" i="32"/>
  <c r="BA1397" i="32" s="1"/>
  <c r="AU8"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7" i="32"/>
  <c r="AT50" i="32"/>
  <c r="AT1397" i="32"/>
  <c r="Q1397" i="32"/>
  <c r="R1397" i="32" s="1"/>
  <c r="N1397" i="32"/>
  <c r="AT1396" i="32"/>
  <c r="G1396" i="32"/>
  <c r="AT1395" i="32"/>
  <c r="AV1395" i="32" s="1"/>
  <c r="G1395" i="32"/>
  <c r="AT1394" i="32"/>
  <c r="G1394" i="32"/>
  <c r="AT1393" i="32"/>
  <c r="Q1393" i="32"/>
  <c r="R1393" i="32" s="1"/>
  <c r="N1393" i="32"/>
  <c r="AT1392" i="32"/>
  <c r="Q1392" i="32"/>
  <c r="R1392" i="32" s="1"/>
  <c r="N1392" i="32"/>
  <c r="AT1391" i="32"/>
  <c r="AV1391" i="32" s="1"/>
  <c r="AT1390" i="32"/>
  <c r="AV1390" i="32" s="1"/>
  <c r="AT1389" i="32"/>
  <c r="AV1389" i="32" s="1"/>
  <c r="Q1389" i="32"/>
  <c r="R1389" i="32" s="1"/>
  <c r="N1389" i="32"/>
  <c r="AT1388" i="32"/>
  <c r="Q1388" i="32"/>
  <c r="R1388" i="32" s="1"/>
  <c r="N1388" i="32"/>
  <c r="AT1387" i="32"/>
  <c r="AV1387" i="32" s="1"/>
  <c r="Q1387" i="32"/>
  <c r="R1387" i="32" s="1"/>
  <c r="N1387" i="32"/>
  <c r="AT1386" i="32"/>
  <c r="Q1386" i="32"/>
  <c r="R1386" i="32" s="1"/>
  <c r="N1386" i="32"/>
  <c r="AT1385" i="32"/>
  <c r="Q1385" i="32"/>
  <c r="R1385" i="32" s="1"/>
  <c r="N1385" i="32"/>
  <c r="AT1384" i="32"/>
  <c r="AV1384" i="32" s="1"/>
  <c r="Q1384" i="32"/>
  <c r="R1384" i="32" s="1"/>
  <c r="N1384" i="32"/>
  <c r="AT1383" i="32"/>
  <c r="AV1383" i="32" s="1"/>
  <c r="Q1383" i="32"/>
  <c r="R1383" i="32" s="1"/>
  <c r="N1383" i="32"/>
  <c r="AT1382" i="32"/>
  <c r="Q1382" i="32"/>
  <c r="R1382" i="32" s="1"/>
  <c r="N1382" i="32"/>
  <c r="AT1381" i="32"/>
  <c r="AV1381" i="32" s="1"/>
  <c r="Q1381" i="32"/>
  <c r="R1381" i="32" s="1"/>
  <c r="N1381" i="32"/>
  <c r="AT1380" i="32"/>
  <c r="AV1380" i="32" s="1"/>
  <c r="Q1380" i="32"/>
  <c r="R1380" i="32" s="1"/>
  <c r="N1380" i="32"/>
  <c r="AT1379" i="32"/>
  <c r="Q1379" i="32"/>
  <c r="R1379" i="32" s="1"/>
  <c r="N1379" i="32"/>
  <c r="AT1378" i="32"/>
  <c r="AV1378" i="32" s="1"/>
  <c r="Q1378" i="32"/>
  <c r="R1378" i="32" s="1"/>
  <c r="N1378" i="32"/>
  <c r="AT1377" i="32"/>
  <c r="AV1377" i="32" s="1"/>
  <c r="Q1377" i="32"/>
  <c r="R1377" i="32" s="1"/>
  <c r="N1377" i="32"/>
  <c r="AT1376" i="32"/>
  <c r="Q1376" i="32"/>
  <c r="R1376" i="32" s="1"/>
  <c r="N1376" i="32"/>
  <c r="AT1375" i="32"/>
  <c r="AV1375" i="32" s="1"/>
  <c r="Q1375" i="32"/>
  <c r="R1375" i="32" s="1"/>
  <c r="N1375" i="32"/>
  <c r="AT1374" i="32"/>
  <c r="Q1374" i="32"/>
  <c r="R1374" i="32" s="1"/>
  <c r="N1374" i="32"/>
  <c r="AT1373" i="32"/>
  <c r="Q1373" i="32"/>
  <c r="R1373" i="32" s="1"/>
  <c r="N1373" i="32"/>
  <c r="AT1372" i="32"/>
  <c r="AV1372" i="32" s="1"/>
  <c r="Q1372" i="32"/>
  <c r="R1372" i="32" s="1"/>
  <c r="N1372" i="32"/>
  <c r="AT1371" i="32"/>
  <c r="AV1371" i="32" s="1"/>
  <c r="Q1371" i="32"/>
  <c r="R1371" i="32" s="1"/>
  <c r="N1371" i="32"/>
  <c r="AT1370" i="32"/>
  <c r="Q1370" i="32"/>
  <c r="R1370" i="32" s="1"/>
  <c r="N1370" i="32"/>
  <c r="AT1369" i="32"/>
  <c r="AV1369" i="32" s="1"/>
  <c r="Q1369" i="32"/>
  <c r="R1369" i="32" s="1"/>
  <c r="N1369" i="32"/>
  <c r="AT1368" i="32"/>
  <c r="AV1368" i="32" s="1"/>
  <c r="Q1368" i="32"/>
  <c r="R1368" i="32" s="1"/>
  <c r="N1368" i="32"/>
  <c r="AT1367" i="32"/>
  <c r="Q1367" i="32"/>
  <c r="R1367" i="32" s="1"/>
  <c r="N1367" i="32"/>
  <c r="AT1366" i="32"/>
  <c r="AV1366" i="32" s="1"/>
  <c r="Q1366" i="32"/>
  <c r="R1366" i="32" s="1"/>
  <c r="N1366" i="32"/>
  <c r="AT1365" i="32"/>
  <c r="AV1365" i="32" s="1"/>
  <c r="Q1365" i="32"/>
  <c r="R1365" i="32" s="1"/>
  <c r="N1365" i="32"/>
  <c r="AT1364" i="32"/>
  <c r="AT1363" i="32"/>
  <c r="AT1362" i="32"/>
  <c r="AV1362" i="32" s="1"/>
  <c r="Q1362" i="32"/>
  <c r="R1362" i="32" s="1"/>
  <c r="N1362" i="32"/>
  <c r="AT1361" i="32"/>
  <c r="Q1361" i="32"/>
  <c r="R1361" i="32" s="1"/>
  <c r="N1361" i="32"/>
  <c r="AT1360" i="32"/>
  <c r="AV1360" i="32" s="1"/>
  <c r="Q1360" i="32"/>
  <c r="R1360" i="32" s="1"/>
  <c r="N1360" i="32"/>
  <c r="AT1359" i="32"/>
  <c r="AV1359" i="32" s="1"/>
  <c r="Q1359" i="32"/>
  <c r="R1359" i="32" s="1"/>
  <c r="N1359" i="32"/>
  <c r="AT1358" i="32"/>
  <c r="AV1358" i="32" s="1"/>
  <c r="Q1358" i="32"/>
  <c r="R1358" i="32" s="1"/>
  <c r="N1358" i="32"/>
  <c r="AT1357" i="32"/>
  <c r="Q1357" i="32"/>
  <c r="R1357" i="32" s="1"/>
  <c r="N1357" i="32"/>
  <c r="AT1356" i="32"/>
  <c r="AV1356" i="32" s="1"/>
  <c r="AT1355" i="32"/>
  <c r="AT1354" i="32"/>
  <c r="AV1354" i="32" s="1"/>
  <c r="Q1354" i="32"/>
  <c r="R1354" i="32" s="1"/>
  <c r="N1354" i="32"/>
  <c r="AT1353" i="32"/>
  <c r="AV1353" i="32" s="1"/>
  <c r="AT1352" i="32"/>
  <c r="Q1352" i="32"/>
  <c r="R1352" i="32" s="1"/>
  <c r="N1352" i="32"/>
  <c r="AT1351" i="32"/>
  <c r="AT1350" i="32"/>
  <c r="Q1350" i="32"/>
  <c r="R1350" i="32" s="1"/>
  <c r="N1350" i="32"/>
  <c r="AT1349" i="32"/>
  <c r="Q1349" i="32"/>
  <c r="R1349" i="32" s="1"/>
  <c r="N1349" i="32"/>
  <c r="AT1348" i="32"/>
  <c r="AV1348" i="32" s="1"/>
  <c r="Q1348" i="32"/>
  <c r="R1348" i="32" s="1"/>
  <c r="N1348" i="32"/>
  <c r="AT1347" i="32"/>
  <c r="AV1347" i="32" s="1"/>
  <c r="Q1347" i="32"/>
  <c r="R1347" i="32" s="1"/>
  <c r="N1347" i="32"/>
  <c r="AT1346" i="32"/>
  <c r="Q1346" i="32"/>
  <c r="R1346" i="32" s="1"/>
  <c r="N1346" i="32"/>
  <c r="AT1345" i="32"/>
  <c r="AV1345" i="32" s="1"/>
  <c r="Q1345" i="32"/>
  <c r="R1345" i="32" s="1"/>
  <c r="N1345" i="32"/>
  <c r="AT1344" i="32"/>
  <c r="AV1344" i="32" s="1"/>
  <c r="Q1344" i="32"/>
  <c r="R1344" i="32" s="1"/>
  <c r="N1344" i="32"/>
  <c r="AT1343" i="32"/>
  <c r="Q1343" i="32"/>
  <c r="R1343" i="32" s="1"/>
  <c r="N1343" i="32"/>
  <c r="AT1342" i="32"/>
  <c r="AV1342" i="32" s="1"/>
  <c r="Q1342" i="32"/>
  <c r="R1342" i="32" s="1"/>
  <c r="N1342" i="32"/>
  <c r="AT1341" i="32"/>
  <c r="AV1341" i="32" s="1"/>
  <c r="Q1341" i="32"/>
  <c r="R1341" i="32" s="1"/>
  <c r="N1341" i="32"/>
  <c r="AT1340" i="32"/>
  <c r="Q1340" i="32"/>
  <c r="R1340" i="32" s="1"/>
  <c r="N1340" i="32"/>
  <c r="AT1339" i="32"/>
  <c r="AV1339" i="32" s="1"/>
  <c r="Q1339" i="32"/>
  <c r="R1339" i="32" s="1"/>
  <c r="N1339" i="32"/>
  <c r="AT1338" i="32"/>
  <c r="Q1338" i="32"/>
  <c r="R1338" i="32" s="1"/>
  <c r="N1338" i="32"/>
  <c r="AT1337" i="32"/>
  <c r="Q1337" i="32"/>
  <c r="R1337" i="32" s="1"/>
  <c r="N1337" i="32"/>
  <c r="AT1336" i="32"/>
  <c r="AV1336" i="32" s="1"/>
  <c r="Q1336" i="32"/>
  <c r="R1336" i="32" s="1"/>
  <c r="N1336" i="32"/>
  <c r="AT1335" i="32"/>
  <c r="AV1335" i="32" s="1"/>
  <c r="Q1335" i="32"/>
  <c r="R1335" i="32" s="1"/>
  <c r="N1335" i="32"/>
  <c r="AT1334" i="32"/>
  <c r="AV1334" i="32" s="1"/>
  <c r="Q1334" i="32"/>
  <c r="R1334" i="32" s="1"/>
  <c r="N1334" i="32"/>
  <c r="AT1333" i="32"/>
  <c r="AV1333" i="32" s="1"/>
  <c r="Q1333" i="32"/>
  <c r="R1333" i="32" s="1"/>
  <c r="N1333" i="32"/>
  <c r="AT1332" i="32"/>
  <c r="AV1332" i="32" s="1"/>
  <c r="Q1332" i="32"/>
  <c r="R1332" i="32" s="1"/>
  <c r="N1332" i="32"/>
  <c r="AT1331" i="32"/>
  <c r="Q1331" i="32"/>
  <c r="R1331" i="32" s="1"/>
  <c r="N1331" i="32"/>
  <c r="AT1330" i="32"/>
  <c r="AV1330" i="32" s="1"/>
  <c r="Q1330" i="32"/>
  <c r="R1330" i="32" s="1"/>
  <c r="N1330" i="32"/>
  <c r="AT1329" i="32"/>
  <c r="AV1329" i="32" s="1"/>
  <c r="Q1329" i="32"/>
  <c r="R1329" i="32" s="1"/>
  <c r="N1329" i="32"/>
  <c r="AT1328" i="32"/>
  <c r="Q1328" i="32"/>
  <c r="R1328" i="32" s="1"/>
  <c r="N1328" i="32"/>
  <c r="AT1327" i="32"/>
  <c r="AV1327" i="32" s="1"/>
  <c r="Q1327" i="32"/>
  <c r="R1327" i="32" s="1"/>
  <c r="N1327" i="32"/>
  <c r="AT1326" i="32"/>
  <c r="Q1326" i="32"/>
  <c r="R1326" i="32" s="1"/>
  <c r="N1326" i="32"/>
  <c r="AT1325" i="32"/>
  <c r="Q1325" i="32"/>
  <c r="R1325" i="32" s="1"/>
  <c r="N1325" i="32"/>
  <c r="AT1324" i="32"/>
  <c r="AV1324" i="32" s="1"/>
  <c r="Q1324" i="32"/>
  <c r="R1324" i="32" s="1"/>
  <c r="N1324" i="32"/>
  <c r="AT1323" i="32"/>
  <c r="AV1323" i="32" s="1"/>
  <c r="Q1323" i="32"/>
  <c r="R1323" i="32" s="1"/>
  <c r="N1323" i="32"/>
  <c r="AT1322" i="32"/>
  <c r="AV1322" i="32" s="1"/>
  <c r="Q1322" i="32"/>
  <c r="R1322" i="32" s="1"/>
  <c r="N1322" i="32"/>
  <c r="AT1321" i="32"/>
  <c r="AV1321" i="32" s="1"/>
  <c r="Q1321" i="32"/>
  <c r="R1321" i="32" s="1"/>
  <c r="N1321" i="32"/>
  <c r="AT1320" i="32"/>
  <c r="AV1320" i="32" s="1"/>
  <c r="Q1320" i="32"/>
  <c r="R1320" i="32" s="1"/>
  <c r="N1320" i="32"/>
  <c r="AT1319" i="32"/>
  <c r="Q1319" i="32"/>
  <c r="R1319" i="32" s="1"/>
  <c r="N1319" i="32"/>
  <c r="AT1318" i="32"/>
  <c r="AV1318" i="32" s="1"/>
  <c r="Q1318" i="32"/>
  <c r="R1318" i="32" s="1"/>
  <c r="N1318" i="32"/>
  <c r="AT1317" i="32"/>
  <c r="AV1317" i="32" s="1"/>
  <c r="Q1317" i="32"/>
  <c r="R1317" i="32" s="1"/>
  <c r="N1317" i="32"/>
  <c r="AT1316" i="32"/>
  <c r="Q1316" i="32"/>
  <c r="R1316" i="32" s="1"/>
  <c r="N1316" i="32"/>
  <c r="AT1315" i="32"/>
  <c r="AV1315" i="32" s="1"/>
  <c r="Q1315" i="32"/>
  <c r="R1315" i="32" s="1"/>
  <c r="N1315" i="32"/>
  <c r="AT1314" i="32"/>
  <c r="Q1314" i="32"/>
  <c r="R1314" i="32" s="1"/>
  <c r="N1314" i="32"/>
  <c r="AT1313" i="32"/>
  <c r="Q1313" i="32"/>
  <c r="R1313" i="32" s="1"/>
  <c r="N1313" i="32"/>
  <c r="AT1312" i="32"/>
  <c r="AV1312" i="32" s="1"/>
  <c r="AT1311" i="32"/>
  <c r="AV1311" i="32" s="1"/>
  <c r="AT1310" i="32"/>
  <c r="AV1310" i="32" s="1"/>
  <c r="Q1310" i="32"/>
  <c r="R1310" i="32" s="1"/>
  <c r="N1310" i="32"/>
  <c r="AT1309" i="32"/>
  <c r="Q1309" i="32"/>
  <c r="R1309" i="32" s="1"/>
  <c r="N1309" i="32"/>
  <c r="AT1308" i="32"/>
  <c r="AV1308" i="32" s="1"/>
  <c r="AT1307" i="32"/>
  <c r="AT1306" i="32"/>
  <c r="AV1306" i="32" s="1"/>
  <c r="AT1305" i="32"/>
  <c r="AV1305" i="32" s="1"/>
  <c r="AT1304" i="32"/>
  <c r="AT1303" i="32"/>
  <c r="AT1302" i="32"/>
  <c r="AV1302" i="32" s="1"/>
  <c r="AT1301" i="32"/>
  <c r="AT1300" i="32"/>
  <c r="Q1300" i="32"/>
  <c r="R1300" i="32" s="1"/>
  <c r="N1300" i="32"/>
  <c r="AT1299" i="32"/>
  <c r="AV1299" i="32" s="1"/>
  <c r="AT1298" i="32"/>
  <c r="AV1298" i="32" s="1"/>
  <c r="AT1297" i="32"/>
  <c r="AV1297" i="32" s="1"/>
  <c r="AT1296" i="32"/>
  <c r="AV1296" i="32" s="1"/>
  <c r="AT1295" i="32"/>
  <c r="AT1294" i="32"/>
  <c r="AV1294" i="32" s="1"/>
  <c r="AT1293" i="32"/>
  <c r="AV1293" i="32" s="1"/>
  <c r="AT1292" i="32"/>
  <c r="AT1291" i="32"/>
  <c r="AV1291" i="32" s="1"/>
  <c r="AT1290" i="32"/>
  <c r="AT1289" i="32"/>
  <c r="AT1288" i="32"/>
  <c r="AT1287" i="32"/>
  <c r="AV1287" i="32" s="1"/>
  <c r="AT1286" i="32"/>
  <c r="AV1286" i="32" s="1"/>
  <c r="AT1285" i="32"/>
  <c r="AV1285" i="32" s="1"/>
  <c r="AT1284" i="32"/>
  <c r="AV1284" i="32" s="1"/>
  <c r="AT1283" i="32"/>
  <c r="AT1282" i="32"/>
  <c r="AV1282" i="32" s="1"/>
  <c r="AT1281" i="32"/>
  <c r="AV1281" i="32" s="1"/>
  <c r="AT1280" i="32"/>
  <c r="AT1279" i="32"/>
  <c r="AV1279" i="32" s="1"/>
  <c r="Q1279" i="32"/>
  <c r="R1279" i="32" s="1"/>
  <c r="N1279" i="32"/>
  <c r="AT1278" i="32"/>
  <c r="AT1277" i="32"/>
  <c r="Q1277" i="32"/>
  <c r="R1277" i="32" s="1"/>
  <c r="N1277" i="32"/>
  <c r="AT1276" i="32"/>
  <c r="AV1276" i="32" s="1"/>
  <c r="AT1275" i="32"/>
  <c r="AV1275" i="32" s="1"/>
  <c r="AT1274" i="32"/>
  <c r="AV1274" i="32" s="1"/>
  <c r="AT1273" i="32"/>
  <c r="AV1273" i="32" s="1"/>
  <c r="AT1272" i="32"/>
  <c r="AV1272" i="32" s="1"/>
  <c r="Q1272" i="32"/>
  <c r="R1272" i="32" s="1"/>
  <c r="N1272" i="32"/>
  <c r="AT1271" i="32"/>
  <c r="Q1271" i="32"/>
  <c r="R1271" i="32" s="1"/>
  <c r="N1271" i="32"/>
  <c r="AT1270" i="32"/>
  <c r="AV1270" i="32" s="1"/>
  <c r="AT1269" i="32"/>
  <c r="AV1269" i="32" s="1"/>
  <c r="AT1268" i="32"/>
  <c r="Q1268" i="32"/>
  <c r="R1268" i="32" s="1"/>
  <c r="N1268" i="32"/>
  <c r="AT1267" i="32"/>
  <c r="Q1267" i="32"/>
  <c r="R1267" i="32" s="1"/>
  <c r="N1267" i="32"/>
  <c r="AT1266" i="32"/>
  <c r="Q1266" i="32"/>
  <c r="R1266" i="32" s="1"/>
  <c r="N1266" i="32"/>
  <c r="AT1265" i="32"/>
  <c r="Q1265" i="32"/>
  <c r="R1265" i="32" s="1"/>
  <c r="N1265" i="32"/>
  <c r="AT1264" i="32"/>
  <c r="AV1264" i="32" s="1"/>
  <c r="Q1264" i="32"/>
  <c r="R1264" i="32" s="1"/>
  <c r="N1264" i="32"/>
  <c r="AT1263" i="32"/>
  <c r="AV1263" i="32" s="1"/>
  <c r="Q1263" i="32"/>
  <c r="R1263" i="32" s="1"/>
  <c r="N1263" i="32"/>
  <c r="AT1262" i="32"/>
  <c r="AV1262" i="32" s="1"/>
  <c r="Q1262" i="32"/>
  <c r="R1262" i="32" s="1"/>
  <c r="N1262" i="32"/>
  <c r="AT1261" i="32"/>
  <c r="AV1261" i="32" s="1"/>
  <c r="Q1261" i="32"/>
  <c r="R1261" i="32" s="1"/>
  <c r="N1261" i="32"/>
  <c r="AT1260" i="32"/>
  <c r="AV1260" i="32" s="1"/>
  <c r="Q1260" i="32"/>
  <c r="R1260" i="32" s="1"/>
  <c r="N1260" i="32"/>
  <c r="AT1259" i="32"/>
  <c r="AV1259" i="32" s="1"/>
  <c r="Q1259" i="32"/>
  <c r="R1259" i="32" s="1"/>
  <c r="N1259" i="32"/>
  <c r="AT1258" i="32"/>
  <c r="AV1258" i="32" s="1"/>
  <c r="Q1258" i="32"/>
  <c r="R1258" i="32" s="1"/>
  <c r="N1258" i="32"/>
  <c r="AT1257" i="32"/>
  <c r="AV1257" i="32" s="1"/>
  <c r="Q1257" i="32"/>
  <c r="R1257" i="32" s="1"/>
  <c r="N1257" i="32"/>
  <c r="AT1256" i="32"/>
  <c r="Q1256" i="32"/>
  <c r="R1256" i="32" s="1"/>
  <c r="N1256" i="32"/>
  <c r="AT1255" i="32"/>
  <c r="Q1255" i="32"/>
  <c r="R1255" i="32" s="1"/>
  <c r="N1255" i="32"/>
  <c r="AT1254" i="32"/>
  <c r="Q1254" i="32"/>
  <c r="R1254" i="32" s="1"/>
  <c r="N1254" i="32"/>
  <c r="AT1253" i="32"/>
  <c r="AT1252" i="32"/>
  <c r="AV1252" i="32" s="1"/>
  <c r="AT1251" i="32"/>
  <c r="AV1251" i="32" s="1"/>
  <c r="AT1250" i="32"/>
  <c r="AV1250" i="32" s="1"/>
  <c r="Q1250" i="32"/>
  <c r="R1250" i="32" s="1"/>
  <c r="N1250" i="32"/>
  <c r="AT1249" i="32"/>
  <c r="AV1249" i="32" s="1"/>
  <c r="AT1248" i="32"/>
  <c r="AV1248" i="32" s="1"/>
  <c r="Q1248" i="32"/>
  <c r="R1248" i="32" s="1"/>
  <c r="N1248" i="32"/>
  <c r="AT1247" i="32"/>
  <c r="Q1247" i="32"/>
  <c r="R1247" i="32" s="1"/>
  <c r="N1247" i="32"/>
  <c r="AT1246" i="32"/>
  <c r="AV1246" i="32" s="1"/>
  <c r="Q1246" i="32"/>
  <c r="R1246" i="32" s="1"/>
  <c r="N1246" i="32"/>
  <c r="AT1245" i="32"/>
  <c r="AV1245" i="32" s="1"/>
  <c r="Q1245" i="32"/>
  <c r="R1245" i="32" s="1"/>
  <c r="N1245" i="32"/>
  <c r="AT1244" i="32"/>
  <c r="Q1244" i="32"/>
  <c r="R1244" i="32" s="1"/>
  <c r="N1244" i="32"/>
  <c r="AT1243" i="32"/>
  <c r="Q1243" i="32"/>
  <c r="R1243" i="32" s="1"/>
  <c r="N1243" i="32"/>
  <c r="AT1242" i="32"/>
  <c r="AT1241" i="32"/>
  <c r="AT1240" i="32"/>
  <c r="AV1240" i="32" s="1"/>
  <c r="AT1239" i="32"/>
  <c r="AV1239" i="32" s="1"/>
  <c r="AT1238" i="32"/>
  <c r="AV1238" i="32" s="1"/>
  <c r="AT1237" i="32"/>
  <c r="AV1237" i="32" s="1"/>
  <c r="AT1236" i="32"/>
  <c r="AV1236" i="32" s="1"/>
  <c r="AT1235" i="32"/>
  <c r="AT1234" i="32"/>
  <c r="AV1234" i="32" s="1"/>
  <c r="AT1233" i="32"/>
  <c r="AV1233" i="32" s="1"/>
  <c r="AT1232" i="32"/>
  <c r="Q1232" i="32"/>
  <c r="R1232" i="32" s="1"/>
  <c r="N1232" i="32"/>
  <c r="AT1231" i="32"/>
  <c r="Q1231" i="32"/>
  <c r="R1231" i="32" s="1"/>
  <c r="N1231" i="32"/>
  <c r="AT1230" i="32"/>
  <c r="Q1230" i="32"/>
  <c r="R1230" i="32" s="1"/>
  <c r="N1230" i="32"/>
  <c r="AT1229" i="32"/>
  <c r="Q1229" i="32"/>
  <c r="R1229" i="32" s="1"/>
  <c r="N1229" i="32"/>
  <c r="AT1228" i="32"/>
  <c r="Q1228" i="32"/>
  <c r="R1228" i="32" s="1"/>
  <c r="N1228" i="32"/>
  <c r="AT1227" i="32"/>
  <c r="AV1227" i="32" s="1"/>
  <c r="Q1227" i="32"/>
  <c r="R1227" i="32" s="1"/>
  <c r="N1227" i="32"/>
  <c r="AT1226" i="32"/>
  <c r="AV1226" i="32" s="1"/>
  <c r="Q1226" i="32"/>
  <c r="R1226" i="32" s="1"/>
  <c r="N1226" i="32"/>
  <c r="AT1225" i="32"/>
  <c r="AV1225" i="32" s="1"/>
  <c r="Q1225" i="32"/>
  <c r="R1225" i="32" s="1"/>
  <c r="N1225" i="32"/>
  <c r="AT1224" i="32"/>
  <c r="AV1224" i="32" s="1"/>
  <c r="AT1223" i="32"/>
  <c r="AV1223" i="32" s="1"/>
  <c r="Q1223" i="32"/>
  <c r="R1223" i="32" s="1"/>
  <c r="N1223" i="32"/>
  <c r="AT1222" i="32"/>
  <c r="AV1222" i="32" s="1"/>
  <c r="Q1222" i="32"/>
  <c r="R1222" i="32" s="1"/>
  <c r="N1222" i="32"/>
  <c r="AT1221" i="32"/>
  <c r="AV1221" i="32" s="1"/>
  <c r="Q1221" i="32"/>
  <c r="R1221" i="32" s="1"/>
  <c r="N1221" i="32"/>
  <c r="AT1220" i="32"/>
  <c r="AV1220" i="32" s="1"/>
  <c r="Q1220" i="32"/>
  <c r="R1220" i="32" s="1"/>
  <c r="N1220" i="32"/>
  <c r="AT1219" i="32"/>
  <c r="Q1219" i="32"/>
  <c r="R1219" i="32" s="1"/>
  <c r="N1219" i="32"/>
  <c r="AT1218" i="32"/>
  <c r="Q1218" i="32"/>
  <c r="R1218" i="32" s="1"/>
  <c r="N1218" i="32"/>
  <c r="AT1217" i="32"/>
  <c r="AV1217" i="32" s="1"/>
  <c r="Q1217" i="32"/>
  <c r="R1217" i="32" s="1"/>
  <c r="N1217" i="32"/>
  <c r="AT1216" i="32"/>
  <c r="Q1216" i="32"/>
  <c r="R1216" i="32" s="1"/>
  <c r="N1216" i="32"/>
  <c r="AT1215" i="32"/>
  <c r="AV1215" i="32" s="1"/>
  <c r="AT1214" i="32"/>
  <c r="AV1214" i="32" s="1"/>
  <c r="Q1214" i="32"/>
  <c r="R1214" i="32" s="1"/>
  <c r="N1214" i="32"/>
  <c r="AT1213" i="32"/>
  <c r="AV1213" i="32" s="1"/>
  <c r="Q1213" i="32"/>
  <c r="R1213" i="32" s="1"/>
  <c r="N1213" i="32"/>
  <c r="AT1212" i="32"/>
  <c r="AV1212" i="32" s="1"/>
  <c r="Q1212" i="32"/>
  <c r="R1212" i="32" s="1"/>
  <c r="N1212" i="32"/>
  <c r="AT1211" i="32"/>
  <c r="Q1211" i="32"/>
  <c r="R1211" i="32" s="1"/>
  <c r="N1211" i="32"/>
  <c r="AT1210" i="32"/>
  <c r="AV1210" i="32" s="1"/>
  <c r="Q1210" i="32"/>
  <c r="R1210" i="32" s="1"/>
  <c r="N1210" i="32"/>
  <c r="AT1209" i="32"/>
  <c r="AV1209" i="32" s="1"/>
  <c r="Q1209" i="32"/>
  <c r="R1209" i="32" s="1"/>
  <c r="N1209" i="32"/>
  <c r="AT1208" i="32"/>
  <c r="Q1208" i="32"/>
  <c r="R1208" i="32" s="1"/>
  <c r="N1208" i="32"/>
  <c r="AT1207" i="32"/>
  <c r="Q1207" i="32"/>
  <c r="R1207" i="32" s="1"/>
  <c r="N1207" i="32"/>
  <c r="AT1206" i="32"/>
  <c r="Q1206" i="32"/>
  <c r="R1206" i="32" s="1"/>
  <c r="N1206" i="32"/>
  <c r="AT1205" i="32"/>
  <c r="Q1205" i="32"/>
  <c r="R1205" i="32" s="1"/>
  <c r="N1205" i="32"/>
  <c r="AT1204" i="32"/>
  <c r="AV1204" i="32" s="1"/>
  <c r="Q1204" i="32"/>
  <c r="R1204" i="32" s="1"/>
  <c r="N1204" i="32"/>
  <c r="AT1203" i="32"/>
  <c r="AV1203" i="32" s="1"/>
  <c r="Q1203" i="32"/>
  <c r="R1203" i="32" s="1"/>
  <c r="N1203" i="32"/>
  <c r="AT1202" i="32"/>
  <c r="AV1202" i="32" s="1"/>
  <c r="Q1202" i="32"/>
  <c r="R1202" i="32" s="1"/>
  <c r="N1202" i="32"/>
  <c r="AT1201" i="32"/>
  <c r="AV1201" i="32" s="1"/>
  <c r="Q1201" i="32"/>
  <c r="R1201" i="32" s="1"/>
  <c r="N1201" i="32"/>
  <c r="AT1200" i="32"/>
  <c r="AV1200" i="32" s="1"/>
  <c r="Q1200" i="32"/>
  <c r="R1200" i="32" s="1"/>
  <c r="N1200" i="32"/>
  <c r="AT1199" i="32"/>
  <c r="Q1199" i="32"/>
  <c r="R1199" i="32" s="1"/>
  <c r="N1199" i="32"/>
  <c r="AT1198" i="32"/>
  <c r="AV1198" i="32" s="1"/>
  <c r="Q1198" i="32"/>
  <c r="R1198" i="32" s="1"/>
  <c r="N1198" i="32"/>
  <c r="AT1197" i="32"/>
  <c r="AV1197" i="32" s="1"/>
  <c r="Q1197" i="32"/>
  <c r="R1197" i="32" s="1"/>
  <c r="N1197" i="32"/>
  <c r="AT1196" i="32"/>
  <c r="Q1196" i="32"/>
  <c r="R1196" i="32" s="1"/>
  <c r="N1196" i="32"/>
  <c r="AT1195" i="32"/>
  <c r="Q1195" i="32"/>
  <c r="R1195" i="32" s="1"/>
  <c r="N1195" i="32"/>
  <c r="AT1194" i="32"/>
  <c r="Q1194" i="32"/>
  <c r="R1194" i="32" s="1"/>
  <c r="N1194" i="32"/>
  <c r="AT1193" i="32"/>
  <c r="Q1193" i="32"/>
  <c r="R1193" i="32" s="1"/>
  <c r="N1193" i="32"/>
  <c r="AT1192" i="32"/>
  <c r="AV1192" i="32" s="1"/>
  <c r="Q1192" i="32"/>
  <c r="R1192" i="32" s="1"/>
  <c r="N1192" i="32"/>
  <c r="AT1191" i="32"/>
  <c r="AV1191" i="32" s="1"/>
  <c r="Q1191" i="32"/>
  <c r="R1191" i="32" s="1"/>
  <c r="N1191" i="32"/>
  <c r="AT1190" i="32"/>
  <c r="AV1190" i="32" s="1"/>
  <c r="Q1190" i="32"/>
  <c r="R1190" i="32" s="1"/>
  <c r="N1190" i="32"/>
  <c r="AT1189" i="32"/>
  <c r="AV1189" i="32" s="1"/>
  <c r="Q1189" i="32"/>
  <c r="R1189" i="32" s="1"/>
  <c r="N1189" i="32"/>
  <c r="AT1188" i="32"/>
  <c r="AV1188" i="32" s="1"/>
  <c r="Q1188" i="32"/>
  <c r="R1188" i="32" s="1"/>
  <c r="N1188" i="32"/>
  <c r="AT1187" i="32"/>
  <c r="Q1187" i="32"/>
  <c r="R1187" i="32" s="1"/>
  <c r="N1187" i="32"/>
  <c r="AT1186" i="32"/>
  <c r="AV1186" i="32" s="1"/>
  <c r="Q1186" i="32"/>
  <c r="R1186" i="32" s="1"/>
  <c r="N1186" i="32"/>
  <c r="AT1185" i="32"/>
  <c r="AV1185" i="32" s="1"/>
  <c r="AT1184" i="32"/>
  <c r="Q1184" i="32"/>
  <c r="R1184" i="32" s="1"/>
  <c r="N1184" i="32"/>
  <c r="AT1183" i="32"/>
  <c r="AV1183" i="32" s="1"/>
  <c r="Q1183" i="32"/>
  <c r="R1183" i="32" s="1"/>
  <c r="N1183" i="32"/>
  <c r="AT1182" i="32"/>
  <c r="Q1182" i="32"/>
  <c r="R1182" i="32" s="1"/>
  <c r="N1182" i="32"/>
  <c r="AT1181" i="32"/>
  <c r="Q1181" i="32"/>
  <c r="R1181" i="32" s="1"/>
  <c r="N1181" i="32"/>
  <c r="AT1180" i="32"/>
  <c r="AV1180" i="32" s="1"/>
  <c r="Q1180" i="32"/>
  <c r="R1180" i="32" s="1"/>
  <c r="N1180" i="32"/>
  <c r="AT1179" i="32"/>
  <c r="AV1179" i="32" s="1"/>
  <c r="Q1179" i="32"/>
  <c r="R1179" i="32" s="1"/>
  <c r="N1179" i="32"/>
  <c r="AT1178" i="32"/>
  <c r="AV1178" i="32" s="1"/>
  <c r="Q1178" i="32"/>
  <c r="R1178" i="32" s="1"/>
  <c r="N1178" i="32"/>
  <c r="AT1177" i="32"/>
  <c r="AV1177" i="32" s="1"/>
  <c r="Q1177" i="32"/>
  <c r="R1177" i="32" s="1"/>
  <c r="N1177" i="32"/>
  <c r="AT1176" i="32"/>
  <c r="AV1176" i="32" s="1"/>
  <c r="Q1176" i="32"/>
  <c r="R1176" i="32" s="1"/>
  <c r="N1176" i="32"/>
  <c r="AT1175" i="32"/>
  <c r="Q1175" i="32"/>
  <c r="R1175" i="32" s="1"/>
  <c r="N1175" i="32"/>
  <c r="AT1174" i="32"/>
  <c r="AV1174" i="32" s="1"/>
  <c r="Q1174" i="32"/>
  <c r="R1174" i="32" s="1"/>
  <c r="N1174" i="32"/>
  <c r="AT1173" i="32"/>
  <c r="AV1173" i="32" s="1"/>
  <c r="Q1173" i="32"/>
  <c r="R1173" i="32" s="1"/>
  <c r="N1173" i="32"/>
  <c r="AT1172" i="32"/>
  <c r="Q1172" i="32"/>
  <c r="R1172" i="32" s="1"/>
  <c r="N1172" i="32"/>
  <c r="AT1171" i="32"/>
  <c r="AV1171" i="32" s="1"/>
  <c r="Q1171" i="32"/>
  <c r="R1171" i="32" s="1"/>
  <c r="N1171" i="32"/>
  <c r="AT1170" i="32"/>
  <c r="Q1170" i="32"/>
  <c r="R1170" i="32" s="1"/>
  <c r="N1170" i="32"/>
  <c r="AT1169" i="32"/>
  <c r="Q1169" i="32"/>
  <c r="R1169" i="32" s="1"/>
  <c r="N1169" i="32"/>
  <c r="AT1168" i="32"/>
  <c r="AV1168" i="32" s="1"/>
  <c r="Q1168" i="32"/>
  <c r="R1168" i="32" s="1"/>
  <c r="N1168" i="32"/>
  <c r="AT1167" i="32"/>
  <c r="AV1167" i="32" s="1"/>
  <c r="Q1167" i="32"/>
  <c r="R1167" i="32" s="1"/>
  <c r="N1167" i="32"/>
  <c r="AT1166" i="32"/>
  <c r="AV1166" i="32" s="1"/>
  <c r="Q1166" i="32"/>
  <c r="R1166" i="32" s="1"/>
  <c r="N1166" i="32"/>
  <c r="AT1165" i="32"/>
  <c r="AV1165" i="32" s="1"/>
  <c r="Q1165" i="32"/>
  <c r="R1165" i="32" s="1"/>
  <c r="N1165" i="32"/>
  <c r="AT1164" i="32"/>
  <c r="AV1164" i="32" s="1"/>
  <c r="Q1164" i="32"/>
  <c r="R1164" i="32" s="1"/>
  <c r="N1164" i="32"/>
  <c r="AT1163" i="32"/>
  <c r="Q1163" i="32"/>
  <c r="R1163" i="32" s="1"/>
  <c r="N1163" i="32"/>
  <c r="AT1162" i="32"/>
  <c r="AV1162" i="32" s="1"/>
  <c r="Q1162" i="32"/>
  <c r="R1162" i="32" s="1"/>
  <c r="N1162" i="32"/>
  <c r="AT1161" i="32"/>
  <c r="AV1161" i="32" s="1"/>
  <c r="Q1161" i="32"/>
  <c r="R1161" i="32" s="1"/>
  <c r="N1161" i="32"/>
  <c r="AT1160" i="32"/>
  <c r="Q1160" i="32"/>
  <c r="R1160" i="32" s="1"/>
  <c r="N1160" i="32"/>
  <c r="AT1159" i="32"/>
  <c r="AV1159" i="32" s="1"/>
  <c r="Q1159" i="32"/>
  <c r="R1159" i="32" s="1"/>
  <c r="N1159" i="32"/>
  <c r="AT1158" i="32"/>
  <c r="Q1158" i="32"/>
  <c r="R1158" i="32" s="1"/>
  <c r="N1158" i="32"/>
  <c r="AT1157" i="32"/>
  <c r="Q1157" i="32"/>
  <c r="R1157" i="32" s="1"/>
  <c r="N1157" i="32"/>
  <c r="AT1156" i="32"/>
  <c r="AV1156" i="32" s="1"/>
  <c r="Q1156" i="32"/>
  <c r="R1156" i="32" s="1"/>
  <c r="N1156" i="32"/>
  <c r="AT1155" i="32"/>
  <c r="AV1155" i="32" s="1"/>
  <c r="Q1155" i="32"/>
  <c r="R1155" i="32" s="1"/>
  <c r="N1155" i="32"/>
  <c r="AT1154" i="32"/>
  <c r="AV1154" i="32" s="1"/>
  <c r="Q1154" i="32"/>
  <c r="R1154" i="32" s="1"/>
  <c r="N1154" i="32"/>
  <c r="AT1153" i="32"/>
  <c r="AV1153" i="32" s="1"/>
  <c r="Q1153" i="32"/>
  <c r="R1153" i="32" s="1"/>
  <c r="N1153" i="32"/>
  <c r="AT1152" i="32"/>
  <c r="AV1152" i="32" s="1"/>
  <c r="Q1152" i="32"/>
  <c r="R1152" i="32" s="1"/>
  <c r="N1152" i="32"/>
  <c r="AT1151" i="32"/>
  <c r="Q1151" i="32"/>
  <c r="R1151" i="32" s="1"/>
  <c r="N1151" i="32"/>
  <c r="AT1150" i="32"/>
  <c r="AV1150" i="32" s="1"/>
  <c r="Q1150" i="32"/>
  <c r="R1150" i="32" s="1"/>
  <c r="N1150" i="32"/>
  <c r="AT1149" i="32"/>
  <c r="AV1149" i="32" s="1"/>
  <c r="Q1149" i="32"/>
  <c r="R1149" i="32" s="1"/>
  <c r="N1149" i="32"/>
  <c r="AT1148" i="32"/>
  <c r="Q1148" i="32"/>
  <c r="R1148" i="32" s="1"/>
  <c r="N1148" i="32"/>
  <c r="AT1147" i="32"/>
  <c r="AV1147" i="32" s="1"/>
  <c r="Q1147" i="32"/>
  <c r="R1147" i="32" s="1"/>
  <c r="N1147" i="32"/>
  <c r="AT1146" i="32"/>
  <c r="Q1146" i="32"/>
  <c r="R1146" i="32" s="1"/>
  <c r="N1146" i="32"/>
  <c r="AT1145" i="32"/>
  <c r="Q1145" i="32"/>
  <c r="R1145" i="32" s="1"/>
  <c r="N1145" i="32"/>
  <c r="AT1144" i="32"/>
  <c r="AV1144" i="32" s="1"/>
  <c r="Q1144" i="32"/>
  <c r="R1144" i="32" s="1"/>
  <c r="N1144" i="32"/>
  <c r="AT1143" i="32"/>
  <c r="AV1143" i="32" s="1"/>
  <c r="Q1143" i="32"/>
  <c r="R1143" i="32" s="1"/>
  <c r="N1143" i="32"/>
  <c r="AT1142" i="32"/>
  <c r="AV1142" i="32" s="1"/>
  <c r="Q1142" i="32"/>
  <c r="R1142" i="32" s="1"/>
  <c r="N1142" i="32"/>
  <c r="AT1141" i="32"/>
  <c r="AV1141" i="32" s="1"/>
  <c r="Q1141" i="32"/>
  <c r="R1141" i="32" s="1"/>
  <c r="N1141" i="32"/>
  <c r="AT1140" i="32"/>
  <c r="AV1140" i="32" s="1"/>
  <c r="Q1140" i="32"/>
  <c r="R1140" i="32" s="1"/>
  <c r="N1140" i="32"/>
  <c r="AT1139" i="32"/>
  <c r="Q1139" i="32"/>
  <c r="R1139" i="32" s="1"/>
  <c r="N1139" i="32"/>
  <c r="AT1138" i="32"/>
  <c r="AV1138" i="32" s="1"/>
  <c r="Q1138" i="32"/>
  <c r="R1138" i="32" s="1"/>
  <c r="N1138" i="32"/>
  <c r="AT1137" i="32"/>
  <c r="AV1137" i="32" s="1"/>
  <c r="Q1137" i="32"/>
  <c r="R1137" i="32" s="1"/>
  <c r="N1137" i="32"/>
  <c r="AY1136" i="32"/>
  <c r="BA1136" i="32" s="1"/>
  <c r="AT1136" i="32"/>
  <c r="Q1136" i="32"/>
  <c r="R1136" i="32" s="1"/>
  <c r="N1136" i="32"/>
  <c r="AT1135" i="32"/>
  <c r="Q1135" i="32"/>
  <c r="R1135" i="32" s="1"/>
  <c r="N1135" i="32"/>
  <c r="AT1134" i="32"/>
  <c r="Q1134" i="32"/>
  <c r="R1134" i="32" s="1"/>
  <c r="N1134" i="32"/>
  <c r="AT1133" i="32"/>
  <c r="Q1133" i="32"/>
  <c r="R1133" i="32" s="1"/>
  <c r="N1133" i="32"/>
  <c r="AT1132" i="32"/>
  <c r="Q1132" i="32"/>
  <c r="R1132" i="32" s="1"/>
  <c r="N1132" i="32"/>
  <c r="AT1131" i="32"/>
  <c r="Q1131" i="32"/>
  <c r="R1131" i="32" s="1"/>
  <c r="N1131" i="32"/>
  <c r="AT1130" i="32"/>
  <c r="Q1130" i="32"/>
  <c r="R1130" i="32" s="1"/>
  <c r="N1130" i="32"/>
  <c r="AT1129" i="32"/>
  <c r="Q1129" i="32"/>
  <c r="R1129" i="32" s="1"/>
  <c r="N1129" i="32"/>
  <c r="AT1128" i="32"/>
  <c r="Q1128" i="32"/>
  <c r="R1128" i="32" s="1"/>
  <c r="N1128" i="32"/>
  <c r="AT1127" i="32"/>
  <c r="Q1127" i="32"/>
  <c r="R1127" i="32" s="1"/>
  <c r="N1127" i="32"/>
  <c r="AT1126" i="32"/>
  <c r="Q1126" i="32"/>
  <c r="R1126" i="32" s="1"/>
  <c r="N1126" i="32"/>
  <c r="AT1125" i="32"/>
  <c r="Q1125" i="32"/>
  <c r="R1125" i="32" s="1"/>
  <c r="N1125" i="32"/>
  <c r="AT1124" i="32"/>
  <c r="Q1124" i="32"/>
  <c r="R1124" i="32" s="1"/>
  <c r="N1124" i="32"/>
  <c r="AT1123" i="32"/>
  <c r="Q1123" i="32"/>
  <c r="R1123" i="32" s="1"/>
  <c r="N1123" i="32"/>
  <c r="AT1122" i="32"/>
  <c r="Q1122" i="32"/>
  <c r="R1122" i="32" s="1"/>
  <c r="N1122" i="32"/>
  <c r="AT1121" i="32"/>
  <c r="Q1121" i="32"/>
  <c r="R1121" i="32" s="1"/>
  <c r="N1121" i="32"/>
  <c r="AT1120" i="32"/>
  <c r="Q1120" i="32"/>
  <c r="R1120" i="32" s="1"/>
  <c r="N1120" i="32"/>
  <c r="AT1119" i="32"/>
  <c r="Q1119" i="32"/>
  <c r="R1119" i="32" s="1"/>
  <c r="N1119" i="32"/>
  <c r="AT1118" i="32"/>
  <c r="Q1118" i="32"/>
  <c r="R1118" i="32" s="1"/>
  <c r="N1118" i="32"/>
  <c r="AT1117" i="32"/>
  <c r="Q1117" i="32"/>
  <c r="R1117" i="32" s="1"/>
  <c r="N1117" i="32"/>
  <c r="AT1116" i="32"/>
  <c r="Q1116" i="32"/>
  <c r="R1116" i="32" s="1"/>
  <c r="N1116" i="32"/>
  <c r="AT1115" i="32"/>
  <c r="AT1114" i="32"/>
  <c r="Q1114" i="32"/>
  <c r="R1114" i="32" s="1"/>
  <c r="N1114" i="32"/>
  <c r="AT1113" i="32"/>
  <c r="Q1113" i="32"/>
  <c r="R1113" i="32" s="1"/>
  <c r="N1113" i="32"/>
  <c r="AT1112" i="32"/>
  <c r="Q1112" i="32"/>
  <c r="R1112" i="32" s="1"/>
  <c r="N1112" i="32"/>
  <c r="AT1111" i="32"/>
  <c r="Q1111" i="32"/>
  <c r="R1111" i="32" s="1"/>
  <c r="N1111" i="32"/>
  <c r="AT1110" i="32"/>
  <c r="Q1110" i="32"/>
  <c r="R1110" i="32" s="1"/>
  <c r="N1110" i="32"/>
  <c r="AT1109" i="32"/>
  <c r="AT1108" i="32"/>
  <c r="Q1108" i="32"/>
  <c r="R1108" i="32" s="1"/>
  <c r="N1108" i="32"/>
  <c r="AT1107" i="32"/>
  <c r="AV1107" i="32" s="1"/>
  <c r="Q1107" i="32"/>
  <c r="R1107" i="32" s="1"/>
  <c r="N1107" i="32"/>
  <c r="AT1106" i="32"/>
  <c r="Q1106" i="32"/>
  <c r="R1106" i="32" s="1"/>
  <c r="N1106" i="32"/>
  <c r="AT1105" i="32"/>
  <c r="AT1104" i="32"/>
  <c r="AT1103" i="32"/>
  <c r="Q1103" i="32"/>
  <c r="R1103" i="32" s="1"/>
  <c r="N1103" i="32"/>
  <c r="AT1102" i="32"/>
  <c r="AT1101" i="32"/>
  <c r="AT1100" i="32"/>
  <c r="AT1099" i="32"/>
  <c r="AT1098" i="32"/>
  <c r="AT1097" i="32"/>
  <c r="AT1096" i="32"/>
  <c r="Q1096" i="32"/>
  <c r="R1096" i="32" s="1"/>
  <c r="N1096" i="32"/>
  <c r="AT1095" i="32"/>
  <c r="AT1093" i="32"/>
  <c r="Q1093" i="32"/>
  <c r="R1093" i="32" s="1"/>
  <c r="N1093" i="32"/>
  <c r="AT1092" i="32"/>
  <c r="Q1092" i="32"/>
  <c r="R1092" i="32" s="1"/>
  <c r="N1092" i="32"/>
  <c r="AT1091" i="32"/>
  <c r="Q1091" i="32"/>
  <c r="R1091" i="32" s="1"/>
  <c r="N1091" i="32"/>
  <c r="AT1090" i="32"/>
  <c r="Q1090" i="32"/>
  <c r="R1090" i="32" s="1"/>
  <c r="N1090" i="32"/>
  <c r="AT1089" i="32"/>
  <c r="AT1088" i="32"/>
  <c r="Q1088" i="32"/>
  <c r="R1088" i="32" s="1"/>
  <c r="N1088" i="32"/>
  <c r="AT1087" i="32"/>
  <c r="Q1087" i="32"/>
  <c r="R1087" i="32" s="1"/>
  <c r="N1087" i="32"/>
  <c r="AT1086" i="32"/>
  <c r="Q1086" i="32"/>
  <c r="R1086" i="32" s="1"/>
  <c r="N1086" i="32"/>
  <c r="AT1085" i="32"/>
  <c r="Q1085" i="32"/>
  <c r="R1085" i="32" s="1"/>
  <c r="N1085" i="32"/>
  <c r="AT1084" i="32"/>
  <c r="Q1084" i="32"/>
  <c r="R1084" i="32" s="1"/>
  <c r="N1084" i="32"/>
  <c r="AT1083" i="32"/>
  <c r="Q1083" i="32"/>
  <c r="R1083" i="32" s="1"/>
  <c r="N1083" i="32"/>
  <c r="AT1082" i="32"/>
  <c r="Q1082" i="32"/>
  <c r="R1082" i="32" s="1"/>
  <c r="N1082" i="32"/>
  <c r="AT1081" i="32"/>
  <c r="Q1081" i="32"/>
  <c r="R1081" i="32" s="1"/>
  <c r="N1081" i="32"/>
  <c r="AT1080" i="32"/>
  <c r="AT1079" i="32"/>
  <c r="AT1078" i="32"/>
  <c r="Q1078" i="32"/>
  <c r="R1078" i="32" s="1"/>
  <c r="N1078" i="32"/>
  <c r="AT1077" i="32"/>
  <c r="Q1077" i="32"/>
  <c r="R1077" i="32" s="1"/>
  <c r="N1077" i="32"/>
  <c r="AT1076" i="32"/>
  <c r="AT1075" i="32"/>
  <c r="Q1075" i="32"/>
  <c r="R1075" i="32" s="1"/>
  <c r="N1075" i="32"/>
  <c r="AT1074" i="32"/>
  <c r="Q1074" i="32"/>
  <c r="R1074" i="32" s="1"/>
  <c r="N1074" i="32"/>
  <c r="AT1073" i="32"/>
  <c r="Q1073" i="32"/>
  <c r="R1073" i="32" s="1"/>
  <c r="N1073" i="32"/>
  <c r="AT1072" i="32"/>
  <c r="AT1071" i="32"/>
  <c r="AT1070" i="32"/>
  <c r="AV1070" i="32" s="1"/>
  <c r="AT1069" i="32"/>
  <c r="AT1068" i="32"/>
  <c r="AV1068" i="32" s="1"/>
  <c r="AT1067" i="32"/>
  <c r="AT1066" i="32"/>
  <c r="AV1066" i="32" s="1"/>
  <c r="AT1065" i="32"/>
  <c r="Q1065" i="32"/>
  <c r="R1065" i="32" s="1"/>
  <c r="N1065" i="32"/>
  <c r="AT1064" i="32"/>
  <c r="AV1064" i="32" s="1"/>
  <c r="Q1064" i="32"/>
  <c r="R1064" i="32" s="1"/>
  <c r="N1064" i="32"/>
  <c r="AT1063" i="32"/>
  <c r="Q1063" i="32"/>
  <c r="R1063" i="32" s="1"/>
  <c r="N1063" i="32"/>
  <c r="AT1062" i="32"/>
  <c r="AT1061" i="32"/>
  <c r="AT1060" i="32"/>
  <c r="AT1059" i="32"/>
  <c r="Q1059" i="32"/>
  <c r="R1059" i="32" s="1"/>
  <c r="N1059" i="32"/>
  <c r="AT1058" i="32"/>
  <c r="AV1058" i="32" s="1"/>
  <c r="Q1058" i="32"/>
  <c r="R1058" i="32" s="1"/>
  <c r="N1058" i="32"/>
  <c r="AT1057" i="32"/>
  <c r="AT1056" i="32"/>
  <c r="AV1056" i="32" s="1"/>
  <c r="Q1056" i="32"/>
  <c r="R1056" i="32" s="1"/>
  <c r="N1056" i="32"/>
  <c r="AT1055" i="32"/>
  <c r="Q1055" i="32"/>
  <c r="R1055" i="32" s="1"/>
  <c r="N1055" i="32"/>
  <c r="AT1054" i="32"/>
  <c r="AV1054" i="32" s="1"/>
  <c r="Q1054" i="32"/>
  <c r="R1054" i="32" s="1"/>
  <c r="N1054" i="32"/>
  <c r="AT1053" i="32"/>
  <c r="Q1053" i="32"/>
  <c r="R1053" i="32" s="1"/>
  <c r="N1053" i="32"/>
  <c r="AT1052" i="32"/>
  <c r="AV1052" i="32" s="1"/>
  <c r="Q1052" i="32"/>
  <c r="R1052" i="32" s="1"/>
  <c r="N1052" i="32"/>
  <c r="AT1051" i="32"/>
  <c r="Q1051" i="32"/>
  <c r="R1051" i="32" s="1"/>
  <c r="N1051" i="32"/>
  <c r="AT1050" i="32"/>
  <c r="Q1050" i="32"/>
  <c r="R1050" i="32" s="1"/>
  <c r="N1050" i="32"/>
  <c r="AT1049" i="32"/>
  <c r="AT1048" i="32"/>
  <c r="Q1048" i="32"/>
  <c r="R1048" i="32" s="1"/>
  <c r="N1048" i="32"/>
  <c r="AT1047" i="32"/>
  <c r="Q1047" i="32"/>
  <c r="R1047" i="32" s="1"/>
  <c r="N1047" i="32"/>
  <c r="AT1046" i="32"/>
  <c r="AV1046" i="32" s="1"/>
  <c r="Q1046" i="32"/>
  <c r="R1046" i="32" s="1"/>
  <c r="N1046" i="32"/>
  <c r="AT1045" i="32"/>
  <c r="AT1044" i="32"/>
  <c r="AV1044" i="32" s="1"/>
  <c r="Q1044" i="32"/>
  <c r="R1044" i="32" s="1"/>
  <c r="N1044" i="32"/>
  <c r="AT1043" i="32"/>
  <c r="Q1043" i="32"/>
  <c r="R1043" i="32" s="1"/>
  <c r="N1043" i="32"/>
  <c r="AT1042" i="32"/>
  <c r="AV1042" i="32" s="1"/>
  <c r="Q1042" i="32"/>
  <c r="R1042" i="32" s="1"/>
  <c r="N1042" i="32"/>
  <c r="AT1041" i="32"/>
  <c r="Q1041" i="32"/>
  <c r="R1041" i="32" s="1"/>
  <c r="N1041" i="32"/>
  <c r="AT1040" i="32"/>
  <c r="AV1040" i="32" s="1"/>
  <c r="AT1039" i="32"/>
  <c r="Q1039" i="32"/>
  <c r="R1039" i="32" s="1"/>
  <c r="N1039" i="32"/>
  <c r="AT1038" i="32"/>
  <c r="Q1038" i="32"/>
  <c r="R1038" i="32" s="1"/>
  <c r="N1038" i="32"/>
  <c r="AT1037" i="32"/>
  <c r="Q1037" i="32"/>
  <c r="R1037" i="32" s="1"/>
  <c r="N1037" i="32"/>
  <c r="AT1036" i="32"/>
  <c r="Q1036" i="32"/>
  <c r="R1036" i="32" s="1"/>
  <c r="N1036" i="32"/>
  <c r="AT1035" i="32"/>
  <c r="Q1035" i="32"/>
  <c r="R1035" i="32" s="1"/>
  <c r="N1035" i="32"/>
  <c r="AT1034" i="32"/>
  <c r="AV1034" i="32" s="1"/>
  <c r="Q1034" i="32"/>
  <c r="R1034" i="32" s="1"/>
  <c r="N1034" i="32"/>
  <c r="AT1033" i="32"/>
  <c r="Q1033" i="32"/>
  <c r="R1033" i="32" s="1"/>
  <c r="N1033" i="32"/>
  <c r="AT1032" i="32"/>
  <c r="AV1032" i="32" s="1"/>
  <c r="Q1032" i="32"/>
  <c r="R1032" i="32" s="1"/>
  <c r="N1032" i="32"/>
  <c r="AT1031" i="32"/>
  <c r="Q1031" i="32"/>
  <c r="R1031" i="32" s="1"/>
  <c r="N1031" i="32"/>
  <c r="AT1030" i="32"/>
  <c r="Q1030" i="32"/>
  <c r="R1030" i="32" s="1"/>
  <c r="N1030" i="32"/>
  <c r="AT1029" i="32"/>
  <c r="Q1029" i="32"/>
  <c r="R1029" i="32" s="1"/>
  <c r="N1029" i="32"/>
  <c r="AT1028" i="32"/>
  <c r="AV1028" i="32" s="1"/>
  <c r="Q1028" i="32"/>
  <c r="R1028" i="32" s="1"/>
  <c r="N1028" i="32"/>
  <c r="AT1027" i="32"/>
  <c r="Q1027" i="32"/>
  <c r="R1027" i="32" s="1"/>
  <c r="N1027" i="32"/>
  <c r="AT1026" i="32"/>
  <c r="Q1026" i="32"/>
  <c r="R1026" i="32" s="1"/>
  <c r="N1026" i="32"/>
  <c r="AT1025" i="32"/>
  <c r="Q1025" i="32"/>
  <c r="R1025" i="32" s="1"/>
  <c r="N1025" i="32"/>
  <c r="AT1024" i="32"/>
  <c r="Q1024" i="32"/>
  <c r="R1024" i="32" s="1"/>
  <c r="N1024" i="32"/>
  <c r="AT1023" i="32"/>
  <c r="Q1023" i="32"/>
  <c r="R1023" i="32" s="1"/>
  <c r="N1023" i="32"/>
  <c r="AT1022" i="32"/>
  <c r="AV1022" i="32" s="1"/>
  <c r="Q1022" i="32"/>
  <c r="R1022" i="32" s="1"/>
  <c r="N1022" i="32"/>
  <c r="AT1021" i="32"/>
  <c r="Q1021" i="32"/>
  <c r="R1021" i="32" s="1"/>
  <c r="N1021" i="32"/>
  <c r="AT1020" i="32"/>
  <c r="AV1020" i="32" s="1"/>
  <c r="Q1020" i="32"/>
  <c r="R1020" i="32" s="1"/>
  <c r="N1020" i="32"/>
  <c r="AT1019" i="32"/>
  <c r="Q1019" i="32"/>
  <c r="R1019" i="32" s="1"/>
  <c r="N1019" i="32"/>
  <c r="AT1018" i="32"/>
  <c r="Q1018" i="32"/>
  <c r="R1018" i="32" s="1"/>
  <c r="N1018" i="32"/>
  <c r="AT1017" i="32"/>
  <c r="Q1017" i="32"/>
  <c r="R1017" i="32" s="1"/>
  <c r="N1017" i="32"/>
  <c r="AT1016" i="32"/>
  <c r="AV1016" i="32" s="1"/>
  <c r="Q1016" i="32"/>
  <c r="R1016" i="32" s="1"/>
  <c r="N1016" i="32"/>
  <c r="AT1015" i="32"/>
  <c r="Q1015" i="32"/>
  <c r="R1015" i="32" s="1"/>
  <c r="N1015" i="32"/>
  <c r="AT1014" i="32"/>
  <c r="Q1014" i="32"/>
  <c r="R1014" i="32" s="1"/>
  <c r="N1014" i="32"/>
  <c r="AT1013" i="32"/>
  <c r="Q1013" i="32"/>
  <c r="R1013" i="32" s="1"/>
  <c r="N1013" i="32"/>
  <c r="AT1012" i="32"/>
  <c r="Q1012" i="32"/>
  <c r="R1012" i="32" s="1"/>
  <c r="N1012" i="32"/>
  <c r="AT1011" i="32"/>
  <c r="Q1011" i="32"/>
  <c r="R1011" i="32" s="1"/>
  <c r="N1011" i="32"/>
  <c r="AT1010" i="32"/>
  <c r="AV1010" i="32" s="1"/>
  <c r="Q1010" i="32"/>
  <c r="R1010" i="32" s="1"/>
  <c r="N1010" i="32"/>
  <c r="AT1009" i="32"/>
  <c r="AT1008" i="32"/>
  <c r="AV1008" i="32" s="1"/>
  <c r="AT1007" i="32"/>
  <c r="AT1006" i="32"/>
  <c r="AV1006" i="32" s="1"/>
  <c r="AT1005" i="32"/>
  <c r="Q1005" i="32"/>
  <c r="R1005" i="32" s="1"/>
  <c r="N1005" i="32"/>
  <c r="AT1004" i="32"/>
  <c r="AV1004" i="32" s="1"/>
  <c r="Q1004" i="32"/>
  <c r="R1004" i="32" s="1"/>
  <c r="N1004" i="32"/>
  <c r="AT1003" i="32"/>
  <c r="Q1003" i="32"/>
  <c r="R1003" i="32" s="1"/>
  <c r="N1003" i="32"/>
  <c r="AT1002" i="32"/>
  <c r="AT1001" i="32"/>
  <c r="AT1000" i="32"/>
  <c r="AT999" i="32"/>
  <c r="AT998" i="32"/>
  <c r="AV998" i="32" s="1"/>
  <c r="AT997" i="32"/>
  <c r="AT996" i="32"/>
  <c r="AV996" i="32" s="1"/>
  <c r="Q996" i="32"/>
  <c r="R996" i="32" s="1"/>
  <c r="N996" i="32"/>
  <c r="AT995" i="32"/>
  <c r="Q995" i="32"/>
  <c r="R995" i="32" s="1"/>
  <c r="N995" i="32"/>
  <c r="AT994" i="32"/>
  <c r="AV994" i="32" s="1"/>
  <c r="Q994" i="32"/>
  <c r="R994" i="32" s="1"/>
  <c r="N994" i="32"/>
  <c r="AT993" i="32"/>
  <c r="Q993" i="32"/>
  <c r="R993" i="32" s="1"/>
  <c r="N993" i="32"/>
  <c r="AT992" i="32"/>
  <c r="AV992" i="32" s="1"/>
  <c r="AT991" i="32"/>
  <c r="Q991" i="32"/>
  <c r="R991" i="32" s="1"/>
  <c r="N991" i="32"/>
  <c r="AT990" i="32"/>
  <c r="AT989" i="32"/>
  <c r="Q989" i="32"/>
  <c r="R989" i="32" s="1"/>
  <c r="N989" i="32"/>
  <c r="AT988" i="32"/>
  <c r="Q988" i="32"/>
  <c r="R988" i="32" s="1"/>
  <c r="N988" i="32"/>
  <c r="AT987" i="32"/>
  <c r="Q987" i="32"/>
  <c r="R987" i="32" s="1"/>
  <c r="N987" i="32"/>
  <c r="AT986" i="32"/>
  <c r="AV986" i="32" s="1"/>
  <c r="AT985" i="32"/>
  <c r="AT984" i="32"/>
  <c r="AV984" i="32" s="1"/>
  <c r="Q984" i="32"/>
  <c r="R984" i="32" s="1"/>
  <c r="N984" i="32"/>
  <c r="AT983" i="32"/>
  <c r="Q983" i="32"/>
  <c r="R983" i="32" s="1"/>
  <c r="N983" i="32"/>
  <c r="AT982" i="32"/>
  <c r="AV982" i="32" s="1"/>
  <c r="Q982" i="32"/>
  <c r="R982" i="32" s="1"/>
  <c r="N982" i="32"/>
  <c r="AT981" i="32"/>
  <c r="Q981" i="32"/>
  <c r="R981" i="32" s="1"/>
  <c r="N981" i="32"/>
  <c r="AT980" i="32"/>
  <c r="AV980" i="32" s="1"/>
  <c r="Q980" i="32"/>
  <c r="R980" i="32" s="1"/>
  <c r="N980" i="32"/>
  <c r="AT979" i="32"/>
  <c r="Q979" i="32"/>
  <c r="R979" i="32" s="1"/>
  <c r="N979" i="32"/>
  <c r="AT978" i="32"/>
  <c r="Q978" i="32"/>
  <c r="R978" i="32" s="1"/>
  <c r="N978" i="32"/>
  <c r="AT977" i="32"/>
  <c r="Q977" i="32"/>
  <c r="R977" i="32" s="1"/>
  <c r="N977" i="32"/>
  <c r="AT976" i="32"/>
  <c r="AT975" i="32"/>
  <c r="Q975" i="32"/>
  <c r="R975" i="32" s="1"/>
  <c r="N975" i="32"/>
  <c r="AT974" i="32"/>
  <c r="AV974" i="32" s="1"/>
  <c r="Q974" i="32"/>
  <c r="R974" i="32" s="1"/>
  <c r="N974" i="32"/>
  <c r="AT973" i="32"/>
  <c r="Q973" i="32"/>
  <c r="R973" i="32" s="1"/>
  <c r="N973" i="32"/>
  <c r="AT972" i="32"/>
  <c r="AV972" i="32" s="1"/>
  <c r="Q972" i="32"/>
  <c r="R972" i="32" s="1"/>
  <c r="N972" i="32"/>
  <c r="AT971" i="32"/>
  <c r="AT970" i="32"/>
  <c r="AV970" i="32" s="1"/>
  <c r="Q970" i="32"/>
  <c r="R970" i="32" s="1"/>
  <c r="N970" i="32"/>
  <c r="AT969" i="32"/>
  <c r="AT968" i="32"/>
  <c r="AV968" i="32" s="1"/>
  <c r="AT967" i="32"/>
  <c r="AT966" i="32"/>
  <c r="AT965" i="32"/>
  <c r="AT964" i="32"/>
  <c r="Q964" i="32"/>
  <c r="R964" i="32" s="1"/>
  <c r="N964" i="32"/>
  <c r="AT963" i="32"/>
  <c r="Q963" i="32"/>
  <c r="R963" i="32" s="1"/>
  <c r="N963" i="32"/>
  <c r="AT962" i="32"/>
  <c r="AV962" i="32" s="1"/>
  <c r="Q962" i="32"/>
  <c r="R962" i="32" s="1"/>
  <c r="N962" i="32"/>
  <c r="AT961" i="32"/>
  <c r="Q961" i="32"/>
  <c r="R961" i="32" s="1"/>
  <c r="N961" i="32"/>
  <c r="AT960" i="32"/>
  <c r="AV960" i="32" s="1"/>
  <c r="Q960" i="32"/>
  <c r="R960" i="32" s="1"/>
  <c r="N960" i="32"/>
  <c r="AT959" i="32"/>
  <c r="Q959" i="32"/>
  <c r="R959" i="32" s="1"/>
  <c r="N959" i="32"/>
  <c r="AT958" i="32"/>
  <c r="AV958" i="32" s="1"/>
  <c r="Q958" i="32"/>
  <c r="R958" i="32" s="1"/>
  <c r="N958" i="32"/>
  <c r="AT957" i="32"/>
  <c r="Q957" i="32"/>
  <c r="R957" i="32" s="1"/>
  <c r="N957" i="32"/>
  <c r="AT956" i="32"/>
  <c r="AV956" i="32" s="1"/>
  <c r="Q956" i="32"/>
  <c r="R956" i="32" s="1"/>
  <c r="N956" i="32"/>
  <c r="AT955" i="32"/>
  <c r="Q955" i="32"/>
  <c r="R955" i="32" s="1"/>
  <c r="N955" i="32"/>
  <c r="AT954" i="32"/>
  <c r="Q954" i="32"/>
  <c r="R954" i="32" s="1"/>
  <c r="N954" i="32"/>
  <c r="AT953" i="32"/>
  <c r="Q953" i="32"/>
  <c r="R953" i="32" s="1"/>
  <c r="N953" i="32"/>
  <c r="AT952" i="32"/>
  <c r="Q952" i="32"/>
  <c r="R952" i="32" s="1"/>
  <c r="N952" i="32"/>
  <c r="AT951" i="32"/>
  <c r="Q951" i="32"/>
  <c r="R951" i="32" s="1"/>
  <c r="N951" i="32"/>
  <c r="AT950" i="32"/>
  <c r="AV950" i="32" s="1"/>
  <c r="Q950" i="32"/>
  <c r="R950" i="32" s="1"/>
  <c r="N950" i="32"/>
  <c r="AT949" i="32"/>
  <c r="Q949" i="32"/>
  <c r="R949" i="32" s="1"/>
  <c r="N949" i="32"/>
  <c r="AT948" i="32"/>
  <c r="AV948" i="32" s="1"/>
  <c r="Q948" i="32"/>
  <c r="R948" i="32" s="1"/>
  <c r="N948" i="32"/>
  <c r="AT947" i="32"/>
  <c r="Q947" i="32"/>
  <c r="R947" i="32" s="1"/>
  <c r="N947" i="32"/>
  <c r="AT946" i="32"/>
  <c r="AV946" i="32" s="1"/>
  <c r="Q946" i="32"/>
  <c r="R946" i="32" s="1"/>
  <c r="N946" i="32"/>
  <c r="AT945" i="32"/>
  <c r="Q945" i="32"/>
  <c r="R945" i="32" s="1"/>
  <c r="N945" i="32"/>
  <c r="AT944" i="32"/>
  <c r="AV944" i="32" s="1"/>
  <c r="AT943" i="32"/>
  <c r="AT942" i="32"/>
  <c r="AT941" i="32"/>
  <c r="AT940" i="32"/>
  <c r="AT939" i="32"/>
  <c r="AT938" i="32"/>
  <c r="AV938" i="32" s="1"/>
  <c r="AT937" i="32"/>
  <c r="AT936" i="32"/>
  <c r="AV936" i="32" s="1"/>
  <c r="Q936" i="32"/>
  <c r="R936" i="32" s="1"/>
  <c r="N936" i="32"/>
  <c r="AT935" i="32"/>
  <c r="Q935" i="32"/>
  <c r="R935" i="32" s="1"/>
  <c r="N935" i="32"/>
  <c r="AY934" i="32"/>
  <c r="BA934" i="32" s="1"/>
  <c r="AT934" i="32"/>
  <c r="Q934" i="32"/>
  <c r="R934" i="32" s="1"/>
  <c r="N934" i="32"/>
  <c r="AT933" i="32"/>
  <c r="AV933" i="32" s="1"/>
  <c r="Q933" i="32"/>
  <c r="R933" i="32" s="1"/>
  <c r="N933" i="32"/>
  <c r="AT932" i="32"/>
  <c r="AV932" i="32" s="1"/>
  <c r="Q932" i="32"/>
  <c r="R932" i="32" s="1"/>
  <c r="N932" i="32"/>
  <c r="AT931" i="32"/>
  <c r="Q931" i="32"/>
  <c r="R931" i="32" s="1"/>
  <c r="N931" i="32"/>
  <c r="AT930" i="32"/>
  <c r="Q930" i="32"/>
  <c r="R930" i="32" s="1"/>
  <c r="N930" i="32"/>
  <c r="AT929" i="32"/>
  <c r="Q929" i="32"/>
  <c r="R929" i="32" s="1"/>
  <c r="N929" i="32"/>
  <c r="AT928" i="32"/>
  <c r="Q928" i="32"/>
  <c r="R928" i="32" s="1"/>
  <c r="N928" i="32"/>
  <c r="AT927" i="32"/>
  <c r="AV927" i="32" s="1"/>
  <c r="Q927" i="32"/>
  <c r="R927" i="32" s="1"/>
  <c r="N927" i="32"/>
  <c r="AT926" i="32"/>
  <c r="AV926" i="32" s="1"/>
  <c r="Q926" i="32"/>
  <c r="R926" i="32" s="1"/>
  <c r="N926" i="32"/>
  <c r="AT925" i="32"/>
  <c r="AV925" i="32" s="1"/>
  <c r="Q925" i="32"/>
  <c r="R925" i="32" s="1"/>
  <c r="N925" i="32"/>
  <c r="AT924" i="32"/>
  <c r="AV924" i="32" s="1"/>
  <c r="Q924" i="32"/>
  <c r="R924" i="32" s="1"/>
  <c r="N924" i="32"/>
  <c r="AT923" i="32"/>
  <c r="AV923" i="32" s="1"/>
  <c r="Q923" i="32"/>
  <c r="R923" i="32" s="1"/>
  <c r="N923" i="32"/>
  <c r="AT922" i="32"/>
  <c r="Q922" i="32"/>
  <c r="R922" i="32" s="1"/>
  <c r="N922" i="32"/>
  <c r="AT921" i="32"/>
  <c r="AV921" i="32" s="1"/>
  <c r="Q921" i="32"/>
  <c r="R921" i="32" s="1"/>
  <c r="N921" i="32"/>
  <c r="AT920" i="32"/>
  <c r="AV920" i="32" s="1"/>
  <c r="Q920" i="32"/>
  <c r="R920" i="32" s="1"/>
  <c r="N920" i="32"/>
  <c r="AT919" i="32"/>
  <c r="Q919" i="32"/>
  <c r="R919" i="32" s="1"/>
  <c r="N919" i="32"/>
  <c r="AT918" i="32"/>
  <c r="Q918" i="32"/>
  <c r="R918" i="32" s="1"/>
  <c r="N918" i="32"/>
  <c r="AT917" i="32"/>
  <c r="Q917" i="32"/>
  <c r="R917" i="32" s="1"/>
  <c r="N917" i="32"/>
  <c r="AT916" i="32"/>
  <c r="Q916" i="32"/>
  <c r="R916" i="32" s="1"/>
  <c r="N916" i="32"/>
  <c r="AT915" i="32"/>
  <c r="AV915" i="32" s="1"/>
  <c r="Q915" i="32"/>
  <c r="R915" i="32" s="1"/>
  <c r="N915" i="32"/>
  <c r="AT914" i="32"/>
  <c r="AV914" i="32" s="1"/>
  <c r="Q914" i="32"/>
  <c r="R914" i="32" s="1"/>
  <c r="N914" i="32"/>
  <c r="AT913" i="32"/>
  <c r="AV913" i="32" s="1"/>
  <c r="Q913" i="32"/>
  <c r="R913" i="32" s="1"/>
  <c r="N913" i="32"/>
  <c r="AT912" i="32"/>
  <c r="AV912" i="32" s="1"/>
  <c r="Q912" i="32"/>
  <c r="R912" i="32" s="1"/>
  <c r="N912" i="32"/>
  <c r="AT911" i="32"/>
  <c r="AV911" i="32" s="1"/>
  <c r="Q911" i="32"/>
  <c r="R911" i="32" s="1"/>
  <c r="N911" i="32"/>
  <c r="AT910" i="32"/>
  <c r="Q910" i="32"/>
  <c r="R910" i="32" s="1"/>
  <c r="N910" i="32"/>
  <c r="AT909" i="32"/>
  <c r="AV909" i="32" s="1"/>
  <c r="Q909" i="32"/>
  <c r="R909" i="32" s="1"/>
  <c r="N909" i="32"/>
  <c r="AT908" i="32"/>
  <c r="AV908" i="32" s="1"/>
  <c r="Q908" i="32"/>
  <c r="R908" i="32" s="1"/>
  <c r="N908" i="32"/>
  <c r="AT907" i="32"/>
  <c r="Q907" i="32"/>
  <c r="R907" i="32" s="1"/>
  <c r="N907" i="32"/>
  <c r="AT906" i="32"/>
  <c r="Q906" i="32"/>
  <c r="R906" i="32" s="1"/>
  <c r="N906" i="32"/>
  <c r="AT905" i="32"/>
  <c r="Q905" i="32"/>
  <c r="R905" i="32" s="1"/>
  <c r="N905" i="32"/>
  <c r="AT904" i="32"/>
  <c r="Q904" i="32"/>
  <c r="R904" i="32" s="1"/>
  <c r="N904" i="32"/>
  <c r="AT903" i="32"/>
  <c r="AV903" i="32" s="1"/>
  <c r="Q903" i="32"/>
  <c r="R903" i="32" s="1"/>
  <c r="N903" i="32"/>
  <c r="AT902" i="32"/>
  <c r="AV902" i="32" s="1"/>
  <c r="Q902" i="32"/>
  <c r="R902" i="32" s="1"/>
  <c r="N902" i="32"/>
  <c r="AT901" i="32"/>
  <c r="AV901" i="32" s="1"/>
  <c r="AT900" i="32"/>
  <c r="AV900" i="32" s="1"/>
  <c r="AT899" i="32"/>
  <c r="AV899" i="32" s="1"/>
  <c r="Q899" i="32"/>
  <c r="R899" i="32" s="1"/>
  <c r="N899" i="32"/>
  <c r="AT898" i="32"/>
  <c r="AT897" i="32"/>
  <c r="AV897" i="32" s="1"/>
  <c r="AT896" i="32"/>
  <c r="AV896" i="32" s="1"/>
  <c r="AT895" i="32"/>
  <c r="AT894" i="32"/>
  <c r="AT893" i="32"/>
  <c r="Q893" i="32"/>
  <c r="R893" i="32" s="1"/>
  <c r="N893" i="32"/>
  <c r="AT892" i="32"/>
  <c r="AV892" i="32" s="1"/>
  <c r="Q892" i="32"/>
  <c r="R892" i="32" s="1"/>
  <c r="N892" i="32"/>
  <c r="AT891" i="32"/>
  <c r="AV891" i="32" s="1"/>
  <c r="Q891" i="32"/>
  <c r="R891" i="32" s="1"/>
  <c r="N891" i="32"/>
  <c r="AT890" i="32"/>
  <c r="AV890" i="32" s="1"/>
  <c r="Q890" i="32"/>
  <c r="R890" i="32" s="1"/>
  <c r="N890" i="32"/>
  <c r="AT889" i="32"/>
  <c r="AV889" i="32" s="1"/>
  <c r="Q889" i="32"/>
  <c r="R889" i="32" s="1"/>
  <c r="N889" i="32"/>
  <c r="AT888" i="32"/>
  <c r="AV888" i="32" s="1"/>
  <c r="AT887" i="32"/>
  <c r="AV887" i="32" s="1"/>
  <c r="AT886" i="32"/>
  <c r="Q886" i="32"/>
  <c r="R886" i="32" s="1"/>
  <c r="N886" i="32"/>
  <c r="AT885" i="32"/>
  <c r="AV885" i="32" s="1"/>
  <c r="AT884" i="32"/>
  <c r="AV884" i="32" s="1"/>
  <c r="AT883" i="32"/>
  <c r="AT882" i="32"/>
  <c r="AT881" i="32"/>
  <c r="AT880" i="32"/>
  <c r="AT879" i="32"/>
  <c r="AV879" i="32" s="1"/>
  <c r="AT878" i="32"/>
  <c r="AV878" i="32" s="1"/>
  <c r="AT877" i="32"/>
  <c r="AV877" i="32" s="1"/>
  <c r="AT876" i="32"/>
  <c r="AV876" i="32" s="1"/>
  <c r="Q876" i="32"/>
  <c r="R876" i="32" s="1"/>
  <c r="N876" i="32"/>
  <c r="AT875" i="32"/>
  <c r="AV875" i="32" s="1"/>
  <c r="AT874" i="32"/>
  <c r="AV874" i="32" s="1"/>
  <c r="AT873" i="32"/>
  <c r="AV873" i="32" s="1"/>
  <c r="Q873" i="32"/>
  <c r="R873" i="32" s="1"/>
  <c r="N873" i="32"/>
  <c r="AT872" i="32"/>
  <c r="AV872" i="32" s="1"/>
  <c r="AT871" i="32"/>
  <c r="AT870" i="32"/>
  <c r="AT869" i="32"/>
  <c r="AV869" i="32" s="1"/>
  <c r="AT868" i="32"/>
  <c r="AT867" i="32"/>
  <c r="AV867" i="32" s="1"/>
  <c r="Q867" i="32"/>
  <c r="R867" i="32" s="1"/>
  <c r="N867" i="32"/>
  <c r="AT866" i="32"/>
  <c r="AV866" i="32" s="1"/>
  <c r="AT865" i="32"/>
  <c r="AV865" i="32" s="1"/>
  <c r="Q865" i="32"/>
  <c r="R865" i="32" s="1"/>
  <c r="N865" i="32"/>
  <c r="AT864" i="32"/>
  <c r="AV864" i="32" s="1"/>
  <c r="Q864" i="32"/>
  <c r="R864" i="32" s="1"/>
  <c r="N864" i="32"/>
  <c r="AT863" i="32"/>
  <c r="AV863" i="32" s="1"/>
  <c r="AT862" i="32"/>
  <c r="AT861" i="32"/>
  <c r="AV861" i="32" s="1"/>
  <c r="AT860" i="32"/>
  <c r="AV860" i="32" s="1"/>
  <c r="AT859" i="32"/>
  <c r="AT858" i="32"/>
  <c r="AT857" i="32"/>
  <c r="Q857" i="32"/>
  <c r="R857" i="32" s="1"/>
  <c r="N857" i="32"/>
  <c r="AT856" i="32"/>
  <c r="Q856" i="32"/>
  <c r="R856" i="32" s="1"/>
  <c r="N856" i="32"/>
  <c r="AT855" i="32"/>
  <c r="AV855" i="32" s="1"/>
  <c r="AT854" i="32"/>
  <c r="AV854" i="32" s="1"/>
  <c r="Q854" i="32"/>
  <c r="R854" i="32" s="1"/>
  <c r="N854" i="32"/>
  <c r="AT853" i="32"/>
  <c r="AV853" i="32" s="1"/>
  <c r="Q853" i="32"/>
  <c r="R853" i="32" s="1"/>
  <c r="N853" i="32"/>
  <c r="AT852" i="32"/>
  <c r="AV852" i="32" s="1"/>
  <c r="AT851" i="32"/>
  <c r="AV851" i="32" s="1"/>
  <c r="Q851" i="32"/>
  <c r="R851" i="32" s="1"/>
  <c r="N851" i="32"/>
  <c r="AT850" i="32"/>
  <c r="AV850" i="32" s="1"/>
  <c r="Q850" i="32"/>
  <c r="R850" i="32" s="1"/>
  <c r="N850" i="32"/>
  <c r="AT849" i="32"/>
  <c r="AV849" i="32" s="1"/>
  <c r="Q849" i="32"/>
  <c r="R849" i="32" s="1"/>
  <c r="N849" i="32"/>
  <c r="AT848" i="32"/>
  <c r="AV848" i="32" s="1"/>
  <c r="Q848" i="32"/>
  <c r="R848" i="32" s="1"/>
  <c r="N848" i="32"/>
  <c r="AT847" i="32"/>
  <c r="Q847" i="32"/>
  <c r="R847" i="32" s="1"/>
  <c r="N847" i="32"/>
  <c r="AT846" i="32"/>
  <c r="Q846" i="32"/>
  <c r="R846" i="32" s="1"/>
  <c r="N846" i="32"/>
  <c r="AT845" i="32"/>
  <c r="Q845" i="32"/>
  <c r="R845" i="32" s="1"/>
  <c r="N845" i="32"/>
  <c r="AT844" i="32"/>
  <c r="Q844" i="32"/>
  <c r="R844" i="32" s="1"/>
  <c r="N844" i="32"/>
  <c r="AT843" i="32"/>
  <c r="AV843" i="32" s="1"/>
  <c r="Q843" i="32"/>
  <c r="R843" i="32" s="1"/>
  <c r="N843" i="32"/>
  <c r="AT842" i="32"/>
  <c r="AV842" i="32" s="1"/>
  <c r="Q842" i="32"/>
  <c r="R842" i="32" s="1"/>
  <c r="N842" i="32"/>
  <c r="AT841" i="32"/>
  <c r="AV841" i="32" s="1"/>
  <c r="Q841" i="32"/>
  <c r="R841" i="32" s="1"/>
  <c r="N841" i="32"/>
  <c r="AT840" i="32"/>
  <c r="AV840" i="32" s="1"/>
  <c r="Q840" i="32"/>
  <c r="R840" i="32" s="1"/>
  <c r="N840" i="32"/>
  <c r="AT839" i="32"/>
  <c r="AV839" i="32" s="1"/>
  <c r="AT838" i="32"/>
  <c r="AT837" i="32"/>
  <c r="AV837" i="32" s="1"/>
  <c r="AT836" i="32"/>
  <c r="AV836" i="32" s="1"/>
  <c r="AT835" i="32"/>
  <c r="AT834" i="32"/>
  <c r="AV834" i="32" s="1"/>
  <c r="AT833" i="32"/>
  <c r="AT832" i="32"/>
  <c r="AT831" i="32"/>
  <c r="AV831" i="32" s="1"/>
  <c r="Q831" i="32"/>
  <c r="R831" i="32" s="1"/>
  <c r="N831" i="32"/>
  <c r="AT830" i="32"/>
  <c r="AV830" i="32" s="1"/>
  <c r="Q830" i="32"/>
  <c r="R830" i="32" s="1"/>
  <c r="N830" i="32"/>
  <c r="AT829" i="32"/>
  <c r="AV829" i="32" s="1"/>
  <c r="Q829" i="32"/>
  <c r="R829" i="32" s="1"/>
  <c r="N829" i="32"/>
  <c r="AT828" i="32"/>
  <c r="AV828" i="32" s="1"/>
  <c r="AT827" i="32"/>
  <c r="AV827" i="32" s="1"/>
  <c r="AT826" i="32"/>
  <c r="Q826" i="32"/>
  <c r="R826" i="32" s="1"/>
  <c r="N826" i="32"/>
  <c r="AT825" i="32"/>
  <c r="AV825" i="32" s="1"/>
  <c r="Q825" i="32"/>
  <c r="R825" i="32" s="1"/>
  <c r="N825" i="32"/>
  <c r="AT824" i="32"/>
  <c r="AV824" i="32" s="1"/>
  <c r="Q824" i="32"/>
  <c r="R824" i="32" s="1"/>
  <c r="N824" i="32"/>
  <c r="AT823" i="32"/>
  <c r="Q823" i="32"/>
  <c r="R823" i="32" s="1"/>
  <c r="N823" i="32"/>
  <c r="AT822" i="32"/>
  <c r="AT821" i="32"/>
  <c r="Q821" i="32"/>
  <c r="R821" i="32" s="1"/>
  <c r="N821" i="32"/>
  <c r="AT820" i="32"/>
  <c r="AT819" i="32"/>
  <c r="AV819" i="32" s="1"/>
  <c r="AT818" i="32"/>
  <c r="AV818" i="32" s="1"/>
  <c r="AT817" i="32"/>
  <c r="AV817" i="32" s="1"/>
  <c r="Q817" i="32"/>
  <c r="R817" i="32" s="1"/>
  <c r="N817" i="32"/>
  <c r="AT816" i="32"/>
  <c r="AV816" i="32" s="1"/>
  <c r="Q816" i="32"/>
  <c r="R816" i="32" s="1"/>
  <c r="N816" i="32"/>
  <c r="AT815" i="32"/>
  <c r="AV815" i="32" s="1"/>
  <c r="Q815" i="32"/>
  <c r="R815" i="32" s="1"/>
  <c r="N815" i="32"/>
  <c r="AT814" i="32"/>
  <c r="Q814" i="32"/>
  <c r="R814" i="32" s="1"/>
  <c r="N814" i="32"/>
  <c r="AT813" i="32"/>
  <c r="AV813" i="32" s="1"/>
  <c r="Q813" i="32"/>
  <c r="R813" i="32" s="1"/>
  <c r="N813" i="32"/>
  <c r="AT812" i="32"/>
  <c r="AV812" i="32" s="1"/>
  <c r="Q812" i="32"/>
  <c r="R812" i="32" s="1"/>
  <c r="N812" i="32"/>
  <c r="AT811" i="32"/>
  <c r="AT810" i="32"/>
  <c r="Q810" i="32"/>
  <c r="R810" i="32" s="1"/>
  <c r="N810" i="32"/>
  <c r="AT809" i="32"/>
  <c r="Q809" i="32"/>
  <c r="R809" i="32" s="1"/>
  <c r="N809" i="32"/>
  <c r="AT808" i="32"/>
  <c r="AV808" i="32" s="1"/>
  <c r="Q808" i="32"/>
  <c r="R808" i="32" s="1"/>
  <c r="N808" i="32"/>
  <c r="AT807" i="32"/>
  <c r="AV807" i="32" s="1"/>
  <c r="AT806" i="32"/>
  <c r="AV806" i="32" s="1"/>
  <c r="AT805" i="32"/>
  <c r="AV805" i="32" s="1"/>
  <c r="Q805" i="32"/>
  <c r="R805" i="32" s="1"/>
  <c r="N805" i="32"/>
  <c r="AT804" i="32"/>
  <c r="AV804" i="32" s="1"/>
  <c r="Q804" i="32"/>
  <c r="R804" i="32" s="1"/>
  <c r="N804" i="32"/>
  <c r="AT803" i="32"/>
  <c r="AV803" i="32" s="1"/>
  <c r="Q803" i="32"/>
  <c r="R803" i="32" s="1"/>
  <c r="N803" i="32"/>
  <c r="AT802" i="32"/>
  <c r="Q802" i="32"/>
  <c r="R802" i="32" s="1"/>
  <c r="N802" i="32"/>
  <c r="AT801" i="32"/>
  <c r="AV801" i="32" s="1"/>
  <c r="AT800" i="32"/>
  <c r="AV800" i="32" s="1"/>
  <c r="Q800" i="32"/>
  <c r="R800" i="32" s="1"/>
  <c r="N800" i="32"/>
  <c r="AT799" i="32"/>
  <c r="AT798" i="32"/>
  <c r="AT797" i="32"/>
  <c r="AT796" i="32"/>
  <c r="AV796" i="32" s="1"/>
  <c r="Q796" i="32"/>
  <c r="R796" i="32" s="1"/>
  <c r="N796" i="32"/>
  <c r="AT795" i="32"/>
  <c r="AV795" i="32" s="1"/>
  <c r="Q795" i="32"/>
  <c r="R795" i="32" s="1"/>
  <c r="N795" i="32"/>
  <c r="AT794" i="32"/>
  <c r="AV794" i="32" s="1"/>
  <c r="Q794" i="32"/>
  <c r="R794" i="32" s="1"/>
  <c r="N794" i="32"/>
  <c r="AT793" i="32"/>
  <c r="AV793" i="32" s="1"/>
  <c r="Q793" i="32"/>
  <c r="R793" i="32" s="1"/>
  <c r="N793" i="32"/>
  <c r="AT792" i="32"/>
  <c r="AV792" i="32" s="1"/>
  <c r="Q792" i="32"/>
  <c r="R792" i="32" s="1"/>
  <c r="N792" i="32"/>
  <c r="AT791" i="32"/>
  <c r="AV791" i="32" s="1"/>
  <c r="Q791" i="32"/>
  <c r="R791" i="32" s="1"/>
  <c r="N791" i="32"/>
  <c r="AT790" i="32"/>
  <c r="AV790" i="32" s="1"/>
  <c r="AT789" i="32"/>
  <c r="AV789" i="32" s="1"/>
  <c r="Q789" i="32"/>
  <c r="R789" i="32" s="1"/>
  <c r="N789" i="32"/>
  <c r="AT788" i="32"/>
  <c r="AV788" i="32" s="1"/>
  <c r="Q788" i="32"/>
  <c r="R788" i="32" s="1"/>
  <c r="N788" i="32"/>
  <c r="AT787" i="32"/>
  <c r="Q787" i="32"/>
  <c r="R787" i="32" s="1"/>
  <c r="N787" i="32"/>
  <c r="AT786" i="32"/>
  <c r="Q786" i="32"/>
  <c r="R786" i="32" s="1"/>
  <c r="N786" i="32"/>
  <c r="AT785" i="32"/>
  <c r="Q785" i="32"/>
  <c r="R785" i="32" s="1"/>
  <c r="N785" i="32"/>
  <c r="AT784" i="32"/>
  <c r="Q784" i="32"/>
  <c r="R784" i="32" s="1"/>
  <c r="N784" i="32"/>
  <c r="AT783" i="32"/>
  <c r="AV783" i="32" s="1"/>
  <c r="AT782" i="32"/>
  <c r="AV782" i="32" s="1"/>
  <c r="AT781" i="32"/>
  <c r="AV781" i="32" s="1"/>
  <c r="Q781" i="32"/>
  <c r="R781" i="32" s="1"/>
  <c r="N781" i="32"/>
  <c r="AT780" i="32"/>
  <c r="AV780" i="32" s="1"/>
  <c r="Q780" i="32"/>
  <c r="R780" i="32" s="1"/>
  <c r="N780" i="32"/>
  <c r="AT779" i="32"/>
  <c r="AV779" i="32" s="1"/>
  <c r="Q779" i="32"/>
  <c r="R779" i="32" s="1"/>
  <c r="N779" i="32"/>
  <c r="AT778" i="32"/>
  <c r="AV778" i="32" s="1"/>
  <c r="AT777" i="32"/>
  <c r="AV777" i="32" s="1"/>
  <c r="Q777" i="32"/>
  <c r="R777" i="32" s="1"/>
  <c r="N777" i="32"/>
  <c r="AT776" i="32"/>
  <c r="AV776" i="32" s="1"/>
  <c r="AT775" i="32"/>
  <c r="Q775" i="32"/>
  <c r="R775" i="32" s="1"/>
  <c r="N775" i="32"/>
  <c r="AT774" i="32"/>
  <c r="AT773" i="32"/>
  <c r="Q773" i="32"/>
  <c r="R773" i="32" s="1"/>
  <c r="N773" i="32"/>
  <c r="AT772" i="32"/>
  <c r="AV772" i="32" s="1"/>
  <c r="Q772" i="32"/>
  <c r="R772" i="32" s="1"/>
  <c r="N772" i="32"/>
  <c r="AT771" i="32"/>
  <c r="AV771" i="32" s="1"/>
  <c r="Q771" i="32"/>
  <c r="R771" i="32" s="1"/>
  <c r="N771" i="32"/>
  <c r="AT770" i="32"/>
  <c r="AV770" i="32" s="1"/>
  <c r="AT769" i="32"/>
  <c r="AV769" i="32" s="1"/>
  <c r="AT768" i="32"/>
  <c r="AV768" i="32" s="1"/>
  <c r="AT767" i="32"/>
  <c r="AV767" i="32" s="1"/>
  <c r="AT766" i="32"/>
  <c r="AT765" i="32"/>
  <c r="AV765" i="32" s="1"/>
  <c r="AT764" i="32"/>
  <c r="AV764" i="32" s="1"/>
  <c r="AT763" i="32"/>
  <c r="Q763" i="32"/>
  <c r="R763" i="32" s="1"/>
  <c r="N763" i="32"/>
  <c r="AT762" i="32"/>
  <c r="Q762" i="32"/>
  <c r="R762" i="32" s="1"/>
  <c r="N762" i="32"/>
  <c r="AT761" i="32"/>
  <c r="Q761" i="32"/>
  <c r="R761" i="32" s="1"/>
  <c r="N761" i="32"/>
  <c r="AT760" i="32"/>
  <c r="Q760" i="32"/>
  <c r="R760" i="32" s="1"/>
  <c r="N760" i="32"/>
  <c r="AT759" i="32"/>
  <c r="AV759" i="32" s="1"/>
  <c r="AT758" i="32"/>
  <c r="AV758" i="32" s="1"/>
  <c r="AT757" i="32"/>
  <c r="AV757" i="32" s="1"/>
  <c r="AT756" i="32"/>
  <c r="AV756" i="32" s="1"/>
  <c r="Q756" i="32"/>
  <c r="R756" i="32" s="1"/>
  <c r="N756" i="32"/>
  <c r="AT755" i="32"/>
  <c r="AV755" i="32" s="1"/>
  <c r="Q755" i="32"/>
  <c r="R755" i="32" s="1"/>
  <c r="N755" i="32"/>
  <c r="AT754" i="32"/>
  <c r="Q754" i="32"/>
  <c r="R754" i="32" s="1"/>
  <c r="N754" i="32"/>
  <c r="AT753" i="32"/>
  <c r="AV753" i="32" s="1"/>
  <c r="Q753" i="32"/>
  <c r="R753" i="32" s="1"/>
  <c r="N753" i="32"/>
  <c r="AT752" i="32"/>
  <c r="AV752" i="32" s="1"/>
  <c r="Q752" i="32"/>
  <c r="R752" i="32" s="1"/>
  <c r="N752" i="32"/>
  <c r="AT751" i="32"/>
  <c r="Q751" i="32"/>
  <c r="R751" i="32" s="1"/>
  <c r="N751" i="32"/>
  <c r="AT750" i="32"/>
  <c r="AT749" i="32"/>
  <c r="AT748" i="32"/>
  <c r="AV748" i="32" s="1"/>
  <c r="Q748" i="32"/>
  <c r="R748" i="32" s="1"/>
  <c r="N748" i="32"/>
  <c r="AT747" i="32"/>
  <c r="AV747" i="32" s="1"/>
  <c r="Q747" i="32"/>
  <c r="R747" i="32" s="1"/>
  <c r="N747" i="32"/>
  <c r="AT746" i="32"/>
  <c r="AV746" i="32" s="1"/>
  <c r="Q746" i="32"/>
  <c r="R746" i="32" s="1"/>
  <c r="N746" i="32"/>
  <c r="AT745" i="32"/>
  <c r="AV745" i="32" s="1"/>
  <c r="AT744" i="32"/>
  <c r="AV744" i="32" s="1"/>
  <c r="Q744" i="32"/>
  <c r="R744" i="32" s="1"/>
  <c r="N744" i="32"/>
  <c r="AT743" i="32"/>
  <c r="AV743" i="32" s="1"/>
  <c r="AT742" i="32"/>
  <c r="AV742" i="32" s="1"/>
  <c r="Q742" i="32"/>
  <c r="R742" i="32" s="1"/>
  <c r="N742" i="32"/>
  <c r="AT741" i="32"/>
  <c r="AV741" i="32" s="1"/>
  <c r="AT740" i="32"/>
  <c r="AV740" i="32" s="1"/>
  <c r="Q740" i="32"/>
  <c r="R740" i="32" s="1"/>
  <c r="N740" i="32"/>
  <c r="AT739" i="32"/>
  <c r="Q739" i="32"/>
  <c r="R739" i="32" s="1"/>
  <c r="N739" i="32"/>
  <c r="AT738" i="32"/>
  <c r="Q738" i="32"/>
  <c r="R738" i="32" s="1"/>
  <c r="N738" i="32"/>
  <c r="AT737" i="32"/>
  <c r="AT736" i="32"/>
  <c r="AT735" i="32"/>
  <c r="AV735" i="32" s="1"/>
  <c r="AT734" i="32"/>
  <c r="AV734" i="32" s="1"/>
  <c r="AT733" i="32"/>
  <c r="AV733" i="32" s="1"/>
  <c r="AT732" i="32"/>
  <c r="AV732" i="32" s="1"/>
  <c r="AT731" i="32"/>
  <c r="AV731" i="32" s="1"/>
  <c r="AT730" i="32"/>
  <c r="Q730" i="32"/>
  <c r="R730" i="32" s="1"/>
  <c r="N730" i="32"/>
  <c r="AT729" i="32"/>
  <c r="AV729" i="32" s="1"/>
  <c r="Q729" i="32"/>
  <c r="R729" i="32" s="1"/>
  <c r="N729" i="32"/>
  <c r="AT728" i="32"/>
  <c r="AV728" i="32" s="1"/>
  <c r="Q728" i="32"/>
  <c r="R728" i="32" s="1"/>
  <c r="N728" i="32"/>
  <c r="AT727" i="32"/>
  <c r="Q727" i="32"/>
  <c r="R727" i="32" s="1"/>
  <c r="N727" i="32"/>
  <c r="AT726" i="32"/>
  <c r="AT725" i="32"/>
  <c r="AT724" i="32"/>
  <c r="AV724" i="32" s="1"/>
  <c r="AT723" i="32"/>
  <c r="AV723" i="32" s="1"/>
  <c r="AT722" i="32"/>
  <c r="AV722" i="32" s="1"/>
  <c r="AT721" i="32"/>
  <c r="AV721" i="32" s="1"/>
  <c r="AT720" i="32"/>
  <c r="AV720" i="32" s="1"/>
  <c r="Q720" i="32"/>
  <c r="R720" i="32" s="1"/>
  <c r="N720" i="32"/>
  <c r="AT719" i="32"/>
  <c r="AV719" i="32" s="1"/>
  <c r="AT718" i="32"/>
  <c r="AV718" i="32" s="1"/>
  <c r="AT717" i="32"/>
  <c r="AV717" i="32" s="1"/>
  <c r="AT716" i="32"/>
  <c r="AV716" i="32" s="1"/>
  <c r="AT715" i="32"/>
  <c r="AV715" i="32" s="1"/>
  <c r="AT714" i="32"/>
  <c r="AT713" i="32"/>
  <c r="AV713" i="32" s="1"/>
  <c r="Q713" i="32"/>
  <c r="R713" i="32" s="1"/>
  <c r="N713" i="32"/>
  <c r="AT712" i="32"/>
  <c r="Q712" i="32"/>
  <c r="R712" i="32" s="1"/>
  <c r="N712" i="32"/>
  <c r="AY711" i="32"/>
  <c r="BA711" i="32" s="1"/>
  <c r="AT711" i="32"/>
  <c r="Q711" i="32"/>
  <c r="R711" i="32" s="1"/>
  <c r="N711" i="32"/>
  <c r="AT710" i="32"/>
  <c r="AV710" i="32" s="1"/>
  <c r="AT709" i="32"/>
  <c r="Q709" i="32"/>
  <c r="R709" i="32" s="1"/>
  <c r="N709" i="32"/>
  <c r="AT708" i="32"/>
  <c r="AV708" i="32" s="1"/>
  <c r="Q708" i="32"/>
  <c r="R708" i="32" s="1"/>
  <c r="N708" i="32"/>
  <c r="AT707" i="32"/>
  <c r="AT706" i="32"/>
  <c r="AV706" i="32" s="1"/>
  <c r="Q706" i="32"/>
  <c r="R706" i="32" s="1"/>
  <c r="N706" i="32"/>
  <c r="AT705" i="32"/>
  <c r="AT704" i="32"/>
  <c r="AV704" i="32" s="1"/>
  <c r="AT703" i="32"/>
  <c r="AT702" i="32"/>
  <c r="Q702" i="32"/>
  <c r="R702" i="32" s="1"/>
  <c r="N702" i="32"/>
  <c r="AT701" i="32"/>
  <c r="Q701" i="32"/>
  <c r="R701" i="32" s="1"/>
  <c r="N701" i="32"/>
  <c r="AT700" i="32"/>
  <c r="AT699" i="32"/>
  <c r="AT698" i="32"/>
  <c r="AV698" i="32" s="1"/>
  <c r="AT697" i="32"/>
  <c r="Q697" i="32"/>
  <c r="R697" i="32" s="1"/>
  <c r="N697" i="32"/>
  <c r="AT696" i="32"/>
  <c r="AV696" i="32" s="1"/>
  <c r="Q696" i="32"/>
  <c r="R696" i="32" s="1"/>
  <c r="N696" i="32"/>
  <c r="AT695" i="32"/>
  <c r="Q695" i="32"/>
  <c r="R695" i="32" s="1"/>
  <c r="N695" i="32"/>
  <c r="AT694" i="32"/>
  <c r="AV694" i="32" s="1"/>
  <c r="Q694" i="32"/>
  <c r="R694" i="32" s="1"/>
  <c r="N694" i="32"/>
  <c r="AT693" i="32"/>
  <c r="AT692" i="32"/>
  <c r="AV692" i="32" s="1"/>
  <c r="AT691" i="32"/>
  <c r="AT690" i="32"/>
  <c r="Q690" i="32"/>
  <c r="R690" i="32" s="1"/>
  <c r="N690" i="32"/>
  <c r="AT689" i="32"/>
  <c r="AT688" i="32"/>
  <c r="AT687" i="32"/>
  <c r="Q687" i="32"/>
  <c r="R687" i="32" s="1"/>
  <c r="N687" i="32"/>
  <c r="AT686" i="32"/>
  <c r="AV686" i="32" s="1"/>
  <c r="AT685" i="32"/>
  <c r="AT684" i="32"/>
  <c r="AV684" i="32" s="1"/>
  <c r="Q684" i="32"/>
  <c r="R684" i="32" s="1"/>
  <c r="N684" i="32"/>
  <c r="AT683" i="32"/>
  <c r="Q683" i="32"/>
  <c r="R683" i="32" s="1"/>
  <c r="N683" i="32"/>
  <c r="AT682" i="32"/>
  <c r="AV682" i="32" s="1"/>
  <c r="AT681" i="32"/>
  <c r="AT680" i="32"/>
  <c r="AV680" i="32" s="1"/>
  <c r="AT679" i="32"/>
  <c r="AT678" i="32"/>
  <c r="AV678" i="32" s="1"/>
  <c r="AT677" i="32"/>
  <c r="AT676" i="32"/>
  <c r="AT675" i="32"/>
  <c r="AT674" i="32"/>
  <c r="AV674" i="32" s="1"/>
  <c r="AT673" i="32"/>
  <c r="AT672" i="32"/>
  <c r="AV672" i="32" s="1"/>
  <c r="AT671" i="32"/>
  <c r="AT670" i="32"/>
  <c r="AV670" i="32" s="1"/>
  <c r="AT669" i="32"/>
  <c r="AT668" i="32"/>
  <c r="AV668" i="32" s="1"/>
  <c r="AT667" i="32"/>
  <c r="AT666" i="32"/>
  <c r="AV666" i="32" s="1"/>
  <c r="AT665" i="32"/>
  <c r="AT664" i="32"/>
  <c r="Q664" i="32"/>
  <c r="R664" i="32" s="1"/>
  <c r="N664" i="32"/>
  <c r="AT663" i="32"/>
  <c r="Q663" i="32"/>
  <c r="R663" i="32" s="1"/>
  <c r="N663" i="32"/>
  <c r="AT662" i="32"/>
  <c r="AV662" i="32" s="1"/>
  <c r="AT661" i="32"/>
  <c r="AT660" i="32"/>
  <c r="AV660" i="32" s="1"/>
  <c r="Q660" i="32"/>
  <c r="R660" i="32" s="1"/>
  <c r="N660" i="32"/>
  <c r="AT659" i="32"/>
  <c r="AT658" i="32"/>
  <c r="AV658" i="32" s="1"/>
  <c r="Q658" i="32"/>
  <c r="R658" i="32" s="1"/>
  <c r="N658" i="32"/>
  <c r="AT657" i="32"/>
  <c r="Q657" i="32"/>
  <c r="R657" i="32" s="1"/>
  <c r="N657" i="32"/>
  <c r="AT656" i="32"/>
  <c r="AV656" i="32" s="1"/>
  <c r="Q656" i="32"/>
  <c r="R656" i="32" s="1"/>
  <c r="N656" i="32"/>
  <c r="AT655" i="32"/>
  <c r="Q655" i="32"/>
  <c r="R655" i="32" s="1"/>
  <c r="N655" i="32"/>
  <c r="AT654" i="32"/>
  <c r="AV654" i="32" s="1"/>
  <c r="Q654" i="32"/>
  <c r="R654" i="32" s="1"/>
  <c r="N654" i="32"/>
  <c r="AT653" i="32"/>
  <c r="AT652" i="32"/>
  <c r="AT651" i="32"/>
  <c r="Q651" i="32"/>
  <c r="R651" i="32" s="1"/>
  <c r="N651" i="32"/>
  <c r="AT650" i="32"/>
  <c r="AV650" i="32" s="1"/>
  <c r="Q650" i="32"/>
  <c r="R650" i="32" s="1"/>
  <c r="N650" i="32"/>
  <c r="AT649" i="32"/>
  <c r="Q649" i="32"/>
  <c r="R649" i="32" s="1"/>
  <c r="N649" i="32"/>
  <c r="AT648" i="32"/>
  <c r="AV648" i="32" s="1"/>
  <c r="Q648" i="32"/>
  <c r="R648" i="32" s="1"/>
  <c r="N648" i="32"/>
  <c r="AT647" i="32"/>
  <c r="Q647" i="32"/>
  <c r="R647" i="32" s="1"/>
  <c r="N647" i="32"/>
  <c r="AT646" i="32"/>
  <c r="AV646" i="32" s="1"/>
  <c r="AT645" i="32"/>
  <c r="AT644" i="32"/>
  <c r="AV644" i="32" s="1"/>
  <c r="AT643" i="32"/>
  <c r="AT642" i="32"/>
  <c r="AV642" i="32" s="1"/>
  <c r="Q642" i="32"/>
  <c r="R642" i="32" s="1"/>
  <c r="N642" i="32"/>
  <c r="AT641" i="32"/>
  <c r="Q641" i="32"/>
  <c r="R641" i="32" s="1"/>
  <c r="N641" i="32"/>
  <c r="AT640" i="32"/>
  <c r="AT639" i="32"/>
  <c r="Q639" i="32"/>
  <c r="R639" i="32" s="1"/>
  <c r="N639" i="32"/>
  <c r="AT638" i="32"/>
  <c r="AV638" i="32" s="1"/>
  <c r="Q638" i="32"/>
  <c r="R638" i="32" s="1"/>
  <c r="N638" i="32"/>
  <c r="AT637" i="32"/>
  <c r="Q637" i="32"/>
  <c r="R637" i="32" s="1"/>
  <c r="N637" i="32"/>
  <c r="AT636" i="32"/>
  <c r="AV636" i="32" s="1"/>
  <c r="Q636" i="32"/>
  <c r="R636" i="32" s="1"/>
  <c r="N636" i="32"/>
  <c r="AT635" i="32"/>
  <c r="Q635" i="32"/>
  <c r="R635" i="32" s="1"/>
  <c r="N635" i="32"/>
  <c r="AT634" i="32"/>
  <c r="AV634" i="32" s="1"/>
  <c r="Q634" i="32"/>
  <c r="R634" i="32" s="1"/>
  <c r="N634" i="32"/>
  <c r="AT633" i="32"/>
  <c r="Q633" i="32"/>
  <c r="R633" i="32" s="1"/>
  <c r="N633" i="32"/>
  <c r="AT632" i="32"/>
  <c r="AV632" i="32" s="1"/>
  <c r="AT631" i="32"/>
  <c r="Q631" i="32"/>
  <c r="R631" i="32" s="1"/>
  <c r="N631" i="32"/>
  <c r="AT630" i="32"/>
  <c r="Q630" i="32"/>
  <c r="R630" i="32" s="1"/>
  <c r="N630" i="32"/>
  <c r="AT629" i="32"/>
  <c r="Q629" i="32"/>
  <c r="R629" i="32" s="1"/>
  <c r="N629" i="32"/>
  <c r="AT628" i="32"/>
  <c r="Q628" i="32"/>
  <c r="R628" i="32" s="1"/>
  <c r="N628" i="32"/>
  <c r="AY627" i="32"/>
  <c r="BA627" i="32" s="1"/>
  <c r="AT627" i="32"/>
  <c r="AV627" i="32" s="1"/>
  <c r="Q627" i="32"/>
  <c r="R627" i="32" s="1"/>
  <c r="N627" i="32"/>
  <c r="AT626" i="32"/>
  <c r="AV626" i="32" s="1"/>
  <c r="AT625" i="32"/>
  <c r="AV625" i="32" s="1"/>
  <c r="Q625" i="32"/>
  <c r="R625" i="32" s="1"/>
  <c r="N625" i="32"/>
  <c r="AT624" i="32"/>
  <c r="AV624" i="32" s="1"/>
  <c r="AT623" i="32"/>
  <c r="AV623" i="32" s="1"/>
  <c r="Q623" i="32"/>
  <c r="R623" i="32" s="1"/>
  <c r="N623" i="32"/>
  <c r="AT622" i="32"/>
  <c r="Q622" i="32"/>
  <c r="R622" i="32" s="1"/>
  <c r="N622" i="32"/>
  <c r="AT621" i="32"/>
  <c r="AV621" i="32" s="1"/>
  <c r="Q621" i="32"/>
  <c r="R621" i="32" s="1"/>
  <c r="N621" i="32"/>
  <c r="AT620" i="32"/>
  <c r="AV620" i="32" s="1"/>
  <c r="AT619" i="32"/>
  <c r="AV619" i="32" s="1"/>
  <c r="Q619" i="32"/>
  <c r="R619" i="32" s="1"/>
  <c r="N619" i="32"/>
  <c r="AT618" i="32"/>
  <c r="AV618" i="32" s="1"/>
  <c r="AT617" i="32"/>
  <c r="Q617" i="32"/>
  <c r="R617" i="32" s="1"/>
  <c r="N617" i="32"/>
  <c r="AT616" i="32"/>
  <c r="Q616" i="32"/>
  <c r="R616" i="32" s="1"/>
  <c r="N616" i="32"/>
  <c r="AT615" i="32"/>
  <c r="AV615" i="32" s="1"/>
  <c r="Q615" i="32"/>
  <c r="R615" i="32" s="1"/>
  <c r="N615" i="32"/>
  <c r="AT614" i="32"/>
  <c r="AV614" i="32" s="1"/>
  <c r="Q614" i="32"/>
  <c r="R614" i="32" s="1"/>
  <c r="N614" i="32"/>
  <c r="AT613" i="32"/>
  <c r="AV613" i="32" s="1"/>
  <c r="AT612" i="32"/>
  <c r="AV612" i="32" s="1"/>
  <c r="Q612" i="32"/>
  <c r="R612" i="32" s="1"/>
  <c r="N612" i="32"/>
  <c r="AT611" i="32"/>
  <c r="AV611" i="32" s="1"/>
  <c r="AT610" i="32"/>
  <c r="AV610" i="32" s="1"/>
  <c r="AT609" i="32"/>
  <c r="AV609" i="32" s="1"/>
  <c r="AT608" i="32"/>
  <c r="AV608" i="32" s="1"/>
  <c r="AT607" i="32"/>
  <c r="AV607" i="32" s="1"/>
  <c r="AT606" i="32"/>
  <c r="AT605" i="32"/>
  <c r="AV605" i="32" s="1"/>
  <c r="AT604" i="32"/>
  <c r="AT603" i="32"/>
  <c r="AV603" i="32" s="1"/>
  <c r="Q603" i="32"/>
  <c r="R603" i="32" s="1"/>
  <c r="N603" i="32"/>
  <c r="AT602" i="32"/>
  <c r="AV602" i="32" s="1"/>
  <c r="Q602" i="32"/>
  <c r="R602" i="32" s="1"/>
  <c r="N602" i="32"/>
  <c r="AT601" i="32"/>
  <c r="AV601" i="32" s="1"/>
  <c r="Q601" i="32"/>
  <c r="R601" i="32" s="1"/>
  <c r="N601" i="32"/>
  <c r="AT600" i="32"/>
  <c r="AV600" i="32" s="1"/>
  <c r="Q600" i="32"/>
  <c r="R600" i="32" s="1"/>
  <c r="N600" i="32"/>
  <c r="AT599" i="32"/>
  <c r="AV599" i="32" s="1"/>
  <c r="Q599" i="32"/>
  <c r="R599" i="32" s="1"/>
  <c r="N599" i="32"/>
  <c r="AY598" i="32"/>
  <c r="BA598" i="32" s="1"/>
  <c r="AT598" i="32"/>
  <c r="AV598" i="32" s="1"/>
  <c r="Q598" i="32"/>
  <c r="R598" i="32" s="1"/>
  <c r="N598" i="32"/>
  <c r="AY597" i="32"/>
  <c r="BA597" i="32" s="1"/>
  <c r="AT597" i="32"/>
  <c r="AV597" i="32" s="1"/>
  <c r="Q597" i="32"/>
  <c r="R597" i="32" s="1"/>
  <c r="N597" i="32"/>
  <c r="AT596" i="32"/>
  <c r="AV596" i="32" s="1"/>
  <c r="Q596" i="32"/>
  <c r="R596" i="32" s="1"/>
  <c r="N596" i="32"/>
  <c r="AT595" i="32"/>
  <c r="Q595" i="32"/>
  <c r="R595" i="32" s="1"/>
  <c r="N595" i="32"/>
  <c r="AT594" i="32"/>
  <c r="Q594" i="32"/>
  <c r="R594" i="32" s="1"/>
  <c r="N594" i="32"/>
  <c r="AT593" i="32"/>
  <c r="Q593" i="32"/>
  <c r="R593" i="32" s="1"/>
  <c r="N593" i="32"/>
  <c r="AT592" i="32"/>
  <c r="Q592" i="32"/>
  <c r="R592" i="32" s="1"/>
  <c r="N592" i="32"/>
  <c r="AT591" i="32"/>
  <c r="AV591" i="32" s="1"/>
  <c r="Q591" i="32"/>
  <c r="R591" i="32" s="1"/>
  <c r="N591" i="32"/>
  <c r="AT590" i="32"/>
  <c r="AV590" i="32" s="1"/>
  <c r="Q590" i="32"/>
  <c r="R590" i="32" s="1"/>
  <c r="N590" i="32"/>
  <c r="AT589" i="32"/>
  <c r="AV589" i="32" s="1"/>
  <c r="Q589" i="32"/>
  <c r="R589" i="32" s="1"/>
  <c r="N589" i="32"/>
  <c r="AT588" i="32"/>
  <c r="AV588" i="32" s="1"/>
  <c r="Q588" i="32"/>
  <c r="R588" i="32" s="1"/>
  <c r="N588" i="32"/>
  <c r="AT587" i="32"/>
  <c r="AV587" i="32" s="1"/>
  <c r="Q587" i="32"/>
  <c r="R587" i="32" s="1"/>
  <c r="N587" i="32"/>
  <c r="AY586" i="32"/>
  <c r="BA586" i="32" s="1"/>
  <c r="AT586" i="32"/>
  <c r="AV586" i="32" s="1"/>
  <c r="Q586" i="32"/>
  <c r="R586" i="32" s="1"/>
  <c r="N586" i="32"/>
  <c r="AT585" i="32"/>
  <c r="Q585" i="32"/>
  <c r="R585" i="32" s="1"/>
  <c r="N585" i="32"/>
  <c r="AT584" i="32"/>
  <c r="AV584" i="32" s="1"/>
  <c r="Q584" i="32"/>
  <c r="R584" i="32" s="1"/>
  <c r="N584" i="32"/>
  <c r="AT583" i="32"/>
  <c r="Q583" i="32"/>
  <c r="R583" i="32" s="1"/>
  <c r="N583" i="32"/>
  <c r="AT582" i="32"/>
  <c r="AV582" i="32" s="1"/>
  <c r="Q582" i="32"/>
  <c r="R582" i="32" s="1"/>
  <c r="N582" i="32"/>
  <c r="AT581" i="32"/>
  <c r="Q581" i="32"/>
  <c r="R581" i="32" s="1"/>
  <c r="N581" i="32"/>
  <c r="AT580" i="32"/>
  <c r="Q580" i="32"/>
  <c r="R580" i="32" s="1"/>
  <c r="N580" i="32"/>
  <c r="AT579" i="32"/>
  <c r="Q579" i="32"/>
  <c r="R579" i="32" s="1"/>
  <c r="N579" i="32"/>
  <c r="AT578" i="32"/>
  <c r="AV578" i="32" s="1"/>
  <c r="Q578" i="32"/>
  <c r="R578" i="32" s="1"/>
  <c r="N578" i="32"/>
  <c r="AT577" i="32"/>
  <c r="Q577" i="32"/>
  <c r="R577" i="32" s="1"/>
  <c r="N577" i="32"/>
  <c r="AT576" i="32"/>
  <c r="AV576" i="32" s="1"/>
  <c r="Q576" i="32"/>
  <c r="R576" i="32" s="1"/>
  <c r="N576" i="32"/>
  <c r="AT575" i="32"/>
  <c r="Q575" i="32"/>
  <c r="R575" i="32" s="1"/>
  <c r="N575" i="32"/>
  <c r="AY574" i="32"/>
  <c r="BA574" i="32" s="1"/>
  <c r="AT574" i="32"/>
  <c r="Q574" i="32"/>
  <c r="R574" i="32" s="1"/>
  <c r="N574" i="32"/>
  <c r="AT573" i="32"/>
  <c r="AV573" i="32" s="1"/>
  <c r="Q573" i="32"/>
  <c r="R573" i="32" s="1"/>
  <c r="N573" i="32"/>
  <c r="AT572" i="32"/>
  <c r="AV572" i="32" s="1"/>
  <c r="Q572" i="32"/>
  <c r="R572" i="32" s="1"/>
  <c r="N572" i="32"/>
  <c r="AT571" i="32"/>
  <c r="Q571" i="32"/>
  <c r="R571" i="32" s="1"/>
  <c r="N571" i="32"/>
  <c r="AT570" i="32"/>
  <c r="AT569" i="32"/>
  <c r="Q569" i="32"/>
  <c r="R569" i="32" s="1"/>
  <c r="N569" i="32"/>
  <c r="AT568" i="32"/>
  <c r="Q568" i="32"/>
  <c r="R568" i="32" s="1"/>
  <c r="N568" i="32"/>
  <c r="AT567" i="32"/>
  <c r="AV567" i="32" s="1"/>
  <c r="Q567" i="32"/>
  <c r="R567" i="32" s="1"/>
  <c r="N567" i="32"/>
  <c r="AT566" i="32"/>
  <c r="AV566" i="32" s="1"/>
  <c r="Q566" i="32"/>
  <c r="R566" i="32" s="1"/>
  <c r="N566" i="32"/>
  <c r="AT565" i="32"/>
  <c r="AV565" i="32" s="1"/>
  <c r="Q565" i="32"/>
  <c r="R565" i="32" s="1"/>
  <c r="N565" i="32"/>
  <c r="AT564" i="32"/>
  <c r="AV564" i="32" s="1"/>
  <c r="Q564" i="32"/>
  <c r="R564" i="32" s="1"/>
  <c r="N564" i="32"/>
  <c r="AT563" i="32"/>
  <c r="AV563" i="32" s="1"/>
  <c r="Q563" i="32"/>
  <c r="R563" i="32" s="1"/>
  <c r="N563" i="32"/>
  <c r="AT562" i="32"/>
  <c r="AV562" i="32" s="1"/>
  <c r="Q562" i="32"/>
  <c r="R562" i="32" s="1"/>
  <c r="N562" i="32"/>
  <c r="AT561" i="32"/>
  <c r="AV561" i="32" s="1"/>
  <c r="Q561" i="32"/>
  <c r="R561" i="32" s="1"/>
  <c r="N561" i="32"/>
  <c r="AT560" i="32"/>
  <c r="AV560" i="32" s="1"/>
  <c r="Q560" i="32"/>
  <c r="R560" i="32" s="1"/>
  <c r="N560" i="32"/>
  <c r="AT559" i="32"/>
  <c r="Q559" i="32"/>
  <c r="R559" i="32" s="1"/>
  <c r="N559" i="32"/>
  <c r="AT558" i="32"/>
  <c r="Q558" i="32"/>
  <c r="R558" i="32" s="1"/>
  <c r="N558" i="32"/>
  <c r="AT557" i="32"/>
  <c r="Q557" i="32"/>
  <c r="R557" i="32" s="1"/>
  <c r="N557" i="32"/>
  <c r="AT556" i="32"/>
  <c r="AV556" i="32" s="1"/>
  <c r="Q556" i="32"/>
  <c r="R556" i="32" s="1"/>
  <c r="N556" i="32"/>
  <c r="AT555" i="32"/>
  <c r="AV555" i="32" s="1"/>
  <c r="Q555" i="32"/>
  <c r="R555" i="32" s="1"/>
  <c r="N555" i="32"/>
  <c r="AT554" i="32"/>
  <c r="AV554" i="32" s="1"/>
  <c r="Q554" i="32"/>
  <c r="R554" i="32" s="1"/>
  <c r="N554" i="32"/>
  <c r="AT553" i="32"/>
  <c r="AV553" i="32" s="1"/>
  <c r="Q553" i="32"/>
  <c r="R553" i="32" s="1"/>
  <c r="N553" i="32"/>
  <c r="AT552" i="32"/>
  <c r="AV552" i="32" s="1"/>
  <c r="Q552" i="32"/>
  <c r="R552" i="32" s="1"/>
  <c r="N552" i="32"/>
  <c r="AT551" i="32"/>
  <c r="AV551" i="32" s="1"/>
  <c r="Q551" i="32"/>
  <c r="R551" i="32" s="1"/>
  <c r="N551" i="32"/>
  <c r="AT550" i="32"/>
  <c r="AV550" i="32" s="1"/>
  <c r="Q550" i="32"/>
  <c r="R550" i="32" s="1"/>
  <c r="N550" i="32"/>
  <c r="AT549" i="32"/>
  <c r="AV549" i="32" s="1"/>
  <c r="Q549" i="32"/>
  <c r="R549" i="32" s="1"/>
  <c r="N549" i="32"/>
  <c r="AT548" i="32"/>
  <c r="AV548" i="32" s="1"/>
  <c r="Q548" i="32"/>
  <c r="R548" i="32" s="1"/>
  <c r="N548" i="32"/>
  <c r="AT547" i="32"/>
  <c r="Q547" i="32"/>
  <c r="R547" i="32" s="1"/>
  <c r="N547" i="32"/>
  <c r="AT546" i="32"/>
  <c r="Q546" i="32"/>
  <c r="R546" i="32" s="1"/>
  <c r="N546" i="32"/>
  <c r="AT545" i="32"/>
  <c r="Q545" i="32"/>
  <c r="R545" i="32" s="1"/>
  <c r="N545" i="32"/>
  <c r="AT544" i="32"/>
  <c r="AV544" i="32" s="1"/>
  <c r="Q544" i="32"/>
  <c r="R544" i="32" s="1"/>
  <c r="N544" i="32"/>
  <c r="AY543" i="32"/>
  <c r="BA543" i="32" s="1"/>
  <c r="AT543" i="32"/>
  <c r="Q543" i="32"/>
  <c r="R543" i="32" s="1"/>
  <c r="N543" i="32"/>
  <c r="AT542" i="32"/>
  <c r="AV542" i="32" s="1"/>
  <c r="Q542" i="32"/>
  <c r="R542" i="32" s="1"/>
  <c r="N542" i="32"/>
  <c r="AT541" i="32"/>
  <c r="Q541" i="32"/>
  <c r="R541" i="32" s="1"/>
  <c r="N541" i="32"/>
  <c r="AT540" i="32"/>
  <c r="AV540" i="32" s="1"/>
  <c r="AT539" i="32"/>
  <c r="Q539" i="32"/>
  <c r="R539" i="32" s="1"/>
  <c r="N539" i="32"/>
  <c r="AT538" i="32"/>
  <c r="AV538" i="32" s="1"/>
  <c r="Q538" i="32"/>
  <c r="R538" i="32" s="1"/>
  <c r="N538" i="32"/>
  <c r="AT537" i="32"/>
  <c r="Q537" i="32"/>
  <c r="R537" i="32" s="1"/>
  <c r="N537" i="32"/>
  <c r="AT536" i="32"/>
  <c r="AV536" i="32" s="1"/>
  <c r="Q536" i="32"/>
  <c r="R536" i="32" s="1"/>
  <c r="N536" i="32"/>
  <c r="AT535" i="32"/>
  <c r="Q535" i="32"/>
  <c r="R535" i="32" s="1"/>
  <c r="N535" i="32"/>
  <c r="AT534" i="32"/>
  <c r="Q534" i="32"/>
  <c r="R534" i="32" s="1"/>
  <c r="N534" i="32"/>
  <c r="AT533" i="32"/>
  <c r="Q533" i="32"/>
  <c r="R533" i="32" s="1"/>
  <c r="N533" i="32"/>
  <c r="AT532" i="32"/>
  <c r="Q532" i="32"/>
  <c r="R532" i="32" s="1"/>
  <c r="N532" i="32"/>
  <c r="AT531" i="32"/>
  <c r="Q531" i="32"/>
  <c r="R531" i="32" s="1"/>
  <c r="N531" i="32"/>
  <c r="AT530" i="32"/>
  <c r="AV530" i="32" s="1"/>
  <c r="AT529" i="32"/>
  <c r="Q529" i="32"/>
  <c r="R529" i="32" s="1"/>
  <c r="N529" i="32"/>
  <c r="AT528" i="32"/>
  <c r="AV528" i="32" s="1"/>
  <c r="Q528" i="32"/>
  <c r="R528" i="32" s="1"/>
  <c r="N528" i="32"/>
  <c r="AT527" i="32"/>
  <c r="Q527" i="32"/>
  <c r="R527" i="32" s="1"/>
  <c r="N527" i="32"/>
  <c r="AT526" i="32"/>
  <c r="AV526" i="32" s="1"/>
  <c r="Q526" i="32"/>
  <c r="R526" i="32" s="1"/>
  <c r="N526" i="32"/>
  <c r="AT525" i="32"/>
  <c r="Q525" i="32"/>
  <c r="R525" i="32" s="1"/>
  <c r="N525" i="32"/>
  <c r="AT524" i="32"/>
  <c r="AV524" i="32" s="1"/>
  <c r="Q524" i="32"/>
  <c r="R524" i="32" s="1"/>
  <c r="N524" i="32"/>
  <c r="AT523" i="32"/>
  <c r="Q523" i="32"/>
  <c r="R523" i="32" s="1"/>
  <c r="N523" i="32"/>
  <c r="AT522" i="32"/>
  <c r="Q522" i="32"/>
  <c r="R522" i="32" s="1"/>
  <c r="N522" i="32"/>
  <c r="AT521" i="32"/>
  <c r="Q521" i="32"/>
  <c r="R521" i="32" s="1"/>
  <c r="N521" i="32"/>
  <c r="AT520" i="32"/>
  <c r="Q520" i="32"/>
  <c r="R520" i="32" s="1"/>
  <c r="N520" i="32"/>
  <c r="AT519" i="32"/>
  <c r="Q519" i="32"/>
  <c r="R519" i="32" s="1"/>
  <c r="N519" i="32"/>
  <c r="AT518" i="32"/>
  <c r="AV518" i="32" s="1"/>
  <c r="Q518" i="32"/>
  <c r="R518" i="32" s="1"/>
  <c r="N518" i="32"/>
  <c r="AT517" i="32"/>
  <c r="Q517" i="32"/>
  <c r="R517" i="32" s="1"/>
  <c r="N517" i="32"/>
  <c r="AT516" i="32"/>
  <c r="AV516" i="32" s="1"/>
  <c r="Q516" i="32"/>
  <c r="R516" i="32" s="1"/>
  <c r="N516" i="32"/>
  <c r="AT515" i="32"/>
  <c r="Q515" i="32"/>
  <c r="R515" i="32" s="1"/>
  <c r="N515" i="32"/>
  <c r="AT514" i="32"/>
  <c r="AV514" i="32" s="1"/>
  <c r="AT513" i="32"/>
  <c r="Q513" i="32"/>
  <c r="R513" i="32" s="1"/>
  <c r="N513" i="32"/>
  <c r="AT512" i="32"/>
  <c r="AV512" i="32" s="1"/>
  <c r="Q512" i="32"/>
  <c r="R512" i="32" s="1"/>
  <c r="N512" i="32"/>
  <c r="AT511" i="32"/>
  <c r="Q511" i="32"/>
  <c r="R511" i="32" s="1"/>
  <c r="N511" i="32"/>
  <c r="AT510" i="32"/>
  <c r="AT509" i="32"/>
  <c r="Q509" i="32"/>
  <c r="R509" i="32" s="1"/>
  <c r="N509" i="32"/>
  <c r="AT508" i="32"/>
  <c r="AT507" i="32"/>
  <c r="AT506" i="32"/>
  <c r="AV506" i="32" s="1"/>
  <c r="AT505" i="32"/>
  <c r="Q505" i="32"/>
  <c r="R505" i="32" s="1"/>
  <c r="N505" i="32"/>
  <c r="AT504" i="32"/>
  <c r="AV504" i="32" s="1"/>
  <c r="Q504" i="32"/>
  <c r="R504" i="32" s="1"/>
  <c r="N504" i="32"/>
  <c r="AT503" i="32"/>
  <c r="Q503" i="32"/>
  <c r="R503" i="32" s="1"/>
  <c r="N503" i="32"/>
  <c r="AT502" i="32"/>
  <c r="AV502" i="32" s="1"/>
  <c r="Q502" i="32"/>
  <c r="R502" i="32" s="1"/>
  <c r="N502" i="32"/>
  <c r="AT501" i="32"/>
  <c r="Q501" i="32"/>
  <c r="R501" i="32" s="1"/>
  <c r="N501" i="32"/>
  <c r="AT500" i="32"/>
  <c r="AV500" i="32" s="1"/>
  <c r="Q500" i="32"/>
  <c r="R500" i="32" s="1"/>
  <c r="N500" i="32"/>
  <c r="AT499" i="32"/>
  <c r="Q499" i="32"/>
  <c r="R499" i="32" s="1"/>
  <c r="N499" i="32"/>
  <c r="AT498" i="32"/>
  <c r="Q498" i="32"/>
  <c r="R498" i="32" s="1"/>
  <c r="N498" i="32"/>
  <c r="AT497" i="32"/>
  <c r="Q497" i="32"/>
  <c r="R497" i="32" s="1"/>
  <c r="N497" i="32"/>
  <c r="AT496" i="32"/>
  <c r="Q496" i="32"/>
  <c r="R496" i="32" s="1"/>
  <c r="N496" i="32"/>
  <c r="AT495" i="32"/>
  <c r="Q495" i="32"/>
  <c r="R495" i="32" s="1"/>
  <c r="N495" i="32"/>
  <c r="AT494" i="32"/>
  <c r="AV494" i="32" s="1"/>
  <c r="Q494" i="32"/>
  <c r="R494" i="32" s="1"/>
  <c r="N494" i="32"/>
  <c r="AT493" i="32"/>
  <c r="Q493" i="32"/>
  <c r="R493" i="32" s="1"/>
  <c r="N493" i="32"/>
  <c r="AT492" i="32"/>
  <c r="AV492" i="32" s="1"/>
  <c r="Q492" i="32"/>
  <c r="R492" i="32" s="1"/>
  <c r="N492" i="32"/>
  <c r="AT491" i="32"/>
  <c r="Q491" i="32"/>
  <c r="R491" i="32" s="1"/>
  <c r="N491" i="32"/>
  <c r="AT490" i="32"/>
  <c r="AV490" i="32" s="1"/>
  <c r="Q490" i="32"/>
  <c r="R490" i="32" s="1"/>
  <c r="N490" i="32"/>
  <c r="AT489" i="32"/>
  <c r="Q489" i="32"/>
  <c r="R489" i="32" s="1"/>
  <c r="N489" i="32"/>
  <c r="AT488" i="32"/>
  <c r="AV488" i="32" s="1"/>
  <c r="Q488" i="32"/>
  <c r="R488" i="32" s="1"/>
  <c r="N488" i="32"/>
  <c r="AT487" i="32"/>
  <c r="Q487" i="32"/>
  <c r="R487" i="32" s="1"/>
  <c r="N487" i="32"/>
  <c r="AT486" i="32"/>
  <c r="Q486" i="32"/>
  <c r="R486" i="32" s="1"/>
  <c r="N486" i="32"/>
  <c r="AT485" i="32"/>
  <c r="Q485" i="32"/>
  <c r="R485" i="32" s="1"/>
  <c r="N485" i="32"/>
  <c r="AT484" i="32"/>
  <c r="Q484" i="32"/>
  <c r="R484" i="32" s="1"/>
  <c r="N484" i="32"/>
  <c r="AT483" i="32"/>
  <c r="Q483" i="32"/>
  <c r="R483" i="32" s="1"/>
  <c r="N483" i="32"/>
  <c r="AT482" i="32"/>
  <c r="AV482" i="32" s="1"/>
  <c r="Q482" i="32"/>
  <c r="R482" i="32" s="1"/>
  <c r="N482" i="32"/>
  <c r="AT481" i="32"/>
  <c r="Q481" i="32"/>
  <c r="R481" i="32" s="1"/>
  <c r="N481" i="32"/>
  <c r="AT480" i="32"/>
  <c r="AV480" i="32" s="1"/>
  <c r="AT479" i="32"/>
  <c r="AT478" i="32"/>
  <c r="AV478" i="32" s="1"/>
  <c r="Q478" i="32"/>
  <c r="R478" i="32" s="1"/>
  <c r="N478" i="32"/>
  <c r="AT477" i="32"/>
  <c r="AT476" i="32"/>
  <c r="AV476" i="32" s="1"/>
  <c r="Q476" i="32"/>
  <c r="R476" i="32" s="1"/>
  <c r="N476" i="32"/>
  <c r="AT475" i="32"/>
  <c r="Q475" i="32"/>
  <c r="R475" i="32" s="1"/>
  <c r="N475" i="32"/>
  <c r="AT474" i="32"/>
  <c r="Q474" i="32"/>
  <c r="R474" i="32" s="1"/>
  <c r="N474" i="32"/>
  <c r="AT473" i="32"/>
  <c r="Q473" i="32"/>
  <c r="R473" i="32" s="1"/>
  <c r="N473" i="32"/>
  <c r="AT472" i="32"/>
  <c r="Q472" i="32"/>
  <c r="R472" i="32" s="1"/>
  <c r="N472" i="32"/>
  <c r="AT471" i="32"/>
  <c r="Q471" i="32"/>
  <c r="R471" i="32" s="1"/>
  <c r="N471" i="32"/>
  <c r="AT470" i="32"/>
  <c r="AV470" i="32" s="1"/>
  <c r="Q470" i="32"/>
  <c r="R470" i="32" s="1"/>
  <c r="N470" i="32"/>
  <c r="AT469" i="32"/>
  <c r="Q469" i="32"/>
  <c r="R469" i="32" s="1"/>
  <c r="N469" i="32"/>
  <c r="AT468" i="32"/>
  <c r="AV468" i="32" s="1"/>
  <c r="Q468" i="32"/>
  <c r="R468" i="32" s="1"/>
  <c r="N468" i="32"/>
  <c r="AT467" i="32"/>
  <c r="Q467" i="32"/>
  <c r="R467" i="32" s="1"/>
  <c r="N467" i="32"/>
  <c r="AY466" i="32"/>
  <c r="BA466" i="32" s="1"/>
  <c r="AT466" i="32"/>
  <c r="AV466" i="32" s="1"/>
  <c r="Q466" i="32"/>
  <c r="R466" i="32" s="1"/>
  <c r="N466" i="32"/>
  <c r="AT465" i="32"/>
  <c r="AV465" i="32" s="1"/>
  <c r="Q465" i="32"/>
  <c r="R465" i="32" s="1"/>
  <c r="N465" i="32"/>
  <c r="AT464" i="32"/>
  <c r="AV464" i="32" s="1"/>
  <c r="Q464" i="32"/>
  <c r="R464" i="32" s="1"/>
  <c r="N464" i="32"/>
  <c r="AT463" i="32"/>
  <c r="AV463" i="32" s="1"/>
  <c r="Q463" i="32"/>
  <c r="R463" i="32" s="1"/>
  <c r="N463" i="32"/>
  <c r="AT462" i="32"/>
  <c r="AV462" i="32" s="1"/>
  <c r="Q462" i="32"/>
  <c r="R462" i="32" s="1"/>
  <c r="N462" i="32"/>
  <c r="AT461" i="32"/>
  <c r="Q461" i="32"/>
  <c r="R461" i="32" s="1"/>
  <c r="N461" i="32"/>
  <c r="AT460" i="32"/>
  <c r="Q460" i="32"/>
  <c r="R460" i="32" s="1"/>
  <c r="N460" i="32"/>
  <c r="AT459" i="32"/>
  <c r="AV459" i="32" s="1"/>
  <c r="Q459" i="32"/>
  <c r="R459" i="32" s="1"/>
  <c r="N459" i="32"/>
  <c r="AT458" i="32"/>
  <c r="AV458" i="32" s="1"/>
  <c r="Q458" i="32"/>
  <c r="R458" i="32" s="1"/>
  <c r="N458" i="32"/>
  <c r="AT457" i="32"/>
  <c r="AV457" i="32" s="1"/>
  <c r="Q457" i="32"/>
  <c r="R457" i="32" s="1"/>
  <c r="N457" i="32"/>
  <c r="AT456" i="32"/>
  <c r="AV456" i="32" s="1"/>
  <c r="Q456" i="32"/>
  <c r="R456" i="32" s="1"/>
  <c r="N456" i="32"/>
  <c r="AT455" i="32"/>
  <c r="AV455" i="32" s="1"/>
  <c r="Q455" i="32"/>
  <c r="R455" i="32" s="1"/>
  <c r="N455" i="32"/>
  <c r="AT454" i="32"/>
  <c r="AV454" i="32" s="1"/>
  <c r="Q454" i="32"/>
  <c r="R454" i="32" s="1"/>
  <c r="N454" i="32"/>
  <c r="AT453" i="32"/>
  <c r="AV453" i="32" s="1"/>
  <c r="Q453" i="32"/>
  <c r="R453" i="32" s="1"/>
  <c r="N453" i="32"/>
  <c r="AT452" i="32"/>
  <c r="AV452" i="32" s="1"/>
  <c r="Q452" i="32"/>
  <c r="R452" i="32" s="1"/>
  <c r="N452" i="32"/>
  <c r="AT451" i="32"/>
  <c r="AV451" i="32" s="1"/>
  <c r="Q451" i="32"/>
  <c r="R451" i="32" s="1"/>
  <c r="N451" i="32"/>
  <c r="AT450" i="32"/>
  <c r="AV450" i="32" s="1"/>
  <c r="Q450" i="32"/>
  <c r="R450" i="32" s="1"/>
  <c r="N450" i="32"/>
  <c r="AT449" i="32"/>
  <c r="Q449" i="32"/>
  <c r="R449" i="32" s="1"/>
  <c r="N449" i="32"/>
  <c r="AT448" i="32"/>
  <c r="Q448" i="32"/>
  <c r="R448" i="32" s="1"/>
  <c r="N448" i="32"/>
  <c r="AT447" i="32"/>
  <c r="AV447" i="32" s="1"/>
  <c r="Q447" i="32"/>
  <c r="R447" i="32" s="1"/>
  <c r="N447" i="32"/>
  <c r="AT446" i="32"/>
  <c r="AV446" i="32" s="1"/>
  <c r="Q446" i="32"/>
  <c r="R446" i="32" s="1"/>
  <c r="N446" i="32"/>
  <c r="AT445" i="32"/>
  <c r="AV445" i="32" s="1"/>
  <c r="Q445" i="32"/>
  <c r="R445" i="32" s="1"/>
  <c r="N445" i="32"/>
  <c r="AT444" i="32"/>
  <c r="AV444" i="32" s="1"/>
  <c r="Q444" i="32"/>
  <c r="R444" i="32" s="1"/>
  <c r="N444" i="32"/>
  <c r="AT443" i="32"/>
  <c r="AV443" i="32" s="1"/>
  <c r="Q443" i="32"/>
  <c r="R443" i="32" s="1"/>
  <c r="N443" i="32"/>
  <c r="AT442" i="32"/>
  <c r="AV442" i="32" s="1"/>
  <c r="Q442" i="32"/>
  <c r="R442" i="32" s="1"/>
  <c r="N442" i="32"/>
  <c r="AT441" i="32"/>
  <c r="AV441" i="32" s="1"/>
  <c r="AT440" i="32"/>
  <c r="AV440" i="32" s="1"/>
  <c r="AT439" i="32"/>
  <c r="AT438" i="32"/>
  <c r="AT437" i="32"/>
  <c r="AV437" i="32" s="1"/>
  <c r="AT436" i="32"/>
  <c r="AT435" i="32"/>
  <c r="AV435" i="32" s="1"/>
  <c r="AT434" i="32"/>
  <c r="AV434" i="32" s="1"/>
  <c r="AT433" i="32"/>
  <c r="AV433" i="32" s="1"/>
  <c r="AT432" i="32"/>
  <c r="AV432" i="32" s="1"/>
  <c r="AT431" i="32"/>
  <c r="AV431" i="32" s="1"/>
  <c r="AT430" i="32"/>
  <c r="AV430" i="32" s="1"/>
  <c r="AT429" i="32"/>
  <c r="AV429" i="32" s="1"/>
  <c r="AT428" i="32"/>
  <c r="AV428" i="32" s="1"/>
  <c r="AT427" i="32"/>
  <c r="Q427" i="32"/>
  <c r="R427" i="32" s="1"/>
  <c r="N427" i="32"/>
  <c r="AT426" i="32"/>
  <c r="AT425" i="32"/>
  <c r="AV425" i="32" s="1"/>
  <c r="AT424" i="32"/>
  <c r="AV424" i="32" s="1"/>
  <c r="Q424" i="32"/>
  <c r="R424" i="32" s="1"/>
  <c r="N424" i="32"/>
  <c r="AT423" i="32"/>
  <c r="AV423" i="32" s="1"/>
  <c r="Q423" i="32"/>
  <c r="R423" i="32" s="1"/>
  <c r="N423" i="32"/>
  <c r="AT422" i="32"/>
  <c r="AV422" i="32" s="1"/>
  <c r="Q422" i="32"/>
  <c r="R422" i="32" s="1"/>
  <c r="N422" i="32"/>
  <c r="AT421" i="32"/>
  <c r="AV421" i="32" s="1"/>
  <c r="Q421" i="32"/>
  <c r="R421" i="32" s="1"/>
  <c r="N421" i="32"/>
  <c r="AT420" i="32"/>
  <c r="AV420" i="32" s="1"/>
  <c r="Q420" i="32"/>
  <c r="R420" i="32" s="1"/>
  <c r="N420" i="32"/>
  <c r="AT419" i="32"/>
  <c r="AV419" i="32" s="1"/>
  <c r="AT418" i="32"/>
  <c r="AV418" i="32" s="1"/>
  <c r="AT417" i="32"/>
  <c r="AV417" i="32" s="1"/>
  <c r="AT416" i="32"/>
  <c r="AV416" i="32" s="1"/>
  <c r="AT415" i="32"/>
  <c r="Q415" i="32"/>
  <c r="R415" i="32" s="1"/>
  <c r="N415" i="32"/>
  <c r="AT414" i="32"/>
  <c r="Q414" i="32"/>
  <c r="R414" i="32" s="1"/>
  <c r="N414" i="32"/>
  <c r="AT413" i="32"/>
  <c r="AV413" i="32" s="1"/>
  <c r="Q413" i="32"/>
  <c r="R413" i="32" s="1"/>
  <c r="N413" i="32"/>
  <c r="AT412" i="32"/>
  <c r="Q412" i="32"/>
  <c r="R412" i="32" s="1"/>
  <c r="N412" i="32"/>
  <c r="AT411" i="32"/>
  <c r="AV411" i="32" s="1"/>
  <c r="Q411" i="32"/>
  <c r="R411" i="32" s="1"/>
  <c r="N411" i="32"/>
  <c r="AT410" i="32"/>
  <c r="AV410" i="32" s="1"/>
  <c r="Q410" i="32"/>
  <c r="R410" i="32" s="1"/>
  <c r="N410" i="32"/>
  <c r="AT409" i="32"/>
  <c r="AV409" i="32" s="1"/>
  <c r="Q409" i="32"/>
  <c r="R409" i="32" s="1"/>
  <c r="N409" i="32"/>
  <c r="AT408" i="32"/>
  <c r="AV408" i="32" s="1"/>
  <c r="Q408" i="32"/>
  <c r="R408" i="32" s="1"/>
  <c r="N408" i="32"/>
  <c r="AT407" i="32"/>
  <c r="AV407" i="32" s="1"/>
  <c r="Q407" i="32"/>
  <c r="R407" i="32" s="1"/>
  <c r="N407" i="32"/>
  <c r="AT406" i="32"/>
  <c r="AV406" i="32" s="1"/>
  <c r="Q406" i="32"/>
  <c r="R406" i="32" s="1"/>
  <c r="N406" i="32"/>
  <c r="AT405" i="32"/>
  <c r="AV405" i="32" s="1"/>
  <c r="Q405" i="32"/>
  <c r="R405" i="32" s="1"/>
  <c r="N405" i="32"/>
  <c r="AT404" i="32"/>
  <c r="AV404" i="32" s="1"/>
  <c r="Q404" i="32"/>
  <c r="R404" i="32" s="1"/>
  <c r="N404" i="32"/>
  <c r="AT403" i="32"/>
  <c r="Q403" i="32"/>
  <c r="R403" i="32" s="1"/>
  <c r="N403" i="32"/>
  <c r="AT402" i="32"/>
  <c r="Q402" i="32"/>
  <c r="R402" i="32" s="1"/>
  <c r="N402" i="32"/>
  <c r="AT401" i="32"/>
  <c r="AV401" i="32" s="1"/>
  <c r="Q401" i="32"/>
  <c r="R401" i="32" s="1"/>
  <c r="N401" i="32"/>
  <c r="AT400" i="32"/>
  <c r="Q400" i="32"/>
  <c r="R400" i="32" s="1"/>
  <c r="N400" i="32"/>
  <c r="AT399" i="32"/>
  <c r="AV399" i="32" s="1"/>
  <c r="Q399" i="32"/>
  <c r="R399" i="32" s="1"/>
  <c r="N399" i="32"/>
  <c r="AT398" i="32"/>
  <c r="AV398" i="32" s="1"/>
  <c r="Q398" i="32"/>
  <c r="R398" i="32" s="1"/>
  <c r="N398" i="32"/>
  <c r="AT397" i="32"/>
  <c r="AV397" i="32" s="1"/>
  <c r="Q397" i="32"/>
  <c r="R397" i="32" s="1"/>
  <c r="N397" i="32"/>
  <c r="AT396" i="32"/>
  <c r="AV396" i="32" s="1"/>
  <c r="Q396" i="32"/>
  <c r="R396" i="32" s="1"/>
  <c r="N396" i="32"/>
  <c r="AT395" i="32"/>
  <c r="AV395" i="32" s="1"/>
  <c r="Q395" i="32"/>
  <c r="R395" i="32" s="1"/>
  <c r="N395" i="32"/>
  <c r="AT394" i="32"/>
  <c r="AV394" i="32" s="1"/>
  <c r="Q394" i="32"/>
  <c r="R394" i="32" s="1"/>
  <c r="N394" i="32"/>
  <c r="AT393" i="32"/>
  <c r="AV393" i="32" s="1"/>
  <c r="Q393" i="32"/>
  <c r="R393" i="32" s="1"/>
  <c r="N393" i="32"/>
  <c r="AT392" i="32"/>
  <c r="AV392" i="32" s="1"/>
  <c r="Q392" i="32"/>
  <c r="R392" i="32" s="1"/>
  <c r="N392" i="32"/>
  <c r="AT391" i="32"/>
  <c r="AT390" i="32"/>
  <c r="AT389" i="32"/>
  <c r="AV389" i="32" s="1"/>
  <c r="AT388" i="32"/>
  <c r="AT387" i="32"/>
  <c r="AV387" i="32" s="1"/>
  <c r="Q387" i="32"/>
  <c r="R387" i="32" s="1"/>
  <c r="N387" i="32"/>
  <c r="AT386" i="32"/>
  <c r="AV386" i="32" s="1"/>
  <c r="AT385" i="32"/>
  <c r="AV385" i="32" s="1"/>
  <c r="AT384" i="32"/>
  <c r="AV384" i="32" s="1"/>
  <c r="Q384" i="32"/>
  <c r="R384" i="32" s="1"/>
  <c r="N384" i="32"/>
  <c r="AY383" i="32"/>
  <c r="BA383" i="32" s="1"/>
  <c r="AT383" i="32"/>
  <c r="Q383" i="32"/>
  <c r="R383" i="32" s="1"/>
  <c r="N383" i="32"/>
  <c r="AY382" i="32"/>
  <c r="BA382" i="32" s="1"/>
  <c r="AT382" i="32"/>
  <c r="AV382" i="32" s="1"/>
  <c r="Q382" i="32"/>
  <c r="R382" i="32" s="1"/>
  <c r="N382" i="32"/>
  <c r="AT381" i="32"/>
  <c r="AV381" i="32" s="1"/>
  <c r="Q381" i="32"/>
  <c r="R381" i="32" s="1"/>
  <c r="N381" i="32"/>
  <c r="AT380" i="32"/>
  <c r="AV380" i="32" s="1"/>
  <c r="Q380" i="32"/>
  <c r="R380" i="32" s="1"/>
  <c r="N380" i="32"/>
  <c r="AT379" i="32"/>
  <c r="AV379" i="32" s="1"/>
  <c r="Q379" i="32"/>
  <c r="R379" i="32" s="1"/>
  <c r="N379" i="32"/>
  <c r="AT378" i="32"/>
  <c r="Q378" i="32"/>
  <c r="R378" i="32" s="1"/>
  <c r="N378" i="32"/>
  <c r="AT377" i="32"/>
  <c r="Q377" i="32"/>
  <c r="R377" i="32" s="1"/>
  <c r="N377" i="32"/>
  <c r="AT376" i="32"/>
  <c r="AT375" i="32"/>
  <c r="AV375" i="32" s="1"/>
  <c r="AT374" i="32"/>
  <c r="AV374" i="32" s="1"/>
  <c r="AT373" i="32"/>
  <c r="AV373" i="32" s="1"/>
  <c r="AT372" i="32"/>
  <c r="AV372" i="32" s="1"/>
  <c r="Q372" i="32"/>
  <c r="R372" i="32" s="1"/>
  <c r="N372" i="32"/>
  <c r="AT371" i="32"/>
  <c r="AV371" i="32" s="1"/>
  <c r="AT370" i="32"/>
  <c r="AV370" i="32" s="1"/>
  <c r="Q370" i="32"/>
  <c r="R370" i="32" s="1"/>
  <c r="N370" i="32"/>
  <c r="AT369" i="32"/>
  <c r="AV369" i="32" s="1"/>
  <c r="Q369" i="32"/>
  <c r="R369" i="32" s="1"/>
  <c r="N369" i="32"/>
  <c r="AT368" i="32"/>
  <c r="AV368" i="32" s="1"/>
  <c r="Q368" i="32"/>
  <c r="R368" i="32" s="1"/>
  <c r="N368" i="32"/>
  <c r="AT367" i="32"/>
  <c r="AV367" i="32" s="1"/>
  <c r="AT366" i="32"/>
  <c r="AT365" i="32"/>
  <c r="AV365" i="32" s="1"/>
  <c r="AT364" i="32"/>
  <c r="AV364" i="32" s="1"/>
  <c r="AT363" i="32"/>
  <c r="AV363" i="32" s="1"/>
  <c r="AY362" i="32"/>
  <c r="BA362" i="32" s="1"/>
  <c r="AT362" i="32"/>
  <c r="AV362" i="32" s="1"/>
  <c r="AT361" i="32"/>
  <c r="AT360" i="32"/>
  <c r="AV360" i="32" s="1"/>
  <c r="Q358" i="32"/>
  <c r="R358" i="32" s="1"/>
  <c r="N358" i="32"/>
  <c r="AT356" i="32"/>
  <c r="AT355" i="32"/>
  <c r="AV355" i="32" s="1"/>
  <c r="Q355" i="32"/>
  <c r="R355" i="32" s="1"/>
  <c r="N355" i="32"/>
  <c r="AT354" i="32"/>
  <c r="AT353" i="32"/>
  <c r="AV353" i="32" s="1"/>
  <c r="AT352" i="32"/>
  <c r="Q352" i="32"/>
  <c r="R352" i="32" s="1"/>
  <c r="N352" i="32"/>
  <c r="AT351" i="32"/>
  <c r="Q351" i="32"/>
  <c r="R351" i="32" s="1"/>
  <c r="N351" i="32"/>
  <c r="AT350" i="32"/>
  <c r="Q350" i="32"/>
  <c r="R350" i="32" s="1"/>
  <c r="N350" i="32"/>
  <c r="AT349" i="32"/>
  <c r="AT348" i="32"/>
  <c r="AT347" i="32"/>
  <c r="AV347" i="32" s="1"/>
  <c r="AT346" i="32"/>
  <c r="AT345" i="32"/>
  <c r="AV345" i="32" s="1"/>
  <c r="AT344" i="32"/>
  <c r="Q344" i="32"/>
  <c r="R344" i="32" s="1"/>
  <c r="N344" i="32"/>
  <c r="AT343" i="32"/>
  <c r="AV343" i="32" s="1"/>
  <c r="AT342" i="32"/>
  <c r="Q342" i="32"/>
  <c r="R342" i="32" s="1"/>
  <c r="N342" i="32"/>
  <c r="AT341" i="32"/>
  <c r="AV341" i="32" s="1"/>
  <c r="Q341" i="32"/>
  <c r="R341" i="32" s="1"/>
  <c r="N341" i="32"/>
  <c r="AT340" i="32"/>
  <c r="AT339" i="32"/>
  <c r="Q339" i="32"/>
  <c r="R339" i="32" s="1"/>
  <c r="N339" i="32"/>
  <c r="AT338" i="32"/>
  <c r="AT337" i="32"/>
  <c r="AV337" i="32" s="1"/>
  <c r="Q337" i="32"/>
  <c r="R337" i="32" s="1"/>
  <c r="N337" i="32"/>
  <c r="AT336" i="32"/>
  <c r="Q336" i="32"/>
  <c r="R336" i="32" s="1"/>
  <c r="N336" i="32"/>
  <c r="AT335" i="32"/>
  <c r="AV335" i="32" s="1"/>
  <c r="Q335" i="32"/>
  <c r="R335" i="32" s="1"/>
  <c r="N335" i="32"/>
  <c r="AT334" i="32"/>
  <c r="Q334" i="32"/>
  <c r="R334" i="32" s="1"/>
  <c r="N334" i="32"/>
  <c r="AT333" i="32"/>
  <c r="AV333" i="32" s="1"/>
  <c r="Q333" i="32"/>
  <c r="R333" i="32" s="1"/>
  <c r="N333" i="32"/>
  <c r="AT332" i="32"/>
  <c r="Q332" i="32"/>
  <c r="R332" i="32" s="1"/>
  <c r="N332" i="32"/>
  <c r="AT331" i="32"/>
  <c r="AV331" i="32" s="1"/>
  <c r="Q331" i="32"/>
  <c r="R331" i="32" s="1"/>
  <c r="N331" i="32"/>
  <c r="AT330" i="32"/>
  <c r="Q330" i="32"/>
  <c r="R330" i="32" s="1"/>
  <c r="N330" i="32"/>
  <c r="AT329" i="32"/>
  <c r="AV329" i="32" s="1"/>
  <c r="Q329" i="32"/>
  <c r="R329" i="32" s="1"/>
  <c r="N329" i="32"/>
  <c r="AT328" i="32"/>
  <c r="Q328" i="32"/>
  <c r="R328" i="32" s="1"/>
  <c r="N328" i="32"/>
  <c r="AT327" i="32"/>
  <c r="Q327" i="32"/>
  <c r="R327" i="32" s="1"/>
  <c r="N327" i="32"/>
  <c r="AT326" i="32"/>
  <c r="Q326" i="32"/>
  <c r="R326" i="32" s="1"/>
  <c r="N326" i="32"/>
  <c r="AT325" i="32"/>
  <c r="AV325" i="32" s="1"/>
  <c r="Q325" i="32"/>
  <c r="R325" i="32" s="1"/>
  <c r="N325" i="32"/>
  <c r="AT324" i="32"/>
  <c r="AT323" i="32"/>
  <c r="AV323" i="32" s="1"/>
  <c r="AT322" i="32"/>
  <c r="Q322" i="32"/>
  <c r="R322" i="32" s="1"/>
  <c r="N322" i="32"/>
  <c r="AT321" i="32"/>
  <c r="AV321" i="32" s="1"/>
  <c r="AT320" i="32"/>
  <c r="AT319" i="32"/>
  <c r="AV319" i="32" s="1"/>
  <c r="Q319" i="32"/>
  <c r="R319" i="32" s="1"/>
  <c r="N319" i="32"/>
  <c r="AT318" i="32"/>
  <c r="Q318" i="32"/>
  <c r="R318" i="32" s="1"/>
  <c r="N318" i="32"/>
  <c r="AT317" i="32"/>
  <c r="AV317" i="32" s="1"/>
  <c r="Q317" i="32"/>
  <c r="R317" i="32" s="1"/>
  <c r="N317" i="32"/>
  <c r="AT316" i="32"/>
  <c r="AT315" i="32"/>
  <c r="AT314" i="32"/>
  <c r="AT313" i="32"/>
  <c r="AT312" i="32"/>
  <c r="AT311" i="32"/>
  <c r="AV311" i="32" s="1"/>
  <c r="AT310" i="32"/>
  <c r="AT309" i="32"/>
  <c r="AV309" i="32" s="1"/>
  <c r="AT308" i="32"/>
  <c r="Q308" i="32"/>
  <c r="R308" i="32" s="1"/>
  <c r="N308" i="32"/>
  <c r="AT307" i="32"/>
  <c r="AV307" i="32" s="1"/>
  <c r="Q307" i="32"/>
  <c r="R307" i="32" s="1"/>
  <c r="N307" i="32"/>
  <c r="AT306" i="32"/>
  <c r="Q306" i="32"/>
  <c r="R306" i="32" s="1"/>
  <c r="N306" i="32"/>
  <c r="AT305" i="32"/>
  <c r="AV305" i="32" s="1"/>
  <c r="Q305" i="32"/>
  <c r="R305" i="32" s="1"/>
  <c r="N305" i="32"/>
  <c r="Q304" i="32"/>
  <c r="R304" i="32" s="1"/>
  <c r="N304" i="32"/>
  <c r="AT303" i="32"/>
  <c r="AV303" i="32" s="1"/>
  <c r="Q303" i="32"/>
  <c r="R303" i="32" s="1"/>
  <c r="N303" i="32"/>
  <c r="AT302" i="32"/>
  <c r="Q302" i="32"/>
  <c r="R302" i="32" s="1"/>
  <c r="N302" i="32"/>
  <c r="AT301" i="32"/>
  <c r="Q301" i="32"/>
  <c r="R301" i="32" s="1"/>
  <c r="N301" i="32"/>
  <c r="AT300" i="32"/>
  <c r="AV300" i="32" s="1"/>
  <c r="Q300" i="32"/>
  <c r="R300" i="32" s="1"/>
  <c r="N300" i="32"/>
  <c r="AT299" i="32"/>
  <c r="AV299" i="32" s="1"/>
  <c r="AT298" i="32"/>
  <c r="AV298" i="32" s="1"/>
  <c r="AT297" i="32"/>
  <c r="AV297" i="32" s="1"/>
  <c r="Q297" i="32"/>
  <c r="R297" i="32" s="1"/>
  <c r="N297" i="32"/>
  <c r="AT296" i="32"/>
  <c r="AV296" i="32" s="1"/>
  <c r="Q296" i="32"/>
  <c r="R296" i="32" s="1"/>
  <c r="N296" i="32"/>
  <c r="AT295" i="32"/>
  <c r="AV295" i="32" s="1"/>
  <c r="Q295" i="32"/>
  <c r="R295" i="32" s="1"/>
  <c r="N295" i="32"/>
  <c r="AT294" i="32"/>
  <c r="AV294" i="32" s="1"/>
  <c r="Q294" i="32"/>
  <c r="R294" i="32" s="1"/>
  <c r="N294" i="32"/>
  <c r="AT293" i="32"/>
  <c r="AV293" i="32" s="1"/>
  <c r="Q293" i="32"/>
  <c r="R293" i="32" s="1"/>
  <c r="N293" i="32"/>
  <c r="AT292" i="32"/>
  <c r="Q292" i="32"/>
  <c r="R292" i="32" s="1"/>
  <c r="N292" i="32"/>
  <c r="AT291" i="32"/>
  <c r="Q291" i="32"/>
  <c r="R291" i="32" s="1"/>
  <c r="N291" i="32"/>
  <c r="AT290" i="32"/>
  <c r="AV290" i="32" s="1"/>
  <c r="Q290" i="32"/>
  <c r="R290" i="32" s="1"/>
  <c r="N290" i="32"/>
  <c r="AT289" i="32"/>
  <c r="Q289" i="32"/>
  <c r="R289" i="32" s="1"/>
  <c r="N289" i="32"/>
  <c r="AT288" i="32"/>
  <c r="AV288" i="32" s="1"/>
  <c r="Q288" i="32"/>
  <c r="R288" i="32" s="1"/>
  <c r="N288" i="32"/>
  <c r="AT287" i="32"/>
  <c r="AV287" i="32" s="1"/>
  <c r="BC287" i="32" s="1"/>
  <c r="Q287" i="32"/>
  <c r="R287" i="32" s="1"/>
  <c r="N287" i="32"/>
  <c r="AT286" i="32"/>
  <c r="AV286" i="32" s="1"/>
  <c r="BC286" i="32" s="1"/>
  <c r="Q286" i="32"/>
  <c r="R286" i="32" s="1"/>
  <c r="N286" i="32"/>
  <c r="AT285" i="32"/>
  <c r="AV285" i="32" s="1"/>
  <c r="BC285" i="32" s="1"/>
  <c r="Q285" i="32"/>
  <c r="R285" i="32" s="1"/>
  <c r="N285" i="32"/>
  <c r="AT284" i="32"/>
  <c r="AV284" i="32" s="1"/>
  <c r="BC284" i="32" s="1"/>
  <c r="Q284" i="32"/>
  <c r="R284" i="32" s="1"/>
  <c r="N284" i="32"/>
  <c r="AT283" i="32"/>
  <c r="AV283" i="32" s="1"/>
  <c r="Q283" i="32"/>
  <c r="R283" i="32" s="1"/>
  <c r="N283" i="32"/>
  <c r="AT282" i="32"/>
  <c r="AV282" i="32" s="1"/>
  <c r="BC282" i="32" s="1"/>
  <c r="Q282" i="32"/>
  <c r="R282" i="32" s="1"/>
  <c r="N282" i="32"/>
  <c r="AT281" i="32"/>
  <c r="AV281" i="32" s="1"/>
  <c r="BC281" i="32" s="1"/>
  <c r="Q281" i="32"/>
  <c r="R281" i="32" s="1"/>
  <c r="N281" i="32"/>
  <c r="AT280" i="32"/>
  <c r="Q280" i="32"/>
  <c r="R280" i="32" s="1"/>
  <c r="N280" i="32"/>
  <c r="AT279" i="32"/>
  <c r="Q279" i="32"/>
  <c r="R279" i="32" s="1"/>
  <c r="N279" i="32"/>
  <c r="AT278" i="32"/>
  <c r="AV278" i="32" s="1"/>
  <c r="BC278" i="32" s="1"/>
  <c r="Q278" i="32"/>
  <c r="R278" i="32" s="1"/>
  <c r="N278" i="32"/>
  <c r="AT277" i="32"/>
  <c r="Q277" i="32"/>
  <c r="R277" i="32" s="1"/>
  <c r="N277" i="32"/>
  <c r="AT276" i="32"/>
  <c r="AV276" i="32" s="1"/>
  <c r="BC276" i="32" s="1"/>
  <c r="Q276" i="32"/>
  <c r="R276" i="32" s="1"/>
  <c r="N276" i="32"/>
  <c r="AT275" i="32"/>
  <c r="AV275" i="32" s="1"/>
  <c r="BC275" i="32" s="1"/>
  <c r="Q275" i="32"/>
  <c r="R275" i="32" s="1"/>
  <c r="N275" i="32"/>
  <c r="AT274" i="32"/>
  <c r="AV274" i="32" s="1"/>
  <c r="BC274" i="32" s="1"/>
  <c r="Q274" i="32"/>
  <c r="R274" i="32" s="1"/>
  <c r="N274" i="32"/>
  <c r="AT273" i="32"/>
  <c r="AV273" i="32" s="1"/>
  <c r="Q273" i="32"/>
  <c r="R273" i="32" s="1"/>
  <c r="N273" i="32"/>
  <c r="AT272" i="32"/>
  <c r="AV272" i="32" s="1"/>
  <c r="Q272" i="32"/>
  <c r="R272" i="32" s="1"/>
  <c r="N272" i="32"/>
  <c r="AT271" i="32"/>
  <c r="AV271" i="32" s="1"/>
  <c r="Q271" i="32"/>
  <c r="R271" i="32" s="1"/>
  <c r="N271" i="32"/>
  <c r="AT270" i="32"/>
  <c r="AV270" i="32" s="1"/>
  <c r="Q270" i="32"/>
  <c r="R270" i="32" s="1"/>
  <c r="N270" i="32"/>
  <c r="AT269" i="32"/>
  <c r="AV269" i="32" s="1"/>
  <c r="AT268" i="32"/>
  <c r="AT267" i="32"/>
  <c r="Q267" i="32"/>
  <c r="R267" i="32" s="1"/>
  <c r="N267" i="32"/>
  <c r="AT266" i="32"/>
  <c r="AV266" i="32" s="1"/>
  <c r="AT265" i="32"/>
  <c r="Q265" i="32"/>
  <c r="R265" i="32" s="1"/>
  <c r="N265" i="32"/>
  <c r="AT264" i="32"/>
  <c r="AV264" i="32" s="1"/>
  <c r="Q264" i="32"/>
  <c r="R264" i="32" s="1"/>
  <c r="N264" i="32"/>
  <c r="AT263" i="32"/>
  <c r="AV263" i="32" s="1"/>
  <c r="AT262" i="32"/>
  <c r="AV262" i="32" s="1"/>
  <c r="AT261" i="32"/>
  <c r="AV261" i="32" s="1"/>
  <c r="AT260" i="32"/>
  <c r="AV260" i="32" s="1"/>
  <c r="AT259" i="32"/>
  <c r="AV259" i="32" s="1"/>
  <c r="AT258" i="32"/>
  <c r="AV258" i="32" s="1"/>
  <c r="AT257" i="32"/>
  <c r="AV257" i="32" s="1"/>
  <c r="AT256" i="32"/>
  <c r="AV256" i="32" s="1"/>
  <c r="AY255" i="32"/>
  <c r="BA255" i="32" s="1"/>
  <c r="AT255" i="32"/>
  <c r="AT254" i="32"/>
  <c r="Q254" i="32"/>
  <c r="R254" i="32" s="1"/>
  <c r="N254" i="32"/>
  <c r="AT253" i="32"/>
  <c r="AT252" i="32"/>
  <c r="AT251" i="32"/>
  <c r="AV251" i="32" s="1"/>
  <c r="Q251" i="32"/>
  <c r="R251" i="32" s="1"/>
  <c r="N251" i="32"/>
  <c r="AT250" i="32"/>
  <c r="Q250" i="32"/>
  <c r="R250" i="32" s="1"/>
  <c r="N250" i="32"/>
  <c r="AT249" i="32"/>
  <c r="AV249" i="32" s="1"/>
  <c r="AT248" i="32"/>
  <c r="AT247" i="32"/>
  <c r="AV247" i="32" s="1"/>
  <c r="AT246" i="32"/>
  <c r="AT245" i="32"/>
  <c r="AV245" i="32" s="1"/>
  <c r="Q245" i="32"/>
  <c r="R245" i="32" s="1"/>
  <c r="N245" i="32"/>
  <c r="AT244" i="32"/>
  <c r="Q244" i="32"/>
  <c r="R244" i="32" s="1"/>
  <c r="N244" i="32"/>
  <c r="AT243" i="32"/>
  <c r="AV243" i="32" s="1"/>
  <c r="Q243" i="32"/>
  <c r="R243" i="32" s="1"/>
  <c r="N243" i="32"/>
  <c r="AT242" i="32"/>
  <c r="Q242" i="32"/>
  <c r="R242" i="32" s="1"/>
  <c r="N242" i="32"/>
  <c r="AT241" i="32"/>
  <c r="AT240" i="32"/>
  <c r="AT239" i="32"/>
  <c r="AV239" i="32" s="1"/>
  <c r="AT238" i="32"/>
  <c r="AT237" i="32"/>
  <c r="AV237" i="32" s="1"/>
  <c r="AT236" i="32"/>
  <c r="Q236" i="32"/>
  <c r="R236" i="32" s="1"/>
  <c r="N236" i="32"/>
  <c r="AT235" i="32"/>
  <c r="AV235" i="32" s="1"/>
  <c r="AT234" i="32"/>
  <c r="AT233" i="32"/>
  <c r="AV233" i="32" s="1"/>
  <c r="Q233" i="32"/>
  <c r="R233" i="32" s="1"/>
  <c r="N233" i="32"/>
  <c r="AT232" i="32"/>
  <c r="AT231" i="32"/>
  <c r="AV231" i="32" s="1"/>
  <c r="AT230" i="32"/>
  <c r="AT229" i="32"/>
  <c r="AV229" i="32" s="1"/>
  <c r="AT228" i="32"/>
  <c r="Q228" i="32"/>
  <c r="R228" i="32" s="1"/>
  <c r="N228" i="32"/>
  <c r="AT227" i="32"/>
  <c r="AV227" i="32" s="1"/>
  <c r="Q227" i="32"/>
  <c r="R227" i="32" s="1"/>
  <c r="N227" i="32"/>
  <c r="AT226" i="32"/>
  <c r="Q226" i="32"/>
  <c r="R226" i="32" s="1"/>
  <c r="N226" i="32"/>
  <c r="AT225" i="32"/>
  <c r="AV225" i="32" s="1"/>
  <c r="Q225" i="32"/>
  <c r="R225" i="32" s="1"/>
  <c r="N225" i="32"/>
  <c r="AT224" i="32"/>
  <c r="Q224" i="32"/>
  <c r="R224" i="32" s="1"/>
  <c r="N224" i="32"/>
  <c r="AT223" i="32"/>
  <c r="AV223" i="32" s="1"/>
  <c r="Q223" i="32"/>
  <c r="R223" i="32" s="1"/>
  <c r="N223" i="32"/>
  <c r="AT222" i="32"/>
  <c r="Q222" i="32"/>
  <c r="R222" i="32" s="1"/>
  <c r="N222" i="32"/>
  <c r="AT221" i="32"/>
  <c r="AV221" i="32" s="1"/>
  <c r="AT220" i="32"/>
  <c r="Q220" i="32"/>
  <c r="R220" i="32" s="1"/>
  <c r="N220" i="32"/>
  <c r="AT219" i="32"/>
  <c r="AV219" i="32" s="1"/>
  <c r="Q219" i="32"/>
  <c r="R219" i="32" s="1"/>
  <c r="N219" i="32"/>
  <c r="AT218" i="32"/>
  <c r="Q218" i="32"/>
  <c r="R218" i="32" s="1"/>
  <c r="N218" i="32"/>
  <c r="AY217" i="32"/>
  <c r="BA217" i="32" s="1"/>
  <c r="AT217" i="32"/>
  <c r="Q217" i="32"/>
  <c r="R217" i="32" s="1"/>
  <c r="N217" i="32"/>
  <c r="AT216" i="32"/>
  <c r="AV216" i="32" s="1"/>
  <c r="Q216" i="32"/>
  <c r="R216" i="32" s="1"/>
  <c r="N216" i="32"/>
  <c r="AT215" i="32"/>
  <c r="AV215" i="32" s="1"/>
  <c r="AT214" i="32"/>
  <c r="AV214" i="32" s="1"/>
  <c r="Q214" i="32"/>
  <c r="R214" i="32" s="1"/>
  <c r="N214" i="32"/>
  <c r="AT213" i="32"/>
  <c r="AV213" i="32" s="1"/>
  <c r="Q213" i="32"/>
  <c r="R213" i="32" s="1"/>
  <c r="N213" i="32"/>
  <c r="AY212" i="32"/>
  <c r="BA212" i="32" s="1"/>
  <c r="AT212" i="32"/>
  <c r="Q212" i="32"/>
  <c r="R212" i="32" s="1"/>
  <c r="N212" i="32"/>
  <c r="AT211" i="32"/>
  <c r="AV211" i="32" s="1"/>
  <c r="Q211" i="32"/>
  <c r="R211" i="32" s="1"/>
  <c r="N211" i="32"/>
  <c r="AT210" i="32"/>
  <c r="AT209" i="32"/>
  <c r="AV209" i="32" s="1"/>
  <c r="Q209" i="32"/>
  <c r="R209" i="32" s="1"/>
  <c r="N209" i="32"/>
  <c r="AT208" i="32"/>
  <c r="Q208" i="32"/>
  <c r="R208" i="32" s="1"/>
  <c r="N208" i="32"/>
  <c r="AT207" i="32"/>
  <c r="AV207" i="32" s="1"/>
  <c r="Q207" i="32"/>
  <c r="R207" i="32" s="1"/>
  <c r="N207" i="32"/>
  <c r="AT206" i="32"/>
  <c r="Q206" i="32"/>
  <c r="R206" i="32" s="1"/>
  <c r="N206" i="32"/>
  <c r="AT205" i="32"/>
  <c r="AV205" i="32" s="1"/>
  <c r="Q205" i="32"/>
  <c r="R205" i="32" s="1"/>
  <c r="N205" i="32"/>
  <c r="AT204" i="32"/>
  <c r="Q204" i="32"/>
  <c r="R204" i="32" s="1"/>
  <c r="N204" i="32"/>
  <c r="AT203" i="32"/>
  <c r="AV203" i="32" s="1"/>
  <c r="Q203" i="32"/>
  <c r="R203" i="32" s="1"/>
  <c r="N203" i="32"/>
  <c r="AT202" i="32"/>
  <c r="Q202" i="32"/>
  <c r="R202" i="32" s="1"/>
  <c r="N202" i="32"/>
  <c r="AT201" i="32"/>
  <c r="AV201" i="32" s="1"/>
  <c r="Q201" i="32"/>
  <c r="R201" i="32" s="1"/>
  <c r="N201" i="32"/>
  <c r="AT200" i="32"/>
  <c r="Q200" i="32"/>
  <c r="R200" i="32" s="1"/>
  <c r="N200" i="32"/>
  <c r="AT199" i="32"/>
  <c r="AV199" i="32" s="1"/>
  <c r="Q199" i="32"/>
  <c r="R199" i="32" s="1"/>
  <c r="N199" i="32"/>
  <c r="AT198" i="32"/>
  <c r="Q198" i="32"/>
  <c r="R198" i="32" s="1"/>
  <c r="N198" i="32"/>
  <c r="AT197" i="32"/>
  <c r="AV197" i="32" s="1"/>
  <c r="Q197" i="32"/>
  <c r="R197" i="32" s="1"/>
  <c r="N197" i="32"/>
  <c r="AT196" i="32"/>
  <c r="Q196" i="32"/>
  <c r="R196" i="32" s="1"/>
  <c r="N196" i="32"/>
  <c r="AT195" i="32"/>
  <c r="AV195" i="32" s="1"/>
  <c r="Q195" i="32"/>
  <c r="R195" i="32" s="1"/>
  <c r="N195" i="32"/>
  <c r="AT194" i="32"/>
  <c r="Q194" i="32"/>
  <c r="R194" i="32" s="1"/>
  <c r="N194" i="32"/>
  <c r="AT193" i="32"/>
  <c r="AV193" i="32" s="1"/>
  <c r="R193" i="32"/>
  <c r="N193" i="32"/>
  <c r="AT192" i="32"/>
  <c r="Q192" i="32"/>
  <c r="R192" i="32" s="1"/>
  <c r="N192" i="32"/>
  <c r="AT191" i="32"/>
  <c r="AV191" i="32" s="1"/>
  <c r="AT190" i="32"/>
  <c r="AT189" i="32"/>
  <c r="AV189" i="32" s="1"/>
  <c r="Q189" i="32"/>
  <c r="R189" i="32" s="1"/>
  <c r="N189" i="32"/>
  <c r="AT188" i="32"/>
  <c r="Q188" i="32"/>
  <c r="R188" i="32" s="1"/>
  <c r="N188" i="32"/>
  <c r="AT187" i="32"/>
  <c r="AV187" i="32" s="1"/>
  <c r="AT186" i="32"/>
  <c r="AT185" i="32"/>
  <c r="AV185" i="32" s="1"/>
  <c r="Q185" i="32"/>
  <c r="R185" i="32" s="1"/>
  <c r="N185" i="32"/>
  <c r="AT184" i="32"/>
  <c r="AT183" i="32"/>
  <c r="AV183" i="32" s="1"/>
  <c r="Q183" i="32"/>
  <c r="R183" i="32" s="1"/>
  <c r="N183" i="32"/>
  <c r="AT182" i="32"/>
  <c r="AT181" i="32"/>
  <c r="AV181" i="32" s="1"/>
  <c r="AT180" i="32"/>
  <c r="AT179" i="32"/>
  <c r="AV179" i="32" s="1"/>
  <c r="AT178" i="32"/>
  <c r="AT177" i="32"/>
  <c r="AV177" i="32" s="1"/>
  <c r="AT176" i="32"/>
  <c r="AT175" i="32"/>
  <c r="AV175" i="32" s="1"/>
  <c r="AT174" i="32"/>
  <c r="Q174" i="32"/>
  <c r="R174" i="32" s="1"/>
  <c r="N174" i="32"/>
  <c r="AT173" i="32"/>
  <c r="AV173" i="32" s="1"/>
  <c r="BC173" i="32" s="1"/>
  <c r="AT172" i="32"/>
  <c r="Q172" i="32"/>
  <c r="R172" i="32" s="1"/>
  <c r="N172" i="32"/>
  <c r="AT171" i="32"/>
  <c r="AT170" i="32"/>
  <c r="Q170" i="32"/>
  <c r="R170" i="32" s="1"/>
  <c r="N170" i="32"/>
  <c r="AT169" i="32"/>
  <c r="AV169" i="32" s="1"/>
  <c r="AT168" i="32"/>
  <c r="Q168" i="32"/>
  <c r="R168" i="32" s="1"/>
  <c r="N168" i="32"/>
  <c r="AT167" i="32"/>
  <c r="AV167" i="32" s="1"/>
  <c r="BB167" i="32" s="1"/>
  <c r="Q167" i="32"/>
  <c r="R167" i="32" s="1"/>
  <c r="N167" i="32"/>
  <c r="AT166" i="32"/>
  <c r="Q166" i="32"/>
  <c r="R166" i="32" s="1"/>
  <c r="N166" i="32"/>
  <c r="AT165" i="32"/>
  <c r="AV165" i="32" s="1"/>
  <c r="AT164" i="32"/>
  <c r="AT163" i="32"/>
  <c r="AV163" i="32" s="1"/>
  <c r="Q163" i="32"/>
  <c r="R163" i="32" s="1"/>
  <c r="N163" i="32"/>
  <c r="AT162" i="32"/>
  <c r="Q162" i="32"/>
  <c r="R162" i="32" s="1"/>
  <c r="N162" i="32"/>
  <c r="AT161" i="32"/>
  <c r="AV161" i="32" s="1"/>
  <c r="Q161" i="32"/>
  <c r="R161" i="32" s="1"/>
  <c r="N161" i="32"/>
  <c r="AT160" i="32"/>
  <c r="Q160" i="32"/>
  <c r="R160" i="32" s="1"/>
  <c r="N160" i="32"/>
  <c r="AT159" i="32"/>
  <c r="AV159" i="32" s="1"/>
  <c r="Q159" i="32"/>
  <c r="R159" i="32" s="1"/>
  <c r="N159" i="32"/>
  <c r="AT158" i="32"/>
  <c r="Q158" i="32"/>
  <c r="R158" i="32" s="1"/>
  <c r="N158" i="32"/>
  <c r="AT157" i="32"/>
  <c r="AV157" i="32" s="1"/>
  <c r="Q157" i="32"/>
  <c r="R157" i="32" s="1"/>
  <c r="N157" i="32"/>
  <c r="AT156" i="32"/>
  <c r="AT155" i="32"/>
  <c r="AV155" i="32" s="1"/>
  <c r="AT154" i="32"/>
  <c r="Q154" i="32"/>
  <c r="R154" i="32" s="1"/>
  <c r="N154" i="32"/>
  <c r="AT153" i="32"/>
  <c r="AV153" i="32" s="1"/>
  <c r="AT152" i="32"/>
  <c r="AT151" i="32"/>
  <c r="AV151" i="32" s="1"/>
  <c r="Q151" i="32"/>
  <c r="R151" i="32" s="1"/>
  <c r="N151" i="32"/>
  <c r="AT150" i="32"/>
  <c r="Q150" i="32"/>
  <c r="R150" i="32" s="1"/>
  <c r="N150" i="32"/>
  <c r="AT149" i="32"/>
  <c r="AV149" i="32" s="1"/>
  <c r="AT148" i="32"/>
  <c r="Q148" i="32"/>
  <c r="R148" i="32" s="1"/>
  <c r="N148" i="32"/>
  <c r="AT147" i="32"/>
  <c r="AV147" i="32" s="1"/>
  <c r="AT146" i="32"/>
  <c r="Q146" i="32"/>
  <c r="R146" i="32" s="1"/>
  <c r="N146" i="32"/>
  <c r="AT145" i="32"/>
  <c r="AV145" i="32" s="1"/>
  <c r="AT144" i="32"/>
  <c r="Q144" i="32"/>
  <c r="R144" i="32" s="1"/>
  <c r="N144" i="32"/>
  <c r="AT143" i="32"/>
  <c r="AV143" i="32" s="1"/>
  <c r="BB143" i="32" s="1"/>
  <c r="Q143" i="32"/>
  <c r="R143" i="32" s="1"/>
  <c r="N143" i="32"/>
  <c r="AT142" i="32"/>
  <c r="Q142" i="32"/>
  <c r="R142" i="32" s="1"/>
  <c r="N142" i="32"/>
  <c r="AT141" i="32"/>
  <c r="AV141" i="32" s="1"/>
  <c r="Q141" i="32"/>
  <c r="R141" i="32" s="1"/>
  <c r="N141" i="32"/>
  <c r="AT140" i="32"/>
  <c r="Q140" i="32"/>
  <c r="R140" i="32" s="1"/>
  <c r="N140" i="32"/>
  <c r="AT139" i="32"/>
  <c r="AV139" i="32" s="1"/>
  <c r="Q139" i="32"/>
  <c r="R139" i="32" s="1"/>
  <c r="N139" i="32"/>
  <c r="AT138" i="32"/>
  <c r="Q138" i="32"/>
  <c r="R138" i="32" s="1"/>
  <c r="N138" i="32"/>
  <c r="AT137" i="32"/>
  <c r="AV137" i="32" s="1"/>
  <c r="Q137" i="32"/>
  <c r="R137" i="32" s="1"/>
  <c r="N137" i="32"/>
  <c r="AT136" i="32"/>
  <c r="Q136" i="32"/>
  <c r="R136" i="32" s="1"/>
  <c r="N136" i="32"/>
  <c r="AT135" i="32"/>
  <c r="AV135" i="32" s="1"/>
  <c r="BC135" i="32" s="1"/>
  <c r="Q135" i="32"/>
  <c r="R135" i="32" s="1"/>
  <c r="N135" i="32"/>
  <c r="AT134" i="32"/>
  <c r="Q134" i="32"/>
  <c r="R134" i="32" s="1"/>
  <c r="N134" i="32"/>
  <c r="AT133" i="32"/>
  <c r="Q133" i="32"/>
  <c r="R133" i="32" s="1"/>
  <c r="N133" i="32"/>
  <c r="AT132" i="32"/>
  <c r="Q132" i="32"/>
  <c r="R132" i="32" s="1"/>
  <c r="N132" i="32"/>
  <c r="AT131" i="32"/>
  <c r="AV131" i="32" s="1"/>
  <c r="Q131" i="32"/>
  <c r="R131" i="32" s="1"/>
  <c r="N131" i="32"/>
  <c r="AT130" i="32"/>
  <c r="Q130" i="32"/>
  <c r="R130" i="32" s="1"/>
  <c r="N130" i="32"/>
  <c r="AT129" i="32"/>
  <c r="AV129" i="32" s="1"/>
  <c r="Q129" i="32"/>
  <c r="R129" i="32" s="1"/>
  <c r="N129" i="32"/>
  <c r="AT128" i="32"/>
  <c r="Q128" i="32"/>
  <c r="R128" i="32" s="1"/>
  <c r="N128" i="32"/>
  <c r="AT127" i="32"/>
  <c r="AV127" i="32" s="1"/>
  <c r="AT126" i="32"/>
  <c r="AT125" i="32"/>
  <c r="AV125" i="32" s="1"/>
  <c r="Q125" i="32"/>
  <c r="R125" i="32" s="1"/>
  <c r="N125" i="32"/>
  <c r="AT124" i="32"/>
  <c r="Q124" i="32"/>
  <c r="R124" i="32" s="1"/>
  <c r="N124" i="32"/>
  <c r="AT123" i="32"/>
  <c r="Q123" i="32"/>
  <c r="R123" i="32" s="1"/>
  <c r="N123" i="32"/>
  <c r="AT122" i="32"/>
  <c r="AT121" i="32"/>
  <c r="AT120" i="32"/>
  <c r="AT119" i="32"/>
  <c r="AV119" i="32" s="1"/>
  <c r="Q119" i="32"/>
  <c r="R119" i="32" s="1"/>
  <c r="N119" i="32"/>
  <c r="AT118" i="32"/>
  <c r="Q118" i="32"/>
  <c r="R118" i="32" s="1"/>
  <c r="N118" i="32"/>
  <c r="AT117" i="32"/>
  <c r="AV117" i="32" s="1"/>
  <c r="Q117" i="32"/>
  <c r="R117" i="32" s="1"/>
  <c r="N117" i="32"/>
  <c r="AY116" i="32"/>
  <c r="BA116" i="32" s="1"/>
  <c r="AT116" i="32"/>
  <c r="AV116" i="32" s="1"/>
  <c r="AT115" i="32"/>
  <c r="AV115" i="32" s="1"/>
  <c r="BB115" i="32" s="1"/>
  <c r="Q115" i="32"/>
  <c r="R115" i="32" s="1"/>
  <c r="N115" i="32"/>
  <c r="AT114" i="32"/>
  <c r="AV114" i="32" s="1"/>
  <c r="BB114" i="32" s="1"/>
  <c r="Q114" i="32"/>
  <c r="R114" i="32" s="1"/>
  <c r="N114" i="32"/>
  <c r="AT113" i="32"/>
  <c r="AV113" i="32" s="1"/>
  <c r="Q113" i="32"/>
  <c r="R113" i="32" s="1"/>
  <c r="N113" i="32"/>
  <c r="AT112" i="32"/>
  <c r="Q112" i="32"/>
  <c r="R112" i="32" s="1"/>
  <c r="N112" i="32"/>
  <c r="AT111" i="32"/>
  <c r="AT110" i="32"/>
  <c r="AV110" i="32" s="1"/>
  <c r="AT109" i="32"/>
  <c r="AT108" i="32"/>
  <c r="AV108" i="32" s="1"/>
  <c r="AT107" i="32"/>
  <c r="AV107" i="32" s="1"/>
  <c r="AT106" i="32"/>
  <c r="AV106" i="32" s="1"/>
  <c r="AT105" i="32"/>
  <c r="AV105" i="32" s="1"/>
  <c r="AT104" i="32"/>
  <c r="AV104" i="32" s="1"/>
  <c r="AT103" i="32"/>
  <c r="AV103" i="32" s="1"/>
  <c r="AT102" i="32"/>
  <c r="AV102" i="32" s="1"/>
  <c r="AT101" i="32"/>
  <c r="AV101" i="32" s="1"/>
  <c r="AT100" i="32"/>
  <c r="AV100" i="32" s="1"/>
  <c r="AT99" i="32"/>
  <c r="AT98" i="32"/>
  <c r="AV98" i="32" s="1"/>
  <c r="AT97" i="32"/>
  <c r="Q97" i="32"/>
  <c r="R97" i="32" s="1"/>
  <c r="N97" i="32"/>
  <c r="AT96" i="32"/>
  <c r="AV96" i="32" s="1"/>
  <c r="Q96" i="32"/>
  <c r="R96" i="32" s="1"/>
  <c r="N96" i="32"/>
  <c r="AT95" i="32"/>
  <c r="AV95" i="32" s="1"/>
  <c r="BB95" i="32" s="1"/>
  <c r="Q95" i="32"/>
  <c r="R95" i="32" s="1"/>
  <c r="N95" i="32"/>
  <c r="AT94" i="32"/>
  <c r="AV94" i="32" s="1"/>
  <c r="BB94" i="32" s="1"/>
  <c r="Q94" i="32"/>
  <c r="R94" i="32" s="1"/>
  <c r="N94" i="32"/>
  <c r="AT93" i="32"/>
  <c r="AV93" i="32" s="1"/>
  <c r="Q93" i="32"/>
  <c r="R93" i="32" s="1"/>
  <c r="N93" i="32"/>
  <c r="AT92" i="32"/>
  <c r="AV92" i="32" s="1"/>
  <c r="BB92" i="32" s="1"/>
  <c r="AT91" i="32"/>
  <c r="AV91" i="32" s="1"/>
  <c r="BB91" i="32" s="1"/>
  <c r="AT90" i="32"/>
  <c r="AV90" i="32" s="1"/>
  <c r="BB90" i="32" s="1"/>
  <c r="AT89" i="32"/>
  <c r="AV89" i="32" s="1"/>
  <c r="BB89" i="32" s="1"/>
  <c r="AT88" i="32"/>
  <c r="AT87" i="32"/>
  <c r="AT86" i="32"/>
  <c r="AV86" i="32" s="1"/>
  <c r="Q86" i="32"/>
  <c r="R86" i="32" s="1"/>
  <c r="N86" i="32"/>
  <c r="AT85" i="32"/>
  <c r="AT84" i="32"/>
  <c r="AV84" i="32" s="1"/>
  <c r="BB84" i="32" s="1"/>
  <c r="AT83" i="32"/>
  <c r="AV83" i="32" s="1"/>
  <c r="AT82" i="32"/>
  <c r="AV82" i="32" s="1"/>
  <c r="AT81" i="32"/>
  <c r="AV81" i="32" s="1"/>
  <c r="AT80" i="32"/>
  <c r="AV80" i="32" s="1"/>
  <c r="AT79" i="32"/>
  <c r="AV79" i="32" s="1"/>
  <c r="AT78" i="32"/>
  <c r="AV78" i="32" s="1"/>
  <c r="BB78" i="32" s="1"/>
  <c r="AT77" i="32"/>
  <c r="AV77" i="32" s="1"/>
  <c r="Q77" i="32"/>
  <c r="R77" i="32" s="1"/>
  <c r="N77" i="32"/>
  <c r="AT76" i="32"/>
  <c r="AV76" i="32" s="1"/>
  <c r="AT75" i="32"/>
  <c r="AT74" i="32"/>
  <c r="AV74" i="32" s="1"/>
  <c r="AT73" i="32"/>
  <c r="AV73" i="32" s="1"/>
  <c r="BB73" i="32" s="1"/>
  <c r="AT72" i="32"/>
  <c r="AV72" i="32" s="1"/>
  <c r="BB72" i="32" s="1"/>
  <c r="AT71" i="32"/>
  <c r="AV71" i="32" s="1"/>
  <c r="BB71" i="32" s="1"/>
  <c r="AT70" i="32"/>
  <c r="AV70" i="32" s="1"/>
  <c r="BB70" i="32" s="1"/>
  <c r="AT69" i="32"/>
  <c r="AV69" i="32" s="1"/>
  <c r="Q69" i="32"/>
  <c r="R69" i="32" s="1"/>
  <c r="N69" i="32"/>
  <c r="AT68" i="32"/>
  <c r="AV68" i="32" s="1"/>
  <c r="Q68" i="32"/>
  <c r="R68" i="32" s="1"/>
  <c r="N68" i="32"/>
  <c r="AT67" i="32"/>
  <c r="AV67" i="32" s="1"/>
  <c r="BB67" i="32" s="1"/>
  <c r="AT66" i="32"/>
  <c r="AV66" i="32" s="1"/>
  <c r="Q66" i="32"/>
  <c r="R66" i="32" s="1"/>
  <c r="N66" i="32"/>
  <c r="AT65" i="32"/>
  <c r="AV65" i="32" s="1"/>
  <c r="Q65" i="32"/>
  <c r="R65" i="32" s="1"/>
  <c r="N65" i="32"/>
  <c r="AT64" i="32"/>
  <c r="Q64" i="32"/>
  <c r="R64" i="32" s="1"/>
  <c r="N64" i="32"/>
  <c r="AY63" i="32"/>
  <c r="BA63" i="32" s="1"/>
  <c r="AT63" i="32"/>
  <c r="AV63" i="32" s="1"/>
  <c r="Q63" i="32"/>
  <c r="R63" i="32" s="1"/>
  <c r="N63" i="32"/>
  <c r="AT62" i="32"/>
  <c r="Q62" i="32"/>
  <c r="R62" i="32" s="1"/>
  <c r="N62" i="32"/>
  <c r="AT61" i="32"/>
  <c r="Q61" i="32"/>
  <c r="R61" i="32" s="1"/>
  <c r="N61" i="32"/>
  <c r="AT60" i="32"/>
  <c r="Q60" i="32"/>
  <c r="R60" i="32" s="1"/>
  <c r="N60" i="32"/>
  <c r="AY59" i="32"/>
  <c r="BA59" i="32" s="1"/>
  <c r="AT59" i="32"/>
  <c r="AV59" i="32" s="1"/>
  <c r="BB59" i="32" s="1"/>
  <c r="Q59" i="32"/>
  <c r="R59" i="32" s="1"/>
  <c r="N59" i="32"/>
  <c r="AT58" i="32"/>
  <c r="AV58" i="32" s="1"/>
  <c r="AT57" i="32"/>
  <c r="AV57" i="32" s="1"/>
  <c r="Q57" i="32"/>
  <c r="R57" i="32" s="1"/>
  <c r="N57" i="32"/>
  <c r="AY56" i="32"/>
  <c r="BA56" i="32" s="1"/>
  <c r="AT56" i="32"/>
  <c r="Q56" i="32"/>
  <c r="R56" i="32" s="1"/>
  <c r="N56" i="32"/>
  <c r="AT55" i="32"/>
  <c r="AV55" i="32" s="1"/>
  <c r="AT54" i="32"/>
  <c r="AT53" i="32"/>
  <c r="AV53" i="32" s="1"/>
  <c r="Q53" i="32"/>
  <c r="R53" i="32" s="1"/>
  <c r="N53" i="32"/>
  <c r="AT52" i="32"/>
  <c r="AT51" i="32"/>
  <c r="Q51" i="32"/>
  <c r="R51" i="32" s="1"/>
  <c r="N51" i="32"/>
  <c r="AT49" i="32"/>
  <c r="AT48" i="32"/>
  <c r="AV48" i="32" s="1"/>
  <c r="Q48" i="32"/>
  <c r="R48" i="32" s="1"/>
  <c r="N48" i="32"/>
  <c r="AT47" i="32"/>
  <c r="AV47" i="32" s="1"/>
  <c r="Q47" i="32"/>
  <c r="R47" i="32" s="1"/>
  <c r="N47" i="32"/>
  <c r="AT46" i="32"/>
  <c r="AV46" i="32" s="1"/>
  <c r="Q46" i="32"/>
  <c r="R46" i="32" s="1"/>
  <c r="N46" i="32"/>
  <c r="AT45" i="32"/>
  <c r="AV45" i="32" s="1"/>
  <c r="Q45" i="32"/>
  <c r="R45" i="32" s="1"/>
  <c r="N45" i="32"/>
  <c r="AT44" i="32"/>
  <c r="AV44" i="32" s="1"/>
  <c r="Q44" i="32"/>
  <c r="R44" i="32" s="1"/>
  <c r="N44" i="32"/>
  <c r="AT43" i="32"/>
  <c r="AV43" i="32" s="1"/>
  <c r="Q43" i="32"/>
  <c r="R43" i="32" s="1"/>
  <c r="N43" i="32"/>
  <c r="AT42" i="32"/>
  <c r="AV42" i="32" s="1"/>
  <c r="Q42" i="32"/>
  <c r="R42" i="32" s="1"/>
  <c r="N42" i="32"/>
  <c r="AT41" i="32"/>
  <c r="AV41" i="32" s="1"/>
  <c r="AT40" i="32"/>
  <c r="AT39" i="32"/>
  <c r="Q39" i="32"/>
  <c r="R39" i="32" s="1"/>
  <c r="N39" i="32"/>
  <c r="AT38" i="32"/>
  <c r="AV38" i="32" s="1"/>
  <c r="Q38" i="32"/>
  <c r="R38" i="32" s="1"/>
  <c r="N38" i="32"/>
  <c r="AT37" i="32"/>
  <c r="AV37" i="32" s="1"/>
  <c r="Q37" i="32"/>
  <c r="R37" i="32" s="1"/>
  <c r="N37" i="32"/>
  <c r="AT36" i="32"/>
  <c r="AV36" i="32" s="1"/>
  <c r="AT35" i="32"/>
  <c r="AV35" i="32" s="1"/>
  <c r="AT34" i="32"/>
  <c r="AV34" i="32" s="1"/>
  <c r="AT33" i="32"/>
  <c r="AV33" i="32" s="1"/>
  <c r="AT32" i="32"/>
  <c r="AV32" i="32" s="1"/>
  <c r="Q32" i="32"/>
  <c r="R32" i="32" s="1"/>
  <c r="N32" i="32"/>
  <c r="AT31" i="32"/>
  <c r="AV31" i="32" s="1"/>
  <c r="Q31" i="32"/>
  <c r="R31" i="32" s="1"/>
  <c r="N31" i="32"/>
  <c r="AT30" i="32"/>
  <c r="AV30" i="32" s="1"/>
  <c r="Q30" i="32"/>
  <c r="R30" i="32" s="1"/>
  <c r="N30" i="32"/>
  <c r="AT29" i="32"/>
  <c r="AV29" i="32" s="1"/>
  <c r="Q29" i="32"/>
  <c r="R29" i="32" s="1"/>
  <c r="N29" i="32"/>
  <c r="AT28" i="32"/>
  <c r="AV28" i="32" s="1"/>
  <c r="Q28" i="32"/>
  <c r="R28" i="32" s="1"/>
  <c r="N28" i="32"/>
  <c r="AT27" i="32"/>
  <c r="Q27" i="32"/>
  <c r="R27" i="32" s="1"/>
  <c r="N27" i="32"/>
  <c r="AT26" i="32"/>
  <c r="AV26" i="32" s="1"/>
  <c r="AY25" i="32"/>
  <c r="BA25" i="32" s="1"/>
  <c r="AT25" i="32"/>
  <c r="AV25" i="32" s="1"/>
  <c r="AY24" i="32"/>
  <c r="BA24" i="32" s="1"/>
  <c r="AT24" i="32"/>
  <c r="AV24" i="32" s="1"/>
  <c r="Q24" i="32"/>
  <c r="R24" i="32" s="1"/>
  <c r="N24" i="32"/>
  <c r="AY23" i="32"/>
  <c r="BA23" i="32" s="1"/>
  <c r="AT23" i="32"/>
  <c r="AV23" i="32" s="1"/>
  <c r="AT22" i="32"/>
  <c r="Q22" i="32"/>
  <c r="R22" i="32" s="1"/>
  <c r="N22" i="32"/>
  <c r="AT21" i="32"/>
  <c r="AV21" i="32" s="1"/>
  <c r="Q21" i="32"/>
  <c r="R21" i="32" s="1"/>
  <c r="N21" i="32"/>
  <c r="AT20" i="32"/>
  <c r="Q20" i="32"/>
  <c r="R20" i="32" s="1"/>
  <c r="N20" i="32"/>
  <c r="AT19" i="32"/>
  <c r="AV19" i="32" s="1"/>
  <c r="AT18" i="32"/>
  <c r="AT17" i="32"/>
  <c r="AV17" i="32" s="1"/>
  <c r="AT16" i="32"/>
  <c r="Q16" i="32"/>
  <c r="R16" i="32" s="1"/>
  <c r="N16" i="32"/>
  <c r="AT15" i="32"/>
  <c r="AT14" i="32"/>
  <c r="AT13" i="32"/>
  <c r="AV13" i="32" s="1"/>
  <c r="AT12" i="32"/>
  <c r="Q12" i="32"/>
  <c r="R12" i="32" s="1"/>
  <c r="N12" i="32"/>
  <c r="AT11" i="32"/>
  <c r="AV11" i="32" s="1"/>
  <c r="Q11" i="32"/>
  <c r="R11" i="32" s="1"/>
  <c r="N11" i="32"/>
  <c r="AT10" i="32"/>
  <c r="AT9" i="32"/>
  <c r="AV9" i="32" s="1"/>
  <c r="Q9" i="32"/>
  <c r="R9" i="32" s="1"/>
  <c r="N9" i="32"/>
  <c r="AT8" i="32"/>
  <c r="Q8" i="32"/>
  <c r="R8" i="32" s="1"/>
  <c r="N8" i="32"/>
  <c r="AT7" i="32"/>
  <c r="T9" i="1"/>
  <c r="T18" i="6"/>
  <c r="T17" i="6"/>
  <c r="T16" i="6"/>
  <c r="T15" i="6"/>
  <c r="T13" i="6"/>
  <c r="T12" i="6"/>
  <c r="T11" i="6"/>
  <c r="T9" i="6"/>
  <c r="T8" i="6"/>
  <c r="T10" i="1"/>
  <c r="N20" i="6"/>
  <c r="Q20" i="6"/>
  <c r="S20" i="6" s="1"/>
  <c r="O20" i="6"/>
  <c r="P20" i="6" l="1"/>
  <c r="T20" i="6" s="1"/>
  <c r="U20" i="6" s="1"/>
  <c r="AV133" i="32"/>
  <c r="BC133" i="32" s="1"/>
  <c r="AV349" i="32"/>
  <c r="AV484" i="32"/>
  <c r="AV496" i="32"/>
  <c r="AV532" i="32"/>
  <c r="AV628" i="32"/>
  <c r="AV520" i="32"/>
  <c r="AV664" i="32"/>
  <c r="AV676" i="32"/>
  <c r="AV954" i="32"/>
  <c r="AV988" i="32"/>
  <c r="AV1000" i="32"/>
  <c r="AV1012" i="32"/>
  <c r="AV1024" i="32"/>
  <c r="AV1036" i="32"/>
  <c r="AV85" i="32"/>
  <c r="BB85" i="32" s="1"/>
  <c r="AV97" i="32"/>
  <c r="AV109" i="32"/>
  <c r="AV739" i="32"/>
  <c r="AV940" i="32"/>
  <c r="AV1060" i="32"/>
  <c r="AV301" i="32"/>
  <c r="AV448" i="32"/>
  <c r="AV460" i="32"/>
  <c r="AV121" i="32"/>
  <c r="BB121" i="32" s="1"/>
  <c r="AV313" i="32"/>
  <c r="AV351" i="32"/>
  <c r="AV403" i="32"/>
  <c r="AV415" i="32"/>
  <c r="AV486" i="32"/>
  <c r="AV508" i="32"/>
  <c r="AV700" i="32"/>
  <c r="AV751" i="32"/>
  <c r="AV976" i="32"/>
  <c r="AV49" i="32"/>
  <c r="BB49" i="32" s="1"/>
  <c r="AV217" i="32"/>
  <c r="AV376" i="32"/>
  <c r="AV292" i="32"/>
  <c r="AV391" i="32"/>
  <c r="AV439" i="32"/>
  <c r="AV571" i="32"/>
  <c r="AV883" i="32"/>
  <c r="AV241" i="32"/>
  <c r="AV253" i="32"/>
  <c r="BB253" i="32" s="1"/>
  <c r="BD253" i="32" s="1"/>
  <c r="BE253" i="32" s="1"/>
  <c r="AV280" i="32"/>
  <c r="BC280" i="32" s="1"/>
  <c r="AV427" i="32"/>
  <c r="AV472" i="32"/>
  <c r="AV727" i="32"/>
  <c r="AV895" i="32"/>
  <c r="AV802" i="32"/>
  <c r="AV862" i="32"/>
  <c r="AV886" i="32"/>
  <c r="AV1139" i="32"/>
  <c r="AV1151" i="32"/>
  <c r="AV1163" i="32"/>
  <c r="AV1175" i="32"/>
  <c r="AV1235" i="32"/>
  <c r="AV1319" i="32"/>
  <c r="AV1331" i="32"/>
  <c r="AV1343" i="32"/>
  <c r="AV1367" i="32"/>
  <c r="AV1379" i="32"/>
  <c r="AV763" i="32"/>
  <c r="AV787" i="32"/>
  <c r="BB787" i="32" s="1"/>
  <c r="AV823" i="32"/>
  <c r="BB823" i="32" s="1"/>
  <c r="AV835" i="32"/>
  <c r="AV1196" i="32"/>
  <c r="AV1208" i="32"/>
  <c r="BB1208" i="32" s="1"/>
  <c r="AV1244" i="32"/>
  <c r="AV871" i="32"/>
  <c r="AV1148" i="32"/>
  <c r="AV1160" i="32"/>
  <c r="AV1172" i="32"/>
  <c r="AV1184" i="32"/>
  <c r="AV1304" i="32"/>
  <c r="AV1316" i="32"/>
  <c r="BC1316" i="32" s="1"/>
  <c r="AV1328" i="32"/>
  <c r="AV1340" i="32"/>
  <c r="AV1364" i="32"/>
  <c r="AV1376" i="32"/>
  <c r="BC1376" i="32" s="1"/>
  <c r="AV1388" i="32"/>
  <c r="AV574" i="32"/>
  <c r="AV730" i="32"/>
  <c r="AV754" i="32"/>
  <c r="AV766" i="32"/>
  <c r="AV838" i="32"/>
  <c r="AV799" i="32"/>
  <c r="AV847" i="32"/>
  <c r="AV1256" i="32"/>
  <c r="AV1268" i="32"/>
  <c r="AV814" i="32"/>
  <c r="AV910" i="32"/>
  <c r="AV922" i="32"/>
  <c r="AV934" i="32"/>
  <c r="AV1307" i="32"/>
  <c r="AV1355" i="32"/>
  <c r="AV40" i="32"/>
  <c r="AV559" i="32"/>
  <c r="AV595" i="32"/>
  <c r="AV775" i="32"/>
  <c r="BB775" i="32" s="1"/>
  <c r="AV811" i="32"/>
  <c r="AV859" i="32"/>
  <c r="AV907" i="32"/>
  <c r="AV919" i="32"/>
  <c r="AV931" i="32"/>
  <c r="AV1018" i="32"/>
  <c r="AV1030" i="32"/>
  <c r="AV1232" i="32"/>
  <c r="AV64" i="32"/>
  <c r="AV88" i="32"/>
  <c r="BB88" i="32" s="1"/>
  <c r="AV112" i="32"/>
  <c r="AV268" i="32"/>
  <c r="AV547" i="32"/>
  <c r="AV622" i="32"/>
  <c r="AV826" i="32"/>
  <c r="AV898" i="32"/>
  <c r="AV1187" i="32"/>
  <c r="AV1199" i="32"/>
  <c r="AV1211" i="32"/>
  <c r="AV1247" i="32"/>
  <c r="AV580" i="32"/>
  <c r="AV652" i="32"/>
  <c r="AV1048" i="32"/>
  <c r="AV1072" i="32"/>
  <c r="AV1216" i="32"/>
  <c r="AV1300" i="32"/>
  <c r="AV1392" i="32"/>
  <c r="AV377" i="32"/>
  <c r="AV568" i="32"/>
  <c r="AV592" i="32"/>
  <c r="AV604" i="32"/>
  <c r="AV868" i="32"/>
  <c r="AV904" i="32"/>
  <c r="AV916" i="32"/>
  <c r="AV928" i="32"/>
  <c r="AV1229" i="32"/>
  <c r="AV1301" i="32"/>
  <c r="AV545" i="32"/>
  <c r="AV557" i="32"/>
  <c r="AV569" i="32"/>
  <c r="AV593" i="32"/>
  <c r="AV725" i="32"/>
  <c r="AV749" i="32"/>
  <c r="AV797" i="32"/>
  <c r="AV905" i="32"/>
  <c r="AV917" i="32"/>
  <c r="AV929" i="32"/>
  <c r="AV1230" i="32"/>
  <c r="BB1230" i="32" s="1"/>
  <c r="AV265" i="32"/>
  <c r="AV388" i="32"/>
  <c r="AV436" i="32"/>
  <c r="AV760" i="32"/>
  <c r="AV784" i="32"/>
  <c r="AV856" i="32"/>
  <c r="AV880" i="32"/>
  <c r="AV1193" i="32"/>
  <c r="AV1205" i="32"/>
  <c r="AV1283" i="32"/>
  <c r="AV1295" i="32"/>
  <c r="AV773" i="32"/>
  <c r="AV809" i="32"/>
  <c r="AV881" i="32"/>
  <c r="AV893" i="32"/>
  <c r="AV1218" i="32"/>
  <c r="BB1218" i="32" s="1"/>
  <c r="AV820" i="32"/>
  <c r="AV1145" i="32"/>
  <c r="AV1157" i="32"/>
  <c r="AV1169" i="32"/>
  <c r="AV1181" i="32"/>
  <c r="AV1241" i="32"/>
  <c r="AV1313" i="32"/>
  <c r="AV1325" i="32"/>
  <c r="BB1325" i="32" s="1"/>
  <c r="AV1337" i="32"/>
  <c r="AV1349" i="32"/>
  <c r="AV1373" i="32"/>
  <c r="AV1385" i="32"/>
  <c r="AV761" i="32"/>
  <c r="BC761" i="32" s="1"/>
  <c r="AV616" i="32"/>
  <c r="AV844" i="32"/>
  <c r="AV1253" i="32"/>
  <c r="AV1265" i="32"/>
  <c r="AV785" i="32"/>
  <c r="AV857" i="32"/>
  <c r="AV1242" i="32"/>
  <c r="AV302" i="32"/>
  <c r="AV449" i="32"/>
  <c r="AV461" i="32"/>
  <c r="AV640" i="32"/>
  <c r="AV688" i="32"/>
  <c r="AV952" i="32"/>
  <c r="AV964" i="32"/>
  <c r="AV1228" i="32"/>
  <c r="AV1288" i="32"/>
  <c r="AV1346" i="32"/>
  <c r="AV1370" i="32"/>
  <c r="AV1382" i="32"/>
  <c r="AV1194" i="32"/>
  <c r="AV1206" i="32"/>
  <c r="AV277" i="32"/>
  <c r="BC277" i="32" s="1"/>
  <c r="AV289" i="32"/>
  <c r="AV400" i="32"/>
  <c r="AV412" i="32"/>
  <c r="AV712" i="32"/>
  <c r="AV736" i="32"/>
  <c r="AV832" i="32"/>
  <c r="AV1271" i="32"/>
  <c r="AV617" i="32"/>
  <c r="AV737" i="32"/>
  <c r="AV833" i="32"/>
  <c r="AV845" i="32"/>
  <c r="AV1254" i="32"/>
  <c r="AV1266" i="32"/>
  <c r="BB1266" i="32" s="1"/>
  <c r="AV1290" i="32"/>
  <c r="AV1277" i="32"/>
  <c r="BC1277" i="32" s="1"/>
  <c r="AV821" i="32"/>
  <c r="AV1146" i="32"/>
  <c r="AV1158" i="32"/>
  <c r="AV1170" i="32"/>
  <c r="BB1170" i="32" s="1"/>
  <c r="AV1182" i="32"/>
  <c r="BB1182" i="32" s="1"/>
  <c r="AV1278" i="32"/>
  <c r="BB1278" i="32" s="1"/>
  <c r="AV1314" i="32"/>
  <c r="AV1326" i="32"/>
  <c r="AV1338" i="32"/>
  <c r="BC1338" i="32" s="1"/>
  <c r="AV1350" i="32"/>
  <c r="AV1374" i="32"/>
  <c r="AV1289" i="32"/>
  <c r="AV630" i="32"/>
  <c r="AV942" i="32"/>
  <c r="AV51" i="32"/>
  <c r="AV123" i="32"/>
  <c r="BC123" i="32" s="1"/>
  <c r="AV327" i="32"/>
  <c r="AV510" i="32"/>
  <c r="BB510" i="32" s="1"/>
  <c r="AV966" i="32"/>
  <c r="AV15" i="32"/>
  <c r="AV255" i="32"/>
  <c r="BB255" i="32" s="1"/>
  <c r="BD255" i="32" s="1"/>
  <c r="BE255" i="32" s="1"/>
  <c r="AV474" i="32"/>
  <c r="BB474" i="32" s="1"/>
  <c r="AV690" i="32"/>
  <c r="AV702" i="32"/>
  <c r="AV978" i="32"/>
  <c r="AV1280" i="32"/>
  <c r="AV1292" i="32"/>
  <c r="AV1352" i="32"/>
  <c r="AV366" i="32"/>
  <c r="AV378" i="32"/>
  <c r="BB378" i="32" s="1"/>
  <c r="AV606" i="32"/>
  <c r="AV714" i="32"/>
  <c r="AV738" i="32"/>
  <c r="AV846" i="32"/>
  <c r="AV870" i="32"/>
  <c r="AV1255" i="32"/>
  <c r="AV1267" i="32"/>
  <c r="AV1303" i="32"/>
  <c r="AV1363" i="32"/>
  <c r="AV1393" i="32"/>
  <c r="AX1393" i="32" s="1"/>
  <c r="AZ1393" i="32" s="1"/>
  <c r="AV1050" i="32"/>
  <c r="AV27" i="32"/>
  <c r="AV75" i="32"/>
  <c r="BB75" i="32" s="1"/>
  <c r="AV279" i="32"/>
  <c r="BC279" i="32" s="1"/>
  <c r="AV291" i="32"/>
  <c r="AV402" i="32"/>
  <c r="AV414" i="32"/>
  <c r="AV426" i="32"/>
  <c r="AV570" i="32"/>
  <c r="AV726" i="32"/>
  <c r="AV750" i="32"/>
  <c r="AV798" i="32"/>
  <c r="AV1002" i="32"/>
  <c r="AV1074" i="32"/>
  <c r="AV99" i="32"/>
  <c r="AV111" i="32"/>
  <c r="AV390" i="32"/>
  <c r="AV438" i="32"/>
  <c r="AV546" i="32"/>
  <c r="AV558" i="32"/>
  <c r="AV594" i="32"/>
  <c r="AV774" i="32"/>
  <c r="AV882" i="32"/>
  <c r="AV894" i="32"/>
  <c r="AV906" i="32"/>
  <c r="AV918" i="32"/>
  <c r="AV930" i="32"/>
  <c r="AV1231" i="32"/>
  <c r="BB1231" i="32" s="1"/>
  <c r="AV1062" i="32"/>
  <c r="AV39" i="32"/>
  <c r="AV87" i="32"/>
  <c r="BB87" i="32" s="1"/>
  <c r="AV267" i="32"/>
  <c r="AV810" i="32"/>
  <c r="AV858" i="32"/>
  <c r="AV1219" i="32"/>
  <c r="AV534" i="32"/>
  <c r="AV990" i="32"/>
  <c r="AV171" i="32"/>
  <c r="BB171" i="32" s="1"/>
  <c r="BD171" i="32" s="1"/>
  <c r="BE171" i="32" s="1"/>
  <c r="AV339" i="32"/>
  <c r="AV522" i="32"/>
  <c r="AV1014" i="32"/>
  <c r="AV1026" i="32"/>
  <c r="BB1026" i="32" s="1"/>
  <c r="AV1038" i="32"/>
  <c r="BB1038" i="32" s="1"/>
  <c r="AV1386" i="32"/>
  <c r="AV498" i="32"/>
  <c r="AV315" i="32"/>
  <c r="AV762" i="32"/>
  <c r="AV786" i="32"/>
  <c r="BB786" i="32" s="1"/>
  <c r="AV822" i="32"/>
  <c r="AV1195" i="32"/>
  <c r="AV1207" i="32"/>
  <c r="AV1243" i="32"/>
  <c r="AV1309" i="32"/>
  <c r="AV1351" i="32"/>
  <c r="AV1357" i="32"/>
  <c r="AV1361" i="32"/>
  <c r="BC125" i="32"/>
  <c r="BB125" i="32"/>
  <c r="BD125" i="32" s="1"/>
  <c r="BE125" i="32" s="1"/>
  <c r="BC129" i="32"/>
  <c r="BB129" i="32"/>
  <c r="BD129" i="32" s="1"/>
  <c r="BE129" i="32" s="1"/>
  <c r="BB175" i="32"/>
  <c r="BD175" i="32" s="1"/>
  <c r="BE175" i="32" s="1"/>
  <c r="BC175" i="32"/>
  <c r="BB191" i="32"/>
  <c r="BD191" i="32" s="1"/>
  <c r="BE191" i="32" s="1"/>
  <c r="BC191" i="32"/>
  <c r="BC219" i="32"/>
  <c r="BB219" i="32"/>
  <c r="BD219" i="32" s="1"/>
  <c r="BE219" i="32" s="1"/>
  <c r="BB245" i="32"/>
  <c r="BD245" i="32" s="1"/>
  <c r="BE245" i="32" s="1"/>
  <c r="BC245" i="32"/>
  <c r="BB251" i="32"/>
  <c r="BD251" i="32" s="1"/>
  <c r="BE251" i="32" s="1"/>
  <c r="BC251" i="32"/>
  <c r="BB256" i="32"/>
  <c r="BD256" i="32" s="1"/>
  <c r="BE256" i="32" s="1"/>
  <c r="BC256" i="32"/>
  <c r="BC127" i="32"/>
  <c r="BB127" i="32"/>
  <c r="BD127" i="32" s="1"/>
  <c r="BE127" i="32" s="1"/>
  <c r="BC131" i="32"/>
  <c r="BB131" i="32"/>
  <c r="BD131" i="32" s="1"/>
  <c r="BE131" i="32" s="1"/>
  <c r="BC181" i="32"/>
  <c r="BB181" i="32"/>
  <c r="BD181" i="32" s="1"/>
  <c r="BE181" i="32" s="1"/>
  <c r="BB187" i="32"/>
  <c r="BD187" i="32" s="1"/>
  <c r="BE187" i="32" s="1"/>
  <c r="BC187" i="32"/>
  <c r="BB247" i="32"/>
  <c r="BD247" i="32" s="1"/>
  <c r="BE247" i="32" s="1"/>
  <c r="BC247" i="32"/>
  <c r="BC255" i="32"/>
  <c r="BB258" i="32"/>
  <c r="BD258" i="32" s="1"/>
  <c r="BE258" i="32" s="1"/>
  <c r="BC258" i="32"/>
  <c r="BB266" i="32"/>
  <c r="BD266" i="32" s="1"/>
  <c r="BE266" i="32" s="1"/>
  <c r="BC266" i="32"/>
  <c r="BC213" i="32"/>
  <c r="BB213" i="32"/>
  <c r="BD213" i="32" s="1"/>
  <c r="BE213" i="32" s="1"/>
  <c r="BC215" i="32"/>
  <c r="BB215" i="32"/>
  <c r="BD215" i="32" s="1"/>
  <c r="BE215" i="32" s="1"/>
  <c r="BB257" i="32"/>
  <c r="BD257" i="32" s="1"/>
  <c r="BE257" i="32" s="1"/>
  <c r="BC257" i="32"/>
  <c r="AV1076" i="32"/>
  <c r="BB1076" i="32" s="1"/>
  <c r="AV1078" i="32"/>
  <c r="AV1080" i="32"/>
  <c r="BB1080" i="32" s="1"/>
  <c r="AV1082" i="32"/>
  <c r="AV1084" i="32"/>
  <c r="AV1086" i="32"/>
  <c r="AV1088" i="32"/>
  <c r="AV1090" i="32"/>
  <c r="AV1092" i="32"/>
  <c r="AV1095" i="32"/>
  <c r="BB1095" i="32" s="1"/>
  <c r="AV1097" i="32"/>
  <c r="AV1099" i="32"/>
  <c r="AV1101" i="32"/>
  <c r="AV1103" i="32"/>
  <c r="AV1105" i="32"/>
  <c r="BB1105" i="32" s="1"/>
  <c r="AV1109" i="32"/>
  <c r="AX1109" i="32" s="1"/>
  <c r="AZ1109" i="32" s="1"/>
  <c r="AV1111" i="32"/>
  <c r="AV1113" i="32"/>
  <c r="AV1115" i="32"/>
  <c r="BC1115" i="32" s="1"/>
  <c r="AV1117" i="32"/>
  <c r="AV1119" i="32"/>
  <c r="AV1121" i="32"/>
  <c r="AX1121" i="32" s="1"/>
  <c r="AZ1121" i="32" s="1"/>
  <c r="AV1123" i="32"/>
  <c r="AV1125" i="32"/>
  <c r="AV1127" i="32"/>
  <c r="AV1129" i="32"/>
  <c r="AV1131" i="32"/>
  <c r="AV1133" i="32"/>
  <c r="AV1135" i="32"/>
  <c r="AV1397" i="32"/>
  <c r="AV61" i="32"/>
  <c r="BB61" i="32" s="1"/>
  <c r="AV8" i="32"/>
  <c r="BC8" i="32" s="1"/>
  <c r="AV10" i="32"/>
  <c r="AV12" i="32"/>
  <c r="AV14" i="32"/>
  <c r="AV16" i="32"/>
  <c r="AV18" i="32"/>
  <c r="BB18" i="32" s="1"/>
  <c r="AV20" i="32"/>
  <c r="AV22" i="32"/>
  <c r="AV52" i="32"/>
  <c r="BB52" i="32" s="1"/>
  <c r="AV54" i="32"/>
  <c r="AV56" i="32"/>
  <c r="AV60" i="32"/>
  <c r="AV62" i="32"/>
  <c r="BB62" i="32" s="1"/>
  <c r="AV118" i="32"/>
  <c r="AV120" i="32"/>
  <c r="AV122" i="32"/>
  <c r="AV124" i="32"/>
  <c r="AX124" i="32" s="1"/>
  <c r="AZ124" i="32" s="1"/>
  <c r="AV126" i="32"/>
  <c r="AV128" i="32"/>
  <c r="AV130" i="32"/>
  <c r="AV132" i="32"/>
  <c r="AV134" i="32"/>
  <c r="BC134" i="32" s="1"/>
  <c r="AV136" i="32"/>
  <c r="BC136" i="32" s="1"/>
  <c r="AV138" i="32"/>
  <c r="AV140" i="32"/>
  <c r="AV142" i="32"/>
  <c r="AV144" i="32"/>
  <c r="BB144" i="32" s="1"/>
  <c r="AV146" i="32"/>
  <c r="AV148" i="32"/>
  <c r="AV150" i="32"/>
  <c r="AV152" i="32"/>
  <c r="AX152" i="32" s="1"/>
  <c r="AZ152" i="32" s="1"/>
  <c r="AV154" i="32"/>
  <c r="AV156" i="32"/>
  <c r="BB156" i="32" s="1"/>
  <c r="AV158" i="32"/>
  <c r="AV160" i="32"/>
  <c r="AV162" i="32"/>
  <c r="AV164" i="32"/>
  <c r="AV166" i="32"/>
  <c r="AV168" i="32"/>
  <c r="AV170" i="32"/>
  <c r="AV172" i="32"/>
  <c r="BC172" i="32" s="1"/>
  <c r="AV174" i="32"/>
  <c r="BC174" i="32" s="1"/>
  <c r="AV176" i="32"/>
  <c r="AV178" i="32"/>
  <c r="AV180" i="32"/>
  <c r="AV182" i="32"/>
  <c r="AV184" i="32"/>
  <c r="AV186" i="32"/>
  <c r="AV188" i="32"/>
  <c r="AV190" i="32"/>
  <c r="AV192" i="32"/>
  <c r="BB192" i="32" s="1"/>
  <c r="AV194" i="32"/>
  <c r="AV196" i="32"/>
  <c r="AV198" i="32"/>
  <c r="AV200" i="32"/>
  <c r="AV202" i="32"/>
  <c r="AV204" i="32"/>
  <c r="AV206" i="32"/>
  <c r="AV208" i="32"/>
  <c r="AV210" i="32"/>
  <c r="AV212" i="32"/>
  <c r="BB212" i="32" s="1"/>
  <c r="AV218" i="32"/>
  <c r="AV220" i="32"/>
  <c r="BB220" i="32" s="1"/>
  <c r="AV222" i="32"/>
  <c r="AV224" i="32"/>
  <c r="AV226" i="32"/>
  <c r="AV228" i="32"/>
  <c r="BC228" i="32" s="1"/>
  <c r="AV230" i="32"/>
  <c r="BB230" i="32" s="1"/>
  <c r="AV232" i="32"/>
  <c r="BB232" i="32" s="1"/>
  <c r="AV234" i="32"/>
  <c r="AV236" i="32"/>
  <c r="AV238" i="32"/>
  <c r="AV240" i="32"/>
  <c r="AV242" i="32"/>
  <c r="AV244" i="32"/>
  <c r="AV246" i="32"/>
  <c r="AV248" i="32"/>
  <c r="AV250" i="32"/>
  <c r="AV252" i="32"/>
  <c r="AX252" i="32" s="1"/>
  <c r="AZ252" i="32" s="1"/>
  <c r="AV254" i="32"/>
  <c r="AV306" i="32"/>
  <c r="BC306" i="32" s="1"/>
  <c r="AV308" i="32"/>
  <c r="AV310" i="32"/>
  <c r="AV312" i="32"/>
  <c r="AV314" i="32"/>
  <c r="BB314" i="32" s="1"/>
  <c r="AV316" i="32"/>
  <c r="AV318" i="32"/>
  <c r="AV320" i="32"/>
  <c r="AV322" i="32"/>
  <c r="AV324" i="32"/>
  <c r="AV326" i="32"/>
  <c r="AV328" i="32"/>
  <c r="BB328" i="32" s="1"/>
  <c r="AV330" i="32"/>
  <c r="AV332" i="32"/>
  <c r="AV334" i="32"/>
  <c r="AV336" i="32"/>
  <c r="AV338" i="32"/>
  <c r="AV340" i="32"/>
  <c r="AV342" i="32"/>
  <c r="AV344" i="32"/>
  <c r="AV346" i="32"/>
  <c r="AV348" i="32"/>
  <c r="AV350" i="32"/>
  <c r="AV352" i="32"/>
  <c r="AV354" i="32"/>
  <c r="BB354" i="32" s="1"/>
  <c r="AV356" i="32"/>
  <c r="AX356" i="32" s="1"/>
  <c r="AZ356" i="32" s="1"/>
  <c r="AV361" i="32"/>
  <c r="AV383" i="32"/>
  <c r="AV467" i="32"/>
  <c r="AV469" i="32"/>
  <c r="BB469" i="32" s="1"/>
  <c r="AV471" i="32"/>
  <c r="BB471" i="32" s="1"/>
  <c r="AV473" i="32"/>
  <c r="AV475" i="32"/>
  <c r="AV477" i="32"/>
  <c r="AV479" i="32"/>
  <c r="BB479" i="32" s="1"/>
  <c r="AV481" i="32"/>
  <c r="AV483" i="32"/>
  <c r="AV485" i="32"/>
  <c r="AV487" i="32"/>
  <c r="AV489" i="32"/>
  <c r="AV491" i="32"/>
  <c r="AV493" i="32"/>
  <c r="AV495" i="32"/>
  <c r="AX495" i="32" s="1"/>
  <c r="AZ495" i="32" s="1"/>
  <c r="AV497" i="32"/>
  <c r="AV499" i="32"/>
  <c r="AV501" i="32"/>
  <c r="AV503" i="32"/>
  <c r="AV505" i="32"/>
  <c r="BC505" i="32" s="1"/>
  <c r="AV507" i="32"/>
  <c r="BB507" i="32" s="1"/>
  <c r="AV509" i="32"/>
  <c r="BB509" i="32" s="1"/>
  <c r="AV511" i="32"/>
  <c r="AV513" i="32"/>
  <c r="AV515" i="32"/>
  <c r="AX515" i="32" s="1"/>
  <c r="AZ515" i="32" s="1"/>
  <c r="AV517" i="32"/>
  <c r="AV519" i="32"/>
  <c r="AV521" i="32"/>
  <c r="AV523" i="32"/>
  <c r="AV525" i="32"/>
  <c r="AV527" i="32"/>
  <c r="AV529" i="32"/>
  <c r="AV531" i="32"/>
  <c r="AV533" i="32"/>
  <c r="AV535" i="32"/>
  <c r="AX535" i="32" s="1"/>
  <c r="AZ535" i="32" s="1"/>
  <c r="AV537" i="32"/>
  <c r="AV539" i="32"/>
  <c r="BC539" i="32" s="1"/>
  <c r="AV541" i="32"/>
  <c r="AV543" i="32"/>
  <c r="AV575" i="32"/>
  <c r="AV577" i="32"/>
  <c r="AV579" i="32"/>
  <c r="AV581" i="32"/>
  <c r="AV583" i="32"/>
  <c r="AV585" i="32"/>
  <c r="AV629" i="32"/>
  <c r="AV631" i="32"/>
  <c r="AV633" i="32"/>
  <c r="AV635" i="32"/>
  <c r="AX635" i="32" s="1"/>
  <c r="AZ635" i="32" s="1"/>
  <c r="AV637" i="32"/>
  <c r="AV639" i="32"/>
  <c r="BC639" i="32" s="1"/>
  <c r="AV641" i="32"/>
  <c r="AV643" i="32"/>
  <c r="AV645" i="32"/>
  <c r="AV647" i="32"/>
  <c r="AV649" i="32"/>
  <c r="AV651" i="32"/>
  <c r="AV653" i="32"/>
  <c r="BC653" i="32" s="1"/>
  <c r="AV655" i="32"/>
  <c r="AV657" i="32"/>
  <c r="AV659" i="32"/>
  <c r="AV661" i="32"/>
  <c r="AV663" i="32"/>
  <c r="AV665" i="32"/>
  <c r="AV667" i="32"/>
  <c r="AV669" i="32"/>
  <c r="AV671" i="32"/>
  <c r="AV673" i="32"/>
  <c r="AV675" i="32"/>
  <c r="AV677" i="32"/>
  <c r="AV679" i="32"/>
  <c r="BC679" i="32" s="1"/>
  <c r="AV681" i="32"/>
  <c r="AV683" i="32"/>
  <c r="AV685" i="32"/>
  <c r="AX685" i="32" s="1"/>
  <c r="AZ685" i="32" s="1"/>
  <c r="AV687" i="32"/>
  <c r="AV689" i="32"/>
  <c r="AV691" i="32"/>
  <c r="BC691" i="32" s="1"/>
  <c r="AV693" i="32"/>
  <c r="AV695" i="32"/>
  <c r="AV697" i="32"/>
  <c r="AV699" i="32"/>
  <c r="AX699" i="32" s="1"/>
  <c r="AZ699" i="32" s="1"/>
  <c r="AV701" i="32"/>
  <c r="AV703" i="32"/>
  <c r="AV705" i="32"/>
  <c r="AV707" i="32"/>
  <c r="AV709" i="32"/>
  <c r="AV711" i="32"/>
  <c r="AV935" i="32"/>
  <c r="AV937" i="32"/>
  <c r="AV939" i="32"/>
  <c r="AV941" i="32"/>
  <c r="AV943" i="32"/>
  <c r="BB943" i="32" s="1"/>
  <c r="AV945" i="32"/>
  <c r="AV947" i="32"/>
  <c r="BB947" i="32" s="1"/>
  <c r="AV949" i="32"/>
  <c r="BB949" i="32" s="1"/>
  <c r="AV951" i="32"/>
  <c r="BB951" i="32" s="1"/>
  <c r="AV953" i="32"/>
  <c r="BB953" i="32" s="1"/>
  <c r="AV955" i="32"/>
  <c r="BB955" i="32" s="1"/>
  <c r="AV957" i="32"/>
  <c r="AV959" i="32"/>
  <c r="BB959" i="32" s="1"/>
  <c r="AV961" i="32"/>
  <c r="AV963" i="32"/>
  <c r="AV965" i="32"/>
  <c r="AV967" i="32"/>
  <c r="BC967" i="32" s="1"/>
  <c r="AV969" i="32"/>
  <c r="BB969" i="32" s="1"/>
  <c r="AV971" i="32"/>
  <c r="BB971" i="32" s="1"/>
  <c r="AV973" i="32"/>
  <c r="AV975" i="32"/>
  <c r="BB975" i="32" s="1"/>
  <c r="AV977" i="32"/>
  <c r="BB977" i="32" s="1"/>
  <c r="AV979" i="32"/>
  <c r="AV981" i="32"/>
  <c r="BB981" i="32" s="1"/>
  <c r="AV983" i="32"/>
  <c r="AV985" i="32"/>
  <c r="BB985" i="32" s="1"/>
  <c r="AV987" i="32"/>
  <c r="AV989" i="32"/>
  <c r="AV991" i="32"/>
  <c r="AV993" i="32"/>
  <c r="AV995" i="32"/>
  <c r="AV997" i="32"/>
  <c r="AV999" i="32"/>
  <c r="AV1001" i="32"/>
  <c r="AV1003" i="32"/>
  <c r="AV1005" i="32"/>
  <c r="AV1007" i="32"/>
  <c r="AV1009" i="32"/>
  <c r="BB1009" i="32" s="1"/>
  <c r="AV1011" i="32"/>
  <c r="AV1013" i="32"/>
  <c r="AV1015" i="32"/>
  <c r="AV1017" i="32"/>
  <c r="AV1019" i="32"/>
  <c r="AV1021" i="32"/>
  <c r="AV1023" i="32"/>
  <c r="BB1023" i="32" s="1"/>
  <c r="AV1025" i="32"/>
  <c r="BB1025" i="32" s="1"/>
  <c r="AV1027" i="32"/>
  <c r="BB1027" i="32" s="1"/>
  <c r="AV1029" i="32"/>
  <c r="AV1031" i="32"/>
  <c r="AV1033" i="32"/>
  <c r="BB1033" i="32" s="1"/>
  <c r="AV1035" i="32"/>
  <c r="BC1035" i="32" s="1"/>
  <c r="AV1037" i="32"/>
  <c r="AV1039" i="32"/>
  <c r="BB1039" i="32" s="1"/>
  <c r="AV1041" i="32"/>
  <c r="AV1043" i="32"/>
  <c r="AV1045" i="32"/>
  <c r="AV1047" i="32"/>
  <c r="AV1049" i="32"/>
  <c r="AV1051" i="32"/>
  <c r="AV1053" i="32"/>
  <c r="AX1053" i="32" s="1"/>
  <c r="AZ1053" i="32" s="1"/>
  <c r="AV1055" i="32"/>
  <c r="AV1057" i="32"/>
  <c r="BB1057" i="32" s="1"/>
  <c r="AV1059" i="32"/>
  <c r="AV1061" i="32"/>
  <c r="AV1063" i="32"/>
  <c r="AV1065" i="32"/>
  <c r="AV1067" i="32"/>
  <c r="AV1069" i="32"/>
  <c r="AV1071" i="32"/>
  <c r="AV1073" i="32"/>
  <c r="AV1075" i="32"/>
  <c r="AV1077" i="32"/>
  <c r="BB1077" i="32" s="1"/>
  <c r="AV1079" i="32"/>
  <c r="AV1081" i="32"/>
  <c r="AV1083" i="32"/>
  <c r="AV1085" i="32"/>
  <c r="AV1087" i="32"/>
  <c r="AV1089" i="32"/>
  <c r="AV1091" i="32"/>
  <c r="AV1093" i="32"/>
  <c r="AV1096" i="32"/>
  <c r="AV1098" i="32"/>
  <c r="AV1100" i="32"/>
  <c r="AV1102" i="32"/>
  <c r="BB1102" i="32" s="1"/>
  <c r="AV1104" i="32"/>
  <c r="AV1106" i="32"/>
  <c r="AV1108" i="32"/>
  <c r="AV1110" i="32"/>
  <c r="BB1110" i="32" s="1"/>
  <c r="AV1112" i="32"/>
  <c r="AX1112" i="32" s="1"/>
  <c r="AZ1112" i="32" s="1"/>
  <c r="AV1114" i="32"/>
  <c r="BB1114" i="32" s="1"/>
  <c r="AV1116" i="32"/>
  <c r="BB1116" i="32" s="1"/>
  <c r="AV1118" i="32"/>
  <c r="AX1118" i="32" s="1"/>
  <c r="AZ1118" i="32" s="1"/>
  <c r="AV1120" i="32"/>
  <c r="AV1122" i="32"/>
  <c r="AV1124" i="32"/>
  <c r="AV1126" i="32"/>
  <c r="AV1128" i="32"/>
  <c r="AV1130" i="32"/>
  <c r="AV1132" i="32"/>
  <c r="AV1134" i="32"/>
  <c r="AV1136" i="32"/>
  <c r="AX1136" i="32" s="1"/>
  <c r="AZ1136" i="32" s="1"/>
  <c r="AV1394" i="32"/>
  <c r="AV1396" i="32"/>
  <c r="AV50" i="32"/>
  <c r="AV304" i="32"/>
  <c r="AY219" i="32"/>
  <c r="BA219" i="32" s="1"/>
  <c r="AY524" i="32"/>
  <c r="BA524" i="32" s="1"/>
  <c r="AY523" i="32"/>
  <c r="BA523" i="32" s="1"/>
  <c r="AY170" i="32"/>
  <c r="BA170" i="32" s="1"/>
  <c r="AY395" i="32"/>
  <c r="BA395" i="32" s="1"/>
  <c r="AY619" i="32"/>
  <c r="BA619" i="32" s="1"/>
  <c r="AY27" i="32"/>
  <c r="BA27" i="32" s="1"/>
  <c r="AY606" i="32"/>
  <c r="BA606" i="32" s="1"/>
  <c r="AY620" i="32"/>
  <c r="BA620" i="32" s="1"/>
  <c r="AY706" i="32"/>
  <c r="BA706" i="32" s="1"/>
  <c r="AY1093" i="32"/>
  <c r="BB1093" i="32"/>
  <c r="AY374" i="32"/>
  <c r="BA374" i="32" s="1"/>
  <c r="AY622" i="32"/>
  <c r="BA622" i="32" s="1"/>
  <c r="AY634" i="32"/>
  <c r="BA634" i="32" s="1"/>
  <c r="AY258" i="32"/>
  <c r="BA258" i="32" s="1"/>
  <c r="AY460" i="32"/>
  <c r="BA460" i="32" s="1"/>
  <c r="BB460" i="32"/>
  <c r="AY1384" i="32"/>
  <c r="BA1384" i="32" s="1"/>
  <c r="BB1384" i="32"/>
  <c r="AY1011" i="32"/>
  <c r="BA1011" i="32" s="1"/>
  <c r="BB1011" i="32"/>
  <c r="AY458" i="32"/>
  <c r="BA458" i="32" s="1"/>
  <c r="BB458" i="32"/>
  <c r="AY446" i="32"/>
  <c r="BA446" i="32" s="1"/>
  <c r="BB446" i="32"/>
  <c r="AY1309" i="32"/>
  <c r="BA1309" i="32" s="1"/>
  <c r="BB1309" i="32"/>
  <c r="AY1044" i="32"/>
  <c r="BA1044" i="32" s="1"/>
  <c r="BB1044" i="32"/>
  <c r="AY1319" i="32"/>
  <c r="BA1319" i="32" s="1"/>
  <c r="BB1319" i="32"/>
  <c r="AY442" i="32"/>
  <c r="BA442" i="32" s="1"/>
  <c r="BB442" i="32"/>
  <c r="AY1016" i="32"/>
  <c r="BA1016" i="32" s="1"/>
  <c r="BB1016" i="32"/>
  <c r="AY1352" i="32"/>
  <c r="BA1352" i="32" s="1"/>
  <c r="BB1352" i="32"/>
  <c r="AY1050" i="32"/>
  <c r="BA1050" i="32" s="1"/>
  <c r="BB1050" i="32"/>
  <c r="AY462" i="32"/>
  <c r="BA462" i="32" s="1"/>
  <c r="BB462" i="32"/>
  <c r="AY450" i="32"/>
  <c r="BA450" i="32" s="1"/>
  <c r="BB450" i="32"/>
  <c r="AY198" i="32"/>
  <c r="BA198" i="32" s="1"/>
  <c r="BB198" i="32"/>
  <c r="AY75" i="32"/>
  <c r="BA75" i="32" s="1"/>
  <c r="AY242" i="32"/>
  <c r="BA242" i="32" s="1"/>
  <c r="BB242" i="32"/>
  <c r="AY1355" i="32"/>
  <c r="BA1355" i="32" s="1"/>
  <c r="BB1355" i="32"/>
  <c r="AY35" i="32"/>
  <c r="BA35" i="32" s="1"/>
  <c r="BB35" i="32"/>
  <c r="AY992" i="32"/>
  <c r="BA992" i="32" s="1"/>
  <c r="BB992" i="32"/>
  <c r="AY57" i="32"/>
  <c r="BA57" i="32" s="1"/>
  <c r="BB57" i="32"/>
  <c r="AY1339" i="32"/>
  <c r="BA1339" i="32" s="1"/>
  <c r="BB1339" i="32"/>
  <c r="AY1313" i="32"/>
  <c r="BA1313" i="32" s="1"/>
  <c r="BB1313" i="32"/>
  <c r="AY881" i="32"/>
  <c r="BA881" i="32" s="1"/>
  <c r="BB881" i="32"/>
  <c r="AY294" i="32"/>
  <c r="BA294" i="32" s="1"/>
  <c r="BB294" i="32"/>
  <c r="AY266" i="32"/>
  <c r="BA266" i="32" s="1"/>
  <c r="AY240" i="32"/>
  <c r="BA240" i="32" s="1"/>
  <c r="BB240" i="32"/>
  <c r="AY1245" i="32"/>
  <c r="BA1245" i="32" s="1"/>
  <c r="BB1245" i="32"/>
  <c r="AY1040" i="32"/>
  <c r="BA1040" i="32" s="1"/>
  <c r="BB1040" i="32"/>
  <c r="AY714" i="32"/>
  <c r="BA714" i="32" s="1"/>
  <c r="BB714" i="32"/>
  <c r="AY519" i="32"/>
  <c r="BA519" i="32" s="1"/>
  <c r="AY675" i="32"/>
  <c r="BA675" i="32" s="1"/>
  <c r="AY391" i="32"/>
  <c r="BA391" i="32" s="1"/>
  <c r="AY401" i="32"/>
  <c r="BA401" i="32" s="1"/>
  <c r="AY408" i="32"/>
  <c r="BA408" i="32" s="1"/>
  <c r="BB408" i="32"/>
  <c r="BD408" i="32" s="1"/>
  <c r="BE408" i="32" s="1"/>
  <c r="AY418" i="32"/>
  <c r="BA418" i="32" s="1"/>
  <c r="BB418" i="32"/>
  <c r="BD418" i="32" s="1"/>
  <c r="BE418" i="32" s="1"/>
  <c r="AY397" i="32"/>
  <c r="BA397" i="32" s="1"/>
  <c r="BB397" i="32"/>
  <c r="BD397" i="32" s="1"/>
  <c r="BE397" i="32" s="1"/>
  <c r="AY369" i="32"/>
  <c r="BA369" i="32" s="1"/>
  <c r="BB369" i="32"/>
  <c r="BD369" i="32" s="1"/>
  <c r="BE369" i="32" s="1"/>
  <c r="BB1187" i="32"/>
  <c r="AY582" i="32"/>
  <c r="BA582" i="32" s="1"/>
  <c r="BB1221" i="32"/>
  <c r="AY356" i="32"/>
  <c r="BA356" i="32" s="1"/>
  <c r="BB356" i="32"/>
  <c r="BD356" i="32" s="1"/>
  <c r="BE356" i="32" s="1"/>
  <c r="AY594" i="32"/>
  <c r="BA594" i="32" s="1"/>
  <c r="AY906" i="32"/>
  <c r="BA906" i="32" s="1"/>
  <c r="AY1111" i="32"/>
  <c r="BA1111" i="32" s="1"/>
  <c r="BB22" i="32"/>
  <c r="BB572" i="32"/>
  <c r="AY734" i="32"/>
  <c r="BA734" i="32" s="1"/>
  <c r="BB734" i="32"/>
  <c r="BD734" i="32" s="1"/>
  <c r="BE734" i="32" s="1"/>
  <c r="AY530" i="32"/>
  <c r="BA530" i="32" s="1"/>
  <c r="BB530" i="32"/>
  <c r="AY877" i="32"/>
  <c r="BA877" i="32" s="1"/>
  <c r="BB877" i="32"/>
  <c r="BD877" i="32" s="1"/>
  <c r="BE877" i="32" s="1"/>
  <c r="AY649" i="32"/>
  <c r="BA649" i="32" s="1"/>
  <c r="BB649" i="32"/>
  <c r="AY613" i="32"/>
  <c r="BA613" i="32" s="1"/>
  <c r="BB613" i="32"/>
  <c r="AY529" i="32"/>
  <c r="BA529" i="32" s="1"/>
  <c r="BB529" i="32"/>
  <c r="AY564" i="32"/>
  <c r="BA564" i="32" s="1"/>
  <c r="BB564" i="32"/>
  <c r="AY552" i="32"/>
  <c r="BA552" i="32" s="1"/>
  <c r="BB552" i="32"/>
  <c r="AY516" i="32"/>
  <c r="BA516" i="32" s="1"/>
  <c r="BB516" i="32"/>
  <c r="AY504" i="32"/>
  <c r="BA504" i="32" s="1"/>
  <c r="BB504" i="32"/>
  <c r="AY554" i="32"/>
  <c r="BA554" i="32" s="1"/>
  <c r="BB554" i="32"/>
  <c r="AY743" i="32"/>
  <c r="BA743" i="32" s="1"/>
  <c r="BB743" i="32"/>
  <c r="AY647" i="32"/>
  <c r="BA647" i="32" s="1"/>
  <c r="BB647" i="32"/>
  <c r="AY527" i="32"/>
  <c r="BA527" i="32" s="1"/>
  <c r="BB527" i="32"/>
  <c r="AY515" i="32"/>
  <c r="BA515" i="32" s="1"/>
  <c r="BB515" i="32"/>
  <c r="AY638" i="32"/>
  <c r="BA638" i="32" s="1"/>
  <c r="BB638" i="32"/>
  <c r="AY542" i="32"/>
  <c r="BA542" i="32" s="1"/>
  <c r="BB542" i="32"/>
  <c r="AY790" i="32"/>
  <c r="BA790" i="32" s="1"/>
  <c r="BB790" i="32"/>
  <c r="AY778" i="32"/>
  <c r="BA778" i="32" s="1"/>
  <c r="BB778" i="32"/>
  <c r="AY658" i="32"/>
  <c r="BA658" i="32" s="1"/>
  <c r="BB658" i="32"/>
  <c r="AY562" i="32"/>
  <c r="BA562" i="32" s="1"/>
  <c r="BB562" i="32"/>
  <c r="AY550" i="32"/>
  <c r="BA550" i="32" s="1"/>
  <c r="BB550" i="32"/>
  <c r="AY514" i="32"/>
  <c r="BA514" i="32" s="1"/>
  <c r="BB514" i="32"/>
  <c r="AY698" i="32"/>
  <c r="BA698" i="32" s="1"/>
  <c r="BB698" i="32"/>
  <c r="AY645" i="32"/>
  <c r="BA645" i="32" s="1"/>
  <c r="BB645" i="32"/>
  <c r="AY537" i="32"/>
  <c r="BA537" i="32" s="1"/>
  <c r="BB537" i="32"/>
  <c r="BB28" i="32"/>
  <c r="BB203" i="32"/>
  <c r="AY776" i="32"/>
  <c r="BA776" i="32" s="1"/>
  <c r="BB776" i="32"/>
  <c r="AY566" i="32"/>
  <c r="BA566" i="32" s="1"/>
  <c r="BB566" i="32"/>
  <c r="AY679" i="32"/>
  <c r="BA679" i="32" s="1"/>
  <c r="BB679" i="32"/>
  <c r="AY643" i="32"/>
  <c r="BA643" i="32" s="1"/>
  <c r="BB643" i="32"/>
  <c r="BB1251" i="32"/>
  <c r="AY726" i="32"/>
  <c r="BA726" i="32" s="1"/>
  <c r="BB726" i="32"/>
  <c r="AY690" i="32"/>
  <c r="BA690" i="32" s="1"/>
  <c r="BB690" i="32"/>
  <c r="AY666" i="32"/>
  <c r="BA666" i="32" s="1"/>
  <c r="BB666" i="32"/>
  <c r="AY654" i="32"/>
  <c r="BA654" i="32" s="1"/>
  <c r="BB654" i="32"/>
  <c r="AY642" i="32"/>
  <c r="BA642" i="32" s="1"/>
  <c r="BB642" i="32"/>
  <c r="AY570" i="32"/>
  <c r="BA570" i="32" s="1"/>
  <c r="BB570" i="32"/>
  <c r="AY546" i="32"/>
  <c r="BA546" i="32" s="1"/>
  <c r="BB546" i="32"/>
  <c r="BB1126" i="32"/>
  <c r="AY770" i="32"/>
  <c r="BA770" i="32" s="1"/>
  <c r="BB770" i="32"/>
  <c r="AY665" i="32"/>
  <c r="BA665" i="32" s="1"/>
  <c r="BB665" i="32"/>
  <c r="AY653" i="32"/>
  <c r="BA653" i="32" s="1"/>
  <c r="BB653" i="32"/>
  <c r="AY641" i="32"/>
  <c r="BA641" i="32" s="1"/>
  <c r="BB641" i="32"/>
  <c r="AY497" i="32"/>
  <c r="BA497" i="32" s="1"/>
  <c r="BB497" i="32"/>
  <c r="AY676" i="32"/>
  <c r="BA676" i="32" s="1"/>
  <c r="BB676" i="32"/>
  <c r="AY664" i="32"/>
  <c r="BA664" i="32" s="1"/>
  <c r="BB664" i="32"/>
  <c r="AY556" i="32"/>
  <c r="BA556" i="32" s="1"/>
  <c r="BB556" i="32"/>
  <c r="AY532" i="32"/>
  <c r="BA532" i="32" s="1"/>
  <c r="BB532" i="32"/>
  <c r="BB194" i="32"/>
  <c r="BB1318" i="32"/>
  <c r="BB178" i="32"/>
  <c r="BB903" i="32"/>
  <c r="BB629" i="32"/>
  <c r="BB1151" i="32"/>
  <c r="BB38" i="32"/>
  <c r="BB1165" i="32"/>
  <c r="BD1165" i="32" s="1"/>
  <c r="BE1165" i="32" s="1"/>
  <c r="BB1206" i="32"/>
  <c r="BB1212" i="32"/>
  <c r="BB1274" i="32"/>
  <c r="BB30" i="32"/>
  <c r="BB1162" i="32"/>
  <c r="BB250" i="32"/>
  <c r="BB1158" i="32"/>
  <c r="BB797" i="32"/>
  <c r="BB902" i="32"/>
  <c r="BB1161" i="32"/>
  <c r="BB310" i="32"/>
  <c r="BB410" i="32"/>
  <c r="BB1141" i="32"/>
  <c r="BB915" i="32"/>
  <c r="BB577" i="32"/>
  <c r="BB1205" i="32"/>
  <c r="BB1213" i="32"/>
  <c r="BB1181" i="32"/>
  <c r="BB1142" i="32"/>
  <c r="BB576" i="32"/>
  <c r="BB1128" i="32"/>
  <c r="BB1104" i="32"/>
  <c r="BB1199" i="32"/>
  <c r="BB1242" i="32"/>
  <c r="BB1201" i="32"/>
  <c r="BB1343" i="32"/>
  <c r="BB589" i="32"/>
  <c r="BB1173" i="32"/>
  <c r="BB189" i="32"/>
  <c r="BB1243" i="32"/>
  <c r="BB329" i="32"/>
  <c r="BB1252" i="32"/>
  <c r="BB853" i="32"/>
  <c r="BB588" i="32"/>
  <c r="BB1171" i="32"/>
  <c r="BB390" i="32"/>
  <c r="BB1391" i="32"/>
  <c r="BB1248" i="32"/>
  <c r="BB345" i="32"/>
  <c r="BB1145" i="32"/>
  <c r="BB1130" i="32"/>
  <c r="BB1129" i="32"/>
  <c r="BB1124" i="32"/>
  <c r="BB1103" i="32"/>
  <c r="BB590" i="32"/>
  <c r="BB998" i="32"/>
  <c r="BB1247" i="32"/>
  <c r="BB1117" i="32"/>
  <c r="BB1392" i="32"/>
  <c r="BB1131" i="32"/>
  <c r="BB1239" i="32"/>
  <c r="BB1152" i="32"/>
  <c r="BB721" i="32"/>
  <c r="BB1099" i="32"/>
  <c r="BB1234" i="32"/>
  <c r="BB1138" i="32"/>
  <c r="BC1337" i="32"/>
  <c r="BD283" i="32"/>
  <c r="BE283" i="32" s="1"/>
  <c r="BD331" i="32"/>
  <c r="BE331" i="32" s="1"/>
  <c r="BD139" i="32"/>
  <c r="BE139" i="32" s="1"/>
  <c r="AY1265" i="32"/>
  <c r="BA1265" i="32" s="1"/>
  <c r="BD710" i="32"/>
  <c r="BE710" i="32" s="1"/>
  <c r="AY1277" i="32"/>
  <c r="BA1277" i="32" s="1"/>
  <c r="AX91" i="32"/>
  <c r="AZ91" i="32" s="1"/>
  <c r="BD1111" i="32"/>
  <c r="BE1111" i="32" s="1"/>
  <c r="BD1159" i="32"/>
  <c r="BE1159" i="32" s="1"/>
  <c r="BD1351" i="32"/>
  <c r="BE1351" i="32" s="1"/>
  <c r="BB1390" i="32"/>
  <c r="AY1206" i="32"/>
  <c r="BA1206" i="32" s="1"/>
  <c r="BB1358" i="32"/>
  <c r="AY937" i="32"/>
  <c r="BA937" i="32" s="1"/>
  <c r="AX1355" i="32"/>
  <c r="AZ1355" i="32" s="1"/>
  <c r="AY806" i="32"/>
  <c r="BA806" i="32" s="1"/>
  <c r="BD419" i="32"/>
  <c r="BE419" i="32" s="1"/>
  <c r="BD455" i="32"/>
  <c r="BE455" i="32" s="1"/>
  <c r="BD518" i="32"/>
  <c r="BE518" i="32" s="1"/>
  <c r="BD551" i="32"/>
  <c r="BE551" i="32" s="1"/>
  <c r="BD659" i="32"/>
  <c r="BE659" i="32" s="1"/>
  <c r="BD1366" i="32"/>
  <c r="BE1366" i="32" s="1"/>
  <c r="BD599" i="32"/>
  <c r="BE599" i="32" s="1"/>
  <c r="BD407" i="32"/>
  <c r="BE407" i="32" s="1"/>
  <c r="BD1393" i="32"/>
  <c r="BE1393" i="32" s="1"/>
  <c r="BC1292" i="32"/>
  <c r="BD1326" i="32"/>
  <c r="BE1326" i="32" s="1"/>
  <c r="BB1290" i="32"/>
  <c r="BB1254" i="32"/>
  <c r="BD1146" i="32"/>
  <c r="BE1146" i="32" s="1"/>
  <c r="BD1336" i="32"/>
  <c r="BE1336" i="32" s="1"/>
  <c r="BD1300" i="32"/>
  <c r="BE1300" i="32" s="1"/>
  <c r="BB1288" i="32"/>
  <c r="BB1314" i="32"/>
  <c r="AY656" i="32"/>
  <c r="BA656" i="32" s="1"/>
  <c r="BD88" i="32"/>
  <c r="BE88" i="32" s="1"/>
  <c r="AX1304" i="32"/>
  <c r="AZ1304" i="32" s="1"/>
  <c r="AX1280" i="32"/>
  <c r="AZ1280" i="32" s="1"/>
  <c r="BD1268" i="32"/>
  <c r="BE1268" i="32" s="1"/>
  <c r="BD1244" i="32"/>
  <c r="BE1244" i="32" s="1"/>
  <c r="BB1232" i="32"/>
  <c r="BB1220" i="32"/>
  <c r="BD1148" i="32"/>
  <c r="BE1148" i="32" s="1"/>
  <c r="BD1112" i="32"/>
  <c r="BE1112" i="32" s="1"/>
  <c r="BD1075" i="32"/>
  <c r="BE1075" i="32" s="1"/>
  <c r="AX1255" i="32"/>
  <c r="AZ1255" i="32" s="1"/>
  <c r="AV7" i="32"/>
  <c r="AX7" i="32" s="1"/>
  <c r="AZ7" i="32" s="1"/>
  <c r="AX1194" i="32"/>
  <c r="AZ1194" i="32" s="1"/>
  <c r="BD1049" i="32"/>
  <c r="BE1049" i="32" s="1"/>
  <c r="BD1312" i="32"/>
  <c r="BE1312" i="32" s="1"/>
  <c r="BC1276" i="32"/>
  <c r="BB1264" i="32"/>
  <c r="BB1216" i="32"/>
  <c r="BD1204" i="32"/>
  <c r="BE1204" i="32" s="1"/>
  <c r="BD1180" i="32"/>
  <c r="BE1180" i="32" s="1"/>
  <c r="BD1168" i="32"/>
  <c r="BE1168" i="32" s="1"/>
  <c r="BC1156" i="32"/>
  <c r="BD1132" i="32"/>
  <c r="BE1132" i="32" s="1"/>
  <c r="BB1108" i="32"/>
  <c r="BD1083" i="32"/>
  <c r="BE1083" i="32" s="1"/>
  <c r="BD1071" i="32"/>
  <c r="BE1071" i="32" s="1"/>
  <c r="BD1047" i="32"/>
  <c r="BE1047" i="32" s="1"/>
  <c r="BB1287" i="32"/>
  <c r="BB1263" i="32"/>
  <c r="BC1203" i="32"/>
  <c r="AX1191" i="32"/>
  <c r="AZ1191" i="32" s="1"/>
  <c r="AX1179" i="32"/>
  <c r="AZ1179" i="32" s="1"/>
  <c r="BD1155" i="32"/>
  <c r="BE1155" i="32" s="1"/>
  <c r="BB1107" i="32"/>
  <c r="BD1070" i="32"/>
  <c r="BE1070" i="32" s="1"/>
  <c r="BD1058" i="32"/>
  <c r="BE1058" i="32" s="1"/>
  <c r="BD1046" i="32"/>
  <c r="BE1046" i="32" s="1"/>
  <c r="BB1022" i="32"/>
  <c r="BD986" i="32"/>
  <c r="BE986" i="32" s="1"/>
  <c r="BB950" i="32"/>
  <c r="BD854" i="32"/>
  <c r="BE854" i="32" s="1"/>
  <c r="BD806" i="32"/>
  <c r="BE806" i="32" s="1"/>
  <c r="AX758" i="32"/>
  <c r="AZ758" i="32" s="1"/>
  <c r="AX899" i="32"/>
  <c r="AZ899" i="32" s="1"/>
  <c r="BD887" i="32"/>
  <c r="BE887" i="32" s="1"/>
  <c r="BC791" i="32"/>
  <c r="BB755" i="32"/>
  <c r="BD707" i="32"/>
  <c r="BE707" i="32" s="1"/>
  <c r="BD695" i="32"/>
  <c r="BE695" i="32" s="1"/>
  <c r="BD1331" i="32"/>
  <c r="BE1331" i="32" s="1"/>
  <c r="BC1319" i="32"/>
  <c r="BD1307" i="32"/>
  <c r="BE1307" i="32" s="1"/>
  <c r="BB1306" i="32"/>
  <c r="BB1282" i="32"/>
  <c r="BD1246" i="32"/>
  <c r="BE1246" i="32" s="1"/>
  <c r="BB1198" i="32"/>
  <c r="BB1186" i="32"/>
  <c r="BB1329" i="32"/>
  <c r="BB1305" i="32"/>
  <c r="BD1293" i="32"/>
  <c r="BE1293" i="32" s="1"/>
  <c r="BB1281" i="32"/>
  <c r="BC1221" i="32"/>
  <c r="BB1209" i="32"/>
  <c r="BB1185" i="32"/>
  <c r="BD1149" i="32"/>
  <c r="BE1149" i="32" s="1"/>
  <c r="AX980" i="32"/>
  <c r="AZ980" i="32" s="1"/>
  <c r="BD1003" i="32"/>
  <c r="BE1003" i="32" s="1"/>
  <c r="BB979" i="32"/>
  <c r="BB931" i="32"/>
  <c r="BD895" i="32"/>
  <c r="BE895" i="32" s="1"/>
  <c r="BD883" i="32"/>
  <c r="BE883" i="32" s="1"/>
  <c r="BB859" i="32"/>
  <c r="BC811" i="32"/>
  <c r="BD799" i="32"/>
  <c r="BE799" i="32" s="1"/>
  <c r="BB763" i="32"/>
  <c r="BB751" i="32"/>
  <c r="BB727" i="32"/>
  <c r="BD715" i="32"/>
  <c r="BE715" i="32" s="1"/>
  <c r="BD703" i="32"/>
  <c r="BE703" i="32" s="1"/>
  <c r="BD667" i="32"/>
  <c r="BE667" i="32" s="1"/>
  <c r="BD655" i="32"/>
  <c r="BE655" i="32" s="1"/>
  <c r="BD631" i="32"/>
  <c r="BE631" i="32" s="1"/>
  <c r="AX595" i="32"/>
  <c r="AZ595" i="32" s="1"/>
  <c r="BD583" i="32"/>
  <c r="BE583" i="32" s="1"/>
  <c r="BD571" i="32"/>
  <c r="BE571" i="32" s="1"/>
  <c r="BD559" i="32"/>
  <c r="BE559" i="32" s="1"/>
  <c r="BD547" i="32"/>
  <c r="BE547" i="32" s="1"/>
  <c r="BD535" i="32"/>
  <c r="BE535" i="32" s="1"/>
  <c r="BD463" i="32"/>
  <c r="BE463" i="32" s="1"/>
  <c r="BD451" i="32"/>
  <c r="BE451" i="32" s="1"/>
  <c r="AX415" i="32"/>
  <c r="AZ415" i="32" s="1"/>
  <c r="AX395" i="32"/>
  <c r="AZ395" i="32" s="1"/>
  <c r="BB347" i="32"/>
  <c r="BD347" i="32" s="1"/>
  <c r="BD336" i="32"/>
  <c r="BE336" i="32" s="1"/>
  <c r="BB324" i="32"/>
  <c r="BB300" i="32"/>
  <c r="BD264" i="32"/>
  <c r="BE264" i="32" s="1"/>
  <c r="BB216" i="32"/>
  <c r="BD180" i="32"/>
  <c r="BE180" i="32" s="1"/>
  <c r="BB96" i="32"/>
  <c r="BD12" i="32"/>
  <c r="BE12" i="32" s="1"/>
  <c r="BD1327" i="32"/>
  <c r="BE1327" i="32" s="1"/>
  <c r="BD1315" i="32"/>
  <c r="BE1315" i="32" s="1"/>
  <c r="BB1219" i="32"/>
  <c r="BB1183" i="32"/>
  <c r="BD1135" i="32"/>
  <c r="BE1135" i="32" s="1"/>
  <c r="BB1123" i="32"/>
  <c r="BD1301" i="32"/>
  <c r="BE1301" i="32" s="1"/>
  <c r="BC1289" i="32"/>
  <c r="BD1241" i="32"/>
  <c r="BE1241" i="32" s="1"/>
  <c r="BD1229" i="32"/>
  <c r="BE1229" i="32" s="1"/>
  <c r="AX1205" i="32"/>
  <c r="AZ1205" i="32" s="1"/>
  <c r="BD1193" i="32"/>
  <c r="BE1193" i="32" s="1"/>
  <c r="BB1169" i="32"/>
  <c r="BD1157" i="32"/>
  <c r="BE1157" i="32" s="1"/>
  <c r="BC1145" i="32"/>
  <c r="BD1133" i="32"/>
  <c r="BE1133" i="32" s="1"/>
  <c r="BD1072" i="32"/>
  <c r="BE1072" i="32" s="1"/>
  <c r="BB1036" i="32"/>
  <c r="BB1024" i="32"/>
  <c r="BD1012" i="32"/>
  <c r="BE1012" i="32" s="1"/>
  <c r="BD1000" i="32"/>
  <c r="BE1000" i="32" s="1"/>
  <c r="BD988" i="32"/>
  <c r="BE988" i="32" s="1"/>
  <c r="BD976" i="32"/>
  <c r="BE976" i="32" s="1"/>
  <c r="BB940" i="32"/>
  <c r="BB928" i="32"/>
  <c r="BD916" i="32"/>
  <c r="BE916" i="32" s="1"/>
  <c r="BD904" i="32"/>
  <c r="BE904" i="32" s="1"/>
  <c r="BD892" i="32"/>
  <c r="BE892" i="32" s="1"/>
  <c r="BB868" i="32"/>
  <c r="AX1011" i="32"/>
  <c r="AZ1011" i="32" s="1"/>
  <c r="BD999" i="32"/>
  <c r="BE999" i="32" s="1"/>
  <c r="BD987" i="32"/>
  <c r="BE987" i="32" s="1"/>
  <c r="BB939" i="32"/>
  <c r="BB927" i="32"/>
  <c r="BD879" i="32"/>
  <c r="BE879" i="32" s="1"/>
  <c r="BD855" i="32"/>
  <c r="BE855" i="32" s="1"/>
  <c r="BD819" i="32"/>
  <c r="BE819" i="32" s="1"/>
  <c r="BD807" i="32"/>
  <c r="BE807" i="32" s="1"/>
  <c r="BD735" i="32"/>
  <c r="BE735" i="32" s="1"/>
  <c r="BD687" i="32"/>
  <c r="BE687" i="32" s="1"/>
  <c r="BD662" i="32"/>
  <c r="BE662" i="32" s="1"/>
  <c r="BD614" i="32"/>
  <c r="BE614" i="32" s="1"/>
  <c r="BB470" i="32"/>
  <c r="BB1334" i="32"/>
  <c r="BD1310" i="32"/>
  <c r="BE1310" i="32" s="1"/>
  <c r="BD1298" i="32"/>
  <c r="BE1298" i="32" s="1"/>
  <c r="BD1286" i="32"/>
  <c r="BE1286" i="32" s="1"/>
  <c r="BD1250" i="32"/>
  <c r="BE1250" i="32" s="1"/>
  <c r="BD1238" i="32"/>
  <c r="BE1238" i="32" s="1"/>
  <c r="BB1202" i="32"/>
  <c r="BB1190" i="32"/>
  <c r="BD1333" i="32"/>
  <c r="BE1333" i="32" s="1"/>
  <c r="BC1321" i="32"/>
  <c r="BC1309" i="32"/>
  <c r="BB1297" i="32"/>
  <c r="BB1285" i="32"/>
  <c r="BD1273" i="32"/>
  <c r="BE1273" i="32" s="1"/>
  <c r="BB1261" i="32"/>
  <c r="BB1225" i="32"/>
  <c r="BD1189" i="32"/>
  <c r="BE1189" i="32" s="1"/>
  <c r="BB1177" i="32"/>
  <c r="BB1153" i="32"/>
  <c r="AX1141" i="32"/>
  <c r="AZ1141" i="32" s="1"/>
  <c r="AX1068" i="32"/>
  <c r="AZ1068" i="32" s="1"/>
  <c r="BD1056" i="32"/>
  <c r="BE1056" i="32" s="1"/>
  <c r="BC1044" i="32"/>
  <c r="BB996" i="32"/>
  <c r="BB972" i="32"/>
  <c r="BB960" i="32"/>
  <c r="BB948" i="32"/>
  <c r="BB936" i="32"/>
  <c r="BB924" i="32"/>
  <c r="BD888" i="32"/>
  <c r="BE888" i="32" s="1"/>
  <c r="BD864" i="32"/>
  <c r="BE864" i="32" s="1"/>
  <c r="BD990" i="32"/>
  <c r="BE990" i="32" s="1"/>
  <c r="BB978" i="32"/>
  <c r="BB966" i="32"/>
  <c r="BB954" i="32"/>
  <c r="BB942" i="32"/>
  <c r="BC930" i="32"/>
  <c r="BD918" i="32"/>
  <c r="BE918" i="32" s="1"/>
  <c r="BD894" i="32"/>
  <c r="BE894" i="32" s="1"/>
  <c r="BD882" i="32"/>
  <c r="BE882" i="32" s="1"/>
  <c r="BB762" i="32"/>
  <c r="BD750" i="32"/>
  <c r="BE750" i="32" s="1"/>
  <c r="BD702" i="32"/>
  <c r="BE702" i="32" s="1"/>
  <c r="AX642" i="32"/>
  <c r="AZ642" i="32" s="1"/>
  <c r="BD630" i="32"/>
  <c r="BE630" i="32" s="1"/>
  <c r="BD558" i="32"/>
  <c r="BE558" i="32" s="1"/>
  <c r="BD534" i="32"/>
  <c r="BE534" i="32" s="1"/>
  <c r="BD486" i="32"/>
  <c r="BE486" i="32" s="1"/>
  <c r="BD438" i="32"/>
  <c r="BE438" i="32" s="1"/>
  <c r="BD426" i="32"/>
  <c r="BE426" i="32" s="1"/>
  <c r="BD414" i="32"/>
  <c r="BE414" i="32" s="1"/>
  <c r="BD394" i="32"/>
  <c r="BE394" i="32" s="1"/>
  <c r="BD917" i="32"/>
  <c r="BE917" i="32" s="1"/>
  <c r="BB845" i="32"/>
  <c r="BB833" i="32"/>
  <c r="BC809" i="32"/>
  <c r="AX797" i="32"/>
  <c r="AZ797" i="32" s="1"/>
  <c r="BD677" i="32"/>
  <c r="BE677" i="32" s="1"/>
  <c r="BD617" i="32"/>
  <c r="BE617" i="32" s="1"/>
  <c r="BD593" i="32"/>
  <c r="BE593" i="32" s="1"/>
  <c r="BD581" i="32"/>
  <c r="BE581" i="32" s="1"/>
  <c r="BD533" i="32"/>
  <c r="BE533" i="32" s="1"/>
  <c r="BD485" i="32"/>
  <c r="BE485" i="32" s="1"/>
  <c r="BD856" i="32"/>
  <c r="BE856" i="32" s="1"/>
  <c r="BB844" i="32"/>
  <c r="BD820" i="32"/>
  <c r="BE820" i="32" s="1"/>
  <c r="BB808" i="32"/>
  <c r="BD796" i="32"/>
  <c r="BE796" i="32" s="1"/>
  <c r="BB748" i="32"/>
  <c r="AX688" i="32"/>
  <c r="AZ688" i="32" s="1"/>
  <c r="BD652" i="32"/>
  <c r="BE652" i="32" s="1"/>
  <c r="BD640" i="32"/>
  <c r="BE640" i="32" s="1"/>
  <c r="BD628" i="32"/>
  <c r="BE628" i="32" s="1"/>
  <c r="BD616" i="32"/>
  <c r="BE616" i="32" s="1"/>
  <c r="BD580" i="32"/>
  <c r="BE580" i="32" s="1"/>
  <c r="BD568" i="32"/>
  <c r="BE568" i="32" s="1"/>
  <c r="BC532" i="32"/>
  <c r="BB508" i="32"/>
  <c r="BD496" i="32"/>
  <c r="BE496" i="32" s="1"/>
  <c r="BD484" i="32"/>
  <c r="BE484" i="32" s="1"/>
  <c r="BD436" i="32"/>
  <c r="BE436" i="32" s="1"/>
  <c r="BB424" i="32"/>
  <c r="BB380" i="32"/>
  <c r="BB321" i="32"/>
  <c r="BD309" i="32"/>
  <c r="BE309" i="32" s="1"/>
  <c r="BD297" i="32"/>
  <c r="BE297" i="32" s="1"/>
  <c r="BD273" i="32"/>
  <c r="BE273" i="32" s="1"/>
  <c r="BD261" i="32"/>
  <c r="BE261" i="32" s="1"/>
  <c r="BD237" i="32"/>
  <c r="BE237" i="32" s="1"/>
  <c r="BB225" i="32"/>
  <c r="BD201" i="32"/>
  <c r="BE201" i="32" s="1"/>
  <c r="BB165" i="32"/>
  <c r="BB141" i="32"/>
  <c r="BB45" i="32"/>
  <c r="BD663" i="32"/>
  <c r="BE663" i="32" s="1"/>
  <c r="BD651" i="32"/>
  <c r="BE651" i="32" s="1"/>
  <c r="BC615" i="32"/>
  <c r="BB603" i="32"/>
  <c r="BD591" i="32"/>
  <c r="BE591" i="32" s="1"/>
  <c r="BD483" i="32"/>
  <c r="BE483" i="32" s="1"/>
  <c r="BD459" i="32"/>
  <c r="BE459" i="32" s="1"/>
  <c r="AX447" i="32"/>
  <c r="AZ447" i="32" s="1"/>
  <c r="BC435" i="32"/>
  <c r="BB379" i="32"/>
  <c r="AX332" i="32"/>
  <c r="AZ332" i="32" s="1"/>
  <c r="BD320" i="32"/>
  <c r="BE320" i="32" s="1"/>
  <c r="BD308" i="32"/>
  <c r="BE308" i="32" s="1"/>
  <c r="BD296" i="32"/>
  <c r="BE296" i="32" s="1"/>
  <c r="BB260" i="32"/>
  <c r="BD248" i="32"/>
  <c r="BE248" i="32" s="1"/>
  <c r="BD236" i="32"/>
  <c r="BE236" i="32" s="1"/>
  <c r="BD188" i="32"/>
  <c r="BE188" i="32" s="1"/>
  <c r="BD176" i="32"/>
  <c r="BE176" i="32" s="1"/>
  <c r="BD152" i="32"/>
  <c r="BE152" i="32" s="1"/>
  <c r="BB104" i="32"/>
  <c r="BD56" i="32"/>
  <c r="BE56" i="32" s="1"/>
  <c r="BB44" i="32"/>
  <c r="BD32" i="32"/>
  <c r="BE32" i="32" s="1"/>
  <c r="BD20" i="32"/>
  <c r="BE20" i="32" s="1"/>
  <c r="BB1010" i="32"/>
  <c r="BB962" i="32"/>
  <c r="BB938" i="32"/>
  <c r="BB926" i="32"/>
  <c r="BD914" i="32"/>
  <c r="BE914" i="32" s="1"/>
  <c r="BD890" i="32"/>
  <c r="BE890" i="32" s="1"/>
  <c r="AX878" i="32"/>
  <c r="AZ878" i="32" s="1"/>
  <c r="BD866" i="32"/>
  <c r="BE866" i="32" s="1"/>
  <c r="BB842" i="32"/>
  <c r="BB830" i="32"/>
  <c r="BB794" i="32"/>
  <c r="BB746" i="32"/>
  <c r="AX722" i="32"/>
  <c r="AZ722" i="32" s="1"/>
  <c r="BD674" i="32"/>
  <c r="BE674" i="32" s="1"/>
  <c r="BD650" i="32"/>
  <c r="BE650" i="32" s="1"/>
  <c r="BD626" i="32"/>
  <c r="BE626" i="32" s="1"/>
  <c r="BB602" i="32"/>
  <c r="BD578" i="32"/>
  <c r="BE578" i="32" s="1"/>
  <c r="BD506" i="32"/>
  <c r="BE506" i="32" s="1"/>
  <c r="BD494" i="32"/>
  <c r="BE494" i="32" s="1"/>
  <c r="AX482" i="32"/>
  <c r="AZ482" i="32" s="1"/>
  <c r="BC446" i="32"/>
  <c r="BD400" i="32"/>
  <c r="BE400" i="32" s="1"/>
  <c r="AX366" i="32"/>
  <c r="AZ366" i="32" s="1"/>
  <c r="BD271" i="32"/>
  <c r="BE271" i="32" s="1"/>
  <c r="BD259" i="32"/>
  <c r="BE259" i="32" s="1"/>
  <c r="BB223" i="32"/>
  <c r="BD211" i="32"/>
  <c r="BE211" i="32" s="1"/>
  <c r="BB163" i="32"/>
  <c r="BB55" i="32"/>
  <c r="BB19" i="32"/>
  <c r="BB1178" i="32"/>
  <c r="BB1154" i="32"/>
  <c r="BC1142" i="32"/>
  <c r="BD1081" i="32"/>
  <c r="BE1081" i="32" s="1"/>
  <c r="BB1021" i="32"/>
  <c r="BD913" i="32"/>
  <c r="BE913" i="32" s="1"/>
  <c r="BB901" i="32"/>
  <c r="BB889" i="32"/>
  <c r="BD865" i="32"/>
  <c r="BE865" i="32" s="1"/>
  <c r="BB841" i="32"/>
  <c r="AX829" i="32"/>
  <c r="AZ829" i="32" s="1"/>
  <c r="BD817" i="32"/>
  <c r="BE817" i="32" s="1"/>
  <c r="BC769" i="32"/>
  <c r="BD733" i="32"/>
  <c r="BE733" i="32" s="1"/>
  <c r="AX721" i="32"/>
  <c r="AZ721" i="32" s="1"/>
  <c r="BD697" i="32"/>
  <c r="BE697" i="32" s="1"/>
  <c r="BD637" i="32"/>
  <c r="BE637" i="32" s="1"/>
  <c r="BD625" i="32"/>
  <c r="BE625" i="32" s="1"/>
  <c r="BD505" i="32"/>
  <c r="BE505" i="32" s="1"/>
  <c r="BD493" i="32"/>
  <c r="BE493" i="32" s="1"/>
  <c r="BD481" i="32"/>
  <c r="BE481" i="32" s="1"/>
  <c r="BB365" i="32"/>
  <c r="BB840" i="32"/>
  <c r="BD828" i="32"/>
  <c r="BE828" i="32" s="1"/>
  <c r="BB816" i="32"/>
  <c r="BB792" i="32"/>
  <c r="BB780" i="32"/>
  <c r="BD768" i="32"/>
  <c r="BE768" i="32" s="1"/>
  <c r="BC744" i="32"/>
  <c r="BD732" i="32"/>
  <c r="BE732" i="32" s="1"/>
  <c r="BD720" i="32"/>
  <c r="BE720" i="32" s="1"/>
  <c r="BD708" i="32"/>
  <c r="BE708" i="32" s="1"/>
  <c r="BD696" i="32"/>
  <c r="BE696" i="32" s="1"/>
  <c r="BB612" i="32"/>
  <c r="BD492" i="32"/>
  <c r="BE492" i="32" s="1"/>
  <c r="BB468" i="32"/>
  <c r="BD456" i="32"/>
  <c r="BE456" i="32" s="1"/>
  <c r="BD444" i="32"/>
  <c r="BE444" i="32" s="1"/>
  <c r="BC432" i="32"/>
  <c r="BD420" i="32"/>
  <c r="BE420" i="32" s="1"/>
  <c r="AX408" i="32"/>
  <c r="AZ408" i="32" s="1"/>
  <c r="BB364" i="32"/>
  <c r="BB341" i="32"/>
  <c r="BD293" i="32"/>
  <c r="BE293" i="32" s="1"/>
  <c r="BB221" i="32"/>
  <c r="BD197" i="32"/>
  <c r="BE197" i="32" s="1"/>
  <c r="AX161" i="32"/>
  <c r="AZ161" i="32" s="1"/>
  <c r="BB77" i="32"/>
  <c r="BB65" i="32"/>
  <c r="BD53" i="32"/>
  <c r="BE53" i="32" s="1"/>
  <c r="BD29" i="32"/>
  <c r="BE29" i="32" s="1"/>
  <c r="BD1320" i="32"/>
  <c r="BE1320" i="32" s="1"/>
  <c r="BB1296" i="32"/>
  <c r="BB1272" i="32"/>
  <c r="BC1260" i="32"/>
  <c r="AX1236" i="32"/>
  <c r="AZ1236" i="32" s="1"/>
  <c r="BC1224" i="32"/>
  <c r="BD1200" i="32"/>
  <c r="BE1200" i="32" s="1"/>
  <c r="BD1188" i="32"/>
  <c r="BE1188" i="32" s="1"/>
  <c r="BB1164" i="32"/>
  <c r="BD1079" i="32"/>
  <c r="BE1079" i="32" s="1"/>
  <c r="BD1067" i="32"/>
  <c r="BE1067" i="32" s="1"/>
  <c r="BD1055" i="32"/>
  <c r="BE1055" i="32" s="1"/>
  <c r="BB1007" i="32"/>
  <c r="BB923" i="32"/>
  <c r="BD875" i="32"/>
  <c r="BE875" i="32" s="1"/>
  <c r="BD827" i="32"/>
  <c r="BE827" i="32" s="1"/>
  <c r="BD767" i="32"/>
  <c r="BE767" i="32" s="1"/>
  <c r="BD635" i="32"/>
  <c r="BE635" i="32" s="1"/>
  <c r="BD587" i="32"/>
  <c r="BE587" i="32" s="1"/>
  <c r="BD575" i="32"/>
  <c r="BE575" i="32" s="1"/>
  <c r="BD443" i="32"/>
  <c r="BE443" i="32" s="1"/>
  <c r="BD351" i="32"/>
  <c r="BE351" i="32" s="1"/>
  <c r="BD292" i="32"/>
  <c r="BE292" i="32" s="1"/>
  <c r="BD244" i="32"/>
  <c r="BE244" i="32" s="1"/>
  <c r="BD208" i="32"/>
  <c r="BE208" i="32" s="1"/>
  <c r="BB160" i="32"/>
  <c r="BB100" i="32"/>
  <c r="BB64" i="32"/>
  <c r="BD16" i="32"/>
  <c r="BE16" i="32" s="1"/>
  <c r="AX1247" i="32"/>
  <c r="AZ1247" i="32" s="1"/>
  <c r="BB1211" i="32"/>
  <c r="BB1139" i="32"/>
  <c r="BD1090" i="32"/>
  <c r="BE1090" i="32" s="1"/>
  <c r="BB1078" i="32"/>
  <c r="BB1054" i="32"/>
  <c r="BB1042" i="32"/>
  <c r="BB1030" i="32"/>
  <c r="BB1018" i="32"/>
  <c r="BC994" i="32"/>
  <c r="BB982" i="32"/>
  <c r="BC970" i="32"/>
  <c r="BB922" i="32"/>
  <c r="BB910" i="32"/>
  <c r="BD898" i="32"/>
  <c r="BE898" i="32" s="1"/>
  <c r="BB850" i="32"/>
  <c r="BB826" i="32"/>
  <c r="BD766" i="32"/>
  <c r="BE766" i="32" s="1"/>
  <c r="BB754" i="32"/>
  <c r="BB742" i="32"/>
  <c r="BC718" i="32"/>
  <c r="BD694" i="32"/>
  <c r="BE694" i="32" s="1"/>
  <c r="BD682" i="32"/>
  <c r="BE682" i="32" s="1"/>
  <c r="AX670" i="32"/>
  <c r="AZ670" i="32" s="1"/>
  <c r="AX658" i="32"/>
  <c r="AZ658" i="32" s="1"/>
  <c r="BD610" i="32"/>
  <c r="BE610" i="32" s="1"/>
  <c r="BC574" i="32"/>
  <c r="BD538" i="32"/>
  <c r="BE538" i="32" s="1"/>
  <c r="BD502" i="32"/>
  <c r="BE502" i="32" s="1"/>
  <c r="BD490" i="32"/>
  <c r="BE490" i="32" s="1"/>
  <c r="BD454" i="32"/>
  <c r="BE454" i="32" s="1"/>
  <c r="AX418" i="32"/>
  <c r="AZ418" i="32" s="1"/>
  <c r="BD398" i="32"/>
  <c r="BE398" i="32" s="1"/>
  <c r="BC1138" i="32"/>
  <c r="BD1065" i="32"/>
  <c r="BE1065" i="32" s="1"/>
  <c r="BB933" i="32"/>
  <c r="BB921" i="32"/>
  <c r="AX885" i="32"/>
  <c r="AZ885" i="32" s="1"/>
  <c r="BD873" i="32"/>
  <c r="BE873" i="32" s="1"/>
  <c r="BB789" i="32"/>
  <c r="BD765" i="32"/>
  <c r="BE765" i="32" s="1"/>
  <c r="BB753" i="32"/>
  <c r="BD741" i="32"/>
  <c r="BE741" i="32" s="1"/>
  <c r="BD717" i="32"/>
  <c r="BE717" i="32" s="1"/>
  <c r="BD705" i="32"/>
  <c r="BE705" i="32" s="1"/>
  <c r="BD693" i="32"/>
  <c r="BE693" i="32" s="1"/>
  <c r="BB609" i="32"/>
  <c r="BD585" i="32"/>
  <c r="BE585" i="32" s="1"/>
  <c r="BD573" i="32"/>
  <c r="BE573" i="32" s="1"/>
  <c r="AX561" i="32"/>
  <c r="AZ561" i="32" s="1"/>
  <c r="BD501" i="32"/>
  <c r="BE501" i="32" s="1"/>
  <c r="BC453" i="32"/>
  <c r="BD441" i="32"/>
  <c r="BE441" i="32" s="1"/>
  <c r="BC429" i="32"/>
  <c r="BB417" i="32"/>
  <c r="AX397" i="32"/>
  <c r="AZ397" i="32" s="1"/>
  <c r="BB373" i="32"/>
  <c r="BD1113" i="32"/>
  <c r="BE1113" i="32" s="1"/>
  <c r="BB1101" i="32"/>
  <c r="AX1088" i="32"/>
  <c r="AZ1088" i="32" s="1"/>
  <c r="BD1052" i="32"/>
  <c r="BE1052" i="32" s="1"/>
  <c r="BB1028" i="32"/>
  <c r="BB1004" i="32"/>
  <c r="BB944" i="32"/>
  <c r="BB932" i="32"/>
  <c r="BD920" i="32"/>
  <c r="BE920" i="32" s="1"/>
  <c r="BD908" i="32"/>
  <c r="BE908" i="32" s="1"/>
  <c r="BD896" i="32"/>
  <c r="BE896" i="32" s="1"/>
  <c r="BB860" i="32"/>
  <c r="BB848" i="32"/>
  <c r="BB800" i="32"/>
  <c r="BC776" i="32"/>
  <c r="BB752" i="32"/>
  <c r="BB740" i="32"/>
  <c r="BD680" i="32"/>
  <c r="BE680" i="32" s="1"/>
  <c r="BD668" i="32"/>
  <c r="BE668" i="32" s="1"/>
  <c r="AX644" i="32"/>
  <c r="AZ644" i="32" s="1"/>
  <c r="BD632" i="32"/>
  <c r="BE632" i="32" s="1"/>
  <c r="BB608" i="32"/>
  <c r="BD536" i="32"/>
  <c r="BE536" i="32" s="1"/>
  <c r="BC500" i="32"/>
  <c r="BD488" i="32"/>
  <c r="BE488" i="32" s="1"/>
  <c r="BD464" i="32"/>
  <c r="BE464" i="32" s="1"/>
  <c r="BD396" i="32"/>
  <c r="BE396" i="32" s="1"/>
  <c r="AX384" i="32"/>
  <c r="AZ384" i="32" s="1"/>
  <c r="BB360" i="32"/>
  <c r="BC348" i="32"/>
  <c r="BD337" i="32"/>
  <c r="BE337" i="32" s="1"/>
  <c r="BD325" i="32"/>
  <c r="BE325" i="32" s="1"/>
  <c r="BB313" i="32"/>
  <c r="BB301" i="32"/>
  <c r="BD265" i="32"/>
  <c r="BE265" i="32" s="1"/>
  <c r="BD342" i="32"/>
  <c r="BE342" i="32" s="1"/>
  <c r="BB234" i="32"/>
  <c r="BB222" i="32"/>
  <c r="BB102" i="32"/>
  <c r="BD90" i="32"/>
  <c r="BE90" i="32" s="1"/>
  <c r="AX18" i="32"/>
  <c r="AZ18" i="32" s="1"/>
  <c r="BD386" i="32"/>
  <c r="BE386" i="32" s="1"/>
  <c r="BB362" i="32"/>
  <c r="BB327" i="32"/>
  <c r="BB315" i="32"/>
  <c r="AX291" i="32"/>
  <c r="AZ291" i="32" s="1"/>
  <c r="BB267" i="32"/>
  <c r="BB207" i="32"/>
  <c r="BD147" i="32"/>
  <c r="BE147" i="32" s="1"/>
  <c r="BB99" i="32"/>
  <c r="BB63" i="32"/>
  <c r="BD39" i="32"/>
  <c r="BE39" i="32" s="1"/>
  <c r="BB361" i="32"/>
  <c r="BB349" i="32"/>
  <c r="BD290" i="32"/>
  <c r="BE290" i="32" s="1"/>
  <c r="BB206" i="32"/>
  <c r="BD158" i="32"/>
  <c r="BE158" i="32" s="1"/>
  <c r="BD146" i="32"/>
  <c r="BE146" i="32" s="1"/>
  <c r="AX110" i="32"/>
  <c r="AZ110" i="32" s="1"/>
  <c r="BB98" i="32"/>
  <c r="AX38" i="32"/>
  <c r="AZ38" i="32" s="1"/>
  <c r="BB26" i="32"/>
  <c r="BC14" i="32"/>
  <c r="BB229" i="32"/>
  <c r="BB217" i="32"/>
  <c r="BB97" i="32"/>
  <c r="BB25" i="32"/>
  <c r="BB335" i="32"/>
  <c r="BB323" i="32"/>
  <c r="BB311" i="32"/>
  <c r="BB299" i="32"/>
  <c r="BB263" i="32"/>
  <c r="BB239" i="32"/>
  <c r="BB227" i="32"/>
  <c r="BD179" i="32"/>
  <c r="BE179" i="32" s="1"/>
  <c r="BB155" i="32"/>
  <c r="BC83" i="32"/>
  <c r="BC59" i="32"/>
  <c r="BB47" i="32"/>
  <c r="BB23" i="32"/>
  <c r="BD334" i="32"/>
  <c r="BE334" i="32" s="1"/>
  <c r="BC226" i="32"/>
  <c r="BB214" i="32"/>
  <c r="BD166" i="32"/>
  <c r="BE166" i="32" s="1"/>
  <c r="BB142" i="32"/>
  <c r="AX82" i="32"/>
  <c r="AZ82" i="32" s="1"/>
  <c r="BC58" i="32"/>
  <c r="BB34" i="32"/>
  <c r="BB10" i="32"/>
  <c r="AY482" i="32"/>
  <c r="BA482" i="32" s="1"/>
  <c r="AY986" i="32"/>
  <c r="BA986" i="32" s="1"/>
  <c r="AX1241" i="32"/>
  <c r="AZ1241" i="32" s="1"/>
  <c r="AX1391" i="32"/>
  <c r="AZ1391" i="32" s="1"/>
  <c r="AY133" i="32"/>
  <c r="BA133" i="32" s="1"/>
  <c r="AY796" i="32"/>
  <c r="BA796" i="32" s="1"/>
  <c r="BB1372" i="32"/>
  <c r="BC1374" i="32"/>
  <c r="AY688" i="32"/>
  <c r="BA688" i="32" s="1"/>
  <c r="AY1351" i="32"/>
  <c r="BA1351" i="32" s="1"/>
  <c r="AY1359" i="32"/>
  <c r="BA1359" i="32" s="1"/>
  <c r="AY165" i="32"/>
  <c r="BA165" i="32" s="1"/>
  <c r="AY312" i="32"/>
  <c r="BA312" i="32" s="1"/>
  <c r="AY100" i="32"/>
  <c r="BA100" i="32" s="1"/>
  <c r="AY857" i="32"/>
  <c r="BA857" i="32" s="1"/>
  <c r="AY1317" i="32"/>
  <c r="BA1317" i="32" s="1"/>
  <c r="AY285" i="32"/>
  <c r="BA285" i="32" s="1"/>
  <c r="AY744" i="32"/>
  <c r="BA744" i="32" s="1"/>
  <c r="AY943" i="32"/>
  <c r="BA943" i="32" s="1"/>
  <c r="AY1005" i="32"/>
  <c r="BA1005" i="32" s="1"/>
  <c r="AY1344" i="32"/>
  <c r="BA1344" i="32" s="1"/>
  <c r="AY42" i="32"/>
  <c r="BA42" i="32" s="1"/>
  <c r="AY181" i="32"/>
  <c r="BA181" i="32" s="1"/>
  <c r="AY836" i="32"/>
  <c r="BA836" i="32" s="1"/>
  <c r="AY840" i="32"/>
  <c r="BA840" i="32" s="1"/>
  <c r="AY863" i="32"/>
  <c r="BA863" i="32" s="1"/>
  <c r="AY1227" i="32"/>
  <c r="BA1227" i="32" s="1"/>
  <c r="AY321" i="32"/>
  <c r="BA321" i="32" s="1"/>
  <c r="AY928" i="32"/>
  <c r="BA928" i="32" s="1"/>
  <c r="AY995" i="32"/>
  <c r="BA995" i="32" s="1"/>
  <c r="AY1237" i="32"/>
  <c r="BA1237" i="32" s="1"/>
  <c r="AY919" i="32"/>
  <c r="BA919" i="32" s="1"/>
  <c r="AY505" i="32"/>
  <c r="BA505" i="32" s="1"/>
  <c r="AY71" i="32"/>
  <c r="BA71" i="32" s="1"/>
  <c r="AY238" i="32"/>
  <c r="BA238" i="32" s="1"/>
  <c r="AY456" i="32"/>
  <c r="BA456" i="32" s="1"/>
  <c r="AY798" i="32"/>
  <c r="BA798" i="32" s="1"/>
  <c r="AY939" i="32"/>
  <c r="BA939" i="32" s="1"/>
  <c r="AY1087" i="32"/>
  <c r="BA1087" i="32" s="1"/>
  <c r="AY1340" i="32"/>
  <c r="BA1340" i="32" s="1"/>
  <c r="AX1384" i="32"/>
  <c r="AZ1384" i="32" s="1"/>
  <c r="AY737" i="32"/>
  <c r="BA737" i="32" s="1"/>
  <c r="AY899" i="32"/>
  <c r="BA899" i="32" s="1"/>
  <c r="AY1144" i="32"/>
  <c r="BA1144" i="32" s="1"/>
  <c r="AY1209" i="32"/>
  <c r="BA1209" i="32" s="1"/>
  <c r="AY1289" i="32"/>
  <c r="BA1289" i="32" s="1"/>
  <c r="BB1368" i="32"/>
  <c r="AY37" i="32"/>
  <c r="BA37" i="32" s="1"/>
  <c r="AY117" i="32"/>
  <c r="BA117" i="32" s="1"/>
  <c r="AY125" i="32"/>
  <c r="BA125" i="32" s="1"/>
  <c r="AY235" i="32"/>
  <c r="BA235" i="32" s="1"/>
  <c r="AY407" i="32"/>
  <c r="BA407" i="32" s="1"/>
  <c r="AY593" i="32"/>
  <c r="BA593" i="32" s="1"/>
  <c r="AY887" i="32"/>
  <c r="BA887" i="32" s="1"/>
  <c r="AY232" i="32"/>
  <c r="BA232" i="32" s="1"/>
  <c r="AY501" i="32"/>
  <c r="BA501" i="32" s="1"/>
  <c r="AY687" i="32"/>
  <c r="BA687" i="32" s="1"/>
  <c r="AY851" i="32"/>
  <c r="BA851" i="32" s="1"/>
  <c r="AY920" i="32"/>
  <c r="BA920" i="32" s="1"/>
  <c r="AY1257" i="32"/>
  <c r="BA1257" i="32" s="1"/>
  <c r="AY1295" i="32"/>
  <c r="BA1295" i="32" s="1"/>
  <c r="AY1331" i="32"/>
  <c r="BA1331" i="32" s="1"/>
  <c r="AY1333" i="32"/>
  <c r="BA1333" i="32" s="1"/>
  <c r="AX1371" i="32"/>
  <c r="AZ1371" i="32" s="1"/>
  <c r="AY88" i="32"/>
  <c r="BA88" i="32" s="1"/>
  <c r="AY173" i="32"/>
  <c r="BA173" i="32" s="1"/>
  <c r="AY220" i="32"/>
  <c r="BA220" i="32" s="1"/>
  <c r="AY684" i="32"/>
  <c r="BA684" i="32" s="1"/>
  <c r="AY730" i="32"/>
  <c r="BA730" i="32" s="1"/>
  <c r="AY1004" i="32"/>
  <c r="BA1004" i="32" s="1"/>
  <c r="AY1168" i="32"/>
  <c r="BA1168" i="32" s="1"/>
  <c r="AY1233" i="32"/>
  <c r="BA1233" i="32" s="1"/>
  <c r="AY1271" i="32"/>
  <c r="AY1325" i="32"/>
  <c r="BA1325" i="32" s="1"/>
  <c r="AY60" i="32"/>
  <c r="BA60" i="32" s="1"/>
  <c r="AY309" i="32"/>
  <c r="BA309" i="32" s="1"/>
  <c r="AY568" i="32"/>
  <c r="BA568" i="32" s="1"/>
  <c r="AY1088" i="32"/>
  <c r="BA1088" i="32" s="1"/>
  <c r="AY493" i="32"/>
  <c r="BA493" i="32" s="1"/>
  <c r="AY592" i="32"/>
  <c r="BA592" i="32" s="1"/>
  <c r="AY741" i="32"/>
  <c r="BA741" i="32" s="1"/>
  <c r="AY792" i="32"/>
  <c r="BA792" i="32" s="1"/>
  <c r="AY873" i="32"/>
  <c r="BA873" i="32" s="1"/>
  <c r="AY1217" i="32"/>
  <c r="BA1217" i="32" s="1"/>
  <c r="AY1283" i="32"/>
  <c r="BA1283" i="32" s="1"/>
  <c r="BD1348" i="32"/>
  <c r="BE1348" i="32" s="1"/>
  <c r="AY1383" i="32"/>
  <c r="BA1383" i="32" s="1"/>
  <c r="AY930" i="32"/>
  <c r="BA930" i="32" s="1"/>
  <c r="AY1195" i="32"/>
  <c r="BA1195" i="32" s="1"/>
  <c r="AY551" i="32"/>
  <c r="BA551" i="32" s="1"/>
  <c r="AY555" i="32"/>
  <c r="BA555" i="32" s="1"/>
  <c r="AY108" i="32"/>
  <c r="BA108" i="32" s="1"/>
  <c r="AY200" i="32"/>
  <c r="BA200" i="32" s="1"/>
  <c r="AY548" i="32"/>
  <c r="BA548" i="32" s="1"/>
  <c r="AY1067" i="32"/>
  <c r="BA1067" i="32" s="1"/>
  <c r="AY420" i="32"/>
  <c r="BA420" i="32" s="1"/>
  <c r="AY518" i="32"/>
  <c r="BA518" i="32" s="1"/>
  <c r="AY104" i="32"/>
  <c r="BA104" i="32" s="1"/>
  <c r="AY176" i="32"/>
  <c r="BA176" i="32" s="1"/>
  <c r="AY215" i="32"/>
  <c r="BA215" i="32" s="1"/>
  <c r="AY1026" i="32"/>
  <c r="BA1026" i="32" s="1"/>
  <c r="AY80" i="32"/>
  <c r="BA80" i="32" s="1"/>
  <c r="AY129" i="32"/>
  <c r="BA129" i="32" s="1"/>
  <c r="AY502" i="32"/>
  <c r="BA502" i="32" s="1"/>
  <c r="AY1147" i="32"/>
  <c r="BA1147" i="32" s="1"/>
  <c r="AY76" i="32"/>
  <c r="BA76" i="32" s="1"/>
  <c r="AY156" i="32"/>
  <c r="BA156" i="32" s="1"/>
  <c r="AY261" i="32"/>
  <c r="BA261" i="32" s="1"/>
  <c r="AY414" i="32"/>
  <c r="BA414" i="32" s="1"/>
  <c r="AY472" i="32"/>
  <c r="BA472" i="32" s="1"/>
  <c r="AY748" i="32"/>
  <c r="BA748" i="32" s="1"/>
  <c r="AY81" i="32"/>
  <c r="BA81" i="32" s="1"/>
  <c r="AY164" i="32"/>
  <c r="BA164" i="32" s="1"/>
  <c r="AY498" i="32"/>
  <c r="BA498" i="32" s="1"/>
  <c r="AY682" i="32"/>
  <c r="BA682" i="32" s="1"/>
  <c r="AY122" i="32"/>
  <c r="BA122" i="32" s="1"/>
  <c r="AY199" i="32"/>
  <c r="BA199" i="32" s="1"/>
  <c r="AY239" i="32"/>
  <c r="BA239" i="32" s="1"/>
  <c r="AY256" i="32"/>
  <c r="BA256" i="32" s="1"/>
  <c r="AY339" i="32"/>
  <c r="BA339" i="32" s="1"/>
  <c r="AY387" i="32"/>
  <c r="BA387" i="32" s="1"/>
  <c r="AY494" i="32"/>
  <c r="BA494" i="32" s="1"/>
  <c r="AY957" i="32"/>
  <c r="BA957" i="32" s="1"/>
  <c r="AY311" i="32"/>
  <c r="BA311" i="32" s="1"/>
  <c r="AY448" i="32"/>
  <c r="BA448" i="32" s="1"/>
  <c r="AY558" i="32"/>
  <c r="BA558" i="32" s="1"/>
  <c r="AY616" i="32"/>
  <c r="BA616" i="32" s="1"/>
  <c r="AY673" i="32"/>
  <c r="BA673" i="32" s="1"/>
  <c r="AY1321" i="32"/>
  <c r="BA1321" i="32" s="1"/>
  <c r="AY715" i="32"/>
  <c r="BA715" i="32" s="1"/>
  <c r="AY257" i="32"/>
  <c r="BA257" i="32" s="1"/>
  <c r="AY488" i="32"/>
  <c r="BA488" i="32" s="1"/>
  <c r="AY490" i="32"/>
  <c r="BA490" i="32" s="1"/>
  <c r="AY894" i="32"/>
  <c r="BA894" i="32" s="1"/>
  <c r="AY95" i="32"/>
  <c r="BA95" i="32" s="1"/>
  <c r="AY680" i="32"/>
  <c r="BA680" i="32" s="1"/>
  <c r="AY48" i="32"/>
  <c r="BA48" i="32" s="1"/>
  <c r="AY64" i="32"/>
  <c r="BA64" i="32" s="1"/>
  <c r="AY444" i="32"/>
  <c r="BA444" i="32" s="1"/>
  <c r="AY686" i="32"/>
  <c r="BA686" i="32" s="1"/>
  <c r="AY935" i="32"/>
  <c r="BA935" i="32" s="1"/>
  <c r="AY112" i="32"/>
  <c r="BA112" i="32" s="1"/>
  <c r="AY297" i="32"/>
  <c r="BA297" i="32" s="1"/>
  <c r="AY486" i="32"/>
  <c r="BA486" i="32" s="1"/>
  <c r="AY1014" i="32"/>
  <c r="BA1014" i="32" s="1"/>
  <c r="AY914" i="32"/>
  <c r="BA914" i="32" s="1"/>
  <c r="AY924" i="32"/>
  <c r="BA924" i="32" s="1"/>
  <c r="AY847" i="32"/>
  <c r="BA847" i="32" s="1"/>
  <c r="AY907" i="32"/>
  <c r="BA907" i="32" s="1"/>
  <c r="AY1368" i="32"/>
  <c r="BA1368" i="32" s="1"/>
  <c r="AY148" i="32"/>
  <c r="BA148" i="32" s="1"/>
  <c r="AY185" i="32"/>
  <c r="BA185" i="32" s="1"/>
  <c r="AY249" i="32"/>
  <c r="BA249" i="32" s="1"/>
  <c r="AY411" i="32"/>
  <c r="BA411" i="32" s="1"/>
  <c r="AY536" i="32"/>
  <c r="BA536" i="32" s="1"/>
  <c r="AY567" i="32"/>
  <c r="BA567" i="32" s="1"/>
  <c r="AY635" i="32"/>
  <c r="BA635" i="32" s="1"/>
  <c r="AY704" i="32"/>
  <c r="BA704" i="32" s="1"/>
  <c r="AY725" i="32"/>
  <c r="BA725" i="32" s="1"/>
  <c r="AY809" i="32"/>
  <c r="BA809" i="32" s="1"/>
  <c r="AY855" i="32"/>
  <c r="BA855" i="32" s="1"/>
  <c r="AY862" i="32"/>
  <c r="BA862" i="32" s="1"/>
  <c r="AY869" i="32"/>
  <c r="BA869" i="32" s="1"/>
  <c r="AY1125" i="32"/>
  <c r="BA1125" i="32" s="1"/>
  <c r="AY1167" i="32"/>
  <c r="BA1167" i="32" s="1"/>
  <c r="AY1215" i="32"/>
  <c r="BA1215" i="32" s="1"/>
  <c r="AY584" i="32"/>
  <c r="BA584" i="32" s="1"/>
  <c r="AY611" i="32"/>
  <c r="BA611" i="32" s="1"/>
  <c r="AY640" i="32"/>
  <c r="BA640" i="32" s="1"/>
  <c r="AY720" i="32"/>
  <c r="BA720" i="32" s="1"/>
  <c r="AY1098" i="32"/>
  <c r="BA1098" i="32" s="1"/>
  <c r="AY1202" i="32"/>
  <c r="BA1202" i="32" s="1"/>
  <c r="AY1231" i="32"/>
  <c r="BA1231" i="32" s="1"/>
  <c r="AY96" i="32"/>
  <c r="BA96" i="32" s="1"/>
  <c r="AY141" i="32"/>
  <c r="BA141" i="32" s="1"/>
  <c r="AY188" i="32"/>
  <c r="BA188" i="32" s="1"/>
  <c r="AY304" i="32"/>
  <c r="BA304" i="32" s="1"/>
  <c r="AY538" i="32"/>
  <c r="BA538" i="32" s="1"/>
  <c r="AY623" i="32"/>
  <c r="BA623" i="32" s="1"/>
  <c r="AY674" i="32"/>
  <c r="BA674" i="32" s="1"/>
  <c r="AY755" i="32"/>
  <c r="BA755" i="32" s="1"/>
  <c r="AY759" i="32"/>
  <c r="BA759" i="32" s="1"/>
  <c r="AY780" i="32"/>
  <c r="BA780" i="32" s="1"/>
  <c r="AY788" i="32"/>
  <c r="BA788" i="32" s="1"/>
  <c r="AY927" i="32"/>
  <c r="BA927" i="32" s="1"/>
  <c r="AY1121" i="32"/>
  <c r="BA1121" i="32" s="1"/>
  <c r="AY1323" i="32"/>
  <c r="BA1323" i="32" s="1"/>
  <c r="AY1390" i="32"/>
  <c r="BA1390" i="32" s="1"/>
  <c r="AY701" i="32"/>
  <c r="BA701" i="32" s="1"/>
  <c r="AY728" i="32"/>
  <c r="BA728" i="32" s="1"/>
  <c r="AY740" i="32"/>
  <c r="BA740" i="32" s="1"/>
  <c r="AY793" i="32"/>
  <c r="BA793" i="32" s="1"/>
  <c r="AY1036" i="32"/>
  <c r="BA1036" i="32" s="1"/>
  <c r="AY818" i="32"/>
  <c r="BA818" i="32" s="1"/>
  <c r="AY822" i="32"/>
  <c r="BA822" i="32" s="1"/>
  <c r="AY841" i="32"/>
  <c r="BA841" i="32" s="1"/>
  <c r="AY871" i="32"/>
  <c r="BA871" i="32" s="1"/>
  <c r="AY940" i="32"/>
  <c r="BA940" i="32" s="1"/>
  <c r="AX1344" i="32"/>
  <c r="AZ1344" i="32" s="1"/>
  <c r="AY749" i="32"/>
  <c r="BA749" i="32" s="1"/>
  <c r="AY813" i="32"/>
  <c r="BA813" i="32" s="1"/>
  <c r="AY895" i="32"/>
  <c r="BA895" i="32" s="1"/>
  <c r="AY1107" i="32"/>
  <c r="BA1107" i="32" s="1"/>
  <c r="AY1203" i="32"/>
  <c r="BA1203" i="32" s="1"/>
  <c r="AY1241" i="32"/>
  <c r="AY1361" i="32"/>
  <c r="BA1361" i="32" s="1"/>
  <c r="AY756" i="32"/>
  <c r="BA756" i="32" s="1"/>
  <c r="AY835" i="32"/>
  <c r="BA835" i="32" s="1"/>
  <c r="AY860" i="32"/>
  <c r="BA860" i="32" s="1"/>
  <c r="AY1006" i="32"/>
  <c r="BA1006" i="32" s="1"/>
  <c r="AY1128" i="32"/>
  <c r="BA1128" i="32" s="1"/>
  <c r="AY1179" i="32"/>
  <c r="BA1179" i="32" s="1"/>
  <c r="AY1267" i="32"/>
  <c r="BA1267" i="32" s="1"/>
  <c r="AY1326" i="32"/>
  <c r="BA1326" i="32" s="1"/>
  <c r="AY363" i="32"/>
  <c r="BA363" i="32" s="1"/>
  <c r="AY425" i="32"/>
  <c r="BA425" i="32" s="1"/>
  <c r="AY474" i="32"/>
  <c r="BA474" i="32" s="1"/>
  <c r="AY632" i="32"/>
  <c r="BA632" i="32" s="1"/>
  <c r="AY736" i="32"/>
  <c r="BA736" i="32" s="1"/>
  <c r="AY867" i="32"/>
  <c r="BA867" i="32" s="1"/>
  <c r="AY941" i="32"/>
  <c r="BA941" i="32" s="1"/>
  <c r="AY1057" i="32"/>
  <c r="BA1057" i="32" s="1"/>
  <c r="AY1226" i="32"/>
  <c r="BA1226" i="32" s="1"/>
  <c r="AY1244" i="32"/>
  <c r="AY1259" i="32"/>
  <c r="BA1259" i="32" s="1"/>
  <c r="AY824" i="32"/>
  <c r="BA824" i="32" s="1"/>
  <c r="AY829" i="32"/>
  <c r="BA829" i="32" s="1"/>
  <c r="AY864" i="32"/>
  <c r="BA864" i="32" s="1"/>
  <c r="AY879" i="32"/>
  <c r="BA879" i="32" s="1"/>
  <c r="AY883" i="32"/>
  <c r="BA883" i="32" s="1"/>
  <c r="AY953" i="32"/>
  <c r="BA953" i="32" s="1"/>
  <c r="AY1193" i="32"/>
  <c r="BA1193" i="32" s="1"/>
  <c r="AY1197" i="32"/>
  <c r="BA1197" i="32" s="1"/>
  <c r="AY1234" i="32"/>
  <c r="BA1234" i="32" s="1"/>
  <c r="AY1242" i="32"/>
  <c r="BA1242" i="32" s="1"/>
  <c r="AY1261" i="32"/>
  <c r="BA1261" i="32" s="1"/>
  <c r="AY764" i="32"/>
  <c r="BA764" i="32" s="1"/>
  <c r="AY886" i="32"/>
  <c r="BA886" i="32" s="1"/>
  <c r="AY966" i="32"/>
  <c r="BA966" i="32" s="1"/>
  <c r="BB1369" i="32"/>
  <c r="BB1373" i="32"/>
  <c r="AY989" i="32"/>
  <c r="BA989" i="32" s="1"/>
  <c r="AX1132" i="32"/>
  <c r="AZ1132" i="32" s="1"/>
  <c r="AY1148" i="32"/>
  <c r="AY1294" i="32"/>
  <c r="BA1294" i="32" s="1"/>
  <c r="AY18" i="32"/>
  <c r="BA18" i="32" s="1"/>
  <c r="AY20" i="32"/>
  <c r="BA20" i="32" s="1"/>
  <c r="AY44" i="32"/>
  <c r="BA44" i="32" s="1"/>
  <c r="AY72" i="32"/>
  <c r="BA72" i="32" s="1"/>
  <c r="AY169" i="32"/>
  <c r="BA169" i="32" s="1"/>
  <c r="AY32" i="32"/>
  <c r="BA32" i="32" s="1"/>
  <c r="AY79" i="32"/>
  <c r="BA79" i="32" s="1"/>
  <c r="AY121" i="32"/>
  <c r="BA121" i="32" s="1"/>
  <c r="AY137" i="32"/>
  <c r="BA137" i="32" s="1"/>
  <c r="AY204" i="32"/>
  <c r="BA204" i="32" s="1"/>
  <c r="AY394" i="32"/>
  <c r="BA394" i="32" s="1"/>
  <c r="AY251" i="32"/>
  <c r="BA251" i="32" s="1"/>
  <c r="AY9" i="32"/>
  <c r="BA9" i="32" s="1"/>
  <c r="AY16" i="32"/>
  <c r="BA16" i="32" s="1"/>
  <c r="AY65" i="32"/>
  <c r="BA65" i="32" s="1"/>
  <c r="AY146" i="32"/>
  <c r="BA146" i="32" s="1"/>
  <c r="AY124" i="32"/>
  <c r="BA124" i="32" s="1"/>
  <c r="AY73" i="32"/>
  <c r="BA73" i="32" s="1"/>
  <c r="AY144" i="32"/>
  <c r="BA144" i="32" s="1"/>
  <c r="AY172" i="32"/>
  <c r="BA172" i="32" s="1"/>
  <c r="AY300" i="32"/>
  <c r="BA300" i="32" s="1"/>
  <c r="AY12" i="32"/>
  <c r="BA12" i="32" s="1"/>
  <c r="AY33" i="32"/>
  <c r="BA33" i="32" s="1"/>
  <c r="AY52" i="32"/>
  <c r="BA52" i="32" s="1"/>
  <c r="AY84" i="32"/>
  <c r="BA84" i="32" s="1"/>
  <c r="AY115" i="32"/>
  <c r="BA115" i="32" s="1"/>
  <c r="BC395" i="32"/>
  <c r="AY103" i="32"/>
  <c r="BA103" i="32" s="1"/>
  <c r="AY111" i="32"/>
  <c r="BA111" i="32" s="1"/>
  <c r="AY307" i="32"/>
  <c r="BA307" i="32" s="1"/>
  <c r="AY31" i="32"/>
  <c r="BA31" i="32" s="1"/>
  <c r="AY68" i="32"/>
  <c r="BA68" i="32" s="1"/>
  <c r="AY113" i="32"/>
  <c r="BA113" i="32" s="1"/>
  <c r="AY162" i="32"/>
  <c r="BA162" i="32" s="1"/>
  <c r="AY99" i="32"/>
  <c r="BA99" i="32" s="1"/>
  <c r="BC108" i="32"/>
  <c r="AY145" i="32"/>
  <c r="BA145" i="32" s="1"/>
  <c r="AY158" i="32"/>
  <c r="BA158" i="32" s="1"/>
  <c r="AY177" i="32"/>
  <c r="BA177" i="32" s="1"/>
  <c r="AY195" i="32"/>
  <c r="BA195" i="32" s="1"/>
  <c r="AY335" i="32"/>
  <c r="BA335" i="32" s="1"/>
  <c r="AY342" i="32"/>
  <c r="BA342" i="32" s="1"/>
  <c r="AY13" i="32"/>
  <c r="BA13" i="32" s="1"/>
  <c r="AY61" i="32"/>
  <c r="BA61" i="32" s="1"/>
  <c r="AY454" i="32"/>
  <c r="BA454" i="32" s="1"/>
  <c r="AY750" i="32"/>
  <c r="BA750" i="32" s="1"/>
  <c r="AY464" i="32"/>
  <c r="BA464" i="32" s="1"/>
  <c r="AY533" i="32"/>
  <c r="BA533" i="32" s="1"/>
  <c r="AY216" i="32"/>
  <c r="BA216" i="32" s="1"/>
  <c r="AY581" i="32"/>
  <c r="BA581" i="32" s="1"/>
  <c r="AY636" i="32"/>
  <c r="BA636" i="32" s="1"/>
  <c r="AY560" i="32"/>
  <c r="BA560" i="32" s="1"/>
  <c r="AY600" i="32"/>
  <c r="BA600" i="32" s="1"/>
  <c r="AY196" i="32"/>
  <c r="BA196" i="32" s="1"/>
  <c r="AY208" i="32"/>
  <c r="BA208" i="32" s="1"/>
  <c r="AY223" i="32"/>
  <c r="BA223" i="32" s="1"/>
  <c r="AY365" i="32"/>
  <c r="BA365" i="32" s="1"/>
  <c r="AY375" i="32"/>
  <c r="BA375" i="32" s="1"/>
  <c r="AY379" i="32"/>
  <c r="BA379" i="32" s="1"/>
  <c r="AY400" i="32"/>
  <c r="BA400" i="32" s="1"/>
  <c r="AY476" i="32"/>
  <c r="BA476" i="32" s="1"/>
  <c r="AY478" i="32"/>
  <c r="BA478" i="32" s="1"/>
  <c r="AY573" i="32"/>
  <c r="BA573" i="32" s="1"/>
  <c r="AY612" i="32"/>
  <c r="BA612" i="32" s="1"/>
  <c r="AY652" i="32"/>
  <c r="BA652" i="32" s="1"/>
  <c r="AY92" i="32"/>
  <c r="BA92" i="32" s="1"/>
  <c r="AY120" i="32"/>
  <c r="BA120" i="32" s="1"/>
  <c r="AY140" i="32"/>
  <c r="BA140" i="32" s="1"/>
  <c r="AY152" i="32"/>
  <c r="BA152" i="32" s="1"/>
  <c r="AY161" i="32"/>
  <c r="BA161" i="32" s="1"/>
  <c r="AY265" i="32"/>
  <c r="BA265" i="32" s="1"/>
  <c r="AY289" i="32"/>
  <c r="BA289" i="32" s="1"/>
  <c r="AY386" i="32"/>
  <c r="BA386" i="32" s="1"/>
  <c r="BC662" i="32"/>
  <c r="AX662" i="32"/>
  <c r="AZ662" i="32" s="1"/>
  <c r="AY672" i="32"/>
  <c r="BA672" i="32" s="1"/>
  <c r="AY685" i="32"/>
  <c r="BA685" i="32" s="1"/>
  <c r="AY485" i="32"/>
  <c r="BA485" i="32" s="1"/>
  <c r="AY710" i="32"/>
  <c r="BA710" i="32" s="1"/>
  <c r="AY231" i="32"/>
  <c r="BA231" i="32" s="1"/>
  <c r="AY236" i="32"/>
  <c r="BA236" i="32" s="1"/>
  <c r="AY308" i="32"/>
  <c r="BA308" i="32" s="1"/>
  <c r="AY328" i="32"/>
  <c r="BA328" i="32" s="1"/>
  <c r="AY473" i="32"/>
  <c r="BA473" i="32" s="1"/>
  <c r="AY268" i="32"/>
  <c r="BA268" i="32" s="1"/>
  <c r="AY293" i="32"/>
  <c r="BA293" i="32" s="1"/>
  <c r="AY317" i="32"/>
  <c r="BA317" i="32" s="1"/>
  <c r="AY324" i="32"/>
  <c r="BA324" i="32" s="1"/>
  <c r="AY336" i="32"/>
  <c r="BA336" i="32" s="1"/>
  <c r="AY340" i="32"/>
  <c r="BA340" i="32" s="1"/>
  <c r="AY398" i="32"/>
  <c r="BA398" i="32" s="1"/>
  <c r="AY406" i="32"/>
  <c r="BA406" i="32" s="1"/>
  <c r="AY422" i="32"/>
  <c r="BA422" i="32" s="1"/>
  <c r="AY426" i="32"/>
  <c r="BA426" i="32" s="1"/>
  <c r="AY452" i="32"/>
  <c r="BA452" i="32" s="1"/>
  <c r="AY723" i="32"/>
  <c r="BA723" i="32" s="1"/>
  <c r="AY207" i="32"/>
  <c r="BA207" i="32" s="1"/>
  <c r="AY351" i="32"/>
  <c r="BA351" i="32" s="1"/>
  <c r="AY153" i="32"/>
  <c r="BA153" i="32" s="1"/>
  <c r="AY157" i="32"/>
  <c r="BA157" i="32" s="1"/>
  <c r="AY192" i="32"/>
  <c r="BA192" i="32" s="1"/>
  <c r="AY247" i="32"/>
  <c r="BA247" i="32" s="1"/>
  <c r="AY262" i="32"/>
  <c r="BA262" i="32" s="1"/>
  <c r="AY480" i="32"/>
  <c r="BA480" i="32" s="1"/>
  <c r="AY489" i="32"/>
  <c r="BA489" i="32" s="1"/>
  <c r="AY509" i="32"/>
  <c r="BA509" i="32" s="1"/>
  <c r="AY520" i="32"/>
  <c r="BA520" i="32" s="1"/>
  <c r="AY559" i="32"/>
  <c r="BA559" i="32" s="1"/>
  <c r="AY693" i="32"/>
  <c r="BA693" i="32" s="1"/>
  <c r="AY757" i="32"/>
  <c r="BA757" i="32" s="1"/>
  <c r="AY838" i="32"/>
  <c r="BA838" i="32" s="1"/>
  <c r="AY719" i="32"/>
  <c r="BA719" i="32" s="1"/>
  <c r="AY738" i="32"/>
  <c r="BA738" i="32" s="1"/>
  <c r="AY773" i="32"/>
  <c r="BA773" i="32" s="1"/>
  <c r="AY1064" i="32"/>
  <c r="BA1064" i="32" s="1"/>
  <c r="AY1176" i="32"/>
  <c r="BA1176" i="32" s="1"/>
  <c r="AY547" i="32"/>
  <c r="BA547" i="32" s="1"/>
  <c r="AY578" i="32"/>
  <c r="BA578" i="32" s="1"/>
  <c r="AY596" i="32"/>
  <c r="BA596" i="32" s="1"/>
  <c r="AY609" i="32"/>
  <c r="BA609" i="32" s="1"/>
  <c r="AY657" i="32"/>
  <c r="BA657" i="32" s="1"/>
  <c r="AY999" i="32"/>
  <c r="BA999" i="32" s="1"/>
  <c r="AY580" i="32"/>
  <c r="BA580" i="32" s="1"/>
  <c r="AY614" i="32"/>
  <c r="BA614" i="32" s="1"/>
  <c r="AY617" i="32"/>
  <c r="BA617" i="32" s="1"/>
  <c r="AY625" i="32"/>
  <c r="BA625" i="32" s="1"/>
  <c r="AY631" i="32"/>
  <c r="BA631" i="32" s="1"/>
  <c r="AY644" i="32"/>
  <c r="BA644" i="32" s="1"/>
  <c r="AY705" i="32"/>
  <c r="BA705" i="32" s="1"/>
  <c r="AY716" i="32"/>
  <c r="BA716" i="32" s="1"/>
  <c r="AY724" i="32"/>
  <c r="BA724" i="32" s="1"/>
  <c r="AY784" i="32"/>
  <c r="BA784" i="32" s="1"/>
  <c r="AY1028" i="32"/>
  <c r="BA1028" i="32" s="1"/>
  <c r="AY1032" i="32"/>
  <c r="BA1032" i="32" s="1"/>
  <c r="AY1084" i="32"/>
  <c r="BA1084" i="32" s="1"/>
  <c r="AY659" i="32"/>
  <c r="BA659" i="32" s="1"/>
  <c r="AY670" i="32"/>
  <c r="BA670" i="32" s="1"/>
  <c r="AY692" i="32"/>
  <c r="BA692" i="32" s="1"/>
  <c r="AY707" i="32"/>
  <c r="BA707" i="32" s="1"/>
  <c r="AY712" i="32"/>
  <c r="BA712" i="32" s="1"/>
  <c r="AY746" i="32"/>
  <c r="BA746" i="32" s="1"/>
  <c r="AY765" i="32"/>
  <c r="BA765" i="32" s="1"/>
  <c r="AY751" i="32"/>
  <c r="BA751" i="32" s="1"/>
  <c r="AY805" i="32"/>
  <c r="BA805" i="32" s="1"/>
  <c r="AY808" i="32"/>
  <c r="BA808" i="32" s="1"/>
  <c r="AY522" i="32"/>
  <c r="BA522" i="32" s="1"/>
  <c r="AY563" i="32"/>
  <c r="BA563" i="32" s="1"/>
  <c r="AY585" i="32"/>
  <c r="BA585" i="32" s="1"/>
  <c r="AY601" i="32"/>
  <c r="BA601" i="32" s="1"/>
  <c r="AY624" i="32"/>
  <c r="BA624" i="32" s="1"/>
  <c r="AY639" i="32"/>
  <c r="BA639" i="32" s="1"/>
  <c r="AY662" i="32"/>
  <c r="BA662" i="32" s="1"/>
  <c r="AY689" i="32"/>
  <c r="BA689" i="32" s="1"/>
  <c r="AY709" i="32"/>
  <c r="BA709" i="32" s="1"/>
  <c r="AY717" i="32"/>
  <c r="BA717" i="32" s="1"/>
  <c r="AY766" i="32"/>
  <c r="BA766" i="32" s="1"/>
  <c r="AY513" i="32"/>
  <c r="BA513" i="32" s="1"/>
  <c r="AY651" i="32"/>
  <c r="BA651" i="32" s="1"/>
  <c r="AY671" i="32"/>
  <c r="BA671" i="32" s="1"/>
  <c r="AY677" i="32"/>
  <c r="BA677" i="32" s="1"/>
  <c r="AY697" i="32"/>
  <c r="BA697" i="32" s="1"/>
  <c r="AY745" i="32"/>
  <c r="BA745" i="32" s="1"/>
  <c r="AY772" i="32"/>
  <c r="BA772" i="32" s="1"/>
  <c r="AY783" i="32"/>
  <c r="BA783" i="32" s="1"/>
  <c r="AY821" i="32"/>
  <c r="BA821" i="32" s="1"/>
  <c r="AX823" i="32"/>
  <c r="AZ823" i="32" s="1"/>
  <c r="AY1132" i="32"/>
  <c r="AY911" i="32"/>
  <c r="BA911" i="32" s="1"/>
  <c r="AY1034" i="32"/>
  <c r="BA1034" i="32" s="1"/>
  <c r="AY1071" i="32"/>
  <c r="BA1071" i="32" s="1"/>
  <c r="AY1387" i="32"/>
  <c r="BA1387" i="32" s="1"/>
  <c r="AY880" i="32"/>
  <c r="BA880" i="32" s="1"/>
  <c r="AY882" i="32"/>
  <c r="BA882" i="32" s="1"/>
  <c r="AY918" i="32"/>
  <c r="BA918" i="32" s="1"/>
  <c r="AY932" i="32"/>
  <c r="BA932" i="32" s="1"/>
  <c r="AY893" i="32"/>
  <c r="BA893" i="32" s="1"/>
  <c r="AY1017" i="32"/>
  <c r="BA1017" i="32" s="1"/>
  <c r="AY1106" i="32"/>
  <c r="BA1106" i="32" s="1"/>
  <c r="AY865" i="32"/>
  <c r="BA865" i="32" s="1"/>
  <c r="AY961" i="32"/>
  <c r="BA961" i="32" s="1"/>
  <c r="AY974" i="32"/>
  <c r="BA974" i="32" s="1"/>
  <c r="AY985" i="32"/>
  <c r="BA985" i="32" s="1"/>
  <c r="AY1003" i="32"/>
  <c r="BA1003" i="32" s="1"/>
  <c r="AY1059" i="32"/>
  <c r="BA1059" i="32" s="1"/>
  <c r="AY1079" i="32"/>
  <c r="BA1079" i="32" s="1"/>
  <c r="AY910" i="32"/>
  <c r="BA910" i="32" s="1"/>
  <c r="AY945" i="32"/>
  <c r="BA945" i="32" s="1"/>
  <c r="AY990" i="32"/>
  <c r="BA990" i="32" s="1"/>
  <c r="AY1063" i="32"/>
  <c r="AY1072" i="32"/>
  <c r="BA1072" i="32" s="1"/>
  <c r="AY1135" i="32"/>
  <c r="AY781" i="32"/>
  <c r="BA781" i="32" s="1"/>
  <c r="AY800" i="32"/>
  <c r="BA800" i="32" s="1"/>
  <c r="AY817" i="32"/>
  <c r="BA817" i="32" s="1"/>
  <c r="AY931" i="32"/>
  <c r="BA931" i="32" s="1"/>
  <c r="AY936" i="32"/>
  <c r="BA936" i="32" s="1"/>
  <c r="AY968" i="32"/>
  <c r="BA968" i="32" s="1"/>
  <c r="AY993" i="32"/>
  <c r="BA993" i="32" s="1"/>
  <c r="AY1041" i="32"/>
  <c r="BA1041" i="32" s="1"/>
  <c r="AY1043" i="32"/>
  <c r="BA1043" i="32" s="1"/>
  <c r="AY1115" i="32"/>
  <c r="BA1115" i="32" s="1"/>
  <c r="AY1119" i="32"/>
  <c r="BA1119" i="32" s="1"/>
  <c r="AY1175" i="32"/>
  <c r="BA1175" i="32" s="1"/>
  <c r="AY1371" i="32"/>
  <c r="BA1371" i="32" s="1"/>
  <c r="AY898" i="32"/>
  <c r="BA898" i="32" s="1"/>
  <c r="AY958" i="32"/>
  <c r="BA958" i="32" s="1"/>
  <c r="AY1008" i="32"/>
  <c r="BA1008" i="32" s="1"/>
  <c r="AY1022" i="32"/>
  <c r="BA1022" i="32" s="1"/>
  <c r="AX1155" i="32"/>
  <c r="AZ1155" i="32" s="1"/>
  <c r="AY1218" i="32"/>
  <c r="BA1218" i="32" s="1"/>
  <c r="AY801" i="32"/>
  <c r="BA801" i="32" s="1"/>
  <c r="AY810" i="32"/>
  <c r="BA810" i="32" s="1"/>
  <c r="AY832" i="32"/>
  <c r="BA832" i="32" s="1"/>
  <c r="AY837" i="32"/>
  <c r="BA837" i="32" s="1"/>
  <c r="AY875" i="32"/>
  <c r="BA875" i="32" s="1"/>
  <c r="AY922" i="32"/>
  <c r="BA922" i="32" s="1"/>
  <c r="AY926" i="32"/>
  <c r="BA926" i="32" s="1"/>
  <c r="AY1024" i="32"/>
  <c r="BA1024" i="32" s="1"/>
  <c r="AY1052" i="32"/>
  <c r="BA1052" i="32" s="1"/>
  <c r="AY1080" i="32"/>
  <c r="BA1080" i="32" s="1"/>
  <c r="AY1166" i="32"/>
  <c r="BA1166" i="32" s="1"/>
  <c r="AY1178" i="32"/>
  <c r="BA1178" i="32" s="1"/>
  <c r="AX984" i="32"/>
  <c r="AZ984" i="32" s="1"/>
  <c r="AY1127" i="32"/>
  <c r="BA1127" i="32" s="1"/>
  <c r="AY1301" i="32"/>
  <c r="BA1301" i="32" s="1"/>
  <c r="AY1348" i="32"/>
  <c r="BA1348" i="32" s="1"/>
  <c r="AY1139" i="32"/>
  <c r="BA1139" i="32" s="1"/>
  <c r="AY1189" i="32"/>
  <c r="BA1189" i="32" s="1"/>
  <c r="AY1191" i="32"/>
  <c r="BA1191" i="32" s="1"/>
  <c r="AY1290" i="32"/>
  <c r="BA1290" i="32" s="1"/>
  <c r="BB1360" i="32"/>
  <c r="BC1362" i="32"/>
  <c r="AY1327" i="32"/>
  <c r="BA1327" i="32" s="1"/>
  <c r="AY1360" i="32"/>
  <c r="BA1360" i="32" s="1"/>
  <c r="AY1134" i="32"/>
  <c r="BA1134" i="32" s="1"/>
  <c r="AY1156" i="32"/>
  <c r="BA1156" i="32" s="1"/>
  <c r="AY1236" i="32"/>
  <c r="BA1236" i="32" s="1"/>
  <c r="AY1275" i="32"/>
  <c r="BA1275" i="32" s="1"/>
  <c r="AY1388" i="32"/>
  <c r="BA1388" i="32" s="1"/>
  <c r="AY1056" i="32"/>
  <c r="BA1056" i="32" s="1"/>
  <c r="AY1068" i="32"/>
  <c r="BA1068" i="32" s="1"/>
  <c r="AY1095" i="32"/>
  <c r="BA1095" i="32" s="1"/>
  <c r="AY1123" i="32"/>
  <c r="BA1123" i="32" s="1"/>
  <c r="AY1214" i="32"/>
  <c r="BA1214" i="32" s="1"/>
  <c r="AY1278" i="32"/>
  <c r="BA1278" i="32" s="1"/>
  <c r="AY1291" i="32"/>
  <c r="BA1291" i="32" s="1"/>
  <c r="AY1316" i="32"/>
  <c r="BA1316" i="32" s="1"/>
  <c r="AY1376" i="32"/>
  <c r="BA1376" i="32" s="1"/>
  <c r="AY1143" i="32"/>
  <c r="BA1143" i="32" s="1"/>
  <c r="AY1219" i="32"/>
  <c r="BA1219" i="32" s="1"/>
  <c r="AY1229" i="32"/>
  <c r="AY1249" i="32"/>
  <c r="BA1249" i="32" s="1"/>
  <c r="AY1354" i="32"/>
  <c r="BA1354" i="32" s="1"/>
  <c r="AY969" i="32"/>
  <c r="BA969" i="32" s="1"/>
  <c r="AY1010" i="32"/>
  <c r="BA1010" i="32" s="1"/>
  <c r="AY1138" i="32"/>
  <c r="BA1138" i="32" s="1"/>
  <c r="AY1288" i="32"/>
  <c r="BA1288" i="32" s="1"/>
  <c r="AY1322" i="32"/>
  <c r="BA1322" i="32" s="1"/>
  <c r="AY1347" i="32"/>
  <c r="BA1347" i="32" s="1"/>
  <c r="AY1364" i="32"/>
  <c r="BA1364" i="32" s="1"/>
  <c r="BC1273" i="32"/>
  <c r="AX1273" i="32"/>
  <c r="AZ1273" i="32" s="1"/>
  <c r="AY1155" i="32"/>
  <c r="AY1172" i="32"/>
  <c r="BA1172" i="32" s="1"/>
  <c r="AY1180" i="32"/>
  <c r="AY1253" i="32"/>
  <c r="BA1253" i="32" s="1"/>
  <c r="AY1293" i="32"/>
  <c r="BA1293" i="32" s="1"/>
  <c r="AY1159" i="32"/>
  <c r="AY1184" i="32"/>
  <c r="BA1184" i="32" s="1"/>
  <c r="AY1315" i="32"/>
  <c r="BA1315" i="32" s="1"/>
  <c r="AY1335" i="32"/>
  <c r="BA1335" i="32" s="1"/>
  <c r="BD1340" i="32"/>
  <c r="BE1340" i="32" s="1"/>
  <c r="AY1379" i="32"/>
  <c r="BA1379" i="32" s="1"/>
  <c r="AY1152" i="32"/>
  <c r="BA1152" i="32" s="1"/>
  <c r="AY1220" i="32"/>
  <c r="BA1220" i="32" s="1"/>
  <c r="BB1357" i="32"/>
  <c r="AY1380" i="32"/>
  <c r="BA1380" i="32" s="1"/>
  <c r="AY1334" i="32"/>
  <c r="BA1334" i="32" s="1"/>
  <c r="BB1396" i="32"/>
  <c r="AY1222" i="32"/>
  <c r="BA1222" i="32" s="1"/>
  <c r="AY1308" i="32"/>
  <c r="BA1308" i="32" s="1"/>
  <c r="BB1341" i="32"/>
  <c r="AY1343" i="32"/>
  <c r="BA1343" i="32" s="1"/>
  <c r="BB1359" i="32"/>
  <c r="AY1375" i="32"/>
  <c r="BA1375" i="32" s="1"/>
  <c r="AX1392" i="32"/>
  <c r="AZ1392" i="32" s="1"/>
  <c r="AY1213" i="32"/>
  <c r="BA1213" i="32" s="1"/>
  <c r="BB1395" i="32"/>
  <c r="AX43" i="32"/>
  <c r="AZ43" i="32" s="1"/>
  <c r="AY11" i="32"/>
  <c r="BA11" i="32" s="1"/>
  <c r="AY53" i="32"/>
  <c r="BA53" i="32" s="1"/>
  <c r="AY78" i="32"/>
  <c r="BA78" i="32" s="1"/>
  <c r="AY58" i="32"/>
  <c r="BA58" i="32" s="1"/>
  <c r="AY74" i="32"/>
  <c r="BA74" i="32" s="1"/>
  <c r="BC189" i="32"/>
  <c r="AX189" i="32"/>
  <c r="AZ189" i="32" s="1"/>
  <c r="AY7" i="32"/>
  <c r="BA7" i="32" s="1"/>
  <c r="AY62" i="32"/>
  <c r="BA62" i="32" s="1"/>
  <c r="AY86" i="32"/>
  <c r="BA86" i="32" s="1"/>
  <c r="AY94" i="32"/>
  <c r="BA94" i="32" s="1"/>
  <c r="AY21" i="32"/>
  <c r="BA21" i="32" s="1"/>
  <c r="AY29" i="32"/>
  <c r="BA29" i="32" s="1"/>
  <c r="AY41" i="32"/>
  <c r="BA41" i="32" s="1"/>
  <c r="AY45" i="32"/>
  <c r="BA45" i="32" s="1"/>
  <c r="AY50" i="32"/>
  <c r="BA50" i="32" s="1"/>
  <c r="AY51" i="32"/>
  <c r="BA51" i="32" s="1"/>
  <c r="AY66" i="32"/>
  <c r="BA66" i="32" s="1"/>
  <c r="AY8" i="32"/>
  <c r="BA8" i="32" s="1"/>
  <c r="AY40" i="32"/>
  <c r="BA40" i="32" s="1"/>
  <c r="AY54" i="32"/>
  <c r="BA54" i="32" s="1"/>
  <c r="AY39" i="32"/>
  <c r="BA39" i="32" s="1"/>
  <c r="AY46" i="32"/>
  <c r="BA46" i="32" s="1"/>
  <c r="AY49" i="32"/>
  <c r="BA49" i="32" s="1"/>
  <c r="AY82" i="32"/>
  <c r="BA82" i="32" s="1"/>
  <c r="BC91" i="32"/>
  <c r="BC139" i="32"/>
  <c r="AY77" i="32"/>
  <c r="BA77" i="32" s="1"/>
  <c r="AY69" i="32"/>
  <c r="BA69" i="32" s="1"/>
  <c r="AY248" i="32"/>
  <c r="BA248" i="32" s="1"/>
  <c r="AY272" i="32"/>
  <c r="BA272" i="32" s="1"/>
  <c r="AY287" i="32"/>
  <c r="BA287" i="32" s="1"/>
  <c r="AY102" i="32"/>
  <c r="BA102" i="32" s="1"/>
  <c r="AY114" i="32"/>
  <c r="BA114" i="32" s="1"/>
  <c r="AY119" i="32"/>
  <c r="BA119" i="32" s="1"/>
  <c r="AY123" i="32"/>
  <c r="BA123" i="32" s="1"/>
  <c r="AY159" i="32"/>
  <c r="BA159" i="32" s="1"/>
  <c r="AY163" i="32"/>
  <c r="BA163" i="32" s="1"/>
  <c r="AY175" i="32"/>
  <c r="BA175" i="32" s="1"/>
  <c r="AY191" i="32"/>
  <c r="BA191" i="32" s="1"/>
  <c r="AY218" i="32"/>
  <c r="BA218" i="32" s="1"/>
  <c r="AY230" i="32"/>
  <c r="BA230" i="32" s="1"/>
  <c r="AY234" i="32"/>
  <c r="BA234" i="32" s="1"/>
  <c r="AY245" i="32"/>
  <c r="BA245" i="32" s="1"/>
  <c r="AY101" i="32"/>
  <c r="BA101" i="32" s="1"/>
  <c r="AY130" i="32"/>
  <c r="BA130" i="32" s="1"/>
  <c r="AY134" i="32"/>
  <c r="BA134" i="32" s="1"/>
  <c r="AY138" i="32"/>
  <c r="BA138" i="32" s="1"/>
  <c r="AY142" i="32"/>
  <c r="BA142" i="32" s="1"/>
  <c r="AY150" i="32"/>
  <c r="BA150" i="32" s="1"/>
  <c r="AY166" i="32"/>
  <c r="BA166" i="32" s="1"/>
  <c r="AY174" i="32"/>
  <c r="BA174" i="32" s="1"/>
  <c r="AY190" i="32"/>
  <c r="BA190" i="32" s="1"/>
  <c r="AY213" i="32"/>
  <c r="BA213" i="32" s="1"/>
  <c r="AY229" i="32"/>
  <c r="BA229" i="32" s="1"/>
  <c r="AY233" i="32"/>
  <c r="BA233" i="32" s="1"/>
  <c r="AY237" i="32"/>
  <c r="BA237" i="32" s="1"/>
  <c r="AY244" i="32"/>
  <c r="BA244" i="32" s="1"/>
  <c r="AY253" i="32"/>
  <c r="BA253" i="32" s="1"/>
  <c r="AY259" i="32"/>
  <c r="BA259" i="32" s="1"/>
  <c r="AY279" i="32"/>
  <c r="BA279" i="32" s="1"/>
  <c r="AY224" i="32"/>
  <c r="BA224" i="32" s="1"/>
  <c r="AY228" i="32"/>
  <c r="BA228" i="32" s="1"/>
  <c r="AY243" i="32"/>
  <c r="BA243" i="32" s="1"/>
  <c r="AY271" i="32"/>
  <c r="BA271" i="32" s="1"/>
  <c r="AY70" i="32"/>
  <c r="BA70" i="32" s="1"/>
  <c r="AY90" i="32"/>
  <c r="BA90" i="32" s="1"/>
  <c r="AY98" i="32"/>
  <c r="BA98" i="32" s="1"/>
  <c r="AY110" i="32"/>
  <c r="BA110" i="32" s="1"/>
  <c r="AY127" i="32"/>
  <c r="BA127" i="32" s="1"/>
  <c r="AY131" i="32"/>
  <c r="BA131" i="32" s="1"/>
  <c r="AY135" i="32"/>
  <c r="BA135" i="32" s="1"/>
  <c r="AY139" i="32"/>
  <c r="BA139" i="32" s="1"/>
  <c r="AY143" i="32"/>
  <c r="BA143" i="32" s="1"/>
  <c r="AY151" i="32"/>
  <c r="BA151" i="32" s="1"/>
  <c r="AY155" i="32"/>
  <c r="BA155" i="32" s="1"/>
  <c r="AY167" i="32"/>
  <c r="BA167" i="32" s="1"/>
  <c r="AY210" i="32"/>
  <c r="BA210" i="32" s="1"/>
  <c r="AY214" i="32"/>
  <c r="BA214" i="32" s="1"/>
  <c r="AY241" i="32"/>
  <c r="BA241" i="32" s="1"/>
  <c r="AY264" i="32"/>
  <c r="BA264" i="32" s="1"/>
  <c r="AY276" i="32"/>
  <c r="BA276" i="32" s="1"/>
  <c r="AY85" i="32"/>
  <c r="BA85" i="32" s="1"/>
  <c r="AY89" i="32"/>
  <c r="BA89" i="32" s="1"/>
  <c r="AY93" i="32"/>
  <c r="BA93" i="32" s="1"/>
  <c r="AY97" i="32"/>
  <c r="BA97" i="32" s="1"/>
  <c r="AX108" i="32"/>
  <c r="AZ108" i="32" s="1"/>
  <c r="AY109" i="32"/>
  <c r="BA109" i="32" s="1"/>
  <c r="AY126" i="32"/>
  <c r="BA126" i="32" s="1"/>
  <c r="AY154" i="32"/>
  <c r="BA154" i="32" s="1"/>
  <c r="AY182" i="32"/>
  <c r="BA182" i="32" s="1"/>
  <c r="AY193" i="32"/>
  <c r="BA193" i="32" s="1"/>
  <c r="AY197" i="32"/>
  <c r="BA197" i="32" s="1"/>
  <c r="AY201" i="32"/>
  <c r="BA201" i="32" s="1"/>
  <c r="AY205" i="32"/>
  <c r="BA205" i="32" s="1"/>
  <c r="AY209" i="32"/>
  <c r="BA209" i="32" s="1"/>
  <c r="AY221" i="32"/>
  <c r="BA221" i="32" s="1"/>
  <c r="AY225" i="32"/>
  <c r="BA225" i="32" s="1"/>
  <c r="AY263" i="32"/>
  <c r="BA263" i="32" s="1"/>
  <c r="AY270" i="32"/>
  <c r="BA270" i="32" s="1"/>
  <c r="AY283" i="32"/>
  <c r="BA283" i="32" s="1"/>
  <c r="AY291" i="32"/>
  <c r="BA291" i="32" s="1"/>
  <c r="AY260" i="32"/>
  <c r="BA260" i="32" s="1"/>
  <c r="AY83" i="32"/>
  <c r="BA83" i="32" s="1"/>
  <c r="AY87" i="32"/>
  <c r="BA87" i="32" s="1"/>
  <c r="AY107" i="32"/>
  <c r="BA107" i="32" s="1"/>
  <c r="AY128" i="32"/>
  <c r="BA128" i="32" s="1"/>
  <c r="AY132" i="32"/>
  <c r="BA132" i="32" s="1"/>
  <c r="AY136" i="32"/>
  <c r="BA136" i="32" s="1"/>
  <c r="AY168" i="32"/>
  <c r="BA168" i="32" s="1"/>
  <c r="AY180" i="32"/>
  <c r="BA180" i="32" s="1"/>
  <c r="AY184" i="32"/>
  <c r="BA184" i="32" s="1"/>
  <c r="AY211" i="32"/>
  <c r="BA211" i="32" s="1"/>
  <c r="AY106" i="32"/>
  <c r="BA106" i="32" s="1"/>
  <c r="AY147" i="32"/>
  <c r="BA147" i="32" s="1"/>
  <c r="AY171" i="32"/>
  <c r="BA171" i="32" s="1"/>
  <c r="AY179" i="32"/>
  <c r="BA179" i="32" s="1"/>
  <c r="AY183" i="32"/>
  <c r="BA183" i="32" s="1"/>
  <c r="AY187" i="32"/>
  <c r="BA187" i="32" s="1"/>
  <c r="AY275" i="32"/>
  <c r="BA275" i="32" s="1"/>
  <c r="AY269" i="32"/>
  <c r="BA269" i="32" s="1"/>
  <c r="AY295" i="32"/>
  <c r="BA295" i="32" s="1"/>
  <c r="AY274" i="32"/>
  <c r="BA274" i="32" s="1"/>
  <c r="AY278" i="32"/>
  <c r="BA278" i="32" s="1"/>
  <c r="AY282" i="32"/>
  <c r="BA282" i="32" s="1"/>
  <c r="AY286" i="32"/>
  <c r="BA286" i="32" s="1"/>
  <c r="AY290" i="32"/>
  <c r="BA290" i="32" s="1"/>
  <c r="AY349" i="32"/>
  <c r="BA349" i="32" s="1"/>
  <c r="AY353" i="32"/>
  <c r="BA353" i="32" s="1"/>
  <c r="AY376" i="32"/>
  <c r="BA376" i="32" s="1"/>
  <c r="AY337" i="32"/>
  <c r="BA337" i="32" s="1"/>
  <c r="AY361" i="32"/>
  <c r="BA361" i="32" s="1"/>
  <c r="AY318" i="32"/>
  <c r="BA318" i="32" s="1"/>
  <c r="AY323" i="32"/>
  <c r="BA323" i="32" s="1"/>
  <c r="AY325" i="32"/>
  <c r="BA325" i="32" s="1"/>
  <c r="AY302" i="32"/>
  <c r="BA302" i="32" s="1"/>
  <c r="AY306" i="32"/>
  <c r="BA306" i="32" s="1"/>
  <c r="AY320" i="32"/>
  <c r="BA320" i="32" s="1"/>
  <c r="AY327" i="32"/>
  <c r="BA327" i="32" s="1"/>
  <c r="AY334" i="32"/>
  <c r="BA334" i="32" s="1"/>
  <c r="AY331" i="32"/>
  <c r="BA331" i="32" s="1"/>
  <c r="AY333" i="32"/>
  <c r="BA333" i="32" s="1"/>
  <c r="BC422" i="32"/>
  <c r="AX422" i="32"/>
  <c r="AZ422" i="32" s="1"/>
  <c r="BC426" i="32"/>
  <c r="AY280" i="32"/>
  <c r="BA280" i="32" s="1"/>
  <c r="AY284" i="32"/>
  <c r="BA284" i="32" s="1"/>
  <c r="AY288" i="32"/>
  <c r="BA288" i="32" s="1"/>
  <c r="AY292" i="32"/>
  <c r="BA292" i="32" s="1"/>
  <c r="AY296" i="32"/>
  <c r="BA296" i="32" s="1"/>
  <c r="AY319" i="32"/>
  <c r="BA319" i="32" s="1"/>
  <c r="AY332" i="32"/>
  <c r="BA332" i="32" s="1"/>
  <c r="AY299" i="32"/>
  <c r="BA299" i="32" s="1"/>
  <c r="AY303" i="32"/>
  <c r="BA303" i="32" s="1"/>
  <c r="AY352" i="32"/>
  <c r="BA352" i="32" s="1"/>
  <c r="AY354" i="32"/>
  <c r="BA354" i="32" s="1"/>
  <c r="AY338" i="32"/>
  <c r="BA338" i="32" s="1"/>
  <c r="BC473" i="32"/>
  <c r="AY273" i="32"/>
  <c r="BA273" i="32" s="1"/>
  <c r="AY277" i="32"/>
  <c r="BA277" i="32" s="1"/>
  <c r="AY281" i="32"/>
  <c r="BA281" i="32" s="1"/>
  <c r="AY360" i="32"/>
  <c r="BA360" i="32" s="1"/>
  <c r="AY316" i="32"/>
  <c r="BA316" i="32" s="1"/>
  <c r="AY380" i="32"/>
  <c r="BA380" i="32" s="1"/>
  <c r="AY385" i="32"/>
  <c r="BA385" i="32" s="1"/>
  <c r="BC472" i="32"/>
  <c r="AX472" i="32"/>
  <c r="AZ472" i="32" s="1"/>
  <c r="AY491" i="32"/>
  <c r="BA491" i="32" s="1"/>
  <c r="AY511" i="32"/>
  <c r="BA511" i="32" s="1"/>
  <c r="AY565" i="32"/>
  <c r="BA565" i="32" s="1"/>
  <c r="AY495" i="32"/>
  <c r="BA495" i="32" s="1"/>
  <c r="AY499" i="32"/>
  <c r="BA499" i="32" s="1"/>
  <c r="AY540" i="32"/>
  <c r="BA540" i="32" s="1"/>
  <c r="AY553" i="32"/>
  <c r="BA553" i="32" s="1"/>
  <c r="AY389" i="32"/>
  <c r="BA389" i="32" s="1"/>
  <c r="AY421" i="32"/>
  <c r="BA421" i="32" s="1"/>
  <c r="AY427" i="32"/>
  <c r="BA427" i="32" s="1"/>
  <c r="AY428" i="32"/>
  <c r="BA428" i="32" s="1"/>
  <c r="AY429" i="32"/>
  <c r="BA429" i="32" s="1"/>
  <c r="AY430" i="32"/>
  <c r="BA430" i="32" s="1"/>
  <c r="AY431" i="32"/>
  <c r="BA431" i="32" s="1"/>
  <c r="AY432" i="32"/>
  <c r="BA432" i="32" s="1"/>
  <c r="AY433" i="32"/>
  <c r="BA433" i="32" s="1"/>
  <c r="AY434" i="32"/>
  <c r="BA434" i="32" s="1"/>
  <c r="AY435" i="32"/>
  <c r="BA435" i="32" s="1"/>
  <c r="AY436" i="32"/>
  <c r="BA436" i="32" s="1"/>
  <c r="AY437" i="32"/>
  <c r="BA437" i="32" s="1"/>
  <c r="AY438" i="32"/>
  <c r="BA438" i="32" s="1"/>
  <c r="AY439" i="32"/>
  <c r="BA439" i="32" s="1"/>
  <c r="AY440" i="32"/>
  <c r="BA440" i="32" s="1"/>
  <c r="AY441" i="32"/>
  <c r="BA441" i="32" s="1"/>
  <c r="AY445" i="32"/>
  <c r="BA445" i="32" s="1"/>
  <c r="AY449" i="32"/>
  <c r="BA449" i="32" s="1"/>
  <c r="AY453" i="32"/>
  <c r="BA453" i="32" s="1"/>
  <c r="AY457" i="32"/>
  <c r="BA457" i="32" s="1"/>
  <c r="AY461" i="32"/>
  <c r="BA461" i="32" s="1"/>
  <c r="AY465" i="32"/>
  <c r="BA465" i="32" s="1"/>
  <c r="AY469" i="32"/>
  <c r="BA469" i="32" s="1"/>
  <c r="AY492" i="32"/>
  <c r="BA492" i="32" s="1"/>
  <c r="AY496" i="32"/>
  <c r="BA496" i="32" s="1"/>
  <c r="AY500" i="32"/>
  <c r="BA500" i="32" s="1"/>
  <c r="AY506" i="32"/>
  <c r="BA506" i="32" s="1"/>
  <c r="AY384" i="32"/>
  <c r="BA384" i="32" s="1"/>
  <c r="AY388" i="32"/>
  <c r="BA388" i="32" s="1"/>
  <c r="AY392" i="32"/>
  <c r="BA392" i="32" s="1"/>
  <c r="AY396" i="32"/>
  <c r="BA396" i="32" s="1"/>
  <c r="AY402" i="32"/>
  <c r="BA402" i="32" s="1"/>
  <c r="AY412" i="32"/>
  <c r="BA412" i="32" s="1"/>
  <c r="AY510" i="32"/>
  <c r="BA510" i="32" s="1"/>
  <c r="BC535" i="32"/>
  <c r="AY630" i="32"/>
  <c r="BA630" i="32" s="1"/>
  <c r="AY531" i="32"/>
  <c r="BA531" i="32" s="1"/>
  <c r="AX638" i="32"/>
  <c r="AZ638" i="32" s="1"/>
  <c r="BC638" i="32"/>
  <c r="AY373" i="32"/>
  <c r="BA373" i="32" s="1"/>
  <c r="AY377" i="32"/>
  <c r="BA377" i="32" s="1"/>
  <c r="AY381" i="32"/>
  <c r="BA381" i="32" s="1"/>
  <c r="AY393" i="32"/>
  <c r="BA393" i="32" s="1"/>
  <c r="AY403" i="32"/>
  <c r="BA403" i="32" s="1"/>
  <c r="AY405" i="32"/>
  <c r="BA405" i="32" s="1"/>
  <c r="AY409" i="32"/>
  <c r="BA409" i="32" s="1"/>
  <c r="AY413" i="32"/>
  <c r="BA413" i="32" s="1"/>
  <c r="AY475" i="32"/>
  <c r="BA475" i="32" s="1"/>
  <c r="AY477" i="32"/>
  <c r="BA477" i="32" s="1"/>
  <c r="AY479" i="32"/>
  <c r="BA479" i="32" s="1"/>
  <c r="AY481" i="32"/>
  <c r="BA481" i="32" s="1"/>
  <c r="AY541" i="32"/>
  <c r="BA541" i="32" s="1"/>
  <c r="AY419" i="32"/>
  <c r="BA419" i="32" s="1"/>
  <c r="AY423" i="32"/>
  <c r="BA423" i="32" s="1"/>
  <c r="AY443" i="32"/>
  <c r="BA443" i="32" s="1"/>
  <c r="AY447" i="32"/>
  <c r="BA447" i="32" s="1"/>
  <c r="AY451" i="32"/>
  <c r="BA451" i="32" s="1"/>
  <c r="AY455" i="32"/>
  <c r="BA455" i="32" s="1"/>
  <c r="AY459" i="32"/>
  <c r="BA459" i="32" s="1"/>
  <c r="AY463" i="32"/>
  <c r="BA463" i="32" s="1"/>
  <c r="AY467" i="32"/>
  <c r="BA467" i="32" s="1"/>
  <c r="AY471" i="32"/>
  <c r="BA471" i="32" s="1"/>
  <c r="AY483" i="32"/>
  <c r="BA483" i="32" s="1"/>
  <c r="AY512" i="32"/>
  <c r="BA512" i="32" s="1"/>
  <c r="AY648" i="32"/>
  <c r="BA648" i="32" s="1"/>
  <c r="AY484" i="32"/>
  <c r="BA484" i="32" s="1"/>
  <c r="AY487" i="32"/>
  <c r="BA487" i="32" s="1"/>
  <c r="BC570" i="32"/>
  <c r="AX570" i="32"/>
  <c r="AZ570" i="32" s="1"/>
  <c r="AY517" i="32"/>
  <c r="BA517" i="32" s="1"/>
  <c r="AY521" i="32"/>
  <c r="BA521" i="32" s="1"/>
  <c r="AY525" i="32"/>
  <c r="BA525" i="32" s="1"/>
  <c r="AY534" i="32"/>
  <c r="BA534" i="32" s="1"/>
  <c r="AY610" i="32"/>
  <c r="BA610" i="32" s="1"/>
  <c r="AX616" i="32"/>
  <c r="AZ616" i="32" s="1"/>
  <c r="BC616" i="32"/>
  <c r="AY691" i="32"/>
  <c r="BA691" i="32" s="1"/>
  <c r="AY699" i="32"/>
  <c r="BA699" i="32" s="1"/>
  <c r="AY549" i="32"/>
  <c r="BA549" i="32" s="1"/>
  <c r="AY569" i="32"/>
  <c r="BA569" i="32" s="1"/>
  <c r="AY678" i="32"/>
  <c r="BA678" i="32" s="1"/>
  <c r="AY683" i="32"/>
  <c r="BA683" i="32" s="1"/>
  <c r="AY503" i="32"/>
  <c r="BA503" i="32" s="1"/>
  <c r="AY526" i="32"/>
  <c r="BA526" i="32" s="1"/>
  <c r="AY535" i="32"/>
  <c r="BA535" i="32" s="1"/>
  <c r="AY650" i="32"/>
  <c r="BA650" i="32" s="1"/>
  <c r="AY681" i="32"/>
  <c r="BA681" i="32" s="1"/>
  <c r="AY618" i="32"/>
  <c r="BA618" i="32" s="1"/>
  <c r="AY694" i="32"/>
  <c r="BA694" i="32" s="1"/>
  <c r="AY660" i="32"/>
  <c r="BA660" i="32" s="1"/>
  <c r="AY668" i="32"/>
  <c r="BA668" i="32" s="1"/>
  <c r="AY528" i="32"/>
  <c r="BA528" i="32" s="1"/>
  <c r="AY539" i="32"/>
  <c r="BA539" i="32" s="1"/>
  <c r="AY626" i="32"/>
  <c r="BA626" i="32" s="1"/>
  <c r="AX677" i="32"/>
  <c r="AZ677" i="32" s="1"/>
  <c r="AY545" i="32"/>
  <c r="BA545" i="32" s="1"/>
  <c r="AY557" i="32"/>
  <c r="BA557" i="32" s="1"/>
  <c r="AY628" i="32"/>
  <c r="BA628" i="32" s="1"/>
  <c r="AY561" i="32"/>
  <c r="BA561" i="32" s="1"/>
  <c r="AY604" i="32"/>
  <c r="BA604" i="32" s="1"/>
  <c r="AX607" i="32"/>
  <c r="AZ607" i="32" s="1"/>
  <c r="BC617" i="32"/>
  <c r="AX617" i="32"/>
  <c r="AZ617" i="32" s="1"/>
  <c r="AY646" i="32"/>
  <c r="BA646" i="32" s="1"/>
  <c r="AY544" i="32"/>
  <c r="BA544" i="32" s="1"/>
  <c r="BC760" i="32"/>
  <c r="AX760" i="32"/>
  <c r="AZ760" i="32" s="1"/>
  <c r="AY768" i="32"/>
  <c r="BA768" i="32" s="1"/>
  <c r="AX774" i="32"/>
  <c r="AZ774" i="32" s="1"/>
  <c r="AY804" i="32"/>
  <c r="BA804" i="32" s="1"/>
  <c r="AY814" i="32"/>
  <c r="BA814" i="32" s="1"/>
  <c r="AY774" i="32"/>
  <c r="BA774" i="32" s="1"/>
  <c r="AY816" i="32"/>
  <c r="BA816" i="32" s="1"/>
  <c r="AY718" i="32"/>
  <c r="BA718" i="32" s="1"/>
  <c r="AY732" i="32"/>
  <c r="BA732" i="32" s="1"/>
  <c r="AY782" i="32"/>
  <c r="BA782" i="32" s="1"/>
  <c r="BC803" i="32"/>
  <c r="AX803" i="32"/>
  <c r="AZ803" i="32" s="1"/>
  <c r="AY695" i="32"/>
  <c r="BA695" i="32" s="1"/>
  <c r="AY703" i="32"/>
  <c r="BA703" i="32" s="1"/>
  <c r="AY742" i="32"/>
  <c r="BA742" i="32" s="1"/>
  <c r="AY834" i="32"/>
  <c r="BA834" i="32" s="1"/>
  <c r="AX839" i="32"/>
  <c r="AZ839" i="32" s="1"/>
  <c r="BC807" i="32"/>
  <c r="AY828" i="32"/>
  <c r="BA828" i="32" s="1"/>
  <c r="AY845" i="32"/>
  <c r="BA845" i="32" s="1"/>
  <c r="AY872" i="32"/>
  <c r="BA872" i="32" s="1"/>
  <c r="AY605" i="32"/>
  <c r="BA605" i="32" s="1"/>
  <c r="AY621" i="32"/>
  <c r="BA621" i="32" s="1"/>
  <c r="AY633" i="32"/>
  <c r="BA633" i="32" s="1"/>
  <c r="AY637" i="32"/>
  <c r="BA637" i="32" s="1"/>
  <c r="AY661" i="32"/>
  <c r="BA661" i="32" s="1"/>
  <c r="AY669" i="32"/>
  <c r="BA669" i="32" s="1"/>
  <c r="AY696" i="32"/>
  <c r="BA696" i="32" s="1"/>
  <c r="AX819" i="32"/>
  <c r="AZ819" i="32" s="1"/>
  <c r="BC819" i="32"/>
  <c r="AY713" i="32"/>
  <c r="BA713" i="32" s="1"/>
  <c r="AY722" i="32"/>
  <c r="BA722" i="32" s="1"/>
  <c r="AY571" i="32"/>
  <c r="BA571" i="32" s="1"/>
  <c r="AY575" i="32"/>
  <c r="BA575" i="32" s="1"/>
  <c r="AY579" i="32"/>
  <c r="BA579" i="32" s="1"/>
  <c r="AY583" i="32"/>
  <c r="BA583" i="32" s="1"/>
  <c r="AY587" i="32"/>
  <c r="BA587" i="32" s="1"/>
  <c r="AY591" i="32"/>
  <c r="BA591" i="32" s="1"/>
  <c r="AY595" i="32"/>
  <c r="BA595" i="32" s="1"/>
  <c r="AY599" i="32"/>
  <c r="BA599" i="32" s="1"/>
  <c r="AY615" i="32"/>
  <c r="BA615" i="32" s="1"/>
  <c r="AY655" i="32"/>
  <c r="BA655" i="32" s="1"/>
  <c r="AY663" i="32"/>
  <c r="BA663" i="32" s="1"/>
  <c r="AY667" i="32"/>
  <c r="BA667" i="32" s="1"/>
  <c r="AY700" i="32"/>
  <c r="BA700" i="32" s="1"/>
  <c r="AY812" i="32"/>
  <c r="BA812" i="32" s="1"/>
  <c r="AX830" i="32"/>
  <c r="AZ830" i="32" s="1"/>
  <c r="AY702" i="32"/>
  <c r="BA702" i="32" s="1"/>
  <c r="AY708" i="32"/>
  <c r="BA708" i="32" s="1"/>
  <c r="AY830" i="32"/>
  <c r="BA830" i="32" s="1"/>
  <c r="AY849" i="32"/>
  <c r="BA849" i="32" s="1"/>
  <c r="AY758" i="32"/>
  <c r="BA758" i="32" s="1"/>
  <c r="AY802" i="32"/>
  <c r="BA802" i="32" s="1"/>
  <c r="AY820" i="32"/>
  <c r="BA820" i="32" s="1"/>
  <c r="AY888" i="32"/>
  <c r="BA888" i="32" s="1"/>
  <c r="AY976" i="32"/>
  <c r="BA976" i="32" s="1"/>
  <c r="AY892" i="32"/>
  <c r="BA892" i="32" s="1"/>
  <c r="AY938" i="32"/>
  <c r="BA938" i="32" s="1"/>
  <c r="AY955" i="32"/>
  <c r="BA955" i="32" s="1"/>
  <c r="AY1075" i="32"/>
  <c r="BA1075" i="32" s="1"/>
  <c r="AY921" i="32"/>
  <c r="BA921" i="32" s="1"/>
  <c r="AX952" i="32"/>
  <c r="AZ952" i="32" s="1"/>
  <c r="BC952" i="32"/>
  <c r="AY981" i="32"/>
  <c r="BA981" i="32" s="1"/>
  <c r="AX858" i="32"/>
  <c r="AZ858" i="32" s="1"/>
  <c r="AY885" i="32"/>
  <c r="BA885" i="32" s="1"/>
  <c r="AY901" i="32"/>
  <c r="BA901" i="32" s="1"/>
  <c r="AY929" i="32"/>
  <c r="BA929" i="32" s="1"/>
  <c r="AY735" i="32"/>
  <c r="BA735" i="32" s="1"/>
  <c r="AY775" i="32"/>
  <c r="BA775" i="32" s="1"/>
  <c r="AY803" i="32"/>
  <c r="BA803" i="32" s="1"/>
  <c r="AY811" i="32"/>
  <c r="BA811" i="32" s="1"/>
  <c r="AY815" i="32"/>
  <c r="BA815" i="32" s="1"/>
  <c r="AY831" i="32"/>
  <c r="BA831" i="32" s="1"/>
  <c r="AY846" i="32"/>
  <c r="BA846" i="32" s="1"/>
  <c r="AY868" i="32"/>
  <c r="BA868" i="32" s="1"/>
  <c r="AY891" i="32"/>
  <c r="BA891" i="32" s="1"/>
  <c r="BC905" i="32"/>
  <c r="AY925" i="32"/>
  <c r="BA925" i="32" s="1"/>
  <c r="AY942" i="32"/>
  <c r="BA942" i="32" s="1"/>
  <c r="AY960" i="32"/>
  <c r="BA960" i="32" s="1"/>
  <c r="AY970" i="32"/>
  <c r="BA970" i="32" s="1"/>
  <c r="AY1105" i="32"/>
  <c r="BA1105" i="32" s="1"/>
  <c r="AY905" i="32"/>
  <c r="BA905" i="32" s="1"/>
  <c r="AY963" i="32"/>
  <c r="BA963" i="32" s="1"/>
  <c r="AY729" i="32"/>
  <c r="BA729" i="32" s="1"/>
  <c r="AY733" i="32"/>
  <c r="BA733" i="32" s="1"/>
  <c r="AY753" i="32"/>
  <c r="BA753" i="32" s="1"/>
  <c r="AY761" i="32"/>
  <c r="BA761" i="32" s="1"/>
  <c r="AY769" i="32"/>
  <c r="BA769" i="32" s="1"/>
  <c r="AY777" i="32"/>
  <c r="BA777" i="32" s="1"/>
  <c r="AY785" i="32"/>
  <c r="BA785" i="32" s="1"/>
  <c r="AY789" i="32"/>
  <c r="BA789" i="32" s="1"/>
  <c r="AY825" i="32"/>
  <c r="BA825" i="32" s="1"/>
  <c r="AY852" i="32"/>
  <c r="BA852" i="32" s="1"/>
  <c r="AY870" i="32"/>
  <c r="BA870" i="32" s="1"/>
  <c r="AY876" i="32"/>
  <c r="BA876" i="32" s="1"/>
  <c r="AY896" i="32"/>
  <c r="BA896" i="32" s="1"/>
  <c r="AX905" i="32"/>
  <c r="AZ905" i="32" s="1"/>
  <c r="BC1158" i="32"/>
  <c r="AX1158" i="32"/>
  <c r="AZ1158" i="32" s="1"/>
  <c r="AY856" i="32"/>
  <c r="BA856" i="32" s="1"/>
  <c r="AY861" i="32"/>
  <c r="BA861" i="32" s="1"/>
  <c r="AY890" i="32"/>
  <c r="BA890" i="32" s="1"/>
  <c r="AY909" i="32"/>
  <c r="BA909" i="32" s="1"/>
  <c r="AY731" i="32"/>
  <c r="BA731" i="32" s="1"/>
  <c r="BC735" i="32"/>
  <c r="AY739" i="32"/>
  <c r="BA739" i="32" s="1"/>
  <c r="AY747" i="32"/>
  <c r="BA747" i="32" s="1"/>
  <c r="AY767" i="32"/>
  <c r="BA767" i="32" s="1"/>
  <c r="AY771" i="32"/>
  <c r="BA771" i="32" s="1"/>
  <c r="AY779" i="32"/>
  <c r="BA779" i="32" s="1"/>
  <c r="AY791" i="32"/>
  <c r="BA791" i="32" s="1"/>
  <c r="AY795" i="32"/>
  <c r="BA795" i="32" s="1"/>
  <c r="AY799" i="32"/>
  <c r="BA799" i="32" s="1"/>
  <c r="AY807" i="32"/>
  <c r="BA807" i="32" s="1"/>
  <c r="AY819" i="32"/>
  <c r="BA819" i="32" s="1"/>
  <c r="AY827" i="32"/>
  <c r="BA827" i="32" s="1"/>
  <c r="AY839" i="32"/>
  <c r="BA839" i="32" s="1"/>
  <c r="AY843" i="32"/>
  <c r="BA843" i="32" s="1"/>
  <c r="AY850" i="32"/>
  <c r="BA850" i="32" s="1"/>
  <c r="AY854" i="32"/>
  <c r="BA854" i="32" s="1"/>
  <c r="AY874" i="32"/>
  <c r="BA874" i="32" s="1"/>
  <c r="AY878" i="32"/>
  <c r="BA878" i="32" s="1"/>
  <c r="AY956" i="32"/>
  <c r="BA956" i="32" s="1"/>
  <c r="AY980" i="32"/>
  <c r="BA980" i="32" s="1"/>
  <c r="AY987" i="32"/>
  <c r="BA987" i="32" s="1"/>
  <c r="BC858" i="32"/>
  <c r="AY913" i="32"/>
  <c r="BA913" i="32" s="1"/>
  <c r="AY959" i="32"/>
  <c r="BA959" i="32" s="1"/>
  <c r="AY977" i="32"/>
  <c r="BA977" i="32" s="1"/>
  <c r="AY866" i="32"/>
  <c r="BA866" i="32" s="1"/>
  <c r="AY884" i="32"/>
  <c r="BA884" i="32" s="1"/>
  <c r="AY897" i="32"/>
  <c r="BA897" i="32" s="1"/>
  <c r="BC986" i="32"/>
  <c r="AX986" i="32"/>
  <c r="AZ986" i="32" s="1"/>
  <c r="AY900" i="32"/>
  <c r="BA900" i="32" s="1"/>
  <c r="AY917" i="32"/>
  <c r="BA917" i="32" s="1"/>
  <c r="AY964" i="32"/>
  <c r="BA964" i="32" s="1"/>
  <c r="AY965" i="32"/>
  <c r="BA965" i="32" s="1"/>
  <c r="AY972" i="32"/>
  <c r="BA972" i="32" s="1"/>
  <c r="AY1085" i="32"/>
  <c r="BA1085" i="32" s="1"/>
  <c r="AY1089" i="32"/>
  <c r="BA1089" i="32" s="1"/>
  <c r="AY944" i="32"/>
  <c r="BA944" i="32" s="1"/>
  <c r="AY997" i="32"/>
  <c r="BA997" i="32" s="1"/>
  <c r="BC1002" i="32"/>
  <c r="AY1037" i="32"/>
  <c r="BA1037" i="32" s="1"/>
  <c r="AY1045" i="32"/>
  <c r="BA1045" i="32" s="1"/>
  <c r="BC984" i="32"/>
  <c r="AY904" i="32"/>
  <c r="BA904" i="32" s="1"/>
  <c r="AY908" i="32"/>
  <c r="BA908" i="32" s="1"/>
  <c r="AY912" i="32"/>
  <c r="BA912" i="32" s="1"/>
  <c r="AY916" i="32"/>
  <c r="BA916" i="32" s="1"/>
  <c r="AY948" i="32"/>
  <c r="BA948" i="32" s="1"/>
  <c r="AY949" i="32"/>
  <c r="BA949" i="32" s="1"/>
  <c r="BC1010" i="32"/>
  <c r="AY1051" i="32"/>
  <c r="BA1051" i="32" s="1"/>
  <c r="AY952" i="32"/>
  <c r="BA952" i="32" s="1"/>
  <c r="AY1047" i="32"/>
  <c r="BA1047" i="32" s="1"/>
  <c r="AY933" i="32"/>
  <c r="BA933" i="32" s="1"/>
  <c r="AY951" i="32"/>
  <c r="BA951" i="32" s="1"/>
  <c r="AY954" i="32"/>
  <c r="BA954" i="32" s="1"/>
  <c r="AX963" i="32"/>
  <c r="AZ963" i="32" s="1"/>
  <c r="AY984" i="32"/>
  <c r="BA984" i="32" s="1"/>
  <c r="AY983" i="32"/>
  <c r="BA983" i="32" s="1"/>
  <c r="AY991" i="32"/>
  <c r="BA991" i="32" s="1"/>
  <c r="AY1007" i="32"/>
  <c r="BA1007" i="32" s="1"/>
  <c r="AY1031" i="32"/>
  <c r="BA1031" i="32" s="1"/>
  <c r="AY1070" i="32"/>
  <c r="BA1070" i="32" s="1"/>
  <c r="AY1118" i="32"/>
  <c r="BA1118" i="32" s="1"/>
  <c r="AY1020" i="32"/>
  <c r="BA1020" i="32" s="1"/>
  <c r="AY1090" i="32"/>
  <c r="BA1090" i="32" s="1"/>
  <c r="BC963" i="32"/>
  <c r="AY1001" i="32"/>
  <c r="BA1001" i="32" s="1"/>
  <c r="AY1033" i="32"/>
  <c r="BA1033" i="32" s="1"/>
  <c r="AY1061" i="32"/>
  <c r="BA1061" i="32" s="1"/>
  <c r="AX1100" i="32"/>
  <c r="AZ1100" i="32" s="1"/>
  <c r="BC1100" i="32"/>
  <c r="AY973" i="32"/>
  <c r="BA973" i="32" s="1"/>
  <c r="AY1013" i="32"/>
  <c r="BA1013" i="32" s="1"/>
  <c r="AY1137" i="32"/>
  <c r="BA1137" i="32" s="1"/>
  <c r="AY1023" i="32"/>
  <c r="BA1023" i="32" s="1"/>
  <c r="AY1055" i="32"/>
  <c r="BA1055" i="32" s="1"/>
  <c r="AY1086" i="32"/>
  <c r="BA1086" i="32" s="1"/>
  <c r="AY1157" i="32"/>
  <c r="BA1157" i="32" s="1"/>
  <c r="AX1027" i="32"/>
  <c r="AZ1027" i="32" s="1"/>
  <c r="AY1083" i="32"/>
  <c r="BA1083" i="32" s="1"/>
  <c r="AY1027" i="32"/>
  <c r="BA1027" i="32" s="1"/>
  <c r="AY1039" i="32"/>
  <c r="BA1039" i="32" s="1"/>
  <c r="AY1096" i="32"/>
  <c r="BA1096" i="32" s="1"/>
  <c r="AY1154" i="32"/>
  <c r="BA1154" i="32" s="1"/>
  <c r="AY1035" i="32"/>
  <c r="BA1035" i="32" s="1"/>
  <c r="AY994" i="32"/>
  <c r="BA994" i="32" s="1"/>
  <c r="AY1002" i="32"/>
  <c r="BA1002" i="32" s="1"/>
  <c r="BC1120" i="32"/>
  <c r="AY1019" i="32"/>
  <c r="BA1019" i="32" s="1"/>
  <c r="AY1053" i="32"/>
  <c r="BA1053" i="32" s="1"/>
  <c r="AY1066" i="32"/>
  <c r="BA1066" i="32" s="1"/>
  <c r="AY1204" i="32"/>
  <c r="AY988" i="32"/>
  <c r="BA988" i="32" s="1"/>
  <c r="AY1000" i="32"/>
  <c r="BA1000" i="32" s="1"/>
  <c r="AY1012" i="32"/>
  <c r="BA1012" i="32" s="1"/>
  <c r="AY1029" i="32"/>
  <c r="BA1029" i="32" s="1"/>
  <c r="AY1174" i="32"/>
  <c r="BA1174" i="32" s="1"/>
  <c r="AY1049" i="32"/>
  <c r="BA1049" i="32" s="1"/>
  <c r="AY1069" i="32"/>
  <c r="BA1069" i="32" s="1"/>
  <c r="BC1111" i="32"/>
  <c r="AY1112" i="32"/>
  <c r="BA1112" i="32" s="1"/>
  <c r="AY1074" i="32"/>
  <c r="BA1074" i="32" s="1"/>
  <c r="AY1082" i="32"/>
  <c r="BA1082" i="32" s="1"/>
  <c r="AX1146" i="32"/>
  <c r="AZ1146" i="32" s="1"/>
  <c r="AY1250" i="32"/>
  <c r="BA1250" i="32" s="1"/>
  <c r="AY1073" i="32"/>
  <c r="BA1073" i="32" s="1"/>
  <c r="AY1081" i="32"/>
  <c r="BA1081" i="32" s="1"/>
  <c r="AY1101" i="32"/>
  <c r="BA1101" i="32" s="1"/>
  <c r="AY1109" i="32"/>
  <c r="BA1109" i="32" s="1"/>
  <c r="AY1114" i="32"/>
  <c r="BA1114" i="32" s="1"/>
  <c r="AY1146" i="32"/>
  <c r="AY1169" i="32"/>
  <c r="BA1169" i="32" s="1"/>
  <c r="AY1046" i="32"/>
  <c r="BA1046" i="32" s="1"/>
  <c r="AY1065" i="32"/>
  <c r="BA1065" i="32" s="1"/>
  <c r="AY1122" i="32"/>
  <c r="BA1122" i="32" s="1"/>
  <c r="AY1133" i="32"/>
  <c r="AY1149" i="32"/>
  <c r="BA1149" i="32" s="1"/>
  <c r="AY1116" i="32"/>
  <c r="BA1116" i="32" s="1"/>
  <c r="AX1162" i="32"/>
  <c r="AZ1162" i="32" s="1"/>
  <c r="AY1042" i="32"/>
  <c r="BA1042" i="32" s="1"/>
  <c r="AY1058" i="32"/>
  <c r="BA1058" i="32" s="1"/>
  <c r="AY1062" i="32"/>
  <c r="BA1062" i="32" s="1"/>
  <c r="AY1091" i="32"/>
  <c r="BA1091" i="32" s="1"/>
  <c r="AY1120" i="32"/>
  <c r="BA1120" i="32" s="1"/>
  <c r="AY1235" i="32"/>
  <c r="BA1235" i="32" s="1"/>
  <c r="AY1048" i="32"/>
  <c r="BA1048" i="32" s="1"/>
  <c r="AY1060" i="32"/>
  <c r="BA1060" i="32" s="1"/>
  <c r="AY1077" i="32"/>
  <c r="BA1077" i="32" s="1"/>
  <c r="AY1108" i="32"/>
  <c r="BA1108" i="32" s="1"/>
  <c r="AY1150" i="32"/>
  <c r="BA1150" i="32" s="1"/>
  <c r="AY1170" i="32"/>
  <c r="BA1170" i="32" s="1"/>
  <c r="AY1158" i="32"/>
  <c r="AY1207" i="32"/>
  <c r="BA1207" i="32" s="1"/>
  <c r="AY1260" i="32"/>
  <c r="BA1260" i="32" s="1"/>
  <c r="AY1196" i="32"/>
  <c r="BA1196" i="32" s="1"/>
  <c r="AY1113" i="32"/>
  <c r="BA1113" i="32" s="1"/>
  <c r="AY1140" i="32"/>
  <c r="BA1140" i="32" s="1"/>
  <c r="AY1160" i="32"/>
  <c r="BA1160" i="32" s="1"/>
  <c r="AY1161" i="32"/>
  <c r="BA1161" i="32" s="1"/>
  <c r="AY1162" i="32"/>
  <c r="BA1162" i="32" s="1"/>
  <c r="BC1172" i="32"/>
  <c r="AY1225" i="32"/>
  <c r="BA1225" i="32" s="1"/>
  <c r="AY1256" i="32"/>
  <c r="BA1256" i="32" s="1"/>
  <c r="AY1286" i="32"/>
  <c r="AY1124" i="32"/>
  <c r="BA1124" i="32" s="1"/>
  <c r="BC1159" i="32"/>
  <c r="AY1186" i="32"/>
  <c r="BA1186" i="32" s="1"/>
  <c r="AY1164" i="32"/>
  <c r="BA1164" i="32" s="1"/>
  <c r="AY1092" i="32"/>
  <c r="BA1092" i="32" s="1"/>
  <c r="BC1191" i="32"/>
  <c r="AY1163" i="32"/>
  <c r="BA1163" i="32" s="1"/>
  <c r="AY1177" i="32"/>
  <c r="BA1177" i="32" s="1"/>
  <c r="AY1188" i="32"/>
  <c r="BA1188" i="32" s="1"/>
  <c r="AY1194" i="32"/>
  <c r="BA1194" i="32" s="1"/>
  <c r="BC1207" i="32"/>
  <c r="AX1207" i="32"/>
  <c r="AZ1207" i="32" s="1"/>
  <c r="AY1240" i="32"/>
  <c r="BA1240" i="32" s="1"/>
  <c r="AX1238" i="32"/>
  <c r="AZ1238" i="32" s="1"/>
  <c r="BC1244" i="32"/>
  <c r="AY1281" i="32"/>
  <c r="BA1281" i="32" s="1"/>
  <c r="AY1224" i="32"/>
  <c r="BA1224" i="32" s="1"/>
  <c r="AY1238" i="32"/>
  <c r="BC1241" i="32"/>
  <c r="AY1181" i="32"/>
  <c r="BA1181" i="32" s="1"/>
  <c r="AY1192" i="32"/>
  <c r="BA1192" i="32" s="1"/>
  <c r="BC1238" i="32"/>
  <c r="AY1258" i="32"/>
  <c r="BA1258" i="32" s="1"/>
  <c r="BC1236" i="32"/>
  <c r="AY1274" i="32"/>
  <c r="BA1274" i="32" s="1"/>
  <c r="AY1287" i="32"/>
  <c r="BA1287" i="32" s="1"/>
  <c r="AY1223" i="32"/>
  <c r="BA1223" i="32" s="1"/>
  <c r="AY1252" i="32"/>
  <c r="BA1252" i="32" s="1"/>
  <c r="AY1165" i="32"/>
  <c r="AY1200" i="32"/>
  <c r="BA1200" i="32" s="1"/>
  <c r="AY1254" i="32"/>
  <c r="BA1254" i="32" s="1"/>
  <c r="AY1216" i="32"/>
  <c r="BA1216" i="32" s="1"/>
  <c r="AY1273" i="32"/>
  <c r="AY1246" i="32"/>
  <c r="AY1280" i="32"/>
  <c r="BA1280" i="32" s="1"/>
  <c r="BC1330" i="32"/>
  <c r="AY1208" i="32"/>
  <c r="BA1208" i="32" s="1"/>
  <c r="AY1228" i="32"/>
  <c r="BA1228" i="32" s="1"/>
  <c r="AX1290" i="32"/>
  <c r="AZ1290" i="32" s="1"/>
  <c r="BC1290" i="32"/>
  <c r="AY1268" i="32"/>
  <c r="BA1268" i="32" s="1"/>
  <c r="AY1266" i="32"/>
  <c r="BA1266" i="32" s="1"/>
  <c r="BC1299" i="32"/>
  <c r="AX1299" i="32"/>
  <c r="AZ1299" i="32" s="1"/>
  <c r="AY1255" i="32"/>
  <c r="BC1261" i="32"/>
  <c r="AY1262" i="32"/>
  <c r="BA1262" i="32" s="1"/>
  <c r="AY1284" i="32"/>
  <c r="BA1284" i="32" s="1"/>
  <c r="BC1363" i="32"/>
  <c r="AX1363" i="32"/>
  <c r="AZ1363" i="32" s="1"/>
  <c r="AY1338" i="32"/>
  <c r="BA1338" i="32" s="1"/>
  <c r="AY1299" i="32"/>
  <c r="AY1300" i="32"/>
  <c r="BA1300" i="32" s="1"/>
  <c r="AY1373" i="32"/>
  <c r="BA1373" i="32" s="1"/>
  <c r="AX1276" i="32"/>
  <c r="AZ1276" i="32" s="1"/>
  <c r="AY1296" i="32"/>
  <c r="BA1296" i="32" s="1"/>
  <c r="AY1302" i="32"/>
  <c r="BA1302" i="32" s="1"/>
  <c r="AY1362" i="32"/>
  <c r="BA1362" i="32" s="1"/>
  <c r="AY1292" i="32"/>
  <c r="BD1350" i="32"/>
  <c r="BE1350" i="32" s="1"/>
  <c r="AY1363" i="32"/>
  <c r="AY1298" i="32"/>
  <c r="BA1298" i="32" s="1"/>
  <c r="AY1346" i="32"/>
  <c r="BA1346" i="32" s="1"/>
  <c r="AY1263" i="32"/>
  <c r="BA1263" i="32" s="1"/>
  <c r="AY1270" i="32"/>
  <c r="BA1270" i="32" s="1"/>
  <c r="AY1272" i="32"/>
  <c r="BA1272" i="32" s="1"/>
  <c r="AY1305" i="32"/>
  <c r="BA1305" i="32" s="1"/>
  <c r="AY1320" i="32"/>
  <c r="BA1320" i="32" s="1"/>
  <c r="BC1335" i="32"/>
  <c r="AY1336" i="32"/>
  <c r="AY1366" i="32"/>
  <c r="AY1370" i="32"/>
  <c r="BA1370" i="32" s="1"/>
  <c r="AY1264" i="32"/>
  <c r="BA1264" i="32" s="1"/>
  <c r="AY1324" i="32"/>
  <c r="AX1366" i="32"/>
  <c r="AZ1366" i="32" s="1"/>
  <c r="AY1269" i="32"/>
  <c r="BA1269" i="32" s="1"/>
  <c r="AY1282" i="32"/>
  <c r="BA1282" i="32" s="1"/>
  <c r="AX1288" i="32"/>
  <c r="AZ1288" i="32" s="1"/>
  <c r="AY1307" i="32"/>
  <c r="BC1328" i="32"/>
  <c r="AY1341" i="32"/>
  <c r="BA1341" i="32" s="1"/>
  <c r="AY1377" i="32"/>
  <c r="BA1377" i="32" s="1"/>
  <c r="AY1386" i="32"/>
  <c r="BA1386" i="32" s="1"/>
  <c r="AY1310" i="32"/>
  <c r="AY1328" i="32"/>
  <c r="BA1328" i="32" s="1"/>
  <c r="AY1349" i="32"/>
  <c r="BA1349" i="32" s="1"/>
  <c r="BC1303" i="32"/>
  <c r="AY1345" i="32"/>
  <c r="BA1345" i="32" s="1"/>
  <c r="AY1303" i="32"/>
  <c r="AY1353" i="32"/>
  <c r="BA1353" i="32" s="1"/>
  <c r="AY1365" i="32"/>
  <c r="BA1365" i="32" s="1"/>
  <c r="AY1378" i="32"/>
  <c r="BA1378" i="32" s="1"/>
  <c r="BD1383" i="32"/>
  <c r="BE1383" i="32" s="1"/>
  <c r="AY1342" i="32"/>
  <c r="BA1342" i="32" s="1"/>
  <c r="BD1347" i="32"/>
  <c r="BE1347" i="32" s="1"/>
  <c r="AY1385" i="32"/>
  <c r="BA1385" i="32" s="1"/>
  <c r="AY1393" i="32"/>
  <c r="BA1393" i="32" s="1"/>
  <c r="AY1395" i="32"/>
  <c r="BD1346" i="32"/>
  <c r="BE1346" i="32" s="1"/>
  <c r="AY1369" i="32"/>
  <c r="BA1369" i="32" s="1"/>
  <c r="AY1382" i="32"/>
  <c r="BA1382" i="32" s="1"/>
  <c r="BD1387" i="32"/>
  <c r="BE1387" i="32" s="1"/>
  <c r="AY1389" i="32"/>
  <c r="BA1389" i="32" s="1"/>
  <c r="AY1312" i="32"/>
  <c r="BA1312" i="32" s="1"/>
  <c r="AY1374" i="32"/>
  <c r="BA1374" i="32" s="1"/>
  <c r="BD1379" i="32"/>
  <c r="BE1379" i="32" s="1"/>
  <c r="AY1381" i="32"/>
  <c r="BA1381" i="32" s="1"/>
  <c r="AY1311" i="32"/>
  <c r="BA1311" i="32" s="1"/>
  <c r="AY1350" i="32"/>
  <c r="BA1350" i="32" s="1"/>
  <c r="BD1378" i="32"/>
  <c r="BE1378" i="32" s="1"/>
  <c r="AY1396" i="32"/>
  <c r="AX761" i="32" l="1"/>
  <c r="AZ761" i="32" s="1"/>
  <c r="R20" i="6"/>
  <c r="AX967" i="32"/>
  <c r="AZ967" i="32" s="1"/>
  <c r="BC253" i="32"/>
  <c r="BC152" i="32"/>
  <c r="BC1393" i="32"/>
  <c r="BC171" i="32"/>
  <c r="BB123" i="32"/>
  <c r="BD123" i="32" s="1"/>
  <c r="BE123" i="32" s="1"/>
  <c r="AX8" i="32"/>
  <c r="AZ8" i="32" s="1"/>
  <c r="BB252" i="32"/>
  <c r="BD252" i="32" s="1"/>
  <c r="BE252" i="32" s="1"/>
  <c r="BC252" i="32"/>
  <c r="BC224" i="32"/>
  <c r="BB224" i="32"/>
  <c r="BD224" i="32" s="1"/>
  <c r="BE224" i="32" s="1"/>
  <c r="BB196" i="32"/>
  <c r="BD196" i="32" s="1"/>
  <c r="BE196" i="32" s="1"/>
  <c r="BC196" i="32"/>
  <c r="BB184" i="32"/>
  <c r="BD184" i="32" s="1"/>
  <c r="BE184" i="32" s="1"/>
  <c r="BC184" i="32"/>
  <c r="BB168" i="32"/>
  <c r="BD168" i="32" s="1"/>
  <c r="BE168" i="32" s="1"/>
  <c r="BC168" i="32"/>
  <c r="BC132" i="32"/>
  <c r="BB132" i="32"/>
  <c r="BD132" i="32" s="1"/>
  <c r="BE132" i="32" s="1"/>
  <c r="BC128" i="32"/>
  <c r="BB128" i="32"/>
  <c r="BD128" i="32" s="1"/>
  <c r="BE128" i="32" s="1"/>
  <c r="BC124" i="32"/>
  <c r="BB124" i="32"/>
  <c r="BD124" i="32" s="1"/>
  <c r="BE124" i="32" s="1"/>
  <c r="BB254" i="32"/>
  <c r="BD254" i="32" s="1"/>
  <c r="BE254" i="32" s="1"/>
  <c r="BC254" i="32"/>
  <c r="BB246" i="32"/>
  <c r="BD246" i="32" s="1"/>
  <c r="BE246" i="32" s="1"/>
  <c r="BC246" i="32"/>
  <c r="BC218" i="32"/>
  <c r="BB218" i="32"/>
  <c r="BD218" i="32" s="1"/>
  <c r="BE218" i="32" s="1"/>
  <c r="BC210" i="32"/>
  <c r="BB210" i="32"/>
  <c r="BD210" i="32" s="1"/>
  <c r="BE210" i="32" s="1"/>
  <c r="BB190" i="32"/>
  <c r="BD190" i="32" s="1"/>
  <c r="BE190" i="32" s="1"/>
  <c r="BC190" i="32"/>
  <c r="BB186" i="32"/>
  <c r="BD186" i="32" s="1"/>
  <c r="BE186" i="32" s="1"/>
  <c r="BC186" i="32"/>
  <c r="BB182" i="32"/>
  <c r="BD182" i="32" s="1"/>
  <c r="BE182" i="32" s="1"/>
  <c r="BC182" i="32"/>
  <c r="BB170" i="32"/>
  <c r="BD170" i="32" s="1"/>
  <c r="BE170" i="32" s="1"/>
  <c r="BC170" i="32"/>
  <c r="BC130" i="32"/>
  <c r="BB130" i="32"/>
  <c r="BD130" i="32" s="1"/>
  <c r="BE130" i="32" s="1"/>
  <c r="BC126" i="32"/>
  <c r="BB126" i="32"/>
  <c r="BD126" i="32" s="1"/>
  <c r="BE126" i="32" s="1"/>
  <c r="BB377" i="32"/>
  <c r="BD377" i="32" s="1"/>
  <c r="BE377" i="32" s="1"/>
  <c r="BC1049" i="32"/>
  <c r="AX1180" i="32"/>
  <c r="AZ1180" i="32" s="1"/>
  <c r="AX187" i="32"/>
  <c r="AZ187" i="32" s="1"/>
  <c r="BC1180" i="32"/>
  <c r="BC899" i="32"/>
  <c r="AX744" i="32"/>
  <c r="AZ744" i="32" s="1"/>
  <c r="BC1146" i="32"/>
  <c r="AX1058" i="32"/>
  <c r="AZ1058" i="32" s="1"/>
  <c r="AX1319" i="32"/>
  <c r="AZ1319" i="32" s="1"/>
  <c r="BD679" i="32"/>
  <c r="BE679" i="32" s="1"/>
  <c r="AX1292" i="32"/>
  <c r="AZ1292" i="32" s="1"/>
  <c r="BC1255" i="32"/>
  <c r="AX999" i="32"/>
  <c r="AZ999" i="32" s="1"/>
  <c r="BC583" i="32"/>
  <c r="BC1246" i="32"/>
  <c r="BC1304" i="32"/>
  <c r="AX1246" i="32"/>
  <c r="AZ1246" i="32" s="1"/>
  <c r="BC1058" i="32"/>
  <c r="BC398" i="32"/>
  <c r="AX679" i="32"/>
  <c r="AZ679" i="32" s="1"/>
  <c r="BC1155" i="32"/>
  <c r="BD1187" i="32"/>
  <c r="BE1187" i="32" s="1"/>
  <c r="BD698" i="32"/>
  <c r="BE698" i="32" s="1"/>
  <c r="AX368" i="32"/>
  <c r="AZ368" i="32" s="1"/>
  <c r="BB368" i="32"/>
  <c r="BD368" i="32" s="1"/>
  <c r="BE368" i="32" s="1"/>
  <c r="BC1371" i="32"/>
  <c r="BB162" i="32"/>
  <c r="BD162" i="32" s="1"/>
  <c r="BE162" i="32" s="1"/>
  <c r="BB145" i="32"/>
  <c r="BD145" i="32" s="1"/>
  <c r="BE145" i="32" s="1"/>
  <c r="BB270" i="32"/>
  <c r="BD270" i="32" s="1"/>
  <c r="BE270" i="32" s="1"/>
  <c r="BB137" i="32"/>
  <c r="BD137" i="32" s="1"/>
  <c r="BE137" i="32" s="1"/>
  <c r="AX399" i="32"/>
  <c r="AZ399" i="32" s="1"/>
  <c r="BB399" i="32"/>
  <c r="BD399" i="32" s="1"/>
  <c r="BE399" i="32" s="1"/>
  <c r="BB1086" i="32"/>
  <c r="BD1086" i="32" s="1"/>
  <c r="BE1086" i="32" s="1"/>
  <c r="BD113" i="32"/>
  <c r="BE113" i="32" s="1"/>
  <c r="BB846" i="32"/>
  <c r="BD846" i="32" s="1"/>
  <c r="BE846" i="32" s="1"/>
  <c r="BB847" i="32"/>
  <c r="BD847" i="32" s="1"/>
  <c r="BE847" i="32" s="1"/>
  <c r="BB851" i="32"/>
  <c r="BD851" i="32" s="1"/>
  <c r="BE851" i="32" s="1"/>
  <c r="BB849" i="32"/>
  <c r="BD849" i="32" s="1"/>
  <c r="BE849" i="32" s="1"/>
  <c r="BB843" i="32"/>
  <c r="BD843" i="32" s="1"/>
  <c r="BE843" i="32" s="1"/>
  <c r="AX29" i="32"/>
  <c r="AZ29" i="32" s="1"/>
  <c r="BD714" i="32"/>
  <c r="BE714" i="32" s="1"/>
  <c r="BD1124" i="32"/>
  <c r="BE1124" i="32" s="1"/>
  <c r="BC1177" i="32"/>
  <c r="AX1286" i="32"/>
  <c r="AZ1286" i="32" s="1"/>
  <c r="AX1289" i="32"/>
  <c r="AZ1289" i="32" s="1"/>
  <c r="AX1177" i="32"/>
  <c r="AZ1177" i="32" s="1"/>
  <c r="AX1145" i="32"/>
  <c r="AZ1145" i="32" s="1"/>
  <c r="AX776" i="32"/>
  <c r="AZ776" i="32" s="1"/>
  <c r="BC38" i="32"/>
  <c r="BB306" i="32"/>
  <c r="BD306" i="32" s="1"/>
  <c r="BE306" i="32" s="1"/>
  <c r="BC1286" i="32"/>
  <c r="AX162" i="32"/>
  <c r="AZ162" i="32" s="1"/>
  <c r="BC551" i="32"/>
  <c r="BB1324" i="32"/>
  <c r="BD1324" i="32" s="1"/>
  <c r="BE1324" i="32" s="1"/>
  <c r="AX1067" i="32"/>
  <c r="AZ1067" i="32" s="1"/>
  <c r="BC953" i="32"/>
  <c r="AX970" i="32"/>
  <c r="AZ970" i="32" s="1"/>
  <c r="BC1076" i="32"/>
  <c r="AX1115" i="32"/>
  <c r="AZ1115" i="32" s="1"/>
  <c r="AX292" i="32"/>
  <c r="AZ292" i="32" s="1"/>
  <c r="BB302" i="32"/>
  <c r="BD302" i="32" s="1"/>
  <c r="BE302" i="32" s="1"/>
  <c r="BB1043" i="32"/>
  <c r="BD1043" i="32" s="1"/>
  <c r="BE1043" i="32" s="1"/>
  <c r="AX1076" i="32"/>
  <c r="AZ1076" i="32" s="1"/>
  <c r="BC890" i="32"/>
  <c r="AX587" i="32"/>
  <c r="AZ587" i="32" s="1"/>
  <c r="AX456" i="32"/>
  <c r="AZ456" i="32" s="1"/>
  <c r="BC292" i="32"/>
  <c r="BC305" i="32"/>
  <c r="BB305" i="32"/>
  <c r="BD305" i="32" s="1"/>
  <c r="BE305" i="32" s="1"/>
  <c r="AX875" i="32"/>
  <c r="AZ875" i="32" s="1"/>
  <c r="AX348" i="32"/>
  <c r="AZ348" i="32" s="1"/>
  <c r="BB304" i="32"/>
  <c r="BD304" i="32" s="1"/>
  <c r="BE304" i="32" s="1"/>
  <c r="BB1059" i="32"/>
  <c r="BD1059" i="32" s="1"/>
  <c r="BE1059" i="32" s="1"/>
  <c r="BC1377" i="32"/>
  <c r="BB1377" i="32"/>
  <c r="BB1041" i="32"/>
  <c r="BD1041" i="32" s="1"/>
  <c r="BE1041" i="32" s="1"/>
  <c r="BC430" i="32"/>
  <c r="BB430" i="32"/>
  <c r="BD430" i="32" s="1"/>
  <c r="BE430" i="32" s="1"/>
  <c r="AX890" i="32"/>
  <c r="AZ890" i="32" s="1"/>
  <c r="BC949" i="32"/>
  <c r="BC1000" i="32"/>
  <c r="AX809" i="32"/>
  <c r="AZ809" i="32" s="1"/>
  <c r="BC888" i="32"/>
  <c r="BC682" i="32"/>
  <c r="BB303" i="32"/>
  <c r="BD303" i="32" s="1"/>
  <c r="BE303" i="32" s="1"/>
  <c r="BB326" i="32"/>
  <c r="BC1149" i="32"/>
  <c r="BC1067" i="32"/>
  <c r="AX1000" i="32"/>
  <c r="AZ1000" i="32" s="1"/>
  <c r="BC875" i="32"/>
  <c r="BC873" i="32"/>
  <c r="AX682" i="32"/>
  <c r="AZ682" i="32" s="1"/>
  <c r="BC441" i="32"/>
  <c r="AX1330" i="32"/>
  <c r="AZ1330" i="32" s="1"/>
  <c r="BB1330" i="32"/>
  <c r="BC632" i="32"/>
  <c r="BB478" i="32"/>
  <c r="BD478" i="32" s="1"/>
  <c r="BE478" i="32" s="1"/>
  <c r="AX1267" i="32"/>
  <c r="AZ1267" i="32" s="1"/>
  <c r="BB1267" i="32"/>
  <c r="BD1158" i="32"/>
  <c r="BE1158" i="32" s="1"/>
  <c r="AX1049" i="32"/>
  <c r="AZ1049" i="32" s="1"/>
  <c r="BC642" i="32"/>
  <c r="AX341" i="32"/>
  <c r="AZ341" i="32" s="1"/>
  <c r="BC227" i="32"/>
  <c r="BD552" i="32"/>
  <c r="BE552" i="32" s="1"/>
  <c r="AX923" i="32"/>
  <c r="AZ923" i="32" s="1"/>
  <c r="AX651" i="32"/>
  <c r="AZ651" i="32" s="1"/>
  <c r="AX768" i="32"/>
  <c r="AZ768" i="32" s="1"/>
  <c r="BD1212" i="32"/>
  <c r="BE1212" i="32" s="1"/>
  <c r="AX926" i="32"/>
  <c r="AZ926" i="32" s="1"/>
  <c r="BC898" i="32"/>
  <c r="BC82" i="32"/>
  <c r="BD1152" i="32"/>
  <c r="BE1152" i="32" s="1"/>
  <c r="BD1234" i="32"/>
  <c r="BE1234" i="32" s="1"/>
  <c r="BD91" i="32"/>
  <c r="BE91" i="32" s="1"/>
  <c r="AX1394" i="32"/>
  <c r="BB1394" i="32"/>
  <c r="BD1394" i="32" s="1"/>
  <c r="BC74" i="32"/>
  <c r="BB862" i="32"/>
  <c r="BD862" i="32" s="1"/>
  <c r="BE862" i="32" s="1"/>
  <c r="BB48" i="32"/>
  <c r="BD48" i="32" s="1"/>
  <c r="BE48" i="32" s="1"/>
  <c r="BD1063" i="32"/>
  <c r="BB235" i="32"/>
  <c r="BD235" i="32" s="1"/>
  <c r="BE235" i="32" s="1"/>
  <c r="BB974" i="32"/>
  <c r="BD974" i="32" s="1"/>
  <c r="BE974" i="32" s="1"/>
  <c r="BB995" i="32"/>
  <c r="BD995" i="32" s="1"/>
  <c r="BE995" i="32" s="1"/>
  <c r="BB1074" i="32"/>
  <c r="BD1074" i="32" s="1"/>
  <c r="BE1074" i="32" s="1"/>
  <c r="AX1233" i="32"/>
  <c r="AZ1233" i="32" s="1"/>
  <c r="BB1233" i="32"/>
  <c r="BB1271" i="32"/>
  <c r="BD1271" i="32" s="1"/>
  <c r="BE1271" i="32" s="1"/>
  <c r="BB269" i="32"/>
  <c r="BD269" i="32" s="1"/>
  <c r="BE269" i="32" s="1"/>
  <c r="BB333" i="32"/>
  <c r="BD333" i="32" s="1"/>
  <c r="BE333" i="32" s="1"/>
  <c r="BC1097" i="32"/>
  <c r="BB1097" i="32"/>
  <c r="BD1097" i="32" s="1"/>
  <c r="BE1097" i="32" s="1"/>
  <c r="BB1279" i="32"/>
  <c r="BB1031" i="32"/>
  <c r="BD1031" i="32" s="1"/>
  <c r="BE1031" i="32" s="1"/>
  <c r="BB991" i="32"/>
  <c r="BD991" i="32" s="1"/>
  <c r="BE991" i="32" s="1"/>
  <c r="AX1034" i="32"/>
  <c r="AZ1034" i="32" s="1"/>
  <c r="BB1034" i="32"/>
  <c r="BC1364" i="32"/>
  <c r="BB1364" i="32"/>
  <c r="AX1356" i="32"/>
  <c r="AZ1356" i="32" s="1"/>
  <c r="BB1356" i="32"/>
  <c r="BD1356" i="32" s="1"/>
  <c r="BE1356" i="32" s="1"/>
  <c r="BB993" i="32"/>
  <c r="BD993" i="32" s="1"/>
  <c r="BE993" i="32" s="1"/>
  <c r="BC1093" i="32"/>
  <c r="BD1093" i="32"/>
  <c r="BD69" i="32"/>
  <c r="BE69" i="32" s="1"/>
  <c r="BB1262" i="32"/>
  <c r="BD1262" i="32" s="1"/>
  <c r="BE1262" i="32" s="1"/>
  <c r="AX1265" i="32"/>
  <c r="AZ1265" i="32" s="1"/>
  <c r="BB1265" i="32"/>
  <c r="BD1265" i="32" s="1"/>
  <c r="BE1265" i="32" s="1"/>
  <c r="BC1269" i="32"/>
  <c r="BB1269" i="32"/>
  <c r="BB1037" i="32"/>
  <c r="BD1037" i="32" s="1"/>
  <c r="BE1037" i="32" s="1"/>
  <c r="BB1064" i="32"/>
  <c r="BD1064" i="32" s="1"/>
  <c r="BE1064" i="32" s="1"/>
  <c r="BB861" i="32"/>
  <c r="BD861" i="32" s="1"/>
  <c r="BE861" i="32" s="1"/>
  <c r="BB863" i="32"/>
  <c r="BD863" i="32" s="1"/>
  <c r="BE863" i="32" s="1"/>
  <c r="BB1106" i="32"/>
  <c r="BD1106" i="32" s="1"/>
  <c r="BE1106" i="32" s="1"/>
  <c r="BB295" i="32"/>
  <c r="BD295" i="32" s="1"/>
  <c r="BE295" i="32" s="1"/>
  <c r="BB980" i="32"/>
  <c r="BD980" i="32" s="1"/>
  <c r="BE980" i="32" s="1"/>
  <c r="BB1035" i="32"/>
  <c r="BD1035" i="32" s="1"/>
  <c r="BE1035" i="32" s="1"/>
  <c r="BB1292" i="32"/>
  <c r="BD1292" i="32" s="1"/>
  <c r="BE1292" i="32" s="1"/>
  <c r="BB46" i="32"/>
  <c r="BD46" i="32" s="1"/>
  <c r="BE46" i="32" s="1"/>
  <c r="BB1032" i="32"/>
  <c r="BD1032" i="32" s="1"/>
  <c r="BE1032" i="32" s="1"/>
  <c r="BB43" i="32"/>
  <c r="BD43" i="32" s="1"/>
  <c r="BE43" i="32" s="1"/>
  <c r="BB1029" i="32"/>
  <c r="BD1029" i="32" s="1"/>
  <c r="BE1029" i="32" s="1"/>
  <c r="BB42" i="32"/>
  <c r="BD42" i="32" s="1"/>
  <c r="BE42" i="32" s="1"/>
  <c r="BB330" i="32"/>
  <c r="BB1091" i="32"/>
  <c r="BD1091" i="32" s="1"/>
  <c r="BE1091" i="32" s="1"/>
  <c r="AX973" i="32"/>
  <c r="AZ973" i="32" s="1"/>
  <c r="BB973" i="32"/>
  <c r="BC36" i="32"/>
  <c r="BB36" i="32"/>
  <c r="BD36" i="32" s="1"/>
  <c r="BE36" i="32" s="1"/>
  <c r="BB76" i="32"/>
  <c r="BD76" i="32" s="1"/>
  <c r="BE76" i="32" s="1"/>
  <c r="BD240" i="32"/>
  <c r="BE240" i="32" s="1"/>
  <c r="BB1020" i="32"/>
  <c r="BD1020" i="32" s="1"/>
  <c r="BE1020" i="32" s="1"/>
  <c r="BB1017" i="32"/>
  <c r="BD1017" i="32" s="1"/>
  <c r="BE1017" i="32" s="1"/>
  <c r="AX1015" i="32"/>
  <c r="AZ1015" i="32" s="1"/>
  <c r="BB1015" i="32"/>
  <c r="BD1015" i="32" s="1"/>
  <c r="BE1015" i="32" s="1"/>
  <c r="BB1019" i="32"/>
  <c r="BD1019" i="32" s="1"/>
  <c r="BE1019" i="32" s="1"/>
  <c r="BB1311" i="32"/>
  <c r="BD1311" i="32" s="1"/>
  <c r="BE1311" i="32" s="1"/>
  <c r="BB1014" i="32"/>
  <c r="BD1014" i="32" s="1"/>
  <c r="BE1014" i="32" s="1"/>
  <c r="AX873" i="32"/>
  <c r="AZ873" i="32" s="1"/>
  <c r="AX1097" i="32"/>
  <c r="AZ1097" i="32" s="1"/>
  <c r="BC296" i="32"/>
  <c r="BC714" i="32"/>
  <c r="AX1086" i="32"/>
  <c r="AZ1086" i="32" s="1"/>
  <c r="BC980" i="32"/>
  <c r="BC283" i="32"/>
  <c r="BC1086" i="32"/>
  <c r="AX296" i="32"/>
  <c r="AZ296" i="32" s="1"/>
  <c r="AX1279" i="32"/>
  <c r="AZ1279" i="32" s="1"/>
  <c r="AX426" i="32"/>
  <c r="AZ426" i="32" s="1"/>
  <c r="BC1279" i="32"/>
  <c r="AX333" i="32"/>
  <c r="AZ333" i="32" s="1"/>
  <c r="AX283" i="32"/>
  <c r="AZ283" i="32" s="1"/>
  <c r="AX714" i="32"/>
  <c r="AZ714" i="32" s="1"/>
  <c r="AX404" i="32"/>
  <c r="AZ404" i="32" s="1"/>
  <c r="BB404" i="32"/>
  <c r="BD404" i="32" s="1"/>
  <c r="BE404" i="32" s="1"/>
  <c r="AX371" i="32"/>
  <c r="AZ371" i="32" s="1"/>
  <c r="BB371" i="32"/>
  <c r="BD371" i="32" s="1"/>
  <c r="BE371" i="32" s="1"/>
  <c r="AX416" i="32"/>
  <c r="AZ416" i="32" s="1"/>
  <c r="BB416" i="32"/>
  <c r="BD416" i="32" s="1"/>
  <c r="BE416" i="32" s="1"/>
  <c r="AX344" i="32"/>
  <c r="AZ344" i="32" s="1"/>
  <c r="BB344" i="32"/>
  <c r="BD344" i="32" s="1"/>
  <c r="BE344" i="32" s="1"/>
  <c r="AX346" i="32"/>
  <c r="AZ346" i="32" s="1"/>
  <c r="BB346" i="32"/>
  <c r="BD346" i="32" s="1"/>
  <c r="BE346" i="32" s="1"/>
  <c r="AX343" i="32"/>
  <c r="AZ343" i="32" s="1"/>
  <c r="BB343" i="32"/>
  <c r="BD343" i="32" s="1"/>
  <c r="BE343" i="32" s="1"/>
  <c r="AX372" i="32"/>
  <c r="AZ372" i="32" s="1"/>
  <c r="BB372" i="32"/>
  <c r="BD372" i="32" s="1"/>
  <c r="BE372" i="32" s="1"/>
  <c r="AX367" i="32"/>
  <c r="AZ367" i="32" s="1"/>
  <c r="BB367" i="32"/>
  <c r="BD367" i="32" s="1"/>
  <c r="BE367" i="32" s="1"/>
  <c r="BB1299" i="32"/>
  <c r="BD1299" i="32" s="1"/>
  <c r="BE1299" i="32" s="1"/>
  <c r="BB1062" i="32"/>
  <c r="BD1062" i="32" s="1"/>
  <c r="BE1062" i="32" s="1"/>
  <c r="BB1005" i="32"/>
  <c r="BD1005" i="32" s="1"/>
  <c r="BE1005" i="32" s="1"/>
  <c r="BB1061" i="32"/>
  <c r="BD1061" i="32" s="1"/>
  <c r="BE1061" i="32" s="1"/>
  <c r="BB989" i="32"/>
  <c r="BD989" i="32" s="1"/>
  <c r="BE989" i="32" s="1"/>
  <c r="BB1060" i="32"/>
  <c r="BD1060" i="32" s="1"/>
  <c r="BE1060" i="32" s="1"/>
  <c r="BB262" i="32"/>
  <c r="BD262" i="32" s="1"/>
  <c r="BE262" i="32" s="1"/>
  <c r="AX350" i="32"/>
  <c r="AZ350" i="32" s="1"/>
  <c r="BB350" i="32"/>
  <c r="BD350" i="32" s="1"/>
  <c r="BE350" i="32" s="1"/>
  <c r="AX1271" i="32"/>
  <c r="AZ1271" i="32" s="1"/>
  <c r="AX355" i="32"/>
  <c r="AZ355" i="32" s="1"/>
  <c r="BB355" i="32"/>
  <c r="BD355" i="32" s="1"/>
  <c r="BE355" i="32" s="1"/>
  <c r="BC1271" i="32"/>
  <c r="AX1244" i="32"/>
  <c r="AZ1244" i="32" s="1"/>
  <c r="AX1091" i="32"/>
  <c r="AZ1091" i="32" s="1"/>
  <c r="BC1091" i="32"/>
  <c r="BC1041" i="32"/>
  <c r="BC369" i="32"/>
  <c r="AX369" i="32"/>
  <c r="AZ369" i="32" s="1"/>
  <c r="BB370" i="32"/>
  <c r="AX370" i="32"/>
  <c r="AZ370" i="32" s="1"/>
  <c r="BB423" i="32"/>
  <c r="BD423" i="32" s="1"/>
  <c r="BE423" i="32" s="1"/>
  <c r="AX423" i="32"/>
  <c r="AZ423" i="32" s="1"/>
  <c r="BC1046" i="32"/>
  <c r="AX1046" i="32"/>
  <c r="AZ1046" i="32" s="1"/>
  <c r="AX1307" i="32"/>
  <c r="AZ1307" i="32" s="1"/>
  <c r="BC235" i="32"/>
  <c r="AX235" i="32"/>
  <c r="AZ235" i="32" s="1"/>
  <c r="BC1037" i="32"/>
  <c r="AX1003" i="32"/>
  <c r="AZ1003" i="32" s="1"/>
  <c r="BC1355" i="32"/>
  <c r="AX710" i="32"/>
  <c r="AZ710" i="32" s="1"/>
  <c r="BD642" i="32"/>
  <c r="BE642" i="32" s="1"/>
  <c r="BD647" i="32"/>
  <c r="BE647" i="32" s="1"/>
  <c r="BD378" i="32"/>
  <c r="BE378" i="32" s="1"/>
  <c r="BD1206" i="32"/>
  <c r="BE1206" i="32" s="1"/>
  <c r="BC710" i="32"/>
  <c r="BD1145" i="32"/>
  <c r="BE1145" i="32" s="1"/>
  <c r="BD189" i="32"/>
  <c r="BE189" i="32" s="1"/>
  <c r="AX1337" i="32"/>
  <c r="AZ1337" i="32" s="1"/>
  <c r="BD570" i="32"/>
  <c r="BE570" i="32" s="1"/>
  <c r="BC1390" i="32"/>
  <c r="BD194" i="32"/>
  <c r="BE194" i="32" s="1"/>
  <c r="BB1257" i="32"/>
  <c r="BD1257" i="32" s="1"/>
  <c r="BE1257" i="32" s="1"/>
  <c r="BB1363" i="32"/>
  <c r="BD1363" i="32" s="1"/>
  <c r="BE1363" i="32" s="1"/>
  <c r="BB925" i="32"/>
  <c r="BD925" i="32" s="1"/>
  <c r="BE925" i="32" s="1"/>
  <c r="BB784" i="32"/>
  <c r="BD784" i="32" s="1"/>
  <c r="BE784" i="32" s="1"/>
  <c r="BB946" i="32"/>
  <c r="BD946" i="32" s="1"/>
  <c r="BE946" i="32" s="1"/>
  <c r="BB103" i="32"/>
  <c r="BB1303" i="32"/>
  <c r="BD1303" i="32" s="1"/>
  <c r="BE1303" i="32" s="1"/>
  <c r="AX1303" i="32"/>
  <c r="AZ1303" i="32" s="1"/>
  <c r="BA1363" i="32"/>
  <c r="BA1273" i="32"/>
  <c r="BA1133" i="32"/>
  <c r="BC365" i="32"/>
  <c r="BA1241" i="32"/>
  <c r="BB111" i="32"/>
  <c r="BD111" i="32" s="1"/>
  <c r="BE111" i="32" s="1"/>
  <c r="BD776" i="32"/>
  <c r="BE776" i="32" s="1"/>
  <c r="BB729" i="32"/>
  <c r="BD729" i="32" s="1"/>
  <c r="BE729" i="32" s="1"/>
  <c r="BC1259" i="32"/>
  <c r="BB1259" i="32"/>
  <c r="BD1259" i="32" s="1"/>
  <c r="BE1259" i="32" s="1"/>
  <c r="BB744" i="32"/>
  <c r="BB93" i="32"/>
  <c r="BD93" i="32" s="1"/>
  <c r="BE93" i="32" s="1"/>
  <c r="BB1255" i="32"/>
  <c r="BB1304" i="32"/>
  <c r="BB958" i="32"/>
  <c r="BD958" i="32" s="1"/>
  <c r="BE958" i="32" s="1"/>
  <c r="BA1135" i="32"/>
  <c r="BB788" i="32"/>
  <c r="BD788" i="32" s="1"/>
  <c r="BE788" i="32" s="1"/>
  <c r="AX1127" i="32"/>
  <c r="AZ1127" i="32" s="1"/>
  <c r="BB1127" i="32"/>
  <c r="BB756" i="32"/>
  <c r="BD756" i="32" s="1"/>
  <c r="BE756" i="32" s="1"/>
  <c r="BB961" i="32"/>
  <c r="BD961" i="32" s="1"/>
  <c r="BE961" i="32" s="1"/>
  <c r="BB105" i="32"/>
  <c r="BD105" i="32" s="1"/>
  <c r="BE105" i="32" s="1"/>
  <c r="BD676" i="32"/>
  <c r="BE676" i="32" s="1"/>
  <c r="BB965" i="32"/>
  <c r="BD965" i="32" s="1"/>
  <c r="BE965" i="32" s="1"/>
  <c r="BB312" i="32"/>
  <c r="BD312" i="32" s="1"/>
  <c r="BE312" i="32" s="1"/>
  <c r="BB1258" i="32"/>
  <c r="BD1258" i="32" s="1"/>
  <c r="BE1258" i="32" s="1"/>
  <c r="BC935" i="32"/>
  <c r="BB935" i="32"/>
  <c r="BA1132" i="32"/>
  <c r="BB106" i="32"/>
  <c r="BD106" i="32" s="1"/>
  <c r="BE106" i="32" s="1"/>
  <c r="BB107" i="32"/>
  <c r="BD107" i="32" s="1"/>
  <c r="BE107" i="32" s="1"/>
  <c r="BB117" i="32"/>
  <c r="BD117" i="32" s="1"/>
  <c r="BE117" i="32" s="1"/>
  <c r="BB930" i="32"/>
  <c r="BD930" i="32" s="1"/>
  <c r="BE930" i="32" s="1"/>
  <c r="BB937" i="32"/>
  <c r="BD937" i="32" s="1"/>
  <c r="BE937" i="32" s="1"/>
  <c r="BC1136" i="32"/>
  <c r="BC1135" i="32"/>
  <c r="AX887" i="32"/>
  <c r="AZ887" i="32" s="1"/>
  <c r="BC796" i="32"/>
  <c r="BC571" i="32"/>
  <c r="BC652" i="32"/>
  <c r="AX176" i="32"/>
  <c r="AZ176" i="32" s="1"/>
  <c r="BB118" i="32"/>
  <c r="BD118" i="32" s="1"/>
  <c r="BE118" i="32" s="1"/>
  <c r="BB956" i="32"/>
  <c r="BD956" i="32" s="1"/>
  <c r="BE956" i="32" s="1"/>
  <c r="BD65" i="32"/>
  <c r="BE65" i="32" s="1"/>
  <c r="AX109" i="32"/>
  <c r="AZ109" i="32" s="1"/>
  <c r="BB109" i="32"/>
  <c r="BD109" i="32" s="1"/>
  <c r="BE109" i="32" s="1"/>
  <c r="BB781" i="32"/>
  <c r="BD781" i="32" s="1"/>
  <c r="BE781" i="32" s="1"/>
  <c r="BB785" i="32"/>
  <c r="BD785" i="32" s="1"/>
  <c r="BE785" i="32" s="1"/>
  <c r="BC1315" i="32"/>
  <c r="BC1366" i="32"/>
  <c r="BC1280" i="32"/>
  <c r="BC894" i="32"/>
  <c r="BC855" i="32"/>
  <c r="AX796" i="32"/>
  <c r="AZ796" i="32" s="1"/>
  <c r="AX571" i="32"/>
  <c r="AZ571" i="32" s="1"/>
  <c r="BA1159" i="32"/>
  <c r="BA1148" i="32"/>
  <c r="BB968" i="32"/>
  <c r="BD968" i="32" s="1"/>
  <c r="BE968" i="32" s="1"/>
  <c r="BC777" i="32"/>
  <c r="BB777" i="32"/>
  <c r="BB730" i="32"/>
  <c r="BD730" i="32" s="1"/>
  <c r="BE730" i="32" s="1"/>
  <c r="BB771" i="32"/>
  <c r="BD771" i="32" s="1"/>
  <c r="BE771" i="32" s="1"/>
  <c r="BA1158" i="32"/>
  <c r="BB929" i="32"/>
  <c r="BD929" i="32" s="1"/>
  <c r="BE929" i="32" s="1"/>
  <c r="BA1238" i="32"/>
  <c r="AX1037" i="32"/>
  <c r="AZ1037" i="32" s="1"/>
  <c r="AX855" i="32"/>
  <c r="AZ855" i="32" s="1"/>
  <c r="BB886" i="32"/>
  <c r="BD886" i="32" s="1"/>
  <c r="BE886" i="32" s="1"/>
  <c r="BB112" i="32"/>
  <c r="BD112" i="32" s="1"/>
  <c r="BE112" i="32" s="1"/>
  <c r="BB869" i="32"/>
  <c r="BD869" i="32" s="1"/>
  <c r="BE869" i="32" s="1"/>
  <c r="BA1246" i="32"/>
  <c r="BB941" i="32"/>
  <c r="BD941" i="32" s="1"/>
  <c r="BE941" i="32" s="1"/>
  <c r="AX941" i="32"/>
  <c r="AZ941" i="32" s="1"/>
  <c r="AX894" i="32"/>
  <c r="AZ894" i="32" s="1"/>
  <c r="BC750" i="32"/>
  <c r="AX509" i="32"/>
  <c r="AZ509" i="32" s="1"/>
  <c r="BB298" i="32"/>
  <c r="BD298" i="32" s="1"/>
  <c r="BE298" i="32" s="1"/>
  <c r="BB110" i="32"/>
  <c r="BD110" i="32" s="1"/>
  <c r="BE110" i="32" s="1"/>
  <c r="BB945" i="32"/>
  <c r="BD945" i="32" s="1"/>
  <c r="BE945" i="32" s="1"/>
  <c r="BB101" i="32"/>
  <c r="BD101" i="32" s="1"/>
  <c r="BE101" i="32" s="1"/>
  <c r="BB138" i="32"/>
  <c r="BD138" i="32" s="1"/>
  <c r="BE138" i="32" s="1"/>
  <c r="BB1222" i="32"/>
  <c r="AX1268" i="32"/>
  <c r="AZ1268" i="32" s="1"/>
  <c r="BA1255" i="32"/>
  <c r="BC1133" i="32"/>
  <c r="BA1165" i="32"/>
  <c r="AX1234" i="32"/>
  <c r="AZ1234" i="32" s="1"/>
  <c r="BA1146" i="32"/>
  <c r="AX1133" i="32"/>
  <c r="AZ1133" i="32" s="1"/>
  <c r="BC715" i="32"/>
  <c r="AX859" i="32"/>
  <c r="AZ859" i="32" s="1"/>
  <c r="BB122" i="32"/>
  <c r="BD122" i="32" s="1"/>
  <c r="BE122" i="32" s="1"/>
  <c r="BB339" i="32"/>
  <c r="BD339" i="32" s="1"/>
  <c r="BE339" i="32" s="1"/>
  <c r="BB957" i="32"/>
  <c r="BD957" i="32" s="1"/>
  <c r="BE957" i="32" s="1"/>
  <c r="BB601" i="32"/>
  <c r="BB140" i="32"/>
  <c r="BD140" i="32" s="1"/>
  <c r="BE140" i="32" s="1"/>
  <c r="BC1356" i="32"/>
  <c r="BC887" i="32"/>
  <c r="BC1327" i="32"/>
  <c r="AX1336" i="32"/>
  <c r="AZ1336" i="32" s="1"/>
  <c r="BC1234" i="32"/>
  <c r="AX1165" i="32"/>
  <c r="AZ1165" i="32" s="1"/>
  <c r="BC859" i="32"/>
  <c r="AX715" i="32"/>
  <c r="AZ715" i="32" s="1"/>
  <c r="BB728" i="32"/>
  <c r="BD728" i="32" s="1"/>
  <c r="BE728" i="32" s="1"/>
  <c r="BB779" i="32"/>
  <c r="BD779" i="32" s="1"/>
  <c r="BE779" i="32" s="1"/>
  <c r="BB761" i="32"/>
  <c r="BD761" i="32" s="1"/>
  <c r="BE761" i="32" s="1"/>
  <c r="BB858" i="32"/>
  <c r="BB963" i="32"/>
  <c r="BD963" i="32" s="1"/>
  <c r="BE963" i="32" s="1"/>
  <c r="BB952" i="32"/>
  <c r="BD952" i="32" s="1"/>
  <c r="BE952" i="32" s="1"/>
  <c r="BB108" i="32"/>
  <c r="BD108" i="32" s="1"/>
  <c r="BE108" i="32" s="1"/>
  <c r="BB967" i="32"/>
  <c r="BB467" i="32"/>
  <c r="BD467" i="32" s="1"/>
  <c r="BE467" i="32" s="1"/>
  <c r="BB738" i="32"/>
  <c r="BD738" i="32" s="1"/>
  <c r="BE738" i="32" s="1"/>
  <c r="AX1324" i="32"/>
  <c r="AZ1324" i="32" s="1"/>
  <c r="AX1327" i="32"/>
  <c r="AZ1327" i="32" s="1"/>
  <c r="BC1307" i="32"/>
  <c r="BC1336" i="32"/>
  <c r="BC1165" i="32"/>
  <c r="BC1003" i="32"/>
  <c r="AX863" i="32"/>
  <c r="AZ863" i="32" s="1"/>
  <c r="BC1055" i="32"/>
  <c r="BB934" i="32"/>
  <c r="BD934" i="32" s="1"/>
  <c r="BE934" i="32" s="1"/>
  <c r="AX1223" i="32"/>
  <c r="AZ1223" i="32" s="1"/>
  <c r="BB1223" i="32"/>
  <c r="BB773" i="32"/>
  <c r="BD773" i="32" s="1"/>
  <c r="BE773" i="32" s="1"/>
  <c r="BB870" i="32"/>
  <c r="BD870" i="32" s="1"/>
  <c r="BE870" i="32" s="1"/>
  <c r="BB964" i="32"/>
  <c r="BD964" i="32" s="1"/>
  <c r="BE964" i="32" s="1"/>
  <c r="BB1283" i="32"/>
  <c r="BD1283" i="32" s="1"/>
  <c r="BE1283" i="32" s="1"/>
  <c r="BB1256" i="32"/>
  <c r="BD1256" i="32" s="1"/>
  <c r="BE1256" i="32" s="1"/>
  <c r="AX1302" i="32"/>
  <c r="AZ1302" i="32" s="1"/>
  <c r="BB1302" i="32"/>
  <c r="BA1286" i="32"/>
  <c r="BA1180" i="32"/>
  <c r="BA1204" i="32"/>
  <c r="BA1155" i="32"/>
  <c r="BB760" i="32"/>
  <c r="BA1324" i="32"/>
  <c r="BA1229" i="32"/>
  <c r="BB772" i="32"/>
  <c r="BD772" i="32" s="1"/>
  <c r="BE772" i="32" s="1"/>
  <c r="BB1291" i="32"/>
  <c r="BD1291" i="32" s="1"/>
  <c r="BE1291" i="32" s="1"/>
  <c r="BB120" i="32"/>
  <c r="BD120" i="32" s="1"/>
  <c r="BE120" i="32" s="1"/>
  <c r="BB1008" i="32"/>
  <c r="BD1008" i="32" s="1"/>
  <c r="BE1008" i="32" s="1"/>
  <c r="BA1310" i="32"/>
  <c r="BA1271" i="32"/>
  <c r="BA1292" i="32"/>
  <c r="BB348" i="32"/>
  <c r="BB970" i="32"/>
  <c r="BD970" i="32" s="1"/>
  <c r="BE970" i="32" s="1"/>
  <c r="BB739" i="32"/>
  <c r="BD739" i="32" s="1"/>
  <c r="BE739" i="32" s="1"/>
  <c r="BA1303" i="32"/>
  <c r="BA1366" i="32"/>
  <c r="BB747" i="32"/>
  <c r="BD747" i="32" s="1"/>
  <c r="BE747" i="32" s="1"/>
  <c r="BA1307" i="32"/>
  <c r="BA1336" i="32"/>
  <c r="BA1299" i="32"/>
  <c r="BA1244" i="32"/>
  <c r="AX119" i="32"/>
  <c r="AZ119" i="32" s="1"/>
  <c r="BB119" i="32"/>
  <c r="BB1006" i="32"/>
  <c r="BD1006" i="32" s="1"/>
  <c r="BE1006" i="32" s="1"/>
  <c r="BC862" i="32"/>
  <c r="AX1062" i="32"/>
  <c r="AZ1062" i="32" s="1"/>
  <c r="BC1062" i="32"/>
  <c r="BC989" i="32"/>
  <c r="BC1006" i="32"/>
  <c r="BC733" i="32"/>
  <c r="AX441" i="32"/>
  <c r="AZ441" i="32" s="1"/>
  <c r="BD838" i="32"/>
  <c r="BE838" i="32" s="1"/>
  <c r="BB821" i="32"/>
  <c r="BD821" i="32" s="1"/>
  <c r="BE821" i="32" s="1"/>
  <c r="AX900" i="32"/>
  <c r="AZ900" i="32" s="1"/>
  <c r="AX24" i="32"/>
  <c r="AZ24" i="32" s="1"/>
  <c r="BB24" i="32"/>
  <c r="BD24" i="32" s="1"/>
  <c r="BE24" i="32" s="1"/>
  <c r="BB1215" i="32"/>
  <c r="BB1192" i="32"/>
  <c r="BD1192" i="32" s="1"/>
  <c r="BE1192" i="32" s="1"/>
  <c r="BB268" i="32"/>
  <c r="BD268" i="32" s="1"/>
  <c r="BE268" i="32" s="1"/>
  <c r="AX538" i="32"/>
  <c r="AZ538" i="32" s="1"/>
  <c r="BB829" i="32"/>
  <c r="BD829" i="32" s="1"/>
  <c r="BE829" i="32" s="1"/>
  <c r="BB80" i="32"/>
  <c r="BD80" i="32" s="1"/>
  <c r="BE80" i="32" s="1"/>
  <c r="BB607" i="32"/>
  <c r="BB1342" i="32"/>
  <c r="BD1342" i="32" s="1"/>
  <c r="BE1342" i="32" s="1"/>
  <c r="AX326" i="32"/>
  <c r="AZ326" i="32" s="1"/>
  <c r="BD169" i="32"/>
  <c r="BE169" i="32" s="1"/>
  <c r="BB812" i="32"/>
  <c r="BD812" i="32" s="1"/>
  <c r="BE812" i="32" s="1"/>
  <c r="BB909" i="32"/>
  <c r="BD909" i="32" s="1"/>
  <c r="BE909" i="32" s="1"/>
  <c r="BB1195" i="32"/>
  <c r="BB475" i="32"/>
  <c r="BD475" i="32" s="1"/>
  <c r="BE475" i="32" s="1"/>
  <c r="BB1317" i="32"/>
  <c r="BD1317" i="32" s="1"/>
  <c r="BE1317" i="32" s="1"/>
  <c r="BB363" i="32"/>
  <c r="BD363" i="32" s="1"/>
  <c r="BE363" i="32" s="1"/>
  <c r="AX1017" i="32"/>
  <c r="AZ1017" i="32" s="1"/>
  <c r="AX826" i="32"/>
  <c r="AZ826" i="32" s="1"/>
  <c r="BB824" i="32"/>
  <c r="BD824" i="32" s="1"/>
  <c r="BE824" i="32" s="1"/>
  <c r="BB810" i="32"/>
  <c r="BD810" i="32" s="1"/>
  <c r="BE810" i="32" s="1"/>
  <c r="BB60" i="32"/>
  <c r="BD60" i="32" s="1"/>
  <c r="BE60" i="32" s="1"/>
  <c r="BB983" i="32"/>
  <c r="BD983" i="32" s="1"/>
  <c r="BE983" i="32" s="1"/>
  <c r="BB9" i="32"/>
  <c r="BD9" i="32" s="1"/>
  <c r="BE9" i="32" s="1"/>
  <c r="BD1197" i="32"/>
  <c r="BE1197" i="32" s="1"/>
  <c r="BD1162" i="32"/>
  <c r="BE1162" i="32" s="1"/>
  <c r="AX860" i="32"/>
  <c r="AZ860" i="32" s="1"/>
  <c r="AX632" i="32"/>
  <c r="AZ632" i="32" s="1"/>
  <c r="AX398" i="32"/>
  <c r="AZ398" i="32" s="1"/>
  <c r="AX182" i="32"/>
  <c r="AZ182" i="32" s="1"/>
  <c r="AX133" i="32"/>
  <c r="AZ133" i="32" s="1"/>
  <c r="BB795" i="32"/>
  <c r="BD795" i="32" s="1"/>
  <c r="BE795" i="32" s="1"/>
  <c r="BB1217" i="32"/>
  <c r="BD1217" i="32" s="1"/>
  <c r="BE1217" i="32" s="1"/>
  <c r="AX1338" i="32"/>
  <c r="AZ1338" i="32" s="1"/>
  <c r="BB1374" i="32"/>
  <c r="BD1374" i="32" s="1"/>
  <c r="BE1374" i="32" s="1"/>
  <c r="BB813" i="32"/>
  <c r="BD813" i="32" s="1"/>
  <c r="BE813" i="32" s="1"/>
  <c r="BD604" i="32"/>
  <c r="BE604" i="32" s="1"/>
  <c r="BB791" i="32"/>
  <c r="BD791" i="32" s="1"/>
  <c r="BE791" i="32" s="1"/>
  <c r="BB8" i="32"/>
  <c r="BD8" i="32" s="1"/>
  <c r="BE8" i="32" s="1"/>
  <c r="BB472" i="32"/>
  <c r="BD472" i="32" s="1"/>
  <c r="BE472" i="32" s="1"/>
  <c r="BB473" i="32"/>
  <c r="BD473" i="32" s="1"/>
  <c r="BE473" i="32" s="1"/>
  <c r="BB905" i="32"/>
  <c r="BD905" i="32" s="1"/>
  <c r="BE905" i="32" s="1"/>
  <c r="BD984" i="32"/>
  <c r="BE984" i="32" s="1"/>
  <c r="BB803" i="32"/>
  <c r="BD803" i="32" s="1"/>
  <c r="BE803" i="32" s="1"/>
  <c r="BB1100" i="32"/>
  <c r="BD1100" i="32" s="1"/>
  <c r="BE1100" i="32" s="1"/>
  <c r="BB1370" i="32"/>
  <c r="BD1370" i="32" s="1"/>
  <c r="BE1370" i="32" s="1"/>
  <c r="BB1371" i="32"/>
  <c r="BD1371" i="32" s="1"/>
  <c r="BE1371" i="32" s="1"/>
  <c r="BB815" i="32"/>
  <c r="BD815" i="32" s="1"/>
  <c r="BE815" i="32" s="1"/>
  <c r="BB1176" i="32"/>
  <c r="BD1176" i="32" s="1"/>
  <c r="BE1176" i="32" s="1"/>
  <c r="BB852" i="32"/>
  <c r="BD852" i="32" s="1"/>
  <c r="BE852" i="32" s="1"/>
  <c r="BD164" i="32"/>
  <c r="BE164" i="32" s="1"/>
  <c r="BB831" i="32"/>
  <c r="BD831" i="32" s="1"/>
  <c r="BE831" i="32" s="1"/>
  <c r="BB1253" i="32"/>
  <c r="BD1253" i="32" s="1"/>
  <c r="BE1253" i="32" s="1"/>
  <c r="BD835" i="32"/>
  <c r="BE835" i="32" s="1"/>
  <c r="BD839" i="32"/>
  <c r="BE839" i="32" s="1"/>
  <c r="BB1167" i="32"/>
  <c r="BD1167" i="32" s="1"/>
  <c r="BE1167" i="32" s="1"/>
  <c r="BD40" i="32"/>
  <c r="BE40" i="32" s="1"/>
  <c r="AX111" i="32"/>
  <c r="AZ111" i="32" s="1"/>
  <c r="BB231" i="32"/>
  <c r="BD231" i="32" s="1"/>
  <c r="BE231" i="32" s="1"/>
  <c r="BB802" i="32"/>
  <c r="BD802" i="32" s="1"/>
  <c r="BE802" i="32" s="1"/>
  <c r="BC353" i="32"/>
  <c r="BB353" i="32"/>
  <c r="BC79" i="32"/>
  <c r="BB79" i="32"/>
  <c r="BB1295" i="32"/>
  <c r="BB1179" i="32"/>
  <c r="BD1179" i="32" s="1"/>
  <c r="BE1179" i="32" s="1"/>
  <c r="BB422" i="32"/>
  <c r="BD422" i="32" s="1"/>
  <c r="BE422" i="32" s="1"/>
  <c r="BC1017" i="32"/>
  <c r="BB476" i="32"/>
  <c r="BD476" i="32" s="1"/>
  <c r="BE476" i="32" s="1"/>
  <c r="BB814" i="32"/>
  <c r="BD814" i="32" s="1"/>
  <c r="BE814" i="32" s="1"/>
  <c r="BC793" i="32"/>
  <c r="BB793" i="32"/>
  <c r="BD793" i="32" s="1"/>
  <c r="BE793" i="32" s="1"/>
  <c r="AX81" i="32"/>
  <c r="AZ81" i="32" s="1"/>
  <c r="BB81" i="32"/>
  <c r="BB1191" i="32"/>
  <c r="BD1191" i="32" s="1"/>
  <c r="BE1191" i="32" s="1"/>
  <c r="BB1280" i="32"/>
  <c r="BB1207" i="32"/>
  <c r="BD1207" i="32" s="1"/>
  <c r="BE1207" i="32" s="1"/>
  <c r="BB82" i="32"/>
  <c r="BD82" i="32" s="1"/>
  <c r="BE82" i="32" s="1"/>
  <c r="BB226" i="32"/>
  <c r="BB805" i="32"/>
  <c r="BD805" i="32" s="1"/>
  <c r="BE805" i="32" s="1"/>
  <c r="BB809" i="32"/>
  <c r="BD809" i="32" s="1"/>
  <c r="BE809" i="32" s="1"/>
  <c r="BB871" i="32"/>
  <c r="BD871" i="32" s="1"/>
  <c r="BE871" i="32" s="1"/>
  <c r="BB899" i="32"/>
  <c r="BD899" i="32" s="1"/>
  <c r="BE899" i="32" s="1"/>
  <c r="AX575" i="32"/>
  <c r="AZ575" i="32" s="1"/>
  <c r="BC1064" i="32"/>
  <c r="BC1157" i="32"/>
  <c r="AX1258" i="32"/>
  <c r="AZ1258" i="32" s="1"/>
  <c r="BC838" i="32"/>
  <c r="BC677" i="32"/>
  <c r="AX1130" i="32"/>
  <c r="AZ1130" i="32" s="1"/>
  <c r="AX1111" i="32"/>
  <c r="AZ1111" i="32" s="1"/>
  <c r="AX965" i="32"/>
  <c r="AZ965" i="32" s="1"/>
  <c r="BC486" i="32"/>
  <c r="BC1047" i="32"/>
  <c r="BC88" i="32"/>
  <c r="BC1331" i="32"/>
  <c r="AX1333" i="32"/>
  <c r="AZ1333" i="32" s="1"/>
  <c r="AX1061" i="32"/>
  <c r="AZ1061" i="32" s="1"/>
  <c r="AX961" i="32"/>
  <c r="AZ961" i="32" s="1"/>
  <c r="AX932" i="32"/>
  <c r="AZ932" i="32" s="1"/>
  <c r="BC965" i="32"/>
  <c r="AX486" i="32"/>
  <c r="AZ486" i="32" s="1"/>
  <c r="BC1333" i="32"/>
  <c r="AX1215" i="32"/>
  <c r="AZ1215" i="32" s="1"/>
  <c r="BC1061" i="32"/>
  <c r="AX1070" i="32"/>
  <c r="AZ1070" i="32" s="1"/>
  <c r="BC961" i="32"/>
  <c r="AX268" i="32"/>
  <c r="AZ268" i="32" s="1"/>
  <c r="AX1331" i="32"/>
  <c r="AZ1331" i="32" s="1"/>
  <c r="BC821" i="32"/>
  <c r="AX1293" i="32"/>
  <c r="AZ1293" i="32" s="1"/>
  <c r="BC1130" i="32"/>
  <c r="BC1293" i="32"/>
  <c r="AX1298" i="32"/>
  <c r="AZ1298" i="32" s="1"/>
  <c r="AX1157" i="32"/>
  <c r="AZ1157" i="32" s="1"/>
  <c r="BC883" i="32"/>
  <c r="AX821" i="32"/>
  <c r="AZ821" i="32" s="1"/>
  <c r="AX659" i="32"/>
  <c r="AZ659" i="32" s="1"/>
  <c r="BC1298" i="32"/>
  <c r="BC1070" i="32"/>
  <c r="AX1301" i="32"/>
  <c r="AZ1301" i="32" s="1"/>
  <c r="AX879" i="32"/>
  <c r="AZ879" i="32" s="1"/>
  <c r="AX883" i="32"/>
  <c r="AZ883" i="32" s="1"/>
  <c r="BC659" i="32"/>
  <c r="AX451" i="32"/>
  <c r="AZ451" i="32" s="1"/>
  <c r="BC343" i="32"/>
  <c r="BC268" i="32"/>
  <c r="AX139" i="32"/>
  <c r="AZ139" i="32" s="1"/>
  <c r="BC879" i="32"/>
  <c r="BC739" i="32"/>
  <c r="AX88" i="32"/>
  <c r="AZ88" i="32" s="1"/>
  <c r="BC1301" i="32"/>
  <c r="BC1215" i="32"/>
  <c r="AX1182" i="32"/>
  <c r="AZ1182" i="32" s="1"/>
  <c r="AX1012" i="32"/>
  <c r="AZ1012" i="32" s="1"/>
  <c r="AX820" i="32"/>
  <c r="AZ820" i="32" s="1"/>
  <c r="AX739" i="32"/>
  <c r="AZ739" i="32" s="1"/>
  <c r="AX312" i="32"/>
  <c r="AZ312" i="32" s="1"/>
  <c r="BE1397" i="32"/>
  <c r="AX1047" i="32"/>
  <c r="AZ1047" i="32" s="1"/>
  <c r="BC1012" i="32"/>
  <c r="BC1258" i="32"/>
  <c r="BC1079" i="32"/>
  <c r="AX1149" i="32"/>
  <c r="AZ1149" i="32" s="1"/>
  <c r="AX533" i="32"/>
  <c r="AZ533" i="32" s="1"/>
  <c r="BC312" i="32"/>
  <c r="BC1182" i="32"/>
  <c r="BD1021" i="32"/>
  <c r="BE1021" i="32" s="1"/>
  <c r="BD675" i="32"/>
  <c r="BE675" i="32" s="1"/>
  <c r="BD424" i="32"/>
  <c r="BE424" i="32" s="1"/>
  <c r="BD857" i="32"/>
  <c r="BE857" i="32" s="1"/>
  <c r="AX838" i="32"/>
  <c r="AZ838" i="32" s="1"/>
  <c r="AX378" i="32"/>
  <c r="AZ378" i="32" s="1"/>
  <c r="BD27" i="32"/>
  <c r="BE27" i="32" s="1"/>
  <c r="BD315" i="32"/>
  <c r="BE315" i="32" s="1"/>
  <c r="BD645" i="32"/>
  <c r="BE645" i="32" s="1"/>
  <c r="BD401" i="32"/>
  <c r="BE401" i="32" s="1"/>
  <c r="BD902" i="32"/>
  <c r="BE902" i="32" s="1"/>
  <c r="BD853" i="32"/>
  <c r="BE853" i="32" s="1"/>
  <c r="BD666" i="32"/>
  <c r="BE666" i="32" s="1"/>
  <c r="BD754" i="32"/>
  <c r="BE754" i="32" s="1"/>
  <c r="BD794" i="32"/>
  <c r="BE794" i="32" s="1"/>
  <c r="BD690" i="32"/>
  <c r="BE690" i="32" s="1"/>
  <c r="BD566" i="32"/>
  <c r="BE566" i="32" s="1"/>
  <c r="BD1131" i="32"/>
  <c r="BE1131" i="32" s="1"/>
  <c r="BD23" i="32"/>
  <c r="BE23" i="32" s="1"/>
  <c r="BD622" i="32"/>
  <c r="BE622" i="32" s="1"/>
  <c r="BD1054" i="32"/>
  <c r="BE1054" i="32" s="1"/>
  <c r="BD34" i="32"/>
  <c r="BE34" i="32" s="1"/>
  <c r="BD178" i="32"/>
  <c r="BE178" i="32" s="1"/>
  <c r="BD35" i="32"/>
  <c r="BE35" i="32" s="1"/>
  <c r="BD638" i="32"/>
  <c r="BE638" i="32" s="1"/>
  <c r="BD1129" i="32"/>
  <c r="BE1129" i="32" s="1"/>
  <c r="BD395" i="32"/>
  <c r="BE395" i="32" s="1"/>
  <c r="BD527" i="32"/>
  <c r="BE527" i="32" s="1"/>
  <c r="BD564" i="32"/>
  <c r="BE564" i="32" s="1"/>
  <c r="BD67" i="32"/>
  <c r="BE67" i="32" s="1"/>
  <c r="BD458" i="32"/>
  <c r="BE458" i="32" s="1"/>
  <c r="BD57" i="32"/>
  <c r="BE57" i="32" s="1"/>
  <c r="BD345" i="32"/>
  <c r="BE345" i="32" s="1"/>
  <c r="BD629" i="32"/>
  <c r="BE629" i="32" s="1"/>
  <c r="BD582" i="32"/>
  <c r="BE582" i="32" s="1"/>
  <c r="BD726" i="32"/>
  <c r="BE726" i="32" s="1"/>
  <c r="BD996" i="32"/>
  <c r="BE996" i="32" s="1"/>
  <c r="BD1285" i="32"/>
  <c r="BE1285" i="32" s="1"/>
  <c r="BD975" i="32"/>
  <c r="BE975" i="32" s="1"/>
  <c r="BD1099" i="32"/>
  <c r="BE1099" i="32" s="1"/>
  <c r="BD979" i="32"/>
  <c r="BE979" i="32" s="1"/>
  <c r="BD1245" i="32"/>
  <c r="BE1245" i="32" s="1"/>
  <c r="BD1210" i="32"/>
  <c r="BE1210" i="32" s="1"/>
  <c r="BD515" i="32"/>
  <c r="BE515" i="32" s="1"/>
  <c r="BD202" i="32"/>
  <c r="BE202" i="32" s="1"/>
  <c r="BD203" i="32"/>
  <c r="BE203" i="32" s="1"/>
  <c r="BD374" i="32"/>
  <c r="BE374" i="32" s="1"/>
  <c r="BD608" i="32"/>
  <c r="BE608" i="32" s="1"/>
  <c r="BD752" i="32"/>
  <c r="BE752" i="32" s="1"/>
  <c r="BD417" i="32"/>
  <c r="BE417" i="32" s="1"/>
  <c r="BD514" i="32"/>
  <c r="BE514" i="32" s="1"/>
  <c r="BD149" i="32"/>
  <c r="BE149" i="32" s="1"/>
  <c r="BD576" i="32"/>
  <c r="BE576" i="32" s="1"/>
  <c r="BD603" i="32"/>
  <c r="BE603" i="32" s="1"/>
  <c r="BD497" i="32"/>
  <c r="BE497" i="32" s="1"/>
  <c r="BD641" i="32"/>
  <c r="BE641" i="32" s="1"/>
  <c r="BD450" i="32"/>
  <c r="BE450" i="32" s="1"/>
  <c r="BD594" i="32"/>
  <c r="BE594" i="32" s="1"/>
  <c r="BD1153" i="32"/>
  <c r="BE1153" i="32" s="1"/>
  <c r="BD1297" i="32"/>
  <c r="BE1297" i="32" s="1"/>
  <c r="BD1123" i="32"/>
  <c r="BE1123" i="32" s="1"/>
  <c r="BD1025" i="32"/>
  <c r="BE1025" i="32" s="1"/>
  <c r="BD1018" i="32"/>
  <c r="BE1018" i="32" s="1"/>
  <c r="BD26" i="32"/>
  <c r="BE26" i="32" s="1"/>
  <c r="BD17" i="32"/>
  <c r="BE17" i="32" s="1"/>
  <c r="BD649" i="32"/>
  <c r="BE649" i="32" s="1"/>
  <c r="BD653" i="32"/>
  <c r="BE653" i="32" s="1"/>
  <c r="BD797" i="32"/>
  <c r="BE797" i="32" s="1"/>
  <c r="BD859" i="32"/>
  <c r="BE859" i="32" s="1"/>
  <c r="BD1136" i="32"/>
  <c r="BE1136" i="32" s="1"/>
  <c r="BC630" i="32"/>
  <c r="BD1076" i="32"/>
  <c r="BE1076" i="32" s="1"/>
  <c r="BD826" i="32"/>
  <c r="BE826" i="32" s="1"/>
  <c r="BD762" i="32"/>
  <c r="BE762" i="32" s="1"/>
  <c r="BD906" i="32"/>
  <c r="BE906" i="32" s="1"/>
  <c r="BD1355" i="32"/>
  <c r="BE1355" i="32" s="1"/>
  <c r="BD1339" i="32"/>
  <c r="BE1339" i="32" s="1"/>
  <c r="BD30" i="32"/>
  <c r="BE30" i="32" s="1"/>
  <c r="BD932" i="32"/>
  <c r="BE932" i="32" s="1"/>
  <c r="BD550" i="32"/>
  <c r="BE550" i="32" s="1"/>
  <c r="BD982" i="32"/>
  <c r="BE982" i="32" s="1"/>
  <c r="BD468" i="32"/>
  <c r="BE468" i="32" s="1"/>
  <c r="BD1130" i="32"/>
  <c r="BE1130" i="32" s="1"/>
  <c r="BD1182" i="32"/>
  <c r="BE1182" i="32" s="1"/>
  <c r="BC378" i="32"/>
  <c r="BD250" i="32"/>
  <c r="BE250" i="32" s="1"/>
  <c r="BD562" i="32"/>
  <c r="BE562" i="32" s="1"/>
  <c r="BD574" i="32"/>
  <c r="BE574" i="32" s="1"/>
  <c r="BD554" i="32"/>
  <c r="BE554" i="32" s="1"/>
  <c r="BD844" i="32"/>
  <c r="BE844" i="32" s="1"/>
  <c r="BD619" i="32"/>
  <c r="BE619" i="32" s="1"/>
  <c r="AX717" i="32"/>
  <c r="AZ717" i="32" s="1"/>
  <c r="BC103" i="32"/>
  <c r="AX649" i="32"/>
  <c r="AZ649" i="32" s="1"/>
  <c r="BC1247" i="32"/>
  <c r="BC1063" i="32"/>
  <c r="AX750" i="32"/>
  <c r="AZ750" i="32" s="1"/>
  <c r="BC717" i="32"/>
  <c r="BC797" i="32"/>
  <c r="AX653" i="32"/>
  <c r="AZ653" i="32" s="1"/>
  <c r="AX103" i="32"/>
  <c r="AZ103" i="32" s="1"/>
  <c r="AX1063" i="32"/>
  <c r="AX1103" i="32"/>
  <c r="AZ1103" i="32" s="1"/>
  <c r="AX937" i="32"/>
  <c r="AZ937" i="32" s="1"/>
  <c r="BC937" i="32"/>
  <c r="AX305" i="32"/>
  <c r="AZ305" i="32" s="1"/>
  <c r="AX1135" i="32"/>
  <c r="AZ1135" i="32" s="1"/>
  <c r="AX1005" i="32"/>
  <c r="AZ1005" i="32" s="1"/>
  <c r="AX295" i="32"/>
  <c r="AZ295" i="32" s="1"/>
  <c r="BC1005" i="32"/>
  <c r="AX505" i="32"/>
  <c r="AZ505" i="32" s="1"/>
  <c r="BC295" i="32"/>
  <c r="AX1055" i="32"/>
  <c r="AZ1055" i="32" s="1"/>
  <c r="AX814" i="32"/>
  <c r="AZ814" i="32" s="1"/>
  <c r="BC941" i="32"/>
  <c r="AX732" i="32"/>
  <c r="AZ732" i="32" s="1"/>
  <c r="BC1162" i="32"/>
  <c r="BC999" i="32"/>
  <c r="AX882" i="32"/>
  <c r="AZ882" i="32" s="1"/>
  <c r="BC271" i="32"/>
  <c r="BC1090" i="32"/>
  <c r="BC176" i="32"/>
  <c r="BC32" i="32"/>
  <c r="AX576" i="32"/>
  <c r="AZ576" i="32" s="1"/>
  <c r="BC1397" i="32"/>
  <c r="AX306" i="32"/>
  <c r="AZ306" i="32" s="1"/>
  <c r="BC162" i="32"/>
  <c r="AX729" i="32"/>
  <c r="AZ729" i="32" s="1"/>
  <c r="BC826" i="32"/>
  <c r="AX1397" i="32"/>
  <c r="AZ1397" i="32" s="1"/>
  <c r="AX925" i="32"/>
  <c r="AZ925" i="32" s="1"/>
  <c r="BC1043" i="32"/>
  <c r="BC703" i="32"/>
  <c r="BC326" i="32"/>
  <c r="AX293" i="32"/>
  <c r="AZ293" i="32" s="1"/>
  <c r="BC111" i="32"/>
  <c r="BC538" i="32"/>
  <c r="AX958" i="32"/>
  <c r="AZ958" i="32" s="1"/>
  <c r="BC866" i="32"/>
  <c r="AX738" i="32"/>
  <c r="AZ738" i="32" s="1"/>
  <c r="AX138" i="32"/>
  <c r="AZ138" i="32" s="1"/>
  <c r="BC497" i="32"/>
  <c r="AX325" i="32"/>
  <c r="AZ325" i="32" s="1"/>
  <c r="AX1090" i="32"/>
  <c r="AZ1090" i="32" s="1"/>
  <c r="BC863" i="32"/>
  <c r="BC424" i="32"/>
  <c r="AX386" i="32"/>
  <c r="AZ386" i="32" s="1"/>
  <c r="BC303" i="32"/>
  <c r="BC861" i="32"/>
  <c r="AX256" i="32"/>
  <c r="AZ256" i="32" s="1"/>
  <c r="BC578" i="32"/>
  <c r="AX856" i="32"/>
  <c r="AZ856" i="32" s="1"/>
  <c r="BC732" i="32"/>
  <c r="AX17" i="32"/>
  <c r="AZ17" i="32" s="1"/>
  <c r="BC575" i="32"/>
  <c r="BC17" i="32"/>
  <c r="BC958" i="32"/>
  <c r="AX1064" i="32"/>
  <c r="AZ1064" i="32" s="1"/>
  <c r="BC444" i="32"/>
  <c r="AX444" i="32"/>
  <c r="AZ444" i="32" s="1"/>
  <c r="BC814" i="32"/>
  <c r="AX956" i="32"/>
  <c r="AZ956" i="32" s="1"/>
  <c r="AX1113" i="32"/>
  <c r="AZ1113" i="32" s="1"/>
  <c r="AX909" i="32"/>
  <c r="AZ909" i="32" s="1"/>
  <c r="BC492" i="32"/>
  <c r="AX917" i="32"/>
  <c r="AZ917" i="32" s="1"/>
  <c r="BC1113" i="32"/>
  <c r="BC909" i="32"/>
  <c r="BC1291" i="32"/>
  <c r="AX1006" i="32"/>
  <c r="AZ1006" i="32" s="1"/>
  <c r="AX574" i="32"/>
  <c r="AZ574" i="32" s="1"/>
  <c r="BC650" i="32"/>
  <c r="BC932" i="32"/>
  <c r="BC363" i="32"/>
  <c r="AX964" i="32"/>
  <c r="AZ964" i="32" s="1"/>
  <c r="AX741" i="32"/>
  <c r="AZ741" i="32" s="1"/>
  <c r="AX342" i="32"/>
  <c r="AZ342" i="32" s="1"/>
  <c r="AX485" i="32"/>
  <c r="AZ485" i="32" s="1"/>
  <c r="AX1374" i="32"/>
  <c r="AZ1374" i="32" s="1"/>
  <c r="BC956" i="32"/>
  <c r="BC1029" i="32"/>
  <c r="BC1311" i="32"/>
  <c r="AX1235" i="32"/>
  <c r="AZ1235" i="32" s="1"/>
  <c r="BC1257" i="32"/>
  <c r="BC1121" i="32"/>
  <c r="BC987" i="32"/>
  <c r="BC946" i="32"/>
  <c r="BC1312" i="32"/>
  <c r="AX1291" i="32"/>
  <c r="AZ1291" i="32" s="1"/>
  <c r="BC1268" i="32"/>
  <c r="BC1109" i="32"/>
  <c r="BC1179" i="32"/>
  <c r="BC964" i="32"/>
  <c r="BC870" i="32"/>
  <c r="BC1008" i="32"/>
  <c r="AX866" i="32"/>
  <c r="AZ866" i="32" s="1"/>
  <c r="AX896" i="32"/>
  <c r="AZ896" i="32" s="1"/>
  <c r="BC839" i="32"/>
  <c r="AX843" i="32"/>
  <c r="AZ843" i="32" s="1"/>
  <c r="AX591" i="32"/>
  <c r="AZ591" i="32" s="1"/>
  <c r="BC576" i="32"/>
  <c r="BC515" i="32"/>
  <c r="BC485" i="32"/>
  <c r="BC262" i="32"/>
  <c r="AX203" i="32"/>
  <c r="AZ203" i="32" s="1"/>
  <c r="AX407" i="32"/>
  <c r="AZ407" i="32" s="1"/>
  <c r="AX20" i="32"/>
  <c r="AZ20" i="32" s="1"/>
  <c r="AX1315" i="32"/>
  <c r="AZ1315" i="32" s="1"/>
  <c r="BC1320" i="32"/>
  <c r="AX1295" i="32"/>
  <c r="AZ1295" i="32" s="1"/>
  <c r="BC1297" i="32"/>
  <c r="AX1351" i="32"/>
  <c r="AZ1351" i="32" s="1"/>
  <c r="AX1210" i="32"/>
  <c r="AZ1210" i="32" s="1"/>
  <c r="AX1167" i="32"/>
  <c r="AZ1167" i="32" s="1"/>
  <c r="AX1043" i="32"/>
  <c r="AZ1043" i="32" s="1"/>
  <c r="AX1031" i="32"/>
  <c r="AZ1031" i="32" s="1"/>
  <c r="AX1123" i="32"/>
  <c r="AZ1123" i="32" s="1"/>
  <c r="BC993" i="32"/>
  <c r="AX815" i="32"/>
  <c r="AZ815" i="32" s="1"/>
  <c r="AX687" i="32"/>
  <c r="AZ687" i="32" s="1"/>
  <c r="AX641" i="32"/>
  <c r="AZ641" i="32" s="1"/>
  <c r="AX345" i="32"/>
  <c r="AZ345" i="32" s="1"/>
  <c r="BC458" i="32"/>
  <c r="AX497" i="32"/>
  <c r="AZ497" i="32" s="1"/>
  <c r="BC325" i="32"/>
  <c r="AX57" i="32"/>
  <c r="AZ57" i="32" s="1"/>
  <c r="BC20" i="32"/>
  <c r="BC835" i="32"/>
  <c r="BC415" i="32"/>
  <c r="AX496" i="32"/>
  <c r="AZ496" i="32" s="1"/>
  <c r="BC345" i="32"/>
  <c r="BC976" i="32"/>
  <c r="BC847" i="32"/>
  <c r="AX870" i="32"/>
  <c r="AZ870" i="32" s="1"/>
  <c r="BC815" i="32"/>
  <c r="BC852" i="32"/>
  <c r="BC687" i="32"/>
  <c r="BC641" i="32"/>
  <c r="AX514" i="32"/>
  <c r="AZ514" i="32" s="1"/>
  <c r="BC481" i="32"/>
  <c r="AX282" i="32"/>
  <c r="AZ282" i="32" s="1"/>
  <c r="BC293" i="32"/>
  <c r="AX438" i="32"/>
  <c r="AZ438" i="32" s="1"/>
  <c r="BC594" i="32"/>
  <c r="AX852" i="32"/>
  <c r="AZ852" i="32" s="1"/>
  <c r="AX481" i="32"/>
  <c r="AZ481" i="32" s="1"/>
  <c r="AX835" i="32"/>
  <c r="AZ835" i="32" s="1"/>
  <c r="BC1253" i="32"/>
  <c r="BC1124" i="32"/>
  <c r="BC1167" i="32"/>
  <c r="BC1332" i="32"/>
  <c r="AX1312" i="32"/>
  <c r="AZ1312" i="32" s="1"/>
  <c r="BC1326" i="32"/>
  <c r="BC1295" i="32"/>
  <c r="BC1351" i="32"/>
  <c r="BC1262" i="32"/>
  <c r="AX1153" i="32"/>
  <c r="AZ1153" i="32" s="1"/>
  <c r="AX1138" i="32"/>
  <c r="AZ1138" i="32" s="1"/>
  <c r="BC1123" i="32"/>
  <c r="AX1025" i="32"/>
  <c r="AZ1025" i="32" s="1"/>
  <c r="AX996" i="32"/>
  <c r="AZ996" i="32" s="1"/>
  <c r="AX979" i="32"/>
  <c r="AZ979" i="32" s="1"/>
  <c r="BC925" i="32"/>
  <c r="BC851" i="32"/>
  <c r="AX849" i="32"/>
  <c r="AZ849" i="32" s="1"/>
  <c r="AX784" i="32"/>
  <c r="AZ784" i="32" s="1"/>
  <c r="BC827" i="32"/>
  <c r="BC637" i="32"/>
  <c r="BC514" i="32"/>
  <c r="BC420" i="32"/>
  <c r="BC138" i="32"/>
  <c r="AX271" i="32"/>
  <c r="AZ271" i="32" s="1"/>
  <c r="BC120" i="32"/>
  <c r="AX913" i="32"/>
  <c r="AZ913" i="32" s="1"/>
  <c r="AX674" i="32"/>
  <c r="AZ674" i="32" s="1"/>
  <c r="AX1297" i="32"/>
  <c r="AZ1297" i="32" s="1"/>
  <c r="AX1326" i="32"/>
  <c r="AZ1326" i="32" s="1"/>
  <c r="AX1283" i="32"/>
  <c r="AZ1283" i="32" s="1"/>
  <c r="AX1245" i="32"/>
  <c r="AZ1245" i="32" s="1"/>
  <c r="BC1210" i="32"/>
  <c r="AX1262" i="32"/>
  <c r="AZ1262" i="32" s="1"/>
  <c r="BC1031" i="32"/>
  <c r="AX1052" i="32"/>
  <c r="AZ1052" i="32" s="1"/>
  <c r="AX991" i="32"/>
  <c r="AZ991" i="32" s="1"/>
  <c r="BC1099" i="32"/>
  <c r="BC882" i="32"/>
  <c r="BC929" i="32"/>
  <c r="AX851" i="32"/>
  <c r="AZ851" i="32" s="1"/>
  <c r="BC849" i="32"/>
  <c r="BC784" i="32"/>
  <c r="AX827" i="32"/>
  <c r="AZ827" i="32" s="1"/>
  <c r="AX625" i="32"/>
  <c r="AZ625" i="32" s="1"/>
  <c r="BC320" i="32"/>
  <c r="AX420" i="32"/>
  <c r="AZ420" i="32" s="1"/>
  <c r="AX158" i="32"/>
  <c r="AZ158" i="32" s="1"/>
  <c r="AX281" i="32"/>
  <c r="AZ281" i="32" s="1"/>
  <c r="BC164" i="32"/>
  <c r="AX120" i="32"/>
  <c r="AZ120" i="32" s="1"/>
  <c r="AX14" i="32"/>
  <c r="AZ14" i="32" s="1"/>
  <c r="AX40" i="32"/>
  <c r="AZ40" i="32" s="1"/>
  <c r="AX1364" i="32"/>
  <c r="AZ1364" i="32" s="1"/>
  <c r="BC67" i="32"/>
  <c r="BC802" i="32"/>
  <c r="AX1253" i="32"/>
  <c r="AZ1253" i="32" s="1"/>
  <c r="AX1285" i="32"/>
  <c r="AZ1285" i="32" s="1"/>
  <c r="AX1176" i="32"/>
  <c r="AZ1176" i="32" s="1"/>
  <c r="BC1153" i="32"/>
  <c r="BC1081" i="32"/>
  <c r="BC1025" i="32"/>
  <c r="BC1052" i="32"/>
  <c r="AX987" i="32"/>
  <c r="AZ987" i="32" s="1"/>
  <c r="BC917" i="32"/>
  <c r="BC913" i="32"/>
  <c r="AX847" i="32"/>
  <c r="AZ847" i="32" s="1"/>
  <c r="BC772" i="32"/>
  <c r="BC640" i="32"/>
  <c r="BC603" i="32"/>
  <c r="AX650" i="32"/>
  <c r="AZ650" i="32" s="1"/>
  <c r="BC625" i="32"/>
  <c r="AX547" i="32"/>
  <c r="AZ547" i="32" s="1"/>
  <c r="AX467" i="32"/>
  <c r="AZ467" i="32" s="1"/>
  <c r="BC467" i="32"/>
  <c r="BC493" i="32"/>
  <c r="AX374" i="32"/>
  <c r="AZ374" i="32" s="1"/>
  <c r="AX164" i="32"/>
  <c r="AZ164" i="32" s="1"/>
  <c r="BC40" i="32"/>
  <c r="AX67" i="32"/>
  <c r="AZ67" i="32" s="1"/>
  <c r="AX69" i="32"/>
  <c r="AZ69" i="32" s="1"/>
  <c r="AX1222" i="32"/>
  <c r="AZ1222" i="32" s="1"/>
  <c r="AX1320" i="32"/>
  <c r="AZ1320" i="32" s="1"/>
  <c r="BC1324" i="32"/>
  <c r="AX1311" i="32"/>
  <c r="AZ1311" i="32" s="1"/>
  <c r="AX1206" i="32"/>
  <c r="AZ1206" i="32" s="1"/>
  <c r="AX1081" i="32"/>
  <c r="AZ1081" i="32" s="1"/>
  <c r="BC996" i="32"/>
  <c r="AX1099" i="32"/>
  <c r="AZ1099" i="32" s="1"/>
  <c r="AX1014" i="32"/>
  <c r="AZ1014" i="32" s="1"/>
  <c r="AX772" i="32"/>
  <c r="AZ772" i="32" s="1"/>
  <c r="AX628" i="32"/>
  <c r="AZ628" i="32" s="1"/>
  <c r="AX752" i="32"/>
  <c r="AZ752" i="32" s="1"/>
  <c r="AX705" i="32"/>
  <c r="AZ705" i="32" s="1"/>
  <c r="AX640" i="32"/>
  <c r="AZ640" i="32" s="1"/>
  <c r="BC629" i="32"/>
  <c r="BC496" i="32"/>
  <c r="BC547" i="32"/>
  <c r="AX459" i="32"/>
  <c r="AZ459" i="32" s="1"/>
  <c r="BC459" i="32"/>
  <c r="BC302" i="32"/>
  <c r="AX493" i="32"/>
  <c r="AZ493" i="32" s="1"/>
  <c r="AX320" i="32"/>
  <c r="AZ320" i="32" s="1"/>
  <c r="BC374" i="32"/>
  <c r="BC308" i="32"/>
  <c r="AX137" i="32"/>
  <c r="AZ137" i="32" s="1"/>
  <c r="AX983" i="32"/>
  <c r="AZ983" i="32" s="1"/>
  <c r="BC831" i="32"/>
  <c r="BC864" i="32"/>
  <c r="BC738" i="32"/>
  <c r="BC201" i="32"/>
  <c r="AX785" i="32"/>
  <c r="AZ785" i="32" s="1"/>
  <c r="BC1285" i="32"/>
  <c r="BC1176" i="32"/>
  <c r="BC1283" i="32"/>
  <c r="BC1245" i="32"/>
  <c r="BC896" i="32"/>
  <c r="BC1014" i="32"/>
  <c r="AX929" i="32"/>
  <c r="AZ929" i="32" s="1"/>
  <c r="AX946" i="32"/>
  <c r="AZ946" i="32" s="1"/>
  <c r="AX773" i="32"/>
  <c r="AZ773" i="32" s="1"/>
  <c r="BC726" i="32"/>
  <c r="BC752" i="32"/>
  <c r="BC705" i="32"/>
  <c r="AX603" i="32"/>
  <c r="AZ603" i="32" s="1"/>
  <c r="AX608" i="32"/>
  <c r="AZ608" i="32" s="1"/>
  <c r="BC417" i="32"/>
  <c r="AX308" i="32"/>
  <c r="AZ308" i="32" s="1"/>
  <c r="AX213" i="32"/>
  <c r="AZ213" i="32" s="1"/>
  <c r="BC149" i="32"/>
  <c r="BC231" i="32"/>
  <c r="AX976" i="32"/>
  <c r="AZ976" i="32" s="1"/>
  <c r="AX864" i="32"/>
  <c r="AZ864" i="32" s="1"/>
  <c r="AX703" i="32"/>
  <c r="AZ703" i="32" s="1"/>
  <c r="AX458" i="32"/>
  <c r="AZ458" i="32" s="1"/>
  <c r="BC1112" i="32"/>
  <c r="BC773" i="32"/>
  <c r="BC608" i="32"/>
  <c r="BC464" i="32"/>
  <c r="BC356" i="32"/>
  <c r="BC158" i="32"/>
  <c r="AX259" i="32"/>
  <c r="AZ259" i="32" s="1"/>
  <c r="AX231" i="32"/>
  <c r="AZ231" i="32" s="1"/>
  <c r="BC203" i="32"/>
  <c r="BC975" i="32"/>
  <c r="BC674" i="32"/>
  <c r="AX1124" i="32"/>
  <c r="AZ1124" i="32" s="1"/>
  <c r="BC1206" i="32"/>
  <c r="AX1257" i="32"/>
  <c r="AZ1257" i="32" s="1"/>
  <c r="AX1008" i="32"/>
  <c r="AZ1008" i="32" s="1"/>
  <c r="AX726" i="32"/>
  <c r="AZ726" i="32" s="1"/>
  <c r="BC843" i="32"/>
  <c r="BC591" i="32"/>
  <c r="BC582" i="32"/>
  <c r="AX464" i="32"/>
  <c r="AZ464" i="32" s="1"/>
  <c r="AX417" i="32"/>
  <c r="AZ417" i="32" s="1"/>
  <c r="AX302" i="32"/>
  <c r="AZ302" i="32" s="1"/>
  <c r="AX201" i="32"/>
  <c r="AZ201" i="32" s="1"/>
  <c r="BC259" i="32"/>
  <c r="AX149" i="32"/>
  <c r="AZ149" i="32" s="1"/>
  <c r="BC708" i="32"/>
  <c r="AX975" i="32"/>
  <c r="AZ975" i="32" s="1"/>
  <c r="AX637" i="32"/>
  <c r="AZ637" i="32" s="1"/>
  <c r="BC407" i="32"/>
  <c r="AX781" i="32"/>
  <c r="AZ781" i="32" s="1"/>
  <c r="AX582" i="32"/>
  <c r="AZ582" i="32" s="1"/>
  <c r="AX1348" i="32"/>
  <c r="AZ1348" i="32" s="1"/>
  <c r="BC1348" i="32"/>
  <c r="AX226" i="32"/>
  <c r="AZ226" i="32" s="1"/>
  <c r="BC1359" i="32"/>
  <c r="BD1385" i="32"/>
  <c r="BE1385" i="32" s="1"/>
  <c r="BC1384" i="32"/>
  <c r="BD1384" i="32"/>
  <c r="BE1384" i="32" s="1"/>
  <c r="BC22" i="32"/>
  <c r="AX310" i="32"/>
  <c r="AZ310" i="32" s="1"/>
  <c r="BC167" i="32"/>
  <c r="BD167" i="32"/>
  <c r="BE167" i="32" s="1"/>
  <c r="BC311" i="32"/>
  <c r="BC73" i="32"/>
  <c r="AX217" i="32"/>
  <c r="AZ217" i="32" s="1"/>
  <c r="BC51" i="32"/>
  <c r="BD51" i="32"/>
  <c r="BE51" i="32" s="1"/>
  <c r="AX195" i="32"/>
  <c r="AZ195" i="32" s="1"/>
  <c r="BC102" i="32"/>
  <c r="BC289" i="32"/>
  <c r="AX428" i="32"/>
  <c r="AZ428" i="32" s="1"/>
  <c r="BC572" i="32"/>
  <c r="AX716" i="32"/>
  <c r="AZ716" i="32" s="1"/>
  <c r="BD716" i="32"/>
  <c r="BE716" i="32" s="1"/>
  <c r="BC860" i="32"/>
  <c r="BD860" i="32"/>
  <c r="BE860" i="32" s="1"/>
  <c r="AX385" i="32"/>
  <c r="AZ385" i="32" s="1"/>
  <c r="BD385" i="32"/>
  <c r="BE385" i="32" s="1"/>
  <c r="AX525" i="32"/>
  <c r="AZ525" i="32" s="1"/>
  <c r="BD525" i="32"/>
  <c r="BE525" i="32" s="1"/>
  <c r="AX669" i="32"/>
  <c r="AZ669" i="32" s="1"/>
  <c r="BD669" i="32"/>
  <c r="BE669" i="32" s="1"/>
  <c r="AX910" i="32"/>
  <c r="AZ910" i="32" s="1"/>
  <c r="BC1199" i="32"/>
  <c r="BC731" i="32"/>
  <c r="BD731" i="32"/>
  <c r="BE731" i="32" s="1"/>
  <c r="BD1140" i="32"/>
  <c r="BE1140" i="32" s="1"/>
  <c r="BD1284" i="32"/>
  <c r="BE1284" i="32" s="1"/>
  <c r="BC388" i="32"/>
  <c r="BD388" i="32"/>
  <c r="BE388" i="32" s="1"/>
  <c r="AX528" i="32"/>
  <c r="AZ528" i="32" s="1"/>
  <c r="BC672" i="32"/>
  <c r="BD672" i="32"/>
  <c r="BE672" i="32" s="1"/>
  <c r="AX816" i="32"/>
  <c r="AZ816" i="32" s="1"/>
  <c r="BD816" i="32"/>
  <c r="BE816" i="32" s="1"/>
  <c r="AX445" i="32"/>
  <c r="AZ445" i="32" s="1"/>
  <c r="BD445" i="32"/>
  <c r="BE445" i="32" s="1"/>
  <c r="BC1045" i="32"/>
  <c r="AX19" i="32"/>
  <c r="AZ19" i="32" s="1"/>
  <c r="AX590" i="32"/>
  <c r="AZ590" i="32" s="1"/>
  <c r="BC782" i="32"/>
  <c r="BC116" i="32"/>
  <c r="BC260" i="32"/>
  <c r="BC153" i="32"/>
  <c r="AX724" i="32"/>
  <c r="AZ724" i="32" s="1"/>
  <c r="AX437" i="32"/>
  <c r="AZ437" i="32" s="1"/>
  <c r="BD437" i="32"/>
  <c r="BE437" i="32" s="1"/>
  <c r="BC725" i="32"/>
  <c r="BD725" i="32"/>
  <c r="BE725" i="32" s="1"/>
  <c r="AX678" i="32"/>
  <c r="AZ678" i="32" s="1"/>
  <c r="BD678" i="32"/>
  <c r="BE678" i="32" s="1"/>
  <c r="AX822" i="32"/>
  <c r="AZ822" i="32" s="1"/>
  <c r="AX966" i="32"/>
  <c r="AZ966" i="32" s="1"/>
  <c r="BD966" i="32"/>
  <c r="BE966" i="32" s="1"/>
  <c r="AX948" i="32"/>
  <c r="AZ948" i="32" s="1"/>
  <c r="AX1092" i="32"/>
  <c r="AZ1092" i="32" s="1"/>
  <c r="BD1092" i="32"/>
  <c r="BE1092" i="32" s="1"/>
  <c r="AX1237" i="32"/>
  <c r="AZ1237" i="32" s="1"/>
  <c r="BC1202" i="32"/>
  <c r="BD1202" i="32"/>
  <c r="BE1202" i="32" s="1"/>
  <c r="BC783" i="32"/>
  <c r="BC927" i="32"/>
  <c r="AX1038" i="32"/>
  <c r="AZ1038" i="32" s="1"/>
  <c r="AX1231" i="32"/>
  <c r="AZ1231" i="32" s="1"/>
  <c r="AX72" i="32"/>
  <c r="AZ72" i="32" s="1"/>
  <c r="BD72" i="32"/>
  <c r="BE72" i="32" s="1"/>
  <c r="AX216" i="32"/>
  <c r="AZ216" i="32" s="1"/>
  <c r="BD216" i="32"/>
  <c r="BE216" i="32" s="1"/>
  <c r="BC499" i="32"/>
  <c r="AX787" i="32"/>
  <c r="AZ787" i="32" s="1"/>
  <c r="AX931" i="32"/>
  <c r="AZ931" i="32" s="1"/>
  <c r="BC1306" i="32"/>
  <c r="BD1306" i="32"/>
  <c r="BE1306" i="32" s="1"/>
  <c r="BC743" i="32"/>
  <c r="BC1263" i="32"/>
  <c r="BD1263" i="32"/>
  <c r="BE1263" i="32" s="1"/>
  <c r="AX1096" i="32"/>
  <c r="AZ1096" i="32" s="1"/>
  <c r="BC1208" i="32"/>
  <c r="AX1254" i="32"/>
  <c r="AZ1254" i="32" s="1"/>
  <c r="BC1353" i="32"/>
  <c r="BD1353" i="32"/>
  <c r="BE1353" i="32" s="1"/>
  <c r="BC1344" i="32"/>
  <c r="BC1381" i="32"/>
  <c r="AX1377" i="32"/>
  <c r="AZ1377" i="32" s="1"/>
  <c r="BC323" i="32"/>
  <c r="BD323" i="32"/>
  <c r="BE323" i="32" s="1"/>
  <c r="BC85" i="32"/>
  <c r="BD85" i="32"/>
  <c r="BE85" i="32" s="1"/>
  <c r="BC229" i="32"/>
  <c r="AX134" i="32"/>
  <c r="AZ134" i="32" s="1"/>
  <c r="AX278" i="32"/>
  <c r="AZ278" i="32" s="1"/>
  <c r="BC207" i="32"/>
  <c r="BD207" i="32"/>
  <c r="BE207" i="32" s="1"/>
  <c r="BC114" i="32"/>
  <c r="BD114" i="32"/>
  <c r="BE114" i="32" s="1"/>
  <c r="AX258" i="32"/>
  <c r="AZ258" i="32" s="1"/>
  <c r="BC301" i="32"/>
  <c r="BD301" i="32"/>
  <c r="BE301" i="32" s="1"/>
  <c r="AX440" i="32"/>
  <c r="AZ440" i="32" s="1"/>
  <c r="AX584" i="32"/>
  <c r="AZ584" i="32" s="1"/>
  <c r="BD584" i="32"/>
  <c r="BE584" i="32" s="1"/>
  <c r="AX872" i="32"/>
  <c r="AZ872" i="32" s="1"/>
  <c r="BD872" i="32"/>
  <c r="BE872" i="32" s="1"/>
  <c r="AX1028" i="32"/>
  <c r="AZ1028" i="32" s="1"/>
  <c r="BD1028" i="32"/>
  <c r="BE1028" i="32" s="1"/>
  <c r="BC397" i="32"/>
  <c r="BC537" i="32"/>
  <c r="BC681" i="32"/>
  <c r="AX825" i="32"/>
  <c r="AZ825" i="32" s="1"/>
  <c r="BD825" i="32"/>
  <c r="BE825" i="32" s="1"/>
  <c r="BC969" i="32"/>
  <c r="BD969" i="32"/>
  <c r="BE969" i="32" s="1"/>
  <c r="BD1114" i="32"/>
  <c r="BE1114" i="32" s="1"/>
  <c r="BC634" i="32"/>
  <c r="BC778" i="32"/>
  <c r="BC922" i="32"/>
  <c r="BC1066" i="32"/>
  <c r="AX1211" i="32"/>
  <c r="AZ1211" i="32" s="1"/>
  <c r="BC479" i="32"/>
  <c r="BC1007" i="32"/>
  <c r="BD1007" i="32"/>
  <c r="BE1007" i="32" s="1"/>
  <c r="BC540" i="32"/>
  <c r="BD540" i="32"/>
  <c r="BE540" i="32" s="1"/>
  <c r="BC684" i="32"/>
  <c r="BD684" i="32"/>
  <c r="BE684" i="32" s="1"/>
  <c r="AX457" i="32"/>
  <c r="AZ457" i="32" s="1"/>
  <c r="BC745" i="32"/>
  <c r="BD745" i="32"/>
  <c r="BE745" i="32" s="1"/>
  <c r="BC1057" i="32"/>
  <c r="BD1057" i="32"/>
  <c r="BE1057" i="32" s="1"/>
  <c r="BC31" i="32"/>
  <c r="AX223" i="32"/>
  <c r="AZ223" i="32" s="1"/>
  <c r="BD223" i="32"/>
  <c r="BE223" i="32" s="1"/>
  <c r="AX410" i="32"/>
  <c r="AZ410" i="32" s="1"/>
  <c r="AX998" i="32"/>
  <c r="AZ998" i="32" s="1"/>
  <c r="AX128" i="32"/>
  <c r="AZ128" i="32" s="1"/>
  <c r="BC272" i="32"/>
  <c r="BC411" i="32"/>
  <c r="AX555" i="32"/>
  <c r="AZ555" i="32" s="1"/>
  <c r="BD555" i="32"/>
  <c r="BE555" i="32" s="1"/>
  <c r="BC21" i="32"/>
  <c r="AX165" i="32"/>
  <c r="AZ165" i="32" s="1"/>
  <c r="BD165" i="32"/>
  <c r="BE165" i="32" s="1"/>
  <c r="AX448" i="32"/>
  <c r="AZ448" i="32" s="1"/>
  <c r="AX592" i="32"/>
  <c r="AZ592" i="32" s="1"/>
  <c r="AX736" i="32"/>
  <c r="AZ736" i="32" s="1"/>
  <c r="BD736" i="32"/>
  <c r="BE736" i="32" s="1"/>
  <c r="BC449" i="32"/>
  <c r="BC737" i="32"/>
  <c r="BC881" i="32"/>
  <c r="BC546" i="32"/>
  <c r="BC834" i="32"/>
  <c r="BC978" i="32"/>
  <c r="BC960" i="32"/>
  <c r="BD960" i="32"/>
  <c r="BE960" i="32" s="1"/>
  <c r="BC1105" i="32"/>
  <c r="BC1249" i="32"/>
  <c r="BD1249" i="32"/>
  <c r="BE1249" i="32" s="1"/>
  <c r="BC1214" i="32"/>
  <c r="AX939" i="32"/>
  <c r="AZ939" i="32" s="1"/>
  <c r="BD939" i="32"/>
  <c r="BE939" i="32" s="1"/>
  <c r="BC928" i="32"/>
  <c r="BD928" i="32"/>
  <c r="BE928" i="32" s="1"/>
  <c r="AX1050" i="32"/>
  <c r="AZ1050" i="32" s="1"/>
  <c r="BC1243" i="32"/>
  <c r="AX84" i="32"/>
  <c r="AZ84" i="32" s="1"/>
  <c r="BC371" i="32"/>
  <c r="AX511" i="32"/>
  <c r="AZ511" i="32" s="1"/>
  <c r="BD511" i="32"/>
  <c r="BE511" i="32" s="1"/>
  <c r="BC943" i="32"/>
  <c r="BD943" i="32"/>
  <c r="BE943" i="32" s="1"/>
  <c r="BC1209" i="32"/>
  <c r="BC1318" i="32"/>
  <c r="AX755" i="32"/>
  <c r="AZ755" i="32" s="1"/>
  <c r="AX1275" i="32"/>
  <c r="AZ1275" i="32" s="1"/>
  <c r="BD1275" i="32"/>
  <c r="BE1275" i="32" s="1"/>
  <c r="BC1108" i="32"/>
  <c r="BD1108" i="32"/>
  <c r="BE1108" i="32" s="1"/>
  <c r="AX1252" i="32"/>
  <c r="AZ1252" i="32" s="1"/>
  <c r="BC1122" i="32"/>
  <c r="BD1122" i="32"/>
  <c r="BE1122" i="32" s="1"/>
  <c r="AX1220" i="32"/>
  <c r="AZ1220" i="32" s="1"/>
  <c r="AX1323" i="32"/>
  <c r="AZ1323" i="32" s="1"/>
  <c r="AX1266" i="32"/>
  <c r="AZ1266" i="32" s="1"/>
  <c r="BD1266" i="32"/>
  <c r="BE1266" i="32" s="1"/>
  <c r="AX232" i="32"/>
  <c r="AZ232" i="32" s="1"/>
  <c r="BD232" i="32"/>
  <c r="BE232" i="32" s="1"/>
  <c r="AX172" i="32"/>
  <c r="AZ172" i="32" s="1"/>
  <c r="BC1382" i="32"/>
  <c r="AX191" i="32"/>
  <c r="AZ191" i="32" s="1"/>
  <c r="AX335" i="32"/>
  <c r="AZ335" i="32" s="1"/>
  <c r="BC97" i="32"/>
  <c r="AX241" i="32"/>
  <c r="AZ241" i="32" s="1"/>
  <c r="BD241" i="32"/>
  <c r="BE241" i="32" s="1"/>
  <c r="AX313" i="32"/>
  <c r="AZ313" i="32" s="1"/>
  <c r="AX452" i="32"/>
  <c r="AZ452" i="32" s="1"/>
  <c r="AX596" i="32"/>
  <c r="AZ596" i="32" s="1"/>
  <c r="AX740" i="32"/>
  <c r="AZ740" i="32" s="1"/>
  <c r="BD740" i="32"/>
  <c r="BE740" i="32" s="1"/>
  <c r="BC884" i="32"/>
  <c r="BD884" i="32"/>
  <c r="BE884" i="32" s="1"/>
  <c r="BC405" i="32"/>
  <c r="BC549" i="32"/>
  <c r="BD549" i="32"/>
  <c r="BE549" i="32" s="1"/>
  <c r="AX837" i="32"/>
  <c r="AZ837" i="32" s="1"/>
  <c r="BD837" i="32"/>
  <c r="BE837" i="32" s="1"/>
  <c r="BC981" i="32"/>
  <c r="BD981" i="32"/>
  <c r="BE981" i="32" s="1"/>
  <c r="BC646" i="32"/>
  <c r="BD646" i="32"/>
  <c r="BE646" i="32" s="1"/>
  <c r="BC790" i="32"/>
  <c r="BC491" i="32"/>
  <c r="BC1164" i="32"/>
  <c r="BD1164" i="32"/>
  <c r="BE1164" i="32" s="1"/>
  <c r="BD1308" i="32"/>
  <c r="BE1308" i="32" s="1"/>
  <c r="AX125" i="32"/>
  <c r="AZ125" i="32" s="1"/>
  <c r="AX840" i="32"/>
  <c r="AZ840" i="32" s="1"/>
  <c r="AX469" i="32"/>
  <c r="AZ469" i="32" s="1"/>
  <c r="AX613" i="32"/>
  <c r="AZ613" i="32" s="1"/>
  <c r="BC757" i="32"/>
  <c r="BD757" i="32"/>
  <c r="BE757" i="32" s="1"/>
  <c r="AX901" i="32"/>
  <c r="AZ901" i="32" s="1"/>
  <c r="BD901" i="32"/>
  <c r="BE901" i="32" s="1"/>
  <c r="BC1069" i="32"/>
  <c r="BC55" i="32"/>
  <c r="AX434" i="32"/>
  <c r="AZ434" i="32" s="1"/>
  <c r="AX818" i="32"/>
  <c r="AZ818" i="32" s="1"/>
  <c r="AX1010" i="32"/>
  <c r="AZ1010" i="32" s="1"/>
  <c r="BC567" i="32"/>
  <c r="BD567" i="32"/>
  <c r="BE567" i="32" s="1"/>
  <c r="BC33" i="32"/>
  <c r="BC177" i="32"/>
  <c r="BC321" i="32"/>
  <c r="AX460" i="32"/>
  <c r="AZ460" i="32" s="1"/>
  <c r="AX748" i="32"/>
  <c r="AZ748" i="32" s="1"/>
  <c r="AX461" i="32"/>
  <c r="AZ461" i="32" s="1"/>
  <c r="BD461" i="32"/>
  <c r="BE461" i="32" s="1"/>
  <c r="BC605" i="32"/>
  <c r="BC749" i="32"/>
  <c r="AX893" i="32"/>
  <c r="AZ893" i="32" s="1"/>
  <c r="AX972" i="32"/>
  <c r="AZ972" i="32" s="1"/>
  <c r="AX1261" i="32"/>
  <c r="AZ1261" i="32" s="1"/>
  <c r="BD1261" i="32"/>
  <c r="BE1261" i="32" s="1"/>
  <c r="AX1226" i="32"/>
  <c r="AZ1226" i="32" s="1"/>
  <c r="AX951" i="32"/>
  <c r="AZ951" i="32" s="1"/>
  <c r="BC940" i="32"/>
  <c r="BC1084" i="32"/>
  <c r="BC1267" i="32"/>
  <c r="BC96" i="32"/>
  <c r="BD96" i="32"/>
  <c r="BE96" i="32" s="1"/>
  <c r="AX383" i="32"/>
  <c r="AZ383" i="32" s="1"/>
  <c r="AX811" i="32"/>
  <c r="AZ811" i="32" s="1"/>
  <c r="AX955" i="32"/>
  <c r="AZ955" i="32" s="1"/>
  <c r="BD955" i="32"/>
  <c r="BE955" i="32" s="1"/>
  <c r="AX1186" i="32"/>
  <c r="AZ1186" i="32" s="1"/>
  <c r="BD1186" i="32"/>
  <c r="BE1186" i="32" s="1"/>
  <c r="BC950" i="32"/>
  <c r="AX1287" i="32"/>
  <c r="AZ1287" i="32" s="1"/>
  <c r="AX1264" i="32"/>
  <c r="AZ1264" i="32" s="1"/>
  <c r="BD1264" i="32"/>
  <c r="BE1264" i="32" s="1"/>
  <c r="BC1134" i="32"/>
  <c r="BD1134" i="32"/>
  <c r="BE1134" i="32" s="1"/>
  <c r="BC1087" i="32"/>
  <c r="BC1232" i="32"/>
  <c r="BC1278" i="32"/>
  <c r="AX611" i="32"/>
  <c r="AZ611" i="32" s="1"/>
  <c r="BD611" i="32"/>
  <c r="BE611" i="32" s="1"/>
  <c r="BC375" i="32"/>
  <c r="BC1341" i="32"/>
  <c r="BD1341" i="32"/>
  <c r="BE1341" i="32" s="1"/>
  <c r="AX1354" i="32"/>
  <c r="AZ1354" i="32" s="1"/>
  <c r="AX58" i="32"/>
  <c r="AZ58" i="32" s="1"/>
  <c r="BC346" i="32"/>
  <c r="AX59" i="32"/>
  <c r="AZ59" i="32" s="1"/>
  <c r="BD59" i="32"/>
  <c r="BE59" i="32" s="1"/>
  <c r="BC109" i="32"/>
  <c r="AX87" i="32"/>
  <c r="AZ87" i="32" s="1"/>
  <c r="BD87" i="32"/>
  <c r="BE87" i="32" s="1"/>
  <c r="BC561" i="32"/>
  <c r="BC658" i="32"/>
  <c r="BD658" i="32"/>
  <c r="BE658" i="32" s="1"/>
  <c r="BC1235" i="32"/>
  <c r="BD1235" i="32"/>
  <c r="BE1235" i="32" s="1"/>
  <c r="AX769" i="32"/>
  <c r="AZ769" i="32" s="1"/>
  <c r="BD769" i="32"/>
  <c r="BE769" i="32" s="1"/>
  <c r="AX446" i="32"/>
  <c r="AZ446" i="32" s="1"/>
  <c r="BC830" i="32"/>
  <c r="AX435" i="32"/>
  <c r="AZ435" i="32" s="1"/>
  <c r="BC579" i="32"/>
  <c r="BD579" i="32"/>
  <c r="BE579" i="32" s="1"/>
  <c r="BC45" i="32"/>
  <c r="BD45" i="32"/>
  <c r="BE45" i="32" s="1"/>
  <c r="AX1002" i="32"/>
  <c r="AZ1002" i="32" s="1"/>
  <c r="BC823" i="32"/>
  <c r="BD823" i="32"/>
  <c r="BE823" i="32" s="1"/>
  <c r="BC1233" i="32"/>
  <c r="AX1198" i="32"/>
  <c r="AZ1198" i="32" s="1"/>
  <c r="BD1198" i="32"/>
  <c r="BE1198" i="32" s="1"/>
  <c r="BD1276" i="32"/>
  <c r="BE1276" i="32" s="1"/>
  <c r="BC1288" i="32"/>
  <c r="BD1288" i="32"/>
  <c r="BE1288" i="32" s="1"/>
  <c r="BD1290" i="32"/>
  <c r="BE1290" i="32" s="1"/>
  <c r="BC563" i="32"/>
  <c r="BD563" i="32"/>
  <c r="BE563" i="32" s="1"/>
  <c r="AX1390" i="32"/>
  <c r="AZ1390" i="32" s="1"/>
  <c r="BC1389" i="32"/>
  <c r="AX1362" i="32"/>
  <c r="AZ1362" i="32" s="1"/>
  <c r="BC1368" i="32"/>
  <c r="BC1375" i="32"/>
  <c r="BD1375" i="32"/>
  <c r="BE1375" i="32" s="1"/>
  <c r="AX70" i="32"/>
  <c r="AZ70" i="32" s="1"/>
  <c r="BD70" i="32"/>
  <c r="BE70" i="32" s="1"/>
  <c r="BC214" i="32"/>
  <c r="BC71" i="32"/>
  <c r="BD71" i="32"/>
  <c r="BE71" i="32" s="1"/>
  <c r="AX121" i="32"/>
  <c r="AZ121" i="32" s="1"/>
  <c r="AX314" i="32"/>
  <c r="AZ314" i="32" s="1"/>
  <c r="AX99" i="32"/>
  <c r="AZ99" i="32" s="1"/>
  <c r="BD99" i="32"/>
  <c r="BE99" i="32" s="1"/>
  <c r="BC243" i="32"/>
  <c r="AX150" i="32"/>
  <c r="AZ150" i="32" s="1"/>
  <c r="BD150" i="32"/>
  <c r="BE150" i="32" s="1"/>
  <c r="AX294" i="32"/>
  <c r="AZ294" i="32" s="1"/>
  <c r="BC620" i="32"/>
  <c r="BD620" i="32"/>
  <c r="BE620" i="32" s="1"/>
  <c r="BC764" i="32"/>
  <c r="AX429" i="32"/>
  <c r="AZ429" i="32" s="1"/>
  <c r="BC1150" i="32"/>
  <c r="BC526" i="32"/>
  <c r="BC670" i="32"/>
  <c r="BC1103" i="32"/>
  <c r="BD1103" i="32"/>
  <c r="BE1103" i="32" s="1"/>
  <c r="AX539" i="32"/>
  <c r="AZ539" i="32" s="1"/>
  <c r="AX1332" i="32"/>
  <c r="AZ1332" i="32" s="1"/>
  <c r="BD1332" i="32"/>
  <c r="BE1332" i="32" s="1"/>
  <c r="AX432" i="32"/>
  <c r="AZ432" i="32" s="1"/>
  <c r="BD432" i="32"/>
  <c r="BE432" i="32" s="1"/>
  <c r="AX353" i="32"/>
  <c r="AZ353" i="32" s="1"/>
  <c r="AX1093" i="32"/>
  <c r="AX79" i="32"/>
  <c r="AZ79" i="32" s="1"/>
  <c r="BC842" i="32"/>
  <c r="BC447" i="32"/>
  <c r="AX691" i="32"/>
  <c r="AZ691" i="32" s="1"/>
  <c r="BD691" i="32"/>
  <c r="BE691" i="32" s="1"/>
  <c r="AX1022" i="32"/>
  <c r="AZ1022" i="32" s="1"/>
  <c r="BD1022" i="32"/>
  <c r="BE1022" i="32" s="1"/>
  <c r="BD1144" i="32"/>
  <c r="BE1144" i="32" s="1"/>
  <c r="BC1194" i="32"/>
  <c r="BC1302" i="32"/>
  <c r="BC1386" i="32"/>
  <c r="BD1386" i="32"/>
  <c r="BE1386" i="32" s="1"/>
  <c r="BD1360" i="32"/>
  <c r="BE1360" i="32" s="1"/>
  <c r="BC1391" i="32"/>
  <c r="BD1391" i="32"/>
  <c r="BE1391" i="32" s="1"/>
  <c r="AX83" i="32"/>
  <c r="AZ83" i="32" s="1"/>
  <c r="AX227" i="32"/>
  <c r="AZ227" i="32" s="1"/>
  <c r="AX255" i="32"/>
  <c r="AZ255" i="32" s="1"/>
  <c r="BC18" i="32"/>
  <c r="AX1259" i="32"/>
  <c r="AZ1259" i="32" s="1"/>
  <c r="BC161" i="32"/>
  <c r="AX588" i="32"/>
  <c r="AZ588" i="32" s="1"/>
  <c r="BD588" i="32"/>
  <c r="BE588" i="32" s="1"/>
  <c r="AX365" i="32"/>
  <c r="AZ365" i="32" s="1"/>
  <c r="AX793" i="32"/>
  <c r="AZ793" i="32" s="1"/>
  <c r="BC482" i="32"/>
  <c r="BD482" i="32"/>
  <c r="BE482" i="32" s="1"/>
  <c r="BC699" i="32"/>
  <c r="BD1121" i="32"/>
  <c r="BE1121" i="32" s="1"/>
  <c r="BC1034" i="32"/>
  <c r="BD1156" i="32"/>
  <c r="BE1156" i="32" s="1"/>
  <c r="AX1361" i="32"/>
  <c r="AZ1361" i="32" s="1"/>
  <c r="BD1361" i="32"/>
  <c r="BE1361" i="32" s="1"/>
  <c r="BD1365" i="32"/>
  <c r="BE1365" i="32" s="1"/>
  <c r="AX1345" i="32"/>
  <c r="AZ1345" i="32" s="1"/>
  <c r="BC94" i="32"/>
  <c r="AX238" i="32"/>
  <c r="AZ238" i="32" s="1"/>
  <c r="BD238" i="32"/>
  <c r="BE238" i="32" s="1"/>
  <c r="BC381" i="32"/>
  <c r="AX95" i="32"/>
  <c r="AZ95" i="32" s="1"/>
  <c r="BD95" i="32"/>
  <c r="BE95" i="32" s="1"/>
  <c r="AX239" i="32"/>
  <c r="AZ239" i="32" s="1"/>
  <c r="BC50" i="32"/>
  <c r="AX338" i="32"/>
  <c r="AZ338" i="32" s="1"/>
  <c r="AX123" i="32"/>
  <c r="AZ123" i="32" s="1"/>
  <c r="BC318" i="32"/>
  <c r="BC360" i="32"/>
  <c r="AX500" i="32"/>
  <c r="AZ500" i="32" s="1"/>
  <c r="BD500" i="32"/>
  <c r="BE500" i="32" s="1"/>
  <c r="BC644" i="32"/>
  <c r="BC1088" i="32"/>
  <c r="AX453" i="32"/>
  <c r="AZ453" i="32" s="1"/>
  <c r="BD453" i="32"/>
  <c r="BE453" i="32" s="1"/>
  <c r="BC597" i="32"/>
  <c r="BD597" i="32"/>
  <c r="BE597" i="32" s="1"/>
  <c r="BC885" i="32"/>
  <c r="AX406" i="32"/>
  <c r="AZ406" i="32" s="1"/>
  <c r="BC1127" i="32"/>
  <c r="AX173" i="32"/>
  <c r="AZ173" i="32" s="1"/>
  <c r="AX317" i="32"/>
  <c r="AZ317" i="32" s="1"/>
  <c r="AX600" i="32"/>
  <c r="AZ600" i="32" s="1"/>
  <c r="BC517" i="32"/>
  <c r="BC661" i="32"/>
  <c r="AX949" i="32"/>
  <c r="AZ949" i="32" s="1"/>
  <c r="BC1118" i="32"/>
  <c r="BD1118" i="32"/>
  <c r="BE1118" i="32" s="1"/>
  <c r="BC115" i="32"/>
  <c r="BD115" i="32"/>
  <c r="BE115" i="32" s="1"/>
  <c r="AX686" i="32"/>
  <c r="AZ686" i="32" s="1"/>
  <c r="BC878" i="32"/>
  <c r="BC44" i="32"/>
  <c r="BC332" i="32"/>
  <c r="AX471" i="32"/>
  <c r="AZ471" i="32" s="1"/>
  <c r="BD471" i="32"/>
  <c r="BE471" i="32" s="1"/>
  <c r="AX615" i="32"/>
  <c r="AZ615" i="32" s="1"/>
  <c r="BC81" i="32"/>
  <c r="BC225" i="32"/>
  <c r="BD225" i="32"/>
  <c r="BE225" i="32" s="1"/>
  <c r="AX508" i="32"/>
  <c r="AZ508" i="32" s="1"/>
  <c r="BC509" i="32"/>
  <c r="BC606" i="32"/>
  <c r="AX876" i="32"/>
  <c r="AZ876" i="32" s="1"/>
  <c r="AX1309" i="32"/>
  <c r="AZ1309" i="32" s="1"/>
  <c r="BD1309" i="32"/>
  <c r="BE1309" i="32" s="1"/>
  <c r="BC1274" i="32"/>
  <c r="AX711" i="32"/>
  <c r="AZ711" i="32" s="1"/>
  <c r="BD711" i="32"/>
  <c r="BE711" i="32" s="1"/>
  <c r="AX1277" i="32"/>
  <c r="AZ1277" i="32" s="1"/>
  <c r="BD1277" i="32"/>
  <c r="BE1277" i="32" s="1"/>
  <c r="BC144" i="32"/>
  <c r="BC288" i="32"/>
  <c r="AX427" i="32"/>
  <c r="AZ427" i="32" s="1"/>
  <c r="AX1269" i="32"/>
  <c r="AZ1269" i="32" s="1"/>
  <c r="BC1023" i="32"/>
  <c r="BC7" i="32"/>
  <c r="BE7" i="32"/>
  <c r="BD1357" i="32"/>
  <c r="BE1357" i="32" s="1"/>
  <c r="BC1394" i="32"/>
  <c r="BC1349" i="32"/>
  <c r="BC393" i="32"/>
  <c r="BC13" i="32"/>
  <c r="BC157" i="32"/>
  <c r="AX62" i="32"/>
  <c r="AZ62" i="32" s="1"/>
  <c r="AX206" i="32"/>
  <c r="AZ206" i="32" s="1"/>
  <c r="AX349" i="32"/>
  <c r="AZ349" i="32" s="1"/>
  <c r="BD349" i="32"/>
  <c r="BE349" i="32" s="1"/>
  <c r="BC512" i="32"/>
  <c r="BC656" i="32"/>
  <c r="BC800" i="32"/>
  <c r="BC944" i="32"/>
  <c r="BD944" i="32"/>
  <c r="BE944" i="32" s="1"/>
  <c r="BD1101" i="32"/>
  <c r="BE1101" i="32" s="1"/>
  <c r="AX465" i="32"/>
  <c r="AZ465" i="32" s="1"/>
  <c r="BC609" i="32"/>
  <c r="BC753" i="32"/>
  <c r="AX897" i="32"/>
  <c r="AZ897" i="32" s="1"/>
  <c r="BC418" i="32"/>
  <c r="AX706" i="32"/>
  <c r="AZ706" i="32" s="1"/>
  <c r="AX850" i="32"/>
  <c r="AZ850" i="32" s="1"/>
  <c r="AX994" i="32"/>
  <c r="AZ994" i="32" s="1"/>
  <c r="BC1139" i="32"/>
  <c r="BC52" i="32"/>
  <c r="AX623" i="32"/>
  <c r="AZ623" i="32" s="1"/>
  <c r="BC911" i="32"/>
  <c r="AX1224" i="32"/>
  <c r="AZ1224" i="32" s="1"/>
  <c r="BC41" i="32"/>
  <c r="BC185" i="32"/>
  <c r="BC329" i="32"/>
  <c r="BC612" i="32"/>
  <c r="BC389" i="32"/>
  <c r="BC673" i="32"/>
  <c r="BD673" i="32"/>
  <c r="BE673" i="32" s="1"/>
  <c r="BC319" i="32"/>
  <c r="BD319" i="32"/>
  <c r="BE319" i="32" s="1"/>
  <c r="BC200" i="32"/>
  <c r="BC380" i="32"/>
  <c r="BC520" i="32"/>
  <c r="BD520" i="32"/>
  <c r="BE520" i="32" s="1"/>
  <c r="AX808" i="32"/>
  <c r="AZ808" i="32" s="1"/>
  <c r="BC521" i="32"/>
  <c r="AX953" i="32"/>
  <c r="AZ953" i="32" s="1"/>
  <c r="BD953" i="32"/>
  <c r="BE953" i="32" s="1"/>
  <c r="BC474" i="32"/>
  <c r="BC618" i="32"/>
  <c r="AX1321" i="32"/>
  <c r="AZ1321" i="32" s="1"/>
  <c r="AX723" i="32"/>
  <c r="AZ723" i="32" s="1"/>
  <c r="BC867" i="32"/>
  <c r="BC1147" i="32"/>
  <c r="BC156" i="32"/>
  <c r="BD156" i="32"/>
  <c r="BE156" i="32" s="1"/>
  <c r="BC300" i="32"/>
  <c r="BD300" i="32"/>
  <c r="BE300" i="32" s="1"/>
  <c r="AX439" i="32"/>
  <c r="AZ439" i="32" s="1"/>
  <c r="AX727" i="32"/>
  <c r="AZ727" i="32" s="1"/>
  <c r="BC1281" i="32"/>
  <c r="AX1203" i="32"/>
  <c r="AZ1203" i="32" s="1"/>
  <c r="AX316" i="32"/>
  <c r="AZ316" i="32" s="1"/>
  <c r="BD1373" i="32"/>
  <c r="BE1373" i="32" s="1"/>
  <c r="BC1380" i="32"/>
  <c r="BC403" i="32"/>
  <c r="BC119" i="32"/>
  <c r="BC263" i="32"/>
  <c r="BD263" i="32"/>
  <c r="BE263" i="32" s="1"/>
  <c r="AX25" i="32"/>
  <c r="AZ25" i="32" s="1"/>
  <c r="AX74" i="32"/>
  <c r="AZ74" i="32" s="1"/>
  <c r="BC361" i="32"/>
  <c r="BC291" i="32"/>
  <c r="AX54" i="32"/>
  <c r="AZ54" i="32" s="1"/>
  <c r="BC384" i="32"/>
  <c r="BD384" i="32"/>
  <c r="BE384" i="32" s="1"/>
  <c r="AX524" i="32"/>
  <c r="AZ524" i="32" s="1"/>
  <c r="BC477" i="32"/>
  <c r="BC621" i="32"/>
  <c r="BC1053" i="32"/>
  <c r="AX430" i="32"/>
  <c r="AZ430" i="32" s="1"/>
  <c r="AX718" i="32"/>
  <c r="AZ718" i="32" s="1"/>
  <c r="BC64" i="32"/>
  <c r="BC480" i="32"/>
  <c r="AX624" i="32"/>
  <c r="AZ624" i="32" s="1"/>
  <c r="AX541" i="32"/>
  <c r="AZ541" i="32" s="1"/>
  <c r="BC685" i="32"/>
  <c r="BC973" i="32"/>
  <c r="AX1142" i="32"/>
  <c r="AZ1142" i="32" s="1"/>
  <c r="BD1142" i="32"/>
  <c r="BE1142" i="32" s="1"/>
  <c r="BC151" i="32"/>
  <c r="BC722" i="32"/>
  <c r="BC68" i="32"/>
  <c r="AX212" i="32"/>
  <c r="AZ212" i="32" s="1"/>
  <c r="BD212" i="32"/>
  <c r="BE212" i="32" s="1"/>
  <c r="BC495" i="32"/>
  <c r="AX639" i="32"/>
  <c r="AZ639" i="32" s="1"/>
  <c r="BC249" i="32"/>
  <c r="BC392" i="32"/>
  <c r="AX532" i="32"/>
  <c r="AZ532" i="32" s="1"/>
  <c r="BD532" i="32"/>
  <c r="BE532" i="32" s="1"/>
  <c r="BC774" i="32"/>
  <c r="BC900" i="32"/>
  <c r="AX1044" i="32"/>
  <c r="AZ1044" i="32" s="1"/>
  <c r="BD1044" i="32"/>
  <c r="BE1044" i="32" s="1"/>
  <c r="BC868" i="32"/>
  <c r="BD1171" i="32"/>
  <c r="BE1171" i="32" s="1"/>
  <c r="BC24" i="32"/>
  <c r="BC595" i="32"/>
  <c r="AX935" i="32"/>
  <c r="AZ935" i="32" s="1"/>
  <c r="BC1015" i="32"/>
  <c r="AX1316" i="32"/>
  <c r="AZ1316" i="32" s="1"/>
  <c r="BC1369" i="32"/>
  <c r="AX274" i="32"/>
  <c r="AZ274" i="32" s="1"/>
  <c r="BC413" i="32"/>
  <c r="AX275" i="32"/>
  <c r="AZ275" i="32" s="1"/>
  <c r="BC37" i="32"/>
  <c r="AX86" i="32"/>
  <c r="AZ86" i="32" s="1"/>
  <c r="AX230" i="32"/>
  <c r="AZ230" i="32" s="1"/>
  <c r="AX159" i="32"/>
  <c r="AZ159" i="32" s="1"/>
  <c r="BC66" i="32"/>
  <c r="BD66" i="32"/>
  <c r="BE66" i="32" s="1"/>
  <c r="AX253" i="32"/>
  <c r="AZ253" i="32" s="1"/>
  <c r="BC1125" i="32"/>
  <c r="BC489" i="32"/>
  <c r="AX633" i="32"/>
  <c r="AZ633" i="32" s="1"/>
  <c r="AX777" i="32"/>
  <c r="AZ777" i="32" s="1"/>
  <c r="AX921" i="32"/>
  <c r="AZ921" i="32" s="1"/>
  <c r="BD921" i="32"/>
  <c r="BE921" i="32" s="1"/>
  <c r="BC586" i="32"/>
  <c r="BC874" i="32"/>
  <c r="BC1163" i="32"/>
  <c r="BC100" i="32"/>
  <c r="BD100" i="32"/>
  <c r="BE100" i="32" s="1"/>
  <c r="BC387" i="32"/>
  <c r="BC671" i="32"/>
  <c r="AX959" i="32"/>
  <c r="AZ959" i="32" s="1"/>
  <c r="BC209" i="32"/>
  <c r="BD209" i="32"/>
  <c r="BE209" i="32" s="1"/>
  <c r="BC352" i="32"/>
  <c r="BD352" i="32"/>
  <c r="BE352" i="32" s="1"/>
  <c r="BC636" i="32"/>
  <c r="AX780" i="32"/>
  <c r="AZ780" i="32" s="1"/>
  <c r="BC409" i="32"/>
  <c r="BC553" i="32"/>
  <c r="BC841" i="32"/>
  <c r="AX997" i="32"/>
  <c r="AZ997" i="32" s="1"/>
  <c r="BC163" i="32"/>
  <c r="BC354" i="32"/>
  <c r="BC542" i="32"/>
  <c r="BC926" i="32"/>
  <c r="BD926" i="32"/>
  <c r="BE926" i="32" s="1"/>
  <c r="BC367" i="32"/>
  <c r="AX507" i="32"/>
  <c r="AZ507" i="32" s="1"/>
  <c r="BC402" i="32"/>
  <c r="BC544" i="32"/>
  <c r="BC688" i="32"/>
  <c r="BC832" i="32"/>
  <c r="BC545" i="32"/>
  <c r="AX689" i="32"/>
  <c r="AZ689" i="32" s="1"/>
  <c r="BC977" i="32"/>
  <c r="BC498" i="32"/>
  <c r="BC786" i="32"/>
  <c r="BC912" i="32"/>
  <c r="AX1201" i="32"/>
  <c r="AZ1201" i="32" s="1"/>
  <c r="BC985" i="32"/>
  <c r="BC891" i="32"/>
  <c r="AX880" i="32"/>
  <c r="AZ880" i="32" s="1"/>
  <c r="BD880" i="32"/>
  <c r="BE880" i="32" s="1"/>
  <c r="BC1024" i="32"/>
  <c r="BC1169" i="32"/>
  <c r="BC1313" i="32"/>
  <c r="AX1183" i="32"/>
  <c r="AZ1183" i="32" s="1"/>
  <c r="BC324" i="32"/>
  <c r="AX751" i="32"/>
  <c r="AZ751" i="32" s="1"/>
  <c r="AX1161" i="32"/>
  <c r="AZ1161" i="32" s="1"/>
  <c r="BD1161" i="32"/>
  <c r="BE1161" i="32" s="1"/>
  <c r="BD1305" i="32"/>
  <c r="BE1305" i="32" s="1"/>
  <c r="BC1270" i="32"/>
  <c r="AX947" i="32"/>
  <c r="AZ947" i="32" s="1"/>
  <c r="BD947" i="32"/>
  <c r="BE947" i="32" s="1"/>
  <c r="BC1082" i="32"/>
  <c r="AX1073" i="32"/>
  <c r="AZ1073" i="32" s="1"/>
  <c r="BD1073" i="32"/>
  <c r="BE1073" i="32" s="1"/>
  <c r="BC1027" i="32"/>
  <c r="AX1328" i="32"/>
  <c r="AZ1328" i="32" s="1"/>
  <c r="AX1358" i="32"/>
  <c r="AZ1358" i="32" s="1"/>
  <c r="BC1367" i="32"/>
  <c r="AX142" i="32"/>
  <c r="AZ142" i="32" s="1"/>
  <c r="BD142" i="32"/>
  <c r="BE142" i="32" s="1"/>
  <c r="AX286" i="32"/>
  <c r="AZ286" i="32" s="1"/>
  <c r="AX425" i="32"/>
  <c r="AZ425" i="32" s="1"/>
  <c r="BC143" i="32"/>
  <c r="BC49" i="32"/>
  <c r="BC193" i="32"/>
  <c r="BD193" i="32"/>
  <c r="BE193" i="32" s="1"/>
  <c r="BC98" i="32"/>
  <c r="AX242" i="32"/>
  <c r="AZ242" i="32" s="1"/>
  <c r="AX78" i="32"/>
  <c r="AZ78" i="32" s="1"/>
  <c r="BD78" i="32"/>
  <c r="BE78" i="32" s="1"/>
  <c r="AX222" i="32"/>
  <c r="AZ222" i="32" s="1"/>
  <c r="BC404" i="32"/>
  <c r="BC548" i="32"/>
  <c r="BD548" i="32"/>
  <c r="BE548" i="32" s="1"/>
  <c r="BC692" i="32"/>
  <c r="AX836" i="32"/>
  <c r="AZ836" i="32" s="1"/>
  <c r="AX992" i="32"/>
  <c r="AZ992" i="32" s="1"/>
  <c r="BC1137" i="32"/>
  <c r="BC789" i="32"/>
  <c r="AX933" i="32"/>
  <c r="AZ933" i="32" s="1"/>
  <c r="BD933" i="32"/>
  <c r="BE933" i="32" s="1"/>
  <c r="AX1077" i="32"/>
  <c r="AZ1077" i="32" s="1"/>
  <c r="BC598" i="32"/>
  <c r="BC742" i="32"/>
  <c r="BC1175" i="32"/>
  <c r="BC399" i="32"/>
  <c r="BC683" i="32"/>
  <c r="BC77" i="32"/>
  <c r="BC221" i="32"/>
  <c r="AX364" i="32"/>
  <c r="AZ364" i="32" s="1"/>
  <c r="AX504" i="32"/>
  <c r="AZ504" i="32" s="1"/>
  <c r="BC648" i="32"/>
  <c r="AX792" i="32"/>
  <c r="AZ792" i="32" s="1"/>
  <c r="AX421" i="32"/>
  <c r="AZ421" i="32" s="1"/>
  <c r="BC565" i="32"/>
  <c r="BC709" i="32"/>
  <c r="BC1166" i="32"/>
  <c r="AX175" i="32"/>
  <c r="AZ175" i="32" s="1"/>
  <c r="BC366" i="32"/>
  <c r="AX746" i="32"/>
  <c r="AZ746" i="32" s="1"/>
  <c r="BC938" i="32"/>
  <c r="BC92" i="32"/>
  <c r="BC379" i="32"/>
  <c r="BC519" i="32"/>
  <c r="AX129" i="32"/>
  <c r="AZ129" i="32" s="1"/>
  <c r="AX412" i="32"/>
  <c r="AZ412" i="32" s="1"/>
  <c r="BC700" i="32"/>
  <c r="BD700" i="32"/>
  <c r="BE700" i="32" s="1"/>
  <c r="AX557" i="32"/>
  <c r="AZ557" i="32" s="1"/>
  <c r="BC701" i="32"/>
  <c r="BC845" i="32"/>
  <c r="BC510" i="32"/>
  <c r="AX798" i="32"/>
  <c r="AZ798" i="32" s="1"/>
  <c r="BC942" i="32"/>
  <c r="BD942" i="32"/>
  <c r="BE942" i="32" s="1"/>
  <c r="BC924" i="32"/>
  <c r="BC1068" i="32"/>
  <c r="AX1213" i="32"/>
  <c r="AZ1213" i="32" s="1"/>
  <c r="BC1009" i="32"/>
  <c r="BC1322" i="32"/>
  <c r="BC759" i="32"/>
  <c r="BC903" i="32"/>
  <c r="BC1036" i="32"/>
  <c r="BC1181" i="32"/>
  <c r="BC1325" i="32"/>
  <c r="BC192" i="32"/>
  <c r="BC763" i="32"/>
  <c r="BC907" i="32"/>
  <c r="BC1173" i="32"/>
  <c r="BC1282" i="32"/>
  <c r="AX1095" i="32"/>
  <c r="AZ1095" i="32" s="1"/>
  <c r="BC1239" i="32"/>
  <c r="AX1085" i="32"/>
  <c r="AZ1085" i="32" s="1"/>
  <c r="BC1039" i="32"/>
  <c r="BC1184" i="32"/>
  <c r="BC1013" i="32"/>
  <c r="AX1230" i="32"/>
  <c r="AZ1230" i="32" s="1"/>
  <c r="BC503" i="32"/>
  <c r="AX1396" i="32"/>
  <c r="BD1396" i="32"/>
  <c r="AX1388" i="32"/>
  <c r="AZ1388" i="32" s="1"/>
  <c r="AX154" i="32"/>
  <c r="AZ154" i="32" s="1"/>
  <c r="AX11" i="32"/>
  <c r="AZ11" i="32" s="1"/>
  <c r="BC155" i="32"/>
  <c r="BC299" i="32"/>
  <c r="AX61" i="32"/>
  <c r="AZ61" i="32" s="1"/>
  <c r="BC205" i="32"/>
  <c r="AX254" i="32"/>
  <c r="AZ254" i="32" s="1"/>
  <c r="BC183" i="32"/>
  <c r="AX327" i="32"/>
  <c r="AZ327" i="32" s="1"/>
  <c r="BC234" i="32"/>
  <c r="BC560" i="32"/>
  <c r="BC704" i="32"/>
  <c r="BC848" i="32"/>
  <c r="BD848" i="32"/>
  <c r="BE848" i="32" s="1"/>
  <c r="AX1004" i="32"/>
  <c r="AZ1004" i="32" s="1"/>
  <c r="BC373" i="32"/>
  <c r="BD373" i="32"/>
  <c r="BE373" i="32" s="1"/>
  <c r="BC513" i="32"/>
  <c r="BC657" i="32"/>
  <c r="AX801" i="32"/>
  <c r="AZ801" i="32" s="1"/>
  <c r="AX1089" i="32"/>
  <c r="AZ1089" i="32" s="1"/>
  <c r="AX1042" i="32"/>
  <c r="AZ1042" i="32" s="1"/>
  <c r="AX148" i="32"/>
  <c r="AZ148" i="32" s="1"/>
  <c r="AX431" i="32"/>
  <c r="AZ431" i="32" s="1"/>
  <c r="BC719" i="32"/>
  <c r="BC89" i="32"/>
  <c r="BD89" i="32"/>
  <c r="BE89" i="32" s="1"/>
  <c r="BC233" i="32"/>
  <c r="BC376" i="32"/>
  <c r="BC516" i="32"/>
  <c r="BC660" i="32"/>
  <c r="BC804" i="32"/>
  <c r="AX433" i="32"/>
  <c r="AZ433" i="32" s="1"/>
  <c r="BC1033" i="32"/>
  <c r="AX1178" i="32"/>
  <c r="AZ1178" i="32" s="1"/>
  <c r="AX199" i="32"/>
  <c r="AZ199" i="32" s="1"/>
  <c r="BC390" i="32"/>
  <c r="BD390" i="32"/>
  <c r="BE390" i="32" s="1"/>
  <c r="BC770" i="32"/>
  <c r="AX962" i="32"/>
  <c r="AZ962" i="32" s="1"/>
  <c r="BD962" i="32"/>
  <c r="BE962" i="32" s="1"/>
  <c r="AX104" i="32"/>
  <c r="AZ104" i="32" s="1"/>
  <c r="BD104" i="32"/>
  <c r="BE104" i="32" s="1"/>
  <c r="BC391" i="32"/>
  <c r="BC531" i="32"/>
  <c r="BC141" i="32"/>
  <c r="BD141" i="32"/>
  <c r="BE141" i="32" s="1"/>
  <c r="BC712" i="32"/>
  <c r="AX569" i="32"/>
  <c r="AZ569" i="32" s="1"/>
  <c r="AX713" i="32"/>
  <c r="AZ713" i="32" s="1"/>
  <c r="BC1001" i="32"/>
  <c r="BC522" i="32"/>
  <c r="AX954" i="32"/>
  <c r="AZ954" i="32" s="1"/>
  <c r="BC936" i="32"/>
  <c r="BD936" i="32"/>
  <c r="BE936" i="32" s="1"/>
  <c r="AX1080" i="32"/>
  <c r="AZ1080" i="32" s="1"/>
  <c r="BC1225" i="32"/>
  <c r="BC1190" i="32"/>
  <c r="AX1334" i="32"/>
  <c r="AZ1334" i="32" s="1"/>
  <c r="AX1048" i="32"/>
  <c r="AZ1048" i="32" s="1"/>
  <c r="AX1026" i="32"/>
  <c r="AZ1026" i="32" s="1"/>
  <c r="BC204" i="32"/>
  <c r="AX347" i="32"/>
  <c r="AZ347" i="32" s="1"/>
  <c r="BC487" i="32"/>
  <c r="AX775" i="32"/>
  <c r="AZ775" i="32" s="1"/>
  <c r="AX919" i="32"/>
  <c r="AZ919" i="32" s="1"/>
  <c r="BC1185" i="32"/>
  <c r="BC758" i="32"/>
  <c r="BD1107" i="32"/>
  <c r="BE1107" i="32" s="1"/>
  <c r="BC1251" i="32"/>
  <c r="BC1228" i="32"/>
  <c r="BC1098" i="32"/>
  <c r="BC1051" i="32"/>
  <c r="BC1196" i="32"/>
  <c r="AX1376" i="32"/>
  <c r="AZ1376" i="32" s="1"/>
  <c r="AX328" i="32"/>
  <c r="AZ328" i="32" s="1"/>
  <c r="BC220" i="32"/>
  <c r="AX1318" i="32"/>
  <c r="AZ1318" i="32" s="1"/>
  <c r="BC955" i="32"/>
  <c r="BC1074" i="32"/>
  <c r="BC440" i="32"/>
  <c r="AX1335" i="32"/>
  <c r="AZ1335" i="32" s="1"/>
  <c r="AX1120" i="32"/>
  <c r="AZ1120" i="32" s="1"/>
  <c r="BC240" i="32"/>
  <c r="AX10" i="32"/>
  <c r="AZ10" i="32" s="1"/>
  <c r="AX790" i="32"/>
  <c r="AZ790" i="32" s="1"/>
  <c r="AX146" i="32"/>
  <c r="AZ146" i="32" s="1"/>
  <c r="BC1264" i="32"/>
  <c r="AX1221" i="32"/>
  <c r="AZ1221" i="32" s="1"/>
  <c r="AX1134" i="32"/>
  <c r="AZ1134" i="32" s="1"/>
  <c r="AX1069" i="32"/>
  <c r="AZ1069" i="32" s="1"/>
  <c r="BC951" i="32"/>
  <c r="AX702" i="32"/>
  <c r="AZ702" i="32" s="1"/>
  <c r="BC1252" i="32"/>
  <c r="AX1078" i="32"/>
  <c r="AZ1078" i="32" s="1"/>
  <c r="BC998" i="32"/>
  <c r="AX1359" i="32"/>
  <c r="AZ1359" i="32" s="1"/>
  <c r="BC1078" i="32"/>
  <c r="BC593" i="32"/>
  <c r="BC1223" i="32"/>
  <c r="BC1226" i="32"/>
  <c r="BC1117" i="32"/>
  <c r="BC972" i="32"/>
  <c r="AX791" i="32"/>
  <c r="AZ791" i="32" s="1"/>
  <c r="AX807" i="32"/>
  <c r="AZ807" i="32" s="1"/>
  <c r="AX749" i="32"/>
  <c r="AZ749" i="32" s="1"/>
  <c r="AX518" i="32"/>
  <c r="AZ518" i="32" s="1"/>
  <c r="AX1074" i="32"/>
  <c r="AZ1074" i="32" s="1"/>
  <c r="BC518" i="32"/>
  <c r="BC179" i="32"/>
  <c r="AX337" i="32"/>
  <c r="AZ337" i="32" s="1"/>
  <c r="BC476" i="32"/>
  <c r="BC314" i="32"/>
  <c r="AX764" i="32"/>
  <c r="AZ764" i="32" s="1"/>
  <c r="AX170" i="32"/>
  <c r="AZ170" i="32" s="1"/>
  <c r="BC386" i="32"/>
  <c r="AX71" i="32"/>
  <c r="AZ71" i="32" s="1"/>
  <c r="BC99" i="32"/>
  <c r="BC1388" i="32"/>
  <c r="AX476" i="32"/>
  <c r="AZ476" i="32" s="1"/>
  <c r="BC294" i="32"/>
  <c r="BC337" i="32"/>
  <c r="BC150" i="32"/>
  <c r="BC121" i="32"/>
  <c r="AX243" i="32"/>
  <c r="AZ243" i="32" s="1"/>
  <c r="AX573" i="32"/>
  <c r="AZ573" i="32" s="1"/>
  <c r="BC573" i="32"/>
  <c r="AX620" i="32"/>
  <c r="AZ620" i="32" s="1"/>
  <c r="AX215" i="32"/>
  <c r="AZ215" i="32" s="1"/>
  <c r="BC26" i="32"/>
  <c r="AX214" i="32"/>
  <c r="AZ214" i="32" s="1"/>
  <c r="AX26" i="32"/>
  <c r="AZ26" i="32" s="1"/>
  <c r="BC450" i="32"/>
  <c r="BC910" i="32"/>
  <c r="BC678" i="32"/>
  <c r="AX1375" i="32"/>
  <c r="AZ1375" i="32" s="1"/>
  <c r="BC1205" i="32"/>
  <c r="BC1054" i="32"/>
  <c r="BC966" i="32"/>
  <c r="BC669" i="32"/>
  <c r="AX1202" i="32"/>
  <c r="AZ1202" i="32" s="1"/>
  <c r="AX1119" i="32"/>
  <c r="AZ1119" i="32" s="1"/>
  <c r="BC1050" i="32"/>
  <c r="BC736" i="32"/>
  <c r="AX1314" i="32"/>
  <c r="AZ1314" i="32" s="1"/>
  <c r="AX1240" i="32"/>
  <c r="AZ1240" i="32" s="1"/>
  <c r="BC1110" i="32"/>
  <c r="BC1028" i="32"/>
  <c r="AX1263" i="32"/>
  <c r="AZ1263" i="32" s="1"/>
  <c r="BC1237" i="32"/>
  <c r="BC1240" i="32"/>
  <c r="AX1110" i="32"/>
  <c r="AZ1110" i="32" s="1"/>
  <c r="BC877" i="32"/>
  <c r="AX1353" i="32"/>
  <c r="AZ1353" i="32" s="1"/>
  <c r="BC1284" i="32"/>
  <c r="AX1284" i="32"/>
  <c r="AZ1284" i="32" s="1"/>
  <c r="BC1254" i="32"/>
  <c r="AX1208" i="32"/>
  <c r="AZ1208" i="32" s="1"/>
  <c r="BC957" i="32"/>
  <c r="AX960" i="32"/>
  <c r="AZ960" i="32" s="1"/>
  <c r="AX21" i="32"/>
  <c r="AZ21" i="32" s="1"/>
  <c r="BC1119" i="32"/>
  <c r="BC1092" i="32"/>
  <c r="AX455" i="32"/>
  <c r="AZ455" i="32" s="1"/>
  <c r="BC455" i="32"/>
  <c r="BC690" i="32"/>
  <c r="AX179" i="32"/>
  <c r="AZ179" i="32" s="1"/>
  <c r="BC322" i="32"/>
  <c r="AX301" i="32"/>
  <c r="AZ301" i="32" s="1"/>
  <c r="AX34" i="32"/>
  <c r="AZ34" i="32" s="1"/>
  <c r="AX31" i="32"/>
  <c r="AZ31" i="32" s="1"/>
  <c r="BC84" i="32"/>
  <c r="AX1373" i="32"/>
  <c r="AZ1373" i="32" s="1"/>
  <c r="AX1249" i="32"/>
  <c r="AZ1249" i="32" s="1"/>
  <c r="BC1231" i="32"/>
  <c r="BC948" i="32"/>
  <c r="AX957" i="32"/>
  <c r="AZ957" i="32" s="1"/>
  <c r="AX927" i="32"/>
  <c r="AZ927" i="32" s="1"/>
  <c r="AX828" i="32"/>
  <c r="AZ828" i="32" s="1"/>
  <c r="BC767" i="32"/>
  <c r="AX733" i="32"/>
  <c r="AZ733" i="32" s="1"/>
  <c r="BC655" i="32"/>
  <c r="AX113" i="32"/>
  <c r="AZ113" i="32" s="1"/>
  <c r="AX943" i="32"/>
  <c r="AZ943" i="32" s="1"/>
  <c r="AX257" i="32"/>
  <c r="AZ257" i="32" s="1"/>
  <c r="BC974" i="32"/>
  <c r="BC1275" i="32"/>
  <c r="BC1211" i="32"/>
  <c r="AX767" i="32"/>
  <c r="AZ767" i="32" s="1"/>
  <c r="BC854" i="32"/>
  <c r="AX1369" i="32"/>
  <c r="AZ1369" i="32" s="1"/>
  <c r="AX1209" i="32"/>
  <c r="AZ1209" i="32" s="1"/>
  <c r="AX1007" i="32"/>
  <c r="AZ1007" i="32" s="1"/>
  <c r="BC799" i="32"/>
  <c r="BC584" i="32"/>
  <c r="AX601" i="32"/>
  <c r="AZ601" i="32" s="1"/>
  <c r="AX643" i="32"/>
  <c r="AZ643" i="32" s="1"/>
  <c r="AX681" i="32"/>
  <c r="AZ681" i="32" s="1"/>
  <c r="AX540" i="32"/>
  <c r="AZ540" i="32" s="1"/>
  <c r="BC113" i="32"/>
  <c r="BC19" i="32"/>
  <c r="AX207" i="32"/>
  <c r="AZ207" i="32" s="1"/>
  <c r="AX602" i="32"/>
  <c r="AZ602" i="32" s="1"/>
  <c r="BC1266" i="32"/>
  <c r="AX969" i="32"/>
  <c r="AZ969" i="32" s="1"/>
  <c r="AX922" i="32"/>
  <c r="AZ922" i="32" s="1"/>
  <c r="AX745" i="32"/>
  <c r="AZ745" i="32" s="1"/>
  <c r="BC724" i="32"/>
  <c r="AX799" i="32"/>
  <c r="AZ799" i="32" s="1"/>
  <c r="BC806" i="32"/>
  <c r="BC643" i="32"/>
  <c r="AX546" i="32"/>
  <c r="AZ546" i="32" s="1"/>
  <c r="BC178" i="32"/>
  <c r="BC223" i="32"/>
  <c r="BC602" i="32"/>
  <c r="AX1016" i="32"/>
  <c r="AZ1016" i="32" s="1"/>
  <c r="BC889" i="32"/>
  <c r="AX854" i="32"/>
  <c r="AZ854" i="32" s="1"/>
  <c r="BC601" i="32"/>
  <c r="BC448" i="32"/>
  <c r="BC478" i="32"/>
  <c r="AX85" i="32"/>
  <c r="AZ85" i="32" s="1"/>
  <c r="BC787" i="32"/>
  <c r="BC1323" i="32"/>
  <c r="AX1108" i="32"/>
  <c r="AZ1108" i="32" s="1"/>
  <c r="AX1045" i="32"/>
  <c r="AZ1045" i="32" s="1"/>
  <c r="BC1060" i="32"/>
  <c r="BC995" i="32"/>
  <c r="AX928" i="32"/>
  <c r="AZ928" i="32" s="1"/>
  <c r="BC822" i="32"/>
  <c r="AX806" i="32"/>
  <c r="AZ806" i="32" s="1"/>
  <c r="AX272" i="32"/>
  <c r="AZ272" i="32" s="1"/>
  <c r="AX178" i="32"/>
  <c r="AZ178" i="32" s="1"/>
  <c r="BC309" i="32"/>
  <c r="AX196" i="32"/>
  <c r="AZ196" i="32" s="1"/>
  <c r="BC35" i="32"/>
  <c r="BC828" i="32"/>
  <c r="BC816" i="32"/>
  <c r="AX778" i="32"/>
  <c r="AZ778" i="32" s="1"/>
  <c r="AX1243" i="32"/>
  <c r="AZ1243" i="32" s="1"/>
  <c r="AX1060" i="32"/>
  <c r="AZ1060" i="32" s="1"/>
  <c r="BC1016" i="32"/>
  <c r="AX725" i="32"/>
  <c r="AZ725" i="32" s="1"/>
  <c r="BC795" i="32"/>
  <c r="AX672" i="32"/>
  <c r="AZ672" i="32" s="1"/>
  <c r="AX537" i="32"/>
  <c r="AZ537" i="32" s="1"/>
  <c r="AX479" i="32"/>
  <c r="AZ479" i="32" s="1"/>
  <c r="AX309" i="32"/>
  <c r="AZ309" i="32" s="1"/>
  <c r="BC63" i="32"/>
  <c r="AX881" i="32"/>
  <c r="AZ881" i="32" s="1"/>
  <c r="BC555" i="32"/>
  <c r="BC1296" i="32"/>
  <c r="BC1114" i="32"/>
  <c r="BC1038" i="32"/>
  <c r="AX1057" i="32"/>
  <c r="AZ1057" i="32" s="1"/>
  <c r="AX795" i="32"/>
  <c r="AZ795" i="32" s="1"/>
  <c r="AX834" i="32"/>
  <c r="AZ834" i="32" s="1"/>
  <c r="AX737" i="32"/>
  <c r="AZ737" i="32" s="1"/>
  <c r="AX684" i="32"/>
  <c r="AZ684" i="32" s="1"/>
  <c r="BC511" i="32"/>
  <c r="AX322" i="32"/>
  <c r="AZ322" i="32" s="1"/>
  <c r="AX229" i="32"/>
  <c r="AZ229" i="32" s="1"/>
  <c r="BC165" i="32"/>
  <c r="AX35" i="32"/>
  <c r="AZ35" i="32" s="1"/>
  <c r="AX1296" i="32"/>
  <c r="AZ1296" i="32" s="1"/>
  <c r="AX1105" i="32"/>
  <c r="AZ1105" i="32" s="1"/>
  <c r="AX1114" i="32"/>
  <c r="AZ1114" i="32" s="1"/>
  <c r="AX974" i="32"/>
  <c r="AZ974" i="32" s="1"/>
  <c r="AX889" i="32"/>
  <c r="AZ889" i="32" s="1"/>
  <c r="AX731" i="32"/>
  <c r="AZ731" i="32" s="1"/>
  <c r="AX782" i="32"/>
  <c r="AZ782" i="32" s="1"/>
  <c r="AX593" i="32"/>
  <c r="AZ593" i="32" s="1"/>
  <c r="AX690" i="32"/>
  <c r="AZ690" i="32" s="1"/>
  <c r="BC457" i="32"/>
  <c r="BC394" i="32"/>
  <c r="BC232" i="32"/>
  <c r="AX411" i="32"/>
  <c r="AZ411" i="32" s="1"/>
  <c r="AX449" i="32"/>
  <c r="AZ449" i="32" s="1"/>
  <c r="BC581" i="32"/>
  <c r="BC872" i="32"/>
  <c r="AX572" i="32"/>
  <c r="AZ572" i="32" s="1"/>
  <c r="AX388" i="32"/>
  <c r="AZ388" i="32" s="1"/>
  <c r="AX394" i="32"/>
  <c r="AZ394" i="32" s="1"/>
  <c r="AX478" i="32"/>
  <c r="AZ478" i="32" s="1"/>
  <c r="BC101" i="32"/>
  <c r="BC217" i="32"/>
  <c r="BC931" i="32"/>
  <c r="BC9" i="32"/>
  <c r="AX339" i="32"/>
  <c r="AZ339" i="32" s="1"/>
  <c r="AX260" i="32"/>
  <c r="AZ260" i="32" s="1"/>
  <c r="BC211" i="32"/>
  <c r="AX1306" i="32"/>
  <c r="AZ1306" i="32" s="1"/>
  <c r="AX783" i="32"/>
  <c r="AZ783" i="32" s="1"/>
  <c r="BC1096" i="32"/>
  <c r="AX436" i="32"/>
  <c r="AZ436" i="32" s="1"/>
  <c r="BC445" i="32"/>
  <c r="AX470" i="32"/>
  <c r="AZ470" i="32" s="1"/>
  <c r="AX289" i="32"/>
  <c r="AZ289" i="32" s="1"/>
  <c r="AX211" i="32"/>
  <c r="AZ211" i="32" s="1"/>
  <c r="AX102" i="32"/>
  <c r="AZ102" i="32" s="1"/>
  <c r="AX22" i="32"/>
  <c r="AZ22" i="32" s="1"/>
  <c r="AX534" i="32"/>
  <c r="AZ534" i="32" s="1"/>
  <c r="BC216" i="32"/>
  <c r="BC766" i="32"/>
  <c r="BC528" i="32"/>
  <c r="BC525" i="32"/>
  <c r="AX122" i="32"/>
  <c r="AZ122" i="32" s="1"/>
  <c r="BC297" i="32"/>
  <c r="BC166" i="32"/>
  <c r="BC470" i="32"/>
  <c r="AX246" i="32"/>
  <c r="AZ246" i="32" s="1"/>
  <c r="AX297" i="32"/>
  <c r="AZ297" i="32" s="1"/>
  <c r="AX23" i="32"/>
  <c r="AZ23" i="32" s="1"/>
  <c r="AX743" i="32"/>
  <c r="AZ743" i="32" s="1"/>
  <c r="AX1199" i="32"/>
  <c r="AZ1199" i="32" s="1"/>
  <c r="AX995" i="32"/>
  <c r="AZ995" i="32" s="1"/>
  <c r="BC869" i="32"/>
  <c r="AX877" i="32"/>
  <c r="AZ877" i="32" s="1"/>
  <c r="AX766" i="32"/>
  <c r="AZ766" i="32" s="1"/>
  <c r="BC437" i="32"/>
  <c r="BC543" i="32"/>
  <c r="BC400" i="32"/>
  <c r="AX101" i="32"/>
  <c r="AZ101" i="32" s="1"/>
  <c r="AX184" i="32"/>
  <c r="AZ184" i="32" s="1"/>
  <c r="AX266" i="32"/>
  <c r="AZ266" i="32" s="1"/>
  <c r="AX1102" i="32"/>
  <c r="AZ1102" i="32" s="1"/>
  <c r="AX581" i="32"/>
  <c r="AZ581" i="32" s="1"/>
  <c r="BC436" i="32"/>
  <c r="BC385" i="32"/>
  <c r="AX543" i="32"/>
  <c r="AZ543" i="32" s="1"/>
  <c r="AX400" i="32"/>
  <c r="AZ400" i="32" s="1"/>
  <c r="BC122" i="32"/>
  <c r="AX166" i="32"/>
  <c r="AZ166" i="32" s="1"/>
  <c r="AX153" i="32"/>
  <c r="AZ153" i="32" s="1"/>
  <c r="BC23" i="32"/>
  <c r="AX9" i="32"/>
  <c r="AZ9" i="32" s="1"/>
  <c r="BC1102" i="32"/>
  <c r="BC716" i="32"/>
  <c r="AX499" i="32"/>
  <c r="AZ499" i="32" s="1"/>
  <c r="AX311" i="32"/>
  <c r="AZ311" i="32" s="1"/>
  <c r="BC310" i="32"/>
  <c r="AX1385" i="32"/>
  <c r="AZ1385" i="32" s="1"/>
  <c r="BC339" i="32"/>
  <c r="AX245" i="32"/>
  <c r="AZ245" i="32" s="1"/>
  <c r="AX1054" i="32"/>
  <c r="AZ1054" i="32" s="1"/>
  <c r="AX869" i="32"/>
  <c r="AZ869" i="32" s="1"/>
  <c r="AX443" i="32"/>
  <c r="AZ443" i="32" s="1"/>
  <c r="BC443" i="32"/>
  <c r="AX1170" i="32"/>
  <c r="AZ1170" i="32" s="1"/>
  <c r="BC771" i="32"/>
  <c r="AX848" i="32"/>
  <c r="AZ848" i="32" s="1"/>
  <c r="BC110" i="32"/>
  <c r="AX183" i="32"/>
  <c r="AZ183" i="32" s="1"/>
  <c r="BC90" i="32"/>
  <c r="BC61" i="32"/>
  <c r="AX487" i="32"/>
  <c r="AZ487" i="32" s="1"/>
  <c r="BC1170" i="32"/>
  <c r="AX1190" i="32"/>
  <c r="AZ1190" i="32" s="1"/>
  <c r="BC962" i="32"/>
  <c r="AX771" i="32"/>
  <c r="AZ771" i="32" s="1"/>
  <c r="BC721" i="32"/>
  <c r="AX424" i="32"/>
  <c r="AZ424" i="32" s="1"/>
  <c r="AX299" i="32"/>
  <c r="AZ299" i="32" s="1"/>
  <c r="AX466" i="32"/>
  <c r="AZ466" i="32" s="1"/>
  <c r="AX220" i="32"/>
  <c r="AZ220" i="32" s="1"/>
  <c r="BC199" i="32"/>
  <c r="AX39" i="32"/>
  <c r="AZ39" i="32" s="1"/>
  <c r="BC11" i="32"/>
  <c r="AX1228" i="32"/>
  <c r="AZ1228" i="32" s="1"/>
  <c r="BC1048" i="32"/>
  <c r="BC856" i="32"/>
  <c r="AX660" i="32"/>
  <c r="AZ660" i="32" s="1"/>
  <c r="AX531" i="32"/>
  <c r="AZ531" i="32" s="1"/>
  <c r="BC347" i="32"/>
  <c r="AX89" i="32"/>
  <c r="AZ89" i="32" s="1"/>
  <c r="AX155" i="32"/>
  <c r="AZ155" i="32" s="1"/>
  <c r="BC810" i="32"/>
  <c r="AX915" i="32"/>
  <c r="AZ915" i="32" s="1"/>
  <c r="AX1225" i="32"/>
  <c r="AZ1225" i="32" s="1"/>
  <c r="AX1185" i="32"/>
  <c r="AX1033" i="32"/>
  <c r="AZ1033" i="32" s="1"/>
  <c r="BC954" i="32"/>
  <c r="AX1001" i="32"/>
  <c r="AZ1001" i="32" s="1"/>
  <c r="BC1004" i="32"/>
  <c r="BC713" i="32"/>
  <c r="AX865" i="32"/>
  <c r="AZ865" i="32" s="1"/>
  <c r="BC248" i="32"/>
  <c r="AX248" i="32"/>
  <c r="AZ248" i="32" s="1"/>
  <c r="BC1080" i="32"/>
  <c r="AX1294" i="32"/>
  <c r="AZ1294" i="32" s="1"/>
  <c r="BC1242" i="32"/>
  <c r="AY1185" i="32"/>
  <c r="AX1107" i="32"/>
  <c r="AZ1107" i="32" s="1"/>
  <c r="BC1026" i="32"/>
  <c r="BC919" i="32"/>
  <c r="BC707" i="32"/>
  <c r="AX936" i="32"/>
  <c r="AZ936" i="32" s="1"/>
  <c r="AX704" i="32"/>
  <c r="AZ704" i="32" s="1"/>
  <c r="BC801" i="32"/>
  <c r="BC666" i="32"/>
  <c r="AX373" i="32"/>
  <c r="AZ373" i="32" s="1"/>
  <c r="BC416" i="32"/>
  <c r="AX204" i="32"/>
  <c r="AZ204" i="32" s="1"/>
  <c r="BC675" i="32"/>
  <c r="BC1329" i="32"/>
  <c r="AX1242" i="32"/>
  <c r="AZ1242" i="32" s="1"/>
  <c r="AX1251" i="32"/>
  <c r="AZ1251" i="32" s="1"/>
  <c r="BC1107" i="32"/>
  <c r="AX1051" i="32"/>
  <c r="AZ1051" i="32" s="1"/>
  <c r="BC1042" i="32"/>
  <c r="AX810" i="32"/>
  <c r="AZ810" i="32" s="1"/>
  <c r="BC865" i="32"/>
  <c r="AX513" i="32"/>
  <c r="AZ513" i="32" s="1"/>
  <c r="BC433" i="32"/>
  <c r="AX376" i="32"/>
  <c r="AZ376" i="32" s="1"/>
  <c r="BC148" i="32"/>
  <c r="AX675" i="32"/>
  <c r="AZ675" i="32" s="1"/>
  <c r="AX1272" i="32"/>
  <c r="AZ1272" i="32" s="1"/>
  <c r="AX1098" i="32"/>
  <c r="AZ1098" i="32" s="1"/>
  <c r="AX666" i="32"/>
  <c r="AZ666" i="32" s="1"/>
  <c r="BC610" i="32"/>
  <c r="AX233" i="32"/>
  <c r="AZ233" i="32" s="1"/>
  <c r="AX568" i="32"/>
  <c r="AZ568" i="32" s="1"/>
  <c r="AX1329" i="32"/>
  <c r="AZ1329" i="32" s="1"/>
  <c r="BC1272" i="32"/>
  <c r="AX804" i="32"/>
  <c r="AZ804" i="32" s="1"/>
  <c r="BC431" i="32"/>
  <c r="AX522" i="32"/>
  <c r="AZ522" i="32" s="1"/>
  <c r="AX610" i="32"/>
  <c r="AZ610" i="32" s="1"/>
  <c r="AX391" i="32"/>
  <c r="AZ391" i="32" s="1"/>
  <c r="BC1334" i="32"/>
  <c r="BC915" i="32"/>
  <c r="BC754" i="32"/>
  <c r="BC775" i="32"/>
  <c r="BC568" i="32"/>
  <c r="AX390" i="32"/>
  <c r="AZ390" i="32" s="1"/>
  <c r="AX298" i="32"/>
  <c r="AZ298" i="32" s="1"/>
  <c r="AX285" i="32"/>
  <c r="AZ285" i="32" s="1"/>
  <c r="BC104" i="32"/>
  <c r="AX712" i="32"/>
  <c r="AZ712" i="32" s="1"/>
  <c r="AX1389" i="32"/>
  <c r="AZ1389" i="32" s="1"/>
  <c r="AX857" i="32"/>
  <c r="AZ857" i="32" s="1"/>
  <c r="AX578" i="32"/>
  <c r="AZ578" i="32" s="1"/>
  <c r="BC328" i="32"/>
  <c r="AX707" i="32"/>
  <c r="AZ707" i="32" s="1"/>
  <c r="AX719" i="32"/>
  <c r="AZ719" i="32" s="1"/>
  <c r="AX770" i="32"/>
  <c r="AZ770" i="32" s="1"/>
  <c r="BC10" i="32"/>
  <c r="BC702" i="32"/>
  <c r="BC362" i="32"/>
  <c r="BC414" i="32"/>
  <c r="AX269" i="32"/>
  <c r="AZ269" i="32" s="1"/>
  <c r="AX219" i="32"/>
  <c r="AZ219" i="32" s="1"/>
  <c r="AX177" i="32"/>
  <c r="AZ177" i="32" s="1"/>
  <c r="AX96" i="32"/>
  <c r="AZ96" i="32" s="1"/>
  <c r="BC423" i="32"/>
  <c r="BC613" i="32"/>
  <c r="BC552" i="32"/>
  <c r="AX552" i="32"/>
  <c r="AZ552" i="32" s="1"/>
  <c r="AX362" i="32"/>
  <c r="AZ362" i="32" s="1"/>
  <c r="AX414" i="32"/>
  <c r="AZ414" i="32" s="1"/>
  <c r="AX247" i="32"/>
  <c r="AZ247" i="32" s="1"/>
  <c r="AX284" i="32"/>
  <c r="AZ284" i="32" s="1"/>
  <c r="BC611" i="32"/>
  <c r="AX567" i="32"/>
  <c r="AZ567" i="32" s="1"/>
  <c r="BC1126" i="32"/>
  <c r="BC313" i="32"/>
  <c r="BC46" i="32"/>
  <c r="AX1040" i="32"/>
  <c r="AZ1040" i="32" s="1"/>
  <c r="BC740" i="32"/>
  <c r="BC818" i="32"/>
  <c r="BC434" i="32"/>
  <c r="AX549" i="32"/>
  <c r="AZ549" i="32" s="1"/>
  <c r="BC460" i="32"/>
  <c r="AX126" i="32"/>
  <c r="AZ126" i="32" s="1"/>
  <c r="AX375" i="32"/>
  <c r="AZ375" i="32" s="1"/>
  <c r="AX190" i="32"/>
  <c r="AZ190" i="32" s="1"/>
  <c r="AX940" i="32"/>
  <c r="AZ940" i="32" s="1"/>
  <c r="BC696" i="32"/>
  <c r="AX646" i="32"/>
  <c r="AZ646" i="32" s="1"/>
  <c r="BC408" i="32"/>
  <c r="AX605" i="32"/>
  <c r="AZ605" i="32" s="1"/>
  <c r="BC335" i="32"/>
  <c r="AX75" i="32"/>
  <c r="AZ75" i="32" s="1"/>
  <c r="AX240" i="32"/>
  <c r="AZ240" i="32" s="1"/>
  <c r="BC75" i="32"/>
  <c r="AX33" i="32"/>
  <c r="AZ33" i="32" s="1"/>
  <c r="AX884" i="32"/>
  <c r="AZ884" i="32" s="1"/>
  <c r="BC901" i="32"/>
  <c r="BC846" i="32"/>
  <c r="AX757" i="32"/>
  <c r="AZ757" i="32" s="1"/>
  <c r="BC596" i="32"/>
  <c r="BC469" i="32"/>
  <c r="BC241" i="32"/>
  <c r="AX46" i="32"/>
  <c r="AZ46" i="32" s="1"/>
  <c r="BC47" i="32"/>
  <c r="BC693" i="32"/>
  <c r="AX990" i="32"/>
  <c r="AZ990" i="32" s="1"/>
  <c r="BC837" i="32"/>
  <c r="BC461" i="32"/>
  <c r="AX47" i="32"/>
  <c r="AZ47" i="32" s="1"/>
  <c r="BC604" i="32"/>
  <c r="AX696" i="32"/>
  <c r="AZ696" i="32" s="1"/>
  <c r="AX491" i="32"/>
  <c r="AZ491" i="32" s="1"/>
  <c r="AX1308" i="32"/>
  <c r="AZ1308" i="32" s="1"/>
  <c r="BC990" i="32"/>
  <c r="BC1040" i="32"/>
  <c r="BC934" i="32"/>
  <c r="BC840" i="32"/>
  <c r="AX604" i="32"/>
  <c r="AZ604" i="32" s="1"/>
  <c r="AX97" i="32"/>
  <c r="AZ97" i="32" s="1"/>
  <c r="AX321" i="32"/>
  <c r="AZ321" i="32" s="1"/>
  <c r="AX950" i="32"/>
  <c r="AZ950" i="32" s="1"/>
  <c r="BC1308" i="32"/>
  <c r="AX934" i="32"/>
  <c r="AZ934" i="32" s="1"/>
  <c r="BC626" i="32"/>
  <c r="BC667" i="32"/>
  <c r="BC523" i="32"/>
  <c r="AX1084" i="32"/>
  <c r="AZ1084" i="32" s="1"/>
  <c r="AX626" i="32"/>
  <c r="AZ626" i="32" s="1"/>
  <c r="AX667" i="32"/>
  <c r="AZ667" i="32" s="1"/>
  <c r="AX1278" i="32"/>
  <c r="AZ1278" i="32" s="1"/>
  <c r="AX1117" i="32"/>
  <c r="AZ1117" i="32" s="1"/>
  <c r="AX502" i="32"/>
  <c r="AZ502" i="32" s="1"/>
  <c r="BC1287" i="32"/>
  <c r="BC1186" i="32"/>
  <c r="AX924" i="32"/>
  <c r="AZ924" i="32" s="1"/>
  <c r="AX989" i="32"/>
  <c r="AZ989" i="32" s="1"/>
  <c r="BC1230" i="32"/>
  <c r="BC971" i="32"/>
  <c r="AX1322" i="32"/>
  <c r="AZ1322" i="32" s="1"/>
  <c r="AX1381" i="32"/>
  <c r="AZ1381" i="32" s="1"/>
  <c r="AX1325" i="32"/>
  <c r="AZ1325" i="32" s="1"/>
  <c r="AX1184" i="32"/>
  <c r="AZ1184" i="32" s="1"/>
  <c r="AX1181" i="32"/>
  <c r="AZ1181" i="32" s="1"/>
  <c r="AX1239" i="32"/>
  <c r="AZ1239" i="32" s="1"/>
  <c r="BC1116" i="32"/>
  <c r="BC1085" i="32"/>
  <c r="AX1021" i="32"/>
  <c r="AZ1021" i="32" s="1"/>
  <c r="BC1352" i="32"/>
  <c r="AX1116" i="32"/>
  <c r="AZ1116" i="32" s="1"/>
  <c r="BC1095" i="32"/>
  <c r="BC853" i="32"/>
  <c r="AX1282" i="32"/>
  <c r="AZ1282" i="32" s="1"/>
  <c r="AX1352" i="32"/>
  <c r="AZ1352" i="32" s="1"/>
  <c r="AX1071" i="32"/>
  <c r="AZ1071" i="32" s="1"/>
  <c r="AX1039" i="32"/>
  <c r="AZ1039" i="32" s="1"/>
  <c r="AX1175" i="32"/>
  <c r="AZ1175" i="32" s="1"/>
  <c r="AX1216" i="32"/>
  <c r="AZ1216" i="32" s="1"/>
  <c r="AX844" i="32"/>
  <c r="AZ844" i="32" s="1"/>
  <c r="BC1216" i="32"/>
  <c r="AX363" i="32"/>
  <c r="AZ363" i="32" s="1"/>
  <c r="BC1071" i="32"/>
  <c r="AX1173" i="32"/>
  <c r="AZ1173" i="32" s="1"/>
  <c r="AX1150" i="32"/>
  <c r="AZ1150" i="32" s="1"/>
  <c r="AX1174" i="32"/>
  <c r="AZ1174" i="32" s="1"/>
  <c r="BC1174" i="32"/>
  <c r="AX1125" i="32"/>
  <c r="AZ1125" i="32" s="1"/>
  <c r="AX1082" i="32"/>
  <c r="AZ1082" i="32" s="1"/>
  <c r="BC959" i="32"/>
  <c r="AX930" i="32"/>
  <c r="AZ930" i="32" s="1"/>
  <c r="AX832" i="32"/>
  <c r="AZ832" i="32" s="1"/>
  <c r="BC607" i="32"/>
  <c r="BC651" i="32"/>
  <c r="BC633" i="32"/>
  <c r="BC697" i="32"/>
  <c r="AX402" i="32"/>
  <c r="AZ402" i="32" s="1"/>
  <c r="BC895" i="32"/>
  <c r="BC689" i="32"/>
  <c r="AX697" i="32"/>
  <c r="AZ697" i="32" s="1"/>
  <c r="AX489" i="32"/>
  <c r="AZ489" i="32" s="1"/>
  <c r="AX463" i="32"/>
  <c r="AZ463" i="32" s="1"/>
  <c r="BC159" i="32"/>
  <c r="AX261" i="32"/>
  <c r="AZ261" i="32" s="1"/>
  <c r="AX968" i="32"/>
  <c r="AZ968" i="32" s="1"/>
  <c r="AX1024" i="32"/>
  <c r="AZ1024" i="32" s="1"/>
  <c r="BC947" i="32"/>
  <c r="AX895" i="32"/>
  <c r="AZ895" i="32" s="1"/>
  <c r="AX734" i="32"/>
  <c r="AZ734" i="32" s="1"/>
  <c r="AX833" i="32"/>
  <c r="AZ833" i="32" s="1"/>
  <c r="BC730" i="32"/>
  <c r="AX396" i="32"/>
  <c r="AZ396" i="32" s="1"/>
  <c r="BC298" i="32"/>
  <c r="BC180" i="32"/>
  <c r="BC261" i="32"/>
  <c r="AX492" i="32"/>
  <c r="AZ492" i="32" s="1"/>
  <c r="BC921" i="32"/>
  <c r="AX841" i="32"/>
  <c r="AZ841" i="32" s="1"/>
  <c r="AX680" i="32"/>
  <c r="AZ680" i="32" s="1"/>
  <c r="AX419" i="32"/>
  <c r="AZ419" i="32" s="1"/>
  <c r="AX100" i="32"/>
  <c r="AZ100" i="32" s="1"/>
  <c r="AX180" i="32"/>
  <c r="AZ180" i="32" s="1"/>
  <c r="BC419" i="32"/>
  <c r="BC1294" i="32"/>
  <c r="AX1313" i="32"/>
  <c r="AZ1313" i="32" s="1"/>
  <c r="AX1270" i="32"/>
  <c r="AZ1270" i="32" s="1"/>
  <c r="AX1172" i="32"/>
  <c r="AZ1172" i="32" s="1"/>
  <c r="AX1367" i="32"/>
  <c r="AZ1367" i="32" s="1"/>
  <c r="BC1104" i="32"/>
  <c r="BC997" i="32"/>
  <c r="BC833" i="32"/>
  <c r="AX730" i="32"/>
  <c r="AZ730" i="32" s="1"/>
  <c r="BC680" i="32"/>
  <c r="AX551" i="32"/>
  <c r="AZ551" i="32" s="1"/>
  <c r="AX545" i="32"/>
  <c r="AZ545" i="32" s="1"/>
  <c r="BC536" i="32"/>
  <c r="BC463" i="32"/>
  <c r="AX409" i="32"/>
  <c r="AZ409" i="32" s="1"/>
  <c r="AX354" i="32"/>
  <c r="AZ354" i="32" s="1"/>
  <c r="AX224" i="32"/>
  <c r="AZ224" i="32" s="1"/>
  <c r="BC80" i="32"/>
  <c r="BC1089" i="32"/>
  <c r="AX898" i="32"/>
  <c r="AZ898" i="32" s="1"/>
  <c r="BC1305" i="32"/>
  <c r="BC1183" i="32"/>
  <c r="AX1154" i="32"/>
  <c r="AZ1154" i="32" s="1"/>
  <c r="BC1059" i="32"/>
  <c r="AX824" i="32"/>
  <c r="AZ824" i="32" s="1"/>
  <c r="AX536" i="32"/>
  <c r="AZ536" i="32" s="1"/>
  <c r="AX80" i="32"/>
  <c r="AZ80" i="32" s="1"/>
  <c r="AX163" i="32"/>
  <c r="AZ163" i="32" s="1"/>
  <c r="AX1380" i="32"/>
  <c r="AZ1380" i="32" s="1"/>
  <c r="AX1218" i="32"/>
  <c r="AZ1218" i="32" s="1"/>
  <c r="BC751" i="32"/>
  <c r="BC734" i="32"/>
  <c r="AX1305" i="32"/>
  <c r="AZ1305" i="32" s="1"/>
  <c r="BC1154" i="32"/>
  <c r="AX1059" i="32"/>
  <c r="AZ1059" i="32" s="1"/>
  <c r="AX1104" i="32"/>
  <c r="AZ1104" i="32" s="1"/>
  <c r="AX874" i="32"/>
  <c r="AZ874" i="32" s="1"/>
  <c r="AX912" i="32"/>
  <c r="AZ912" i="32" s="1"/>
  <c r="AX786" i="32"/>
  <c r="AZ786" i="32" s="1"/>
  <c r="BC747" i="32"/>
  <c r="AX671" i="32"/>
  <c r="AZ671" i="32" s="1"/>
  <c r="BC507" i="32"/>
  <c r="AX324" i="32"/>
  <c r="AZ324" i="32" s="1"/>
  <c r="AX209" i="32"/>
  <c r="AZ209" i="32" s="1"/>
  <c r="BC1218" i="32"/>
  <c r="AX985" i="32"/>
  <c r="AZ985" i="32" s="1"/>
  <c r="BC1358" i="32"/>
  <c r="BC824" i="32"/>
  <c r="AX747" i="32"/>
  <c r="AZ747" i="32" s="1"/>
  <c r="BC780" i="32"/>
  <c r="AX636" i="32"/>
  <c r="AZ636" i="32" s="1"/>
  <c r="BC396" i="32"/>
  <c r="AX117" i="32"/>
  <c r="AZ117" i="32" s="1"/>
  <c r="BC65" i="32"/>
  <c r="AX90" i="32"/>
  <c r="AZ90" i="32" s="1"/>
  <c r="AX36" i="32"/>
  <c r="AZ36" i="32" s="1"/>
  <c r="BC1385" i="32"/>
  <c r="AX891" i="32"/>
  <c r="AZ891" i="32" s="1"/>
  <c r="AX387" i="32"/>
  <c r="AZ387" i="32" s="1"/>
  <c r="AX65" i="32"/>
  <c r="AZ65" i="32" s="1"/>
  <c r="AX234" i="32"/>
  <c r="AZ234" i="32" s="1"/>
  <c r="BC1073" i="32"/>
  <c r="AX303" i="32"/>
  <c r="AZ303" i="32" s="1"/>
  <c r="AX210" i="32"/>
  <c r="AZ210" i="32" s="1"/>
  <c r="BC880" i="32"/>
  <c r="AX586" i="32"/>
  <c r="AZ586" i="32" s="1"/>
  <c r="BC968" i="32"/>
  <c r="AX542" i="32"/>
  <c r="AZ542" i="32" s="1"/>
  <c r="BC39" i="32"/>
  <c r="BC706" i="32"/>
  <c r="AX888" i="32"/>
  <c r="AZ888" i="32" s="1"/>
  <c r="BC808" i="32"/>
  <c r="BC1373" i="32"/>
  <c r="BC817" i="32"/>
  <c r="BC439" i="32"/>
  <c r="AX944" i="32"/>
  <c r="AZ944" i="32" s="1"/>
  <c r="AX817" i="32"/>
  <c r="AZ817" i="32" s="1"/>
  <c r="AX1365" i="32"/>
  <c r="AZ1365" i="32" s="1"/>
  <c r="AX1101" i="32"/>
  <c r="AZ1101" i="32" s="1"/>
  <c r="BC850" i="32"/>
  <c r="BC1365" i="32"/>
  <c r="AX867" i="32"/>
  <c r="AZ867" i="32" s="1"/>
  <c r="AX911" i="32"/>
  <c r="AZ911" i="32" s="1"/>
  <c r="BC698" i="32"/>
  <c r="BC1101" i="32"/>
  <c r="BC897" i="32"/>
  <c r="AX698" i="32"/>
  <c r="AZ698" i="32" s="1"/>
  <c r="AX1166" i="32"/>
  <c r="AZ1166" i="32" s="1"/>
  <c r="AX510" i="32"/>
  <c r="AZ510" i="32" s="1"/>
  <c r="AX861" i="32"/>
  <c r="AZ861" i="32" s="1"/>
  <c r="BC1343" i="32"/>
  <c r="AX709" i="32"/>
  <c r="AZ709" i="32" s="1"/>
  <c r="AX683" i="32"/>
  <c r="AZ683" i="32" s="1"/>
  <c r="AX519" i="32"/>
  <c r="AZ519" i="32" s="1"/>
  <c r="BC222" i="32"/>
  <c r="AX1343" i="32"/>
  <c r="AZ1343" i="32" s="1"/>
  <c r="BC1021" i="32"/>
  <c r="AX971" i="32"/>
  <c r="AZ971" i="32" s="1"/>
  <c r="AX853" i="32"/>
  <c r="AZ853" i="32" s="1"/>
  <c r="BC844" i="32"/>
  <c r="AX789" i="32"/>
  <c r="AZ789" i="32" s="1"/>
  <c r="BC933" i="32"/>
  <c r="AX1260" i="32"/>
  <c r="AZ1260" i="32" s="1"/>
  <c r="AX1009" i="32"/>
  <c r="AZ1009" i="32" s="1"/>
  <c r="AX700" i="32"/>
  <c r="AZ700" i="32" s="1"/>
  <c r="BC557" i="32"/>
  <c r="AX315" i="32"/>
  <c r="AZ315" i="32" s="1"/>
  <c r="AX556" i="32"/>
  <c r="AZ556" i="32" s="1"/>
  <c r="BC645" i="32"/>
  <c r="AX845" i="32"/>
  <c r="AZ845" i="32" s="1"/>
  <c r="AX1036" i="32"/>
  <c r="AZ1036" i="32" s="1"/>
  <c r="AX742" i="32"/>
  <c r="AZ742" i="32" s="1"/>
  <c r="BC836" i="32"/>
  <c r="AX475" i="32"/>
  <c r="AZ475" i="32" s="1"/>
  <c r="BC798" i="32"/>
  <c r="AX701" i="32"/>
  <c r="AZ701" i="32" s="1"/>
  <c r="BC663" i="32"/>
  <c r="AX336" i="32"/>
  <c r="AZ336" i="32" s="1"/>
  <c r="BC475" i="32"/>
  <c r="AX942" i="32"/>
  <c r="AZ942" i="32" s="1"/>
  <c r="AX663" i="32"/>
  <c r="AZ663" i="32" s="1"/>
  <c r="BC556" i="32"/>
  <c r="BC792" i="32"/>
  <c r="BC27" i="32"/>
  <c r="AX300" i="32"/>
  <c r="AZ300" i="32" s="1"/>
  <c r="BC12" i="32"/>
  <c r="BC340" i="32"/>
  <c r="AX756" i="32"/>
  <c r="AZ756" i="32" s="1"/>
  <c r="BC727" i="32"/>
  <c r="AX1139" i="32"/>
  <c r="AZ1139" i="32" s="1"/>
  <c r="BC756" i="32"/>
  <c r="AX583" i="32"/>
  <c r="AZ583" i="32" s="1"/>
  <c r="AX612" i="32"/>
  <c r="AZ612" i="32" s="1"/>
  <c r="AX673" i="32"/>
  <c r="AZ673" i="32" s="1"/>
  <c r="AX450" i="32"/>
  <c r="AZ450" i="32" s="1"/>
  <c r="AX56" i="32"/>
  <c r="AZ56" i="32" s="1"/>
  <c r="BC490" i="32"/>
  <c r="AX512" i="32"/>
  <c r="AZ512" i="32" s="1"/>
  <c r="AX93" i="32"/>
  <c r="AZ93" i="32" s="1"/>
  <c r="AX185" i="32"/>
  <c r="AZ185" i="32" s="1"/>
  <c r="AX693" i="32"/>
  <c r="AZ693" i="32" s="1"/>
  <c r="AX800" i="32"/>
  <c r="AZ800" i="32" s="1"/>
  <c r="BC1011" i="32"/>
  <c r="BC93" i="32"/>
  <c r="AX290" i="32"/>
  <c r="AZ290" i="32" s="1"/>
  <c r="AX523" i="32"/>
  <c r="AZ523" i="32" s="1"/>
  <c r="AX393" i="32"/>
  <c r="AZ393" i="32" s="1"/>
  <c r="BC269" i="32"/>
  <c r="AX627" i="32"/>
  <c r="AZ627" i="32" s="1"/>
  <c r="BC372" i="32"/>
  <c r="BC468" i="32"/>
  <c r="AX340" i="32"/>
  <c r="AZ340" i="32" s="1"/>
  <c r="BC871" i="32"/>
  <c r="AX520" i="32"/>
  <c r="AZ520" i="32" s="1"/>
  <c r="AX156" i="32"/>
  <c r="AZ156" i="32" s="1"/>
  <c r="AX1281" i="32"/>
  <c r="AZ1281" i="32" s="1"/>
  <c r="AX871" i="32"/>
  <c r="AZ871" i="32" s="1"/>
  <c r="AX55" i="32"/>
  <c r="AZ55" i="32" s="1"/>
  <c r="AX618" i="32"/>
  <c r="AZ618" i="32" s="1"/>
  <c r="BC316" i="32"/>
  <c r="AX106" i="32"/>
  <c r="AZ106" i="32" s="1"/>
  <c r="BC56" i="32"/>
  <c r="AX1147" i="32"/>
  <c r="AZ1147" i="32" s="1"/>
  <c r="BC723" i="32"/>
  <c r="BC939" i="32"/>
  <c r="AX506" i="32"/>
  <c r="AZ506" i="32" s="1"/>
  <c r="AX490" i="32"/>
  <c r="AZ490" i="32" s="1"/>
  <c r="BC1360" i="32"/>
  <c r="AX1360" i="32"/>
  <c r="AZ1360" i="32" s="1"/>
  <c r="BC1357" i="32"/>
  <c r="AX1357" i="32"/>
  <c r="AZ1357" i="32" s="1"/>
  <c r="BC70" i="32"/>
  <c r="AX403" i="32"/>
  <c r="AZ403" i="32" s="1"/>
  <c r="AX45" i="32"/>
  <c r="AZ45" i="32" s="1"/>
  <c r="BC1396" i="32"/>
  <c r="AX15" i="32"/>
  <c r="AZ15" i="32" s="1"/>
  <c r="BC230" i="32"/>
  <c r="AX1372" i="32"/>
  <c r="AZ1372" i="32" s="1"/>
  <c r="BC1361" i="32"/>
  <c r="AX37" i="32"/>
  <c r="AZ37" i="32" s="1"/>
  <c r="AX181" i="32"/>
  <c r="AZ181" i="32" s="1"/>
  <c r="BC1372" i="32"/>
  <c r="AX1341" i="32"/>
  <c r="AZ1341" i="32" s="1"/>
  <c r="AX413" i="32"/>
  <c r="AZ413" i="32" s="1"/>
  <c r="BC86" i="32"/>
  <c r="AX130" i="32"/>
  <c r="AZ130" i="32" s="1"/>
  <c r="BC15" i="32"/>
  <c r="BC1141" i="32"/>
  <c r="BC1144" i="32"/>
  <c r="AX1144" i="32"/>
  <c r="AZ1144" i="32" s="1"/>
  <c r="BC341" i="32"/>
  <c r="BC541" i="32"/>
  <c r="AX661" i="32"/>
  <c r="AZ661" i="32" s="1"/>
  <c r="AX579" i="32"/>
  <c r="AZ579" i="32" s="1"/>
  <c r="BC34" i="32"/>
  <c r="BC1392" i="32"/>
  <c r="AX151" i="32"/>
  <c r="AZ151" i="32" s="1"/>
  <c r="BC42" i="32"/>
  <c r="AX1079" i="32"/>
  <c r="AZ1079" i="32" s="1"/>
  <c r="BC768" i="32"/>
  <c r="BC665" i="32"/>
  <c r="AX735" i="32"/>
  <c r="AZ735" i="32" s="1"/>
  <c r="AX621" i="32"/>
  <c r="AZ621" i="32" s="1"/>
  <c r="BC635" i="32"/>
  <c r="AX250" i="32"/>
  <c r="AZ250" i="32" s="1"/>
  <c r="BC237" i="32"/>
  <c r="AX237" i="32"/>
  <c r="AZ237" i="32" s="1"/>
  <c r="AX52" i="32"/>
  <c r="AZ52" i="32" s="1"/>
  <c r="AX665" i="32"/>
  <c r="AZ665" i="32" s="1"/>
  <c r="AX676" i="32"/>
  <c r="AZ676" i="32" s="1"/>
  <c r="AX668" i="32"/>
  <c r="AZ668" i="32" s="1"/>
  <c r="AX530" i="32"/>
  <c r="AZ530" i="32" s="1"/>
  <c r="BC506" i="32"/>
  <c r="AX474" i="32"/>
  <c r="AZ474" i="32" s="1"/>
  <c r="AX249" i="32"/>
  <c r="AZ249" i="32" s="1"/>
  <c r="BC107" i="32"/>
  <c r="AX200" i="32"/>
  <c r="AZ200" i="32" s="1"/>
  <c r="AX42" i="32"/>
  <c r="AZ42" i="32" s="1"/>
  <c r="AX1160" i="32"/>
  <c r="AZ1160" i="32" s="1"/>
  <c r="BC765" i="32"/>
  <c r="BC483" i="32"/>
  <c r="BC355" i="32"/>
  <c r="BC118" i="32"/>
  <c r="BC106" i="32"/>
  <c r="AX107" i="32"/>
  <c r="AZ107" i="32" s="1"/>
  <c r="AX168" i="32"/>
  <c r="AZ168" i="32" s="1"/>
  <c r="BC54" i="32"/>
  <c r="AX147" i="32"/>
  <c r="AZ147" i="32" s="1"/>
  <c r="AX609" i="32"/>
  <c r="AZ609" i="32" s="1"/>
  <c r="BC530" i="32"/>
  <c r="AX483" i="32"/>
  <c r="AZ483" i="32" s="1"/>
  <c r="AX263" i="32"/>
  <c r="AZ263" i="32" s="1"/>
  <c r="BC197" i="32"/>
  <c r="AX389" i="32"/>
  <c r="AZ389" i="32" s="1"/>
  <c r="AX862" i="32"/>
  <c r="AZ862" i="32" s="1"/>
  <c r="BC829" i="32"/>
  <c r="AX765" i="32"/>
  <c r="AZ765" i="32" s="1"/>
  <c r="BC533" i="32"/>
  <c r="AX186" i="32"/>
  <c r="AZ186" i="32" s="1"/>
  <c r="AX169" i="32"/>
  <c r="AZ169" i="32" s="1"/>
  <c r="BC105" i="32"/>
  <c r="BC198" i="32"/>
  <c r="BC820" i="32"/>
  <c r="BC624" i="32"/>
  <c r="AX477" i="32"/>
  <c r="AZ477" i="32" s="1"/>
  <c r="AX480" i="32"/>
  <c r="AZ480" i="32" s="1"/>
  <c r="AX105" i="32"/>
  <c r="AZ105" i="32" s="1"/>
  <c r="AX197" i="32"/>
  <c r="AZ197" i="32" s="1"/>
  <c r="BC147" i="32"/>
  <c r="AX127" i="32"/>
  <c r="AZ127" i="32" s="1"/>
  <c r="AX198" i="32"/>
  <c r="AZ198" i="32" s="1"/>
  <c r="BC53" i="32"/>
  <c r="BC668" i="32"/>
  <c r="BC169" i="32"/>
  <c r="AX656" i="32"/>
  <c r="AZ656" i="32" s="1"/>
  <c r="AX392" i="32"/>
  <c r="AZ392" i="32" s="1"/>
  <c r="BC349" i="32"/>
  <c r="AX361" i="32"/>
  <c r="AZ361" i="32" s="1"/>
  <c r="AX329" i="32"/>
  <c r="AZ329" i="32" s="1"/>
  <c r="AX135" i="32"/>
  <c r="AZ135" i="32" s="1"/>
  <c r="BC25" i="32"/>
  <c r="AX13" i="32"/>
  <c r="AZ13" i="32" s="1"/>
  <c r="BC812" i="32"/>
  <c r="AX753" i="32"/>
  <c r="AZ753" i="32" s="1"/>
  <c r="AX41" i="32"/>
  <c r="AZ41" i="32" s="1"/>
  <c r="AX812" i="32"/>
  <c r="AZ812" i="32" s="1"/>
  <c r="BC344" i="32"/>
  <c r="AX157" i="32"/>
  <c r="AZ157" i="32" s="1"/>
  <c r="AX279" i="32"/>
  <c r="AZ279" i="32" s="1"/>
  <c r="BC212" i="32"/>
  <c r="AX68" i="32"/>
  <c r="AZ68" i="32" s="1"/>
  <c r="AX868" i="32"/>
  <c r="AZ868" i="32" s="1"/>
  <c r="BC342" i="32"/>
  <c r="BC923" i="32"/>
  <c r="BC465" i="32"/>
  <c r="AX262" i="32"/>
  <c r="AZ262" i="32" s="1"/>
  <c r="BC676" i="32"/>
  <c r="BC250" i="32"/>
  <c r="AX323" i="32"/>
  <c r="AZ323" i="32" s="1"/>
  <c r="AX1137" i="32"/>
  <c r="AZ1137" i="32" s="1"/>
  <c r="BC315" i="32"/>
  <c r="BC236" i="32"/>
  <c r="AX221" i="32"/>
  <c r="AZ221" i="32" s="1"/>
  <c r="AX112" i="32"/>
  <c r="AZ112" i="32" s="1"/>
  <c r="AX49" i="32"/>
  <c r="AZ49" i="32" s="1"/>
  <c r="AX27" i="32"/>
  <c r="AZ27" i="32" s="1"/>
  <c r="AX692" i="32"/>
  <c r="AZ692" i="32" s="1"/>
  <c r="BC425" i="32"/>
  <c r="AX759" i="32"/>
  <c r="AZ759" i="32" s="1"/>
  <c r="AX287" i="32"/>
  <c r="AZ287" i="32" s="1"/>
  <c r="BC412" i="32"/>
  <c r="BC421" i="32"/>
  <c r="AX192" i="32"/>
  <c r="AZ192" i="32" s="1"/>
  <c r="AX548" i="32"/>
  <c r="AZ548" i="32" s="1"/>
  <c r="AX454" i="32"/>
  <c r="AZ454" i="32" s="1"/>
  <c r="AX503" i="32"/>
  <c r="AZ503" i="32" s="1"/>
  <c r="BC78" i="32"/>
  <c r="BC454" i="32"/>
  <c r="BC364" i="32"/>
  <c r="BC76" i="32"/>
  <c r="BC48" i="32"/>
  <c r="BC1030" i="32"/>
  <c r="AX379" i="32"/>
  <c r="AZ379" i="32" s="1"/>
  <c r="BC504" i="32"/>
  <c r="BC336" i="32"/>
  <c r="AX77" i="32"/>
  <c r="AZ77" i="32" s="1"/>
  <c r="AX48" i="32"/>
  <c r="AZ48" i="32" s="1"/>
  <c r="BC142" i="32"/>
  <c r="AX236" i="32"/>
  <c r="AZ236" i="32" s="1"/>
  <c r="AX76" i="32"/>
  <c r="AZ76" i="32" s="1"/>
  <c r="AX98" i="32"/>
  <c r="AZ98" i="32" s="1"/>
  <c r="AX92" i="32"/>
  <c r="AZ92" i="32" s="1"/>
  <c r="BC1077" i="32"/>
  <c r="BC992" i="32"/>
  <c r="AX648" i="32"/>
  <c r="AZ648" i="32" s="1"/>
  <c r="AX645" i="32"/>
  <c r="AZ645" i="32" s="1"/>
  <c r="BC501" i="32"/>
  <c r="AX143" i="32"/>
  <c r="AZ143" i="32" s="1"/>
  <c r="BC242" i="32"/>
  <c r="AX938" i="32"/>
  <c r="AZ938" i="32" s="1"/>
  <c r="AX501" i="32"/>
  <c r="AZ501" i="32" s="1"/>
  <c r="AX171" i="32"/>
  <c r="AZ171" i="32" s="1"/>
  <c r="AX763" i="32"/>
  <c r="AZ763" i="32" s="1"/>
  <c r="AX473" i="32"/>
  <c r="AZ473" i="32" s="1"/>
  <c r="BC1219" i="32"/>
  <c r="BC1072" i="32"/>
  <c r="AX1152" i="32"/>
  <c r="AZ1152" i="32" s="1"/>
  <c r="AX1169" i="32"/>
  <c r="AZ1169" i="32" s="1"/>
  <c r="AX1156" i="32"/>
  <c r="AZ1156" i="32" s="1"/>
  <c r="BC1152" i="32"/>
  <c r="AX1163" i="32"/>
  <c r="AZ1163" i="32" s="1"/>
  <c r="AX1219" i="32"/>
  <c r="AZ1219" i="32" s="1"/>
  <c r="AX1072" i="32"/>
  <c r="AZ1072" i="32" s="1"/>
  <c r="AX1029" i="32"/>
  <c r="AZ1029" i="32" s="1"/>
  <c r="AX1030" i="32"/>
  <c r="AZ1030" i="32" s="1"/>
  <c r="AX1023" i="32"/>
  <c r="AZ1023" i="32" s="1"/>
  <c r="AX846" i="32"/>
  <c r="AZ846" i="32" s="1"/>
  <c r="AX565" i="32"/>
  <c r="AZ565" i="32" s="1"/>
  <c r="AX563" i="32"/>
  <c r="AZ563" i="32" s="1"/>
  <c r="AX553" i="32"/>
  <c r="AZ553" i="32" s="1"/>
  <c r="AX526" i="32"/>
  <c r="AZ526" i="32" s="1"/>
  <c r="BC524" i="32"/>
  <c r="AX160" i="32"/>
  <c r="AZ160" i="32" s="1"/>
  <c r="BC160" i="32"/>
  <c r="AX228" i="32"/>
  <c r="AZ228" i="32" s="1"/>
  <c r="AX114" i="32"/>
  <c r="AZ114" i="32" s="1"/>
  <c r="BC1345" i="32"/>
  <c r="AX1382" i="32"/>
  <c r="AZ1382" i="32" s="1"/>
  <c r="AX1368" i="32"/>
  <c r="AZ1368" i="32" s="1"/>
  <c r="AX382" i="32"/>
  <c r="AZ382" i="32" s="1"/>
  <c r="AX174" i="32"/>
  <c r="AZ174" i="32" s="1"/>
  <c r="AX188" i="32"/>
  <c r="AZ188" i="32" s="1"/>
  <c r="AX115" i="32"/>
  <c r="AZ115" i="32" s="1"/>
  <c r="AX94" i="32"/>
  <c r="AZ94" i="32" s="1"/>
  <c r="AX225" i="32"/>
  <c r="AZ225" i="32" s="1"/>
  <c r="BC16" i="32"/>
  <c r="BC494" i="32"/>
  <c r="AX597" i="32"/>
  <c r="AZ597" i="32" s="1"/>
  <c r="BC587" i="32"/>
  <c r="AX462" i="32"/>
  <c r="AZ462" i="32" s="1"/>
  <c r="AX144" i="32"/>
  <c r="AZ144" i="32" s="1"/>
  <c r="BC711" i="32"/>
  <c r="BC29" i="32"/>
  <c r="BC317" i="32"/>
  <c r="BC238" i="32"/>
  <c r="AX1274" i="32"/>
  <c r="AZ1274" i="32" s="1"/>
  <c r="BC427" i="32"/>
  <c r="BC471" i="32"/>
  <c r="BC462" i="32"/>
  <c r="AX307" i="32"/>
  <c r="AZ307" i="32" s="1"/>
  <c r="AX288" i="32"/>
  <c r="AZ288" i="32" s="1"/>
  <c r="AX145" i="32"/>
  <c r="AZ145" i="32" s="1"/>
  <c r="BC239" i="32"/>
  <c r="AX318" i="32"/>
  <c r="AZ318" i="32" s="1"/>
  <c r="BC194" i="32"/>
  <c r="AX50" i="32"/>
  <c r="AZ50" i="32" s="1"/>
  <c r="BC30" i="32"/>
  <c r="BC307" i="32"/>
  <c r="BC686" i="32"/>
  <c r="BC876" i="32"/>
  <c r="BC600" i="32"/>
  <c r="AX652" i="32"/>
  <c r="AZ652" i="32" s="1"/>
  <c r="BC456" i="32"/>
  <c r="AX267" i="32"/>
  <c r="AZ267" i="32" s="1"/>
  <c r="AX360" i="32"/>
  <c r="AZ360" i="32" s="1"/>
  <c r="AX194" i="32"/>
  <c r="AZ194" i="32" s="1"/>
  <c r="AX30" i="32"/>
  <c r="AZ30" i="32" s="1"/>
  <c r="BC95" i="32"/>
  <c r="BC406" i="32"/>
  <c r="AX44" i="32"/>
  <c r="AZ44" i="32" s="1"/>
  <c r="AX606" i="32"/>
  <c r="AZ606" i="32" s="1"/>
  <c r="BC145" i="32"/>
  <c r="AX517" i="32"/>
  <c r="AZ517" i="32" s="1"/>
  <c r="BC382" i="32"/>
  <c r="BC368" i="32"/>
  <c r="BC267" i="32"/>
  <c r="BC188" i="32"/>
  <c r="AX16" i="32"/>
  <c r="AZ16" i="32" s="1"/>
  <c r="AX494" i="32"/>
  <c r="AZ494" i="32" s="1"/>
  <c r="BC741" i="32"/>
  <c r="BC788" i="32"/>
  <c r="BC508" i="32"/>
  <c r="BC1395" i="32"/>
  <c r="AX1395" i="32"/>
  <c r="BC1220" i="32"/>
  <c r="BC1213" i="32"/>
  <c r="AX1214" i="32"/>
  <c r="AZ1214" i="32" s="1"/>
  <c r="BC1198" i="32"/>
  <c r="BC1178" i="32"/>
  <c r="AX1164" i="32"/>
  <c r="AZ1164" i="32" s="1"/>
  <c r="BC1161" i="32"/>
  <c r="AX1126" i="32"/>
  <c r="AZ1126" i="32" s="1"/>
  <c r="BC1065" i="32"/>
  <c r="AX1065" i="32"/>
  <c r="AZ1065" i="32" s="1"/>
  <c r="AX1041" i="32"/>
  <c r="AZ1041" i="32" s="1"/>
  <c r="BC893" i="32"/>
  <c r="AX794" i="32"/>
  <c r="AZ794" i="32" s="1"/>
  <c r="BC794" i="32"/>
  <c r="AX788" i="32"/>
  <c r="AZ788" i="32" s="1"/>
  <c r="BC779" i="32"/>
  <c r="AX779" i="32"/>
  <c r="AZ779" i="32" s="1"/>
  <c r="AX754" i="32"/>
  <c r="AZ754" i="32" s="1"/>
  <c r="BC746" i="32"/>
  <c r="AX728" i="32"/>
  <c r="AZ728" i="32" s="1"/>
  <c r="BC728" i="32"/>
  <c r="AX655" i="32"/>
  <c r="AZ655" i="32" s="1"/>
  <c r="BC627" i="32"/>
  <c r="BC622" i="32"/>
  <c r="AX622" i="32"/>
  <c r="AZ622" i="32" s="1"/>
  <c r="AX589" i="32"/>
  <c r="AZ589" i="32" s="1"/>
  <c r="BC589" i="32"/>
  <c r="BC588" i="32"/>
  <c r="AX544" i="32"/>
  <c r="AZ544" i="32" s="1"/>
  <c r="BC451" i="32"/>
  <c r="AX468" i="32"/>
  <c r="AZ468" i="32" s="1"/>
  <c r="BC466" i="32"/>
  <c r="BC338" i="32"/>
  <c r="BC327" i="32"/>
  <c r="AX218" i="32"/>
  <c r="AZ218" i="32" s="1"/>
  <c r="BC206" i="32"/>
  <c r="AX205" i="32"/>
  <c r="AZ205" i="32" s="1"/>
  <c r="AX167" i="32"/>
  <c r="AZ167" i="32" s="1"/>
  <c r="AX131" i="32"/>
  <c r="AZ131" i="32" s="1"/>
  <c r="AX118" i="32"/>
  <c r="AZ118" i="32" s="1"/>
  <c r="BC117" i="32"/>
  <c r="BC87" i="32"/>
  <c r="AX73" i="32"/>
  <c r="AZ73" i="32" s="1"/>
  <c r="BC72" i="32"/>
  <c r="BC592" i="32"/>
  <c r="AX516" i="32"/>
  <c r="AZ516" i="32" s="1"/>
  <c r="BC333" i="32"/>
  <c r="AX116" i="32"/>
  <c r="AZ116" i="32" s="1"/>
  <c r="AX141" i="32"/>
  <c r="AZ141" i="32" s="1"/>
  <c r="AX63" i="32"/>
  <c r="AZ63" i="32" s="1"/>
  <c r="AX12" i="32"/>
  <c r="AZ12" i="32" s="1"/>
  <c r="BC401" i="32"/>
  <c r="BC628" i="32"/>
  <c r="AX351" i="32"/>
  <c r="AZ351" i="32" s="1"/>
  <c r="BC534" i="32"/>
  <c r="BC351" i="32"/>
  <c r="AX381" i="32"/>
  <c r="AZ381" i="32" s="1"/>
  <c r="AX136" i="32"/>
  <c r="AZ136" i="32" s="1"/>
  <c r="AX907" i="32"/>
  <c r="AZ907" i="32" s="1"/>
  <c r="AX598" i="32"/>
  <c r="AZ598" i="32" s="1"/>
  <c r="BC1132" i="32"/>
  <c r="BC146" i="32"/>
  <c r="BC1222" i="32"/>
  <c r="AX1013" i="32"/>
  <c r="AZ1013" i="32" s="1"/>
  <c r="BC825" i="32"/>
  <c r="AX629" i="32"/>
  <c r="AZ629" i="32" s="1"/>
  <c r="AX51" i="32"/>
  <c r="AZ51" i="32" s="1"/>
  <c r="BC43" i="32"/>
  <c r="AX521" i="32"/>
  <c r="AZ521" i="32" s="1"/>
  <c r="BC195" i="32"/>
  <c r="AX32" i="32"/>
  <c r="AZ32" i="32" s="1"/>
  <c r="BC590" i="32"/>
  <c r="AX401" i="32"/>
  <c r="AZ401" i="32" s="1"/>
  <c r="BC1201" i="32"/>
  <c r="AX842" i="32"/>
  <c r="AZ842" i="32" s="1"/>
  <c r="BC857" i="32"/>
  <c r="BC781" i="32"/>
  <c r="AX634" i="32"/>
  <c r="AZ634" i="32" s="1"/>
  <c r="BC569" i="32"/>
  <c r="AX442" i="32"/>
  <c r="AZ442" i="32" s="1"/>
  <c r="AX405" i="32"/>
  <c r="AZ405" i="32" s="1"/>
  <c r="BC304" i="32"/>
  <c r="AX251" i="32"/>
  <c r="AZ251" i="32" s="1"/>
  <c r="AX53" i="32"/>
  <c r="AZ53" i="32" s="1"/>
  <c r="BC755" i="32"/>
  <c r="BC112" i="32"/>
  <c r="AX64" i="32"/>
  <c r="AZ64" i="32" s="1"/>
  <c r="BC1248" i="32"/>
  <c r="AX585" i="32"/>
  <c r="AZ585" i="32" s="1"/>
  <c r="BC428" i="32"/>
  <c r="BC580" i="32"/>
  <c r="AX304" i="32"/>
  <c r="AZ304" i="32" s="1"/>
  <c r="BC202" i="32"/>
  <c r="BC1160" i="32"/>
  <c r="AX903" i="32"/>
  <c r="AZ903" i="32" s="1"/>
  <c r="BC383" i="32"/>
  <c r="AX1196" i="32"/>
  <c r="AZ1196" i="32" s="1"/>
  <c r="BC1148" i="32"/>
  <c r="BC785" i="32"/>
  <c r="AX580" i="32"/>
  <c r="AZ580" i="32" s="1"/>
  <c r="BC442" i="32"/>
  <c r="BC140" i="32"/>
  <c r="AX1227" i="32"/>
  <c r="AZ1227" i="32" s="1"/>
  <c r="AX1248" i="32"/>
  <c r="AZ1248" i="32" s="1"/>
  <c r="BC729" i="32"/>
  <c r="BC585" i="32"/>
  <c r="AX577" i="32"/>
  <c r="AZ577" i="32" s="1"/>
  <c r="BC438" i="32"/>
  <c r="BC270" i="32"/>
  <c r="AX193" i="32"/>
  <c r="AZ193" i="32" s="1"/>
  <c r="AX202" i="32"/>
  <c r="AZ202" i="32" s="1"/>
  <c r="AX140" i="32"/>
  <c r="AZ140" i="32" s="1"/>
  <c r="AX1087" i="32"/>
  <c r="AZ1087" i="32" s="1"/>
  <c r="BC664" i="32"/>
  <c r="BC649" i="32"/>
  <c r="BC599" i="32"/>
  <c r="BC452" i="32"/>
  <c r="AX977" i="32"/>
  <c r="AZ977" i="32" s="1"/>
  <c r="AX664" i="32"/>
  <c r="AZ664" i="32" s="1"/>
  <c r="AX599" i="32"/>
  <c r="AZ599" i="32" s="1"/>
  <c r="BC577" i="32"/>
  <c r="AX270" i="32"/>
  <c r="AZ270" i="32" s="1"/>
  <c r="AX352" i="32"/>
  <c r="AZ352" i="32" s="1"/>
  <c r="BC290" i="32"/>
  <c r="BC1354" i="32"/>
  <c r="AX594" i="32"/>
  <c r="AZ594" i="32" s="1"/>
  <c r="BC1227" i="32"/>
  <c r="AX1066" i="32"/>
  <c r="AZ1066" i="32" s="1"/>
  <c r="AX380" i="32"/>
  <c r="AZ380" i="32" s="1"/>
  <c r="BC137" i="32"/>
  <c r="AX132" i="32"/>
  <c r="AZ132" i="32" s="1"/>
  <c r="BC1192" i="32"/>
  <c r="AX1192" i="32"/>
  <c r="AZ1192" i="32" s="1"/>
  <c r="BC988" i="32"/>
  <c r="BC748" i="32"/>
  <c r="AX529" i="32"/>
  <c r="AZ529" i="32" s="1"/>
  <c r="BC502" i="32"/>
  <c r="AX988" i="32"/>
  <c r="AZ988" i="32" s="1"/>
  <c r="AX657" i="32"/>
  <c r="AZ657" i="32" s="1"/>
  <c r="BC410" i="32"/>
  <c r="AX66" i="32"/>
  <c r="AZ66" i="32" s="1"/>
  <c r="AX498" i="32"/>
  <c r="AZ498" i="32" s="1"/>
  <c r="AX1171" i="32"/>
  <c r="AZ1171" i="32" s="1"/>
  <c r="AX981" i="32"/>
  <c r="AZ981" i="32" s="1"/>
  <c r="BC529" i="32"/>
  <c r="BC916" i="32"/>
  <c r="AX916" i="32"/>
  <c r="AZ916" i="32" s="1"/>
  <c r="BC1171" i="32"/>
  <c r="AX802" i="32"/>
  <c r="AZ802" i="32" s="1"/>
  <c r="AX560" i="32"/>
  <c r="AZ560" i="32" s="1"/>
  <c r="BC904" i="32"/>
  <c r="AX904" i="32"/>
  <c r="AZ904" i="32" s="1"/>
  <c r="AX1148" i="32"/>
  <c r="AZ1148" i="32" s="1"/>
  <c r="AX1349" i="32"/>
  <c r="AZ1349" i="32" s="1"/>
  <c r="BC57" i="32"/>
  <c r="BC488" i="32"/>
  <c r="AX488" i="32"/>
  <c r="AZ488" i="32" s="1"/>
  <c r="BC1022" i="32"/>
  <c r="AX1035" i="32"/>
  <c r="AZ1035" i="32" s="1"/>
  <c r="AX619" i="32"/>
  <c r="AZ619" i="32" s="1"/>
  <c r="AX319" i="32"/>
  <c r="AZ319" i="32" s="1"/>
  <c r="BC69" i="32"/>
  <c r="BC1128" i="32"/>
  <c r="AX695" i="32"/>
  <c r="AZ695" i="32" s="1"/>
  <c r="BC619" i="32"/>
  <c r="AX1340" i="32"/>
  <c r="AZ1340" i="32" s="1"/>
  <c r="BC1340" i="32"/>
  <c r="BC991" i="32"/>
  <c r="AX993" i="32"/>
  <c r="AZ993" i="32" s="1"/>
  <c r="BC60" i="32"/>
  <c r="AX60" i="32"/>
  <c r="AZ60" i="32" s="1"/>
  <c r="AX978" i="32"/>
  <c r="AZ978" i="32" s="1"/>
  <c r="AX1128" i="32"/>
  <c r="AZ1128" i="32" s="1"/>
  <c r="AX1140" i="32"/>
  <c r="AZ1140" i="32" s="1"/>
  <c r="BC695" i="32"/>
  <c r="BC623" i="32"/>
  <c r="BC564" i="32"/>
  <c r="BC62" i="32"/>
  <c r="AX1232" i="32"/>
  <c r="AZ1232" i="32" s="1"/>
  <c r="BC979" i="32"/>
  <c r="BC1140" i="32"/>
  <c r="BC920" i="32"/>
  <c r="AX920" i="32"/>
  <c r="AZ920" i="32" s="1"/>
  <c r="BC559" i="32"/>
  <c r="AX559" i="32"/>
  <c r="AZ559" i="32" s="1"/>
  <c r="BC654" i="32"/>
  <c r="AX654" i="32"/>
  <c r="AZ654" i="32" s="1"/>
  <c r="AX1386" i="32"/>
  <c r="AZ1386" i="32" s="1"/>
  <c r="BC1129" i="32"/>
  <c r="AX720" i="32"/>
  <c r="AZ720" i="32" s="1"/>
  <c r="AX630" i="32"/>
  <c r="AZ630" i="32" s="1"/>
  <c r="BC694" i="32"/>
  <c r="AX694" i="32"/>
  <c r="AZ694" i="32" s="1"/>
  <c r="AX1188" i="32"/>
  <c r="AZ1188" i="32" s="1"/>
  <c r="BC1188" i="32"/>
  <c r="AX982" i="32"/>
  <c r="AZ982" i="32" s="1"/>
  <c r="BC982" i="32"/>
  <c r="AX1131" i="32"/>
  <c r="AZ1131" i="32" s="1"/>
  <c r="BC1131" i="32"/>
  <c r="BC614" i="32"/>
  <c r="AX614" i="32"/>
  <c r="AZ614" i="32" s="1"/>
  <c r="AX1129" i="32"/>
  <c r="AZ1129" i="32" s="1"/>
  <c r="BC720" i="32"/>
  <c r="BC762" i="32"/>
  <c r="AX831" i="32"/>
  <c r="AZ831" i="32" s="1"/>
  <c r="BC1200" i="32"/>
  <c r="AX1200" i="32"/>
  <c r="AZ1200" i="32" s="1"/>
  <c r="AX1122" i="32"/>
  <c r="AZ1122" i="32" s="1"/>
  <c r="AX28" i="32"/>
  <c r="AZ28" i="32" s="1"/>
  <c r="BC1143" i="32"/>
  <c r="AX1143" i="32"/>
  <c r="AZ1143" i="32" s="1"/>
  <c r="BC1265" i="32"/>
  <c r="BC892" i="32"/>
  <c r="AX762" i="32"/>
  <c r="AZ762" i="32" s="1"/>
  <c r="AX208" i="32"/>
  <c r="AZ208" i="32" s="1"/>
  <c r="AX1168" i="32"/>
  <c r="AZ1168" i="32" s="1"/>
  <c r="BC1168" i="32"/>
  <c r="BC154" i="32"/>
  <c r="AX892" i="32"/>
  <c r="AZ892" i="32" s="1"/>
  <c r="AX708" i="32"/>
  <c r="AZ708" i="32" s="1"/>
  <c r="BC28" i="32"/>
  <c r="BC1151" i="32"/>
  <c r="AX1151" i="32"/>
  <c r="AZ1151" i="32" s="1"/>
  <c r="AX1159" i="32"/>
  <c r="AZ1159" i="32" s="1"/>
  <c r="BC1314" i="32"/>
  <c r="AX564" i="32"/>
  <c r="AZ564" i="32" s="1"/>
  <c r="BC208" i="32"/>
  <c r="BC908" i="32"/>
  <c r="AX908" i="32"/>
  <c r="AZ908" i="32" s="1"/>
  <c r="BC983" i="32"/>
  <c r="BC1378" i="32"/>
  <c r="AX1378" i="32"/>
  <c r="AZ1378" i="32" s="1"/>
  <c r="BC1217" i="32"/>
  <c r="AX1217" i="32"/>
  <c r="AZ1217" i="32" s="1"/>
  <c r="AX1106" i="32"/>
  <c r="AZ1106" i="32" s="1"/>
  <c r="BC1106" i="32"/>
  <c r="BC1056" i="32"/>
  <c r="AX1056" i="32"/>
  <c r="AZ1056" i="32" s="1"/>
  <c r="AX1018" i="32"/>
  <c r="AZ1018" i="32" s="1"/>
  <c r="BC1018" i="32"/>
  <c r="BC647" i="32"/>
  <c r="AX647" i="32"/>
  <c r="AZ647" i="32" s="1"/>
  <c r="AX273" i="32"/>
  <c r="AZ273" i="32" s="1"/>
  <c r="BC273" i="32"/>
  <c r="BC1346" i="32"/>
  <c r="AX1346" i="32"/>
  <c r="AZ1346" i="32" s="1"/>
  <c r="AX1347" i="32"/>
  <c r="AZ1347" i="32" s="1"/>
  <c r="BC1347" i="32"/>
  <c r="BC1212" i="32"/>
  <c r="AX1212" i="32"/>
  <c r="AZ1212" i="32" s="1"/>
  <c r="AX1204" i="32"/>
  <c r="AZ1204" i="32" s="1"/>
  <c r="BC1204" i="32"/>
  <c r="BC1193" i="32"/>
  <c r="AX1193" i="32"/>
  <c r="AZ1193" i="32" s="1"/>
  <c r="AX886" i="32"/>
  <c r="AZ886" i="32" s="1"/>
  <c r="BC886" i="32"/>
  <c r="BC334" i="32"/>
  <c r="AX334" i="32"/>
  <c r="AZ334" i="32" s="1"/>
  <c r="AX331" i="32"/>
  <c r="AZ331" i="32" s="1"/>
  <c r="BC331" i="32"/>
  <c r="AX1250" i="32"/>
  <c r="AZ1250" i="32" s="1"/>
  <c r="BC1250" i="32"/>
  <c r="BC1195" i="32"/>
  <c r="AX1195" i="32"/>
  <c r="AZ1195" i="32" s="1"/>
  <c r="AX1020" i="32"/>
  <c r="AZ1020" i="32" s="1"/>
  <c r="BC1020" i="32"/>
  <c r="AX805" i="32"/>
  <c r="AZ805" i="32" s="1"/>
  <c r="BC805" i="32"/>
  <c r="AX554" i="32"/>
  <c r="AZ554" i="32" s="1"/>
  <c r="BC554" i="32"/>
  <c r="BC330" i="32"/>
  <c r="AX330" i="32"/>
  <c r="AZ330" i="32" s="1"/>
  <c r="BC1342" i="32"/>
  <c r="AX1342" i="32"/>
  <c r="AZ1342" i="32" s="1"/>
  <c r="BC1350" i="32"/>
  <c r="AX1350" i="32"/>
  <c r="AZ1350" i="32" s="1"/>
  <c r="BC350" i="32"/>
  <c r="BC370" i="32"/>
  <c r="BC264" i="32"/>
  <c r="AX264" i="32"/>
  <c r="AZ264" i="32" s="1"/>
  <c r="BC1310" i="32"/>
  <c r="AX1310" i="32"/>
  <c r="AZ1310" i="32" s="1"/>
  <c r="AX813" i="32"/>
  <c r="AZ813" i="32" s="1"/>
  <c r="BC813" i="32"/>
  <c r="BC377" i="32"/>
  <c r="AX377" i="32"/>
  <c r="AZ377" i="32" s="1"/>
  <c r="AX1339" i="32"/>
  <c r="AZ1339" i="32" s="1"/>
  <c r="BC1339" i="32"/>
  <c r="BC1189" i="32"/>
  <c r="AX1189" i="32"/>
  <c r="AZ1189" i="32" s="1"/>
  <c r="BC1197" i="32"/>
  <c r="AX1197" i="32"/>
  <c r="AZ1197" i="32" s="1"/>
  <c r="AX1083" i="32"/>
  <c r="AZ1083" i="32" s="1"/>
  <c r="BC1083" i="32"/>
  <c r="AX902" i="32"/>
  <c r="AZ902" i="32" s="1"/>
  <c r="BC902" i="32"/>
  <c r="AX906" i="32"/>
  <c r="AZ906" i="32" s="1"/>
  <c r="BC906" i="32"/>
  <c r="AX562" i="32"/>
  <c r="AZ562" i="32" s="1"/>
  <c r="BC562" i="32"/>
  <c r="AX558" i="32"/>
  <c r="AZ558" i="32" s="1"/>
  <c r="BC558" i="32"/>
  <c r="AX265" i="32"/>
  <c r="AZ265" i="32" s="1"/>
  <c r="BC265" i="32"/>
  <c r="AX1387" i="32"/>
  <c r="AZ1387" i="32" s="1"/>
  <c r="BC1387" i="32"/>
  <c r="AX1383" i="32"/>
  <c r="AZ1383" i="32" s="1"/>
  <c r="BC1383" i="32"/>
  <c r="AX550" i="32"/>
  <c r="AZ550" i="32" s="1"/>
  <c r="BC550" i="32"/>
  <c r="AX566" i="32"/>
  <c r="AZ566" i="32" s="1"/>
  <c r="BC566" i="32"/>
  <c r="BC1187" i="32"/>
  <c r="AX1187" i="32"/>
  <c r="AZ1187" i="32" s="1"/>
  <c r="BC631" i="32"/>
  <c r="AX631" i="32"/>
  <c r="AZ631" i="32" s="1"/>
  <c r="AX280" i="32"/>
  <c r="AZ280" i="32" s="1"/>
  <c r="BC1317" i="32"/>
  <c r="AX1317" i="32"/>
  <c r="AZ1317" i="32" s="1"/>
  <c r="AX1075" i="32"/>
  <c r="AZ1075" i="32" s="1"/>
  <c r="BC1075" i="32"/>
  <c r="BC484" i="32"/>
  <c r="AX484" i="32"/>
  <c r="AZ484" i="32" s="1"/>
  <c r="AX277" i="32"/>
  <c r="AZ277" i="32" s="1"/>
  <c r="AX1379" i="32"/>
  <c r="AZ1379" i="32" s="1"/>
  <c r="BC1379" i="32"/>
  <c r="AX1300" i="32"/>
  <c r="AZ1300" i="32" s="1"/>
  <c r="BC1300" i="32"/>
  <c r="AX1229" i="32"/>
  <c r="AZ1229" i="32" s="1"/>
  <c r="BC1229" i="32"/>
  <c r="AX918" i="32"/>
  <c r="AZ918" i="32" s="1"/>
  <c r="BC918" i="32"/>
  <c r="BC527" i="32"/>
  <c r="AX527" i="32"/>
  <c r="AZ527" i="32" s="1"/>
  <c r="BC244" i="32"/>
  <c r="AX244" i="32"/>
  <c r="AZ244" i="32" s="1"/>
  <c r="BC1370" i="32"/>
  <c r="AX1370" i="32"/>
  <c r="AZ1370" i="32" s="1"/>
  <c r="AX1256" i="32"/>
  <c r="AZ1256" i="32" s="1"/>
  <c r="BC1256" i="32"/>
  <c r="BC1032" i="32"/>
  <c r="AX1032" i="32"/>
  <c r="AZ1032" i="32" s="1"/>
  <c r="AX1019" i="32"/>
  <c r="AZ1019" i="32" s="1"/>
  <c r="BC1019" i="32"/>
  <c r="AX945" i="32"/>
  <c r="AZ945" i="32" s="1"/>
  <c r="BC945" i="32"/>
  <c r="AX914" i="32"/>
  <c r="AZ914" i="32" s="1"/>
  <c r="BC914" i="32"/>
  <c r="AX276" i="32"/>
  <c r="AZ276" i="32" s="1"/>
  <c r="BD370" i="32" l="1"/>
  <c r="BE370" i="32" s="1"/>
  <c r="BD326" i="32"/>
  <c r="BE326" i="32" s="1"/>
  <c r="BD1279" i="32"/>
  <c r="BE1279" i="32" s="1"/>
  <c r="BD330" i="32"/>
  <c r="BE330" i="32" s="1"/>
  <c r="BD1222" i="32"/>
  <c r="BE1222" i="32" s="1"/>
  <c r="BD601" i="32"/>
  <c r="BE601" i="32" s="1"/>
  <c r="BD1255" i="32"/>
  <c r="BE1255" i="32" s="1"/>
  <c r="BD103" i="32"/>
  <c r="BE103" i="32" s="1"/>
  <c r="BD744" i="32"/>
  <c r="BE744" i="32" s="1"/>
  <c r="BD858" i="32"/>
  <c r="BE858" i="32" s="1"/>
  <c r="BD1295" i="32"/>
  <c r="BE1295" i="32" s="1"/>
  <c r="BD967" i="32"/>
  <c r="BE967" i="32" s="1"/>
  <c r="BD1304" i="32"/>
  <c r="BE1304" i="32" s="1"/>
  <c r="BD760" i="32"/>
  <c r="BE760" i="32" s="1"/>
  <c r="BD348" i="32"/>
  <c r="BE348" i="32" s="1"/>
  <c r="BD1195" i="32"/>
  <c r="BE1195" i="32" s="1"/>
  <c r="BD1215" i="32"/>
  <c r="BE1215" i="32" s="1"/>
  <c r="BD607" i="32"/>
  <c r="BE607" i="32" s="1"/>
  <c r="BD226" i="32"/>
  <c r="BE226" i="32" s="1"/>
  <c r="BD1289" i="32"/>
  <c r="BE1289" i="32" s="1"/>
  <c r="BD1280" i="32"/>
  <c r="BE1280" i="32" s="1"/>
  <c r="BD391" i="32"/>
  <c r="BE391" i="32" s="1"/>
  <c r="BD545" i="32"/>
  <c r="BE545" i="32" s="1"/>
  <c r="BD636" i="32"/>
  <c r="BE636" i="32" s="1"/>
  <c r="BD361" i="32"/>
  <c r="BE361" i="32" s="1"/>
  <c r="BD1011" i="32"/>
  <c r="BE1011" i="32" s="1"/>
  <c r="BD509" i="32"/>
  <c r="BE509" i="32" s="1"/>
  <c r="BD1088" i="32"/>
  <c r="BE1088" i="32" s="1"/>
  <c r="BD1034" i="32"/>
  <c r="BE1034" i="32" s="1"/>
  <c r="BD38" i="32"/>
  <c r="BE38" i="32" s="1"/>
  <c r="BD1117" i="32"/>
  <c r="BE1117" i="32" s="1"/>
  <c r="BD1010" i="32"/>
  <c r="BE1010" i="32" s="1"/>
  <c r="BD543" i="32"/>
  <c r="BE543" i="32" s="1"/>
  <c r="BD204" i="32"/>
  <c r="BE204" i="32" s="1"/>
  <c r="BD657" i="32"/>
  <c r="BE657" i="32" s="1"/>
  <c r="BD560" i="32"/>
  <c r="BE560" i="32" s="1"/>
  <c r="BD205" i="32"/>
  <c r="BE205" i="32" s="1"/>
  <c r="BD10" i="32"/>
  <c r="BE10" i="32" s="1"/>
  <c r="BD1388" i="32"/>
  <c r="BE1388" i="32" s="1"/>
  <c r="BD1013" i="32"/>
  <c r="BE1013" i="32" s="1"/>
  <c r="BD1095" i="32"/>
  <c r="BE1095" i="32" s="1"/>
  <c r="BD1325" i="32"/>
  <c r="BE1325" i="32" s="1"/>
  <c r="BD1009" i="32"/>
  <c r="BE1009" i="32" s="1"/>
  <c r="BD654" i="32"/>
  <c r="BE654" i="32" s="1"/>
  <c r="BD412" i="32"/>
  <c r="BE412" i="32" s="1"/>
  <c r="BD746" i="32"/>
  <c r="BE746" i="32" s="1"/>
  <c r="BD421" i="32"/>
  <c r="BE421" i="32" s="1"/>
  <c r="BD77" i="32"/>
  <c r="BE77" i="32" s="1"/>
  <c r="BD1137" i="32"/>
  <c r="BE1137" i="32" s="1"/>
  <c r="BD222" i="32"/>
  <c r="BE222" i="32" s="1"/>
  <c r="BD1027" i="32"/>
  <c r="BE1027" i="32" s="1"/>
  <c r="BD1169" i="32"/>
  <c r="BE1169" i="32" s="1"/>
  <c r="BD912" i="32"/>
  <c r="BE912" i="32" s="1"/>
  <c r="BD68" i="32"/>
  <c r="BE68" i="32" s="1"/>
  <c r="BD923" i="32"/>
  <c r="BE923" i="32" s="1"/>
  <c r="BD477" i="32"/>
  <c r="BE477" i="32" s="1"/>
  <c r="BD867" i="32"/>
  <c r="BE867" i="32" s="1"/>
  <c r="BD627" i="32"/>
  <c r="BE627" i="32" s="1"/>
  <c r="BD612" i="32"/>
  <c r="BE612" i="32" s="1"/>
  <c r="BD623" i="32"/>
  <c r="BE623" i="32" s="1"/>
  <c r="BD393" i="32"/>
  <c r="BE393" i="32" s="1"/>
  <c r="BD1023" i="32"/>
  <c r="BE1023" i="32" s="1"/>
  <c r="BD338" i="32"/>
  <c r="BE338" i="32" s="1"/>
  <c r="BD227" i="32"/>
  <c r="BE227" i="32" s="1"/>
  <c r="BD670" i="32"/>
  <c r="BE670" i="32" s="1"/>
  <c r="BD294" i="32"/>
  <c r="BE294" i="32" s="1"/>
  <c r="BD446" i="32"/>
  <c r="BE446" i="32" s="1"/>
  <c r="BD1220" i="32"/>
  <c r="BE1220" i="32" s="1"/>
  <c r="BD1318" i="32"/>
  <c r="BE1318" i="32" s="1"/>
  <c r="BD1214" i="32"/>
  <c r="BE1214" i="32" s="1"/>
  <c r="BD546" i="32"/>
  <c r="BE546" i="32" s="1"/>
  <c r="BD448" i="32"/>
  <c r="BE448" i="32" s="1"/>
  <c r="BD1296" i="32"/>
  <c r="BE1296" i="32" s="1"/>
  <c r="BD922" i="32"/>
  <c r="BE922" i="32" s="1"/>
  <c r="BD681" i="32"/>
  <c r="BE681" i="32" s="1"/>
  <c r="BD440" i="32"/>
  <c r="BE440" i="32" s="1"/>
  <c r="BD1110" i="32"/>
  <c r="BE1110" i="32" s="1"/>
  <c r="BD470" i="32"/>
  <c r="BE470" i="32" s="1"/>
  <c r="BD260" i="32"/>
  <c r="BE260" i="32" s="1"/>
  <c r="BD589" i="32"/>
  <c r="BE589" i="32" s="1"/>
  <c r="BD1102" i="32"/>
  <c r="BE1102" i="32" s="1"/>
  <c r="BD572" i="32"/>
  <c r="BE572" i="32" s="1"/>
  <c r="BD22" i="32"/>
  <c r="BE22" i="32" s="1"/>
  <c r="BD220" i="32"/>
  <c r="BE220" i="32" s="1"/>
  <c r="BD1051" i="32"/>
  <c r="BE1051" i="32" s="1"/>
  <c r="BD1294" i="32"/>
  <c r="BE1294" i="32" s="1"/>
  <c r="BD1190" i="32"/>
  <c r="BE1190" i="32" s="1"/>
  <c r="BD1001" i="32"/>
  <c r="BE1001" i="32" s="1"/>
  <c r="BD1178" i="32"/>
  <c r="BE1178" i="32" s="1"/>
  <c r="BD719" i="32"/>
  <c r="BE719" i="32" s="1"/>
  <c r="BD556" i="32"/>
  <c r="BE556" i="32" s="1"/>
  <c r="BD1175" i="32"/>
  <c r="BE1175" i="32" s="1"/>
  <c r="BD1154" i="32"/>
  <c r="BE1154" i="32" s="1"/>
  <c r="BD671" i="32"/>
  <c r="BE671" i="32" s="1"/>
  <c r="BD442" i="32"/>
  <c r="BE442" i="32" s="1"/>
  <c r="BD685" i="32"/>
  <c r="BE685" i="32" s="1"/>
  <c r="BD1281" i="32"/>
  <c r="BE1281" i="32" s="1"/>
  <c r="BD1267" i="32"/>
  <c r="BE1267" i="32" s="1"/>
  <c r="BD748" i="32"/>
  <c r="BE748" i="32" s="1"/>
  <c r="BD1377" i="32"/>
  <c r="BE1377" i="32" s="1"/>
  <c r="BD822" i="32"/>
  <c r="BE822" i="32" s="1"/>
  <c r="BD328" i="32"/>
  <c r="BE328" i="32" s="1"/>
  <c r="BD1098" i="32"/>
  <c r="BE1098" i="32" s="1"/>
  <c r="BD1329" i="32"/>
  <c r="BE1329" i="32" s="1"/>
  <c r="BD1225" i="32"/>
  <c r="BE1225" i="32" s="1"/>
  <c r="BD713" i="32"/>
  <c r="BE713" i="32" s="1"/>
  <c r="BD1033" i="32"/>
  <c r="BE1033" i="32" s="1"/>
  <c r="BD376" i="32"/>
  <c r="BE376" i="32" s="1"/>
  <c r="BD431" i="32"/>
  <c r="BE431" i="32" s="1"/>
  <c r="BD510" i="32"/>
  <c r="BE510" i="32" s="1"/>
  <c r="BD1030" i="32"/>
  <c r="BE1030" i="32" s="1"/>
  <c r="BD832" i="32"/>
  <c r="BE832" i="32" s="1"/>
  <c r="BD997" i="32"/>
  <c r="BE997" i="32" s="1"/>
  <c r="BD387" i="32"/>
  <c r="BE387" i="32" s="1"/>
  <c r="BD541" i="32"/>
  <c r="BE541" i="32" s="1"/>
  <c r="BD64" i="32"/>
  <c r="BE64" i="32" s="1"/>
  <c r="BD74" i="32"/>
  <c r="BE74" i="32" s="1"/>
  <c r="BD1380" i="32"/>
  <c r="BE1380" i="32" s="1"/>
  <c r="BD727" i="32"/>
  <c r="BE727" i="32" s="1"/>
  <c r="BD200" i="32"/>
  <c r="BE200" i="32" s="1"/>
  <c r="BD508" i="32"/>
  <c r="BE508" i="32" s="1"/>
  <c r="BD332" i="32"/>
  <c r="BE332" i="32" s="1"/>
  <c r="BD949" i="32"/>
  <c r="BE949" i="32" s="1"/>
  <c r="BD1127" i="32"/>
  <c r="BE1127" i="32" s="1"/>
  <c r="BD644" i="32"/>
  <c r="BE644" i="32" s="1"/>
  <c r="BD94" i="32"/>
  <c r="BE94" i="32" s="1"/>
  <c r="BD161" i="32"/>
  <c r="BE161" i="32" s="1"/>
  <c r="BD353" i="32"/>
  <c r="BE353" i="32" s="1"/>
  <c r="BD1362" i="32"/>
  <c r="BE1362" i="32" s="1"/>
  <c r="BD1278" i="32"/>
  <c r="BE1278" i="32" s="1"/>
  <c r="BD1120" i="32"/>
  <c r="BE1120" i="32" s="1"/>
  <c r="BD1221" i="32"/>
  <c r="BE1221" i="32" s="1"/>
  <c r="BD1084" i="32"/>
  <c r="BE1084" i="32" s="1"/>
  <c r="BD972" i="32"/>
  <c r="BE972" i="32" s="1"/>
  <c r="BD460" i="32"/>
  <c r="BE460" i="32" s="1"/>
  <c r="BD818" i="32"/>
  <c r="BE818" i="32" s="1"/>
  <c r="BD613" i="32"/>
  <c r="BE613" i="32" s="1"/>
  <c r="BD491" i="32"/>
  <c r="BE491" i="32" s="1"/>
  <c r="BD596" i="32"/>
  <c r="BE596" i="32" s="1"/>
  <c r="BD97" i="32"/>
  <c r="BE97" i="32" s="1"/>
  <c r="BD889" i="32"/>
  <c r="BE889" i="32" s="1"/>
  <c r="BD1185" i="32"/>
  <c r="BD1219" i="32"/>
  <c r="BE1219" i="32" s="1"/>
  <c r="BD513" i="32"/>
  <c r="BE513" i="32" s="1"/>
  <c r="BD61" i="32"/>
  <c r="BE61" i="32" s="1"/>
  <c r="BD1184" i="32"/>
  <c r="BE1184" i="32" s="1"/>
  <c r="BD1282" i="32"/>
  <c r="BE1282" i="32" s="1"/>
  <c r="BD1181" i="32"/>
  <c r="BE1181" i="32" s="1"/>
  <c r="BD1213" i="32"/>
  <c r="BE1213" i="32" s="1"/>
  <c r="BD792" i="32"/>
  <c r="BE792" i="32" s="1"/>
  <c r="BD1260" i="32"/>
  <c r="BE1260" i="32" s="1"/>
  <c r="BD742" i="32"/>
  <c r="BE742" i="32" s="1"/>
  <c r="BD992" i="32"/>
  <c r="BE992" i="32" s="1"/>
  <c r="BD143" i="32"/>
  <c r="BE143" i="32" s="1"/>
  <c r="BD1024" i="32"/>
  <c r="BE1024" i="32" s="1"/>
  <c r="BD786" i="32"/>
  <c r="BE786" i="32" s="1"/>
  <c r="BD777" i="32"/>
  <c r="BE777" i="32" s="1"/>
  <c r="BD159" i="32"/>
  <c r="BE159" i="32" s="1"/>
  <c r="BD1316" i="32"/>
  <c r="BE1316" i="32" s="1"/>
  <c r="BD392" i="32"/>
  <c r="BE392" i="32" s="1"/>
  <c r="BD722" i="32"/>
  <c r="BE722" i="32" s="1"/>
  <c r="BD524" i="32"/>
  <c r="BE524" i="32" s="1"/>
  <c r="BD723" i="32"/>
  <c r="BE723" i="32" s="1"/>
  <c r="BD665" i="32"/>
  <c r="BE665" i="32" s="1"/>
  <c r="BD329" i="32"/>
  <c r="BE329" i="32" s="1"/>
  <c r="BD52" i="32"/>
  <c r="BE52" i="32" s="1"/>
  <c r="BD897" i="32"/>
  <c r="BE897" i="32" s="1"/>
  <c r="BD800" i="32"/>
  <c r="BE800" i="32" s="1"/>
  <c r="BD206" i="32"/>
  <c r="BE206" i="32" s="1"/>
  <c r="BD1349" i="32"/>
  <c r="BE1349" i="32" s="1"/>
  <c r="BD1269" i="32"/>
  <c r="BE1269" i="32" s="1"/>
  <c r="BD1274" i="32"/>
  <c r="BE1274" i="32" s="1"/>
  <c r="BD50" i="32"/>
  <c r="BE50" i="32" s="1"/>
  <c r="BD83" i="32"/>
  <c r="BE83" i="32" s="1"/>
  <c r="BD1109" i="32"/>
  <c r="BE1109" i="32" s="1"/>
  <c r="BD526" i="32"/>
  <c r="BE526" i="32" s="1"/>
  <c r="BD1002" i="32"/>
  <c r="BE1002" i="32" s="1"/>
  <c r="BD14" i="32"/>
  <c r="BE14" i="32" s="1"/>
  <c r="BD1174" i="32"/>
  <c r="BE1174" i="32" s="1"/>
  <c r="BD84" i="32"/>
  <c r="BE84" i="32" s="1"/>
  <c r="BD881" i="32"/>
  <c r="BE881" i="32" s="1"/>
  <c r="BD998" i="32"/>
  <c r="BE998" i="32" s="1"/>
  <c r="BD778" i="32"/>
  <c r="BE778" i="32" s="1"/>
  <c r="BD537" i="32"/>
  <c r="BE537" i="32" s="1"/>
  <c r="BD1240" i="32"/>
  <c r="BE1240" i="32" s="1"/>
  <c r="BD931" i="32"/>
  <c r="BE931" i="32" s="1"/>
  <c r="BD116" i="32"/>
  <c r="BE116" i="32" s="1"/>
  <c r="BD428" i="32"/>
  <c r="BE428" i="32" s="1"/>
  <c r="BD217" i="32"/>
  <c r="BE217" i="32" s="1"/>
  <c r="BD1372" i="32"/>
  <c r="BE1372" i="32" s="1"/>
  <c r="BD1376" i="32"/>
  <c r="BE1376" i="32" s="1"/>
  <c r="BD1228" i="32"/>
  <c r="BE1228" i="32" s="1"/>
  <c r="BD1080" i="32"/>
  <c r="BE1080" i="32" s="1"/>
  <c r="BD569" i="32"/>
  <c r="BE569" i="32" s="1"/>
  <c r="BD721" i="32"/>
  <c r="BE721" i="32" s="1"/>
  <c r="BD233" i="32"/>
  <c r="BE233" i="32" s="1"/>
  <c r="BD148" i="32"/>
  <c r="BE148" i="32" s="1"/>
  <c r="BD845" i="32"/>
  <c r="BE845" i="32" s="1"/>
  <c r="BD1358" i="32"/>
  <c r="BE1358" i="32" s="1"/>
  <c r="BD688" i="32"/>
  <c r="BE688" i="32" s="1"/>
  <c r="BD841" i="32"/>
  <c r="BE841" i="32" s="1"/>
  <c r="BD413" i="32"/>
  <c r="BE413" i="32" s="1"/>
  <c r="BD1151" i="32"/>
  <c r="BE1151" i="32" s="1"/>
  <c r="BD25" i="32"/>
  <c r="BE25" i="32" s="1"/>
  <c r="BD439" i="32"/>
  <c r="BE439" i="32" s="1"/>
  <c r="BD521" i="32"/>
  <c r="BE521" i="32" s="1"/>
  <c r="BD44" i="32"/>
  <c r="BE44" i="32" s="1"/>
  <c r="BD661" i="32"/>
  <c r="BE661" i="32" s="1"/>
  <c r="BD406" i="32"/>
  <c r="BE406" i="32" s="1"/>
  <c r="BD699" i="32"/>
  <c r="BE699" i="32" s="1"/>
  <c r="BD1335" i="32"/>
  <c r="BE1335" i="32" s="1"/>
  <c r="BD1287" i="32"/>
  <c r="BE1287" i="32" s="1"/>
  <c r="BD940" i="32"/>
  <c r="BE940" i="32" s="1"/>
  <c r="BD893" i="32"/>
  <c r="BE893" i="32" s="1"/>
  <c r="BD321" i="32"/>
  <c r="BE321" i="32" s="1"/>
  <c r="BD434" i="32"/>
  <c r="BE434" i="32" s="1"/>
  <c r="BD469" i="32"/>
  <c r="BE469" i="32" s="1"/>
  <c r="BD1223" i="32"/>
  <c r="BE1223" i="32" s="1"/>
  <c r="BD452" i="32"/>
  <c r="BE452" i="32" s="1"/>
  <c r="BD335" i="32"/>
  <c r="BE335" i="32" s="1"/>
  <c r="BD229" i="32"/>
  <c r="BE229" i="32" s="1"/>
  <c r="BD1381" i="32"/>
  <c r="BE1381" i="32" s="1"/>
  <c r="BD1231" i="32"/>
  <c r="BE1231" i="32" s="1"/>
  <c r="BD1237" i="32"/>
  <c r="BE1237" i="32" s="1"/>
  <c r="BD919" i="32"/>
  <c r="BE919" i="32" s="1"/>
  <c r="BD1026" i="32"/>
  <c r="BE1026" i="32" s="1"/>
  <c r="BD577" i="32"/>
  <c r="BE577" i="32" s="1"/>
  <c r="BD234" i="32"/>
  <c r="BE234" i="32" s="1"/>
  <c r="BD299" i="32"/>
  <c r="BE299" i="32" s="1"/>
  <c r="BD1039" i="32"/>
  <c r="BE1039" i="32" s="1"/>
  <c r="BD1173" i="32"/>
  <c r="BE1173" i="32" s="1"/>
  <c r="BD1036" i="32"/>
  <c r="BE1036" i="32" s="1"/>
  <c r="BD1068" i="32"/>
  <c r="BE1068" i="32" s="1"/>
  <c r="BD519" i="32"/>
  <c r="BE519" i="32" s="1"/>
  <c r="BD648" i="32"/>
  <c r="BE648" i="32" s="1"/>
  <c r="BD1116" i="32"/>
  <c r="BE1116" i="32" s="1"/>
  <c r="BD598" i="32"/>
  <c r="BE598" i="32" s="1"/>
  <c r="BD836" i="32"/>
  <c r="BE836" i="32" s="1"/>
  <c r="BD242" i="32"/>
  <c r="BE242" i="32" s="1"/>
  <c r="BD425" i="32"/>
  <c r="BE425" i="32" s="1"/>
  <c r="BD1227" i="32"/>
  <c r="BE1227" i="32" s="1"/>
  <c r="BD751" i="32"/>
  <c r="BE751" i="32" s="1"/>
  <c r="BD498" i="32"/>
  <c r="BE498" i="32" s="1"/>
  <c r="BD633" i="32"/>
  <c r="BE633" i="32" s="1"/>
  <c r="BD15" i="32"/>
  <c r="BE15" i="32" s="1"/>
  <c r="BD1160" i="32"/>
  <c r="BE1160" i="32" s="1"/>
  <c r="BD868" i="32"/>
  <c r="BE868" i="32" s="1"/>
  <c r="BD249" i="32"/>
  <c r="BE249" i="32" s="1"/>
  <c r="BD530" i="32"/>
  <c r="BE530" i="32" s="1"/>
  <c r="BD718" i="32"/>
  <c r="BE718" i="32" s="1"/>
  <c r="BD1321" i="32"/>
  <c r="BE1321" i="32" s="1"/>
  <c r="BD185" i="32"/>
  <c r="BE185" i="32" s="1"/>
  <c r="BD1139" i="32"/>
  <c r="BE1139" i="32" s="1"/>
  <c r="BD753" i="32"/>
  <c r="BE753" i="32" s="1"/>
  <c r="BD656" i="32"/>
  <c r="BE656" i="32" s="1"/>
  <c r="BD62" i="32"/>
  <c r="BE62" i="32" s="1"/>
  <c r="BD427" i="32"/>
  <c r="BE427" i="32" s="1"/>
  <c r="BD382" i="32"/>
  <c r="BE382" i="32" s="1"/>
  <c r="BD1302" i="32"/>
  <c r="BE1302" i="32" s="1"/>
  <c r="BD1141" i="32"/>
  <c r="BE1141" i="32" s="1"/>
  <c r="BD1150" i="32"/>
  <c r="BE1150" i="32" s="1"/>
  <c r="BD243" i="32"/>
  <c r="BE243" i="32" s="1"/>
  <c r="BD1368" i="32"/>
  <c r="BE1368" i="32" s="1"/>
  <c r="BD811" i="32"/>
  <c r="BE811" i="32" s="1"/>
  <c r="BD1252" i="32"/>
  <c r="BE1252" i="32" s="1"/>
  <c r="BD1209" i="32"/>
  <c r="BE1209" i="32" s="1"/>
  <c r="BD1243" i="32"/>
  <c r="BE1243" i="32" s="1"/>
  <c r="BD1105" i="32"/>
  <c r="BE1105" i="32" s="1"/>
  <c r="BD737" i="32"/>
  <c r="BE737" i="32" s="1"/>
  <c r="BD21" i="32"/>
  <c r="BE21" i="32" s="1"/>
  <c r="BD602" i="32"/>
  <c r="BE602" i="32" s="1"/>
  <c r="BD457" i="32"/>
  <c r="BE457" i="32" s="1"/>
  <c r="BD479" i="32"/>
  <c r="BE479" i="32" s="1"/>
  <c r="BD634" i="32"/>
  <c r="BE634" i="32" s="1"/>
  <c r="BD1344" i="32"/>
  <c r="BE1344" i="32" s="1"/>
  <c r="BD1096" i="32"/>
  <c r="BE1096" i="32" s="1"/>
  <c r="BD787" i="32"/>
  <c r="BE787" i="32" s="1"/>
  <c r="BD782" i="32"/>
  <c r="BE782" i="32" s="1"/>
  <c r="BD289" i="32"/>
  <c r="BE289" i="32" s="1"/>
  <c r="BD73" i="32"/>
  <c r="BE73" i="32" s="1"/>
  <c r="BD516" i="32"/>
  <c r="BE516" i="32" s="1"/>
  <c r="BD1242" i="32"/>
  <c r="BE1242" i="32" s="1"/>
  <c r="BD1251" i="32"/>
  <c r="BE1251" i="32" s="1"/>
  <c r="BD712" i="32"/>
  <c r="BE712" i="32" s="1"/>
  <c r="BD770" i="32"/>
  <c r="BE770" i="32" s="1"/>
  <c r="BD433" i="32"/>
  <c r="BE433" i="32" s="1"/>
  <c r="BD1042" i="32"/>
  <c r="BE1042" i="32" s="1"/>
  <c r="BD701" i="32"/>
  <c r="BE701" i="32" s="1"/>
  <c r="BD1328" i="32"/>
  <c r="BE1328" i="32" s="1"/>
  <c r="BD544" i="32"/>
  <c r="BE544" i="32" s="1"/>
  <c r="BD542" i="32"/>
  <c r="BE542" i="32" s="1"/>
  <c r="BD553" i="32"/>
  <c r="BE553" i="32" s="1"/>
  <c r="BD1248" i="32"/>
  <c r="BE1248" i="32" s="1"/>
  <c r="BD1163" i="32"/>
  <c r="BE1163" i="32" s="1"/>
  <c r="BD230" i="32"/>
  <c r="BE230" i="32" s="1"/>
  <c r="BD151" i="32"/>
  <c r="BE151" i="32" s="1"/>
  <c r="BD624" i="32"/>
  <c r="BE624" i="32" s="1"/>
  <c r="BD808" i="32"/>
  <c r="BE808" i="32" s="1"/>
  <c r="BD878" i="32"/>
  <c r="BE878" i="32" s="1"/>
  <c r="BD517" i="32"/>
  <c r="BE517" i="32" s="1"/>
  <c r="BD885" i="32"/>
  <c r="BE885" i="32" s="1"/>
  <c r="BD360" i="32"/>
  <c r="BE360" i="32" s="1"/>
  <c r="BD239" i="32"/>
  <c r="BE239" i="32" s="1"/>
  <c r="BD1115" i="32"/>
  <c r="BE1115" i="32" s="1"/>
  <c r="BD447" i="32"/>
  <c r="BE447" i="32" s="1"/>
  <c r="BD1389" i="32"/>
  <c r="BE1389" i="32" s="1"/>
  <c r="BD1232" i="32"/>
  <c r="BE1232" i="32" s="1"/>
  <c r="BD1143" i="32"/>
  <c r="BE1143" i="32" s="1"/>
  <c r="BD951" i="32"/>
  <c r="BE951" i="32" s="1"/>
  <c r="BD749" i="32"/>
  <c r="BE749" i="32" s="1"/>
  <c r="BD177" i="32"/>
  <c r="BE177" i="32" s="1"/>
  <c r="BD55" i="32"/>
  <c r="BE55" i="32" s="1"/>
  <c r="BD840" i="32"/>
  <c r="BE840" i="32" s="1"/>
  <c r="BD1078" i="32"/>
  <c r="BE1078" i="32" s="1"/>
  <c r="BD313" i="32"/>
  <c r="BE313" i="32" s="1"/>
  <c r="BD1382" i="32"/>
  <c r="BE1382" i="32" s="1"/>
  <c r="BD410" i="32"/>
  <c r="BE410" i="32" s="1"/>
  <c r="BD1038" i="32"/>
  <c r="BE1038" i="32" s="1"/>
  <c r="BD775" i="32"/>
  <c r="BE775" i="32" s="1"/>
  <c r="BD1048" i="32"/>
  <c r="BE1048" i="32" s="1"/>
  <c r="BD1004" i="32"/>
  <c r="BE1004" i="32" s="1"/>
  <c r="BD327" i="32"/>
  <c r="BE327" i="32" s="1"/>
  <c r="BD155" i="32"/>
  <c r="BE155" i="32" s="1"/>
  <c r="BD503" i="32"/>
  <c r="BE503" i="32" s="1"/>
  <c r="BD1085" i="32"/>
  <c r="BE1085" i="32" s="1"/>
  <c r="BD907" i="32"/>
  <c r="BE907" i="32" s="1"/>
  <c r="BD903" i="32"/>
  <c r="BE903" i="32" s="1"/>
  <c r="BD924" i="32"/>
  <c r="BE924" i="32" s="1"/>
  <c r="BD379" i="32"/>
  <c r="BE379" i="32" s="1"/>
  <c r="BD1166" i="32"/>
  <c r="BE1166" i="32" s="1"/>
  <c r="BD504" i="32"/>
  <c r="BE504" i="32" s="1"/>
  <c r="BD971" i="32"/>
  <c r="BE971" i="32" s="1"/>
  <c r="BD1077" i="32"/>
  <c r="BE1077" i="32" s="1"/>
  <c r="BD692" i="32"/>
  <c r="BE692" i="32" s="1"/>
  <c r="BD98" i="32"/>
  <c r="BE98" i="32" s="1"/>
  <c r="BD1082" i="32"/>
  <c r="BE1082" i="32" s="1"/>
  <c r="BD324" i="32"/>
  <c r="BE324" i="32" s="1"/>
  <c r="BD891" i="32"/>
  <c r="BE891" i="32" s="1"/>
  <c r="BD977" i="32"/>
  <c r="BE977" i="32" s="1"/>
  <c r="BD489" i="32"/>
  <c r="BE489" i="32" s="1"/>
  <c r="BD1369" i="32"/>
  <c r="BE1369" i="32" s="1"/>
  <c r="BD639" i="32"/>
  <c r="BE639" i="32" s="1"/>
  <c r="BD198" i="32"/>
  <c r="BE198" i="32" s="1"/>
  <c r="BD316" i="32"/>
  <c r="BE316" i="32" s="1"/>
  <c r="BD1177" i="32"/>
  <c r="BE1177" i="32" s="1"/>
  <c r="BD41" i="32"/>
  <c r="BE41" i="32" s="1"/>
  <c r="BD994" i="32"/>
  <c r="BE994" i="32" s="1"/>
  <c r="BD609" i="32"/>
  <c r="BE609" i="32" s="1"/>
  <c r="BD512" i="32"/>
  <c r="BE512" i="32" s="1"/>
  <c r="BD157" i="32"/>
  <c r="BE157" i="32" s="1"/>
  <c r="BD288" i="32"/>
  <c r="BE288" i="32" s="1"/>
  <c r="BD876" i="32"/>
  <c r="BE876" i="32" s="1"/>
  <c r="BD1345" i="32"/>
  <c r="BE1345" i="32" s="1"/>
  <c r="BD1194" i="32"/>
  <c r="BE1194" i="32" s="1"/>
  <c r="BD429" i="32"/>
  <c r="BE429" i="32" s="1"/>
  <c r="BD214" i="32"/>
  <c r="BE214" i="32" s="1"/>
  <c r="BD523" i="32"/>
  <c r="BE523" i="32" s="1"/>
  <c r="BD790" i="32"/>
  <c r="BE790" i="32" s="1"/>
  <c r="BD405" i="32"/>
  <c r="BE405" i="32" s="1"/>
  <c r="BD1050" i="32"/>
  <c r="BE1050" i="32" s="1"/>
  <c r="BD449" i="32"/>
  <c r="BE449" i="32" s="1"/>
  <c r="BD643" i="32"/>
  <c r="BE643" i="32" s="1"/>
  <c r="BD590" i="32"/>
  <c r="BE590" i="32" s="1"/>
  <c r="BD102" i="32"/>
  <c r="BE102" i="32" s="1"/>
  <c r="BD311" i="32"/>
  <c r="BE311" i="32" s="1"/>
  <c r="BD1170" i="32"/>
  <c r="BE1170" i="32" s="1"/>
  <c r="BD954" i="32"/>
  <c r="BE954" i="32" s="1"/>
  <c r="BD804" i="32"/>
  <c r="BE804" i="32" s="1"/>
  <c r="BD1272" i="32"/>
  <c r="BE1272" i="32" s="1"/>
  <c r="BD466" i="32"/>
  <c r="BE466" i="32" s="1"/>
  <c r="BD557" i="32"/>
  <c r="BE557" i="32" s="1"/>
  <c r="BD683" i="32"/>
  <c r="BE683" i="32" s="1"/>
  <c r="BD1218" i="32"/>
  <c r="BE1218" i="32" s="1"/>
  <c r="BD402" i="32"/>
  <c r="BE402" i="32" s="1"/>
  <c r="BD354" i="32"/>
  <c r="BE354" i="32" s="1"/>
  <c r="BD409" i="32"/>
  <c r="BE409" i="32" s="1"/>
  <c r="BD1104" i="32"/>
  <c r="BE1104" i="32" s="1"/>
  <c r="BD874" i="32"/>
  <c r="BE874" i="32" s="1"/>
  <c r="BD86" i="32"/>
  <c r="BE86" i="32" s="1"/>
  <c r="BD480" i="32"/>
  <c r="BE480" i="32" s="1"/>
  <c r="BD54" i="32"/>
  <c r="BE54" i="32" s="1"/>
  <c r="BD119" i="32"/>
  <c r="BE119" i="32" s="1"/>
  <c r="BD1343" i="32"/>
  <c r="BE1343" i="32" s="1"/>
  <c r="BD664" i="32"/>
  <c r="BE664" i="32" s="1"/>
  <c r="BD81" i="32"/>
  <c r="BE81" i="32" s="1"/>
  <c r="BD686" i="32"/>
  <c r="BE686" i="32" s="1"/>
  <c r="BD600" i="32"/>
  <c r="BE600" i="32" s="1"/>
  <c r="BD318" i="32"/>
  <c r="BE318" i="32" s="1"/>
  <c r="BD18" i="32"/>
  <c r="BE18" i="32" s="1"/>
  <c r="BD842" i="32"/>
  <c r="BE842" i="32" s="1"/>
  <c r="BD539" i="32"/>
  <c r="BE539" i="32" s="1"/>
  <c r="BD1395" i="32"/>
  <c r="BD1354" i="32"/>
  <c r="BE1354" i="32" s="1"/>
  <c r="BD1087" i="32"/>
  <c r="BE1087" i="32" s="1"/>
  <c r="BD950" i="32"/>
  <c r="BE950" i="32" s="1"/>
  <c r="BD383" i="32"/>
  <c r="BE383" i="32" s="1"/>
  <c r="BD1226" i="32"/>
  <c r="BE1226" i="32" s="1"/>
  <c r="BD605" i="32"/>
  <c r="BE605" i="32" s="1"/>
  <c r="BD33" i="32"/>
  <c r="BE33" i="32" s="1"/>
  <c r="BD1069" i="32"/>
  <c r="BE1069" i="32" s="1"/>
  <c r="BD362" i="32"/>
  <c r="BE362" i="32" s="1"/>
  <c r="BD47" i="32"/>
  <c r="BE47" i="32" s="1"/>
  <c r="BD1254" i="32"/>
  <c r="BE1254" i="32" s="1"/>
  <c r="BD499" i="32"/>
  <c r="BE499" i="32" s="1"/>
  <c r="BD1205" i="32"/>
  <c r="BE1205" i="32" s="1"/>
  <c r="BD948" i="32"/>
  <c r="BE948" i="32" s="1"/>
  <c r="BD724" i="32"/>
  <c r="BE724" i="32" s="1"/>
  <c r="BD528" i="32"/>
  <c r="BE528" i="32" s="1"/>
  <c r="BD160" i="32"/>
  <c r="BE160" i="32" s="1"/>
  <c r="BD1016" i="32"/>
  <c r="BE1016" i="32" s="1"/>
  <c r="BD487" i="32"/>
  <c r="BE487" i="32" s="1"/>
  <c r="BD915" i="32"/>
  <c r="BE915" i="32" s="1"/>
  <c r="BD1089" i="32"/>
  <c r="BE1089" i="32" s="1"/>
  <c r="BD183" i="32"/>
  <c r="BE183" i="32" s="1"/>
  <c r="BD11" i="32"/>
  <c r="BE11" i="32" s="1"/>
  <c r="BD1352" i="32"/>
  <c r="BE1352" i="32" s="1"/>
  <c r="BD1216" i="32"/>
  <c r="BE1216" i="32" s="1"/>
  <c r="BD763" i="32"/>
  <c r="BE763" i="32" s="1"/>
  <c r="BD759" i="32"/>
  <c r="BE759" i="32" s="1"/>
  <c r="BD92" i="32"/>
  <c r="BE92" i="32" s="1"/>
  <c r="BD709" i="32"/>
  <c r="BE709" i="32" s="1"/>
  <c r="BD364" i="32"/>
  <c r="BE364" i="32" s="1"/>
  <c r="BD1183" i="32"/>
  <c r="BE1183" i="32" s="1"/>
  <c r="BD985" i="32"/>
  <c r="BE985" i="32" s="1"/>
  <c r="BD833" i="32"/>
  <c r="BE833" i="32" s="1"/>
  <c r="BD1125" i="32"/>
  <c r="BE1125" i="32" s="1"/>
  <c r="BD935" i="32"/>
  <c r="BE935" i="32" s="1"/>
  <c r="BD900" i="32"/>
  <c r="BE900" i="32" s="1"/>
  <c r="BD495" i="32"/>
  <c r="BE495" i="32" s="1"/>
  <c r="BD1053" i="32"/>
  <c r="BE1053" i="32" s="1"/>
  <c r="BD1203" i="32"/>
  <c r="BE1203" i="32" s="1"/>
  <c r="BD618" i="32"/>
  <c r="BE618" i="32" s="1"/>
  <c r="BD1224" i="32"/>
  <c r="BE1224" i="32" s="1"/>
  <c r="BD850" i="32"/>
  <c r="BE850" i="32" s="1"/>
  <c r="BD465" i="32"/>
  <c r="BE465" i="32" s="1"/>
  <c r="BD13" i="32"/>
  <c r="BE13" i="32" s="1"/>
  <c r="BD144" i="32"/>
  <c r="BE144" i="32" s="1"/>
  <c r="BD606" i="32"/>
  <c r="BE606" i="32" s="1"/>
  <c r="BD764" i="32"/>
  <c r="BE764" i="32" s="1"/>
  <c r="BD314" i="32"/>
  <c r="BE314" i="32" s="1"/>
  <c r="BD435" i="32"/>
  <c r="BE435" i="32" s="1"/>
  <c r="BD1138" i="32"/>
  <c r="BE1138" i="32" s="1"/>
  <c r="BD28" i="32"/>
  <c r="BE28" i="32" s="1"/>
  <c r="BD1040" i="32"/>
  <c r="BE1040" i="32" s="1"/>
  <c r="BD978" i="32"/>
  <c r="BE978" i="32" s="1"/>
  <c r="BD411" i="32"/>
  <c r="BE411" i="32" s="1"/>
  <c r="BD1211" i="32"/>
  <c r="BE1211" i="32" s="1"/>
  <c r="BD1119" i="32"/>
  <c r="BE1119" i="32" s="1"/>
  <c r="BD927" i="32"/>
  <c r="BE927" i="32" s="1"/>
  <c r="BD19" i="32"/>
  <c r="BE19" i="32" s="1"/>
  <c r="BD1199" i="32"/>
  <c r="BE1199" i="32" s="1"/>
  <c r="BD195" i="32"/>
  <c r="BE195" i="32" s="1"/>
  <c r="BD1196" i="32"/>
  <c r="BE1196" i="32" s="1"/>
  <c r="BD758" i="32"/>
  <c r="BE758" i="32" s="1"/>
  <c r="BD1334" i="32"/>
  <c r="BE1334" i="32" s="1"/>
  <c r="BD522" i="32"/>
  <c r="BE522" i="32" s="1"/>
  <c r="BD531" i="32"/>
  <c r="BE531" i="32" s="1"/>
  <c r="BD199" i="32"/>
  <c r="BE199" i="32" s="1"/>
  <c r="BD660" i="32"/>
  <c r="BE660" i="32" s="1"/>
  <c r="BD1128" i="32"/>
  <c r="BE1128" i="32" s="1"/>
  <c r="BD689" i="32"/>
  <c r="BE689" i="32" s="1"/>
  <c r="BD507" i="32"/>
  <c r="BE507" i="32" s="1"/>
  <c r="BD163" i="32"/>
  <c r="BE163" i="32" s="1"/>
  <c r="BD780" i="32"/>
  <c r="BE780" i="32" s="1"/>
  <c r="BD959" i="32"/>
  <c r="BE959" i="32" s="1"/>
  <c r="BD586" i="32"/>
  <c r="BE586" i="32" s="1"/>
  <c r="BD37" i="32"/>
  <c r="BE37" i="32" s="1"/>
  <c r="BD973" i="32"/>
  <c r="BE973" i="32" s="1"/>
  <c r="BD341" i="32"/>
  <c r="BE341" i="32" s="1"/>
  <c r="BD291" i="32"/>
  <c r="BE291" i="32" s="1"/>
  <c r="BD403" i="32"/>
  <c r="BE403" i="32" s="1"/>
  <c r="BD1147" i="32"/>
  <c r="BE1147" i="32" s="1"/>
  <c r="BD529" i="32"/>
  <c r="BE529" i="32" s="1"/>
  <c r="BD615" i="32"/>
  <c r="BE615" i="32" s="1"/>
  <c r="BD317" i="32"/>
  <c r="BE317" i="32" s="1"/>
  <c r="BD267" i="32"/>
  <c r="BE267" i="32" s="1"/>
  <c r="BD381" i="32"/>
  <c r="BE381" i="32" s="1"/>
  <c r="BD1364" i="32"/>
  <c r="BE1364" i="32" s="1"/>
  <c r="BD365" i="32"/>
  <c r="BE365" i="32" s="1"/>
  <c r="BD79" i="32"/>
  <c r="BE79" i="32" s="1"/>
  <c r="BD1247" i="32"/>
  <c r="BE1247" i="32" s="1"/>
  <c r="BD58" i="32"/>
  <c r="BE58" i="32" s="1"/>
  <c r="BD375" i="32"/>
  <c r="BE375" i="32" s="1"/>
  <c r="BD1330" i="32"/>
  <c r="BE1330" i="32" s="1"/>
  <c r="BD31" i="32"/>
  <c r="BE31" i="32" s="1"/>
  <c r="BD322" i="32"/>
  <c r="BE322" i="32" s="1"/>
  <c r="BD1314" i="32"/>
  <c r="BE1314" i="32" s="1"/>
  <c r="BD153" i="32"/>
  <c r="BE153" i="32" s="1"/>
  <c r="BD1359" i="32"/>
  <c r="BE1359" i="32" s="1"/>
  <c r="BE347" i="32"/>
  <c r="BD801" i="32"/>
  <c r="BE801" i="32" s="1"/>
  <c r="BD704" i="32"/>
  <c r="BE704" i="32" s="1"/>
  <c r="BD154" i="32"/>
  <c r="BE154" i="32" s="1"/>
  <c r="BD1230" i="32"/>
  <c r="BE1230" i="32" s="1"/>
  <c r="BD1239" i="32"/>
  <c r="BE1239" i="32" s="1"/>
  <c r="BD192" i="32"/>
  <c r="BE192" i="32" s="1"/>
  <c r="BD1322" i="32"/>
  <c r="BE1322" i="32" s="1"/>
  <c r="BD798" i="32"/>
  <c r="BE798" i="32" s="1"/>
  <c r="BD938" i="32"/>
  <c r="BE938" i="32" s="1"/>
  <c r="BD565" i="32"/>
  <c r="BE565" i="32" s="1"/>
  <c r="BD221" i="32"/>
  <c r="BE221" i="32" s="1"/>
  <c r="BD789" i="32"/>
  <c r="BE789" i="32" s="1"/>
  <c r="BD49" i="32"/>
  <c r="BE49" i="32" s="1"/>
  <c r="BD1172" i="32"/>
  <c r="BE1172" i="32" s="1"/>
  <c r="BD1270" i="32"/>
  <c r="BE1270" i="32" s="1"/>
  <c r="BD1313" i="32"/>
  <c r="BE1313" i="32" s="1"/>
  <c r="BD1201" i="32"/>
  <c r="BE1201" i="32" s="1"/>
  <c r="BD1392" i="32"/>
  <c r="BE1392" i="32" s="1"/>
  <c r="BD595" i="32"/>
  <c r="BE595" i="32" s="1"/>
  <c r="BD774" i="32"/>
  <c r="BE774" i="32" s="1"/>
  <c r="BD1236" i="32"/>
  <c r="BE1236" i="32" s="1"/>
  <c r="BD621" i="32"/>
  <c r="BE621" i="32" s="1"/>
  <c r="BD1319" i="32"/>
  <c r="BE1319" i="32" s="1"/>
  <c r="BD474" i="32"/>
  <c r="BE474" i="32" s="1"/>
  <c r="BD380" i="32"/>
  <c r="BE380" i="32" s="1"/>
  <c r="BD389" i="32"/>
  <c r="BE389" i="32" s="1"/>
  <c r="BD911" i="32"/>
  <c r="BE911" i="32" s="1"/>
  <c r="BD706" i="32"/>
  <c r="BE706" i="32" s="1"/>
  <c r="BD462" i="32"/>
  <c r="BE462" i="32" s="1"/>
  <c r="BD121" i="32"/>
  <c r="BE121" i="32" s="1"/>
  <c r="BD1390" i="32"/>
  <c r="BE1390" i="32" s="1"/>
  <c r="BD1233" i="32"/>
  <c r="BE1233" i="32" s="1"/>
  <c r="BD830" i="32"/>
  <c r="BE830" i="32" s="1"/>
  <c r="BD561" i="32"/>
  <c r="BE561" i="32" s="1"/>
  <c r="BD1126" i="32"/>
  <c r="BE1126" i="32" s="1"/>
  <c r="BD75" i="32"/>
  <c r="BE75" i="32" s="1"/>
  <c r="BD1323" i="32"/>
  <c r="BE1323" i="32" s="1"/>
  <c r="BD755" i="32"/>
  <c r="BE755" i="32" s="1"/>
  <c r="BD834" i="32"/>
  <c r="BE834" i="32" s="1"/>
  <c r="BD592" i="32"/>
  <c r="BE592" i="32" s="1"/>
  <c r="BD272" i="32"/>
  <c r="BE272" i="32" s="1"/>
  <c r="BD1066" i="32"/>
  <c r="BE1066" i="32" s="1"/>
  <c r="BD63" i="32"/>
  <c r="BE63" i="32" s="1"/>
  <c r="BD1208" i="32"/>
  <c r="BE1208" i="32" s="1"/>
  <c r="BD743" i="32"/>
  <c r="BE743" i="32" s="1"/>
  <c r="BD783" i="32"/>
  <c r="BE783" i="32" s="1"/>
  <c r="BD1045" i="32"/>
  <c r="BE1045" i="32" s="1"/>
  <c r="BD910" i="32"/>
  <c r="BE910" i="32" s="1"/>
  <c r="BD310" i="32"/>
  <c r="BE310" i="32" s="1"/>
  <c r="U13" i="6" l="1"/>
  <c r="T11" i="1" l="1"/>
  <c r="S11" i="1"/>
  <c r="S8" i="1"/>
  <c r="S9" i="1"/>
  <c r="S10" i="1"/>
  <c r="S7" i="1"/>
  <c r="N8" i="6"/>
  <c r="Q18" i="6"/>
  <c r="S18" i="6" s="1"/>
  <c r="O18" i="6"/>
  <c r="N18" i="6"/>
  <c r="Q17" i="6"/>
  <c r="S17" i="6" s="1"/>
  <c r="O17" i="6"/>
  <c r="N17" i="6"/>
  <c r="Q16" i="6"/>
  <c r="S16" i="6" s="1"/>
  <c r="O16" i="6"/>
  <c r="N16" i="6"/>
  <c r="Q15" i="6"/>
  <c r="S15" i="6" s="1"/>
  <c r="O15" i="6"/>
  <c r="N15" i="6"/>
  <c r="Q12" i="6"/>
  <c r="S12" i="6" s="1"/>
  <c r="O12" i="6"/>
  <c r="N12" i="6"/>
  <c r="Q11" i="6"/>
  <c r="S11" i="6" s="1"/>
  <c r="O11" i="6"/>
  <c r="N11" i="6"/>
  <c r="Q9" i="6"/>
  <c r="S9" i="6" s="1"/>
  <c r="O9" i="6"/>
  <c r="N9" i="6"/>
  <c r="Q8" i="6"/>
  <c r="S8" i="6" s="1"/>
  <c r="O8" i="6"/>
  <c r="T7" i="1" l="1"/>
  <c r="U7" i="1" s="1"/>
  <c r="P16" i="6"/>
  <c r="U16" i="6" s="1"/>
  <c r="P18" i="6"/>
  <c r="U18" i="6" s="1"/>
  <c r="P9" i="6"/>
  <c r="U9" i="6" s="1"/>
  <c r="P8" i="6"/>
  <c r="U8" i="6" s="1"/>
  <c r="P17" i="6"/>
  <c r="U17" i="6" s="1"/>
  <c r="P11" i="6"/>
  <c r="U11" i="6" s="1"/>
  <c r="P15" i="6"/>
  <c r="U15" i="6" s="1"/>
  <c r="P12" i="6"/>
  <c r="U12" i="6" s="1"/>
  <c r="R12" i="6" l="1"/>
  <c r="R11" i="6"/>
  <c r="R15" i="6"/>
  <c r="R9" i="6"/>
  <c r="R18" i="6"/>
  <c r="R17" i="6"/>
  <c r="R8" i="6"/>
  <c r="R16" i="6"/>
  <c r="Y2229" i="4" l="1"/>
  <c r="Y2230" i="4"/>
  <c r="Y2149" i="4"/>
  <c r="Y2150" i="4"/>
  <c r="Y2151" i="4"/>
  <c r="Y97" i="4"/>
  <c r="Y431" i="4"/>
  <c r="Y2231" i="4"/>
  <c r="Y2152" i="4"/>
  <c r="Y616" i="4"/>
  <c r="Y617" i="4"/>
  <c r="Y618" i="4"/>
  <c r="Y619" i="4"/>
  <c r="Y2232" i="4"/>
  <c r="Y620" i="4"/>
  <c r="Y621" i="4"/>
  <c r="Y622" i="4"/>
  <c r="Y623" i="4"/>
  <c r="Y2233" i="4"/>
  <c r="Y624" i="4"/>
  <c r="Y625" i="4"/>
  <c r="Y2234" i="4"/>
  <c r="Y626" i="4"/>
  <c r="Y627" i="4"/>
  <c r="Y628" i="4"/>
  <c r="Y629" i="4"/>
  <c r="Y2235" i="4"/>
  <c r="Y2236" i="4"/>
  <c r="Y2237" i="4"/>
  <c r="Y2238" i="4"/>
  <c r="Y612" i="4"/>
  <c r="Y630" i="4"/>
  <c r="Y631" i="4"/>
  <c r="Y632" i="4"/>
  <c r="Y2239" i="4"/>
  <c r="Y633" i="4"/>
  <c r="Y2240" i="4"/>
  <c r="Y634" i="4"/>
  <c r="Y635" i="4"/>
  <c r="Y2241" i="4"/>
  <c r="Y592" i="4"/>
  <c r="Y593" i="4"/>
  <c r="Y594" i="4"/>
  <c r="Y595" i="4"/>
  <c r="Y596" i="4"/>
  <c r="Y597" i="4"/>
  <c r="Y598" i="4"/>
  <c r="Y2242" i="4"/>
  <c r="Y599" i="4"/>
  <c r="Y2243" i="4"/>
  <c r="Y600" i="4"/>
  <c r="Y2244" i="4"/>
  <c r="Y615" i="4"/>
  <c r="Y601" i="4"/>
  <c r="Y602" i="4"/>
  <c r="Y603" i="4"/>
  <c r="Y2245" i="4"/>
  <c r="Y2246" i="4"/>
  <c r="Y604" i="4"/>
  <c r="Y605" i="4"/>
  <c r="Y693" i="4"/>
  <c r="Y2247" i="4"/>
  <c r="Y2248" i="4"/>
  <c r="Y2249" i="4"/>
  <c r="Y2250" i="4"/>
  <c r="Y2251" i="4"/>
  <c r="Y2252" i="4"/>
  <c r="Y2253" i="4"/>
  <c r="Y2254" i="4"/>
  <c r="Y2255" i="4"/>
  <c r="Y2256" i="4"/>
  <c r="Y2257" i="4"/>
  <c r="Y2258" i="4"/>
  <c r="Y2259" i="4"/>
  <c r="Y2260" i="4"/>
  <c r="Y2261" i="4"/>
  <c r="Y2262" i="4"/>
  <c r="Y2263" i="4"/>
  <c r="Y2264" i="4"/>
  <c r="Y2265" i="4"/>
  <c r="Y2266" i="4"/>
  <c r="Y2267" i="4"/>
  <c r="Y2268" i="4"/>
  <c r="Y2269" i="4"/>
  <c r="Y2270" i="4"/>
  <c r="Y2271" i="4"/>
  <c r="Y2272" i="4"/>
  <c r="Y2273" i="4"/>
  <c r="Y2274" i="4"/>
  <c r="Y2275" i="4"/>
  <c r="Y2276" i="4"/>
  <c r="Y2277" i="4"/>
  <c r="Y2278" i="4"/>
  <c r="Y2279" i="4"/>
  <c r="Y2280" i="4"/>
  <c r="Y2281" i="4"/>
  <c r="Y2282" i="4"/>
  <c r="Y2283" i="4"/>
  <c r="Y2284" i="4"/>
  <c r="Y2285" i="4"/>
  <c r="Y2286" i="4"/>
  <c r="Y2287" i="4"/>
  <c r="Y2288" i="4"/>
  <c r="Y2289" i="4"/>
  <c r="Y2290" i="4"/>
  <c r="Y2291" i="4"/>
  <c r="Y2292" i="4"/>
  <c r="Y2293" i="4"/>
  <c r="Y2294" i="4"/>
  <c r="Y2295" i="4"/>
  <c r="Y2296" i="4"/>
  <c r="Y2297" i="4"/>
  <c r="Y2298" i="4"/>
  <c r="Y2153" i="4"/>
  <c r="Y2299" i="4"/>
  <c r="Y2300" i="4"/>
  <c r="Y2301" i="4"/>
  <c r="Y2302" i="4"/>
  <c r="Y2303" i="4"/>
  <c r="Y2304" i="4"/>
  <c r="Y2154" i="4"/>
  <c r="Y2155" i="4"/>
  <c r="Y2156" i="4"/>
  <c r="Y2157" i="4"/>
  <c r="Y2305" i="4"/>
  <c r="Y728" i="4"/>
  <c r="Y2158" i="4"/>
  <c r="Y2159" i="4"/>
  <c r="Y2160" i="4"/>
  <c r="Y2161" i="4"/>
  <c r="Y2162" i="4"/>
  <c r="Y2163" i="4"/>
  <c r="Y678" i="4"/>
  <c r="Y2164" i="4"/>
  <c r="Y2306" i="4"/>
  <c r="Y2165" i="4"/>
  <c r="Y2166" i="4"/>
  <c r="Y2167" i="4"/>
  <c r="Y2307" i="4"/>
  <c r="Y2308" i="4"/>
  <c r="Y606" i="4"/>
  <c r="Y607" i="4"/>
  <c r="Y608" i="4"/>
  <c r="Y2168" i="4"/>
  <c r="Y2169" i="4"/>
  <c r="Y2309" i="4"/>
  <c r="Y2170" i="4"/>
  <c r="Y2171" i="4"/>
  <c r="Y2310" i="4"/>
  <c r="Y2172" i="4"/>
  <c r="Y2173" i="4"/>
  <c r="Y2174" i="4"/>
  <c r="Y677" i="4"/>
  <c r="Y2311" i="4"/>
  <c r="Y2312" i="4"/>
  <c r="Y2313" i="4"/>
  <c r="Y2175" i="4"/>
  <c r="Y588" i="4"/>
  <c r="Y2314" i="4"/>
  <c r="Y2176" i="4"/>
  <c r="Y2177" i="4"/>
  <c r="Y2178" i="4"/>
  <c r="Y2315" i="4"/>
  <c r="Y2179" i="4"/>
  <c r="Y118" i="4"/>
  <c r="Y365" i="4"/>
  <c r="Y2180" i="4"/>
  <c r="Y271" i="4"/>
  <c r="Y2316" i="4"/>
  <c r="Y470" i="4"/>
  <c r="Y2317" i="4"/>
  <c r="Y2181" i="4"/>
  <c r="Y2318" i="4"/>
  <c r="Y2182" i="4"/>
  <c r="Y2319" i="4"/>
  <c r="Y2320" i="4"/>
  <c r="Y2321" i="4"/>
  <c r="Y2183" i="4"/>
  <c r="Y2322" i="4"/>
  <c r="Y2184" i="4"/>
  <c r="Y2185" i="4"/>
  <c r="Y2323" i="4"/>
  <c r="Y2186" i="4"/>
  <c r="Y2187" i="4"/>
  <c r="Y2188" i="4"/>
  <c r="Y433" i="4"/>
  <c r="Y2324" i="4"/>
  <c r="Y2189" i="4"/>
  <c r="Y2190" i="4"/>
  <c r="Y2191" i="4"/>
  <c r="Y2192" i="4"/>
  <c r="Y2193" i="4"/>
  <c r="Y2194" i="4"/>
  <c r="Y2195" i="4"/>
  <c r="Y377" i="4"/>
  <c r="Y378" i="4"/>
  <c r="Y267" i="4"/>
  <c r="Y2325" i="4"/>
  <c r="Y2326" i="4"/>
  <c r="Y353" i="4"/>
  <c r="Y2327" i="4"/>
  <c r="Y2328" i="4"/>
  <c r="Y2329" i="4"/>
  <c r="Y2330" i="4"/>
  <c r="Y2196" i="4"/>
  <c r="Y2197" i="4"/>
  <c r="Y2198" i="4"/>
  <c r="Y2199" i="4"/>
  <c r="Y2200" i="4"/>
  <c r="Y2331" i="4"/>
  <c r="Y2332" i="4"/>
  <c r="Y2333" i="4"/>
  <c r="Y2334" i="4"/>
  <c r="Y2335" i="4"/>
  <c r="Y2336" i="4"/>
  <c r="Y2201" i="4"/>
  <c r="Y2337" i="4"/>
  <c r="Y2338" i="4"/>
  <c r="Y2202" i="4"/>
  <c r="Y2203" i="4"/>
  <c r="Y2204" i="4"/>
  <c r="Y2205" i="4"/>
  <c r="Y2206" i="4"/>
  <c r="Y2339" i="4"/>
  <c r="Y2340" i="4"/>
  <c r="Y2341" i="4"/>
  <c r="Y2207" i="4"/>
  <c r="Y2342" i="4"/>
  <c r="Y333" i="4"/>
  <c r="Y2208" i="4"/>
  <c r="Y2343" i="4"/>
  <c r="Y2209" i="4"/>
  <c r="Y2210" i="4"/>
  <c r="Y2211" i="4"/>
  <c r="Y2212" i="4"/>
  <c r="Y2213" i="4"/>
  <c r="Y106" i="4"/>
  <c r="Y2214" i="4"/>
  <c r="Y2344" i="4"/>
  <c r="Y2345" i="4"/>
  <c r="Y2215" i="4"/>
  <c r="Y367" i="4"/>
  <c r="Y2216" i="4"/>
  <c r="Y2217" i="4"/>
  <c r="Y2218" i="4"/>
  <c r="Y2219" i="4"/>
  <c r="Y2220" i="4"/>
  <c r="Y2221" i="4"/>
  <c r="Y2222" i="4"/>
  <c r="Y548" i="4"/>
  <c r="Y2223" i="4"/>
  <c r="Y2224" i="4"/>
  <c r="Y2225" i="4"/>
  <c r="Y2226" i="4"/>
  <c r="Y2227" i="4"/>
  <c r="Y2346" i="4"/>
  <c r="Y2347" i="4"/>
  <c r="Y2348" i="4"/>
  <c r="Y2349" i="4"/>
  <c r="Y2350" i="4"/>
  <c r="Y2351" i="4"/>
  <c r="Y2352" i="4"/>
  <c r="Y2353" i="4"/>
  <c r="Y2354" i="4"/>
  <c r="Y2355" i="4"/>
  <c r="Y2356" i="4"/>
  <c r="Y2357" i="4"/>
  <c r="Y2358" i="4"/>
  <c r="Y2359" i="4"/>
  <c r="Y2360" i="4"/>
  <c r="Y2361" i="4"/>
  <c r="Y2362" i="4"/>
  <c r="Y2363" i="4"/>
  <c r="Y2364" i="4"/>
  <c r="Y2365" i="4"/>
  <c r="Y2366" i="4"/>
  <c r="Y2367" i="4"/>
  <c r="Y2368" i="4"/>
  <c r="Y2369" i="4"/>
  <c r="Y2370" i="4"/>
  <c r="Y2371" i="4"/>
  <c r="Y2372" i="4"/>
  <c r="Y2373" i="4"/>
  <c r="Y2374" i="4"/>
  <c r="Y2375" i="4"/>
  <c r="Y2376" i="4"/>
  <c r="Y2377" i="4"/>
  <c r="Y2378" i="4"/>
  <c r="Y2379" i="4"/>
  <c r="Y2380" i="4"/>
  <c r="Y2381" i="4"/>
  <c r="Y2382" i="4"/>
  <c r="Y2383" i="4"/>
  <c r="Y2384" i="4"/>
  <c r="Y2385" i="4"/>
  <c r="Y2386" i="4"/>
  <c r="Y2387" i="4"/>
  <c r="Y2388" i="4"/>
  <c r="Y2389" i="4"/>
  <c r="Y2390" i="4"/>
  <c r="Y2391" i="4"/>
  <c r="Y2392" i="4"/>
  <c r="Y2393" i="4"/>
  <c r="Y2394" i="4"/>
  <c r="Y2395" i="4"/>
  <c r="Y2396" i="4"/>
  <c r="Y2397" i="4"/>
  <c r="Y2398" i="4"/>
  <c r="Y2399" i="4"/>
  <c r="Y2400" i="4"/>
  <c r="Y2401" i="4"/>
  <c r="Y2402" i="4"/>
  <c r="Y2403" i="4"/>
  <c r="Y2404" i="4"/>
  <c r="Y2405" i="4"/>
  <c r="Y2406" i="4"/>
  <c r="Y2407" i="4"/>
  <c r="Y2408" i="4"/>
  <c r="Y2228" i="4"/>
  <c r="G2111" i="4" l="1"/>
  <c r="G2408" i="4"/>
  <c r="G2407" i="4"/>
  <c r="G2406" i="4"/>
  <c r="G2405" i="4"/>
  <c r="G2404" i="4"/>
  <c r="G2403" i="4"/>
  <c r="G2402" i="4"/>
  <c r="G2399" i="4"/>
  <c r="G2349" i="4"/>
  <c r="G2091" i="4"/>
  <c r="G2090" i="4"/>
  <c r="G2089" i="4"/>
  <c r="G2088" i="4"/>
  <c r="G2087" i="4"/>
  <c r="G2115" i="4"/>
  <c r="G2086" i="4"/>
  <c r="G1978" i="4"/>
  <c r="G1977" i="4"/>
  <c r="G2114" i="4"/>
  <c r="G1976" i="4"/>
  <c r="G1975" i="4"/>
  <c r="G1974" i="4"/>
  <c r="G2085" i="4"/>
  <c r="G2084" i="4"/>
  <c r="G556" i="4"/>
  <c r="G640" i="4"/>
  <c r="G2083" i="4"/>
  <c r="G2082" i="4"/>
  <c r="G2113" i="4"/>
  <c r="G2081" i="4"/>
  <c r="G2080" i="4"/>
  <c r="G1973" i="4"/>
  <c r="G2112" i="4"/>
  <c r="G1972" i="4"/>
  <c r="G1971" i="4"/>
  <c r="G1970" i="4"/>
  <c r="G1969" i="4"/>
  <c r="G1968" i="4"/>
  <c r="G1967" i="4"/>
  <c r="G1966" i="4"/>
  <c r="G1965" i="4"/>
  <c r="G1964" i="4"/>
  <c r="G1963" i="4"/>
  <c r="G1962" i="4"/>
  <c r="G1961" i="4"/>
  <c r="G1960" i="4"/>
  <c r="G1959" i="4"/>
  <c r="G1958" i="4"/>
  <c r="G1957" i="4"/>
  <c r="G1956" i="4"/>
  <c r="G1955" i="4"/>
  <c r="G1954" i="4"/>
  <c r="G1953" i="4"/>
  <c r="G1952" i="4"/>
  <c r="G1951" i="4"/>
  <c r="G935" i="4"/>
  <c r="G934" i="4"/>
  <c r="G933" i="4"/>
  <c r="G932" i="4"/>
  <c r="G926" i="4"/>
  <c r="G924" i="4"/>
  <c r="G923" i="4"/>
  <c r="G880" i="4"/>
  <c r="G879" i="4"/>
  <c r="G878" i="4"/>
  <c r="G877" i="4"/>
  <c r="G882" i="4"/>
  <c r="G876" i="4"/>
  <c r="G881" i="4"/>
  <c r="G812" i="4"/>
  <c r="G749" i="4"/>
  <c r="G748" i="4"/>
  <c r="G747" i="4"/>
  <c r="G746" i="4"/>
  <c r="G745" i="4"/>
  <c r="G546" i="4"/>
  <c r="G1950" i="4"/>
  <c r="G1949" i="4"/>
  <c r="G1948" i="4"/>
  <c r="G1947" i="4"/>
  <c r="G1946" i="4"/>
  <c r="G1945" i="4"/>
  <c r="G1944" i="4"/>
  <c r="G1943" i="4"/>
  <c r="G1942" i="4"/>
  <c r="G1941" i="4"/>
  <c r="G1940" i="4"/>
  <c r="G1939" i="4"/>
  <c r="G1938" i="4"/>
  <c r="G1937" i="4"/>
  <c r="G1936" i="4"/>
  <c r="G1935" i="4"/>
  <c r="G1934" i="4"/>
  <c r="G2383" i="4"/>
  <c r="G2384" i="4"/>
  <c r="G925" i="4"/>
  <c r="AU2353" i="4" l="1"/>
  <c r="AU2243" i="4"/>
  <c r="AU734" i="4"/>
  <c r="AU738" i="4"/>
  <c r="AU742" i="4"/>
  <c r="AU751" i="4"/>
  <c r="AU755" i="4"/>
  <c r="AU759" i="4"/>
  <c r="AU730" i="4"/>
  <c r="AU764" i="4"/>
  <c r="AU767" i="4"/>
  <c r="AU771" i="4"/>
  <c r="AU774" i="4"/>
  <c r="AU778" i="4"/>
  <c r="AU781" i="4"/>
  <c r="AU785" i="4"/>
  <c r="AU789" i="4"/>
  <c r="AU793" i="4"/>
  <c r="AU797" i="4"/>
  <c r="AU800" i="4"/>
  <c r="AU804" i="4"/>
  <c r="AU808" i="4"/>
  <c r="AU813" i="4"/>
  <c r="AU817" i="4"/>
  <c r="AU821" i="4"/>
  <c r="AU826" i="4"/>
  <c r="AU348" i="4"/>
  <c r="AU830" i="4"/>
  <c r="AU834" i="4"/>
  <c r="AU838" i="4"/>
  <c r="AU396" i="4"/>
  <c r="AU845" i="4"/>
  <c r="AU613" i="4"/>
  <c r="AU851" i="4"/>
  <c r="AU854" i="4"/>
  <c r="AU858" i="4"/>
  <c r="AU862" i="4"/>
  <c r="AU866" i="4"/>
  <c r="AU868" i="4"/>
  <c r="AU870" i="4"/>
  <c r="AU407" i="4"/>
  <c r="AU345" i="4"/>
  <c r="AU539" i="4"/>
  <c r="AU354" i="4"/>
  <c r="AU884" i="4"/>
  <c r="AU324" i="4"/>
  <c r="AU890" i="4"/>
  <c r="AU100" i="4"/>
  <c r="AU897" i="4"/>
  <c r="AU901" i="4"/>
  <c r="AU905" i="4"/>
  <c r="AU909" i="4"/>
  <c r="AU471" i="4"/>
  <c r="AU916" i="4"/>
  <c r="AU920" i="4"/>
  <c r="AU331" i="4"/>
  <c r="AU928" i="4"/>
  <c r="AU936" i="4"/>
  <c r="AU940" i="4"/>
  <c r="AU78" i="4"/>
  <c r="AU82" i="4"/>
  <c r="AU86" i="4"/>
  <c r="AU90" i="4"/>
  <c r="AU94" i="4"/>
  <c r="AU386" i="4"/>
  <c r="AU414" i="4"/>
  <c r="AU418" i="4"/>
  <c r="AU492" i="4"/>
  <c r="AU946" i="4"/>
  <c r="AU950" i="4"/>
  <c r="AU954" i="4"/>
  <c r="AU472" i="4"/>
  <c r="AU148" i="4"/>
  <c r="AU151" i="4"/>
  <c r="AU120" i="4"/>
  <c r="AU131" i="4"/>
  <c r="AU155" i="4"/>
  <c r="AU158" i="4"/>
  <c r="AU161" i="4"/>
  <c r="AU962" i="4"/>
  <c r="AU168" i="4"/>
  <c r="AU172" i="4"/>
  <c r="AU134" i="4"/>
  <c r="AU735" i="4"/>
  <c r="AU739" i="4"/>
  <c r="AU743" i="4"/>
  <c r="AU752" i="4"/>
  <c r="AU756" i="4"/>
  <c r="AU729" i="4"/>
  <c r="AU762" i="4"/>
  <c r="AU765" i="4"/>
  <c r="AU768" i="4"/>
  <c r="AU717" i="4"/>
  <c r="AU775" i="4"/>
  <c r="AU779" i="4"/>
  <c r="AU782" i="4"/>
  <c r="AU790" i="4"/>
  <c r="AU794" i="4"/>
  <c r="AU236" i="4"/>
  <c r="AU801" i="4"/>
  <c r="AU805" i="4"/>
  <c r="AU809" i="4"/>
  <c r="AU814" i="4"/>
  <c r="AU818" i="4"/>
  <c r="AU822" i="4"/>
  <c r="AU823" i="4"/>
  <c r="AU827" i="4"/>
  <c r="AU349" i="4"/>
  <c r="AU831" i="4"/>
  <c r="AU835" i="4"/>
  <c r="AU839" i="4"/>
  <c r="AU841" i="4"/>
  <c r="AU515" i="4"/>
  <c r="AU846" i="4"/>
  <c r="AU614" i="4"/>
  <c r="AU310" i="4"/>
  <c r="AU855" i="4"/>
  <c r="AU859" i="4"/>
  <c r="AU863" i="4"/>
  <c r="AU867" i="4"/>
  <c r="AU487" i="4"/>
  <c r="AU71" i="4"/>
  <c r="AU871" i="4"/>
  <c r="AU308" i="4"/>
  <c r="AU873" i="4"/>
  <c r="AU874" i="4"/>
  <c r="AU885" i="4"/>
  <c r="AU325" i="4"/>
  <c r="AU434" i="4"/>
  <c r="AU891" i="4"/>
  <c r="AU894" i="4"/>
  <c r="AU898" i="4"/>
  <c r="AU902" i="4"/>
  <c r="AU906" i="4"/>
  <c r="AU910" i="4"/>
  <c r="AU913" i="4"/>
  <c r="AU917" i="4"/>
  <c r="AU921" i="4"/>
  <c r="AU368" i="4"/>
  <c r="AU929" i="4"/>
  <c r="AU937" i="4"/>
  <c r="AU736" i="4"/>
  <c r="AU740" i="4"/>
  <c r="AU744" i="4"/>
  <c r="AU753" i="4"/>
  <c r="AU757" i="4"/>
  <c r="AU760" i="4"/>
  <c r="AU763" i="4"/>
  <c r="AU766" i="4"/>
  <c r="AU769" i="4"/>
  <c r="AU772" i="4"/>
  <c r="AU776" i="4"/>
  <c r="AU780" i="4"/>
  <c r="AU783" i="4"/>
  <c r="AU787" i="4"/>
  <c r="AU791" i="4"/>
  <c r="AU795" i="4"/>
  <c r="AU798" i="4"/>
  <c r="AU802" i="4"/>
  <c r="AU806" i="4"/>
  <c r="AU810" i="4"/>
  <c r="AU815" i="4"/>
  <c r="AU819" i="4"/>
  <c r="AU495" i="4"/>
  <c r="AU824" i="4"/>
  <c r="AU185" i="4"/>
  <c r="AU828" i="4"/>
  <c r="AU832" i="4"/>
  <c r="AU836" i="4"/>
  <c r="AU840" i="4"/>
  <c r="AU842" i="4"/>
  <c r="AU844" i="4"/>
  <c r="AU847" i="4"/>
  <c r="AU849" i="4"/>
  <c r="AU852" i="4"/>
  <c r="AU856" i="4"/>
  <c r="AU860" i="4"/>
  <c r="AU864" i="4"/>
  <c r="AU639" i="4"/>
  <c r="AU411" i="4"/>
  <c r="AU347" i="4"/>
  <c r="AU872" i="4"/>
  <c r="AU309" i="4"/>
  <c r="AU359" i="4"/>
  <c r="AU875" i="4"/>
  <c r="AU886" i="4"/>
  <c r="AU361" i="4"/>
  <c r="AU892" i="4"/>
  <c r="AU895" i="4"/>
  <c r="AU899" i="4"/>
  <c r="AU903" i="4"/>
  <c r="AU907" i="4"/>
  <c r="AU911" i="4"/>
  <c r="AU914" i="4"/>
  <c r="AU918" i="4"/>
  <c r="AU922" i="4"/>
  <c r="AU925" i="4"/>
  <c r="AW925" i="4" s="1"/>
  <c r="AU930" i="4"/>
  <c r="AU938" i="4"/>
  <c r="AU941" i="4"/>
  <c r="AU209" i="4"/>
  <c r="AU80" i="4"/>
  <c r="AU84" i="4"/>
  <c r="AU88" i="4"/>
  <c r="AU92" i="4"/>
  <c r="AU96" i="4"/>
  <c r="AU412" i="4"/>
  <c r="AU416" i="4"/>
  <c r="AU420" i="4"/>
  <c r="AU944" i="4"/>
  <c r="AU948" i="4"/>
  <c r="AU952" i="4"/>
  <c r="AU956" i="4"/>
  <c r="AU270" i="4"/>
  <c r="AU960" i="4"/>
  <c r="AU153" i="4"/>
  <c r="AU129" i="4"/>
  <c r="AU133" i="4"/>
  <c r="AU961" i="4"/>
  <c r="AU121" i="4"/>
  <c r="AU163" i="4"/>
  <c r="AU166" i="4"/>
  <c r="AU170" i="4"/>
  <c r="AU174" i="4"/>
  <c r="AU135" i="4"/>
  <c r="AU737" i="4"/>
  <c r="AU741" i="4"/>
  <c r="AU750" i="4"/>
  <c r="AU754" i="4"/>
  <c r="AU758" i="4"/>
  <c r="AU761" i="4"/>
  <c r="AU731" i="4"/>
  <c r="AU732" i="4"/>
  <c r="AU770" i="4"/>
  <c r="AU773" i="4"/>
  <c r="AU777" i="4"/>
  <c r="AU379" i="4"/>
  <c r="AU784" i="4"/>
  <c r="AU788" i="4"/>
  <c r="AU792" i="4"/>
  <c r="AU796" i="4"/>
  <c r="AU799" i="4"/>
  <c r="AU803" i="4"/>
  <c r="AU807" i="4"/>
  <c r="AU811" i="4"/>
  <c r="AU816" i="4"/>
  <c r="AU820" i="4"/>
  <c r="AU549" i="4"/>
  <c r="AU825" i="4"/>
  <c r="AU241" i="4"/>
  <c r="AU829" i="4"/>
  <c r="AU833" i="4"/>
  <c r="AU837" i="4"/>
  <c r="AU589" i="4"/>
  <c r="AU715" i="4"/>
  <c r="AU848" i="4"/>
  <c r="AU850" i="4"/>
  <c r="AU853" i="4"/>
  <c r="AU857" i="4"/>
  <c r="AU861" i="4"/>
  <c r="AU865" i="4"/>
  <c r="AU636" i="4"/>
  <c r="AU869" i="4"/>
  <c r="AU272" i="4"/>
  <c r="AU278" i="4"/>
  <c r="AU183" i="4"/>
  <c r="AU334" i="4"/>
  <c r="AU883" i="4"/>
  <c r="AU887" i="4"/>
  <c r="AU362" i="4"/>
  <c r="AU889" i="4"/>
  <c r="AU893" i="4"/>
  <c r="AU896" i="4"/>
  <c r="AU900" i="4"/>
  <c r="AU904" i="4"/>
  <c r="AU908" i="4"/>
  <c r="AU912" i="4"/>
  <c r="AU915" i="4"/>
  <c r="AU919" i="4"/>
  <c r="AU435" i="4"/>
  <c r="AU927" i="4"/>
  <c r="AU931" i="4"/>
  <c r="AU939" i="4"/>
  <c r="AU74" i="4"/>
  <c r="AU77" i="4"/>
  <c r="AU81" i="4"/>
  <c r="AU85" i="4"/>
  <c r="AU89" i="4"/>
  <c r="AU93" i="4"/>
  <c r="AU388" i="4"/>
  <c r="AU413" i="4"/>
  <c r="AU417" i="4"/>
  <c r="AU942" i="4"/>
  <c r="AU945" i="4"/>
  <c r="AU949" i="4"/>
  <c r="AU953" i="4"/>
  <c r="AU957" i="4"/>
  <c r="AU959" i="4"/>
  <c r="AU150" i="4"/>
  <c r="AU127" i="4"/>
  <c r="AU130" i="4"/>
  <c r="AU154" i="4"/>
  <c r="AU157" i="4"/>
  <c r="AU160" i="4"/>
  <c r="AU164" i="4"/>
  <c r="AU167" i="4"/>
  <c r="AU171" i="4"/>
  <c r="AU175" i="4"/>
  <c r="AU128" i="4"/>
  <c r="AU87" i="4"/>
  <c r="AU357" i="4"/>
  <c r="AU943" i="4"/>
  <c r="AU165" i="4"/>
  <c r="AU123" i="4"/>
  <c r="AU125" i="4"/>
  <c r="AU142" i="4"/>
  <c r="AU279" i="4"/>
  <c r="AU282" i="4"/>
  <c r="AU286" i="4"/>
  <c r="AU289" i="4"/>
  <c r="AU293" i="4"/>
  <c r="AU296" i="4"/>
  <c r="AU300" i="4"/>
  <c r="AU304" i="4"/>
  <c r="AU275" i="4"/>
  <c r="AU965" i="4"/>
  <c r="AU969" i="4"/>
  <c r="AU973" i="4"/>
  <c r="AU499" i="4"/>
  <c r="AU502" i="4"/>
  <c r="AU505" i="4"/>
  <c r="AU507" i="4"/>
  <c r="AU510" i="4"/>
  <c r="AU513" i="4"/>
  <c r="AU522" i="4"/>
  <c r="AU525" i="4"/>
  <c r="AU985" i="4"/>
  <c r="AU529" i="4"/>
  <c r="AU531" i="4"/>
  <c r="AU534" i="4"/>
  <c r="AU990" i="4"/>
  <c r="AU992" i="4"/>
  <c r="AU996" i="4"/>
  <c r="AU1000" i="4"/>
  <c r="AU1004" i="4"/>
  <c r="AU1008" i="4"/>
  <c r="AU1011" i="4"/>
  <c r="AU720" i="4"/>
  <c r="AU1014" i="4"/>
  <c r="AU1017" i="4"/>
  <c r="AU725" i="4"/>
  <c r="AU1021" i="4"/>
  <c r="AU1025" i="4"/>
  <c r="AU703" i="4"/>
  <c r="AU1032" i="4"/>
  <c r="AU641" i="4"/>
  <c r="AU1036" i="4"/>
  <c r="AU1040" i="4"/>
  <c r="AU646" i="4"/>
  <c r="AU649" i="4"/>
  <c r="AU652" i="4"/>
  <c r="AU654" i="4"/>
  <c r="AU658" i="4"/>
  <c r="AU659" i="4"/>
  <c r="AU1050" i="4"/>
  <c r="AU1054" i="4"/>
  <c r="AU664" i="4"/>
  <c r="AU667" i="4"/>
  <c r="AU670" i="4"/>
  <c r="AU672" i="4"/>
  <c r="AU676" i="4"/>
  <c r="AU562" i="4"/>
  <c r="AU1062" i="4"/>
  <c r="AU567" i="4"/>
  <c r="AU1065" i="4"/>
  <c r="AU1066" i="4"/>
  <c r="AU577" i="4"/>
  <c r="AU1068" i="4"/>
  <c r="AU582" i="4"/>
  <c r="AU149" i="4"/>
  <c r="AU159" i="4"/>
  <c r="AU955" i="4"/>
  <c r="AU176" i="4"/>
  <c r="AU137" i="4"/>
  <c r="AU139" i="4"/>
  <c r="AU143" i="4"/>
  <c r="AU963" i="4"/>
  <c r="AU283" i="4"/>
  <c r="AU287" i="4"/>
  <c r="AU290" i="4"/>
  <c r="AU294" i="4"/>
  <c r="AU297" i="4"/>
  <c r="AU301" i="4"/>
  <c r="AU305" i="4"/>
  <c r="AU276" i="4"/>
  <c r="AU966" i="4"/>
  <c r="AU970" i="4"/>
  <c r="AU491" i="4"/>
  <c r="AU500" i="4"/>
  <c r="AU976" i="4"/>
  <c r="AU977" i="4"/>
  <c r="AU508" i="4"/>
  <c r="AU511" i="4"/>
  <c r="AU514" i="4"/>
  <c r="AU523" i="4"/>
  <c r="AU982" i="4"/>
  <c r="AU526" i="4"/>
  <c r="AU530" i="4"/>
  <c r="AU532" i="4"/>
  <c r="AU535" i="4"/>
  <c r="AU991" i="4"/>
  <c r="AU993" i="4"/>
  <c r="AU997" i="4"/>
  <c r="AU1001" i="4"/>
  <c r="AU1005" i="4"/>
  <c r="AU1009" i="4"/>
  <c r="AU1012" i="4"/>
  <c r="AU1013" i="4"/>
  <c r="AU1015" i="4"/>
  <c r="AU1018" i="4"/>
  <c r="AU726" i="4"/>
  <c r="AU1022" i="4"/>
  <c r="AU1026" i="4"/>
  <c r="AU1029" i="4"/>
  <c r="AU1033" i="4"/>
  <c r="AU642" i="4"/>
  <c r="AU1037" i="4"/>
  <c r="AU1041" i="4"/>
  <c r="AU647" i="4"/>
  <c r="AU1044" i="4"/>
  <c r="AU1045" i="4"/>
  <c r="AU655" i="4"/>
  <c r="AU1047" i="4"/>
  <c r="AU660" i="4"/>
  <c r="AU1051" i="4"/>
  <c r="AU1055" i="4"/>
  <c r="AU665" i="4"/>
  <c r="AU1058" i="4"/>
  <c r="AU1059" i="4"/>
  <c r="AU673" i="4"/>
  <c r="AU1061" i="4"/>
  <c r="AU563" i="4"/>
  <c r="AU1063" i="4"/>
  <c r="AU568" i="4"/>
  <c r="AU571" i="4"/>
  <c r="AU574" i="4"/>
  <c r="AU578" i="4"/>
  <c r="AU1069" i="4"/>
  <c r="AU583" i="4"/>
  <c r="AU79" i="4"/>
  <c r="AU91" i="4"/>
  <c r="AU415" i="4"/>
  <c r="AU132" i="4"/>
  <c r="AU947" i="4"/>
  <c r="AU169" i="4"/>
  <c r="AU152" i="4"/>
  <c r="AU136" i="4"/>
  <c r="AU124" i="4"/>
  <c r="AU140" i="4"/>
  <c r="AU126" i="4"/>
  <c r="AU280" i="4"/>
  <c r="AU284" i="4"/>
  <c r="AU273" i="4"/>
  <c r="AU291" i="4"/>
  <c r="AU274" i="4"/>
  <c r="AU298" i="4"/>
  <c r="AU302" i="4"/>
  <c r="AU306" i="4"/>
  <c r="AU277" i="4"/>
  <c r="AU967" i="4"/>
  <c r="AU971" i="4"/>
  <c r="AU974" i="4"/>
  <c r="AU501" i="4"/>
  <c r="AU503" i="4"/>
  <c r="AU506" i="4"/>
  <c r="AU979" i="4"/>
  <c r="AU980" i="4"/>
  <c r="AU520" i="4"/>
  <c r="AU981" i="4"/>
  <c r="AU983" i="4"/>
  <c r="AU527" i="4"/>
  <c r="AU986" i="4"/>
  <c r="AU533" i="4"/>
  <c r="AU989" i="4"/>
  <c r="AU537" i="4"/>
  <c r="AU994" i="4"/>
  <c r="AU998" i="4"/>
  <c r="AU1002" i="4"/>
  <c r="AU1006" i="4"/>
  <c r="AU1010" i="4"/>
  <c r="AU718" i="4"/>
  <c r="AU721" i="4"/>
  <c r="AU1016" i="4"/>
  <c r="AU724" i="4"/>
  <c r="AU727" i="4"/>
  <c r="AU1023" i="4"/>
  <c r="AU1027" i="4"/>
  <c r="AU1030" i="4"/>
  <c r="AU1034" i="4"/>
  <c r="AU643" i="4"/>
  <c r="AU1038" i="4"/>
  <c r="AU1042" i="4"/>
  <c r="AU648" i="4"/>
  <c r="AU650" i="4"/>
  <c r="AU1046" i="4"/>
  <c r="AU656" i="4"/>
  <c r="AU1048" i="4"/>
  <c r="AU661" i="4"/>
  <c r="AU1052" i="4"/>
  <c r="AU1056" i="4"/>
  <c r="AU666" i="4"/>
  <c r="AU668" i="4"/>
  <c r="AU1060" i="4"/>
  <c r="AU674" i="4"/>
  <c r="AU560" i="4"/>
  <c r="AU564" i="4"/>
  <c r="AU1064" i="4"/>
  <c r="AU569" i="4"/>
  <c r="AU572" i="4"/>
  <c r="AU575" i="4"/>
  <c r="AU579" i="4"/>
  <c r="AU580" i="4"/>
  <c r="AU162" i="4"/>
  <c r="AU83" i="4"/>
  <c r="AU95" i="4"/>
  <c r="AU419" i="4"/>
  <c r="AU958" i="4"/>
  <c r="AU122" i="4"/>
  <c r="AU288" i="4"/>
  <c r="AU964" i="4"/>
  <c r="AU978" i="4"/>
  <c r="AU528" i="4"/>
  <c r="AU999" i="4"/>
  <c r="AU723" i="4"/>
  <c r="AU1035" i="4"/>
  <c r="AU653" i="4"/>
  <c r="AU1057" i="4"/>
  <c r="AU566" i="4"/>
  <c r="AU587" i="4"/>
  <c r="AU1074" i="4"/>
  <c r="AU1078" i="4"/>
  <c r="AU196" i="4"/>
  <c r="AU200" i="4"/>
  <c r="AU204" i="4"/>
  <c r="AU109" i="4"/>
  <c r="AU112" i="4"/>
  <c r="AU116" i="4"/>
  <c r="AU328" i="4"/>
  <c r="AU364" i="4"/>
  <c r="AU395" i="4"/>
  <c r="AU1086" i="4"/>
  <c r="AU1087" i="4"/>
  <c r="AU339" i="4"/>
  <c r="AU1088" i="4"/>
  <c r="AU1090" i="4"/>
  <c r="AU1093" i="4"/>
  <c r="AU443" i="4"/>
  <c r="AU1095" i="4"/>
  <c r="AU1099" i="4"/>
  <c r="AU1101" i="4"/>
  <c r="AU399" i="4"/>
  <c r="AU402" i="4"/>
  <c r="AU1106" i="4"/>
  <c r="AU1110" i="4"/>
  <c r="AU1114" i="4"/>
  <c r="AU1116" i="4"/>
  <c r="AU553" i="4"/>
  <c r="AU1121" i="4"/>
  <c r="AU1125" i="4"/>
  <c r="AU1129" i="4"/>
  <c r="AU1133" i="4"/>
  <c r="AU1137" i="4"/>
  <c r="AU1140" i="4"/>
  <c r="AU1144" i="4"/>
  <c r="AU1148" i="4"/>
  <c r="AU1152" i="4"/>
  <c r="AU1156" i="4"/>
  <c r="AU1160" i="4"/>
  <c r="AU1164" i="4"/>
  <c r="AU1167" i="4"/>
  <c r="AU1170" i="4"/>
  <c r="AU374" i="4"/>
  <c r="AU376" i="4"/>
  <c r="AU247" i="4"/>
  <c r="AU251" i="4"/>
  <c r="AU255" i="4"/>
  <c r="AU259" i="4"/>
  <c r="AU263" i="4"/>
  <c r="AU350" i="4"/>
  <c r="AU422" i="4"/>
  <c r="AU425" i="4"/>
  <c r="AU352" i="4"/>
  <c r="AU1176" i="4"/>
  <c r="AU1180" i="4"/>
  <c r="AU1184" i="4"/>
  <c r="AU1188" i="4"/>
  <c r="AU555" i="4"/>
  <c r="AU1192" i="4"/>
  <c r="AU1196" i="4"/>
  <c r="AU1200" i="4"/>
  <c r="AU1204" i="4"/>
  <c r="AU1208" i="4"/>
  <c r="AU1212" i="4"/>
  <c r="AU1216" i="4"/>
  <c r="AU1220" i="4"/>
  <c r="AU1224" i="4"/>
  <c r="AU1228" i="4"/>
  <c r="AU1232" i="4"/>
  <c r="AU951" i="4"/>
  <c r="AU584" i="4"/>
  <c r="AU138" i="4"/>
  <c r="AU292" i="4"/>
  <c r="AU968" i="4"/>
  <c r="AU509" i="4"/>
  <c r="AU987" i="4"/>
  <c r="AU1003" i="4"/>
  <c r="AU1019" i="4"/>
  <c r="AU644" i="4"/>
  <c r="AU657" i="4"/>
  <c r="AU669" i="4"/>
  <c r="AU570" i="4"/>
  <c r="AU1070" i="4"/>
  <c r="AU1071" i="4"/>
  <c r="AU1075" i="4"/>
  <c r="AU1079" i="4"/>
  <c r="AU197" i="4"/>
  <c r="AU201" i="4"/>
  <c r="AU205" i="4"/>
  <c r="AU107" i="4"/>
  <c r="AU113" i="4"/>
  <c r="AU117" i="4"/>
  <c r="AU329" i="4"/>
  <c r="AU1081" i="4"/>
  <c r="AU1083" i="4"/>
  <c r="AU380" i="4"/>
  <c r="AU336" i="4"/>
  <c r="AU340" i="4"/>
  <c r="AU638" i="4"/>
  <c r="AU559" i="4"/>
  <c r="AU497" i="4"/>
  <c r="AU444" i="4"/>
  <c r="AU1096" i="4"/>
  <c r="AU1100" i="4"/>
  <c r="AU1102" i="4"/>
  <c r="AU404" i="4"/>
  <c r="AU1103" i="4"/>
  <c r="AU1107" i="4"/>
  <c r="AU1111" i="4"/>
  <c r="AU408" i="4"/>
  <c r="AU1117" i="4"/>
  <c r="AU554" i="4"/>
  <c r="AU1122" i="4"/>
  <c r="AU1126" i="4"/>
  <c r="AU1130" i="4"/>
  <c r="AU1134" i="4"/>
  <c r="AU1138" i="4"/>
  <c r="AU1141" i="4"/>
  <c r="AU1145" i="4"/>
  <c r="AU1149" i="4"/>
  <c r="AU1153" i="4"/>
  <c r="AU1157" i="4"/>
  <c r="AU1161" i="4"/>
  <c r="AU1165" i="4"/>
  <c r="AU190" i="4"/>
  <c r="AU186" i="4"/>
  <c r="AU375" i="4"/>
  <c r="AU244" i="4"/>
  <c r="AU248" i="4"/>
  <c r="AU252" i="4"/>
  <c r="AU256" i="4"/>
  <c r="AU260" i="4"/>
  <c r="AU264" i="4"/>
  <c r="AU351" i="4"/>
  <c r="AU423" i="4"/>
  <c r="AU426" i="4"/>
  <c r="AU429" i="4"/>
  <c r="AU1177" i="4"/>
  <c r="AU1181" i="4"/>
  <c r="AU1185" i="4"/>
  <c r="AU28" i="4"/>
  <c r="AU463" i="4"/>
  <c r="AU1193" i="4"/>
  <c r="AU1197" i="4"/>
  <c r="AU1201" i="4"/>
  <c r="AU1205" i="4"/>
  <c r="AU1209" i="4"/>
  <c r="AU1213" i="4"/>
  <c r="AU1217" i="4"/>
  <c r="AU1221" i="4"/>
  <c r="AU1225" i="4"/>
  <c r="AU1229" i="4"/>
  <c r="AU1233" i="4"/>
  <c r="AU6" i="4"/>
  <c r="AU141" i="4"/>
  <c r="AU295" i="4"/>
  <c r="AU972" i="4"/>
  <c r="AU512" i="4"/>
  <c r="AU988" i="4"/>
  <c r="AU1007" i="4"/>
  <c r="AU1020" i="4"/>
  <c r="AU1039" i="4"/>
  <c r="AU1049" i="4"/>
  <c r="AU671" i="4"/>
  <c r="AU573" i="4"/>
  <c r="AU156" i="4"/>
  <c r="AU144" i="4"/>
  <c r="AU299" i="4"/>
  <c r="AU498" i="4"/>
  <c r="AU521" i="4"/>
  <c r="AU536" i="4"/>
  <c r="AU733" i="4"/>
  <c r="AU1024" i="4"/>
  <c r="AU645" i="4"/>
  <c r="AU662" i="4"/>
  <c r="AU675" i="4"/>
  <c r="AU576" i="4"/>
  <c r="AU585" i="4"/>
  <c r="AU1072" i="4"/>
  <c r="AU1076" i="4"/>
  <c r="AU1080" i="4"/>
  <c r="AU198" i="4"/>
  <c r="AU202" i="4"/>
  <c r="AU206" i="4"/>
  <c r="AU110" i="4"/>
  <c r="AU114" i="4"/>
  <c r="AU326" i="4"/>
  <c r="AU330" i="4"/>
  <c r="AU1082" i="4"/>
  <c r="AU1084" i="4"/>
  <c r="AU381" i="4"/>
  <c r="AU337" i="4"/>
  <c r="AU341" i="4"/>
  <c r="AU1089" i="4"/>
  <c r="AU1091" i="4"/>
  <c r="AU442" i="4"/>
  <c r="AU1094" i="4"/>
  <c r="AU1097" i="4"/>
  <c r="AU474" i="4"/>
  <c r="AU469" i="4"/>
  <c r="AU400" i="4"/>
  <c r="AU1104" i="4"/>
  <c r="AU1108" i="4"/>
  <c r="AU1112" i="4"/>
  <c r="AU447" i="4"/>
  <c r="AU1118" i="4"/>
  <c r="AU1119" i="4"/>
  <c r="AU1123" i="4"/>
  <c r="AU1127" i="4"/>
  <c r="AU1131" i="4"/>
  <c r="AU1135" i="4"/>
  <c r="AU1139" i="4"/>
  <c r="AU1142" i="4"/>
  <c r="AU1146" i="4"/>
  <c r="AU1150" i="4"/>
  <c r="AU1154" i="4"/>
  <c r="AU1158" i="4"/>
  <c r="AU1162" i="4"/>
  <c r="AU1168" i="4"/>
  <c r="AU1171" i="4"/>
  <c r="AU242" i="4"/>
  <c r="AU245" i="4"/>
  <c r="AU249" i="4"/>
  <c r="AU253" i="4"/>
  <c r="AU257" i="4"/>
  <c r="AU261" i="4"/>
  <c r="AU265" i="4"/>
  <c r="AU421" i="4"/>
  <c r="AU424" i="4"/>
  <c r="AU427" i="4"/>
  <c r="AU430" i="4"/>
  <c r="AU1178" i="4"/>
  <c r="AU1182" i="4"/>
  <c r="AU1186" i="4"/>
  <c r="AU36" i="4"/>
  <c r="AU1190" i="4"/>
  <c r="AU1194" i="4"/>
  <c r="AU1198" i="4"/>
  <c r="AU1202" i="4"/>
  <c r="AU1206" i="4"/>
  <c r="AU1210" i="4"/>
  <c r="AU1214" i="4"/>
  <c r="AU1218" i="4"/>
  <c r="AU1222" i="4"/>
  <c r="AU1226" i="4"/>
  <c r="AU1230" i="4"/>
  <c r="AU281" i="4"/>
  <c r="AU303" i="4"/>
  <c r="AU975" i="4"/>
  <c r="AU524" i="4"/>
  <c r="AU538" i="4"/>
  <c r="AU719" i="4"/>
  <c r="AU1028" i="4"/>
  <c r="AU1043" i="4"/>
  <c r="AU1053" i="4"/>
  <c r="AU561" i="4"/>
  <c r="AU1067" i="4"/>
  <c r="AU586" i="4"/>
  <c r="AU1073" i="4"/>
  <c r="AU1077" i="4"/>
  <c r="AU195" i="4"/>
  <c r="AU199" i="4"/>
  <c r="AU203" i="4"/>
  <c r="AU207" i="4"/>
  <c r="AU111" i="4"/>
  <c r="AU115" i="4"/>
  <c r="AU327" i="4"/>
  <c r="AU363" i="4"/>
  <c r="AU391" i="4"/>
  <c r="AU1085" i="4"/>
  <c r="AU382" i="4"/>
  <c r="AU338" i="4"/>
  <c r="AU342" i="4"/>
  <c r="AU550" i="4"/>
  <c r="AU1092" i="4"/>
  <c r="AU448" i="4"/>
  <c r="AU494" i="4"/>
  <c r="AU1098" i="4"/>
  <c r="AU475" i="4"/>
  <c r="AU398" i="4"/>
  <c r="AU401" i="4"/>
  <c r="AU1105" i="4"/>
  <c r="AU1109" i="4"/>
  <c r="AU1113" i="4"/>
  <c r="AU1115" i="4"/>
  <c r="AU552" i="4"/>
  <c r="AU1120" i="4"/>
  <c r="AU1124" i="4"/>
  <c r="AU1128" i="4"/>
  <c r="AU1132" i="4"/>
  <c r="AU1136" i="4"/>
  <c r="AU409" i="4"/>
  <c r="AU1143" i="4"/>
  <c r="AU1147" i="4"/>
  <c r="AU1151" i="4"/>
  <c r="AU1155" i="4"/>
  <c r="AU1159" i="4"/>
  <c r="AU1163" i="4"/>
  <c r="AU1166" i="4"/>
  <c r="AU1169" i="4"/>
  <c r="AU373" i="4"/>
  <c r="AU243" i="4"/>
  <c r="AU246" i="4"/>
  <c r="AU250" i="4"/>
  <c r="AU254" i="4"/>
  <c r="AU258" i="4"/>
  <c r="AU262" i="4"/>
  <c r="AU1172" i="4"/>
  <c r="AU1173" i="4"/>
  <c r="AU1174" i="4"/>
  <c r="AU428" i="4"/>
  <c r="AU1175" i="4"/>
  <c r="AU1179" i="4"/>
  <c r="AU1183" i="4"/>
  <c r="AU1187" i="4"/>
  <c r="AU1189" i="4"/>
  <c r="AU1191" i="4"/>
  <c r="AU1195" i="4"/>
  <c r="AU1199" i="4"/>
  <c r="AU1203" i="4"/>
  <c r="AU1207" i="4"/>
  <c r="AU984" i="4"/>
  <c r="AU565" i="4"/>
  <c r="AU1211" i="4"/>
  <c r="AU1223" i="4"/>
  <c r="AU1235" i="4"/>
  <c r="AU1239" i="4"/>
  <c r="AU1243" i="4"/>
  <c r="AU1247" i="4"/>
  <c r="AU1251" i="4"/>
  <c r="AU1254" i="4"/>
  <c r="AU1256" i="4"/>
  <c r="AU1260" i="4"/>
  <c r="AU1264" i="4"/>
  <c r="AU1267" i="4"/>
  <c r="AU1271" i="4"/>
  <c r="AU1275" i="4"/>
  <c r="AU1279" i="4"/>
  <c r="AU1282" i="4"/>
  <c r="AU1285" i="4"/>
  <c r="AU438" i="4"/>
  <c r="AU1289" i="4"/>
  <c r="AU1293" i="4"/>
  <c r="AU1297" i="4"/>
  <c r="AU1301" i="4"/>
  <c r="AU1305" i="4"/>
  <c r="AU1309" i="4"/>
  <c r="AU1313" i="4"/>
  <c r="AU1317" i="4"/>
  <c r="AU482" i="4"/>
  <c r="AU484" i="4"/>
  <c r="AU1326" i="4"/>
  <c r="AU1330" i="4"/>
  <c r="AU1334" i="4"/>
  <c r="AU452" i="4"/>
  <c r="AU1339" i="4"/>
  <c r="AU457" i="4"/>
  <c r="AU1343" i="4"/>
  <c r="AU1347" i="4"/>
  <c r="AU1351" i="4"/>
  <c r="AU1355" i="4"/>
  <c r="AU540" i="4"/>
  <c r="AU1362" i="4"/>
  <c r="AU1365" i="4"/>
  <c r="AU1368" i="4"/>
  <c r="AU1372" i="4"/>
  <c r="AU1376" i="4"/>
  <c r="AU1380" i="4"/>
  <c r="AU1383" i="4"/>
  <c r="AU1387" i="4"/>
  <c r="AU1391" i="4"/>
  <c r="AU1395" i="4"/>
  <c r="AU1399" i="4"/>
  <c r="AU1403" i="4"/>
  <c r="AU1407" i="4"/>
  <c r="AU1411" i="4"/>
  <c r="AU1415" i="4"/>
  <c r="AU1419" i="4"/>
  <c r="AU1423" i="4"/>
  <c r="AU712" i="4"/>
  <c r="AU1427" i="4"/>
  <c r="AU1430" i="4"/>
  <c r="AU1433" i="4"/>
  <c r="AU1437" i="4"/>
  <c r="AU1440" i="4"/>
  <c r="AU1443" i="4"/>
  <c r="AU1446" i="4"/>
  <c r="AU1451" i="4"/>
  <c r="AU518" i="4"/>
  <c r="AU1456" i="4"/>
  <c r="AU1462" i="4"/>
  <c r="AU1464" i="4"/>
  <c r="AU1466" i="4"/>
  <c r="AU995" i="4"/>
  <c r="AU581" i="4"/>
  <c r="AU722" i="4"/>
  <c r="AU1215" i="4"/>
  <c r="AU1227" i="4"/>
  <c r="AU1236" i="4"/>
  <c r="AU1240" i="4"/>
  <c r="AU1244" i="4"/>
  <c r="AU1248" i="4"/>
  <c r="AU1252" i="4"/>
  <c r="AU450" i="4"/>
  <c r="AU1257" i="4"/>
  <c r="AU1261" i="4"/>
  <c r="AU486" i="4"/>
  <c r="AU1268" i="4"/>
  <c r="AU1272" i="4"/>
  <c r="AU1276" i="4"/>
  <c r="AU1280" i="4"/>
  <c r="AU480" i="4"/>
  <c r="AU1286" i="4"/>
  <c r="AU439" i="4"/>
  <c r="AU1290" i="4"/>
  <c r="AU1294" i="4"/>
  <c r="AU1298" i="4"/>
  <c r="AU1302" i="4"/>
  <c r="AU1306" i="4"/>
  <c r="AU1310" i="4"/>
  <c r="AU1314" i="4"/>
  <c r="AU1318" i="4"/>
  <c r="AU1321" i="4"/>
  <c r="AU1323" i="4"/>
  <c r="AU1327" i="4"/>
  <c r="AU1331" i="4"/>
  <c r="AU1335" i="4"/>
  <c r="AU1338" i="4"/>
  <c r="AU455" i="4"/>
  <c r="AU1341" i="4"/>
  <c r="AU1344" i="4"/>
  <c r="AU1348" i="4"/>
  <c r="AU1352" i="4"/>
  <c r="AU1356" i="4"/>
  <c r="AU1359" i="4"/>
  <c r="AU541" i="4"/>
  <c r="AU1366" i="4"/>
  <c r="AU1369" i="4"/>
  <c r="AU1373" i="4"/>
  <c r="AU1377" i="4"/>
  <c r="AU1381" i="4"/>
  <c r="AU1384" i="4"/>
  <c r="AU1388" i="4"/>
  <c r="AU1392" i="4"/>
  <c r="AU1396" i="4"/>
  <c r="AU1400" i="4"/>
  <c r="AU1404" i="4"/>
  <c r="AU1408" i="4"/>
  <c r="AU1412" i="4"/>
  <c r="AU1416" i="4"/>
  <c r="AU1420" i="4"/>
  <c r="AU1424" i="4"/>
  <c r="AU687" i="4"/>
  <c r="AU1428" i="4"/>
  <c r="AU1431" i="4"/>
  <c r="AU1434" i="4"/>
  <c r="AU1438" i="4"/>
  <c r="AU1441" i="4"/>
  <c r="AU1444" i="4"/>
  <c r="AU547" i="4"/>
  <c r="AU1452" i="4"/>
  <c r="AU688" i="4"/>
  <c r="AU1457" i="4"/>
  <c r="AU465" i="4"/>
  <c r="AU1463" i="4"/>
  <c r="AU481" i="4"/>
  <c r="AU1467" i="4"/>
  <c r="AU173" i="4"/>
  <c r="AU285" i="4"/>
  <c r="AU1031" i="4"/>
  <c r="AU1237" i="4"/>
  <c r="AU1241" i="4"/>
  <c r="AU1245" i="4"/>
  <c r="AU1249" i="4"/>
  <c r="AU1253" i="4"/>
  <c r="AU1255" i="4"/>
  <c r="AU1258" i="4"/>
  <c r="AU1262" i="4"/>
  <c r="AU1265" i="4"/>
  <c r="AU1269" i="4"/>
  <c r="AU1273" i="4"/>
  <c r="AU1277" i="4"/>
  <c r="AU1281" i="4"/>
  <c r="AU1283" i="4"/>
  <c r="AU437" i="4"/>
  <c r="AU1288" i="4"/>
  <c r="AU1291" i="4"/>
  <c r="AU1295" i="4"/>
  <c r="AU1299" i="4"/>
  <c r="AU1303" i="4"/>
  <c r="AU1307" i="4"/>
  <c r="AU1311" i="4"/>
  <c r="AU1315" i="4"/>
  <c r="AU1319" i="4"/>
  <c r="AU483" i="4"/>
  <c r="AU1324" i="4"/>
  <c r="AU1328" i="4"/>
  <c r="AU1332" i="4"/>
  <c r="AU1336" i="4"/>
  <c r="AU453" i="4"/>
  <c r="AU456" i="4"/>
  <c r="AU458" i="4"/>
  <c r="AU1345" i="4"/>
  <c r="AU1349" i="4"/>
  <c r="AU1353" i="4"/>
  <c r="AU1357" i="4"/>
  <c r="AU1360" i="4"/>
  <c r="AU1363" i="4"/>
  <c r="AU1367" i="4"/>
  <c r="AU1370" i="4"/>
  <c r="AU1374" i="4"/>
  <c r="AU1378" i="4"/>
  <c r="AU1382" i="4"/>
  <c r="AU1385" i="4"/>
  <c r="AU1389" i="4"/>
  <c r="AU1393" i="4"/>
  <c r="AU1397" i="4"/>
  <c r="AU1401" i="4"/>
  <c r="AU1405" i="4"/>
  <c r="AU1409" i="4"/>
  <c r="AU1413" i="4"/>
  <c r="AU1417" i="4"/>
  <c r="AU1421" i="4"/>
  <c r="AU1425" i="4"/>
  <c r="AU590" i="4"/>
  <c r="AU1429" i="4"/>
  <c r="AU313" i="4"/>
  <c r="AU1435" i="4"/>
  <c r="AU392" i="4"/>
  <c r="AU1442" i="4"/>
  <c r="AU1445" i="4"/>
  <c r="AU1447" i="4"/>
  <c r="AU1449" i="4"/>
  <c r="AU307" i="4"/>
  <c r="AU651" i="4"/>
  <c r="AU1219" i="4"/>
  <c r="AU1231" i="4"/>
  <c r="AU1234" i="4"/>
  <c r="AU1453" i="4"/>
  <c r="AU711" i="4"/>
  <c r="AU708" i="4"/>
  <c r="AU695" i="4"/>
  <c r="AU1473" i="4"/>
  <c r="AU1474" i="4"/>
  <c r="AU1476" i="4"/>
  <c r="AU1480" i="4"/>
  <c r="AU1484" i="4"/>
  <c r="AU1488" i="4"/>
  <c r="AU713" i="4"/>
  <c r="AU1494" i="4"/>
  <c r="AU1497" i="4"/>
  <c r="AU1501" i="4"/>
  <c r="AU1504" i="4"/>
  <c r="AU1508" i="4"/>
  <c r="AU1512" i="4"/>
  <c r="AU1516" i="4"/>
  <c r="AU1520" i="4"/>
  <c r="AU1524" i="4"/>
  <c r="AU1528" i="4"/>
  <c r="AU1532" i="4"/>
  <c r="AU1536" i="4"/>
  <c r="AU1540" i="4"/>
  <c r="AU1543" i="4"/>
  <c r="AU485" i="4"/>
  <c r="AU1550" i="4"/>
  <c r="AU1554" i="4"/>
  <c r="AU1558" i="4"/>
  <c r="AU1562" i="4"/>
  <c r="AU1566" i="4"/>
  <c r="AU1568" i="4"/>
  <c r="AU1571" i="4"/>
  <c r="AU179" i="4"/>
  <c r="AU609" i="4"/>
  <c r="AU1581" i="4"/>
  <c r="AU1585" i="4"/>
  <c r="AU1589" i="4"/>
  <c r="AU1593" i="4"/>
  <c r="AU1597" i="4"/>
  <c r="AU1601" i="4"/>
  <c r="AU1605" i="4"/>
  <c r="AU1608" i="4"/>
  <c r="AU558" i="4"/>
  <c r="AU1615" i="4"/>
  <c r="AU1619" i="4"/>
  <c r="AU1623" i="4"/>
  <c r="AU1627" i="4"/>
  <c r="AU1631" i="4"/>
  <c r="AU1634" i="4"/>
  <c r="AU1638" i="4"/>
  <c r="AU1642" i="4"/>
  <c r="AU1646" i="4"/>
  <c r="AU1650" i="4"/>
  <c r="AU1654" i="4"/>
  <c r="AU1658" i="4"/>
  <c r="AU1662" i="4"/>
  <c r="AU1666" i="4"/>
  <c r="AU101" i="4"/>
  <c r="AU403" i="4"/>
  <c r="AU1674" i="4"/>
  <c r="AU72" i="4"/>
  <c r="AU1680" i="4"/>
  <c r="AU1684" i="4"/>
  <c r="AU1688" i="4"/>
  <c r="AU1692" i="4"/>
  <c r="AU1696" i="4"/>
  <c r="AU1700" i="4"/>
  <c r="AU10" i="4"/>
  <c r="AU42" i="4"/>
  <c r="AU504" i="4"/>
  <c r="AU1250" i="4"/>
  <c r="AU1270" i="4"/>
  <c r="AU440" i="4"/>
  <c r="AU1312" i="4"/>
  <c r="AU1333" i="4"/>
  <c r="AU1350" i="4"/>
  <c r="AU1371" i="4"/>
  <c r="AU1394" i="4"/>
  <c r="AU1418" i="4"/>
  <c r="AU1436" i="4"/>
  <c r="AU686" i="4"/>
  <c r="AU1470" i="4"/>
  <c r="AU1454" i="4"/>
  <c r="AU1461" i="4"/>
  <c r="AU663" i="4"/>
  <c r="AU449" i="4"/>
  <c r="AU1274" i="4"/>
  <c r="AU1292" i="4"/>
  <c r="AU1316" i="4"/>
  <c r="AU1337" i="4"/>
  <c r="AU1354" i="4"/>
  <c r="AU1375" i="4"/>
  <c r="AU1398" i="4"/>
  <c r="AU1422" i="4"/>
  <c r="AU1439" i="4"/>
  <c r="AU1471" i="4"/>
  <c r="AU699" i="4"/>
  <c r="AU1472" i="4"/>
  <c r="AU700" i="4"/>
  <c r="AU707" i="4"/>
  <c r="AU1477" i="4"/>
  <c r="AU1481" i="4"/>
  <c r="AU1485" i="4"/>
  <c r="AU1489" i="4"/>
  <c r="AU1492" i="4"/>
  <c r="AU716" i="4"/>
  <c r="AU1498" i="4"/>
  <c r="AU1502" i="4"/>
  <c r="AU1505" i="4"/>
  <c r="AU1509" i="4"/>
  <c r="AU1513" i="4"/>
  <c r="AU1517" i="4"/>
  <c r="AU1521" i="4"/>
  <c r="AU1525" i="4"/>
  <c r="AU1529" i="4"/>
  <c r="AU1533" i="4"/>
  <c r="AU1537" i="4"/>
  <c r="AU98" i="4"/>
  <c r="AU1544" i="4"/>
  <c r="AU1547" i="4"/>
  <c r="AU1551" i="4"/>
  <c r="AU1555" i="4"/>
  <c r="AU1559" i="4"/>
  <c r="AU1563" i="4"/>
  <c r="AU545" i="4"/>
  <c r="AU1569" i="4"/>
  <c r="AU1572" i="4"/>
  <c r="AU1575" i="4"/>
  <c r="AU1578" i="4"/>
  <c r="AU1582" i="4"/>
  <c r="AU1586" i="4"/>
  <c r="AU1590" i="4"/>
  <c r="AU1594" i="4"/>
  <c r="AU1598" i="4"/>
  <c r="AU1602" i="4"/>
  <c r="AU1606" i="4"/>
  <c r="AU1609" i="4"/>
  <c r="AU1612" i="4"/>
  <c r="AU1616" i="4"/>
  <c r="AU1620" i="4"/>
  <c r="AU1624" i="4"/>
  <c r="AU1628" i="4"/>
  <c r="AU1632" i="4"/>
  <c r="AU1635" i="4"/>
  <c r="AU1639" i="4"/>
  <c r="AU1643" i="4"/>
  <c r="AU1647" i="4"/>
  <c r="AU1651" i="4"/>
  <c r="AU1655" i="4"/>
  <c r="AU1659" i="4"/>
  <c r="AU1663" i="4"/>
  <c r="AU1667" i="4"/>
  <c r="AU1670" i="4"/>
  <c r="AU103" i="4"/>
  <c r="AU1675" i="4"/>
  <c r="AU1678" i="4"/>
  <c r="AU1681" i="4"/>
  <c r="AU1685" i="4"/>
  <c r="AU1689" i="4"/>
  <c r="AU1693" i="4"/>
  <c r="AU1697" i="4"/>
  <c r="AU1701" i="4"/>
  <c r="AU1704" i="4"/>
  <c r="AU43" i="4"/>
  <c r="AU681" i="4"/>
  <c r="AU436" i="4"/>
  <c r="AU1468" i="4"/>
  <c r="AU451" i="4"/>
  <c r="AU1278" i="4"/>
  <c r="AU1296" i="4"/>
  <c r="AU1320" i="4"/>
  <c r="AU454" i="4"/>
  <c r="AU1358" i="4"/>
  <c r="AU1379" i="4"/>
  <c r="AU1402" i="4"/>
  <c r="AU1426" i="4"/>
  <c r="AU679" i="4"/>
  <c r="AU1455" i="4"/>
  <c r="AU705" i="4"/>
  <c r="AU694" i="4"/>
  <c r="AU701" i="4"/>
  <c r="AU696" i="4"/>
  <c r="AU1478" i="4"/>
  <c r="AU1482" i="4"/>
  <c r="AU1486" i="4"/>
  <c r="AU1490" i="4"/>
  <c r="AU714" i="4"/>
  <c r="AU1495" i="4"/>
  <c r="AU1499" i="4"/>
  <c r="AU1503" i="4"/>
  <c r="AU1506" i="4"/>
  <c r="AU1510" i="4"/>
  <c r="AU1514" i="4"/>
  <c r="AU1518" i="4"/>
  <c r="AU1522" i="4"/>
  <c r="AU1526" i="4"/>
  <c r="AU1530" i="4"/>
  <c r="AU1534" i="4"/>
  <c r="AU1538" i="4"/>
  <c r="AU1541" i="4"/>
  <c r="AU1545" i="4"/>
  <c r="AU1548" i="4"/>
  <c r="AU1552" i="4"/>
  <c r="AU1556" i="4"/>
  <c r="AU1560" i="4"/>
  <c r="AU1564" i="4"/>
  <c r="AU1567" i="4"/>
  <c r="AU1570" i="4"/>
  <c r="AU1573" i="4"/>
  <c r="AU1576" i="4"/>
  <c r="AU1579" i="4"/>
  <c r="AU1583" i="4"/>
  <c r="AU1587" i="4"/>
  <c r="AU1591" i="4"/>
  <c r="AU1595" i="4"/>
  <c r="AU1599" i="4"/>
  <c r="AU1603" i="4"/>
  <c r="AU516" i="4"/>
  <c r="AU1610" i="4"/>
  <c r="AU1613" i="4"/>
  <c r="AU1617" i="4"/>
  <c r="AU1621" i="4"/>
  <c r="AU1625" i="4"/>
  <c r="AU1629" i="4"/>
  <c r="AU611" i="4"/>
  <c r="AU1636" i="4"/>
  <c r="AU1640" i="4"/>
  <c r="AU1644" i="4"/>
  <c r="AU1648" i="4"/>
  <c r="AU1652" i="4"/>
  <c r="AU1656" i="4"/>
  <c r="AU1660" i="4"/>
  <c r="AU1664" i="4"/>
  <c r="AU1668" i="4"/>
  <c r="AU102" i="4"/>
  <c r="AU1672" i="4"/>
  <c r="AU1676" i="4"/>
  <c r="AU188" i="4"/>
  <c r="AU1682" i="4"/>
  <c r="AU1686" i="4"/>
  <c r="AU1690" i="4"/>
  <c r="AU1694" i="4"/>
  <c r="AU1238" i="4"/>
  <c r="AU1259" i="4"/>
  <c r="AU479" i="4"/>
  <c r="AU1300" i="4"/>
  <c r="AU1322" i="4"/>
  <c r="AU1340" i="4"/>
  <c r="AU1361" i="4"/>
  <c r="AU360" i="4"/>
  <c r="AU1406" i="4"/>
  <c r="AU591" i="4"/>
  <c r="AU519" i="4"/>
  <c r="AU702" i="4"/>
  <c r="AU1458" i="4"/>
  <c r="AU1246" i="4"/>
  <c r="AU1266" i="4"/>
  <c r="AU1287" i="4"/>
  <c r="AU1308" i="4"/>
  <c r="AU1329" i="4"/>
  <c r="AU1346" i="4"/>
  <c r="AU542" i="4"/>
  <c r="AU1390" i="4"/>
  <c r="AU1414" i="4"/>
  <c r="AU1432" i="4"/>
  <c r="AU1450" i="4"/>
  <c r="AU1325" i="4"/>
  <c r="AU1448" i="4"/>
  <c r="AU710" i="4"/>
  <c r="AU1491" i="4"/>
  <c r="AU1511" i="4"/>
  <c r="AU1535" i="4"/>
  <c r="AU1557" i="4"/>
  <c r="AU1577" i="4"/>
  <c r="AU1600" i="4"/>
  <c r="AU1622" i="4"/>
  <c r="AU1645" i="4"/>
  <c r="AU1669" i="4"/>
  <c r="AU1679" i="4"/>
  <c r="AU1703" i="4"/>
  <c r="AU1706" i="4"/>
  <c r="AU1342" i="4"/>
  <c r="AU706" i="4"/>
  <c r="AU1493" i="4"/>
  <c r="AU1515" i="4"/>
  <c r="AU1539" i="4"/>
  <c r="AU1561" i="4"/>
  <c r="AU1580" i="4"/>
  <c r="AU1604" i="4"/>
  <c r="AU1626" i="4"/>
  <c r="AU1649" i="4"/>
  <c r="AU1695" i="4"/>
  <c r="AU1711" i="4"/>
  <c r="AU1715" i="4"/>
  <c r="AU1718" i="4"/>
  <c r="AU1722" i="4"/>
  <c r="AU1726" i="4"/>
  <c r="AU1730" i="4"/>
  <c r="AU1734" i="4"/>
  <c r="AU1738" i="4"/>
  <c r="AU551" i="4"/>
  <c r="AU1745" i="4"/>
  <c r="AU1749" i="4"/>
  <c r="AU1753" i="4"/>
  <c r="AU1757" i="4"/>
  <c r="AU1761" i="4"/>
  <c r="AU1765" i="4"/>
  <c r="AU1769" i="4"/>
  <c r="AU1773" i="4"/>
  <c r="AU1777" i="4"/>
  <c r="AU1781" i="4"/>
  <c r="AU1785" i="4"/>
  <c r="AU1789" i="4"/>
  <c r="AU1793" i="4"/>
  <c r="AU1797" i="4"/>
  <c r="AU1801" i="4"/>
  <c r="AU1805" i="4"/>
  <c r="AU1809" i="4"/>
  <c r="AU1813" i="4"/>
  <c r="AU1817" i="4"/>
  <c r="AU335" i="4"/>
  <c r="AU1821" i="4"/>
  <c r="AU389" i="4"/>
  <c r="AU238" i="4"/>
  <c r="AU1829" i="4"/>
  <c r="AU1831" i="4"/>
  <c r="AU1835" i="4"/>
  <c r="AU1839" i="4"/>
  <c r="AU1843" i="4"/>
  <c r="AU1847" i="4"/>
  <c r="AU1851" i="4"/>
  <c r="AU1855" i="4"/>
  <c r="AU1860" i="4"/>
  <c r="AU1866" i="4"/>
  <c r="AU1870" i="4"/>
  <c r="AU1873" i="4"/>
  <c r="AU1877" i="4"/>
  <c r="AU1881" i="4"/>
  <c r="AU692" i="4"/>
  <c r="AU684" i="4"/>
  <c r="AU1885" i="4"/>
  <c r="AU1888" i="4"/>
  <c r="AU1892" i="4"/>
  <c r="AU1896" i="4"/>
  <c r="AU1899" i="4"/>
  <c r="AU266" i="4"/>
  <c r="AU41" i="4"/>
  <c r="AU191" i="4"/>
  <c r="AU208" i="4"/>
  <c r="AU356" i="4"/>
  <c r="AU240" i="4"/>
  <c r="AU15" i="4"/>
  <c r="AU21" i="4"/>
  <c r="AU19" i="4"/>
  <c r="AU39" i="4"/>
  <c r="AU31" i="4"/>
  <c r="AU9" i="4"/>
  <c r="AU1459" i="4"/>
  <c r="AU1707" i="4"/>
  <c r="AU1242" i="4"/>
  <c r="AU1364" i="4"/>
  <c r="AU1475" i="4"/>
  <c r="AU1496" i="4"/>
  <c r="AU1519" i="4"/>
  <c r="AU1542" i="4"/>
  <c r="AU1565" i="4"/>
  <c r="AU1584" i="4"/>
  <c r="AU1607" i="4"/>
  <c r="AU1630" i="4"/>
  <c r="AU1653" i="4"/>
  <c r="AU1671" i="4"/>
  <c r="AU1683" i="4"/>
  <c r="AU1465" i="4"/>
  <c r="AU1698" i="4"/>
  <c r="AU11" i="4"/>
  <c r="AU1712" i="4"/>
  <c r="AU1716" i="4"/>
  <c r="AU1719" i="4"/>
  <c r="AU1723" i="4"/>
  <c r="AU1727" i="4"/>
  <c r="AU1731" i="4"/>
  <c r="AU1735" i="4"/>
  <c r="AU1739" i="4"/>
  <c r="AU1742" i="4"/>
  <c r="AU1746" i="4"/>
  <c r="AU1750" i="4"/>
  <c r="AU1754" i="4"/>
  <c r="AU1758" i="4"/>
  <c r="AU1762" i="4"/>
  <c r="AU1766" i="4"/>
  <c r="AU1770" i="4"/>
  <c r="AU1774" i="4"/>
  <c r="AU1778" i="4"/>
  <c r="AU1782" i="4"/>
  <c r="AU1786" i="4"/>
  <c r="AU1790" i="4"/>
  <c r="AU1794" i="4"/>
  <c r="AU1798" i="4"/>
  <c r="AU1802" i="4"/>
  <c r="AU1806" i="4"/>
  <c r="AU1810" i="4"/>
  <c r="AU1814" i="4"/>
  <c r="AU194" i="4"/>
  <c r="AU1819" i="4"/>
  <c r="AU1822" i="4"/>
  <c r="AU1825" i="4"/>
  <c r="AU464" i="4"/>
  <c r="AU180" i="4"/>
  <c r="AU1832" i="4"/>
  <c r="AU1836" i="4"/>
  <c r="AU1840" i="4"/>
  <c r="AU1844" i="4"/>
  <c r="AU1848" i="4"/>
  <c r="AU1852" i="4"/>
  <c r="AU1856" i="4"/>
  <c r="AU466" i="4"/>
  <c r="AU446" i="4"/>
  <c r="AU1863" i="4"/>
  <c r="AU1867" i="4"/>
  <c r="AU493" i="4"/>
  <c r="AU1874" i="4"/>
  <c r="AU1878" i="4"/>
  <c r="AU689" i="4"/>
  <c r="AU682" i="4"/>
  <c r="AU1886" i="4"/>
  <c r="AU1889" i="4"/>
  <c r="AU1893" i="4"/>
  <c r="AU332" i="4"/>
  <c r="AU1900" i="4"/>
  <c r="AU1902" i="4"/>
  <c r="AU145" i="4"/>
  <c r="AU268" i="4"/>
  <c r="AU1904" i="4"/>
  <c r="AU7" i="4"/>
  <c r="AU108" i="4"/>
  <c r="AU16" i="4"/>
  <c r="AU22" i="4"/>
  <c r="AU25" i="4"/>
  <c r="AU37" i="4"/>
  <c r="AU27" i="4"/>
  <c r="AU192" i="4"/>
  <c r="AU269" i="4"/>
  <c r="AU1263" i="4"/>
  <c r="AU1386" i="4"/>
  <c r="AU1479" i="4"/>
  <c r="AU1500" i="4"/>
  <c r="AU1523" i="4"/>
  <c r="AU1546" i="4"/>
  <c r="AU432" i="4"/>
  <c r="AU1588" i="4"/>
  <c r="AU1611" i="4"/>
  <c r="AU1633" i="4"/>
  <c r="AU1657" i="4"/>
  <c r="AU1708" i="4"/>
  <c r="AU1469" i="4"/>
  <c r="AU1673" i="4"/>
  <c r="AU1687" i="4"/>
  <c r="AU1699" i="4"/>
  <c r="AU1705" i="4"/>
  <c r="AU1284" i="4"/>
  <c r="AU1410" i="4"/>
  <c r="AU704" i="4"/>
  <c r="AU1483" i="4"/>
  <c r="AU477" i="4"/>
  <c r="AU1527" i="4"/>
  <c r="AU1549" i="4"/>
  <c r="AU181" i="4"/>
  <c r="AU1592" i="4"/>
  <c r="AU1614" i="4"/>
  <c r="AU1637" i="4"/>
  <c r="AU1661" i="4"/>
  <c r="AU1713" i="4"/>
  <c r="AU105" i="4"/>
  <c r="AU1720" i="4"/>
  <c r="AU1724" i="4"/>
  <c r="AU1728" i="4"/>
  <c r="AU1732" i="4"/>
  <c r="AU1736" i="4"/>
  <c r="AU1740" i="4"/>
  <c r="AU1743" i="4"/>
  <c r="AU1747" i="4"/>
  <c r="AU1751" i="4"/>
  <c r="AU1755" i="4"/>
  <c r="AU1759" i="4"/>
  <c r="AU1763" i="4"/>
  <c r="AU1767" i="4"/>
  <c r="AU1771" i="4"/>
  <c r="AU1775" i="4"/>
  <c r="AU1779" i="4"/>
  <c r="AU1783" i="4"/>
  <c r="AU1787" i="4"/>
  <c r="AU1791" i="4"/>
  <c r="AU1795" i="4"/>
  <c r="AU1799" i="4"/>
  <c r="AU1803" i="4"/>
  <c r="AU1807" i="4"/>
  <c r="AU1811" i="4"/>
  <c r="AU1815" i="4"/>
  <c r="AU1818" i="4"/>
  <c r="AU237" i="4"/>
  <c r="AU1823" i="4"/>
  <c r="AU1826" i="4"/>
  <c r="AU1828" i="4"/>
  <c r="AU187" i="4"/>
  <c r="AU1833" i="4"/>
  <c r="AU1837" i="4"/>
  <c r="AU1841" i="4"/>
  <c r="AU1845" i="4"/>
  <c r="AU1849" i="4"/>
  <c r="AU1853" i="4"/>
  <c r="AU1857" i="4"/>
  <c r="AU1859" i="4"/>
  <c r="AU1861" i="4"/>
  <c r="AU1864" i="4"/>
  <c r="AU1868" i="4"/>
  <c r="AU1871" i="4"/>
  <c r="AU1875" i="4"/>
  <c r="AU1879" i="4"/>
  <c r="AU690" i="4"/>
  <c r="AU1882" i="4"/>
  <c r="AU1883" i="4"/>
  <c r="AU697" i="4"/>
  <c r="AU1890" i="4"/>
  <c r="AU1894" i="4"/>
  <c r="AU1897" i="4"/>
  <c r="AU1901" i="4"/>
  <c r="AU1903" i="4"/>
  <c r="AU63" i="4"/>
  <c r="AU441" i="4"/>
  <c r="AU355" i="4"/>
  <c r="AU210" i="4"/>
  <c r="AU32" i="4"/>
  <c r="AU17" i="4"/>
  <c r="AU23" i="4"/>
  <c r="AU14" i="4"/>
  <c r="AU29" i="4"/>
  <c r="AU1905" i="4"/>
  <c r="AU1907" i="4"/>
  <c r="AU239" i="4"/>
  <c r="AU182" i="4"/>
  <c r="AU1709" i="4"/>
  <c r="AU1304" i="4"/>
  <c r="AU1553" i="4"/>
  <c r="AU1677" i="4"/>
  <c r="AU1717" i="4"/>
  <c r="AU557" i="4"/>
  <c r="AU1574" i="4"/>
  <c r="AU1691" i="4"/>
  <c r="AU193" i="4"/>
  <c r="AU1721" i="4"/>
  <c r="AU1744" i="4"/>
  <c r="AU1768" i="4"/>
  <c r="AU1792" i="4"/>
  <c r="AU1816" i="4"/>
  <c r="AU1830" i="4"/>
  <c r="AU1854" i="4"/>
  <c r="AU1872" i="4"/>
  <c r="AU1887" i="4"/>
  <c r="AU38" i="4"/>
  <c r="AU24" i="4"/>
  <c r="AU1596" i="4"/>
  <c r="AU489" i="4"/>
  <c r="AU1910" i="4"/>
  <c r="AU8" i="4"/>
  <c r="AU55" i="4"/>
  <c r="AU104" i="4"/>
  <c r="AU369" i="4"/>
  <c r="AU459" i="4"/>
  <c r="AU397" i="4"/>
  <c r="AU370" i="4"/>
  <c r="AU358" i="4"/>
  <c r="AU445" i="4"/>
  <c r="AU467" i="4"/>
  <c r="AU462" i="4"/>
  <c r="AU1918" i="4"/>
  <c r="AU1922" i="4"/>
  <c r="AU70" i="4"/>
  <c r="AU1929" i="4"/>
  <c r="AU746" i="4"/>
  <c r="AU812" i="4"/>
  <c r="AU876" i="4"/>
  <c r="AU879" i="4"/>
  <c r="AU2150" i="4"/>
  <c r="AU926" i="4"/>
  <c r="AU935" i="4"/>
  <c r="AU2094" i="4"/>
  <c r="AU214" i="4"/>
  <c r="AU218" i="4"/>
  <c r="AU222" i="4"/>
  <c r="AU226" i="4"/>
  <c r="AU230" i="4"/>
  <c r="AU234" i="4"/>
  <c r="AU2129" i="4"/>
  <c r="AU2100" i="4"/>
  <c r="AU2130" i="4"/>
  <c r="AU2134" i="4"/>
  <c r="AU2138" i="4"/>
  <c r="AU2142" i="4"/>
  <c r="AU2104" i="4"/>
  <c r="AU2106" i="4"/>
  <c r="AU2109" i="4"/>
  <c r="AU1953" i="4"/>
  <c r="AU1957" i="4"/>
  <c r="AU1961" i="4"/>
  <c r="AU1702" i="4"/>
  <c r="AU1725" i="4"/>
  <c r="AU1748" i="4"/>
  <c r="AU1772" i="4"/>
  <c r="AU1796" i="4"/>
  <c r="AU312" i="4"/>
  <c r="AU1834" i="4"/>
  <c r="AU1858" i="4"/>
  <c r="AU1876" i="4"/>
  <c r="AU1891" i="4"/>
  <c r="AU383" i="4"/>
  <c r="AU20" i="4"/>
  <c r="AU1487" i="4"/>
  <c r="AU1618" i="4"/>
  <c r="AU390" i="4"/>
  <c r="AU1729" i="4"/>
  <c r="AU1752" i="4"/>
  <c r="AU1776" i="4"/>
  <c r="AU1800" i="4"/>
  <c r="AU1820" i="4"/>
  <c r="AU1838" i="4"/>
  <c r="AU543" i="4"/>
  <c r="AU1880" i="4"/>
  <c r="AU1895" i="4"/>
  <c r="AU366" i="4"/>
  <c r="AU30" i="4"/>
  <c r="AU48" i="4"/>
  <c r="AU1908" i="4"/>
  <c r="AU1911" i="4"/>
  <c r="AU54" i="4"/>
  <c r="AU178" i="4"/>
  <c r="AU64" i="4"/>
  <c r="AU35" i="4"/>
  <c r="AU460" i="4"/>
  <c r="AU406" i="4"/>
  <c r="AU371" i="4"/>
  <c r="AU476" i="4"/>
  <c r="AU1916" i="4"/>
  <c r="AU473" i="4"/>
  <c r="AU44" i="4"/>
  <c r="AU1919" i="4"/>
  <c r="AU1923" i="4"/>
  <c r="AU1926" i="4"/>
  <c r="AU1930" i="4"/>
  <c r="AS315" i="4"/>
  <c r="AS319" i="4"/>
  <c r="AU747" i="4"/>
  <c r="AU2228" i="4"/>
  <c r="AU882" i="4"/>
  <c r="AU880" i="4"/>
  <c r="AU2151" i="4"/>
  <c r="AU932" i="4"/>
  <c r="AU211" i="4"/>
  <c r="AU215" i="4"/>
  <c r="AU219" i="4"/>
  <c r="AU223" i="4"/>
  <c r="AU227" i="4"/>
  <c r="AU231" i="4"/>
  <c r="AU235" i="4"/>
  <c r="AU2097" i="4"/>
  <c r="AU2101" i="4"/>
  <c r="AU2131" i="4"/>
  <c r="AU2135" i="4"/>
  <c r="AU2139" i="4"/>
  <c r="AU2143" i="4"/>
  <c r="AU2105" i="4"/>
  <c r="AU2148" i="4"/>
  <c r="AU2110" i="4"/>
  <c r="AU1507" i="4"/>
  <c r="AU1641" i="4"/>
  <c r="AU1710" i="4"/>
  <c r="AU1733" i="4"/>
  <c r="AU1756" i="4"/>
  <c r="AU1780" i="4"/>
  <c r="AU1804" i="4"/>
  <c r="AU1824" i="4"/>
  <c r="AU1842" i="4"/>
  <c r="AU1862" i="4"/>
  <c r="AU691" i="4"/>
  <c r="AU1898" i="4"/>
  <c r="AU49" i="4"/>
  <c r="AU1906" i="4"/>
  <c r="AU1531" i="4"/>
  <c r="AU1665" i="4"/>
  <c r="AU189" i="4"/>
  <c r="AU343" i="4"/>
  <c r="AU393" i="4"/>
  <c r="AU405" i="4"/>
  <c r="AU1917" i="4"/>
  <c r="AU1927" i="4"/>
  <c r="AU2229" i="4"/>
  <c r="AU923" i="4"/>
  <c r="AU212" i="4"/>
  <c r="AU224" i="4"/>
  <c r="AU2095" i="4"/>
  <c r="AU2132" i="4"/>
  <c r="AU2144" i="4"/>
  <c r="AU1951" i="4"/>
  <c r="AU1959" i="4"/>
  <c r="AU1827" i="4"/>
  <c r="AU637" i="4"/>
  <c r="AU1966" i="4"/>
  <c r="AU1714" i="4"/>
  <c r="AU147" i="4"/>
  <c r="AU177" i="4"/>
  <c r="AU1909" i="4"/>
  <c r="AU344" i="4"/>
  <c r="AU394" i="4"/>
  <c r="AU488" i="4"/>
  <c r="AU346" i="4"/>
  <c r="AU1928" i="4"/>
  <c r="AU881" i="4"/>
  <c r="AU924" i="4"/>
  <c r="AU213" i="4"/>
  <c r="AU225" i="4"/>
  <c r="AU2096" i="4"/>
  <c r="AU2133" i="4"/>
  <c r="AU2145" i="4"/>
  <c r="AU1952" i="4"/>
  <c r="AU1960" i="4"/>
  <c r="AU1970" i="4"/>
  <c r="AU1973" i="4"/>
  <c r="AU2082" i="4"/>
  <c r="AU2084" i="4"/>
  <c r="AU1976" i="4"/>
  <c r="AU2086" i="4"/>
  <c r="AU2089" i="4"/>
  <c r="AU1979" i="4"/>
  <c r="AU1983" i="4"/>
  <c r="AU1987" i="4"/>
  <c r="AU1991" i="4"/>
  <c r="AU2117" i="4"/>
  <c r="AU1998" i="4"/>
  <c r="AU2002" i="4"/>
  <c r="AU322" i="4"/>
  <c r="AU2008" i="4"/>
  <c r="AU2119" i="4"/>
  <c r="AU2120" i="4"/>
  <c r="AU2018" i="4"/>
  <c r="AU2022" i="4"/>
  <c r="AU2025" i="4"/>
  <c r="AU2029" i="4"/>
  <c r="AU2031" i="4"/>
  <c r="AU2034" i="4"/>
  <c r="AU2038" i="4"/>
  <c r="AU2125" i="4"/>
  <c r="AU2045" i="4"/>
  <c r="AU2049" i="4"/>
  <c r="AU2126" i="4"/>
  <c r="AU2056" i="4"/>
  <c r="AU2059" i="4"/>
  <c r="AU2063" i="4"/>
  <c r="AU2067" i="4"/>
  <c r="AU2070" i="4"/>
  <c r="AU2074" i="4"/>
  <c r="AU2078" i="4"/>
  <c r="AU2231" i="4"/>
  <c r="AU618" i="4"/>
  <c r="AU621" i="4"/>
  <c r="AU624" i="4"/>
  <c r="AU627" i="4"/>
  <c r="AU2236" i="4"/>
  <c r="AU630" i="4"/>
  <c r="AU633" i="4"/>
  <c r="AU2241" i="4"/>
  <c r="AU595" i="4"/>
  <c r="AU2242" i="4"/>
  <c r="AU2244" i="4"/>
  <c r="AU603" i="4"/>
  <c r="AU605" i="4"/>
  <c r="AU2249" i="4"/>
  <c r="AU2253" i="4"/>
  <c r="AU2257" i="4"/>
  <c r="AU2261" i="4"/>
  <c r="AU2265" i="4"/>
  <c r="AU2269" i="4"/>
  <c r="AU2273" i="4"/>
  <c r="AU2277" i="4"/>
  <c r="AU2281" i="4"/>
  <c r="AU2285" i="4"/>
  <c r="AU2289" i="4"/>
  <c r="AU1737" i="4"/>
  <c r="AU1954" i="4"/>
  <c r="AU1962" i="4"/>
  <c r="AU1741" i="4"/>
  <c r="AU1846" i="4"/>
  <c r="AU13" i="4"/>
  <c r="AU62" i="4"/>
  <c r="AU66" i="4"/>
  <c r="AU1913" i="4"/>
  <c r="AU490" i="4"/>
  <c r="AU1920" i="4"/>
  <c r="AU1931" i="4"/>
  <c r="AU546" i="4"/>
  <c r="AU877" i="4"/>
  <c r="AU933" i="4"/>
  <c r="AU216" i="4"/>
  <c r="AU228" i="4"/>
  <c r="AU2098" i="4"/>
  <c r="AU2136" i="4"/>
  <c r="AU2146" i="4"/>
  <c r="AU1967" i="4"/>
  <c r="AU1760" i="4"/>
  <c r="AU1850" i="4"/>
  <c r="AU18" i="4"/>
  <c r="AU1764" i="4"/>
  <c r="AU1912" i="4"/>
  <c r="AU67" i="4"/>
  <c r="AU1914" i="4"/>
  <c r="AU517" i="4"/>
  <c r="AU1921" i="4"/>
  <c r="AU1932" i="4"/>
  <c r="AU745" i="4"/>
  <c r="AU878" i="4"/>
  <c r="AU934" i="4"/>
  <c r="AU217" i="4"/>
  <c r="AU229" i="4"/>
  <c r="AU2099" i="4"/>
  <c r="AU2137" i="4"/>
  <c r="AU2147" i="4"/>
  <c r="AU1955" i="4"/>
  <c r="AU1963" i="4"/>
  <c r="AU1968" i="4"/>
  <c r="AU146" i="4"/>
  <c r="AU1958" i="4"/>
  <c r="AU1812" i="4"/>
  <c r="AU1884" i="4"/>
  <c r="AU385" i="4"/>
  <c r="AU1969" i="4"/>
  <c r="AU2112" i="4"/>
  <c r="AU2113" i="4"/>
  <c r="AU556" i="4"/>
  <c r="AU1975" i="4"/>
  <c r="AU1978" i="4"/>
  <c r="AU2088" i="4"/>
  <c r="AU2116" i="4"/>
  <c r="AU1982" i="4"/>
  <c r="AU1986" i="4"/>
  <c r="AU1990" i="4"/>
  <c r="AU1994" i="4"/>
  <c r="AU1997" i="4"/>
  <c r="AU2001" i="4"/>
  <c r="AU2004" i="4"/>
  <c r="AU2007" i="4"/>
  <c r="AU2011" i="4"/>
  <c r="AU2014" i="4"/>
  <c r="AU2017" i="4"/>
  <c r="AU2021" i="4"/>
  <c r="AU2024" i="4"/>
  <c r="AU2028" i="4"/>
  <c r="AU2030" i="4"/>
  <c r="AU2124" i="4"/>
  <c r="AU2037" i="4"/>
  <c r="AU2041" i="4"/>
  <c r="AU2044" i="4"/>
  <c r="AU2048" i="4"/>
  <c r="AU2052" i="4"/>
  <c r="AU2055" i="4"/>
  <c r="AU2127" i="4"/>
  <c r="AU2062" i="4"/>
  <c r="AU2066" i="4"/>
  <c r="AU2069" i="4"/>
  <c r="AU2073" i="4"/>
  <c r="AU2077" i="4"/>
  <c r="AU431" i="4"/>
  <c r="AU617" i="4"/>
  <c r="AU620" i="4"/>
  <c r="AU2233" i="4"/>
  <c r="AU626" i="4"/>
  <c r="AU2235" i="4"/>
  <c r="AU612" i="4"/>
  <c r="AU2239" i="4"/>
  <c r="AU635" i="4"/>
  <c r="AU594" i="4"/>
  <c r="AU598" i="4"/>
  <c r="AU600" i="4"/>
  <c r="AU602" i="4"/>
  <c r="AU604" i="4"/>
  <c r="AU2248" i="4"/>
  <c r="AU2252" i="4"/>
  <c r="AU2256" i="4"/>
  <c r="AU2260" i="4"/>
  <c r="AU2264" i="4"/>
  <c r="AU2268" i="4"/>
  <c r="AU2272" i="4"/>
  <c r="AU2276" i="4"/>
  <c r="AU1784" i="4"/>
  <c r="AU2111" i="4"/>
  <c r="AU640" i="4"/>
  <c r="AU2087" i="4"/>
  <c r="AU1985" i="4"/>
  <c r="AU1996" i="4"/>
  <c r="AU2006" i="4"/>
  <c r="AU2016" i="4"/>
  <c r="AU2027" i="4"/>
  <c r="AU2036" i="4"/>
  <c r="AU2047" i="4"/>
  <c r="AU2058" i="4"/>
  <c r="AU2068" i="4"/>
  <c r="AU97" i="4"/>
  <c r="AU623" i="4"/>
  <c r="AU2238" i="4"/>
  <c r="AU593" i="4"/>
  <c r="AU601" i="4"/>
  <c r="AU2251" i="4"/>
  <c r="AU2263" i="4"/>
  <c r="AU2282" i="4"/>
  <c r="AU2290" i="4"/>
  <c r="AU2296" i="4"/>
  <c r="AU2301" i="4"/>
  <c r="AU2161" i="4"/>
  <c r="AU2164" i="4"/>
  <c r="AU2167" i="4"/>
  <c r="AU607" i="4"/>
  <c r="AU2309" i="4"/>
  <c r="AU2172" i="4"/>
  <c r="AU2311" i="4"/>
  <c r="AU588" i="4"/>
  <c r="AU2178" i="4"/>
  <c r="AU365" i="4"/>
  <c r="AU470" i="4"/>
  <c r="AU2182" i="4"/>
  <c r="AU2183" i="4"/>
  <c r="AU2323" i="4"/>
  <c r="AU433" i="4"/>
  <c r="AU2191" i="4"/>
  <c r="AU2195" i="4"/>
  <c r="AU2325" i="4"/>
  <c r="AU2328" i="4"/>
  <c r="AU2197" i="4"/>
  <c r="AU2331" i="4"/>
  <c r="AU2335" i="4"/>
  <c r="AU2338" i="4"/>
  <c r="AU2205" i="4"/>
  <c r="AU2341" i="4"/>
  <c r="AU2208" i="4"/>
  <c r="AU2211" i="4"/>
  <c r="AU2214" i="4"/>
  <c r="AU367" i="4"/>
  <c r="AU2219" i="4"/>
  <c r="AU548" i="4"/>
  <c r="AU2226" i="4"/>
  <c r="AU2348" i="4"/>
  <c r="AU2352" i="4"/>
  <c r="AU2356" i="4"/>
  <c r="AU2360" i="4"/>
  <c r="AU2364" i="4"/>
  <c r="AU2368" i="4"/>
  <c r="AU2372" i="4"/>
  <c r="AU2376" i="4"/>
  <c r="AU2380" i="4"/>
  <c r="AU2384" i="4"/>
  <c r="AU2388" i="4"/>
  <c r="AU2392" i="4"/>
  <c r="AU2396" i="4"/>
  <c r="AU2400" i="4"/>
  <c r="AU2404" i="4"/>
  <c r="AU2408" i="4"/>
  <c r="AU1788" i="4"/>
  <c r="AU184" i="4"/>
  <c r="AU748" i="4"/>
  <c r="AU220" i="4"/>
  <c r="AU2107" i="4"/>
  <c r="AU2274" i="4"/>
  <c r="AU2297" i="4"/>
  <c r="AU728" i="4"/>
  <c r="AU1808" i="4"/>
  <c r="AU119" i="4"/>
  <c r="AU749" i="4"/>
  <c r="AU221" i="4"/>
  <c r="AU2108" i="4"/>
  <c r="AU1971" i="4"/>
  <c r="AU2085" i="4"/>
  <c r="AU2090" i="4"/>
  <c r="AU1988" i="4"/>
  <c r="AU1999" i="4"/>
  <c r="AU2009" i="4"/>
  <c r="AU2019" i="4"/>
  <c r="AU2122" i="4"/>
  <c r="AU2039" i="4"/>
  <c r="AU2050" i="4"/>
  <c r="AU2060" i="4"/>
  <c r="AU2071" i="4"/>
  <c r="AU2152" i="4"/>
  <c r="AU625" i="4"/>
  <c r="AU631" i="4"/>
  <c r="AU596" i="4"/>
  <c r="AU2245" i="4"/>
  <c r="AU2254" i="4"/>
  <c r="AU2283" i="4"/>
  <c r="AU2291" i="4"/>
  <c r="AU2298" i="4"/>
  <c r="AU2155" i="4"/>
  <c r="AU1865" i="4"/>
  <c r="AU1869" i="4"/>
  <c r="AU372" i="4"/>
  <c r="AU2230" i="4"/>
  <c r="AU232" i="4"/>
  <c r="AU1956" i="4"/>
  <c r="AU1972" i="4"/>
  <c r="AU1974" i="4"/>
  <c r="AU2091" i="4"/>
  <c r="AU1989" i="4"/>
  <c r="AU2000" i="4"/>
  <c r="AU2010" i="4"/>
  <c r="AU2020" i="4"/>
  <c r="AU2123" i="4"/>
  <c r="AU2040" i="4"/>
  <c r="AU2051" i="4"/>
  <c r="AU2061" i="4"/>
  <c r="AU2072" i="4"/>
  <c r="AU616" i="4"/>
  <c r="AU2234" i="4"/>
  <c r="AU632" i="4"/>
  <c r="AU597" i="4"/>
  <c r="AU2246" i="4"/>
  <c r="AU2255" i="4"/>
  <c r="AU2158" i="4"/>
  <c r="AU1965" i="4"/>
  <c r="AU2295" i="4"/>
  <c r="AU2300" i="4"/>
  <c r="AU2160" i="4"/>
  <c r="AU678" i="4"/>
  <c r="AU2166" i="4"/>
  <c r="AU606" i="4"/>
  <c r="AU2169" i="4"/>
  <c r="AU2310" i="4"/>
  <c r="AU677" i="4"/>
  <c r="AU2175" i="4"/>
  <c r="AU2177" i="4"/>
  <c r="AU118" i="4"/>
  <c r="AU2316" i="4"/>
  <c r="AU2318" i="4"/>
  <c r="AU2321" i="4"/>
  <c r="AU2185" i="4"/>
  <c r="AU2188" i="4"/>
  <c r="AU2190" i="4"/>
  <c r="AU2194" i="4"/>
  <c r="AU267" i="4"/>
  <c r="AU2327" i="4"/>
  <c r="AU2196" i="4"/>
  <c r="AU2200" i="4"/>
  <c r="AU2334" i="4"/>
  <c r="AU2337" i="4"/>
  <c r="AU2204" i="4"/>
  <c r="AU2340" i="4"/>
  <c r="AU333" i="4"/>
  <c r="AU106" i="4"/>
  <c r="AU2215" i="4"/>
  <c r="AU2218" i="4"/>
  <c r="AU2222" i="4"/>
  <c r="AU2225" i="4"/>
  <c r="AU2347" i="4"/>
  <c r="AU2351" i="4"/>
  <c r="AU2355" i="4"/>
  <c r="AU2359" i="4"/>
  <c r="AU2363" i="4"/>
  <c r="AU2367" i="4"/>
  <c r="AU2371" i="4"/>
  <c r="AU2375" i="4"/>
  <c r="AU2379" i="4"/>
  <c r="AU2383" i="4"/>
  <c r="AU2387" i="4"/>
  <c r="AU2391" i="4"/>
  <c r="AU2395" i="4"/>
  <c r="AU2399" i="4"/>
  <c r="AU2403" i="4"/>
  <c r="AU2407" i="4"/>
  <c r="AU33" i="4"/>
  <c r="AU1924" i="4"/>
  <c r="AU2092" i="4"/>
  <c r="AU2140" i="4"/>
  <c r="AU2083" i="4"/>
  <c r="AU2115" i="4"/>
  <c r="AU1984" i="4"/>
  <c r="AU1995" i="4"/>
  <c r="AU2005" i="4"/>
  <c r="AU2015" i="4"/>
  <c r="AU2026" i="4"/>
  <c r="AU2035" i="4"/>
  <c r="AU2046" i="4"/>
  <c r="AU2057" i="4"/>
  <c r="AU2128" i="4"/>
  <c r="AU2079" i="4"/>
  <c r="AU622" i="4"/>
  <c r="AU2237" i="4"/>
  <c r="AU592" i="4"/>
  <c r="AU615" i="4"/>
  <c r="AU2250" i="4"/>
  <c r="AU2262" i="4"/>
  <c r="AU2271" i="4"/>
  <c r="AU2305" i="4"/>
  <c r="AU683" i="4"/>
  <c r="AU2093" i="4"/>
  <c r="AU2080" i="4"/>
  <c r="AU1981" i="4"/>
  <c r="AU619" i="4"/>
  <c r="AU634" i="4"/>
  <c r="AU2292" i="4"/>
  <c r="AU34" i="4"/>
  <c r="AU233" i="4"/>
  <c r="AU2012" i="4"/>
  <c r="AU2033" i="4"/>
  <c r="AU2258" i="4"/>
  <c r="AU2278" i="4"/>
  <c r="AU2293" i="4"/>
  <c r="AU2303" i="4"/>
  <c r="AU2159" i="4"/>
  <c r="AU2165" i="4"/>
  <c r="AU2168" i="4"/>
  <c r="AU2174" i="4"/>
  <c r="AU2176" i="4"/>
  <c r="AU271" i="4"/>
  <c r="AU2320" i="4"/>
  <c r="AU2187" i="4"/>
  <c r="AU2193" i="4"/>
  <c r="AU353" i="4"/>
  <c r="AU2199" i="4"/>
  <c r="AU2201" i="4"/>
  <c r="AU2339" i="4"/>
  <c r="AU2209" i="4"/>
  <c r="AU2345" i="4"/>
  <c r="AU2221" i="4"/>
  <c r="AU2346" i="4"/>
  <c r="AU2354" i="4"/>
  <c r="AU2362" i="4"/>
  <c r="AU2370" i="4"/>
  <c r="AU2378" i="4"/>
  <c r="AU2386" i="4"/>
  <c r="AU2394" i="4"/>
  <c r="AU2402" i="4"/>
  <c r="AU12" i="4"/>
  <c r="AU2081" i="4"/>
  <c r="AU2064" i="4"/>
  <c r="AU2232" i="4"/>
  <c r="AU2294" i="4"/>
  <c r="AU2149" i="4"/>
  <c r="AU2102" i="4"/>
  <c r="AU1992" i="4"/>
  <c r="AU2013" i="4"/>
  <c r="AU599" i="4"/>
  <c r="AU2259" i="4"/>
  <c r="AU2279" i="4"/>
  <c r="AU2304" i="4"/>
  <c r="AU99" i="4"/>
  <c r="AU2103" i="4"/>
  <c r="AU2042" i="4"/>
  <c r="AU2065" i="4"/>
  <c r="AU2280" i="4"/>
  <c r="AU2154" i="4"/>
  <c r="AU468" i="4"/>
  <c r="AU1977" i="4"/>
  <c r="AU2075" i="4"/>
  <c r="AU629" i="4"/>
  <c r="AU2286" i="4"/>
  <c r="AU2163" i="4"/>
  <c r="AU2308" i="4"/>
  <c r="AU2171" i="4"/>
  <c r="AU2313" i="4"/>
  <c r="AU2179" i="4"/>
  <c r="AU2181" i="4"/>
  <c r="AU2184" i="4"/>
  <c r="AU2189" i="4"/>
  <c r="AU378" i="4"/>
  <c r="AU2330" i="4"/>
  <c r="AU2333" i="4"/>
  <c r="AU2203" i="4"/>
  <c r="AU2342" i="4"/>
  <c r="AU2213" i="4"/>
  <c r="AU2217" i="4"/>
  <c r="AU2224" i="4"/>
  <c r="AU2350" i="4"/>
  <c r="AU2358" i="4"/>
  <c r="AU2366" i="4"/>
  <c r="AU2374" i="4"/>
  <c r="AU2382" i="4"/>
  <c r="AU2390" i="4"/>
  <c r="AU2398" i="4"/>
  <c r="AU2406" i="4"/>
  <c r="AU1925" i="4"/>
  <c r="AU1964" i="4"/>
  <c r="AU1980" i="4"/>
  <c r="AU2118" i="4"/>
  <c r="AU2240" i="4"/>
  <c r="AU2247" i="4"/>
  <c r="AU2288" i="4"/>
  <c r="AU1915" i="4"/>
  <c r="AU2114" i="4"/>
  <c r="AU628" i="4"/>
  <c r="AU2302" i="4"/>
  <c r="AU2322" i="4"/>
  <c r="AU2336" i="4"/>
  <c r="AU2365" i="4"/>
  <c r="AU2401" i="4"/>
  <c r="AU2032" i="4"/>
  <c r="AU2270" i="4"/>
  <c r="AU2314" i="4"/>
  <c r="AU2202" i="4"/>
  <c r="AU2227" i="4"/>
  <c r="AU2405" i="4"/>
  <c r="AU461" i="4"/>
  <c r="AU2275" i="4"/>
  <c r="AU2156" i="4"/>
  <c r="AU2315" i="4"/>
  <c r="AU2326" i="4"/>
  <c r="AU2349" i="4"/>
  <c r="AU2385" i="4"/>
  <c r="AU2043" i="4"/>
  <c r="AU2157" i="4"/>
  <c r="AU608" i="4"/>
  <c r="AU2329" i="4"/>
  <c r="AU2389" i="4"/>
  <c r="AU1993" i="4"/>
  <c r="AU2284" i="4"/>
  <c r="AU2170" i="4"/>
  <c r="AU2186" i="4"/>
  <c r="AU2216" i="4"/>
  <c r="AU2369" i="4"/>
  <c r="AU693" i="4"/>
  <c r="AU2317" i="4"/>
  <c r="AU2198" i="4"/>
  <c r="AU2357" i="4"/>
  <c r="AU2393" i="4"/>
  <c r="AU2141" i="4"/>
  <c r="AU2153" i="4"/>
  <c r="AU2312" i="4"/>
  <c r="AU2192" i="4"/>
  <c r="AU2223" i="4"/>
  <c r="AU2377" i="4"/>
  <c r="AU2121" i="4"/>
  <c r="AU2076" i="4"/>
  <c r="AU2266" i="4"/>
  <c r="AU2306" i="4"/>
  <c r="AU377" i="4"/>
  <c r="AU2343" i="4"/>
  <c r="AU2381" i="4"/>
  <c r="AU2307" i="4"/>
  <c r="AU2397" i="4"/>
  <c r="AU2220" i="4"/>
  <c r="AU318" i="4"/>
  <c r="AU2162" i="4"/>
  <c r="AU2054" i="4"/>
  <c r="AU314" i="4"/>
  <c r="AW314" i="4" s="1"/>
  <c r="AU2324" i="4"/>
  <c r="AU2053" i="4"/>
  <c r="AU2212" i="4"/>
  <c r="AU2319" i="4"/>
  <c r="AU2299" i="4"/>
  <c r="AU2023" i="4"/>
  <c r="AU319" i="4"/>
  <c r="AU2003" i="4"/>
  <c r="AU315" i="4"/>
  <c r="AU2207" i="4"/>
  <c r="AU2180" i="4"/>
  <c r="AU2287" i="4"/>
  <c r="AU320" i="4"/>
  <c r="AU2373" i="4"/>
  <c r="AU2206" i="4"/>
  <c r="AU316" i="4"/>
  <c r="AU2361" i="4"/>
  <c r="AU2267" i="4"/>
  <c r="AU2332" i="4"/>
  <c r="AU2173" i="4"/>
  <c r="AR1947" i="4" l="1"/>
  <c r="AU496" i="4"/>
  <c r="AU843" i="4"/>
  <c r="AU47" i="4"/>
  <c r="AR47" i="4"/>
  <c r="AS47" i="4"/>
  <c r="AS1937" i="4"/>
  <c r="AR1937" i="4"/>
  <c r="AU1937" i="4"/>
  <c r="AS1939" i="4"/>
  <c r="AU1939" i="4"/>
  <c r="AU1942" i="4"/>
  <c r="AS1942" i="4"/>
  <c r="AR1942" i="4"/>
  <c r="AU1460" i="4"/>
  <c r="AR1943" i="4"/>
  <c r="AS1946" i="4"/>
  <c r="AR1946" i="4"/>
  <c r="AU1946" i="4"/>
  <c r="AS1945" i="4"/>
  <c r="AR1945" i="4"/>
  <c r="AU1945" i="4"/>
  <c r="AS58" i="4"/>
  <c r="AR58" i="4"/>
  <c r="AU58" i="4"/>
  <c r="AU1935" i="4"/>
  <c r="AS1935" i="4"/>
  <c r="AS1938" i="4"/>
  <c r="AR1938" i="4"/>
  <c r="AU1938" i="4"/>
  <c r="AR1939" i="4"/>
  <c r="AU2344" i="4"/>
  <c r="AU1941" i="4"/>
  <c r="AS1941" i="4"/>
  <c r="AR1941" i="4"/>
  <c r="AU68" i="4"/>
  <c r="AR68" i="4"/>
  <c r="AS68" i="4"/>
  <c r="AU73" i="4"/>
  <c r="AS73" i="4"/>
  <c r="AU1934" i="4"/>
  <c r="AS1934" i="4"/>
  <c r="AR1934" i="4"/>
  <c r="AU384" i="4"/>
  <c r="AR1935" i="4"/>
  <c r="AU50" i="4"/>
  <c r="AS50" i="4"/>
  <c r="AR50" i="4"/>
  <c r="AU60" i="4"/>
  <c r="AS60" i="4"/>
  <c r="AU45" i="4"/>
  <c r="AS45" i="4"/>
  <c r="AR45" i="4"/>
  <c r="AU478" i="4"/>
  <c r="AU311" i="4"/>
  <c r="AU888" i="4"/>
  <c r="AR73" i="4"/>
  <c r="AR316" i="4"/>
  <c r="AS316" i="4"/>
  <c r="AU52" i="4"/>
  <c r="AS52" i="4"/>
  <c r="AR52" i="4"/>
  <c r="AS56" i="4"/>
  <c r="AU56" i="4"/>
  <c r="AR59" i="4"/>
  <c r="AU59" i="4"/>
  <c r="AS59" i="4"/>
  <c r="AU680" i="4"/>
  <c r="AU387" i="4"/>
  <c r="AR60" i="4"/>
  <c r="AU1940" i="4"/>
  <c r="AR1940" i="4"/>
  <c r="AS1940" i="4"/>
  <c r="AU1948" i="4"/>
  <c r="AS1948" i="4"/>
  <c r="AR1948" i="4"/>
  <c r="AS69" i="4"/>
  <c r="AU69" i="4"/>
  <c r="AS46" i="4"/>
  <c r="AU46" i="4"/>
  <c r="AR46" i="4"/>
  <c r="AU709" i="4"/>
  <c r="AR56" i="4"/>
  <c r="AU1943" i="4"/>
  <c r="AS1943" i="4"/>
  <c r="AS321" i="4"/>
  <c r="AR321" i="4"/>
  <c r="AU321" i="4"/>
  <c r="AS317" i="4"/>
  <c r="AR317" i="4"/>
  <c r="AU61" i="4"/>
  <c r="AS61" i="4"/>
  <c r="AR61" i="4"/>
  <c r="AS1936" i="4"/>
  <c r="AR1936" i="4"/>
  <c r="AU1936" i="4"/>
  <c r="AU51" i="4"/>
  <c r="AS51" i="4"/>
  <c r="AS26" i="4"/>
  <c r="AR26" i="4"/>
  <c r="AU26" i="4"/>
  <c r="AU410" i="4"/>
  <c r="AR69" i="4"/>
  <c r="AU1944" i="4"/>
  <c r="AS1944" i="4"/>
  <c r="AR1944" i="4"/>
  <c r="AU2210" i="4"/>
  <c r="AU65" i="4"/>
  <c r="AS65" i="4"/>
  <c r="AR65" i="4"/>
  <c r="AS57" i="4"/>
  <c r="AR57" i="4"/>
  <c r="AU57" i="4"/>
  <c r="AU40" i="4"/>
  <c r="AS40" i="4"/>
  <c r="AR40" i="4"/>
  <c r="AR51" i="4"/>
  <c r="AS1949" i="4"/>
  <c r="AU1949" i="4"/>
  <c r="AR1949" i="4"/>
  <c r="AS320" i="4"/>
  <c r="AR320" i="4"/>
  <c r="AS318" i="4"/>
  <c r="AR318" i="4"/>
  <c r="AU610" i="4"/>
  <c r="AR319" i="4"/>
  <c r="AT319" i="4" s="1"/>
  <c r="AV319" i="4" s="1"/>
  <c r="AS323" i="4"/>
  <c r="AU323" i="4"/>
  <c r="AS314" i="4"/>
  <c r="AR314" i="4"/>
  <c r="AR315" i="4"/>
  <c r="AT315" i="4" s="1"/>
  <c r="AV315" i="4" s="1"/>
  <c r="AU53" i="4"/>
  <c r="AS53" i="4"/>
  <c r="AR53" i="4"/>
  <c r="AR1933" i="4"/>
  <c r="AU1933" i="4"/>
  <c r="AS1933" i="4"/>
  <c r="AU1947" i="4"/>
  <c r="AS1947" i="4"/>
  <c r="AS1950" i="4"/>
  <c r="AR1950" i="4"/>
  <c r="AU1950" i="4"/>
  <c r="AR323" i="4"/>
  <c r="AU317" i="4"/>
  <c r="AT1943" i="4" l="1"/>
  <c r="AV1943" i="4" s="1"/>
  <c r="AT53" i="4"/>
  <c r="AV53" i="4" s="1"/>
  <c r="AT320" i="4"/>
  <c r="AV320" i="4" s="1"/>
  <c r="AT1939" i="4"/>
  <c r="AV1939" i="4" s="1"/>
  <c r="AT1934" i="4"/>
  <c r="AV1934" i="4" s="1"/>
  <c r="AT318" i="4"/>
  <c r="AV318" i="4" s="1"/>
  <c r="AT57" i="4"/>
  <c r="AV57" i="4" s="1"/>
  <c r="AT26" i="4"/>
  <c r="AV26" i="4" s="1"/>
  <c r="AT1948" i="4"/>
  <c r="AV1948" i="4" s="1"/>
  <c r="AT1947" i="4"/>
  <c r="AV1947" i="4" s="1"/>
  <c r="AT1936" i="4"/>
  <c r="AV1936" i="4" s="1"/>
  <c r="AT1950" i="4"/>
  <c r="AV1950" i="4" s="1"/>
  <c r="AT61" i="4"/>
  <c r="AV61" i="4" s="1"/>
  <c r="AT46" i="4"/>
  <c r="AV46" i="4" s="1"/>
  <c r="AT1941" i="4"/>
  <c r="AV1941" i="4" s="1"/>
  <c r="AT65" i="4"/>
  <c r="AV65" i="4" s="1"/>
  <c r="AT59" i="4"/>
  <c r="AV59" i="4" s="1"/>
  <c r="AT1949" i="4"/>
  <c r="AV1949" i="4" s="1"/>
  <c r="AT47" i="4"/>
  <c r="AV47" i="4" s="1"/>
  <c r="AT45" i="4"/>
  <c r="AV45" i="4" s="1"/>
  <c r="AT73" i="4"/>
  <c r="AV73" i="4" s="1"/>
  <c r="AT1938" i="4"/>
  <c r="AV1938" i="4" s="1"/>
  <c r="AT56" i="4"/>
  <c r="AV56" i="4" s="1"/>
  <c r="AT1935" i="4"/>
  <c r="AV1935" i="4" s="1"/>
  <c r="AT51" i="4"/>
  <c r="AV51" i="4" s="1"/>
  <c r="AT1940" i="4"/>
  <c r="AV1940" i="4" s="1"/>
  <c r="AT321" i="4"/>
  <c r="AV321" i="4" s="1"/>
  <c r="AT60" i="4"/>
  <c r="AV60" i="4" s="1"/>
  <c r="AT68" i="4"/>
  <c r="AV68" i="4" s="1"/>
  <c r="AT52" i="4"/>
  <c r="AV52" i="4" s="1"/>
  <c r="AT1942" i="4"/>
  <c r="AV1942" i="4" s="1"/>
  <c r="AT316" i="4"/>
  <c r="AV316" i="4" s="1"/>
  <c r="AT50" i="4"/>
  <c r="AV50" i="4" s="1"/>
  <c r="AT58" i="4"/>
  <c r="AV58" i="4" s="1"/>
  <c r="AT314" i="4"/>
  <c r="AT1944" i="4"/>
  <c r="AV1944" i="4" s="1"/>
  <c r="AT1945" i="4"/>
  <c r="AV1945" i="4" s="1"/>
  <c r="AT323" i="4"/>
  <c r="AV323" i="4" s="1"/>
  <c r="AT40" i="4"/>
  <c r="AV40" i="4" s="1"/>
  <c r="AT1937" i="4"/>
  <c r="AV1937" i="4" s="1"/>
  <c r="AT1933" i="4"/>
  <c r="AV1933" i="4" s="1"/>
  <c r="AT317" i="4"/>
  <c r="AV317" i="4" s="1"/>
  <c r="AT69" i="4"/>
  <c r="AV69" i="4" s="1"/>
  <c r="AT1946" i="4"/>
  <c r="AV1946" i="4" s="1"/>
  <c r="AV314" i="4" l="1"/>
  <c r="AX314" i="4"/>
  <c r="Q8" i="1"/>
  <c r="Q9" i="1"/>
  <c r="Q10" i="1"/>
  <c r="Q11" i="1"/>
  <c r="Q7" i="1"/>
  <c r="P8" i="1"/>
  <c r="P9" i="1"/>
  <c r="P10" i="1"/>
  <c r="P11" i="1"/>
  <c r="P7" i="1"/>
  <c r="AS74" i="4"/>
  <c r="T8" i="1" l="1"/>
  <c r="U8" i="1" s="1"/>
  <c r="R11" i="1"/>
  <c r="R10" i="1"/>
  <c r="R8" i="1"/>
  <c r="R9" i="1"/>
  <c r="U9" i="1" s="1"/>
  <c r="R7" i="1"/>
  <c r="AR16" i="4"/>
  <c r="AU75" i="4"/>
  <c r="AU76" i="4"/>
  <c r="AU685" i="4"/>
  <c r="AU698" i="4"/>
  <c r="AU786" i="4"/>
  <c r="AR2333" i="4"/>
  <c r="AU544" i="4"/>
  <c r="AS82" i="4" l="1"/>
  <c r="AS97" i="4"/>
  <c r="AR87" i="4"/>
  <c r="AS93" i="4"/>
  <c r="AR386" i="4"/>
  <c r="AS211" i="4"/>
  <c r="AR215" i="4"/>
  <c r="AS222" i="4"/>
  <c r="AR223" i="4"/>
  <c r="AS227" i="4"/>
  <c r="AR235" i="4"/>
  <c r="AS948" i="4"/>
  <c r="AS956" i="4"/>
  <c r="AR957" i="4"/>
  <c r="AR270" i="4"/>
  <c r="AS129" i="4"/>
  <c r="AR154" i="4"/>
  <c r="AR170" i="4"/>
  <c r="AS172" i="4"/>
  <c r="AR138" i="4"/>
  <c r="AS284" i="4"/>
  <c r="AS290" i="4"/>
  <c r="AR274" i="4"/>
  <c r="AR297" i="4"/>
  <c r="AR301" i="4"/>
  <c r="AS306" i="4"/>
  <c r="AS966" i="4"/>
  <c r="AR968" i="4"/>
  <c r="AR2231" i="4"/>
  <c r="AS499" i="4"/>
  <c r="AS976" i="4"/>
  <c r="AR528" i="4"/>
  <c r="AR988" i="4"/>
  <c r="AS617" i="4"/>
  <c r="AS618" i="4"/>
  <c r="AR621" i="4"/>
  <c r="AR2235" i="4"/>
  <c r="AS2236" i="4"/>
  <c r="AR633" i="4"/>
  <c r="AS635" i="4"/>
  <c r="AS592" i="4"/>
  <c r="AR595" i="4"/>
  <c r="AR600" i="4"/>
  <c r="AS2245" i="4"/>
  <c r="AS2246" i="4"/>
  <c r="AR2247" i="4"/>
  <c r="AR2252" i="4"/>
  <c r="AR2254" i="4"/>
  <c r="AS2259" i="4"/>
  <c r="AR2264" i="4"/>
  <c r="AR2267" i="4"/>
  <c r="AS2270" i="4"/>
  <c r="AR2275" i="4"/>
  <c r="AS2278" i="4"/>
  <c r="AS2282" i="4"/>
  <c r="AS2284" i="4"/>
  <c r="AR2287" i="4"/>
  <c r="AS2293" i="4"/>
  <c r="AS2298" i="4"/>
  <c r="AS1004" i="4"/>
  <c r="AS884" i="4"/>
  <c r="AS887" i="4"/>
  <c r="AR753" i="4"/>
  <c r="AR2299" i="4"/>
  <c r="AS2301" i="4"/>
  <c r="AR2304" i="4"/>
  <c r="AR936" i="4"/>
  <c r="AR2154" i="4"/>
  <c r="AR759" i="4"/>
  <c r="AR2157" i="4"/>
  <c r="AS762" i="4"/>
  <c r="AR1011" i="4"/>
  <c r="AS720" i="4"/>
  <c r="AR769" i="4"/>
  <c r="AS1013" i="4"/>
  <c r="AR1016" i="4"/>
  <c r="AR724" i="4"/>
  <c r="AR1019" i="4"/>
  <c r="AS2158" i="4"/>
  <c r="AS717" i="4"/>
  <c r="AR2162" i="4"/>
  <c r="AR1020" i="4"/>
  <c r="AR772" i="4"/>
  <c r="AS1025" i="4"/>
  <c r="AS2167" i="4"/>
  <c r="AS2168" i="4"/>
  <c r="AS1031" i="4"/>
  <c r="AS776" i="4"/>
  <c r="AR2171" i="4"/>
  <c r="AS644" i="4"/>
  <c r="AR1037" i="4"/>
  <c r="AS1040" i="4"/>
  <c r="AR645" i="4"/>
  <c r="AR651" i="4"/>
  <c r="AR653" i="4"/>
  <c r="AS656" i="4"/>
  <c r="AR658" i="4"/>
  <c r="AS1047" i="4"/>
  <c r="AS660" i="4"/>
  <c r="AR2311" i="4"/>
  <c r="AR1051" i="4"/>
  <c r="AS1053" i="4"/>
  <c r="AS1054" i="4"/>
  <c r="AS664" i="4"/>
  <c r="AR669" i="4"/>
  <c r="AR1060" i="4"/>
  <c r="AS676" i="4"/>
  <c r="AR1061" i="4"/>
  <c r="AR563" i="4"/>
  <c r="AS1064" i="4"/>
  <c r="AS779" i="4"/>
  <c r="AR579" i="4"/>
  <c r="AS584" i="4"/>
  <c r="AR1074" i="4"/>
  <c r="AS1076" i="4"/>
  <c r="AR195" i="4"/>
  <c r="AS199" i="4"/>
  <c r="AS204" i="4"/>
  <c r="AS207" i="4"/>
  <c r="AR110" i="4"/>
  <c r="AR111" i="4"/>
  <c r="AS112" i="4"/>
  <c r="AR324" i="4"/>
  <c r="AS329" i="4"/>
  <c r="AR325" i="4"/>
  <c r="AS1081" i="4"/>
  <c r="AS1083" i="4"/>
  <c r="AS889" i="4"/>
  <c r="AS271" i="4"/>
  <c r="AR338" i="4"/>
  <c r="AR341" i="4"/>
  <c r="AS891" i="4"/>
  <c r="AS1089" i="4"/>
  <c r="AS2316" i="4"/>
  <c r="AS470" i="4"/>
  <c r="AS442" i="4"/>
  <c r="AS1094" i="4"/>
  <c r="AS474" i="4"/>
  <c r="AS469" i="4"/>
  <c r="AR399" i="4"/>
  <c r="AS1107" i="4"/>
  <c r="AR1109" i="4"/>
  <c r="AS1112" i="4"/>
  <c r="AR549" i="4"/>
  <c r="AR408" i="4"/>
  <c r="AR1116" i="4"/>
  <c r="AS823" i="4"/>
  <c r="AR2185" i="4"/>
  <c r="AR552" i="4"/>
  <c r="AS2187" i="4"/>
  <c r="AS1123" i="4"/>
  <c r="AS1124" i="4"/>
  <c r="AR2188" i="4"/>
  <c r="AS939" i="4"/>
  <c r="AR1130" i="4"/>
  <c r="AR1132" i="4"/>
  <c r="AS1136" i="4"/>
  <c r="AR409" i="4"/>
  <c r="AS1140" i="4"/>
  <c r="AS1144" i="4"/>
  <c r="AR1146" i="4"/>
  <c r="AS1148" i="4"/>
  <c r="AS1153" i="4"/>
  <c r="AS1163" i="4"/>
  <c r="AS826" i="4"/>
  <c r="AR190" i="4"/>
  <c r="AR894" i="4"/>
  <c r="AS186" i="4"/>
  <c r="AS1171" i="4"/>
  <c r="AS378" i="4"/>
  <c r="AS243" i="4"/>
  <c r="AS245" i="4"/>
  <c r="AS248" i="4"/>
  <c r="AR250" i="4"/>
  <c r="AS252" i="4"/>
  <c r="AR259" i="4"/>
  <c r="AR260" i="4"/>
  <c r="AS264" i="4"/>
  <c r="AR265" i="4"/>
  <c r="AR349" i="4"/>
  <c r="AS1173" i="4"/>
  <c r="AS427" i="4"/>
  <c r="AS428" i="4"/>
  <c r="AR1175" i="4"/>
  <c r="AR1179" i="4"/>
  <c r="AS1180" i="4"/>
  <c r="AS1184" i="4"/>
  <c r="AR1186" i="4"/>
  <c r="AS1188" i="4"/>
  <c r="AR36" i="4"/>
  <c r="AS1189" i="4"/>
  <c r="AS1190" i="4"/>
  <c r="AS1192" i="4"/>
  <c r="AS896" i="4"/>
  <c r="AS1194" i="4"/>
  <c r="AS1196" i="4"/>
  <c r="AR737" i="4"/>
  <c r="AR830" i="4"/>
  <c r="AR2149" i="4"/>
  <c r="AR1201" i="4"/>
  <c r="AR1203" i="4"/>
  <c r="AS1205" i="4"/>
  <c r="AS1207" i="4"/>
  <c r="AS836" i="4"/>
  <c r="AR1212" i="4"/>
  <c r="AS1213" i="4"/>
  <c r="AR1216" i="4"/>
  <c r="AR1217" i="4"/>
  <c r="AR1222" i="4"/>
  <c r="AS1224" i="4"/>
  <c r="AR1225" i="4"/>
  <c r="AR1228" i="4"/>
  <c r="AS837" i="4"/>
  <c r="AR1232" i="4"/>
  <c r="AS1234" i="4"/>
  <c r="AR2150" i="4"/>
  <c r="AR2199" i="4"/>
  <c r="AR1235" i="4"/>
  <c r="AS1236" i="4"/>
  <c r="AR1239" i="4"/>
  <c r="AS1241" i="4"/>
  <c r="AR2129" i="4"/>
  <c r="AR1244" i="4"/>
  <c r="AS838" i="4"/>
  <c r="AS908" i="4"/>
  <c r="AS1252" i="4"/>
  <c r="AR449" i="4"/>
  <c r="AS1254" i="4"/>
  <c r="AR450" i="4"/>
  <c r="AS1256" i="4"/>
  <c r="AS1258" i="4"/>
  <c r="AR1261" i="4"/>
  <c r="AR1263" i="4"/>
  <c r="AS1264" i="4"/>
  <c r="AR1266" i="4"/>
  <c r="AS1267" i="4"/>
  <c r="AR1269" i="4"/>
  <c r="AS1272" i="4"/>
  <c r="AS1274" i="4"/>
  <c r="AS1275" i="4"/>
  <c r="AR1276" i="4"/>
  <c r="AR1279" i="4"/>
  <c r="AR480" i="4"/>
  <c r="AS1284" i="4"/>
  <c r="AR438" i="4"/>
  <c r="AS1288" i="4"/>
  <c r="AR440" i="4"/>
  <c r="AR1290" i="4"/>
  <c r="AS1292" i="4"/>
  <c r="AS1293" i="4"/>
  <c r="AS1297" i="4"/>
  <c r="AR1302" i="4"/>
  <c r="AS1304" i="4"/>
  <c r="AR1305" i="4"/>
  <c r="AR1309" i="4"/>
  <c r="AR1314" i="4"/>
  <c r="AS1316" i="4"/>
  <c r="AS1317" i="4"/>
  <c r="AS482" i="4"/>
  <c r="AS483" i="4"/>
  <c r="AR1325" i="4"/>
  <c r="AS1326" i="4"/>
  <c r="AS1330" i="4"/>
  <c r="AR1335" i="4"/>
  <c r="AR1337" i="4"/>
  <c r="AR452" i="4"/>
  <c r="AR1339" i="4"/>
  <c r="AS455" i="4"/>
  <c r="AS1341" i="4"/>
  <c r="AR1342" i="4"/>
  <c r="AR1343" i="4"/>
  <c r="AR1347" i="4"/>
  <c r="AS1349" i="4"/>
  <c r="AR1350" i="4"/>
  <c r="AR1352" i="4"/>
  <c r="AS1354" i="4"/>
  <c r="AR1355" i="4"/>
  <c r="AR540" i="4"/>
  <c r="AS541" i="4"/>
  <c r="AR1364" i="4"/>
  <c r="AS542" i="4"/>
  <c r="AS1368" i="4"/>
  <c r="AS1370" i="4"/>
  <c r="AS1373" i="4"/>
  <c r="AR1376" i="4"/>
  <c r="AS1380" i="4"/>
  <c r="AR1382" i="4"/>
  <c r="AR1384" i="4"/>
  <c r="AR1386" i="4"/>
  <c r="AS1387" i="4"/>
  <c r="AR840" i="4"/>
  <c r="AS1389" i="4"/>
  <c r="AS1390" i="4"/>
  <c r="AR1391" i="4"/>
  <c r="AS1394" i="4"/>
  <c r="AR1396" i="4"/>
  <c r="AS1401" i="4"/>
  <c r="AR1406" i="4"/>
  <c r="AS1408" i="4"/>
  <c r="AS1409" i="4"/>
  <c r="AS1413" i="4"/>
  <c r="AS1415" i="4"/>
  <c r="AS1418" i="4"/>
  <c r="AR1420" i="4"/>
  <c r="AS1421" i="4"/>
  <c r="AS909" i="4"/>
  <c r="AR591" i="4"/>
  <c r="AR1427" i="4"/>
  <c r="AR1429" i="4"/>
  <c r="AS1430" i="4"/>
  <c r="AS1433" i="4"/>
  <c r="AS2229" i="4"/>
  <c r="AS910" i="4"/>
  <c r="AS1437" i="4"/>
  <c r="AS2331" i="4"/>
  <c r="AS1440" i="4"/>
  <c r="AS1441" i="4"/>
  <c r="AR1443" i="4"/>
  <c r="AR547" i="4"/>
  <c r="AS1448" i="4"/>
  <c r="AR387" i="4"/>
  <c r="AR1451" i="4"/>
  <c r="AS1453" i="4"/>
  <c r="AS688" i="4"/>
  <c r="AR1455" i="4"/>
  <c r="AR1456" i="4"/>
  <c r="AR1460" i="4"/>
  <c r="AS711" i="4"/>
  <c r="AR2097" i="4"/>
  <c r="AR2098" i="4"/>
  <c r="AR436" i="4"/>
  <c r="AR478" i="4"/>
  <c r="AR1464" i="4"/>
  <c r="AS1465" i="4"/>
  <c r="AR1466" i="4"/>
  <c r="AS1467" i="4"/>
  <c r="AS2332" i="4"/>
  <c r="AR1471" i="4"/>
  <c r="AS705" i="4"/>
  <c r="AR708" i="4"/>
  <c r="AS694" i="4"/>
  <c r="AR680" i="4"/>
  <c r="AR695" i="4"/>
  <c r="AS710" i="4"/>
  <c r="AS700" i="4"/>
  <c r="AS701" i="4"/>
  <c r="AS913" i="4"/>
  <c r="AR707" i="4"/>
  <c r="AS696" i="4"/>
  <c r="AS1477" i="4"/>
  <c r="AS1479" i="4"/>
  <c r="AS1480" i="4"/>
  <c r="AR915" i="4"/>
  <c r="AS918" i="4"/>
  <c r="AS1486" i="4"/>
  <c r="AS1489" i="4"/>
  <c r="AS714" i="4"/>
  <c r="AS1494" i="4"/>
  <c r="AR716" i="4"/>
  <c r="AR1495" i="4"/>
  <c r="AS1497" i="4"/>
  <c r="AS1501" i="4"/>
  <c r="AS1502" i="4"/>
  <c r="AR1503" i="4"/>
  <c r="AR845" i="4"/>
  <c r="AR1504" i="4"/>
  <c r="AS1506" i="4"/>
  <c r="AR1507" i="4"/>
  <c r="AR1511" i="4"/>
  <c r="AR1513" i="4"/>
  <c r="AS2102" i="4"/>
  <c r="AS1515" i="4"/>
  <c r="AS1517" i="4"/>
  <c r="AS1518" i="4"/>
  <c r="AS1522" i="4"/>
  <c r="AS1523" i="4"/>
  <c r="AS1524" i="4"/>
  <c r="AR1525" i="4"/>
  <c r="AR1526" i="4"/>
  <c r="AS1528" i="4"/>
  <c r="AS1529" i="4"/>
  <c r="AS1536" i="4"/>
  <c r="AR1537" i="4"/>
  <c r="AS1539" i="4"/>
  <c r="AR1540" i="4"/>
  <c r="AS1544" i="4"/>
  <c r="AR2131" i="4"/>
  <c r="AS1546" i="4"/>
  <c r="AR1547" i="4"/>
  <c r="AS1552" i="4"/>
  <c r="AR1554" i="4"/>
  <c r="AS1555" i="4"/>
  <c r="AS1557" i="4"/>
  <c r="AS1559" i="4"/>
  <c r="AR1560" i="4"/>
  <c r="AS1564" i="4"/>
  <c r="AR1565" i="4"/>
  <c r="AR1566" i="4"/>
  <c r="AR2334" i="4"/>
  <c r="AS1568" i="4"/>
  <c r="AS1571" i="4"/>
  <c r="AS1573" i="4"/>
  <c r="AR179" i="4"/>
  <c r="AS1576" i="4"/>
  <c r="AS2133" i="4"/>
  <c r="AR1577" i="4"/>
  <c r="AS1580" i="4"/>
  <c r="AR1583" i="4"/>
  <c r="AS1584" i="4"/>
  <c r="AS1585" i="4"/>
  <c r="AS1588" i="4"/>
  <c r="AR1590" i="4"/>
  <c r="AR1592" i="4"/>
  <c r="AS1593" i="4"/>
  <c r="AR1596" i="4"/>
  <c r="AS1597" i="4"/>
  <c r="AS2140" i="4"/>
  <c r="AR1600" i="4"/>
  <c r="AR1601" i="4"/>
  <c r="AR1604" i="4"/>
  <c r="AS1606" i="4"/>
  <c r="AR1608" i="4"/>
  <c r="AS1610" i="4"/>
  <c r="AR558" i="4"/>
  <c r="AR1612" i="4"/>
  <c r="AR1616" i="4"/>
  <c r="AR1617" i="4"/>
  <c r="AR1620" i="4"/>
  <c r="AS1622" i="4"/>
  <c r="AR1624" i="4"/>
  <c r="AS1625" i="4"/>
  <c r="AS1626" i="4"/>
  <c r="AS1628" i="4"/>
  <c r="AS1629" i="4"/>
  <c r="AS1632" i="4"/>
  <c r="AR919" i="4"/>
  <c r="AR611" i="4"/>
  <c r="AS1634" i="4"/>
  <c r="AR1635" i="4"/>
  <c r="AR1636" i="4"/>
  <c r="AS1637" i="4"/>
  <c r="AR1639" i="4"/>
  <c r="AS2148" i="4"/>
  <c r="AR1642" i="4"/>
  <c r="AS1643" i="4"/>
  <c r="AR1647" i="4"/>
  <c r="AS1650" i="4"/>
  <c r="AS1652" i="4"/>
  <c r="AR1654" i="4"/>
  <c r="AS1655" i="4"/>
  <c r="AR1659" i="4"/>
  <c r="AR1662" i="4"/>
  <c r="AR1664" i="4"/>
  <c r="AR1666" i="4"/>
  <c r="AS1667" i="4"/>
  <c r="AS101" i="4"/>
  <c r="AR2202" i="4"/>
  <c r="AR403" i="4"/>
  <c r="AR1672" i="4"/>
  <c r="AS1673" i="4"/>
  <c r="AS1677" i="4"/>
  <c r="AR1678" i="4"/>
  <c r="AS188" i="4"/>
  <c r="AR1680" i="4"/>
  <c r="AR1681" i="4"/>
  <c r="AS1690" i="4"/>
  <c r="AS1691" i="4"/>
  <c r="AS1692" i="4"/>
  <c r="AS1695" i="4"/>
  <c r="AS1699" i="4"/>
  <c r="AS1701" i="4"/>
  <c r="AR1703" i="4"/>
  <c r="AR11" i="4"/>
  <c r="AS1706" i="4"/>
  <c r="AS1707" i="4"/>
  <c r="AS1709" i="4"/>
  <c r="AR1716" i="4"/>
  <c r="AR105" i="4"/>
  <c r="AS849" i="4"/>
  <c r="AR1718" i="4"/>
  <c r="AR851" i="4"/>
  <c r="AS1722" i="4"/>
  <c r="AS1723" i="4"/>
  <c r="AS1724" i="4"/>
  <c r="AS1725" i="4"/>
  <c r="AS310" i="4"/>
  <c r="AS1728" i="4"/>
  <c r="AS1732" i="4"/>
  <c r="AS2204" i="4"/>
  <c r="AS2205" i="4"/>
  <c r="AR1737" i="4"/>
  <c r="AR1741" i="4"/>
  <c r="AS1742" i="4"/>
  <c r="AR1743" i="4"/>
  <c r="AS1744" i="4"/>
  <c r="AS854" i="4"/>
  <c r="AS1746" i="4"/>
  <c r="AS1748" i="4"/>
  <c r="AS1751" i="4"/>
  <c r="AS1752" i="4"/>
  <c r="AS1754" i="4"/>
  <c r="AR1755" i="4"/>
  <c r="AS1757" i="4"/>
  <c r="AS1758" i="4"/>
  <c r="AR1760" i="4"/>
  <c r="AR1761" i="4"/>
  <c r="AS1762" i="4"/>
  <c r="AS1763" i="4"/>
  <c r="AR1764" i="4"/>
  <c r="AR1766" i="4"/>
  <c r="AS1771" i="4"/>
  <c r="AS1773" i="4"/>
  <c r="AS1775" i="4"/>
  <c r="AS858" i="4"/>
  <c r="AS1779" i="4"/>
  <c r="AS1780" i="4"/>
  <c r="AS1781" i="4"/>
  <c r="AR1782" i="4"/>
  <c r="AS1783" i="4"/>
  <c r="AR1785" i="4"/>
  <c r="AR1786" i="4"/>
  <c r="AR1787" i="4"/>
  <c r="AS1788" i="4"/>
  <c r="AR2110" i="4"/>
  <c r="AR859" i="4"/>
  <c r="AR1792" i="4"/>
  <c r="AS860" i="4"/>
  <c r="AS1793" i="4"/>
  <c r="AR1794" i="4"/>
  <c r="AS1797" i="4"/>
  <c r="AR1798" i="4"/>
  <c r="AR1803" i="4"/>
  <c r="AS1804" i="4"/>
  <c r="AR1805" i="4"/>
  <c r="AS1806" i="4"/>
  <c r="AR1807" i="4"/>
  <c r="AS1809" i="4"/>
  <c r="AS1811" i="4"/>
  <c r="AR1815" i="4"/>
  <c r="AS1816" i="4"/>
  <c r="AR194" i="4"/>
  <c r="AS1818" i="4"/>
  <c r="AR312" i="4"/>
  <c r="AS335" i="4"/>
  <c r="AS237" i="4"/>
  <c r="AR1821" i="4"/>
  <c r="AS1824" i="4"/>
  <c r="AR1825" i="4"/>
  <c r="AS238" i="4"/>
  <c r="AR464" i="4"/>
  <c r="AS1828" i="4"/>
  <c r="AS1829" i="4"/>
  <c r="AR1832" i="4"/>
  <c r="AR1834" i="4"/>
  <c r="AR1835" i="4"/>
  <c r="AS1839" i="4"/>
  <c r="AR1840" i="4"/>
  <c r="AS1841" i="4"/>
  <c r="AS1842" i="4"/>
  <c r="AS1844" i="4"/>
  <c r="AS1845" i="4"/>
  <c r="AS1847" i="4"/>
  <c r="AS1853" i="4"/>
  <c r="AS1856" i="4"/>
  <c r="AR1858" i="4"/>
  <c r="AS544" i="4"/>
  <c r="AS1859" i="4"/>
  <c r="AR543" i="4"/>
  <c r="AS1861" i="4"/>
  <c r="AS1862" i="4"/>
  <c r="AS2339" i="4"/>
  <c r="AS698" i="4"/>
  <c r="AR1866" i="4"/>
  <c r="AS1867" i="4"/>
  <c r="AS864" i="4"/>
  <c r="AS865" i="4"/>
  <c r="AR1870" i="4"/>
  <c r="AS1874" i="4"/>
  <c r="AS1877" i="4"/>
  <c r="AR1880" i="4"/>
  <c r="AS689" i="4"/>
  <c r="AS691" i="4"/>
  <c r="AS783" i="4"/>
  <c r="AS2207" i="4"/>
  <c r="AS785" i="4"/>
  <c r="AS682" i="4"/>
  <c r="AS683" i="4"/>
  <c r="AS1884" i="4"/>
  <c r="AS1886" i="4"/>
  <c r="AR697" i="4"/>
  <c r="AS1888" i="4"/>
  <c r="AR1890" i="4"/>
  <c r="AS1891" i="4"/>
  <c r="AS1893" i="4"/>
  <c r="AS1895" i="4"/>
  <c r="AS789" i="4"/>
  <c r="AR1896" i="4"/>
  <c r="AS813" i="4"/>
  <c r="AS815" i="4"/>
  <c r="AR940" i="4"/>
  <c r="AR2342" i="4"/>
  <c r="AS1897" i="4"/>
  <c r="AR2208" i="4"/>
  <c r="AS1898" i="4"/>
  <c r="AS1901" i="4"/>
  <c r="AR868" i="4"/>
  <c r="AR791" i="4"/>
  <c r="AR637" i="4"/>
  <c r="AR927" i="4"/>
  <c r="AS487" i="4"/>
  <c r="AS2211" i="4"/>
  <c r="AS742" i="4"/>
  <c r="AS869" i="4"/>
  <c r="AR1903" i="4"/>
  <c r="AR816" i="4"/>
  <c r="AR177" i="4"/>
  <c r="AS870" i="4"/>
  <c r="AS922" i="4"/>
  <c r="AS145" i="4"/>
  <c r="AR38" i="4"/>
  <c r="AS268" i="4"/>
  <c r="AS1904" i="4"/>
  <c r="AR743" i="4"/>
  <c r="AR49" i="4"/>
  <c r="AR108" i="4"/>
  <c r="AS32" i="4"/>
  <c r="AS435" i="4"/>
  <c r="AS15" i="4"/>
  <c r="AS17" i="4"/>
  <c r="AS24" i="4"/>
  <c r="AR19" i="4"/>
  <c r="AS20" i="4"/>
  <c r="AS2214" i="4"/>
  <c r="AS37" i="4"/>
  <c r="AR31" i="4"/>
  <c r="AS1905" i="4"/>
  <c r="AS2344" i="4"/>
  <c r="AR1906" i="4"/>
  <c r="AR1907" i="4"/>
  <c r="AS12" i="4"/>
  <c r="AR193" i="4"/>
  <c r="AS269" i="4"/>
  <c r="AR48" i="4"/>
  <c r="AR407" i="4"/>
  <c r="AR146" i="4"/>
  <c r="AS182" i="4"/>
  <c r="AR1910" i="4"/>
  <c r="AS1911" i="4"/>
  <c r="AS2215" i="4"/>
  <c r="AR8" i="4"/>
  <c r="AS54" i="4"/>
  <c r="AR33" i="4"/>
  <c r="AR278" i="4"/>
  <c r="AS343" i="4"/>
  <c r="AR344" i="4"/>
  <c r="AR308" i="4"/>
  <c r="AR309" i="4"/>
  <c r="AS104" i="4"/>
  <c r="AR539" i="4"/>
  <c r="AS359" i="4"/>
  <c r="AS64" i="4"/>
  <c r="AS66" i="4"/>
  <c r="AS369" i="4"/>
  <c r="AR2217" i="4"/>
  <c r="AS2220" i="4"/>
  <c r="AR874" i="4"/>
  <c r="AS2221" i="4"/>
  <c r="AR2222" i="4"/>
  <c r="AS548" i="4"/>
  <c r="AS393" i="4"/>
  <c r="AS2223" i="4"/>
  <c r="AS397" i="4"/>
  <c r="AS1913" i="4"/>
  <c r="AR1914" i="4"/>
  <c r="AR370" i="4"/>
  <c r="AS371" i="4"/>
  <c r="AS372" i="4"/>
  <c r="AR358" i="4"/>
  <c r="AS488" i="4"/>
  <c r="AS473" i="4"/>
  <c r="AR468" i="4"/>
  <c r="AS461" i="4"/>
  <c r="AS462" i="4"/>
  <c r="AS44" i="4"/>
  <c r="AR346" i="4"/>
  <c r="AS331" i="4"/>
  <c r="AR792" i="4"/>
  <c r="AS2225" i="4"/>
  <c r="AR1920" i="4"/>
  <c r="AS793" i="4"/>
  <c r="AR794" i="4"/>
  <c r="AS795" i="4"/>
  <c r="AS2226" i="4"/>
  <c r="AS797" i="4"/>
  <c r="AS928" i="4"/>
  <c r="AS236" i="4"/>
  <c r="AS798" i="4"/>
  <c r="AS799" i="4"/>
  <c r="AR800" i="4"/>
  <c r="AS801" i="4"/>
  <c r="AS2227" i="4"/>
  <c r="AS805" i="4"/>
  <c r="AS806" i="4"/>
  <c r="AR2346" i="4"/>
  <c r="AR1924" i="4"/>
  <c r="AS930" i="4"/>
  <c r="AS808" i="4"/>
  <c r="AS931" i="4"/>
  <c r="AS1925" i="4"/>
  <c r="AR811" i="4"/>
  <c r="AS70" i="4"/>
  <c r="AS1927" i="4"/>
  <c r="AS1928" i="4"/>
  <c r="AR1930" i="4"/>
  <c r="AR1951" i="4"/>
  <c r="AS2347" i="4"/>
  <c r="AS2349" i="4"/>
  <c r="AS1953" i="4"/>
  <c r="AR1955" i="4"/>
  <c r="AR1956" i="4"/>
  <c r="AS1957" i="4"/>
  <c r="AS1959" i="4"/>
  <c r="AS1961" i="4"/>
  <c r="AR1963" i="4"/>
  <c r="AS1964" i="4"/>
  <c r="AR1965" i="4"/>
  <c r="AS1966" i="4"/>
  <c r="AS1967" i="4"/>
  <c r="AS2111" i="4"/>
  <c r="AS1970" i="4"/>
  <c r="AS1971" i="4"/>
  <c r="AR2350" i="4"/>
  <c r="AS2352" i="4"/>
  <c r="AS2353" i="4"/>
  <c r="AS2354" i="4"/>
  <c r="AS2355" i="4"/>
  <c r="AR2358" i="4"/>
  <c r="AR2363" i="4"/>
  <c r="AS2365" i="4"/>
  <c r="AR2372" i="4"/>
  <c r="AR2373" i="4"/>
  <c r="AS2375" i="4"/>
  <c r="AS2112" i="4"/>
  <c r="AS1973" i="4"/>
  <c r="AR925" i="4"/>
  <c r="AS923" i="4"/>
  <c r="AS2081" i="4"/>
  <c r="AR2113" i="4"/>
  <c r="AS2082" i="4"/>
  <c r="AS2378" i="4"/>
  <c r="AS2379" i="4"/>
  <c r="AR2381" i="4"/>
  <c r="AR2382" i="4"/>
  <c r="AS2383" i="4"/>
  <c r="AR745" i="4"/>
  <c r="AS2084" i="4"/>
  <c r="AS747" i="4"/>
  <c r="AR748" i="4"/>
  <c r="AR749" i="4"/>
  <c r="AR2085" i="4"/>
  <c r="AS1975" i="4"/>
  <c r="AS2114" i="4"/>
  <c r="AS932" i="4"/>
  <c r="AS881" i="4"/>
  <c r="AR882" i="4"/>
  <c r="AR877" i="4"/>
  <c r="AS878" i="4"/>
  <c r="AR2086" i="4"/>
  <c r="AR2386" i="4"/>
  <c r="AS2115" i="4"/>
  <c r="AR2087" i="4"/>
  <c r="AR2088" i="4"/>
  <c r="AR2090" i="4"/>
  <c r="AS2116" i="4"/>
  <c r="AS1981" i="4"/>
  <c r="AS1982" i="4"/>
  <c r="AR1985" i="4"/>
  <c r="AR2391" i="4"/>
  <c r="AS1986" i="4"/>
  <c r="AS1987" i="4"/>
  <c r="AR1989" i="4"/>
  <c r="AS1990" i="4"/>
  <c r="AR1991" i="4"/>
  <c r="AS1995" i="4"/>
  <c r="AS1997" i="4"/>
  <c r="AR1998" i="4"/>
  <c r="AS1999" i="4"/>
  <c r="AS2000" i="4"/>
  <c r="AS2001" i="4"/>
  <c r="AR2002" i="4"/>
  <c r="AR2009" i="4"/>
  <c r="AS2011" i="4"/>
  <c r="AS2119" i="4"/>
  <c r="AR2012" i="4"/>
  <c r="AR2014" i="4"/>
  <c r="AR2120" i="4"/>
  <c r="AS2015" i="4"/>
  <c r="AR2018" i="4"/>
  <c r="AR2019" i="4"/>
  <c r="AR2020" i="4"/>
  <c r="AS2021" i="4"/>
  <c r="AR2121" i="4"/>
  <c r="AS2026" i="4"/>
  <c r="AR2029" i="4"/>
  <c r="AS2122" i="4"/>
  <c r="AR2123" i="4"/>
  <c r="AS2030" i="4"/>
  <c r="AS2031" i="4"/>
  <c r="AS2032" i="4"/>
  <c r="AR2124" i="4"/>
  <c r="AR2038" i="4"/>
  <c r="AR2039" i="4"/>
  <c r="AS2040" i="4"/>
  <c r="AS2041" i="4"/>
  <c r="AS2042" i="4"/>
  <c r="AS2045" i="4"/>
  <c r="AR2046" i="4"/>
  <c r="AS2048" i="4"/>
  <c r="AS2049" i="4"/>
  <c r="AS2050" i="4"/>
  <c r="AS2052" i="4"/>
  <c r="AS2057" i="4"/>
  <c r="AS2127" i="4"/>
  <c r="AR2060" i="4"/>
  <c r="AS2062" i="4"/>
  <c r="AS2063" i="4"/>
  <c r="AR2064" i="4"/>
  <c r="AS2065" i="4"/>
  <c r="AS2068" i="4"/>
  <c r="AR2069" i="4"/>
  <c r="AR2071" i="4"/>
  <c r="AR2073" i="4"/>
  <c r="AR2393" i="4"/>
  <c r="AR2394" i="4"/>
  <c r="AS2397" i="4"/>
  <c r="AS2398" i="4"/>
  <c r="AS2075" i="4"/>
  <c r="AS2400" i="4"/>
  <c r="AS2076" i="4"/>
  <c r="AS2401" i="4"/>
  <c r="AS2404" i="4"/>
  <c r="AR2406" i="4"/>
  <c r="AR2408" i="4"/>
  <c r="AR74" i="4"/>
  <c r="Q1932" i="4"/>
  <c r="R1932" i="4" s="1"/>
  <c r="AW1932" i="4" s="1"/>
  <c r="Q1931" i="4"/>
  <c r="R1931" i="4" s="1"/>
  <c r="AW1931" i="4" s="1"/>
  <c r="Q1930" i="4"/>
  <c r="R1930" i="4" s="1"/>
  <c r="AW1930" i="4" s="1"/>
  <c r="Q1929" i="4"/>
  <c r="R1929" i="4" s="1"/>
  <c r="AW1929" i="4" s="1"/>
  <c r="Q1928" i="4"/>
  <c r="M1928" i="4"/>
  <c r="Q1927" i="4"/>
  <c r="M1927" i="4"/>
  <c r="Q1926" i="4"/>
  <c r="M1926" i="4"/>
  <c r="R70" i="4"/>
  <c r="AW70" i="4" s="1"/>
  <c r="N70" i="4"/>
  <c r="Q811" i="4"/>
  <c r="R811" i="4" s="1"/>
  <c r="N811" i="4"/>
  <c r="Q810" i="4"/>
  <c r="R810" i="4" s="1"/>
  <c r="N810" i="4"/>
  <c r="Q1925" i="4"/>
  <c r="R1925" i="4" s="1"/>
  <c r="AW1925" i="4" s="1"/>
  <c r="N1925" i="4"/>
  <c r="Q931" i="4"/>
  <c r="R931" i="4" s="1"/>
  <c r="AW931" i="4" s="1"/>
  <c r="N931" i="4"/>
  <c r="Q809" i="4"/>
  <c r="R809" i="4" s="1"/>
  <c r="N809" i="4"/>
  <c r="Q808" i="4"/>
  <c r="R808" i="4" s="1"/>
  <c r="N808" i="4"/>
  <c r="Q930" i="4"/>
  <c r="R930" i="4" s="1"/>
  <c r="AW930" i="4" s="1"/>
  <c r="N930" i="4"/>
  <c r="Q807" i="4"/>
  <c r="R807" i="4" s="1"/>
  <c r="N807" i="4"/>
  <c r="Q1924" i="4"/>
  <c r="R1924" i="4" s="1"/>
  <c r="AW1924" i="4" s="1"/>
  <c r="N1924" i="4"/>
  <c r="Q1923" i="4"/>
  <c r="R1923" i="4" s="1"/>
  <c r="AW1923" i="4" s="1"/>
  <c r="N1923" i="4"/>
  <c r="Q2346" i="4"/>
  <c r="R2346" i="4" s="1"/>
  <c r="N2346" i="4"/>
  <c r="Q875" i="4"/>
  <c r="R875" i="4" s="1"/>
  <c r="N875" i="4"/>
  <c r="Q806" i="4"/>
  <c r="R806" i="4" s="1"/>
  <c r="N806" i="4"/>
  <c r="Q805" i="4"/>
  <c r="R805" i="4" s="1"/>
  <c r="N805" i="4"/>
  <c r="Q804" i="4"/>
  <c r="R804" i="4" s="1"/>
  <c r="N804" i="4"/>
  <c r="Q803" i="4"/>
  <c r="R803" i="4" s="1"/>
  <c r="N803" i="4"/>
  <c r="Q2227" i="4"/>
  <c r="R2227" i="4" s="1"/>
  <c r="N2227" i="4"/>
  <c r="Q929" i="4"/>
  <c r="R929" i="4" s="1"/>
  <c r="AW929" i="4" s="1"/>
  <c r="N929" i="4"/>
  <c r="Q802" i="4"/>
  <c r="R802" i="4" s="1"/>
  <c r="N802" i="4"/>
  <c r="Q801" i="4"/>
  <c r="R801" i="4" s="1"/>
  <c r="N801" i="4"/>
  <c r="Q800" i="4"/>
  <c r="R800" i="4" s="1"/>
  <c r="N800" i="4"/>
  <c r="Q799" i="4"/>
  <c r="R799" i="4" s="1"/>
  <c r="N799" i="4"/>
  <c r="Q798" i="4"/>
  <c r="R798" i="4" s="1"/>
  <c r="N798" i="4"/>
  <c r="Q236" i="4"/>
  <c r="R236" i="4" s="1"/>
  <c r="N236" i="4"/>
  <c r="Q928" i="4"/>
  <c r="R928" i="4" s="1"/>
  <c r="AW928" i="4" s="1"/>
  <c r="N928" i="4"/>
  <c r="Q797" i="4"/>
  <c r="R797" i="4" s="1"/>
  <c r="N797" i="4"/>
  <c r="Q1922" i="4"/>
  <c r="R1922" i="4" s="1"/>
  <c r="AW1922" i="4" s="1"/>
  <c r="N1922" i="4"/>
  <c r="Q1921" i="4"/>
  <c r="R1921" i="4" s="1"/>
  <c r="AW1921" i="4" s="1"/>
  <c r="N1921" i="4"/>
  <c r="Q796" i="4"/>
  <c r="R796" i="4" s="1"/>
  <c r="N796" i="4"/>
  <c r="Q2226" i="4"/>
  <c r="R2226" i="4" s="1"/>
  <c r="N2226" i="4"/>
  <c r="Q795" i="4"/>
  <c r="R795" i="4" s="1"/>
  <c r="N795" i="4"/>
  <c r="Q794" i="4"/>
  <c r="R794" i="4" s="1"/>
  <c r="N794" i="4"/>
  <c r="Q793" i="4"/>
  <c r="R793" i="4" s="1"/>
  <c r="N793" i="4"/>
  <c r="Q1920" i="4"/>
  <c r="R1920" i="4" s="1"/>
  <c r="AW1920" i="4" s="1"/>
  <c r="N1920" i="4"/>
  <c r="Q2225" i="4"/>
  <c r="R2225" i="4" s="1"/>
  <c r="N2225" i="4"/>
  <c r="Q2224" i="4"/>
  <c r="R2224" i="4" s="1"/>
  <c r="N2224" i="4"/>
  <c r="Q792" i="4"/>
  <c r="R792" i="4" s="1"/>
  <c r="N792" i="4"/>
  <c r="Q1919" i="4"/>
  <c r="R1919" i="4" s="1"/>
  <c r="AW1919" i="4" s="1"/>
  <c r="N1919" i="4"/>
  <c r="Q1918" i="4"/>
  <c r="R1918" i="4" s="1"/>
  <c r="AW1918" i="4" s="1"/>
  <c r="N1918" i="4"/>
  <c r="Q368" i="4"/>
  <c r="R368" i="4" s="1"/>
  <c r="N368" i="4"/>
  <c r="Q331" i="4"/>
  <c r="R331" i="4" s="1"/>
  <c r="N331" i="4"/>
  <c r="Q346" i="4"/>
  <c r="R346" i="4" s="1"/>
  <c r="AW346" i="4" s="1"/>
  <c r="N346" i="4"/>
  <c r="Q1917" i="4"/>
  <c r="R1917" i="4" s="1"/>
  <c r="AW1917" i="4" s="1"/>
  <c r="N1917" i="4"/>
  <c r="Q44" i="4"/>
  <c r="R44" i="4" s="1"/>
  <c r="AW44" i="4" s="1"/>
  <c r="N44" i="4"/>
  <c r="Q462" i="4"/>
  <c r="R462" i="4" s="1"/>
  <c r="AW462" i="4" s="1"/>
  <c r="N462" i="4"/>
  <c r="Q461" i="4"/>
  <c r="R461" i="4" s="1"/>
  <c r="AW461" i="4" s="1"/>
  <c r="N461" i="4"/>
  <c r="Q468" i="4"/>
  <c r="R468" i="4" s="1"/>
  <c r="AW468" i="4" s="1"/>
  <c r="N468" i="4"/>
  <c r="Q473" i="4"/>
  <c r="R473" i="4" s="1"/>
  <c r="AW473" i="4" s="1"/>
  <c r="N473" i="4"/>
  <c r="Q467" i="4"/>
  <c r="R467" i="4" s="1"/>
  <c r="AW467" i="4" s="1"/>
  <c r="N467" i="4"/>
  <c r="Q517" i="4"/>
  <c r="R517" i="4" s="1"/>
  <c r="AW517" i="4" s="1"/>
  <c r="N517" i="4"/>
  <c r="Q490" i="4"/>
  <c r="R490" i="4" s="1"/>
  <c r="AW490" i="4" s="1"/>
  <c r="N490" i="4"/>
  <c r="Q1916" i="4"/>
  <c r="R1916" i="4" s="1"/>
  <c r="AW1916" i="4" s="1"/>
  <c r="N1916" i="4"/>
  <c r="Q445" i="4"/>
  <c r="R445" i="4" s="1"/>
  <c r="AW445" i="4" s="1"/>
  <c r="N445" i="4"/>
  <c r="Q488" i="4"/>
  <c r="R488" i="4" s="1"/>
  <c r="AW488" i="4" s="1"/>
  <c r="N488" i="4"/>
  <c r="Q405" i="4"/>
  <c r="R405" i="4" s="1"/>
  <c r="AW405" i="4" s="1"/>
  <c r="N405" i="4"/>
  <c r="Q476" i="4"/>
  <c r="R476" i="4" s="1"/>
  <c r="AW476" i="4" s="1"/>
  <c r="N476" i="4"/>
  <c r="Q358" i="4"/>
  <c r="R358" i="4" s="1"/>
  <c r="AW358" i="4" s="1"/>
  <c r="N358" i="4"/>
  <c r="Q1915" i="4"/>
  <c r="R1915" i="4" s="1"/>
  <c r="AW1915" i="4" s="1"/>
  <c r="N1915" i="4"/>
  <c r="Q372" i="4"/>
  <c r="R372" i="4" s="1"/>
  <c r="AW372" i="4" s="1"/>
  <c r="N372" i="4"/>
  <c r="Q371" i="4"/>
  <c r="R371" i="4" s="1"/>
  <c r="AW371" i="4" s="1"/>
  <c r="N371" i="4"/>
  <c r="Q370" i="4"/>
  <c r="R370" i="4" s="1"/>
  <c r="AW370" i="4" s="1"/>
  <c r="N370" i="4"/>
  <c r="Q1914" i="4"/>
  <c r="R1914" i="4" s="1"/>
  <c r="AW1914" i="4" s="1"/>
  <c r="N1914" i="4"/>
  <c r="Q1913" i="4"/>
  <c r="R1913" i="4" s="1"/>
  <c r="AW1913" i="4" s="1"/>
  <c r="N1913" i="4"/>
  <c r="Q406" i="4"/>
  <c r="R406" i="4" s="1"/>
  <c r="AW406" i="4" s="1"/>
  <c r="N406" i="4"/>
  <c r="Q397" i="4"/>
  <c r="R397" i="4" s="1"/>
  <c r="AW397" i="4" s="1"/>
  <c r="N397" i="4"/>
  <c r="Q394" i="4"/>
  <c r="R394" i="4" s="1"/>
  <c r="AW394" i="4" s="1"/>
  <c r="N394" i="4"/>
  <c r="Q2223" i="4"/>
  <c r="R2223" i="4" s="1"/>
  <c r="N2223" i="4"/>
  <c r="Q393" i="4"/>
  <c r="R393" i="4" s="1"/>
  <c r="AW393" i="4" s="1"/>
  <c r="N393" i="4"/>
  <c r="Q548" i="4"/>
  <c r="R548" i="4" s="1"/>
  <c r="N548" i="4"/>
  <c r="Q2222" i="4"/>
  <c r="R2222" i="4" s="1"/>
  <c r="N2222" i="4"/>
  <c r="Q2221" i="4"/>
  <c r="R2221" i="4" s="1"/>
  <c r="N2221" i="4"/>
  <c r="Q874" i="4"/>
  <c r="R874" i="4" s="1"/>
  <c r="N874" i="4"/>
  <c r="Q2220" i="4"/>
  <c r="R2220" i="4" s="1"/>
  <c r="N2220" i="4"/>
  <c r="Q2219" i="4"/>
  <c r="R2219" i="4" s="1"/>
  <c r="N2219" i="4"/>
  <c r="Q2218" i="4"/>
  <c r="R2218" i="4" s="1"/>
  <c r="N2218" i="4"/>
  <c r="Q2217" i="4"/>
  <c r="R2217" i="4" s="1"/>
  <c r="N2217" i="4"/>
  <c r="Q2216" i="4"/>
  <c r="R2216" i="4" s="1"/>
  <c r="N2216" i="4"/>
  <c r="Q460" i="4"/>
  <c r="R460" i="4" s="1"/>
  <c r="AW460" i="4" s="1"/>
  <c r="N460" i="4"/>
  <c r="Q459" i="4"/>
  <c r="R459" i="4" s="1"/>
  <c r="AW459" i="4" s="1"/>
  <c r="N459" i="4"/>
  <c r="Q119" i="4"/>
  <c r="R119" i="4" s="1"/>
  <c r="AW119" i="4" s="1"/>
  <c r="N119" i="4"/>
  <c r="Q184" i="4"/>
  <c r="R184" i="4" s="1"/>
  <c r="AW184" i="4" s="1"/>
  <c r="N184" i="4"/>
  <c r="Q35" i="4"/>
  <c r="R35" i="4" s="1"/>
  <c r="AW35" i="4" s="1"/>
  <c r="N35" i="4"/>
  <c r="Q367" i="4"/>
  <c r="R367" i="4" s="1"/>
  <c r="N367" i="4"/>
  <c r="Q354" i="4"/>
  <c r="R354" i="4" s="1"/>
  <c r="N354" i="4"/>
  <c r="Q334" i="4"/>
  <c r="R334" i="4" s="1"/>
  <c r="N334" i="4"/>
  <c r="Q369" i="4"/>
  <c r="R369" i="4" s="1"/>
  <c r="AW369" i="4" s="1"/>
  <c r="N369" i="4"/>
  <c r="Q67" i="4"/>
  <c r="R67" i="4" s="1"/>
  <c r="AW67" i="4" s="1"/>
  <c r="N67" i="4"/>
  <c r="Q66" i="4"/>
  <c r="R66" i="4" s="1"/>
  <c r="AW66" i="4" s="1"/>
  <c r="N66" i="4"/>
  <c r="Q64" i="4"/>
  <c r="R64" i="4" s="1"/>
  <c r="AW64" i="4" s="1"/>
  <c r="N64" i="4"/>
  <c r="Q359" i="4"/>
  <c r="R359" i="4" s="1"/>
  <c r="N359" i="4"/>
  <c r="Q873" i="4"/>
  <c r="R873" i="4" s="1"/>
  <c r="N873" i="4"/>
  <c r="Q539" i="4"/>
  <c r="R539" i="4" s="1"/>
  <c r="N539" i="4"/>
  <c r="Q183" i="4"/>
  <c r="R183" i="4" s="1"/>
  <c r="AW183" i="4" s="1"/>
  <c r="N183" i="4"/>
  <c r="Q104" i="4"/>
  <c r="R104" i="4" s="1"/>
  <c r="AW104" i="4" s="1"/>
  <c r="N104" i="4"/>
  <c r="Q309" i="4"/>
  <c r="R309" i="4" s="1"/>
  <c r="N309" i="4"/>
  <c r="Q308" i="4"/>
  <c r="R308" i="4" s="1"/>
  <c r="N308" i="4"/>
  <c r="Q344" i="4"/>
  <c r="R344" i="4" s="1"/>
  <c r="N344" i="4"/>
  <c r="Q343" i="4"/>
  <c r="R343" i="4" s="1"/>
  <c r="N343" i="4"/>
  <c r="Q178" i="4"/>
  <c r="R178" i="4" s="1"/>
  <c r="AW178" i="4" s="1"/>
  <c r="N178" i="4"/>
  <c r="Q55" i="4"/>
  <c r="R55" i="4" s="1"/>
  <c r="AW55" i="4" s="1"/>
  <c r="N55" i="4"/>
  <c r="Q345" i="4"/>
  <c r="R345" i="4" s="1"/>
  <c r="N345" i="4"/>
  <c r="Q99" i="4"/>
  <c r="R99" i="4" s="1"/>
  <c r="AW99" i="4" s="1"/>
  <c r="N99" i="4"/>
  <c r="Q278" i="4"/>
  <c r="R278" i="4" s="1"/>
  <c r="N278" i="4"/>
  <c r="Q872" i="4"/>
  <c r="R872" i="4" s="1"/>
  <c r="N872" i="4"/>
  <c r="Q871" i="4"/>
  <c r="R871" i="4" s="1"/>
  <c r="N871" i="4"/>
  <c r="Q33" i="4"/>
  <c r="R33" i="4" s="1"/>
  <c r="AW33" i="4" s="1"/>
  <c r="N33" i="4"/>
  <c r="Q54" i="4"/>
  <c r="R54" i="4" s="1"/>
  <c r="AW54" i="4" s="1"/>
  <c r="N54" i="4"/>
  <c r="Q8" i="4"/>
  <c r="R8" i="4" s="1"/>
  <c r="AW8" i="4" s="1"/>
  <c r="N8" i="4"/>
  <c r="Q2215" i="4"/>
  <c r="R2215" i="4" s="1"/>
  <c r="N2215" i="4"/>
  <c r="Q1912" i="4"/>
  <c r="R1912" i="4" s="1"/>
  <c r="AW1912" i="4" s="1"/>
  <c r="N1912" i="4"/>
  <c r="Q62" i="4"/>
  <c r="R62" i="4" s="1"/>
  <c r="AW62" i="4" s="1"/>
  <c r="N62" i="4"/>
  <c r="Q1911" i="4"/>
  <c r="R1911" i="4" s="1"/>
  <c r="AW1911" i="4" s="1"/>
  <c r="N1911" i="4"/>
  <c r="Q1910" i="4"/>
  <c r="R1910" i="4" s="1"/>
  <c r="AW1910" i="4" s="1"/>
  <c r="N1910" i="4"/>
  <c r="Q1909" i="4"/>
  <c r="R1909" i="4" s="1"/>
  <c r="AW1909" i="4" s="1"/>
  <c r="N1909" i="4"/>
  <c r="Q189" i="4"/>
  <c r="R189" i="4" s="1"/>
  <c r="AW189" i="4" s="1"/>
  <c r="N189" i="4"/>
  <c r="Q1908" i="4"/>
  <c r="R1908" i="4" s="1"/>
  <c r="AW1908" i="4" s="1"/>
  <c r="N1908" i="4"/>
  <c r="Q489" i="4"/>
  <c r="R489" i="4" s="1"/>
  <c r="AW489" i="4" s="1"/>
  <c r="N489" i="4"/>
  <c r="Q385" i="4"/>
  <c r="R385" i="4" s="1"/>
  <c r="AW385" i="4" s="1"/>
  <c r="N385" i="4"/>
  <c r="Q182" i="4"/>
  <c r="R182" i="4" s="1"/>
  <c r="AW182" i="4" s="1"/>
  <c r="N182" i="4"/>
  <c r="Q146" i="4"/>
  <c r="R146" i="4" s="1"/>
  <c r="AW146" i="4" s="1"/>
  <c r="N146" i="4"/>
  <c r="Q407" i="4"/>
  <c r="R407" i="4" s="1"/>
  <c r="N407" i="4"/>
  <c r="Q48" i="4"/>
  <c r="R48" i="4" s="1"/>
  <c r="AW48" i="4" s="1"/>
  <c r="N48" i="4"/>
  <c r="Q390" i="4"/>
  <c r="R390" i="4" s="1"/>
  <c r="AW390" i="4" s="1"/>
  <c r="N390" i="4"/>
  <c r="Q239" i="4"/>
  <c r="R239" i="4" s="1"/>
  <c r="N239" i="4"/>
  <c r="Q2345" i="4"/>
  <c r="R2345" i="4" s="1"/>
  <c r="N2345" i="4"/>
  <c r="Q269" i="4"/>
  <c r="R269" i="4" s="1"/>
  <c r="AW269" i="4" s="1"/>
  <c r="N269" i="4"/>
  <c r="Q193" i="4"/>
  <c r="R193" i="4" s="1"/>
  <c r="AW193" i="4" s="1"/>
  <c r="N193" i="4"/>
  <c r="Q12" i="4"/>
  <c r="R12" i="4" s="1"/>
  <c r="AW12" i="4" s="1"/>
  <c r="N12" i="4"/>
  <c r="Q1907" i="4"/>
  <c r="R1907" i="4" s="1"/>
  <c r="AW1907" i="4" s="1"/>
  <c r="N1907" i="4"/>
  <c r="Q192" i="4"/>
  <c r="R192" i="4" s="1"/>
  <c r="AW192" i="4" s="1"/>
  <c r="N192" i="4"/>
  <c r="Q9" i="4"/>
  <c r="R9" i="4" s="1"/>
  <c r="AW9" i="4" s="1"/>
  <c r="N9" i="4"/>
  <c r="Q1906" i="4"/>
  <c r="R1906" i="4" s="1"/>
  <c r="AW1906" i="4" s="1"/>
  <c r="N1906" i="4"/>
  <c r="Q2344" i="4"/>
  <c r="R2344" i="4" s="1"/>
  <c r="N2344" i="4"/>
  <c r="Q1905" i="4"/>
  <c r="R1905" i="4" s="1"/>
  <c r="AW1905" i="4" s="1"/>
  <c r="N1905" i="4"/>
  <c r="Q27" i="4"/>
  <c r="R27" i="4" s="1"/>
  <c r="AW27" i="4" s="1"/>
  <c r="N27" i="4"/>
  <c r="Q31" i="4"/>
  <c r="R31" i="4" s="1"/>
  <c r="AW31" i="4" s="1"/>
  <c r="N31" i="4"/>
  <c r="Q30" i="4"/>
  <c r="R30" i="4" s="1"/>
  <c r="AW30" i="4" s="1"/>
  <c r="N30" i="4"/>
  <c r="Q29" i="4"/>
  <c r="R29" i="4" s="1"/>
  <c r="AW29" i="4" s="1"/>
  <c r="N29" i="4"/>
  <c r="Q37" i="4"/>
  <c r="R37" i="4" s="1"/>
  <c r="AW37" i="4" s="1"/>
  <c r="N37" i="4"/>
  <c r="Q39" i="4"/>
  <c r="R39" i="4" s="1"/>
  <c r="AW39" i="4" s="1"/>
  <c r="N39" i="4"/>
  <c r="Q2214" i="4"/>
  <c r="R2214" i="4" s="1"/>
  <c r="N2214" i="4"/>
  <c r="Q20" i="4"/>
  <c r="R20" i="4" s="1"/>
  <c r="AW20" i="4" s="1"/>
  <c r="N20" i="4"/>
  <c r="Q14" i="4"/>
  <c r="R14" i="4" s="1"/>
  <c r="AW14" i="4" s="1"/>
  <c r="N14" i="4"/>
  <c r="Q25" i="4"/>
  <c r="R25" i="4" s="1"/>
  <c r="AW25" i="4" s="1"/>
  <c r="N25" i="4"/>
  <c r="Q19" i="4"/>
  <c r="R19" i="4" s="1"/>
  <c r="AW19" i="4" s="1"/>
  <c r="N19" i="4"/>
  <c r="Q24" i="4"/>
  <c r="R24" i="4" s="1"/>
  <c r="AW24" i="4" s="1"/>
  <c r="N24" i="4"/>
  <c r="Q23" i="4"/>
  <c r="R23" i="4" s="1"/>
  <c r="AW23" i="4" s="1"/>
  <c r="N23" i="4"/>
  <c r="Q22" i="4"/>
  <c r="R22" i="4" s="1"/>
  <c r="AW22" i="4" s="1"/>
  <c r="N22" i="4"/>
  <c r="Q21" i="4"/>
  <c r="R21" i="4" s="1"/>
  <c r="AW21" i="4" s="1"/>
  <c r="N21" i="4"/>
  <c r="Q18" i="4"/>
  <c r="R18" i="4" s="1"/>
  <c r="AW18" i="4" s="1"/>
  <c r="N18" i="4"/>
  <c r="Q17" i="4"/>
  <c r="R17" i="4" s="1"/>
  <c r="AW17" i="4" s="1"/>
  <c r="N17" i="4"/>
  <c r="Q16" i="4"/>
  <c r="R16" i="4" s="1"/>
  <c r="AW16" i="4" s="1"/>
  <c r="N16" i="4"/>
  <c r="Q15" i="4"/>
  <c r="R15" i="4" s="1"/>
  <c r="AW15" i="4" s="1"/>
  <c r="N15" i="4"/>
  <c r="Q13" i="4"/>
  <c r="R13" i="4" s="1"/>
  <c r="AW13" i="4" s="1"/>
  <c r="N13" i="4"/>
  <c r="Q435" i="4"/>
  <c r="R435" i="4" s="1"/>
  <c r="N435" i="4"/>
  <c r="Q32" i="4"/>
  <c r="R32" i="4" s="1"/>
  <c r="AW32" i="4" s="1"/>
  <c r="N32" i="4"/>
  <c r="Q272" i="4"/>
  <c r="R272" i="4" s="1"/>
  <c r="N272" i="4"/>
  <c r="Q108" i="4"/>
  <c r="R108" i="4" s="1"/>
  <c r="AW108" i="4" s="1"/>
  <c r="N108" i="4"/>
  <c r="Q106" i="4"/>
  <c r="R106" i="4" s="1"/>
  <c r="N106" i="4"/>
  <c r="Q240" i="4"/>
  <c r="R240" i="4" s="1"/>
  <c r="AW240" i="4" s="1"/>
  <c r="N240" i="4"/>
  <c r="Q49" i="4"/>
  <c r="R49" i="4" s="1"/>
  <c r="AW49" i="4" s="1"/>
  <c r="N49" i="4"/>
  <c r="Q210" i="4"/>
  <c r="R210" i="4" s="1"/>
  <c r="AW210" i="4" s="1"/>
  <c r="N210" i="4"/>
  <c r="Q7" i="4"/>
  <c r="R7" i="4" s="1"/>
  <c r="N7" i="4"/>
  <c r="Q347" i="4"/>
  <c r="R347" i="4" s="1"/>
  <c r="N347" i="4"/>
  <c r="Q356" i="4"/>
  <c r="R356" i="4" s="1"/>
  <c r="AW356" i="4" s="1"/>
  <c r="N356" i="4"/>
  <c r="Q366" i="4"/>
  <c r="R366" i="4" s="1"/>
  <c r="AW366" i="4" s="1"/>
  <c r="N366" i="4"/>
  <c r="Q355" i="4"/>
  <c r="R355" i="4" s="1"/>
  <c r="AW355" i="4" s="1"/>
  <c r="N355" i="4"/>
  <c r="Q744" i="4"/>
  <c r="R744" i="4" s="1"/>
  <c r="N744" i="4"/>
  <c r="Q743" i="4"/>
  <c r="R743" i="4" s="1"/>
  <c r="N743" i="4"/>
  <c r="Q1904" i="4"/>
  <c r="R1904" i="4" s="1"/>
  <c r="AW1904" i="4" s="1"/>
  <c r="N1904" i="4"/>
  <c r="Q208" i="4"/>
  <c r="R208" i="4" s="1"/>
  <c r="AW208" i="4" s="1"/>
  <c r="N208" i="4"/>
  <c r="Q383" i="4"/>
  <c r="R383" i="4" s="1"/>
  <c r="AW383" i="4" s="1"/>
  <c r="N383" i="4"/>
  <c r="Q441" i="4"/>
  <c r="R441" i="4" s="1"/>
  <c r="AW441" i="4" s="1"/>
  <c r="N441" i="4"/>
  <c r="Q268" i="4"/>
  <c r="R268" i="4" s="1"/>
  <c r="AW268" i="4" s="1"/>
  <c r="N268" i="4"/>
  <c r="Q191" i="4"/>
  <c r="R191" i="4" s="1"/>
  <c r="AW191" i="4" s="1"/>
  <c r="N191" i="4"/>
  <c r="Q71" i="4"/>
  <c r="R71" i="4" s="1"/>
  <c r="AW71" i="4" s="1"/>
  <c r="N71" i="4"/>
  <c r="Q38" i="4"/>
  <c r="R38" i="4" s="1"/>
  <c r="AW38" i="4" s="1"/>
  <c r="N38" i="4"/>
  <c r="Q63" i="4"/>
  <c r="R63" i="4" s="1"/>
  <c r="AW63" i="4" s="1"/>
  <c r="N63" i="4"/>
  <c r="Q145" i="4"/>
  <c r="R145" i="4" s="1"/>
  <c r="AW145" i="4" s="1"/>
  <c r="N145" i="4"/>
  <c r="Q922" i="4"/>
  <c r="R922" i="4" s="1"/>
  <c r="N922" i="4"/>
  <c r="Q2213" i="4"/>
  <c r="R2213" i="4" s="1"/>
  <c r="N2213" i="4"/>
  <c r="Q870" i="4"/>
  <c r="R870" i="4" s="1"/>
  <c r="N870" i="4"/>
  <c r="Q817" i="4"/>
  <c r="R817" i="4" s="1"/>
  <c r="N817" i="4"/>
  <c r="Q41" i="4"/>
  <c r="R41" i="4" s="1"/>
  <c r="AW41" i="4" s="1"/>
  <c r="N41" i="4"/>
  <c r="Q177" i="4"/>
  <c r="R177" i="4" s="1"/>
  <c r="AW177" i="4" s="1"/>
  <c r="N177" i="4"/>
  <c r="Q816" i="4"/>
  <c r="R816" i="4" s="1"/>
  <c r="N816" i="4"/>
  <c r="Q1903" i="4"/>
  <c r="R1903" i="4" s="1"/>
  <c r="AW1903" i="4" s="1"/>
  <c r="N1903" i="4"/>
  <c r="Q1902" i="4"/>
  <c r="R1902" i="4" s="1"/>
  <c r="AW1902" i="4" s="1"/>
  <c r="N1902" i="4"/>
  <c r="Q869" i="4"/>
  <c r="R869" i="4" s="1"/>
  <c r="N869" i="4"/>
  <c r="Q266" i="4"/>
  <c r="R266" i="4" s="1"/>
  <c r="AW266" i="4" s="1"/>
  <c r="N266" i="4"/>
  <c r="Q742" i="4"/>
  <c r="R742" i="4" s="1"/>
  <c r="N742" i="4"/>
  <c r="Q2212" i="4"/>
  <c r="R2212" i="4" s="1"/>
  <c r="N2212" i="4"/>
  <c r="Q411" i="4"/>
  <c r="R411" i="4" s="1"/>
  <c r="N411" i="4"/>
  <c r="Q2211" i="4"/>
  <c r="R2211" i="4" s="1"/>
  <c r="N2211" i="4"/>
  <c r="Q487" i="4"/>
  <c r="R487" i="4" s="1"/>
  <c r="N487" i="4"/>
  <c r="Q2210" i="4"/>
  <c r="R2210" i="4" s="1"/>
  <c r="N2210" i="4"/>
  <c r="Q921" i="4"/>
  <c r="R921" i="4" s="1"/>
  <c r="N921" i="4"/>
  <c r="Q920" i="4"/>
  <c r="R920" i="4" s="1"/>
  <c r="N920" i="4"/>
  <c r="Q927" i="4"/>
  <c r="R927" i="4" s="1"/>
  <c r="AW927" i="4" s="1"/>
  <c r="N927" i="4"/>
  <c r="Q637" i="4"/>
  <c r="R637" i="4" s="1"/>
  <c r="N637" i="4"/>
  <c r="Q791" i="4"/>
  <c r="R791" i="4" s="1"/>
  <c r="N791" i="4"/>
  <c r="Q868" i="4"/>
  <c r="R868" i="4" s="1"/>
  <c r="N868" i="4"/>
  <c r="Q636" i="4"/>
  <c r="R636" i="4" s="1"/>
  <c r="N636" i="4"/>
  <c r="Q790" i="4"/>
  <c r="R790" i="4" s="1"/>
  <c r="N790" i="4"/>
  <c r="Q639" i="4"/>
  <c r="R639" i="4" s="1"/>
  <c r="N639" i="4"/>
  <c r="Q867" i="4"/>
  <c r="R867" i="4" s="1"/>
  <c r="N867" i="4"/>
  <c r="Q752" i="4"/>
  <c r="R752" i="4" s="1"/>
  <c r="N752" i="4"/>
  <c r="Q2209" i="4"/>
  <c r="R2209" i="4" s="1"/>
  <c r="N2209" i="4"/>
  <c r="Q2343" i="4"/>
  <c r="R2343" i="4" s="1"/>
  <c r="N2343" i="4"/>
  <c r="Q1901" i="4"/>
  <c r="R1901" i="4" s="1"/>
  <c r="AW1901" i="4" s="1"/>
  <c r="N1901" i="4"/>
  <c r="Q1900" i="4"/>
  <c r="R1900" i="4" s="1"/>
  <c r="AW1900" i="4" s="1"/>
  <c r="N1900" i="4"/>
  <c r="Q1899" i="4"/>
  <c r="R1899" i="4" s="1"/>
  <c r="AW1899" i="4" s="1"/>
  <c r="N1899" i="4"/>
  <c r="Q1898" i="4"/>
  <c r="R1898" i="4" s="1"/>
  <c r="AW1898" i="4" s="1"/>
  <c r="N1898" i="4"/>
  <c r="Q2208" i="4"/>
  <c r="R2208" i="4" s="1"/>
  <c r="N2208" i="4"/>
  <c r="Q1897" i="4"/>
  <c r="R1897" i="4" s="1"/>
  <c r="AW1897" i="4" s="1"/>
  <c r="N1897" i="4"/>
  <c r="Q333" i="4"/>
  <c r="R333" i="4" s="1"/>
  <c r="N333" i="4"/>
  <c r="Q332" i="4"/>
  <c r="R332" i="4" s="1"/>
  <c r="N332" i="4"/>
  <c r="Q866" i="4"/>
  <c r="R866" i="4" s="1"/>
  <c r="N866" i="4"/>
  <c r="Q6" i="4"/>
  <c r="R6" i="4" s="1"/>
  <c r="AW6" i="4" s="1"/>
  <c r="N6" i="4"/>
  <c r="Q2342" i="4"/>
  <c r="R2342" i="4" s="1"/>
  <c r="N2342" i="4"/>
  <c r="Q940" i="4"/>
  <c r="R940" i="4" s="1"/>
  <c r="AW940" i="4" s="1"/>
  <c r="N940" i="4"/>
  <c r="Q815" i="4"/>
  <c r="R815" i="4" s="1"/>
  <c r="N815" i="4"/>
  <c r="Q814" i="4"/>
  <c r="R814" i="4" s="1"/>
  <c r="N814" i="4"/>
  <c r="Q813" i="4"/>
  <c r="R813" i="4" s="1"/>
  <c r="N813" i="4"/>
  <c r="Q1896" i="4"/>
  <c r="R1896" i="4" s="1"/>
  <c r="AW1896" i="4" s="1"/>
  <c r="N1896" i="4"/>
  <c r="Q789" i="4"/>
  <c r="R789" i="4" s="1"/>
  <c r="N789" i="4"/>
  <c r="Q1895" i="4"/>
  <c r="R1895" i="4" s="1"/>
  <c r="AW1895" i="4" s="1"/>
  <c r="N1895" i="4"/>
  <c r="Q788" i="4"/>
  <c r="R788" i="4" s="1"/>
  <c r="N788" i="4"/>
  <c r="Q1894" i="4"/>
  <c r="R1894" i="4" s="1"/>
  <c r="AW1894" i="4" s="1"/>
  <c r="N1894" i="4"/>
  <c r="Q787" i="4"/>
  <c r="R787" i="4" s="1"/>
  <c r="N787" i="4"/>
  <c r="Q1893" i="4"/>
  <c r="R1893" i="4" s="1"/>
  <c r="AW1893" i="4" s="1"/>
  <c r="N1893" i="4"/>
  <c r="Q786" i="4"/>
  <c r="R786" i="4" s="1"/>
  <c r="N786" i="4"/>
  <c r="Q1892" i="4"/>
  <c r="R1892" i="4" s="1"/>
  <c r="AW1892" i="4" s="1"/>
  <c r="N1892" i="4"/>
  <c r="Q1891" i="4"/>
  <c r="R1891" i="4" s="1"/>
  <c r="AW1891" i="4" s="1"/>
  <c r="N1891" i="4"/>
  <c r="Q1890" i="4"/>
  <c r="R1890" i="4" s="1"/>
  <c r="AW1890" i="4" s="1"/>
  <c r="N1890" i="4"/>
  <c r="Q1889" i="4"/>
  <c r="R1889" i="4" s="1"/>
  <c r="AW1889" i="4" s="1"/>
  <c r="N1889" i="4"/>
  <c r="Q1888" i="4"/>
  <c r="R1888" i="4" s="1"/>
  <c r="AW1888" i="4" s="1"/>
  <c r="N1888" i="4"/>
  <c r="Q1887" i="4"/>
  <c r="R1887" i="4" s="1"/>
  <c r="AW1887" i="4" s="1"/>
  <c r="N1887" i="4"/>
  <c r="Q697" i="4"/>
  <c r="R697" i="4" s="1"/>
  <c r="AW697" i="4" s="1"/>
  <c r="N697" i="4"/>
  <c r="Q1886" i="4"/>
  <c r="R1886" i="4" s="1"/>
  <c r="AW1886" i="4" s="1"/>
  <c r="N1886" i="4"/>
  <c r="Q1885" i="4"/>
  <c r="R1885" i="4" s="1"/>
  <c r="AW1885" i="4" s="1"/>
  <c r="N1885" i="4"/>
  <c r="Q1884" i="4"/>
  <c r="R1884" i="4" s="1"/>
  <c r="AW1884" i="4" s="1"/>
  <c r="N1884" i="4"/>
  <c r="Q1883" i="4"/>
  <c r="R1883" i="4" s="1"/>
  <c r="AW1883" i="4" s="1"/>
  <c r="N1883" i="4"/>
  <c r="Q685" i="4"/>
  <c r="R685" i="4" s="1"/>
  <c r="AW685" i="4" s="1"/>
  <c r="N685" i="4"/>
  <c r="Q684" i="4"/>
  <c r="R684" i="4" s="1"/>
  <c r="AW684" i="4" s="1"/>
  <c r="N684" i="4"/>
  <c r="Q683" i="4"/>
  <c r="R683" i="4" s="1"/>
  <c r="AW683" i="4" s="1"/>
  <c r="N683" i="4"/>
  <c r="Q1882" i="4"/>
  <c r="R1882" i="4" s="1"/>
  <c r="AW1882" i="4" s="1"/>
  <c r="N1882" i="4"/>
  <c r="Q682" i="4"/>
  <c r="R682" i="4" s="1"/>
  <c r="AW682" i="4" s="1"/>
  <c r="N682" i="4"/>
  <c r="Q785" i="4"/>
  <c r="R785" i="4" s="1"/>
  <c r="N785" i="4"/>
  <c r="Q784" i="4"/>
  <c r="R784" i="4" s="1"/>
  <c r="N784" i="4"/>
  <c r="Q2207" i="4"/>
  <c r="R2207" i="4" s="1"/>
  <c r="N2207" i="4"/>
  <c r="Q783" i="4"/>
  <c r="R783" i="4" s="1"/>
  <c r="N783" i="4"/>
  <c r="Q692" i="4"/>
  <c r="R692" i="4" s="1"/>
  <c r="AW692" i="4" s="1"/>
  <c r="N692" i="4"/>
  <c r="Q691" i="4"/>
  <c r="R691" i="4" s="1"/>
  <c r="AW691" i="4" s="1"/>
  <c r="N691" i="4"/>
  <c r="Q690" i="4"/>
  <c r="R690" i="4" s="1"/>
  <c r="AW690" i="4" s="1"/>
  <c r="N690" i="4"/>
  <c r="Q689" i="4"/>
  <c r="R689" i="4" s="1"/>
  <c r="AW689" i="4" s="1"/>
  <c r="N689" i="4"/>
  <c r="Q1881" i="4"/>
  <c r="R1881" i="4" s="1"/>
  <c r="AW1881" i="4" s="1"/>
  <c r="N1881" i="4"/>
  <c r="Q1880" i="4"/>
  <c r="R1880" i="4" s="1"/>
  <c r="AW1880" i="4" s="1"/>
  <c r="N1880" i="4"/>
  <c r="Q1879" i="4"/>
  <c r="R1879" i="4" s="1"/>
  <c r="AW1879" i="4" s="1"/>
  <c r="N1879" i="4"/>
  <c r="Q1878" i="4"/>
  <c r="R1878" i="4" s="1"/>
  <c r="AW1878" i="4" s="1"/>
  <c r="N1878" i="4"/>
  <c r="Q1877" i="4"/>
  <c r="R1877" i="4" s="1"/>
  <c r="AW1877" i="4" s="1"/>
  <c r="N1877" i="4"/>
  <c r="Q1876" i="4"/>
  <c r="R1876" i="4" s="1"/>
  <c r="AW1876" i="4" s="1"/>
  <c r="N1876" i="4"/>
  <c r="Q2341" i="4"/>
  <c r="R2341" i="4" s="1"/>
  <c r="N2341" i="4"/>
  <c r="Q2340" i="4"/>
  <c r="R2340" i="4" s="1"/>
  <c r="N2340" i="4"/>
  <c r="Q1875" i="4"/>
  <c r="R1875" i="4" s="1"/>
  <c r="AW1875" i="4" s="1"/>
  <c r="N1875" i="4"/>
  <c r="Q1874" i="4"/>
  <c r="R1874" i="4" s="1"/>
  <c r="N1874" i="4"/>
  <c r="Q1873" i="4"/>
  <c r="R1873" i="4" s="1"/>
  <c r="AW1873" i="4" s="1"/>
  <c r="N1873" i="4"/>
  <c r="Q1872" i="4"/>
  <c r="R1872" i="4" s="1"/>
  <c r="AW1872" i="4" s="1"/>
  <c r="N1872" i="4"/>
  <c r="Q1871" i="4"/>
  <c r="R1871" i="4" s="1"/>
  <c r="N1871" i="4"/>
  <c r="Q493" i="4"/>
  <c r="R493" i="4" s="1"/>
  <c r="AW493" i="4" s="1"/>
  <c r="N493" i="4"/>
  <c r="Q1870" i="4"/>
  <c r="R1870" i="4" s="1"/>
  <c r="AW1870" i="4" s="1"/>
  <c r="N1870" i="4"/>
  <c r="Q1869" i="4"/>
  <c r="R1869" i="4" s="1"/>
  <c r="AW1869" i="4" s="1"/>
  <c r="N1869" i="4"/>
  <c r="Q865" i="4"/>
  <c r="R865" i="4" s="1"/>
  <c r="N865" i="4"/>
  <c r="Q1868" i="4"/>
  <c r="R1868" i="4" s="1"/>
  <c r="AW1868" i="4" s="1"/>
  <c r="N1868" i="4"/>
  <c r="Q864" i="4"/>
  <c r="R864" i="4" s="1"/>
  <c r="N864" i="4"/>
  <c r="Q1867" i="4"/>
  <c r="R1867" i="4" s="1"/>
  <c r="AW1867" i="4" s="1"/>
  <c r="N1867" i="4"/>
  <c r="Q1866" i="4"/>
  <c r="R1866" i="4" s="1"/>
  <c r="AW1866" i="4" s="1"/>
  <c r="N1866" i="4"/>
  <c r="Q863" i="4"/>
  <c r="R863" i="4" s="1"/>
  <c r="N863" i="4"/>
  <c r="Q862" i="4"/>
  <c r="R862" i="4" s="1"/>
  <c r="N862" i="4"/>
  <c r="Q1865" i="4"/>
  <c r="R1865" i="4" s="1"/>
  <c r="AW1865" i="4" s="1"/>
  <c r="N1865" i="4"/>
  <c r="Q1864" i="4"/>
  <c r="R1864" i="4" s="1"/>
  <c r="AW1864" i="4" s="1"/>
  <c r="N1864" i="4"/>
  <c r="Q861" i="4"/>
  <c r="R861" i="4" s="1"/>
  <c r="N861" i="4"/>
  <c r="Q1863" i="4"/>
  <c r="R1863" i="4" s="1"/>
  <c r="AW1863" i="4" s="1"/>
  <c r="N1863" i="4"/>
  <c r="Q698" i="4"/>
  <c r="R698" i="4" s="1"/>
  <c r="N698" i="4"/>
  <c r="Q2339" i="4"/>
  <c r="R2339" i="4" s="1"/>
  <c r="N2339" i="4"/>
  <c r="Q2206" i="4"/>
  <c r="R2206" i="4" s="1"/>
  <c r="N2206" i="4"/>
  <c r="Q1862" i="4"/>
  <c r="R1862" i="4" s="1"/>
  <c r="AW1862" i="4" s="1"/>
  <c r="N1862" i="4"/>
  <c r="Q1861" i="4"/>
  <c r="R1861" i="4" s="1"/>
  <c r="N1861" i="4"/>
  <c r="Q446" i="4"/>
  <c r="R446" i="4" s="1"/>
  <c r="AW446" i="4" s="1"/>
  <c r="N446" i="4"/>
  <c r="Q1860" i="4"/>
  <c r="R1860" i="4" s="1"/>
  <c r="N1860" i="4"/>
  <c r="Q543" i="4"/>
  <c r="R543" i="4" s="1"/>
  <c r="AW543" i="4" s="1"/>
  <c r="N543" i="4"/>
  <c r="Q1859" i="4"/>
  <c r="R1859" i="4" s="1"/>
  <c r="N1859" i="4"/>
  <c r="Q466" i="4"/>
  <c r="R466" i="4" s="1"/>
  <c r="AW466" i="4" s="1"/>
  <c r="N466" i="4"/>
  <c r="Q544" i="4"/>
  <c r="R544" i="4" s="1"/>
  <c r="N544" i="4"/>
  <c r="Q1858" i="4"/>
  <c r="R1858" i="4" s="1"/>
  <c r="AW1858" i="4" s="1"/>
  <c r="N1858" i="4"/>
  <c r="Q1857" i="4"/>
  <c r="R1857" i="4" s="1"/>
  <c r="N1857" i="4"/>
  <c r="Q1856" i="4"/>
  <c r="R1856" i="4" s="1"/>
  <c r="AW1856" i="4" s="1"/>
  <c r="N1856" i="4"/>
  <c r="Q1855" i="4"/>
  <c r="R1855" i="4" s="1"/>
  <c r="AW1855" i="4" s="1"/>
  <c r="N1855" i="4"/>
  <c r="Q1854" i="4"/>
  <c r="R1854" i="4" s="1"/>
  <c r="AW1854" i="4" s="1"/>
  <c r="N1854" i="4"/>
  <c r="Q1853" i="4"/>
  <c r="R1853" i="4" s="1"/>
  <c r="AW1853" i="4" s="1"/>
  <c r="N1853" i="4"/>
  <c r="Q1852" i="4"/>
  <c r="R1852" i="4" s="1"/>
  <c r="AW1852" i="4" s="1"/>
  <c r="N1852" i="4"/>
  <c r="Q1851" i="4"/>
  <c r="R1851" i="4" s="1"/>
  <c r="AW1851" i="4" s="1"/>
  <c r="N1851" i="4"/>
  <c r="Q1850" i="4"/>
  <c r="R1850" i="4" s="1"/>
  <c r="AW1850" i="4" s="1"/>
  <c r="N1850" i="4"/>
  <c r="Q1849" i="4"/>
  <c r="R1849" i="4" s="1"/>
  <c r="AW1849" i="4" s="1"/>
  <c r="N1849" i="4"/>
  <c r="Q1848" i="4"/>
  <c r="R1848" i="4" s="1"/>
  <c r="AW1848" i="4" s="1"/>
  <c r="N1848" i="4"/>
  <c r="Q1847" i="4"/>
  <c r="R1847" i="4" s="1"/>
  <c r="AW1847" i="4" s="1"/>
  <c r="N1847" i="4"/>
  <c r="Q1846" i="4"/>
  <c r="R1846" i="4" s="1"/>
  <c r="AW1846" i="4" s="1"/>
  <c r="N1846" i="4"/>
  <c r="Q1845" i="4"/>
  <c r="R1845" i="4" s="1"/>
  <c r="AW1845" i="4" s="1"/>
  <c r="N1845" i="4"/>
  <c r="Q1844" i="4"/>
  <c r="R1844" i="4" s="1"/>
  <c r="AW1844" i="4" s="1"/>
  <c r="N1844" i="4"/>
  <c r="Q1843" i="4"/>
  <c r="R1843" i="4" s="1"/>
  <c r="N1843" i="4"/>
  <c r="Q1842" i="4"/>
  <c r="R1842" i="4" s="1"/>
  <c r="AW1842" i="4" s="1"/>
  <c r="N1842" i="4"/>
  <c r="Q1841" i="4"/>
  <c r="R1841" i="4" s="1"/>
  <c r="AW1841" i="4" s="1"/>
  <c r="N1841" i="4"/>
  <c r="Q1840" i="4"/>
  <c r="R1840" i="4" s="1"/>
  <c r="N1840" i="4"/>
  <c r="Q1839" i="4"/>
  <c r="R1839" i="4" s="1"/>
  <c r="AW1839" i="4" s="1"/>
  <c r="N1839" i="4"/>
  <c r="Q1838" i="4"/>
  <c r="R1838" i="4" s="1"/>
  <c r="N1838" i="4"/>
  <c r="Q1837" i="4"/>
  <c r="R1837" i="4" s="1"/>
  <c r="AW1837" i="4" s="1"/>
  <c r="N1837" i="4"/>
  <c r="Q1836" i="4"/>
  <c r="R1836" i="4" s="1"/>
  <c r="AW1836" i="4" s="1"/>
  <c r="N1836" i="4"/>
  <c r="Q1835" i="4"/>
  <c r="R1835" i="4" s="1"/>
  <c r="AW1835" i="4" s="1"/>
  <c r="N1835" i="4"/>
  <c r="Q1834" i="4"/>
  <c r="R1834" i="4" s="1"/>
  <c r="AW1834" i="4" s="1"/>
  <c r="N1834" i="4"/>
  <c r="Q1833" i="4"/>
  <c r="R1833" i="4" s="1"/>
  <c r="N1833" i="4"/>
  <c r="Q1832" i="4"/>
  <c r="R1832" i="4" s="1"/>
  <c r="AW1832" i="4" s="1"/>
  <c r="N1832" i="4"/>
  <c r="Q1831" i="4"/>
  <c r="R1831" i="4" s="1"/>
  <c r="AW1831" i="4" s="1"/>
  <c r="N1831" i="4"/>
  <c r="Q1830" i="4"/>
  <c r="R1830" i="4" s="1"/>
  <c r="AW1830" i="4" s="1"/>
  <c r="N1830" i="4"/>
  <c r="Q187" i="4"/>
  <c r="R187" i="4" s="1"/>
  <c r="AW187" i="4" s="1"/>
  <c r="N187" i="4"/>
  <c r="Q180" i="4"/>
  <c r="R180" i="4" s="1"/>
  <c r="AW180" i="4" s="1"/>
  <c r="N180" i="4"/>
  <c r="Q1829" i="4"/>
  <c r="R1829" i="4" s="1"/>
  <c r="AW1829" i="4" s="1"/>
  <c r="N1829" i="4"/>
  <c r="Q147" i="4"/>
  <c r="R147" i="4" s="1"/>
  <c r="AW147" i="4" s="1"/>
  <c r="N147" i="4"/>
  <c r="Q1828" i="4"/>
  <c r="R1828" i="4" s="1"/>
  <c r="AW1828" i="4" s="1"/>
  <c r="N1828" i="4"/>
  <c r="Q464" i="4"/>
  <c r="R464" i="4" s="1"/>
  <c r="AW464" i="4" s="1"/>
  <c r="N464" i="4"/>
  <c r="Q238" i="4"/>
  <c r="R238" i="4" s="1"/>
  <c r="AW238" i="4" s="1"/>
  <c r="N238" i="4"/>
  <c r="Q1827" i="4"/>
  <c r="R1827" i="4" s="1"/>
  <c r="AW1827" i="4" s="1"/>
  <c r="N1827" i="4"/>
  <c r="Q1826" i="4"/>
  <c r="R1826" i="4" s="1"/>
  <c r="AW1826" i="4" s="1"/>
  <c r="N1826" i="4"/>
  <c r="Q1825" i="4"/>
  <c r="R1825" i="4" s="1"/>
  <c r="AW1825" i="4" s="1"/>
  <c r="N1825" i="4"/>
  <c r="Q389" i="4"/>
  <c r="R389" i="4" s="1"/>
  <c r="AW389" i="4" s="1"/>
  <c r="N389" i="4"/>
  <c r="Q1824" i="4"/>
  <c r="R1824" i="4" s="1"/>
  <c r="AW1824" i="4" s="1"/>
  <c r="N1824" i="4"/>
  <c r="Q1823" i="4"/>
  <c r="R1823" i="4" s="1"/>
  <c r="AW1823" i="4" s="1"/>
  <c r="N1823" i="4"/>
  <c r="Q1822" i="4"/>
  <c r="R1822" i="4" s="1"/>
  <c r="AW1822" i="4" s="1"/>
  <c r="N1822" i="4"/>
  <c r="Q1821" i="4"/>
  <c r="R1821" i="4" s="1"/>
  <c r="N1821" i="4"/>
  <c r="Q1820" i="4"/>
  <c r="R1820" i="4" s="1"/>
  <c r="N1820" i="4"/>
  <c r="Q237" i="4"/>
  <c r="R237" i="4" s="1"/>
  <c r="AW237" i="4" s="1"/>
  <c r="N237" i="4"/>
  <c r="Q1819" i="4"/>
  <c r="R1819" i="4" s="1"/>
  <c r="AW1819" i="4" s="1"/>
  <c r="N1819" i="4"/>
  <c r="Q335" i="4"/>
  <c r="R335" i="4" s="1"/>
  <c r="AW335" i="4" s="1"/>
  <c r="N335" i="4"/>
  <c r="Q312" i="4"/>
  <c r="R312" i="4" s="1"/>
  <c r="AW312" i="4" s="1"/>
  <c r="N312" i="4"/>
  <c r="Q1818" i="4"/>
  <c r="R1818" i="4" s="1"/>
  <c r="AW1818" i="4" s="1"/>
  <c r="N1818" i="4"/>
  <c r="Q194" i="4"/>
  <c r="R194" i="4" s="1"/>
  <c r="AW194" i="4" s="1"/>
  <c r="N194" i="4"/>
  <c r="Q1817" i="4"/>
  <c r="R1817" i="4" s="1"/>
  <c r="AW1817" i="4" s="1"/>
  <c r="N1817" i="4"/>
  <c r="Q1816" i="4"/>
  <c r="R1816" i="4" s="1"/>
  <c r="AW1816" i="4" s="1"/>
  <c r="N1816" i="4"/>
  <c r="Q1815" i="4"/>
  <c r="R1815" i="4" s="1"/>
  <c r="AW1815" i="4" s="1"/>
  <c r="N1815" i="4"/>
  <c r="Q1814" i="4"/>
  <c r="R1814" i="4" s="1"/>
  <c r="AW1814" i="4" s="1"/>
  <c r="N1814" i="4"/>
  <c r="Q1813" i="4"/>
  <c r="R1813" i="4" s="1"/>
  <c r="AW1813" i="4" s="1"/>
  <c r="N1813" i="4"/>
  <c r="Q1812" i="4"/>
  <c r="R1812" i="4" s="1"/>
  <c r="AW1812" i="4" s="1"/>
  <c r="N1812" i="4"/>
  <c r="Q1811" i="4"/>
  <c r="R1811" i="4" s="1"/>
  <c r="AW1811" i="4" s="1"/>
  <c r="N1811" i="4"/>
  <c r="Q1810" i="4"/>
  <c r="R1810" i="4" s="1"/>
  <c r="AW1810" i="4" s="1"/>
  <c r="N1810" i="4"/>
  <c r="Q1809" i="4"/>
  <c r="R1809" i="4" s="1"/>
  <c r="AW1809" i="4" s="1"/>
  <c r="N1809" i="4"/>
  <c r="Q1808" i="4"/>
  <c r="R1808" i="4" s="1"/>
  <c r="AW1808" i="4" s="1"/>
  <c r="N1808" i="4"/>
  <c r="Q1807" i="4"/>
  <c r="R1807" i="4" s="1"/>
  <c r="AW1807" i="4" s="1"/>
  <c r="N1807" i="4"/>
  <c r="Q1806" i="4"/>
  <c r="R1806" i="4" s="1"/>
  <c r="AW1806" i="4" s="1"/>
  <c r="N1806" i="4"/>
  <c r="Q1805" i="4"/>
  <c r="R1805" i="4" s="1"/>
  <c r="AW1805" i="4" s="1"/>
  <c r="N1805" i="4"/>
  <c r="Q1804" i="4"/>
  <c r="R1804" i="4" s="1"/>
  <c r="AW1804" i="4" s="1"/>
  <c r="N1804" i="4"/>
  <c r="Q1803" i="4"/>
  <c r="R1803" i="4" s="1"/>
  <c r="AW1803" i="4" s="1"/>
  <c r="N1803" i="4"/>
  <c r="Q1802" i="4"/>
  <c r="R1802" i="4" s="1"/>
  <c r="AW1802" i="4" s="1"/>
  <c r="N1802" i="4"/>
  <c r="Q1801" i="4"/>
  <c r="R1801" i="4" s="1"/>
  <c r="AW1801" i="4" s="1"/>
  <c r="N1801" i="4"/>
  <c r="Q1800" i="4"/>
  <c r="R1800" i="4" s="1"/>
  <c r="AW1800" i="4" s="1"/>
  <c r="N1800" i="4"/>
  <c r="Q1799" i="4"/>
  <c r="R1799" i="4" s="1"/>
  <c r="AW1799" i="4" s="1"/>
  <c r="N1799" i="4"/>
  <c r="Q1798" i="4"/>
  <c r="R1798" i="4" s="1"/>
  <c r="AW1798" i="4" s="1"/>
  <c r="N1798" i="4"/>
  <c r="Q1797" i="4"/>
  <c r="R1797" i="4" s="1"/>
  <c r="AW1797" i="4" s="1"/>
  <c r="N1797" i="4"/>
  <c r="Q1796" i="4"/>
  <c r="R1796" i="4" s="1"/>
  <c r="AW1796" i="4" s="1"/>
  <c r="N1796" i="4"/>
  <c r="Q1795" i="4"/>
  <c r="R1795" i="4" s="1"/>
  <c r="AW1795" i="4" s="1"/>
  <c r="N1795" i="4"/>
  <c r="Q1794" i="4"/>
  <c r="R1794" i="4" s="1"/>
  <c r="AW1794" i="4" s="1"/>
  <c r="N1794" i="4"/>
  <c r="Q1793" i="4"/>
  <c r="R1793" i="4" s="1"/>
  <c r="AW1793" i="4" s="1"/>
  <c r="N1793" i="4"/>
  <c r="Q860" i="4"/>
  <c r="R860" i="4" s="1"/>
  <c r="N860" i="4"/>
  <c r="Q1792" i="4"/>
  <c r="R1792" i="4" s="1"/>
  <c r="AW1792" i="4" s="1"/>
  <c r="N1792" i="4"/>
  <c r="Q859" i="4"/>
  <c r="R859" i="4" s="1"/>
  <c r="N859" i="4"/>
  <c r="Q1791" i="4"/>
  <c r="R1791" i="4" s="1"/>
  <c r="AW1791" i="4" s="1"/>
  <c r="N1791" i="4"/>
  <c r="Q1790" i="4"/>
  <c r="R1790" i="4" s="1"/>
  <c r="AW1790" i="4" s="1"/>
  <c r="N1790" i="4"/>
  <c r="Q2110" i="4"/>
  <c r="R2110" i="4" s="1"/>
  <c r="N2110" i="4"/>
  <c r="Q1789" i="4"/>
  <c r="R1789" i="4" s="1"/>
  <c r="AW1789" i="4" s="1"/>
  <c r="N1789" i="4"/>
  <c r="Q1788" i="4"/>
  <c r="R1788" i="4" s="1"/>
  <c r="AW1788" i="4" s="1"/>
  <c r="N1788" i="4"/>
  <c r="Q1787" i="4"/>
  <c r="R1787" i="4" s="1"/>
  <c r="AW1787" i="4" s="1"/>
  <c r="N1787" i="4"/>
  <c r="Q1786" i="4"/>
  <c r="R1786" i="4" s="1"/>
  <c r="AW1786" i="4" s="1"/>
  <c r="N1786" i="4"/>
  <c r="Q1785" i="4"/>
  <c r="R1785" i="4" s="1"/>
  <c r="AW1785" i="4" s="1"/>
  <c r="N1785" i="4"/>
  <c r="Q1784" i="4"/>
  <c r="R1784" i="4" s="1"/>
  <c r="AW1784" i="4" s="1"/>
  <c r="N1784" i="4"/>
  <c r="Q1783" i="4"/>
  <c r="R1783" i="4" s="1"/>
  <c r="AW1783" i="4" s="1"/>
  <c r="N1783" i="4"/>
  <c r="Q1782" i="4"/>
  <c r="R1782" i="4" s="1"/>
  <c r="AW1782" i="4" s="1"/>
  <c r="N1782" i="4"/>
  <c r="Q1781" i="4"/>
  <c r="R1781" i="4" s="1"/>
  <c r="AW1781" i="4" s="1"/>
  <c r="N1781" i="4"/>
  <c r="Q1780" i="4"/>
  <c r="R1780" i="4" s="1"/>
  <c r="AW1780" i="4" s="1"/>
  <c r="N1780" i="4"/>
  <c r="Q1779" i="4"/>
  <c r="R1779" i="4" s="1"/>
  <c r="AW1779" i="4" s="1"/>
  <c r="N1779" i="4"/>
  <c r="Q1778" i="4"/>
  <c r="R1778" i="4" s="1"/>
  <c r="AW1778" i="4" s="1"/>
  <c r="N1778" i="4"/>
  <c r="Q1777" i="4"/>
  <c r="R1777" i="4" s="1"/>
  <c r="AW1777" i="4" s="1"/>
  <c r="N1777" i="4"/>
  <c r="Q858" i="4"/>
  <c r="R858" i="4" s="1"/>
  <c r="N858" i="4"/>
  <c r="Q1776" i="4"/>
  <c r="R1776" i="4" s="1"/>
  <c r="AW1776" i="4" s="1"/>
  <c r="N1776" i="4"/>
  <c r="Q857" i="4"/>
  <c r="R857" i="4" s="1"/>
  <c r="N857" i="4"/>
  <c r="Q1775" i="4"/>
  <c r="R1775" i="4" s="1"/>
  <c r="AW1775" i="4" s="1"/>
  <c r="N1775" i="4"/>
  <c r="Q2109" i="4"/>
  <c r="R2109" i="4" s="1"/>
  <c r="N2109" i="4"/>
  <c r="Q1774" i="4"/>
  <c r="R1774" i="4" s="1"/>
  <c r="AW1774" i="4" s="1"/>
  <c r="N1774" i="4"/>
  <c r="Q1773" i="4"/>
  <c r="R1773" i="4" s="1"/>
  <c r="AW1773" i="4" s="1"/>
  <c r="N1773" i="4"/>
  <c r="Q1772" i="4"/>
  <c r="R1772" i="4" s="1"/>
  <c r="AW1772" i="4" s="1"/>
  <c r="N1772" i="4"/>
  <c r="Q1771" i="4"/>
  <c r="R1771" i="4" s="1"/>
  <c r="AW1771" i="4" s="1"/>
  <c r="N1771" i="4"/>
  <c r="Q1770" i="4"/>
  <c r="R1770" i="4" s="1"/>
  <c r="AW1770" i="4" s="1"/>
  <c r="N1770" i="4"/>
  <c r="Q1769" i="4"/>
  <c r="R1769" i="4" s="1"/>
  <c r="AW1769" i="4" s="1"/>
  <c r="N1769" i="4"/>
  <c r="Q1768" i="4"/>
  <c r="R1768" i="4" s="1"/>
  <c r="AW1768" i="4" s="1"/>
  <c r="N1768" i="4"/>
  <c r="Q1767" i="4"/>
  <c r="R1767" i="4" s="1"/>
  <c r="AW1767" i="4" s="1"/>
  <c r="N1767" i="4"/>
  <c r="Q1766" i="4"/>
  <c r="R1766" i="4" s="1"/>
  <c r="AW1766" i="4" s="1"/>
  <c r="N1766" i="4"/>
  <c r="Q1765" i="4"/>
  <c r="R1765" i="4" s="1"/>
  <c r="AW1765" i="4" s="1"/>
  <c r="N1765" i="4"/>
  <c r="Q1764" i="4"/>
  <c r="R1764" i="4" s="1"/>
  <c r="AW1764" i="4" s="1"/>
  <c r="N1764" i="4"/>
  <c r="Q1763" i="4"/>
  <c r="R1763" i="4" s="1"/>
  <c r="AW1763" i="4" s="1"/>
  <c r="N1763" i="4"/>
  <c r="Q1762" i="4"/>
  <c r="R1762" i="4" s="1"/>
  <c r="AW1762" i="4" s="1"/>
  <c r="N1762" i="4"/>
  <c r="Q856" i="4"/>
  <c r="R856" i="4" s="1"/>
  <c r="N856" i="4"/>
  <c r="Q1761" i="4"/>
  <c r="R1761" i="4" s="1"/>
  <c r="AW1761" i="4" s="1"/>
  <c r="N1761" i="4"/>
  <c r="Q1760" i="4"/>
  <c r="R1760" i="4" s="1"/>
  <c r="AW1760" i="4" s="1"/>
  <c r="N1760" i="4"/>
  <c r="Q855" i="4"/>
  <c r="R855" i="4" s="1"/>
  <c r="N855" i="4"/>
  <c r="Q1759" i="4"/>
  <c r="R1759" i="4" s="1"/>
  <c r="AW1759" i="4" s="1"/>
  <c r="N1759" i="4"/>
  <c r="Q2108" i="4"/>
  <c r="R2108" i="4" s="1"/>
  <c r="N2108" i="4"/>
  <c r="Q1758" i="4"/>
  <c r="R1758" i="4" s="1"/>
  <c r="AW1758" i="4" s="1"/>
  <c r="N1758" i="4"/>
  <c r="Q1757" i="4"/>
  <c r="R1757" i="4" s="1"/>
  <c r="AW1757" i="4" s="1"/>
  <c r="N1757" i="4"/>
  <c r="Q1756" i="4"/>
  <c r="R1756" i="4" s="1"/>
  <c r="AW1756" i="4" s="1"/>
  <c r="N1756" i="4"/>
  <c r="Q1755" i="4"/>
  <c r="R1755" i="4" s="1"/>
  <c r="AW1755" i="4" s="1"/>
  <c r="N1755" i="4"/>
  <c r="Q1754" i="4"/>
  <c r="R1754" i="4" s="1"/>
  <c r="AW1754" i="4" s="1"/>
  <c r="N1754" i="4"/>
  <c r="Q1753" i="4"/>
  <c r="R1753" i="4" s="1"/>
  <c r="AW1753" i="4" s="1"/>
  <c r="N1753" i="4"/>
  <c r="Q1752" i="4"/>
  <c r="R1752" i="4" s="1"/>
  <c r="AW1752" i="4" s="1"/>
  <c r="N1752" i="4"/>
  <c r="Q1751" i="4"/>
  <c r="R1751" i="4" s="1"/>
  <c r="AW1751" i="4" s="1"/>
  <c r="N1751" i="4"/>
  <c r="Q1750" i="4"/>
  <c r="R1750" i="4" s="1"/>
  <c r="AW1750" i="4" s="1"/>
  <c r="N1750" i="4"/>
  <c r="Q1749" i="4"/>
  <c r="R1749" i="4" s="1"/>
  <c r="AW1749" i="4" s="1"/>
  <c r="N1749" i="4"/>
  <c r="Q1748" i="4"/>
  <c r="R1748" i="4" s="1"/>
  <c r="AW1748" i="4" s="1"/>
  <c r="N1748" i="4"/>
  <c r="Q1747" i="4"/>
  <c r="R1747" i="4" s="1"/>
  <c r="AW1747" i="4" s="1"/>
  <c r="N1747" i="4"/>
  <c r="Q1746" i="4"/>
  <c r="R1746" i="4" s="1"/>
  <c r="AW1746" i="4" s="1"/>
  <c r="N1746" i="4"/>
  <c r="Q1745" i="4"/>
  <c r="R1745" i="4" s="1"/>
  <c r="AW1745" i="4" s="1"/>
  <c r="N1745" i="4"/>
  <c r="Q854" i="4"/>
  <c r="R854" i="4" s="1"/>
  <c r="N854" i="4"/>
  <c r="Q1744" i="4"/>
  <c r="R1744" i="4" s="1"/>
  <c r="AW1744" i="4" s="1"/>
  <c r="N1744" i="4"/>
  <c r="Q853" i="4"/>
  <c r="R853" i="4" s="1"/>
  <c r="N853" i="4"/>
  <c r="Q1743" i="4"/>
  <c r="R1743" i="4" s="1"/>
  <c r="AW1743" i="4" s="1"/>
  <c r="N1743" i="4"/>
  <c r="Q1742" i="4"/>
  <c r="R1742" i="4" s="1"/>
  <c r="AW1742" i="4" s="1"/>
  <c r="N1742" i="4"/>
  <c r="Q2107" i="4"/>
  <c r="R2107" i="4" s="1"/>
  <c r="N2107" i="4"/>
  <c r="Q551" i="4"/>
  <c r="R551" i="4" s="1"/>
  <c r="AW551" i="4" s="1"/>
  <c r="N551" i="4"/>
  <c r="Q1741" i="4"/>
  <c r="R1741" i="4" s="1"/>
  <c r="AW1741" i="4" s="1"/>
  <c r="N1741" i="4"/>
  <c r="Q1740" i="4"/>
  <c r="R1740" i="4" s="1"/>
  <c r="AW1740" i="4" s="1"/>
  <c r="N1740" i="4"/>
  <c r="Q1739" i="4"/>
  <c r="R1739" i="4" s="1"/>
  <c r="AW1739" i="4" s="1"/>
  <c r="N1739" i="4"/>
  <c r="Q1738" i="4"/>
  <c r="R1738" i="4" s="1"/>
  <c r="AW1738" i="4" s="1"/>
  <c r="N1738" i="4"/>
  <c r="Q1737" i="4"/>
  <c r="R1737" i="4" s="1"/>
  <c r="N1737" i="4"/>
  <c r="Q1736" i="4"/>
  <c r="R1736" i="4" s="1"/>
  <c r="AW1736" i="4" s="1"/>
  <c r="N1736" i="4"/>
  <c r="Q2205" i="4"/>
  <c r="R2205" i="4" s="1"/>
  <c r="N2205" i="4"/>
  <c r="Q1735" i="4"/>
  <c r="R1735" i="4" s="1"/>
  <c r="AW1735" i="4" s="1"/>
  <c r="N1735" i="4"/>
  <c r="Q2204" i="4"/>
  <c r="R2204" i="4" s="1"/>
  <c r="N2204" i="4"/>
  <c r="Q1734" i="4"/>
  <c r="R1734" i="4" s="1"/>
  <c r="AW1734" i="4" s="1"/>
  <c r="N1734" i="4"/>
  <c r="Q1733" i="4"/>
  <c r="R1733" i="4" s="1"/>
  <c r="AW1733" i="4" s="1"/>
  <c r="N1733" i="4"/>
  <c r="Q1732" i="4"/>
  <c r="R1732" i="4" s="1"/>
  <c r="AW1732" i="4" s="1"/>
  <c r="N1732" i="4"/>
  <c r="Q1731" i="4"/>
  <c r="R1731" i="4" s="1"/>
  <c r="AW1731" i="4" s="1"/>
  <c r="N1731" i="4"/>
  <c r="Q1730" i="4"/>
  <c r="R1730" i="4" s="1"/>
  <c r="AW1730" i="4" s="1"/>
  <c r="N1730" i="4"/>
  <c r="Q1729" i="4"/>
  <c r="R1729" i="4" s="1"/>
  <c r="AW1729" i="4" s="1"/>
  <c r="N1729" i="4"/>
  <c r="Q1728" i="4"/>
  <c r="R1728" i="4" s="1"/>
  <c r="AW1728" i="4" s="1"/>
  <c r="N1728" i="4"/>
  <c r="Q1727" i="4"/>
  <c r="R1727" i="4" s="1"/>
  <c r="AW1727" i="4" s="1"/>
  <c r="N1727" i="4"/>
  <c r="Q852" i="4"/>
  <c r="R852" i="4" s="1"/>
  <c r="N852" i="4"/>
  <c r="Q310" i="4"/>
  <c r="R310" i="4" s="1"/>
  <c r="N310" i="4"/>
  <c r="Q1726" i="4"/>
  <c r="R1726" i="4" s="1"/>
  <c r="AW1726" i="4" s="1"/>
  <c r="N1726" i="4"/>
  <c r="Q1725" i="4"/>
  <c r="R1725" i="4" s="1"/>
  <c r="AW1725" i="4" s="1"/>
  <c r="N1725" i="4"/>
  <c r="Q1724" i="4"/>
  <c r="R1724" i="4" s="1"/>
  <c r="AW1724" i="4" s="1"/>
  <c r="N1724" i="4"/>
  <c r="Q1723" i="4"/>
  <c r="R1723" i="4" s="1"/>
  <c r="AW1723" i="4" s="1"/>
  <c r="N1723" i="4"/>
  <c r="Q1722" i="4"/>
  <c r="R1722" i="4" s="1"/>
  <c r="AW1722" i="4" s="1"/>
  <c r="N1722" i="4"/>
  <c r="Q1721" i="4"/>
  <c r="R1721" i="4" s="1"/>
  <c r="AW1721" i="4" s="1"/>
  <c r="N1721" i="4"/>
  <c r="Q1720" i="4"/>
  <c r="R1720" i="4" s="1"/>
  <c r="AW1720" i="4" s="1"/>
  <c r="N1720" i="4"/>
  <c r="Q1719" i="4"/>
  <c r="R1719" i="4" s="1"/>
  <c r="AW1719" i="4" s="1"/>
  <c r="N1719" i="4"/>
  <c r="Q851" i="4"/>
  <c r="R851" i="4" s="1"/>
  <c r="N851" i="4"/>
  <c r="Q1718" i="4"/>
  <c r="R1718" i="4" s="1"/>
  <c r="AW1718" i="4" s="1"/>
  <c r="N1718" i="4"/>
  <c r="Q850" i="4"/>
  <c r="R850" i="4" s="1"/>
  <c r="N850" i="4"/>
  <c r="Q849" i="4"/>
  <c r="R849" i="4" s="1"/>
  <c r="N849" i="4"/>
  <c r="Q1717" i="4"/>
  <c r="R1717" i="4" s="1"/>
  <c r="AW1717" i="4" s="1"/>
  <c r="N1717" i="4"/>
  <c r="Q614" i="4"/>
  <c r="R614" i="4" s="1"/>
  <c r="N614" i="4"/>
  <c r="Q613" i="4"/>
  <c r="R613" i="4" s="1"/>
  <c r="N613" i="4"/>
  <c r="Q105" i="4"/>
  <c r="R105" i="4" s="1"/>
  <c r="AW105" i="4" s="1"/>
  <c r="N105" i="4"/>
  <c r="Q1716" i="4"/>
  <c r="R1716" i="4" s="1"/>
  <c r="AW1716" i="4" s="1"/>
  <c r="N1716" i="4"/>
  <c r="Q1715" i="4"/>
  <c r="R1715" i="4" s="1"/>
  <c r="AW1715" i="4" s="1"/>
  <c r="N1715" i="4"/>
  <c r="Q1714" i="4"/>
  <c r="R1714" i="4" s="1"/>
  <c r="AW1714" i="4" s="1"/>
  <c r="N1714" i="4"/>
  <c r="Q1713" i="4"/>
  <c r="R1713" i="4" s="1"/>
  <c r="AW1713" i="4" s="1"/>
  <c r="N1713" i="4"/>
  <c r="Q1712" i="4"/>
  <c r="R1712" i="4" s="1"/>
  <c r="AW1712" i="4" s="1"/>
  <c r="N1712" i="4"/>
  <c r="Q1711" i="4"/>
  <c r="R1711" i="4" s="1"/>
  <c r="AW1711" i="4" s="1"/>
  <c r="N1711" i="4"/>
  <c r="Q1710" i="4"/>
  <c r="R1710" i="4" s="1"/>
  <c r="AW1710" i="4" s="1"/>
  <c r="N1710" i="4"/>
  <c r="Q1709" i="4"/>
  <c r="R1709" i="4" s="1"/>
  <c r="AW1709" i="4" s="1"/>
  <c r="N1709" i="4"/>
  <c r="Q1708" i="4"/>
  <c r="R1708" i="4" s="1"/>
  <c r="AW1708" i="4" s="1"/>
  <c r="N1708" i="4"/>
  <c r="Q1707" i="4"/>
  <c r="R1707" i="4" s="1"/>
  <c r="AW1707" i="4" s="1"/>
  <c r="N1707" i="4"/>
  <c r="Q1706" i="4"/>
  <c r="R1706" i="4" s="1"/>
  <c r="AW1706" i="4" s="1"/>
  <c r="N1706" i="4"/>
  <c r="Q43" i="4"/>
  <c r="R43" i="4" s="1"/>
  <c r="AW43" i="4" s="1"/>
  <c r="N43" i="4"/>
  <c r="Q42" i="4"/>
  <c r="R42" i="4" s="1"/>
  <c r="AW42" i="4" s="1"/>
  <c r="N42" i="4"/>
  <c r="Q1705" i="4"/>
  <c r="R1705" i="4" s="1"/>
  <c r="AW1705" i="4" s="1"/>
  <c r="N1705" i="4"/>
  <c r="Q11" i="4"/>
  <c r="R11" i="4" s="1"/>
  <c r="AW11" i="4" s="1"/>
  <c r="N11" i="4"/>
  <c r="Q1704" i="4"/>
  <c r="R1704" i="4" s="1"/>
  <c r="AW1704" i="4" s="1"/>
  <c r="N1704" i="4"/>
  <c r="Q10" i="4"/>
  <c r="R10" i="4" s="1"/>
  <c r="AW10" i="4" s="1"/>
  <c r="N10" i="4"/>
  <c r="Q1703" i="4"/>
  <c r="R1703" i="4" s="1"/>
  <c r="AW1703" i="4" s="1"/>
  <c r="N1703" i="4"/>
  <c r="Q1702" i="4"/>
  <c r="R1702" i="4" s="1"/>
  <c r="AW1702" i="4" s="1"/>
  <c r="N1702" i="4"/>
  <c r="Q1701" i="4"/>
  <c r="R1701" i="4" s="1"/>
  <c r="AW1701" i="4" s="1"/>
  <c r="N1701" i="4"/>
  <c r="Q1700" i="4"/>
  <c r="R1700" i="4" s="1"/>
  <c r="AW1700" i="4" s="1"/>
  <c r="N1700" i="4"/>
  <c r="Q1699" i="4"/>
  <c r="R1699" i="4" s="1"/>
  <c r="AW1699" i="4" s="1"/>
  <c r="N1699" i="4"/>
  <c r="Q1698" i="4"/>
  <c r="R1698" i="4" s="1"/>
  <c r="AW1698" i="4" s="1"/>
  <c r="N1698" i="4"/>
  <c r="Q1697" i="4"/>
  <c r="R1697" i="4" s="1"/>
  <c r="AW1697" i="4" s="1"/>
  <c r="N1697" i="4"/>
  <c r="Q2203" i="4"/>
  <c r="R2203" i="4" s="1"/>
  <c r="N2203" i="4"/>
  <c r="Q1696" i="4"/>
  <c r="R1696" i="4" s="1"/>
  <c r="AW1696" i="4" s="1"/>
  <c r="N1696" i="4"/>
  <c r="Q1695" i="4"/>
  <c r="R1695" i="4" s="1"/>
  <c r="AW1695" i="4" s="1"/>
  <c r="N1695" i="4"/>
  <c r="Q1694" i="4"/>
  <c r="R1694" i="4" s="1"/>
  <c r="AW1694" i="4" s="1"/>
  <c r="N1694" i="4"/>
  <c r="Q751" i="4"/>
  <c r="R751" i="4" s="1"/>
  <c r="N751" i="4"/>
  <c r="Q1693" i="4"/>
  <c r="R1693" i="4" s="1"/>
  <c r="AW1693" i="4" s="1"/>
  <c r="N1693" i="4"/>
  <c r="Q750" i="4"/>
  <c r="R750" i="4" s="1"/>
  <c r="N750" i="4"/>
  <c r="Q1692" i="4"/>
  <c r="R1692" i="4" s="1"/>
  <c r="AW1692" i="4" s="1"/>
  <c r="N1692" i="4"/>
  <c r="Q1691" i="4"/>
  <c r="R1691" i="4" s="1"/>
  <c r="AW1691" i="4" s="1"/>
  <c r="N1691" i="4"/>
  <c r="Q1690" i="4"/>
  <c r="R1690" i="4" s="1"/>
  <c r="AW1690" i="4" s="1"/>
  <c r="N1690" i="4"/>
  <c r="Q1689" i="4"/>
  <c r="R1689" i="4" s="1"/>
  <c r="AW1689" i="4" s="1"/>
  <c r="N1689" i="4"/>
  <c r="Q1688" i="4"/>
  <c r="R1688" i="4" s="1"/>
  <c r="AW1688" i="4" s="1"/>
  <c r="N1688" i="4"/>
  <c r="Q1687" i="4"/>
  <c r="R1687" i="4" s="1"/>
  <c r="AW1687" i="4" s="1"/>
  <c r="N1687" i="4"/>
  <c r="Q1686" i="4"/>
  <c r="R1686" i="4" s="1"/>
  <c r="AW1686" i="4" s="1"/>
  <c r="N1686" i="4"/>
  <c r="Q1685" i="4"/>
  <c r="R1685" i="4" s="1"/>
  <c r="AW1685" i="4" s="1"/>
  <c r="N1685" i="4"/>
  <c r="Q1684" i="4"/>
  <c r="R1684" i="4" s="1"/>
  <c r="AW1684" i="4" s="1"/>
  <c r="N1684" i="4"/>
  <c r="Q1683" i="4"/>
  <c r="R1683" i="4" s="1"/>
  <c r="AW1683" i="4" s="1"/>
  <c r="N1683" i="4"/>
  <c r="Q1682" i="4"/>
  <c r="R1682" i="4" s="1"/>
  <c r="AW1682" i="4" s="1"/>
  <c r="N1682" i="4"/>
  <c r="Q1681" i="4"/>
  <c r="R1681" i="4" s="1"/>
  <c r="AW1681" i="4" s="1"/>
  <c r="N1681" i="4"/>
  <c r="Q1680" i="4"/>
  <c r="R1680" i="4" s="1"/>
  <c r="AW1680" i="4" s="1"/>
  <c r="N1680" i="4"/>
  <c r="Q1679" i="4"/>
  <c r="R1679" i="4" s="1"/>
  <c r="AW1679" i="4" s="1"/>
  <c r="N1679" i="4"/>
  <c r="Q188" i="4"/>
  <c r="R188" i="4" s="1"/>
  <c r="AW188" i="4" s="1"/>
  <c r="N188" i="4"/>
  <c r="Q1678" i="4"/>
  <c r="R1678" i="4" s="1"/>
  <c r="AW1678" i="4" s="1"/>
  <c r="N1678" i="4"/>
  <c r="Q72" i="4"/>
  <c r="R72" i="4" s="1"/>
  <c r="AW72" i="4" s="1"/>
  <c r="N72" i="4"/>
  <c r="Q1677" i="4"/>
  <c r="R1677" i="4" s="1"/>
  <c r="AW1677" i="4" s="1"/>
  <c r="N1677" i="4"/>
  <c r="Q1676" i="4"/>
  <c r="R1676" i="4" s="1"/>
  <c r="AW1676" i="4" s="1"/>
  <c r="N1676" i="4"/>
  <c r="Q1675" i="4"/>
  <c r="R1675" i="4" s="1"/>
  <c r="AW1675" i="4" s="1"/>
  <c r="N1675" i="4"/>
  <c r="Q1674" i="4"/>
  <c r="R1674" i="4" s="1"/>
  <c r="AW1674" i="4" s="1"/>
  <c r="N1674" i="4"/>
  <c r="Q1673" i="4"/>
  <c r="R1673" i="4" s="1"/>
  <c r="AW1673" i="4" s="1"/>
  <c r="N1673" i="4"/>
  <c r="Q1672" i="4"/>
  <c r="R1672" i="4" s="1"/>
  <c r="AW1672" i="4" s="1"/>
  <c r="N1672" i="4"/>
  <c r="Q103" i="4"/>
  <c r="R103" i="4" s="1"/>
  <c r="AW103" i="4" s="1"/>
  <c r="N103" i="4"/>
  <c r="Q403" i="4"/>
  <c r="R403" i="4" s="1"/>
  <c r="AW403" i="4" s="1"/>
  <c r="N403" i="4"/>
  <c r="Q1671" i="4"/>
  <c r="R1671" i="4" s="1"/>
  <c r="AW1671" i="4" s="1"/>
  <c r="N1671" i="4"/>
  <c r="Q2202" i="4"/>
  <c r="R2202" i="4" s="1"/>
  <c r="N2202" i="4"/>
  <c r="Q102" i="4"/>
  <c r="R102" i="4" s="1"/>
  <c r="AW102" i="4" s="1"/>
  <c r="N102" i="4"/>
  <c r="Q1670" i="4"/>
  <c r="R1670" i="4" s="1"/>
  <c r="AW1670" i="4" s="1"/>
  <c r="N1670" i="4"/>
  <c r="Q101" i="4"/>
  <c r="R101" i="4" s="1"/>
  <c r="AW101" i="4" s="1"/>
  <c r="N101" i="4"/>
  <c r="Q1669" i="4"/>
  <c r="R1669" i="4" s="1"/>
  <c r="AW1669" i="4" s="1"/>
  <c r="N1669" i="4"/>
  <c r="Q2338" i="4"/>
  <c r="R2338" i="4" s="1"/>
  <c r="N2338" i="4"/>
  <c r="Q1668" i="4"/>
  <c r="R1668" i="4" s="1"/>
  <c r="AW1668" i="4" s="1"/>
  <c r="N1668" i="4"/>
  <c r="Q1667" i="4"/>
  <c r="R1667" i="4" s="1"/>
  <c r="AW1667" i="4" s="1"/>
  <c r="N1667" i="4"/>
  <c r="Q1666" i="4"/>
  <c r="R1666" i="4" s="1"/>
  <c r="AW1666" i="4" s="1"/>
  <c r="N1666" i="4"/>
  <c r="Q1665" i="4"/>
  <c r="R1665" i="4" s="1"/>
  <c r="AW1665" i="4" s="1"/>
  <c r="N1665" i="4"/>
  <c r="Q1664" i="4"/>
  <c r="R1664" i="4" s="1"/>
  <c r="AW1664" i="4" s="1"/>
  <c r="N1664" i="4"/>
  <c r="Q1663" i="4"/>
  <c r="R1663" i="4" s="1"/>
  <c r="AW1663" i="4" s="1"/>
  <c r="N1663" i="4"/>
  <c r="Q1662" i="4"/>
  <c r="R1662" i="4" s="1"/>
  <c r="AW1662" i="4" s="1"/>
  <c r="N1662" i="4"/>
  <c r="Q1661" i="4"/>
  <c r="R1661" i="4" s="1"/>
  <c r="AW1661" i="4" s="1"/>
  <c r="N1661" i="4"/>
  <c r="Q1660" i="4"/>
  <c r="R1660" i="4" s="1"/>
  <c r="AW1660" i="4" s="1"/>
  <c r="N1660" i="4"/>
  <c r="Q1659" i="4"/>
  <c r="R1659" i="4" s="1"/>
  <c r="AW1659" i="4" s="1"/>
  <c r="N1659" i="4"/>
  <c r="Q1658" i="4"/>
  <c r="R1658" i="4" s="1"/>
  <c r="AW1658" i="4" s="1"/>
  <c r="N1658" i="4"/>
  <c r="Q1657" i="4"/>
  <c r="R1657" i="4" s="1"/>
  <c r="AW1657" i="4" s="1"/>
  <c r="N1657" i="4"/>
  <c r="Q1656" i="4"/>
  <c r="R1656" i="4" s="1"/>
  <c r="AW1656" i="4" s="1"/>
  <c r="N1656" i="4"/>
  <c r="Q1655" i="4"/>
  <c r="R1655" i="4" s="1"/>
  <c r="AW1655" i="4" s="1"/>
  <c r="N1655" i="4"/>
  <c r="Q1654" i="4"/>
  <c r="R1654" i="4" s="1"/>
  <c r="AW1654" i="4" s="1"/>
  <c r="N1654" i="4"/>
  <c r="Q1653" i="4"/>
  <c r="R1653" i="4" s="1"/>
  <c r="AW1653" i="4" s="1"/>
  <c r="N1653" i="4"/>
  <c r="Q1652" i="4"/>
  <c r="R1652" i="4" s="1"/>
  <c r="AW1652" i="4" s="1"/>
  <c r="N1652" i="4"/>
  <c r="Q1651" i="4"/>
  <c r="R1651" i="4" s="1"/>
  <c r="AW1651" i="4" s="1"/>
  <c r="N1651" i="4"/>
  <c r="Q1650" i="4"/>
  <c r="R1650" i="4" s="1"/>
  <c r="AW1650" i="4" s="1"/>
  <c r="N1650" i="4"/>
  <c r="Q1649" i="4"/>
  <c r="R1649" i="4" s="1"/>
  <c r="AW1649" i="4" s="1"/>
  <c r="N1649" i="4"/>
  <c r="Q1648" i="4"/>
  <c r="R1648" i="4" s="1"/>
  <c r="AW1648" i="4" s="1"/>
  <c r="N1648" i="4"/>
  <c r="Q1647" i="4"/>
  <c r="R1647" i="4" s="1"/>
  <c r="AW1647" i="4" s="1"/>
  <c r="N1647" i="4"/>
  <c r="Q1646" i="4"/>
  <c r="R1646" i="4" s="1"/>
  <c r="AW1646" i="4" s="1"/>
  <c r="N1646" i="4"/>
  <c r="Q1645" i="4"/>
  <c r="R1645" i="4" s="1"/>
  <c r="AW1645" i="4" s="1"/>
  <c r="N1645" i="4"/>
  <c r="Q1644" i="4"/>
  <c r="R1644" i="4" s="1"/>
  <c r="AW1644" i="4" s="1"/>
  <c r="N1644" i="4"/>
  <c r="Q1643" i="4"/>
  <c r="R1643" i="4" s="1"/>
  <c r="AW1643" i="4" s="1"/>
  <c r="N1643" i="4"/>
  <c r="Q1642" i="4"/>
  <c r="R1642" i="4" s="1"/>
  <c r="AW1642" i="4" s="1"/>
  <c r="N1642" i="4"/>
  <c r="Q1641" i="4"/>
  <c r="R1641" i="4" s="1"/>
  <c r="AW1641" i="4" s="1"/>
  <c r="N1641" i="4"/>
  <c r="Q2148" i="4"/>
  <c r="R2148" i="4" s="1"/>
  <c r="N2148" i="4"/>
  <c r="Q1640" i="4"/>
  <c r="R1640" i="4" s="1"/>
  <c r="AW1640" i="4" s="1"/>
  <c r="N1640" i="4"/>
  <c r="Q1639" i="4"/>
  <c r="R1639" i="4" s="1"/>
  <c r="AW1639" i="4" s="1"/>
  <c r="N1639" i="4"/>
  <c r="Q1638" i="4"/>
  <c r="R1638" i="4" s="1"/>
  <c r="AW1638" i="4" s="1"/>
  <c r="N1638" i="4"/>
  <c r="Q1637" i="4"/>
  <c r="R1637" i="4" s="1"/>
  <c r="AW1637" i="4" s="1"/>
  <c r="N1637" i="4"/>
  <c r="Q1636" i="4"/>
  <c r="R1636" i="4" s="1"/>
  <c r="AW1636" i="4" s="1"/>
  <c r="N1636" i="4"/>
  <c r="Q2337" i="4"/>
  <c r="R2337" i="4" s="1"/>
  <c r="N2337" i="4"/>
  <c r="Q1635" i="4"/>
  <c r="R1635" i="4" s="1"/>
  <c r="AW1635" i="4" s="1"/>
  <c r="N1635" i="4"/>
  <c r="Q2106" i="4"/>
  <c r="R2106" i="4" s="1"/>
  <c r="N2106" i="4"/>
  <c r="Q1634" i="4"/>
  <c r="R1634" i="4" s="1"/>
  <c r="AW1634" i="4" s="1"/>
  <c r="N1634" i="4"/>
  <c r="Q2147" i="4"/>
  <c r="R2147" i="4" s="1"/>
  <c r="N2147" i="4"/>
  <c r="Q848" i="4"/>
  <c r="R848" i="4" s="1"/>
  <c r="N848" i="4"/>
  <c r="Q1633" i="4"/>
  <c r="R1633" i="4" s="1"/>
  <c r="AW1633" i="4" s="1"/>
  <c r="N1633" i="4"/>
  <c r="Q2146" i="4"/>
  <c r="R2146" i="4" s="1"/>
  <c r="N2146" i="4"/>
  <c r="Q611" i="4"/>
  <c r="R611" i="4" s="1"/>
  <c r="AW611" i="4" s="1"/>
  <c r="N611" i="4"/>
  <c r="Q919" i="4"/>
  <c r="R919" i="4" s="1"/>
  <c r="N919" i="4"/>
  <c r="Q847" i="4"/>
  <c r="R847" i="4" s="1"/>
  <c r="N847" i="4"/>
  <c r="Q1632" i="4"/>
  <c r="R1632" i="4" s="1"/>
  <c r="AW1632" i="4" s="1"/>
  <c r="N1632" i="4"/>
  <c r="Q1631" i="4"/>
  <c r="R1631" i="4" s="1"/>
  <c r="AW1631" i="4" s="1"/>
  <c r="N1631" i="4"/>
  <c r="Q2105" i="4"/>
  <c r="R2105" i="4" s="1"/>
  <c r="N2105" i="4"/>
  <c r="Q1630" i="4"/>
  <c r="R1630" i="4" s="1"/>
  <c r="AW1630" i="4" s="1"/>
  <c r="N1630" i="4"/>
  <c r="Q1629" i="4"/>
  <c r="R1629" i="4" s="1"/>
  <c r="AW1629" i="4" s="1"/>
  <c r="N1629" i="4"/>
  <c r="Q1628" i="4"/>
  <c r="R1628" i="4" s="1"/>
  <c r="AW1628" i="4" s="1"/>
  <c r="N1628" i="4"/>
  <c r="Q1627" i="4"/>
  <c r="R1627" i="4" s="1"/>
  <c r="AW1627" i="4" s="1"/>
  <c r="N1627" i="4"/>
  <c r="Q1626" i="4"/>
  <c r="R1626" i="4" s="1"/>
  <c r="AW1626" i="4" s="1"/>
  <c r="N1626" i="4"/>
  <c r="Q2104" i="4"/>
  <c r="R2104" i="4" s="1"/>
  <c r="N2104" i="4"/>
  <c r="Q1625" i="4"/>
  <c r="R1625" i="4" s="1"/>
  <c r="AW1625" i="4" s="1"/>
  <c r="N1625" i="4"/>
  <c r="Q2145" i="4"/>
  <c r="R2145" i="4" s="1"/>
  <c r="N2145" i="4"/>
  <c r="Q2144" i="4"/>
  <c r="R2144" i="4" s="1"/>
  <c r="N2144" i="4"/>
  <c r="Q1624" i="4"/>
  <c r="R1624" i="4" s="1"/>
  <c r="AW1624" i="4" s="1"/>
  <c r="N1624" i="4"/>
  <c r="Q1623" i="4"/>
  <c r="R1623" i="4" s="1"/>
  <c r="AW1623" i="4" s="1"/>
  <c r="N1623" i="4"/>
  <c r="Q2143" i="4"/>
  <c r="R2143" i="4" s="1"/>
  <c r="N2143" i="4"/>
  <c r="Q2142" i="4"/>
  <c r="R2142" i="4" s="1"/>
  <c r="N2142" i="4"/>
  <c r="Q1622" i="4"/>
  <c r="R1622" i="4" s="1"/>
  <c r="AW1622" i="4" s="1"/>
  <c r="N1622" i="4"/>
  <c r="Q1621" i="4"/>
  <c r="R1621" i="4" s="1"/>
  <c r="AW1621" i="4" s="1"/>
  <c r="N1621" i="4"/>
  <c r="Q2141" i="4"/>
  <c r="R2141" i="4" s="1"/>
  <c r="N2141" i="4"/>
  <c r="Q1620" i="4"/>
  <c r="R1620" i="4" s="1"/>
  <c r="AW1620" i="4" s="1"/>
  <c r="N1620" i="4"/>
  <c r="Q2201" i="4"/>
  <c r="R2201" i="4" s="1"/>
  <c r="N2201" i="4"/>
  <c r="Q1619" i="4"/>
  <c r="R1619" i="4" s="1"/>
  <c r="AW1619" i="4" s="1"/>
  <c r="N1619" i="4"/>
  <c r="Q1618" i="4"/>
  <c r="R1618" i="4" s="1"/>
  <c r="AW1618" i="4" s="1"/>
  <c r="N1618" i="4"/>
  <c r="Q1617" i="4"/>
  <c r="R1617" i="4" s="1"/>
  <c r="AW1617" i="4" s="1"/>
  <c r="N1617" i="4"/>
  <c r="Q1616" i="4"/>
  <c r="R1616" i="4" s="1"/>
  <c r="AW1616" i="4" s="1"/>
  <c r="N1616" i="4"/>
  <c r="Q1615" i="4"/>
  <c r="R1615" i="4" s="1"/>
  <c r="AW1615" i="4" s="1"/>
  <c r="N1615" i="4"/>
  <c r="Q1614" i="4"/>
  <c r="R1614" i="4" s="1"/>
  <c r="AW1614" i="4" s="1"/>
  <c r="N1614" i="4"/>
  <c r="Q1613" i="4"/>
  <c r="R1613" i="4" s="1"/>
  <c r="AW1613" i="4" s="1"/>
  <c r="N1613" i="4"/>
  <c r="Q1612" i="4"/>
  <c r="R1612" i="4" s="1"/>
  <c r="AW1612" i="4" s="1"/>
  <c r="N1612" i="4"/>
  <c r="Q558" i="4"/>
  <c r="R558" i="4" s="1"/>
  <c r="AW558" i="4" s="1"/>
  <c r="N558" i="4"/>
  <c r="Q1611" i="4"/>
  <c r="R1611" i="4" s="1"/>
  <c r="AW1611" i="4" s="1"/>
  <c r="N1611" i="4"/>
  <c r="Q1610" i="4"/>
  <c r="R1610" i="4" s="1"/>
  <c r="AW1610" i="4" s="1"/>
  <c r="N1610" i="4"/>
  <c r="Q1609" i="4"/>
  <c r="R1609" i="4" s="1"/>
  <c r="N1609" i="4"/>
  <c r="Q1608" i="4"/>
  <c r="R1608" i="4" s="1"/>
  <c r="AW1608" i="4" s="1"/>
  <c r="N1608" i="4"/>
  <c r="Q1607" i="4"/>
  <c r="R1607" i="4" s="1"/>
  <c r="AW1607" i="4" s="1"/>
  <c r="N1607" i="4"/>
  <c r="Q516" i="4"/>
  <c r="R516" i="4" s="1"/>
  <c r="AW516" i="4" s="1"/>
  <c r="N516" i="4"/>
  <c r="Q1606" i="4"/>
  <c r="R1606" i="4" s="1"/>
  <c r="AW1606" i="4" s="1"/>
  <c r="N1606" i="4"/>
  <c r="Q1605" i="4"/>
  <c r="R1605" i="4" s="1"/>
  <c r="AW1605" i="4" s="1"/>
  <c r="N1605" i="4"/>
  <c r="Q1604" i="4"/>
  <c r="R1604" i="4" s="1"/>
  <c r="AW1604" i="4" s="1"/>
  <c r="N1604" i="4"/>
  <c r="Q1603" i="4"/>
  <c r="R1603" i="4" s="1"/>
  <c r="AW1603" i="4" s="1"/>
  <c r="N1603" i="4"/>
  <c r="Q1602" i="4"/>
  <c r="R1602" i="4" s="1"/>
  <c r="AW1602" i="4" s="1"/>
  <c r="N1602" i="4"/>
  <c r="Q1601" i="4"/>
  <c r="R1601" i="4" s="1"/>
  <c r="AW1601" i="4" s="1"/>
  <c r="N1601" i="4"/>
  <c r="Q2336" i="4"/>
  <c r="R2336" i="4" s="1"/>
  <c r="N2336" i="4"/>
  <c r="Q1600" i="4"/>
  <c r="R1600" i="4" s="1"/>
  <c r="AW1600" i="4" s="1"/>
  <c r="N1600" i="4"/>
  <c r="Q1599" i="4"/>
  <c r="R1599" i="4" s="1"/>
  <c r="AW1599" i="4" s="1"/>
  <c r="N1599" i="4"/>
  <c r="Q2140" i="4"/>
  <c r="R2140" i="4" s="1"/>
  <c r="N2140" i="4"/>
  <c r="Q1598" i="4"/>
  <c r="R1598" i="4" s="1"/>
  <c r="AW1598" i="4" s="1"/>
  <c r="N1598" i="4"/>
  <c r="Q2335" i="4"/>
  <c r="R2335" i="4" s="1"/>
  <c r="N2335" i="4"/>
  <c r="Q1597" i="4"/>
  <c r="R1597" i="4" s="1"/>
  <c r="AW1597" i="4" s="1"/>
  <c r="N1597" i="4"/>
  <c r="Q1596" i="4"/>
  <c r="R1596" i="4" s="1"/>
  <c r="AW1596" i="4" s="1"/>
  <c r="N1596" i="4"/>
  <c r="Q2139" i="4"/>
  <c r="R2139" i="4" s="1"/>
  <c r="N2139" i="4"/>
  <c r="Q1595" i="4"/>
  <c r="R1595" i="4" s="1"/>
  <c r="AW1595" i="4" s="1"/>
  <c r="N1595" i="4"/>
  <c r="Q1594" i="4"/>
  <c r="R1594" i="4" s="1"/>
  <c r="AW1594" i="4" s="1"/>
  <c r="N1594" i="4"/>
  <c r="Q1593" i="4"/>
  <c r="R1593" i="4" s="1"/>
  <c r="AW1593" i="4" s="1"/>
  <c r="N1593" i="4"/>
  <c r="Q2138" i="4"/>
  <c r="R2138" i="4" s="1"/>
  <c r="N2138" i="4"/>
  <c r="Q1592" i="4"/>
  <c r="R1592" i="4" s="1"/>
  <c r="AW1592" i="4" s="1"/>
  <c r="N1592" i="4"/>
  <c r="Q1591" i="4"/>
  <c r="R1591" i="4" s="1"/>
  <c r="AW1591" i="4" s="1"/>
  <c r="N1591" i="4"/>
  <c r="Q1590" i="4"/>
  <c r="R1590" i="4" s="1"/>
  <c r="AW1590" i="4" s="1"/>
  <c r="N1590" i="4"/>
  <c r="Q2137" i="4"/>
  <c r="R2137" i="4" s="1"/>
  <c r="N2137" i="4"/>
  <c r="Q1589" i="4"/>
  <c r="R1589" i="4" s="1"/>
  <c r="AW1589" i="4" s="1"/>
  <c r="N1589" i="4"/>
  <c r="Q1588" i="4"/>
  <c r="R1588" i="4" s="1"/>
  <c r="AW1588" i="4" s="1"/>
  <c r="N1588" i="4"/>
  <c r="Q1587" i="4"/>
  <c r="R1587" i="4" s="1"/>
  <c r="AW1587" i="4" s="1"/>
  <c r="N1587" i="4"/>
  <c r="Q2136" i="4"/>
  <c r="R2136" i="4" s="1"/>
  <c r="N2136" i="4"/>
  <c r="Q1586" i="4"/>
  <c r="R1586" i="4" s="1"/>
  <c r="AW1586" i="4" s="1"/>
  <c r="N1586" i="4"/>
  <c r="Q1585" i="4"/>
  <c r="R1585" i="4" s="1"/>
  <c r="AW1585" i="4" s="1"/>
  <c r="N1585" i="4"/>
  <c r="Q1584" i="4"/>
  <c r="R1584" i="4" s="1"/>
  <c r="AW1584" i="4" s="1"/>
  <c r="N1584" i="4"/>
  <c r="Q2135" i="4"/>
  <c r="R2135" i="4" s="1"/>
  <c r="N2135" i="4"/>
  <c r="Q1583" i="4"/>
  <c r="R1583" i="4" s="1"/>
  <c r="AW1583" i="4" s="1"/>
  <c r="N1583" i="4"/>
  <c r="Q1582" i="4"/>
  <c r="R1582" i="4" s="1"/>
  <c r="N1582" i="4"/>
  <c r="Q1581" i="4"/>
  <c r="R1581" i="4" s="1"/>
  <c r="AW1581" i="4" s="1"/>
  <c r="N1581" i="4"/>
  <c r="Q1580" i="4"/>
  <c r="R1580" i="4" s="1"/>
  <c r="AW1580" i="4" s="1"/>
  <c r="N1580" i="4"/>
  <c r="Q2134" i="4"/>
  <c r="R2134" i="4" s="1"/>
  <c r="N2134" i="4"/>
  <c r="Q1579" i="4"/>
  <c r="R1579" i="4" s="1"/>
  <c r="AW1579" i="4" s="1"/>
  <c r="N1579" i="4"/>
  <c r="Q1578" i="4"/>
  <c r="R1578" i="4" s="1"/>
  <c r="AW1578" i="4" s="1"/>
  <c r="N1578" i="4"/>
  <c r="Q609" i="4"/>
  <c r="R609" i="4" s="1"/>
  <c r="AW609" i="4" s="1"/>
  <c r="N609" i="4"/>
  <c r="Q1577" i="4"/>
  <c r="R1577" i="4" s="1"/>
  <c r="AW1577" i="4" s="1"/>
  <c r="N1577" i="4"/>
  <c r="Q2133" i="4"/>
  <c r="R2133" i="4" s="1"/>
  <c r="N2133" i="4"/>
  <c r="Q1576" i="4"/>
  <c r="R1576" i="4" s="1"/>
  <c r="AW1576" i="4" s="1"/>
  <c r="N1576" i="4"/>
  <c r="Q1575" i="4"/>
  <c r="R1575" i="4" s="1"/>
  <c r="AW1575" i="4" s="1"/>
  <c r="N1575" i="4"/>
  <c r="Q179" i="4"/>
  <c r="R179" i="4" s="1"/>
  <c r="AW179" i="4" s="1"/>
  <c r="N179" i="4"/>
  <c r="Q1574" i="4"/>
  <c r="R1574" i="4" s="1"/>
  <c r="AW1574" i="4" s="1"/>
  <c r="N1574" i="4"/>
  <c r="Q1573" i="4"/>
  <c r="R1573" i="4" s="1"/>
  <c r="AW1573" i="4" s="1"/>
  <c r="N1573" i="4"/>
  <c r="Q2132" i="4"/>
  <c r="R2132" i="4" s="1"/>
  <c r="N2132" i="4"/>
  <c r="Q1572" i="4"/>
  <c r="R1572" i="4" s="1"/>
  <c r="AW1572" i="4" s="1"/>
  <c r="N1572" i="4"/>
  <c r="Q1571" i="4"/>
  <c r="R1571" i="4" s="1"/>
  <c r="AW1571" i="4" s="1"/>
  <c r="N1571" i="4"/>
  <c r="Q181" i="4"/>
  <c r="R181" i="4" s="1"/>
  <c r="AW181" i="4" s="1"/>
  <c r="N181" i="4"/>
  <c r="Q1570" i="4"/>
  <c r="R1570" i="4" s="1"/>
  <c r="AW1570" i="4" s="1"/>
  <c r="N1570" i="4"/>
  <c r="Q1569" i="4"/>
  <c r="R1569" i="4" s="1"/>
  <c r="AW1569" i="4" s="1"/>
  <c r="N1569" i="4"/>
  <c r="Q1568" i="4"/>
  <c r="R1568" i="4" s="1"/>
  <c r="AW1568" i="4" s="1"/>
  <c r="N1568" i="4"/>
  <c r="Q432" i="4"/>
  <c r="R432" i="4" s="1"/>
  <c r="AW432" i="4" s="1"/>
  <c r="N432" i="4"/>
  <c r="Q1567" i="4"/>
  <c r="R1567" i="4" s="1"/>
  <c r="AW1567" i="4" s="1"/>
  <c r="N1567" i="4"/>
  <c r="Q2334" i="4"/>
  <c r="R2334" i="4" s="1"/>
  <c r="N2334" i="4"/>
  <c r="Q846" i="4"/>
  <c r="R846" i="4" s="1"/>
  <c r="N846" i="4"/>
  <c r="Q545" i="4"/>
  <c r="R545" i="4" s="1"/>
  <c r="AW545" i="4" s="1"/>
  <c r="N545" i="4"/>
  <c r="Q1566" i="4"/>
  <c r="R1566" i="4" s="1"/>
  <c r="AW1566" i="4" s="1"/>
  <c r="N1566" i="4"/>
  <c r="Q1565" i="4"/>
  <c r="R1565" i="4" s="1"/>
  <c r="AW1565" i="4" s="1"/>
  <c r="N1565" i="4"/>
  <c r="Q1564" i="4"/>
  <c r="R1564" i="4" s="1"/>
  <c r="AW1564" i="4" s="1"/>
  <c r="N1564" i="4"/>
  <c r="Q1563" i="4"/>
  <c r="R1563" i="4" s="1"/>
  <c r="AW1563" i="4" s="1"/>
  <c r="N1563" i="4"/>
  <c r="Q1562" i="4"/>
  <c r="R1562" i="4" s="1"/>
  <c r="AW1562" i="4" s="1"/>
  <c r="N1562" i="4"/>
  <c r="Q1561" i="4"/>
  <c r="R1561" i="4" s="1"/>
  <c r="AW1561" i="4" s="1"/>
  <c r="N1561" i="4"/>
  <c r="Q1560" i="4"/>
  <c r="R1560" i="4" s="1"/>
  <c r="AW1560" i="4" s="1"/>
  <c r="N1560" i="4"/>
  <c r="Q1559" i="4"/>
  <c r="R1559" i="4" s="1"/>
  <c r="AW1559" i="4" s="1"/>
  <c r="N1559" i="4"/>
  <c r="Q1558" i="4"/>
  <c r="R1558" i="4" s="1"/>
  <c r="AW1558" i="4" s="1"/>
  <c r="N1558" i="4"/>
  <c r="Q1557" i="4"/>
  <c r="R1557" i="4" s="1"/>
  <c r="AW1557" i="4" s="1"/>
  <c r="N1557" i="4"/>
  <c r="Q1556" i="4"/>
  <c r="R1556" i="4" s="1"/>
  <c r="AW1556" i="4" s="1"/>
  <c r="N1556" i="4"/>
  <c r="Q1555" i="4"/>
  <c r="R1555" i="4" s="1"/>
  <c r="AW1555" i="4" s="1"/>
  <c r="N1555" i="4"/>
  <c r="Q1554" i="4"/>
  <c r="R1554" i="4" s="1"/>
  <c r="AW1554" i="4" s="1"/>
  <c r="N1554" i="4"/>
  <c r="Q1553" i="4"/>
  <c r="R1553" i="4" s="1"/>
  <c r="AW1553" i="4" s="1"/>
  <c r="N1553" i="4"/>
  <c r="Q1552" i="4"/>
  <c r="R1552" i="4" s="1"/>
  <c r="AW1552" i="4" s="1"/>
  <c r="N1552" i="4"/>
  <c r="Q1551" i="4"/>
  <c r="R1551" i="4" s="1"/>
  <c r="AW1551" i="4" s="1"/>
  <c r="N1551" i="4"/>
  <c r="Q1550" i="4"/>
  <c r="R1550" i="4" s="1"/>
  <c r="AW1550" i="4" s="1"/>
  <c r="N1550" i="4"/>
  <c r="Q1549" i="4"/>
  <c r="R1549" i="4" s="1"/>
  <c r="AW1549" i="4" s="1"/>
  <c r="N1549" i="4"/>
  <c r="Q1548" i="4"/>
  <c r="R1548" i="4" s="1"/>
  <c r="AW1548" i="4" s="1"/>
  <c r="N1548" i="4"/>
  <c r="Q1547" i="4"/>
  <c r="R1547" i="4" s="1"/>
  <c r="AW1547" i="4" s="1"/>
  <c r="N1547" i="4"/>
  <c r="Q485" i="4"/>
  <c r="R485" i="4" s="1"/>
  <c r="AW485" i="4" s="1"/>
  <c r="N485" i="4"/>
  <c r="Q1546" i="4"/>
  <c r="R1546" i="4" s="1"/>
  <c r="AW1546" i="4" s="1"/>
  <c r="N1546" i="4"/>
  <c r="Q1545" i="4"/>
  <c r="R1545" i="4" s="1"/>
  <c r="AW1545" i="4" s="1"/>
  <c r="N1545" i="4"/>
  <c r="Q2131" i="4"/>
  <c r="R2131" i="4" s="1"/>
  <c r="N2131" i="4"/>
  <c r="Q1544" i="4"/>
  <c r="R1544" i="4" s="1"/>
  <c r="AW1544" i="4" s="1"/>
  <c r="N1544" i="4"/>
  <c r="Q2130" i="4"/>
  <c r="R2130" i="4" s="1"/>
  <c r="N2130" i="4"/>
  <c r="Q1543" i="4"/>
  <c r="R1543" i="4" s="1"/>
  <c r="AW1543" i="4" s="1"/>
  <c r="N1543" i="4"/>
  <c r="Q1542" i="4"/>
  <c r="R1542" i="4" s="1"/>
  <c r="AW1542" i="4" s="1"/>
  <c r="N1542" i="4"/>
  <c r="Q1541" i="4"/>
  <c r="R1541" i="4" s="1"/>
  <c r="AW1541" i="4" s="1"/>
  <c r="N1541" i="4"/>
  <c r="Q98" i="4"/>
  <c r="R98" i="4" s="1"/>
  <c r="AW98" i="4" s="1"/>
  <c r="N98" i="4"/>
  <c r="Q1540" i="4"/>
  <c r="R1540" i="4" s="1"/>
  <c r="AW1540" i="4" s="1"/>
  <c r="N1540" i="4"/>
  <c r="Q1539" i="4"/>
  <c r="R1539" i="4" s="1"/>
  <c r="AW1539" i="4" s="1"/>
  <c r="N1539" i="4"/>
  <c r="Q1538" i="4"/>
  <c r="R1538" i="4" s="1"/>
  <c r="AW1538" i="4" s="1"/>
  <c r="N1538" i="4"/>
  <c r="Q1537" i="4"/>
  <c r="R1537" i="4" s="1"/>
  <c r="AW1537" i="4" s="1"/>
  <c r="N1537" i="4"/>
  <c r="Q2333" i="4"/>
  <c r="R2333" i="4" s="1"/>
  <c r="N2333" i="4"/>
  <c r="Q1536" i="4"/>
  <c r="R1536" i="4" s="1"/>
  <c r="AW1536" i="4" s="1"/>
  <c r="N1536" i="4"/>
  <c r="Q1535" i="4"/>
  <c r="R1535" i="4" s="1"/>
  <c r="AW1535" i="4" s="1"/>
  <c r="N1535" i="4"/>
  <c r="Q1534" i="4"/>
  <c r="R1534" i="4" s="1"/>
  <c r="AW1534" i="4" s="1"/>
  <c r="N1534" i="4"/>
  <c r="Q1533" i="4"/>
  <c r="R1533" i="4" s="1"/>
  <c r="AW1533" i="4" s="1"/>
  <c r="N1533" i="4"/>
  <c r="Q1532" i="4"/>
  <c r="R1532" i="4" s="1"/>
  <c r="AW1532" i="4" s="1"/>
  <c r="N1532" i="4"/>
  <c r="Q1531" i="4"/>
  <c r="R1531" i="4" s="1"/>
  <c r="AW1531" i="4" s="1"/>
  <c r="N1531" i="4"/>
  <c r="Q1530" i="4"/>
  <c r="R1530" i="4" s="1"/>
  <c r="AW1530" i="4" s="1"/>
  <c r="N1530" i="4"/>
  <c r="Q1529" i="4"/>
  <c r="R1529" i="4" s="1"/>
  <c r="AW1529" i="4" s="1"/>
  <c r="N1529" i="4"/>
  <c r="Q1528" i="4"/>
  <c r="R1528" i="4" s="1"/>
  <c r="AW1528" i="4" s="1"/>
  <c r="N1528" i="4"/>
  <c r="Q1527" i="4"/>
  <c r="R1527" i="4" s="1"/>
  <c r="AW1527" i="4" s="1"/>
  <c r="N1527" i="4"/>
  <c r="Q1526" i="4"/>
  <c r="R1526" i="4" s="1"/>
  <c r="AW1526" i="4" s="1"/>
  <c r="N1526" i="4"/>
  <c r="Q2103" i="4"/>
  <c r="R2103" i="4" s="1"/>
  <c r="N2103" i="4"/>
  <c r="Q1525" i="4"/>
  <c r="R1525" i="4" s="1"/>
  <c r="AW1525" i="4" s="1"/>
  <c r="N1525" i="4"/>
  <c r="Q1524" i="4"/>
  <c r="R1524" i="4" s="1"/>
  <c r="AW1524" i="4" s="1"/>
  <c r="N1524" i="4"/>
  <c r="Q1523" i="4"/>
  <c r="R1523" i="4" s="1"/>
  <c r="AW1523" i="4" s="1"/>
  <c r="N1523" i="4"/>
  <c r="Q1522" i="4"/>
  <c r="R1522" i="4" s="1"/>
  <c r="AW1522" i="4" s="1"/>
  <c r="N1522" i="4"/>
  <c r="Q1521" i="4"/>
  <c r="R1521" i="4" s="1"/>
  <c r="AW1521" i="4" s="1"/>
  <c r="N1521" i="4"/>
  <c r="Q1520" i="4"/>
  <c r="R1520" i="4" s="1"/>
  <c r="AW1520" i="4" s="1"/>
  <c r="N1520" i="4"/>
  <c r="Q1519" i="4"/>
  <c r="R1519" i="4" s="1"/>
  <c r="AW1519" i="4" s="1"/>
  <c r="N1519" i="4"/>
  <c r="Q1518" i="4"/>
  <c r="R1518" i="4" s="1"/>
  <c r="AW1518" i="4" s="1"/>
  <c r="N1518" i="4"/>
  <c r="Q1517" i="4"/>
  <c r="R1517" i="4" s="1"/>
  <c r="AW1517" i="4" s="1"/>
  <c r="N1517" i="4"/>
  <c r="Q1516" i="4"/>
  <c r="R1516" i="4" s="1"/>
  <c r="AW1516" i="4" s="1"/>
  <c r="N1516" i="4"/>
  <c r="Q1515" i="4"/>
  <c r="R1515" i="4" s="1"/>
  <c r="AW1515" i="4" s="1"/>
  <c r="N1515" i="4"/>
  <c r="Q1514" i="4"/>
  <c r="R1514" i="4" s="1"/>
  <c r="AW1514" i="4" s="1"/>
  <c r="N1514" i="4"/>
  <c r="Q2102" i="4"/>
  <c r="R2102" i="4" s="1"/>
  <c r="N2102" i="4"/>
  <c r="Q1513" i="4"/>
  <c r="R1513" i="4" s="1"/>
  <c r="AW1513" i="4" s="1"/>
  <c r="N1513" i="4"/>
  <c r="Q1512" i="4"/>
  <c r="R1512" i="4" s="1"/>
  <c r="AW1512" i="4" s="1"/>
  <c r="N1512" i="4"/>
  <c r="Q1511" i="4"/>
  <c r="R1511" i="4" s="1"/>
  <c r="AW1511" i="4" s="1"/>
  <c r="N1511" i="4"/>
  <c r="Q1510" i="4"/>
  <c r="R1510" i="4" s="1"/>
  <c r="AW1510" i="4" s="1"/>
  <c r="N1510" i="4"/>
  <c r="Q1509" i="4"/>
  <c r="R1509" i="4" s="1"/>
  <c r="AW1509" i="4" s="1"/>
  <c r="N1509" i="4"/>
  <c r="Q1508" i="4"/>
  <c r="R1508" i="4" s="1"/>
  <c r="AW1508" i="4" s="1"/>
  <c r="N1508" i="4"/>
  <c r="Q1507" i="4"/>
  <c r="R1507" i="4" s="1"/>
  <c r="AW1507" i="4" s="1"/>
  <c r="N1507" i="4"/>
  <c r="Q1506" i="4"/>
  <c r="R1506" i="4" s="1"/>
  <c r="AW1506" i="4" s="1"/>
  <c r="N1506" i="4"/>
  <c r="Q1505" i="4"/>
  <c r="R1505" i="4" s="1"/>
  <c r="AW1505" i="4" s="1"/>
  <c r="N1505" i="4"/>
  <c r="Q1504" i="4"/>
  <c r="R1504" i="4" s="1"/>
  <c r="AW1504" i="4" s="1"/>
  <c r="N1504" i="4"/>
  <c r="Q477" i="4"/>
  <c r="R477" i="4" s="1"/>
  <c r="AW477" i="4" s="1"/>
  <c r="N477" i="4"/>
  <c r="Q845" i="4"/>
  <c r="R845" i="4" s="1"/>
  <c r="N845" i="4"/>
  <c r="Q1503" i="4"/>
  <c r="R1503" i="4" s="1"/>
  <c r="AW1503" i="4" s="1"/>
  <c r="N1503" i="4"/>
  <c r="Q2101" i="4"/>
  <c r="R2101" i="4" s="1"/>
  <c r="N2101" i="4"/>
  <c r="Q1502" i="4"/>
  <c r="R1502" i="4" s="1"/>
  <c r="AW1502" i="4" s="1"/>
  <c r="N1502" i="4"/>
  <c r="Q1501" i="4"/>
  <c r="R1501" i="4" s="1"/>
  <c r="N1501" i="4"/>
  <c r="Q1500" i="4"/>
  <c r="R1500" i="4" s="1"/>
  <c r="N1500" i="4"/>
  <c r="Q1499" i="4"/>
  <c r="R1499" i="4" s="1"/>
  <c r="AW1499" i="4" s="1"/>
  <c r="N1499" i="4"/>
  <c r="Q1498" i="4"/>
  <c r="R1498" i="4" s="1"/>
  <c r="N1498" i="4"/>
  <c r="Q1497" i="4"/>
  <c r="R1497" i="4" s="1"/>
  <c r="AW1497" i="4" s="1"/>
  <c r="N1497" i="4"/>
  <c r="Q1496" i="4"/>
  <c r="R1496" i="4" s="1"/>
  <c r="AW1496" i="4" s="1"/>
  <c r="N1496" i="4"/>
  <c r="Q1495" i="4"/>
  <c r="R1495" i="4" s="1"/>
  <c r="N1495" i="4"/>
  <c r="Q715" i="4"/>
  <c r="R715" i="4" s="1"/>
  <c r="N715" i="4"/>
  <c r="Q716" i="4"/>
  <c r="R716" i="4" s="1"/>
  <c r="AW716" i="4" s="1"/>
  <c r="N716" i="4"/>
  <c r="Q1494" i="4"/>
  <c r="R1494" i="4" s="1"/>
  <c r="AW1494" i="4" s="1"/>
  <c r="N1494" i="4"/>
  <c r="Q1493" i="4"/>
  <c r="R1493" i="4" s="1"/>
  <c r="AW1493" i="4" s="1"/>
  <c r="N1493" i="4"/>
  <c r="Q714" i="4"/>
  <c r="R714" i="4" s="1"/>
  <c r="AW714" i="4" s="1"/>
  <c r="N714" i="4"/>
  <c r="Q1492" i="4"/>
  <c r="R1492" i="4" s="1"/>
  <c r="AW1492" i="4" s="1"/>
  <c r="N1492" i="4"/>
  <c r="Q713" i="4"/>
  <c r="R713" i="4" s="1"/>
  <c r="AW713" i="4" s="1"/>
  <c r="N713" i="4"/>
  <c r="Q1491" i="4"/>
  <c r="R1491" i="4" s="1"/>
  <c r="AW1491" i="4" s="1"/>
  <c r="N1491" i="4"/>
  <c r="Q1490" i="4"/>
  <c r="R1490" i="4" s="1"/>
  <c r="AW1490" i="4" s="1"/>
  <c r="N1490" i="4"/>
  <c r="Q1489" i="4"/>
  <c r="R1489" i="4" s="1"/>
  <c r="AW1489" i="4" s="1"/>
  <c r="N1489" i="4"/>
  <c r="Q2100" i="4"/>
  <c r="R2100" i="4" s="1"/>
  <c r="N2100" i="4"/>
  <c r="Q1488" i="4"/>
  <c r="R1488" i="4" s="1"/>
  <c r="AW1488" i="4" s="1"/>
  <c r="N1488" i="4"/>
  <c r="Q2099" i="4"/>
  <c r="R2099" i="4" s="1"/>
  <c r="N2099" i="4"/>
  <c r="Q1487" i="4"/>
  <c r="R1487" i="4" s="1"/>
  <c r="AW1487" i="4" s="1"/>
  <c r="N1487" i="4"/>
  <c r="Q1486" i="4"/>
  <c r="R1486" i="4" s="1"/>
  <c r="AW1486" i="4" s="1"/>
  <c r="N1486" i="4"/>
  <c r="Q1485" i="4"/>
  <c r="R1485" i="4" s="1"/>
  <c r="AW1485" i="4" s="1"/>
  <c r="N1485" i="4"/>
  <c r="Q918" i="4"/>
  <c r="R918" i="4" s="1"/>
  <c r="N918" i="4"/>
  <c r="Q917" i="4"/>
  <c r="R917" i="4" s="1"/>
  <c r="N917" i="4"/>
  <c r="Q1484" i="4"/>
  <c r="R1484" i="4" s="1"/>
  <c r="AW1484" i="4" s="1"/>
  <c r="N1484" i="4"/>
  <c r="Q916" i="4"/>
  <c r="R916" i="4" s="1"/>
  <c r="N916" i="4"/>
  <c r="Q1483" i="4"/>
  <c r="R1483" i="4" s="1"/>
  <c r="AW1483" i="4" s="1"/>
  <c r="N1483" i="4"/>
  <c r="Q915" i="4"/>
  <c r="R915" i="4" s="1"/>
  <c r="N915" i="4"/>
  <c r="Q1482" i="4"/>
  <c r="R1482" i="4" s="1"/>
  <c r="AW1482" i="4" s="1"/>
  <c r="N1482" i="4"/>
  <c r="Q914" i="4"/>
  <c r="R914" i="4" s="1"/>
  <c r="N914" i="4"/>
  <c r="Q1481" i="4"/>
  <c r="R1481" i="4" s="1"/>
  <c r="AW1481" i="4" s="1"/>
  <c r="N1481" i="4"/>
  <c r="Q1480" i="4"/>
  <c r="R1480" i="4" s="1"/>
  <c r="AW1480" i="4" s="1"/>
  <c r="N1480" i="4"/>
  <c r="Q1479" i="4"/>
  <c r="R1479" i="4" s="1"/>
  <c r="AW1479" i="4" s="1"/>
  <c r="N1479" i="4"/>
  <c r="Q1478" i="4"/>
  <c r="R1478" i="4" s="1"/>
  <c r="AW1478" i="4" s="1"/>
  <c r="N1478" i="4"/>
  <c r="Q1477" i="4"/>
  <c r="R1477" i="4" s="1"/>
  <c r="N1477" i="4"/>
  <c r="Q1476" i="4"/>
  <c r="R1476" i="4" s="1"/>
  <c r="AW1476" i="4" s="1"/>
  <c r="N1476" i="4"/>
  <c r="Q844" i="4"/>
  <c r="R844" i="4" s="1"/>
  <c r="N844" i="4"/>
  <c r="Q1475" i="4"/>
  <c r="R1475" i="4" s="1"/>
  <c r="N1475" i="4"/>
  <c r="Q696" i="4"/>
  <c r="R696" i="4" s="1"/>
  <c r="N696" i="4"/>
  <c r="Q707" i="4"/>
  <c r="R707" i="4" s="1"/>
  <c r="N707" i="4"/>
  <c r="Q1474" i="4"/>
  <c r="R1474" i="4" s="1"/>
  <c r="AW1474" i="4" s="1"/>
  <c r="N1474" i="4"/>
  <c r="Q913" i="4"/>
  <c r="R913" i="4" s="1"/>
  <c r="N913" i="4"/>
  <c r="Q706" i="4"/>
  <c r="R706" i="4" s="1"/>
  <c r="N706" i="4"/>
  <c r="Q701" i="4"/>
  <c r="R701" i="4" s="1"/>
  <c r="N701" i="4"/>
  <c r="Q700" i="4"/>
  <c r="R700" i="4" s="1"/>
  <c r="N700" i="4"/>
  <c r="Q1473" i="4"/>
  <c r="R1473" i="4" s="1"/>
  <c r="AW1473" i="4" s="1"/>
  <c r="N1473" i="4"/>
  <c r="Q710" i="4"/>
  <c r="R710" i="4" s="1"/>
  <c r="AW710" i="4" s="1"/>
  <c r="N710" i="4"/>
  <c r="Q709" i="4"/>
  <c r="R709" i="4" s="1"/>
  <c r="N709" i="4"/>
  <c r="Q1472" i="4"/>
  <c r="R1472" i="4" s="1"/>
  <c r="AW1472" i="4" s="1"/>
  <c r="N1472" i="4"/>
  <c r="Q695" i="4"/>
  <c r="R695" i="4" s="1"/>
  <c r="AW695" i="4" s="1"/>
  <c r="N695" i="4"/>
  <c r="Q680" i="4"/>
  <c r="R680" i="4" s="1"/>
  <c r="N680" i="4"/>
  <c r="Q694" i="4"/>
  <c r="R694" i="4" s="1"/>
  <c r="N694" i="4"/>
  <c r="Q699" i="4"/>
  <c r="R699" i="4" s="1"/>
  <c r="N699" i="4"/>
  <c r="Q708" i="4"/>
  <c r="R708" i="4" s="1"/>
  <c r="N708" i="4"/>
  <c r="Q704" i="4"/>
  <c r="R704" i="4" s="1"/>
  <c r="N704" i="4"/>
  <c r="Q705" i="4"/>
  <c r="R705" i="4" s="1"/>
  <c r="N705" i="4"/>
  <c r="Q1471" i="4"/>
  <c r="R1471" i="4" s="1"/>
  <c r="AW1471" i="4" s="1"/>
  <c r="N1471" i="4"/>
  <c r="Q1470" i="4"/>
  <c r="R1470" i="4" s="1"/>
  <c r="AW1470" i="4" s="1"/>
  <c r="N1470" i="4"/>
  <c r="Q2332" i="4"/>
  <c r="R2332" i="4" s="1"/>
  <c r="N2332" i="4"/>
  <c r="Q1469" i="4"/>
  <c r="R1469" i="4" s="1"/>
  <c r="AW1469" i="4" s="1"/>
  <c r="N1469" i="4"/>
  <c r="Q702" i="4"/>
  <c r="R702" i="4" s="1"/>
  <c r="N702" i="4"/>
  <c r="Q1468" i="4"/>
  <c r="R1468" i="4" s="1"/>
  <c r="AW1468" i="4" s="1"/>
  <c r="N1468" i="4"/>
  <c r="Q1467" i="4"/>
  <c r="R1467" i="4" s="1"/>
  <c r="AW1467" i="4" s="1"/>
  <c r="N1467" i="4"/>
  <c r="Q1466" i="4"/>
  <c r="R1466" i="4" s="1"/>
  <c r="N1466" i="4"/>
  <c r="Q686" i="4"/>
  <c r="R686" i="4" s="1"/>
  <c r="N686" i="4"/>
  <c r="Q1465" i="4"/>
  <c r="R1465" i="4" s="1"/>
  <c r="AW1465" i="4" s="1"/>
  <c r="N1465" i="4"/>
  <c r="Q481" i="4"/>
  <c r="R481" i="4" s="1"/>
  <c r="AW481" i="4" s="1"/>
  <c r="N481" i="4"/>
  <c r="Q515" i="4"/>
  <c r="R515" i="4" s="1"/>
  <c r="N515" i="4"/>
  <c r="Q1464" i="4"/>
  <c r="R1464" i="4" s="1"/>
  <c r="AW1464" i="4" s="1"/>
  <c r="N1464" i="4"/>
  <c r="Q396" i="4"/>
  <c r="R396" i="4" s="1"/>
  <c r="N396" i="4"/>
  <c r="Q478" i="4"/>
  <c r="R478" i="4" s="1"/>
  <c r="N478" i="4"/>
  <c r="Q471" i="4"/>
  <c r="R471" i="4" s="1"/>
  <c r="N471" i="4"/>
  <c r="Q912" i="4"/>
  <c r="R912" i="4" s="1"/>
  <c r="N912" i="4"/>
  <c r="Q843" i="4"/>
  <c r="R843" i="4" s="1"/>
  <c r="N843" i="4"/>
  <c r="Q436" i="4"/>
  <c r="R436" i="4" s="1"/>
  <c r="AW436" i="4" s="1"/>
  <c r="N436" i="4"/>
  <c r="Q2098" i="4"/>
  <c r="R2098" i="4" s="1"/>
  <c r="N2098" i="4"/>
  <c r="Q1463" i="4"/>
  <c r="R1463" i="4" s="1"/>
  <c r="N1463" i="4"/>
  <c r="Q2097" i="4"/>
  <c r="R2097" i="4" s="1"/>
  <c r="N2097" i="4"/>
  <c r="Q1462" i="4"/>
  <c r="R1462" i="4" s="1"/>
  <c r="N1462" i="4"/>
  <c r="Q1461" i="4"/>
  <c r="R1461" i="4" s="1"/>
  <c r="N1461" i="4"/>
  <c r="Q711" i="4"/>
  <c r="R711" i="4" s="1"/>
  <c r="N711" i="4"/>
  <c r="Q465" i="4"/>
  <c r="R465" i="4" s="1"/>
  <c r="N465" i="4"/>
  <c r="Q1460" i="4"/>
  <c r="R1460" i="4" s="1"/>
  <c r="N1460" i="4"/>
  <c r="Q1459" i="4"/>
  <c r="R1459" i="4" s="1"/>
  <c r="AW1459" i="4" s="1"/>
  <c r="N1459" i="4"/>
  <c r="Q1458" i="4"/>
  <c r="R1458" i="4" s="1"/>
  <c r="AW1458" i="4" s="1"/>
  <c r="N1458" i="4"/>
  <c r="Q1457" i="4"/>
  <c r="R1457" i="4" s="1"/>
  <c r="AW1457" i="4" s="1"/>
  <c r="N1457" i="4"/>
  <c r="Q1456" i="4"/>
  <c r="R1456" i="4" s="1"/>
  <c r="AW1456" i="4" s="1"/>
  <c r="N1456" i="4"/>
  <c r="Q1455" i="4"/>
  <c r="R1455" i="4" s="1"/>
  <c r="AW1455" i="4" s="1"/>
  <c r="N1455" i="4"/>
  <c r="Q681" i="4"/>
  <c r="R681" i="4" s="1"/>
  <c r="N681" i="4"/>
  <c r="Q688" i="4"/>
  <c r="R688" i="4" s="1"/>
  <c r="N688" i="4"/>
  <c r="Q518" i="4"/>
  <c r="R518" i="4" s="1"/>
  <c r="AW518" i="4" s="1"/>
  <c r="N518" i="4"/>
  <c r="Q1454" i="4"/>
  <c r="R1454" i="4" s="1"/>
  <c r="AW1454" i="4" s="1"/>
  <c r="N1454" i="4"/>
  <c r="Q1453" i="4"/>
  <c r="R1453" i="4" s="1"/>
  <c r="AW1453" i="4" s="1"/>
  <c r="N1453" i="4"/>
  <c r="Q1452" i="4"/>
  <c r="R1452" i="4" s="1"/>
  <c r="AW1452" i="4" s="1"/>
  <c r="N1452" i="4"/>
  <c r="Q1451" i="4"/>
  <c r="R1451" i="4" s="1"/>
  <c r="AW1451" i="4" s="1"/>
  <c r="N1451" i="4"/>
  <c r="Q1450" i="4"/>
  <c r="R1450" i="4" s="1"/>
  <c r="AW1450" i="4" s="1"/>
  <c r="N1450" i="4"/>
  <c r="Q1449" i="4"/>
  <c r="R1449" i="4" s="1"/>
  <c r="AW1449" i="4" s="1"/>
  <c r="N1449" i="4"/>
  <c r="Q496" i="4"/>
  <c r="R496" i="4" s="1"/>
  <c r="N496" i="4"/>
  <c r="Q387" i="4"/>
  <c r="R387" i="4" s="1"/>
  <c r="N387" i="4"/>
  <c r="Q1448" i="4"/>
  <c r="R1448" i="4" s="1"/>
  <c r="AW1448" i="4" s="1"/>
  <c r="N1448" i="4"/>
  <c r="Q1447" i="4"/>
  <c r="R1447" i="4" s="1"/>
  <c r="AW1447" i="4" s="1"/>
  <c r="N1447" i="4"/>
  <c r="Q547" i="4"/>
  <c r="R547" i="4" s="1"/>
  <c r="AW547" i="4" s="1"/>
  <c r="N547" i="4"/>
  <c r="Q1446" i="4"/>
  <c r="R1446" i="4" s="1"/>
  <c r="AW1446" i="4" s="1"/>
  <c r="N1446" i="4"/>
  <c r="Q519" i="4"/>
  <c r="R519" i="4" s="1"/>
  <c r="AW519" i="4" s="1"/>
  <c r="N519" i="4"/>
  <c r="Q1445" i="4"/>
  <c r="R1445" i="4" s="1"/>
  <c r="AW1445" i="4" s="1"/>
  <c r="N1445" i="4"/>
  <c r="Q1444" i="4"/>
  <c r="R1444" i="4" s="1"/>
  <c r="AW1444" i="4" s="1"/>
  <c r="N1444" i="4"/>
  <c r="Q1443" i="4"/>
  <c r="R1443" i="4" s="1"/>
  <c r="AW1443" i="4" s="1"/>
  <c r="N1443" i="4"/>
  <c r="Q679" i="4"/>
  <c r="R679" i="4" s="1"/>
  <c r="N679" i="4"/>
  <c r="Q1442" i="4"/>
  <c r="R1442" i="4" s="1"/>
  <c r="AW1442" i="4" s="1"/>
  <c r="N1442" i="4"/>
  <c r="Q911" i="4"/>
  <c r="R911" i="4" s="1"/>
  <c r="N911" i="4"/>
  <c r="Q1441" i="4"/>
  <c r="R1441" i="4" s="1"/>
  <c r="AW1441" i="4" s="1"/>
  <c r="N1441" i="4"/>
  <c r="Q1440" i="4"/>
  <c r="R1440" i="4" s="1"/>
  <c r="AW1440" i="4" s="1"/>
  <c r="N1440" i="4"/>
  <c r="Q1439" i="4"/>
  <c r="R1439" i="4" s="1"/>
  <c r="AW1439" i="4" s="1"/>
  <c r="N1439" i="4"/>
  <c r="Q2331" i="4"/>
  <c r="R2331" i="4" s="1"/>
  <c r="N2331" i="4"/>
  <c r="Q392" i="4"/>
  <c r="R392" i="4" s="1"/>
  <c r="AW392" i="4" s="1"/>
  <c r="N392" i="4"/>
  <c r="Q1438" i="4"/>
  <c r="R1438" i="4" s="1"/>
  <c r="AW1438" i="4" s="1"/>
  <c r="N1438" i="4"/>
  <c r="Q1437" i="4"/>
  <c r="R1437" i="4" s="1"/>
  <c r="AW1437" i="4" s="1"/>
  <c r="N1437" i="4"/>
  <c r="Q1436" i="4"/>
  <c r="R1436" i="4" s="1"/>
  <c r="AW1436" i="4" s="1"/>
  <c r="N1436" i="4"/>
  <c r="Q910" i="4"/>
  <c r="R910" i="4" s="1"/>
  <c r="N910" i="4"/>
  <c r="Q1435" i="4"/>
  <c r="R1435" i="4" s="1"/>
  <c r="AW1435" i="4" s="1"/>
  <c r="N1435" i="4"/>
  <c r="Q1434" i="4"/>
  <c r="R1434" i="4" s="1"/>
  <c r="AW1434" i="4" s="1"/>
  <c r="N1434" i="4"/>
  <c r="Q842" i="4"/>
  <c r="R842" i="4" s="1"/>
  <c r="N842" i="4"/>
  <c r="Q2229" i="4"/>
  <c r="R2229" i="4" s="1"/>
  <c r="N2229" i="4"/>
  <c r="Q1433" i="4"/>
  <c r="R1433" i="4" s="1"/>
  <c r="AW1433" i="4" s="1"/>
  <c r="N1433" i="4"/>
  <c r="Q841" i="4"/>
  <c r="R841" i="4" s="1"/>
  <c r="N841" i="4"/>
  <c r="Q1432" i="4"/>
  <c r="R1432" i="4" s="1"/>
  <c r="N1432" i="4"/>
  <c r="Q313" i="4"/>
  <c r="R313" i="4" s="1"/>
  <c r="AW313" i="4" s="1"/>
  <c r="N313" i="4"/>
  <c r="Q1431" i="4"/>
  <c r="R1431" i="4" s="1"/>
  <c r="AW1431" i="4" s="1"/>
  <c r="N1431" i="4"/>
  <c r="Q1430" i="4"/>
  <c r="R1430" i="4" s="1"/>
  <c r="AW1430" i="4" s="1"/>
  <c r="N1430" i="4"/>
  <c r="Q557" i="4"/>
  <c r="R557" i="4" s="1"/>
  <c r="AW557" i="4" s="1"/>
  <c r="N557" i="4"/>
  <c r="Q1429" i="4"/>
  <c r="R1429" i="4" s="1"/>
  <c r="AW1429" i="4" s="1"/>
  <c r="N1429" i="4"/>
  <c r="Q610" i="4"/>
  <c r="R610" i="4" s="1"/>
  <c r="N610" i="4"/>
  <c r="Q2228" i="4"/>
  <c r="R2228" i="4" s="1"/>
  <c r="N2228" i="4"/>
  <c r="Q1428" i="4"/>
  <c r="R1428" i="4" s="1"/>
  <c r="N1428" i="4"/>
  <c r="Q1427" i="4"/>
  <c r="R1427" i="4" s="1"/>
  <c r="N1427" i="4"/>
  <c r="Q591" i="4"/>
  <c r="R591" i="4" s="1"/>
  <c r="N591" i="4"/>
  <c r="Q589" i="4"/>
  <c r="R589" i="4" s="1"/>
  <c r="N589" i="4"/>
  <c r="Q909" i="4"/>
  <c r="R909" i="4" s="1"/>
  <c r="N909" i="4"/>
  <c r="Q590" i="4"/>
  <c r="R590" i="4" s="1"/>
  <c r="N590" i="4"/>
  <c r="Q687" i="4"/>
  <c r="R687" i="4" s="1"/>
  <c r="N687" i="4"/>
  <c r="Q712" i="4"/>
  <c r="R712" i="4" s="1"/>
  <c r="AW712" i="4" s="1"/>
  <c r="N712" i="4"/>
  <c r="Q1426" i="4"/>
  <c r="R1426" i="4" s="1"/>
  <c r="N1426" i="4"/>
  <c r="Q1425" i="4"/>
  <c r="R1425" i="4" s="1"/>
  <c r="N1425" i="4"/>
  <c r="Q1424" i="4"/>
  <c r="R1424" i="4" s="1"/>
  <c r="N1424" i="4"/>
  <c r="Q1423" i="4"/>
  <c r="R1423" i="4" s="1"/>
  <c r="N1423" i="4"/>
  <c r="Q1422" i="4"/>
  <c r="R1422" i="4" s="1"/>
  <c r="N1422" i="4"/>
  <c r="Q1421" i="4"/>
  <c r="R1421" i="4" s="1"/>
  <c r="N1421" i="4"/>
  <c r="Q1420" i="4"/>
  <c r="R1420" i="4" s="1"/>
  <c r="N1420" i="4"/>
  <c r="Q1419" i="4"/>
  <c r="R1419" i="4" s="1"/>
  <c r="N1419" i="4"/>
  <c r="Q1418" i="4"/>
  <c r="R1418" i="4" s="1"/>
  <c r="N1418" i="4"/>
  <c r="Q1417" i="4"/>
  <c r="R1417" i="4" s="1"/>
  <c r="N1417" i="4"/>
  <c r="Q1416" i="4"/>
  <c r="R1416" i="4" s="1"/>
  <c r="N1416" i="4"/>
  <c r="Q1415" i="4"/>
  <c r="R1415" i="4" s="1"/>
  <c r="N1415" i="4"/>
  <c r="Q1414" i="4"/>
  <c r="R1414" i="4" s="1"/>
  <c r="N1414" i="4"/>
  <c r="Q1413" i="4"/>
  <c r="R1413" i="4" s="1"/>
  <c r="N1413" i="4"/>
  <c r="Q1412" i="4"/>
  <c r="R1412" i="4" s="1"/>
  <c r="N1412" i="4"/>
  <c r="Q1411" i="4"/>
  <c r="R1411" i="4" s="1"/>
  <c r="N1411" i="4"/>
  <c r="Q1410" i="4"/>
  <c r="R1410" i="4" s="1"/>
  <c r="N1410" i="4"/>
  <c r="Q1409" i="4"/>
  <c r="R1409" i="4" s="1"/>
  <c r="N1409" i="4"/>
  <c r="Q1408" i="4"/>
  <c r="R1408" i="4" s="1"/>
  <c r="N1408" i="4"/>
  <c r="Q1407" i="4"/>
  <c r="R1407" i="4" s="1"/>
  <c r="N1407" i="4"/>
  <c r="Q1406" i="4"/>
  <c r="R1406" i="4" s="1"/>
  <c r="N1406" i="4"/>
  <c r="Q1405" i="4"/>
  <c r="R1405" i="4" s="1"/>
  <c r="N1405" i="4"/>
  <c r="Q1404" i="4"/>
  <c r="R1404" i="4" s="1"/>
  <c r="N1404" i="4"/>
  <c r="Q1403" i="4"/>
  <c r="R1403" i="4" s="1"/>
  <c r="N1403" i="4"/>
  <c r="Q1402" i="4"/>
  <c r="R1402" i="4" s="1"/>
  <c r="N1402" i="4"/>
  <c r="Q1401" i="4"/>
  <c r="R1401" i="4" s="1"/>
  <c r="N1401" i="4"/>
  <c r="Q1400" i="4"/>
  <c r="R1400" i="4" s="1"/>
  <c r="N1400" i="4"/>
  <c r="Q1399" i="4"/>
  <c r="R1399" i="4" s="1"/>
  <c r="N1399" i="4"/>
  <c r="Q1398" i="4"/>
  <c r="R1398" i="4" s="1"/>
  <c r="N1398" i="4"/>
  <c r="Q1397" i="4"/>
  <c r="R1397" i="4" s="1"/>
  <c r="N1397" i="4"/>
  <c r="Q1396" i="4"/>
  <c r="R1396" i="4" s="1"/>
  <c r="N1396" i="4"/>
  <c r="Q1395" i="4"/>
  <c r="R1395" i="4" s="1"/>
  <c r="N1395" i="4"/>
  <c r="Q1394" i="4"/>
  <c r="R1394" i="4" s="1"/>
  <c r="N1394" i="4"/>
  <c r="Q1393" i="4"/>
  <c r="R1393" i="4" s="1"/>
  <c r="N1393" i="4"/>
  <c r="Q1392" i="4"/>
  <c r="R1392" i="4" s="1"/>
  <c r="N1392" i="4"/>
  <c r="Q1391" i="4"/>
  <c r="R1391" i="4" s="1"/>
  <c r="N1391" i="4"/>
  <c r="Q1390" i="4"/>
  <c r="R1390" i="4" s="1"/>
  <c r="N1390" i="4"/>
  <c r="Q1389" i="4"/>
  <c r="R1389" i="4" s="1"/>
  <c r="N1389" i="4"/>
  <c r="Q840" i="4"/>
  <c r="R840" i="4" s="1"/>
  <c r="N840" i="4"/>
  <c r="Q839" i="4"/>
  <c r="R839" i="4" s="1"/>
  <c r="N839" i="4"/>
  <c r="Q1388" i="4"/>
  <c r="R1388" i="4" s="1"/>
  <c r="N1388" i="4"/>
  <c r="Q1387" i="4"/>
  <c r="R1387" i="4" s="1"/>
  <c r="N1387" i="4"/>
  <c r="Q1386" i="4"/>
  <c r="R1386" i="4" s="1"/>
  <c r="N1386" i="4"/>
  <c r="Q1385" i="4"/>
  <c r="R1385" i="4" s="1"/>
  <c r="N1385" i="4"/>
  <c r="Q1384" i="4"/>
  <c r="R1384" i="4" s="1"/>
  <c r="AW1384" i="4" s="1"/>
  <c r="N1384" i="4"/>
  <c r="Q1383" i="4"/>
  <c r="R1383" i="4" s="1"/>
  <c r="AW1383" i="4" s="1"/>
  <c r="N1383" i="4"/>
  <c r="Q360" i="4"/>
  <c r="R360" i="4" s="1"/>
  <c r="AW360" i="4" s="1"/>
  <c r="N360" i="4"/>
  <c r="Q1382" i="4"/>
  <c r="R1382" i="4" s="1"/>
  <c r="AW1382" i="4" s="1"/>
  <c r="N1382" i="4"/>
  <c r="Q1381" i="4"/>
  <c r="R1381" i="4" s="1"/>
  <c r="AW1381" i="4" s="1"/>
  <c r="N1381" i="4"/>
  <c r="Q1380" i="4"/>
  <c r="R1380" i="4" s="1"/>
  <c r="AW1380" i="4" s="1"/>
  <c r="N1380" i="4"/>
  <c r="Q1379" i="4"/>
  <c r="R1379" i="4" s="1"/>
  <c r="AW1379" i="4" s="1"/>
  <c r="N1379" i="4"/>
  <c r="Q1378" i="4"/>
  <c r="R1378" i="4" s="1"/>
  <c r="AW1378" i="4" s="1"/>
  <c r="N1378" i="4"/>
  <c r="Q1377" i="4"/>
  <c r="R1377" i="4" s="1"/>
  <c r="AW1377" i="4" s="1"/>
  <c r="N1377" i="4"/>
  <c r="Q1376" i="4"/>
  <c r="R1376" i="4" s="1"/>
  <c r="AW1376" i="4" s="1"/>
  <c r="N1376" i="4"/>
  <c r="Q1375" i="4"/>
  <c r="R1375" i="4" s="1"/>
  <c r="AW1375" i="4" s="1"/>
  <c r="N1375" i="4"/>
  <c r="Q1374" i="4"/>
  <c r="R1374" i="4" s="1"/>
  <c r="AW1374" i="4" s="1"/>
  <c r="N1374" i="4"/>
  <c r="Q1373" i="4"/>
  <c r="R1373" i="4" s="1"/>
  <c r="AW1373" i="4" s="1"/>
  <c r="N1373" i="4"/>
  <c r="Q1372" i="4"/>
  <c r="R1372" i="4" s="1"/>
  <c r="AW1372" i="4" s="1"/>
  <c r="N1372" i="4"/>
  <c r="Q1371" i="4"/>
  <c r="R1371" i="4" s="1"/>
  <c r="AW1371" i="4" s="1"/>
  <c r="N1371" i="4"/>
  <c r="Q1370" i="4"/>
  <c r="R1370" i="4" s="1"/>
  <c r="AW1370" i="4" s="1"/>
  <c r="N1370" i="4"/>
  <c r="Q1369" i="4"/>
  <c r="R1369" i="4" s="1"/>
  <c r="AW1369" i="4" s="1"/>
  <c r="N1369" i="4"/>
  <c r="Q1368" i="4"/>
  <c r="R1368" i="4" s="1"/>
  <c r="AW1368" i="4" s="1"/>
  <c r="N1368" i="4"/>
  <c r="Q542" i="4"/>
  <c r="R542" i="4" s="1"/>
  <c r="AW542" i="4" s="1"/>
  <c r="N542" i="4"/>
  <c r="Q1367" i="4"/>
  <c r="R1367" i="4" s="1"/>
  <c r="AW1367" i="4" s="1"/>
  <c r="N1367" i="4"/>
  <c r="Q1366" i="4"/>
  <c r="R1366" i="4" s="1"/>
  <c r="AW1366" i="4" s="1"/>
  <c r="N1366" i="4"/>
  <c r="Q1365" i="4"/>
  <c r="R1365" i="4" s="1"/>
  <c r="AW1365" i="4" s="1"/>
  <c r="N1365" i="4"/>
  <c r="Q1364" i="4"/>
  <c r="R1364" i="4" s="1"/>
  <c r="AW1364" i="4" s="1"/>
  <c r="N1364" i="4"/>
  <c r="Q1363" i="4"/>
  <c r="R1363" i="4" s="1"/>
  <c r="AW1363" i="4" s="1"/>
  <c r="N1363" i="4"/>
  <c r="Q541" i="4"/>
  <c r="R541" i="4" s="1"/>
  <c r="AW541" i="4" s="1"/>
  <c r="N541" i="4"/>
  <c r="Q1362" i="4"/>
  <c r="R1362" i="4" s="1"/>
  <c r="AW1362" i="4" s="1"/>
  <c r="N1362" i="4"/>
  <c r="Q1361" i="4"/>
  <c r="R1361" i="4" s="1"/>
  <c r="AW1361" i="4" s="1"/>
  <c r="N1361" i="4"/>
  <c r="Q1360" i="4"/>
  <c r="R1360" i="4" s="1"/>
  <c r="AW1360" i="4" s="1"/>
  <c r="N1360" i="4"/>
  <c r="Q1359" i="4"/>
  <c r="R1359" i="4" s="1"/>
  <c r="AW1359" i="4" s="1"/>
  <c r="N1359" i="4"/>
  <c r="Q540" i="4"/>
  <c r="R540" i="4" s="1"/>
  <c r="AW540" i="4" s="1"/>
  <c r="N540" i="4"/>
  <c r="Q1358" i="4"/>
  <c r="R1358" i="4" s="1"/>
  <c r="AW1358" i="4" s="1"/>
  <c r="N1358" i="4"/>
  <c r="Q1357" i="4"/>
  <c r="R1357" i="4" s="1"/>
  <c r="AW1357" i="4" s="1"/>
  <c r="N1357" i="4"/>
  <c r="Q1356" i="4"/>
  <c r="R1356" i="4" s="1"/>
  <c r="AW1356" i="4" s="1"/>
  <c r="N1356" i="4"/>
  <c r="Q1355" i="4"/>
  <c r="R1355" i="4" s="1"/>
  <c r="AW1355" i="4" s="1"/>
  <c r="N1355" i="4"/>
  <c r="Q1354" i="4"/>
  <c r="R1354" i="4" s="1"/>
  <c r="AW1354" i="4" s="1"/>
  <c r="N1354" i="4"/>
  <c r="Q1353" i="4"/>
  <c r="R1353" i="4" s="1"/>
  <c r="AW1353" i="4" s="1"/>
  <c r="N1353" i="4"/>
  <c r="Q1352" i="4"/>
  <c r="R1352" i="4" s="1"/>
  <c r="AW1352" i="4" s="1"/>
  <c r="N1352" i="4"/>
  <c r="Q1351" i="4"/>
  <c r="R1351" i="4" s="1"/>
  <c r="AW1351" i="4" s="1"/>
  <c r="N1351" i="4"/>
  <c r="Q1350" i="4"/>
  <c r="R1350" i="4" s="1"/>
  <c r="AW1350" i="4" s="1"/>
  <c r="N1350" i="4"/>
  <c r="Q1349" i="4"/>
  <c r="R1349" i="4" s="1"/>
  <c r="AW1349" i="4" s="1"/>
  <c r="N1349" i="4"/>
  <c r="Q1348" i="4"/>
  <c r="R1348" i="4" s="1"/>
  <c r="AW1348" i="4" s="1"/>
  <c r="N1348" i="4"/>
  <c r="Q1347" i="4"/>
  <c r="R1347" i="4" s="1"/>
  <c r="AW1347" i="4" s="1"/>
  <c r="N1347" i="4"/>
  <c r="Q1346" i="4"/>
  <c r="R1346" i="4" s="1"/>
  <c r="AW1346" i="4" s="1"/>
  <c r="N1346" i="4"/>
  <c r="Q1345" i="4"/>
  <c r="R1345" i="4" s="1"/>
  <c r="AW1345" i="4" s="1"/>
  <c r="N1345" i="4"/>
  <c r="Q1344" i="4"/>
  <c r="R1344" i="4" s="1"/>
  <c r="AW1344" i="4" s="1"/>
  <c r="N1344" i="4"/>
  <c r="Q1343" i="4"/>
  <c r="R1343" i="4" s="1"/>
  <c r="AW1343" i="4" s="1"/>
  <c r="N1343" i="4"/>
  <c r="Q1342" i="4"/>
  <c r="R1342" i="4" s="1"/>
  <c r="AW1342" i="4" s="1"/>
  <c r="N1342" i="4"/>
  <c r="Q458" i="4"/>
  <c r="R458" i="4" s="1"/>
  <c r="AW458" i="4" s="1"/>
  <c r="N458" i="4"/>
  <c r="Q1341" i="4"/>
  <c r="R1341" i="4" s="1"/>
  <c r="AW1341" i="4" s="1"/>
  <c r="N1341" i="4"/>
  <c r="Q457" i="4"/>
  <c r="R457" i="4" s="1"/>
  <c r="AW457" i="4" s="1"/>
  <c r="N457" i="4"/>
  <c r="Q1340" i="4"/>
  <c r="R1340" i="4" s="1"/>
  <c r="AW1340" i="4" s="1"/>
  <c r="N1340" i="4"/>
  <c r="Q456" i="4"/>
  <c r="R456" i="4" s="1"/>
  <c r="AW456" i="4" s="1"/>
  <c r="N456" i="4"/>
  <c r="Q455" i="4"/>
  <c r="R455" i="4" s="1"/>
  <c r="AW455" i="4" s="1"/>
  <c r="N455" i="4"/>
  <c r="Q1339" i="4"/>
  <c r="R1339" i="4" s="1"/>
  <c r="AW1339" i="4" s="1"/>
  <c r="N1339" i="4"/>
  <c r="Q454" i="4"/>
  <c r="R454" i="4" s="1"/>
  <c r="AW454" i="4" s="1"/>
  <c r="N454" i="4"/>
  <c r="Q453" i="4"/>
  <c r="R453" i="4" s="1"/>
  <c r="AW453" i="4" s="1"/>
  <c r="N453" i="4"/>
  <c r="Q1338" i="4"/>
  <c r="R1338" i="4" s="1"/>
  <c r="AW1338" i="4" s="1"/>
  <c r="N1338" i="4"/>
  <c r="Q452" i="4"/>
  <c r="R452" i="4" s="1"/>
  <c r="AW452" i="4" s="1"/>
  <c r="N452" i="4"/>
  <c r="Q1337" i="4"/>
  <c r="R1337" i="4" s="1"/>
  <c r="AW1337" i="4" s="1"/>
  <c r="N1337" i="4"/>
  <c r="Q1336" i="4"/>
  <c r="R1336" i="4" s="1"/>
  <c r="AW1336" i="4" s="1"/>
  <c r="N1336" i="4"/>
  <c r="Q1335" i="4"/>
  <c r="R1335" i="4" s="1"/>
  <c r="AW1335" i="4" s="1"/>
  <c r="N1335" i="4"/>
  <c r="Q1334" i="4"/>
  <c r="R1334" i="4" s="1"/>
  <c r="AW1334" i="4" s="1"/>
  <c r="N1334" i="4"/>
  <c r="Q1333" i="4"/>
  <c r="R1333" i="4" s="1"/>
  <c r="AW1333" i="4" s="1"/>
  <c r="N1333" i="4"/>
  <c r="Q1332" i="4"/>
  <c r="R1332" i="4" s="1"/>
  <c r="AW1332" i="4" s="1"/>
  <c r="N1332" i="4"/>
  <c r="Q1331" i="4"/>
  <c r="R1331" i="4" s="1"/>
  <c r="AW1331" i="4" s="1"/>
  <c r="N1331" i="4"/>
  <c r="Q1330" i="4"/>
  <c r="R1330" i="4" s="1"/>
  <c r="AW1330" i="4" s="1"/>
  <c r="N1330" i="4"/>
  <c r="Q1329" i="4"/>
  <c r="R1329" i="4" s="1"/>
  <c r="AW1329" i="4" s="1"/>
  <c r="N1329" i="4"/>
  <c r="Q1328" i="4"/>
  <c r="R1328" i="4" s="1"/>
  <c r="AW1328" i="4" s="1"/>
  <c r="N1328" i="4"/>
  <c r="Q1327" i="4"/>
  <c r="R1327" i="4" s="1"/>
  <c r="AW1327" i="4" s="1"/>
  <c r="N1327" i="4"/>
  <c r="Q1326" i="4"/>
  <c r="R1326" i="4" s="1"/>
  <c r="AW1326" i="4" s="1"/>
  <c r="N1326" i="4"/>
  <c r="Q1325" i="4"/>
  <c r="R1325" i="4" s="1"/>
  <c r="AW1325" i="4" s="1"/>
  <c r="N1325" i="4"/>
  <c r="Q1324" i="4"/>
  <c r="R1324" i="4" s="1"/>
  <c r="AW1324" i="4" s="1"/>
  <c r="N1324" i="4"/>
  <c r="Q1323" i="4"/>
  <c r="R1323" i="4" s="1"/>
  <c r="AW1323" i="4" s="1"/>
  <c r="N1323" i="4"/>
  <c r="Q484" i="4"/>
  <c r="R484" i="4" s="1"/>
  <c r="AW484" i="4" s="1"/>
  <c r="N484" i="4"/>
  <c r="Q1322" i="4"/>
  <c r="R1322" i="4" s="1"/>
  <c r="AW1322" i="4" s="1"/>
  <c r="N1322" i="4"/>
  <c r="Q483" i="4"/>
  <c r="R483" i="4" s="1"/>
  <c r="AW483" i="4" s="1"/>
  <c r="N483" i="4"/>
  <c r="Q1321" i="4"/>
  <c r="R1321" i="4" s="1"/>
  <c r="AW1321" i="4" s="1"/>
  <c r="N1321" i="4"/>
  <c r="Q482" i="4"/>
  <c r="R482" i="4" s="1"/>
  <c r="AW482" i="4" s="1"/>
  <c r="N482" i="4"/>
  <c r="Q1320" i="4"/>
  <c r="R1320" i="4" s="1"/>
  <c r="AW1320" i="4" s="1"/>
  <c r="N1320" i="4"/>
  <c r="Q1319" i="4"/>
  <c r="R1319" i="4" s="1"/>
  <c r="AW1319" i="4" s="1"/>
  <c r="N1319" i="4"/>
  <c r="Q1318" i="4"/>
  <c r="R1318" i="4" s="1"/>
  <c r="AW1318" i="4" s="1"/>
  <c r="N1318" i="4"/>
  <c r="Q1317" i="4"/>
  <c r="R1317" i="4" s="1"/>
  <c r="AW1317" i="4" s="1"/>
  <c r="N1317" i="4"/>
  <c r="Q1316" i="4"/>
  <c r="R1316" i="4" s="1"/>
  <c r="AW1316" i="4" s="1"/>
  <c r="N1316" i="4"/>
  <c r="Q1315" i="4"/>
  <c r="R1315" i="4" s="1"/>
  <c r="AW1315" i="4" s="1"/>
  <c r="N1315" i="4"/>
  <c r="Q1314" i="4"/>
  <c r="R1314" i="4" s="1"/>
  <c r="AW1314" i="4" s="1"/>
  <c r="N1314" i="4"/>
  <c r="Q1313" i="4"/>
  <c r="R1313" i="4" s="1"/>
  <c r="AW1313" i="4" s="1"/>
  <c r="N1313" i="4"/>
  <c r="Q1312" i="4"/>
  <c r="R1312" i="4" s="1"/>
  <c r="AW1312" i="4" s="1"/>
  <c r="N1312" i="4"/>
  <c r="Q1311" i="4"/>
  <c r="R1311" i="4" s="1"/>
  <c r="AW1311" i="4" s="1"/>
  <c r="N1311" i="4"/>
  <c r="Q1310" i="4"/>
  <c r="R1310" i="4" s="1"/>
  <c r="AW1310" i="4" s="1"/>
  <c r="N1310" i="4"/>
  <c r="Q1309" i="4"/>
  <c r="R1309" i="4" s="1"/>
  <c r="AW1309" i="4" s="1"/>
  <c r="N1309" i="4"/>
  <c r="Q1308" i="4"/>
  <c r="R1308" i="4" s="1"/>
  <c r="AW1308" i="4" s="1"/>
  <c r="N1308" i="4"/>
  <c r="Q1307" i="4"/>
  <c r="R1307" i="4" s="1"/>
  <c r="AW1307" i="4" s="1"/>
  <c r="N1307" i="4"/>
  <c r="Q1306" i="4"/>
  <c r="R1306" i="4" s="1"/>
  <c r="AW1306" i="4" s="1"/>
  <c r="N1306" i="4"/>
  <c r="Q1305" i="4"/>
  <c r="R1305" i="4" s="1"/>
  <c r="AW1305" i="4" s="1"/>
  <c r="N1305" i="4"/>
  <c r="Q1304" i="4"/>
  <c r="R1304" i="4" s="1"/>
  <c r="AW1304" i="4" s="1"/>
  <c r="N1304" i="4"/>
  <c r="Q1303" i="4"/>
  <c r="R1303" i="4" s="1"/>
  <c r="AW1303" i="4" s="1"/>
  <c r="N1303" i="4"/>
  <c r="Q1302" i="4"/>
  <c r="R1302" i="4" s="1"/>
  <c r="AW1302" i="4" s="1"/>
  <c r="N1302" i="4"/>
  <c r="Q1301" i="4"/>
  <c r="R1301" i="4" s="1"/>
  <c r="AW1301" i="4" s="1"/>
  <c r="N1301" i="4"/>
  <c r="Q1300" i="4"/>
  <c r="R1300" i="4" s="1"/>
  <c r="AW1300" i="4" s="1"/>
  <c r="N1300" i="4"/>
  <c r="Q1299" i="4"/>
  <c r="R1299" i="4" s="1"/>
  <c r="AW1299" i="4" s="1"/>
  <c r="N1299" i="4"/>
  <c r="Q1298" i="4"/>
  <c r="R1298" i="4" s="1"/>
  <c r="AW1298" i="4" s="1"/>
  <c r="N1298" i="4"/>
  <c r="Q1297" i="4"/>
  <c r="R1297" i="4" s="1"/>
  <c r="AW1297" i="4" s="1"/>
  <c r="N1297" i="4"/>
  <c r="Q1296" i="4"/>
  <c r="R1296" i="4" s="1"/>
  <c r="AW1296" i="4" s="1"/>
  <c r="N1296" i="4"/>
  <c r="Q1295" i="4"/>
  <c r="R1295" i="4" s="1"/>
  <c r="AW1295" i="4" s="1"/>
  <c r="N1295" i="4"/>
  <c r="Q1294" i="4"/>
  <c r="R1294" i="4" s="1"/>
  <c r="AW1294" i="4" s="1"/>
  <c r="N1294" i="4"/>
  <c r="Q1293" i="4"/>
  <c r="R1293" i="4" s="1"/>
  <c r="AW1293" i="4" s="1"/>
  <c r="N1293" i="4"/>
  <c r="Q1292" i="4"/>
  <c r="R1292" i="4" s="1"/>
  <c r="AW1292" i="4" s="1"/>
  <c r="N1292" i="4"/>
  <c r="Q1291" i="4"/>
  <c r="R1291" i="4" s="1"/>
  <c r="AW1291" i="4" s="1"/>
  <c r="N1291" i="4"/>
  <c r="Q1290" i="4"/>
  <c r="R1290" i="4" s="1"/>
  <c r="AW1290" i="4" s="1"/>
  <c r="N1290" i="4"/>
  <c r="Q1289" i="4"/>
  <c r="R1289" i="4" s="1"/>
  <c r="AW1289" i="4" s="1"/>
  <c r="N1289" i="4"/>
  <c r="Q440" i="4"/>
  <c r="R440" i="4" s="1"/>
  <c r="AW440" i="4" s="1"/>
  <c r="N440" i="4"/>
  <c r="Q1288" i="4"/>
  <c r="R1288" i="4" s="1"/>
  <c r="AW1288" i="4" s="1"/>
  <c r="N1288" i="4"/>
  <c r="Q439" i="4"/>
  <c r="R439" i="4" s="1"/>
  <c r="N439" i="4"/>
  <c r="Q438" i="4"/>
  <c r="R438" i="4" s="1"/>
  <c r="AW438" i="4" s="1"/>
  <c r="N438" i="4"/>
  <c r="Q1287" i="4"/>
  <c r="R1287" i="4" s="1"/>
  <c r="AW1287" i="4" s="1"/>
  <c r="N1287" i="4"/>
  <c r="Q437" i="4"/>
  <c r="R437" i="4" s="1"/>
  <c r="AW437" i="4" s="1"/>
  <c r="N437" i="4"/>
  <c r="Q1286" i="4"/>
  <c r="R1286" i="4" s="1"/>
  <c r="AW1286" i="4" s="1"/>
  <c r="N1286" i="4"/>
  <c r="Q1285" i="4"/>
  <c r="R1285" i="4" s="1"/>
  <c r="AW1285" i="4" s="1"/>
  <c r="N1285" i="4"/>
  <c r="Q1284" i="4"/>
  <c r="R1284" i="4" s="1"/>
  <c r="AW1284" i="4" s="1"/>
  <c r="N1284" i="4"/>
  <c r="Q1283" i="4"/>
  <c r="R1283" i="4" s="1"/>
  <c r="AW1283" i="4" s="1"/>
  <c r="N1283" i="4"/>
  <c r="Q480" i="4"/>
  <c r="R480" i="4" s="1"/>
  <c r="AW480" i="4" s="1"/>
  <c r="N480" i="4"/>
  <c r="Q1282" i="4"/>
  <c r="R1282" i="4" s="1"/>
  <c r="AW1282" i="4" s="1"/>
  <c r="N1282" i="4"/>
  <c r="Q479" i="4"/>
  <c r="R479" i="4" s="1"/>
  <c r="AW479" i="4" s="1"/>
  <c r="N479" i="4"/>
  <c r="Q1281" i="4"/>
  <c r="R1281" i="4" s="1"/>
  <c r="AW1281" i="4" s="1"/>
  <c r="N1281" i="4"/>
  <c r="Q1280" i="4"/>
  <c r="R1280" i="4" s="1"/>
  <c r="AW1280" i="4" s="1"/>
  <c r="N1280" i="4"/>
  <c r="Q1279" i="4"/>
  <c r="R1279" i="4" s="1"/>
  <c r="AW1279" i="4" s="1"/>
  <c r="N1279" i="4"/>
  <c r="Q1278" i="4"/>
  <c r="R1278" i="4" s="1"/>
  <c r="AW1278" i="4" s="1"/>
  <c r="N1278" i="4"/>
  <c r="Q1277" i="4"/>
  <c r="R1277" i="4" s="1"/>
  <c r="AW1277" i="4" s="1"/>
  <c r="N1277" i="4"/>
  <c r="Q1276" i="4"/>
  <c r="R1276" i="4" s="1"/>
  <c r="AW1276" i="4" s="1"/>
  <c r="N1276" i="4"/>
  <c r="Q1275" i="4"/>
  <c r="R1275" i="4" s="1"/>
  <c r="AW1275" i="4" s="1"/>
  <c r="N1275" i="4"/>
  <c r="Q1274" i="4"/>
  <c r="R1274" i="4" s="1"/>
  <c r="AW1274" i="4" s="1"/>
  <c r="N1274" i="4"/>
  <c r="Q1273" i="4"/>
  <c r="R1273" i="4" s="1"/>
  <c r="AW1273" i="4" s="1"/>
  <c r="N1273" i="4"/>
  <c r="Q1272" i="4"/>
  <c r="R1272" i="4" s="1"/>
  <c r="AW1272" i="4" s="1"/>
  <c r="N1272" i="4"/>
  <c r="Q1271" i="4"/>
  <c r="R1271" i="4" s="1"/>
  <c r="AW1271" i="4" s="1"/>
  <c r="N1271" i="4"/>
  <c r="Q1270" i="4"/>
  <c r="R1270" i="4" s="1"/>
  <c r="AW1270" i="4" s="1"/>
  <c r="N1270" i="4"/>
  <c r="Q1269" i="4"/>
  <c r="R1269" i="4" s="1"/>
  <c r="AW1269" i="4" s="1"/>
  <c r="N1269" i="4"/>
  <c r="Q1268" i="4"/>
  <c r="R1268" i="4" s="1"/>
  <c r="AW1268" i="4" s="1"/>
  <c r="N1268" i="4"/>
  <c r="Q1267" i="4"/>
  <c r="R1267" i="4" s="1"/>
  <c r="AW1267" i="4" s="1"/>
  <c r="N1267" i="4"/>
  <c r="Q1266" i="4"/>
  <c r="R1266" i="4" s="1"/>
  <c r="AW1266" i="4" s="1"/>
  <c r="N1266" i="4"/>
  <c r="Q1265" i="4"/>
  <c r="R1265" i="4" s="1"/>
  <c r="AW1265" i="4" s="1"/>
  <c r="N1265" i="4"/>
  <c r="Q486" i="4"/>
  <c r="R486" i="4" s="1"/>
  <c r="AW486" i="4" s="1"/>
  <c r="N486" i="4"/>
  <c r="Q1264" i="4"/>
  <c r="R1264" i="4" s="1"/>
  <c r="AW1264" i="4" s="1"/>
  <c r="N1264" i="4"/>
  <c r="Q1263" i="4"/>
  <c r="R1263" i="4" s="1"/>
  <c r="AW1263" i="4" s="1"/>
  <c r="N1263" i="4"/>
  <c r="Q1262" i="4"/>
  <c r="R1262" i="4" s="1"/>
  <c r="AW1262" i="4" s="1"/>
  <c r="N1262" i="4"/>
  <c r="Q1261" i="4"/>
  <c r="R1261" i="4" s="1"/>
  <c r="AW1261" i="4" s="1"/>
  <c r="N1261" i="4"/>
  <c r="Q1260" i="4"/>
  <c r="R1260" i="4" s="1"/>
  <c r="AW1260" i="4" s="1"/>
  <c r="N1260" i="4"/>
  <c r="Q1259" i="4"/>
  <c r="R1259" i="4" s="1"/>
  <c r="AW1259" i="4" s="1"/>
  <c r="N1259" i="4"/>
  <c r="Q1258" i="4"/>
  <c r="R1258" i="4" s="1"/>
  <c r="AW1258" i="4" s="1"/>
  <c r="N1258" i="4"/>
  <c r="Q1257" i="4"/>
  <c r="R1257" i="4" s="1"/>
  <c r="AW1257" i="4" s="1"/>
  <c r="N1257" i="4"/>
  <c r="Q1256" i="4"/>
  <c r="R1256" i="4" s="1"/>
  <c r="AW1256" i="4" s="1"/>
  <c r="N1256" i="4"/>
  <c r="Q451" i="4"/>
  <c r="R451" i="4" s="1"/>
  <c r="AW451" i="4" s="1"/>
  <c r="N451" i="4"/>
  <c r="Q1255" i="4"/>
  <c r="R1255" i="4" s="1"/>
  <c r="N1255" i="4"/>
  <c r="Q450" i="4"/>
  <c r="R450" i="4" s="1"/>
  <c r="AW450" i="4" s="1"/>
  <c r="N450" i="4"/>
  <c r="Q1254" i="4"/>
  <c r="R1254" i="4" s="1"/>
  <c r="N1254" i="4"/>
  <c r="Q449" i="4"/>
  <c r="R449" i="4" s="1"/>
  <c r="AW449" i="4" s="1"/>
  <c r="N449" i="4"/>
  <c r="Q1253" i="4"/>
  <c r="R1253" i="4" s="1"/>
  <c r="AW1253" i="4" s="1"/>
  <c r="N1253" i="4"/>
  <c r="Q1252" i="4"/>
  <c r="R1252" i="4" s="1"/>
  <c r="AW1252" i="4" s="1"/>
  <c r="N1252" i="4"/>
  <c r="Q1251" i="4"/>
  <c r="R1251" i="4" s="1"/>
  <c r="AW1251" i="4" s="1"/>
  <c r="N1251" i="4"/>
  <c r="Q1250" i="4"/>
  <c r="R1250" i="4" s="1"/>
  <c r="AW1250" i="4" s="1"/>
  <c r="N1250" i="4"/>
  <c r="Q1249" i="4"/>
  <c r="R1249" i="4" s="1"/>
  <c r="AW1249" i="4" s="1"/>
  <c r="N1249" i="4"/>
  <c r="Q1248" i="4"/>
  <c r="R1248" i="4" s="1"/>
  <c r="AW1248" i="4" s="1"/>
  <c r="N1248" i="4"/>
  <c r="Q908" i="4"/>
  <c r="R908" i="4" s="1"/>
  <c r="N908" i="4"/>
  <c r="Q1247" i="4"/>
  <c r="R1247" i="4" s="1"/>
  <c r="AW1247" i="4" s="1"/>
  <c r="N1247" i="4"/>
  <c r="Q1246" i="4"/>
  <c r="R1246" i="4" s="1"/>
  <c r="AW1246" i="4" s="1"/>
  <c r="N1246" i="4"/>
  <c r="Q1245" i="4"/>
  <c r="R1245" i="4" s="1"/>
  <c r="AW1245" i="4" s="1"/>
  <c r="N1245" i="4"/>
  <c r="Q838" i="4"/>
  <c r="R838" i="4" s="1"/>
  <c r="N838" i="4"/>
  <c r="Q1244" i="4"/>
  <c r="R1244" i="4" s="1"/>
  <c r="AW1244" i="4" s="1"/>
  <c r="N1244" i="4"/>
  <c r="Q1243" i="4"/>
  <c r="R1243" i="4" s="1"/>
  <c r="AW1243" i="4" s="1"/>
  <c r="N1243" i="4"/>
  <c r="Q2129" i="4"/>
  <c r="R2129" i="4" s="1"/>
  <c r="N2129" i="4"/>
  <c r="Q1242" i="4"/>
  <c r="R1242" i="4" s="1"/>
  <c r="AW1242" i="4" s="1"/>
  <c r="N1242" i="4"/>
  <c r="Q2200" i="4"/>
  <c r="R2200" i="4" s="1"/>
  <c r="N2200" i="4"/>
  <c r="Q1241" i="4"/>
  <c r="R1241" i="4" s="1"/>
  <c r="AW1241" i="4" s="1"/>
  <c r="N1241" i="4"/>
  <c r="Q1240" i="4"/>
  <c r="R1240" i="4" s="1"/>
  <c r="AW1240" i="4" s="1"/>
  <c r="N1240" i="4"/>
  <c r="Q1239" i="4"/>
  <c r="R1239" i="4" s="1"/>
  <c r="AW1239" i="4" s="1"/>
  <c r="N1239" i="4"/>
  <c r="Q741" i="4"/>
  <c r="R741" i="4" s="1"/>
  <c r="N741" i="4"/>
  <c r="Q1238" i="4"/>
  <c r="R1238" i="4" s="1"/>
  <c r="AW1238" i="4" s="1"/>
  <c r="N1238" i="4"/>
  <c r="Q1237" i="4"/>
  <c r="R1237" i="4" s="1"/>
  <c r="AW1237" i="4" s="1"/>
  <c r="N1237" i="4"/>
  <c r="Q1236" i="4"/>
  <c r="R1236" i="4" s="1"/>
  <c r="AW1236" i="4" s="1"/>
  <c r="N1236" i="4"/>
  <c r="Q1235" i="4"/>
  <c r="R1235" i="4" s="1"/>
  <c r="N1235" i="4"/>
  <c r="Q907" i="4"/>
  <c r="R907" i="4" s="1"/>
  <c r="N907" i="4"/>
  <c r="Q906" i="4"/>
  <c r="R906" i="4" s="1"/>
  <c r="N906" i="4"/>
  <c r="Q905" i="4"/>
  <c r="R905" i="4" s="1"/>
  <c r="N905" i="4"/>
  <c r="Q904" i="4"/>
  <c r="R904" i="4" s="1"/>
  <c r="N904" i="4"/>
  <c r="Q903" i="4"/>
  <c r="R903" i="4" s="1"/>
  <c r="N903" i="4"/>
  <c r="Q902" i="4"/>
  <c r="R902" i="4" s="1"/>
  <c r="N902" i="4"/>
  <c r="Q2199" i="4"/>
  <c r="R2199" i="4" s="1"/>
  <c r="N2199" i="4"/>
  <c r="Q901" i="4"/>
  <c r="R901" i="4" s="1"/>
  <c r="N901" i="4"/>
  <c r="Q2151" i="4"/>
  <c r="R2151" i="4" s="1"/>
  <c r="N2151" i="4"/>
  <c r="Q900" i="4"/>
  <c r="R900" i="4" s="1"/>
  <c r="N900" i="4"/>
  <c r="Q2150" i="4"/>
  <c r="R2150" i="4" s="1"/>
  <c r="N2150" i="4"/>
  <c r="Q1234" i="4"/>
  <c r="R1234" i="4" s="1"/>
  <c r="AW1234" i="4" s="1"/>
  <c r="N1234" i="4"/>
  <c r="Q1233" i="4"/>
  <c r="R1233" i="4" s="1"/>
  <c r="N1233" i="4"/>
  <c r="Q1232" i="4"/>
  <c r="R1232" i="4" s="1"/>
  <c r="N1232" i="4"/>
  <c r="Q1231" i="4"/>
  <c r="R1231" i="4" s="1"/>
  <c r="N1231" i="4"/>
  <c r="Q1230" i="4"/>
  <c r="R1230" i="4" s="1"/>
  <c r="N1230" i="4"/>
  <c r="Q837" i="4"/>
  <c r="R837" i="4" s="1"/>
  <c r="N837" i="4"/>
  <c r="Q1229" i="4"/>
  <c r="R1229" i="4" s="1"/>
  <c r="AW1229" i="4" s="1"/>
  <c r="N1229" i="4"/>
  <c r="Q1228" i="4"/>
  <c r="R1228" i="4" s="1"/>
  <c r="AW1228" i="4" s="1"/>
  <c r="N1228" i="4"/>
  <c r="Q1227" i="4"/>
  <c r="R1227" i="4" s="1"/>
  <c r="N1227" i="4"/>
  <c r="Q2198" i="4"/>
  <c r="R2198" i="4" s="1"/>
  <c r="N2198" i="4"/>
  <c r="Q1226" i="4"/>
  <c r="R1226" i="4" s="1"/>
  <c r="N1226" i="4"/>
  <c r="Q1225" i="4"/>
  <c r="R1225" i="4" s="1"/>
  <c r="AW1225" i="4" s="1"/>
  <c r="N1225" i="4"/>
  <c r="Q1224" i="4"/>
  <c r="R1224" i="4" s="1"/>
  <c r="AW1224" i="4" s="1"/>
  <c r="N1224" i="4"/>
  <c r="Q1223" i="4"/>
  <c r="R1223" i="4" s="1"/>
  <c r="AW1223" i="4" s="1"/>
  <c r="N1223" i="4"/>
  <c r="Q1222" i="4"/>
  <c r="R1222" i="4" s="1"/>
  <c r="AW1222" i="4" s="1"/>
  <c r="N1222" i="4"/>
  <c r="Q1221" i="4"/>
  <c r="R1221" i="4" s="1"/>
  <c r="AW1221" i="4" s="1"/>
  <c r="N1221" i="4"/>
  <c r="Q1220" i="4"/>
  <c r="R1220" i="4" s="1"/>
  <c r="AW1220" i="4" s="1"/>
  <c r="N1220" i="4"/>
  <c r="Q1219" i="4"/>
  <c r="R1219" i="4" s="1"/>
  <c r="AW1219" i="4" s="1"/>
  <c r="N1219" i="4"/>
  <c r="Q1218" i="4"/>
  <c r="R1218" i="4" s="1"/>
  <c r="AW1218" i="4" s="1"/>
  <c r="N1218" i="4"/>
  <c r="Q1217" i="4"/>
  <c r="R1217" i="4" s="1"/>
  <c r="AW1217" i="4" s="1"/>
  <c r="N1217" i="4"/>
  <c r="Q1216" i="4"/>
  <c r="R1216" i="4" s="1"/>
  <c r="AW1216" i="4" s="1"/>
  <c r="N1216" i="4"/>
  <c r="Q1215" i="4"/>
  <c r="R1215" i="4" s="1"/>
  <c r="AW1215" i="4" s="1"/>
  <c r="N1215" i="4"/>
  <c r="Q1214" i="4"/>
  <c r="R1214" i="4" s="1"/>
  <c r="AW1214" i="4" s="1"/>
  <c r="N1214" i="4"/>
  <c r="Q1213" i="4"/>
  <c r="R1213" i="4" s="1"/>
  <c r="AW1213" i="4" s="1"/>
  <c r="N1213" i="4"/>
  <c r="Q1212" i="4"/>
  <c r="R1212" i="4" s="1"/>
  <c r="AW1212" i="4" s="1"/>
  <c r="N1212" i="4"/>
  <c r="Q1211" i="4"/>
  <c r="R1211" i="4" s="1"/>
  <c r="AW1211" i="4" s="1"/>
  <c r="N1211" i="4"/>
  <c r="Q836" i="4"/>
  <c r="R836" i="4" s="1"/>
  <c r="N836" i="4"/>
  <c r="Q835" i="4"/>
  <c r="R835" i="4" s="1"/>
  <c r="N835" i="4"/>
  <c r="Q1210" i="4"/>
  <c r="R1210" i="4" s="1"/>
  <c r="AW1210" i="4" s="1"/>
  <c r="N1210" i="4"/>
  <c r="Q834" i="4"/>
  <c r="R834" i="4" s="1"/>
  <c r="N834" i="4"/>
  <c r="Q740" i="4"/>
  <c r="R740" i="4" s="1"/>
  <c r="N740" i="4"/>
  <c r="Q1209" i="4"/>
  <c r="R1209" i="4" s="1"/>
  <c r="AW1209" i="4" s="1"/>
  <c r="N1209" i="4"/>
  <c r="Q833" i="4"/>
  <c r="R833" i="4" s="1"/>
  <c r="N833" i="4"/>
  <c r="Q1208" i="4"/>
  <c r="R1208" i="4" s="1"/>
  <c r="AW1208" i="4" s="1"/>
  <c r="N1208" i="4"/>
  <c r="Q2197" i="4"/>
  <c r="R2197" i="4" s="1"/>
  <c r="N2197" i="4"/>
  <c r="Q739" i="4"/>
  <c r="R739" i="4" s="1"/>
  <c r="N739" i="4"/>
  <c r="Q1207" i="4"/>
  <c r="R1207" i="4" s="1"/>
  <c r="AW1207" i="4" s="1"/>
  <c r="N1207" i="4"/>
  <c r="Q1206" i="4"/>
  <c r="R1206" i="4" s="1"/>
  <c r="AW1206" i="4" s="1"/>
  <c r="N1206" i="4"/>
  <c r="Q1205" i="4"/>
  <c r="R1205" i="4" s="1"/>
  <c r="AW1205" i="4" s="1"/>
  <c r="N1205" i="4"/>
  <c r="Q738" i="4"/>
  <c r="R738" i="4" s="1"/>
  <c r="N738" i="4"/>
  <c r="Q1204" i="4"/>
  <c r="R1204" i="4" s="1"/>
  <c r="AW1204" i="4" s="1"/>
  <c r="N1204" i="4"/>
  <c r="Q1203" i="4"/>
  <c r="R1203" i="4" s="1"/>
  <c r="AW1203" i="4" s="1"/>
  <c r="N1203" i="4"/>
  <c r="Q1202" i="4"/>
  <c r="R1202" i="4" s="1"/>
  <c r="AW1202" i="4" s="1"/>
  <c r="N1202" i="4"/>
  <c r="Q1201" i="4"/>
  <c r="R1201" i="4" s="1"/>
  <c r="AW1201" i="4" s="1"/>
  <c r="N1201" i="4"/>
  <c r="Q832" i="4"/>
  <c r="R832" i="4" s="1"/>
  <c r="N832" i="4"/>
  <c r="Q831" i="4"/>
  <c r="R831" i="4" s="1"/>
  <c r="N831" i="4"/>
  <c r="Q899" i="4"/>
  <c r="R899" i="4" s="1"/>
  <c r="N899" i="4"/>
  <c r="Q2149" i="4"/>
  <c r="R2149" i="4" s="1"/>
  <c r="N2149" i="4"/>
  <c r="Q830" i="4"/>
  <c r="R830" i="4" s="1"/>
  <c r="N830" i="4"/>
  <c r="Q1200" i="4"/>
  <c r="R1200" i="4" s="1"/>
  <c r="AW1200" i="4" s="1"/>
  <c r="N1200" i="4"/>
  <c r="Q1199" i="4"/>
  <c r="R1199" i="4" s="1"/>
  <c r="AW1199" i="4" s="1"/>
  <c r="N1199" i="4"/>
  <c r="Q829" i="4"/>
  <c r="R829" i="4" s="1"/>
  <c r="N829" i="4"/>
  <c r="Q1198" i="4"/>
  <c r="R1198" i="4" s="1"/>
  <c r="AW1198" i="4" s="1"/>
  <c r="N1198" i="4"/>
  <c r="Q737" i="4"/>
  <c r="R737" i="4" s="1"/>
  <c r="N737" i="4"/>
  <c r="Q1197" i="4"/>
  <c r="R1197" i="4" s="1"/>
  <c r="AW1197" i="4" s="1"/>
  <c r="N1197" i="4"/>
  <c r="Q1196" i="4"/>
  <c r="R1196" i="4" s="1"/>
  <c r="AW1196" i="4" s="1"/>
  <c r="N1196" i="4"/>
  <c r="Q1195" i="4"/>
  <c r="R1195" i="4" s="1"/>
  <c r="AW1195" i="4" s="1"/>
  <c r="N1195" i="4"/>
  <c r="Q2196" i="4"/>
  <c r="R2196" i="4" s="1"/>
  <c r="N2196" i="4"/>
  <c r="Q898" i="4"/>
  <c r="R898" i="4" s="1"/>
  <c r="N898" i="4"/>
  <c r="Q897" i="4"/>
  <c r="R897" i="4" s="1"/>
  <c r="N897" i="4"/>
  <c r="Q1194" i="4"/>
  <c r="R1194" i="4" s="1"/>
  <c r="AW1194" i="4" s="1"/>
  <c r="N1194" i="4"/>
  <c r="Q1193" i="4"/>
  <c r="R1193" i="4" s="1"/>
  <c r="AW1193" i="4" s="1"/>
  <c r="N1193" i="4"/>
  <c r="Q896" i="4"/>
  <c r="R896" i="4" s="1"/>
  <c r="N896" i="4"/>
  <c r="Q782" i="4"/>
  <c r="R782" i="4" s="1"/>
  <c r="N782" i="4"/>
  <c r="Q941" i="4"/>
  <c r="R941" i="4" s="1"/>
  <c r="AW941" i="4" s="1"/>
  <c r="N941" i="4"/>
  <c r="Q1192" i="4"/>
  <c r="R1192" i="4" s="1"/>
  <c r="AW1192" i="4" s="1"/>
  <c r="N1192" i="4"/>
  <c r="Q1191" i="4"/>
  <c r="R1191" i="4" s="1"/>
  <c r="AW1191" i="4" s="1"/>
  <c r="N1191" i="4"/>
  <c r="Q1190" i="4"/>
  <c r="R1190" i="4" s="1"/>
  <c r="AW1190" i="4" s="1"/>
  <c r="N1190" i="4"/>
  <c r="Q463" i="4"/>
  <c r="R463" i="4" s="1"/>
  <c r="AW463" i="4" s="1"/>
  <c r="N463" i="4"/>
  <c r="Q555" i="4"/>
  <c r="R555" i="4" s="1"/>
  <c r="AW555" i="4" s="1"/>
  <c r="N555" i="4"/>
  <c r="Q828" i="4"/>
  <c r="R828" i="4" s="1"/>
  <c r="N828" i="4"/>
  <c r="Q1189" i="4"/>
  <c r="R1189" i="4" s="1"/>
  <c r="AW1189" i="4" s="1"/>
  <c r="N1189" i="4"/>
  <c r="Q36" i="4"/>
  <c r="R36" i="4" s="1"/>
  <c r="AW36" i="4" s="1"/>
  <c r="N36" i="4"/>
  <c r="Q28" i="4"/>
  <c r="R28" i="4" s="1"/>
  <c r="AW28" i="4" s="1"/>
  <c r="N28" i="4"/>
  <c r="Q1188" i="4"/>
  <c r="R1188" i="4" s="1"/>
  <c r="AW1188" i="4" s="1"/>
  <c r="N1188" i="4"/>
  <c r="Q1187" i="4"/>
  <c r="R1187" i="4" s="1"/>
  <c r="AW1187" i="4" s="1"/>
  <c r="N1187" i="4"/>
  <c r="Q2330" i="4"/>
  <c r="R2330" i="4" s="1"/>
  <c r="N2330" i="4"/>
  <c r="Q1186" i="4"/>
  <c r="R1186" i="4" s="1"/>
  <c r="AW1186" i="4" s="1"/>
  <c r="N1186" i="4"/>
  <c r="Q1185" i="4"/>
  <c r="R1185" i="4" s="1"/>
  <c r="AW1185" i="4" s="1"/>
  <c r="N1185" i="4"/>
  <c r="Q1184" i="4"/>
  <c r="R1184" i="4" s="1"/>
  <c r="AW1184" i="4" s="1"/>
  <c r="N1184" i="4"/>
  <c r="Q2329" i="4"/>
  <c r="R2329" i="4" s="1"/>
  <c r="N2329" i="4"/>
  <c r="Q1183" i="4"/>
  <c r="R1183" i="4" s="1"/>
  <c r="AW1183" i="4" s="1"/>
  <c r="N1183" i="4"/>
  <c r="Q1182" i="4"/>
  <c r="R1182" i="4" s="1"/>
  <c r="AW1182" i="4" s="1"/>
  <c r="N1182" i="4"/>
  <c r="Q1181" i="4"/>
  <c r="R1181" i="4" s="1"/>
  <c r="AW1181" i="4" s="1"/>
  <c r="N1181" i="4"/>
  <c r="Q1180" i="4"/>
  <c r="R1180" i="4" s="1"/>
  <c r="AW1180" i="4" s="1"/>
  <c r="N1180" i="4"/>
  <c r="Q2328" i="4"/>
  <c r="R2328" i="4" s="1"/>
  <c r="N2328" i="4"/>
  <c r="Q1179" i="4"/>
  <c r="R1179" i="4" s="1"/>
  <c r="AW1179" i="4" s="1"/>
  <c r="N1179" i="4"/>
  <c r="Q1178" i="4"/>
  <c r="R1178" i="4" s="1"/>
  <c r="AW1178" i="4" s="1"/>
  <c r="N1178" i="4"/>
  <c r="Q2327" i="4"/>
  <c r="R2327" i="4" s="1"/>
  <c r="N2327" i="4"/>
  <c r="Q1177" i="4"/>
  <c r="R1177" i="4" s="1"/>
  <c r="AW1177" i="4" s="1"/>
  <c r="N1177" i="4"/>
  <c r="Q1176" i="4"/>
  <c r="R1176" i="4" s="1"/>
  <c r="AW1176" i="4" s="1"/>
  <c r="N1176" i="4"/>
  <c r="Q1175" i="4"/>
  <c r="R1175" i="4" s="1"/>
  <c r="N1175" i="4"/>
  <c r="Q430" i="4"/>
  <c r="R430" i="4" s="1"/>
  <c r="AW430" i="4" s="1"/>
  <c r="N430" i="4"/>
  <c r="Q429" i="4"/>
  <c r="R429" i="4" s="1"/>
  <c r="AW429" i="4" s="1"/>
  <c r="N429" i="4"/>
  <c r="Q352" i="4"/>
  <c r="R352" i="4" s="1"/>
  <c r="AW352" i="4" s="1"/>
  <c r="N352" i="4"/>
  <c r="Q428" i="4"/>
  <c r="R428" i="4" s="1"/>
  <c r="AW428" i="4" s="1"/>
  <c r="N428" i="4"/>
  <c r="Q427" i="4"/>
  <c r="R427" i="4" s="1"/>
  <c r="AW427" i="4" s="1"/>
  <c r="N427" i="4"/>
  <c r="Q426" i="4"/>
  <c r="R426" i="4" s="1"/>
  <c r="AW426" i="4" s="1"/>
  <c r="N426" i="4"/>
  <c r="Q425" i="4"/>
  <c r="R425" i="4" s="1"/>
  <c r="AW425" i="4" s="1"/>
  <c r="N425" i="4"/>
  <c r="Q1174" i="4"/>
  <c r="R1174" i="4" s="1"/>
  <c r="AW1174" i="4" s="1"/>
  <c r="N1174" i="4"/>
  <c r="Q424" i="4"/>
  <c r="R424" i="4" s="1"/>
  <c r="AW424" i="4" s="1"/>
  <c r="N424" i="4"/>
  <c r="Q423" i="4"/>
  <c r="R423" i="4" s="1"/>
  <c r="AW423" i="4" s="1"/>
  <c r="N423" i="4"/>
  <c r="Q422" i="4"/>
  <c r="R422" i="4" s="1"/>
  <c r="AW422" i="4" s="1"/>
  <c r="N422" i="4"/>
  <c r="Q1173" i="4"/>
  <c r="R1173" i="4" s="1"/>
  <c r="AW1173" i="4" s="1"/>
  <c r="N1173" i="4"/>
  <c r="Q421" i="4"/>
  <c r="R421" i="4" s="1"/>
  <c r="AW421" i="4" s="1"/>
  <c r="N421" i="4"/>
  <c r="Q351" i="4"/>
  <c r="R351" i="4" s="1"/>
  <c r="AW351" i="4" s="1"/>
  <c r="N351" i="4"/>
  <c r="Q353" i="4"/>
  <c r="R353" i="4" s="1"/>
  <c r="N353" i="4"/>
  <c r="Q349" i="4"/>
  <c r="R349" i="4" s="1"/>
  <c r="N349" i="4"/>
  <c r="Q350" i="4"/>
  <c r="R350" i="4" s="1"/>
  <c r="AW350" i="4" s="1"/>
  <c r="N350" i="4"/>
  <c r="Q1172" i="4"/>
  <c r="R1172" i="4" s="1"/>
  <c r="AW1172" i="4" s="1"/>
  <c r="N1172" i="4"/>
  <c r="Q348" i="4"/>
  <c r="R348" i="4" s="1"/>
  <c r="N348" i="4"/>
  <c r="Q2326" i="4"/>
  <c r="R2326" i="4" s="1"/>
  <c r="N2326" i="4"/>
  <c r="Q2325" i="4"/>
  <c r="R2325" i="4" s="1"/>
  <c r="N2325" i="4"/>
  <c r="Q267" i="4"/>
  <c r="R267" i="4" s="1"/>
  <c r="N267" i="4"/>
  <c r="Q265" i="4"/>
  <c r="R265" i="4" s="1"/>
  <c r="AW265" i="4" s="1"/>
  <c r="N265" i="4"/>
  <c r="Q264" i="4"/>
  <c r="R264" i="4" s="1"/>
  <c r="AW264" i="4" s="1"/>
  <c r="N264" i="4"/>
  <c r="Q263" i="4"/>
  <c r="R263" i="4" s="1"/>
  <c r="AW263" i="4" s="1"/>
  <c r="N263" i="4"/>
  <c r="Q262" i="4"/>
  <c r="R262" i="4" s="1"/>
  <c r="AW262" i="4" s="1"/>
  <c r="N262" i="4"/>
  <c r="Q261" i="4"/>
  <c r="R261" i="4" s="1"/>
  <c r="AW261" i="4" s="1"/>
  <c r="N261" i="4"/>
  <c r="Q260" i="4"/>
  <c r="R260" i="4" s="1"/>
  <c r="AW260" i="4" s="1"/>
  <c r="N260" i="4"/>
  <c r="Q259" i="4"/>
  <c r="R259" i="4" s="1"/>
  <c r="AW259" i="4" s="1"/>
  <c r="N259" i="4"/>
  <c r="Q258" i="4"/>
  <c r="R258" i="4" s="1"/>
  <c r="AW258" i="4" s="1"/>
  <c r="N258" i="4"/>
  <c r="Q257" i="4"/>
  <c r="R257" i="4" s="1"/>
  <c r="AW257" i="4" s="1"/>
  <c r="N257" i="4"/>
  <c r="Q256" i="4"/>
  <c r="R256" i="4" s="1"/>
  <c r="AW256" i="4" s="1"/>
  <c r="N256" i="4"/>
  <c r="Q255" i="4"/>
  <c r="R255" i="4" s="1"/>
  <c r="AW255" i="4" s="1"/>
  <c r="N255" i="4"/>
  <c r="Q254" i="4"/>
  <c r="R254" i="4" s="1"/>
  <c r="AW254" i="4" s="1"/>
  <c r="N254" i="4"/>
  <c r="Q253" i="4"/>
  <c r="R253" i="4" s="1"/>
  <c r="AW253" i="4" s="1"/>
  <c r="N253" i="4"/>
  <c r="Q252" i="4"/>
  <c r="R252" i="4" s="1"/>
  <c r="AW252" i="4" s="1"/>
  <c r="N252" i="4"/>
  <c r="Q251" i="4"/>
  <c r="R251" i="4" s="1"/>
  <c r="AW251" i="4" s="1"/>
  <c r="N251" i="4"/>
  <c r="Q250" i="4"/>
  <c r="R250" i="4" s="1"/>
  <c r="AW250" i="4" s="1"/>
  <c r="N250" i="4"/>
  <c r="Q249" i="4"/>
  <c r="R249" i="4" s="1"/>
  <c r="AW249" i="4" s="1"/>
  <c r="N249" i="4"/>
  <c r="Q248" i="4"/>
  <c r="R248" i="4" s="1"/>
  <c r="AW248" i="4" s="1"/>
  <c r="N248" i="4"/>
  <c r="Q247" i="4"/>
  <c r="R247" i="4" s="1"/>
  <c r="AW247" i="4" s="1"/>
  <c r="N247" i="4"/>
  <c r="Q246" i="4"/>
  <c r="R246" i="4" s="1"/>
  <c r="AW246" i="4" s="1"/>
  <c r="N246" i="4"/>
  <c r="Q245" i="4"/>
  <c r="R245" i="4" s="1"/>
  <c r="AW245" i="4" s="1"/>
  <c r="N245" i="4"/>
  <c r="Q244" i="4"/>
  <c r="R244" i="4" s="1"/>
  <c r="AW244" i="4" s="1"/>
  <c r="N244" i="4"/>
  <c r="Q376" i="4"/>
  <c r="R376" i="4" s="1"/>
  <c r="AW376" i="4" s="1"/>
  <c r="N376" i="4"/>
  <c r="Q243" i="4"/>
  <c r="R243" i="4" s="1"/>
  <c r="AW243" i="4" s="1"/>
  <c r="N243" i="4"/>
  <c r="Q242" i="4"/>
  <c r="R242" i="4" s="1"/>
  <c r="AW242" i="4" s="1"/>
  <c r="N242" i="4"/>
  <c r="Q378" i="4"/>
  <c r="R378" i="4" s="1"/>
  <c r="N378" i="4"/>
  <c r="Q377" i="4"/>
  <c r="R377" i="4" s="1"/>
  <c r="N377" i="4"/>
  <c r="Q375" i="4"/>
  <c r="R375" i="4" s="1"/>
  <c r="AW375" i="4" s="1"/>
  <c r="N375" i="4"/>
  <c r="Q374" i="4"/>
  <c r="R374" i="4" s="1"/>
  <c r="AW374" i="4" s="1"/>
  <c r="N374" i="4"/>
  <c r="Q373" i="4"/>
  <c r="R373" i="4" s="1"/>
  <c r="AW373" i="4" s="1"/>
  <c r="N373" i="4"/>
  <c r="Q241" i="4"/>
  <c r="R241" i="4" s="1"/>
  <c r="N241" i="4"/>
  <c r="Q895" i="4"/>
  <c r="R895" i="4" s="1"/>
  <c r="N895" i="4"/>
  <c r="Q1171" i="4"/>
  <c r="R1171" i="4" s="1"/>
  <c r="AW1171" i="4" s="1"/>
  <c r="N1171" i="4"/>
  <c r="Q185" i="4"/>
  <c r="R185" i="4" s="1"/>
  <c r="N185" i="4"/>
  <c r="Q2195" i="4"/>
  <c r="R2195" i="4" s="1"/>
  <c r="N2195" i="4"/>
  <c r="Q186" i="4"/>
  <c r="R186" i="4" s="1"/>
  <c r="N186" i="4"/>
  <c r="Q1170" i="4"/>
  <c r="R1170" i="4" s="1"/>
  <c r="N1170" i="4"/>
  <c r="Q894" i="4"/>
  <c r="R894" i="4" s="1"/>
  <c r="N894" i="4"/>
  <c r="Q827" i="4"/>
  <c r="R827" i="4" s="1"/>
  <c r="N827" i="4"/>
  <c r="Q1169" i="4"/>
  <c r="R1169" i="4" s="1"/>
  <c r="AW1169" i="4" s="1"/>
  <c r="N1169" i="4"/>
  <c r="Q1168" i="4"/>
  <c r="R1168" i="4" s="1"/>
  <c r="N1168" i="4"/>
  <c r="Q190" i="4"/>
  <c r="R190" i="4" s="1"/>
  <c r="AW190" i="4" s="1"/>
  <c r="N190" i="4"/>
  <c r="Q826" i="4"/>
  <c r="R826" i="4" s="1"/>
  <c r="N826" i="4"/>
  <c r="Q1167" i="4"/>
  <c r="R1167" i="4" s="1"/>
  <c r="N1167" i="4"/>
  <c r="Q1166" i="4"/>
  <c r="R1166" i="4" s="1"/>
  <c r="AW1166" i="4" s="1"/>
  <c r="N1166" i="4"/>
  <c r="Q2096" i="4"/>
  <c r="R2096" i="4" s="1"/>
  <c r="N2096" i="4"/>
  <c r="Q410" i="4"/>
  <c r="R410" i="4" s="1"/>
  <c r="N410" i="4"/>
  <c r="Q1165" i="4"/>
  <c r="R1165" i="4" s="1"/>
  <c r="AW1165" i="4" s="1"/>
  <c r="N1165" i="4"/>
  <c r="Q1164" i="4"/>
  <c r="R1164" i="4" s="1"/>
  <c r="AW1164" i="4" s="1"/>
  <c r="N1164" i="4"/>
  <c r="Q1163" i="4"/>
  <c r="R1163" i="4" s="1"/>
  <c r="AW1163" i="4" s="1"/>
  <c r="N1163" i="4"/>
  <c r="Q1162" i="4"/>
  <c r="R1162" i="4" s="1"/>
  <c r="AW1162" i="4" s="1"/>
  <c r="N1162" i="4"/>
  <c r="Q1161" i="4"/>
  <c r="R1161" i="4" s="1"/>
  <c r="AW1161" i="4" s="1"/>
  <c r="N1161" i="4"/>
  <c r="Q2194" i="4"/>
  <c r="R2194" i="4" s="1"/>
  <c r="N2194" i="4"/>
  <c r="Q1160" i="4"/>
  <c r="R1160" i="4" s="1"/>
  <c r="AW1160" i="4" s="1"/>
  <c r="N1160" i="4"/>
  <c r="Q1159" i="4"/>
  <c r="R1159" i="4" s="1"/>
  <c r="AW1159" i="4" s="1"/>
  <c r="N1159" i="4"/>
  <c r="Q1158" i="4"/>
  <c r="R1158" i="4" s="1"/>
  <c r="AW1158" i="4" s="1"/>
  <c r="N1158" i="4"/>
  <c r="Q1157" i="4"/>
  <c r="R1157" i="4" s="1"/>
  <c r="AW1157" i="4" s="1"/>
  <c r="N1157" i="4"/>
  <c r="Q1156" i="4"/>
  <c r="R1156" i="4" s="1"/>
  <c r="AW1156" i="4" s="1"/>
  <c r="N1156" i="4"/>
  <c r="Q2193" i="4"/>
  <c r="R2193" i="4" s="1"/>
  <c r="N2193" i="4"/>
  <c r="Q1155" i="4"/>
  <c r="R1155" i="4" s="1"/>
  <c r="AW1155" i="4" s="1"/>
  <c r="N1155" i="4"/>
  <c r="Q1154" i="4"/>
  <c r="R1154" i="4" s="1"/>
  <c r="AW1154" i="4" s="1"/>
  <c r="N1154" i="4"/>
  <c r="Q1153" i="4"/>
  <c r="R1153" i="4" s="1"/>
  <c r="AW1153" i="4" s="1"/>
  <c r="N1153" i="4"/>
  <c r="Q1152" i="4"/>
  <c r="R1152" i="4" s="1"/>
  <c r="AW1152" i="4" s="1"/>
  <c r="N1152" i="4"/>
  <c r="Q781" i="4"/>
  <c r="R781" i="4" s="1"/>
  <c r="N781" i="4"/>
  <c r="Q2192" i="4"/>
  <c r="R2192" i="4" s="1"/>
  <c r="N2192" i="4"/>
  <c r="Q1151" i="4"/>
  <c r="R1151" i="4" s="1"/>
  <c r="AW1151" i="4" s="1"/>
  <c r="N1151" i="4"/>
  <c r="Q1150" i="4"/>
  <c r="R1150" i="4" s="1"/>
  <c r="AW1150" i="4" s="1"/>
  <c r="N1150" i="4"/>
  <c r="Q1149" i="4"/>
  <c r="R1149" i="4" s="1"/>
  <c r="AW1149" i="4" s="1"/>
  <c r="N1149" i="4"/>
  <c r="Q1148" i="4"/>
  <c r="R1148" i="4" s="1"/>
  <c r="AW1148" i="4" s="1"/>
  <c r="N1148" i="4"/>
  <c r="Q2191" i="4"/>
  <c r="R2191" i="4" s="1"/>
  <c r="N2191" i="4"/>
  <c r="Q1147" i="4"/>
  <c r="R1147" i="4" s="1"/>
  <c r="AW1147" i="4" s="1"/>
  <c r="N1147" i="4"/>
  <c r="Q1146" i="4"/>
  <c r="R1146" i="4" s="1"/>
  <c r="AW1146" i="4" s="1"/>
  <c r="N1146" i="4"/>
  <c r="Q1145" i="4"/>
  <c r="R1145" i="4" s="1"/>
  <c r="AW1145" i="4" s="1"/>
  <c r="N1145" i="4"/>
  <c r="Q1144" i="4"/>
  <c r="R1144" i="4" s="1"/>
  <c r="AW1144" i="4" s="1"/>
  <c r="N1144" i="4"/>
  <c r="Q2190" i="4"/>
  <c r="R2190" i="4" s="1"/>
  <c r="N2190" i="4"/>
  <c r="Q1143" i="4"/>
  <c r="R1143" i="4" s="1"/>
  <c r="AW1143" i="4" s="1"/>
  <c r="N1143" i="4"/>
  <c r="Q1142" i="4"/>
  <c r="R1142" i="4" s="1"/>
  <c r="AW1142" i="4" s="1"/>
  <c r="N1142" i="4"/>
  <c r="Q1141" i="4"/>
  <c r="R1141" i="4" s="1"/>
  <c r="AW1141" i="4" s="1"/>
  <c r="N1141" i="4"/>
  <c r="Q1140" i="4"/>
  <c r="R1140" i="4" s="1"/>
  <c r="AW1140" i="4" s="1"/>
  <c r="N1140" i="4"/>
  <c r="Q2189" i="4"/>
  <c r="R2189" i="4" s="1"/>
  <c r="N2189" i="4"/>
  <c r="Q409" i="4"/>
  <c r="R409" i="4" s="1"/>
  <c r="N409" i="4"/>
  <c r="Q1139" i="4"/>
  <c r="R1139" i="4" s="1"/>
  <c r="AW1139" i="4" s="1"/>
  <c r="N1139" i="4"/>
  <c r="Q1138" i="4"/>
  <c r="R1138" i="4" s="1"/>
  <c r="AW1138" i="4" s="1"/>
  <c r="N1138" i="4"/>
  <c r="Q100" i="4"/>
  <c r="R100" i="4" s="1"/>
  <c r="N100" i="4"/>
  <c r="Q1137" i="4"/>
  <c r="R1137" i="4" s="1"/>
  <c r="AW1137" i="4" s="1"/>
  <c r="N1137" i="4"/>
  <c r="Q1136" i="4"/>
  <c r="R1136" i="4" s="1"/>
  <c r="AW1136" i="4" s="1"/>
  <c r="N1136" i="4"/>
  <c r="Q1135" i="4"/>
  <c r="R1135" i="4" s="1"/>
  <c r="AW1135" i="4" s="1"/>
  <c r="N1135" i="4"/>
  <c r="Q1134" i="4"/>
  <c r="R1134" i="4" s="1"/>
  <c r="AW1134" i="4" s="1"/>
  <c r="N1134" i="4"/>
  <c r="Q1133" i="4"/>
  <c r="R1133" i="4" s="1"/>
  <c r="AW1133" i="4" s="1"/>
  <c r="N1133" i="4"/>
  <c r="Q1132" i="4"/>
  <c r="R1132" i="4" s="1"/>
  <c r="N1132" i="4"/>
  <c r="Q2324" i="4"/>
  <c r="R2324" i="4" s="1"/>
  <c r="N2324" i="4"/>
  <c r="Q1131" i="4"/>
  <c r="R1131" i="4" s="1"/>
  <c r="AW1131" i="4" s="1"/>
  <c r="N1131" i="4"/>
  <c r="Q1130" i="4"/>
  <c r="R1130" i="4" s="1"/>
  <c r="AW1130" i="4" s="1"/>
  <c r="N1130" i="4"/>
  <c r="Q1129" i="4"/>
  <c r="R1129" i="4" s="1"/>
  <c r="AW1129" i="4" s="1"/>
  <c r="N1129" i="4"/>
  <c r="Q1128" i="4"/>
  <c r="R1128" i="4" s="1"/>
  <c r="AW1128" i="4" s="1"/>
  <c r="N1128" i="4"/>
  <c r="Q939" i="4"/>
  <c r="R939" i="4" s="1"/>
  <c r="AW939" i="4" s="1"/>
  <c r="N939" i="4"/>
  <c r="Q433" i="4"/>
  <c r="R433" i="4" s="1"/>
  <c r="N433" i="4"/>
  <c r="Q2188" i="4"/>
  <c r="R2188" i="4" s="1"/>
  <c r="N2188" i="4"/>
  <c r="Q1127" i="4"/>
  <c r="R1127" i="4" s="1"/>
  <c r="AW1127" i="4" s="1"/>
  <c r="N1127" i="4"/>
  <c r="Q1126" i="4"/>
  <c r="R1126" i="4" s="1"/>
  <c r="AW1126" i="4" s="1"/>
  <c r="N1126" i="4"/>
  <c r="Q1125" i="4"/>
  <c r="R1125" i="4" s="1"/>
  <c r="AW1125" i="4" s="1"/>
  <c r="N1125" i="4"/>
  <c r="Q1124" i="4"/>
  <c r="R1124" i="4" s="1"/>
  <c r="AW1124" i="4" s="1"/>
  <c r="N1124" i="4"/>
  <c r="Q1123" i="4"/>
  <c r="R1123" i="4" s="1"/>
  <c r="AW1123" i="4" s="1"/>
  <c r="N1123" i="4"/>
  <c r="Q1122" i="4"/>
  <c r="R1122" i="4" s="1"/>
  <c r="AW1122" i="4" s="1"/>
  <c r="N1122" i="4"/>
  <c r="Q2187" i="4"/>
  <c r="R2187" i="4" s="1"/>
  <c r="N2187" i="4"/>
  <c r="Q1121" i="4"/>
  <c r="R1121" i="4" s="1"/>
  <c r="AW1121" i="4" s="1"/>
  <c r="N1121" i="4"/>
  <c r="Q2186" i="4"/>
  <c r="R2186" i="4" s="1"/>
  <c r="N2186" i="4"/>
  <c r="Q1120" i="4"/>
  <c r="R1120" i="4" s="1"/>
  <c r="AW1120" i="4" s="1"/>
  <c r="N1120" i="4"/>
  <c r="Q1119" i="4"/>
  <c r="R1119" i="4" s="1"/>
  <c r="AW1119" i="4" s="1"/>
  <c r="N1119" i="4"/>
  <c r="Q2323" i="4"/>
  <c r="R2323" i="4" s="1"/>
  <c r="N2323" i="4"/>
  <c r="Q554" i="4"/>
  <c r="R554" i="4" s="1"/>
  <c r="AW554" i="4" s="1"/>
  <c r="N554" i="4"/>
  <c r="Q825" i="4"/>
  <c r="R825" i="4" s="1"/>
  <c r="N825" i="4"/>
  <c r="Q553" i="4"/>
  <c r="R553" i="4" s="1"/>
  <c r="AW553" i="4" s="1"/>
  <c r="N553" i="4"/>
  <c r="Q552" i="4"/>
  <c r="R552" i="4" s="1"/>
  <c r="AW552" i="4" s="1"/>
  <c r="N552" i="4"/>
  <c r="Q2185" i="4"/>
  <c r="R2185" i="4" s="1"/>
  <c r="N2185" i="4"/>
  <c r="Q824" i="4"/>
  <c r="R824" i="4" s="1"/>
  <c r="N824" i="4"/>
  <c r="Q823" i="4"/>
  <c r="R823" i="4" s="1"/>
  <c r="N823" i="4"/>
  <c r="Q2184" i="4"/>
  <c r="R2184" i="4" s="1"/>
  <c r="N2184" i="4"/>
  <c r="Q1118" i="4"/>
  <c r="R1118" i="4" s="1"/>
  <c r="AW1118" i="4" s="1"/>
  <c r="N1118" i="4"/>
  <c r="Q2322" i="4"/>
  <c r="R2322" i="4" s="1"/>
  <c r="N2322" i="4"/>
  <c r="Q1117" i="4"/>
  <c r="R1117" i="4" s="1"/>
  <c r="AW1117" i="4" s="1"/>
  <c r="N1117" i="4"/>
  <c r="Q1116" i="4"/>
  <c r="R1116" i="4" s="1"/>
  <c r="AW1116" i="4" s="1"/>
  <c r="N1116" i="4"/>
  <c r="Q1115" i="4"/>
  <c r="R1115" i="4" s="1"/>
  <c r="AW1115" i="4" s="1"/>
  <c r="N1115" i="4"/>
  <c r="Q447" i="4"/>
  <c r="R447" i="4" s="1"/>
  <c r="AW447" i="4" s="1"/>
  <c r="N447" i="4"/>
  <c r="Q384" i="4"/>
  <c r="R384" i="4" s="1"/>
  <c r="N384" i="4"/>
  <c r="Q408" i="4"/>
  <c r="R408" i="4" s="1"/>
  <c r="AW408" i="4" s="1"/>
  <c r="N408" i="4"/>
  <c r="Q1114" i="4"/>
  <c r="R1114" i="4" s="1"/>
  <c r="AW1114" i="4" s="1"/>
  <c r="N1114" i="4"/>
  <c r="Q736" i="4"/>
  <c r="R736" i="4" s="1"/>
  <c r="N736" i="4"/>
  <c r="Q549" i="4"/>
  <c r="R549" i="4" s="1"/>
  <c r="N549" i="4"/>
  <c r="Q495" i="4"/>
  <c r="R495" i="4" s="1"/>
  <c r="N495" i="4"/>
  <c r="Q2183" i="4"/>
  <c r="R2183" i="4" s="1"/>
  <c r="N2183" i="4"/>
  <c r="Q1113" i="4"/>
  <c r="R1113" i="4" s="1"/>
  <c r="AW1113" i="4" s="1"/>
  <c r="N1113" i="4"/>
  <c r="Q2321" i="4"/>
  <c r="R2321" i="4" s="1"/>
  <c r="N2321" i="4"/>
  <c r="Q1112" i="4"/>
  <c r="R1112" i="4" s="1"/>
  <c r="AW1112" i="4" s="1"/>
  <c r="N1112" i="4"/>
  <c r="Q2320" i="4"/>
  <c r="R2320" i="4" s="1"/>
  <c r="N2320" i="4"/>
  <c r="Q1111" i="4"/>
  <c r="R1111" i="4" s="1"/>
  <c r="AW1111" i="4" s="1"/>
  <c r="N1111" i="4"/>
  <c r="Q1110" i="4"/>
  <c r="R1110" i="4" s="1"/>
  <c r="AW1110" i="4" s="1"/>
  <c r="N1110" i="4"/>
  <c r="Q1109" i="4"/>
  <c r="R1109" i="4" s="1"/>
  <c r="AW1109" i="4" s="1"/>
  <c r="N1109" i="4"/>
  <c r="Q1108" i="4"/>
  <c r="R1108" i="4" s="1"/>
  <c r="AW1108" i="4" s="1"/>
  <c r="N1108" i="4"/>
  <c r="Q2319" i="4"/>
  <c r="R2319" i="4" s="1"/>
  <c r="N2319" i="4"/>
  <c r="Q1107" i="4"/>
  <c r="R1107" i="4" s="1"/>
  <c r="AW1107" i="4" s="1"/>
  <c r="N1107" i="4"/>
  <c r="Q735" i="4"/>
  <c r="R735" i="4" s="1"/>
  <c r="N735" i="4"/>
  <c r="Q1106" i="4"/>
  <c r="R1106" i="4" s="1"/>
  <c r="AW1106" i="4" s="1"/>
  <c r="N1106" i="4"/>
  <c r="Q1105" i="4"/>
  <c r="R1105" i="4" s="1"/>
  <c r="AW1105" i="4" s="1"/>
  <c r="N1105" i="4"/>
  <c r="Q734" i="4"/>
  <c r="R734" i="4" s="1"/>
  <c r="N734" i="4"/>
  <c r="Q2182" i="4"/>
  <c r="R2182" i="4" s="1"/>
  <c r="N2182" i="4"/>
  <c r="Q1104" i="4"/>
  <c r="R1104" i="4" s="1"/>
  <c r="AW1104" i="4" s="1"/>
  <c r="N1104" i="4"/>
  <c r="Q2318" i="4"/>
  <c r="R2318" i="4" s="1"/>
  <c r="N2318" i="4"/>
  <c r="Q2181" i="4"/>
  <c r="R2181" i="4" s="1"/>
  <c r="N2181" i="4"/>
  <c r="Q2317" i="4"/>
  <c r="R2317" i="4" s="1"/>
  <c r="N2317" i="4"/>
  <c r="Q1103" i="4"/>
  <c r="R1103" i="4" s="1"/>
  <c r="AW1103" i="4" s="1"/>
  <c r="N1103" i="4"/>
  <c r="Q402" i="4"/>
  <c r="R402" i="4" s="1"/>
  <c r="AW402" i="4" s="1"/>
  <c r="N402" i="4"/>
  <c r="Q401" i="4"/>
  <c r="R401" i="4" s="1"/>
  <c r="AW401" i="4" s="1"/>
  <c r="N401" i="4"/>
  <c r="Q400" i="4"/>
  <c r="R400" i="4" s="1"/>
  <c r="AW400" i="4" s="1"/>
  <c r="N400" i="4"/>
  <c r="Q404" i="4"/>
  <c r="R404" i="4" s="1"/>
  <c r="AW404" i="4" s="1"/>
  <c r="N404" i="4"/>
  <c r="Q399" i="4"/>
  <c r="R399" i="4" s="1"/>
  <c r="AW399" i="4" s="1"/>
  <c r="N399" i="4"/>
  <c r="Q398" i="4"/>
  <c r="R398" i="4" s="1"/>
  <c r="AW398" i="4" s="1"/>
  <c r="N398" i="4"/>
  <c r="Q469" i="4"/>
  <c r="R469" i="4" s="1"/>
  <c r="N469" i="4"/>
  <c r="Q1102" i="4"/>
  <c r="R1102" i="4" s="1"/>
  <c r="AW1102" i="4" s="1"/>
  <c r="N1102" i="4"/>
  <c r="Q1101" i="4"/>
  <c r="R1101" i="4" s="1"/>
  <c r="AW1101" i="4" s="1"/>
  <c r="N1101" i="4"/>
  <c r="Q475" i="4"/>
  <c r="R475" i="4" s="1"/>
  <c r="AW475" i="4" s="1"/>
  <c r="N475" i="4"/>
  <c r="Q474" i="4"/>
  <c r="R474" i="4" s="1"/>
  <c r="N474" i="4"/>
  <c r="Q1100" i="4"/>
  <c r="R1100" i="4" s="1"/>
  <c r="AW1100" i="4" s="1"/>
  <c r="N1100" i="4"/>
  <c r="Q1099" i="4"/>
  <c r="R1099" i="4" s="1"/>
  <c r="AW1099" i="4" s="1"/>
  <c r="N1099" i="4"/>
  <c r="Q1098" i="4"/>
  <c r="R1098" i="4" s="1"/>
  <c r="AW1098" i="4" s="1"/>
  <c r="N1098" i="4"/>
  <c r="Q1097" i="4"/>
  <c r="R1097" i="4" s="1"/>
  <c r="AW1097" i="4" s="1"/>
  <c r="N1097" i="4"/>
  <c r="Q1096" i="4"/>
  <c r="R1096" i="4" s="1"/>
  <c r="AW1096" i="4" s="1"/>
  <c r="N1096" i="4"/>
  <c r="Q1095" i="4"/>
  <c r="R1095" i="4" s="1"/>
  <c r="AW1095" i="4" s="1"/>
  <c r="N1095" i="4"/>
  <c r="Q494" i="4"/>
  <c r="R494" i="4" s="1"/>
  <c r="AW494" i="4" s="1"/>
  <c r="N494" i="4"/>
  <c r="Q1094" i="4"/>
  <c r="R1094" i="4" s="1"/>
  <c r="AW1094" i="4" s="1"/>
  <c r="N1094" i="4"/>
  <c r="Q444" i="4"/>
  <c r="R444" i="4" s="1"/>
  <c r="AW444" i="4" s="1"/>
  <c r="N444" i="4"/>
  <c r="Q443" i="4"/>
  <c r="R443" i="4" s="1"/>
  <c r="AW443" i="4" s="1"/>
  <c r="N443" i="4"/>
  <c r="Q448" i="4"/>
  <c r="R448" i="4" s="1"/>
  <c r="AW448" i="4" s="1"/>
  <c r="N448" i="4"/>
  <c r="Q442" i="4"/>
  <c r="R442" i="4" s="1"/>
  <c r="AW442" i="4" s="1"/>
  <c r="N442" i="4"/>
  <c r="Q470" i="4"/>
  <c r="R470" i="4" s="1"/>
  <c r="N470" i="4"/>
  <c r="Q497" i="4"/>
  <c r="R497" i="4" s="1"/>
  <c r="N497" i="4"/>
  <c r="Q1093" i="4"/>
  <c r="R1093" i="4" s="1"/>
  <c r="AW1093" i="4" s="1"/>
  <c r="N1093" i="4"/>
  <c r="Q1092" i="4"/>
  <c r="R1092" i="4" s="1"/>
  <c r="AW1092" i="4" s="1"/>
  <c r="N1092" i="4"/>
  <c r="Q1091" i="4"/>
  <c r="R1091" i="4" s="1"/>
  <c r="AW1091" i="4" s="1"/>
  <c r="N1091" i="4"/>
  <c r="Q893" i="4"/>
  <c r="R893" i="4" s="1"/>
  <c r="N893" i="4"/>
  <c r="Q559" i="4"/>
  <c r="R559" i="4" s="1"/>
  <c r="AW559" i="4" s="1"/>
  <c r="N559" i="4"/>
  <c r="Q822" i="4"/>
  <c r="R822" i="4" s="1"/>
  <c r="N822" i="4"/>
  <c r="Q1090" i="4"/>
  <c r="R1090" i="4" s="1"/>
  <c r="AW1090" i="4" s="1"/>
  <c r="N1090" i="4"/>
  <c r="Q2095" i="4"/>
  <c r="R2095" i="4" s="1"/>
  <c r="N2095" i="4"/>
  <c r="Q550" i="4"/>
  <c r="R550" i="4" s="1"/>
  <c r="AW550" i="4" s="1"/>
  <c r="N550" i="4"/>
  <c r="Q2316" i="4"/>
  <c r="R2316" i="4" s="1"/>
  <c r="N2316" i="4"/>
  <c r="Q2230" i="4"/>
  <c r="R2230" i="4" s="1"/>
  <c r="N2230" i="4"/>
  <c r="Q892" i="4"/>
  <c r="R892" i="4" s="1"/>
  <c r="N892" i="4"/>
  <c r="Q1089" i="4"/>
  <c r="R1089" i="4" s="1"/>
  <c r="AW1089" i="4" s="1"/>
  <c r="N1089" i="4"/>
  <c r="Q638" i="4"/>
  <c r="R638" i="4" s="1"/>
  <c r="AW638" i="4" s="1"/>
  <c r="N638" i="4"/>
  <c r="Q821" i="4"/>
  <c r="R821" i="4" s="1"/>
  <c r="N821" i="4"/>
  <c r="Q820" i="4"/>
  <c r="R820" i="4" s="1"/>
  <c r="N820" i="4"/>
  <c r="Q1088" i="4"/>
  <c r="R1088" i="4" s="1"/>
  <c r="AW1088" i="4" s="1"/>
  <c r="N1088" i="4"/>
  <c r="Q891" i="4"/>
  <c r="R891" i="4" s="1"/>
  <c r="N891" i="4"/>
  <c r="Q890" i="4"/>
  <c r="R890" i="4" s="1"/>
  <c r="N890" i="4"/>
  <c r="Q34" i="4"/>
  <c r="R34" i="4" s="1"/>
  <c r="AW34" i="4" s="1"/>
  <c r="N34" i="4"/>
  <c r="Q342" i="4"/>
  <c r="R342" i="4" s="1"/>
  <c r="AW342" i="4" s="1"/>
  <c r="N342" i="4"/>
  <c r="Q341" i="4"/>
  <c r="R341" i="4" s="1"/>
  <c r="N341" i="4"/>
  <c r="Q340" i="4"/>
  <c r="R340" i="4" s="1"/>
  <c r="N340" i="4"/>
  <c r="Q339" i="4"/>
  <c r="R339" i="4" s="1"/>
  <c r="N339" i="4"/>
  <c r="Q338" i="4"/>
  <c r="R338" i="4" s="1"/>
  <c r="N338" i="4"/>
  <c r="Q337" i="4"/>
  <c r="R337" i="4" s="1"/>
  <c r="N337" i="4"/>
  <c r="Q336" i="4"/>
  <c r="R336" i="4" s="1"/>
  <c r="N336" i="4"/>
  <c r="Q271" i="4"/>
  <c r="R271" i="4" s="1"/>
  <c r="N271" i="4"/>
  <c r="Q2180" i="4"/>
  <c r="R2180" i="4" s="1"/>
  <c r="N2180" i="4"/>
  <c r="Q889" i="4"/>
  <c r="R889" i="4" s="1"/>
  <c r="N889" i="4"/>
  <c r="Q1087" i="4"/>
  <c r="R1087" i="4" s="1"/>
  <c r="AW1087" i="4" s="1"/>
  <c r="N1087" i="4"/>
  <c r="Q382" i="4"/>
  <c r="R382" i="4" s="1"/>
  <c r="N382" i="4"/>
  <c r="Q379" i="4"/>
  <c r="R379" i="4" s="1"/>
  <c r="N379" i="4"/>
  <c r="Q381" i="4"/>
  <c r="R381" i="4" s="1"/>
  <c r="AW381" i="4" s="1"/>
  <c r="N381" i="4"/>
  <c r="Q380" i="4"/>
  <c r="R380" i="4" s="1"/>
  <c r="N380" i="4"/>
  <c r="Q311" i="4"/>
  <c r="R311" i="4" s="1"/>
  <c r="N311" i="4"/>
  <c r="Q1086" i="4"/>
  <c r="R1086" i="4" s="1"/>
  <c r="AW1086" i="4" s="1"/>
  <c r="N1086" i="4"/>
  <c r="Q1085" i="4"/>
  <c r="R1085" i="4" s="1"/>
  <c r="AW1085" i="4" s="1"/>
  <c r="N1085" i="4"/>
  <c r="Q1084" i="4"/>
  <c r="R1084" i="4" s="1"/>
  <c r="AW1084" i="4" s="1"/>
  <c r="N1084" i="4"/>
  <c r="Q1083" i="4"/>
  <c r="R1083" i="4" s="1"/>
  <c r="AW1083" i="4" s="1"/>
  <c r="N1083" i="4"/>
  <c r="Q395" i="4"/>
  <c r="R395" i="4" s="1"/>
  <c r="AW395" i="4" s="1"/>
  <c r="N395" i="4"/>
  <c r="Q434" i="4"/>
  <c r="R434" i="4" s="1"/>
  <c r="N434" i="4"/>
  <c r="Q888" i="4"/>
  <c r="R888" i="4" s="1"/>
  <c r="N888" i="4"/>
  <c r="Q391" i="4"/>
  <c r="R391" i="4" s="1"/>
  <c r="AW391" i="4" s="1"/>
  <c r="N391" i="4"/>
  <c r="Q1082" i="4"/>
  <c r="R1082" i="4" s="1"/>
  <c r="AW1082" i="4" s="1"/>
  <c r="N1082" i="4"/>
  <c r="Q1081" i="4"/>
  <c r="R1081" i="4" s="1"/>
  <c r="AW1081" i="4" s="1"/>
  <c r="N1081" i="4"/>
  <c r="Q364" i="4"/>
  <c r="R364" i="4" s="1"/>
  <c r="AW364" i="4" s="1"/>
  <c r="N364" i="4"/>
  <c r="Q362" i="4"/>
  <c r="R362" i="4" s="1"/>
  <c r="N362" i="4"/>
  <c r="Q363" i="4"/>
  <c r="R363" i="4" s="1"/>
  <c r="N363" i="4"/>
  <c r="Q365" i="4"/>
  <c r="R365" i="4" s="1"/>
  <c r="N365" i="4"/>
  <c r="Q361" i="4"/>
  <c r="R361" i="4" s="1"/>
  <c r="N361" i="4"/>
  <c r="Q325" i="4"/>
  <c r="R325" i="4" s="1"/>
  <c r="N325" i="4"/>
  <c r="Q330" i="4"/>
  <c r="R330" i="4" s="1"/>
  <c r="AW330" i="4" s="1"/>
  <c r="N330" i="4"/>
  <c r="Q329" i="4"/>
  <c r="R329" i="4" s="1"/>
  <c r="AW329" i="4" s="1"/>
  <c r="N329" i="4"/>
  <c r="Q328" i="4"/>
  <c r="R328" i="4" s="1"/>
  <c r="AW328" i="4" s="1"/>
  <c r="N328" i="4"/>
  <c r="Q327" i="4"/>
  <c r="R327" i="4" s="1"/>
  <c r="N327" i="4"/>
  <c r="Q326" i="4"/>
  <c r="R326" i="4" s="1"/>
  <c r="N326" i="4"/>
  <c r="Q324" i="4"/>
  <c r="R324" i="4" s="1"/>
  <c r="N324" i="4"/>
  <c r="Q117" i="4"/>
  <c r="R117" i="4" s="1"/>
  <c r="AW117" i="4" s="1"/>
  <c r="N117" i="4"/>
  <c r="Q116" i="4"/>
  <c r="R116" i="4" s="1"/>
  <c r="AW116" i="4" s="1"/>
  <c r="N116" i="4"/>
  <c r="Q115" i="4"/>
  <c r="R115" i="4" s="1"/>
  <c r="AW115" i="4" s="1"/>
  <c r="N115" i="4"/>
  <c r="Q114" i="4"/>
  <c r="R114" i="4" s="1"/>
  <c r="AW114" i="4" s="1"/>
  <c r="N114" i="4"/>
  <c r="Q113" i="4"/>
  <c r="R113" i="4" s="1"/>
  <c r="AW113" i="4" s="1"/>
  <c r="N113" i="4"/>
  <c r="Q112" i="4"/>
  <c r="R112" i="4" s="1"/>
  <c r="AW112" i="4" s="1"/>
  <c r="N112" i="4"/>
  <c r="Q111" i="4"/>
  <c r="R111" i="4" s="1"/>
  <c r="AW111" i="4" s="1"/>
  <c r="N111" i="4"/>
  <c r="Q110" i="4"/>
  <c r="R110" i="4" s="1"/>
  <c r="AW110" i="4" s="1"/>
  <c r="N110" i="4"/>
  <c r="Q107" i="4"/>
  <c r="R107" i="4" s="1"/>
  <c r="AW107" i="4" s="1"/>
  <c r="N107" i="4"/>
  <c r="Q109" i="4"/>
  <c r="R109" i="4" s="1"/>
  <c r="AW109" i="4" s="1"/>
  <c r="N109" i="4"/>
  <c r="Q118" i="4"/>
  <c r="R118" i="4" s="1"/>
  <c r="N118" i="4"/>
  <c r="Q207" i="4"/>
  <c r="R207" i="4" s="1"/>
  <c r="N207" i="4"/>
  <c r="Q206" i="4"/>
  <c r="R206" i="4" s="1"/>
  <c r="N206" i="4"/>
  <c r="Q205" i="4"/>
  <c r="R205" i="4" s="1"/>
  <c r="N205" i="4"/>
  <c r="Q204" i="4"/>
  <c r="R204" i="4" s="1"/>
  <c r="N204" i="4"/>
  <c r="Q203" i="4"/>
  <c r="R203" i="4" s="1"/>
  <c r="N203" i="4"/>
  <c r="Q202" i="4"/>
  <c r="R202" i="4" s="1"/>
  <c r="N202" i="4"/>
  <c r="Q201" i="4"/>
  <c r="R201" i="4" s="1"/>
  <c r="N201" i="4"/>
  <c r="Q200" i="4"/>
  <c r="R200" i="4" s="1"/>
  <c r="N200" i="4"/>
  <c r="Q199" i="4"/>
  <c r="R199" i="4" s="1"/>
  <c r="N199" i="4"/>
  <c r="Q198" i="4"/>
  <c r="R198" i="4" s="1"/>
  <c r="AW198" i="4" s="1"/>
  <c r="N198" i="4"/>
  <c r="Q197" i="4"/>
  <c r="R197" i="4" s="1"/>
  <c r="N197" i="4"/>
  <c r="Q196" i="4"/>
  <c r="R196" i="4" s="1"/>
  <c r="N196" i="4"/>
  <c r="Q195" i="4"/>
  <c r="R195" i="4" s="1"/>
  <c r="N195" i="4"/>
  <c r="Q1080" i="4"/>
  <c r="R1080" i="4" s="1"/>
  <c r="AW1080" i="4" s="1"/>
  <c r="N1080" i="4"/>
  <c r="Q2179" i="4"/>
  <c r="R2179" i="4" s="1"/>
  <c r="N2179" i="4"/>
  <c r="Q1079" i="4"/>
  <c r="R1079" i="4" s="1"/>
  <c r="AW1079" i="4" s="1"/>
  <c r="N1079" i="4"/>
  <c r="Q1078" i="4"/>
  <c r="R1078" i="4" s="1"/>
  <c r="AW1078" i="4" s="1"/>
  <c r="N1078" i="4"/>
  <c r="Q2315" i="4"/>
  <c r="R2315" i="4" s="1"/>
  <c r="N2315" i="4"/>
  <c r="Q1077" i="4"/>
  <c r="R1077" i="4" s="1"/>
  <c r="AW1077" i="4" s="1"/>
  <c r="N1077" i="4"/>
  <c r="Q2178" i="4"/>
  <c r="R2178" i="4" s="1"/>
  <c r="N2178" i="4"/>
  <c r="Q1076" i="4"/>
  <c r="R1076" i="4" s="1"/>
  <c r="AW1076" i="4" s="1"/>
  <c r="N1076" i="4"/>
  <c r="Q2177" i="4"/>
  <c r="R2177" i="4" s="1"/>
  <c r="N2177" i="4"/>
  <c r="Q2176" i="4"/>
  <c r="R2176" i="4" s="1"/>
  <c r="N2176" i="4"/>
  <c r="Q1075" i="4"/>
  <c r="R1075" i="4" s="1"/>
  <c r="AW1075" i="4" s="1"/>
  <c r="N1075" i="4"/>
  <c r="Q1074" i="4"/>
  <c r="R1074" i="4" s="1"/>
  <c r="AW1074" i="4" s="1"/>
  <c r="N1074" i="4"/>
  <c r="Q1073" i="4"/>
  <c r="R1073" i="4" s="1"/>
  <c r="AW1073" i="4" s="1"/>
  <c r="N1073" i="4"/>
  <c r="Q1072" i="4"/>
  <c r="R1072" i="4" s="1"/>
  <c r="AW1072" i="4" s="1"/>
  <c r="N1072" i="4"/>
  <c r="Q2314" i="4"/>
  <c r="R2314" i="4" s="1"/>
  <c r="N2314" i="4"/>
  <c r="Q1071" i="4"/>
  <c r="R1071" i="4" s="1"/>
  <c r="AW1071" i="4" s="1"/>
  <c r="N1071" i="4"/>
  <c r="Q587" i="4"/>
  <c r="R587" i="4" s="1"/>
  <c r="AW587" i="4" s="1"/>
  <c r="N587" i="4"/>
  <c r="Q586" i="4"/>
  <c r="R586" i="4" s="1"/>
  <c r="AW586" i="4" s="1"/>
  <c r="N586" i="4"/>
  <c r="Q585" i="4"/>
  <c r="R585" i="4" s="1"/>
  <c r="AW585" i="4" s="1"/>
  <c r="N585" i="4"/>
  <c r="Q1070" i="4"/>
  <c r="R1070" i="4" s="1"/>
  <c r="AW1070" i="4" s="1"/>
  <c r="N1070" i="4"/>
  <c r="Q780" i="4"/>
  <c r="R780" i="4" s="1"/>
  <c r="N780" i="4"/>
  <c r="Q584" i="4"/>
  <c r="R584" i="4" s="1"/>
  <c r="AW584" i="4" s="1"/>
  <c r="N584" i="4"/>
  <c r="Q583" i="4"/>
  <c r="R583" i="4" s="1"/>
  <c r="AW583" i="4" s="1"/>
  <c r="N583" i="4"/>
  <c r="Q582" i="4"/>
  <c r="R582" i="4" s="1"/>
  <c r="AW582" i="4" s="1"/>
  <c r="N582" i="4"/>
  <c r="Q581" i="4"/>
  <c r="R581" i="4" s="1"/>
  <c r="AW581" i="4" s="1"/>
  <c r="N581" i="4"/>
  <c r="Q819" i="4"/>
  <c r="R819" i="4" s="1"/>
  <c r="N819" i="4"/>
  <c r="Q580" i="4"/>
  <c r="R580" i="4" s="1"/>
  <c r="AW580" i="4" s="1"/>
  <c r="N580" i="4"/>
  <c r="Q588" i="4"/>
  <c r="R588" i="4" s="1"/>
  <c r="N588" i="4"/>
  <c r="Q1069" i="4"/>
  <c r="R1069" i="4" s="1"/>
  <c r="AW1069" i="4" s="1"/>
  <c r="N1069" i="4"/>
  <c r="Q1068" i="4"/>
  <c r="R1068" i="4" s="1"/>
  <c r="AW1068" i="4" s="1"/>
  <c r="N1068" i="4"/>
  <c r="Q1067" i="4"/>
  <c r="R1067" i="4" s="1"/>
  <c r="AW1067" i="4" s="1"/>
  <c r="N1067" i="4"/>
  <c r="Q579" i="4"/>
  <c r="R579" i="4" s="1"/>
  <c r="AW579" i="4" s="1"/>
  <c r="N579" i="4"/>
  <c r="Q578" i="4"/>
  <c r="R578" i="4" s="1"/>
  <c r="AW578" i="4" s="1"/>
  <c r="N578" i="4"/>
  <c r="Q577" i="4"/>
  <c r="R577" i="4" s="1"/>
  <c r="AW577" i="4" s="1"/>
  <c r="N577" i="4"/>
  <c r="Q576" i="4"/>
  <c r="R576" i="4" s="1"/>
  <c r="AW576" i="4" s="1"/>
  <c r="N576" i="4"/>
  <c r="Q575" i="4"/>
  <c r="R575" i="4" s="1"/>
  <c r="AW575" i="4" s="1"/>
  <c r="N575" i="4"/>
  <c r="Q574" i="4"/>
  <c r="R574" i="4" s="1"/>
  <c r="AW574" i="4" s="1"/>
  <c r="N574" i="4"/>
  <c r="Q1066" i="4"/>
  <c r="R1066" i="4" s="1"/>
  <c r="AW1066" i="4" s="1"/>
  <c r="N1066" i="4"/>
  <c r="Q573" i="4"/>
  <c r="R573" i="4" s="1"/>
  <c r="AW573" i="4" s="1"/>
  <c r="N573" i="4"/>
  <c r="Q572" i="4"/>
  <c r="R572" i="4" s="1"/>
  <c r="AW572" i="4" s="1"/>
  <c r="N572" i="4"/>
  <c r="Q571" i="4"/>
  <c r="R571" i="4" s="1"/>
  <c r="AW571" i="4" s="1"/>
  <c r="N571" i="4"/>
  <c r="Q1065" i="4"/>
  <c r="R1065" i="4" s="1"/>
  <c r="AW1065" i="4" s="1"/>
  <c r="N1065" i="4"/>
  <c r="Q2175" i="4"/>
  <c r="R2175" i="4" s="1"/>
  <c r="N2175" i="4"/>
  <c r="Q779" i="4"/>
  <c r="R779" i="4" s="1"/>
  <c r="N779" i="4"/>
  <c r="Q570" i="4"/>
  <c r="R570" i="4" s="1"/>
  <c r="AW570" i="4" s="1"/>
  <c r="N570" i="4"/>
  <c r="Q569" i="4"/>
  <c r="R569" i="4" s="1"/>
  <c r="AW569" i="4" s="1"/>
  <c r="N569" i="4"/>
  <c r="Q568" i="4"/>
  <c r="R568" i="4" s="1"/>
  <c r="AW568" i="4" s="1"/>
  <c r="N568" i="4"/>
  <c r="Q567" i="4"/>
  <c r="R567" i="4" s="1"/>
  <c r="AW567" i="4" s="1"/>
  <c r="N567" i="4"/>
  <c r="Q818" i="4"/>
  <c r="R818" i="4" s="1"/>
  <c r="N818" i="4"/>
  <c r="Q566" i="4"/>
  <c r="R566" i="4" s="1"/>
  <c r="AW566" i="4" s="1"/>
  <c r="N566" i="4"/>
  <c r="Q1064" i="4"/>
  <c r="R1064" i="4" s="1"/>
  <c r="AW1064" i="4" s="1"/>
  <c r="N1064" i="4"/>
  <c r="Q1063" i="4"/>
  <c r="R1063" i="4" s="1"/>
  <c r="AW1063" i="4" s="1"/>
  <c r="N1063" i="4"/>
  <c r="Q1062" i="4"/>
  <c r="R1062" i="4" s="1"/>
  <c r="AW1062" i="4" s="1"/>
  <c r="N1062" i="4"/>
  <c r="Q565" i="4"/>
  <c r="R565" i="4" s="1"/>
  <c r="AW565" i="4" s="1"/>
  <c r="N565" i="4"/>
  <c r="Q564" i="4"/>
  <c r="R564" i="4" s="1"/>
  <c r="AW564" i="4" s="1"/>
  <c r="N564" i="4"/>
  <c r="Q563" i="4"/>
  <c r="R563" i="4" s="1"/>
  <c r="AW563" i="4" s="1"/>
  <c r="N563" i="4"/>
  <c r="Q562" i="4"/>
  <c r="R562" i="4" s="1"/>
  <c r="AW562" i="4" s="1"/>
  <c r="N562" i="4"/>
  <c r="Q561" i="4"/>
  <c r="R561" i="4" s="1"/>
  <c r="AW561" i="4" s="1"/>
  <c r="N561" i="4"/>
  <c r="Q560" i="4"/>
  <c r="R560" i="4" s="1"/>
  <c r="AW560" i="4" s="1"/>
  <c r="N560" i="4"/>
  <c r="Q1061" i="4"/>
  <c r="R1061" i="4" s="1"/>
  <c r="AW1061" i="4" s="1"/>
  <c r="N1061" i="4"/>
  <c r="Q676" i="4"/>
  <c r="R676" i="4" s="1"/>
  <c r="AW676" i="4" s="1"/>
  <c r="N676" i="4"/>
  <c r="Q675" i="4"/>
  <c r="R675" i="4" s="1"/>
  <c r="AW675" i="4" s="1"/>
  <c r="N675" i="4"/>
  <c r="Q674" i="4"/>
  <c r="R674" i="4" s="1"/>
  <c r="AW674" i="4" s="1"/>
  <c r="N674" i="4"/>
  <c r="Q673" i="4"/>
  <c r="R673" i="4" s="1"/>
  <c r="AW673" i="4" s="1"/>
  <c r="N673" i="4"/>
  <c r="Q672" i="4"/>
  <c r="R672" i="4" s="1"/>
  <c r="AW672" i="4" s="1"/>
  <c r="N672" i="4"/>
  <c r="Q671" i="4"/>
  <c r="R671" i="4" s="1"/>
  <c r="AW671" i="4" s="1"/>
  <c r="N671" i="4"/>
  <c r="Q2313" i="4"/>
  <c r="R2313" i="4" s="1"/>
  <c r="N2313" i="4"/>
  <c r="Q1060" i="4"/>
  <c r="R1060" i="4" s="1"/>
  <c r="AW1060" i="4" s="1"/>
  <c r="N1060" i="4"/>
  <c r="Q1059" i="4"/>
  <c r="R1059" i="4" s="1"/>
  <c r="AW1059" i="4" s="1"/>
  <c r="N1059" i="4"/>
  <c r="Q2312" i="4"/>
  <c r="R2312" i="4" s="1"/>
  <c r="N2312" i="4"/>
  <c r="Q670" i="4"/>
  <c r="R670" i="4" s="1"/>
  <c r="AW670" i="4" s="1"/>
  <c r="N670" i="4"/>
  <c r="Q669" i="4"/>
  <c r="R669" i="4" s="1"/>
  <c r="AW669" i="4" s="1"/>
  <c r="N669" i="4"/>
  <c r="Q668" i="4"/>
  <c r="R668" i="4" s="1"/>
  <c r="AW668" i="4" s="1"/>
  <c r="N668" i="4"/>
  <c r="Q1058" i="4"/>
  <c r="R1058" i="4" s="1"/>
  <c r="AW1058" i="4" s="1"/>
  <c r="N1058" i="4"/>
  <c r="Q667" i="4"/>
  <c r="R667" i="4" s="1"/>
  <c r="AW667" i="4" s="1"/>
  <c r="N667" i="4"/>
  <c r="Q1057" i="4"/>
  <c r="R1057" i="4" s="1"/>
  <c r="AW1057" i="4" s="1"/>
  <c r="N1057" i="4"/>
  <c r="Q666" i="4"/>
  <c r="R666" i="4" s="1"/>
  <c r="AW666" i="4" s="1"/>
  <c r="N666" i="4"/>
  <c r="Q778" i="4"/>
  <c r="R778" i="4" s="1"/>
  <c r="N778" i="4"/>
  <c r="Q665" i="4"/>
  <c r="R665" i="4" s="1"/>
  <c r="AW665" i="4" s="1"/>
  <c r="N665" i="4"/>
  <c r="Q664" i="4"/>
  <c r="R664" i="4" s="1"/>
  <c r="AW664" i="4" s="1"/>
  <c r="N664" i="4"/>
  <c r="Q663" i="4"/>
  <c r="R663" i="4" s="1"/>
  <c r="AW663" i="4" s="1"/>
  <c r="N663" i="4"/>
  <c r="Q1056" i="4"/>
  <c r="R1056" i="4" s="1"/>
  <c r="AW1056" i="4" s="1"/>
  <c r="N1056" i="4"/>
  <c r="Q1055" i="4"/>
  <c r="R1055" i="4" s="1"/>
  <c r="AW1055" i="4" s="1"/>
  <c r="N1055" i="4"/>
  <c r="Q1054" i="4"/>
  <c r="R1054" i="4" s="1"/>
  <c r="AW1054" i="4" s="1"/>
  <c r="N1054" i="4"/>
  <c r="Q1053" i="4"/>
  <c r="R1053" i="4" s="1"/>
  <c r="AW1053" i="4" s="1"/>
  <c r="N1053" i="4"/>
  <c r="Q1052" i="4"/>
  <c r="R1052" i="4" s="1"/>
  <c r="AW1052" i="4" s="1"/>
  <c r="N1052" i="4"/>
  <c r="Q1051" i="4"/>
  <c r="R1051" i="4" s="1"/>
  <c r="AW1051" i="4" s="1"/>
  <c r="N1051" i="4"/>
  <c r="Q1050" i="4"/>
  <c r="R1050" i="4" s="1"/>
  <c r="AW1050" i="4" s="1"/>
  <c r="N1050" i="4"/>
  <c r="Q2311" i="4"/>
  <c r="R2311" i="4" s="1"/>
  <c r="N2311" i="4"/>
  <c r="Q662" i="4"/>
  <c r="R662" i="4" s="1"/>
  <c r="AW662" i="4" s="1"/>
  <c r="N662" i="4"/>
  <c r="Q661" i="4"/>
  <c r="R661" i="4" s="1"/>
  <c r="AW661" i="4" s="1"/>
  <c r="N661" i="4"/>
  <c r="Q660" i="4"/>
  <c r="R660" i="4" s="1"/>
  <c r="AW660" i="4" s="1"/>
  <c r="N660" i="4"/>
  <c r="Q659" i="4"/>
  <c r="R659" i="4" s="1"/>
  <c r="AW659" i="4" s="1"/>
  <c r="N659" i="4"/>
  <c r="Q1049" i="4"/>
  <c r="R1049" i="4" s="1"/>
  <c r="AW1049" i="4" s="1"/>
  <c r="N1049" i="4"/>
  <c r="Q1048" i="4"/>
  <c r="R1048" i="4" s="1"/>
  <c r="AW1048" i="4" s="1"/>
  <c r="N1048" i="4"/>
  <c r="Q1047" i="4"/>
  <c r="R1047" i="4" s="1"/>
  <c r="AW1047" i="4" s="1"/>
  <c r="N1047" i="4"/>
  <c r="Q658" i="4"/>
  <c r="R658" i="4" s="1"/>
  <c r="AW658" i="4" s="1"/>
  <c r="N658" i="4"/>
  <c r="Q657" i="4"/>
  <c r="R657" i="4" s="1"/>
  <c r="AW657" i="4" s="1"/>
  <c r="N657" i="4"/>
  <c r="Q656" i="4"/>
  <c r="R656" i="4" s="1"/>
  <c r="AW656" i="4" s="1"/>
  <c r="N656" i="4"/>
  <c r="Q655" i="4"/>
  <c r="R655" i="4" s="1"/>
  <c r="AW655" i="4" s="1"/>
  <c r="N655" i="4"/>
  <c r="Q654" i="4"/>
  <c r="R654" i="4" s="1"/>
  <c r="AW654" i="4" s="1"/>
  <c r="N654" i="4"/>
  <c r="Q653" i="4"/>
  <c r="R653" i="4" s="1"/>
  <c r="AW653" i="4" s="1"/>
  <c r="N653" i="4"/>
  <c r="Q1046" i="4"/>
  <c r="R1046" i="4" s="1"/>
  <c r="AW1046" i="4" s="1"/>
  <c r="N1046" i="4"/>
  <c r="Q677" i="4"/>
  <c r="R677" i="4" s="1"/>
  <c r="N677" i="4"/>
  <c r="Q2174" i="4"/>
  <c r="R2174" i="4" s="1"/>
  <c r="N2174" i="4"/>
  <c r="Q2173" i="4"/>
  <c r="R2173" i="4" s="1"/>
  <c r="N2173" i="4"/>
  <c r="Q2172" i="4"/>
  <c r="R2172" i="4" s="1"/>
  <c r="N2172" i="4"/>
  <c r="Q1045" i="4"/>
  <c r="R1045" i="4" s="1"/>
  <c r="AW1045" i="4" s="1"/>
  <c r="N1045" i="4"/>
  <c r="Q2310" i="4"/>
  <c r="R2310" i="4" s="1"/>
  <c r="N2310" i="4"/>
  <c r="Q652" i="4"/>
  <c r="R652" i="4" s="1"/>
  <c r="AW652" i="4" s="1"/>
  <c r="N652" i="4"/>
  <c r="Q651" i="4"/>
  <c r="R651" i="4" s="1"/>
  <c r="AW651" i="4" s="1"/>
  <c r="N651" i="4"/>
  <c r="Q650" i="4"/>
  <c r="R650" i="4" s="1"/>
  <c r="AW650" i="4" s="1"/>
  <c r="N650" i="4"/>
  <c r="Q1044" i="4"/>
  <c r="R1044" i="4" s="1"/>
  <c r="AW1044" i="4" s="1"/>
  <c r="N1044" i="4"/>
  <c r="Q649" i="4"/>
  <c r="R649" i="4" s="1"/>
  <c r="AW649" i="4" s="1"/>
  <c r="N649" i="4"/>
  <c r="Q1043" i="4"/>
  <c r="R1043" i="4" s="1"/>
  <c r="AW1043" i="4" s="1"/>
  <c r="N1043" i="4"/>
  <c r="Q648" i="4"/>
  <c r="R648" i="4" s="1"/>
  <c r="AW648" i="4" s="1"/>
  <c r="N648" i="4"/>
  <c r="Q777" i="4"/>
  <c r="R777" i="4" s="1"/>
  <c r="N777" i="4"/>
  <c r="Q647" i="4"/>
  <c r="R647" i="4" s="1"/>
  <c r="AW647" i="4" s="1"/>
  <c r="N647" i="4"/>
  <c r="Q646" i="4"/>
  <c r="R646" i="4" s="1"/>
  <c r="AW646" i="4" s="1"/>
  <c r="N646" i="4"/>
  <c r="Q645" i="4"/>
  <c r="R645" i="4" s="1"/>
  <c r="AW645" i="4" s="1"/>
  <c r="N645" i="4"/>
  <c r="Q1042" i="4"/>
  <c r="R1042" i="4" s="1"/>
  <c r="AW1042" i="4" s="1"/>
  <c r="N1042" i="4"/>
  <c r="Q1041" i="4"/>
  <c r="R1041" i="4" s="1"/>
  <c r="AW1041" i="4" s="1"/>
  <c r="N1041" i="4"/>
  <c r="Q1040" i="4"/>
  <c r="R1040" i="4" s="1"/>
  <c r="AW1040" i="4" s="1"/>
  <c r="N1040" i="4"/>
  <c r="Q1039" i="4"/>
  <c r="R1039" i="4" s="1"/>
  <c r="AW1039" i="4" s="1"/>
  <c r="N1039" i="4"/>
  <c r="Q1038" i="4"/>
  <c r="R1038" i="4" s="1"/>
  <c r="AW1038" i="4" s="1"/>
  <c r="N1038" i="4"/>
  <c r="Q1037" i="4"/>
  <c r="R1037" i="4" s="1"/>
  <c r="AW1037" i="4" s="1"/>
  <c r="N1037" i="4"/>
  <c r="Q1036" i="4"/>
  <c r="R1036" i="4" s="1"/>
  <c r="AW1036" i="4" s="1"/>
  <c r="N1036" i="4"/>
  <c r="Q644" i="4"/>
  <c r="R644" i="4" s="1"/>
  <c r="AW644" i="4" s="1"/>
  <c r="N644" i="4"/>
  <c r="Q643" i="4"/>
  <c r="R643" i="4" s="1"/>
  <c r="AW643" i="4" s="1"/>
  <c r="N643" i="4"/>
  <c r="Q642" i="4"/>
  <c r="R642" i="4" s="1"/>
  <c r="AW642" i="4" s="1"/>
  <c r="N642" i="4"/>
  <c r="Q641" i="4"/>
  <c r="R641" i="4" s="1"/>
  <c r="AW641" i="4" s="1"/>
  <c r="N641" i="4"/>
  <c r="Q2171" i="4"/>
  <c r="R2171" i="4" s="1"/>
  <c r="N2171" i="4"/>
  <c r="Q1035" i="4"/>
  <c r="R1035" i="4" s="1"/>
  <c r="AW1035" i="4" s="1"/>
  <c r="N1035" i="4"/>
  <c r="Q1034" i="4"/>
  <c r="R1034" i="4" s="1"/>
  <c r="AW1034" i="4" s="1"/>
  <c r="N1034" i="4"/>
  <c r="Q776" i="4"/>
  <c r="R776" i="4" s="1"/>
  <c r="N776" i="4"/>
  <c r="Q1033" i="4"/>
  <c r="R1033" i="4" s="1"/>
  <c r="AW1033" i="4" s="1"/>
  <c r="N1033" i="4"/>
  <c r="Q2170" i="4"/>
  <c r="R2170" i="4" s="1"/>
  <c r="N2170" i="4"/>
  <c r="Q2309" i="4"/>
  <c r="R2309" i="4" s="1"/>
  <c r="N2309" i="4"/>
  <c r="Q1032" i="4"/>
  <c r="R1032" i="4" s="1"/>
  <c r="AW1032" i="4" s="1"/>
  <c r="N1032" i="4"/>
  <c r="Q1031" i="4"/>
  <c r="R1031" i="4" s="1"/>
  <c r="AW1031" i="4" s="1"/>
  <c r="N1031" i="4"/>
  <c r="Q1030" i="4"/>
  <c r="R1030" i="4" s="1"/>
  <c r="AW1030" i="4" s="1"/>
  <c r="N1030" i="4"/>
  <c r="Q2169" i="4"/>
  <c r="R2169" i="4" s="1"/>
  <c r="N2169" i="4"/>
  <c r="Q1029" i="4"/>
  <c r="R1029" i="4" s="1"/>
  <c r="AW1029" i="4" s="1"/>
  <c r="N1029" i="4"/>
  <c r="Q2168" i="4"/>
  <c r="R2168" i="4" s="1"/>
  <c r="N2168" i="4"/>
  <c r="Q608" i="4"/>
  <c r="R608" i="4" s="1"/>
  <c r="N608" i="4"/>
  <c r="Q607" i="4"/>
  <c r="R607" i="4" s="1"/>
  <c r="N607" i="4"/>
  <c r="Q606" i="4"/>
  <c r="R606" i="4" s="1"/>
  <c r="N606" i="4"/>
  <c r="Q2308" i="4"/>
  <c r="R2308" i="4" s="1"/>
  <c r="N2308" i="4"/>
  <c r="Q2307" i="4"/>
  <c r="R2307" i="4" s="1"/>
  <c r="N2307" i="4"/>
  <c r="Q775" i="4"/>
  <c r="R775" i="4" s="1"/>
  <c r="N775" i="4"/>
  <c r="Q703" i="4"/>
  <c r="R703" i="4" s="1"/>
  <c r="AW703" i="4" s="1"/>
  <c r="N703" i="4"/>
  <c r="Q2167" i="4"/>
  <c r="R2167" i="4" s="1"/>
  <c r="N2167" i="4"/>
  <c r="Q1028" i="4"/>
  <c r="R1028" i="4" s="1"/>
  <c r="AW1028" i="4" s="1"/>
  <c r="N1028" i="4"/>
  <c r="Q1027" i="4"/>
  <c r="R1027" i="4" s="1"/>
  <c r="AW1027" i="4" s="1"/>
  <c r="N1027" i="4"/>
  <c r="Q1026" i="4"/>
  <c r="R1026" i="4" s="1"/>
  <c r="AW1026" i="4" s="1"/>
  <c r="N1026" i="4"/>
  <c r="Q1025" i="4"/>
  <c r="R1025" i="4" s="1"/>
  <c r="AW1025" i="4" s="1"/>
  <c r="N1025" i="4"/>
  <c r="Q2166" i="4"/>
  <c r="R2166" i="4" s="1"/>
  <c r="N2166" i="4"/>
  <c r="Q2165" i="4"/>
  <c r="R2165" i="4" s="1"/>
  <c r="N2165" i="4"/>
  <c r="Q2306" i="4"/>
  <c r="R2306" i="4" s="1"/>
  <c r="N2306" i="4"/>
  <c r="Q2164" i="4"/>
  <c r="R2164" i="4" s="1"/>
  <c r="N2164" i="4"/>
  <c r="Q678" i="4"/>
  <c r="R678" i="4" s="1"/>
  <c r="N678" i="4"/>
  <c r="Q774" i="4"/>
  <c r="R774" i="4" s="1"/>
  <c r="N774" i="4"/>
  <c r="Q773" i="4"/>
  <c r="R773" i="4" s="1"/>
  <c r="N773" i="4"/>
  <c r="Q772" i="4"/>
  <c r="R772" i="4" s="1"/>
  <c r="N772" i="4"/>
  <c r="Q1024" i="4"/>
  <c r="R1024" i="4" s="1"/>
  <c r="AW1024" i="4" s="1"/>
  <c r="N1024" i="4"/>
  <c r="Q1023" i="4"/>
  <c r="R1023" i="4" s="1"/>
  <c r="AW1023" i="4" s="1"/>
  <c r="N1023" i="4"/>
  <c r="Q1022" i="4"/>
  <c r="R1022" i="4" s="1"/>
  <c r="AW1022" i="4" s="1"/>
  <c r="N1022" i="4"/>
  <c r="Q1021" i="4"/>
  <c r="R1021" i="4" s="1"/>
  <c r="AW1021" i="4" s="1"/>
  <c r="N1021" i="4"/>
  <c r="Q1020" i="4"/>
  <c r="R1020" i="4" s="1"/>
  <c r="N1020" i="4"/>
  <c r="Q2163" i="4"/>
  <c r="R2163" i="4" s="1"/>
  <c r="N2163" i="4"/>
  <c r="Q2162" i="4"/>
  <c r="R2162" i="4" s="1"/>
  <c r="N2162" i="4"/>
  <c r="Q2161" i="4"/>
  <c r="R2161" i="4" s="1"/>
  <c r="N2161" i="4"/>
  <c r="Q727" i="4"/>
  <c r="R727" i="4" s="1"/>
  <c r="AW727" i="4" s="1"/>
  <c r="N727" i="4"/>
  <c r="Q717" i="4"/>
  <c r="R717" i="4" s="1"/>
  <c r="N717" i="4"/>
  <c r="Q2160" i="4"/>
  <c r="R2160" i="4" s="1"/>
  <c r="N2160" i="4"/>
  <c r="Q726" i="4"/>
  <c r="R726" i="4" s="1"/>
  <c r="AW726" i="4" s="1"/>
  <c r="N726" i="4"/>
  <c r="Q771" i="4"/>
  <c r="R771" i="4" s="1"/>
  <c r="N771" i="4"/>
  <c r="Q725" i="4"/>
  <c r="R725" i="4" s="1"/>
  <c r="AW725" i="4" s="1"/>
  <c r="N725" i="4"/>
  <c r="Q2159" i="4"/>
  <c r="R2159" i="4" s="1"/>
  <c r="N2159" i="4"/>
  <c r="Q2158" i="4"/>
  <c r="R2158" i="4" s="1"/>
  <c r="N2158" i="4"/>
  <c r="Q1019" i="4"/>
  <c r="R1019" i="4" s="1"/>
  <c r="AW1019" i="4" s="1"/>
  <c r="N1019" i="4"/>
  <c r="Q728" i="4"/>
  <c r="R728" i="4" s="1"/>
  <c r="N728" i="4"/>
  <c r="Q724" i="4"/>
  <c r="R724" i="4" s="1"/>
  <c r="AW724" i="4" s="1"/>
  <c r="N724" i="4"/>
  <c r="Q770" i="4"/>
  <c r="R770" i="4" s="1"/>
  <c r="N770" i="4"/>
  <c r="Q1018" i="4"/>
  <c r="R1018" i="4" s="1"/>
  <c r="AW1018" i="4" s="1"/>
  <c r="N1018" i="4"/>
  <c r="Q1017" i="4"/>
  <c r="R1017" i="4" s="1"/>
  <c r="AW1017" i="4" s="1"/>
  <c r="N1017" i="4"/>
  <c r="Q723" i="4"/>
  <c r="R723" i="4" s="1"/>
  <c r="AW723" i="4" s="1"/>
  <c r="N723" i="4"/>
  <c r="Q1016" i="4"/>
  <c r="R1016" i="4" s="1"/>
  <c r="AW1016" i="4" s="1"/>
  <c r="N1016" i="4"/>
  <c r="Q1015" i="4"/>
  <c r="R1015" i="4" s="1"/>
  <c r="AW1015" i="4" s="1"/>
  <c r="N1015" i="4"/>
  <c r="Q1014" i="4"/>
  <c r="R1014" i="4" s="1"/>
  <c r="AW1014" i="4" s="1"/>
  <c r="N1014" i="4"/>
  <c r="Q722" i="4"/>
  <c r="R722" i="4" s="1"/>
  <c r="AW722" i="4" s="1"/>
  <c r="N722" i="4"/>
  <c r="Q721" i="4"/>
  <c r="R721" i="4" s="1"/>
  <c r="AW721" i="4" s="1"/>
  <c r="N721" i="4"/>
  <c r="Q1013" i="4"/>
  <c r="R1013" i="4" s="1"/>
  <c r="AW1013" i="4" s="1"/>
  <c r="N1013" i="4"/>
  <c r="Q2305" i="4"/>
  <c r="R2305" i="4" s="1"/>
  <c r="N2305" i="4"/>
  <c r="Q769" i="4"/>
  <c r="R769" i="4" s="1"/>
  <c r="N769" i="4"/>
  <c r="Q768" i="4"/>
  <c r="R768" i="4" s="1"/>
  <c r="N768" i="4"/>
  <c r="Q767" i="4"/>
  <c r="R767" i="4" s="1"/>
  <c r="N767" i="4"/>
  <c r="Q720" i="4"/>
  <c r="R720" i="4" s="1"/>
  <c r="AW720" i="4" s="1"/>
  <c r="N720" i="4"/>
  <c r="Q719" i="4"/>
  <c r="R719" i="4" s="1"/>
  <c r="AW719" i="4" s="1"/>
  <c r="N719" i="4"/>
  <c r="Q718" i="4"/>
  <c r="R718" i="4" s="1"/>
  <c r="AW718" i="4" s="1"/>
  <c r="N718" i="4"/>
  <c r="Q732" i="4"/>
  <c r="R732" i="4" s="1"/>
  <c r="N732" i="4"/>
  <c r="Q766" i="4"/>
  <c r="R766" i="4" s="1"/>
  <c r="N766" i="4"/>
  <c r="Q765" i="4"/>
  <c r="R765" i="4" s="1"/>
  <c r="N765" i="4"/>
  <c r="Q764" i="4"/>
  <c r="R764" i="4" s="1"/>
  <c r="N764" i="4"/>
  <c r="Q731" i="4"/>
  <c r="R731" i="4" s="1"/>
  <c r="N731" i="4"/>
  <c r="Q1012" i="4"/>
  <c r="R1012" i="4" s="1"/>
  <c r="AW1012" i="4" s="1"/>
  <c r="N1012" i="4"/>
  <c r="Q1011" i="4"/>
  <c r="R1011" i="4" s="1"/>
  <c r="AW1011" i="4" s="1"/>
  <c r="N1011" i="4"/>
  <c r="Q733" i="4"/>
  <c r="R733" i="4" s="1"/>
  <c r="AW733" i="4" s="1"/>
  <c r="N733" i="4"/>
  <c r="Q763" i="4"/>
  <c r="R763" i="4" s="1"/>
  <c r="N763" i="4"/>
  <c r="Q762" i="4"/>
  <c r="R762" i="4" s="1"/>
  <c r="N762" i="4"/>
  <c r="Q730" i="4"/>
  <c r="R730" i="4" s="1"/>
  <c r="N730" i="4"/>
  <c r="Q2157" i="4"/>
  <c r="R2157" i="4" s="1"/>
  <c r="N2157" i="4"/>
  <c r="Q761" i="4"/>
  <c r="R761" i="4" s="1"/>
  <c r="N761" i="4"/>
  <c r="Q760" i="4"/>
  <c r="R760" i="4" s="1"/>
  <c r="N760" i="4"/>
  <c r="Q729" i="4"/>
  <c r="R729" i="4" s="1"/>
  <c r="N729" i="4"/>
  <c r="Q759" i="4"/>
  <c r="R759" i="4" s="1"/>
  <c r="N759" i="4"/>
  <c r="Q2156" i="4"/>
  <c r="R2156" i="4" s="1"/>
  <c r="N2156" i="4"/>
  <c r="Q2155" i="4"/>
  <c r="R2155" i="4" s="1"/>
  <c r="N2155" i="4"/>
  <c r="Q1010" i="4"/>
  <c r="R1010" i="4" s="1"/>
  <c r="AW1010" i="4" s="1"/>
  <c r="N1010" i="4"/>
  <c r="Q758" i="4"/>
  <c r="R758" i="4" s="1"/>
  <c r="N758" i="4"/>
  <c r="Q1009" i="4"/>
  <c r="R1009" i="4" s="1"/>
  <c r="AW1009" i="4" s="1"/>
  <c r="N1009" i="4"/>
  <c r="Q1008" i="4"/>
  <c r="R1008" i="4" s="1"/>
  <c r="AW1008" i="4" s="1"/>
  <c r="N1008" i="4"/>
  <c r="Q757" i="4"/>
  <c r="R757" i="4" s="1"/>
  <c r="N757" i="4"/>
  <c r="Q2154" i="4"/>
  <c r="R2154" i="4" s="1"/>
  <c r="N2154" i="4"/>
  <c r="Q938" i="4"/>
  <c r="R938" i="4" s="1"/>
  <c r="AW938" i="4" s="1"/>
  <c r="N938" i="4"/>
  <c r="Q937" i="4"/>
  <c r="R937" i="4" s="1"/>
  <c r="AW937" i="4" s="1"/>
  <c r="N937" i="4"/>
  <c r="Q936" i="4"/>
  <c r="R936" i="4" s="1"/>
  <c r="AW936" i="4" s="1"/>
  <c r="N936" i="4"/>
  <c r="Q756" i="4"/>
  <c r="R756" i="4" s="1"/>
  <c r="N756" i="4"/>
  <c r="Q2304" i="4"/>
  <c r="R2304" i="4" s="1"/>
  <c r="N2304" i="4"/>
  <c r="Q2303" i="4"/>
  <c r="R2303" i="4" s="1"/>
  <c r="N2303" i="4"/>
  <c r="Q2302" i="4"/>
  <c r="R2302" i="4" s="1"/>
  <c r="N2302" i="4"/>
  <c r="Q755" i="4"/>
  <c r="R755" i="4" s="1"/>
  <c r="N755" i="4"/>
  <c r="Q754" i="4"/>
  <c r="R754" i="4" s="1"/>
  <c r="N754" i="4"/>
  <c r="Q2301" i="4"/>
  <c r="R2301" i="4" s="1"/>
  <c r="N2301" i="4"/>
  <c r="Q2300" i="4"/>
  <c r="R2300" i="4" s="1"/>
  <c r="N2300" i="4"/>
  <c r="Q2299" i="4"/>
  <c r="R2299" i="4" s="1"/>
  <c r="N2299" i="4"/>
  <c r="Q1007" i="4"/>
  <c r="R1007" i="4" s="1"/>
  <c r="AW1007" i="4" s="1"/>
  <c r="N1007" i="4"/>
  <c r="Q753" i="4"/>
  <c r="R753" i="4" s="1"/>
  <c r="N753" i="4"/>
  <c r="Q2153" i="4"/>
  <c r="R2153" i="4" s="1"/>
  <c r="N2153" i="4"/>
  <c r="Q887" i="4"/>
  <c r="R887" i="4" s="1"/>
  <c r="N887" i="4"/>
  <c r="Q886" i="4"/>
  <c r="R886" i="4" s="1"/>
  <c r="N886" i="4"/>
  <c r="Q885" i="4"/>
  <c r="R885" i="4" s="1"/>
  <c r="N885" i="4"/>
  <c r="Q884" i="4"/>
  <c r="R884" i="4" s="1"/>
  <c r="N884" i="4"/>
  <c r="Q1006" i="4"/>
  <c r="R1006" i="4" s="1"/>
  <c r="AW1006" i="4" s="1"/>
  <c r="N1006" i="4"/>
  <c r="Q1005" i="4"/>
  <c r="R1005" i="4" s="1"/>
  <c r="AW1005" i="4" s="1"/>
  <c r="N1005" i="4"/>
  <c r="Q1004" i="4"/>
  <c r="R1004" i="4" s="1"/>
  <c r="AW1004" i="4" s="1"/>
  <c r="N1004" i="4"/>
  <c r="Q1003" i="4"/>
  <c r="R1003" i="4" s="1"/>
  <c r="AW1003" i="4" s="1"/>
  <c r="N1003" i="4"/>
  <c r="Q1002" i="4"/>
  <c r="R1002" i="4" s="1"/>
  <c r="AW1002" i="4" s="1"/>
  <c r="N1002" i="4"/>
  <c r="Q1001" i="4"/>
  <c r="R1001" i="4" s="1"/>
  <c r="AW1001" i="4" s="1"/>
  <c r="N1001" i="4"/>
  <c r="Q1000" i="4"/>
  <c r="R1000" i="4" s="1"/>
  <c r="AW1000" i="4" s="1"/>
  <c r="N1000" i="4"/>
  <c r="Q999" i="4"/>
  <c r="R999" i="4" s="1"/>
  <c r="AW999" i="4" s="1"/>
  <c r="N999" i="4"/>
  <c r="Q998" i="4"/>
  <c r="R998" i="4" s="1"/>
  <c r="AW998" i="4" s="1"/>
  <c r="N998" i="4"/>
  <c r="Q997" i="4"/>
  <c r="R997" i="4" s="1"/>
  <c r="AW997" i="4" s="1"/>
  <c r="N997" i="4"/>
  <c r="Q883" i="4"/>
  <c r="R883" i="4" s="1"/>
  <c r="N883" i="4"/>
  <c r="Q2298" i="4"/>
  <c r="R2298" i="4" s="1"/>
  <c r="N2298" i="4"/>
  <c r="Q2297" i="4"/>
  <c r="R2297" i="4" s="1"/>
  <c r="N2297" i="4"/>
  <c r="Q2296" i="4"/>
  <c r="R2296" i="4" s="1"/>
  <c r="N2296" i="4"/>
  <c r="Q2295" i="4"/>
  <c r="R2295" i="4" s="1"/>
  <c r="N2295" i="4"/>
  <c r="Q2294" i="4"/>
  <c r="R2294" i="4" s="1"/>
  <c r="N2294" i="4"/>
  <c r="Q2293" i="4"/>
  <c r="R2293" i="4" s="1"/>
  <c r="N2293" i="4"/>
  <c r="Q2292" i="4"/>
  <c r="R2292" i="4" s="1"/>
  <c r="N2292" i="4"/>
  <c r="Q2291" i="4"/>
  <c r="R2291" i="4" s="1"/>
  <c r="N2291" i="4"/>
  <c r="Q2290" i="4"/>
  <c r="R2290" i="4" s="1"/>
  <c r="N2290" i="4"/>
  <c r="Q2289" i="4"/>
  <c r="R2289" i="4" s="1"/>
  <c r="N2289" i="4"/>
  <c r="Q2288" i="4"/>
  <c r="R2288" i="4" s="1"/>
  <c r="N2288" i="4"/>
  <c r="Q996" i="4"/>
  <c r="R996" i="4" s="1"/>
  <c r="AW996" i="4" s="1"/>
  <c r="N996" i="4"/>
  <c r="Q2287" i="4"/>
  <c r="R2287" i="4" s="1"/>
  <c r="N2287" i="4"/>
  <c r="Q2286" i="4"/>
  <c r="R2286" i="4" s="1"/>
  <c r="N2286" i="4"/>
  <c r="Q2285" i="4"/>
  <c r="R2285" i="4" s="1"/>
  <c r="N2285" i="4"/>
  <c r="Q2284" i="4"/>
  <c r="R2284" i="4" s="1"/>
  <c r="N2284" i="4"/>
  <c r="Q2283" i="4"/>
  <c r="R2283" i="4" s="1"/>
  <c r="N2283" i="4"/>
  <c r="Q2282" i="4"/>
  <c r="R2282" i="4" s="1"/>
  <c r="N2282" i="4"/>
  <c r="Q2281" i="4"/>
  <c r="R2281" i="4" s="1"/>
  <c r="N2281" i="4"/>
  <c r="Q2280" i="4"/>
  <c r="R2280" i="4" s="1"/>
  <c r="N2280" i="4"/>
  <c r="Q2279" i="4"/>
  <c r="R2279" i="4" s="1"/>
  <c r="N2279" i="4"/>
  <c r="Q2278" i="4"/>
  <c r="R2278" i="4" s="1"/>
  <c r="N2278" i="4"/>
  <c r="Q2277" i="4"/>
  <c r="R2277" i="4" s="1"/>
  <c r="N2277" i="4"/>
  <c r="Q2276" i="4"/>
  <c r="R2276" i="4" s="1"/>
  <c r="N2276" i="4"/>
  <c r="Q2275" i="4"/>
  <c r="R2275" i="4" s="1"/>
  <c r="N2275" i="4"/>
  <c r="Q2274" i="4"/>
  <c r="R2274" i="4" s="1"/>
  <c r="N2274" i="4"/>
  <c r="Q2273" i="4"/>
  <c r="R2273" i="4" s="1"/>
  <c r="N2273" i="4"/>
  <c r="Q2272" i="4"/>
  <c r="R2272" i="4" s="1"/>
  <c r="N2272" i="4"/>
  <c r="Q2271" i="4"/>
  <c r="R2271" i="4" s="1"/>
  <c r="N2271" i="4"/>
  <c r="Q2270" i="4"/>
  <c r="R2270" i="4" s="1"/>
  <c r="N2270" i="4"/>
  <c r="Q2269" i="4"/>
  <c r="R2269" i="4" s="1"/>
  <c r="N2269" i="4"/>
  <c r="Q995" i="4"/>
  <c r="R995" i="4" s="1"/>
  <c r="AW995" i="4" s="1"/>
  <c r="N995" i="4"/>
  <c r="Q2268" i="4"/>
  <c r="R2268" i="4" s="1"/>
  <c r="N2268" i="4"/>
  <c r="Q2267" i="4"/>
  <c r="R2267" i="4" s="1"/>
  <c r="N2267" i="4"/>
  <c r="Q2266" i="4"/>
  <c r="R2266" i="4" s="1"/>
  <c r="N2266" i="4"/>
  <c r="Q2265" i="4"/>
  <c r="R2265" i="4" s="1"/>
  <c r="N2265" i="4"/>
  <c r="Q2264" i="4"/>
  <c r="R2264" i="4" s="1"/>
  <c r="N2264" i="4"/>
  <c r="Q2263" i="4"/>
  <c r="R2263" i="4" s="1"/>
  <c r="N2263" i="4"/>
  <c r="Q2262" i="4"/>
  <c r="R2262" i="4" s="1"/>
  <c r="N2262" i="4"/>
  <c r="Q2261" i="4"/>
  <c r="R2261" i="4" s="1"/>
  <c r="N2261" i="4"/>
  <c r="Q2260" i="4"/>
  <c r="R2260" i="4" s="1"/>
  <c r="N2260" i="4"/>
  <c r="Q2259" i="4"/>
  <c r="R2259" i="4" s="1"/>
  <c r="N2259" i="4"/>
  <c r="Q2258" i="4"/>
  <c r="R2258" i="4" s="1"/>
  <c r="N2258" i="4"/>
  <c r="Q2257" i="4"/>
  <c r="R2257" i="4" s="1"/>
  <c r="N2257" i="4"/>
  <c r="Q2256" i="4"/>
  <c r="R2256" i="4" s="1"/>
  <c r="N2256" i="4"/>
  <c r="Q2255" i="4"/>
  <c r="R2255" i="4" s="1"/>
  <c r="N2255" i="4"/>
  <c r="Q2254" i="4"/>
  <c r="R2254" i="4" s="1"/>
  <c r="N2254" i="4"/>
  <c r="Q2253" i="4"/>
  <c r="R2253" i="4" s="1"/>
  <c r="N2253" i="4"/>
  <c r="Q2252" i="4"/>
  <c r="R2252" i="4" s="1"/>
  <c r="N2252" i="4"/>
  <c r="Q2251" i="4"/>
  <c r="R2251" i="4" s="1"/>
  <c r="N2251" i="4"/>
  <c r="Q2250" i="4"/>
  <c r="R2250" i="4" s="1"/>
  <c r="N2250" i="4"/>
  <c r="Q2249" i="4"/>
  <c r="R2249" i="4" s="1"/>
  <c r="N2249" i="4"/>
  <c r="Q2248" i="4"/>
  <c r="R2248" i="4" s="1"/>
  <c r="N2248" i="4"/>
  <c r="Q2247" i="4"/>
  <c r="R2247" i="4" s="1"/>
  <c r="N2247" i="4"/>
  <c r="Q693" i="4"/>
  <c r="R693" i="4" s="1"/>
  <c r="N693" i="4"/>
  <c r="Q605" i="4"/>
  <c r="R605" i="4" s="1"/>
  <c r="N605" i="4"/>
  <c r="Q604" i="4"/>
  <c r="R604" i="4" s="1"/>
  <c r="N604" i="4"/>
  <c r="Q2246" i="4"/>
  <c r="R2246" i="4" s="1"/>
  <c r="N2246" i="4"/>
  <c r="Q2245" i="4"/>
  <c r="R2245" i="4" s="1"/>
  <c r="N2245" i="4"/>
  <c r="Q603" i="4"/>
  <c r="R603" i="4" s="1"/>
  <c r="N603" i="4"/>
  <c r="Q602" i="4"/>
  <c r="R602" i="4" s="1"/>
  <c r="N602" i="4"/>
  <c r="Q601" i="4"/>
  <c r="R601" i="4" s="1"/>
  <c r="N601" i="4"/>
  <c r="Q615" i="4"/>
  <c r="R615" i="4" s="1"/>
  <c r="N615" i="4"/>
  <c r="Q994" i="4"/>
  <c r="R994" i="4" s="1"/>
  <c r="AW994" i="4" s="1"/>
  <c r="N994" i="4"/>
  <c r="Q2244" i="4"/>
  <c r="R2244" i="4" s="1"/>
  <c r="N2244" i="4"/>
  <c r="Q600" i="4"/>
  <c r="R600" i="4" s="1"/>
  <c r="N600" i="4"/>
  <c r="Q2243" i="4"/>
  <c r="R2243" i="4" s="1"/>
  <c r="N2243" i="4"/>
  <c r="Q599" i="4"/>
  <c r="R599" i="4" s="1"/>
  <c r="N599" i="4"/>
  <c r="Q2242" i="4"/>
  <c r="R2242" i="4" s="1"/>
  <c r="N2242" i="4"/>
  <c r="Q598" i="4"/>
  <c r="R598" i="4" s="1"/>
  <c r="N598" i="4"/>
  <c r="Q597" i="4"/>
  <c r="R597" i="4" s="1"/>
  <c r="N597" i="4"/>
  <c r="Q596" i="4"/>
  <c r="R596" i="4" s="1"/>
  <c r="N596" i="4"/>
  <c r="Q595" i="4"/>
  <c r="R595" i="4" s="1"/>
  <c r="N595" i="4"/>
  <c r="Q594" i="4"/>
  <c r="R594" i="4" s="1"/>
  <c r="N594" i="4"/>
  <c r="Q593" i="4"/>
  <c r="R593" i="4" s="1"/>
  <c r="N593" i="4"/>
  <c r="Q592" i="4"/>
  <c r="R592" i="4" s="1"/>
  <c r="N592" i="4"/>
  <c r="Q2241" i="4"/>
  <c r="R2241" i="4" s="1"/>
  <c r="N2241" i="4"/>
  <c r="Q635" i="4"/>
  <c r="R635" i="4" s="1"/>
  <c r="N635" i="4"/>
  <c r="Q634" i="4"/>
  <c r="R634" i="4" s="1"/>
  <c r="N634" i="4"/>
  <c r="Q2240" i="4"/>
  <c r="R2240" i="4" s="1"/>
  <c r="N2240" i="4"/>
  <c r="Q633" i="4"/>
  <c r="R633" i="4" s="1"/>
  <c r="N633" i="4"/>
  <c r="Q2239" i="4"/>
  <c r="R2239" i="4" s="1"/>
  <c r="N2239" i="4"/>
  <c r="Q632" i="4"/>
  <c r="R632" i="4" s="1"/>
  <c r="N632" i="4"/>
  <c r="Q631" i="4"/>
  <c r="R631" i="4" s="1"/>
  <c r="N631" i="4"/>
  <c r="Q630" i="4"/>
  <c r="R630" i="4" s="1"/>
  <c r="N630" i="4"/>
  <c r="Q993" i="4"/>
  <c r="R993" i="4" s="1"/>
  <c r="AW993" i="4" s="1"/>
  <c r="N993" i="4"/>
  <c r="Q612" i="4"/>
  <c r="R612" i="4" s="1"/>
  <c r="N612" i="4"/>
  <c r="Q2238" i="4"/>
  <c r="R2238" i="4" s="1"/>
  <c r="N2238" i="4"/>
  <c r="Q2237" i="4"/>
  <c r="R2237" i="4" s="1"/>
  <c r="N2237" i="4"/>
  <c r="Q2236" i="4"/>
  <c r="R2236" i="4" s="1"/>
  <c r="N2236" i="4"/>
  <c r="Q2235" i="4"/>
  <c r="R2235" i="4" s="1"/>
  <c r="N2235" i="4"/>
  <c r="Q629" i="4"/>
  <c r="R629" i="4" s="1"/>
  <c r="N629" i="4"/>
  <c r="Q628" i="4"/>
  <c r="R628" i="4" s="1"/>
  <c r="N628" i="4"/>
  <c r="Q627" i="4"/>
  <c r="R627" i="4" s="1"/>
  <c r="N627" i="4"/>
  <c r="Q626" i="4"/>
  <c r="R626" i="4" s="1"/>
  <c r="N626" i="4"/>
  <c r="Q2234" i="4"/>
  <c r="R2234" i="4" s="1"/>
  <c r="N2234" i="4"/>
  <c r="Q625" i="4"/>
  <c r="R625" i="4" s="1"/>
  <c r="N625" i="4"/>
  <c r="Q624" i="4"/>
  <c r="R624" i="4" s="1"/>
  <c r="N624" i="4"/>
  <c r="Q2233" i="4"/>
  <c r="R2233" i="4" s="1"/>
  <c r="N2233" i="4"/>
  <c r="Q623" i="4"/>
  <c r="R623" i="4" s="1"/>
  <c r="N623" i="4"/>
  <c r="Q622" i="4"/>
  <c r="R622" i="4" s="1"/>
  <c r="N622" i="4"/>
  <c r="Q621" i="4"/>
  <c r="R621" i="4" s="1"/>
  <c r="N621" i="4"/>
  <c r="Q620" i="4"/>
  <c r="R620" i="4" s="1"/>
  <c r="N620" i="4"/>
  <c r="Q2232" i="4"/>
  <c r="R2232" i="4" s="1"/>
  <c r="N2232" i="4"/>
  <c r="Q619" i="4"/>
  <c r="R619" i="4" s="1"/>
  <c r="N619" i="4"/>
  <c r="Q618" i="4"/>
  <c r="R618" i="4" s="1"/>
  <c r="N618" i="4"/>
  <c r="Q617" i="4"/>
  <c r="R617" i="4" s="1"/>
  <c r="N617" i="4"/>
  <c r="Q616" i="4"/>
  <c r="R616" i="4" s="1"/>
  <c r="N616" i="4"/>
  <c r="Q992" i="4"/>
  <c r="R992" i="4" s="1"/>
  <c r="AW992" i="4" s="1"/>
  <c r="N992" i="4"/>
  <c r="Q538" i="4"/>
  <c r="R538" i="4" s="1"/>
  <c r="AW538" i="4" s="1"/>
  <c r="N538" i="4"/>
  <c r="Q537" i="4"/>
  <c r="R537" i="4" s="1"/>
  <c r="AW537" i="4" s="1"/>
  <c r="N537" i="4"/>
  <c r="Q991" i="4"/>
  <c r="R991" i="4" s="1"/>
  <c r="AW991" i="4" s="1"/>
  <c r="N991" i="4"/>
  <c r="Q990" i="4"/>
  <c r="R990" i="4" s="1"/>
  <c r="AW990" i="4" s="1"/>
  <c r="N990" i="4"/>
  <c r="Q536" i="4"/>
  <c r="R536" i="4" s="1"/>
  <c r="AW536" i="4" s="1"/>
  <c r="N536" i="4"/>
  <c r="Q989" i="4"/>
  <c r="R989" i="4" s="1"/>
  <c r="AW989" i="4" s="1"/>
  <c r="N989" i="4"/>
  <c r="Q535" i="4"/>
  <c r="R535" i="4" s="1"/>
  <c r="AW535" i="4" s="1"/>
  <c r="N535" i="4"/>
  <c r="Q534" i="4"/>
  <c r="R534" i="4" s="1"/>
  <c r="AW534" i="4" s="1"/>
  <c r="N534" i="4"/>
  <c r="Q988" i="4"/>
  <c r="R988" i="4" s="1"/>
  <c r="AW988" i="4" s="1"/>
  <c r="N988" i="4"/>
  <c r="Q533" i="4"/>
  <c r="R533" i="4" s="1"/>
  <c r="AW533" i="4" s="1"/>
  <c r="N533" i="4"/>
  <c r="Q532" i="4"/>
  <c r="R532" i="4" s="1"/>
  <c r="AW532" i="4" s="1"/>
  <c r="N532" i="4"/>
  <c r="Q531" i="4"/>
  <c r="R531" i="4" s="1"/>
  <c r="AW531" i="4" s="1"/>
  <c r="N531" i="4"/>
  <c r="Q987" i="4"/>
  <c r="R987" i="4" s="1"/>
  <c r="AW987" i="4" s="1"/>
  <c r="N987" i="4"/>
  <c r="Q986" i="4"/>
  <c r="R986" i="4" s="1"/>
  <c r="AW986" i="4" s="1"/>
  <c r="N986" i="4"/>
  <c r="Q530" i="4"/>
  <c r="R530" i="4" s="1"/>
  <c r="AW530" i="4" s="1"/>
  <c r="N530" i="4"/>
  <c r="Q529" i="4"/>
  <c r="R529" i="4" s="1"/>
  <c r="AW529" i="4" s="1"/>
  <c r="N529" i="4"/>
  <c r="Q528" i="4"/>
  <c r="R528" i="4" s="1"/>
  <c r="AW528" i="4" s="1"/>
  <c r="N528" i="4"/>
  <c r="Q527" i="4"/>
  <c r="R527" i="4" s="1"/>
  <c r="AW527" i="4" s="1"/>
  <c r="N527" i="4"/>
  <c r="Q2152" i="4"/>
  <c r="R2152" i="4" s="1"/>
  <c r="N2152" i="4"/>
  <c r="Q526" i="4"/>
  <c r="R526" i="4" s="1"/>
  <c r="AW526" i="4" s="1"/>
  <c r="N526" i="4"/>
  <c r="Q985" i="4"/>
  <c r="R985" i="4" s="1"/>
  <c r="AW985" i="4" s="1"/>
  <c r="N985" i="4"/>
  <c r="Q984" i="4"/>
  <c r="R984" i="4" s="1"/>
  <c r="AW984" i="4" s="1"/>
  <c r="N984" i="4"/>
  <c r="Q983" i="4"/>
  <c r="R983" i="4" s="1"/>
  <c r="AW983" i="4" s="1"/>
  <c r="N983" i="4"/>
  <c r="Q982" i="4"/>
  <c r="R982" i="4" s="1"/>
  <c r="AW982" i="4" s="1"/>
  <c r="N982" i="4"/>
  <c r="Q525" i="4"/>
  <c r="R525" i="4" s="1"/>
  <c r="AW525" i="4" s="1"/>
  <c r="N525" i="4"/>
  <c r="Q524" i="4"/>
  <c r="R524" i="4" s="1"/>
  <c r="AW524" i="4" s="1"/>
  <c r="N524" i="4"/>
  <c r="Q981" i="4"/>
  <c r="R981" i="4" s="1"/>
  <c r="AW981" i="4" s="1"/>
  <c r="N981" i="4"/>
  <c r="Q523" i="4"/>
  <c r="R523" i="4" s="1"/>
  <c r="AW523" i="4" s="1"/>
  <c r="N523" i="4"/>
  <c r="Q522" i="4"/>
  <c r="R522" i="4" s="1"/>
  <c r="AW522" i="4" s="1"/>
  <c r="N522" i="4"/>
  <c r="Q521" i="4"/>
  <c r="R521" i="4" s="1"/>
  <c r="AW521" i="4" s="1"/>
  <c r="N521" i="4"/>
  <c r="Q520" i="4"/>
  <c r="R520" i="4" s="1"/>
  <c r="AW520" i="4" s="1"/>
  <c r="N520" i="4"/>
  <c r="Q514" i="4"/>
  <c r="R514" i="4" s="1"/>
  <c r="AW514" i="4" s="1"/>
  <c r="N514" i="4"/>
  <c r="Q513" i="4"/>
  <c r="R513" i="4" s="1"/>
  <c r="AW513" i="4" s="1"/>
  <c r="N513" i="4"/>
  <c r="Q512" i="4"/>
  <c r="R512" i="4" s="1"/>
  <c r="AW512" i="4" s="1"/>
  <c r="N512" i="4"/>
  <c r="Q980" i="4"/>
  <c r="R980" i="4" s="1"/>
  <c r="AW980" i="4" s="1"/>
  <c r="N980" i="4"/>
  <c r="Q511" i="4"/>
  <c r="R511" i="4" s="1"/>
  <c r="AW511" i="4" s="1"/>
  <c r="N511" i="4"/>
  <c r="Q510" i="4"/>
  <c r="R510" i="4" s="1"/>
  <c r="AW510" i="4" s="1"/>
  <c r="N510" i="4"/>
  <c r="Q509" i="4"/>
  <c r="R509" i="4" s="1"/>
  <c r="AW509" i="4" s="1"/>
  <c r="N509" i="4"/>
  <c r="Q979" i="4"/>
  <c r="R979" i="4" s="1"/>
  <c r="AW979" i="4" s="1"/>
  <c r="N979" i="4"/>
  <c r="Q508" i="4"/>
  <c r="R508" i="4" s="1"/>
  <c r="AW508" i="4" s="1"/>
  <c r="N508" i="4"/>
  <c r="Q507" i="4"/>
  <c r="R507" i="4" s="1"/>
  <c r="AW507" i="4" s="1"/>
  <c r="N507" i="4"/>
  <c r="Q978" i="4"/>
  <c r="R978" i="4" s="1"/>
  <c r="AW978" i="4" s="1"/>
  <c r="N978" i="4"/>
  <c r="Q506" i="4"/>
  <c r="R506" i="4" s="1"/>
  <c r="AW506" i="4" s="1"/>
  <c r="N506" i="4"/>
  <c r="Q977" i="4"/>
  <c r="R977" i="4" s="1"/>
  <c r="AW977" i="4" s="1"/>
  <c r="N977" i="4"/>
  <c r="Q505" i="4"/>
  <c r="R505" i="4" s="1"/>
  <c r="AW505" i="4" s="1"/>
  <c r="N505" i="4"/>
  <c r="Q504" i="4"/>
  <c r="R504" i="4" s="1"/>
  <c r="AW504" i="4" s="1"/>
  <c r="N504" i="4"/>
  <c r="Q503" i="4"/>
  <c r="R503" i="4" s="1"/>
  <c r="AW503" i="4" s="1"/>
  <c r="N503" i="4"/>
  <c r="Q976" i="4"/>
  <c r="R976" i="4" s="1"/>
  <c r="AW976" i="4" s="1"/>
  <c r="N976" i="4"/>
  <c r="Q502" i="4"/>
  <c r="R502" i="4" s="1"/>
  <c r="AW502" i="4" s="1"/>
  <c r="N502" i="4"/>
  <c r="Q975" i="4"/>
  <c r="R975" i="4" s="1"/>
  <c r="AW975" i="4" s="1"/>
  <c r="N975" i="4"/>
  <c r="Q501" i="4"/>
  <c r="R501" i="4" s="1"/>
  <c r="AW501" i="4" s="1"/>
  <c r="N501" i="4"/>
  <c r="Q500" i="4"/>
  <c r="R500" i="4" s="1"/>
  <c r="AW500" i="4" s="1"/>
  <c r="N500" i="4"/>
  <c r="Q499" i="4"/>
  <c r="R499" i="4" s="1"/>
  <c r="AW499" i="4" s="1"/>
  <c r="N499" i="4"/>
  <c r="Q498" i="4"/>
  <c r="R498" i="4" s="1"/>
  <c r="AW498" i="4" s="1"/>
  <c r="N498" i="4"/>
  <c r="Q974" i="4"/>
  <c r="R974" i="4" s="1"/>
  <c r="AW974" i="4" s="1"/>
  <c r="N974" i="4"/>
  <c r="Q491" i="4"/>
  <c r="R491" i="4" s="1"/>
  <c r="AW491" i="4" s="1"/>
  <c r="N491" i="4"/>
  <c r="Q2231" i="4"/>
  <c r="R2231" i="4" s="1"/>
  <c r="N2231" i="4"/>
  <c r="Q973" i="4"/>
  <c r="R973" i="4" s="1"/>
  <c r="AW973" i="4" s="1"/>
  <c r="N973" i="4"/>
  <c r="Q972" i="4"/>
  <c r="R972" i="4" s="1"/>
  <c r="AW972" i="4" s="1"/>
  <c r="N972" i="4"/>
  <c r="Q971" i="4"/>
  <c r="R971" i="4" s="1"/>
  <c r="AW971" i="4" s="1"/>
  <c r="N971" i="4"/>
  <c r="Q970" i="4"/>
  <c r="R970" i="4" s="1"/>
  <c r="AW970" i="4" s="1"/>
  <c r="N970" i="4"/>
  <c r="Q969" i="4"/>
  <c r="R969" i="4" s="1"/>
  <c r="AW969" i="4" s="1"/>
  <c r="N969" i="4"/>
  <c r="Q968" i="4"/>
  <c r="R968" i="4" s="1"/>
  <c r="AW968" i="4" s="1"/>
  <c r="N968" i="4"/>
  <c r="Q967" i="4"/>
  <c r="R967" i="4" s="1"/>
  <c r="AW967" i="4" s="1"/>
  <c r="N967" i="4"/>
  <c r="Q966" i="4"/>
  <c r="R966" i="4" s="1"/>
  <c r="AW966" i="4" s="1"/>
  <c r="N966" i="4"/>
  <c r="Q965" i="4"/>
  <c r="R965" i="4" s="1"/>
  <c r="AW965" i="4" s="1"/>
  <c r="N965" i="4"/>
  <c r="Q964" i="4"/>
  <c r="R964" i="4" s="1"/>
  <c r="AW964" i="4" s="1"/>
  <c r="N964" i="4"/>
  <c r="Q277" i="4"/>
  <c r="R277" i="4" s="1"/>
  <c r="AW277" i="4" s="1"/>
  <c r="N277" i="4"/>
  <c r="Q276" i="4"/>
  <c r="R276" i="4" s="1"/>
  <c r="AW276" i="4" s="1"/>
  <c r="N276" i="4"/>
  <c r="Q275" i="4"/>
  <c r="R275" i="4" s="1"/>
  <c r="AW275" i="4" s="1"/>
  <c r="N275" i="4"/>
  <c r="Q307" i="4"/>
  <c r="R307" i="4" s="1"/>
  <c r="AW307" i="4" s="1"/>
  <c r="N307" i="4"/>
  <c r="Q306" i="4"/>
  <c r="R306" i="4" s="1"/>
  <c r="AW306" i="4" s="1"/>
  <c r="N306" i="4"/>
  <c r="Q305" i="4"/>
  <c r="R305" i="4" s="1"/>
  <c r="AW305" i="4" s="1"/>
  <c r="N305" i="4"/>
  <c r="Q304" i="4"/>
  <c r="R304" i="4" s="1"/>
  <c r="AW304" i="4" s="1"/>
  <c r="N304" i="4"/>
  <c r="Q303" i="4"/>
  <c r="R303" i="4" s="1"/>
  <c r="AW303" i="4" s="1"/>
  <c r="N303" i="4"/>
  <c r="Q302" i="4"/>
  <c r="R302" i="4" s="1"/>
  <c r="AW302" i="4" s="1"/>
  <c r="N302" i="4"/>
  <c r="Q301" i="4"/>
  <c r="R301" i="4" s="1"/>
  <c r="AW301" i="4" s="1"/>
  <c r="N301" i="4"/>
  <c r="Q300" i="4"/>
  <c r="R300" i="4" s="1"/>
  <c r="AW300" i="4" s="1"/>
  <c r="N300" i="4"/>
  <c r="Q299" i="4"/>
  <c r="R299" i="4" s="1"/>
  <c r="AW299" i="4" s="1"/>
  <c r="N299" i="4"/>
  <c r="Q298" i="4"/>
  <c r="R298" i="4" s="1"/>
  <c r="AW298" i="4" s="1"/>
  <c r="N298" i="4"/>
  <c r="Q297" i="4"/>
  <c r="R297" i="4" s="1"/>
  <c r="AW297" i="4" s="1"/>
  <c r="N297" i="4"/>
  <c r="Q296" i="4"/>
  <c r="R296" i="4" s="1"/>
  <c r="AW296" i="4" s="1"/>
  <c r="N296" i="4"/>
  <c r="Q295" i="4"/>
  <c r="R295" i="4" s="1"/>
  <c r="AW295" i="4" s="1"/>
  <c r="N295" i="4"/>
  <c r="Q274" i="4"/>
  <c r="R274" i="4" s="1"/>
  <c r="AW274" i="4" s="1"/>
  <c r="N274" i="4"/>
  <c r="Q294" i="4"/>
  <c r="R294" i="4" s="1"/>
  <c r="AW294" i="4" s="1"/>
  <c r="N294" i="4"/>
  <c r="Q293" i="4"/>
  <c r="R293" i="4" s="1"/>
  <c r="AW293" i="4" s="1"/>
  <c r="N293" i="4"/>
  <c r="Q292" i="4"/>
  <c r="R292" i="4" s="1"/>
  <c r="AW292" i="4" s="1"/>
  <c r="N292" i="4"/>
  <c r="Q291" i="4"/>
  <c r="R291" i="4" s="1"/>
  <c r="AW291" i="4" s="1"/>
  <c r="N291" i="4"/>
  <c r="Q290" i="4"/>
  <c r="R290" i="4" s="1"/>
  <c r="AW290" i="4" s="1"/>
  <c r="N290" i="4"/>
  <c r="Q289" i="4"/>
  <c r="R289" i="4" s="1"/>
  <c r="AW289" i="4" s="1"/>
  <c r="N289" i="4"/>
  <c r="Q288" i="4"/>
  <c r="R288" i="4" s="1"/>
  <c r="AW288" i="4" s="1"/>
  <c r="N288" i="4"/>
  <c r="Q273" i="4"/>
  <c r="R273" i="4" s="1"/>
  <c r="AW273" i="4" s="1"/>
  <c r="N273" i="4"/>
  <c r="Q287" i="4"/>
  <c r="R287" i="4" s="1"/>
  <c r="AW287" i="4" s="1"/>
  <c r="N287" i="4"/>
  <c r="Q286" i="4"/>
  <c r="R286" i="4" s="1"/>
  <c r="AW286" i="4" s="1"/>
  <c r="N286" i="4"/>
  <c r="Q285" i="4"/>
  <c r="R285" i="4" s="1"/>
  <c r="AW285" i="4" s="1"/>
  <c r="N285" i="4"/>
  <c r="Q284" i="4"/>
  <c r="R284" i="4" s="1"/>
  <c r="AW284" i="4" s="1"/>
  <c r="N284" i="4"/>
  <c r="Q283" i="4"/>
  <c r="R283" i="4" s="1"/>
  <c r="AW283" i="4" s="1"/>
  <c r="N283" i="4"/>
  <c r="Q282" i="4"/>
  <c r="R282" i="4" s="1"/>
  <c r="AW282" i="4" s="1"/>
  <c r="N282" i="4"/>
  <c r="Q281" i="4"/>
  <c r="R281" i="4" s="1"/>
  <c r="AW281" i="4" s="1"/>
  <c r="N281" i="4"/>
  <c r="Q280" i="4"/>
  <c r="R280" i="4" s="1"/>
  <c r="AW280" i="4" s="1"/>
  <c r="N280" i="4"/>
  <c r="Q963" i="4"/>
  <c r="R963" i="4" s="1"/>
  <c r="AW963" i="4" s="1"/>
  <c r="N963" i="4"/>
  <c r="Q279" i="4"/>
  <c r="R279" i="4" s="1"/>
  <c r="AW279" i="4" s="1"/>
  <c r="N279" i="4"/>
  <c r="Q144" i="4"/>
  <c r="R144" i="4" s="1"/>
  <c r="AW144" i="4" s="1"/>
  <c r="N144" i="4"/>
  <c r="Q126" i="4"/>
  <c r="R126" i="4" s="1"/>
  <c r="AW126" i="4" s="1"/>
  <c r="N126" i="4"/>
  <c r="Q143" i="4"/>
  <c r="R143" i="4" s="1"/>
  <c r="AW143" i="4" s="1"/>
  <c r="N143" i="4"/>
  <c r="Q142" i="4"/>
  <c r="R142" i="4" s="1"/>
  <c r="AW142" i="4" s="1"/>
  <c r="N142" i="4"/>
  <c r="Q141" i="4"/>
  <c r="R141" i="4" s="1"/>
  <c r="AW141" i="4" s="1"/>
  <c r="N141" i="4"/>
  <c r="Q140" i="4"/>
  <c r="R140" i="4" s="1"/>
  <c r="AW140" i="4" s="1"/>
  <c r="N140" i="4"/>
  <c r="Q139" i="4"/>
  <c r="R139" i="4" s="1"/>
  <c r="AW139" i="4" s="1"/>
  <c r="N139" i="4"/>
  <c r="Q125" i="4"/>
  <c r="R125" i="4" s="1"/>
  <c r="AW125" i="4" s="1"/>
  <c r="N125" i="4"/>
  <c r="Q138" i="4"/>
  <c r="R138" i="4" s="1"/>
  <c r="AW138" i="4" s="1"/>
  <c r="N138" i="4"/>
  <c r="Q124" i="4"/>
  <c r="R124" i="4" s="1"/>
  <c r="AW124" i="4" s="1"/>
  <c r="N124" i="4"/>
  <c r="Q137" i="4"/>
  <c r="R137" i="4" s="1"/>
  <c r="AW137" i="4" s="1"/>
  <c r="N137" i="4"/>
  <c r="Q123" i="4"/>
  <c r="R123" i="4" s="1"/>
  <c r="AW123" i="4" s="1"/>
  <c r="N123" i="4"/>
  <c r="Q122" i="4"/>
  <c r="R122" i="4" s="1"/>
  <c r="AW122" i="4" s="1"/>
  <c r="N122" i="4"/>
  <c r="Q136" i="4"/>
  <c r="R136" i="4" s="1"/>
  <c r="AW136" i="4" s="1"/>
  <c r="N136" i="4"/>
  <c r="Q135" i="4"/>
  <c r="R135" i="4" s="1"/>
  <c r="AW135" i="4" s="1"/>
  <c r="N135" i="4"/>
  <c r="Q176" i="4"/>
  <c r="R176" i="4" s="1"/>
  <c r="AW176" i="4" s="1"/>
  <c r="N176" i="4"/>
  <c r="Q134" i="4"/>
  <c r="R134" i="4" s="1"/>
  <c r="AW134" i="4" s="1"/>
  <c r="N134" i="4"/>
  <c r="Q175" i="4"/>
  <c r="R175" i="4" s="1"/>
  <c r="AW175" i="4" s="1"/>
  <c r="N175" i="4"/>
  <c r="Q174" i="4"/>
  <c r="R174" i="4" s="1"/>
  <c r="AW174" i="4" s="1"/>
  <c r="N174" i="4"/>
  <c r="Q173" i="4"/>
  <c r="R173" i="4" s="1"/>
  <c r="AW173" i="4" s="1"/>
  <c r="N173" i="4"/>
  <c r="Q172" i="4"/>
  <c r="R172" i="4" s="1"/>
  <c r="AW172" i="4" s="1"/>
  <c r="N172" i="4"/>
  <c r="Q171" i="4"/>
  <c r="R171" i="4" s="1"/>
  <c r="AW171" i="4" s="1"/>
  <c r="N171" i="4"/>
  <c r="Q170" i="4"/>
  <c r="R170" i="4" s="1"/>
  <c r="AW170" i="4" s="1"/>
  <c r="N170" i="4"/>
  <c r="Q169" i="4"/>
  <c r="R169" i="4" s="1"/>
  <c r="AW169" i="4" s="1"/>
  <c r="N169" i="4"/>
  <c r="Q168" i="4"/>
  <c r="R168" i="4" s="1"/>
  <c r="AW168" i="4" s="1"/>
  <c r="N168" i="4"/>
  <c r="Q167" i="4"/>
  <c r="R167" i="4" s="1"/>
  <c r="AW167" i="4" s="1"/>
  <c r="N167" i="4"/>
  <c r="Q166" i="4"/>
  <c r="R166" i="4" s="1"/>
  <c r="AW166" i="4" s="1"/>
  <c r="N166" i="4"/>
  <c r="Q165" i="4"/>
  <c r="R165" i="4" s="1"/>
  <c r="AW165" i="4" s="1"/>
  <c r="N165" i="4"/>
  <c r="Q962" i="4"/>
  <c r="R962" i="4" s="1"/>
  <c r="AW962" i="4" s="1"/>
  <c r="N962" i="4"/>
  <c r="Q164" i="4"/>
  <c r="R164" i="4" s="1"/>
  <c r="AW164" i="4" s="1"/>
  <c r="N164" i="4"/>
  <c r="Q163" i="4"/>
  <c r="R163" i="4" s="1"/>
  <c r="AW163" i="4" s="1"/>
  <c r="N163" i="4"/>
  <c r="Q162" i="4"/>
  <c r="R162" i="4" s="1"/>
  <c r="AW162" i="4" s="1"/>
  <c r="N162" i="4"/>
  <c r="Q161" i="4"/>
  <c r="R161" i="4" s="1"/>
  <c r="AW161" i="4" s="1"/>
  <c r="N161" i="4"/>
  <c r="Q160" i="4"/>
  <c r="R160" i="4" s="1"/>
  <c r="AW160" i="4" s="1"/>
  <c r="N160" i="4"/>
  <c r="Q121" i="4"/>
  <c r="R121" i="4" s="1"/>
  <c r="AW121" i="4" s="1"/>
  <c r="N121" i="4"/>
  <c r="Q159" i="4"/>
  <c r="R159" i="4" s="1"/>
  <c r="AW159" i="4" s="1"/>
  <c r="N159" i="4"/>
  <c r="Q158" i="4"/>
  <c r="R158" i="4" s="1"/>
  <c r="AW158" i="4" s="1"/>
  <c r="N158" i="4"/>
  <c r="Q157" i="4"/>
  <c r="R157" i="4" s="1"/>
  <c r="AW157" i="4" s="1"/>
  <c r="N157" i="4"/>
  <c r="Q961" i="4"/>
  <c r="R961" i="4" s="1"/>
  <c r="AW961" i="4" s="1"/>
  <c r="N961" i="4"/>
  <c r="Q156" i="4"/>
  <c r="R156" i="4" s="1"/>
  <c r="AW156" i="4" s="1"/>
  <c r="N156" i="4"/>
  <c r="Q155" i="4"/>
  <c r="R155" i="4" s="1"/>
  <c r="AW155" i="4" s="1"/>
  <c r="N155" i="4"/>
  <c r="Q154" i="4"/>
  <c r="R154" i="4" s="1"/>
  <c r="AW154" i="4" s="1"/>
  <c r="N154" i="4"/>
  <c r="Q133" i="4"/>
  <c r="R133" i="4" s="1"/>
  <c r="AW133" i="4" s="1"/>
  <c r="N133" i="4"/>
  <c r="Q132" i="4"/>
  <c r="R132" i="4" s="1"/>
  <c r="AW132" i="4" s="1"/>
  <c r="N132" i="4"/>
  <c r="Q131" i="4"/>
  <c r="R131" i="4" s="1"/>
  <c r="AW131" i="4" s="1"/>
  <c r="N131" i="4"/>
  <c r="Q130" i="4"/>
  <c r="R130" i="4" s="1"/>
  <c r="AW130" i="4" s="1"/>
  <c r="N130" i="4"/>
  <c r="Q129" i="4"/>
  <c r="R129" i="4" s="1"/>
  <c r="AW129" i="4" s="1"/>
  <c r="N129" i="4"/>
  <c r="Q128" i="4"/>
  <c r="R128" i="4" s="1"/>
  <c r="AW128" i="4" s="1"/>
  <c r="N128" i="4"/>
  <c r="Q120" i="4"/>
  <c r="R120" i="4" s="1"/>
  <c r="AW120" i="4" s="1"/>
  <c r="N120" i="4"/>
  <c r="Q127" i="4"/>
  <c r="R127" i="4" s="1"/>
  <c r="AW127" i="4" s="1"/>
  <c r="N127" i="4"/>
  <c r="Q153" i="4"/>
  <c r="R153" i="4" s="1"/>
  <c r="AW153" i="4" s="1"/>
  <c r="N153" i="4"/>
  <c r="Q152" i="4"/>
  <c r="R152" i="4" s="1"/>
  <c r="AW152" i="4" s="1"/>
  <c r="N152" i="4"/>
  <c r="Q151" i="4"/>
  <c r="R151" i="4" s="1"/>
  <c r="AW151" i="4" s="1"/>
  <c r="N151" i="4"/>
  <c r="Q150" i="4"/>
  <c r="R150" i="4" s="1"/>
  <c r="AW150" i="4" s="1"/>
  <c r="N150" i="4"/>
  <c r="Q960" i="4"/>
  <c r="R960" i="4" s="1"/>
  <c r="AW960" i="4" s="1"/>
  <c r="N960" i="4"/>
  <c r="Q149" i="4"/>
  <c r="R149" i="4" s="1"/>
  <c r="AW149" i="4" s="1"/>
  <c r="N149" i="4"/>
  <c r="Q148" i="4"/>
  <c r="R148" i="4" s="1"/>
  <c r="AW148" i="4" s="1"/>
  <c r="N148" i="4"/>
  <c r="Q959" i="4"/>
  <c r="R959" i="4" s="1"/>
  <c r="AW959" i="4" s="1"/>
  <c r="N959" i="4"/>
  <c r="Q270" i="4"/>
  <c r="R270" i="4" s="1"/>
  <c r="AW270" i="4" s="1"/>
  <c r="N270" i="4"/>
  <c r="Q958" i="4"/>
  <c r="R958" i="4" s="1"/>
  <c r="AW958" i="4" s="1"/>
  <c r="N958" i="4"/>
  <c r="Q472" i="4"/>
  <c r="R472" i="4" s="1"/>
  <c r="AW472" i="4" s="1"/>
  <c r="N472" i="4"/>
  <c r="Q957" i="4"/>
  <c r="R957" i="4" s="1"/>
  <c r="AW957" i="4" s="1"/>
  <c r="N957" i="4"/>
  <c r="Q956" i="4"/>
  <c r="R956" i="4" s="1"/>
  <c r="AW956" i="4" s="1"/>
  <c r="N956" i="4"/>
  <c r="Q955" i="4"/>
  <c r="R955" i="4" s="1"/>
  <c r="AW955" i="4" s="1"/>
  <c r="N955" i="4"/>
  <c r="Q954" i="4"/>
  <c r="R954" i="4" s="1"/>
  <c r="AW954" i="4" s="1"/>
  <c r="N954" i="4"/>
  <c r="Q953" i="4"/>
  <c r="R953" i="4" s="1"/>
  <c r="AW953" i="4" s="1"/>
  <c r="N953" i="4"/>
  <c r="Q952" i="4"/>
  <c r="R952" i="4" s="1"/>
  <c r="AW952" i="4" s="1"/>
  <c r="N952" i="4"/>
  <c r="Q951" i="4"/>
  <c r="R951" i="4" s="1"/>
  <c r="AW951" i="4" s="1"/>
  <c r="N951" i="4"/>
  <c r="Q950" i="4"/>
  <c r="R950" i="4" s="1"/>
  <c r="AW950" i="4" s="1"/>
  <c r="N950" i="4"/>
  <c r="Q949" i="4"/>
  <c r="R949" i="4" s="1"/>
  <c r="AW949" i="4" s="1"/>
  <c r="N949" i="4"/>
  <c r="Q948" i="4"/>
  <c r="R948" i="4" s="1"/>
  <c r="AW948" i="4" s="1"/>
  <c r="N948" i="4"/>
  <c r="Q947" i="4"/>
  <c r="R947" i="4" s="1"/>
  <c r="AW947" i="4" s="1"/>
  <c r="N947" i="4"/>
  <c r="Q946" i="4"/>
  <c r="R946" i="4" s="1"/>
  <c r="AW946" i="4" s="1"/>
  <c r="N946" i="4"/>
  <c r="Q945" i="4"/>
  <c r="R945" i="4" s="1"/>
  <c r="AW945" i="4" s="1"/>
  <c r="N945" i="4"/>
  <c r="Q235" i="4"/>
  <c r="R235" i="4" s="1"/>
  <c r="N235" i="4"/>
  <c r="Q234" i="4"/>
  <c r="R234" i="4" s="1"/>
  <c r="N234" i="4"/>
  <c r="Q233" i="4"/>
  <c r="R233" i="4" s="1"/>
  <c r="N233" i="4"/>
  <c r="Q232" i="4"/>
  <c r="R232" i="4" s="1"/>
  <c r="N232" i="4"/>
  <c r="Q231" i="4"/>
  <c r="R231" i="4" s="1"/>
  <c r="N231" i="4"/>
  <c r="Q230" i="4"/>
  <c r="R230" i="4" s="1"/>
  <c r="N230" i="4"/>
  <c r="Q229" i="4"/>
  <c r="R229" i="4" s="1"/>
  <c r="N229" i="4"/>
  <c r="Q228" i="4"/>
  <c r="R228" i="4" s="1"/>
  <c r="N228" i="4"/>
  <c r="Q227" i="4"/>
  <c r="R227" i="4" s="1"/>
  <c r="N227" i="4"/>
  <c r="Q226" i="4"/>
  <c r="R226" i="4" s="1"/>
  <c r="N226" i="4"/>
  <c r="Q225" i="4"/>
  <c r="R225" i="4" s="1"/>
  <c r="N225" i="4"/>
  <c r="Q224" i="4"/>
  <c r="R224" i="4" s="1"/>
  <c r="N224" i="4"/>
  <c r="Q223" i="4"/>
  <c r="R223" i="4" s="1"/>
  <c r="N223" i="4"/>
  <c r="Q222" i="4"/>
  <c r="R222" i="4" s="1"/>
  <c r="N222" i="4"/>
  <c r="Q221" i="4"/>
  <c r="R221" i="4" s="1"/>
  <c r="N221" i="4"/>
  <c r="Q220" i="4"/>
  <c r="R220" i="4" s="1"/>
  <c r="N220" i="4"/>
  <c r="Q219" i="4"/>
  <c r="R219" i="4" s="1"/>
  <c r="N219" i="4"/>
  <c r="Q218" i="4"/>
  <c r="R218" i="4" s="1"/>
  <c r="N218" i="4"/>
  <c r="Q217" i="4"/>
  <c r="R217" i="4" s="1"/>
  <c r="N217" i="4"/>
  <c r="Q216" i="4"/>
  <c r="R216" i="4" s="1"/>
  <c r="N216" i="4"/>
  <c r="Q215" i="4"/>
  <c r="R215" i="4" s="1"/>
  <c r="N215" i="4"/>
  <c r="Q214" i="4"/>
  <c r="R214" i="4" s="1"/>
  <c r="N214" i="4"/>
  <c r="Q213" i="4"/>
  <c r="R213" i="4" s="1"/>
  <c r="N213" i="4"/>
  <c r="Q212" i="4"/>
  <c r="R212" i="4" s="1"/>
  <c r="N212" i="4"/>
  <c r="Q211" i="4"/>
  <c r="R211" i="4" s="1"/>
  <c r="N211" i="4"/>
  <c r="Q2094" i="4"/>
  <c r="R2094" i="4" s="1"/>
  <c r="N2094" i="4"/>
  <c r="Q2093" i="4"/>
  <c r="R2093" i="4" s="1"/>
  <c r="N2093" i="4"/>
  <c r="Q2092" i="4"/>
  <c r="R2092" i="4" s="1"/>
  <c r="N2092" i="4"/>
  <c r="Q944" i="4"/>
  <c r="R944" i="4" s="1"/>
  <c r="AW944" i="4" s="1"/>
  <c r="N944" i="4"/>
  <c r="Q943" i="4"/>
  <c r="R943" i="4" s="1"/>
  <c r="AW943" i="4" s="1"/>
  <c r="N943" i="4"/>
  <c r="Q492" i="4"/>
  <c r="R492" i="4" s="1"/>
  <c r="AW492" i="4" s="1"/>
  <c r="N492" i="4"/>
  <c r="Q942" i="4"/>
  <c r="R942" i="4" s="1"/>
  <c r="AW942" i="4" s="1"/>
  <c r="N942" i="4"/>
  <c r="Q420" i="4"/>
  <c r="R420" i="4" s="1"/>
  <c r="N420" i="4"/>
  <c r="Q419" i="4"/>
  <c r="R419" i="4" s="1"/>
  <c r="AW419" i="4" s="1"/>
  <c r="N419" i="4"/>
  <c r="Q418" i="4"/>
  <c r="R418" i="4" s="1"/>
  <c r="AW418" i="4" s="1"/>
  <c r="N418" i="4"/>
  <c r="Q417" i="4"/>
  <c r="R417" i="4" s="1"/>
  <c r="N417" i="4"/>
  <c r="Q416" i="4"/>
  <c r="R416" i="4" s="1"/>
  <c r="AW416" i="4" s="1"/>
  <c r="N416" i="4"/>
  <c r="Q415" i="4"/>
  <c r="R415" i="4" s="1"/>
  <c r="AW415" i="4" s="1"/>
  <c r="N415" i="4"/>
  <c r="Q414" i="4"/>
  <c r="R414" i="4" s="1"/>
  <c r="AW414" i="4" s="1"/>
  <c r="N414" i="4"/>
  <c r="Q413" i="4"/>
  <c r="R413" i="4" s="1"/>
  <c r="AW413" i="4" s="1"/>
  <c r="N413" i="4"/>
  <c r="Q412" i="4"/>
  <c r="R412" i="4" s="1"/>
  <c r="AW412" i="4" s="1"/>
  <c r="N412" i="4"/>
  <c r="Q431" i="4"/>
  <c r="R431" i="4" s="1"/>
  <c r="N431" i="4"/>
  <c r="Q357" i="4"/>
  <c r="R357" i="4" s="1"/>
  <c r="N357" i="4"/>
  <c r="Q386" i="4"/>
  <c r="R386" i="4" s="1"/>
  <c r="N386" i="4"/>
  <c r="Q388" i="4"/>
  <c r="R388" i="4" s="1"/>
  <c r="N388" i="4"/>
  <c r="Q96" i="4"/>
  <c r="R96" i="4" s="1"/>
  <c r="N96" i="4"/>
  <c r="Q95" i="4"/>
  <c r="R95" i="4" s="1"/>
  <c r="N95" i="4"/>
  <c r="Q94" i="4"/>
  <c r="R94" i="4" s="1"/>
  <c r="AW94" i="4" s="1"/>
  <c r="N94" i="4"/>
  <c r="Q93" i="4"/>
  <c r="R93" i="4" s="1"/>
  <c r="AW93" i="4" s="1"/>
  <c r="N93" i="4"/>
  <c r="Q92" i="4"/>
  <c r="R92" i="4" s="1"/>
  <c r="N92" i="4"/>
  <c r="Q91" i="4"/>
  <c r="R91" i="4" s="1"/>
  <c r="N91" i="4"/>
  <c r="Q90" i="4"/>
  <c r="R90" i="4" s="1"/>
  <c r="AW90" i="4" s="1"/>
  <c r="N90" i="4"/>
  <c r="Q89" i="4"/>
  <c r="R89" i="4" s="1"/>
  <c r="AW89" i="4" s="1"/>
  <c r="N89" i="4"/>
  <c r="Q88" i="4"/>
  <c r="R88" i="4" s="1"/>
  <c r="AW88" i="4" s="1"/>
  <c r="N88" i="4"/>
  <c r="Q87" i="4"/>
  <c r="R87" i="4" s="1"/>
  <c r="AW87" i="4" s="1"/>
  <c r="N87" i="4"/>
  <c r="Q97" i="4"/>
  <c r="R97" i="4" s="1"/>
  <c r="N97" i="4"/>
  <c r="Q86" i="4"/>
  <c r="R86" i="4" s="1"/>
  <c r="N86" i="4"/>
  <c r="Q85" i="4"/>
  <c r="R85" i="4" s="1"/>
  <c r="N85" i="4"/>
  <c r="Q84" i="4"/>
  <c r="R84" i="4" s="1"/>
  <c r="AW84" i="4" s="1"/>
  <c r="N84" i="4"/>
  <c r="Q83" i="4"/>
  <c r="R83" i="4" s="1"/>
  <c r="AW83" i="4" s="1"/>
  <c r="N83" i="4"/>
  <c r="Q82" i="4"/>
  <c r="R82" i="4" s="1"/>
  <c r="N82" i="4"/>
  <c r="Q81" i="4"/>
  <c r="R81" i="4" s="1"/>
  <c r="AW81" i="4" s="1"/>
  <c r="N81" i="4"/>
  <c r="Q80" i="4"/>
  <c r="R80" i="4" s="1"/>
  <c r="N80" i="4"/>
  <c r="Q79" i="4"/>
  <c r="R79" i="4" s="1"/>
  <c r="N79" i="4"/>
  <c r="Q78" i="4"/>
  <c r="R78" i="4" s="1"/>
  <c r="AW78" i="4" s="1"/>
  <c r="N78" i="4"/>
  <c r="Q77" i="4"/>
  <c r="R77" i="4" s="1"/>
  <c r="N77" i="4"/>
  <c r="Q209" i="4"/>
  <c r="R209" i="4" s="1"/>
  <c r="N209" i="4"/>
  <c r="Q76" i="4"/>
  <c r="R76" i="4" s="1"/>
  <c r="N76" i="4"/>
  <c r="Q75" i="4"/>
  <c r="R75" i="4" s="1"/>
  <c r="N75" i="4"/>
  <c r="Q74" i="4"/>
  <c r="R74" i="4" s="1"/>
  <c r="N74" i="4"/>
  <c r="AS2269" i="4"/>
  <c r="AR1007" i="4"/>
  <c r="AR761" i="4"/>
  <c r="AS1028" i="4"/>
  <c r="AR1030" i="4"/>
  <c r="AS643" i="4"/>
  <c r="AR777" i="4"/>
  <c r="AR2174" i="4"/>
  <c r="AS659" i="4"/>
  <c r="AR663" i="4"/>
  <c r="AR1059" i="4"/>
  <c r="AS562" i="4"/>
  <c r="AR2177" i="4"/>
  <c r="AS198" i="4"/>
  <c r="AR107" i="4"/>
  <c r="AS328" i="4"/>
  <c r="AR890" i="4"/>
  <c r="AR444" i="4"/>
  <c r="AR2320" i="4"/>
  <c r="AR554" i="4"/>
  <c r="AR1135" i="4"/>
  <c r="AR827" i="4"/>
  <c r="AR251" i="4"/>
  <c r="AR421" i="4"/>
  <c r="AR430" i="4"/>
  <c r="AR463" i="4"/>
  <c r="AS1195" i="4"/>
  <c r="AS833" i="4"/>
  <c r="AS1227" i="4"/>
  <c r="AS901" i="4"/>
  <c r="AS1247" i="4"/>
  <c r="AS1329" i="4"/>
  <c r="AR454" i="4"/>
  <c r="AS1346" i="4"/>
  <c r="AR1358" i="4"/>
  <c r="AS1379" i="4"/>
  <c r="AS1400" i="4"/>
  <c r="AR1424" i="4"/>
  <c r="AS610" i="4"/>
  <c r="AR1435" i="4"/>
  <c r="AS679" i="4"/>
  <c r="AR1450" i="4"/>
  <c r="AS471" i="4"/>
  <c r="AS709" i="4"/>
  <c r="AS917" i="4"/>
  <c r="AS1521" i="4"/>
  <c r="AR1532" i="4"/>
  <c r="AR1563" i="4"/>
  <c r="AR1578" i="4"/>
  <c r="AS1587" i="4"/>
  <c r="AS1615" i="4"/>
  <c r="AS1631" i="4"/>
  <c r="AS1676" i="4"/>
  <c r="AR1686" i="4"/>
  <c r="AS1696" i="4"/>
  <c r="AS1749" i="4"/>
  <c r="AS1765" i="4"/>
  <c r="AS1800" i="4"/>
  <c r="AS147" i="4"/>
  <c r="AS1848" i="4"/>
  <c r="AR690" i="4"/>
  <c r="AS1883" i="4"/>
  <c r="AR6" i="4"/>
  <c r="AR390" i="4"/>
  <c r="AS178" i="4"/>
  <c r="AS693" i="4"/>
  <c r="AS2292" i="4"/>
  <c r="AS938" i="4"/>
  <c r="AS732" i="4"/>
  <c r="AR833" i="4"/>
  <c r="AS840" i="4"/>
  <c r="AS1532" i="4"/>
  <c r="AS1681" i="4"/>
  <c r="AR1696" i="4"/>
  <c r="AR1768" i="4"/>
  <c r="AS1789" i="4"/>
  <c r="AS1864" i="4"/>
  <c r="AS1889" i="4"/>
  <c r="AS476" i="4"/>
  <c r="AR990" i="4"/>
  <c r="AR537" i="4"/>
  <c r="AR2233" i="4"/>
  <c r="AR593" i="4"/>
  <c r="AS595" i="4"/>
  <c r="AR615" i="4"/>
  <c r="AS602" i="4"/>
  <c r="AR2250" i="4"/>
  <c r="AR2273" i="4"/>
  <c r="AR997" i="4"/>
  <c r="AR1005" i="4"/>
  <c r="AR224" i="4"/>
  <c r="AS225" i="4"/>
  <c r="AR755" i="4"/>
  <c r="AR729" i="4"/>
  <c r="AR730" i="4"/>
  <c r="AR1015" i="4"/>
  <c r="AR723" i="4"/>
  <c r="AS703" i="4"/>
  <c r="AS1032" i="4"/>
  <c r="AR643" i="4"/>
  <c r="AR1043" i="4"/>
  <c r="AR1046" i="4"/>
  <c r="AR661" i="4"/>
  <c r="AR665" i="4"/>
  <c r="AR562" i="4"/>
  <c r="AR2175" i="4"/>
  <c r="AS2178" i="4"/>
  <c r="AR109" i="4"/>
  <c r="AR115" i="4"/>
  <c r="AR514" i="4"/>
  <c r="AR524" i="4"/>
  <c r="AR304" i="4"/>
  <c r="AR550" i="4"/>
  <c r="AS498" i="4"/>
  <c r="AS1096" i="4"/>
  <c r="AS2318" i="4"/>
  <c r="AS1111" i="4"/>
  <c r="AR2321" i="4"/>
  <c r="AR2183" i="4"/>
  <c r="AS447" i="4"/>
  <c r="AR1117" i="4"/>
  <c r="AS825" i="4"/>
  <c r="AR2186" i="4"/>
  <c r="AS1126" i="4"/>
  <c r="AR1128" i="4"/>
  <c r="AS1134" i="4"/>
  <c r="AR1137" i="4"/>
  <c r="AS1143" i="4"/>
  <c r="AS781" i="4"/>
  <c r="AS1161" i="4"/>
  <c r="AR410" i="4"/>
  <c r="AS1169" i="4"/>
  <c r="AR2195" i="4"/>
  <c r="AS895" i="4"/>
  <c r="AS246" i="4"/>
  <c r="AR249" i="4"/>
  <c r="AR261" i="4"/>
  <c r="AS1172" i="4"/>
  <c r="AS426" i="4"/>
  <c r="AR352" i="4"/>
  <c r="AS2328" i="4"/>
  <c r="AS28" i="4"/>
  <c r="AS1193" i="4"/>
  <c r="AR898" i="4"/>
  <c r="AS1200" i="4"/>
  <c r="AR899" i="4"/>
  <c r="AS738" i="4"/>
  <c r="AR160" i="4"/>
  <c r="AS169" i="4"/>
  <c r="AS1206" i="4"/>
  <c r="AS740" i="4"/>
  <c r="AS835" i="4"/>
  <c r="AR1211" i="4"/>
  <c r="AS1218" i="4"/>
  <c r="AS1223" i="4"/>
  <c r="AS1229" i="4"/>
  <c r="AR1231" i="4"/>
  <c r="AS1233" i="4"/>
  <c r="AS902" i="4"/>
  <c r="AR905" i="4"/>
  <c r="AR907" i="4"/>
  <c r="AS1240" i="4"/>
  <c r="AS1248" i="4"/>
  <c r="AS1257" i="4"/>
  <c r="AR1262" i="4"/>
  <c r="AS1268" i="4"/>
  <c r="AR1271" i="4"/>
  <c r="AS1280" i="4"/>
  <c r="AR1283" i="4"/>
  <c r="AS439" i="4"/>
  <c r="AS1289" i="4"/>
  <c r="AR1291" i="4"/>
  <c r="AS1298" i="4"/>
  <c r="AS1310" i="4"/>
  <c r="AR1315" i="4"/>
  <c r="AS1321" i="4"/>
  <c r="AS484" i="4"/>
  <c r="AS1331" i="4"/>
  <c r="AR458" i="4"/>
  <c r="AS1348" i="4"/>
  <c r="AR1353" i="4"/>
  <c r="AS1359" i="4"/>
  <c r="AR1362" i="4"/>
  <c r="AS1363" i="4"/>
  <c r="AS1369" i="4"/>
  <c r="AS1381" i="4"/>
  <c r="AS1383" i="4"/>
  <c r="AR1385" i="4"/>
  <c r="AS1393" i="4"/>
  <c r="AS1395" i="4"/>
  <c r="AS1402" i="4"/>
  <c r="AS1405" i="4"/>
  <c r="AS1407" i="4"/>
  <c r="AS1414" i="4"/>
  <c r="AR1417" i="4"/>
  <c r="AR1419" i="4"/>
  <c r="AS1426" i="4"/>
  <c r="AS589" i="4"/>
  <c r="AS557" i="4"/>
  <c r="AS841" i="4"/>
  <c r="AS1436" i="4"/>
  <c r="AS392" i="4"/>
  <c r="AS1444" i="4"/>
  <c r="AR1446" i="4"/>
  <c r="AS1447" i="4"/>
  <c r="AS1452" i="4"/>
  <c r="AR518" i="4"/>
  <c r="AS465" i="4"/>
  <c r="AR1462" i="4"/>
  <c r="AR1463" i="4"/>
  <c r="AS396" i="4"/>
  <c r="AR686" i="4"/>
  <c r="AS1470" i="4"/>
  <c r="AS1473" i="4"/>
  <c r="AS706" i="4"/>
  <c r="AS1474" i="4"/>
  <c r="AS1478" i="4"/>
  <c r="AS1485" i="4"/>
  <c r="AS1493" i="4"/>
  <c r="AR1496" i="4"/>
  <c r="AS2101" i="4"/>
  <c r="AS477" i="4"/>
  <c r="AS1512" i="4"/>
  <c r="AR1541" i="4"/>
  <c r="AS485" i="4"/>
  <c r="AS1556" i="4"/>
  <c r="AS846" i="4"/>
  <c r="AR1569" i="4"/>
  <c r="AS1574" i="4"/>
  <c r="AS1582" i="4"/>
  <c r="AS1591" i="4"/>
  <c r="AS1599" i="4"/>
  <c r="AR1603" i="4"/>
  <c r="AS1609" i="4"/>
  <c r="AR1613" i="4"/>
  <c r="AS2201" i="4"/>
  <c r="AR2142" i="4"/>
  <c r="AS2104" i="4"/>
  <c r="AS2146" i="4"/>
  <c r="AR2106" i="4"/>
  <c r="AS1640" i="4"/>
  <c r="AR1656" i="4"/>
  <c r="AS1659" i="4"/>
  <c r="AR1668" i="4"/>
  <c r="AR1674" i="4"/>
  <c r="AR72" i="4"/>
  <c r="AR1685" i="4"/>
  <c r="AR1700" i="4"/>
  <c r="AR43" i="4"/>
  <c r="AR1719" i="4"/>
  <c r="AS1720" i="4"/>
  <c r="AR1729" i="4"/>
  <c r="AS853" i="4"/>
  <c r="AR953" i="4"/>
  <c r="AR955" i="4"/>
  <c r="AR526" i="4"/>
  <c r="AR1772" i="4"/>
  <c r="AR1814" i="4"/>
  <c r="AR1822" i="4"/>
  <c r="AR180" i="4"/>
  <c r="AR1836" i="4"/>
  <c r="AR1849" i="4"/>
  <c r="AS1855" i="4"/>
  <c r="AR1872" i="4"/>
  <c r="AR1881" i="4"/>
  <c r="AR692" i="4"/>
  <c r="AR684" i="4"/>
  <c r="AR1892" i="4"/>
  <c r="AR1894" i="4"/>
  <c r="AS2209" i="4"/>
  <c r="AR411" i="4"/>
  <c r="AR71" i="4"/>
  <c r="AR13" i="4"/>
  <c r="AR22" i="4"/>
  <c r="AR155" i="4"/>
  <c r="AS431" i="4"/>
  <c r="AR93" i="4"/>
  <c r="AS388" i="4"/>
  <c r="AR950" i="4"/>
  <c r="AR150" i="4"/>
  <c r="AS472" i="4"/>
  <c r="AR209" i="4"/>
  <c r="AR78" i="4"/>
  <c r="AS80" i="4"/>
  <c r="AR90" i="4"/>
  <c r="AR85" i="4"/>
  <c r="AS86" i="4"/>
  <c r="AR412" i="4"/>
  <c r="AR91" i="4"/>
  <c r="AR88" i="4"/>
  <c r="AR959" i="4"/>
  <c r="AR951" i="4"/>
  <c r="AR414" i="4"/>
  <c r="AR94" i="4"/>
  <c r="AR95" i="4"/>
  <c r="AR1915" i="4"/>
  <c r="AS415" i="4"/>
  <c r="AR943" i="4"/>
  <c r="AS943" i="4"/>
  <c r="AR944" i="4"/>
  <c r="AS944" i="4"/>
  <c r="AS990" i="4"/>
  <c r="AR152" i="4"/>
  <c r="AS152" i="4"/>
  <c r="AS127" i="4"/>
  <c r="AR120" i="4"/>
  <c r="AS120" i="4"/>
  <c r="AR128" i="4"/>
  <c r="AS128" i="4"/>
  <c r="AR129" i="4"/>
  <c r="AR130" i="4"/>
  <c r="AS130" i="4"/>
  <c r="AR131" i="4"/>
  <c r="AS131" i="4"/>
  <c r="AS132" i="4"/>
  <c r="AR133" i="4"/>
  <c r="AS133" i="4"/>
  <c r="AR991" i="4"/>
  <c r="AS991" i="4"/>
  <c r="AS537" i="4"/>
  <c r="AR538" i="4"/>
  <c r="AS538" i="4"/>
  <c r="AR616" i="4"/>
  <c r="AS616" i="4"/>
  <c r="AR619" i="4"/>
  <c r="AS619" i="4"/>
  <c r="AR2232" i="4"/>
  <c r="AS2232" i="4"/>
  <c r="AR620" i="4"/>
  <c r="AS620" i="4"/>
  <c r="AS621" i="4"/>
  <c r="AR622" i="4"/>
  <c r="AS622" i="4"/>
  <c r="AS623" i="4"/>
  <c r="AS2233" i="4"/>
  <c r="AR624" i="4"/>
  <c r="AS624" i="4"/>
  <c r="AR2234" i="4"/>
  <c r="AS2234" i="4"/>
  <c r="AR626" i="4"/>
  <c r="AS626" i="4"/>
  <c r="AS628" i="4"/>
  <c r="AR629" i="4"/>
  <c r="AS629" i="4"/>
  <c r="AS2235" i="4"/>
  <c r="AS2237" i="4"/>
  <c r="AR2238" i="4"/>
  <c r="AS2238" i="4"/>
  <c r="AS612" i="4"/>
  <c r="AR993" i="4"/>
  <c r="AS993" i="4"/>
  <c r="AR631" i="4"/>
  <c r="AS631" i="4"/>
  <c r="AS632" i="4"/>
  <c r="AS633" i="4"/>
  <c r="AR2240" i="4"/>
  <c r="AS2240" i="4"/>
  <c r="AR634" i="4"/>
  <c r="AS634" i="4"/>
  <c r="AR2241" i="4"/>
  <c r="AS2241" i="4"/>
  <c r="AR592" i="4"/>
  <c r="AS593" i="4"/>
  <c r="AR594" i="4"/>
  <c r="AS594" i="4"/>
  <c r="AS596" i="4"/>
  <c r="AR597" i="4"/>
  <c r="AS597" i="4"/>
  <c r="AR2242" i="4"/>
  <c r="AS2242" i="4"/>
  <c r="AR599" i="4"/>
  <c r="AS599" i="4"/>
  <c r="AR2243" i="4"/>
  <c r="AS2243" i="4"/>
  <c r="AS2244" i="4"/>
  <c r="AS994" i="4"/>
  <c r="AS615" i="4"/>
  <c r="AS601" i="4"/>
  <c r="AR602" i="4"/>
  <c r="AR603" i="4"/>
  <c r="AS603" i="4"/>
  <c r="AR2245" i="4"/>
  <c r="AR604" i="4"/>
  <c r="AS604" i="4"/>
  <c r="AS605" i="4"/>
  <c r="AS2248" i="4"/>
  <c r="AS2249" i="4"/>
  <c r="AS2250" i="4"/>
  <c r="AR2251" i="4"/>
  <c r="AS2251" i="4"/>
  <c r="AS2252" i="4"/>
  <c r="AR2253" i="4"/>
  <c r="AS2253" i="4"/>
  <c r="AR2256" i="4"/>
  <c r="AS2256" i="4"/>
  <c r="AS2257" i="4"/>
  <c r="AS2258" i="4"/>
  <c r="AR2260" i="4"/>
  <c r="AS2260" i="4"/>
  <c r="AR2261" i="4"/>
  <c r="AS2261" i="4"/>
  <c r="AS2262" i="4"/>
  <c r="AR2263" i="4"/>
  <c r="AS2263" i="4"/>
  <c r="AR2265" i="4"/>
  <c r="AS2265" i="4"/>
  <c r="AR2266" i="4"/>
  <c r="AS2266" i="4"/>
  <c r="AS2268" i="4"/>
  <c r="AR995" i="4"/>
  <c r="AS995" i="4"/>
  <c r="AR2271" i="4"/>
  <c r="AS2271" i="4"/>
  <c r="AR2272" i="4"/>
  <c r="AS2272" i="4"/>
  <c r="AS2273" i="4"/>
  <c r="AR2274" i="4"/>
  <c r="AS2274" i="4"/>
  <c r="AR2276" i="4"/>
  <c r="AS2276" i="4"/>
  <c r="AS2277" i="4"/>
  <c r="AS2279" i="4"/>
  <c r="AR2280" i="4"/>
  <c r="AS2280" i="4"/>
  <c r="AR2281" i="4"/>
  <c r="AS2281" i="4"/>
  <c r="AR2283" i="4"/>
  <c r="AS2283" i="4"/>
  <c r="AR2284" i="4"/>
  <c r="AS2285" i="4"/>
  <c r="AS2286" i="4"/>
  <c r="AS996" i="4"/>
  <c r="AS2288" i="4"/>
  <c r="AR2290" i="4"/>
  <c r="AS2290" i="4"/>
  <c r="AS2291" i="4"/>
  <c r="AR2292" i="4"/>
  <c r="AR2294" i="4"/>
  <c r="AS2294" i="4"/>
  <c r="AS2295" i="4"/>
  <c r="AS2296" i="4"/>
  <c r="AR2297" i="4"/>
  <c r="AS2297" i="4"/>
  <c r="AS883" i="4"/>
  <c r="AR999" i="4"/>
  <c r="AS999" i="4"/>
  <c r="AR1000" i="4"/>
  <c r="AS1000" i="4"/>
  <c r="AS1001" i="4"/>
  <c r="AS1003" i="4"/>
  <c r="AR1004" i="4"/>
  <c r="AS1005" i="4"/>
  <c r="AS212" i="4"/>
  <c r="AS1006" i="4"/>
  <c r="AR213" i="4"/>
  <c r="AS213" i="4"/>
  <c r="AS216" i="4"/>
  <c r="AR217" i="4"/>
  <c r="AS217" i="4"/>
  <c r="AS218" i="4"/>
  <c r="AS219" i="4"/>
  <c r="AR220" i="4"/>
  <c r="AS220" i="4"/>
  <c r="AS221" i="4"/>
  <c r="AS224" i="4"/>
  <c r="AR885" i="4"/>
  <c r="AS885" i="4"/>
  <c r="AR886" i="4"/>
  <c r="AS886" i="4"/>
  <c r="AR226" i="4"/>
  <c r="AS226" i="4"/>
  <c r="AS228" i="4"/>
  <c r="AR229" i="4"/>
  <c r="AS229" i="4"/>
  <c r="AR230" i="4"/>
  <c r="AS230" i="4"/>
  <c r="AR231" i="4"/>
  <c r="AS231" i="4"/>
  <c r="AS232" i="4"/>
  <c r="AS233" i="4"/>
  <c r="AR234" i="4"/>
  <c r="AS234" i="4"/>
  <c r="AR945" i="4"/>
  <c r="AS945" i="4"/>
  <c r="AR946" i="4"/>
  <c r="AS946" i="4"/>
  <c r="AR947" i="4"/>
  <c r="AS947" i="4"/>
  <c r="AR2153" i="4"/>
  <c r="AS2153" i="4"/>
  <c r="AS753" i="4"/>
  <c r="AS2299" i="4"/>
  <c r="AR2300" i="4"/>
  <c r="AS2300" i="4"/>
  <c r="AS754" i="4"/>
  <c r="AR2302" i="4"/>
  <c r="AS2302" i="4"/>
  <c r="AR2303" i="4"/>
  <c r="AS2303" i="4"/>
  <c r="AS936" i="4"/>
  <c r="AR937" i="4"/>
  <c r="AS937" i="4"/>
  <c r="AR938" i="4"/>
  <c r="AR134" i="4"/>
  <c r="AS134" i="4"/>
  <c r="AS176" i="4"/>
  <c r="AR136" i="4"/>
  <c r="AS136" i="4"/>
  <c r="AS757" i="4"/>
  <c r="AS1008" i="4"/>
  <c r="AR122" i="4"/>
  <c r="AS122" i="4"/>
  <c r="AR124" i="4"/>
  <c r="AS124" i="4"/>
  <c r="AS138" i="4"/>
  <c r="AS1009" i="4"/>
  <c r="AR758" i="4"/>
  <c r="AS758" i="4"/>
  <c r="AR142" i="4"/>
  <c r="AS142" i="4"/>
  <c r="AR126" i="4"/>
  <c r="AS126" i="4"/>
  <c r="AS144" i="4"/>
  <c r="AS279" i="4"/>
  <c r="AR280" i="4"/>
  <c r="AS280" i="4"/>
  <c r="AR282" i="4"/>
  <c r="AS282" i="4"/>
  <c r="AS1010" i="4"/>
  <c r="AR284" i="4"/>
  <c r="AR285" i="4"/>
  <c r="AS285" i="4"/>
  <c r="AR286" i="4"/>
  <c r="AS286" i="4"/>
  <c r="AR2155" i="4"/>
  <c r="AS2155" i="4"/>
  <c r="AS2156" i="4"/>
  <c r="AR273" i="4"/>
  <c r="AS273" i="4"/>
  <c r="AR289" i="4"/>
  <c r="AS289" i="4"/>
  <c r="AR291" i="4"/>
  <c r="AS729" i="4"/>
  <c r="AS760" i="4"/>
  <c r="AS292" i="4"/>
  <c r="AR294" i="4"/>
  <c r="AS294" i="4"/>
  <c r="AS761" i="4"/>
  <c r="AR295" i="4"/>
  <c r="AS295" i="4"/>
  <c r="AR296" i="4"/>
  <c r="AS296" i="4"/>
  <c r="AS730" i="4"/>
  <c r="AR298" i="4"/>
  <c r="AS298" i="4"/>
  <c r="AS763" i="4"/>
  <c r="AR733" i="4"/>
  <c r="AS733" i="4"/>
  <c r="AR1012" i="4"/>
  <c r="AS1012" i="4"/>
  <c r="AR731" i="4"/>
  <c r="AS731" i="4"/>
  <c r="AS765" i="4"/>
  <c r="AS766" i="4"/>
  <c r="AS719" i="4"/>
  <c r="AR720" i="4"/>
  <c r="AS767" i="4"/>
  <c r="AR768" i="4"/>
  <c r="AS768" i="4"/>
  <c r="AR2305" i="4"/>
  <c r="AS2305" i="4"/>
  <c r="AR722" i="4"/>
  <c r="AS722" i="4"/>
  <c r="AS1014" i="4"/>
  <c r="AS1015" i="4"/>
  <c r="AR1017" i="4"/>
  <c r="AS1017" i="4"/>
  <c r="AR1018" i="4"/>
  <c r="AS1018" i="4"/>
  <c r="AS770" i="4"/>
  <c r="AS728" i="4"/>
  <c r="AR2159" i="4"/>
  <c r="AS2159" i="4"/>
  <c r="AR725" i="4"/>
  <c r="AS725" i="4"/>
  <c r="AS771" i="4"/>
  <c r="AS726" i="4"/>
  <c r="AS727" i="4"/>
  <c r="AS2161" i="4"/>
  <c r="AS2162" i="4"/>
  <c r="AR2163" i="4"/>
  <c r="AS2163" i="4"/>
  <c r="AS1020" i="4"/>
  <c r="AS1021" i="4"/>
  <c r="AR1022" i="4"/>
  <c r="AS1022" i="4"/>
  <c r="AR1023" i="4"/>
  <c r="AS1023" i="4"/>
  <c r="AS1024" i="4"/>
  <c r="AR678" i="4"/>
  <c r="AS678" i="4"/>
  <c r="AR2164" i="4"/>
  <c r="AS2164" i="4"/>
  <c r="AR2306" i="4"/>
  <c r="AS2306" i="4"/>
  <c r="AR2165" i="4"/>
  <c r="AS2165" i="4"/>
  <c r="AR2166" i="4"/>
  <c r="AS2166" i="4"/>
  <c r="AR1026" i="4"/>
  <c r="AS1026" i="4"/>
  <c r="AR1027" i="4"/>
  <c r="AS1027" i="4"/>
  <c r="AR703" i="4"/>
  <c r="AR775" i="4"/>
  <c r="AS775" i="4"/>
  <c r="AS2307" i="4"/>
  <c r="AR2308" i="4"/>
  <c r="AS2308" i="4"/>
  <c r="AR607" i="4"/>
  <c r="AS607" i="4"/>
  <c r="AR608" i="4"/>
  <c r="AS608" i="4"/>
  <c r="AS1029" i="4"/>
  <c r="AR2169" i="4"/>
  <c r="AS2169" i="4"/>
  <c r="AS1030" i="4"/>
  <c r="AR2309" i="4"/>
  <c r="AS2309" i="4"/>
  <c r="AR2170" i="4"/>
  <c r="AS2170" i="4"/>
  <c r="AR1033" i="4"/>
  <c r="AS1033" i="4"/>
  <c r="AR1034" i="4"/>
  <c r="AS1034" i="4"/>
  <c r="AS1035" i="4"/>
  <c r="AS641" i="4"/>
  <c r="AR644" i="4"/>
  <c r="AS1036" i="4"/>
  <c r="AR1038" i="4"/>
  <c r="AS1038" i="4"/>
  <c r="AS1039" i="4"/>
  <c r="AS1041" i="4"/>
  <c r="AS1042" i="4"/>
  <c r="AR646" i="4"/>
  <c r="AS646" i="4"/>
  <c r="AR647" i="4"/>
  <c r="AS647" i="4"/>
  <c r="AS1044" i="4"/>
  <c r="AR650" i="4"/>
  <c r="AS650" i="4"/>
  <c r="AS652" i="4"/>
  <c r="AR2310" i="4"/>
  <c r="AS2310" i="4"/>
  <c r="AR2172" i="4"/>
  <c r="AS2172" i="4"/>
  <c r="AR2173" i="4"/>
  <c r="AS2173" i="4"/>
  <c r="AR654" i="4"/>
  <c r="AS654" i="4"/>
  <c r="AR656" i="4"/>
  <c r="AR657" i="4"/>
  <c r="AS657" i="4"/>
  <c r="AS658" i="4"/>
  <c r="AR1048" i="4"/>
  <c r="AS1048" i="4"/>
  <c r="AS1049" i="4"/>
  <c r="AS2311" i="4"/>
  <c r="AR1050" i="4"/>
  <c r="AS1050" i="4"/>
  <c r="AR1052" i="4"/>
  <c r="AS1052" i="4"/>
  <c r="AR1053" i="4"/>
  <c r="AS1055" i="4"/>
  <c r="AR1056" i="4"/>
  <c r="AS1056" i="4"/>
  <c r="AS663" i="4"/>
  <c r="AR666" i="4"/>
  <c r="AS666" i="4"/>
  <c r="AR1057" i="4"/>
  <c r="AS1057" i="4"/>
  <c r="AR1058" i="4"/>
  <c r="AS1058" i="4"/>
  <c r="AR670" i="4"/>
  <c r="AS670" i="4"/>
  <c r="AR2312" i="4"/>
  <c r="AS2312" i="4"/>
  <c r="AR673" i="4"/>
  <c r="AS673" i="4"/>
  <c r="AR675" i="4"/>
  <c r="AR676" i="4"/>
  <c r="AR565" i="4"/>
  <c r="AS565" i="4"/>
  <c r="AS1062" i="4"/>
  <c r="AR1063" i="4"/>
  <c r="AS1063" i="4"/>
  <c r="AR566" i="4"/>
  <c r="AS566" i="4"/>
  <c r="AS818" i="4"/>
  <c r="AR568" i="4"/>
  <c r="AS568" i="4"/>
  <c r="AR569" i="4"/>
  <c r="AS569" i="4"/>
  <c r="AS1066" i="4"/>
  <c r="AR574" i="4"/>
  <c r="AS574" i="4"/>
  <c r="AR576" i="4"/>
  <c r="AS576" i="4"/>
  <c r="AR577" i="4"/>
  <c r="AS577" i="4"/>
  <c r="AR1069" i="4"/>
  <c r="AS1069" i="4"/>
  <c r="AR580" i="4"/>
  <c r="AS580" i="4"/>
  <c r="AR819" i="4"/>
  <c r="AS819" i="4"/>
  <c r="AR581" i="4"/>
  <c r="AS581" i="4"/>
  <c r="AR583" i="4"/>
  <c r="AS583" i="4"/>
  <c r="AR1071" i="4"/>
  <c r="AS1071" i="4"/>
  <c r="AR2314" i="4"/>
  <c r="AS2314" i="4"/>
  <c r="AR1072" i="4"/>
  <c r="AS1072" i="4"/>
  <c r="AR1073" i="4"/>
  <c r="AS1073" i="4"/>
  <c r="AR1075" i="4"/>
  <c r="AS1075" i="4"/>
  <c r="AR2176" i="4"/>
  <c r="AS2176" i="4"/>
  <c r="AR2315" i="4"/>
  <c r="AS2315" i="4"/>
  <c r="AR1078" i="4"/>
  <c r="AS1078" i="4"/>
  <c r="AR1079" i="4"/>
  <c r="AS1079" i="4"/>
  <c r="AR2179" i="4"/>
  <c r="AS2179" i="4"/>
  <c r="AR1080" i="4"/>
  <c r="AS1080" i="4"/>
  <c r="AS196" i="4"/>
  <c r="AS197" i="4"/>
  <c r="AR201" i="4"/>
  <c r="AS201" i="4"/>
  <c r="AR527" i="4"/>
  <c r="AS527" i="4"/>
  <c r="AS528" i="4"/>
  <c r="AS202" i="4"/>
  <c r="AR203" i="4"/>
  <c r="AS203" i="4"/>
  <c r="AR205" i="4"/>
  <c r="AS205" i="4"/>
  <c r="AS206" i="4"/>
  <c r="AS118" i="4"/>
  <c r="AS110" i="4"/>
  <c r="AS111" i="4"/>
  <c r="AR112" i="4"/>
  <c r="AR113" i="4"/>
  <c r="AS113" i="4"/>
  <c r="AS114" i="4"/>
  <c r="AR501" i="4"/>
  <c r="AS501" i="4"/>
  <c r="AR975" i="4"/>
  <c r="AS975" i="4"/>
  <c r="AS502" i="4"/>
  <c r="AS115" i="4"/>
  <c r="AS116" i="4"/>
  <c r="AS326" i="4"/>
  <c r="AR327" i="4"/>
  <c r="AS327" i="4"/>
  <c r="AR976" i="4"/>
  <c r="AR330" i="4"/>
  <c r="AS330" i="4"/>
  <c r="AR977" i="4"/>
  <c r="AS977" i="4"/>
  <c r="AR365" i="4"/>
  <c r="AS365" i="4"/>
  <c r="AR506" i="4"/>
  <c r="AS506" i="4"/>
  <c r="AR363" i="4"/>
  <c r="AS363" i="4"/>
  <c r="AS362" i="4"/>
  <c r="AR364" i="4"/>
  <c r="AS364" i="4"/>
  <c r="AR1082" i="4"/>
  <c r="AS1082" i="4"/>
  <c r="AR391" i="4"/>
  <c r="AS391" i="4"/>
  <c r="AR978" i="4"/>
  <c r="AS978" i="4"/>
  <c r="AR508" i="4"/>
  <c r="AS508" i="4"/>
  <c r="AS979" i="4"/>
  <c r="AR509" i="4"/>
  <c r="AS509" i="4"/>
  <c r="AR510" i="4"/>
  <c r="AS510" i="4"/>
  <c r="AR395" i="4"/>
  <c r="AS395" i="4"/>
  <c r="AR1084" i="4"/>
  <c r="AS1084" i="4"/>
  <c r="AS512" i="4"/>
  <c r="AS1085" i="4"/>
  <c r="AS1086" i="4"/>
  <c r="AR311" i="4"/>
  <c r="AS311" i="4"/>
  <c r="AR380" i="4"/>
  <c r="AS380" i="4"/>
  <c r="AR379" i="4"/>
  <c r="AS379" i="4"/>
  <c r="AS382" i="4"/>
  <c r="AS514" i="4"/>
  <c r="AR2180" i="4"/>
  <c r="AS2180" i="4"/>
  <c r="AS336" i="4"/>
  <c r="AR337" i="4"/>
  <c r="AS337" i="4"/>
  <c r="AR339" i="4"/>
  <c r="AS339" i="4"/>
  <c r="AR340" i="4"/>
  <c r="AS340" i="4"/>
  <c r="AR981" i="4"/>
  <c r="AS981" i="4"/>
  <c r="AS524" i="4"/>
  <c r="AR982" i="4"/>
  <c r="AS982" i="4"/>
  <c r="AR983" i="4"/>
  <c r="AS983" i="4"/>
  <c r="AR984" i="4"/>
  <c r="AS984" i="4"/>
  <c r="AS342" i="4"/>
  <c r="AR300" i="4"/>
  <c r="AS300" i="4"/>
  <c r="AR303" i="4"/>
  <c r="AS303" i="4"/>
  <c r="AS304" i="4"/>
  <c r="AR34" i="4"/>
  <c r="AS34" i="4"/>
  <c r="AR891" i="4"/>
  <c r="AR1088" i="4"/>
  <c r="AS1088" i="4"/>
  <c r="AR305" i="4"/>
  <c r="AS305" i="4"/>
  <c r="AR307" i="4"/>
  <c r="AS307" i="4"/>
  <c r="AR821" i="4"/>
  <c r="AS821" i="4"/>
  <c r="AR275" i="4"/>
  <c r="AS275" i="4"/>
  <c r="AR638" i="4"/>
  <c r="AS638" i="4"/>
  <c r="AR892" i="4"/>
  <c r="AS892" i="4"/>
  <c r="AS277" i="4"/>
  <c r="AR964" i="4"/>
  <c r="AS964" i="4"/>
  <c r="AS2230" i="4"/>
  <c r="AR965" i="4"/>
  <c r="AS965" i="4"/>
  <c r="AR967" i="4"/>
  <c r="AS967" i="4"/>
  <c r="AS968" i="4"/>
  <c r="AR969" i="4"/>
  <c r="AS969" i="4"/>
  <c r="AS550" i="4"/>
  <c r="AS2095" i="4"/>
  <c r="AR970" i="4"/>
  <c r="AS970" i="4"/>
  <c r="AS971" i="4"/>
  <c r="AS822" i="4"/>
  <c r="AR972" i="4"/>
  <c r="AS972" i="4"/>
  <c r="AS973" i="4"/>
  <c r="AS559" i="4"/>
  <c r="AR1091" i="4"/>
  <c r="AS1091" i="4"/>
  <c r="AS491" i="4"/>
  <c r="AR974" i="4"/>
  <c r="AS974" i="4"/>
  <c r="AR498" i="4"/>
  <c r="AR1092" i="4"/>
  <c r="AS1092" i="4"/>
  <c r="AS1093" i="4"/>
  <c r="AR497" i="4"/>
  <c r="AS497" i="4"/>
  <c r="AR470" i="4"/>
  <c r="AS448" i="4"/>
  <c r="AS443" i="4"/>
  <c r="AS494" i="4"/>
  <c r="AR1096" i="4"/>
  <c r="AR1097" i="4"/>
  <c r="AS1097" i="4"/>
  <c r="AR1098" i="4"/>
  <c r="AS1098" i="4"/>
  <c r="AR1099" i="4"/>
  <c r="AS1099" i="4"/>
  <c r="AS1100" i="4"/>
  <c r="AR475" i="4"/>
  <c r="AS475" i="4"/>
  <c r="AR1101" i="4"/>
  <c r="AS1101" i="4"/>
  <c r="AS398" i="4"/>
  <c r="AS404" i="4"/>
  <c r="AS400" i="4"/>
  <c r="AR401" i="4"/>
  <c r="AS401" i="4"/>
  <c r="AS402" i="4"/>
  <c r="AR1103" i="4"/>
  <c r="AS1103" i="4"/>
  <c r="AR2181" i="4"/>
  <c r="AS2181" i="4"/>
  <c r="AS1105" i="4"/>
  <c r="AS735" i="4"/>
  <c r="AR2319" i="4"/>
  <c r="AS2319" i="4"/>
  <c r="AR1108" i="4"/>
  <c r="AS1108" i="4"/>
  <c r="AR1110" i="4"/>
  <c r="AS1110" i="4"/>
  <c r="AR495" i="4"/>
  <c r="AS495" i="4"/>
  <c r="AR736" i="4"/>
  <c r="AS736" i="4"/>
  <c r="AR1114" i="4"/>
  <c r="AS1114" i="4"/>
  <c r="AS408" i="4"/>
  <c r="AR384" i="4"/>
  <c r="AS384" i="4"/>
  <c r="AR447" i="4"/>
  <c r="AR2184" i="4"/>
  <c r="AS2184" i="4"/>
  <c r="AR824" i="4"/>
  <c r="AS824" i="4"/>
  <c r="AR553" i="4"/>
  <c r="AS553" i="4"/>
  <c r="AR825" i="4"/>
  <c r="AR1120" i="4"/>
  <c r="AS1120" i="4"/>
  <c r="AR1121" i="4"/>
  <c r="AS1121" i="4"/>
  <c r="AR1122" i="4"/>
  <c r="AS1122" i="4"/>
  <c r="AR1123" i="4"/>
  <c r="AS1125" i="4"/>
  <c r="AS1129" i="4"/>
  <c r="AS1130" i="4"/>
  <c r="AS1131" i="4"/>
  <c r="AS2324" i="4"/>
  <c r="AR1133" i="4"/>
  <c r="AS1133" i="4"/>
  <c r="AR1139" i="4"/>
  <c r="AS1139" i="4"/>
  <c r="AS2189" i="4"/>
  <c r="AR1140" i="4"/>
  <c r="AR1142" i="4"/>
  <c r="AS1142" i="4"/>
  <c r="AS2191" i="4"/>
  <c r="AR1149" i="4"/>
  <c r="AS1149" i="4"/>
  <c r="AR1150" i="4"/>
  <c r="AS1150" i="4"/>
  <c r="AR2192" i="4"/>
  <c r="AS2192" i="4"/>
  <c r="AS1156" i="4"/>
  <c r="AR1157" i="4"/>
  <c r="AS1157" i="4"/>
  <c r="AR1158" i="4"/>
  <c r="AS1158" i="4"/>
  <c r="AR1159" i="4"/>
  <c r="AS1159" i="4"/>
  <c r="AS2194" i="4"/>
  <c r="AR1161" i="4"/>
  <c r="AR2096" i="4"/>
  <c r="AS2096" i="4"/>
  <c r="AR1166" i="4"/>
  <c r="AS1166" i="4"/>
  <c r="AR1167" i="4"/>
  <c r="AS1167" i="4"/>
  <c r="AR1168" i="4"/>
  <c r="AS1168" i="4"/>
  <c r="AS827" i="4"/>
  <c r="AR500" i="4"/>
  <c r="AS500" i="4"/>
  <c r="AR185" i="4"/>
  <c r="AS185" i="4"/>
  <c r="AS173" i="4"/>
  <c r="AR241" i="4"/>
  <c r="AS241" i="4"/>
  <c r="AR375" i="4"/>
  <c r="AS375" i="4"/>
  <c r="AS242" i="4"/>
  <c r="AR376" i="4"/>
  <c r="AS376" i="4"/>
  <c r="AR244" i="4"/>
  <c r="AS244" i="4"/>
  <c r="AS247" i="4"/>
  <c r="AS250" i="4"/>
  <c r="AR253" i="4"/>
  <c r="AS253" i="4"/>
  <c r="AR257" i="4"/>
  <c r="AS257" i="4"/>
  <c r="AS261" i="4"/>
  <c r="AR264" i="4"/>
  <c r="AR2325" i="4"/>
  <c r="AS2325" i="4"/>
  <c r="AS2326" i="4"/>
  <c r="AS348" i="4"/>
  <c r="AR350" i="4"/>
  <c r="AS350" i="4"/>
  <c r="AR351" i="4"/>
  <c r="AS351" i="4"/>
  <c r="AR1173" i="4"/>
  <c r="AR422" i="4"/>
  <c r="AS422" i="4"/>
  <c r="AR424" i="4"/>
  <c r="AS424" i="4"/>
  <c r="AR1174" i="4"/>
  <c r="AS1174" i="4"/>
  <c r="AS425" i="4"/>
  <c r="AR427" i="4"/>
  <c r="AR429" i="4"/>
  <c r="AS429" i="4"/>
  <c r="AR1176" i="4"/>
  <c r="AS1176" i="4"/>
  <c r="AR2327" i="4"/>
  <c r="AS2327" i="4"/>
  <c r="AR1178" i="4"/>
  <c r="AS1178" i="4"/>
  <c r="AR1180" i="4"/>
  <c r="AR1183" i="4"/>
  <c r="AS1183" i="4"/>
  <c r="AR1185" i="4"/>
  <c r="AS1185" i="4"/>
  <c r="AS2330" i="4"/>
  <c r="AR1187" i="4"/>
  <c r="AS1187" i="4"/>
  <c r="AR555" i="4"/>
  <c r="AS555" i="4"/>
  <c r="AS1191" i="4"/>
  <c r="AS941" i="4"/>
  <c r="AS782" i="4"/>
  <c r="AR896" i="4"/>
  <c r="AS898" i="4"/>
  <c r="AR2196" i="4"/>
  <c r="AS2196" i="4"/>
  <c r="AS1197" i="4"/>
  <c r="AR1198" i="4"/>
  <c r="AS1198" i="4"/>
  <c r="AR829" i="4"/>
  <c r="AS829" i="4"/>
  <c r="AR1199" i="4"/>
  <c r="AS1199" i="4"/>
  <c r="AR157" i="4"/>
  <c r="AS157" i="4"/>
  <c r="AS831" i="4"/>
  <c r="AR1202" i="4"/>
  <c r="AS1202" i="4"/>
  <c r="AS1204" i="4"/>
  <c r="AR161" i="4"/>
  <c r="AS161" i="4"/>
  <c r="AR162" i="4"/>
  <c r="AS162" i="4"/>
  <c r="AR163" i="4"/>
  <c r="AS163" i="4"/>
  <c r="AR164" i="4"/>
  <c r="AS164" i="4"/>
  <c r="AS962" i="4"/>
  <c r="AR165" i="4"/>
  <c r="AS165" i="4"/>
  <c r="AR168" i="4"/>
  <c r="AS168" i="4"/>
  <c r="AR1206" i="4"/>
  <c r="AR2197" i="4"/>
  <c r="AS2197" i="4"/>
  <c r="AS1208" i="4"/>
  <c r="AS1210" i="4"/>
  <c r="AR835" i="4"/>
  <c r="AR1214" i="4"/>
  <c r="AS1214" i="4"/>
  <c r="AS1215" i="4"/>
  <c r="AR1220" i="4"/>
  <c r="AS1220" i="4"/>
  <c r="AS1226" i="4"/>
  <c r="AR2198" i="4"/>
  <c r="AS2198" i="4"/>
  <c r="AS1228" i="4"/>
  <c r="AS1230" i="4"/>
  <c r="AR1233" i="4"/>
  <c r="AR900" i="4"/>
  <c r="AS900" i="4"/>
  <c r="AR2151" i="4"/>
  <c r="AS2151" i="4"/>
  <c r="AS904" i="4"/>
  <c r="AR906" i="4"/>
  <c r="AS906" i="4"/>
  <c r="AR1237" i="4"/>
  <c r="AS1237" i="4"/>
  <c r="AR1238" i="4"/>
  <c r="AS1238" i="4"/>
  <c r="AS2200" i="4"/>
  <c r="AR1245" i="4"/>
  <c r="AS1245" i="4"/>
  <c r="AS1246" i="4"/>
  <c r="AS1250" i="4"/>
  <c r="AR1252" i="4"/>
  <c r="AS1253" i="4"/>
  <c r="AS450" i="4"/>
  <c r="AR1255" i="4"/>
  <c r="AS1255" i="4"/>
  <c r="AR1258" i="4"/>
  <c r="AR1259" i="4"/>
  <c r="AS1259" i="4"/>
  <c r="AS1261" i="4"/>
  <c r="AS1263" i="4"/>
  <c r="AS486" i="4"/>
  <c r="AS1265" i="4"/>
  <c r="AR1270" i="4"/>
  <c r="AS1270" i="4"/>
  <c r="AS1276" i="4"/>
  <c r="AR1277" i="4"/>
  <c r="AS1277" i="4"/>
  <c r="AR479" i="4"/>
  <c r="AS479" i="4"/>
  <c r="AS480" i="4"/>
  <c r="AR1286" i="4"/>
  <c r="AS1286" i="4"/>
  <c r="AR437" i="4"/>
  <c r="AS437" i="4"/>
  <c r="AS438" i="4"/>
  <c r="AS440" i="4"/>
  <c r="AR1294" i="4"/>
  <c r="AS1294" i="4"/>
  <c r="AR1295" i="4"/>
  <c r="AS1295" i="4"/>
  <c r="AS1300" i="4"/>
  <c r="AS1302" i="4"/>
  <c r="AS1306" i="4"/>
  <c r="AR1307" i="4"/>
  <c r="AS1307" i="4"/>
  <c r="AR1310" i="4"/>
  <c r="AR1312" i="4"/>
  <c r="AS1312" i="4"/>
  <c r="AR1318" i="4"/>
  <c r="AS1318" i="4"/>
  <c r="AS1319" i="4"/>
  <c r="AS1322" i="4"/>
  <c r="AS1323" i="4"/>
  <c r="AS1327" i="4"/>
  <c r="AS1328" i="4"/>
  <c r="AR1330" i="4"/>
  <c r="AS1332" i="4"/>
  <c r="AR1333" i="4"/>
  <c r="AS1333" i="4"/>
  <c r="AS1335" i="4"/>
  <c r="AS1336" i="4"/>
  <c r="AR1338" i="4"/>
  <c r="AS1338" i="4"/>
  <c r="AR453" i="4"/>
  <c r="AS453" i="4"/>
  <c r="AS1340" i="4"/>
  <c r="AS1342" i="4"/>
  <c r="AR1344" i="4"/>
  <c r="AS1344" i="4"/>
  <c r="AR1345" i="4"/>
  <c r="AS1345" i="4"/>
  <c r="AS1350" i="4"/>
  <c r="AS1352" i="4"/>
  <c r="AS1356" i="4"/>
  <c r="AR1357" i="4"/>
  <c r="AS1357" i="4"/>
  <c r="AS1360" i="4"/>
  <c r="AS1361" i="4"/>
  <c r="AS1362" i="4"/>
  <c r="AR1363" i="4"/>
  <c r="AS1364" i="4"/>
  <c r="AR1366" i="4"/>
  <c r="AS1366" i="4"/>
  <c r="AS1367" i="4"/>
  <c r="AS1371" i="4"/>
  <c r="AS1375" i="4"/>
  <c r="AS1377" i="4"/>
  <c r="AR1378" i="4"/>
  <c r="AS1378" i="4"/>
  <c r="AR360" i="4"/>
  <c r="AS360" i="4"/>
  <c r="AS1388" i="4"/>
  <c r="AS839" i="4"/>
  <c r="AS1391" i="4"/>
  <c r="AS1392" i="4"/>
  <c r="AS1398" i="4"/>
  <c r="AR1399" i="4"/>
  <c r="AS1399" i="4"/>
  <c r="AR1404" i="4"/>
  <c r="AS1404" i="4"/>
  <c r="AR1405" i="4"/>
  <c r="AS1406" i="4"/>
  <c r="AR1410" i="4"/>
  <c r="AS1410" i="4"/>
  <c r="AR1411" i="4"/>
  <c r="AS1411" i="4"/>
  <c r="AS1416" i="4"/>
  <c r="AS1422" i="4"/>
  <c r="AR1423" i="4"/>
  <c r="AS1423" i="4"/>
  <c r="AS1425" i="4"/>
  <c r="AS687" i="4"/>
  <c r="AR909" i="4"/>
  <c r="AS591" i="4"/>
  <c r="AS1428" i="4"/>
  <c r="AR2228" i="4"/>
  <c r="AS2228" i="4"/>
  <c r="AR1431" i="4"/>
  <c r="AS1431" i="4"/>
  <c r="AS1432" i="4"/>
  <c r="AR842" i="4"/>
  <c r="AS842" i="4"/>
  <c r="AS1434" i="4"/>
  <c r="AR1438" i="4"/>
  <c r="AS1438" i="4"/>
  <c r="AS911" i="4"/>
  <c r="AS1442" i="4"/>
  <c r="AS519" i="4"/>
  <c r="AS1446" i="4"/>
  <c r="AS547" i="4"/>
  <c r="AS496" i="4"/>
  <c r="AR1449" i="4"/>
  <c r="AS1449" i="4"/>
  <c r="AS1451" i="4"/>
  <c r="AS1454" i="4"/>
  <c r="AR1457" i="4"/>
  <c r="AS1457" i="4"/>
  <c r="AR1458" i="4"/>
  <c r="AS1458" i="4"/>
  <c r="AS1461" i="4"/>
  <c r="AS2097" i="4"/>
  <c r="AS843" i="4"/>
  <c r="AR912" i="4"/>
  <c r="AS912" i="4"/>
  <c r="AS1464" i="4"/>
  <c r="AR515" i="4"/>
  <c r="AS515" i="4"/>
  <c r="AR1468" i="4"/>
  <c r="AS1468" i="4"/>
  <c r="AR702" i="4"/>
  <c r="AS702" i="4"/>
  <c r="AS708" i="4"/>
  <c r="AS680" i="4"/>
  <c r="AS695" i="4"/>
  <c r="AR1472" i="4"/>
  <c r="AS1472" i="4"/>
  <c r="AR1474" i="4"/>
  <c r="AS1475" i="4"/>
  <c r="AS844" i="4"/>
  <c r="AS914" i="4"/>
  <c r="AS916" i="4"/>
  <c r="AR1484" i="4"/>
  <c r="AS1484" i="4"/>
  <c r="AR918" i="4"/>
  <c r="AS1487" i="4"/>
  <c r="AS1491" i="4"/>
  <c r="AR713" i="4"/>
  <c r="AS713" i="4"/>
  <c r="AS1495" i="4"/>
  <c r="AR1499" i="4"/>
  <c r="AS1499" i="4"/>
  <c r="AR1500" i="4"/>
  <c r="AS1500" i="4"/>
  <c r="AS845" i="4"/>
  <c r="AS1508" i="4"/>
  <c r="AR1509" i="4"/>
  <c r="AS1509" i="4"/>
  <c r="AR1515" i="4"/>
  <c r="AS1519" i="4"/>
  <c r="AS1520" i="4"/>
  <c r="AS2152" i="4"/>
  <c r="AR986" i="4"/>
  <c r="AS986" i="4"/>
  <c r="AR531" i="4"/>
  <c r="AS531" i="4"/>
  <c r="AS1526" i="4"/>
  <c r="AR532" i="4"/>
  <c r="AS532" i="4"/>
  <c r="AR533" i="4"/>
  <c r="AS533" i="4"/>
  <c r="AS1527" i="4"/>
  <c r="AR987" i="4"/>
  <c r="AS987" i="4"/>
  <c r="AS1530" i="4"/>
  <c r="AR1534" i="4"/>
  <c r="AS1534" i="4"/>
  <c r="AR1536" i="4"/>
  <c r="AS2333" i="4"/>
  <c r="AS1538" i="4"/>
  <c r="AR98" i="4"/>
  <c r="AS98" i="4"/>
  <c r="AS2130" i="4"/>
  <c r="AS2131" i="4"/>
  <c r="AR1545" i="4"/>
  <c r="AS1545" i="4"/>
  <c r="AR1546" i="4"/>
  <c r="AR1550" i="4"/>
  <c r="AS1550" i="4"/>
  <c r="AR535" i="4"/>
  <c r="AS535" i="4"/>
  <c r="AR1553" i="4"/>
  <c r="AS1553" i="4"/>
  <c r="AR1558" i="4"/>
  <c r="AS1558" i="4"/>
  <c r="AS1562" i="4"/>
  <c r="AS1565" i="4"/>
  <c r="AS545" i="4"/>
  <c r="AR1567" i="4"/>
  <c r="AS1567" i="4"/>
  <c r="AS1570" i="4"/>
  <c r="AR1572" i="4"/>
  <c r="AS1572" i="4"/>
  <c r="AS179" i="4"/>
  <c r="AS1575" i="4"/>
  <c r="AS609" i="4"/>
  <c r="AS2134" i="4"/>
  <c r="AR1581" i="4"/>
  <c r="AS1581" i="4"/>
  <c r="AS2135" i="4"/>
  <c r="AS2136" i="4"/>
  <c r="AR1589" i="4"/>
  <c r="AS1589" i="4"/>
  <c r="AS2138" i="4"/>
  <c r="AS1595" i="4"/>
  <c r="AR2139" i="4"/>
  <c r="AS2139" i="4"/>
  <c r="AR2335" i="4"/>
  <c r="AS2335" i="4"/>
  <c r="AS2336" i="4"/>
  <c r="AS1604" i="4"/>
  <c r="AR516" i="4"/>
  <c r="AS516" i="4"/>
  <c r="AR1611" i="4"/>
  <c r="AS1611" i="4"/>
  <c r="AR1614" i="4"/>
  <c r="AS1614" i="4"/>
  <c r="AS1617" i="4"/>
  <c r="AS1619" i="4"/>
  <c r="AR2141" i="4"/>
  <c r="AS2141" i="4"/>
  <c r="AR2143" i="4"/>
  <c r="AS2143" i="4"/>
  <c r="AS2144" i="4"/>
  <c r="AR1627" i="4"/>
  <c r="AS1627" i="4"/>
  <c r="AR1629" i="4"/>
  <c r="AR2105" i="4"/>
  <c r="AS2105" i="4"/>
  <c r="AR1631" i="4"/>
  <c r="AR1632" i="4"/>
  <c r="AS847" i="4"/>
  <c r="AS1633" i="4"/>
  <c r="AS848" i="4"/>
  <c r="AS1635" i="4"/>
  <c r="AR1637" i="4"/>
  <c r="AS1641" i="4"/>
  <c r="AR1645" i="4"/>
  <c r="AS1645" i="4"/>
  <c r="AR1648" i="4"/>
  <c r="AS1648" i="4"/>
  <c r="AS1653" i="4"/>
  <c r="AS1657" i="4"/>
  <c r="AR1660" i="4"/>
  <c r="AS1660" i="4"/>
  <c r="AS1665" i="4"/>
  <c r="AS2338" i="4"/>
  <c r="AS1670" i="4"/>
  <c r="AS103" i="4"/>
  <c r="AS1675" i="4"/>
  <c r="AS72" i="4"/>
  <c r="AS1685" i="4"/>
  <c r="AR1692" i="4"/>
  <c r="AS750" i="4"/>
  <c r="AS751" i="4"/>
  <c r="AS1697" i="4"/>
  <c r="AR1702" i="4"/>
  <c r="AS1702" i="4"/>
  <c r="AS1704" i="4"/>
  <c r="AS43" i="4"/>
  <c r="AR1709" i="4"/>
  <c r="AS1710" i="4"/>
  <c r="AS1714" i="4"/>
  <c r="AR849" i="4"/>
  <c r="AR850" i="4"/>
  <c r="AS850" i="4"/>
  <c r="AR1720" i="4"/>
  <c r="AS852" i="4"/>
  <c r="AS1730" i="4"/>
  <c r="AS1733" i="4"/>
  <c r="AS1736" i="4"/>
  <c r="AS1739" i="4"/>
  <c r="AS1740" i="4"/>
  <c r="AS2107" i="4"/>
  <c r="AS1743" i="4"/>
  <c r="AS953" i="4"/>
  <c r="AR954" i="4"/>
  <c r="AS954" i="4"/>
  <c r="AR1751" i="4"/>
  <c r="AS960" i="4"/>
  <c r="AS1755" i="4"/>
  <c r="AS2108" i="4"/>
  <c r="AR174" i="4"/>
  <c r="AS174" i="4"/>
  <c r="AS1768" i="4"/>
  <c r="AS1772" i="4"/>
  <c r="AS1774" i="4"/>
  <c r="AR857" i="4"/>
  <c r="AS857" i="4"/>
  <c r="AS1778" i="4"/>
  <c r="AS1786" i="4"/>
  <c r="AS859" i="4"/>
  <c r="AS1795" i="4"/>
  <c r="AS1799" i="4"/>
  <c r="AS1802" i="4"/>
  <c r="AS1807" i="4"/>
  <c r="AS1814" i="4"/>
  <c r="AR1818" i="4"/>
  <c r="AR1824" i="4"/>
  <c r="AS1826" i="4"/>
  <c r="AR1828" i="4"/>
  <c r="AS180" i="4"/>
  <c r="AS1833" i="4"/>
  <c r="AS1837" i="4"/>
  <c r="AS1852" i="4"/>
  <c r="AS1857" i="4"/>
  <c r="AR1859" i="4"/>
  <c r="AS446" i="4"/>
  <c r="AR1865" i="4"/>
  <c r="AS1865" i="4"/>
  <c r="AS1866" i="4"/>
  <c r="AS1878" i="4"/>
  <c r="AR689" i="4"/>
  <c r="AS692" i="4"/>
  <c r="AR682" i="4"/>
  <c r="AS1885" i="4"/>
  <c r="AS1894" i="4"/>
  <c r="AS1899" i="4"/>
  <c r="AR2209" i="4"/>
  <c r="AS639" i="4"/>
  <c r="AS2210" i="4"/>
  <c r="AS177" i="4"/>
  <c r="AS2213" i="4"/>
  <c r="AS743" i="4"/>
  <c r="AS366" i="4"/>
  <c r="AR39" i="4"/>
  <c r="AS39" i="4"/>
  <c r="AR413" i="4"/>
  <c r="AS413" i="4"/>
  <c r="AR2093" i="4"/>
  <c r="AS2093" i="4"/>
  <c r="AR151" i="4"/>
  <c r="AS151" i="4"/>
  <c r="AS407" i="4"/>
  <c r="AR92" i="4"/>
  <c r="AS92" i="4"/>
  <c r="AS79" i="4"/>
  <c r="AS84" i="4"/>
  <c r="AR82" i="4"/>
  <c r="AR86" i="4"/>
  <c r="AR949" i="4"/>
  <c r="AS949" i="4"/>
  <c r="AS357" i="4"/>
  <c r="AS951" i="4"/>
  <c r="AS1920" i="4"/>
  <c r="AR807" i="4"/>
  <c r="AS807" i="4"/>
  <c r="AR1928" i="4"/>
  <c r="AS1951" i="4"/>
  <c r="AR2349" i="4"/>
  <c r="AS2356" i="4"/>
  <c r="AS2363" i="4"/>
  <c r="AS2113" i="4"/>
  <c r="AR2383" i="4"/>
  <c r="AS1976" i="4"/>
  <c r="AR2115" i="4"/>
  <c r="AS2387" i="4"/>
  <c r="AR2005" i="4"/>
  <c r="AS2005" i="4"/>
  <c r="AS2012" i="4"/>
  <c r="AS2053" i="4"/>
  <c r="AS2059" i="4"/>
  <c r="AR2063" i="4"/>
  <c r="AR416" i="4"/>
  <c r="AS416" i="4"/>
  <c r="AR420" i="4"/>
  <c r="AS420" i="4"/>
  <c r="AR492" i="4"/>
  <c r="AS492" i="4"/>
  <c r="AR415" i="4"/>
  <c r="AW76" i="4" l="1"/>
  <c r="AW386" i="4"/>
  <c r="AW82" i="4"/>
  <c r="AW357" i="4"/>
  <c r="AW886" i="4"/>
  <c r="AW757" i="4"/>
  <c r="AW730" i="4"/>
  <c r="AW731" i="4"/>
  <c r="AW1020" i="4"/>
  <c r="AW773" i="4"/>
  <c r="AW818" i="4"/>
  <c r="AW200" i="4"/>
  <c r="AW206" i="4"/>
  <c r="AW380" i="4"/>
  <c r="AW340" i="4"/>
  <c r="AW734" i="4"/>
  <c r="AW826" i="4"/>
  <c r="AW1170" i="4"/>
  <c r="AW241" i="4"/>
  <c r="AW830" i="4"/>
  <c r="AW740" i="4"/>
  <c r="AW902" i="4"/>
  <c r="AW1235" i="4"/>
  <c r="AW439" i="4"/>
  <c r="AW1386" i="4"/>
  <c r="AW1390" i="4"/>
  <c r="AW1396" i="4"/>
  <c r="AW1402" i="4"/>
  <c r="AW1408" i="4"/>
  <c r="AW1414" i="4"/>
  <c r="AW1420" i="4"/>
  <c r="AW1426" i="4"/>
  <c r="AW591" i="4"/>
  <c r="AW465" i="4"/>
  <c r="AW396" i="4"/>
  <c r="AW1466" i="4"/>
  <c r="AW694" i="4"/>
  <c r="AW707" i="4"/>
  <c r="AW915" i="4"/>
  <c r="AW847" i="4"/>
  <c r="AW1737" i="4"/>
  <c r="AW859" i="4"/>
  <c r="AW1840" i="4"/>
  <c r="AW814" i="4"/>
  <c r="AW332" i="4"/>
  <c r="AW639" i="4"/>
  <c r="AW411" i="4"/>
  <c r="AW743" i="4"/>
  <c r="AW7" i="4"/>
  <c r="AW272" i="4"/>
  <c r="AW407" i="4"/>
  <c r="AW278" i="4"/>
  <c r="AW344" i="4"/>
  <c r="AW873" i="4"/>
  <c r="AW334" i="4"/>
  <c r="AW792" i="4"/>
  <c r="AW795" i="4"/>
  <c r="AW802" i="4"/>
  <c r="AW806" i="4"/>
  <c r="AW811" i="4"/>
  <c r="AW209" i="4"/>
  <c r="AW887" i="4"/>
  <c r="AW756" i="4"/>
  <c r="AW759" i="4"/>
  <c r="AW762" i="4"/>
  <c r="AW764" i="4"/>
  <c r="AW774" i="4"/>
  <c r="AW775" i="4"/>
  <c r="AW778" i="4"/>
  <c r="AW195" i="4"/>
  <c r="AW201" i="4"/>
  <c r="AW207" i="4"/>
  <c r="AW324" i="4"/>
  <c r="AW325" i="4"/>
  <c r="AW341" i="4"/>
  <c r="AW820" i="4"/>
  <c r="AW893" i="4"/>
  <c r="AW474" i="4"/>
  <c r="AW1132" i="4"/>
  <c r="AW100" i="4"/>
  <c r="AW186" i="4"/>
  <c r="AW349" i="4"/>
  <c r="AW897" i="4"/>
  <c r="AW737" i="4"/>
  <c r="AW739" i="4"/>
  <c r="AW834" i="4"/>
  <c r="AW837" i="4"/>
  <c r="AW903" i="4"/>
  <c r="AW838" i="4"/>
  <c r="AW1254" i="4"/>
  <c r="AW1387" i="4"/>
  <c r="AW1391" i="4"/>
  <c r="AW1397" i="4"/>
  <c r="AW1403" i="4"/>
  <c r="AW1409" i="4"/>
  <c r="AW1415" i="4"/>
  <c r="AW1421" i="4"/>
  <c r="AW1427" i="4"/>
  <c r="AW387" i="4"/>
  <c r="AW711" i="4"/>
  <c r="AW680" i="4"/>
  <c r="AW700" i="4"/>
  <c r="AW696" i="4"/>
  <c r="AW1498" i="4"/>
  <c r="AW919" i="4"/>
  <c r="AW751" i="4"/>
  <c r="AW613" i="4"/>
  <c r="AW851" i="4"/>
  <c r="AW856" i="4"/>
  <c r="AW858" i="4"/>
  <c r="AW544" i="4"/>
  <c r="AW1861" i="4"/>
  <c r="AW861" i="4"/>
  <c r="AW783" i="4"/>
  <c r="AW788" i="4"/>
  <c r="AW815" i="4"/>
  <c r="AW790" i="4"/>
  <c r="AW920" i="4"/>
  <c r="AW816" i="4"/>
  <c r="AW922" i="4"/>
  <c r="AW744" i="4"/>
  <c r="AW308" i="4"/>
  <c r="AW359" i="4"/>
  <c r="AW354" i="4"/>
  <c r="AW874" i="4"/>
  <c r="AW236" i="4"/>
  <c r="AW875" i="4"/>
  <c r="AW808" i="4"/>
  <c r="AW77" i="4"/>
  <c r="AW417" i="4"/>
  <c r="AW717" i="4"/>
  <c r="AW754" i="4"/>
  <c r="AW729" i="4"/>
  <c r="AW763" i="4"/>
  <c r="AW765" i="4"/>
  <c r="AW767" i="4"/>
  <c r="AW196" i="4"/>
  <c r="AW202" i="4"/>
  <c r="AW326" i="4"/>
  <c r="AW361" i="4"/>
  <c r="AW379" i="4"/>
  <c r="AW336" i="4"/>
  <c r="AW821" i="4"/>
  <c r="AW384" i="4"/>
  <c r="AW410" i="4"/>
  <c r="AW1168" i="4"/>
  <c r="AW828" i="4"/>
  <c r="AW898" i="4"/>
  <c r="AW899" i="4"/>
  <c r="AW1226" i="4"/>
  <c r="AW1230" i="4"/>
  <c r="AW900" i="4"/>
  <c r="AW904" i="4"/>
  <c r="AW1388" i="4"/>
  <c r="AW1392" i="4"/>
  <c r="AW1398" i="4"/>
  <c r="AW1404" i="4"/>
  <c r="AW1410" i="4"/>
  <c r="AW1416" i="4"/>
  <c r="AW1422" i="4"/>
  <c r="AW687" i="4"/>
  <c r="AW1428" i="4"/>
  <c r="AW842" i="4"/>
  <c r="AW911" i="4"/>
  <c r="AW496" i="4"/>
  <c r="AW1461" i="4"/>
  <c r="AW843" i="4"/>
  <c r="AW515" i="4"/>
  <c r="AW705" i="4"/>
  <c r="AW701" i="4"/>
  <c r="AW1475" i="4"/>
  <c r="AW916" i="4"/>
  <c r="AW845" i="4"/>
  <c r="AW614" i="4"/>
  <c r="AW860" i="4"/>
  <c r="AW864" i="4"/>
  <c r="AW1871" i="4"/>
  <c r="AW636" i="4"/>
  <c r="AW921" i="4"/>
  <c r="AW742" i="4"/>
  <c r="AW435" i="4"/>
  <c r="AW345" i="4"/>
  <c r="AW309" i="4"/>
  <c r="AW331" i="4"/>
  <c r="AW796" i="4"/>
  <c r="AW798" i="4"/>
  <c r="AW809" i="4"/>
  <c r="AW95" i="4"/>
  <c r="AW74" i="4"/>
  <c r="AW79" i="4"/>
  <c r="AW85" i="4"/>
  <c r="AW96" i="4"/>
  <c r="AW753" i="4"/>
  <c r="AW755" i="4"/>
  <c r="AW758" i="4"/>
  <c r="AW760" i="4"/>
  <c r="AW766" i="4"/>
  <c r="AW768" i="4"/>
  <c r="AW770" i="4"/>
  <c r="AW197" i="4"/>
  <c r="AW203" i="4"/>
  <c r="AW327" i="4"/>
  <c r="AW382" i="4"/>
  <c r="AW337" i="4"/>
  <c r="AW735" i="4"/>
  <c r="AW495" i="4"/>
  <c r="AW825" i="4"/>
  <c r="AW781" i="4"/>
  <c r="AW185" i="4"/>
  <c r="AW782" i="4"/>
  <c r="AW829" i="4"/>
  <c r="AW831" i="4"/>
  <c r="AW738" i="4"/>
  <c r="AW835" i="4"/>
  <c r="AW1231" i="4"/>
  <c r="AW905" i="4"/>
  <c r="AW1255" i="4"/>
  <c r="AW839" i="4"/>
  <c r="AW1393" i="4"/>
  <c r="AW1399" i="4"/>
  <c r="AW1405" i="4"/>
  <c r="AW1411" i="4"/>
  <c r="AW1417" i="4"/>
  <c r="AW1423" i="4"/>
  <c r="AW590" i="4"/>
  <c r="AW1462" i="4"/>
  <c r="AW912" i="4"/>
  <c r="AW702" i="4"/>
  <c r="AW704" i="4"/>
  <c r="AW706" i="4"/>
  <c r="AW844" i="4"/>
  <c r="AW715" i="4"/>
  <c r="AW1500" i="4"/>
  <c r="AW846" i="4"/>
  <c r="AW1582" i="4"/>
  <c r="AW1609" i="4"/>
  <c r="AW853" i="4"/>
  <c r="AW1843" i="4"/>
  <c r="AW1859" i="4"/>
  <c r="AW784" i="4"/>
  <c r="AW786" i="4"/>
  <c r="AW789" i="4"/>
  <c r="AW868" i="4"/>
  <c r="AW239" i="4"/>
  <c r="AW368" i="4"/>
  <c r="AW799" i="4"/>
  <c r="AW803" i="4"/>
  <c r="AW75" i="4"/>
  <c r="AW884" i="4"/>
  <c r="AW761" i="4"/>
  <c r="AW732" i="4"/>
  <c r="AW769" i="4"/>
  <c r="AW771" i="4"/>
  <c r="AW776" i="4"/>
  <c r="AW777" i="4"/>
  <c r="AW780" i="4"/>
  <c r="AW204" i="4"/>
  <c r="AW363" i="4"/>
  <c r="AW888" i="4"/>
  <c r="AW338" i="4"/>
  <c r="AW890" i="4"/>
  <c r="AW549" i="4"/>
  <c r="AW823" i="4"/>
  <c r="AW409" i="4"/>
  <c r="AW827" i="4"/>
  <c r="AW348" i="4"/>
  <c r="AW896" i="4"/>
  <c r="AW832" i="4"/>
  <c r="AW833" i="4"/>
  <c r="AW836" i="4"/>
  <c r="AW1227" i="4"/>
  <c r="AW1232" i="4"/>
  <c r="AW901" i="4"/>
  <c r="AW906" i="4"/>
  <c r="AW741" i="4"/>
  <c r="AW840" i="4"/>
  <c r="AW1394" i="4"/>
  <c r="AW1400" i="4"/>
  <c r="AW1406" i="4"/>
  <c r="AW1412" i="4"/>
  <c r="AW1418" i="4"/>
  <c r="AW1424" i="4"/>
  <c r="AW909" i="4"/>
  <c r="AW610" i="4"/>
  <c r="AW1432" i="4"/>
  <c r="AW679" i="4"/>
  <c r="AW688" i="4"/>
  <c r="AW471" i="4"/>
  <c r="AW708" i="4"/>
  <c r="AW709" i="4"/>
  <c r="AW913" i="4"/>
  <c r="AW914" i="4"/>
  <c r="AW917" i="4"/>
  <c r="AW1495" i="4"/>
  <c r="AW1501" i="4"/>
  <c r="AW849" i="4"/>
  <c r="AW310" i="4"/>
  <c r="AW855" i="4"/>
  <c r="AW1820" i="4"/>
  <c r="AW1838" i="4"/>
  <c r="AW862" i="4"/>
  <c r="AW865" i="4"/>
  <c r="AW785" i="4"/>
  <c r="AW752" i="4"/>
  <c r="AW791" i="4"/>
  <c r="AW487" i="4"/>
  <c r="AW869" i="4"/>
  <c r="AW817" i="4"/>
  <c r="AW871" i="4"/>
  <c r="AW793" i="4"/>
  <c r="AW800" i="4"/>
  <c r="AW804" i="4"/>
  <c r="AW80" i="4"/>
  <c r="AW86" i="4"/>
  <c r="AW91" i="4"/>
  <c r="AW388" i="4"/>
  <c r="AW420" i="4"/>
  <c r="AW92" i="4"/>
  <c r="AW883" i="4"/>
  <c r="AW885" i="4"/>
  <c r="AW772" i="4"/>
  <c r="AW779" i="4"/>
  <c r="AW819" i="4"/>
  <c r="AW199" i="4"/>
  <c r="AW205" i="4"/>
  <c r="AW362" i="4"/>
  <c r="AW434" i="4"/>
  <c r="AW311" i="4"/>
  <c r="AW889" i="4"/>
  <c r="AW339" i="4"/>
  <c r="AW891" i="4"/>
  <c r="AW892" i="4"/>
  <c r="AW822" i="4"/>
  <c r="AW497" i="4"/>
  <c r="AW469" i="4"/>
  <c r="AW736" i="4"/>
  <c r="AW824" i="4"/>
  <c r="AW1167" i="4"/>
  <c r="AW894" i="4"/>
  <c r="AW895" i="4"/>
  <c r="AW1175" i="4"/>
  <c r="AW1233" i="4"/>
  <c r="AW907" i="4"/>
  <c r="AW908" i="4"/>
  <c r="AW1385" i="4"/>
  <c r="AW1389" i="4"/>
  <c r="AW1395" i="4"/>
  <c r="AW1401" i="4"/>
  <c r="AW1407" i="4"/>
  <c r="AW1413" i="4"/>
  <c r="AW1419" i="4"/>
  <c r="AW1425" i="4"/>
  <c r="AW589" i="4"/>
  <c r="AW841" i="4"/>
  <c r="AW910" i="4"/>
  <c r="AW681" i="4"/>
  <c r="AW1460" i="4"/>
  <c r="AW1463" i="4"/>
  <c r="AW478" i="4"/>
  <c r="AW686" i="4"/>
  <c r="AW699" i="4"/>
  <c r="AW1477" i="4"/>
  <c r="AW918" i="4"/>
  <c r="AW848" i="4"/>
  <c r="AW750" i="4"/>
  <c r="AW850" i="4"/>
  <c r="AW852" i="4"/>
  <c r="AW854" i="4"/>
  <c r="AW857" i="4"/>
  <c r="AW1821" i="4"/>
  <c r="AW1833" i="4"/>
  <c r="AW1857" i="4"/>
  <c r="AW1860" i="4"/>
  <c r="AW698" i="4"/>
  <c r="AW863" i="4"/>
  <c r="AW1874" i="4"/>
  <c r="AW787" i="4"/>
  <c r="AW813" i="4"/>
  <c r="AW866" i="4"/>
  <c r="AW867" i="4"/>
  <c r="AW637" i="4"/>
  <c r="AW870" i="4"/>
  <c r="AW347" i="4"/>
  <c r="AW872" i="4"/>
  <c r="AW343" i="4"/>
  <c r="AW539" i="4"/>
  <c r="AW794" i="4"/>
  <c r="AW797" i="4"/>
  <c r="AW801" i="4"/>
  <c r="AW805" i="4"/>
  <c r="AW807" i="4"/>
  <c r="AW810" i="4"/>
  <c r="AS1608" i="4"/>
  <c r="AT1608" i="4" s="1"/>
  <c r="AS1590" i="4"/>
  <c r="AT1590" i="4" s="1"/>
  <c r="AR1555" i="4"/>
  <c r="AR705" i="4"/>
  <c r="AT705" i="4" s="1"/>
  <c r="AS611" i="4"/>
  <c r="AT611" i="4" s="1"/>
  <c r="AS716" i="4"/>
  <c r="AT716" i="4" s="1"/>
  <c r="AS748" i="4"/>
  <c r="AS2202" i="4"/>
  <c r="AT2202" i="4" s="1"/>
  <c r="AR1783" i="4"/>
  <c r="AT1783" i="4" s="1"/>
  <c r="AR2365" i="4"/>
  <c r="AT2365" i="4" s="1"/>
  <c r="AV2365" i="4" s="1"/>
  <c r="AS1662" i="4"/>
  <c r="AT1662" i="4" s="1"/>
  <c r="AS1639" i="4"/>
  <c r="AT1639" i="4" s="1"/>
  <c r="AS1525" i="4"/>
  <c r="AT1525" i="4" s="1"/>
  <c r="AR1992" i="4"/>
  <c r="AR1207" i="4"/>
  <c r="AT1207" i="4" s="1"/>
  <c r="AS259" i="4"/>
  <c r="AT259" i="4" s="1"/>
  <c r="AS2185" i="4"/>
  <c r="AT2185" i="4" s="1"/>
  <c r="AS1019" i="4"/>
  <c r="AT1019" i="4" s="1"/>
  <c r="AS2254" i="4"/>
  <c r="AT2254" i="4" s="1"/>
  <c r="AR694" i="4"/>
  <c r="AT694" i="4" s="1"/>
  <c r="AR1274" i="4"/>
  <c r="AS2304" i="4"/>
  <c r="AT2304" i="4" s="1"/>
  <c r="AR1954" i="4"/>
  <c r="AR2051" i="4"/>
  <c r="AS2098" i="4"/>
  <c r="AT2098" i="4" s="1"/>
  <c r="AR2017" i="4"/>
  <c r="AR99" i="4"/>
  <c r="AR310" i="4"/>
  <c r="AT310" i="4" s="1"/>
  <c r="AS1680" i="4"/>
  <c r="AR1610" i="4"/>
  <c r="AS549" i="4"/>
  <c r="AT549" i="4" s="1"/>
  <c r="AR306" i="4"/>
  <c r="AT306" i="4" s="1"/>
  <c r="AR776" i="4"/>
  <c r="AT776" i="4" s="1"/>
  <c r="AS274" i="4"/>
  <c r="AT274" i="4" s="1"/>
  <c r="AR793" i="4"/>
  <c r="AT793" i="4" s="1"/>
  <c r="AR2214" i="4"/>
  <c r="AT2214" i="4" s="1"/>
  <c r="AS1794" i="4"/>
  <c r="AT1794" i="4" s="1"/>
  <c r="AS1537" i="4"/>
  <c r="AT1537" i="4" s="1"/>
  <c r="AR1394" i="4"/>
  <c r="AT1394" i="4" s="1"/>
  <c r="AR1341" i="4"/>
  <c r="AR204" i="4"/>
  <c r="AT204" i="4" s="1"/>
  <c r="AS651" i="4"/>
  <c r="AR15" i="4"/>
  <c r="AT15" i="4" s="1"/>
  <c r="AS2002" i="4"/>
  <c r="AT2002" i="4" s="1"/>
  <c r="AV2002" i="4" s="1"/>
  <c r="AS1825" i="4"/>
  <c r="AT1825" i="4" s="1"/>
  <c r="AR1701" i="4"/>
  <c r="AT1701" i="4" s="1"/>
  <c r="AS1620" i="4"/>
  <c r="AT1620" i="4" s="1"/>
  <c r="AS1592" i="4"/>
  <c r="AT1592" i="4" s="1"/>
  <c r="AS1232" i="4"/>
  <c r="AT1232" i="4" s="1"/>
  <c r="AS338" i="4"/>
  <c r="AT338" i="4" s="1"/>
  <c r="AS1051" i="4"/>
  <c r="AT1051" i="4" s="1"/>
  <c r="AR1856" i="4"/>
  <c r="AT1856" i="4" s="1"/>
  <c r="AS1991" i="4"/>
  <c r="AT1991" i="4" s="1"/>
  <c r="AV1991" i="4" s="1"/>
  <c r="AS2087" i="4"/>
  <c r="AT2087" i="4" s="1"/>
  <c r="AV2087" i="4" s="1"/>
  <c r="AS1955" i="4"/>
  <c r="AT1955" i="4" s="1"/>
  <c r="AV1955" i="4" s="1"/>
  <c r="AS1985" i="4"/>
  <c r="AT1985" i="4" s="1"/>
  <c r="AV1985" i="4" s="1"/>
  <c r="AS38" i="4"/>
  <c r="AT38" i="4" s="1"/>
  <c r="AS1785" i="4"/>
  <c r="AT1785" i="4" s="1"/>
  <c r="AS403" i="4"/>
  <c r="AT403" i="4" s="1"/>
  <c r="AS1600" i="4"/>
  <c r="AT1600" i="4" s="1"/>
  <c r="AS791" i="4"/>
  <c r="AS194" i="4"/>
  <c r="AT194" i="4" s="1"/>
  <c r="AS1384" i="4"/>
  <c r="AT1384" i="4" s="1"/>
  <c r="AS1179" i="4"/>
  <c r="AT1179" i="4" s="1"/>
  <c r="AS409" i="4"/>
  <c r="AT409" i="4" s="1"/>
  <c r="AS1504" i="4"/>
  <c r="AS1222" i="4"/>
  <c r="AS724" i="4"/>
  <c r="AT724" i="4" s="1"/>
  <c r="AS2382" i="4"/>
  <c r="AT2382" i="4" s="1"/>
  <c r="AV2382" i="4" s="1"/>
  <c r="AS1924" i="4"/>
  <c r="AT1924" i="4" s="1"/>
  <c r="AS1290" i="4"/>
  <c r="AS769" i="4"/>
  <c r="AS1583" i="4"/>
  <c r="AT1583" i="4" s="1"/>
  <c r="AS2129" i="4"/>
  <c r="AT2129" i="4" s="1"/>
  <c r="AS1011" i="4"/>
  <c r="AT1011" i="4" s="1"/>
  <c r="AS1314" i="4"/>
  <c r="AT1314" i="4" s="1"/>
  <c r="AS1832" i="4"/>
  <c r="AT1832" i="4" s="1"/>
  <c r="AS1896" i="4"/>
  <c r="AS1664" i="4"/>
  <c r="AT1664" i="4" s="1"/>
  <c r="AS2334" i="4"/>
  <c r="AT2334" i="4" s="1"/>
  <c r="AR2401" i="4"/>
  <c r="AT2401" i="4" s="1"/>
  <c r="AV2401" i="4" s="1"/>
  <c r="AR1070" i="4"/>
  <c r="AR718" i="4"/>
  <c r="AR536" i="4"/>
  <c r="AR137" i="4"/>
  <c r="AR166" i="4"/>
  <c r="AR2218" i="4"/>
  <c r="AR1878" i="4"/>
  <c r="AT1878" i="4" s="1"/>
  <c r="AS2342" i="4"/>
  <c r="AT2342" i="4" s="1"/>
  <c r="AS1455" i="4"/>
  <c r="AS1244" i="4"/>
  <c r="AT1244" i="4" s="1"/>
  <c r="AS1766" i="4"/>
  <c r="AT1766" i="4" s="1"/>
  <c r="AR1517" i="4"/>
  <c r="AT1517" i="4" s="1"/>
  <c r="AR1489" i="4"/>
  <c r="AT1489" i="4" s="1"/>
  <c r="AS707" i="4"/>
  <c r="AT707" i="4" s="1"/>
  <c r="AS1420" i="4"/>
  <c r="AT1420" i="4" s="1"/>
  <c r="AR785" i="4"/>
  <c r="AT785" i="4" s="1"/>
  <c r="AR913" i="4"/>
  <c r="AT913" i="4" s="1"/>
  <c r="AS2406" i="4"/>
  <c r="AT2406" i="4" s="1"/>
  <c r="AV2406" i="4" s="1"/>
  <c r="AS1386" i="4"/>
  <c r="AT1386" i="4" s="1"/>
  <c r="AR1559" i="4"/>
  <c r="AR1593" i="4"/>
  <c r="AS449" i="4"/>
  <c r="AT449" i="4" s="1"/>
  <c r="AR813" i="4"/>
  <c r="AT813" i="4" s="1"/>
  <c r="AR876" i="4"/>
  <c r="AR1734" i="4"/>
  <c r="AR1689" i="4"/>
  <c r="AR1299" i="4"/>
  <c r="AR1219" i="4"/>
  <c r="AR1177" i="4"/>
  <c r="AR1008" i="4"/>
  <c r="AT1008" i="4" s="1"/>
  <c r="AS1840" i="4"/>
  <c r="AT1840" i="4" s="1"/>
  <c r="AS1396" i="4"/>
  <c r="AT1396" i="4" s="1"/>
  <c r="AR2377" i="4"/>
  <c r="AR2219" i="4"/>
  <c r="AR1579" i="4"/>
  <c r="AR1209" i="4"/>
  <c r="AR2323" i="4"/>
  <c r="AR2182" i="4"/>
  <c r="AR434" i="4"/>
  <c r="AR677" i="4"/>
  <c r="AR648" i="4"/>
  <c r="AR1002" i="4"/>
  <c r="AR963" i="4"/>
  <c r="AR942" i="4"/>
  <c r="AR1753" i="4"/>
  <c r="AR1658" i="4"/>
  <c r="AR1929" i="4"/>
  <c r="AR1774" i="4"/>
  <c r="AT1774" i="4" s="1"/>
  <c r="AR1375" i="4"/>
  <c r="AR326" i="4"/>
  <c r="AT326" i="4" s="1"/>
  <c r="AR202" i="4"/>
  <c r="AT202" i="4" s="1"/>
  <c r="AR734" i="4"/>
  <c r="AR570" i="4"/>
  <c r="AS2086" i="4"/>
  <c r="AT2086" i="4" s="1"/>
  <c r="AV2086" i="4" s="1"/>
  <c r="AS915" i="4"/>
  <c r="AT915" i="4" s="1"/>
  <c r="AS1325" i="4"/>
  <c r="AT1325" i="4" s="1"/>
  <c r="AR2016" i="4"/>
  <c r="AR888" i="4"/>
  <c r="AS2029" i="4"/>
  <c r="AV2029" i="4" s="1"/>
  <c r="AS1547" i="4"/>
  <c r="AT1547" i="4" s="1"/>
  <c r="AS1235" i="4"/>
  <c r="AT1235" i="4" s="1"/>
  <c r="AS1212" i="4"/>
  <c r="AT1212" i="4" s="1"/>
  <c r="AR2128" i="4"/>
  <c r="AR881" i="4"/>
  <c r="AT881" i="4" s="1"/>
  <c r="AV881" i="4" s="1"/>
  <c r="AS1466" i="4"/>
  <c r="AS1337" i="4"/>
  <c r="AS2018" i="4"/>
  <c r="AT2018" i="4" s="1"/>
  <c r="AV2018" i="4" s="1"/>
  <c r="AS36" i="4"/>
  <c r="AT36" i="4" s="1"/>
  <c r="AR2084" i="4"/>
  <c r="AV2084" i="4" s="1"/>
  <c r="AR1969" i="4"/>
  <c r="AR10" i="4"/>
  <c r="AR1594" i="4"/>
  <c r="AR1483" i="4"/>
  <c r="AR1397" i="4"/>
  <c r="AR1160" i="4"/>
  <c r="AR1141" i="4"/>
  <c r="AR998" i="4"/>
  <c r="AS94" i="4"/>
  <c r="AT94" i="4" s="1"/>
  <c r="AR862" i="4"/>
  <c r="AR237" i="4"/>
  <c r="AR2356" i="4"/>
  <c r="AT2356" i="4" s="1"/>
  <c r="AV2356" i="4" s="1"/>
  <c r="AR2125" i="4"/>
  <c r="AR1816" i="4"/>
  <c r="AR754" i="4"/>
  <c r="AT754" i="4" s="1"/>
  <c r="AR1852" i="4"/>
  <c r="AT1852" i="4" s="1"/>
  <c r="AR2262" i="4"/>
  <c r="AT2262" i="4" s="1"/>
  <c r="AR1497" i="4"/>
  <c r="AT1497" i="4" s="1"/>
  <c r="AR1505" i="4"/>
  <c r="AR589" i="4"/>
  <c r="AT589" i="4" s="1"/>
  <c r="AR1633" i="4"/>
  <c r="AT1633" i="4" s="1"/>
  <c r="AR1323" i="4"/>
  <c r="AT1323" i="4" s="1"/>
  <c r="AR1044" i="4"/>
  <c r="AT2333" i="4"/>
  <c r="AR1221" i="4"/>
  <c r="AR1454" i="4"/>
  <c r="AT1454" i="4" s="1"/>
  <c r="AR941" i="4"/>
  <c r="AT941" i="4" s="1"/>
  <c r="AR727" i="4"/>
  <c r="AT727" i="4" s="1"/>
  <c r="AR144" i="4"/>
  <c r="AT144" i="4" s="1"/>
  <c r="AR512" i="4"/>
  <c r="AR884" i="4"/>
  <c r="AT884" i="4" s="1"/>
  <c r="AR1156" i="4"/>
  <c r="AT1156" i="4" s="1"/>
  <c r="AR960" i="4"/>
  <c r="AT960" i="4" s="1"/>
  <c r="AR79" i="4"/>
  <c r="AT79" i="4" s="1"/>
  <c r="AR623" i="4"/>
  <c r="AT623" i="4" s="1"/>
  <c r="AR242" i="4"/>
  <c r="AT242" i="4" s="1"/>
  <c r="AR564" i="4"/>
  <c r="AR719" i="4"/>
  <c r="AT719" i="4" s="1"/>
  <c r="AR2237" i="4"/>
  <c r="AT2237" i="4" s="1"/>
  <c r="AR171" i="4"/>
  <c r="AR279" i="4"/>
  <c r="AT279" i="4" s="1"/>
  <c r="AR1874" i="4"/>
  <c r="AT1874" i="4" s="1"/>
  <c r="AS301" i="4"/>
  <c r="AR932" i="4"/>
  <c r="AT932" i="4" s="1"/>
  <c r="AV932" i="4" s="1"/>
  <c r="AS1060" i="4"/>
  <c r="AT1060" i="4" s="1"/>
  <c r="AS1016" i="4"/>
  <c r="AT1016" i="4" s="1"/>
  <c r="AS2017" i="4"/>
  <c r="AS270" i="4"/>
  <c r="AT270" i="4" s="1"/>
  <c r="AS1309" i="4"/>
  <c r="AT1309" i="4" s="1"/>
  <c r="AR1136" i="4"/>
  <c r="AT1136" i="4" s="1"/>
  <c r="AS215" i="4"/>
  <c r="AT215" i="4" s="1"/>
  <c r="AR183" i="4"/>
  <c r="AR489" i="4"/>
  <c r="AR1888" i="4"/>
  <c r="AT1888" i="4" s="1"/>
  <c r="AR1502" i="4"/>
  <c r="AT1502" i="4" s="1"/>
  <c r="AS478" i="4"/>
  <c r="AT478" i="4" s="1"/>
  <c r="AR1094" i="4"/>
  <c r="AT1094" i="4" s="1"/>
  <c r="AR664" i="4"/>
  <c r="AT664" i="4" s="1"/>
  <c r="AS1647" i="4"/>
  <c r="AS1511" i="4"/>
  <c r="AT1511" i="4" s="1"/>
  <c r="AR17" i="4"/>
  <c r="AT17" i="4" s="1"/>
  <c r="AS1616" i="4"/>
  <c r="AT1616" i="4" s="1"/>
  <c r="AS1209" i="4"/>
  <c r="AR199" i="4"/>
  <c r="AT199" i="4" s="1"/>
  <c r="AR779" i="4"/>
  <c r="AT779" i="4" s="1"/>
  <c r="AR660" i="4"/>
  <c r="AT660" i="4" s="1"/>
  <c r="AS677" i="4"/>
  <c r="AS772" i="4"/>
  <c r="AS718" i="4"/>
  <c r="AS2247" i="4"/>
  <c r="AT2247" i="4" s="1"/>
  <c r="AR35" i="4"/>
  <c r="AR1876" i="4"/>
  <c r="AR1723" i="4"/>
  <c r="AR2023" i="4"/>
  <c r="AS745" i="4"/>
  <c r="AV745" i="4" s="1"/>
  <c r="AS108" i="4"/>
  <c r="AT108" i="4" s="1"/>
  <c r="AR1477" i="4"/>
  <c r="AT1477" i="4" s="1"/>
  <c r="AR1413" i="4"/>
  <c r="AT1413" i="4" s="1"/>
  <c r="AR1401" i="4"/>
  <c r="AT1401" i="4" s="1"/>
  <c r="AR1389" i="4"/>
  <c r="AT1389" i="4" s="1"/>
  <c r="AS1339" i="4"/>
  <c r="AT1339" i="4" s="1"/>
  <c r="AR1267" i="4"/>
  <c r="AT1267" i="4" s="1"/>
  <c r="AS1217" i="4"/>
  <c r="AT1217" i="4" s="1"/>
  <c r="AS1201" i="4"/>
  <c r="AT1201" i="4" s="1"/>
  <c r="AR1190" i="4"/>
  <c r="AT1190" i="4" s="1"/>
  <c r="AR1184" i="4"/>
  <c r="AT1184" i="4" s="1"/>
  <c r="AS265" i="4"/>
  <c r="AT265" i="4" s="1"/>
  <c r="AR252" i="4"/>
  <c r="AT252" i="4" s="1"/>
  <c r="AR378" i="4"/>
  <c r="AT378" i="4" s="1"/>
  <c r="AS894" i="4"/>
  <c r="AT894" i="4" s="1"/>
  <c r="AR1153" i="4"/>
  <c r="AT1153" i="4" s="1"/>
  <c r="AR889" i="4"/>
  <c r="AT889" i="4" s="1"/>
  <c r="AS1070" i="4"/>
  <c r="AS579" i="4"/>
  <c r="AT579" i="4" s="1"/>
  <c r="AS563" i="4"/>
  <c r="AT563" i="4" s="1"/>
  <c r="AS600" i="4"/>
  <c r="AT600" i="4" s="1"/>
  <c r="AS536" i="4"/>
  <c r="AR101" i="4"/>
  <c r="AT101" i="4" s="1"/>
  <c r="AR2072" i="4"/>
  <c r="AR1983" i="4"/>
  <c r="AR2376" i="4"/>
  <c r="AR367" i="4"/>
  <c r="AR805" i="4"/>
  <c r="AT805" i="4" s="1"/>
  <c r="AS1624" i="4"/>
  <c r="AS1579" i="4"/>
  <c r="AS1443" i="4"/>
  <c r="AT1443" i="4" s="1"/>
  <c r="AS1347" i="4"/>
  <c r="AS1279" i="4"/>
  <c r="AS1175" i="4"/>
  <c r="AT1175" i="4" s="1"/>
  <c r="AS648" i="4"/>
  <c r="AS137" i="4"/>
  <c r="AR1757" i="4"/>
  <c r="AT1757" i="4" s="1"/>
  <c r="AR2385" i="4"/>
  <c r="AR2224" i="4"/>
  <c r="AR187" i="4"/>
  <c r="AR856" i="4"/>
  <c r="AR102" i="4"/>
  <c r="AR2137" i="4"/>
  <c r="AR1360" i="4"/>
  <c r="AT1360" i="4" s="1"/>
  <c r="AR671" i="4"/>
  <c r="AR714" i="4"/>
  <c r="AT714" i="4" s="1"/>
  <c r="AR2407" i="4"/>
  <c r="AR1952" i="4"/>
  <c r="AR2062" i="4"/>
  <c r="AV2062" i="4" s="1"/>
  <c r="AR1967" i="4"/>
  <c r="AT1967" i="4" s="1"/>
  <c r="AV1967" i="4" s="1"/>
  <c r="AR2399" i="4"/>
  <c r="AR467" i="4"/>
  <c r="AS1460" i="4"/>
  <c r="AT1460" i="4" s="1"/>
  <c r="AS540" i="4"/>
  <c r="AT540" i="4" s="1"/>
  <c r="AS2199" i="4"/>
  <c r="AS2188" i="4"/>
  <c r="AT2188" i="4" s="1"/>
  <c r="AS2323" i="4"/>
  <c r="AS1116" i="4"/>
  <c r="AT1116" i="4" s="1"/>
  <c r="AS2182" i="4"/>
  <c r="AS434" i="4"/>
  <c r="AS2157" i="4"/>
  <c r="AT2157" i="4" s="1"/>
  <c r="AR290" i="4"/>
  <c r="AT290" i="4" s="1"/>
  <c r="AS942" i="4"/>
  <c r="AS1636" i="4"/>
  <c r="AT1636" i="4" s="1"/>
  <c r="AS1429" i="4"/>
  <c r="AS1239" i="4"/>
  <c r="AT1239" i="4" s="1"/>
  <c r="AS170" i="4"/>
  <c r="AT170" i="4" s="1"/>
  <c r="AR2403" i="4"/>
  <c r="AR879" i="4"/>
  <c r="AR1960" i="4"/>
  <c r="AR368" i="4"/>
  <c r="AR2210" i="4"/>
  <c r="AT2210" i="4" s="1"/>
  <c r="AR1759" i="4"/>
  <c r="AR1740" i="4"/>
  <c r="AT1740" i="4" s="1"/>
  <c r="AR441" i="4"/>
  <c r="AR1958" i="4"/>
  <c r="AR920" i="4"/>
  <c r="AR861" i="4"/>
  <c r="AR1738" i="4"/>
  <c r="AR1712" i="4"/>
  <c r="AR1602" i="4"/>
  <c r="AR1365" i="4"/>
  <c r="AR1285" i="4"/>
  <c r="AR739" i="4"/>
  <c r="AR1181" i="4"/>
  <c r="AR1151" i="4"/>
  <c r="AR381" i="4"/>
  <c r="AR721" i="4"/>
  <c r="AR2239" i="4"/>
  <c r="AR143" i="4"/>
  <c r="AR135" i="4"/>
  <c r="AR153" i="4"/>
  <c r="AS83" i="4"/>
  <c r="AS1540" i="4"/>
  <c r="AT1540" i="4" s="1"/>
  <c r="AS223" i="4"/>
  <c r="AT223" i="4" s="1"/>
  <c r="AS2239" i="4"/>
  <c r="AR1797" i="4"/>
  <c r="AT1797" i="4" s="1"/>
  <c r="AS381" i="4"/>
  <c r="AR618" i="4"/>
  <c r="AT618" i="4" s="1"/>
  <c r="AS739" i="4"/>
  <c r="AS349" i="4"/>
  <c r="AT349" i="4" s="1"/>
  <c r="AR442" i="4"/>
  <c r="AT442" i="4" s="1"/>
  <c r="AR2158" i="4"/>
  <c r="AT2158" i="4" s="1"/>
  <c r="AR2133" i="4"/>
  <c r="AR1891" i="4"/>
  <c r="AS1738" i="4"/>
  <c r="AS10" i="4"/>
  <c r="AS1427" i="4"/>
  <c r="AT1427" i="4" s="1"/>
  <c r="AR1421" i="4"/>
  <c r="AT1421" i="4" s="1"/>
  <c r="AR1409" i="4"/>
  <c r="AT1409" i="4" s="1"/>
  <c r="AS1397" i="4"/>
  <c r="AS1376" i="4"/>
  <c r="AS1355" i="4"/>
  <c r="AS1343" i="4"/>
  <c r="AT1343" i="4" s="1"/>
  <c r="AS1305" i="4"/>
  <c r="AR1293" i="4"/>
  <c r="AS1285" i="4"/>
  <c r="AR1275" i="4"/>
  <c r="AR1254" i="4"/>
  <c r="AT1254" i="4" s="1"/>
  <c r="AR838" i="4"/>
  <c r="AT838" i="4" s="1"/>
  <c r="AR1236" i="4"/>
  <c r="AT1236" i="4" s="1"/>
  <c r="AS2150" i="4"/>
  <c r="AS1225" i="4"/>
  <c r="AT1225" i="4" s="1"/>
  <c r="AR1213" i="4"/>
  <c r="AT1213" i="4" s="1"/>
  <c r="AS2231" i="4"/>
  <c r="AT2231" i="4" s="1"/>
  <c r="AS759" i="4"/>
  <c r="AT759" i="4" s="1"/>
  <c r="AS998" i="4"/>
  <c r="AS2267" i="4"/>
  <c r="AT2267" i="4" s="1"/>
  <c r="AR956" i="4"/>
  <c r="AT956" i="4" s="1"/>
  <c r="AS166" i="4"/>
  <c r="AR1683" i="4"/>
  <c r="AS1683" i="4"/>
  <c r="AS436" i="4"/>
  <c r="AT436" i="4" s="1"/>
  <c r="AR815" i="4"/>
  <c r="AT815" i="4" s="1"/>
  <c r="AR1758" i="4"/>
  <c r="AT1758" i="4" s="1"/>
  <c r="AS1456" i="4"/>
  <c r="AS1602" i="4"/>
  <c r="AS1594" i="4"/>
  <c r="AS452" i="4"/>
  <c r="AT452" i="4" s="1"/>
  <c r="AS2149" i="4"/>
  <c r="AT2149" i="4" s="1"/>
  <c r="AS190" i="4"/>
  <c r="AT190" i="4" s="1"/>
  <c r="AS1160" i="4"/>
  <c r="AR2289" i="4"/>
  <c r="AS2289" i="4"/>
  <c r="AR287" i="4"/>
  <c r="AS287" i="4"/>
  <c r="AS153" i="4"/>
  <c r="AS851" i="4"/>
  <c r="AT851" i="4" s="1"/>
  <c r="AS1483" i="4"/>
  <c r="AS1365" i="4"/>
  <c r="AS324" i="4"/>
  <c r="AT324" i="4" s="1"/>
  <c r="AS297" i="4"/>
  <c r="AT297" i="4" s="1"/>
  <c r="AS920" i="4"/>
  <c r="AS1835" i="4"/>
  <c r="AT1835" i="4" s="1"/>
  <c r="AR1667" i="4"/>
  <c r="AT1667" i="4" s="1"/>
  <c r="AS1612" i="4"/>
  <c r="AT1612" i="4" s="1"/>
  <c r="AS1141" i="4"/>
  <c r="AR373" i="4"/>
  <c r="AS373" i="4"/>
  <c r="AR756" i="4"/>
  <c r="AS756" i="4"/>
  <c r="AS260" i="4"/>
  <c r="AT260" i="4" s="1"/>
  <c r="AS195" i="4"/>
  <c r="AT195" i="4" s="1"/>
  <c r="AS143" i="4"/>
  <c r="AS861" i="4"/>
  <c r="AS988" i="4"/>
  <c r="AT988" i="4" s="1"/>
  <c r="AS1507" i="4"/>
  <c r="AR1189" i="4"/>
  <c r="AS1151" i="4"/>
  <c r="AS1132" i="4"/>
  <c r="AT1132" i="4" s="1"/>
  <c r="AS341" i="4"/>
  <c r="AT341" i="4" s="1"/>
  <c r="AS1074" i="4"/>
  <c r="AT1074" i="4" s="1"/>
  <c r="AS1061" i="4"/>
  <c r="AT1061" i="4" s="1"/>
  <c r="AS669" i="4"/>
  <c r="AT669" i="4" s="1"/>
  <c r="AS645" i="4"/>
  <c r="AT645" i="4" s="1"/>
  <c r="AS2171" i="4"/>
  <c r="AT2171" i="4" s="1"/>
  <c r="AS721" i="4"/>
  <c r="AR493" i="4"/>
  <c r="AS493" i="4"/>
  <c r="AR1548" i="4"/>
  <c r="AS1548" i="4"/>
  <c r="AR2317" i="4"/>
  <c r="AS2317" i="4"/>
  <c r="AS598" i="4"/>
  <c r="AR598" i="4"/>
  <c r="AR513" i="4"/>
  <c r="AS513" i="4"/>
  <c r="AR961" i="4"/>
  <c r="AS961" i="4"/>
  <c r="AS1712" i="4"/>
  <c r="AS1560" i="4"/>
  <c r="AT1560" i="4" s="1"/>
  <c r="AS1181" i="4"/>
  <c r="AS552" i="4"/>
  <c r="AT552" i="4" s="1"/>
  <c r="AS135" i="4"/>
  <c r="AR1728" i="4"/>
  <c r="AT1728" i="4" s="1"/>
  <c r="AR2255" i="4"/>
  <c r="AS2255" i="4"/>
  <c r="AR1585" i="4"/>
  <c r="AT1585" i="4" s="1"/>
  <c r="AS614" i="4"/>
  <c r="AR614" i="4"/>
  <c r="AR1498" i="4"/>
  <c r="AS1498" i="4"/>
  <c r="AR1045" i="4"/>
  <c r="AS1045" i="4"/>
  <c r="AR1490" i="4"/>
  <c r="AS1490" i="4"/>
  <c r="AR897" i="4"/>
  <c r="AS897" i="4"/>
  <c r="AS764" i="4"/>
  <c r="AR764" i="4"/>
  <c r="AS627" i="4"/>
  <c r="AR627" i="4"/>
  <c r="AS387" i="4"/>
  <c r="AT387" i="4" s="1"/>
  <c r="AS1109" i="4"/>
  <c r="AT1109" i="4" s="1"/>
  <c r="AR848" i="4"/>
  <c r="AR1857" i="4"/>
  <c r="AT1857" i="4" s="1"/>
  <c r="AR873" i="4"/>
  <c r="AR2369" i="4"/>
  <c r="AR2043" i="4"/>
  <c r="AR1377" i="4"/>
  <c r="AR1655" i="4"/>
  <c r="AT1655" i="4" s="1"/>
  <c r="AR460" i="4"/>
  <c r="AR2080" i="4"/>
  <c r="AR1418" i="4"/>
  <c r="AT1418" i="4" s="1"/>
  <c r="AR1675" i="4"/>
  <c r="AT1675" i="4" s="1"/>
  <c r="AR397" i="4"/>
  <c r="AT397" i="4" s="1"/>
  <c r="AR519" i="4"/>
  <c r="AT519" i="4" s="1"/>
  <c r="AR1918" i="4"/>
  <c r="AR1491" i="4"/>
  <c r="AT1491" i="4" s="1"/>
  <c r="AR2205" i="4"/>
  <c r="AT2205" i="4" s="1"/>
  <c r="AR41" i="4"/>
  <c r="AR797" i="4"/>
  <c r="AT797" i="4" s="1"/>
  <c r="AR507" i="4"/>
  <c r="AR2103" i="4"/>
  <c r="AR1987" i="4"/>
  <c r="AT1987" i="4" s="1"/>
  <c r="AV1987" i="4" s="1"/>
  <c r="AR545" i="4"/>
  <c r="AT545" i="4" s="1"/>
  <c r="AR1408" i="4"/>
  <c r="AT1408" i="4" s="1"/>
  <c r="AR2291" i="4"/>
  <c r="AT2291" i="4" s="1"/>
  <c r="AR188" i="4"/>
  <c r="AT188" i="4" s="1"/>
  <c r="AR1573" i="4"/>
  <c r="AT1573" i="4" s="1"/>
  <c r="AR687" i="4"/>
  <c r="AT687" i="4" s="1"/>
  <c r="AR1224" i="4"/>
  <c r="AT1224" i="4" s="1"/>
  <c r="AR1010" i="4"/>
  <c r="AT1010" i="4" s="1"/>
  <c r="AR1802" i="4"/>
  <c r="AR2134" i="4"/>
  <c r="AT2134" i="4" s="1"/>
  <c r="AR1433" i="4"/>
  <c r="AT1433" i="4" s="1"/>
  <c r="AR902" i="4"/>
  <c r="AT902" i="4" s="1"/>
  <c r="AR771" i="4"/>
  <c r="AT771" i="4" s="1"/>
  <c r="AR348" i="4"/>
  <c r="AT348" i="4" s="1"/>
  <c r="AR635" i="4"/>
  <c r="AT635" i="4" s="1"/>
  <c r="AR1562" i="4"/>
  <c r="AT1562" i="4" s="1"/>
  <c r="AR1191" i="4"/>
  <c r="AR2270" i="4"/>
  <c r="AT2270" i="4" s="1"/>
  <c r="AR1124" i="4"/>
  <c r="AT1124" i="4" s="1"/>
  <c r="AS302" i="4"/>
  <c r="AR1871" i="4"/>
  <c r="AR1644" i="4"/>
  <c r="AR1530" i="4"/>
  <c r="AT1530" i="4" s="1"/>
  <c r="AR1361" i="4"/>
  <c r="AT1361" i="4" s="1"/>
  <c r="AR2193" i="4"/>
  <c r="AR521" i="4"/>
  <c r="AR382" i="4"/>
  <c r="AT382" i="4" s="1"/>
  <c r="AR1745" i="4"/>
  <c r="AR1373" i="4"/>
  <c r="AR1653" i="4"/>
  <c r="AR1868" i="4"/>
  <c r="AS459" i="4"/>
  <c r="AR1416" i="4"/>
  <c r="AT1416" i="4" s="1"/>
  <c r="AR1673" i="4"/>
  <c r="AT1673" i="4" s="1"/>
  <c r="AR2099" i="4"/>
  <c r="AR2070" i="4"/>
  <c r="AS1956" i="4"/>
  <c r="AT1956" i="4" s="1"/>
  <c r="AV1956" i="4" s="1"/>
  <c r="AR2147" i="4"/>
  <c r="AR1508" i="4"/>
  <c r="AT1508" i="4" s="1"/>
  <c r="AR1340" i="4"/>
  <c r="AT1340" i="4" s="1"/>
  <c r="AR823" i="4"/>
  <c r="AT823" i="4" s="1"/>
  <c r="AR293" i="4"/>
  <c r="AR1081" i="4"/>
  <c r="AT1081" i="4" s="1"/>
  <c r="AR1119" i="4"/>
  <c r="AR1047" i="4"/>
  <c r="AT1047" i="4" s="1"/>
  <c r="AR2236" i="4"/>
  <c r="AT2236" i="4" s="1"/>
  <c r="AR1522" i="4"/>
  <c r="AT1522" i="4" s="1"/>
  <c r="AR910" i="4"/>
  <c r="AR482" i="4"/>
  <c r="AT482" i="4" s="1"/>
  <c r="AR1204" i="4"/>
  <c r="AT1204" i="4" s="1"/>
  <c r="AR443" i="4"/>
  <c r="AT443" i="4" s="1"/>
  <c r="AR505" i="4"/>
  <c r="AR197" i="4"/>
  <c r="AT197" i="4" s="1"/>
  <c r="AR1003" i="4"/>
  <c r="AT1003" i="4" s="1"/>
  <c r="AR132" i="4"/>
  <c r="AT132" i="4" s="1"/>
  <c r="AR844" i="4"/>
  <c r="AT844" i="4" s="1"/>
  <c r="AR839" i="4"/>
  <c r="AT839" i="4" s="1"/>
  <c r="AR1265" i="4"/>
  <c r="AT1265" i="4" s="1"/>
  <c r="AR1171" i="4"/>
  <c r="AR780" i="4"/>
  <c r="AR2285" i="4"/>
  <c r="AT2285" i="4" s="1"/>
  <c r="AR228" i="4"/>
  <c r="AT228" i="4" s="1"/>
  <c r="AR696" i="4"/>
  <c r="AT696" i="4" s="1"/>
  <c r="AR1387" i="4"/>
  <c r="AT1387" i="4" s="1"/>
  <c r="AR1264" i="4"/>
  <c r="AR1170" i="4"/>
  <c r="AR582" i="4"/>
  <c r="AR2282" i="4"/>
  <c r="AT2282" i="4" s="1"/>
  <c r="AR218" i="4"/>
  <c r="AT218" i="4" s="1"/>
  <c r="AR1482" i="4"/>
  <c r="AR1395" i="4"/>
  <c r="AT1395" i="4" s="1"/>
  <c r="AR248" i="4"/>
  <c r="AT248" i="4" s="1"/>
  <c r="AR1076" i="4"/>
  <c r="AT1076" i="4" s="1"/>
  <c r="AR2298" i="4"/>
  <c r="AR149" i="4"/>
  <c r="AR1152" i="4"/>
  <c r="AR1062" i="4"/>
  <c r="AT1062" i="4" s="1"/>
  <c r="AR2257" i="4"/>
  <c r="AT2257" i="4" s="1"/>
  <c r="AR374" i="4"/>
  <c r="AR448" i="4"/>
  <c r="AT448" i="4" s="1"/>
  <c r="AR765" i="4"/>
  <c r="AT765" i="4" s="1"/>
  <c r="AR628" i="4"/>
  <c r="AT628" i="4" s="1"/>
  <c r="AR167" i="4"/>
  <c r="AR418" i="4"/>
  <c r="AR417" i="4"/>
  <c r="AR247" i="4"/>
  <c r="AT247" i="4" s="1"/>
  <c r="AR1100" i="4"/>
  <c r="AT1100" i="4" s="1"/>
  <c r="AR818" i="4"/>
  <c r="AT818" i="4" s="1"/>
  <c r="AR1013" i="4"/>
  <c r="AT1013" i="4" s="1"/>
  <c r="AR632" i="4"/>
  <c r="AT632" i="4" s="1"/>
  <c r="AR176" i="4"/>
  <c r="AT176" i="4" s="1"/>
  <c r="AS258" i="4"/>
  <c r="AR402" i="4"/>
  <c r="AT402" i="4" s="1"/>
  <c r="AR1066" i="4"/>
  <c r="AT1066" i="4" s="1"/>
  <c r="AR728" i="4"/>
  <c r="AT728" i="4" s="1"/>
  <c r="AR596" i="4"/>
  <c r="AT596" i="4" s="1"/>
  <c r="AR141" i="4"/>
  <c r="AR232" i="4"/>
  <c r="AT232" i="4" s="1"/>
  <c r="AR2191" i="4"/>
  <c r="AR1085" i="4"/>
  <c r="AT1085" i="4" s="1"/>
  <c r="AR655" i="4"/>
  <c r="AR1006" i="4"/>
  <c r="AT1006" i="4" s="1"/>
  <c r="AR525" i="4"/>
  <c r="AR952" i="4"/>
  <c r="AS662" i="4"/>
  <c r="AR2301" i="4"/>
  <c r="AT2301" i="4" s="1"/>
  <c r="AR148" i="4"/>
  <c r="AS77" i="4"/>
  <c r="AR76" i="4"/>
  <c r="AR1643" i="4"/>
  <c r="AT1643" i="4" s="1"/>
  <c r="AR698" i="4"/>
  <c r="AT698" i="4" s="1"/>
  <c r="AR2050" i="4"/>
  <c r="AV2050" i="4" s="1"/>
  <c r="AR1398" i="4"/>
  <c r="AT1398" i="4" s="1"/>
  <c r="AR2338" i="4"/>
  <c r="AT2338" i="4" s="1"/>
  <c r="AR1877" i="4"/>
  <c r="AT1877" i="4" s="1"/>
  <c r="AR1432" i="4"/>
  <c r="AT1432" i="4" s="1"/>
  <c r="AR1461" i="4"/>
  <c r="AT1461" i="4" s="1"/>
  <c r="AR462" i="4"/>
  <c r="AT462" i="4" s="1"/>
  <c r="AR1412" i="4"/>
  <c r="AR103" i="4"/>
  <c r="AT103" i="4" s="1"/>
  <c r="AR691" i="4"/>
  <c r="AT691" i="4" s="1"/>
  <c r="AR2384" i="4"/>
  <c r="AR1440" i="4"/>
  <c r="AT1440" i="4" s="1"/>
  <c r="AR751" i="4"/>
  <c r="AT751" i="4" s="1"/>
  <c r="AR786" i="4"/>
  <c r="AR926" i="4"/>
  <c r="AR481" i="4"/>
  <c r="AR1901" i="4"/>
  <c r="AT1901" i="4" s="1"/>
  <c r="AR331" i="4"/>
  <c r="AT331" i="4" s="1"/>
  <c r="AR2402" i="4"/>
  <c r="AR288" i="4"/>
  <c r="AR1519" i="4"/>
  <c r="AT1519" i="4" s="1"/>
  <c r="AS356" i="4"/>
  <c r="AR1036" i="4"/>
  <c r="AT1036" i="4" s="1"/>
  <c r="AR24" i="4"/>
  <c r="AT24" i="4" s="1"/>
  <c r="AR1148" i="4"/>
  <c r="AR1575" i="4"/>
  <c r="AR1795" i="4"/>
  <c r="AR2344" i="4"/>
  <c r="AT2344" i="4" s="1"/>
  <c r="AR1651" i="4"/>
  <c r="AR1371" i="4"/>
  <c r="AR377" i="4"/>
  <c r="AR992" i="4"/>
  <c r="AR1552" i="4"/>
  <c r="AT1552" i="4" s="1"/>
  <c r="AR1388" i="4"/>
  <c r="AT1388" i="4" s="1"/>
  <c r="AR428" i="4"/>
  <c r="AT428" i="4" s="1"/>
  <c r="AR2244" i="4"/>
  <c r="AT2244" i="4" s="1"/>
  <c r="AR1885" i="4"/>
  <c r="AR1781" i="4"/>
  <c r="AT1781" i="4" s="1"/>
  <c r="AR1670" i="4"/>
  <c r="AT1670" i="4" s="1"/>
  <c r="AR1564" i="4"/>
  <c r="AR1196" i="4"/>
  <c r="AT1196" i="4" s="1"/>
  <c r="AR2278" i="4"/>
  <c r="AT2278" i="4" s="1"/>
  <c r="AR433" i="4"/>
  <c r="AR966" i="4"/>
  <c r="AT966" i="4" s="1"/>
  <c r="AR1873" i="4"/>
  <c r="AR855" i="4"/>
  <c r="AR1646" i="4"/>
  <c r="AR1533" i="4"/>
  <c r="AR541" i="4"/>
  <c r="AT541" i="4" s="1"/>
  <c r="AR1164" i="4"/>
  <c r="AR2152" i="4"/>
  <c r="AT2152" i="4" s="1"/>
  <c r="AR336" i="4"/>
  <c r="AT336" i="4" s="1"/>
  <c r="AR466" i="4"/>
  <c r="AR1739" i="4"/>
  <c r="AR1630" i="4"/>
  <c r="AS715" i="4"/>
  <c r="AR1327" i="4"/>
  <c r="AR469" i="4"/>
  <c r="AT469" i="4" s="1"/>
  <c r="AR158" i="4"/>
  <c r="AR1064" i="4"/>
  <c r="AT1064" i="4" s="1"/>
  <c r="AR7" i="4"/>
  <c r="AR1846" i="4"/>
  <c r="AR1727" i="4"/>
  <c r="AR1481" i="4"/>
  <c r="AR1306" i="4"/>
  <c r="AR1086" i="4"/>
  <c r="AT1086" i="4" s="1"/>
  <c r="AR672" i="4"/>
  <c r="AR1332" i="4"/>
  <c r="AR2318" i="4"/>
  <c r="AT2318" i="4" s="1"/>
  <c r="AR1032" i="4"/>
  <c r="AT1032" i="4" s="1"/>
  <c r="AR985" i="4"/>
  <c r="AR1425" i="4"/>
  <c r="AT1425" i="4" s="1"/>
  <c r="AR1297" i="4"/>
  <c r="AR766" i="4"/>
  <c r="AT766" i="4" s="1"/>
  <c r="AS291" i="4"/>
  <c r="AT291" i="4" s="1"/>
  <c r="AR571" i="4"/>
  <c r="AR750" i="4"/>
  <c r="AT750" i="4" s="1"/>
  <c r="AR1977" i="4"/>
  <c r="AR2079" i="4"/>
  <c r="AR916" i="4"/>
  <c r="AT916" i="4" s="1"/>
  <c r="AR1730" i="4"/>
  <c r="AT1730" i="4" s="1"/>
  <c r="AR869" i="4"/>
  <c r="AT869" i="4" s="1"/>
  <c r="AR1025" i="4"/>
  <c r="AT1025" i="4" s="1"/>
  <c r="AR1996" i="4"/>
  <c r="AR2348" i="4"/>
  <c r="AR2138" i="4"/>
  <c r="AT2138" i="4" s="1"/>
  <c r="AR1817" i="4"/>
  <c r="AR1523" i="4"/>
  <c r="AR1650" i="4"/>
  <c r="AT1650" i="4" s="1"/>
  <c r="AR1549" i="4"/>
  <c r="AR843" i="4"/>
  <c r="AT843" i="4" s="1"/>
  <c r="AR1710" i="4"/>
  <c r="AR1898" i="4"/>
  <c r="AT1898" i="4" s="1"/>
  <c r="AR2078" i="4"/>
  <c r="AR914" i="4"/>
  <c r="AR2102" i="4"/>
  <c r="AT2102" i="4" s="1"/>
  <c r="AR1748" i="4"/>
  <c r="AR1287" i="4"/>
  <c r="AR2215" i="4"/>
  <c r="AR1351" i="4"/>
  <c r="AR1138" i="4"/>
  <c r="AR1875" i="4"/>
  <c r="AR1480" i="4"/>
  <c r="AT1480" i="4" s="1"/>
  <c r="AR852" i="4"/>
  <c r="AT852" i="4" s="1"/>
  <c r="AR216" i="4"/>
  <c r="AT216" i="4" s="1"/>
  <c r="AR1746" i="4"/>
  <c r="AT1746" i="4" s="1"/>
  <c r="AR2389" i="4"/>
  <c r="AR763" i="4"/>
  <c r="AT763" i="4" s="1"/>
  <c r="AR1769" i="4"/>
  <c r="AR1111" i="4"/>
  <c r="AT1111" i="4" s="1"/>
  <c r="AR1571" i="4"/>
  <c r="AR1912" i="4"/>
  <c r="AR1847" i="4"/>
  <c r="AR96" i="4"/>
  <c r="AR1506" i="4"/>
  <c r="AT1506" i="4" s="1"/>
  <c r="AR802" i="4"/>
  <c r="AR2388" i="4"/>
  <c r="AR757" i="4"/>
  <c r="AT757" i="4" s="1"/>
  <c r="AR2130" i="4"/>
  <c r="AT2130" i="4" s="1"/>
  <c r="AR1767" i="4"/>
  <c r="AR18" i="4"/>
  <c r="AR494" i="4"/>
  <c r="AT494" i="4" s="1"/>
  <c r="AR1570" i="4"/>
  <c r="AT1570" i="4" s="1"/>
  <c r="AR904" i="4"/>
  <c r="AT904" i="4" s="1"/>
  <c r="AR1588" i="4"/>
  <c r="AT1588" i="4" s="1"/>
  <c r="AR1811" i="4"/>
  <c r="AT1811" i="4" s="1"/>
  <c r="AR239" i="4"/>
  <c r="AR1282" i="4"/>
  <c r="AR238" i="4"/>
  <c r="AT238" i="4" s="1"/>
  <c r="AR62" i="4"/>
  <c r="AR1322" i="4"/>
  <c r="AR1626" i="4"/>
  <c r="AR1845" i="4"/>
  <c r="AT1845" i="4" s="1"/>
  <c r="AR2362" i="4"/>
  <c r="AR2037" i="4"/>
  <c r="AR1356" i="4"/>
  <c r="AT1356" i="4" s="1"/>
  <c r="AR1641" i="4"/>
  <c r="AT1641" i="4" s="1"/>
  <c r="AR2339" i="4"/>
  <c r="AT2339" i="4" s="1"/>
  <c r="AR1476" i="4"/>
  <c r="AR1301" i="4"/>
  <c r="AR361" i="4"/>
  <c r="AR2204" i="4"/>
  <c r="AT2204" i="4" s="1"/>
  <c r="AR1625" i="4"/>
  <c r="AR1488" i="4"/>
  <c r="AR822" i="4"/>
  <c r="AT822" i="4" s="1"/>
  <c r="AR446" i="4"/>
  <c r="AT446" i="4" s="1"/>
  <c r="AR2107" i="4"/>
  <c r="AR847" i="4"/>
  <c r="AR1334" i="4"/>
  <c r="AR1107" i="4"/>
  <c r="AT1107" i="4" s="1"/>
  <c r="AR173" i="4"/>
  <c r="AT173" i="4" s="1"/>
  <c r="AR578" i="4"/>
  <c r="AR208" i="4"/>
  <c r="AR701" i="4"/>
  <c r="AT701" i="4" s="1"/>
  <c r="AR1292" i="4"/>
  <c r="AT1292" i="4" s="1"/>
  <c r="AR207" i="4"/>
  <c r="AT207" i="4" s="1"/>
  <c r="AR1242" i="4"/>
  <c r="AR1031" i="4"/>
  <c r="AT1031" i="4" s="1"/>
  <c r="AR1704" i="4"/>
  <c r="AR1595" i="4"/>
  <c r="AT1595" i="4" s="1"/>
  <c r="AR688" i="4"/>
  <c r="AT688" i="4" s="1"/>
  <c r="AR1049" i="4"/>
  <c r="AT1049" i="4" s="1"/>
  <c r="AR1210" i="4"/>
  <c r="AT1210" i="4" s="1"/>
  <c r="AR1001" i="4"/>
  <c r="AT1001" i="4" s="1"/>
  <c r="AR1693" i="4"/>
  <c r="AR2331" i="4"/>
  <c r="AR1028" i="4"/>
  <c r="AT1028" i="4" s="1"/>
  <c r="AR1205" i="4"/>
  <c r="AT1205" i="4" s="1"/>
  <c r="AR2293" i="4"/>
  <c r="AT2293" i="4" s="1"/>
  <c r="AR425" i="4"/>
  <c r="AT425" i="4" s="1"/>
  <c r="AR1009" i="4"/>
  <c r="AT1009" i="4" s="1"/>
  <c r="AR125" i="4"/>
  <c r="AR710" i="4"/>
  <c r="AT710" i="4" s="1"/>
  <c r="AR1380" i="4"/>
  <c r="AR1256" i="4"/>
  <c r="AR1163" i="4"/>
  <c r="AT1163" i="4" s="1"/>
  <c r="AS573" i="4"/>
  <c r="AR2269" i="4"/>
  <c r="AT2269" i="4" s="1"/>
  <c r="AR1112" i="4"/>
  <c r="AR1040" i="4"/>
  <c r="AT1040" i="4" s="1"/>
  <c r="AR989" i="4"/>
  <c r="AR1531" i="4"/>
  <c r="AR2296" i="4"/>
  <c r="AT2296" i="4" s="1"/>
  <c r="AR1542" i="4"/>
  <c r="AR1765" i="4"/>
  <c r="AT1765" i="4" s="1"/>
  <c r="AR1993" i="4"/>
  <c r="AR2095" i="4"/>
  <c r="AT2095" i="4" s="1"/>
  <c r="AR1568" i="4"/>
  <c r="AS29" i="4"/>
  <c r="AR1931" i="4"/>
  <c r="AR2136" i="4"/>
  <c r="AT2136" i="4" s="1"/>
  <c r="AR1809" i="4"/>
  <c r="AT1809" i="4" s="1"/>
  <c r="AR2345" i="4"/>
  <c r="AR1606" i="4"/>
  <c r="AT1606" i="4" s="1"/>
  <c r="AR1826" i="4"/>
  <c r="AT1826" i="4" s="1"/>
  <c r="AR1971" i="4"/>
  <c r="AT1971" i="4" s="1"/>
  <c r="AV1971" i="4" s="1"/>
  <c r="AR1844" i="4"/>
  <c r="AT1844" i="4" s="1"/>
  <c r="AR1354" i="4"/>
  <c r="AR2148" i="4"/>
  <c r="AR1392" i="4"/>
  <c r="AT1392" i="4" s="1"/>
  <c r="AR1665" i="4"/>
  <c r="AT1665" i="4" s="1"/>
  <c r="AR2378" i="4"/>
  <c r="AT2378" i="4" s="1"/>
  <c r="AV2378" i="4" s="1"/>
  <c r="AR1284" i="4"/>
  <c r="AR587" i="4"/>
  <c r="AR1725" i="4"/>
  <c r="AR1619" i="4"/>
  <c r="AT1619" i="4" s="1"/>
  <c r="AR1475" i="4"/>
  <c r="AT1475" i="4" s="1"/>
  <c r="AR1300" i="4"/>
  <c r="AT1300" i="4" s="1"/>
  <c r="AR329" i="4"/>
  <c r="AT329" i="4" s="1"/>
  <c r="AR272" i="4"/>
  <c r="AR1733" i="4"/>
  <c r="AR2144" i="4"/>
  <c r="AT2144" i="4" s="1"/>
  <c r="AR1487" i="4"/>
  <c r="AT1487" i="4" s="1"/>
  <c r="AR1316" i="4"/>
  <c r="AT1316" i="4" s="1"/>
  <c r="AR1089" i="4"/>
  <c r="AT1089" i="4" s="1"/>
  <c r="AR1054" i="4"/>
  <c r="AT1054" i="4" s="1"/>
  <c r="AR817" i="4"/>
  <c r="AR1465" i="4"/>
  <c r="AT1465" i="4" s="1"/>
  <c r="AR575" i="4"/>
  <c r="AR1234" i="4"/>
  <c r="AT1234" i="4" s="1"/>
  <c r="AR1014" i="4"/>
  <c r="AT1014" i="4" s="1"/>
  <c r="AR2343" i="4"/>
  <c r="AR1810" i="4"/>
  <c r="AR1694" i="4"/>
  <c r="AR1586" i="4"/>
  <c r="AR911" i="4"/>
  <c r="AR2200" i="4"/>
  <c r="AT2200" i="4" s="1"/>
  <c r="AR606" i="4"/>
  <c r="AR2330" i="4"/>
  <c r="AT2330" i="4" s="1"/>
  <c r="AR2258" i="4"/>
  <c r="AT2258" i="4" s="1"/>
  <c r="AR814" i="4"/>
  <c r="AR1796" i="4"/>
  <c r="AR1208" i="4"/>
  <c r="AT1208" i="4" s="1"/>
  <c r="AR2135" i="4"/>
  <c r="AT2135" i="4" s="1"/>
  <c r="AR2013" i="4"/>
  <c r="AR1272" i="4"/>
  <c r="AR1909" i="4"/>
  <c r="AR2024" i="4"/>
  <c r="AR683" i="4"/>
  <c r="AT683" i="4" s="1"/>
  <c r="AR496" i="4"/>
  <c r="AT496" i="4" s="1"/>
  <c r="AR1250" i="4"/>
  <c r="AR1707" i="4"/>
  <c r="AR2140" i="4"/>
  <c r="AT2140" i="4" s="1"/>
  <c r="AR486" i="4"/>
  <c r="AT486" i="4" s="1"/>
  <c r="AR2213" i="4"/>
  <c r="AR2336" i="4"/>
  <c r="AR189" i="4"/>
  <c r="AR1308" i="4"/>
  <c r="AR1622" i="4"/>
  <c r="AR64" i="4"/>
  <c r="AT64" i="4" s="1"/>
  <c r="AR2398" i="4"/>
  <c r="AT2398" i="4" s="1"/>
  <c r="AV2398" i="4" s="1"/>
  <c r="AR1699" i="4"/>
  <c r="AT1699" i="4" s="1"/>
  <c r="AR1448" i="4"/>
  <c r="AT1448" i="4" s="1"/>
  <c r="AR1304" i="4"/>
  <c r="AT1304" i="4" s="1"/>
  <c r="AR1837" i="4"/>
  <c r="AT1837" i="4" s="1"/>
  <c r="AR2357" i="4"/>
  <c r="AR457" i="4"/>
  <c r="AR1634" i="4"/>
  <c r="AT1634" i="4" s="1"/>
  <c r="AR544" i="4"/>
  <c r="AT544" i="4" s="1"/>
  <c r="AR2370" i="4"/>
  <c r="AR2044" i="4"/>
  <c r="AR1657" i="4"/>
  <c r="AT1657" i="4" s="1"/>
  <c r="AR1869" i="4"/>
  <c r="AR2081" i="4"/>
  <c r="AT2081" i="4" s="1"/>
  <c r="AV2081" i="4" s="1"/>
  <c r="AR1422" i="4"/>
  <c r="AT1422" i="4" s="1"/>
  <c r="AR1677" i="4"/>
  <c r="AT1677" i="4" s="1"/>
  <c r="AR406" i="4"/>
  <c r="AR2074" i="4"/>
  <c r="AR1919" i="4"/>
  <c r="AR1736" i="4"/>
  <c r="AT1736" i="4" s="1"/>
  <c r="AR928" i="4"/>
  <c r="AT928" i="4" s="1"/>
  <c r="AR1981" i="4"/>
  <c r="AT1981" i="4" s="1"/>
  <c r="AV1981" i="4" s="1"/>
  <c r="AR590" i="4"/>
  <c r="AR1226" i="4"/>
  <c r="AT1226" i="4" s="1"/>
  <c r="AR760" i="4"/>
  <c r="AT760" i="4" s="1"/>
  <c r="AR1804" i="4"/>
  <c r="AR1690" i="4"/>
  <c r="AT1690" i="4" s="1"/>
  <c r="AR639" i="4"/>
  <c r="AT639" i="4" s="1"/>
  <c r="AR1697" i="4"/>
  <c r="AT1697" i="4" s="1"/>
  <c r="AR933" i="4"/>
  <c r="AR1744" i="4"/>
  <c r="AT1744" i="4" s="1"/>
  <c r="AR268" i="4"/>
  <c r="AT268" i="4" s="1"/>
  <c r="AR2387" i="4"/>
  <c r="AT2387" i="4" s="1"/>
  <c r="AV2387" i="4" s="1"/>
  <c r="AR1367" i="4"/>
  <c r="AT1367" i="4" s="1"/>
  <c r="AR1246" i="4"/>
  <c r="AT1246" i="4" s="1"/>
  <c r="AR1144" i="4"/>
  <c r="AT1144" i="4" s="1"/>
  <c r="AR674" i="4"/>
  <c r="AR693" i="4"/>
  <c r="AT693" i="4" s="1"/>
  <c r="AR357" i="4"/>
  <c r="AT357" i="4" s="1"/>
  <c r="AR1467" i="4"/>
  <c r="AR2313" i="4"/>
  <c r="AR2246" i="4"/>
  <c r="AT2246" i="4" s="1"/>
  <c r="AR89" i="4"/>
  <c r="AR1374" i="4"/>
  <c r="AR1253" i="4"/>
  <c r="AT1253" i="4" s="1"/>
  <c r="AR1154" i="4"/>
  <c r="AR567" i="4"/>
  <c r="AR2259" i="4"/>
  <c r="AT2259" i="4" s="1"/>
  <c r="AR2187" i="4"/>
  <c r="AT2187" i="4" s="1"/>
  <c r="AR612" i="4"/>
  <c r="AT612" i="4" s="1"/>
  <c r="AR2194" i="4"/>
  <c r="AR342" i="4"/>
  <c r="AT342" i="4" s="1"/>
  <c r="AR1055" i="4"/>
  <c r="AT1055" i="4" s="1"/>
  <c r="AR534" i="4"/>
  <c r="AR127" i="4"/>
  <c r="AT127" i="4" s="1"/>
  <c r="AR84" i="4"/>
  <c r="AT84" i="4" s="1"/>
  <c r="AR826" i="4"/>
  <c r="AT826" i="4" s="1"/>
  <c r="AR2230" i="4"/>
  <c r="AR668" i="4"/>
  <c r="AR2156" i="4"/>
  <c r="AT2156" i="4" s="1"/>
  <c r="AR617" i="4"/>
  <c r="AT617" i="4" s="1"/>
  <c r="AR156" i="4"/>
  <c r="AS675" i="4"/>
  <c r="AT675" i="4" s="1"/>
  <c r="AR962" i="4"/>
  <c r="AT962" i="4" s="1"/>
  <c r="AR782" i="4"/>
  <c r="AR1129" i="4"/>
  <c r="AT1129" i="4" s="1"/>
  <c r="AR114" i="4"/>
  <c r="AT114" i="4" s="1"/>
  <c r="AR1039" i="4"/>
  <c r="AT1039" i="4" s="1"/>
  <c r="AR2286" i="4"/>
  <c r="AT2286" i="4" s="1"/>
  <c r="AR502" i="4"/>
  <c r="AT502" i="4" s="1"/>
  <c r="AR219" i="4"/>
  <c r="AT219" i="4" s="1"/>
  <c r="AR2295" i="4"/>
  <c r="AT2295" i="4" s="1"/>
  <c r="AR979" i="4"/>
  <c r="AT979" i="4" s="1"/>
  <c r="AR227" i="4"/>
  <c r="AT227" i="4" s="1"/>
  <c r="AR123" i="4"/>
  <c r="AR1442" i="4"/>
  <c r="AT1442" i="4" s="1"/>
  <c r="AR1328" i="4"/>
  <c r="AR1215" i="4"/>
  <c r="AT1215" i="4" s="1"/>
  <c r="AR398" i="4"/>
  <c r="AT398" i="4" s="1"/>
  <c r="AR2168" i="4"/>
  <c r="AT2168" i="4" s="1"/>
  <c r="AR522" i="4"/>
  <c r="AR1441" i="4"/>
  <c r="AT1441" i="4" s="1"/>
  <c r="AR1326" i="4"/>
  <c r="AT1326" i="4" s="1"/>
  <c r="AR836" i="4"/>
  <c r="AR1102" i="4"/>
  <c r="AR2307" i="4"/>
  <c r="AT2307" i="4" s="1"/>
  <c r="AS520" i="4"/>
  <c r="AR1538" i="4"/>
  <c r="AT1538" i="4" s="1"/>
  <c r="AR1447" i="4"/>
  <c r="AT1447" i="4" s="1"/>
  <c r="AR1336" i="4"/>
  <c r="AT1336" i="4" s="1"/>
  <c r="AR1106" i="4"/>
  <c r="AR642" i="4"/>
  <c r="AS529" i="4"/>
  <c r="AR1197" i="4"/>
  <c r="AT1197" i="4" s="1"/>
  <c r="AR2316" i="4"/>
  <c r="AT2316" i="4" s="1"/>
  <c r="AR726" i="4"/>
  <c r="AT726" i="4" s="1"/>
  <c r="AR971" i="4"/>
  <c r="AT971" i="4" s="1"/>
  <c r="AR828" i="4"/>
  <c r="AR1125" i="4"/>
  <c r="AT1125" i="4" s="1"/>
  <c r="AR118" i="4"/>
  <c r="AT118" i="4" s="1"/>
  <c r="AR641" i="4"/>
  <c r="AT641" i="4" s="1"/>
  <c r="AR2279" i="4"/>
  <c r="AT2279" i="4" s="1"/>
  <c r="AR491" i="4"/>
  <c r="AT491" i="4" s="1"/>
  <c r="AR212" i="4"/>
  <c r="AT212" i="4" s="1"/>
  <c r="AR211" i="4"/>
  <c r="AT211" i="4" s="1"/>
  <c r="AR1194" i="4"/>
  <c r="AT1194" i="4" s="1"/>
  <c r="AR2324" i="4"/>
  <c r="AR117" i="4"/>
  <c r="AR1042" i="4"/>
  <c r="AT1042" i="4" s="1"/>
  <c r="AR2288" i="4"/>
  <c r="AT2288" i="4" s="1"/>
  <c r="AR504" i="4"/>
  <c r="AR222" i="4"/>
  <c r="AT222" i="4" s="1"/>
  <c r="AR2189" i="4"/>
  <c r="AT2189" i="4" s="1"/>
  <c r="AR362" i="4"/>
  <c r="AT362" i="4" s="1"/>
  <c r="AR652" i="4"/>
  <c r="AT652" i="4" s="1"/>
  <c r="AR883" i="4"/>
  <c r="AT883" i="4" s="1"/>
  <c r="AS980" i="4"/>
  <c r="AR233" i="4"/>
  <c r="AT233" i="4" s="1"/>
  <c r="AR140" i="4"/>
  <c r="AR2326" i="4"/>
  <c r="AT2326" i="4" s="1"/>
  <c r="AR735" i="4"/>
  <c r="AT735" i="4" s="1"/>
  <c r="AS588" i="4"/>
  <c r="AR2161" i="4"/>
  <c r="AT2161" i="4" s="1"/>
  <c r="AR601" i="4"/>
  <c r="AT601" i="4" s="1"/>
  <c r="AR283" i="4"/>
  <c r="AR2249" i="4"/>
  <c r="AT2249" i="4" s="1"/>
  <c r="AR292" i="4"/>
  <c r="AT292" i="4" s="1"/>
  <c r="AR958" i="4"/>
  <c r="AR1528" i="4"/>
  <c r="AT1528" i="4" s="1"/>
  <c r="AR240" i="4"/>
  <c r="AR1561" i="4"/>
  <c r="AR1778" i="4"/>
  <c r="AT1778" i="4" s="1"/>
  <c r="AR1682" i="4"/>
  <c r="AR1428" i="4"/>
  <c r="AT1428" i="4" s="1"/>
  <c r="AR1230" i="4"/>
  <c r="AT1230" i="4" s="1"/>
  <c r="AR732" i="4"/>
  <c r="AT732" i="4" s="1"/>
  <c r="AR605" i="4"/>
  <c r="AT605" i="4" s="1"/>
  <c r="AR262" i="4"/>
  <c r="AR200" i="4"/>
  <c r="AR887" i="4"/>
  <c r="AT887" i="4" s="1"/>
  <c r="AR121" i="4"/>
  <c r="AR2332" i="4"/>
  <c r="AT2332" i="4" s="1"/>
  <c r="AR1368" i="4"/>
  <c r="AR908" i="4"/>
  <c r="AR1147" i="4"/>
  <c r="AR561" i="4"/>
  <c r="AR2248" i="4"/>
  <c r="AT2248" i="4" s="1"/>
  <c r="AS419" i="4"/>
  <c r="AR404" i="4"/>
  <c r="AT404" i="4" s="1"/>
  <c r="AR523" i="4"/>
  <c r="AR1520" i="4"/>
  <c r="AT1520" i="4" s="1"/>
  <c r="AR1434" i="4"/>
  <c r="AT1434" i="4" s="1"/>
  <c r="AR1319" i="4"/>
  <c r="AR1093" i="4"/>
  <c r="AR1024" i="4"/>
  <c r="AT1024" i="4" s="1"/>
  <c r="AR1518" i="4"/>
  <c r="AT1518" i="4" s="1"/>
  <c r="AR2229" i="4"/>
  <c r="AT2229" i="4" s="1"/>
  <c r="AR1317" i="4"/>
  <c r="AR831" i="4"/>
  <c r="AT831" i="4" s="1"/>
  <c r="AR559" i="4"/>
  <c r="AT559" i="4" s="1"/>
  <c r="AR1021" i="4"/>
  <c r="AT1021" i="4" s="1"/>
  <c r="AR499" i="4"/>
  <c r="AT499" i="4" s="1"/>
  <c r="AR1527" i="4"/>
  <c r="AT1527" i="4" s="1"/>
  <c r="AR1439" i="4"/>
  <c r="AR1324" i="4"/>
  <c r="AR474" i="4"/>
  <c r="AT474" i="4" s="1"/>
  <c r="AR2167" i="4"/>
  <c r="AT2167" i="4" s="1"/>
  <c r="AR511" i="4"/>
  <c r="AR1188" i="4"/>
  <c r="AT1188" i="4" s="1"/>
  <c r="AR1087" i="4"/>
  <c r="AR767" i="4"/>
  <c r="AT767" i="4" s="1"/>
  <c r="AR299" i="4"/>
  <c r="AR1182" i="4"/>
  <c r="AR196" i="4"/>
  <c r="AT196" i="4" s="1"/>
  <c r="AR1029" i="4"/>
  <c r="AT1029" i="4" s="1"/>
  <c r="AR2268" i="4"/>
  <c r="AT2268" i="4" s="1"/>
  <c r="AR277" i="4"/>
  <c r="AT277" i="4" s="1"/>
  <c r="AR206" i="4"/>
  <c r="AT206" i="4" s="1"/>
  <c r="AR1035" i="4"/>
  <c r="AT1035" i="4" s="1"/>
  <c r="AR2277" i="4"/>
  <c r="AT2277" i="4" s="1"/>
  <c r="AR973" i="4"/>
  <c r="AT973" i="4" s="1"/>
  <c r="AR2094" i="4"/>
  <c r="AR1131" i="4"/>
  <c r="AT1131" i="4" s="1"/>
  <c r="AR116" i="4"/>
  <c r="AT116" i="4" s="1"/>
  <c r="AR1041" i="4"/>
  <c r="AT1041" i="4" s="1"/>
  <c r="AR996" i="4"/>
  <c r="AT996" i="4" s="1"/>
  <c r="AR503" i="4"/>
  <c r="AR221" i="4"/>
  <c r="AT221" i="4" s="1"/>
  <c r="AR175" i="4"/>
  <c r="AS256" i="4"/>
  <c r="AR400" i="4"/>
  <c r="AT400" i="4" s="1"/>
  <c r="AR572" i="4"/>
  <c r="AR770" i="4"/>
  <c r="AT770" i="4" s="1"/>
  <c r="AR139" i="4"/>
  <c r="AR717" i="4"/>
  <c r="AT717" i="4" s="1"/>
  <c r="AR994" i="4"/>
  <c r="AT994" i="4" s="1"/>
  <c r="AR281" i="4"/>
  <c r="AR667" i="4"/>
  <c r="AR1557" i="4"/>
  <c r="AT1557" i="4" s="1"/>
  <c r="AR858" i="4"/>
  <c r="AR245" i="4"/>
  <c r="AT245" i="4" s="1"/>
  <c r="AR609" i="4"/>
  <c r="AT609" i="4" s="1"/>
  <c r="AR1799" i="4"/>
  <c r="AT1799" i="4" s="1"/>
  <c r="AR2010" i="4"/>
  <c r="AR1260" i="4"/>
  <c r="AR1597" i="4"/>
  <c r="AT1597" i="4" s="1"/>
  <c r="AR335" i="4"/>
  <c r="AT335" i="4" s="1"/>
  <c r="AR1833" i="4"/>
  <c r="AT1833" i="4" s="1"/>
  <c r="AR871" i="4"/>
  <c r="AR2355" i="4"/>
  <c r="AT2355" i="4" s="1"/>
  <c r="AV2355" i="4" s="1"/>
  <c r="AR1652" i="4"/>
  <c r="AT1652" i="4" s="1"/>
  <c r="AR2053" i="4"/>
  <c r="AV2053" i="4" s="1"/>
  <c r="AR929" i="4"/>
  <c r="AR1788" i="4"/>
  <c r="AS572" i="4"/>
  <c r="AS175" i="4"/>
  <c r="AR584" i="4"/>
  <c r="AT584" i="4" s="1"/>
  <c r="AR385" i="4"/>
  <c r="AR366" i="4"/>
  <c r="AT366" i="4" s="1"/>
  <c r="AR2206" i="4"/>
  <c r="AR389" i="4"/>
  <c r="AR1717" i="4"/>
  <c r="AS121" i="4"/>
  <c r="AR256" i="4"/>
  <c r="AS667" i="4"/>
  <c r="AS139" i="4"/>
  <c r="AR1953" i="4"/>
  <c r="AT1953" i="4" s="1"/>
  <c r="AV1953" i="4" s="1"/>
  <c r="AR9" i="4"/>
  <c r="AR355" i="4"/>
  <c r="AR636" i="4"/>
  <c r="AR864" i="4"/>
  <c r="AR1862" i="4"/>
  <c r="AT1862" i="4" s="1"/>
  <c r="AR1762" i="4"/>
  <c r="AT1762" i="4" s="1"/>
  <c r="AS262" i="4"/>
  <c r="AS299" i="4"/>
  <c r="AS523" i="4"/>
  <c r="AS503" i="4"/>
  <c r="AR25" i="4"/>
  <c r="AR2340" i="4"/>
  <c r="AR1618" i="4"/>
  <c r="AR1403" i="4"/>
  <c r="AS267" i="4"/>
  <c r="AR1105" i="4"/>
  <c r="AT1105" i="4" s="1"/>
  <c r="AR1068" i="4"/>
  <c r="AS281" i="4"/>
  <c r="AS511" i="4"/>
  <c r="AS606" i="4"/>
  <c r="AR2059" i="4"/>
  <c r="AV2059" i="4" s="1"/>
  <c r="AR2220" i="4"/>
  <c r="AT2220" i="4" s="1"/>
  <c r="AS272" i="4"/>
  <c r="AR419" i="4"/>
  <c r="AS575" i="4"/>
  <c r="AS561" i="4"/>
  <c r="AR1911" i="4"/>
  <c r="AT1911" i="4" s="1"/>
  <c r="AR685" i="4"/>
  <c r="AS587" i="4"/>
  <c r="AR2004" i="4"/>
  <c r="AS119" i="4"/>
  <c r="AS674" i="4"/>
  <c r="AS158" i="4"/>
  <c r="AS567" i="4"/>
  <c r="AS668" i="4"/>
  <c r="AR2035" i="4"/>
  <c r="AR1921" i="4"/>
  <c r="AR55" i="4"/>
  <c r="AR1714" i="4"/>
  <c r="AT1714" i="4" s="1"/>
  <c r="AS985" i="4"/>
  <c r="AS672" i="4"/>
  <c r="AS571" i="4"/>
  <c r="AS123" i="4"/>
  <c r="AR2066" i="4"/>
  <c r="AR546" i="4"/>
  <c r="AR394" i="4"/>
  <c r="AS288" i="4"/>
  <c r="AR356" i="4"/>
  <c r="AR2396" i="4"/>
  <c r="AR2226" i="4"/>
  <c r="AT2226" i="4" s="1"/>
  <c r="AR1902" i="4"/>
  <c r="AR1775" i="4"/>
  <c r="AT1775" i="4" s="1"/>
  <c r="AR980" i="4"/>
  <c r="AR588" i="4"/>
  <c r="AR1926" i="4"/>
  <c r="AR14" i="4"/>
  <c r="AR145" i="4"/>
  <c r="AT145" i="4" s="1"/>
  <c r="AR1708" i="4"/>
  <c r="AS283" i="4"/>
  <c r="AR1988" i="4"/>
  <c r="AR875" i="4"/>
  <c r="AR744" i="4"/>
  <c r="AR790" i="4"/>
  <c r="AR1698" i="4"/>
  <c r="AR423" i="4"/>
  <c r="AR1113" i="4"/>
  <c r="AR586" i="4"/>
  <c r="AR2405" i="4"/>
  <c r="AR1978" i="4"/>
  <c r="AR383" i="4"/>
  <c r="AS504" i="4"/>
  <c r="AR529" i="4"/>
  <c r="AR2395" i="4"/>
  <c r="AR2054" i="4"/>
  <c r="AR2033" i="4"/>
  <c r="AR1974" i="4"/>
  <c r="AR359" i="4"/>
  <c r="AT359" i="4" s="1"/>
  <c r="AR1899" i="4"/>
  <c r="AT1899" i="4" s="1"/>
  <c r="AR354" i="4"/>
  <c r="AS167" i="4"/>
  <c r="AR2089" i="4"/>
  <c r="AR405" i="4"/>
  <c r="AS522" i="4"/>
  <c r="AR573" i="4"/>
  <c r="AR266" i="4"/>
  <c r="AR1994" i="4"/>
  <c r="AS1488" i="4"/>
  <c r="AS578" i="4"/>
  <c r="AR1854" i="4"/>
  <c r="AR1638" i="4"/>
  <c r="AR1607" i="4"/>
  <c r="AS96" i="4"/>
  <c r="AR2049" i="4"/>
  <c r="AV2049" i="4" s="1"/>
  <c r="AR2375" i="4"/>
  <c r="AT2375" i="4" s="1"/>
  <c r="AV2375" i="4" s="1"/>
  <c r="AR343" i="4"/>
  <c r="AT343" i="4" s="1"/>
  <c r="AR520" i="4"/>
  <c r="AS125" i="4"/>
  <c r="AR812" i="4"/>
  <c r="AR2056" i="4"/>
  <c r="AR2034" i="4"/>
  <c r="AR2025" i="4"/>
  <c r="AR2117" i="4"/>
  <c r="AR2390" i="4"/>
  <c r="AR2371" i="4"/>
  <c r="AR2359" i="4"/>
  <c r="AR809" i="4"/>
  <c r="AR796" i="4"/>
  <c r="AR445" i="4"/>
  <c r="AR2216" i="4"/>
  <c r="AR345" i="4"/>
  <c r="AR21" i="4"/>
  <c r="AR921" i="4"/>
  <c r="AR2118" i="4"/>
  <c r="AR1917" i="4"/>
  <c r="AR1900" i="4"/>
  <c r="AS642" i="4"/>
  <c r="AR854" i="4"/>
  <c r="AR258" i="4"/>
  <c r="AR2061" i="4"/>
  <c r="AR2380" i="4"/>
  <c r="AR860" i="4"/>
  <c r="AS418" i="4"/>
  <c r="AR788" i="4"/>
  <c r="AR903" i="4"/>
  <c r="AR834" i="4"/>
  <c r="AR1155" i="4"/>
  <c r="AR662" i="4"/>
  <c r="AR806" i="4"/>
  <c r="AT806" i="4" s="1"/>
  <c r="AS417" i="4"/>
  <c r="AS655" i="4"/>
  <c r="AS507" i="4"/>
  <c r="AS521" i="4"/>
  <c r="AS505" i="4"/>
  <c r="AR332" i="4"/>
  <c r="AR302" i="4"/>
  <c r="AS582" i="4"/>
  <c r="AS141" i="4"/>
  <c r="AR255" i="4"/>
  <c r="AS255" i="4"/>
  <c r="AS525" i="4"/>
  <c r="AR1976" i="4"/>
  <c r="AT1976" i="4" s="1"/>
  <c r="AV1976" i="4" s="1"/>
  <c r="AR1916" i="4"/>
  <c r="AR2067" i="4"/>
  <c r="AR2083" i="4"/>
  <c r="AR2108" i="4"/>
  <c r="AR560" i="4"/>
  <c r="AS560" i="4"/>
  <c r="AS41" i="4"/>
  <c r="AS293" i="4"/>
  <c r="AR2055" i="4"/>
  <c r="AS148" i="4"/>
  <c r="AR865" i="4"/>
  <c r="AT865" i="4" s="1"/>
  <c r="AR1806" i="4"/>
  <c r="AT1806" i="4" s="1"/>
  <c r="AR1688" i="4"/>
  <c r="AR2007" i="4"/>
  <c r="AR1997" i="4"/>
  <c r="AV1997" i="4" s="1"/>
  <c r="AR1980" i="4"/>
  <c r="AR2374" i="4"/>
  <c r="AR1905" i="4"/>
  <c r="AT1905" i="4" s="1"/>
  <c r="AR2058" i="4"/>
  <c r="AR2047" i="4"/>
  <c r="AR2036" i="4"/>
  <c r="AR2027" i="4"/>
  <c r="AR2006" i="4"/>
  <c r="AR1979" i="4"/>
  <c r="AR880" i="4"/>
  <c r="AR556" i="4"/>
  <c r="AR2361" i="4"/>
  <c r="AR1972" i="4"/>
  <c r="AR804" i="4"/>
  <c r="AR1922" i="4"/>
  <c r="AR490" i="4"/>
  <c r="AR67" i="4"/>
  <c r="AR27" i="4"/>
  <c r="AR2076" i="4"/>
  <c r="AT2076" i="4" s="1"/>
  <c r="AV2076" i="4" s="1"/>
  <c r="AR2354" i="4"/>
  <c r="AT2354" i="4" s="1"/>
  <c r="AV2354" i="4" s="1"/>
  <c r="AS877" i="4"/>
  <c r="AT877" i="4" s="1"/>
  <c r="AV877" i="4" s="1"/>
  <c r="AR2021" i="4"/>
  <c r="AV2021" i="4" s="1"/>
  <c r="AR1966" i="4"/>
  <c r="AT1966" i="4" s="1"/>
  <c r="AV1966" i="4" s="1"/>
  <c r="AS2371" i="4"/>
  <c r="AR1754" i="4"/>
  <c r="AR799" i="4"/>
  <c r="AT799" i="4" s="1"/>
  <c r="AR1763" i="4"/>
  <c r="AS2381" i="4"/>
  <c r="AT2381" i="4" s="1"/>
  <c r="AV2381" i="4" s="1"/>
  <c r="AR2001" i="4"/>
  <c r="AT2001" i="4" s="1"/>
  <c r="AV2001" i="4" s="1"/>
  <c r="AR2052" i="4"/>
  <c r="AV2052" i="4" s="1"/>
  <c r="AS33" i="4"/>
  <c r="AT33" i="4" s="1"/>
  <c r="AR1990" i="4"/>
  <c r="AT1990" i="4" s="1"/>
  <c r="AV1990" i="4" s="1"/>
  <c r="AR2045" i="4"/>
  <c r="AV2045" i="4" s="1"/>
  <c r="AR922" i="4"/>
  <c r="AR1861" i="4"/>
  <c r="AT1861" i="4" s="1"/>
  <c r="AR1479" i="4"/>
  <c r="AT1479" i="4" s="1"/>
  <c r="AS1803" i="4"/>
  <c r="AT1803" i="4" s="1"/>
  <c r="AS1678" i="4"/>
  <c r="AS2137" i="4"/>
  <c r="AR236" i="4"/>
  <c r="AT236" i="4" s="1"/>
  <c r="AS1618" i="4"/>
  <c r="AS1503" i="4"/>
  <c r="AT1503" i="4" s="1"/>
  <c r="R1927" i="4"/>
  <c r="AW1927" i="4" s="1"/>
  <c r="AR2122" i="4"/>
  <c r="AV2122" i="4" s="1"/>
  <c r="AR1544" i="4"/>
  <c r="AT1544" i="4" s="1"/>
  <c r="AS1815" i="4"/>
  <c r="AT1815" i="4" s="1"/>
  <c r="R1926" i="4"/>
  <c r="AW1926" i="4" s="1"/>
  <c r="R1928" i="4"/>
  <c r="AW1928" i="4" s="1"/>
  <c r="AS1607" i="4"/>
  <c r="AR1580" i="4"/>
  <c r="AT1580" i="4" s="1"/>
  <c r="AR1494" i="4"/>
  <c r="AT1494" i="4" s="1"/>
  <c r="AR711" i="4"/>
  <c r="AT711" i="4" s="1"/>
  <c r="AS788" i="4"/>
  <c r="AR1281" i="4"/>
  <c r="AS1281" i="4"/>
  <c r="AR1165" i="4"/>
  <c r="AS1165" i="4"/>
  <c r="AR2040" i="4"/>
  <c r="AV2040" i="4" s="1"/>
  <c r="AR1083" i="4"/>
  <c r="AT1083" i="4" s="1"/>
  <c r="AS2039" i="4"/>
  <c r="AV2039" i="4" s="1"/>
  <c r="AR1964" i="4"/>
  <c r="AT1964" i="4" s="1"/>
  <c r="AV1964" i="4" s="1"/>
  <c r="AR742" i="4"/>
  <c r="AT742" i="4" s="1"/>
  <c r="AR1742" i="4"/>
  <c r="AT1742" i="4" s="1"/>
  <c r="AR2116" i="4"/>
  <c r="AT2116" i="4" s="1"/>
  <c r="AV2116" i="4" s="1"/>
  <c r="AR1895" i="4"/>
  <c r="AT1895" i="4" s="1"/>
  <c r="AR1999" i="4"/>
  <c r="AV1999" i="4" s="1"/>
  <c r="AS2224" i="4"/>
  <c r="AS1403" i="4"/>
  <c r="AS653" i="4"/>
  <c r="AT653" i="4" s="1"/>
  <c r="AS2212" i="4"/>
  <c r="AR2212" i="4"/>
  <c r="AR1661" i="4"/>
  <c r="AS1661" i="4"/>
  <c r="AR1598" i="4"/>
  <c r="AS1598" i="4"/>
  <c r="AS1535" i="4"/>
  <c r="AR1535" i="4"/>
  <c r="AR1095" i="4"/>
  <c r="AS1095" i="4"/>
  <c r="AR2112" i="4"/>
  <c r="AT2112" i="4" s="1"/>
  <c r="AV2112" i="4" s="1"/>
  <c r="AS325" i="4"/>
  <c r="AT325" i="4" s="1"/>
  <c r="AR70" i="4"/>
  <c r="AT70" i="4" s="1"/>
  <c r="AS919" i="4"/>
  <c r="AR700" i="4"/>
  <c r="AT700" i="4" s="1"/>
  <c r="AR1349" i="4"/>
  <c r="AR1241" i="4"/>
  <c r="AT1241" i="4" s="1"/>
  <c r="AS1219" i="4"/>
  <c r="AR2091" i="4"/>
  <c r="AS2091" i="4"/>
  <c r="AR878" i="4"/>
  <c r="AT878" i="4" s="1"/>
  <c r="AV878" i="4" s="1"/>
  <c r="AS1963" i="4"/>
  <c r="AT1963" i="4" s="1"/>
  <c r="AV1963" i="4" s="1"/>
  <c r="AR1853" i="4"/>
  <c r="AT1853" i="4" s="1"/>
  <c r="AR2227" i="4"/>
  <c r="AT2227" i="4" s="1"/>
  <c r="AS1269" i="4"/>
  <c r="AT1269" i="4" s="1"/>
  <c r="AS1113" i="4"/>
  <c r="AS9" i="4"/>
  <c r="AS1698" i="4"/>
  <c r="AR1437" i="4"/>
  <c r="AR483" i="4"/>
  <c r="AT483" i="4" s="1"/>
  <c r="AS2399" i="4"/>
  <c r="AR1897" i="4"/>
  <c r="AT1897" i="4" s="1"/>
  <c r="AR1773" i="4"/>
  <c r="AT1773" i="4" s="1"/>
  <c r="AS399" i="4"/>
  <c r="AT399" i="4" s="1"/>
  <c r="AR2397" i="4"/>
  <c r="AT2397" i="4" s="1"/>
  <c r="AV2397" i="4" s="1"/>
  <c r="AS1983" i="4"/>
  <c r="AS2071" i="4"/>
  <c r="AV2071" i="4" s="1"/>
  <c r="AS882" i="4"/>
  <c r="AT882" i="4" s="1"/>
  <c r="AV882" i="4" s="1"/>
  <c r="AS2374" i="4"/>
  <c r="AR931" i="4"/>
  <c r="AT931" i="4" s="1"/>
  <c r="AS792" i="4"/>
  <c r="AR1370" i="4"/>
  <c r="AS2072" i="4"/>
  <c r="AS368" i="4"/>
  <c r="AR32" i="4"/>
  <c r="AT32" i="4" s="1"/>
  <c r="AR2353" i="4"/>
  <c r="AT2353" i="4" s="1"/>
  <c r="AV2353" i="4" s="1"/>
  <c r="AS809" i="4"/>
  <c r="AS1782" i="4"/>
  <c r="AT1782" i="4" s="1"/>
  <c r="AS1513" i="4"/>
  <c r="AR1486" i="4"/>
  <c r="AT1486" i="4" s="1"/>
  <c r="AS1471" i="4"/>
  <c r="AT1471" i="4" s="1"/>
  <c r="AR1453" i="4"/>
  <c r="AT1453" i="4" s="1"/>
  <c r="AS903" i="4"/>
  <c r="AS737" i="4"/>
  <c r="AS423" i="4"/>
  <c r="AR939" i="4"/>
  <c r="AT939" i="4" s="1"/>
  <c r="AS671" i="4"/>
  <c r="AS1037" i="4"/>
  <c r="AT1037" i="4" s="1"/>
  <c r="AS355" i="4"/>
  <c r="AS697" i="4"/>
  <c r="AT697" i="4" s="1"/>
  <c r="AR1886" i="4"/>
  <c r="AT1886" i="4" s="1"/>
  <c r="AS187" i="4"/>
  <c r="AR746" i="4"/>
  <c r="AS746" i="4"/>
  <c r="AR1649" i="4"/>
  <c r="AS1649" i="4"/>
  <c r="AR2132" i="4"/>
  <c r="AS2132" i="4"/>
  <c r="AR456" i="4"/>
  <c r="AS456" i="4"/>
  <c r="AR820" i="4"/>
  <c r="AS820" i="4"/>
  <c r="AR2000" i="4"/>
  <c r="AV2000" i="4" s="1"/>
  <c r="AR1192" i="4"/>
  <c r="AR1752" i="4"/>
  <c r="AR798" i="4"/>
  <c r="AS1998" i="4"/>
  <c r="AV1998" i="4" s="1"/>
  <c r="AR924" i="4"/>
  <c r="AS924" i="4"/>
  <c r="AS2070" i="4"/>
  <c r="AS2123" i="4"/>
  <c r="AV2123" i="4" s="1"/>
  <c r="AS2407" i="4"/>
  <c r="AS2051" i="4"/>
  <c r="AS2009" i="4"/>
  <c r="AV2009" i="4" s="1"/>
  <c r="AR1995" i="4"/>
  <c r="AT1995" i="4" s="1"/>
  <c r="AV1995" i="4" s="1"/>
  <c r="AR1982" i="4"/>
  <c r="AT1982" i="4" s="1"/>
  <c r="AV1982" i="4" s="1"/>
  <c r="AS876" i="4"/>
  <c r="AR2352" i="4"/>
  <c r="AT2352" i="4" s="1"/>
  <c r="AV2352" i="4" s="1"/>
  <c r="AS1952" i="4"/>
  <c r="AS790" i="4"/>
  <c r="AS1566" i="4"/>
  <c r="AS1186" i="4"/>
  <c r="AT1186" i="4" s="1"/>
  <c r="AS1155" i="4"/>
  <c r="AT1155" i="4" s="1"/>
  <c r="AS1068" i="4"/>
  <c r="AS879" i="4"/>
  <c r="AS744" i="4"/>
  <c r="AS2408" i="4"/>
  <c r="AT2408" i="4" s="1"/>
  <c r="AV2408" i="4" s="1"/>
  <c r="AS2061" i="4"/>
  <c r="AT2061" i="4" s="1"/>
  <c r="AV2061" i="4" s="1"/>
  <c r="AR2145" i="4"/>
  <c r="AS2145" i="4"/>
  <c r="AS893" i="4"/>
  <c r="AR893" i="4"/>
  <c r="AR2075" i="4"/>
  <c r="AT2075" i="4" s="1"/>
  <c r="AV2075" i="4" s="1"/>
  <c r="AS1926" i="4"/>
  <c r="AR182" i="4"/>
  <c r="AT182" i="4" s="1"/>
  <c r="AR1706" i="4"/>
  <c r="AT1706" i="4" s="1"/>
  <c r="AR2057" i="4"/>
  <c r="AV2057" i="4" s="1"/>
  <c r="AR2225" i="4"/>
  <c r="AT2225" i="4" s="1"/>
  <c r="AS2038" i="4"/>
  <c r="AV2038" i="4" s="1"/>
  <c r="AS811" i="4"/>
  <c r="AT811" i="4" s="1"/>
  <c r="AR1430" i="4"/>
  <c r="AR2379" i="4"/>
  <c r="AT2379" i="4" s="1"/>
  <c r="AV2379" i="4" s="1"/>
  <c r="AS1299" i="4"/>
  <c r="AS834" i="4"/>
  <c r="AR271" i="4"/>
  <c r="AT271" i="4" s="1"/>
  <c r="AR762" i="4"/>
  <c r="AT762" i="4" s="1"/>
  <c r="AR372" i="4"/>
  <c r="AT372" i="4" s="1"/>
  <c r="AS2380" i="4"/>
  <c r="AR2341" i="4"/>
  <c r="AS2341" i="4"/>
  <c r="AR1830" i="4"/>
  <c r="AS1830" i="4"/>
  <c r="AS1989" i="4"/>
  <c r="AT1989" i="4" s="1"/>
  <c r="AV1989" i="4" s="1"/>
  <c r="AR1249" i="4"/>
  <c r="AS1249" i="4"/>
  <c r="AR1065" i="4"/>
  <c r="AS1065" i="4"/>
  <c r="AR778" i="4"/>
  <c r="AS778" i="4"/>
  <c r="AR649" i="4"/>
  <c r="AS649" i="4"/>
  <c r="AR774" i="4"/>
  <c r="AS774" i="4"/>
  <c r="AR2364" i="4"/>
  <c r="AS2364" i="4"/>
  <c r="AR333" i="4"/>
  <c r="AS333" i="4"/>
  <c r="AR1823" i="4"/>
  <c r="AS1823" i="4"/>
  <c r="AR712" i="4"/>
  <c r="AS712" i="4"/>
  <c r="AR1311" i="4"/>
  <c r="AS1311" i="4"/>
  <c r="AR100" i="4"/>
  <c r="AS100" i="4"/>
  <c r="AR613" i="4"/>
  <c r="AS613" i="4"/>
  <c r="AR1077" i="4"/>
  <c r="AS1077" i="4"/>
  <c r="AR2026" i="4"/>
  <c r="AV2026" i="4" s="1"/>
  <c r="AS1988" i="4"/>
  <c r="AR1841" i="4"/>
  <c r="AT1841" i="4" s="1"/>
  <c r="AS1792" i="4"/>
  <c r="AT1792" i="4" s="1"/>
  <c r="AS1146" i="4"/>
  <c r="AT1146" i="4" s="1"/>
  <c r="AS586" i="4"/>
  <c r="AR2351" i="4"/>
  <c r="AS2351" i="4"/>
  <c r="AR2400" i="4"/>
  <c r="AT2400" i="4" s="1"/>
  <c r="AV2400" i="4" s="1"/>
  <c r="AS2060" i="4"/>
  <c r="AV2060" i="4" s="1"/>
  <c r="AS2019" i="4"/>
  <c r="AT2019" i="4" s="1"/>
  <c r="AV2019" i="4" s="1"/>
  <c r="AS2386" i="4"/>
  <c r="AT2386" i="4" s="1"/>
  <c r="AV2386" i="4" s="1"/>
  <c r="AS2376" i="4"/>
  <c r="AS1965" i="4"/>
  <c r="AT1965" i="4" s="1"/>
  <c r="AV1965" i="4" s="1"/>
  <c r="AS875" i="4"/>
  <c r="AS1689" i="4"/>
  <c r="AS1638" i="4"/>
  <c r="AS1554" i="4"/>
  <c r="AR1415" i="4"/>
  <c r="AT1415" i="4" s="1"/>
  <c r="AR1288" i="4"/>
  <c r="AT1288" i="4" s="1"/>
  <c r="AR837" i="4"/>
  <c r="AT837" i="4" s="1"/>
  <c r="AS1177" i="4"/>
  <c r="AR267" i="4"/>
  <c r="AR243" i="4"/>
  <c r="AT243" i="4" s="1"/>
  <c r="AR186" i="4"/>
  <c r="AT186" i="4" s="1"/>
  <c r="AR1445" i="4"/>
  <c r="AS1445" i="4"/>
  <c r="AR254" i="4"/>
  <c r="AS254" i="4"/>
  <c r="AR2322" i="4"/>
  <c r="AS2322" i="4"/>
  <c r="AS2346" i="4"/>
  <c r="AT2346" i="4" s="1"/>
  <c r="AR1724" i="4"/>
  <c r="AT1724" i="4" s="1"/>
  <c r="AS102" i="4"/>
  <c r="AS1203" i="4"/>
  <c r="AT1203" i="4" s="1"/>
  <c r="AS25" i="4"/>
  <c r="AR2008" i="4"/>
  <c r="AS2008" i="4"/>
  <c r="AR747" i="4"/>
  <c r="AV747" i="4" s="1"/>
  <c r="AS1734" i="4"/>
  <c r="AS1382" i="4"/>
  <c r="AT1382" i="4" s="1"/>
  <c r="AS2046" i="4"/>
  <c r="AV2046" i="4" s="1"/>
  <c r="AS685" i="4"/>
  <c r="AR269" i="4"/>
  <c r="AT269" i="4" s="1"/>
  <c r="AS19" i="4"/>
  <c r="AT19" i="4" s="1"/>
  <c r="AS637" i="4"/>
  <c r="AT637" i="4" s="1"/>
  <c r="AS332" i="4"/>
  <c r="AR369" i="4"/>
  <c r="AT369" i="4" s="1"/>
  <c r="AS11" i="4"/>
  <c r="AT11" i="4" s="1"/>
  <c r="AR1695" i="4"/>
  <c r="AT1695" i="4" s="1"/>
  <c r="AS1688" i="4"/>
  <c r="AS2069" i="4"/>
  <c r="AV2069" i="4" s="1"/>
  <c r="AS2405" i="4"/>
  <c r="AR923" i="4"/>
  <c r="AT923" i="4" s="1"/>
  <c r="AV923" i="4" s="1"/>
  <c r="AR2082" i="4"/>
  <c r="AT2082" i="4" s="1"/>
  <c r="AV2082" i="4" s="1"/>
  <c r="AR1329" i="4"/>
  <c r="AR2404" i="4"/>
  <c r="AT2404" i="4" s="1"/>
  <c r="AV2404" i="4" s="1"/>
  <c r="AR1227" i="4"/>
  <c r="AT1227" i="4" s="1"/>
  <c r="AS780" i="4"/>
  <c r="AS1059" i="4"/>
  <c r="AT1059" i="4" s="1"/>
  <c r="AS777" i="4"/>
  <c r="AT777" i="4" s="1"/>
  <c r="AR1346" i="4"/>
  <c r="AR2114" i="4"/>
  <c r="AT2114" i="4" s="1"/>
  <c r="AV2114" i="4" s="1"/>
  <c r="AR198" i="4"/>
  <c r="AT198" i="4" s="1"/>
  <c r="AR328" i="4"/>
  <c r="AT328" i="4" s="1"/>
  <c r="AR184" i="4"/>
  <c r="AS184" i="4"/>
  <c r="AS2369" i="4"/>
  <c r="AR659" i="4"/>
  <c r="AT659" i="4" s="1"/>
  <c r="AS2177" i="4"/>
  <c r="AT2177" i="4" s="1"/>
  <c r="AS2174" i="4"/>
  <c r="AT2174" i="4" s="1"/>
  <c r="AS2025" i="4"/>
  <c r="AS2037" i="4"/>
  <c r="AS2403" i="4"/>
  <c r="AR2032" i="4"/>
  <c r="AV2032" i="4" s="1"/>
  <c r="AS1087" i="4"/>
  <c r="AS107" i="4"/>
  <c r="AT107" i="4" s="1"/>
  <c r="AS2023" i="4"/>
  <c r="AS933" i="4"/>
  <c r="AS1919" i="4"/>
  <c r="AR2031" i="4"/>
  <c r="AV2031" i="4" s="1"/>
  <c r="AS2020" i="4"/>
  <c r="AV2020" i="4" s="1"/>
  <c r="AS2390" i="4"/>
  <c r="AR1975" i="4"/>
  <c r="AT1975" i="4" s="1"/>
  <c r="AV1975" i="4" s="1"/>
  <c r="AR1959" i="4"/>
  <c r="AT1959" i="4" s="1"/>
  <c r="AV1959" i="4" s="1"/>
  <c r="AS1918" i="4"/>
  <c r="AS444" i="4"/>
  <c r="AT444" i="4" s="1"/>
  <c r="AS570" i="4"/>
  <c r="AS1007" i="4"/>
  <c r="AT1007" i="4" s="1"/>
  <c r="AS1954" i="4"/>
  <c r="AS1152" i="4"/>
  <c r="AR2119" i="4"/>
  <c r="AV2119" i="4" s="1"/>
  <c r="AS1980" i="4"/>
  <c r="AR2011" i="4"/>
  <c r="AV2011" i="4" s="1"/>
  <c r="AR2048" i="4"/>
  <c r="AV2048" i="4" s="1"/>
  <c r="AR2030" i="4"/>
  <c r="AV2030" i="4" s="1"/>
  <c r="AS2350" i="4"/>
  <c r="AT2350" i="4" s="1"/>
  <c r="AV2350" i="4" s="1"/>
  <c r="AS794" i="4"/>
  <c r="AS2359" i="4"/>
  <c r="AR1957" i="4"/>
  <c r="AT1957" i="4" s="1"/>
  <c r="AV1957" i="4" s="1"/>
  <c r="AR1195" i="4"/>
  <c r="AT1195" i="4" s="1"/>
  <c r="AS2385" i="4"/>
  <c r="AR2207" i="4"/>
  <c r="AT2207" i="4" s="1"/>
  <c r="AR1459" i="4"/>
  <c r="AS1459" i="4"/>
  <c r="AR1127" i="4"/>
  <c r="AS1127" i="4"/>
  <c r="AS1115" i="4"/>
  <c r="AR1115" i="4"/>
  <c r="AR1104" i="4"/>
  <c r="AS1104" i="4"/>
  <c r="AR1812" i="4"/>
  <c r="AS1812" i="4"/>
  <c r="AR1705" i="4"/>
  <c r="AS1705" i="4"/>
  <c r="AR741" i="4"/>
  <c r="AS741" i="4"/>
  <c r="AR2190" i="4"/>
  <c r="AS2190" i="4"/>
  <c r="AS2054" i="4"/>
  <c r="AV2054" i="4" s="1"/>
  <c r="AS2388" i="4"/>
  <c r="AS2357" i="4"/>
  <c r="AS1930" i="4"/>
  <c r="AT1930" i="4" s="1"/>
  <c r="AS1646" i="4"/>
  <c r="AS1476" i="4"/>
  <c r="AR1800" i="4"/>
  <c r="AR640" i="4"/>
  <c r="AS640" i="4"/>
  <c r="AR2360" i="4"/>
  <c r="AS2360" i="4"/>
  <c r="AR803" i="4"/>
  <c r="AS803" i="4"/>
  <c r="AR1770" i="4"/>
  <c r="AS1770" i="4"/>
  <c r="AS1669" i="4"/>
  <c r="AR1669" i="4"/>
  <c r="AS1469" i="4"/>
  <c r="AR1469" i="4"/>
  <c r="AR451" i="4"/>
  <c r="AS451" i="4"/>
  <c r="AR1162" i="4"/>
  <c r="AS1162" i="4"/>
  <c r="AS1996" i="4"/>
  <c r="AS1686" i="4"/>
  <c r="AT1686" i="4" s="1"/>
  <c r="AR1587" i="4"/>
  <c r="AT1587" i="4" s="1"/>
  <c r="AR322" i="4"/>
  <c r="AS322" i="4"/>
  <c r="AR1932" i="4"/>
  <c r="AS1932" i="4"/>
  <c r="AR1551" i="4"/>
  <c r="AS1551" i="4"/>
  <c r="AR832" i="4"/>
  <c r="AS832" i="4"/>
  <c r="AS2074" i="4"/>
  <c r="AS2047" i="4"/>
  <c r="AS2118" i="4"/>
  <c r="AS1979" i="4"/>
  <c r="AR1893" i="4"/>
  <c r="AT1893" i="4" s="1"/>
  <c r="AS2078" i="4"/>
  <c r="AS1972" i="4"/>
  <c r="AR930" i="4"/>
  <c r="AT930" i="4" s="1"/>
  <c r="AS804" i="4"/>
  <c r="AS855" i="4"/>
  <c r="AS1450" i="4"/>
  <c r="AR1883" i="4"/>
  <c r="AT1883" i="4" s="1"/>
  <c r="AR1721" i="4"/>
  <c r="AS1721" i="4"/>
  <c r="AR1296" i="4"/>
  <c r="AS1296" i="4"/>
  <c r="AS67" i="4"/>
  <c r="AS1435" i="4"/>
  <c r="AT1435" i="4" s="1"/>
  <c r="AR1820" i="4"/>
  <c r="AS1820" i="4"/>
  <c r="AR1715" i="4"/>
  <c r="AS1715" i="4"/>
  <c r="AS1605" i="4"/>
  <c r="AR1605" i="4"/>
  <c r="AS1424" i="4"/>
  <c r="AT1424" i="4" s="1"/>
  <c r="AR935" i="4"/>
  <c r="AS935" i="4"/>
  <c r="AS2016" i="4"/>
  <c r="AS1216" i="4"/>
  <c r="AR178" i="4"/>
  <c r="AT178" i="4" s="1"/>
  <c r="AS2128" i="4"/>
  <c r="AS2036" i="4"/>
  <c r="AS1978" i="4"/>
  <c r="AS1266" i="4"/>
  <c r="AT1266" i="4" s="1"/>
  <c r="AR2126" i="4"/>
  <c r="AS2126" i="4"/>
  <c r="AR2022" i="4"/>
  <c r="AS2022" i="4"/>
  <c r="AR2367" i="4"/>
  <c r="AS2367" i="4"/>
  <c r="AS2043" i="4"/>
  <c r="AS1974" i="4"/>
  <c r="AS2394" i="4"/>
  <c r="AT2394" i="4" s="1"/>
  <c r="AV2394" i="4" s="1"/>
  <c r="AS2121" i="4"/>
  <c r="AV2121" i="4" s="1"/>
  <c r="AS2117" i="4"/>
  <c r="AS1596" i="4"/>
  <c r="AT1596" i="4" s="1"/>
  <c r="AR471" i="4"/>
  <c r="AT471" i="4" s="1"/>
  <c r="AR1247" i="4"/>
  <c r="AT1247" i="4" s="1"/>
  <c r="AR459" i="4"/>
  <c r="AR2065" i="4"/>
  <c r="AV2065" i="4" s="1"/>
  <c r="AR2042" i="4"/>
  <c r="AV2042" i="4" s="1"/>
  <c r="AS554" i="4"/>
  <c r="AT554" i="4" s="1"/>
  <c r="AS2320" i="4"/>
  <c r="AT2320" i="4" s="1"/>
  <c r="AR1923" i="4"/>
  <c r="AS1923" i="4"/>
  <c r="AR1838" i="4"/>
  <c r="AS1838" i="4"/>
  <c r="AR1731" i="4"/>
  <c r="AS1731" i="4"/>
  <c r="AR1623" i="4"/>
  <c r="AS1623" i="4"/>
  <c r="AR1510" i="4"/>
  <c r="AS1510" i="4"/>
  <c r="AR1676" i="4"/>
  <c r="AT1676" i="4" s="1"/>
  <c r="AS1563" i="4"/>
  <c r="AT1563" i="4" s="1"/>
  <c r="AR2068" i="4"/>
  <c r="AV2068" i="4" s="1"/>
  <c r="AR37" i="4"/>
  <c r="AT37" i="4" s="1"/>
  <c r="AR901" i="4"/>
  <c r="AT901" i="4" s="1"/>
  <c r="AS2089" i="4"/>
  <c r="AS556" i="4"/>
  <c r="AS2373" i="4"/>
  <c r="AT2373" i="4" s="1"/>
  <c r="AV2373" i="4" s="1"/>
  <c r="AS802" i="4"/>
  <c r="AR1400" i="4"/>
  <c r="AT1400" i="4" s="1"/>
  <c r="AR1379" i="4"/>
  <c r="AS2393" i="4"/>
  <c r="AT2393" i="4" s="1"/>
  <c r="AV2393" i="4" s="1"/>
  <c r="AR2127" i="4"/>
  <c r="AV2127" i="4" s="1"/>
  <c r="AS2035" i="4"/>
  <c r="AS2007" i="4"/>
  <c r="AS1993" i="4"/>
  <c r="AS2362" i="4"/>
  <c r="AS1960" i="4"/>
  <c r="AS1921" i="4"/>
  <c r="AS2222" i="4"/>
  <c r="AT2222" i="4" s="1"/>
  <c r="AS862" i="4"/>
  <c r="AR917" i="4"/>
  <c r="AT917" i="4" s="1"/>
  <c r="AR709" i="4"/>
  <c r="AT709" i="4" s="1"/>
  <c r="AS1287" i="4"/>
  <c r="AS888" i="4"/>
  <c r="AR12" i="4"/>
  <c r="AT12" i="4" s="1"/>
  <c r="AR1492" i="4"/>
  <c r="AS1492" i="4"/>
  <c r="AR1320" i="4"/>
  <c r="AS1320" i="4"/>
  <c r="AR2015" i="4"/>
  <c r="AV2015" i="4" s="1"/>
  <c r="AS1922" i="4"/>
  <c r="AS7" i="4"/>
  <c r="AS1542" i="4"/>
  <c r="AS1358" i="4"/>
  <c r="AS2120" i="4"/>
  <c r="AT2120" i="4" s="1"/>
  <c r="AV2120" i="4" s="1"/>
  <c r="AS2085" i="4"/>
  <c r="AT2085" i="4" s="1"/>
  <c r="AV2085" i="4" s="1"/>
  <c r="AS925" i="4"/>
  <c r="AV925" i="4" s="1"/>
  <c r="AR1961" i="4"/>
  <c r="AT1961" i="4" s="1"/>
  <c r="AV1961" i="4" s="1"/>
  <c r="AS1578" i="4"/>
  <c r="AT1578" i="4" s="1"/>
  <c r="AR393" i="4"/>
  <c r="AT393" i="4" s="1"/>
  <c r="AR2366" i="4"/>
  <c r="AS2366" i="4"/>
  <c r="AS2064" i="4"/>
  <c r="AV2064" i="4" s="1"/>
  <c r="AS2125" i="4"/>
  <c r="AR1986" i="4"/>
  <c r="AT1986" i="4" s="1"/>
  <c r="AV1986" i="4" s="1"/>
  <c r="AS2088" i="4"/>
  <c r="AT2088" i="4" s="1"/>
  <c r="AV2088" i="4" s="1"/>
  <c r="AS880" i="4"/>
  <c r="AS2083" i="4"/>
  <c r="AS2372" i="4"/>
  <c r="AT2372" i="4" s="1"/>
  <c r="AV2372" i="4" s="1"/>
  <c r="AR1970" i="4"/>
  <c r="AT1970" i="4" s="1"/>
  <c r="AV1970" i="4" s="1"/>
  <c r="AR801" i="4"/>
  <c r="AS2058" i="4"/>
  <c r="AS2013" i="4"/>
  <c r="AS2391" i="4"/>
  <c r="AT2391" i="4" s="1"/>
  <c r="AV2391" i="4" s="1"/>
  <c r="AS749" i="4"/>
  <c r="AT749" i="4" s="1"/>
  <c r="AV749" i="4" s="1"/>
  <c r="AS2377" i="4"/>
  <c r="AR1973" i="4"/>
  <c r="AT1973" i="4" s="1"/>
  <c r="AV1973" i="4" s="1"/>
  <c r="AR2111" i="4"/>
  <c r="AT2111" i="4" s="1"/>
  <c r="AV2111" i="4" s="1"/>
  <c r="AS2348" i="4"/>
  <c r="AS800" i="4"/>
  <c r="AT800" i="4" s="1"/>
  <c r="AR1615" i="4"/>
  <c r="AS1135" i="4"/>
  <c r="AT1135" i="4" s="1"/>
  <c r="AS1102" i="4"/>
  <c r="AS2073" i="4"/>
  <c r="AT2073" i="4" s="1"/>
  <c r="AV2073" i="4" s="1"/>
  <c r="AR2392" i="4"/>
  <c r="AS2392" i="4"/>
  <c r="AR2337" i="4"/>
  <c r="AS2337" i="4"/>
  <c r="AR181" i="4"/>
  <c r="AS181" i="4"/>
  <c r="AS2395" i="4"/>
  <c r="AS454" i="4"/>
  <c r="AT454" i="4" s="1"/>
  <c r="AR1968" i="4"/>
  <c r="AS1968" i="4"/>
  <c r="AS1984" i="4"/>
  <c r="AR1984" i="4"/>
  <c r="AR2041" i="4"/>
  <c r="AV2041" i="4" s="1"/>
  <c r="AS2034" i="4"/>
  <c r="AS2027" i="4"/>
  <c r="AS2006" i="4"/>
  <c r="AS1992" i="4"/>
  <c r="AS2384" i="4"/>
  <c r="AS2361" i="4"/>
  <c r="AR1925" i="4"/>
  <c r="AT1925" i="4" s="1"/>
  <c r="AS796" i="4"/>
  <c r="AS1658" i="4"/>
  <c r="AR610" i="4"/>
  <c r="AT610" i="4" s="1"/>
  <c r="AS1412" i="4"/>
  <c r="AS1308" i="4"/>
  <c r="AR147" i="4"/>
  <c r="AT147" i="4" s="1"/>
  <c r="AR1779" i="4"/>
  <c r="AS1790" i="4"/>
  <c r="AR1790" i="4"/>
  <c r="AR1278" i="4"/>
  <c r="AS1278" i="4"/>
  <c r="AS2033" i="4"/>
  <c r="AR2347" i="4"/>
  <c r="AT2347" i="4" s="1"/>
  <c r="AV2347" i="4" s="1"/>
  <c r="AR795" i="4"/>
  <c r="AR487" i="4"/>
  <c r="AT487" i="4" s="1"/>
  <c r="AR1501" i="4"/>
  <c r="AT1501" i="4" s="1"/>
  <c r="AR679" i="4"/>
  <c r="AT679" i="4" s="1"/>
  <c r="AR542" i="4"/>
  <c r="AT542" i="4" s="1"/>
  <c r="AR1749" i="4"/>
  <c r="AT1749" i="4" s="1"/>
  <c r="AR2028" i="4"/>
  <c r="AS2028" i="4"/>
  <c r="AR1962" i="4"/>
  <c r="AS1962" i="4"/>
  <c r="AR810" i="4"/>
  <c r="AS810" i="4"/>
  <c r="AS517" i="4"/>
  <c r="AR517" i="4"/>
  <c r="AS48" i="4"/>
  <c r="AT48" i="4" s="1"/>
  <c r="AS636" i="4"/>
  <c r="AS2010" i="4"/>
  <c r="AS1909" i="4"/>
  <c r="AS1902" i="4"/>
  <c r="AR1889" i="4"/>
  <c r="AT1889" i="4" s="1"/>
  <c r="AS308" i="4"/>
  <c r="AT308" i="4" s="1"/>
  <c r="AS1869" i="4"/>
  <c r="AS2110" i="4"/>
  <c r="AS1854" i="4"/>
  <c r="AS989" i="4"/>
  <c r="AR1747" i="4"/>
  <c r="AS1747" i="4"/>
  <c r="AS276" i="4"/>
  <c r="AR276" i="4"/>
  <c r="AS1819" i="4"/>
  <c r="AR1819" i="4"/>
  <c r="AR1273" i="4"/>
  <c r="AS1273" i="4"/>
  <c r="AR681" i="4"/>
  <c r="AS681" i="4"/>
  <c r="AR214" i="4"/>
  <c r="AS214" i="4"/>
  <c r="AS1569" i="4"/>
  <c r="AT1569" i="4" s="1"/>
  <c r="AS1496" i="4"/>
  <c r="AT1496" i="4" s="1"/>
  <c r="AS686" i="4"/>
  <c r="AT686" i="4" s="1"/>
  <c r="AS1043" i="4"/>
  <c r="AT1043" i="4" s="1"/>
  <c r="AS2264" i="4"/>
  <c r="AT2264" i="4" s="1"/>
  <c r="AR172" i="4"/>
  <c r="AT172" i="4" s="1"/>
  <c r="AR1789" i="4"/>
  <c r="AT1789" i="4" s="1"/>
  <c r="AS2142" i="4"/>
  <c r="AS1283" i="4"/>
  <c r="AS907" i="4"/>
  <c r="AT907" i="4" s="1"/>
  <c r="AS1211" i="4"/>
  <c r="AT1211" i="4" s="1"/>
  <c r="AS2195" i="4"/>
  <c r="AT2195" i="4" s="1"/>
  <c r="AS2186" i="4"/>
  <c r="AT2186" i="4" s="1"/>
  <c r="AS890" i="4"/>
  <c r="AT890" i="4" s="1"/>
  <c r="AS1046" i="4"/>
  <c r="AT1046" i="4" s="1"/>
  <c r="AS723" i="4"/>
  <c r="AT723" i="4" s="1"/>
  <c r="AS2275" i="4"/>
  <c r="AT2275" i="4" s="1"/>
  <c r="AS992" i="4"/>
  <c r="AR1777" i="4"/>
  <c r="AS1777" i="4"/>
  <c r="AR1684" i="4"/>
  <c r="AS1684" i="4"/>
  <c r="AS2160" i="4"/>
  <c r="AR2160" i="4"/>
  <c r="AS625" i="4"/>
  <c r="AR625" i="4"/>
  <c r="AR461" i="4"/>
  <c r="AT461" i="4" s="1"/>
  <c r="AS1644" i="4"/>
  <c r="AS2103" i="4"/>
  <c r="AS1482" i="4"/>
  <c r="AR1407" i="4"/>
  <c r="AT1407" i="4" s="1"/>
  <c r="AS1374" i="4"/>
  <c r="AS1315" i="4"/>
  <c r="AT1315" i="4" s="1"/>
  <c r="AS1147" i="4"/>
  <c r="AS1106" i="4"/>
  <c r="AS661" i="4"/>
  <c r="AT661" i="4" s="1"/>
  <c r="AS2287" i="4"/>
  <c r="AT2287" i="4" s="1"/>
  <c r="AR1713" i="4"/>
  <c r="AS1713" i="4"/>
  <c r="AR1516" i="4"/>
  <c r="AS1516" i="4"/>
  <c r="AR1118" i="4"/>
  <c r="AS1118" i="4"/>
  <c r="AS468" i="4"/>
  <c r="AT468" i="4" s="1"/>
  <c r="AS412" i="4"/>
  <c r="AT412" i="4" s="1"/>
  <c r="AS85" i="4"/>
  <c r="AT85" i="4" s="1"/>
  <c r="AR431" i="4"/>
  <c r="AT431" i="4" s="1"/>
  <c r="AS1871" i="4"/>
  <c r="AR1848" i="4"/>
  <c r="AT1848" i="4" s="1"/>
  <c r="AR808" i="4"/>
  <c r="AT808" i="4" s="1"/>
  <c r="AS95" i="4"/>
  <c r="AT95" i="4" s="1"/>
  <c r="AS466" i="4"/>
  <c r="AS1694" i="4"/>
  <c r="AR488" i="4"/>
  <c r="AT488" i="4" s="1"/>
  <c r="AR83" i="4"/>
  <c r="AR1864" i="4"/>
  <c r="AT1864" i="4" s="1"/>
  <c r="AS1836" i="4"/>
  <c r="AT1836" i="4" s="1"/>
  <c r="AS464" i="4"/>
  <c r="AT464" i="4" s="1"/>
  <c r="AS1729" i="4"/>
  <c r="AS1668" i="4"/>
  <c r="AS1603" i="4"/>
  <c r="AT1603" i="4" s="1"/>
  <c r="AR841" i="4"/>
  <c r="AT841" i="4" s="1"/>
  <c r="AS458" i="4"/>
  <c r="AT458" i="4" s="1"/>
  <c r="AS1262" i="4"/>
  <c r="AT1262" i="4" s="1"/>
  <c r="AS899" i="4"/>
  <c r="AT899" i="4" s="1"/>
  <c r="AR2178" i="4"/>
  <c r="AT2178" i="4" s="1"/>
  <c r="AS665" i="4"/>
  <c r="AT665" i="4" s="1"/>
  <c r="AR225" i="4"/>
  <c r="AT225" i="4" s="1"/>
  <c r="AR210" i="4"/>
  <c r="AS210" i="4"/>
  <c r="AR1090" i="4"/>
  <c r="AS1090" i="4"/>
  <c r="AS1881" i="4"/>
  <c r="AT1881" i="4" s="1"/>
  <c r="AS526" i="4"/>
  <c r="AT526" i="4" s="1"/>
  <c r="AS200" i="4"/>
  <c r="AS2313" i="4"/>
  <c r="AS235" i="4"/>
  <c r="AT235" i="4" s="1"/>
  <c r="AS997" i="4"/>
  <c r="AT997" i="4" s="1"/>
  <c r="AR263" i="4"/>
  <c r="AS263" i="4"/>
  <c r="AR773" i="4"/>
  <c r="AS773" i="4"/>
  <c r="AR630" i="4"/>
  <c r="AS630" i="4"/>
  <c r="AR476" i="4"/>
  <c r="AT476" i="4" s="1"/>
  <c r="AS460" i="4"/>
  <c r="AS91" i="4"/>
  <c r="AT91" i="4" s="1"/>
  <c r="AS1769" i="4"/>
  <c r="AS1577" i="4"/>
  <c r="AT1577" i="4" s="1"/>
  <c r="AS534" i="4"/>
  <c r="AS1505" i="4"/>
  <c r="AS1915" i="4"/>
  <c r="AT1915" i="4" s="1"/>
  <c r="AS1719" i="4"/>
  <c r="AT1719" i="4" s="1"/>
  <c r="AS1630" i="4"/>
  <c r="AS1291" i="4"/>
  <c r="AS421" i="4"/>
  <c r="AT421" i="4" s="1"/>
  <c r="AS377" i="4"/>
  <c r="AS1128" i="4"/>
  <c r="AT1128" i="4" s="1"/>
  <c r="AS2183" i="4"/>
  <c r="AS109" i="4"/>
  <c r="AT109" i="4" s="1"/>
  <c r="AS564" i="4"/>
  <c r="AS755" i="4"/>
  <c r="AT755" i="4" s="1"/>
  <c r="AS1533" i="4"/>
  <c r="AS1385" i="4"/>
  <c r="AT1385" i="4" s="1"/>
  <c r="AS1324" i="4"/>
  <c r="AR1223" i="4"/>
  <c r="AT1223" i="4" s="1"/>
  <c r="AS117" i="4"/>
  <c r="AR1303" i="4"/>
  <c r="AS1303" i="4"/>
  <c r="AS1067" i="4"/>
  <c r="AR1067" i="4"/>
  <c r="AS150" i="4"/>
  <c r="AT150" i="4" s="1"/>
  <c r="AS1419" i="4"/>
  <c r="AT1419" i="4" s="1"/>
  <c r="AS2193" i="4"/>
  <c r="AS2154" i="4"/>
  <c r="AT2154" i="4" s="1"/>
  <c r="AS62" i="4"/>
  <c r="AS1892" i="4"/>
  <c r="AT1892" i="4" s="1"/>
  <c r="AS1810" i="4"/>
  <c r="AS1613" i="4"/>
  <c r="AT1613" i="4" s="1"/>
  <c r="AS1561" i="4"/>
  <c r="AS1439" i="4"/>
  <c r="AS1353" i="4"/>
  <c r="AS160" i="4"/>
  <c r="AT160" i="4" s="1"/>
  <c r="AS463" i="4"/>
  <c r="AT463" i="4" s="1"/>
  <c r="AS361" i="4"/>
  <c r="AS2175" i="4"/>
  <c r="AT2175" i="4" s="1"/>
  <c r="AS140" i="4"/>
  <c r="AS1002" i="4"/>
  <c r="AS334" i="4"/>
  <c r="AR334" i="4"/>
  <c r="AR1543" i="4"/>
  <c r="AS1543" i="4"/>
  <c r="AR2329" i="4"/>
  <c r="AS2329" i="4"/>
  <c r="AR585" i="4"/>
  <c r="AS585" i="4"/>
  <c r="AS18" i="4"/>
  <c r="AS921" i="4"/>
  <c r="AS940" i="4"/>
  <c r="AT940" i="4" s="1"/>
  <c r="AS1656" i="4"/>
  <c r="AS1586" i="4"/>
  <c r="AS1463" i="4"/>
  <c r="AT1463" i="4" s="1"/>
  <c r="AR699" i="4"/>
  <c r="AS699" i="4"/>
  <c r="AS2343" i="4"/>
  <c r="AS1753" i="4"/>
  <c r="AS1674" i="4"/>
  <c r="AT1674" i="4" s="1"/>
  <c r="AS251" i="4"/>
  <c r="AT251" i="4" s="1"/>
  <c r="AR2100" i="4"/>
  <c r="AS2100" i="4"/>
  <c r="AR1243" i="4"/>
  <c r="AS1243" i="4"/>
  <c r="AS1798" i="4"/>
  <c r="AT1798" i="4" s="1"/>
  <c r="AS2106" i="4"/>
  <c r="AS430" i="4"/>
  <c r="AT430" i="4" s="1"/>
  <c r="AS410" i="4"/>
  <c r="AT410" i="4" s="1"/>
  <c r="AR548" i="4"/>
  <c r="AT548" i="4" s="1"/>
  <c r="AS1138" i="4"/>
  <c r="AS189" i="4"/>
  <c r="AS21" i="4"/>
  <c r="AS2094" i="4"/>
  <c r="AR388" i="4"/>
  <c r="AT388" i="4" s="1"/>
  <c r="AS71" i="4"/>
  <c r="AT71" i="4" s="1"/>
  <c r="AR783" i="4"/>
  <c r="AT783" i="4" s="1"/>
  <c r="AS2340" i="4"/>
  <c r="AR1867" i="4"/>
  <c r="AR1842" i="4"/>
  <c r="AT1842" i="4" s="1"/>
  <c r="AS1741" i="4"/>
  <c r="AR1882" i="4"/>
  <c r="AS1882" i="4"/>
  <c r="AS1900" i="4"/>
  <c r="AS1693" i="4"/>
  <c r="AR715" i="4"/>
  <c r="AS457" i="4"/>
  <c r="AR1289" i="4"/>
  <c r="AS1182" i="4"/>
  <c r="AR77" i="4"/>
  <c r="AS155" i="4"/>
  <c r="AT155" i="4" s="1"/>
  <c r="AS1890" i="4"/>
  <c r="AT1890" i="4" s="1"/>
  <c r="AS154" i="4"/>
  <c r="AT154" i="4" s="1"/>
  <c r="AR1584" i="4"/>
  <c r="AT1584" i="4" s="1"/>
  <c r="AS1549" i="4"/>
  <c r="AR477" i="4"/>
  <c r="AT477" i="4" s="1"/>
  <c r="AR392" i="4"/>
  <c r="AT392" i="4" s="1"/>
  <c r="AR1393" i="4"/>
  <c r="AT1393" i="4" s="1"/>
  <c r="AS1351" i="4"/>
  <c r="AS1301" i="4"/>
  <c r="AS828" i="4"/>
  <c r="AS249" i="4"/>
  <c r="AT249" i="4" s="1"/>
  <c r="AR44" i="4"/>
  <c r="AT44" i="4" s="1"/>
  <c r="AS1914" i="4"/>
  <c r="AT1914" i="4" s="1"/>
  <c r="AR66" i="4"/>
  <c r="AT66" i="4" s="1"/>
  <c r="AS1870" i="4"/>
  <c r="AS1737" i="4"/>
  <c r="AT1737" i="4" s="1"/>
  <c r="AR1628" i="4"/>
  <c r="AR1863" i="4"/>
  <c r="AS1863" i="4"/>
  <c r="AR2077" i="4"/>
  <c r="AS2077" i="4"/>
  <c r="AR2003" i="4"/>
  <c r="AS2003" i="4"/>
  <c r="AR934" i="4"/>
  <c r="AS934" i="4"/>
  <c r="AR2368" i="4"/>
  <c r="AS2368" i="4"/>
  <c r="AR1808" i="4"/>
  <c r="AS1808" i="4"/>
  <c r="AR1514" i="4"/>
  <c r="AS1514" i="4"/>
  <c r="AR1313" i="4"/>
  <c r="AS1313" i="4"/>
  <c r="AR159" i="4"/>
  <c r="AS159" i="4"/>
  <c r="AR353" i="4"/>
  <c r="AS353" i="4"/>
  <c r="AR1145" i="4"/>
  <c r="AS1145" i="4"/>
  <c r="AR2223" i="4"/>
  <c r="AT2223" i="4" s="1"/>
  <c r="AS871" i="4"/>
  <c r="AS312" i="4"/>
  <c r="AT312" i="4" s="1"/>
  <c r="AS1787" i="4"/>
  <c r="AT1787" i="4" s="1"/>
  <c r="AS1682" i="4"/>
  <c r="AS1666" i="4"/>
  <c r="AT1666" i="4" s="1"/>
  <c r="AS2147" i="4"/>
  <c r="AS1601" i="4"/>
  <c r="AT1601" i="4" s="1"/>
  <c r="AR706" i="4"/>
  <c r="AT706" i="4" s="1"/>
  <c r="AS1417" i="4"/>
  <c r="AT1417" i="4" s="1"/>
  <c r="AS1260" i="4"/>
  <c r="AS1221" i="4"/>
  <c r="AS734" i="4"/>
  <c r="AR1879" i="4"/>
  <c r="AS1879" i="4"/>
  <c r="AS518" i="4"/>
  <c r="AT518" i="4" s="1"/>
  <c r="AS2321" i="4"/>
  <c r="AT2321" i="4" s="1"/>
  <c r="AS1481" i="4"/>
  <c r="AS590" i="4"/>
  <c r="AS1271" i="4"/>
  <c r="AT1271" i="4" s="1"/>
  <c r="AS1231" i="4"/>
  <c r="AT1231" i="4" s="1"/>
  <c r="AS830" i="4"/>
  <c r="AT830" i="4" s="1"/>
  <c r="AS1154" i="4"/>
  <c r="AS1117" i="4"/>
  <c r="AT1117" i="4" s="1"/>
  <c r="AR1827" i="4"/>
  <c r="AS1827" i="4"/>
  <c r="AR432" i="4"/>
  <c r="AS432" i="4"/>
  <c r="AR1372" i="4"/>
  <c r="AS1372" i="4"/>
  <c r="AR104" i="4"/>
  <c r="AT104" i="4" s="1"/>
  <c r="AR29" i="4"/>
  <c r="AS1727" i="4"/>
  <c r="AS558" i="4"/>
  <c r="AT558" i="4" s="1"/>
  <c r="AS309" i="4"/>
  <c r="AT309" i="4" s="1"/>
  <c r="AS1903" i="4"/>
  <c r="AS1858" i="4"/>
  <c r="AT1858" i="4" s="1"/>
  <c r="AS1846" i="4"/>
  <c r="AS149" i="4"/>
  <c r="AS1703" i="4"/>
  <c r="AT1703" i="4" s="1"/>
  <c r="AS1642" i="4"/>
  <c r="AT1642" i="4" s="1"/>
  <c r="AR1524" i="4"/>
  <c r="AT1524" i="4" s="1"/>
  <c r="AS1462" i="4"/>
  <c r="AT1462" i="4" s="1"/>
  <c r="AR484" i="4"/>
  <c r="AT484" i="4" s="1"/>
  <c r="AS905" i="4"/>
  <c r="AT905" i="4" s="1"/>
  <c r="AS1164" i="4"/>
  <c r="AS1119" i="4"/>
  <c r="AR1711" i="4"/>
  <c r="AS1711" i="4"/>
  <c r="AS313" i="4"/>
  <c r="AR313" i="4"/>
  <c r="AS240" i="4"/>
  <c r="AS1282" i="4"/>
  <c r="AR347" i="4"/>
  <c r="AS347" i="4"/>
  <c r="AR1621" i="4"/>
  <c r="AS1621" i="4"/>
  <c r="AS2099" i="4"/>
  <c r="AS963" i="4"/>
  <c r="AS690" i="4"/>
  <c r="AT690" i="4" s="1"/>
  <c r="AS1873" i="4"/>
  <c r="AS1718" i="4"/>
  <c r="AS1672" i="4"/>
  <c r="AT1672" i="4" s="1"/>
  <c r="AS1531" i="4"/>
  <c r="AS481" i="4"/>
  <c r="AS1334" i="4"/>
  <c r="AS352" i="4"/>
  <c r="AT352" i="4" s="1"/>
  <c r="AS1170" i="4"/>
  <c r="AS433" i="4"/>
  <c r="AR1251" i="4"/>
  <c r="AS1251" i="4"/>
  <c r="AS927" i="4"/>
  <c r="AT927" i="4" s="1"/>
  <c r="AR191" i="4"/>
  <c r="AS191" i="4"/>
  <c r="AR704" i="4"/>
  <c r="AS704" i="4"/>
  <c r="AR1576" i="4"/>
  <c r="AT1576" i="4" s="1"/>
  <c r="AR1383" i="4"/>
  <c r="AT1383" i="4" s="1"/>
  <c r="AS1242" i="4"/>
  <c r="AS1834" i="4"/>
  <c r="AT1834" i="4" s="1"/>
  <c r="AS1654" i="4"/>
  <c r="AT1654" i="4" s="1"/>
  <c r="AS1541" i="4"/>
  <c r="AT1541" i="4" s="1"/>
  <c r="AR1850" i="4"/>
  <c r="AS1850" i="4"/>
  <c r="AR1776" i="4"/>
  <c r="AS1776" i="4"/>
  <c r="AS1906" i="4"/>
  <c r="AT1906" i="4" s="1"/>
  <c r="AS1767" i="4"/>
  <c r="AS1745" i="4"/>
  <c r="AS374" i="4"/>
  <c r="AR192" i="4"/>
  <c r="AS192" i="4"/>
  <c r="AR752" i="4"/>
  <c r="AS752" i="4"/>
  <c r="AS2216" i="4"/>
  <c r="AS344" i="4"/>
  <c r="AT344" i="4" s="1"/>
  <c r="AS156" i="4"/>
  <c r="AS814" i="4"/>
  <c r="AS1796" i="4"/>
  <c r="AR169" i="4"/>
  <c r="AT169" i="4" s="1"/>
  <c r="AS1137" i="4"/>
  <c r="AT1137" i="4" s="1"/>
  <c r="AS358" i="4"/>
  <c r="AT358" i="4" s="1"/>
  <c r="AS76" i="4"/>
  <c r="AS1929" i="4"/>
  <c r="AS8" i="4"/>
  <c r="AT8" i="4" s="1"/>
  <c r="AR948" i="4"/>
  <c r="AT948" i="4" s="1"/>
  <c r="AS1872" i="4"/>
  <c r="AS1760" i="4"/>
  <c r="AT1760" i="4" s="1"/>
  <c r="AS367" i="4"/>
  <c r="AS959" i="4"/>
  <c r="AT959" i="4" s="1"/>
  <c r="AS345" i="4"/>
  <c r="AR80" i="4"/>
  <c r="AT80" i="4" s="1"/>
  <c r="AT74" i="4"/>
  <c r="AS27" i="4"/>
  <c r="AR371" i="4"/>
  <c r="AT371" i="4" s="1"/>
  <c r="AS370" i="4"/>
  <c r="AT370" i="4" s="1"/>
  <c r="AR473" i="4"/>
  <c r="AT473" i="4" s="1"/>
  <c r="AR2221" i="4"/>
  <c r="AT2221" i="4" s="1"/>
  <c r="AS208" i="4"/>
  <c r="AS467" i="4"/>
  <c r="AS874" i="4"/>
  <c r="AT874" i="4" s="1"/>
  <c r="AR119" i="4"/>
  <c r="AS88" i="4"/>
  <c r="AT88" i="4" s="1"/>
  <c r="AS817" i="4"/>
  <c r="AS99" i="4"/>
  <c r="AR54" i="4"/>
  <c r="AT54" i="4" s="1"/>
  <c r="AS1910" i="4"/>
  <c r="AT1910" i="4" s="1"/>
  <c r="AS385" i="4"/>
  <c r="AS957" i="4"/>
  <c r="AT957" i="4" s="1"/>
  <c r="AS2345" i="4"/>
  <c r="AR20" i="4"/>
  <c r="AT20" i="4" s="1"/>
  <c r="AS16" i="4"/>
  <c r="AS383" i="4"/>
  <c r="AR2211" i="4"/>
  <c r="AT2211" i="4" s="1"/>
  <c r="AR1512" i="4"/>
  <c r="AT1512" i="4" s="1"/>
  <c r="AR2201" i="4"/>
  <c r="AT2201" i="4" s="1"/>
  <c r="AR557" i="4"/>
  <c r="AT557" i="4" s="1"/>
  <c r="AS414" i="4"/>
  <c r="AT414" i="4" s="1"/>
  <c r="AS958" i="4"/>
  <c r="AS1876" i="4"/>
  <c r="AR789" i="4"/>
  <c r="AS2402" i="4"/>
  <c r="AS812" i="4"/>
  <c r="AS2067" i="4"/>
  <c r="AS2056" i="4"/>
  <c r="AR1927" i="4"/>
  <c r="AT1927" i="4" s="1"/>
  <c r="AS2079" i="4"/>
  <c r="AS2396" i="4"/>
  <c r="AS2066" i="4"/>
  <c r="AS2055" i="4"/>
  <c r="AS2044" i="4"/>
  <c r="AS2124" i="4"/>
  <c r="AV2124" i="4" s="1"/>
  <c r="AS2024" i="4"/>
  <c r="AS2014" i="4"/>
  <c r="AV2014" i="4" s="1"/>
  <c r="AS2004" i="4"/>
  <c r="AS1994" i="4"/>
  <c r="AS2389" i="4"/>
  <c r="AS2090" i="4"/>
  <c r="AT2090" i="4" s="1"/>
  <c r="AV2090" i="4" s="1"/>
  <c r="AS1977" i="4"/>
  <c r="AS926" i="4"/>
  <c r="AS546" i="4"/>
  <c r="AS2080" i="4"/>
  <c r="AS2370" i="4"/>
  <c r="AS2358" i="4"/>
  <c r="AT2358" i="4" s="1"/>
  <c r="AV2358" i="4" s="1"/>
  <c r="AS1969" i="4"/>
  <c r="AS1958" i="4"/>
  <c r="AS1931" i="4"/>
  <c r="AS929" i="4"/>
  <c r="AR1679" i="4"/>
  <c r="AS1679" i="4"/>
  <c r="AS873" i="4"/>
  <c r="AS2206" i="4"/>
  <c r="AS1821" i="4"/>
  <c r="AT1821" i="4" s="1"/>
  <c r="AS1761" i="4"/>
  <c r="AT1761" i="4" s="1"/>
  <c r="AS1716" i="4"/>
  <c r="AT1716" i="4" s="1"/>
  <c r="AR2104" i="4"/>
  <c r="AR1521" i="4"/>
  <c r="AT1521" i="4" s="1"/>
  <c r="AR1436" i="4"/>
  <c r="AT1436" i="4" s="1"/>
  <c r="AR1321" i="4"/>
  <c r="AR740" i="4"/>
  <c r="AR1169" i="4"/>
  <c r="AT1169" i="4" s="1"/>
  <c r="AR1831" i="4"/>
  <c r="AS1831" i="4"/>
  <c r="AS405" i="4"/>
  <c r="AR97" i="4"/>
  <c r="AT97" i="4" s="1"/>
  <c r="AS89" i="4"/>
  <c r="AS868" i="4"/>
  <c r="AT868" i="4" s="1"/>
  <c r="AR1839" i="4"/>
  <c r="AT1839" i="4" s="1"/>
  <c r="AR1780" i="4"/>
  <c r="AT1780" i="4" s="1"/>
  <c r="AR1732" i="4"/>
  <c r="AT1732" i="4" s="1"/>
  <c r="AR2146" i="4"/>
  <c r="AR1529" i="4"/>
  <c r="AT1529" i="4" s="1"/>
  <c r="AR1444" i="4"/>
  <c r="AR1331" i="4"/>
  <c r="AR1218" i="4"/>
  <c r="AT1218" i="4" s="1"/>
  <c r="AR895" i="4"/>
  <c r="AR530" i="4"/>
  <c r="AS530" i="4"/>
  <c r="AR1843" i="4"/>
  <c r="AS1843" i="4"/>
  <c r="AS1735" i="4"/>
  <c r="AR1735" i="4"/>
  <c r="AS171" i="4"/>
  <c r="AR1640" i="4"/>
  <c r="AT1640" i="4" s="1"/>
  <c r="AR1539" i="4"/>
  <c r="AT1539" i="4" s="1"/>
  <c r="AR1452" i="4"/>
  <c r="AT1452" i="4" s="1"/>
  <c r="AR455" i="4"/>
  <c r="AT455" i="4" s="1"/>
  <c r="AR1229" i="4"/>
  <c r="AT1229" i="4" s="1"/>
  <c r="AR246" i="4"/>
  <c r="AT246" i="4" s="1"/>
  <c r="AR1756" i="4"/>
  <c r="AS1756" i="4"/>
  <c r="AR1687" i="4"/>
  <c r="AS1687" i="4"/>
  <c r="AS2092" i="4"/>
  <c r="AR2092" i="4"/>
  <c r="AR784" i="4"/>
  <c r="AS784" i="4"/>
  <c r="AR1784" i="4"/>
  <c r="AS1784" i="4"/>
  <c r="AR75" i="4"/>
  <c r="AS75" i="4"/>
  <c r="AR106" i="4"/>
  <c r="AS106" i="4"/>
  <c r="AR2203" i="4"/>
  <c r="AS2203" i="4"/>
  <c r="AS394" i="4"/>
  <c r="AR1855" i="4"/>
  <c r="AT1855" i="4" s="1"/>
  <c r="AR1556" i="4"/>
  <c r="AR396" i="4"/>
  <c r="AT396" i="4" s="1"/>
  <c r="AR1359" i="4"/>
  <c r="AT1359" i="4" s="1"/>
  <c r="AR1240" i="4"/>
  <c r="AT1240" i="4" s="1"/>
  <c r="AR1172" i="4"/>
  <c r="AT1172" i="4" s="1"/>
  <c r="AR81" i="4"/>
  <c r="AS81" i="4"/>
  <c r="AR1887" i="4"/>
  <c r="AS1887" i="4"/>
  <c r="AR1908" i="4"/>
  <c r="AS1908" i="4"/>
  <c r="AR42" i="4"/>
  <c r="AS42" i="4"/>
  <c r="AS2219" i="4"/>
  <c r="AS55" i="4"/>
  <c r="AR1904" i="4"/>
  <c r="AT1904" i="4" s="1"/>
  <c r="AS1651" i="4"/>
  <c r="AR846" i="4"/>
  <c r="AT846" i="4" s="1"/>
  <c r="AR1470" i="4"/>
  <c r="AT1470" i="4" s="1"/>
  <c r="AR1369" i="4"/>
  <c r="AR1248" i="4"/>
  <c r="AT1248" i="4" s="1"/>
  <c r="AR426" i="4"/>
  <c r="AT426" i="4" s="1"/>
  <c r="AS1663" i="4"/>
  <c r="AR1663" i="4"/>
  <c r="AR863" i="4"/>
  <c r="AS863" i="4"/>
  <c r="AR1801" i="4"/>
  <c r="AS1801" i="4"/>
  <c r="AR1750" i="4"/>
  <c r="AS1750" i="4"/>
  <c r="AS266" i="4"/>
  <c r="AR1771" i="4"/>
  <c r="AT1771" i="4" s="1"/>
  <c r="AR1722" i="4"/>
  <c r="AT1722" i="4" s="1"/>
  <c r="AR1574" i="4"/>
  <c r="AT1574" i="4" s="1"/>
  <c r="AR1257" i="4"/>
  <c r="AR2328" i="4"/>
  <c r="AT2328" i="4" s="1"/>
  <c r="AS490" i="4"/>
  <c r="AS2109" i="4"/>
  <c r="AR2109" i="4"/>
  <c r="AR1671" i="4"/>
  <c r="AS1671" i="4"/>
  <c r="AS1817" i="4"/>
  <c r="AR872" i="4"/>
  <c r="AS872" i="4"/>
  <c r="AS23" i="4"/>
  <c r="AR23" i="4"/>
  <c r="AS551" i="4"/>
  <c r="AR551" i="4"/>
  <c r="AR1829" i="4"/>
  <c r="AT1829" i="4" s="1"/>
  <c r="AR1473" i="4"/>
  <c r="AT1473" i="4" s="1"/>
  <c r="AR1381" i="4"/>
  <c r="AS386" i="4"/>
  <c r="AT386" i="4" s="1"/>
  <c r="AS78" i="4"/>
  <c r="AT78" i="4" s="1"/>
  <c r="AS193" i="4"/>
  <c r="AT193" i="4" s="1"/>
  <c r="AR870" i="4"/>
  <c r="AT870" i="4" s="1"/>
  <c r="AS2208" i="4"/>
  <c r="AT2208" i="4" s="1"/>
  <c r="AS389" i="4"/>
  <c r="AS1764" i="4"/>
  <c r="AT1764" i="4" s="1"/>
  <c r="AS1717" i="4"/>
  <c r="AR1582" i="4"/>
  <c r="AT1582" i="4" s="1"/>
  <c r="AR1478" i="4"/>
  <c r="AT1478" i="4" s="1"/>
  <c r="AR1390" i="4"/>
  <c r="AT1390" i="4" s="1"/>
  <c r="AR1268" i="4"/>
  <c r="AT1268" i="4" s="1"/>
  <c r="AR28" i="4"/>
  <c r="AT28" i="4" s="1"/>
  <c r="AR1126" i="4"/>
  <c r="AT1126" i="4" s="1"/>
  <c r="AS1759" i="4"/>
  <c r="AR1691" i="4"/>
  <c r="AT1691" i="4" s="1"/>
  <c r="AR485" i="4"/>
  <c r="AT485" i="4" s="1"/>
  <c r="AR867" i="4"/>
  <c r="AS867" i="4"/>
  <c r="AR1860" i="4"/>
  <c r="AS1860" i="4"/>
  <c r="AS14" i="4"/>
  <c r="AS1868" i="4"/>
  <c r="AS35" i="4"/>
  <c r="AR472" i="4"/>
  <c r="AT472" i="4" s="1"/>
  <c r="AR1884" i="4"/>
  <c r="AT1884" i="4" s="1"/>
  <c r="AR1591" i="4"/>
  <c r="AT1591" i="4" s="1"/>
  <c r="AR1485" i="4"/>
  <c r="AT1485" i="4" s="1"/>
  <c r="AR1402" i="4"/>
  <c r="AT1402" i="4" s="1"/>
  <c r="AR1280" i="4"/>
  <c r="AR1193" i="4"/>
  <c r="AT1193" i="4" s="1"/>
  <c r="AR1134" i="4"/>
  <c r="AT1134" i="4" s="1"/>
  <c r="AR63" i="4"/>
  <c r="AS63" i="4"/>
  <c r="AR1726" i="4"/>
  <c r="AS1726" i="4"/>
  <c r="AR465" i="4"/>
  <c r="AT465" i="4" s="1"/>
  <c r="AR1348" i="4"/>
  <c r="AR787" i="4"/>
  <c r="AS787" i="4"/>
  <c r="AS1851" i="4"/>
  <c r="AR1851" i="4"/>
  <c r="AS1791" i="4"/>
  <c r="AR1791" i="4"/>
  <c r="AR435" i="4"/>
  <c r="AT435" i="4" s="1"/>
  <c r="AS1805" i="4"/>
  <c r="AT1805" i="4" s="1"/>
  <c r="AS955" i="4"/>
  <c r="AT955" i="4" s="1"/>
  <c r="AS1700" i="4"/>
  <c r="AT1700" i="4" s="1"/>
  <c r="AR1599" i="4"/>
  <c r="AT1599" i="4" s="1"/>
  <c r="AR1493" i="4"/>
  <c r="AT1493" i="4" s="1"/>
  <c r="AR1414" i="4"/>
  <c r="AT1414" i="4" s="1"/>
  <c r="AR439" i="4"/>
  <c r="AT439" i="4" s="1"/>
  <c r="AR1200" i="4"/>
  <c r="AT1200" i="4" s="1"/>
  <c r="AR1143" i="4"/>
  <c r="AT1143" i="4" s="1"/>
  <c r="AR1793" i="4"/>
  <c r="AT1793" i="4" s="1"/>
  <c r="AR853" i="4"/>
  <c r="AT853" i="4" s="1"/>
  <c r="AS1708" i="4"/>
  <c r="AR30" i="4"/>
  <c r="AS30" i="4"/>
  <c r="AR866" i="4"/>
  <c r="AS866" i="4"/>
  <c r="AR1813" i="4"/>
  <c r="AS1813" i="4"/>
  <c r="AS1917" i="4"/>
  <c r="AS952" i="4"/>
  <c r="AR1609" i="4"/>
  <c r="AT1609" i="4" s="1"/>
  <c r="AR2101" i="4"/>
  <c r="AT2101" i="4" s="1"/>
  <c r="AR1426" i="4"/>
  <c r="AT1426" i="4" s="1"/>
  <c r="AR1298" i="4"/>
  <c r="AT1298" i="4" s="1"/>
  <c r="AR738" i="4"/>
  <c r="AR781" i="4"/>
  <c r="AT781" i="4" s="1"/>
  <c r="AS1916" i="4"/>
  <c r="AR1913" i="4"/>
  <c r="AT1913" i="4" s="1"/>
  <c r="AS209" i="4"/>
  <c r="AT209" i="4" s="1"/>
  <c r="AS406" i="4"/>
  <c r="AS2217" i="4"/>
  <c r="AT2217" i="4" s="1"/>
  <c r="AS278" i="4"/>
  <c r="AT278" i="4" s="1"/>
  <c r="AS489" i="4"/>
  <c r="AS445" i="4"/>
  <c r="AS354" i="4"/>
  <c r="AS87" i="4"/>
  <c r="AT87" i="4" s="1"/>
  <c r="AS390" i="4"/>
  <c r="AT390" i="4" s="1"/>
  <c r="AS31" i="4"/>
  <c r="AT31" i="4" s="1"/>
  <c r="AS2218" i="4"/>
  <c r="AS346" i="4"/>
  <c r="AT346" i="4" s="1"/>
  <c r="AS539" i="4"/>
  <c r="AT539" i="4" s="1"/>
  <c r="AS950" i="4"/>
  <c r="AT950" i="4" s="1"/>
  <c r="AS13" i="4"/>
  <c r="AT13" i="4" s="1"/>
  <c r="AS1912" i="4"/>
  <c r="AS90" i="4"/>
  <c r="AT90" i="4" s="1"/>
  <c r="AS146" i="4"/>
  <c r="AT146" i="4" s="1"/>
  <c r="AS239" i="4"/>
  <c r="AS22" i="4"/>
  <c r="AT22" i="4" s="1"/>
  <c r="AS49" i="4"/>
  <c r="AT49" i="4" s="1"/>
  <c r="AS441" i="4"/>
  <c r="AS816" i="4"/>
  <c r="AT816" i="4" s="1"/>
  <c r="AS6" i="4"/>
  <c r="AT6" i="4" s="1"/>
  <c r="AS786" i="4"/>
  <c r="AS684" i="4"/>
  <c r="AT684" i="4" s="1"/>
  <c r="AS1880" i="4"/>
  <c r="AT1880" i="4" s="1"/>
  <c r="AS543" i="4"/>
  <c r="AT543" i="4" s="1"/>
  <c r="AS1849" i="4"/>
  <c r="AS183" i="4"/>
  <c r="AS1907" i="4"/>
  <c r="AT1907" i="4" s="1"/>
  <c r="AS411" i="4"/>
  <c r="AT411" i="4" s="1"/>
  <c r="AS1875" i="4"/>
  <c r="AS1822" i="4"/>
  <c r="AT1822" i="4" s="1"/>
  <c r="AS856" i="4"/>
  <c r="AS105" i="4"/>
  <c r="AT105" i="4" s="1"/>
  <c r="AT1079" i="4"/>
  <c r="AT2250" i="4"/>
  <c r="AT604" i="4"/>
  <c r="AT498" i="4"/>
  <c r="AT1053" i="4"/>
  <c r="AT1159" i="4"/>
  <c r="AT682" i="4"/>
  <c r="AT1627" i="4"/>
  <c r="AT1167" i="4"/>
  <c r="AT330" i="4"/>
  <c r="AT568" i="4"/>
  <c r="AT133" i="4"/>
  <c r="AT120" i="4"/>
  <c r="AT1161" i="4"/>
  <c r="AT1101" i="4"/>
  <c r="AT1092" i="4"/>
  <c r="AT968" i="4"/>
  <c r="AT113" i="4"/>
  <c r="AT538" i="4"/>
  <c r="AT130" i="4"/>
  <c r="AT470" i="4"/>
  <c r="AT972" i="4"/>
  <c r="AT550" i="4"/>
  <c r="AT965" i="4"/>
  <c r="AT420" i="4"/>
  <c r="AT257" i="4"/>
  <c r="AT945" i="4"/>
  <c r="AT967" i="4"/>
  <c r="AT1073" i="4"/>
  <c r="AT753" i="4"/>
  <c r="AT2292" i="4"/>
  <c r="AT602" i="4"/>
  <c r="AT595" i="4"/>
  <c r="AT634" i="4"/>
  <c r="AT2235" i="4"/>
  <c r="AT152" i="4"/>
  <c r="AV2012" i="4"/>
  <c r="AT376" i="4"/>
  <c r="AT1150" i="4"/>
  <c r="AT2242" i="4"/>
  <c r="AT593" i="4"/>
  <c r="AT305" i="4"/>
  <c r="AT1078" i="4"/>
  <c r="AT1071" i="4"/>
  <c r="AT226" i="4"/>
  <c r="AT1000" i="4"/>
  <c r="AT2272" i="4"/>
  <c r="AT1545" i="4"/>
  <c r="AT1075" i="4"/>
  <c r="AT692" i="4"/>
  <c r="AT72" i="4"/>
  <c r="AT1660" i="4"/>
  <c r="AT1648" i="4"/>
  <c r="AT1637" i="4"/>
  <c r="AT516" i="4"/>
  <c r="AT2335" i="4"/>
  <c r="AT1593" i="4"/>
  <c r="AT1589" i="4"/>
  <c r="AT1572" i="4"/>
  <c r="AT1484" i="4"/>
  <c r="AT1472" i="4"/>
  <c r="AT912" i="4"/>
  <c r="AT1458" i="4"/>
  <c r="AT1302" i="4"/>
  <c r="AT501" i="4"/>
  <c r="AT1139" i="4"/>
  <c r="AT2115" i="4"/>
  <c r="AV2115" i="4" s="1"/>
  <c r="AT2113" i="4"/>
  <c r="AV2113" i="4" s="1"/>
  <c r="AT360" i="4"/>
  <c r="AT1366" i="4"/>
  <c r="AT949" i="4"/>
  <c r="AT1108" i="4"/>
  <c r="AT1058" i="4"/>
  <c r="AT2184" i="4"/>
  <c r="AT1158" i="4"/>
  <c r="AT643" i="4"/>
  <c r="AT1030" i="4"/>
  <c r="AT303" i="4"/>
  <c r="AT1082" i="4"/>
  <c r="AT365" i="4"/>
  <c r="AT1755" i="4"/>
  <c r="AT849" i="4"/>
  <c r="AT1709" i="4"/>
  <c r="AT1696" i="4"/>
  <c r="AT179" i="4"/>
  <c r="AT1526" i="4"/>
  <c r="AT842" i="4"/>
  <c r="AT1431" i="4"/>
  <c r="AT480" i="4"/>
  <c r="AT906" i="4"/>
  <c r="AT429" i="4"/>
  <c r="AT295" i="4"/>
  <c r="AT285" i="4"/>
  <c r="AT280" i="4"/>
  <c r="AT138" i="4"/>
  <c r="AT631" i="4"/>
  <c r="AT250" i="4"/>
  <c r="AT363" i="4"/>
  <c r="AT743" i="4"/>
  <c r="AT237" i="4"/>
  <c r="AT535" i="4"/>
  <c r="AT1338" i="4"/>
  <c r="AT1255" i="4"/>
  <c r="AT340" i="4"/>
  <c r="AT566" i="4"/>
  <c r="AT1121" i="4"/>
  <c r="AT495" i="4"/>
  <c r="AT1098" i="4"/>
  <c r="AT969" i="4"/>
  <c r="AT509" i="4"/>
  <c r="AT644" i="4"/>
  <c r="AT151" i="4"/>
  <c r="AT1751" i="4"/>
  <c r="AT1581" i="4"/>
  <c r="AT2153" i="4"/>
  <c r="AT234" i="4"/>
  <c r="AT1004" i="4"/>
  <c r="AT999" i="4"/>
  <c r="AT995" i="4"/>
  <c r="AT2263" i="4"/>
  <c r="AT2251" i="4"/>
  <c r="AT629" i="4"/>
  <c r="AT624" i="4"/>
  <c r="AT2232" i="4"/>
  <c r="AT1515" i="4"/>
  <c r="AT708" i="4"/>
  <c r="AT547" i="4"/>
  <c r="AT185" i="4"/>
  <c r="AT1133" i="4"/>
  <c r="AT1097" i="4"/>
  <c r="AT970" i="4"/>
  <c r="AT311" i="4"/>
  <c r="AT975" i="4"/>
  <c r="AT110" i="4"/>
  <c r="AT205" i="4"/>
  <c r="AT577" i="4"/>
  <c r="AT1120" i="4"/>
  <c r="AT527" i="4"/>
  <c r="AT2315" i="4"/>
  <c r="AT1056" i="4"/>
  <c r="AT2173" i="4"/>
  <c r="AT1033" i="4"/>
  <c r="AT2169" i="4"/>
  <c r="AV2063" i="4"/>
  <c r="AT2363" i="4"/>
  <c r="AV2363" i="4" s="1"/>
  <c r="AT39" i="4"/>
  <c r="AT689" i="4"/>
  <c r="AT1114" i="4"/>
  <c r="AT300" i="4"/>
  <c r="AT524" i="4"/>
  <c r="AT395" i="4"/>
  <c r="AT666" i="4"/>
  <c r="AT1048" i="4"/>
  <c r="AT654" i="4"/>
  <c r="AT646" i="4"/>
  <c r="AT1558" i="4"/>
  <c r="AT695" i="4"/>
  <c r="AT1457" i="4"/>
  <c r="AT2303" i="4"/>
  <c r="AT2260" i="4"/>
  <c r="AT1072" i="4"/>
  <c r="AT415" i="4"/>
  <c r="AV2005" i="4"/>
  <c r="AT1896" i="4"/>
  <c r="AT492" i="4"/>
  <c r="AT416" i="4"/>
  <c r="AT2209" i="4"/>
  <c r="AT825" i="4"/>
  <c r="AT82" i="4"/>
  <c r="AT92" i="4"/>
  <c r="AT93" i="4"/>
  <c r="AT180" i="4"/>
  <c r="AT1629" i="4"/>
  <c r="AT1814" i="4"/>
  <c r="AT2349" i="4"/>
  <c r="AV2349" i="4" s="1"/>
  <c r="AT1865" i="4"/>
  <c r="AT1807" i="4"/>
  <c r="AT1894" i="4"/>
  <c r="AT1859" i="4"/>
  <c r="AT1567" i="4"/>
  <c r="AT1550" i="4"/>
  <c r="AT1532" i="4"/>
  <c r="AT974" i="4"/>
  <c r="AT821" i="4"/>
  <c r="AT301" i="4"/>
  <c r="AT115" i="4"/>
  <c r="AT576" i="4"/>
  <c r="AT2312" i="4"/>
  <c r="AT1034" i="4"/>
  <c r="AT136" i="4"/>
  <c r="AT936" i="4"/>
  <c r="AT621" i="4"/>
  <c r="AT1173" i="4"/>
  <c r="AT506" i="4"/>
  <c r="AT1702" i="4"/>
  <c r="AT1553" i="4"/>
  <c r="AT1495" i="4"/>
  <c r="AT447" i="4"/>
  <c r="AT401" i="4"/>
  <c r="AT327" i="4"/>
  <c r="AT581" i="4"/>
  <c r="AT670" i="4"/>
  <c r="AT1057" i="4"/>
  <c r="AT213" i="4"/>
  <c r="AT599" i="4"/>
  <c r="AT594" i="4"/>
  <c r="AT2240" i="4"/>
  <c r="AT993" i="4"/>
  <c r="AT131" i="4"/>
  <c r="AT2311" i="4"/>
  <c r="AT1824" i="4"/>
  <c r="AT384" i="4"/>
  <c r="AT34" i="4"/>
  <c r="AT1720" i="4"/>
  <c r="AT1685" i="4"/>
  <c r="AT1645" i="4"/>
  <c r="AT2105" i="4"/>
  <c r="AT1614" i="4"/>
  <c r="AT2139" i="4"/>
  <c r="AT1438" i="4"/>
  <c r="AT1238" i="4"/>
  <c r="AT1123" i="4"/>
  <c r="AT1091" i="4"/>
  <c r="AT304" i="4"/>
  <c r="AT2180" i="4"/>
  <c r="AT379" i="4"/>
  <c r="AT512" i="4"/>
  <c r="AT676" i="4"/>
  <c r="AT2172" i="4"/>
  <c r="AT1038" i="4"/>
  <c r="AT134" i="4"/>
  <c r="AT680" i="4"/>
  <c r="AT2325" i="4"/>
  <c r="AT1168" i="4"/>
  <c r="AT2309" i="4"/>
  <c r="AT231" i="4"/>
  <c r="AT886" i="4"/>
  <c r="AT2294" i="4"/>
  <c r="AT2271" i="4"/>
  <c r="AT2238" i="4"/>
  <c r="AT537" i="4"/>
  <c r="AT990" i="4"/>
  <c r="AT944" i="4"/>
  <c r="AT440" i="4"/>
  <c r="AT479" i="4"/>
  <c r="AT1455" i="4"/>
  <c r="AT1410" i="4"/>
  <c r="AT475" i="4"/>
  <c r="AT1096" i="4"/>
  <c r="AT964" i="4"/>
  <c r="AT638" i="4"/>
  <c r="AT203" i="4"/>
  <c r="AT569" i="4"/>
  <c r="AT1052" i="4"/>
  <c r="AT658" i="4"/>
  <c r="AT938" i="4"/>
  <c r="AT2302" i="4"/>
  <c r="AT885" i="4"/>
  <c r="AT2276" i="4"/>
  <c r="AT2245" i="4"/>
  <c r="AT2241" i="4"/>
  <c r="AT128" i="4"/>
  <c r="AT943" i="4"/>
  <c r="AT1404" i="4"/>
  <c r="AT1103" i="4"/>
  <c r="AT275" i="4"/>
  <c r="AT982" i="4"/>
  <c r="AT380" i="4"/>
  <c r="AT1069" i="4"/>
  <c r="AT1063" i="4"/>
  <c r="AT937" i="4"/>
  <c r="AT2253" i="4"/>
  <c r="AT626" i="4"/>
  <c r="AT622" i="4"/>
  <c r="AT86" i="4"/>
  <c r="AT1659" i="4"/>
  <c r="AT1632" i="4"/>
  <c r="AT748" i="4"/>
  <c r="AV748" i="4" s="1"/>
  <c r="AV2383" i="4"/>
  <c r="AT407" i="4"/>
  <c r="AT1920" i="4"/>
  <c r="AT413" i="4"/>
  <c r="AT174" i="4"/>
  <c r="AT953" i="4"/>
  <c r="AT951" i="4"/>
  <c r="AT533" i="4"/>
  <c r="AT1504" i="4"/>
  <c r="AT1951" i="4"/>
  <c r="AV1951" i="4" s="1"/>
  <c r="AT807" i="4"/>
  <c r="AT177" i="4"/>
  <c r="AT791" i="4"/>
  <c r="AT1828" i="4"/>
  <c r="AT840" i="4"/>
  <c r="AT1259" i="4"/>
  <c r="AT450" i="4"/>
  <c r="AT1084" i="4"/>
  <c r="AT111" i="4"/>
  <c r="AT619" i="4"/>
  <c r="AT1500" i="4"/>
  <c r="AT702" i="4"/>
  <c r="AT1423" i="4"/>
  <c r="AT1357" i="4"/>
  <c r="AT2151" i="4"/>
  <c r="AT1206" i="4"/>
  <c r="AT987" i="4"/>
  <c r="AT1468" i="4"/>
  <c r="AT2097" i="4"/>
  <c r="AT1263" i="4"/>
  <c r="AT900" i="4"/>
  <c r="AT553" i="4"/>
  <c r="AT976" i="4"/>
  <c r="AT224" i="4"/>
  <c r="AT531" i="4"/>
  <c r="AT1474" i="4"/>
  <c r="AT515" i="4"/>
  <c r="AT1451" i="4"/>
  <c r="AT1411" i="4"/>
  <c r="AT1406" i="4"/>
  <c r="AT264" i="4"/>
  <c r="AT1631" i="4"/>
  <c r="AT986" i="4"/>
  <c r="AT1464" i="4"/>
  <c r="AT1405" i="4"/>
  <c r="AT424" i="4"/>
  <c r="AT162" i="4"/>
  <c r="AT1185" i="4"/>
  <c r="AT1180" i="4"/>
  <c r="AT1176" i="4"/>
  <c r="AT364" i="4"/>
  <c r="AT161" i="4"/>
  <c r="AT427" i="4"/>
  <c r="AT1157" i="4"/>
  <c r="AT892" i="4"/>
  <c r="AT307" i="4"/>
  <c r="AT2297" i="4"/>
  <c r="AT603" i="4"/>
  <c r="AT2234" i="4"/>
  <c r="AT408" i="4"/>
  <c r="AT608" i="4"/>
  <c r="AT703" i="4"/>
  <c r="AT2166" i="4"/>
  <c r="AT1020" i="4"/>
  <c r="AT731" i="4"/>
  <c r="AT729" i="4"/>
  <c r="AT273" i="4"/>
  <c r="AT284" i="4"/>
  <c r="AT124" i="4"/>
  <c r="AT2299" i="4"/>
  <c r="AT946" i="4"/>
  <c r="AT2266" i="4"/>
  <c r="AT597" i="4"/>
  <c r="AT829" i="4"/>
  <c r="AT2196" i="4"/>
  <c r="AT555" i="4"/>
  <c r="AT1187" i="4"/>
  <c r="AT1183" i="4"/>
  <c r="AT1178" i="4"/>
  <c r="AT261" i="4"/>
  <c r="AT824" i="4"/>
  <c r="AT1080" i="4"/>
  <c r="AT1050" i="4"/>
  <c r="AT164" i="4"/>
  <c r="AT898" i="4"/>
  <c r="AT2327" i="4"/>
  <c r="AT500" i="4"/>
  <c r="AT1099" i="4"/>
  <c r="AT112" i="4"/>
  <c r="AT528" i="4"/>
  <c r="AT2179" i="4"/>
  <c r="AT2162" i="4"/>
  <c r="AT1015" i="4"/>
  <c r="AT769" i="4"/>
  <c r="AT730" i="4"/>
  <c r="AT294" i="4"/>
  <c r="AT126" i="4"/>
  <c r="AT1233" i="4"/>
  <c r="AT2197" i="4"/>
  <c r="AT1174" i="4"/>
  <c r="AT375" i="4"/>
  <c r="AT736" i="4"/>
  <c r="AT2181" i="4"/>
  <c r="AT1088" i="4"/>
  <c r="AT983" i="4"/>
  <c r="AT978" i="4"/>
  <c r="AT819" i="4"/>
  <c r="AT1149" i="4"/>
  <c r="AT1122" i="4"/>
  <c r="AT2319" i="4"/>
  <c r="AT497" i="4"/>
  <c r="AT981" i="4"/>
  <c r="AT337" i="4"/>
  <c r="AT2176" i="4"/>
  <c r="AT2310" i="4"/>
  <c r="AT1026" i="4"/>
  <c r="AT678" i="4"/>
  <c r="AT1022" i="4"/>
  <c r="AT2159" i="4"/>
  <c r="AT1018" i="4"/>
  <c r="AT722" i="4"/>
  <c r="AT286" i="4"/>
  <c r="AT142" i="4"/>
  <c r="AT230" i="4"/>
  <c r="AT2280" i="4"/>
  <c r="AT583" i="4"/>
  <c r="AT229" i="4"/>
  <c r="AT217" i="4"/>
  <c r="AT2290" i="4"/>
  <c r="AT2274" i="4"/>
  <c r="AT2261" i="4"/>
  <c r="AT2252" i="4"/>
  <c r="AT2243" i="4"/>
  <c r="AT592" i="4"/>
  <c r="AT620" i="4"/>
  <c r="AT991" i="4"/>
  <c r="AT201" i="4"/>
  <c r="AT562" i="4"/>
  <c r="AT1005" i="4"/>
  <c r="AT2284" i="4"/>
  <c r="AT2273" i="4"/>
  <c r="AT2265" i="4"/>
  <c r="AT2256" i="4"/>
  <c r="AT615" i="4"/>
  <c r="AT633" i="4"/>
  <c r="AT2233" i="4"/>
  <c r="AT616" i="4"/>
  <c r="AT129" i="4"/>
  <c r="AT339" i="4"/>
  <c r="AT514" i="4"/>
  <c r="AT510" i="4"/>
  <c r="AT651" i="4"/>
  <c r="AT607" i="4"/>
  <c r="AT772" i="4"/>
  <c r="AT1012" i="4"/>
  <c r="AT761" i="4"/>
  <c r="AT758" i="4"/>
  <c r="AT220" i="4"/>
  <c r="AT2283" i="4"/>
  <c r="AT574" i="4"/>
  <c r="AT657" i="4"/>
  <c r="AT650" i="4"/>
  <c r="AT647" i="4"/>
  <c r="AT2308" i="4"/>
  <c r="AT2164" i="4"/>
  <c r="AT768" i="4"/>
  <c r="AT733" i="4"/>
  <c r="AT296" i="4"/>
  <c r="AT289" i="4"/>
  <c r="AT2155" i="4"/>
  <c r="AT282" i="4"/>
  <c r="AT2281" i="4"/>
  <c r="AT1928" i="4"/>
  <c r="AT1743" i="4"/>
  <c r="AT850" i="4"/>
  <c r="AT954" i="4"/>
  <c r="AT43" i="4"/>
  <c r="AT1534" i="4"/>
  <c r="AT918" i="4"/>
  <c r="AT1565" i="4"/>
  <c r="AT845" i="4"/>
  <c r="AT713" i="4"/>
  <c r="AT1536" i="4"/>
  <c r="AT532" i="4"/>
  <c r="AT1499" i="4"/>
  <c r="AT98" i="4"/>
  <c r="AT909" i="4"/>
  <c r="AT1399" i="4"/>
  <c r="AT453" i="4"/>
  <c r="AT1446" i="4"/>
  <c r="AT1342" i="4"/>
  <c r="AT591" i="4"/>
  <c r="AT1391" i="4"/>
  <c r="AT1364" i="4"/>
  <c r="AT1270" i="4"/>
  <c r="AT1237" i="4"/>
  <c r="AT165" i="4"/>
  <c r="AT1199" i="4"/>
  <c r="AT896" i="4"/>
  <c r="AT437" i="4"/>
  <c r="AT1252" i="4"/>
  <c r="AT1286" i="4"/>
  <c r="AT438" i="4"/>
  <c r="AT168" i="4"/>
  <c r="AT163" i="4"/>
  <c r="AT157" i="4"/>
  <c r="AT1245" i="4"/>
  <c r="AT253" i="4"/>
  <c r="AT244" i="4"/>
  <c r="AT241" i="4"/>
  <c r="AT351" i="4"/>
  <c r="AT422" i="4"/>
  <c r="AT1130" i="4"/>
  <c r="AT350" i="4"/>
  <c r="AT984" i="4"/>
  <c r="AT775" i="4"/>
  <c r="AT891" i="4"/>
  <c r="AT508" i="4"/>
  <c r="AT391" i="4"/>
  <c r="AT977" i="4"/>
  <c r="AT1044" i="4"/>
  <c r="AT673" i="4"/>
  <c r="AT1027" i="4"/>
  <c r="AT2165" i="4"/>
  <c r="AT1023" i="4"/>
  <c r="AT2163" i="4"/>
  <c r="AT725" i="4"/>
  <c r="AT1017" i="4"/>
  <c r="AT2305" i="4"/>
  <c r="AT720" i="4"/>
  <c r="AT298" i="4"/>
  <c r="AT663" i="4"/>
  <c r="AT580" i="4"/>
  <c r="AT656" i="4"/>
  <c r="AT565" i="4"/>
  <c r="AT122" i="4"/>
  <c r="AT947" i="4"/>
  <c r="AT2300" i="4"/>
  <c r="AT536" i="4" l="1"/>
  <c r="AV536" i="4" s="1"/>
  <c r="AT1324" i="4"/>
  <c r="AX1324" i="4" s="1"/>
  <c r="AT99" i="4"/>
  <c r="AV99" i="4" s="1"/>
  <c r="AT140" i="4"/>
  <c r="AX140" i="4" s="1"/>
  <c r="AT189" i="4"/>
  <c r="AV189" i="4" s="1"/>
  <c r="AT166" i="4"/>
  <c r="AX166" i="4" s="1"/>
  <c r="AT2218" i="4"/>
  <c r="AV2218" i="4" s="1"/>
  <c r="AT942" i="4"/>
  <c r="AX942" i="4" s="1"/>
  <c r="AV1927" i="4"/>
  <c r="AX94" i="4"/>
  <c r="AV94" i="4"/>
  <c r="AX1878" i="4"/>
  <c r="AV1878" i="4"/>
  <c r="AX310" i="4"/>
  <c r="AV310" i="4"/>
  <c r="AX768" i="4"/>
  <c r="AV768" i="4"/>
  <c r="AX2266" i="4"/>
  <c r="AV2266" i="4"/>
  <c r="AX965" i="4"/>
  <c r="AV965" i="4"/>
  <c r="AX1470" i="4"/>
  <c r="AV1470" i="4"/>
  <c r="AX1524" i="4"/>
  <c r="AV1524" i="4"/>
  <c r="AX1915" i="4"/>
  <c r="AV1915" i="4"/>
  <c r="AX236" i="4"/>
  <c r="AV236" i="4"/>
  <c r="AX335" i="4"/>
  <c r="AV335" i="4"/>
  <c r="AX693" i="4"/>
  <c r="AV693" i="4"/>
  <c r="AX1427" i="4"/>
  <c r="AV1427" i="4"/>
  <c r="AX1534" i="4"/>
  <c r="AV1534" i="4"/>
  <c r="AX500" i="4"/>
  <c r="AV500" i="4"/>
  <c r="AX1504" i="4"/>
  <c r="AV1504" i="4"/>
  <c r="AX2311" i="4"/>
  <c r="AV2311" i="4"/>
  <c r="AX285" i="4"/>
  <c r="AV285" i="4"/>
  <c r="AX209" i="4"/>
  <c r="AV209" i="4"/>
  <c r="AX169" i="4"/>
  <c r="AV169" i="4"/>
  <c r="AX1393" i="4"/>
  <c r="AV1393" i="4"/>
  <c r="AX1437" i="4"/>
  <c r="AV1437" i="4"/>
  <c r="AX1205" i="4"/>
  <c r="AV1205" i="4"/>
  <c r="AX508" i="4"/>
  <c r="AV508" i="4"/>
  <c r="AX1499" i="4"/>
  <c r="AV1499" i="4"/>
  <c r="AX510" i="4"/>
  <c r="AV510" i="4"/>
  <c r="AX769" i="4"/>
  <c r="AV769" i="4"/>
  <c r="AX273" i="4"/>
  <c r="AV273" i="4"/>
  <c r="AX891" i="4"/>
  <c r="AV891" i="4"/>
  <c r="AX532" i="4"/>
  <c r="AV532" i="4"/>
  <c r="AX514" i="4"/>
  <c r="AV514" i="4"/>
  <c r="AX142" i="4"/>
  <c r="AV142" i="4"/>
  <c r="AX1015" i="4"/>
  <c r="AV1015" i="4"/>
  <c r="AX1185" i="4"/>
  <c r="AV1185" i="4"/>
  <c r="AX775" i="4"/>
  <c r="AV775" i="4"/>
  <c r="AX1295" i="4"/>
  <c r="AV1295" i="4"/>
  <c r="AX1681" i="4"/>
  <c r="AV1681" i="4"/>
  <c r="AX1005" i="4"/>
  <c r="AV1005" i="4"/>
  <c r="AX286" i="4"/>
  <c r="AV286" i="4"/>
  <c r="AX2162" i="4"/>
  <c r="AV2162" i="4"/>
  <c r="AX297" i="4"/>
  <c r="AV297" i="4"/>
  <c r="AX1406" i="4"/>
  <c r="AV1406" i="4"/>
  <c r="AX1500" i="4"/>
  <c r="AV1500" i="4"/>
  <c r="AX174" i="4"/>
  <c r="AV174" i="4"/>
  <c r="AX638" i="4"/>
  <c r="AV638" i="4"/>
  <c r="AX1720" i="4"/>
  <c r="AV1720" i="4"/>
  <c r="AX300" i="4"/>
  <c r="AV300" i="4"/>
  <c r="AX947" i="4"/>
  <c r="AV947" i="4"/>
  <c r="AX1023" i="4"/>
  <c r="AV1023" i="4"/>
  <c r="AX1130" i="4"/>
  <c r="AV1130" i="4"/>
  <c r="AX438" i="4"/>
  <c r="AV438" i="4"/>
  <c r="AX1199" i="4"/>
  <c r="AV1199" i="4"/>
  <c r="AX1312" i="4"/>
  <c r="AV1312" i="4"/>
  <c r="AX845" i="4"/>
  <c r="AV845" i="4"/>
  <c r="AX733" i="4"/>
  <c r="AV733" i="4"/>
  <c r="AX220" i="4"/>
  <c r="AV220" i="4"/>
  <c r="AX616" i="4"/>
  <c r="AV616" i="4"/>
  <c r="AX2314" i="4"/>
  <c r="AV2314" i="4"/>
  <c r="AX217" i="4"/>
  <c r="AV217" i="4"/>
  <c r="AX1018" i="4"/>
  <c r="AV1018" i="4"/>
  <c r="AX1149" i="4"/>
  <c r="AV1149" i="4"/>
  <c r="AX2197" i="4"/>
  <c r="AV2197" i="4"/>
  <c r="AX528" i="4"/>
  <c r="AV528" i="4"/>
  <c r="AX1080" i="4"/>
  <c r="AV1080" i="4"/>
  <c r="AX597" i="4"/>
  <c r="AV597" i="4"/>
  <c r="AX2166" i="4"/>
  <c r="AV2166" i="4"/>
  <c r="AX1142" i="4"/>
  <c r="AV1142" i="4"/>
  <c r="AX1261" i="4"/>
  <c r="AV1261" i="4"/>
  <c r="AX515" i="4"/>
  <c r="AV515" i="4"/>
  <c r="AX2096" i="4"/>
  <c r="AV2096" i="4"/>
  <c r="AX1084" i="4"/>
  <c r="AV1084" i="4"/>
  <c r="AX805" i="4"/>
  <c r="AV805" i="4"/>
  <c r="AX1920" i="4"/>
  <c r="AV1920" i="4"/>
  <c r="AX1063" i="4"/>
  <c r="AV1063" i="4"/>
  <c r="AX475" i="4"/>
  <c r="AV475" i="4"/>
  <c r="AX2238" i="4"/>
  <c r="AV2238" i="4"/>
  <c r="AX134" i="4"/>
  <c r="AV134" i="4"/>
  <c r="AX1438" i="4"/>
  <c r="AV1438" i="4"/>
  <c r="AX384" i="4"/>
  <c r="AV384" i="4"/>
  <c r="AX670" i="4"/>
  <c r="AV670" i="4"/>
  <c r="AX936" i="4"/>
  <c r="AV936" i="4"/>
  <c r="AX1859" i="4"/>
  <c r="AV1859" i="4"/>
  <c r="AX825" i="4"/>
  <c r="AV825" i="4"/>
  <c r="AX695" i="4"/>
  <c r="AV695" i="4"/>
  <c r="AX39" i="4"/>
  <c r="AV39" i="4"/>
  <c r="AX110" i="4"/>
  <c r="AV110" i="4"/>
  <c r="AX2232" i="4"/>
  <c r="AV2232" i="4"/>
  <c r="AX2153" i="4"/>
  <c r="AV2153" i="4"/>
  <c r="AX340" i="4"/>
  <c r="AV340" i="4"/>
  <c r="AX631" i="4"/>
  <c r="AV631" i="4"/>
  <c r="AX1692" i="4"/>
  <c r="AV1692" i="4"/>
  <c r="AX1158" i="4"/>
  <c r="AV1158" i="4"/>
  <c r="AX1302" i="4"/>
  <c r="AV1302" i="4"/>
  <c r="AX1637" i="4"/>
  <c r="AV1637" i="4"/>
  <c r="AX1071" i="4"/>
  <c r="AV1071" i="4"/>
  <c r="AX595" i="4"/>
  <c r="AV595" i="4"/>
  <c r="AX420" i="4"/>
  <c r="AV420" i="4"/>
  <c r="AX120" i="4"/>
  <c r="AV120" i="4"/>
  <c r="AX498" i="4"/>
  <c r="AV498" i="4"/>
  <c r="AX543" i="4"/>
  <c r="AV543" i="4"/>
  <c r="AX278" i="4"/>
  <c r="AV278" i="4"/>
  <c r="AX1200" i="4"/>
  <c r="AV1200" i="4"/>
  <c r="AX1402" i="4"/>
  <c r="AV1402" i="4"/>
  <c r="AX485" i="4"/>
  <c r="AV485" i="4"/>
  <c r="AX2208" i="4"/>
  <c r="AV2208" i="4"/>
  <c r="AX1771" i="4"/>
  <c r="AV1771" i="4"/>
  <c r="AX1369" i="4"/>
  <c r="AV1369" i="4"/>
  <c r="AX868" i="4"/>
  <c r="AV868" i="4"/>
  <c r="AX1716" i="4"/>
  <c r="AV1716" i="4"/>
  <c r="AX1910" i="4"/>
  <c r="AV1910" i="4"/>
  <c r="AX371" i="4"/>
  <c r="AV371" i="4"/>
  <c r="AX352" i="4"/>
  <c r="AV352" i="4"/>
  <c r="AX1462" i="4"/>
  <c r="AV1462" i="4"/>
  <c r="AX104" i="4"/>
  <c r="AV104" i="4"/>
  <c r="AX783" i="4"/>
  <c r="AV783" i="4"/>
  <c r="AX1798" i="4"/>
  <c r="AV1798" i="4"/>
  <c r="AX1892" i="4"/>
  <c r="AV1892" i="4"/>
  <c r="AX1719" i="4"/>
  <c r="AV1719" i="4"/>
  <c r="AX1668" i="4"/>
  <c r="AV1668" i="4"/>
  <c r="AX661" i="4"/>
  <c r="AV661" i="4"/>
  <c r="AX2195" i="4"/>
  <c r="AV2195" i="4"/>
  <c r="AX795" i="4"/>
  <c r="AV795" i="4"/>
  <c r="AX1135" i="4"/>
  <c r="AV1135" i="4"/>
  <c r="AX178" i="4"/>
  <c r="AV178" i="4"/>
  <c r="AX1435" i="4"/>
  <c r="AV1435" i="4"/>
  <c r="AX1930" i="4"/>
  <c r="AV1930" i="4"/>
  <c r="AX444" i="4"/>
  <c r="AV444" i="4"/>
  <c r="AX1841" i="4"/>
  <c r="AV1841" i="4"/>
  <c r="AX762" i="4"/>
  <c r="AV762" i="4"/>
  <c r="AX1186" i="4"/>
  <c r="AV1186" i="4"/>
  <c r="AX939" i="4"/>
  <c r="AV939" i="4"/>
  <c r="AX1897" i="4"/>
  <c r="AV1897" i="4"/>
  <c r="AX1895" i="4"/>
  <c r="AV1895" i="4"/>
  <c r="AX359" i="4"/>
  <c r="AV359" i="4"/>
  <c r="AX1862" i="4"/>
  <c r="AV1862" i="4"/>
  <c r="AX1833" i="4"/>
  <c r="AV1833" i="4"/>
  <c r="AX221" i="4"/>
  <c r="AV221" i="4"/>
  <c r="AX277" i="4"/>
  <c r="AV277" i="4"/>
  <c r="AX1319" i="4"/>
  <c r="AV1319" i="4"/>
  <c r="AX1528" i="4"/>
  <c r="AV1528" i="4"/>
  <c r="AX2326" i="4"/>
  <c r="AV2326" i="4"/>
  <c r="AX1042" i="4"/>
  <c r="AV1042" i="4"/>
  <c r="AX971" i="4"/>
  <c r="AV971" i="4"/>
  <c r="AX227" i="4"/>
  <c r="AV227" i="4"/>
  <c r="AX612" i="4"/>
  <c r="AV612" i="4"/>
  <c r="AX357" i="4"/>
  <c r="AV357" i="4"/>
  <c r="AX1690" i="4"/>
  <c r="AV1690" i="4"/>
  <c r="AX1422" i="4"/>
  <c r="AV1422" i="4"/>
  <c r="AX1448" i="4"/>
  <c r="AV1448" i="4"/>
  <c r="AX1250" i="4"/>
  <c r="AV1250" i="4"/>
  <c r="AX2330" i="4"/>
  <c r="AV2330" i="4"/>
  <c r="AX1619" i="4"/>
  <c r="AV1619" i="4"/>
  <c r="AX1606" i="4"/>
  <c r="AV1606" i="4"/>
  <c r="AX1009" i="4"/>
  <c r="AV1009" i="4"/>
  <c r="AX1704" i="4"/>
  <c r="AV1704" i="4"/>
  <c r="AX2107" i="4"/>
  <c r="AV2107" i="4"/>
  <c r="AX1570" i="4"/>
  <c r="AV1570" i="4"/>
  <c r="AX1571" i="4"/>
  <c r="AV1571" i="4"/>
  <c r="AX2215" i="4"/>
  <c r="AV2215" i="4"/>
  <c r="AX1306" i="4"/>
  <c r="AV1306" i="4"/>
  <c r="AX2278" i="4"/>
  <c r="AV2278" i="4"/>
  <c r="AX1371" i="4"/>
  <c r="AV1371" i="4"/>
  <c r="AX331" i="4"/>
  <c r="AV331" i="4"/>
  <c r="AX1461" i="4"/>
  <c r="AV1461" i="4"/>
  <c r="AX2301" i="4"/>
  <c r="AV2301" i="4"/>
  <c r="AX728" i="4"/>
  <c r="AV728" i="4"/>
  <c r="AX1076" i="4"/>
  <c r="AV1076" i="4"/>
  <c r="AX2285" i="4"/>
  <c r="AV2285" i="4"/>
  <c r="AX482" i="4"/>
  <c r="AV482" i="4"/>
  <c r="AX348" i="4"/>
  <c r="AV348" i="4"/>
  <c r="AX1408" i="4"/>
  <c r="AV1408" i="4"/>
  <c r="AX1675" i="4"/>
  <c r="AV1675" i="4"/>
  <c r="AX387" i="4"/>
  <c r="AV387" i="4"/>
  <c r="AX1560" i="4"/>
  <c r="AV1560" i="4"/>
  <c r="AX1507" i="4"/>
  <c r="AV1507" i="4"/>
  <c r="AX1612" i="4"/>
  <c r="AV1612" i="4"/>
  <c r="AX436" i="4"/>
  <c r="AV436" i="4"/>
  <c r="AX1236" i="4"/>
  <c r="AV1236" i="4"/>
  <c r="AX1421" i="4"/>
  <c r="AV1421" i="4"/>
  <c r="AX1797" i="4"/>
  <c r="AV1797" i="4"/>
  <c r="AX894" i="4"/>
  <c r="AV894" i="4"/>
  <c r="AX1413" i="4"/>
  <c r="AV1413" i="4"/>
  <c r="AX1502" i="4"/>
  <c r="AV1502" i="4"/>
  <c r="AX1060" i="4"/>
  <c r="AV1060" i="4"/>
  <c r="AX79" i="4"/>
  <c r="AV79" i="4"/>
  <c r="AX1323" i="4"/>
  <c r="AV1323" i="4"/>
  <c r="AX36" i="4"/>
  <c r="AV36" i="4"/>
  <c r="AX1325" i="4"/>
  <c r="AV1325" i="4"/>
  <c r="AX1396" i="4"/>
  <c r="AV1396" i="4"/>
  <c r="AX1559" i="4"/>
  <c r="AV1559" i="4"/>
  <c r="AX2342" i="4"/>
  <c r="AV2342" i="4"/>
  <c r="AX1832" i="4"/>
  <c r="AV1832" i="4"/>
  <c r="AX409" i="4"/>
  <c r="AV409" i="4"/>
  <c r="AX204" i="4"/>
  <c r="AV204" i="4"/>
  <c r="AX1680" i="4"/>
  <c r="AV1680" i="4"/>
  <c r="AX1019" i="4"/>
  <c r="AV1019" i="4"/>
  <c r="AX716" i="4"/>
  <c r="AV716" i="4"/>
  <c r="AX422" i="4"/>
  <c r="AV422" i="4"/>
  <c r="AX2159" i="4"/>
  <c r="AV2159" i="4"/>
  <c r="AX450" i="4"/>
  <c r="AV450" i="4"/>
  <c r="AX581" i="4"/>
  <c r="AV581" i="4"/>
  <c r="AX1546" i="4"/>
  <c r="AV1546" i="4"/>
  <c r="AX133" i="4"/>
  <c r="AV133" i="4"/>
  <c r="AX71" i="4"/>
  <c r="AV71" i="4"/>
  <c r="AX1729" i="4"/>
  <c r="AV1729" i="4"/>
  <c r="AX12" i="4"/>
  <c r="AV12" i="4"/>
  <c r="AX794" i="4"/>
  <c r="AV794" i="4"/>
  <c r="AX1566" i="4"/>
  <c r="AV1566" i="4"/>
  <c r="AX1434" i="4"/>
  <c r="AV1434" i="4"/>
  <c r="AX726" i="4"/>
  <c r="AV726" i="4"/>
  <c r="AX2187" i="4"/>
  <c r="AV2187" i="4"/>
  <c r="AX1054" i="4"/>
  <c r="AV1054" i="4"/>
  <c r="AX446" i="4"/>
  <c r="AV446" i="4"/>
  <c r="AX494" i="4"/>
  <c r="AV494" i="4"/>
  <c r="AX2138" i="4"/>
  <c r="AV2138" i="4"/>
  <c r="AX291" i="4"/>
  <c r="AV291" i="4"/>
  <c r="AX1196" i="4"/>
  <c r="AV1196" i="4"/>
  <c r="AX1901" i="4"/>
  <c r="AV1901" i="4"/>
  <c r="AX1432" i="4"/>
  <c r="AV1432" i="4"/>
  <c r="AX1066" i="4"/>
  <c r="AV1066" i="4"/>
  <c r="AX248" i="4"/>
  <c r="AV248" i="4"/>
  <c r="AX910" i="4"/>
  <c r="AV910" i="4"/>
  <c r="AX771" i="4"/>
  <c r="AV771" i="4"/>
  <c r="AX545" i="4"/>
  <c r="AV545" i="4"/>
  <c r="AX1418" i="4"/>
  <c r="AV1418" i="4"/>
  <c r="AX290" i="4"/>
  <c r="AV290" i="4"/>
  <c r="AX378" i="4"/>
  <c r="AV378" i="4"/>
  <c r="AX1477" i="4"/>
  <c r="AV1477" i="4"/>
  <c r="AX660" i="4"/>
  <c r="AV660" i="4"/>
  <c r="AX1888" i="4"/>
  <c r="AV1888" i="4"/>
  <c r="AX960" i="4"/>
  <c r="AV960" i="4"/>
  <c r="AX1633" i="4"/>
  <c r="AV1633" i="4"/>
  <c r="AX915" i="4"/>
  <c r="AV915" i="4"/>
  <c r="AX1840" i="4"/>
  <c r="AV1840" i="4"/>
  <c r="AX1386" i="4"/>
  <c r="AV1386" i="4"/>
  <c r="AX1314" i="4"/>
  <c r="AV1314" i="4"/>
  <c r="AX1179" i="4"/>
  <c r="AV1179" i="4"/>
  <c r="AX1856" i="4"/>
  <c r="AV1856" i="4"/>
  <c r="AX1341" i="4"/>
  <c r="AV1341" i="4"/>
  <c r="AX2185" i="4"/>
  <c r="AV2185" i="4"/>
  <c r="AX611" i="4"/>
  <c r="AV611" i="4"/>
  <c r="AX565" i="4"/>
  <c r="AV565" i="4"/>
  <c r="AX1027" i="4"/>
  <c r="AV1027" i="4"/>
  <c r="AX351" i="4"/>
  <c r="AV351" i="4"/>
  <c r="AX1286" i="4"/>
  <c r="AV1286" i="4"/>
  <c r="AX1214" i="4"/>
  <c r="AV1214" i="4"/>
  <c r="AX453" i="4"/>
  <c r="AV453" i="4"/>
  <c r="AX918" i="4"/>
  <c r="AV918" i="4"/>
  <c r="AX2281" i="4"/>
  <c r="AV2281" i="4"/>
  <c r="AX2164" i="4"/>
  <c r="AV2164" i="4"/>
  <c r="AX761" i="4"/>
  <c r="AV761" i="4"/>
  <c r="AX633" i="4"/>
  <c r="AV633" i="4"/>
  <c r="AX583" i="4"/>
  <c r="AV583" i="4"/>
  <c r="AX1022" i="4"/>
  <c r="AV1022" i="4"/>
  <c r="AX259" i="4"/>
  <c r="AV259" i="4"/>
  <c r="AX1099" i="4"/>
  <c r="AV1099" i="4"/>
  <c r="AX824" i="4"/>
  <c r="AV824" i="4"/>
  <c r="AX608" i="4"/>
  <c r="AV608" i="4"/>
  <c r="AX190" i="4"/>
  <c r="AV190" i="4"/>
  <c r="AX1464" i="4"/>
  <c r="AV1464" i="4"/>
  <c r="AX531" i="4"/>
  <c r="AV531" i="4"/>
  <c r="AX2151" i="4"/>
  <c r="AV2151" i="4"/>
  <c r="AX1259" i="4"/>
  <c r="AV1259" i="4"/>
  <c r="AX380" i="4"/>
  <c r="AV380" i="4"/>
  <c r="AX885" i="4"/>
  <c r="AV885" i="4"/>
  <c r="AX1410" i="4"/>
  <c r="AV1410" i="4"/>
  <c r="AX2294" i="4"/>
  <c r="AV2294" i="4"/>
  <c r="AX1038" i="4"/>
  <c r="AV1038" i="4"/>
  <c r="AX1604" i="4"/>
  <c r="AV1604" i="4"/>
  <c r="AX1877" i="4"/>
  <c r="AV1877" i="4"/>
  <c r="AX327" i="4"/>
  <c r="AV327" i="4"/>
  <c r="AX1034" i="4"/>
  <c r="AV1034" i="4"/>
  <c r="AX1786" i="4"/>
  <c r="AV1786" i="4"/>
  <c r="AX2093" i="4"/>
  <c r="AV2093" i="4"/>
  <c r="AX857" i="4"/>
  <c r="AV857" i="4"/>
  <c r="AX311" i="4"/>
  <c r="AV311" i="4"/>
  <c r="AX629" i="4"/>
  <c r="AV629" i="4"/>
  <c r="AX1581" i="4"/>
  <c r="AV1581" i="4"/>
  <c r="AX1255" i="4"/>
  <c r="AV1255" i="4"/>
  <c r="AX280" i="4"/>
  <c r="AV280" i="4"/>
  <c r="AX1709" i="4"/>
  <c r="AV1709" i="4"/>
  <c r="AX1058" i="4"/>
  <c r="AV1058" i="4"/>
  <c r="AX912" i="4"/>
  <c r="AV912" i="4"/>
  <c r="AX1660" i="4"/>
  <c r="AV1660" i="4"/>
  <c r="AX305" i="4"/>
  <c r="AV305" i="4"/>
  <c r="AX2292" i="4"/>
  <c r="AV2292" i="4"/>
  <c r="AX550" i="4"/>
  <c r="AV550" i="4"/>
  <c r="AX568" i="4"/>
  <c r="AV568" i="4"/>
  <c r="AX2250" i="4"/>
  <c r="AV2250" i="4"/>
  <c r="AX684" i="4"/>
  <c r="AV684" i="4"/>
  <c r="AX950" i="4"/>
  <c r="AV950" i="4"/>
  <c r="AX1414" i="4"/>
  <c r="AV1414" i="4"/>
  <c r="AX1591" i="4"/>
  <c r="AV1591" i="4"/>
  <c r="AX193" i="4"/>
  <c r="AV193" i="4"/>
  <c r="AX846" i="4"/>
  <c r="AV846" i="4"/>
  <c r="AX246" i="4"/>
  <c r="AV246" i="4"/>
  <c r="AX97" i="4"/>
  <c r="AV97" i="4"/>
  <c r="AX1821" i="4"/>
  <c r="AV1821" i="4"/>
  <c r="AX557" i="4"/>
  <c r="AV557" i="4"/>
  <c r="AX74" i="4"/>
  <c r="AV74" i="4"/>
  <c r="AX1137" i="4"/>
  <c r="AV1137" i="4"/>
  <c r="AX1576" i="4"/>
  <c r="AV1576" i="4"/>
  <c r="AX1642" i="4"/>
  <c r="AV1642" i="4"/>
  <c r="AX2321" i="4"/>
  <c r="AV2321" i="4"/>
  <c r="AX388" i="4"/>
  <c r="AV388" i="4"/>
  <c r="AX940" i="4"/>
  <c r="AV940" i="4"/>
  <c r="AX2154" i="4"/>
  <c r="AV2154" i="4"/>
  <c r="AX464" i="4"/>
  <c r="AV464" i="4"/>
  <c r="AX85" i="4"/>
  <c r="AV85" i="4"/>
  <c r="AX907" i="4"/>
  <c r="AV907" i="4"/>
  <c r="AX2110" i="4"/>
  <c r="AV2110" i="4"/>
  <c r="AX1925" i="4"/>
  <c r="AV1925" i="4"/>
  <c r="AX454" i="4"/>
  <c r="AV454" i="4"/>
  <c r="AX800" i="4"/>
  <c r="AV800" i="4"/>
  <c r="AX1676" i="4"/>
  <c r="AV1676" i="4"/>
  <c r="AX554" i="4"/>
  <c r="AV554" i="4"/>
  <c r="AX1587" i="4"/>
  <c r="AV1587" i="4"/>
  <c r="AX777" i="4"/>
  <c r="AV777" i="4"/>
  <c r="AX11" i="4"/>
  <c r="AV11" i="4"/>
  <c r="AX186" i="4"/>
  <c r="AV186" i="4"/>
  <c r="AX737" i="4"/>
  <c r="AV737" i="4"/>
  <c r="AX1370" i="4"/>
  <c r="AV1370" i="4"/>
  <c r="AX483" i="4"/>
  <c r="AV483" i="4"/>
  <c r="AX1742" i="4"/>
  <c r="AV1742" i="4"/>
  <c r="AX1494" i="4"/>
  <c r="AV1494" i="4"/>
  <c r="AX1763" i="4"/>
  <c r="AV1763" i="4"/>
  <c r="AX1905" i="4"/>
  <c r="AV1905" i="4"/>
  <c r="AX1714" i="4"/>
  <c r="AV1714" i="4"/>
  <c r="AX1911" i="4"/>
  <c r="AV1911" i="4"/>
  <c r="AX1597" i="4"/>
  <c r="AV1597" i="4"/>
  <c r="AX994" i="4"/>
  <c r="AV994" i="4"/>
  <c r="AX996" i="4"/>
  <c r="AV996" i="4"/>
  <c r="AX1029" i="4"/>
  <c r="AV1029" i="4"/>
  <c r="AX1527" i="4"/>
  <c r="AV1527" i="4"/>
  <c r="AX1520" i="4"/>
  <c r="AV1520" i="4"/>
  <c r="AX2324" i="4"/>
  <c r="AV2324" i="4"/>
  <c r="AX2316" i="4"/>
  <c r="AV2316" i="4"/>
  <c r="AX1326" i="4"/>
  <c r="AV1326" i="4"/>
  <c r="AX2295" i="4"/>
  <c r="AV2295" i="4"/>
  <c r="AX2156" i="4"/>
  <c r="AV2156" i="4"/>
  <c r="AX760" i="4"/>
  <c r="AV760" i="4"/>
  <c r="AX683" i="4"/>
  <c r="AV683" i="4"/>
  <c r="AX2200" i="4"/>
  <c r="AV2200" i="4"/>
  <c r="AX1809" i="4"/>
  <c r="AV1809" i="4"/>
  <c r="AX1040" i="4"/>
  <c r="AV1040" i="4"/>
  <c r="AX2293" i="4"/>
  <c r="AV2293" i="4"/>
  <c r="AX822" i="4"/>
  <c r="AV822" i="4"/>
  <c r="AX1845" i="4"/>
  <c r="AV1845" i="4"/>
  <c r="AX766" i="4"/>
  <c r="AV766" i="4"/>
  <c r="AX336" i="4"/>
  <c r="AV336" i="4"/>
  <c r="AX2344" i="4"/>
  <c r="AV2344" i="4"/>
  <c r="AX1395" i="4"/>
  <c r="AV1395" i="4"/>
  <c r="AX1171" i="4"/>
  <c r="AV1171" i="4"/>
  <c r="AX1522" i="4"/>
  <c r="AV1522" i="4"/>
  <c r="AX1361" i="4"/>
  <c r="AV1361" i="4"/>
  <c r="AX902" i="4"/>
  <c r="AV902" i="4"/>
  <c r="AX1835" i="4"/>
  <c r="AV1835" i="4"/>
  <c r="AX1757" i="4"/>
  <c r="AV1757" i="4"/>
  <c r="AX252" i="4"/>
  <c r="AV252" i="4"/>
  <c r="AX108" i="4"/>
  <c r="AV108" i="4"/>
  <c r="AX779" i="4"/>
  <c r="AV779" i="4"/>
  <c r="AX1156" i="4"/>
  <c r="AV1156" i="4"/>
  <c r="AX589" i="4"/>
  <c r="AV589" i="4"/>
  <c r="AX1928" i="4"/>
  <c r="AV1928" i="4"/>
  <c r="AX703" i="4"/>
  <c r="AV703" i="4"/>
  <c r="AX2271" i="4"/>
  <c r="AV2271" i="4"/>
  <c r="AX624" i="4"/>
  <c r="AV624" i="4"/>
  <c r="AX604" i="4"/>
  <c r="AV604" i="4"/>
  <c r="AX54" i="4"/>
  <c r="AV54" i="4"/>
  <c r="AX271" i="4"/>
  <c r="AV271" i="4"/>
  <c r="AX711" i="4"/>
  <c r="AV711" i="4"/>
  <c r="AX1775" i="4"/>
  <c r="AV1775" i="4"/>
  <c r="AX887" i="4"/>
  <c r="AV887" i="4"/>
  <c r="AX838" i="4"/>
  <c r="AV838" i="4"/>
  <c r="AX2308" i="4"/>
  <c r="AV2308" i="4"/>
  <c r="AX261" i="4"/>
  <c r="AV261" i="4"/>
  <c r="AX982" i="4"/>
  <c r="AV982" i="4"/>
  <c r="AX1807" i="4"/>
  <c r="AV1807" i="4"/>
  <c r="AX849" i="4"/>
  <c r="AV849" i="4"/>
  <c r="AX1229" i="4"/>
  <c r="AV1229" i="4"/>
  <c r="AX1315" i="4"/>
  <c r="AV1315" i="4"/>
  <c r="AX1686" i="4"/>
  <c r="AV1686" i="4"/>
  <c r="AX369" i="4"/>
  <c r="AV369" i="4"/>
  <c r="AX792" i="4"/>
  <c r="AV792" i="4"/>
  <c r="AX1678" i="4"/>
  <c r="AV1678" i="4"/>
  <c r="AX717" i="4"/>
  <c r="AV717" i="4"/>
  <c r="AX196" i="4"/>
  <c r="AV196" i="4"/>
  <c r="AX499" i="4"/>
  <c r="AV499" i="4"/>
  <c r="AX233" i="4"/>
  <c r="AV233" i="4"/>
  <c r="AX1194" i="4"/>
  <c r="AV1194" i="4"/>
  <c r="AX1197" i="4"/>
  <c r="AV1197" i="4"/>
  <c r="AX1441" i="4"/>
  <c r="AV1441" i="4"/>
  <c r="AX219" i="4"/>
  <c r="AV219" i="4"/>
  <c r="AX2259" i="4"/>
  <c r="AV2259" i="4"/>
  <c r="AX1144" i="4"/>
  <c r="AV1144" i="4"/>
  <c r="AX1226" i="4"/>
  <c r="AV1226" i="4"/>
  <c r="AX1657" i="4"/>
  <c r="AV1657" i="4"/>
  <c r="AX64" i="4"/>
  <c r="AV64" i="4"/>
  <c r="AX1089" i="4"/>
  <c r="AV1089" i="4"/>
  <c r="AX2102" i="4"/>
  <c r="AV2102" i="4"/>
  <c r="AX1297" i="4"/>
  <c r="AV1297" i="4"/>
  <c r="AX2152" i="4"/>
  <c r="AV2152" i="4"/>
  <c r="AX1670" i="4"/>
  <c r="AV1670" i="4"/>
  <c r="AX1795" i="4"/>
  <c r="AV1795" i="4"/>
  <c r="AX2338" i="4"/>
  <c r="AV2338" i="4"/>
  <c r="AX765" i="4"/>
  <c r="AV765" i="4"/>
  <c r="AX1265" i="4"/>
  <c r="AV1265" i="4"/>
  <c r="AX2236" i="4"/>
  <c r="AV2236" i="4"/>
  <c r="AX1673" i="4"/>
  <c r="AV1673" i="4"/>
  <c r="AX1530" i="4"/>
  <c r="AV1530" i="4"/>
  <c r="AX1433" i="4"/>
  <c r="AV1433" i="4"/>
  <c r="AX1585" i="4"/>
  <c r="AV1585" i="4"/>
  <c r="AX2171" i="4"/>
  <c r="AV2171" i="4"/>
  <c r="AX1275" i="4"/>
  <c r="AV1275" i="4"/>
  <c r="AX1540" i="4"/>
  <c r="AV1540" i="4"/>
  <c r="AX2210" i="4"/>
  <c r="AV2210" i="4"/>
  <c r="AX265" i="4"/>
  <c r="AV265" i="4"/>
  <c r="AX199" i="4"/>
  <c r="AV199" i="4"/>
  <c r="AX1874" i="4"/>
  <c r="AV1874" i="4"/>
  <c r="AX884" i="4"/>
  <c r="AV884" i="4"/>
  <c r="AX1466" i="4"/>
  <c r="AV1466" i="4"/>
  <c r="AX913" i="4"/>
  <c r="AV913" i="4"/>
  <c r="AX2129" i="4"/>
  <c r="AV2129" i="4"/>
  <c r="AX194" i="4"/>
  <c r="AV194" i="4"/>
  <c r="AX338" i="4"/>
  <c r="AV338" i="4"/>
  <c r="AX1537" i="4"/>
  <c r="AV1537" i="4"/>
  <c r="AX1207" i="4"/>
  <c r="AV1207" i="4"/>
  <c r="AX1555" i="4"/>
  <c r="AV1555" i="4"/>
  <c r="AX1565" i="4"/>
  <c r="AV1565" i="4"/>
  <c r="AX1110" i="4"/>
  <c r="AV1110" i="4"/>
  <c r="AX1069" i="4"/>
  <c r="AV1069" i="4"/>
  <c r="AX2209" i="4"/>
  <c r="AV2209" i="4"/>
  <c r="AX1648" i="4"/>
  <c r="AV1648" i="4"/>
  <c r="AX1383" i="4"/>
  <c r="AV1383" i="4"/>
  <c r="AX1725" i="4"/>
  <c r="AV1725" i="4"/>
  <c r="AX1667" i="4"/>
  <c r="AV1667" i="4"/>
  <c r="AX673" i="4"/>
  <c r="AV673" i="4"/>
  <c r="AX615" i="4"/>
  <c r="AV615" i="4"/>
  <c r="AX427" i="4"/>
  <c r="AV427" i="4"/>
  <c r="AX1455" i="4"/>
  <c r="AV1455" i="4"/>
  <c r="AX2169" i="4"/>
  <c r="AV2169" i="4"/>
  <c r="AX1472" i="4"/>
  <c r="AV1472" i="4"/>
  <c r="AX330" i="4"/>
  <c r="AV330" i="4"/>
  <c r="AX1703" i="4"/>
  <c r="AV1703" i="4"/>
  <c r="AX1836" i="4"/>
  <c r="AV1836" i="4"/>
  <c r="AX243" i="4"/>
  <c r="AV243" i="4"/>
  <c r="AX1580" i="4"/>
  <c r="AV1580" i="4"/>
  <c r="AX1044" i="4"/>
  <c r="AV1044" i="4"/>
  <c r="AX1228" i="4"/>
  <c r="AV1228" i="4"/>
  <c r="AX2131" i="4"/>
  <c r="AV2131" i="4"/>
  <c r="AX772" i="4"/>
  <c r="AV772" i="4"/>
  <c r="AX620" i="4"/>
  <c r="AV620" i="4"/>
  <c r="AX1026" i="4"/>
  <c r="AV1026" i="4"/>
  <c r="AX978" i="4"/>
  <c r="AV978" i="4"/>
  <c r="AX294" i="4"/>
  <c r="AV294" i="4"/>
  <c r="AX2327" i="4"/>
  <c r="AV2327" i="4"/>
  <c r="AX1178" i="4"/>
  <c r="AV1178" i="4"/>
  <c r="AX2299" i="4"/>
  <c r="AV2299" i="4"/>
  <c r="AX195" i="4"/>
  <c r="AV195" i="4"/>
  <c r="AX161" i="4"/>
  <c r="AV161" i="4"/>
  <c r="AX1610" i="4"/>
  <c r="AV1610" i="4"/>
  <c r="AX976" i="4"/>
  <c r="AV976" i="4"/>
  <c r="AX1352" i="4"/>
  <c r="AV1352" i="4"/>
  <c r="AX1362" i="4"/>
  <c r="AV1362" i="4"/>
  <c r="AX533" i="4"/>
  <c r="AV533" i="4"/>
  <c r="AX1632" i="4"/>
  <c r="AV1632" i="4"/>
  <c r="AX275" i="4"/>
  <c r="AV275" i="4"/>
  <c r="AX938" i="4"/>
  <c r="AV938" i="4"/>
  <c r="AX1497" i="4"/>
  <c r="AV1497" i="4"/>
  <c r="AX886" i="4"/>
  <c r="AV886" i="4"/>
  <c r="AX676" i="4"/>
  <c r="AV676" i="4"/>
  <c r="AX2143" i="4"/>
  <c r="AV2143" i="4"/>
  <c r="AX131" i="4"/>
  <c r="AV131" i="4"/>
  <c r="AX447" i="4"/>
  <c r="AV447" i="4"/>
  <c r="AX576" i="4"/>
  <c r="AV576" i="4"/>
  <c r="AX1865" i="4"/>
  <c r="AV1865" i="4"/>
  <c r="AX492" i="4"/>
  <c r="AV492" i="4"/>
  <c r="AX654" i="4"/>
  <c r="AV654" i="4"/>
  <c r="AX1033" i="4"/>
  <c r="AV1033" i="4"/>
  <c r="AX1097" i="4"/>
  <c r="AV1097" i="4"/>
  <c r="AX2263" i="4"/>
  <c r="AV2263" i="4"/>
  <c r="AX151" i="4"/>
  <c r="AV151" i="4"/>
  <c r="AX1338" i="4"/>
  <c r="AV1338" i="4"/>
  <c r="AX295" i="4"/>
  <c r="AV295" i="4"/>
  <c r="AX1318" i="4"/>
  <c r="AV1318" i="4"/>
  <c r="AX1484" i="4"/>
  <c r="AV1484" i="4"/>
  <c r="AX692" i="4"/>
  <c r="AV692" i="4"/>
  <c r="AX2242" i="4"/>
  <c r="AV2242" i="4"/>
  <c r="AX470" i="4"/>
  <c r="AV470" i="4"/>
  <c r="AX1794" i="4"/>
  <c r="AV1794" i="4"/>
  <c r="AX105" i="4"/>
  <c r="AV105" i="4"/>
  <c r="AX6" i="4"/>
  <c r="AV6" i="4"/>
  <c r="AX346" i="4"/>
  <c r="AV346" i="4"/>
  <c r="AX1913" i="4"/>
  <c r="AV1913" i="4"/>
  <c r="AX1599" i="4"/>
  <c r="AV1599" i="4"/>
  <c r="AX465" i="4"/>
  <c r="AV465" i="4"/>
  <c r="AX472" i="4"/>
  <c r="AV472" i="4"/>
  <c r="AX28" i="4"/>
  <c r="AV28" i="4"/>
  <c r="AX386" i="4"/>
  <c r="AV386" i="4"/>
  <c r="AX1904" i="4"/>
  <c r="AV1904" i="4"/>
  <c r="AX1240" i="4"/>
  <c r="AV1240" i="4"/>
  <c r="AX455" i="4"/>
  <c r="AV455" i="4"/>
  <c r="AX1218" i="4"/>
  <c r="AV1218" i="4"/>
  <c r="AX1512" i="4"/>
  <c r="AV1512" i="4"/>
  <c r="AX88" i="4"/>
  <c r="AV88" i="4"/>
  <c r="AX1906" i="4"/>
  <c r="AV1906" i="4"/>
  <c r="AX1672" i="4"/>
  <c r="AV1672" i="4"/>
  <c r="AX312" i="4"/>
  <c r="AV312" i="4"/>
  <c r="AX392" i="4"/>
  <c r="AV392" i="4"/>
  <c r="AX1419" i="4"/>
  <c r="AV1419" i="4"/>
  <c r="AX1577" i="4"/>
  <c r="AV1577" i="4"/>
  <c r="AX235" i="4"/>
  <c r="AV235" i="4"/>
  <c r="AX225" i="4"/>
  <c r="AV225" i="4"/>
  <c r="AX1864" i="4"/>
  <c r="AV1864" i="4"/>
  <c r="AX468" i="4"/>
  <c r="AV468" i="4"/>
  <c r="AX2142" i="4"/>
  <c r="AV2142" i="4"/>
  <c r="AX308" i="4"/>
  <c r="AV308" i="4"/>
  <c r="AX1358" i="4"/>
  <c r="AV1358" i="4"/>
  <c r="AX709" i="4"/>
  <c r="AV709" i="4"/>
  <c r="AX1379" i="4"/>
  <c r="AV1379" i="4"/>
  <c r="AX2174" i="4"/>
  <c r="AV2174" i="4"/>
  <c r="AX1203" i="4"/>
  <c r="AV1203" i="4"/>
  <c r="AX798" i="4"/>
  <c r="AV798" i="4"/>
  <c r="AX1453" i="4"/>
  <c r="AV1453" i="4"/>
  <c r="AX931" i="4"/>
  <c r="AV931" i="4"/>
  <c r="AX1349" i="4"/>
  <c r="AV1349" i="4"/>
  <c r="AX1803" i="4"/>
  <c r="AV1803" i="4"/>
  <c r="AX1754" i="4"/>
  <c r="AV1754" i="4"/>
  <c r="AX2108" i="4"/>
  <c r="AV2108" i="4"/>
  <c r="AX860" i="4"/>
  <c r="AV860" i="4"/>
  <c r="AX116" i="4"/>
  <c r="AV116" i="4"/>
  <c r="AX1021" i="4"/>
  <c r="AV1021" i="4"/>
  <c r="AX404" i="4"/>
  <c r="AV404" i="4"/>
  <c r="AX605" i="4"/>
  <c r="AV605" i="4"/>
  <c r="AX292" i="4"/>
  <c r="AV292" i="4"/>
  <c r="AX211" i="4"/>
  <c r="AV211" i="4"/>
  <c r="AX502" i="4"/>
  <c r="AV502" i="4"/>
  <c r="AX2230" i="4"/>
  <c r="AV2230" i="4"/>
  <c r="AX1246" i="4"/>
  <c r="AV1246" i="4"/>
  <c r="AX1622" i="4"/>
  <c r="AV1622" i="4"/>
  <c r="AX1316" i="4"/>
  <c r="AV1316" i="4"/>
  <c r="AX1028" i="4"/>
  <c r="AV1028" i="4"/>
  <c r="AX1292" i="4"/>
  <c r="AV1292" i="4"/>
  <c r="AX1625" i="4"/>
  <c r="AV1625" i="4"/>
  <c r="AX1322" i="4"/>
  <c r="AV1322" i="4"/>
  <c r="AX2130" i="4"/>
  <c r="AV2130" i="4"/>
  <c r="AX914" i="4"/>
  <c r="AV914" i="4"/>
  <c r="AX1025" i="4"/>
  <c r="AV1025" i="4"/>
  <c r="AX1425" i="4"/>
  <c r="AV1425" i="4"/>
  <c r="AX1781" i="4"/>
  <c r="AV1781" i="4"/>
  <c r="AX1575" i="4"/>
  <c r="AV1575" i="4"/>
  <c r="AX1398" i="4"/>
  <c r="AV1398" i="4"/>
  <c r="AX1006" i="4"/>
  <c r="AV1006" i="4"/>
  <c r="AX448" i="4"/>
  <c r="AV448" i="4"/>
  <c r="AX218" i="4"/>
  <c r="AV218" i="4"/>
  <c r="AX839" i="4"/>
  <c r="AV839" i="4"/>
  <c r="AX1416" i="4"/>
  <c r="AV1416" i="4"/>
  <c r="AX1655" i="4"/>
  <c r="AV1655" i="4"/>
  <c r="AX645" i="4"/>
  <c r="AV645" i="4"/>
  <c r="AX1285" i="4"/>
  <c r="AV1285" i="4"/>
  <c r="AX1891" i="4"/>
  <c r="AV1891" i="4"/>
  <c r="AX1184" i="4"/>
  <c r="AV1184" i="4"/>
  <c r="AX1583" i="4"/>
  <c r="AV1583" i="4"/>
  <c r="AX1335" i="4"/>
  <c r="AV1335" i="4"/>
  <c r="AX827" i="4"/>
  <c r="AV827" i="4"/>
  <c r="AX407" i="4"/>
  <c r="AV407" i="4"/>
  <c r="AX1558" i="4"/>
  <c r="AV1558" i="4"/>
  <c r="AX602" i="4"/>
  <c r="AV602" i="4"/>
  <c r="AX870" i="4"/>
  <c r="AV870" i="4"/>
  <c r="AX414" i="4"/>
  <c r="AV414" i="4"/>
  <c r="AX2320" i="4"/>
  <c r="AV2320" i="4"/>
  <c r="AX1346" i="4"/>
  <c r="AV1346" i="4"/>
  <c r="AX2268" i="4"/>
  <c r="AV2268" i="4"/>
  <c r="AX836" i="4"/>
  <c r="AV836" i="4"/>
  <c r="AX1031" i="4"/>
  <c r="AV1031" i="4"/>
  <c r="AX1012" i="4"/>
  <c r="AV1012" i="4"/>
  <c r="AX946" i="4"/>
  <c r="AV946" i="4"/>
  <c r="AX2302" i="4"/>
  <c r="AV2302" i="4"/>
  <c r="AX646" i="4"/>
  <c r="AV646" i="4"/>
  <c r="AX1108" i="4"/>
  <c r="AV1108" i="4"/>
  <c r="AX1493" i="4"/>
  <c r="AV1493" i="4"/>
  <c r="AX895" i="4"/>
  <c r="AV895" i="4"/>
  <c r="AX2175" i="4"/>
  <c r="AV2175" i="4"/>
  <c r="AX1283" i="4"/>
  <c r="AV1283" i="4"/>
  <c r="AX1626" i="4"/>
  <c r="AV1626" i="4"/>
  <c r="AX580" i="4"/>
  <c r="AV580" i="4"/>
  <c r="AX1270" i="4"/>
  <c r="AV1270" i="4"/>
  <c r="AX647" i="4"/>
  <c r="AV647" i="4"/>
  <c r="AX977" i="4"/>
  <c r="AV977" i="4"/>
  <c r="AX1345" i="4"/>
  <c r="AV1345" i="4"/>
  <c r="AX2265" i="4"/>
  <c r="AV2265" i="4"/>
  <c r="AX2310" i="4"/>
  <c r="AV2310" i="4"/>
  <c r="AX898" i="4"/>
  <c r="AV898" i="4"/>
  <c r="AX402" i="4"/>
  <c r="AV402" i="4"/>
  <c r="AX553" i="4"/>
  <c r="AV553" i="4"/>
  <c r="AX1768" i="4"/>
  <c r="AV1768" i="4"/>
  <c r="AX658" i="4"/>
  <c r="AV658" i="4"/>
  <c r="AX512" i="4"/>
  <c r="AV512" i="4"/>
  <c r="AX993" i="4"/>
  <c r="AV993" i="4"/>
  <c r="AX115" i="4"/>
  <c r="AV115" i="4"/>
  <c r="AX1048" i="4"/>
  <c r="AV1048" i="4"/>
  <c r="AX1133" i="4"/>
  <c r="AV1133" i="4"/>
  <c r="AX644" i="4"/>
  <c r="AV644" i="4"/>
  <c r="AX1344" i="4"/>
  <c r="AV1344" i="4"/>
  <c r="AX1755" i="4"/>
  <c r="AV1755" i="4"/>
  <c r="AX949" i="4"/>
  <c r="AV949" i="4"/>
  <c r="AX1509" i="4"/>
  <c r="AV1509" i="4"/>
  <c r="AX1075" i="4"/>
  <c r="AV1075" i="4"/>
  <c r="AX1140" i="4"/>
  <c r="AV1140" i="4"/>
  <c r="AX753" i="4"/>
  <c r="AV753" i="4"/>
  <c r="AX130" i="4"/>
  <c r="AV130" i="4"/>
  <c r="AX1167" i="4"/>
  <c r="AV1167" i="4"/>
  <c r="AX816" i="4"/>
  <c r="AV816" i="4"/>
  <c r="AX1700" i="4"/>
  <c r="AV1700" i="4"/>
  <c r="AX1268" i="4"/>
  <c r="AV1268" i="4"/>
  <c r="AX1381" i="4"/>
  <c r="AV1381" i="4"/>
  <c r="AX1359" i="4"/>
  <c r="AV1359" i="4"/>
  <c r="AX1452" i="4"/>
  <c r="AV1452" i="4"/>
  <c r="AX1331" i="4"/>
  <c r="AV1331" i="4"/>
  <c r="AX2211" i="4"/>
  <c r="AV2211" i="4"/>
  <c r="AX959" i="4"/>
  <c r="AV959" i="4"/>
  <c r="AX1718" i="4"/>
  <c r="AV1718" i="4"/>
  <c r="AX1628" i="4"/>
  <c r="AV1628" i="4"/>
  <c r="AX477" i="4"/>
  <c r="AV477" i="4"/>
  <c r="AX251" i="4"/>
  <c r="AV251" i="4"/>
  <c r="AX463" i="4"/>
  <c r="AV463" i="4"/>
  <c r="AX150" i="4"/>
  <c r="AV150" i="4"/>
  <c r="AX109" i="4"/>
  <c r="AV109" i="4"/>
  <c r="AX665" i="4"/>
  <c r="AV665" i="4"/>
  <c r="AX1407" i="4"/>
  <c r="AV1407" i="4"/>
  <c r="AX1789" i="4"/>
  <c r="AV1789" i="4"/>
  <c r="AX1889" i="4"/>
  <c r="AV1889" i="4"/>
  <c r="AX917" i="4"/>
  <c r="AV917" i="4"/>
  <c r="AX1400" i="4"/>
  <c r="AV1400" i="4"/>
  <c r="AX1424" i="4"/>
  <c r="AV1424" i="4"/>
  <c r="AX2177" i="4"/>
  <c r="AV2177" i="4"/>
  <c r="AX1227" i="4"/>
  <c r="AV1227" i="4"/>
  <c r="AX637" i="4"/>
  <c r="AV637" i="4"/>
  <c r="AX1430" i="4"/>
  <c r="AV1430" i="4"/>
  <c r="AX1752" i="4"/>
  <c r="AV1752" i="4"/>
  <c r="AX1471" i="4"/>
  <c r="AV1471" i="4"/>
  <c r="AX700" i="4"/>
  <c r="AV700" i="4"/>
  <c r="AX1479" i="4"/>
  <c r="AV1479" i="4"/>
  <c r="AX1799" i="4"/>
  <c r="AV1799" i="4"/>
  <c r="AX1131" i="4"/>
  <c r="AV1131" i="4"/>
  <c r="AX559" i="4"/>
  <c r="AV559" i="4"/>
  <c r="AX732" i="4"/>
  <c r="AV732" i="4"/>
  <c r="AX2249" i="4"/>
  <c r="AV2249" i="4"/>
  <c r="AX883" i="4"/>
  <c r="AV883" i="4"/>
  <c r="AX212" i="4"/>
  <c r="AV212" i="4"/>
  <c r="AX2168" i="4"/>
  <c r="AV2168" i="4"/>
  <c r="AX2286" i="4"/>
  <c r="AV2286" i="4"/>
  <c r="AX826" i="4"/>
  <c r="AV826" i="4"/>
  <c r="AX1367" i="4"/>
  <c r="AV1367" i="4"/>
  <c r="AX1272" i="4"/>
  <c r="AV1272" i="4"/>
  <c r="AX1487" i="4"/>
  <c r="AV1487" i="4"/>
  <c r="AX1665" i="4"/>
  <c r="AV1665" i="4"/>
  <c r="AX2269" i="4"/>
  <c r="AV2269" i="4"/>
  <c r="AX2331" i="4"/>
  <c r="AV2331" i="4"/>
  <c r="AX701" i="4"/>
  <c r="AV701" i="4"/>
  <c r="AX2204" i="4"/>
  <c r="AV2204" i="4"/>
  <c r="AX757" i="4"/>
  <c r="AV757" i="4"/>
  <c r="AX1746" i="4"/>
  <c r="AV1746" i="4"/>
  <c r="AX869" i="4"/>
  <c r="AV869" i="4"/>
  <c r="AX1064" i="4"/>
  <c r="AV1064" i="4"/>
  <c r="AX541" i="4"/>
  <c r="AV541" i="4"/>
  <c r="AX1885" i="4"/>
  <c r="AV1885" i="4"/>
  <c r="AX1148" i="4"/>
  <c r="AV1148" i="4"/>
  <c r="AX751" i="4"/>
  <c r="AV751" i="4"/>
  <c r="AX176" i="4"/>
  <c r="AV176" i="4"/>
  <c r="AX2282" i="4"/>
  <c r="AV2282" i="4"/>
  <c r="AX844" i="4"/>
  <c r="AV844" i="4"/>
  <c r="AX1802" i="4"/>
  <c r="AV1802" i="4"/>
  <c r="AX797" i="4"/>
  <c r="AV797" i="4"/>
  <c r="AX1377" i="4"/>
  <c r="AV1377" i="4"/>
  <c r="AX669" i="4"/>
  <c r="AV669" i="4"/>
  <c r="AX260" i="4"/>
  <c r="AV260" i="4"/>
  <c r="AX324" i="4"/>
  <c r="AV324" i="4"/>
  <c r="AX2149" i="4"/>
  <c r="AV2149" i="4"/>
  <c r="AX2267" i="4"/>
  <c r="AV2267" i="4"/>
  <c r="AX1293" i="4"/>
  <c r="AV1293" i="4"/>
  <c r="AX2133" i="4"/>
  <c r="AV2133" i="4"/>
  <c r="AX1116" i="4"/>
  <c r="AV1116" i="4"/>
  <c r="AX714" i="4"/>
  <c r="AV714" i="4"/>
  <c r="AX1175" i="4"/>
  <c r="AV1175" i="4"/>
  <c r="AX536" i="4"/>
  <c r="AX1190" i="4"/>
  <c r="AV1190" i="4"/>
  <c r="AX1723" i="4"/>
  <c r="AV1723" i="4"/>
  <c r="AX1616" i="4"/>
  <c r="AV1616" i="4"/>
  <c r="AX279" i="4"/>
  <c r="AV279" i="4"/>
  <c r="AX144" i="4"/>
  <c r="AV144" i="4"/>
  <c r="AX2262" i="4"/>
  <c r="AV2262" i="4"/>
  <c r="AX202" i="4"/>
  <c r="AV202" i="4"/>
  <c r="AX1420" i="4"/>
  <c r="AV1420" i="4"/>
  <c r="AX1600" i="4"/>
  <c r="AV1600" i="4"/>
  <c r="AX1592" i="4"/>
  <c r="AV1592" i="4"/>
  <c r="AX2214" i="4"/>
  <c r="AV2214" i="4"/>
  <c r="AX1525" i="4"/>
  <c r="AV1525" i="4"/>
  <c r="AX1608" i="4"/>
  <c r="AV1608" i="4"/>
  <c r="AX2233" i="4"/>
  <c r="AV2233" i="4"/>
  <c r="AX1206" i="4"/>
  <c r="AV1206" i="4"/>
  <c r="AX1894" i="4"/>
  <c r="AV1894" i="4"/>
  <c r="AX1458" i="4"/>
  <c r="AV1458" i="4"/>
  <c r="AX439" i="4"/>
  <c r="AV439" i="4"/>
  <c r="AX1761" i="4"/>
  <c r="AV1761" i="4"/>
  <c r="AX1666" i="4"/>
  <c r="AV1666" i="4"/>
  <c r="AX1695" i="4"/>
  <c r="AV1695" i="4"/>
  <c r="AX617" i="4"/>
  <c r="AV617" i="4"/>
  <c r="AX1740" i="4"/>
  <c r="AV1740" i="4"/>
  <c r="AX126" i="4"/>
  <c r="AV126" i="4"/>
  <c r="AX1258" i="4"/>
  <c r="AV1258" i="4"/>
  <c r="AX1614" i="4"/>
  <c r="AV1614" i="4"/>
  <c r="AX1751" i="4"/>
  <c r="AV1751" i="4"/>
  <c r="AX1079" i="4"/>
  <c r="AV1079" i="4"/>
  <c r="AX80" i="4"/>
  <c r="AV80" i="4"/>
  <c r="AX412" i="4"/>
  <c r="AV412" i="4"/>
  <c r="AX763" i="4"/>
  <c r="AV763" i="4"/>
  <c r="AX241" i="4"/>
  <c r="AV241" i="4"/>
  <c r="AX1399" i="4"/>
  <c r="AV1399" i="4"/>
  <c r="AX2256" i="4"/>
  <c r="AV2256" i="4"/>
  <c r="AX663" i="4"/>
  <c r="AV663" i="4"/>
  <c r="AX244" i="4"/>
  <c r="AV244" i="4"/>
  <c r="AX1232" i="4"/>
  <c r="AV1232" i="4"/>
  <c r="AX909" i="4"/>
  <c r="AV909" i="4"/>
  <c r="AX2134" i="4"/>
  <c r="AV2134" i="4"/>
  <c r="AX650" i="4"/>
  <c r="AV650" i="4"/>
  <c r="AX607" i="4"/>
  <c r="AV607" i="4"/>
  <c r="AX592" i="4"/>
  <c r="AV592" i="4"/>
  <c r="AX983" i="4"/>
  <c r="AV983" i="4"/>
  <c r="AX730" i="4"/>
  <c r="AV730" i="4"/>
  <c r="AX1183" i="4"/>
  <c r="AV1183" i="4"/>
  <c r="AX124" i="4"/>
  <c r="AV124" i="4"/>
  <c r="AX364" i="4"/>
  <c r="AV364" i="4"/>
  <c r="AX1631" i="4"/>
  <c r="AV1631" i="4"/>
  <c r="AX1357" i="4"/>
  <c r="AV1357" i="4"/>
  <c r="AX840" i="4"/>
  <c r="AV840" i="4"/>
  <c r="AX1659" i="4"/>
  <c r="AV1659" i="4"/>
  <c r="AX1103" i="4"/>
  <c r="AV1103" i="4"/>
  <c r="AX1590" i="4"/>
  <c r="AV1590" i="4"/>
  <c r="AX231" i="4"/>
  <c r="AV231" i="4"/>
  <c r="AX2105" i="4"/>
  <c r="AV2105" i="4"/>
  <c r="AX1495" i="4"/>
  <c r="AV1495" i="4"/>
  <c r="AX1896" i="4"/>
  <c r="AV1896" i="4"/>
  <c r="AX2173" i="4"/>
  <c r="AV2173" i="4"/>
  <c r="AX995" i="4"/>
  <c r="AV995" i="4"/>
  <c r="AX429" i="4"/>
  <c r="AV429" i="4"/>
  <c r="AX298" i="4"/>
  <c r="AV298" i="4"/>
  <c r="AX391" i="4"/>
  <c r="AV391" i="4"/>
  <c r="AX253" i="4"/>
  <c r="AV253" i="4"/>
  <c r="AX1252" i="4"/>
  <c r="AV1252" i="4"/>
  <c r="AX1364" i="4"/>
  <c r="AV1364" i="4"/>
  <c r="AX98" i="4"/>
  <c r="AV98" i="4"/>
  <c r="AX43" i="4"/>
  <c r="AV43" i="4"/>
  <c r="AX657" i="4"/>
  <c r="AV657" i="4"/>
  <c r="AX651" i="4"/>
  <c r="AV651" i="4"/>
  <c r="AX2273" i="4"/>
  <c r="AV2273" i="4"/>
  <c r="AX2243" i="4"/>
  <c r="AV2243" i="4"/>
  <c r="AX2176" i="4"/>
  <c r="AV2176" i="4"/>
  <c r="AX1088" i="4"/>
  <c r="AV1088" i="4"/>
  <c r="AX1011" i="4"/>
  <c r="AV1011" i="4"/>
  <c r="AX1198" i="4"/>
  <c r="AV1198" i="4"/>
  <c r="AX1187" i="4"/>
  <c r="AV1187" i="4"/>
  <c r="AX284" i="4"/>
  <c r="AV284" i="4"/>
  <c r="AX408" i="4"/>
  <c r="AV408" i="4"/>
  <c r="AX1176" i="4"/>
  <c r="AV1176" i="4"/>
  <c r="AX1008" i="4"/>
  <c r="AV1008" i="4"/>
  <c r="AX900" i="4"/>
  <c r="AV900" i="4"/>
  <c r="AX1384" i="4"/>
  <c r="AV1384" i="4"/>
  <c r="AX2098" i="4"/>
  <c r="AV2098" i="4"/>
  <c r="AX1772" i="4"/>
  <c r="AV1772" i="4"/>
  <c r="AX101" i="4"/>
  <c r="AV101" i="4"/>
  <c r="AX1404" i="4"/>
  <c r="AV1404" i="4"/>
  <c r="AX1052" i="4"/>
  <c r="AV1052" i="4"/>
  <c r="AX479" i="4"/>
  <c r="AV479" i="4"/>
  <c r="AX2309" i="4"/>
  <c r="AV2309" i="4"/>
  <c r="AX379" i="4"/>
  <c r="AV379" i="4"/>
  <c r="AX1635" i="4"/>
  <c r="AV1635" i="4"/>
  <c r="AX2240" i="4"/>
  <c r="AV2240" i="4"/>
  <c r="AX1553" i="4"/>
  <c r="AV1553" i="4"/>
  <c r="AX301" i="4"/>
  <c r="AV301" i="4"/>
  <c r="AX1814" i="4"/>
  <c r="AV1814" i="4"/>
  <c r="AX666" i="4"/>
  <c r="AV666" i="4"/>
  <c r="AX1056" i="4"/>
  <c r="AV1056" i="4"/>
  <c r="AX185" i="4"/>
  <c r="AV185" i="4"/>
  <c r="AX509" i="4"/>
  <c r="AV509" i="4"/>
  <c r="AX1350" i="4"/>
  <c r="AV1350" i="4"/>
  <c r="AX906" i="4"/>
  <c r="AV906" i="4"/>
  <c r="AX365" i="4"/>
  <c r="AV365" i="4"/>
  <c r="AX1366" i="4"/>
  <c r="AV1366" i="4"/>
  <c r="AX1572" i="4"/>
  <c r="AV1572" i="4"/>
  <c r="AX1545" i="4"/>
  <c r="AV1545" i="4"/>
  <c r="AX1150" i="4"/>
  <c r="AV1150" i="4"/>
  <c r="AX1073" i="4"/>
  <c r="AV1073" i="4"/>
  <c r="AX538" i="4"/>
  <c r="AV538" i="4"/>
  <c r="AX1611" i="4"/>
  <c r="AV1611" i="4"/>
  <c r="AX1822" i="4"/>
  <c r="AV1822" i="4"/>
  <c r="AX31" i="4"/>
  <c r="AV31" i="4"/>
  <c r="AX781" i="4"/>
  <c r="AV781" i="4"/>
  <c r="AX955" i="4"/>
  <c r="AV955" i="4"/>
  <c r="AX1390" i="4"/>
  <c r="AV1390" i="4"/>
  <c r="AX1473" i="4"/>
  <c r="AV1473" i="4"/>
  <c r="AX396" i="4"/>
  <c r="AV396" i="4"/>
  <c r="AX1539" i="4"/>
  <c r="AV1539" i="4"/>
  <c r="AX1444" i="4"/>
  <c r="AV1444" i="4"/>
  <c r="AX1169" i="4"/>
  <c r="AV1169" i="4"/>
  <c r="AX874" i="4"/>
  <c r="AV874" i="4"/>
  <c r="AX1858" i="4"/>
  <c r="AV1858" i="4"/>
  <c r="AX2223" i="4"/>
  <c r="AV2223" i="4"/>
  <c r="AX1737" i="4"/>
  <c r="AV1737" i="4"/>
  <c r="AX1674" i="4"/>
  <c r="AV1674" i="4"/>
  <c r="AX160" i="4"/>
  <c r="AV160" i="4"/>
  <c r="AX2183" i="4"/>
  <c r="AV2183" i="4"/>
  <c r="AX91" i="4"/>
  <c r="AV91" i="4"/>
  <c r="AX2178" i="4"/>
  <c r="AV2178" i="4"/>
  <c r="AX488" i="4"/>
  <c r="AV488" i="4"/>
  <c r="AX172" i="4"/>
  <c r="AV172" i="4"/>
  <c r="AX1247" i="4"/>
  <c r="AV1247" i="4"/>
  <c r="AX1883" i="4"/>
  <c r="AV1883" i="4"/>
  <c r="AX659" i="4"/>
  <c r="AV659" i="4"/>
  <c r="AX19" i="4"/>
  <c r="AV19" i="4"/>
  <c r="AX1724" i="4"/>
  <c r="AV1724" i="4"/>
  <c r="AX837" i="4"/>
  <c r="AV837" i="4"/>
  <c r="AX811" i="4"/>
  <c r="AV811" i="4"/>
  <c r="AX1192" i="4"/>
  <c r="AV1192" i="4"/>
  <c r="AX1486" i="4"/>
  <c r="AV1486" i="4"/>
  <c r="AX919" i="4"/>
  <c r="AV919" i="4"/>
  <c r="AX1083" i="4"/>
  <c r="AV1083" i="4"/>
  <c r="AX1861" i="4"/>
  <c r="AV1861" i="4"/>
  <c r="AX343" i="4"/>
  <c r="AV343" i="4"/>
  <c r="AX1788" i="4"/>
  <c r="AV1788" i="4"/>
  <c r="AX609" i="4"/>
  <c r="AV609" i="4"/>
  <c r="AX770" i="4"/>
  <c r="AV770" i="4"/>
  <c r="AX767" i="4"/>
  <c r="AV767" i="4"/>
  <c r="AX831" i="4"/>
  <c r="AV831" i="4"/>
  <c r="AX2248" i="4"/>
  <c r="AV2248" i="4"/>
  <c r="AX1230" i="4"/>
  <c r="AV1230" i="4"/>
  <c r="AX652" i="4"/>
  <c r="AV652" i="4"/>
  <c r="AX491" i="4"/>
  <c r="AV491" i="4"/>
  <c r="AX398" i="4"/>
  <c r="AV398" i="4"/>
  <c r="AX1039" i="4"/>
  <c r="AV1039" i="4"/>
  <c r="AX84" i="4"/>
  <c r="AV84" i="4"/>
  <c r="AX1253" i="4"/>
  <c r="AV1253" i="4"/>
  <c r="AX928" i="4"/>
  <c r="AV928" i="4"/>
  <c r="AX544" i="4"/>
  <c r="AV544" i="4"/>
  <c r="AX2144" i="4"/>
  <c r="AV2144" i="4"/>
  <c r="AX1392" i="4"/>
  <c r="AV1392" i="4"/>
  <c r="AX1568" i="4"/>
  <c r="AV1568" i="4"/>
  <c r="AX238" i="4"/>
  <c r="AV238" i="4"/>
  <c r="AX216" i="4"/>
  <c r="AV216" i="4"/>
  <c r="AX1898" i="4"/>
  <c r="AV1898" i="4"/>
  <c r="AX1730" i="4"/>
  <c r="AV1730" i="4"/>
  <c r="AX1032" i="4"/>
  <c r="AV1032" i="4"/>
  <c r="AX2244" i="4"/>
  <c r="AV2244" i="4"/>
  <c r="AX24" i="4"/>
  <c r="AV24" i="4"/>
  <c r="AX1440" i="4"/>
  <c r="AV1440" i="4"/>
  <c r="AX698" i="4"/>
  <c r="AV698" i="4"/>
  <c r="AX1085" i="4"/>
  <c r="AV1085" i="4"/>
  <c r="AX632" i="4"/>
  <c r="AV632" i="4"/>
  <c r="AX132" i="4"/>
  <c r="AV132" i="4"/>
  <c r="AX1081" i="4"/>
  <c r="AV1081" i="4"/>
  <c r="AX1010" i="4"/>
  <c r="AV1010" i="4"/>
  <c r="AX1061" i="4"/>
  <c r="AV1061" i="4"/>
  <c r="AX452" i="4"/>
  <c r="AV452" i="4"/>
  <c r="AX1305" i="4"/>
  <c r="AV1305" i="4"/>
  <c r="AX2158" i="4"/>
  <c r="AV2158" i="4"/>
  <c r="AX1279" i="4"/>
  <c r="AV1279" i="4"/>
  <c r="AX600" i="4"/>
  <c r="AV600" i="4"/>
  <c r="AX1201" i="4"/>
  <c r="AV1201" i="4"/>
  <c r="AX17" i="4"/>
  <c r="AV17" i="4"/>
  <c r="AX215" i="4"/>
  <c r="AV215" i="4"/>
  <c r="AX727" i="4"/>
  <c r="AV727" i="4"/>
  <c r="AX1852" i="4"/>
  <c r="AV1852" i="4"/>
  <c r="AX1212" i="4"/>
  <c r="AV1212" i="4"/>
  <c r="AX326" i="4"/>
  <c r="AV326" i="4"/>
  <c r="AX707" i="4"/>
  <c r="AV707" i="4"/>
  <c r="AX1290" i="4"/>
  <c r="AV1290" i="4"/>
  <c r="AX403" i="4"/>
  <c r="AV403" i="4"/>
  <c r="AX1620" i="4"/>
  <c r="AV1620" i="4"/>
  <c r="AX793" i="4"/>
  <c r="AV793" i="4"/>
  <c r="AX1639" i="4"/>
  <c r="AV1639" i="4"/>
  <c r="AX122" i="4"/>
  <c r="AV122" i="4"/>
  <c r="AX112" i="4"/>
  <c r="AV112" i="4"/>
  <c r="AX1337" i="4"/>
  <c r="AV1337" i="4"/>
  <c r="AX2198" i="4"/>
  <c r="AV2198" i="4"/>
  <c r="AX1485" i="4"/>
  <c r="AV1485" i="4"/>
  <c r="AX1211" i="4"/>
  <c r="AV1211" i="4"/>
  <c r="AX1699" i="4"/>
  <c r="AV1699" i="4"/>
  <c r="AX988" i="4"/>
  <c r="AV988" i="4"/>
  <c r="AX1294" i="4"/>
  <c r="AV1294" i="4"/>
  <c r="AX1051" i="4"/>
  <c r="AV1051" i="4"/>
  <c r="AX401" i="4"/>
  <c r="AV401" i="4"/>
  <c r="AX72" i="4"/>
  <c r="AV72" i="4"/>
  <c r="AX78" i="4"/>
  <c r="AV78" i="4"/>
  <c r="AX2201" i="4"/>
  <c r="AV2201" i="4"/>
  <c r="AX1059" i="4"/>
  <c r="AV1059" i="4"/>
  <c r="AX911" i="4"/>
  <c r="AV911" i="4"/>
  <c r="AX1245" i="4"/>
  <c r="AV1245" i="4"/>
  <c r="AX230" i="4"/>
  <c r="AV230" i="4"/>
  <c r="AX555" i="4"/>
  <c r="AV555" i="4"/>
  <c r="AX1263" i="4"/>
  <c r="AV1263" i="4"/>
  <c r="AX1423" i="4"/>
  <c r="AV1423" i="4"/>
  <c r="AX1818" i="4"/>
  <c r="AV1818" i="4"/>
  <c r="AX951" i="4"/>
  <c r="AV951" i="4"/>
  <c r="AX86" i="4"/>
  <c r="AV86" i="4"/>
  <c r="AX943" i="4"/>
  <c r="AV943" i="4"/>
  <c r="AX569" i="4"/>
  <c r="AV569" i="4"/>
  <c r="AX440" i="4"/>
  <c r="AV440" i="4"/>
  <c r="AX1047" i="4"/>
  <c r="AV1047" i="4"/>
  <c r="AX2180" i="4"/>
  <c r="AV2180" i="4"/>
  <c r="AX1645" i="4"/>
  <c r="AV1645" i="4"/>
  <c r="AX594" i="4"/>
  <c r="AV594" i="4"/>
  <c r="AX1702" i="4"/>
  <c r="AV1702" i="4"/>
  <c r="AX821" i="4"/>
  <c r="AV821" i="4"/>
  <c r="AX1629" i="4"/>
  <c r="AV1629" i="4"/>
  <c r="AX415" i="4"/>
  <c r="AV415" i="4"/>
  <c r="AX395" i="4"/>
  <c r="AV395" i="4"/>
  <c r="AX2315" i="4"/>
  <c r="AV2315" i="4"/>
  <c r="AX547" i="4"/>
  <c r="AV547" i="4"/>
  <c r="AX999" i="4"/>
  <c r="AV999" i="4"/>
  <c r="AX969" i="4"/>
  <c r="AV969" i="4"/>
  <c r="AX535" i="4"/>
  <c r="AV535" i="4"/>
  <c r="AX480" i="4"/>
  <c r="AV480" i="4"/>
  <c r="AX1082" i="4"/>
  <c r="AV1082" i="4"/>
  <c r="AX360" i="4"/>
  <c r="AV360" i="4"/>
  <c r="AX1589" i="4"/>
  <c r="AV1589" i="4"/>
  <c r="AX2272" i="4"/>
  <c r="AV2272" i="4"/>
  <c r="AX376" i="4"/>
  <c r="AV376" i="4"/>
  <c r="AX967" i="4"/>
  <c r="AV967" i="4"/>
  <c r="AX113" i="4"/>
  <c r="AV113" i="4"/>
  <c r="AX2141" i="4"/>
  <c r="AV2141" i="4"/>
  <c r="AX49" i="4"/>
  <c r="AV49" i="4"/>
  <c r="AX390" i="4"/>
  <c r="AV390" i="4"/>
  <c r="AX738" i="4"/>
  <c r="AV738" i="4"/>
  <c r="AX1805" i="4"/>
  <c r="AV1805" i="4"/>
  <c r="AX1478" i="4"/>
  <c r="AV1478" i="4"/>
  <c r="AX1829" i="4"/>
  <c r="AV1829" i="4"/>
  <c r="AX1556" i="4"/>
  <c r="AV1556" i="4"/>
  <c r="AX1640" i="4"/>
  <c r="AV1640" i="4"/>
  <c r="AX1529" i="4"/>
  <c r="AV1529" i="4"/>
  <c r="AX740" i="4"/>
  <c r="AV740" i="4"/>
  <c r="AX1760" i="4"/>
  <c r="AV1760" i="4"/>
  <c r="AX344" i="4"/>
  <c r="AV344" i="4"/>
  <c r="AX927" i="4"/>
  <c r="AV927" i="4"/>
  <c r="AX690" i="4"/>
  <c r="AV690" i="4"/>
  <c r="AX1903" i="4"/>
  <c r="AV1903" i="4"/>
  <c r="AX1117" i="4"/>
  <c r="AV1117" i="4"/>
  <c r="AX1870" i="4"/>
  <c r="AV1870" i="4"/>
  <c r="AX1584" i="4"/>
  <c r="AV1584" i="4"/>
  <c r="AX1353" i="4"/>
  <c r="AV1353" i="4"/>
  <c r="AX1128" i="4"/>
  <c r="AV1128" i="4"/>
  <c r="AX526" i="4"/>
  <c r="AV526" i="4"/>
  <c r="AX899" i="4"/>
  <c r="AV899" i="4"/>
  <c r="AX2275" i="4"/>
  <c r="AV2275" i="4"/>
  <c r="AX2264" i="4"/>
  <c r="AV2264" i="4"/>
  <c r="AX1749" i="4"/>
  <c r="AV1749" i="4"/>
  <c r="AX1779" i="4"/>
  <c r="AV1779" i="4"/>
  <c r="AX2222" i="4"/>
  <c r="AV2222" i="4"/>
  <c r="AX471" i="4"/>
  <c r="AV471" i="4"/>
  <c r="AX1450" i="4"/>
  <c r="AV1450" i="4"/>
  <c r="AX1329" i="4"/>
  <c r="AV1329" i="4"/>
  <c r="AX269" i="4"/>
  <c r="AV269" i="4"/>
  <c r="AX2346" i="4"/>
  <c r="AV2346" i="4"/>
  <c r="AX1288" i="4"/>
  <c r="AV1288" i="4"/>
  <c r="AX1886" i="4"/>
  <c r="AV1886" i="4"/>
  <c r="AX1513" i="4"/>
  <c r="AV1513" i="4"/>
  <c r="AX1269" i="4"/>
  <c r="AV1269" i="4"/>
  <c r="AX70" i="4"/>
  <c r="AV70" i="4"/>
  <c r="AX1815" i="4"/>
  <c r="AV1815" i="4"/>
  <c r="AX922" i="4"/>
  <c r="AV922" i="4"/>
  <c r="AX2220" i="4"/>
  <c r="AV2220" i="4"/>
  <c r="AX245" i="4"/>
  <c r="AV245" i="4"/>
  <c r="AX973" i="4"/>
  <c r="AV973" i="4"/>
  <c r="AX1317" i="4"/>
  <c r="AV1317" i="4"/>
  <c r="AX1428" i="4"/>
  <c r="AV1428" i="4"/>
  <c r="AX362" i="4"/>
  <c r="AV362" i="4"/>
  <c r="AX2279" i="4"/>
  <c r="AV2279" i="4"/>
  <c r="AX1336" i="4"/>
  <c r="AV1336" i="4"/>
  <c r="AX1215" i="4"/>
  <c r="AV1215" i="4"/>
  <c r="AX114" i="4"/>
  <c r="AV114" i="4"/>
  <c r="AX127" i="4"/>
  <c r="AV127" i="4"/>
  <c r="AX268" i="4"/>
  <c r="AV268" i="4"/>
  <c r="AX1736" i="4"/>
  <c r="AV1736" i="4"/>
  <c r="AX1634" i="4"/>
  <c r="AV1634" i="4"/>
  <c r="AX2336" i="4"/>
  <c r="AV2336" i="4"/>
  <c r="AX2135" i="4"/>
  <c r="AV2135" i="4"/>
  <c r="AX1733" i="4"/>
  <c r="AV1733" i="4"/>
  <c r="AX2148" i="4"/>
  <c r="AV2148" i="4"/>
  <c r="AX2095" i="4"/>
  <c r="AV2095" i="4"/>
  <c r="AX1163" i="4"/>
  <c r="AV1163" i="4"/>
  <c r="AX1001" i="4"/>
  <c r="AV1001" i="4"/>
  <c r="AX852" i="4"/>
  <c r="AV852" i="4"/>
  <c r="AX1710" i="4"/>
  <c r="AV1710" i="4"/>
  <c r="AX916" i="4"/>
  <c r="AV916" i="4"/>
  <c r="AX2318" i="4"/>
  <c r="AV2318" i="4"/>
  <c r="AX469" i="4"/>
  <c r="AV469" i="4"/>
  <c r="AX428" i="4"/>
  <c r="AV428" i="4"/>
  <c r="AX1036" i="4"/>
  <c r="AV1036" i="4"/>
  <c r="AX1643" i="4"/>
  <c r="AV1643" i="4"/>
  <c r="AX2191" i="4"/>
  <c r="AV2191" i="4"/>
  <c r="AX1013" i="4"/>
  <c r="AV1013" i="4"/>
  <c r="AX2257" i="4"/>
  <c r="AV2257" i="4"/>
  <c r="AX1003" i="4"/>
  <c r="AV1003" i="4"/>
  <c r="AX1653" i="4"/>
  <c r="AV1653" i="4"/>
  <c r="AX1124" i="4"/>
  <c r="AV1124" i="4"/>
  <c r="AX1224" i="4"/>
  <c r="AV1224" i="4"/>
  <c r="AX2205" i="4"/>
  <c r="AV2205" i="4"/>
  <c r="AX1074" i="4"/>
  <c r="AV1074" i="4"/>
  <c r="AX759" i="4"/>
  <c r="AV759" i="4"/>
  <c r="AX1343" i="4"/>
  <c r="AV1343" i="4"/>
  <c r="AX442" i="4"/>
  <c r="AV442" i="4"/>
  <c r="AX2188" i="4"/>
  <c r="AV2188" i="4"/>
  <c r="AX1360" i="4"/>
  <c r="AV1360" i="4"/>
  <c r="AX1347" i="4"/>
  <c r="AV1347" i="4"/>
  <c r="AX563" i="4"/>
  <c r="AV563" i="4"/>
  <c r="AX1217" i="4"/>
  <c r="AV1217" i="4"/>
  <c r="AX1511" i="4"/>
  <c r="AV1511" i="4"/>
  <c r="AX1136" i="4"/>
  <c r="AV1136" i="4"/>
  <c r="AX2237" i="4"/>
  <c r="AV2237" i="4"/>
  <c r="AX941" i="4"/>
  <c r="AV941" i="4"/>
  <c r="AX754" i="4"/>
  <c r="AV754" i="4"/>
  <c r="AX1235" i="4"/>
  <c r="AV1235" i="4"/>
  <c r="AX1375" i="4"/>
  <c r="AV1375" i="4"/>
  <c r="AX1489" i="4"/>
  <c r="AV1489" i="4"/>
  <c r="AX1924" i="4"/>
  <c r="AV1924" i="4"/>
  <c r="AX1785" i="4"/>
  <c r="AV1785" i="4"/>
  <c r="AX1701" i="4"/>
  <c r="AV1701" i="4"/>
  <c r="AX274" i="4"/>
  <c r="AV274" i="4"/>
  <c r="AX2304" i="4"/>
  <c r="AV2304" i="4"/>
  <c r="AX1662" i="4"/>
  <c r="AV1662" i="4"/>
  <c r="AX2165" i="4"/>
  <c r="AV2165" i="4"/>
  <c r="AX201" i="4"/>
  <c r="AV201" i="4"/>
  <c r="AX1157" i="4"/>
  <c r="AV1157" i="4"/>
  <c r="AX2170" i="4"/>
  <c r="AV2170" i="4"/>
  <c r="AX975" i="4"/>
  <c r="AV975" i="4"/>
  <c r="AX1078" i="4"/>
  <c r="AV1078" i="4"/>
  <c r="AX1691" i="4"/>
  <c r="AV1691" i="4"/>
  <c r="AX431" i="4"/>
  <c r="AV431" i="4"/>
  <c r="AX1563" i="4"/>
  <c r="AV1563" i="4"/>
  <c r="AX979" i="4"/>
  <c r="AV979" i="4"/>
  <c r="AX496" i="4"/>
  <c r="AV496" i="4"/>
  <c r="AX425" i="4"/>
  <c r="AV425" i="4"/>
  <c r="AX1111" i="4"/>
  <c r="AV1111" i="4"/>
  <c r="AX656" i="4"/>
  <c r="AV656" i="4"/>
  <c r="AX991" i="4"/>
  <c r="AV991" i="4"/>
  <c r="AX1310" i="4"/>
  <c r="AV1310" i="4"/>
  <c r="AX416" i="4"/>
  <c r="AV416" i="4"/>
  <c r="AX593" i="4"/>
  <c r="AV593" i="4"/>
  <c r="AX1348" i="4"/>
  <c r="AV1348" i="4"/>
  <c r="AX1787" i="4"/>
  <c r="AV1787" i="4"/>
  <c r="AX1241" i="4"/>
  <c r="AV1241" i="4"/>
  <c r="AX799" i="4"/>
  <c r="AV799" i="4"/>
  <c r="AX2226" i="4"/>
  <c r="AV2226" i="4"/>
  <c r="AX584" i="4"/>
  <c r="AV584" i="4"/>
  <c r="AX1041" i="4"/>
  <c r="AV1041" i="4"/>
  <c r="AX2136" i="4"/>
  <c r="AV2136" i="4"/>
  <c r="AX1391" i="4"/>
  <c r="AV1391" i="4"/>
  <c r="AX337" i="4"/>
  <c r="AV337" i="4"/>
  <c r="AX954" i="4"/>
  <c r="AV954" i="4"/>
  <c r="AX736" i="4"/>
  <c r="AV736" i="4"/>
  <c r="AX2196" i="4"/>
  <c r="AV2196" i="4"/>
  <c r="AX603" i="4"/>
  <c r="AV603" i="4"/>
  <c r="AX2097" i="4"/>
  <c r="AV2097" i="4"/>
  <c r="AX702" i="4"/>
  <c r="AV702" i="4"/>
  <c r="AX1828" i="4"/>
  <c r="AV1828" i="4"/>
  <c r="AX953" i="4"/>
  <c r="AV953" i="4"/>
  <c r="AX622" i="4"/>
  <c r="AV622" i="4"/>
  <c r="AX128" i="4"/>
  <c r="AV128" i="4"/>
  <c r="AX203" i="4"/>
  <c r="AV203" i="4"/>
  <c r="AX1363" i="4"/>
  <c r="AV1363" i="4"/>
  <c r="AX1168" i="4"/>
  <c r="AV1168" i="4"/>
  <c r="AX304" i="4"/>
  <c r="AV304" i="4"/>
  <c r="AX1685" i="4"/>
  <c r="AV1685" i="4"/>
  <c r="AX599" i="4"/>
  <c r="AV599" i="4"/>
  <c r="AX956" i="4"/>
  <c r="AV956" i="4"/>
  <c r="AX974" i="4"/>
  <c r="AV974" i="4"/>
  <c r="AX180" i="4"/>
  <c r="AV180" i="4"/>
  <c r="AX1072" i="4"/>
  <c r="AV1072" i="4"/>
  <c r="AX524" i="4"/>
  <c r="AV524" i="4"/>
  <c r="AX527" i="4"/>
  <c r="AV527" i="4"/>
  <c r="AX708" i="4"/>
  <c r="AV708" i="4"/>
  <c r="AX1098" i="4"/>
  <c r="AV1098" i="4"/>
  <c r="AX237" i="4"/>
  <c r="AV237" i="4"/>
  <c r="AX1431" i="4"/>
  <c r="AV1431" i="4"/>
  <c r="AX303" i="4"/>
  <c r="AV303" i="4"/>
  <c r="AX1593" i="4"/>
  <c r="AV1593" i="4"/>
  <c r="AX945" i="4"/>
  <c r="AV945" i="4"/>
  <c r="AX968" i="4"/>
  <c r="AV968" i="4"/>
  <c r="AX1627" i="4"/>
  <c r="AV1627" i="4"/>
  <c r="AX411" i="4"/>
  <c r="AV411" i="4"/>
  <c r="AX22" i="4"/>
  <c r="AV22" i="4"/>
  <c r="AX87" i="4"/>
  <c r="AV87" i="4"/>
  <c r="AX1298" i="4"/>
  <c r="AV1298" i="4"/>
  <c r="AX435" i="4"/>
  <c r="AV435" i="4"/>
  <c r="AX1582" i="4"/>
  <c r="AV1582" i="4"/>
  <c r="AX2328" i="4"/>
  <c r="AV2328" i="4"/>
  <c r="AX1855" i="4"/>
  <c r="AV1855" i="4"/>
  <c r="AX2146" i="4"/>
  <c r="AV2146" i="4"/>
  <c r="AX1321" i="4"/>
  <c r="AV1321" i="4"/>
  <c r="AX20" i="4"/>
  <c r="AV20" i="4"/>
  <c r="AX1872" i="4"/>
  <c r="AV1872" i="4"/>
  <c r="AX309" i="4"/>
  <c r="AV309" i="4"/>
  <c r="AX66" i="4"/>
  <c r="AV66" i="4"/>
  <c r="AX154" i="4"/>
  <c r="AV154" i="4"/>
  <c r="AX1741" i="4"/>
  <c r="AV1741" i="4"/>
  <c r="AX548" i="4"/>
  <c r="AV548" i="4"/>
  <c r="AX476" i="4"/>
  <c r="AV476" i="4"/>
  <c r="AX1881" i="4"/>
  <c r="AV1881" i="4"/>
  <c r="AX1262" i="4"/>
  <c r="AV1262" i="4"/>
  <c r="AX723" i="4"/>
  <c r="AV723" i="4"/>
  <c r="AX1043" i="4"/>
  <c r="AV1043" i="4"/>
  <c r="AX542" i="4"/>
  <c r="AV542" i="4"/>
  <c r="AX147" i="4"/>
  <c r="AV147" i="4"/>
  <c r="AX1596" i="4"/>
  <c r="AV1596" i="4"/>
  <c r="AX1266" i="4"/>
  <c r="AV1266" i="4"/>
  <c r="AX2207" i="4"/>
  <c r="AV2207" i="4"/>
  <c r="AX1415" i="4"/>
  <c r="AV1415" i="4"/>
  <c r="AX2225" i="4"/>
  <c r="AV2225" i="4"/>
  <c r="AX697" i="4"/>
  <c r="AV697" i="4"/>
  <c r="AX1782" i="4"/>
  <c r="AV1782" i="4"/>
  <c r="AX2227" i="4"/>
  <c r="AV2227" i="4"/>
  <c r="AX325" i="4"/>
  <c r="AV325" i="4"/>
  <c r="AX653" i="4"/>
  <c r="AV653" i="4"/>
  <c r="AX1544" i="4"/>
  <c r="AV1544" i="4"/>
  <c r="AX1806" i="4"/>
  <c r="AV1806" i="4"/>
  <c r="AX854" i="4"/>
  <c r="AV854" i="4"/>
  <c r="AX145" i="4"/>
  <c r="AV145" i="4"/>
  <c r="AX858" i="4"/>
  <c r="AV858" i="4"/>
  <c r="AX400" i="4"/>
  <c r="AV400" i="4"/>
  <c r="AX2277" i="4"/>
  <c r="AV2277" i="4"/>
  <c r="AX1188" i="4"/>
  <c r="AV1188" i="4"/>
  <c r="AX2229" i="4"/>
  <c r="AV2229" i="4"/>
  <c r="AX601" i="4"/>
  <c r="AV601" i="4"/>
  <c r="AX2189" i="4"/>
  <c r="AV2189" i="4"/>
  <c r="AX641" i="4"/>
  <c r="AV641" i="4"/>
  <c r="AX1447" i="4"/>
  <c r="AV1447" i="4"/>
  <c r="AX1328" i="4"/>
  <c r="AV1328" i="4"/>
  <c r="AX1129" i="4"/>
  <c r="AV1129" i="4"/>
  <c r="AX1744" i="4"/>
  <c r="AV1744" i="4"/>
  <c r="AX2213" i="4"/>
  <c r="AV2213" i="4"/>
  <c r="AX1208" i="4"/>
  <c r="AV1208" i="4"/>
  <c r="AX1014" i="4"/>
  <c r="AV1014" i="4"/>
  <c r="AX1354" i="4"/>
  <c r="AV1354" i="4"/>
  <c r="AX1256" i="4"/>
  <c r="AV1256" i="4"/>
  <c r="AX1210" i="4"/>
  <c r="AV1210" i="4"/>
  <c r="AX173" i="4"/>
  <c r="AV173" i="4"/>
  <c r="AX1506" i="4"/>
  <c r="AV1506" i="4"/>
  <c r="AX1480" i="4"/>
  <c r="AV1480" i="4"/>
  <c r="AX843" i="4"/>
  <c r="AV843" i="4"/>
  <c r="AX1332" i="4"/>
  <c r="AV1332" i="4"/>
  <c r="AX1327" i="4"/>
  <c r="AV1327" i="4"/>
  <c r="AX1388" i="4"/>
  <c r="AV1388" i="4"/>
  <c r="AX691" i="4"/>
  <c r="AV691" i="4"/>
  <c r="AX232" i="4"/>
  <c r="AV232" i="4"/>
  <c r="AX818" i="4"/>
  <c r="AV818" i="4"/>
  <c r="AX1062" i="4"/>
  <c r="AV1062" i="4"/>
  <c r="AX1264" i="4"/>
  <c r="AV1264" i="4"/>
  <c r="AX197" i="4"/>
  <c r="AV197" i="4"/>
  <c r="AX823" i="4"/>
  <c r="AV823" i="4"/>
  <c r="AX1373" i="4"/>
  <c r="AV1373" i="4"/>
  <c r="AX2270" i="4"/>
  <c r="AV2270" i="4"/>
  <c r="AX687" i="4"/>
  <c r="AV687" i="4"/>
  <c r="AX1491" i="4"/>
  <c r="AV1491" i="4"/>
  <c r="AX1728" i="4"/>
  <c r="AV1728" i="4"/>
  <c r="AX341" i="4"/>
  <c r="AV341" i="4"/>
  <c r="AX851" i="4"/>
  <c r="AV851" i="4"/>
  <c r="AX2231" i="4"/>
  <c r="AV2231" i="4"/>
  <c r="AX1355" i="4"/>
  <c r="AV1355" i="4"/>
  <c r="AX349" i="4"/>
  <c r="AV349" i="4"/>
  <c r="AX170" i="4"/>
  <c r="AV170" i="4"/>
  <c r="AX2199" i="4"/>
  <c r="AV2199" i="4"/>
  <c r="AX1443" i="4"/>
  <c r="AV1443" i="4"/>
  <c r="AX579" i="4"/>
  <c r="AV579" i="4"/>
  <c r="AX1267" i="4"/>
  <c r="AV1267" i="4"/>
  <c r="AX1647" i="4"/>
  <c r="AV1647" i="4"/>
  <c r="AX1309" i="4"/>
  <c r="AV1309" i="4"/>
  <c r="AX719" i="4"/>
  <c r="AV719" i="4"/>
  <c r="AX1454" i="4"/>
  <c r="AV1454" i="4"/>
  <c r="AX1816" i="4"/>
  <c r="AV1816" i="4"/>
  <c r="AX1547" i="4"/>
  <c r="AV1547" i="4"/>
  <c r="AX1774" i="4"/>
  <c r="AV1774" i="4"/>
  <c r="AX1517" i="4"/>
  <c r="AV1517" i="4"/>
  <c r="AX38" i="4"/>
  <c r="AV38" i="4"/>
  <c r="AX1825" i="4"/>
  <c r="AV1825" i="4"/>
  <c r="AX776" i="4"/>
  <c r="AV776" i="4"/>
  <c r="AX1274" i="4"/>
  <c r="AV1274" i="4"/>
  <c r="AX1276" i="4"/>
  <c r="AV1276" i="4"/>
  <c r="AX1233" i="4"/>
  <c r="AV1233" i="4"/>
  <c r="AX807" i="4"/>
  <c r="AV807" i="4"/>
  <c r="AX136" i="4"/>
  <c r="AV136" i="4"/>
  <c r="AX2184" i="4"/>
  <c r="AV2184" i="4"/>
  <c r="AX13" i="4"/>
  <c r="AV13" i="4"/>
  <c r="AX358" i="4"/>
  <c r="AV358" i="4"/>
  <c r="AX1289" i="4"/>
  <c r="AV1289" i="4"/>
  <c r="AX1216" i="4"/>
  <c r="AV1216" i="4"/>
  <c r="AX864" i="4"/>
  <c r="AV864" i="4"/>
  <c r="AX1166" i="4"/>
  <c r="AV1166" i="4"/>
  <c r="AX2280" i="4"/>
  <c r="AV2280" i="4"/>
  <c r="AX986" i="4"/>
  <c r="AV986" i="4"/>
  <c r="AX2172" i="4"/>
  <c r="AV2172" i="4"/>
  <c r="AX2251" i="4"/>
  <c r="AV2251" i="4"/>
  <c r="AX972" i="4"/>
  <c r="AV972" i="4"/>
  <c r="AX1884" i="4"/>
  <c r="AV1884" i="4"/>
  <c r="AX997" i="4"/>
  <c r="AV997" i="4"/>
  <c r="AX1284" i="4"/>
  <c r="AV1284" i="4"/>
  <c r="AX720" i="4"/>
  <c r="AV720" i="4"/>
  <c r="AX223" i="4"/>
  <c r="AV223" i="4"/>
  <c r="AX2252" i="4"/>
  <c r="AV2252" i="4"/>
  <c r="AX1180" i="4"/>
  <c r="AV1180" i="4"/>
  <c r="AX157" i="4"/>
  <c r="AV157" i="4"/>
  <c r="AX2155" i="4"/>
  <c r="AV2155" i="4"/>
  <c r="AX162" i="4"/>
  <c r="AV162" i="4"/>
  <c r="AX944" i="4"/>
  <c r="AV944" i="4"/>
  <c r="AX506" i="4"/>
  <c r="AV506" i="4"/>
  <c r="AX93" i="4"/>
  <c r="AV93" i="4"/>
  <c r="AX2260" i="4"/>
  <c r="AV2260" i="4"/>
  <c r="AX1120" i="4"/>
  <c r="AV1120" i="4"/>
  <c r="AX1515" i="4"/>
  <c r="AV1515" i="4"/>
  <c r="AX1004" i="4"/>
  <c r="AV1004" i="4"/>
  <c r="AX743" i="4"/>
  <c r="AV743" i="4"/>
  <c r="AX842" i="4"/>
  <c r="AV842" i="4"/>
  <c r="AX2335" i="4"/>
  <c r="AV2335" i="4"/>
  <c r="AX1000" i="4"/>
  <c r="AV1000" i="4"/>
  <c r="AX152" i="4"/>
  <c r="AV152" i="4"/>
  <c r="AX1092" i="4"/>
  <c r="AV1092" i="4"/>
  <c r="AX682" i="4"/>
  <c r="AV682" i="4"/>
  <c r="AX1907" i="4"/>
  <c r="AV1907" i="4"/>
  <c r="AX1426" i="4"/>
  <c r="AV1426" i="4"/>
  <c r="AX853" i="4"/>
  <c r="AV853" i="4"/>
  <c r="AX1134" i="4"/>
  <c r="AV1134" i="4"/>
  <c r="AX1257" i="4"/>
  <c r="AV1257" i="4"/>
  <c r="AX1732" i="4"/>
  <c r="AV1732" i="4"/>
  <c r="AX1436" i="4"/>
  <c r="AV1436" i="4"/>
  <c r="AX2221" i="4"/>
  <c r="AV2221" i="4"/>
  <c r="AX948" i="4"/>
  <c r="AV948" i="4"/>
  <c r="AX1541" i="4"/>
  <c r="AV1541" i="4"/>
  <c r="AX558" i="4"/>
  <c r="AV558" i="4"/>
  <c r="AX830" i="4"/>
  <c r="AV830" i="4"/>
  <c r="AX1417" i="4"/>
  <c r="AV1417" i="4"/>
  <c r="AX1914" i="4"/>
  <c r="AV1914" i="4"/>
  <c r="AX1890" i="4"/>
  <c r="AV1890" i="4"/>
  <c r="AX1842" i="4"/>
  <c r="AV1842" i="4"/>
  <c r="AX410" i="4"/>
  <c r="AV410" i="4"/>
  <c r="AX421" i="4"/>
  <c r="AV421" i="4"/>
  <c r="AX458" i="4"/>
  <c r="AV458" i="4"/>
  <c r="AX95" i="4"/>
  <c r="AV95" i="4"/>
  <c r="AX461" i="4"/>
  <c r="AV461" i="4"/>
  <c r="AX1046" i="4"/>
  <c r="AV1046" i="4"/>
  <c r="AX686" i="4"/>
  <c r="AV686" i="4"/>
  <c r="AX679" i="4"/>
  <c r="AV679" i="4"/>
  <c r="AX1800" i="4"/>
  <c r="AV1800" i="4"/>
  <c r="AX1554" i="4"/>
  <c r="AV1554" i="4"/>
  <c r="AX1853" i="4"/>
  <c r="AV1853" i="4"/>
  <c r="AX865" i="4"/>
  <c r="AV865" i="4"/>
  <c r="AX806" i="4"/>
  <c r="AV806" i="4"/>
  <c r="AX1652" i="4"/>
  <c r="AV1652" i="4"/>
  <c r="AX1557" i="4"/>
  <c r="AV1557" i="4"/>
  <c r="AX1035" i="4"/>
  <c r="AV1035" i="4"/>
  <c r="AX1518" i="4"/>
  <c r="AV1518" i="4"/>
  <c r="AX908" i="4"/>
  <c r="AV908" i="4"/>
  <c r="AX1778" i="4"/>
  <c r="AV1778" i="4"/>
  <c r="AX2161" i="4"/>
  <c r="AV2161" i="4"/>
  <c r="AX222" i="4"/>
  <c r="AV222" i="4"/>
  <c r="AX118" i="4"/>
  <c r="AV118" i="4"/>
  <c r="AX1538" i="4"/>
  <c r="AV1538" i="4"/>
  <c r="AX1442" i="4"/>
  <c r="AV1442" i="4"/>
  <c r="AX782" i="4"/>
  <c r="AV782" i="4"/>
  <c r="AX1055" i="4"/>
  <c r="AV1055" i="4"/>
  <c r="AX2246" i="4"/>
  <c r="AV2246" i="4"/>
  <c r="AX486" i="4"/>
  <c r="AV486" i="4"/>
  <c r="AX1234" i="4"/>
  <c r="AV1234" i="4"/>
  <c r="AX329" i="4"/>
  <c r="AV329" i="4"/>
  <c r="AX1844" i="4"/>
  <c r="AV1844" i="4"/>
  <c r="AX1765" i="4"/>
  <c r="AV1765" i="4"/>
  <c r="AX1380" i="4"/>
  <c r="AV1380" i="4"/>
  <c r="AX1049" i="4"/>
  <c r="AV1049" i="4"/>
  <c r="AX1107" i="4"/>
  <c r="AV1107" i="4"/>
  <c r="AX2339" i="4"/>
  <c r="AV2339" i="4"/>
  <c r="AX1811" i="4"/>
  <c r="AV1811" i="4"/>
  <c r="AX1552" i="4"/>
  <c r="AV1552" i="4"/>
  <c r="AX1519" i="4"/>
  <c r="AV1519" i="4"/>
  <c r="AX103" i="4"/>
  <c r="AV103" i="4"/>
  <c r="AX1100" i="4"/>
  <c r="AV1100" i="4"/>
  <c r="AX1387" i="4"/>
  <c r="AV1387" i="4"/>
  <c r="AX1340" i="4"/>
  <c r="AV1340" i="4"/>
  <c r="AX1191" i="4"/>
  <c r="AV1191" i="4"/>
  <c r="AX1573" i="4"/>
  <c r="AV1573" i="4"/>
  <c r="AX1857" i="4"/>
  <c r="AV1857" i="4"/>
  <c r="AX1132" i="4"/>
  <c r="AV1132" i="4"/>
  <c r="AX1456" i="4"/>
  <c r="AV1456" i="4"/>
  <c r="AX1213" i="4"/>
  <c r="AV1213" i="4"/>
  <c r="AX1376" i="4"/>
  <c r="AV1376" i="4"/>
  <c r="AX1239" i="4"/>
  <c r="AV1239" i="4"/>
  <c r="AX540" i="4"/>
  <c r="AV540" i="4"/>
  <c r="AX1339" i="4"/>
  <c r="AV1339" i="4"/>
  <c r="AX2247" i="4"/>
  <c r="AV2247" i="4"/>
  <c r="AX664" i="4"/>
  <c r="AV664" i="4"/>
  <c r="AX270" i="4"/>
  <c r="AV270" i="4"/>
  <c r="AX813" i="4"/>
  <c r="AV813" i="4"/>
  <c r="AX1766" i="4"/>
  <c r="AV1766" i="4"/>
  <c r="AX2334" i="4"/>
  <c r="AV2334" i="4"/>
  <c r="AX724" i="4"/>
  <c r="AV724" i="4"/>
  <c r="AX306" i="4"/>
  <c r="AV306" i="4"/>
  <c r="AX694" i="4"/>
  <c r="AV694" i="4"/>
  <c r="AX1783" i="4"/>
  <c r="AV1783" i="4"/>
  <c r="AX165" i="4"/>
  <c r="AV165" i="4"/>
  <c r="AX229" i="4"/>
  <c r="AV229" i="4"/>
  <c r="AX1474" i="4"/>
  <c r="AV1474" i="4"/>
  <c r="AX2139" i="4"/>
  <c r="AV2139" i="4"/>
  <c r="AX138" i="4"/>
  <c r="AV138" i="4"/>
  <c r="AX2217" i="4"/>
  <c r="AV2217" i="4"/>
  <c r="AX1385" i="4"/>
  <c r="AV1385" i="4"/>
  <c r="AX1615" i="4"/>
  <c r="AV1615" i="4"/>
  <c r="AX366" i="4"/>
  <c r="AV366" i="4"/>
  <c r="AX1237" i="4"/>
  <c r="AV1237" i="4"/>
  <c r="AX819" i="4"/>
  <c r="AV819" i="4"/>
  <c r="AX2312" i="4"/>
  <c r="AV2312" i="4"/>
  <c r="AX1333" i="4"/>
  <c r="AV1333" i="4"/>
  <c r="AX539" i="4"/>
  <c r="AV539" i="4"/>
  <c r="AX1172" i="4"/>
  <c r="AV1172" i="4"/>
  <c r="AX742" i="4"/>
  <c r="AV742" i="4"/>
  <c r="AX1112" i="4"/>
  <c r="AV1112" i="4"/>
  <c r="AX1277" i="4"/>
  <c r="AV1277" i="4"/>
  <c r="AX574" i="4"/>
  <c r="AV574" i="4"/>
  <c r="AX2181" i="4"/>
  <c r="AV2181" i="4"/>
  <c r="AX2234" i="4"/>
  <c r="AV2234" i="4"/>
  <c r="AX2305" i="4"/>
  <c r="AV2305" i="4"/>
  <c r="AX591" i="4"/>
  <c r="AV591" i="4"/>
  <c r="AX282" i="4"/>
  <c r="AV282" i="4"/>
  <c r="AX2261" i="4"/>
  <c r="AV2261" i="4"/>
  <c r="AX164" i="4"/>
  <c r="AV164" i="4"/>
  <c r="AX1378" i="4"/>
  <c r="AV1378" i="4"/>
  <c r="AX163" i="4"/>
  <c r="AV163" i="4"/>
  <c r="AX1536" i="4"/>
  <c r="AV1536" i="4"/>
  <c r="AX339" i="4"/>
  <c r="AV339" i="4"/>
  <c r="AX2274" i="4"/>
  <c r="AV2274" i="4"/>
  <c r="AX2192" i="4"/>
  <c r="AV2192" i="4"/>
  <c r="AX835" i="4"/>
  <c r="AV835" i="4"/>
  <c r="AX2297" i="4"/>
  <c r="AV2297" i="4"/>
  <c r="AX1468" i="4"/>
  <c r="AV1468" i="4"/>
  <c r="AX626" i="4"/>
  <c r="AV626" i="4"/>
  <c r="AX2325" i="4"/>
  <c r="AV2325" i="4"/>
  <c r="AX495" i="4"/>
  <c r="AV495" i="4"/>
  <c r="AX168" i="4"/>
  <c r="AV168" i="4"/>
  <c r="AX289" i="4"/>
  <c r="AV289" i="4"/>
  <c r="AX2290" i="4"/>
  <c r="AV2290" i="4"/>
  <c r="AX375" i="4"/>
  <c r="AV375" i="4"/>
  <c r="AX731" i="4"/>
  <c r="AV731" i="4"/>
  <c r="AX307" i="4"/>
  <c r="AV307" i="4"/>
  <c r="AX2228" i="4"/>
  <c r="AV2228" i="4"/>
  <c r="AX1411" i="4"/>
  <c r="AV1411" i="4"/>
  <c r="AX705" i="4"/>
  <c r="AV705" i="4"/>
  <c r="AX619" i="4"/>
  <c r="AV619" i="4"/>
  <c r="AX791" i="4"/>
  <c r="AV791" i="4"/>
  <c r="AX413" i="4"/>
  <c r="AV413" i="4"/>
  <c r="AX2253" i="4"/>
  <c r="AV2253" i="4"/>
  <c r="AX2245" i="4"/>
  <c r="AV2245" i="4"/>
  <c r="AX964" i="4"/>
  <c r="AV964" i="4"/>
  <c r="AX990" i="4"/>
  <c r="AV990" i="4"/>
  <c r="AX680" i="4"/>
  <c r="AV680" i="4"/>
  <c r="AX1123" i="4"/>
  <c r="AV1123" i="4"/>
  <c r="AX213" i="4"/>
  <c r="AV213" i="4"/>
  <c r="AX1173" i="4"/>
  <c r="AV1173" i="4"/>
  <c r="AX1550" i="4"/>
  <c r="AV1550" i="4"/>
  <c r="AX92" i="4"/>
  <c r="AV92" i="4"/>
  <c r="AX2303" i="4"/>
  <c r="AV2303" i="4"/>
  <c r="AX1114" i="4"/>
  <c r="AV1114" i="4"/>
  <c r="AX577" i="4"/>
  <c r="AV577" i="4"/>
  <c r="AX1866" i="4"/>
  <c r="AV1866" i="4"/>
  <c r="AX1121" i="4"/>
  <c r="AV1121" i="4"/>
  <c r="AX363" i="4"/>
  <c r="AV363" i="4"/>
  <c r="AX1526" i="4"/>
  <c r="AV1526" i="4"/>
  <c r="AX1030" i="4"/>
  <c r="AV1030" i="4"/>
  <c r="AX1139" i="4"/>
  <c r="AV1139" i="4"/>
  <c r="AX516" i="4"/>
  <c r="AV516" i="4"/>
  <c r="AX2235" i="4"/>
  <c r="AV2235" i="4"/>
  <c r="AX257" i="4"/>
  <c r="AV257" i="4"/>
  <c r="AX1101" i="4"/>
  <c r="AV1101" i="4"/>
  <c r="AX1159" i="4"/>
  <c r="AV1159" i="4"/>
  <c r="AX146" i="4"/>
  <c r="AV146" i="4"/>
  <c r="AX2101" i="4"/>
  <c r="AV2101" i="4"/>
  <c r="AX1793" i="4"/>
  <c r="AV1793" i="4"/>
  <c r="AX1193" i="4"/>
  <c r="AV1193" i="4"/>
  <c r="AX1764" i="4"/>
  <c r="AV1764" i="4"/>
  <c r="AX1574" i="4"/>
  <c r="AV1574" i="4"/>
  <c r="AX426" i="4"/>
  <c r="AV426" i="4"/>
  <c r="AX1780" i="4"/>
  <c r="AV1780" i="4"/>
  <c r="AX1521" i="4"/>
  <c r="AV1521" i="4"/>
  <c r="AX789" i="4"/>
  <c r="AV789" i="4"/>
  <c r="AX957" i="4"/>
  <c r="AV957" i="4"/>
  <c r="AX473" i="4"/>
  <c r="AV473" i="4"/>
  <c r="AX8" i="4"/>
  <c r="AV8" i="4"/>
  <c r="AX1654" i="4"/>
  <c r="AV1654" i="4"/>
  <c r="AX905" i="4"/>
  <c r="AV905" i="4"/>
  <c r="AX1231" i="4"/>
  <c r="AV1231" i="4"/>
  <c r="AX706" i="4"/>
  <c r="AV706" i="4"/>
  <c r="AX44" i="4"/>
  <c r="AV44" i="4"/>
  <c r="AX155" i="4"/>
  <c r="AV155" i="4"/>
  <c r="AX1867" i="4"/>
  <c r="AV1867" i="4"/>
  <c r="AX430" i="4"/>
  <c r="AV430" i="4"/>
  <c r="AX1613" i="4"/>
  <c r="AV1613" i="4"/>
  <c r="AX1291" i="4"/>
  <c r="AV1291" i="4"/>
  <c r="AX841" i="4"/>
  <c r="AV841" i="4"/>
  <c r="AX808" i="4"/>
  <c r="AV808" i="4"/>
  <c r="AX890" i="4"/>
  <c r="AV890" i="4"/>
  <c r="AX1496" i="4"/>
  <c r="AV1496" i="4"/>
  <c r="AX48" i="4"/>
  <c r="AV48" i="4"/>
  <c r="AX1501" i="4"/>
  <c r="AV1501" i="4"/>
  <c r="AX393" i="4"/>
  <c r="AV393" i="4"/>
  <c r="AX901" i="4"/>
  <c r="AV901" i="4"/>
  <c r="AX930" i="4"/>
  <c r="AV930" i="4"/>
  <c r="AX1195" i="4"/>
  <c r="AV1195" i="4"/>
  <c r="AX1007" i="4"/>
  <c r="AV1007" i="4"/>
  <c r="AX107" i="4"/>
  <c r="AV107" i="4"/>
  <c r="AX328" i="4"/>
  <c r="AV328" i="4"/>
  <c r="AX1382" i="4"/>
  <c r="AV1382" i="4"/>
  <c r="AX1146" i="4"/>
  <c r="AV1146" i="4"/>
  <c r="AX1706" i="4"/>
  <c r="AV1706" i="4"/>
  <c r="AX1037" i="4"/>
  <c r="AV1037" i="4"/>
  <c r="AX399" i="4"/>
  <c r="AV399" i="4"/>
  <c r="AX33" i="4"/>
  <c r="AV33" i="4"/>
  <c r="AX206" i="4"/>
  <c r="AV206" i="4"/>
  <c r="AX2167" i="4"/>
  <c r="AV2167" i="4"/>
  <c r="AX1024" i="4"/>
  <c r="AV1024" i="4"/>
  <c r="AX1368" i="4"/>
  <c r="AV1368" i="4"/>
  <c r="AX1125" i="4"/>
  <c r="AV1125" i="4"/>
  <c r="AX962" i="4"/>
  <c r="AV962" i="4"/>
  <c r="AX342" i="4"/>
  <c r="AV342" i="4"/>
  <c r="AX1697" i="4"/>
  <c r="AV1697" i="4"/>
  <c r="AX1837" i="4"/>
  <c r="AV1837" i="4"/>
  <c r="AX2140" i="4"/>
  <c r="AV2140" i="4"/>
  <c r="AX1300" i="4"/>
  <c r="AV1300" i="4"/>
  <c r="AX710" i="4"/>
  <c r="AV710" i="4"/>
  <c r="AX688" i="4"/>
  <c r="AV688" i="4"/>
  <c r="AX1641" i="4"/>
  <c r="AV1641" i="4"/>
  <c r="AX1588" i="4"/>
  <c r="AV1588" i="4"/>
  <c r="AX1847" i="4"/>
  <c r="AV1847" i="4"/>
  <c r="AX1650" i="4"/>
  <c r="AV1650" i="4"/>
  <c r="AX750" i="4"/>
  <c r="AV750" i="4"/>
  <c r="AX966" i="4"/>
  <c r="AV966" i="4"/>
  <c r="AX247" i="4"/>
  <c r="AV247" i="4"/>
  <c r="AX696" i="4"/>
  <c r="AV696" i="4"/>
  <c r="AX443" i="4"/>
  <c r="AV443" i="4"/>
  <c r="AX1508" i="4"/>
  <c r="AV1508" i="4"/>
  <c r="AX1562" i="4"/>
  <c r="AV1562" i="4"/>
  <c r="AX188" i="4"/>
  <c r="AV188" i="4"/>
  <c r="AX519" i="4"/>
  <c r="AV519" i="4"/>
  <c r="AX848" i="4"/>
  <c r="AV848" i="4"/>
  <c r="AX552" i="4"/>
  <c r="AV552" i="4"/>
  <c r="AX1758" i="4"/>
  <c r="AV1758" i="4"/>
  <c r="AX1225" i="4"/>
  <c r="AV1225" i="4"/>
  <c r="AX618" i="4"/>
  <c r="AV618" i="4"/>
  <c r="AX1429" i="4"/>
  <c r="AV1429" i="4"/>
  <c r="AX1460" i="4"/>
  <c r="AV1460" i="4"/>
  <c r="AX1624" i="4"/>
  <c r="AV1624" i="4"/>
  <c r="AX889" i="4"/>
  <c r="AV889" i="4"/>
  <c r="AX1389" i="4"/>
  <c r="AV1389" i="4"/>
  <c r="AX1094" i="4"/>
  <c r="AV1094" i="4"/>
  <c r="AX242" i="4"/>
  <c r="AV242" i="4"/>
  <c r="AX2333" i="4"/>
  <c r="AV2333" i="4"/>
  <c r="AX449" i="4"/>
  <c r="AV449" i="4"/>
  <c r="AX1244" i="4"/>
  <c r="AV1244" i="4"/>
  <c r="AX1664" i="4"/>
  <c r="AV1664" i="4"/>
  <c r="AX1222" i="4"/>
  <c r="AV1222" i="4"/>
  <c r="AX15" i="4"/>
  <c r="AV15" i="4"/>
  <c r="AX549" i="4"/>
  <c r="AV549" i="4"/>
  <c r="AX2254" i="4"/>
  <c r="AV2254" i="4"/>
  <c r="AX2202" i="4"/>
  <c r="AV2202" i="4"/>
  <c r="AX758" i="4"/>
  <c r="AV758" i="4"/>
  <c r="AX1405" i="4"/>
  <c r="AV1405" i="4"/>
  <c r="AX1824" i="4"/>
  <c r="AV1824" i="4"/>
  <c r="AX1696" i="4"/>
  <c r="AV1696" i="4"/>
  <c r="AX1880" i="4"/>
  <c r="AV1880" i="4"/>
  <c r="AX1656" i="4"/>
  <c r="AV1656" i="4"/>
  <c r="AX1893" i="4"/>
  <c r="AV1893" i="4"/>
  <c r="AX1105" i="4"/>
  <c r="AV1105" i="4"/>
  <c r="AX1804" i="4"/>
  <c r="AV1804" i="4"/>
  <c r="AX1394" i="4"/>
  <c r="AV1394" i="4"/>
  <c r="AX678" i="4"/>
  <c r="AV678" i="4"/>
  <c r="AX224" i="4"/>
  <c r="AV224" i="4"/>
  <c r="AX970" i="4"/>
  <c r="AV970" i="4"/>
  <c r="AX1126" i="4"/>
  <c r="AV1126" i="4"/>
  <c r="AX518" i="4"/>
  <c r="AV518" i="4"/>
  <c r="AX755" i="4"/>
  <c r="AV755" i="4"/>
  <c r="AX207" i="4"/>
  <c r="AV207" i="4"/>
  <c r="AX1748" i="4"/>
  <c r="AV1748" i="4"/>
  <c r="AX2284" i="4"/>
  <c r="AV2284" i="4"/>
  <c r="AX1202" i="4"/>
  <c r="AV1202" i="4"/>
  <c r="AX264" i="4"/>
  <c r="AV264" i="4"/>
  <c r="AX437" i="4"/>
  <c r="AV437" i="4"/>
  <c r="AX2283" i="4"/>
  <c r="AV2283" i="4"/>
  <c r="AX981" i="4"/>
  <c r="AV981" i="4"/>
  <c r="AX729" i="4"/>
  <c r="AV729" i="4"/>
  <c r="AX1017" i="4"/>
  <c r="AV1017" i="4"/>
  <c r="AX1449" i="4"/>
  <c r="AV1449" i="4"/>
  <c r="AX497" i="4"/>
  <c r="AV497" i="4"/>
  <c r="AX829" i="4"/>
  <c r="AV829" i="4"/>
  <c r="AX2241" i="4"/>
  <c r="AV2241" i="4"/>
  <c r="AX1091" i="4"/>
  <c r="AV1091" i="4"/>
  <c r="AX1532" i="4"/>
  <c r="AV1532" i="4"/>
  <c r="AX725" i="4"/>
  <c r="AV725" i="4"/>
  <c r="AX984" i="4"/>
  <c r="AV984" i="4"/>
  <c r="AX1307" i="4"/>
  <c r="AV1307" i="4"/>
  <c r="AX1342" i="4"/>
  <c r="AV1342" i="4"/>
  <c r="AX1564" i="4"/>
  <c r="AV1564" i="4"/>
  <c r="AX850" i="4"/>
  <c r="AV850" i="4"/>
  <c r="AX2157" i="4"/>
  <c r="AV2157" i="4"/>
  <c r="AX2319" i="4"/>
  <c r="AV2319" i="4"/>
  <c r="AX2306" i="4"/>
  <c r="AV2306" i="4"/>
  <c r="AX833" i="4"/>
  <c r="AV833" i="4"/>
  <c r="AX2300" i="4"/>
  <c r="AV2300" i="4"/>
  <c r="AX2163" i="4"/>
  <c r="AV2163" i="4"/>
  <c r="AX350" i="4"/>
  <c r="AV350" i="4"/>
  <c r="AX1254" i="4"/>
  <c r="AV1254" i="4"/>
  <c r="AX896" i="4"/>
  <c r="AV896" i="4"/>
  <c r="AX1446" i="4"/>
  <c r="AV1446" i="4"/>
  <c r="AX713" i="4"/>
  <c r="AV713" i="4"/>
  <c r="AX1743" i="4"/>
  <c r="AV1743" i="4"/>
  <c r="AX296" i="4"/>
  <c r="AV296" i="4"/>
  <c r="AX129" i="4"/>
  <c r="AV129" i="4"/>
  <c r="AX562" i="4"/>
  <c r="AV562" i="4"/>
  <c r="AX722" i="4"/>
  <c r="AV722" i="4"/>
  <c r="AX1122" i="4"/>
  <c r="AV1122" i="4"/>
  <c r="AX1174" i="4"/>
  <c r="AV1174" i="4"/>
  <c r="AX2179" i="4"/>
  <c r="AV2179" i="4"/>
  <c r="AX1050" i="4"/>
  <c r="AV1050" i="4"/>
  <c r="AX1220" i="4"/>
  <c r="AV1220" i="4"/>
  <c r="AX1020" i="4"/>
  <c r="AV1020" i="4"/>
  <c r="AX892" i="4"/>
  <c r="AV892" i="4"/>
  <c r="AX424" i="4"/>
  <c r="AV424" i="4"/>
  <c r="AX1451" i="4"/>
  <c r="AV1451" i="4"/>
  <c r="AX987" i="4"/>
  <c r="AV987" i="4"/>
  <c r="AX111" i="4"/>
  <c r="AV111" i="4"/>
  <c r="AX177" i="4"/>
  <c r="AV177" i="4"/>
  <c r="AX859" i="4"/>
  <c r="AV859" i="4"/>
  <c r="AX937" i="4"/>
  <c r="AV937" i="4"/>
  <c r="AX2276" i="4"/>
  <c r="AV2276" i="4"/>
  <c r="AX1096" i="4"/>
  <c r="AV1096" i="4"/>
  <c r="AX537" i="4"/>
  <c r="AV537" i="4"/>
  <c r="AX628" i="4"/>
  <c r="AV628" i="4"/>
  <c r="AX1238" i="4"/>
  <c r="AV1238" i="4"/>
  <c r="AX1057" i="4"/>
  <c r="AV1057" i="4"/>
  <c r="AX621" i="4"/>
  <c r="AV621" i="4"/>
  <c r="AX1567" i="4"/>
  <c r="AV1567" i="4"/>
  <c r="AX82" i="4"/>
  <c r="AV82" i="4"/>
  <c r="AX1457" i="4"/>
  <c r="AV1457" i="4"/>
  <c r="AX689" i="4"/>
  <c r="AV689" i="4"/>
  <c r="AX205" i="4"/>
  <c r="AV205" i="4"/>
  <c r="AX785" i="4"/>
  <c r="AV785" i="4"/>
  <c r="AX234" i="4"/>
  <c r="AV234" i="4"/>
  <c r="AX566" i="4"/>
  <c r="AV566" i="4"/>
  <c r="AX250" i="4"/>
  <c r="AV250" i="4"/>
  <c r="AX179" i="4"/>
  <c r="AV179" i="4"/>
  <c r="AX643" i="4"/>
  <c r="AV643" i="4"/>
  <c r="AX501" i="4"/>
  <c r="AV501" i="4"/>
  <c r="AX1617" i="4"/>
  <c r="AV1617" i="4"/>
  <c r="AX226" i="4"/>
  <c r="AV226" i="4"/>
  <c r="AX634" i="4"/>
  <c r="AV634" i="4"/>
  <c r="AX1330" i="4"/>
  <c r="AV1330" i="4"/>
  <c r="AX1161" i="4"/>
  <c r="AV1161" i="4"/>
  <c r="AX1053" i="4"/>
  <c r="AV1053" i="4"/>
  <c r="AX1849" i="4"/>
  <c r="AV1849" i="4"/>
  <c r="AX90" i="4"/>
  <c r="AV90" i="4"/>
  <c r="AX1609" i="4"/>
  <c r="AV1609" i="4"/>
  <c r="AX1143" i="4"/>
  <c r="AV1143" i="4"/>
  <c r="AX1280" i="4"/>
  <c r="AV1280" i="4"/>
  <c r="AX1722" i="4"/>
  <c r="AV1722" i="4"/>
  <c r="AX1248" i="4"/>
  <c r="AV1248" i="4"/>
  <c r="AX1839" i="4"/>
  <c r="AV1839" i="4"/>
  <c r="AX2104" i="4"/>
  <c r="AV2104" i="4"/>
  <c r="AX370" i="4"/>
  <c r="AV370" i="4"/>
  <c r="AX1834" i="4"/>
  <c r="AV1834" i="4"/>
  <c r="AX484" i="4"/>
  <c r="AV484" i="4"/>
  <c r="AX1271" i="4"/>
  <c r="AV1271" i="4"/>
  <c r="AX1601" i="4"/>
  <c r="AV1601" i="4"/>
  <c r="AX249" i="4"/>
  <c r="AV249" i="4"/>
  <c r="AX2106" i="4"/>
  <c r="AV2106" i="4"/>
  <c r="AX1463" i="4"/>
  <c r="AV1463" i="4"/>
  <c r="AX1223" i="4"/>
  <c r="AV1223" i="4"/>
  <c r="AX1603" i="4"/>
  <c r="AV1603" i="4"/>
  <c r="AX1848" i="4"/>
  <c r="AV1848" i="4"/>
  <c r="AX2287" i="4"/>
  <c r="AV2287" i="4"/>
  <c r="AX2186" i="4"/>
  <c r="AV2186" i="4"/>
  <c r="AX1569" i="4"/>
  <c r="AV1569" i="4"/>
  <c r="AX487" i="4"/>
  <c r="AV487" i="4"/>
  <c r="AX610" i="4"/>
  <c r="AV610" i="4"/>
  <c r="AX801" i="4"/>
  <c r="AV801" i="4"/>
  <c r="AX1578" i="4"/>
  <c r="AV1578" i="4"/>
  <c r="AX37" i="4"/>
  <c r="AV37" i="4"/>
  <c r="AX198" i="4"/>
  <c r="AV198" i="4"/>
  <c r="AX1792" i="4"/>
  <c r="AV1792" i="4"/>
  <c r="AX372" i="4"/>
  <c r="AV372" i="4"/>
  <c r="AX182" i="4"/>
  <c r="AV182" i="4"/>
  <c r="AX1155" i="4"/>
  <c r="AV1155" i="4"/>
  <c r="AX32" i="4"/>
  <c r="AV32" i="4"/>
  <c r="AX1773" i="4"/>
  <c r="AV1773" i="4"/>
  <c r="AX1503" i="4"/>
  <c r="AV1503" i="4"/>
  <c r="AX1899" i="4"/>
  <c r="AV1899" i="4"/>
  <c r="AX1762" i="4"/>
  <c r="AV1762" i="4"/>
  <c r="AX474" i="4"/>
  <c r="AV474" i="4"/>
  <c r="AX1093" i="4"/>
  <c r="AV1093" i="4"/>
  <c r="AX2332" i="4"/>
  <c r="AV2332" i="4"/>
  <c r="AX735" i="4"/>
  <c r="AV735" i="4"/>
  <c r="AX2288" i="4"/>
  <c r="AV2288" i="4"/>
  <c r="AX2307" i="4"/>
  <c r="AV2307" i="4"/>
  <c r="AX675" i="4"/>
  <c r="AV675" i="4"/>
  <c r="AX2194" i="4"/>
  <c r="AV2194" i="4"/>
  <c r="AX1467" i="4"/>
  <c r="AV1467" i="4"/>
  <c r="AX639" i="4"/>
  <c r="AV639" i="4"/>
  <c r="AX1677" i="4"/>
  <c r="AV1677" i="4"/>
  <c r="AX1304" i="4"/>
  <c r="AV1304" i="4"/>
  <c r="AX1707" i="4"/>
  <c r="AV1707" i="4"/>
  <c r="AX2258" i="4"/>
  <c r="AV2258" i="4"/>
  <c r="AX1465" i="4"/>
  <c r="AV1465" i="4"/>
  <c r="AX1475" i="4"/>
  <c r="AV1475" i="4"/>
  <c r="AX1826" i="4"/>
  <c r="AV1826" i="4"/>
  <c r="AX2296" i="4"/>
  <c r="AV2296" i="4"/>
  <c r="AX1595" i="4"/>
  <c r="AV1595" i="4"/>
  <c r="AX847" i="4"/>
  <c r="AV847" i="4"/>
  <c r="AX1356" i="4"/>
  <c r="AV1356" i="4"/>
  <c r="AX904" i="4"/>
  <c r="AV904" i="4"/>
  <c r="AX1523" i="4"/>
  <c r="AV1523" i="4"/>
  <c r="AX1086" i="4"/>
  <c r="AV1086" i="4"/>
  <c r="AX1739" i="4"/>
  <c r="AV1739" i="4"/>
  <c r="AX462" i="4"/>
  <c r="AV462" i="4"/>
  <c r="AX596" i="4"/>
  <c r="AV596" i="4"/>
  <c r="AX2298" i="4"/>
  <c r="AV2298" i="4"/>
  <c r="AX228" i="4"/>
  <c r="AV228" i="4"/>
  <c r="AX1204" i="4"/>
  <c r="AV1204" i="4"/>
  <c r="AX382" i="4"/>
  <c r="AV382" i="4"/>
  <c r="AX635" i="4"/>
  <c r="AV635" i="4"/>
  <c r="AX2291" i="4"/>
  <c r="AV2291" i="4"/>
  <c r="AX397" i="4"/>
  <c r="AV397" i="4"/>
  <c r="AX1109" i="4"/>
  <c r="AV1109" i="4"/>
  <c r="AX1189" i="4"/>
  <c r="AV1189" i="4"/>
  <c r="AX815" i="4"/>
  <c r="AV815" i="4"/>
  <c r="AX2150" i="4"/>
  <c r="AV2150" i="4"/>
  <c r="AX1409" i="4"/>
  <c r="AV1409" i="4"/>
  <c r="AX1636" i="4"/>
  <c r="AV1636" i="4"/>
  <c r="AX1153" i="4"/>
  <c r="AV1153" i="4"/>
  <c r="AX1401" i="4"/>
  <c r="AV1401" i="4"/>
  <c r="AX478" i="4"/>
  <c r="AV478" i="4"/>
  <c r="AX1016" i="4"/>
  <c r="AV1016" i="4"/>
  <c r="AX623" i="4"/>
  <c r="AV623" i="4"/>
  <c r="AX34" i="4"/>
  <c r="AV34" i="4"/>
  <c r="AT441" i="4"/>
  <c r="AX1927" i="4"/>
  <c r="AT367" i="4"/>
  <c r="AT83" i="4"/>
  <c r="AT1483" i="4"/>
  <c r="AW2031" i="4"/>
  <c r="AX2031" i="4"/>
  <c r="AW2404" i="4"/>
  <c r="AX2404" i="4"/>
  <c r="AW2400" i="4"/>
  <c r="AX2400" i="4"/>
  <c r="AW2061" i="4"/>
  <c r="AX2061" i="4"/>
  <c r="AW1982" i="4"/>
  <c r="AX1982" i="4"/>
  <c r="AW882" i="4"/>
  <c r="AX882" i="4"/>
  <c r="AW1966" i="4"/>
  <c r="AX1966" i="4"/>
  <c r="AW2387" i="4"/>
  <c r="AX2387" i="4"/>
  <c r="AW2087" i="4"/>
  <c r="AX2087" i="4"/>
  <c r="AW2113" i="4"/>
  <c r="AX2113" i="4"/>
  <c r="AW749" i="4"/>
  <c r="AX749" i="4"/>
  <c r="AW2064" i="4"/>
  <c r="AX2064" i="4"/>
  <c r="AW2373" i="4"/>
  <c r="AX2373" i="4"/>
  <c r="AW2119" i="4"/>
  <c r="AX2119" i="4"/>
  <c r="AW2038" i="4"/>
  <c r="AX2038" i="4"/>
  <c r="AW2408" i="4"/>
  <c r="AX2408" i="4"/>
  <c r="AW1995" i="4"/>
  <c r="AX1995" i="4"/>
  <c r="AW2000" i="4"/>
  <c r="AX2000" i="4"/>
  <c r="AW2071" i="4"/>
  <c r="AX2071" i="4"/>
  <c r="AW2040" i="4"/>
  <c r="AX2040" i="4"/>
  <c r="AW2021" i="4"/>
  <c r="AX2021" i="4"/>
  <c r="AW2375" i="4"/>
  <c r="AX2375" i="4"/>
  <c r="AW2115" i="4"/>
  <c r="AX2115" i="4"/>
  <c r="AW2012" i="4"/>
  <c r="AX2012" i="4"/>
  <c r="AW2391" i="4"/>
  <c r="AX2391" i="4"/>
  <c r="AW2015" i="4"/>
  <c r="AX2015" i="4"/>
  <c r="AW2082" i="4"/>
  <c r="AX2082" i="4"/>
  <c r="AW2009" i="4"/>
  <c r="AX2009" i="4"/>
  <c r="AW2045" i="4"/>
  <c r="AX2045" i="4"/>
  <c r="AW877" i="4"/>
  <c r="AX877" i="4"/>
  <c r="AW1976" i="4"/>
  <c r="AX1976" i="4"/>
  <c r="AW2049" i="4"/>
  <c r="AX2049" i="4"/>
  <c r="AW2059" i="4"/>
  <c r="AX2059" i="4"/>
  <c r="AW2053" i="4"/>
  <c r="AX2053" i="4"/>
  <c r="AW2401" i="4"/>
  <c r="AX2401" i="4"/>
  <c r="AW2382" i="4"/>
  <c r="AX2382" i="4"/>
  <c r="AW2365" i="4"/>
  <c r="AX2365" i="4"/>
  <c r="AW2383" i="4"/>
  <c r="AX2383" i="4"/>
  <c r="AW2014" i="4"/>
  <c r="AX2014" i="4"/>
  <c r="AW2041" i="4"/>
  <c r="AX2041" i="4"/>
  <c r="AW923" i="4"/>
  <c r="AX923" i="4"/>
  <c r="AW2046" i="4"/>
  <c r="AX2046" i="4"/>
  <c r="AW2057" i="4"/>
  <c r="AX2057" i="4"/>
  <c r="AW2397" i="4"/>
  <c r="AX2397" i="4"/>
  <c r="AW2112" i="4"/>
  <c r="AX2112" i="4"/>
  <c r="AW2122" i="4"/>
  <c r="AX2122" i="4"/>
  <c r="AW1990" i="4"/>
  <c r="AX1990" i="4"/>
  <c r="AW2354" i="4"/>
  <c r="AX2354" i="4"/>
  <c r="AW2029" i="4"/>
  <c r="AX2029" i="4"/>
  <c r="AW1985" i="4"/>
  <c r="AX1985" i="4"/>
  <c r="AW2002" i="4"/>
  <c r="AX2002" i="4"/>
  <c r="AW748" i="4"/>
  <c r="AX748" i="4"/>
  <c r="AW2363" i="4"/>
  <c r="AX2363" i="4"/>
  <c r="AW2073" i="4"/>
  <c r="AX2073" i="4"/>
  <c r="AW2121" i="4"/>
  <c r="AX2121" i="4"/>
  <c r="AW2353" i="4"/>
  <c r="AX2353" i="4"/>
  <c r="AW1963" i="4"/>
  <c r="AX1963" i="4"/>
  <c r="AW2076" i="4"/>
  <c r="AX2076" i="4"/>
  <c r="AW2355" i="4"/>
  <c r="AX2355" i="4"/>
  <c r="AW1971" i="4"/>
  <c r="AX1971" i="4"/>
  <c r="AW2356" i="4"/>
  <c r="AX2356" i="4"/>
  <c r="AW1955" i="4"/>
  <c r="AX1955" i="4"/>
  <c r="AW1951" i="4"/>
  <c r="AX1951" i="4"/>
  <c r="AW2063" i="4"/>
  <c r="AX2063" i="4"/>
  <c r="AW2358" i="4"/>
  <c r="AX2358" i="4"/>
  <c r="AW2124" i="4"/>
  <c r="AX2124" i="4"/>
  <c r="AW2394" i="4"/>
  <c r="AX2394" i="4"/>
  <c r="AW1957" i="4"/>
  <c r="AX1957" i="4"/>
  <c r="AW2069" i="4"/>
  <c r="AX2069" i="4"/>
  <c r="AW2123" i="4"/>
  <c r="AX2123" i="4"/>
  <c r="AW878" i="4"/>
  <c r="AX878" i="4"/>
  <c r="AW1999" i="4"/>
  <c r="AX1999" i="4"/>
  <c r="AW2052" i="4"/>
  <c r="AX2052" i="4"/>
  <c r="AW2084" i="4"/>
  <c r="AX2084" i="4"/>
  <c r="AW1970" i="4"/>
  <c r="AX1970" i="4"/>
  <c r="AW1961" i="4"/>
  <c r="AX1961" i="4"/>
  <c r="AW2068" i="4"/>
  <c r="AX2068" i="4"/>
  <c r="AW2032" i="4"/>
  <c r="AX2032" i="4"/>
  <c r="AW2114" i="4"/>
  <c r="AX2114" i="4"/>
  <c r="AW747" i="4"/>
  <c r="AX747" i="4"/>
  <c r="AW2001" i="4"/>
  <c r="AX2001" i="4"/>
  <c r="AW1956" i="4"/>
  <c r="AX1956" i="4"/>
  <c r="AW2349" i="4"/>
  <c r="AX2349" i="4"/>
  <c r="AW2347" i="4"/>
  <c r="AX2347" i="4"/>
  <c r="AW2372" i="4"/>
  <c r="AX2372" i="4"/>
  <c r="AX925" i="4"/>
  <c r="AW1965" i="4"/>
  <c r="AX1965" i="4"/>
  <c r="AW2075" i="4"/>
  <c r="AX2075" i="4"/>
  <c r="AW2116" i="4"/>
  <c r="AX2116" i="4"/>
  <c r="AW2381" i="4"/>
  <c r="AX2381" i="4"/>
  <c r="AW2081" i="4"/>
  <c r="AX2081" i="4"/>
  <c r="AW1967" i="4"/>
  <c r="AX1967" i="4"/>
  <c r="AW932" i="4"/>
  <c r="AX932" i="4"/>
  <c r="AW2018" i="4"/>
  <c r="AX2018" i="4"/>
  <c r="AW2085" i="4"/>
  <c r="AX2085" i="4"/>
  <c r="AW2127" i="4"/>
  <c r="AX2127" i="4"/>
  <c r="AW2350" i="4"/>
  <c r="AX2350" i="4"/>
  <c r="AW1959" i="4"/>
  <c r="AX1959" i="4"/>
  <c r="AW2026" i="4"/>
  <c r="AX2026" i="4"/>
  <c r="AW2398" i="4"/>
  <c r="AX2398" i="4"/>
  <c r="AW1987" i="4"/>
  <c r="AX1987" i="4"/>
  <c r="AW2062" i="4"/>
  <c r="AX2062" i="4"/>
  <c r="AW2086" i="4"/>
  <c r="AX2086" i="4"/>
  <c r="AW2406" i="4"/>
  <c r="AX2406" i="4"/>
  <c r="AW2005" i="4"/>
  <c r="AX2005" i="4"/>
  <c r="AW1991" i="4"/>
  <c r="AX1991" i="4"/>
  <c r="AW2120" i="4"/>
  <c r="AX2120" i="4"/>
  <c r="AW2393" i="4"/>
  <c r="AX2393" i="4"/>
  <c r="AW2042" i="4"/>
  <c r="AX2042" i="4"/>
  <c r="AW2054" i="4"/>
  <c r="AX2054" i="4"/>
  <c r="AW2030" i="4"/>
  <c r="AX2030" i="4"/>
  <c r="AW1975" i="4"/>
  <c r="AX1975" i="4"/>
  <c r="AW2386" i="4"/>
  <c r="AX2386" i="4"/>
  <c r="AW1998" i="4"/>
  <c r="AX1998" i="4"/>
  <c r="AW745" i="4"/>
  <c r="AX745" i="4"/>
  <c r="AW2111" i="4"/>
  <c r="AX2111" i="4"/>
  <c r="AW2088" i="4"/>
  <c r="AX2088" i="4"/>
  <c r="AW2065" i="4"/>
  <c r="AX2065" i="4"/>
  <c r="AW2048" i="4"/>
  <c r="AX2048" i="4"/>
  <c r="AW2019" i="4"/>
  <c r="AX2019" i="4"/>
  <c r="AW2379" i="4"/>
  <c r="AX2379" i="4"/>
  <c r="AW2352" i="4"/>
  <c r="AX2352" i="4"/>
  <c r="AW1964" i="4"/>
  <c r="AX1964" i="4"/>
  <c r="AW2378" i="4"/>
  <c r="AX2378" i="4"/>
  <c r="AW881" i="4"/>
  <c r="AX881" i="4"/>
  <c r="AW2090" i="4"/>
  <c r="AX2090" i="4"/>
  <c r="AW1973" i="4"/>
  <c r="AX1973" i="4"/>
  <c r="AW1986" i="4"/>
  <c r="AX1986" i="4"/>
  <c r="AW2011" i="4"/>
  <c r="AX2011" i="4"/>
  <c r="AW2020" i="4"/>
  <c r="AX2020" i="4"/>
  <c r="AW2060" i="4"/>
  <c r="AX2060" i="4"/>
  <c r="AW1989" i="4"/>
  <c r="AX1989" i="4"/>
  <c r="AW2039" i="4"/>
  <c r="AX2039" i="4"/>
  <c r="AW1997" i="4"/>
  <c r="AX1997" i="4"/>
  <c r="AW1953" i="4"/>
  <c r="AX1953" i="4"/>
  <c r="AW1981" i="4"/>
  <c r="AX1981" i="4"/>
  <c r="AW2050" i="4"/>
  <c r="AX2050" i="4"/>
  <c r="AT790" i="4"/>
  <c r="AV2033" i="4"/>
  <c r="AT2219" i="4"/>
  <c r="AT2399" i="4"/>
  <c r="AV2399" i="4" s="1"/>
  <c r="AT1992" i="4"/>
  <c r="AV1992" i="4" s="1"/>
  <c r="AT2348" i="4"/>
  <c r="AV2348" i="4" s="1"/>
  <c r="AT2377" i="4"/>
  <c r="AV2377" i="4" s="1"/>
  <c r="AT862" i="4"/>
  <c r="AT1996" i="4"/>
  <c r="AV1996" i="4" s="1"/>
  <c r="AT77" i="4"/>
  <c r="AT1630" i="4"/>
  <c r="AT2376" i="4"/>
  <c r="AV2376" i="4" s="1"/>
  <c r="AT2370" i="4"/>
  <c r="AV2370" i="4" s="1"/>
  <c r="AT2389" i="4"/>
  <c r="AV2389" i="4" s="1"/>
  <c r="AT507" i="4"/>
  <c r="AT961" i="4"/>
  <c r="AT668" i="4"/>
  <c r="AV2017" i="4"/>
  <c r="AT1759" i="4"/>
  <c r="AT764" i="4"/>
  <c r="AT345" i="4"/>
  <c r="AT434" i="4"/>
  <c r="AT677" i="4"/>
  <c r="AT149" i="4"/>
  <c r="AT137" i="4"/>
  <c r="AT648" i="4"/>
  <c r="AT513" i="4"/>
  <c r="AV2051" i="4"/>
  <c r="AT522" i="4"/>
  <c r="AT2340" i="4"/>
  <c r="AT570" i="4"/>
  <c r="AT1644" i="4"/>
  <c r="AT1164" i="4"/>
  <c r="AT786" i="4"/>
  <c r="AT2080" i="4"/>
  <c r="AV2080" i="4" s="1"/>
  <c r="AT1002" i="4"/>
  <c r="AT529" i="4"/>
  <c r="AT1299" i="4"/>
  <c r="AT920" i="4"/>
  <c r="AT1708" i="4"/>
  <c r="AT1931" i="4"/>
  <c r="AV1931" i="4" s="1"/>
  <c r="AT208" i="4"/>
  <c r="AT739" i="4"/>
  <c r="AT481" i="4"/>
  <c r="AT139" i="4"/>
  <c r="AT374" i="4"/>
  <c r="AT985" i="4"/>
  <c r="AT521" i="4"/>
  <c r="AT1817" i="4"/>
  <c r="AT1846" i="4"/>
  <c r="AT1177" i="4"/>
  <c r="AV2072" i="4"/>
  <c r="AT288" i="4"/>
  <c r="AV2067" i="4"/>
  <c r="AT897" i="4"/>
  <c r="AT1929" i="4"/>
  <c r="AV1929" i="4" s="1"/>
  <c r="AT2364" i="4"/>
  <c r="AV2364" i="4" s="1"/>
  <c r="AV2128" i="4"/>
  <c r="AT2078" i="4"/>
  <c r="AV2078" i="4" s="1"/>
  <c r="AT2357" i="4"/>
  <c r="AV2357" i="4" s="1"/>
  <c r="AV2066" i="4"/>
  <c r="AT2079" i="4"/>
  <c r="AV2079" i="4" s="1"/>
  <c r="AT876" i="4"/>
  <c r="AV876" i="4" s="1"/>
  <c r="AT171" i="4"/>
  <c r="AT460" i="4"/>
  <c r="AT561" i="4"/>
  <c r="AT756" i="4"/>
  <c r="AT567" i="4"/>
  <c r="AT503" i="4"/>
  <c r="AT998" i="4"/>
  <c r="AT1154" i="4"/>
  <c r="AT281" i="4"/>
  <c r="AT1531" i="4"/>
  <c r="AT419" i="4"/>
  <c r="AT14" i="4"/>
  <c r="AT1994" i="4"/>
  <c r="AV1994" i="4" s="1"/>
  <c r="AT16" i="4"/>
  <c r="AT734" i="4"/>
  <c r="AT1482" i="4"/>
  <c r="AT992" i="4"/>
  <c r="AT7" i="4"/>
  <c r="AT572" i="4"/>
  <c r="AT1693" i="4"/>
  <c r="AT1397" i="4"/>
  <c r="AT718" i="4"/>
  <c r="AT1658" i="4"/>
  <c r="AT175" i="4"/>
  <c r="AT42" i="4"/>
  <c r="AT929" i="4"/>
  <c r="AT1819" i="4"/>
  <c r="AT2337" i="4"/>
  <c r="AT1459" i="4"/>
  <c r="AT283" i="4"/>
  <c r="AT1954" i="4"/>
  <c r="AV1954" i="4" s="1"/>
  <c r="AT1689" i="4"/>
  <c r="AT671" i="4"/>
  <c r="AV2043" i="4"/>
  <c r="AT41" i="4"/>
  <c r="AT582" i="4"/>
  <c r="AT361" i="4"/>
  <c r="AT2371" i="4"/>
  <c r="AV2371" i="4" s="1"/>
  <c r="AT2182" i="4"/>
  <c r="AT2395" i="4"/>
  <c r="AV2395" i="4" s="1"/>
  <c r="AT1952" i="4"/>
  <c r="AV1952" i="4" s="1"/>
  <c r="AT418" i="4"/>
  <c r="AT100" i="4"/>
  <c r="AT1919" i="4"/>
  <c r="AT2369" i="4"/>
  <c r="AV2369" i="4" s="1"/>
  <c r="AT2255" i="4"/>
  <c r="AT598" i="4"/>
  <c r="AT2323" i="4"/>
  <c r="AT1734" i="4"/>
  <c r="AT89" i="4"/>
  <c r="AV2035" i="4"/>
  <c r="AT2403" i="4"/>
  <c r="AV2403" i="4" s="1"/>
  <c r="AT1219" i="4"/>
  <c r="AT35" i="4"/>
  <c r="AV746" i="4"/>
  <c r="AT1661" i="4"/>
  <c r="AT183" i="4"/>
  <c r="AT445" i="4"/>
  <c r="AT1969" i="4"/>
  <c r="AV1969" i="4" s="1"/>
  <c r="AT2385" i="4"/>
  <c r="AV2385" i="4" s="1"/>
  <c r="AT2023" i="4"/>
  <c r="AV2023" i="4" s="1"/>
  <c r="AT879" i="4"/>
  <c r="AV879" i="4" s="1"/>
  <c r="AT525" i="4"/>
  <c r="AT642" i="4"/>
  <c r="AT299" i="4"/>
  <c r="AT356" i="4"/>
  <c r="AT1490" i="4"/>
  <c r="AT1602" i="4"/>
  <c r="AT1738" i="4"/>
  <c r="AT2137" i="4"/>
  <c r="AT1594" i="4"/>
  <c r="AT1209" i="4"/>
  <c r="AT489" i="4"/>
  <c r="AT1876" i="4"/>
  <c r="AT29" i="4"/>
  <c r="AT2407" i="4"/>
  <c r="AV2407" i="4" s="1"/>
  <c r="AT2224" i="4"/>
  <c r="AT143" i="4"/>
  <c r="AT302" i="4"/>
  <c r="AT667" i="4"/>
  <c r="AT1045" i="4"/>
  <c r="AT590" i="4"/>
  <c r="AT1182" i="4"/>
  <c r="AT1586" i="4"/>
  <c r="AT368" i="4"/>
  <c r="AT381" i="4"/>
  <c r="AT1488" i="4"/>
  <c r="AT873" i="4"/>
  <c r="AT1170" i="4"/>
  <c r="AT1476" i="4"/>
  <c r="AT2405" i="4"/>
  <c r="AV2405" i="4" s="1"/>
  <c r="AT511" i="4"/>
  <c r="AT262" i="4"/>
  <c r="AT135" i="4"/>
  <c r="AT153" i="4"/>
  <c r="AT1070" i="4"/>
  <c r="AT10" i="4"/>
  <c r="AT1993" i="4"/>
  <c r="AV1993" i="4" s="1"/>
  <c r="AT1646" i="4"/>
  <c r="AT293" i="4"/>
  <c r="AT457" i="4"/>
  <c r="AT1147" i="4"/>
  <c r="AT893" i="4"/>
  <c r="AT1922" i="4"/>
  <c r="AT560" i="4"/>
  <c r="AT674" i="4"/>
  <c r="AT167" i="4"/>
  <c r="AT627" i="4"/>
  <c r="AT614" i="4"/>
  <c r="AT493" i="4"/>
  <c r="AT2289" i="4"/>
  <c r="AT1683" i="4"/>
  <c r="AT2239" i="4"/>
  <c r="AV2384" i="4"/>
  <c r="AT1698" i="4"/>
  <c r="AT802" i="4"/>
  <c r="AT1282" i="4"/>
  <c r="AT1481" i="4"/>
  <c r="AT1796" i="4"/>
  <c r="AT534" i="4"/>
  <c r="AT200" i="4"/>
  <c r="AT272" i="4"/>
  <c r="AT963" i="4"/>
  <c r="AT520" i="4"/>
  <c r="AT575" i="4"/>
  <c r="AT373" i="4"/>
  <c r="AT1141" i="4"/>
  <c r="AT406" i="4"/>
  <c r="AT1745" i="4"/>
  <c r="AT1918" i="4"/>
  <c r="AT240" i="4"/>
  <c r="AT888" i="4"/>
  <c r="AT2016" i="4"/>
  <c r="AV2016" i="4" s="1"/>
  <c r="AT1977" i="4"/>
  <c r="AV1977" i="4" s="1"/>
  <c r="AT715" i="4"/>
  <c r="AT119" i="4"/>
  <c r="AT814" i="4"/>
  <c r="AT564" i="4"/>
  <c r="AT505" i="4"/>
  <c r="AT1127" i="4"/>
  <c r="AT102" i="4"/>
  <c r="AT1549" i="4"/>
  <c r="AV2125" i="4"/>
  <c r="AT504" i="4"/>
  <c r="AT1221" i="4"/>
  <c r="AT1753" i="4"/>
  <c r="AT1909" i="4"/>
  <c r="AT258" i="4"/>
  <c r="AT1875" i="4"/>
  <c r="AT1983" i="4"/>
  <c r="AV1983" i="4" s="1"/>
  <c r="AT1561" i="4"/>
  <c r="AT96" i="4"/>
  <c r="AT672" i="4"/>
  <c r="AT1711" i="4"/>
  <c r="AT585" i="4"/>
  <c r="AT1162" i="4"/>
  <c r="AT613" i="4"/>
  <c r="AT2216" i="4"/>
  <c r="AT1119" i="4"/>
  <c r="AT1871" i="4"/>
  <c r="AT980" i="4"/>
  <c r="AT121" i="4"/>
  <c r="AT1181" i="4"/>
  <c r="AT721" i="4"/>
  <c r="AT62" i="4"/>
  <c r="AT578" i="4"/>
  <c r="AT467" i="4"/>
  <c r="AT187" i="4"/>
  <c r="AT655" i="4"/>
  <c r="AT1958" i="4"/>
  <c r="AV1958" i="4" s="1"/>
  <c r="AV2013" i="4"/>
  <c r="AT1960" i="4"/>
  <c r="AV1960" i="4" s="1"/>
  <c r="AT1106" i="4"/>
  <c r="AT2094" i="4"/>
  <c r="AV2056" i="4"/>
  <c r="AT25" i="4"/>
  <c r="AT871" i="4"/>
  <c r="AT1542" i="4"/>
  <c r="AT1902" i="4"/>
  <c r="AT1113" i="4"/>
  <c r="AV2004" i="4"/>
  <c r="AV2024" i="4"/>
  <c r="AT1727" i="4"/>
  <c r="AT636" i="4"/>
  <c r="AT355" i="4"/>
  <c r="AT1403" i="4"/>
  <c r="AT389" i="4"/>
  <c r="AT385" i="4"/>
  <c r="AT117" i="4"/>
  <c r="AT1412" i="4"/>
  <c r="AT2362" i="4"/>
  <c r="AV2362" i="4" s="1"/>
  <c r="AT2380" i="4"/>
  <c r="AV2380" i="4" s="1"/>
  <c r="AT662" i="4"/>
  <c r="AT123" i="4"/>
  <c r="AT828" i="4"/>
  <c r="AT989" i="4"/>
  <c r="AV2070" i="4"/>
  <c r="AT141" i="4"/>
  <c r="AT834" i="4"/>
  <c r="AT587" i="4"/>
  <c r="AT1498" i="4"/>
  <c r="AT287" i="4"/>
  <c r="AT903" i="4"/>
  <c r="AT55" i="4"/>
  <c r="AT1827" i="4"/>
  <c r="AT21" i="4"/>
  <c r="AT18" i="4"/>
  <c r="AT1777" i="4"/>
  <c r="AT181" i="4"/>
  <c r="AT1721" i="4"/>
  <c r="AT2190" i="4"/>
  <c r="AT780" i="4"/>
  <c r="AT332" i="4"/>
  <c r="AT267" i="4"/>
  <c r="AT1249" i="4"/>
  <c r="AT459" i="4"/>
  <c r="AT2212" i="4"/>
  <c r="AT573" i="4"/>
  <c r="AT817" i="4"/>
  <c r="AT125" i="4"/>
  <c r="AT606" i="4"/>
  <c r="AV2037" i="4"/>
  <c r="AT571" i="4"/>
  <c r="AT2374" i="4"/>
  <c r="AV2374" i="4" s="1"/>
  <c r="AV2047" i="4"/>
  <c r="AT1868" i="4"/>
  <c r="AT156" i="4"/>
  <c r="AT1873" i="4"/>
  <c r="AT1769" i="4"/>
  <c r="AT2313" i="4"/>
  <c r="AT2074" i="4"/>
  <c r="AV2074" i="4" s="1"/>
  <c r="AT9" i="4"/>
  <c r="AT1067" i="4"/>
  <c r="AT1605" i="4"/>
  <c r="AT741" i="4"/>
  <c r="AT239" i="4"/>
  <c r="AT1717" i="4"/>
  <c r="AT2402" i="4"/>
  <c r="AV2402" i="4" s="1"/>
  <c r="AT2345" i="4"/>
  <c r="AT2099" i="4"/>
  <c r="AT2343" i="4"/>
  <c r="AT377" i="4"/>
  <c r="AT466" i="4"/>
  <c r="AV2010" i="4"/>
  <c r="AT1152" i="4"/>
  <c r="AT933" i="4"/>
  <c r="AV933" i="4" s="1"/>
  <c r="AT774" i="4"/>
  <c r="AT417" i="4"/>
  <c r="AT158" i="4"/>
  <c r="AT523" i="4"/>
  <c r="AT256" i="4"/>
  <c r="AT433" i="4"/>
  <c r="AT1068" i="4"/>
  <c r="AT148" i="4"/>
  <c r="AT1912" i="4"/>
  <c r="AT952" i="4"/>
  <c r="AV2044" i="4"/>
  <c r="AT958" i="4"/>
  <c r="AT76" i="4"/>
  <c r="AT1242" i="4"/>
  <c r="AT1810" i="4"/>
  <c r="AT1102" i="4"/>
  <c r="AT1087" i="4"/>
  <c r="AT588" i="4"/>
  <c r="AT1854" i="4"/>
  <c r="AT67" i="4"/>
  <c r="AT1445" i="4"/>
  <c r="AT423" i="4"/>
  <c r="AT2206" i="4"/>
  <c r="AT926" i="4"/>
  <c r="AV926" i="4" s="1"/>
  <c r="AT1767" i="4"/>
  <c r="AT2388" i="4"/>
  <c r="AV2388" i="4" s="1"/>
  <c r="AV2118" i="4"/>
  <c r="AV2025" i="4"/>
  <c r="AT2089" i="4"/>
  <c r="AV2089" i="4" s="1"/>
  <c r="AT1978" i="4"/>
  <c r="AV1978" i="4" s="1"/>
  <c r="AT546" i="4"/>
  <c r="AV546" i="4" s="1"/>
  <c r="AT1988" i="4"/>
  <c r="AV1988" i="4" s="1"/>
  <c r="AT1879" i="4"/>
  <c r="AT394" i="4"/>
  <c r="AT1921" i="4"/>
  <c r="AT685" i="4"/>
  <c r="AT1688" i="4"/>
  <c r="AT405" i="4"/>
  <c r="AT2396" i="4"/>
  <c r="AV2396" i="4" s="1"/>
  <c r="AT880" i="4"/>
  <c r="AV880" i="4" s="1"/>
  <c r="AT1916" i="4"/>
  <c r="AT313" i="4"/>
  <c r="AT383" i="4"/>
  <c r="AT1926" i="4"/>
  <c r="AT1671" i="4"/>
  <c r="AV2028" i="4"/>
  <c r="AT354" i="4"/>
  <c r="AT586" i="4"/>
  <c r="AV2036" i="4"/>
  <c r="AT1932" i="4"/>
  <c r="AV1932" i="4" s="1"/>
  <c r="AT1638" i="4"/>
  <c r="AT1516" i="4"/>
  <c r="AT1731" i="4"/>
  <c r="AT451" i="4"/>
  <c r="AT2351" i="4"/>
  <c r="AV2351" i="4" s="1"/>
  <c r="AT809" i="4"/>
  <c r="AT255" i="4"/>
  <c r="AT1065" i="4"/>
  <c r="AT432" i="4"/>
  <c r="AT2367" i="4"/>
  <c r="AV2367" i="4" s="1"/>
  <c r="AT1115" i="4"/>
  <c r="AT1077" i="4"/>
  <c r="AT2360" i="4"/>
  <c r="AV2360" i="4" s="1"/>
  <c r="AT812" i="4"/>
  <c r="AV812" i="4" s="1"/>
  <c r="AT551" i="4"/>
  <c r="AT1663" i="4"/>
  <c r="AT556" i="4"/>
  <c r="AV556" i="4" s="1"/>
  <c r="AT744" i="4"/>
  <c r="AT804" i="4"/>
  <c r="AT266" i="4"/>
  <c r="AT875" i="4"/>
  <c r="AV2008" i="4"/>
  <c r="AT924" i="4"/>
  <c r="AV924" i="4" s="1"/>
  <c r="AT921" i="4"/>
  <c r="AT1649" i="4"/>
  <c r="AT1598" i="4"/>
  <c r="AT1831" i="4"/>
  <c r="AT1278" i="4"/>
  <c r="AT490" i="4"/>
  <c r="AV2034" i="4"/>
  <c r="AV2058" i="4"/>
  <c r="AT1974" i="4"/>
  <c r="AV1974" i="4" s="1"/>
  <c r="AT1972" i="4"/>
  <c r="AV1972" i="4" s="1"/>
  <c r="AT712" i="4"/>
  <c r="AT778" i="4"/>
  <c r="AT1514" i="4"/>
  <c r="AT2100" i="4"/>
  <c r="AT1962" i="4"/>
  <c r="AV1962" i="4" s="1"/>
  <c r="AT1510" i="4"/>
  <c r="AT935" i="4"/>
  <c r="AV935" i="4" s="1"/>
  <c r="AT803" i="4"/>
  <c r="AT333" i="4"/>
  <c r="AT1980" i="4"/>
  <c r="AV1980" i="4" s="1"/>
  <c r="AT1979" i="4"/>
  <c r="AV1979" i="4" s="1"/>
  <c r="AT2390" i="4"/>
  <c r="AV2390" i="4" s="1"/>
  <c r="AT1607" i="4"/>
  <c r="AV2027" i="4"/>
  <c r="AT2117" i="4"/>
  <c r="AV2117" i="4" s="1"/>
  <c r="AT1984" i="4"/>
  <c r="AV1984" i="4" s="1"/>
  <c r="AT456" i="4"/>
  <c r="AT1095" i="4"/>
  <c r="AT1917" i="4"/>
  <c r="AT2359" i="4"/>
  <c r="AV2359" i="4" s="1"/>
  <c r="AT1535" i="4"/>
  <c r="AT254" i="4"/>
  <c r="AT796" i="4"/>
  <c r="AT2083" i="4"/>
  <c r="AV2083" i="4" s="1"/>
  <c r="AT1281" i="4"/>
  <c r="AV2361" i="4"/>
  <c r="AT192" i="4"/>
  <c r="AT1900" i="4"/>
  <c r="AT1791" i="4"/>
  <c r="AT1303" i="4"/>
  <c r="AT276" i="4"/>
  <c r="AT2392" i="4"/>
  <c r="AV2392" i="4" s="1"/>
  <c r="AT2366" i="4"/>
  <c r="AV2366" i="4" s="1"/>
  <c r="AT1551" i="4"/>
  <c r="AT184" i="4"/>
  <c r="AT2322" i="4"/>
  <c r="AT2341" i="4"/>
  <c r="AT820" i="4"/>
  <c r="AV2055" i="4"/>
  <c r="AT27" i="4"/>
  <c r="AV2007" i="4"/>
  <c r="AT1715" i="4"/>
  <c r="AT1735" i="4"/>
  <c r="AV2006" i="4"/>
  <c r="AT1908" i="4"/>
  <c r="AT1860" i="4"/>
  <c r="AT1251" i="4"/>
  <c r="AT2368" i="4"/>
  <c r="AV2368" i="4" s="1"/>
  <c r="AT2329" i="4"/>
  <c r="AT640" i="4"/>
  <c r="AV640" i="4" s="1"/>
  <c r="AT1313" i="4"/>
  <c r="AT2077" i="4"/>
  <c r="AV2077" i="4" s="1"/>
  <c r="AT1243" i="4"/>
  <c r="AT159" i="4"/>
  <c r="AT867" i="4"/>
  <c r="AT23" i="4"/>
  <c r="AT2203" i="4"/>
  <c r="AT1687" i="4"/>
  <c r="AT1621" i="4"/>
  <c r="AT353" i="4"/>
  <c r="AT934" i="4"/>
  <c r="AV934" i="4" s="1"/>
  <c r="AT699" i="4"/>
  <c r="AT1543" i="4"/>
  <c r="AT630" i="4"/>
  <c r="AT1713" i="4"/>
  <c r="AT1320" i="4"/>
  <c r="AT1838" i="4"/>
  <c r="AT1469" i="4"/>
  <c r="AT1311" i="4"/>
  <c r="AT649" i="4"/>
  <c r="AT1851" i="4"/>
  <c r="AT1887" i="4"/>
  <c r="AT1843" i="4"/>
  <c r="AT625" i="4"/>
  <c r="AT1747" i="4"/>
  <c r="AT1820" i="4"/>
  <c r="AT2091" i="4"/>
  <c r="AV2091" i="4" s="1"/>
  <c r="AT263" i="4"/>
  <c r="AT210" i="4"/>
  <c r="AT1801" i="4"/>
  <c r="AT1684" i="4"/>
  <c r="AT1726" i="4"/>
  <c r="AT1776" i="4"/>
  <c r="AT191" i="4"/>
  <c r="AV2022" i="4"/>
  <c r="AT681" i="4"/>
  <c r="AT214" i="4"/>
  <c r="AT1790" i="4"/>
  <c r="AT832" i="4"/>
  <c r="AT752" i="4"/>
  <c r="AT63" i="4"/>
  <c r="AT1850" i="4"/>
  <c r="AV2126" i="4"/>
  <c r="AV2003" i="4"/>
  <c r="AT334" i="4"/>
  <c r="AT773" i="4"/>
  <c r="AT1090" i="4"/>
  <c r="AT2160" i="4"/>
  <c r="AT517" i="4"/>
  <c r="AT1968" i="4"/>
  <c r="AV1968" i="4" s="1"/>
  <c r="AT1492" i="4"/>
  <c r="AT1923" i="4"/>
  <c r="AT322" i="4"/>
  <c r="AV322" i="4" s="1"/>
  <c r="AT1669" i="4"/>
  <c r="AT1104" i="4"/>
  <c r="AT810" i="4"/>
  <c r="AT30" i="4"/>
  <c r="AT784" i="4"/>
  <c r="AT1808" i="4"/>
  <c r="AT1118" i="4"/>
  <c r="AT1863" i="4"/>
  <c r="AT704" i="4"/>
  <c r="AT1145" i="4"/>
  <c r="AT347" i="4"/>
  <c r="AT1813" i="4"/>
  <c r="AT1750" i="4"/>
  <c r="AT75" i="4"/>
  <c r="AT872" i="4"/>
  <c r="AT81" i="4"/>
  <c r="AT106" i="4"/>
  <c r="AT530" i="4"/>
  <c r="AX2218" i="4" l="1"/>
  <c r="AV166" i="4"/>
  <c r="AX99" i="4"/>
  <c r="AV1324" i="4"/>
  <c r="AX189" i="4"/>
  <c r="AV140" i="4"/>
  <c r="AV942" i="4"/>
  <c r="AX276" i="4"/>
  <c r="AV276" i="4"/>
  <c r="AX432" i="4"/>
  <c r="AV432" i="4"/>
  <c r="AX76" i="4"/>
  <c r="AV76" i="4"/>
  <c r="AX1868" i="4"/>
  <c r="AV1868" i="4"/>
  <c r="AX564" i="4"/>
  <c r="AV564" i="4"/>
  <c r="AX29" i="4"/>
  <c r="AV29" i="4"/>
  <c r="AX1145" i="4"/>
  <c r="AV1145" i="4"/>
  <c r="AX1923" i="4"/>
  <c r="AV1923" i="4"/>
  <c r="AX1882" i="4"/>
  <c r="AV1882" i="4"/>
  <c r="AX1679" i="4"/>
  <c r="AV1679" i="4"/>
  <c r="AX1843" i="4"/>
  <c r="AV1843" i="4"/>
  <c r="AX1543" i="4"/>
  <c r="AV1543" i="4"/>
  <c r="AX1303" i="4"/>
  <c r="AV1303" i="4"/>
  <c r="AX1095" i="4"/>
  <c r="AV1095" i="4"/>
  <c r="AX804" i="4"/>
  <c r="AV804" i="4"/>
  <c r="AX1065" i="4"/>
  <c r="AV1065" i="4"/>
  <c r="AX685" i="4"/>
  <c r="AV685" i="4"/>
  <c r="AX958" i="4"/>
  <c r="AV958" i="4"/>
  <c r="AX1717" i="4"/>
  <c r="AV1717" i="4"/>
  <c r="AX267" i="4"/>
  <c r="AV267" i="4"/>
  <c r="AX287" i="4"/>
  <c r="AV287" i="4"/>
  <c r="AX662" i="4"/>
  <c r="AV662" i="4"/>
  <c r="AX1138" i="4"/>
  <c r="AV1138" i="4"/>
  <c r="AX1119" i="4"/>
  <c r="AV1119" i="4"/>
  <c r="AX258" i="4"/>
  <c r="AV258" i="4"/>
  <c r="AX814" i="4"/>
  <c r="AV814" i="4"/>
  <c r="AX575" i="4"/>
  <c r="AV575" i="4"/>
  <c r="AX1481" i="4"/>
  <c r="AV1481" i="4"/>
  <c r="AX627" i="4"/>
  <c r="AV627" i="4"/>
  <c r="AX10" i="4"/>
  <c r="AV10" i="4"/>
  <c r="AX381" i="4"/>
  <c r="AV381" i="4"/>
  <c r="AX1876" i="4"/>
  <c r="AV1876" i="4"/>
  <c r="AX2182" i="4"/>
  <c r="AV2182" i="4"/>
  <c r="AX1830" i="4"/>
  <c r="AV1830" i="4"/>
  <c r="AX7" i="4"/>
  <c r="AV7" i="4"/>
  <c r="AX503" i="4"/>
  <c r="AV503" i="4"/>
  <c r="AX521" i="4"/>
  <c r="AV521" i="4"/>
  <c r="AX1651" i="4"/>
  <c r="AV1651" i="4"/>
  <c r="AX513" i="4"/>
  <c r="AV513" i="4"/>
  <c r="AX668" i="4"/>
  <c r="AV668" i="4"/>
  <c r="AX347" i="4"/>
  <c r="AV347" i="4"/>
  <c r="AX1776" i="4"/>
  <c r="AV1776" i="4"/>
  <c r="AX1243" i="4"/>
  <c r="AV1243" i="4"/>
  <c r="AX27" i="4"/>
  <c r="AV27" i="4"/>
  <c r="AX1921" i="4"/>
  <c r="AV1921" i="4"/>
  <c r="AX119" i="4"/>
  <c r="AV119" i="4"/>
  <c r="AX368" i="4"/>
  <c r="AV368" i="4"/>
  <c r="AX1459" i="4"/>
  <c r="AV1459" i="4"/>
  <c r="AX567" i="4"/>
  <c r="AV567" i="4"/>
  <c r="AX985" i="4"/>
  <c r="AV985" i="4"/>
  <c r="AX529" i="4"/>
  <c r="AV529" i="4"/>
  <c r="AX648" i="4"/>
  <c r="AV648" i="4"/>
  <c r="AX961" i="4"/>
  <c r="AV961" i="4"/>
  <c r="AX625" i="4"/>
  <c r="AV625" i="4"/>
  <c r="AX803" i="4"/>
  <c r="AV803" i="4"/>
  <c r="AX1767" i="4"/>
  <c r="AV1767" i="4"/>
  <c r="AX1249" i="4"/>
  <c r="AV1249" i="4"/>
  <c r="AX704" i="4"/>
  <c r="AV704" i="4"/>
  <c r="AX2109" i="4"/>
  <c r="AV2109" i="4"/>
  <c r="AX1313" i="4"/>
  <c r="AV1313" i="4"/>
  <c r="AX1510" i="4"/>
  <c r="AV1510" i="4"/>
  <c r="AX255" i="4"/>
  <c r="AV255" i="4"/>
  <c r="AX1909" i="4"/>
  <c r="AV1909" i="4"/>
  <c r="AX520" i="4"/>
  <c r="AV520" i="4"/>
  <c r="AX1070" i="4"/>
  <c r="AV1070" i="4"/>
  <c r="AX489" i="4"/>
  <c r="AV489" i="4"/>
  <c r="AX992" i="4"/>
  <c r="AV992" i="4"/>
  <c r="AX1726" i="4"/>
  <c r="AV1726" i="4"/>
  <c r="AX1900" i="4"/>
  <c r="AV1900" i="4"/>
  <c r="AX952" i="4"/>
  <c r="AV952" i="4"/>
  <c r="AX780" i="4"/>
  <c r="AV780" i="4"/>
  <c r="AX613" i="4"/>
  <c r="AV613" i="4"/>
  <c r="AX802" i="4"/>
  <c r="AV802" i="4"/>
  <c r="AX1209" i="4"/>
  <c r="AV1209" i="4"/>
  <c r="AX1374" i="4"/>
  <c r="AV1374" i="4"/>
  <c r="AX1002" i="4"/>
  <c r="AV1002" i="4"/>
  <c r="AX137" i="4"/>
  <c r="AV137" i="4"/>
  <c r="AX2147" i="4"/>
  <c r="AV2147" i="4"/>
  <c r="AX1705" i="4"/>
  <c r="AV1705" i="4"/>
  <c r="AX354" i="4"/>
  <c r="AV354" i="4"/>
  <c r="AX123" i="4"/>
  <c r="AV123" i="4"/>
  <c r="AX1492" i="4"/>
  <c r="AV1492" i="4"/>
  <c r="AX699" i="4"/>
  <c r="AV699" i="4"/>
  <c r="AX456" i="4"/>
  <c r="AV456" i="4"/>
  <c r="AX744" i="4"/>
  <c r="AV744" i="4"/>
  <c r="AX2206" i="4"/>
  <c r="AV2206" i="4"/>
  <c r="AX239" i="4"/>
  <c r="AV239" i="4"/>
  <c r="AX1548" i="4"/>
  <c r="AV1548" i="4"/>
  <c r="AX2216" i="4"/>
  <c r="AV2216" i="4"/>
  <c r="AX167" i="4"/>
  <c r="AV167" i="4"/>
  <c r="AX1863" i="4"/>
  <c r="AV1863" i="4"/>
  <c r="AX1851" i="4"/>
  <c r="AV1851" i="4"/>
  <c r="AX1812" i="4"/>
  <c r="AV1812" i="4"/>
  <c r="AX1278" i="4"/>
  <c r="AV1278" i="4"/>
  <c r="AX2132" i="4"/>
  <c r="AV2132" i="4"/>
  <c r="AX423" i="4"/>
  <c r="AV423" i="4"/>
  <c r="AX741" i="4"/>
  <c r="AV741" i="4"/>
  <c r="AX1498" i="4"/>
  <c r="AV1498" i="4"/>
  <c r="AX1113" i="4"/>
  <c r="AV1113" i="4"/>
  <c r="AX1753" i="4"/>
  <c r="AV1753" i="4"/>
  <c r="AX1694" i="4"/>
  <c r="AV1694" i="4"/>
  <c r="AX674" i="4"/>
  <c r="AV674" i="4"/>
  <c r="AX1586" i="4"/>
  <c r="AV1586" i="4"/>
  <c r="AX1734" i="4"/>
  <c r="AV1734" i="4"/>
  <c r="AX2337" i="4"/>
  <c r="AV2337" i="4"/>
  <c r="AX374" i="4"/>
  <c r="AV374" i="4"/>
  <c r="AX1118" i="4"/>
  <c r="AV1118" i="4"/>
  <c r="AX1684" i="4"/>
  <c r="AV1684" i="4"/>
  <c r="AX2329" i="4"/>
  <c r="AV2329" i="4"/>
  <c r="AX2100" i="4"/>
  <c r="AV2100" i="4"/>
  <c r="AX1445" i="4"/>
  <c r="AV1445" i="4"/>
  <c r="AX2190" i="4"/>
  <c r="AV2190" i="4"/>
  <c r="AX587" i="4"/>
  <c r="AV587" i="4"/>
  <c r="AX1412" i="4"/>
  <c r="AV1412" i="4"/>
  <c r="AX1902" i="4"/>
  <c r="AV1902" i="4"/>
  <c r="AX187" i="4"/>
  <c r="AV187" i="4"/>
  <c r="AX1221" i="4"/>
  <c r="AV1221" i="4"/>
  <c r="AX963" i="4"/>
  <c r="AV963" i="4"/>
  <c r="AX1698" i="4"/>
  <c r="AV1698" i="4"/>
  <c r="AX560" i="4"/>
  <c r="AV560" i="4"/>
  <c r="AX153" i="4"/>
  <c r="AV153" i="4"/>
  <c r="AX1182" i="4"/>
  <c r="AV1182" i="4"/>
  <c r="AX1594" i="4"/>
  <c r="AV1594" i="4"/>
  <c r="AX1308" i="4"/>
  <c r="AV1308" i="4"/>
  <c r="AX2323" i="4"/>
  <c r="AV2323" i="4"/>
  <c r="AX361" i="4"/>
  <c r="AV361" i="4"/>
  <c r="AX1819" i="4"/>
  <c r="AV1819" i="4"/>
  <c r="AX734" i="4"/>
  <c r="AV734" i="4"/>
  <c r="AX756" i="4"/>
  <c r="AV756" i="4"/>
  <c r="AX139" i="4"/>
  <c r="AV139" i="4"/>
  <c r="AX149" i="4"/>
  <c r="AV149" i="4"/>
  <c r="AX630" i="4"/>
  <c r="AV630" i="4"/>
  <c r="AX266" i="4"/>
  <c r="AV266" i="4"/>
  <c r="AX1850" i="4"/>
  <c r="AV1850" i="4"/>
  <c r="AX1887" i="4"/>
  <c r="AV1887" i="4"/>
  <c r="AX1791" i="4"/>
  <c r="AV1791" i="4"/>
  <c r="AX490" i="4"/>
  <c r="AV490" i="4"/>
  <c r="AX1671" i="4"/>
  <c r="AV1671" i="4"/>
  <c r="AX1152" i="4"/>
  <c r="AV1152" i="4"/>
  <c r="AX332" i="4"/>
  <c r="AV332" i="4"/>
  <c r="AX1282" i="4"/>
  <c r="AV1282" i="4"/>
  <c r="AX89" i="4"/>
  <c r="AV89" i="4"/>
  <c r="AX63" i="4"/>
  <c r="AV63" i="4"/>
  <c r="AX809" i="4"/>
  <c r="AV809" i="4"/>
  <c r="AX394" i="4"/>
  <c r="AV394" i="4"/>
  <c r="AX855" i="4"/>
  <c r="AV855" i="4"/>
  <c r="AX571" i="4"/>
  <c r="AV571" i="4"/>
  <c r="AX655" i="4"/>
  <c r="AV655" i="4"/>
  <c r="AX715" i="4"/>
  <c r="AV715" i="4"/>
  <c r="AX861" i="4"/>
  <c r="AV861" i="4"/>
  <c r="AX1482" i="4"/>
  <c r="AV1482" i="4"/>
  <c r="AX507" i="4"/>
  <c r="AV507" i="4"/>
  <c r="AX530" i="4"/>
  <c r="AV530" i="4"/>
  <c r="AX517" i="4"/>
  <c r="AV517" i="4"/>
  <c r="AX752" i="4"/>
  <c r="AV752" i="4"/>
  <c r="AX1296" i="4"/>
  <c r="AV1296" i="4"/>
  <c r="AX353" i="4"/>
  <c r="AV353" i="4"/>
  <c r="AX1165" i="4"/>
  <c r="AV1165" i="4"/>
  <c r="AX192" i="4"/>
  <c r="AV192" i="4"/>
  <c r="AX1831" i="4"/>
  <c r="AV1831" i="4"/>
  <c r="AX1663" i="4"/>
  <c r="AV1663" i="4"/>
  <c r="AX1926" i="4"/>
  <c r="AV1926" i="4"/>
  <c r="AX1879" i="4"/>
  <c r="AV1879" i="4"/>
  <c r="AX1912" i="4"/>
  <c r="AV1912" i="4"/>
  <c r="AX1605" i="4"/>
  <c r="AV1605" i="4"/>
  <c r="AX1162" i="4"/>
  <c r="AV1162" i="4"/>
  <c r="AX106" i="4"/>
  <c r="AV106" i="4"/>
  <c r="AX1808" i="4"/>
  <c r="AV1808" i="4"/>
  <c r="AX2160" i="4"/>
  <c r="AV2160" i="4"/>
  <c r="AX832" i="4"/>
  <c r="AV832" i="4"/>
  <c r="AX1784" i="4"/>
  <c r="AV1784" i="4"/>
  <c r="AX649" i="4"/>
  <c r="AV649" i="4"/>
  <c r="AX1621" i="4"/>
  <c r="AV1621" i="4"/>
  <c r="AX820" i="4"/>
  <c r="AV820" i="4"/>
  <c r="AX1514" i="4"/>
  <c r="AV1514" i="4"/>
  <c r="AX1598" i="4"/>
  <c r="AV1598" i="4"/>
  <c r="AX551" i="4"/>
  <c r="AV551" i="4"/>
  <c r="AX451" i="4"/>
  <c r="AV451" i="4"/>
  <c r="AX383" i="4"/>
  <c r="AV383" i="4"/>
  <c r="AX67" i="4"/>
  <c r="AV67" i="4"/>
  <c r="AX148" i="4"/>
  <c r="AV148" i="4"/>
  <c r="AX466" i="4"/>
  <c r="AV466" i="4"/>
  <c r="AX1067" i="4"/>
  <c r="AV1067" i="4"/>
  <c r="AX606" i="4"/>
  <c r="AV606" i="4"/>
  <c r="AX1721" i="4"/>
  <c r="AV1721" i="4"/>
  <c r="AX834" i="4"/>
  <c r="AV834" i="4"/>
  <c r="AX117" i="4"/>
  <c r="AV117" i="4"/>
  <c r="AX1542" i="4"/>
  <c r="AV1542" i="4"/>
  <c r="AX467" i="4"/>
  <c r="AV467" i="4"/>
  <c r="AX1623" i="4"/>
  <c r="AV1623" i="4"/>
  <c r="AX504" i="4"/>
  <c r="AV504" i="4"/>
  <c r="AX272" i="4"/>
  <c r="AV272" i="4"/>
  <c r="AX1922" i="4"/>
  <c r="AV1922" i="4"/>
  <c r="AX135" i="4"/>
  <c r="AV135" i="4"/>
  <c r="AX590" i="4"/>
  <c r="AV590" i="4"/>
  <c r="AX2137" i="4"/>
  <c r="AV2137" i="4"/>
  <c r="AX598" i="4"/>
  <c r="AV598" i="4"/>
  <c r="AX1533" i="4"/>
  <c r="AV1533" i="4"/>
  <c r="AX929" i="4"/>
  <c r="AV929" i="4"/>
  <c r="AX16" i="4"/>
  <c r="AV16" i="4"/>
  <c r="AX561" i="4"/>
  <c r="AV561" i="4"/>
  <c r="AX897" i="4"/>
  <c r="AV897" i="4"/>
  <c r="AX1505" i="4"/>
  <c r="AV1505" i="4"/>
  <c r="AX786" i="4"/>
  <c r="AV786" i="4"/>
  <c r="AX677" i="4"/>
  <c r="AV677" i="4"/>
  <c r="AX2219" i="4"/>
  <c r="AV2219" i="4"/>
  <c r="AX81" i="4"/>
  <c r="AV81" i="4"/>
  <c r="AX9" i="4"/>
  <c r="AV9" i="4"/>
  <c r="AX385" i="4"/>
  <c r="AV385" i="4"/>
  <c r="AX585" i="4"/>
  <c r="AV585" i="4"/>
  <c r="AX200" i="4"/>
  <c r="AV200" i="4"/>
  <c r="AX1151" i="4"/>
  <c r="AV1151" i="4"/>
  <c r="AX893" i="4"/>
  <c r="AV893" i="4"/>
  <c r="AX262" i="4"/>
  <c r="AV262" i="4"/>
  <c r="AX1738" i="4"/>
  <c r="AV1738" i="4"/>
  <c r="AX445" i="4"/>
  <c r="AV445" i="4"/>
  <c r="AX2255" i="4"/>
  <c r="AV2255" i="4"/>
  <c r="AX582" i="4"/>
  <c r="AV582" i="4"/>
  <c r="AX42" i="4"/>
  <c r="AV42" i="4"/>
  <c r="AX2103" i="4"/>
  <c r="AV2103" i="4"/>
  <c r="AX481" i="4"/>
  <c r="AV481" i="4"/>
  <c r="AX1164" i="4"/>
  <c r="AV1164" i="4"/>
  <c r="AX434" i="4"/>
  <c r="AV434" i="4"/>
  <c r="AX1483" i="4"/>
  <c r="AV1483" i="4"/>
  <c r="AX441" i="4"/>
  <c r="AV441" i="4"/>
  <c r="AX1090" i="4"/>
  <c r="AV1090" i="4"/>
  <c r="AX2341" i="4"/>
  <c r="AV2341" i="4"/>
  <c r="AX1731" i="4"/>
  <c r="AV1731" i="4"/>
  <c r="AX1068" i="4"/>
  <c r="AV1068" i="4"/>
  <c r="AX1351" i="4"/>
  <c r="AV1351" i="4"/>
  <c r="AX578" i="4"/>
  <c r="AV578" i="4"/>
  <c r="AX888" i="4"/>
  <c r="AV888" i="4"/>
  <c r="AX1045" i="4"/>
  <c r="AV1045" i="4"/>
  <c r="AX872" i="4"/>
  <c r="AV872" i="4"/>
  <c r="AX863" i="4"/>
  <c r="AV863" i="4"/>
  <c r="AX773" i="4"/>
  <c r="AV773" i="4"/>
  <c r="AX214" i="4"/>
  <c r="AV214" i="4"/>
  <c r="AX210" i="4"/>
  <c r="AV210" i="4"/>
  <c r="AX1469" i="4"/>
  <c r="AV1469" i="4"/>
  <c r="AX2203" i="4"/>
  <c r="AV2203" i="4"/>
  <c r="AX1860" i="4"/>
  <c r="AV1860" i="4"/>
  <c r="AX2322" i="4"/>
  <c r="AV2322" i="4"/>
  <c r="AX1607" i="4"/>
  <c r="AV1607" i="4"/>
  <c r="AX778" i="4"/>
  <c r="AV778" i="4"/>
  <c r="AX921" i="4"/>
  <c r="AV921" i="4"/>
  <c r="AX1516" i="4"/>
  <c r="AV1516" i="4"/>
  <c r="AX1916" i="4"/>
  <c r="AV1916" i="4"/>
  <c r="AX588" i="4"/>
  <c r="AV588" i="4"/>
  <c r="AX433" i="4"/>
  <c r="AV433" i="4"/>
  <c r="AX1439" i="4"/>
  <c r="AV1439" i="4"/>
  <c r="AX125" i="4"/>
  <c r="AV125" i="4"/>
  <c r="AX1777" i="4"/>
  <c r="AV1777" i="4"/>
  <c r="AX389" i="4"/>
  <c r="AV389" i="4"/>
  <c r="AX25" i="4"/>
  <c r="AV25" i="4"/>
  <c r="AX62" i="4"/>
  <c r="AV62" i="4"/>
  <c r="AX1711" i="4"/>
  <c r="AV1711" i="4"/>
  <c r="AX1549" i="4"/>
  <c r="AV1549" i="4"/>
  <c r="AX240" i="4"/>
  <c r="AV240" i="4"/>
  <c r="AX1287" i="4"/>
  <c r="AV1287" i="4"/>
  <c r="AX2239" i="4"/>
  <c r="AV2239" i="4"/>
  <c r="AX1147" i="4"/>
  <c r="AV1147" i="4"/>
  <c r="AX511" i="4"/>
  <c r="AV511" i="4"/>
  <c r="AX667" i="4"/>
  <c r="AV667" i="4"/>
  <c r="AX1602" i="4"/>
  <c r="AV1602" i="4"/>
  <c r="AX183" i="4"/>
  <c r="AV183" i="4"/>
  <c r="AX41" i="4"/>
  <c r="AV41" i="4"/>
  <c r="AX175" i="4"/>
  <c r="AV175" i="4"/>
  <c r="AX14" i="4"/>
  <c r="AV14" i="4"/>
  <c r="AX460" i="4"/>
  <c r="AV460" i="4"/>
  <c r="AX288" i="4"/>
  <c r="AV288" i="4"/>
  <c r="AX739" i="4"/>
  <c r="AV739" i="4"/>
  <c r="AX1644" i="4"/>
  <c r="AV1644" i="4"/>
  <c r="AX1160" i="4"/>
  <c r="AV1160" i="4"/>
  <c r="AX1579" i="4"/>
  <c r="AV1579" i="4"/>
  <c r="AX83" i="4"/>
  <c r="AV83" i="4"/>
  <c r="AX784" i="4"/>
  <c r="AV784" i="4"/>
  <c r="AX1790" i="4"/>
  <c r="AV1790" i="4"/>
  <c r="AX1251" i="4"/>
  <c r="AV1251" i="4"/>
  <c r="AX377" i="4"/>
  <c r="AV377" i="4"/>
  <c r="AX1908" i="4"/>
  <c r="AV1908" i="4"/>
  <c r="AX989" i="4"/>
  <c r="AV989" i="4"/>
  <c r="AX102" i="4"/>
  <c r="AV102" i="4"/>
  <c r="AX457" i="4"/>
  <c r="AV457" i="4"/>
  <c r="AX1490" i="4"/>
  <c r="AV1490" i="4"/>
  <c r="AX419" i="4"/>
  <c r="AV419" i="4"/>
  <c r="AX171" i="4"/>
  <c r="AV171" i="4"/>
  <c r="AX208" i="4"/>
  <c r="AV208" i="4"/>
  <c r="AX570" i="4"/>
  <c r="AV570" i="4"/>
  <c r="AX345" i="4"/>
  <c r="AV345" i="4"/>
  <c r="AX1630" i="4"/>
  <c r="AV1630" i="4"/>
  <c r="AX367" i="4"/>
  <c r="AV367" i="4"/>
  <c r="AX1801" i="4"/>
  <c r="AV1801" i="4"/>
  <c r="AX1281" i="4"/>
  <c r="AV1281" i="4"/>
  <c r="AX313" i="4"/>
  <c r="AV313" i="4"/>
  <c r="AX141" i="4"/>
  <c r="AV141" i="4"/>
  <c r="AX787" i="4"/>
  <c r="AV787" i="4"/>
  <c r="AX2092" i="4"/>
  <c r="AV2092" i="4"/>
  <c r="AX23" i="4"/>
  <c r="AV23" i="4"/>
  <c r="AX2145" i="4"/>
  <c r="AV2145" i="4"/>
  <c r="AX1087" i="4"/>
  <c r="AV1087" i="4"/>
  <c r="AX2313" i="4"/>
  <c r="AV2313" i="4"/>
  <c r="AX1403" i="4"/>
  <c r="AV1403" i="4"/>
  <c r="AX672" i="4"/>
  <c r="AV672" i="4"/>
  <c r="AX1918" i="4"/>
  <c r="AV1918" i="4"/>
  <c r="AX302" i="4"/>
  <c r="AV302" i="4"/>
  <c r="AX1658" i="4"/>
  <c r="AV1658" i="4"/>
  <c r="AX790" i="4"/>
  <c r="AV790" i="4"/>
  <c r="AX681" i="4"/>
  <c r="AV681" i="4"/>
  <c r="AX1769" i="4"/>
  <c r="AV1769" i="4"/>
  <c r="AX355" i="4"/>
  <c r="AV355" i="4"/>
  <c r="AX1745" i="4"/>
  <c r="AV1745" i="4"/>
  <c r="AX1476" i="4"/>
  <c r="AV1476" i="4"/>
  <c r="AX718" i="4"/>
  <c r="AV718" i="4"/>
  <c r="AX1365" i="4"/>
  <c r="AV1365" i="4"/>
  <c r="AX2340" i="4"/>
  <c r="AV2340" i="4"/>
  <c r="AX77" i="4"/>
  <c r="AV77" i="4"/>
  <c r="AX1687" i="4"/>
  <c r="AV1687" i="4"/>
  <c r="AX866" i="4"/>
  <c r="AV866" i="4"/>
  <c r="AX1854" i="4"/>
  <c r="AV1854" i="4"/>
  <c r="AX181" i="4"/>
  <c r="AV181" i="4"/>
  <c r="AX30" i="4"/>
  <c r="AV30" i="4"/>
  <c r="AX263" i="4"/>
  <c r="AV263" i="4"/>
  <c r="AX796" i="4"/>
  <c r="AV796" i="4"/>
  <c r="AX2343" i="4"/>
  <c r="AV2343" i="4"/>
  <c r="AX18" i="4"/>
  <c r="AV18" i="4"/>
  <c r="AX721" i="4"/>
  <c r="AV721" i="4"/>
  <c r="AX1683" i="4"/>
  <c r="AV1683" i="4"/>
  <c r="AX1919" i="4"/>
  <c r="AV1919" i="4"/>
  <c r="AX75" i="4"/>
  <c r="AV75" i="4"/>
  <c r="AX810" i="4"/>
  <c r="AV810" i="4"/>
  <c r="AX867" i="4"/>
  <c r="AV867" i="4"/>
  <c r="AX254" i="4"/>
  <c r="AV254" i="4"/>
  <c r="AX1823" i="4"/>
  <c r="AV1823" i="4"/>
  <c r="AX1102" i="4"/>
  <c r="AV1102" i="4"/>
  <c r="AX1260" i="4"/>
  <c r="AV1260" i="4"/>
  <c r="AX21" i="4"/>
  <c r="AV21" i="4"/>
  <c r="AX96" i="4"/>
  <c r="AV96" i="4"/>
  <c r="AX534" i="4"/>
  <c r="AV534" i="4"/>
  <c r="AX1682" i="4"/>
  <c r="AV1682" i="4"/>
  <c r="AX143" i="4"/>
  <c r="AV143" i="4"/>
  <c r="AX100" i="4"/>
  <c r="AV100" i="4"/>
  <c r="AX671" i="4"/>
  <c r="AV671" i="4"/>
  <c r="AX1750" i="4"/>
  <c r="AV1750" i="4"/>
  <c r="AX159" i="4"/>
  <c r="AV159" i="4"/>
  <c r="AX1115" i="4"/>
  <c r="AV1115" i="4"/>
  <c r="AX158" i="4"/>
  <c r="AV158" i="4"/>
  <c r="AX1873" i="4"/>
  <c r="AV1873" i="4"/>
  <c r="AX2212" i="4"/>
  <c r="AV2212" i="4"/>
  <c r="AX1827" i="4"/>
  <c r="AV1827" i="4"/>
  <c r="AX1334" i="4"/>
  <c r="AV1334" i="4"/>
  <c r="AX636" i="4"/>
  <c r="AV636" i="4"/>
  <c r="AX2094" i="4"/>
  <c r="AV2094" i="4"/>
  <c r="AX121" i="4"/>
  <c r="AV121" i="4"/>
  <c r="AX1561" i="4"/>
  <c r="AV1561" i="4"/>
  <c r="AX406" i="4"/>
  <c r="AV406" i="4"/>
  <c r="AX2193" i="4"/>
  <c r="AV2193" i="4"/>
  <c r="AX493" i="4"/>
  <c r="AV493" i="4"/>
  <c r="AX293" i="4"/>
  <c r="AV293" i="4"/>
  <c r="AX1170" i="4"/>
  <c r="AV1170" i="4"/>
  <c r="AX2224" i="4"/>
  <c r="AV2224" i="4"/>
  <c r="AX299" i="4"/>
  <c r="AV299" i="4"/>
  <c r="AX35" i="4"/>
  <c r="AV35" i="4"/>
  <c r="AX418" i="4"/>
  <c r="AV418" i="4"/>
  <c r="AX1689" i="4"/>
  <c r="AV1689" i="4"/>
  <c r="AX1397" i="4"/>
  <c r="AV1397" i="4"/>
  <c r="AX281" i="4"/>
  <c r="AV281" i="4"/>
  <c r="AX1177" i="4"/>
  <c r="AV1177" i="4"/>
  <c r="AX1708" i="4"/>
  <c r="AV1708" i="4"/>
  <c r="AX522" i="4"/>
  <c r="AV522" i="4"/>
  <c r="AX764" i="4"/>
  <c r="AV764" i="4"/>
  <c r="AX1311" i="4"/>
  <c r="AV1311" i="4"/>
  <c r="AX1649" i="4"/>
  <c r="AV1649" i="4"/>
  <c r="AX871" i="4"/>
  <c r="AV871" i="4"/>
  <c r="AX334" i="4"/>
  <c r="AV334" i="4"/>
  <c r="AX1838" i="4"/>
  <c r="AV1838" i="4"/>
  <c r="AX184" i="4"/>
  <c r="AV184" i="4"/>
  <c r="AX712" i="4"/>
  <c r="AV712" i="4"/>
  <c r="AX1638" i="4"/>
  <c r="AV1638" i="4"/>
  <c r="AX256" i="4"/>
  <c r="AV256" i="4"/>
  <c r="AX817" i="4"/>
  <c r="AV817" i="4"/>
  <c r="AX1869" i="4"/>
  <c r="AV1869" i="4"/>
  <c r="AX1661" i="4"/>
  <c r="AV1661" i="4"/>
  <c r="AX1320" i="4"/>
  <c r="AV1320" i="4"/>
  <c r="AX1551" i="4"/>
  <c r="AV1551" i="4"/>
  <c r="AX1077" i="4"/>
  <c r="AV1077" i="4"/>
  <c r="AX523" i="4"/>
  <c r="AV523" i="4"/>
  <c r="AX573" i="4"/>
  <c r="AV573" i="4"/>
  <c r="AX828" i="4"/>
  <c r="AV828" i="4"/>
  <c r="AX1181" i="4"/>
  <c r="AV1181" i="4"/>
  <c r="AX1127" i="4"/>
  <c r="AV1127" i="4"/>
  <c r="AX2289" i="4"/>
  <c r="AV2289" i="4"/>
  <c r="AX356" i="4"/>
  <c r="AV356" i="4"/>
  <c r="AX1531" i="4"/>
  <c r="AV1531" i="4"/>
  <c r="AX1104" i="4"/>
  <c r="AV1104" i="4"/>
  <c r="AX1372" i="4"/>
  <c r="AV1372" i="4"/>
  <c r="AX1820" i="4"/>
  <c r="AV1820" i="4"/>
  <c r="AX1713" i="4"/>
  <c r="AV1713" i="4"/>
  <c r="AX1735" i="4"/>
  <c r="AV1735" i="4"/>
  <c r="AX1535" i="4"/>
  <c r="AV1535" i="4"/>
  <c r="AX788" i="4"/>
  <c r="AV788" i="4"/>
  <c r="AX405" i="4"/>
  <c r="AV405" i="4"/>
  <c r="AX1810" i="4"/>
  <c r="AV1810" i="4"/>
  <c r="AX2099" i="4"/>
  <c r="AV2099" i="4"/>
  <c r="AX1273" i="4"/>
  <c r="AV1273" i="4"/>
  <c r="AX1813" i="4"/>
  <c r="AV1813" i="4"/>
  <c r="AX1669" i="4"/>
  <c r="AV1669" i="4"/>
  <c r="AX1756" i="4"/>
  <c r="AV1756" i="4"/>
  <c r="AX191" i="4"/>
  <c r="AV191" i="4"/>
  <c r="AX1747" i="4"/>
  <c r="AV1747" i="4"/>
  <c r="AX1770" i="4"/>
  <c r="AV1770" i="4"/>
  <c r="AX1715" i="4"/>
  <c r="AV1715" i="4"/>
  <c r="AX333" i="4"/>
  <c r="AV333" i="4"/>
  <c r="AX875" i="4"/>
  <c r="AV875" i="4"/>
  <c r="AX586" i="4"/>
  <c r="AV586" i="4"/>
  <c r="AX1618" i="4"/>
  <c r="AV1618" i="4"/>
  <c r="AX1242" i="4"/>
  <c r="AV1242" i="4"/>
  <c r="AX417" i="4"/>
  <c r="AV417" i="4"/>
  <c r="AX2345" i="4"/>
  <c r="AV2345" i="4"/>
  <c r="AX156" i="4"/>
  <c r="AV156" i="4"/>
  <c r="AX459" i="4"/>
  <c r="AV459" i="4"/>
  <c r="AX55" i="4"/>
  <c r="AV55" i="4"/>
  <c r="AX2317" i="4"/>
  <c r="AV2317" i="4"/>
  <c r="AX1727" i="4"/>
  <c r="AV1727" i="4"/>
  <c r="AX1106" i="4"/>
  <c r="AV1106" i="4"/>
  <c r="AX980" i="4"/>
  <c r="AV980" i="4"/>
  <c r="AX505" i="4"/>
  <c r="AV505" i="4"/>
  <c r="AX1141" i="4"/>
  <c r="AV1141" i="4"/>
  <c r="AX1796" i="4"/>
  <c r="AV1796" i="4"/>
  <c r="AX1712" i="4"/>
  <c r="AV1712" i="4"/>
  <c r="AX1646" i="4"/>
  <c r="AV1646" i="4"/>
  <c r="AX873" i="4"/>
  <c r="AV873" i="4"/>
  <c r="AX642" i="4"/>
  <c r="AV642" i="4"/>
  <c r="AX1219" i="4"/>
  <c r="AV1219" i="4"/>
  <c r="AX1693" i="4"/>
  <c r="AV1693" i="4"/>
  <c r="AX1154" i="4"/>
  <c r="AV1154" i="4"/>
  <c r="AX1846" i="4"/>
  <c r="AV1846" i="4"/>
  <c r="AX920" i="4"/>
  <c r="AV920" i="4"/>
  <c r="AX856" i="4"/>
  <c r="AV856" i="4"/>
  <c r="AX1759" i="4"/>
  <c r="AV1759" i="4"/>
  <c r="AX862" i="4"/>
  <c r="AV862" i="4"/>
  <c r="AX1917" i="4"/>
  <c r="AV1917" i="4"/>
  <c r="AX1688" i="4"/>
  <c r="AV1688" i="4"/>
  <c r="AX774" i="4"/>
  <c r="AV774" i="4"/>
  <c r="AX903" i="4"/>
  <c r="AV903" i="4"/>
  <c r="AX1871" i="4"/>
  <c r="AV1871" i="4"/>
  <c r="AX1875" i="4"/>
  <c r="AV1875" i="4"/>
  <c r="AX373" i="4"/>
  <c r="AV373" i="4"/>
  <c r="AX1301" i="4"/>
  <c r="AV1301" i="4"/>
  <c r="AX614" i="4"/>
  <c r="AV614" i="4"/>
  <c r="AX1488" i="4"/>
  <c r="AV1488" i="4"/>
  <c r="AX525" i="4"/>
  <c r="AV525" i="4"/>
  <c r="AX283" i="4"/>
  <c r="AV283" i="4"/>
  <c r="AX572" i="4"/>
  <c r="AV572" i="4"/>
  <c r="AX998" i="4"/>
  <c r="AV998" i="4"/>
  <c r="AX1817" i="4"/>
  <c r="AV1817" i="4"/>
  <c r="AX1299" i="4"/>
  <c r="AV1299" i="4"/>
  <c r="AW2034" i="4"/>
  <c r="AX2034" i="4"/>
  <c r="AW2368" i="4"/>
  <c r="AX2368" i="4"/>
  <c r="AW2361" i="4"/>
  <c r="AX2361" i="4"/>
  <c r="AW2384" i="4"/>
  <c r="AX2384" i="4"/>
  <c r="AW1969" i="4"/>
  <c r="AX1969" i="4"/>
  <c r="AW2370" i="4"/>
  <c r="AX2370" i="4"/>
  <c r="AW2027" i="4"/>
  <c r="AX2027" i="4"/>
  <c r="AW812" i="4"/>
  <c r="AX812" i="4"/>
  <c r="AW546" i="4"/>
  <c r="AX546" i="4"/>
  <c r="AW2125" i="4"/>
  <c r="AX2125" i="4"/>
  <c r="AW1994" i="4"/>
  <c r="AX1994" i="4"/>
  <c r="AW2067" i="4"/>
  <c r="AX2067" i="4"/>
  <c r="AW2033" i="4"/>
  <c r="AX2033" i="4"/>
  <c r="AW2083" i="4"/>
  <c r="AX2083" i="4"/>
  <c r="AW2360" i="4"/>
  <c r="AX2360" i="4"/>
  <c r="AW1978" i="4"/>
  <c r="AX1978" i="4"/>
  <c r="AW2074" i="4"/>
  <c r="AX2074" i="4"/>
  <c r="AW2070" i="4"/>
  <c r="AX2070" i="4"/>
  <c r="AW2369" i="4"/>
  <c r="AX2369" i="4"/>
  <c r="AW2376" i="4"/>
  <c r="AX2376" i="4"/>
  <c r="AW2126" i="4"/>
  <c r="AX2126" i="4"/>
  <c r="AW2055" i="4"/>
  <c r="AX2055" i="4"/>
  <c r="AW2362" i="4"/>
  <c r="AX2362" i="4"/>
  <c r="AW640" i="4"/>
  <c r="AX640" i="4"/>
  <c r="AW2385" i="4"/>
  <c r="AX2385" i="4"/>
  <c r="AW2117" i="4"/>
  <c r="AX2117" i="4"/>
  <c r="AW1988" i="4"/>
  <c r="AX1988" i="4"/>
  <c r="AW2390" i="4"/>
  <c r="AX2390" i="4"/>
  <c r="AW924" i="4"/>
  <c r="AX924" i="4"/>
  <c r="AW880" i="4"/>
  <c r="AX880" i="4"/>
  <c r="AW2089" i="4"/>
  <c r="AX2089" i="4"/>
  <c r="AW2056" i="4"/>
  <c r="AX2056" i="4"/>
  <c r="AW2405" i="4"/>
  <c r="AX2405" i="4"/>
  <c r="AW2043" i="4"/>
  <c r="AX2043" i="4"/>
  <c r="AW2072" i="4"/>
  <c r="AX2072" i="4"/>
  <c r="AW2003" i="4"/>
  <c r="AX2003" i="4"/>
  <c r="AW2091" i="4"/>
  <c r="AX2091" i="4"/>
  <c r="AW2006" i="4"/>
  <c r="AX2006" i="4"/>
  <c r="AW1979" i="4"/>
  <c r="AX1979" i="4"/>
  <c r="AW1972" i="4"/>
  <c r="AX1972" i="4"/>
  <c r="AX1932" i="4"/>
  <c r="AW2396" i="4"/>
  <c r="AX2396" i="4"/>
  <c r="AW2025" i="4"/>
  <c r="AX2025" i="4"/>
  <c r="AW746" i="4"/>
  <c r="AX746" i="4"/>
  <c r="AW876" i="4"/>
  <c r="AX876" i="4"/>
  <c r="AX1931" i="4"/>
  <c r="AW322" i="4"/>
  <c r="AX322" i="4"/>
  <c r="AW2022" i="4"/>
  <c r="AX2022" i="4"/>
  <c r="AW2366" i="4"/>
  <c r="AX2366" i="4"/>
  <c r="AW1980" i="4"/>
  <c r="AX1980" i="4"/>
  <c r="AW2008" i="4"/>
  <c r="AX2008" i="4"/>
  <c r="AW2036" i="4"/>
  <c r="AX2036" i="4"/>
  <c r="AW2118" i="4"/>
  <c r="AX2118" i="4"/>
  <c r="AW2079" i="4"/>
  <c r="AX2079" i="4"/>
  <c r="AW1996" i="4"/>
  <c r="AX1996" i="4"/>
  <c r="AW934" i="4"/>
  <c r="AX934" i="4"/>
  <c r="AW556" i="4"/>
  <c r="AX556" i="4"/>
  <c r="AW2392" i="4"/>
  <c r="AX2392" i="4"/>
  <c r="AW2359" i="4"/>
  <c r="AX2359" i="4"/>
  <c r="AW1974" i="4"/>
  <c r="AX1974" i="4"/>
  <c r="AW2367" i="4"/>
  <c r="AX2367" i="4"/>
  <c r="AW2388" i="4"/>
  <c r="AX2388" i="4"/>
  <c r="AW1983" i="4"/>
  <c r="AX1983" i="4"/>
  <c r="AW2407" i="4"/>
  <c r="AX2407" i="4"/>
  <c r="AW1952" i="4"/>
  <c r="AX1952" i="4"/>
  <c r="AW1954" i="4"/>
  <c r="AX1954" i="4"/>
  <c r="AW2066" i="4"/>
  <c r="AX2066" i="4"/>
  <c r="AW2402" i="4"/>
  <c r="AX2402" i="4"/>
  <c r="AW2024" i="4"/>
  <c r="AX2024" i="4"/>
  <c r="AW1960" i="4"/>
  <c r="AX1960" i="4"/>
  <c r="AW1993" i="4"/>
  <c r="AX1993" i="4"/>
  <c r="AW2403" i="4"/>
  <c r="AX2403" i="4"/>
  <c r="AW2395" i="4"/>
  <c r="AX2395" i="4"/>
  <c r="AW2357" i="4"/>
  <c r="AX2357" i="4"/>
  <c r="AW2051" i="4"/>
  <c r="AX2051" i="4"/>
  <c r="AW2017" i="4"/>
  <c r="AX2017" i="4"/>
  <c r="AW2377" i="4"/>
  <c r="AX2377" i="4"/>
  <c r="AW933" i="4"/>
  <c r="AX933" i="4"/>
  <c r="AW2047" i="4"/>
  <c r="AX2047" i="4"/>
  <c r="AW2013" i="4"/>
  <c r="AX2013" i="4"/>
  <c r="AW879" i="4"/>
  <c r="AX879" i="4"/>
  <c r="AW2035" i="4"/>
  <c r="AX2035" i="4"/>
  <c r="AW2078" i="4"/>
  <c r="AX2078" i="4"/>
  <c r="AW2348" i="4"/>
  <c r="AX2348" i="4"/>
  <c r="AW935" i="4"/>
  <c r="AX935" i="4"/>
  <c r="AW2044" i="4"/>
  <c r="AX2044" i="4"/>
  <c r="AW2374" i="4"/>
  <c r="AX2374" i="4"/>
  <c r="AW2380" i="4"/>
  <c r="AX2380" i="4"/>
  <c r="AW2004" i="4"/>
  <c r="AX2004" i="4"/>
  <c r="AW1958" i="4"/>
  <c r="AX1958" i="4"/>
  <c r="AW2023" i="4"/>
  <c r="AX2023" i="4"/>
  <c r="AW2371" i="4"/>
  <c r="AX2371" i="4"/>
  <c r="AW2128" i="4"/>
  <c r="AX2128" i="4"/>
  <c r="AW1992" i="4"/>
  <c r="AX1992" i="4"/>
  <c r="AW2028" i="4"/>
  <c r="AX2028" i="4"/>
  <c r="AW2364" i="4"/>
  <c r="AX2364" i="4"/>
  <c r="AW2058" i="4"/>
  <c r="AX2058" i="4"/>
  <c r="AW2077" i="4"/>
  <c r="AX2077" i="4"/>
  <c r="AW926" i="4"/>
  <c r="AX926" i="4"/>
  <c r="AW1962" i="4"/>
  <c r="AX1962" i="4"/>
  <c r="AW1984" i="4"/>
  <c r="AX1984" i="4"/>
  <c r="AW2351" i="4"/>
  <c r="AX2351" i="4"/>
  <c r="AW2010" i="4"/>
  <c r="AX2010" i="4"/>
  <c r="AW2037" i="4"/>
  <c r="AX2037" i="4"/>
  <c r="AW1977" i="4"/>
  <c r="AX1977" i="4"/>
  <c r="AX1929" i="4"/>
  <c r="AW2080" i="4"/>
  <c r="AX2080" i="4"/>
  <c r="AW2389" i="4"/>
  <c r="AX2389" i="4"/>
  <c r="AW2399" i="4"/>
  <c r="AX2399" i="4"/>
  <c r="AW2007" i="4"/>
  <c r="AX2007" i="4"/>
  <c r="AW2016" i="4"/>
  <c r="AX2016" i="4"/>
  <c r="AW1968" i="4"/>
  <c r="AX1968" i="4"/>
  <c r="AW2226" i="4"/>
  <c r="AW2223" i="4"/>
  <c r="AW2218" i="4"/>
  <c r="AW2217" i="4"/>
  <c r="AW2216" i="4"/>
  <c r="AW2094" i="4"/>
  <c r="AW97" i="4"/>
  <c r="AW431" i="4"/>
  <c r="AW2213" i="4"/>
  <c r="AW2208" i="4"/>
  <c r="AW2206" i="4"/>
  <c r="AW2107" i="4"/>
  <c r="AW2147" i="4"/>
  <c r="AW2144" i="4"/>
  <c r="AW2143" i="4"/>
  <c r="AW2139" i="4"/>
  <c r="AW2135" i="4"/>
  <c r="AW2334" i="4"/>
  <c r="AW2130" i="4"/>
  <c r="AW2102" i="4"/>
  <c r="AW2100" i="4"/>
  <c r="AW2229" i="4"/>
  <c r="AW2329" i="4"/>
  <c r="AW2322" i="4"/>
  <c r="AW470" i="4"/>
  <c r="AW2177" i="4"/>
  <c r="AW2313" i="4"/>
  <c r="AW2170" i="4"/>
  <c r="AW2308" i="4"/>
  <c r="AW2164" i="4"/>
  <c r="AW2162" i="4"/>
  <c r="AW2156" i="4"/>
  <c r="AW2153" i="4"/>
  <c r="AW228" i="4"/>
  <c r="AW220" i="4"/>
  <c r="AW213" i="4"/>
  <c r="AW2295" i="4"/>
  <c r="AW2290" i="4"/>
  <c r="AW2286" i="4"/>
  <c r="AW2283" i="4"/>
  <c r="AW2271" i="4"/>
  <c r="AW2266" i="4"/>
  <c r="AW2255" i="4"/>
  <c r="AW2250" i="4"/>
  <c r="AW2248" i="4"/>
  <c r="AW605" i="4"/>
  <c r="AW603" i="4"/>
  <c r="AW2244" i="4"/>
  <c r="AW598" i="4"/>
  <c r="AW593" i="4"/>
  <c r="AW2239" i="4"/>
  <c r="AW630" i="4"/>
  <c r="AW612" i="4"/>
  <c r="AW2233" i="4"/>
  <c r="AW619" i="4" l="1"/>
  <c r="AW2232" i="4"/>
  <c r="AW621" i="4"/>
  <c r="AW623" i="4"/>
  <c r="AW633" i="4"/>
  <c r="AW2240" i="4"/>
  <c r="AW635" i="4"/>
  <c r="AW599" i="4"/>
  <c r="AW600" i="4"/>
  <c r="AW615" i="4"/>
  <c r="AW2247" i="4"/>
  <c r="AW2257" i="4"/>
  <c r="AW2259" i="4"/>
  <c r="AW2261" i="4"/>
  <c r="AW2262" i="4"/>
  <c r="AW2273" i="4"/>
  <c r="AW2276" i="4"/>
  <c r="AW2277" i="4"/>
  <c r="AW2278" i="4"/>
  <c r="AW2280" i="4"/>
  <c r="AW2282" i="4"/>
  <c r="AW2289" i="4"/>
  <c r="AW211" i="4"/>
  <c r="AW222" i="4"/>
  <c r="AW224" i="4"/>
  <c r="AW229" i="4"/>
  <c r="AW231" i="4"/>
  <c r="AW233" i="4"/>
  <c r="AW2154" i="4"/>
  <c r="AW2307" i="4"/>
  <c r="AW2171" i="4"/>
  <c r="AW2178" i="4"/>
  <c r="AW118" i="4"/>
  <c r="AW2316" i="4"/>
  <c r="AW2095" i="4"/>
  <c r="AW2319" i="4"/>
  <c r="AW2187" i="4"/>
  <c r="AW2190" i="4"/>
  <c r="AW353" i="4"/>
  <c r="AW2328" i="4"/>
  <c r="AW2330" i="4"/>
  <c r="AW2198" i="4"/>
  <c r="AW2151" i="4"/>
  <c r="AW2097" i="4"/>
  <c r="AW2101" i="4"/>
  <c r="AW2103" i="4"/>
  <c r="AW2132" i="4"/>
  <c r="AW2136" i="4"/>
  <c r="AW2201" i="4"/>
  <c r="AW2141" i="4"/>
  <c r="AW2106" i="4"/>
  <c r="AW2109" i="4"/>
  <c r="AW2339" i="4"/>
  <c r="AW2340" i="4"/>
  <c r="AW2342" i="4"/>
  <c r="AW2211" i="4"/>
  <c r="AW2212" i="4"/>
  <c r="AW624" i="4"/>
  <c r="AW625" i="4"/>
  <c r="AW627" i="4"/>
  <c r="AW628" i="4"/>
  <c r="AW629" i="4"/>
  <c r="AW2236" i="4"/>
  <c r="AW2238" i="4"/>
  <c r="AW596" i="4"/>
  <c r="AW597" i="4"/>
  <c r="AW2245" i="4"/>
  <c r="AW2246" i="4"/>
  <c r="AW2254" i="4"/>
  <c r="AW2267" i="4"/>
  <c r="AW2270" i="4"/>
  <c r="AW2285" i="4"/>
  <c r="AW2296" i="4"/>
  <c r="AW215" i="4"/>
  <c r="AW219" i="4"/>
  <c r="AW2299" i="4"/>
  <c r="AW2301" i="4"/>
  <c r="AW2302" i="4"/>
  <c r="AW2159" i="4"/>
  <c r="AW2161" i="4"/>
  <c r="AW2306" i="4"/>
  <c r="AW2166" i="4"/>
  <c r="AW607" i="4"/>
  <c r="AW2168" i="4"/>
  <c r="AW2174" i="4"/>
  <c r="AW588" i="4"/>
  <c r="AW365" i="4"/>
  <c r="AW2180" i="4"/>
  <c r="AW271" i="4"/>
  <c r="AW2182" i="4"/>
  <c r="AW2183" i="4"/>
  <c r="AW433" i="4"/>
  <c r="AW267" i="4"/>
  <c r="AW2326" i="4"/>
  <c r="AW2228" i="4"/>
  <c r="AW2331" i="4"/>
  <c r="AW2333" i="4"/>
  <c r="AW2133" i="4"/>
  <c r="AW2336" i="4"/>
  <c r="AW2104" i="4"/>
  <c r="AW2105" i="4"/>
  <c r="AW2146" i="4"/>
  <c r="AW2204" i="4"/>
  <c r="AW2110" i="4"/>
  <c r="AW2343" i="4"/>
  <c r="AW2215" i="4"/>
  <c r="AW2221" i="4"/>
  <c r="AW548" i="4"/>
  <c r="AW2225" i="4"/>
  <c r="AW2346" i="4"/>
  <c r="AW2220" i="4"/>
  <c r="AW235" i="4"/>
  <c r="AW2327" i="4"/>
  <c r="AW2311" i="4"/>
  <c r="AW2249" i="4"/>
  <c r="AW2260" i="4"/>
  <c r="AW2324" i="4"/>
  <c r="AW2241" i="4"/>
  <c r="AW2272" i="4"/>
  <c r="AW2169" i="4"/>
  <c r="AW2186" i="4"/>
  <c r="AW214" i="4"/>
  <c r="AW2320" i="4"/>
  <c r="AW377" i="4"/>
  <c r="AW592" i="4"/>
  <c r="AW2297" i="4"/>
  <c r="AW2172" i="4"/>
  <c r="AW2291" i="4"/>
  <c r="AW225" i="4"/>
  <c r="AW234" i="4"/>
  <c r="AW2315" i="4"/>
  <c r="AW2191" i="4"/>
  <c r="AW2193" i="4"/>
  <c r="AW2298" i="4"/>
  <c r="AW2173" i="4"/>
  <c r="AW378" i="4"/>
  <c r="AW2335" i="4"/>
  <c r="AW2203" i="4"/>
  <c r="AW2205" i="4"/>
  <c r="AW2202" i="4"/>
  <c r="AW232" i="4"/>
  <c r="AW2158" i="4"/>
  <c r="AW2179" i="4"/>
  <c r="AW2237" i="4"/>
  <c r="AW2251" i="4"/>
  <c r="AW2155" i="4"/>
  <c r="AW608" i="4"/>
  <c r="AW634" i="4"/>
  <c r="AW2269" i="4"/>
  <c r="AW2288" i="4"/>
  <c r="AW223" i="4"/>
  <c r="AW622" i="4"/>
  <c r="AW2281" i="4"/>
  <c r="AW2160" i="4"/>
  <c r="AW616" i="4"/>
  <c r="AW2263" i="4"/>
  <c r="AW212" i="4"/>
  <c r="AW2157" i="4"/>
  <c r="AW2234" i="4"/>
  <c r="AW678" i="4"/>
  <c r="AW631" i="4"/>
  <c r="AW2243" i="4"/>
  <c r="AW2253" i="4"/>
  <c r="AW594" i="4"/>
  <c r="AW2274" i="4"/>
  <c r="AW2309" i="4"/>
  <c r="AW618" i="4"/>
  <c r="AW693" i="4"/>
  <c r="AW2265" i="4"/>
  <c r="AW2275" i="4"/>
  <c r="AW2294" i="4"/>
  <c r="AW227" i="4"/>
  <c r="AW2318" i="4"/>
  <c r="AW601" i="4"/>
  <c r="AW2300" i="4"/>
  <c r="AW2184" i="4"/>
  <c r="AW2258" i="4"/>
  <c r="AW2284" i="4"/>
  <c r="AW218" i="4"/>
  <c r="AW617" i="4"/>
  <c r="AW626" i="4"/>
  <c r="AW632" i="4"/>
  <c r="AW595" i="4"/>
  <c r="AW602" i="4"/>
  <c r="AW2252" i="4"/>
  <c r="AW2264" i="4"/>
  <c r="AW2293" i="4"/>
  <c r="AW217" i="4"/>
  <c r="AW226" i="4"/>
  <c r="AW2304" i="4"/>
  <c r="AW2194" i="4"/>
  <c r="AW2149" i="4"/>
  <c r="AW2310" i="4"/>
  <c r="AW2317" i="4"/>
  <c r="AW2185" i="4"/>
  <c r="AW2188" i="4"/>
  <c r="AW2292" i="4"/>
  <c r="AW216" i="4"/>
  <c r="AW2303" i="4"/>
  <c r="AW2167" i="4"/>
  <c r="AW677" i="4"/>
  <c r="AW2312" i="4"/>
  <c r="AW2314" i="4"/>
  <c r="AW2230" i="4"/>
  <c r="AW2181" i="4"/>
  <c r="AW2321" i="4"/>
  <c r="AW2323" i="4"/>
  <c r="AW620" i="4"/>
  <c r="AW2235" i="4"/>
  <c r="AW2242" i="4"/>
  <c r="AW604" i="4"/>
  <c r="AW2256" i="4"/>
  <c r="AW2268" i="4"/>
  <c r="AW2279" i="4"/>
  <c r="AW2287" i="4"/>
  <c r="AW221" i="4"/>
  <c r="AW230" i="4"/>
  <c r="AW2305" i="4"/>
  <c r="AW728" i="4"/>
  <c r="AW2163" i="4"/>
  <c r="AW2165" i="4"/>
  <c r="AW606" i="4"/>
  <c r="AW2175" i="4"/>
  <c r="AW2176" i="4"/>
  <c r="AW2231" i="4"/>
  <c r="AW2192" i="4"/>
  <c r="AW2189" i="4"/>
  <c r="AW2096" i="4"/>
  <c r="AW2325" i="4"/>
  <c r="AW2197" i="4"/>
  <c r="AW2195" i="4"/>
  <c r="AW2196" i="4"/>
  <c r="AW2150" i="4"/>
  <c r="AW2199" i="4"/>
  <c r="AW2129" i="4"/>
  <c r="AW2200" i="4"/>
  <c r="AW2099" i="4"/>
  <c r="AW2138" i="4"/>
  <c r="AW2131" i="4"/>
  <c r="AW2137" i="4"/>
  <c r="AW2098" i="4"/>
  <c r="AW2152" i="4"/>
  <c r="AW2332" i="4"/>
  <c r="AW2134" i="4"/>
  <c r="AW2142" i="4"/>
  <c r="AW2140" i="4"/>
  <c r="AW2337" i="4"/>
  <c r="AW2338" i="4"/>
  <c r="AW2108" i="4"/>
  <c r="AW2148" i="4"/>
  <c r="AW2145" i="4"/>
  <c r="AW2210" i="4"/>
  <c r="AW333" i="4"/>
  <c r="AW2341" i="4"/>
  <c r="AW2207" i="4"/>
  <c r="AW2209" i="4"/>
  <c r="AW106" i="4"/>
  <c r="AW2214" i="4"/>
  <c r="AW367" i="4"/>
  <c r="AW2344" i="4"/>
  <c r="AW2093" i="4"/>
  <c r="AW2345" i="4"/>
  <c r="AW2092" i="4"/>
  <c r="AW2224" i="4"/>
  <c r="AW2222" i="4"/>
  <c r="AW2219" i="4"/>
  <c r="AW2227" i="4"/>
</calcChain>
</file>

<file path=xl/sharedStrings.xml><?xml version="1.0" encoding="utf-8"?>
<sst xmlns="http://schemas.openxmlformats.org/spreadsheetml/2006/main" count="76807" uniqueCount="20577">
  <si>
    <t>STT</t>
  </si>
  <si>
    <t>Chi phí trực tiếp</t>
  </si>
  <si>
    <t>Chi phí tiền lương 1,8trđ</t>
  </si>
  <si>
    <t>Giá bao gồm chi phí trực tiếp và tiền lương 1,8 trđ (TT 22)</t>
  </si>
  <si>
    <t>Chi phí tiền lương 2.340.000 đ</t>
  </si>
  <si>
    <t>Khám sức khỏe toàn diện lao động, lái xe, khám sức khỏe định kỳ (không kể xét nghiệm, X-quang)</t>
  </si>
  <si>
    <t>Khám sức khỏe toàn diện cho người đi xuất khẩu lao động (không kể xét nghiệm, X-quang)</t>
  </si>
  <si>
    <t>Các loại dịch vụ</t>
  </si>
  <si>
    <t>Mã tương đương</t>
  </si>
  <si>
    <t>Mã giá liên thông BHYT</t>
  </si>
  <si>
    <t xml:space="preserve">Tên dịch vụ giá (tên KT theo TT 23/2024)
</t>
  </si>
  <si>
    <t xml:space="preserve"> Tên theo Danh mục kỹ thuật tại Thông tư 43,50,21</t>
  </si>
  <si>
    <t>Phân Loại PTTT</t>
  </si>
  <si>
    <t>STT TT39</t>
  </si>
  <si>
    <t xml:space="preserve">STT 
TT22 </t>
  </si>
  <si>
    <t>Tên dịch vụ TT22</t>
  </si>
  <si>
    <t>Lương 1,8 triệu chưa làm tròn</t>
  </si>
  <si>
    <t>Chuyên khoa theo TT43</t>
  </si>
  <si>
    <t>Chuyên khoa TT39</t>
  </si>
  <si>
    <t>Số QĐ tương đương (cũ theo TT37)</t>
  </si>
  <si>
    <t>Ngày ban hành</t>
  </si>
  <si>
    <t>P2</t>
  </si>
  <si>
    <t>X. NGOẠI KHOA</t>
  </si>
  <si>
    <t>Ngoại khoa</t>
  </si>
  <si>
    <t>803/QĐ-BYT 4442/QĐ-BYT</t>
  </si>
  <si>
    <t>P1</t>
  </si>
  <si>
    <t>III. NHI KHOA</t>
  </si>
  <si>
    <t>1724/QĐ-BYT 4442/QĐ-BYT</t>
  </si>
  <si>
    <t>PDB</t>
  </si>
  <si>
    <t>3025/QĐ-BYT 4442/QĐ-BYT</t>
  </si>
  <si>
    <t>P3</t>
  </si>
  <si>
    <t>XII. UNG BƯỚU</t>
  </si>
  <si>
    <t>37.8D05.0416</t>
  </si>
  <si>
    <t>Phẫu thuật cắt thận</t>
  </si>
  <si>
    <t>03.2715.0416</t>
  </si>
  <si>
    <t>3.2715</t>
  </si>
  <si>
    <t>Cắt toàn bộ thận và niệu quản</t>
  </si>
  <si>
    <t>03.3470.0416</t>
  </si>
  <si>
    <t>3.3470</t>
  </si>
  <si>
    <t>03.3471.0416</t>
  </si>
  <si>
    <t>3.3471</t>
  </si>
  <si>
    <t>Cắt thận đơn thuần</t>
  </si>
  <si>
    <t>03.3472.0416</t>
  </si>
  <si>
    <t>3.3472</t>
  </si>
  <si>
    <t>Cắt một nửa thận</t>
  </si>
  <si>
    <t>10.0302.0416</t>
  </si>
  <si>
    <t>10.302</t>
  </si>
  <si>
    <t>10.0303.0416</t>
  </si>
  <si>
    <t>10.303</t>
  </si>
  <si>
    <t>10.0304.0416</t>
  </si>
  <si>
    <t>10.304</t>
  </si>
  <si>
    <t>Cắt một nửa thận (cắt thận bán phần)</t>
  </si>
  <si>
    <t>37.8D05.0421</t>
  </si>
  <si>
    <t xml:space="preserve">Phẫu thuật lấy sỏi thận hoặc sỏi niệu quản hoặc sỏi bàng quang </t>
  </si>
  <si>
    <t>03.3478.0421</t>
  </si>
  <si>
    <t>3.3478</t>
  </si>
  <si>
    <t>Lấy sỏi san hô mở rộng thận (Bivalve) có hạ nhiệt</t>
  </si>
  <si>
    <t>03.3494.0421</t>
  </si>
  <si>
    <t>3.3494</t>
  </si>
  <si>
    <t>Lấy sỏi niệu quản đoạn sát bàng quang</t>
  </si>
  <si>
    <t>10.0309.0421</t>
  </si>
  <si>
    <t>10.309</t>
  </si>
  <si>
    <t>10.0325.0421</t>
  </si>
  <si>
    <t>10.325</t>
  </si>
  <si>
    <t>Lấy sỏi niệu quản đơn thuần</t>
  </si>
  <si>
    <t>10.0327.0421</t>
  </si>
  <si>
    <t>10.327</t>
  </si>
  <si>
    <t>10.0355.0421</t>
  </si>
  <si>
    <t>10.355</t>
  </si>
  <si>
    <t>Lấy sỏi bàng quang</t>
  </si>
  <si>
    <t>37.8D05.0424</t>
  </si>
  <si>
    <t xml:space="preserve">Phẫu thuật cắt bàng quang </t>
  </si>
  <si>
    <t>03.3522.0424</t>
  </si>
  <si>
    <t>3.3522</t>
  </si>
  <si>
    <t>Cắt bàng quang, đưa niệu quản ra ngoài da</t>
  </si>
  <si>
    <t>10.0347.0424</t>
  </si>
  <si>
    <t>10.347</t>
  </si>
  <si>
    <t>03.2716.0425</t>
  </si>
  <si>
    <t>37.8D05.0425</t>
  </si>
  <si>
    <t>3.2716</t>
  </si>
  <si>
    <t>Cắt u bàng quang đường trên</t>
  </si>
  <si>
    <t xml:space="preserve">Phẫu thuật cắt u bàng quang </t>
  </si>
  <si>
    <t>Chưa bao gồm dao siêu âm hoặc dao hàn mô hoặc dao hàn mạch.</t>
  </si>
  <si>
    <t>12.0243.0425</t>
  </si>
  <si>
    <t>12.243</t>
  </si>
  <si>
    <t>03.4114.0426</t>
  </si>
  <si>
    <t>37.8D05.0426</t>
  </si>
  <si>
    <t>3.4114</t>
  </si>
  <si>
    <t>Nội soi cắt u bàng quang</t>
  </si>
  <si>
    <t xml:space="preserve">Phẫu thuật nội soi cắt u bàng quang </t>
  </si>
  <si>
    <t>XXVII. PHẪU THUẬT NỘI SOI</t>
  </si>
  <si>
    <t>27.0385.0426</t>
  </si>
  <si>
    <t>27.385</t>
  </si>
  <si>
    <t>Nội soi bàng quang cắt u</t>
  </si>
  <si>
    <t>4442/QĐ-BYT</t>
  </si>
  <si>
    <t>37.8D05.0429</t>
  </si>
  <si>
    <t xml:space="preserve">Phẫu thuật đóng dò bàng quang </t>
  </si>
  <si>
    <t>03.3521.0429</t>
  </si>
  <si>
    <t>3.3521</t>
  </si>
  <si>
    <t>Phẫu thuật rò bàng quang-âm đạo, bàng quang-tử cung, trực tràng</t>
  </si>
  <si>
    <t>10.0330.0429</t>
  </si>
  <si>
    <t>10.330</t>
  </si>
  <si>
    <t>Phẫu thuật rò niệu quản - âm đạo</t>
  </si>
  <si>
    <t>10.0346.0429</t>
  </si>
  <si>
    <t>10.346</t>
  </si>
  <si>
    <t>37.8D05.0434</t>
  </si>
  <si>
    <t>Phẫu thuật điều trị các bệnh lý hoặc chấn thương niệu đạo khác</t>
  </si>
  <si>
    <t>03.3543.0434</t>
  </si>
  <si>
    <t>3.3543</t>
  </si>
  <si>
    <t>Cắt nối niệu đạo trước</t>
  </si>
  <si>
    <t>03.3544.0434</t>
  </si>
  <si>
    <t>3.3544</t>
  </si>
  <si>
    <t>Cắt nối niệu đạo sau</t>
  </si>
  <si>
    <t>10.0350.0434</t>
  </si>
  <si>
    <t>10.350</t>
  </si>
  <si>
    <t>Phẫu thuật cấp cứu vỡ bàng quang</t>
  </si>
  <si>
    <t>10.0367.0434</t>
  </si>
  <si>
    <t>10.367</t>
  </si>
  <si>
    <t>10.0368.0434</t>
  </si>
  <si>
    <t>10.368</t>
  </si>
  <si>
    <t>10.0373.0434</t>
  </si>
  <si>
    <t>10.373</t>
  </si>
  <si>
    <t>Phẫu thuật lỗ tiểu lệch thấp, tạo hình một thì</t>
  </si>
  <si>
    <t>03.3586.0435</t>
  </si>
  <si>
    <t>37.8D05.0435</t>
  </si>
  <si>
    <t>3.3586</t>
  </si>
  <si>
    <t>Cắt bỏ tinh hoàn lạc chỗ</t>
  </si>
  <si>
    <t xml:space="preserve">Phẫu thuật hạ tinh hoàn ẩn,  tinh hoàn lạc chỗ hoặc cắt bỏ tinh hoàn </t>
  </si>
  <si>
    <t>03.3587.0435</t>
  </si>
  <si>
    <t>3.3587</t>
  </si>
  <si>
    <t>Phẫu thuật hạ lại tinh hoàn</t>
  </si>
  <si>
    <t>03.3601.0435</t>
  </si>
  <si>
    <t>3.3601</t>
  </si>
  <si>
    <t>Phẫu thuật xoắn, vỡ tinh hoàn</t>
  </si>
  <si>
    <t>03.3607.0435</t>
  </si>
  <si>
    <t>3.3607</t>
  </si>
  <si>
    <t>Cắt bỏ tinh hoàn</t>
  </si>
  <si>
    <t>03.4122.0435</t>
  </si>
  <si>
    <t>Phẫu thuật nội soi cắt tinh hoàn ẩn trong ổ bụng</t>
  </si>
  <si>
    <t>10.0374.0435</t>
  </si>
  <si>
    <t>10.374</t>
  </si>
  <si>
    <t>Phẫu thuật lỗ tiểu lệch thấp, tạo hình thì 2</t>
  </si>
  <si>
    <t>Phẫu thuật lỗ tiều lệch thấp, tạo hình thì 2</t>
  </si>
  <si>
    <t>10.0386.0435</t>
  </si>
  <si>
    <t>10.386</t>
  </si>
  <si>
    <t>10.0391.0435</t>
  </si>
  <si>
    <t>10.391</t>
  </si>
  <si>
    <t>Phẫu thuật tạo hình điều trị lỗ niệu đạo mặt lưng dương vật</t>
  </si>
  <si>
    <t>10.0394.0435</t>
  </si>
  <si>
    <t>10.394</t>
  </si>
  <si>
    <t>Hạ tinh hoàn ẩn, tinh hoàn lạc chổ</t>
  </si>
  <si>
    <t>10.0406.0435</t>
  </si>
  <si>
    <t>10.406</t>
  </si>
  <si>
    <t>10.0407.0435</t>
  </si>
  <si>
    <t>10.407</t>
  </si>
  <si>
    <t>37.8D05.0436</t>
  </si>
  <si>
    <t xml:space="preserve">Phẫu thuật nội soi đặt Sonde JJ </t>
  </si>
  <si>
    <t>10.0319.0436</t>
  </si>
  <si>
    <t>10.319</t>
  </si>
  <si>
    <t>Dẫn lưu viêm tấy quanh thận, áp xe thận</t>
  </si>
  <si>
    <t>10.0356.0436</t>
  </si>
  <si>
    <t>10.356</t>
  </si>
  <si>
    <t>Dẫn lưu nước tiểu bàng quang</t>
  </si>
  <si>
    <t>10.0372.0436</t>
  </si>
  <si>
    <t>10.372</t>
  </si>
  <si>
    <t>Phẫu thuật áp xe tuyến tiền liệt</t>
  </si>
  <si>
    <t>10.0378.0436</t>
  </si>
  <si>
    <t>10.378</t>
  </si>
  <si>
    <t>Dẫn lưu bàng quang, đặt Tuteur niệu đạo</t>
  </si>
  <si>
    <t>27.0367.0436</t>
  </si>
  <si>
    <t>27.367</t>
  </si>
  <si>
    <t>Nội soi mở rộng niệu quản, nong rộng niệu quản</t>
  </si>
  <si>
    <t>XXVIII. PHẪU THUẬT TẠO HÌNH THẨM MỸ</t>
  </si>
  <si>
    <t>984/QĐ-BYT 4442/QĐ-BYT</t>
  </si>
  <si>
    <t>37.8D05.0464</t>
  </si>
  <si>
    <t>Phẫu thuật dẫn lưu trong (nối tắt) hoặc dẫn lưu ngoài</t>
  </si>
  <si>
    <t>Chưa bao gồm kẹp khóa mạch máu, miếng cầm máu, máy cắt nối tự động và ghim khâu máy cắt nối.</t>
  </si>
  <si>
    <t>10.0334.0464</t>
  </si>
  <si>
    <t>10.334</t>
  </si>
  <si>
    <t>Đưa niệu quản ra da đơn thuần ± thắt ĐM chậu trong</t>
  </si>
  <si>
    <t>XI. BỎNG</t>
  </si>
  <si>
    <t>37.8D05.0548</t>
  </si>
  <si>
    <t xml:space="preserve">Phẫu thuật đặt lại khớp găm kim cố định </t>
  </si>
  <si>
    <t>10.0744.0548</t>
  </si>
  <si>
    <t>10.744</t>
  </si>
  <si>
    <t>Phẫu thuật kết hợp xương gãy trật khớp cổ tay</t>
  </si>
  <si>
    <t>Phẫu thuật KHX gãy trật khớp cổ tay</t>
  </si>
  <si>
    <t>10.0790.0548</t>
  </si>
  <si>
    <t>10.790</t>
  </si>
  <si>
    <t>Phẫu thuật kết hợp xương trật khớp Lisfranc</t>
  </si>
  <si>
    <t>Phẫu thuật KHX trật khớp Lisfranc</t>
  </si>
  <si>
    <t>10.0791.0548</t>
  </si>
  <si>
    <t>10.791</t>
  </si>
  <si>
    <t>Phẫu thuật kết hợp xương gãy trật đốt bàn ngón chân</t>
  </si>
  <si>
    <t>Phẫu thuật KHX gãy trật đốt bàn ngón chân</t>
  </si>
  <si>
    <t>1016/QĐ-BYT 4442/QĐ-BYT</t>
  </si>
  <si>
    <t>2099/QĐ-BYT 4442/QĐ-BYT</t>
  </si>
  <si>
    <t>VII. NỘI TIẾT</t>
  </si>
  <si>
    <t>XV. TAI MŨI HỌNG</t>
  </si>
  <si>
    <t>XIV. MẮT</t>
  </si>
  <si>
    <t>XVI. RĂNG HÀM MẶT</t>
  </si>
  <si>
    <t>Phụ Sản</t>
  </si>
  <si>
    <t>XIII. PHỤ SẢN</t>
  </si>
  <si>
    <t>03.2733.0597</t>
  </si>
  <si>
    <t>37.8D06.0597</t>
  </si>
  <si>
    <t>3.2733</t>
  </si>
  <si>
    <t>Cắt u thành âm đạo</t>
  </si>
  <si>
    <t>12.0306.0597</t>
  </si>
  <si>
    <t>12.306</t>
  </si>
  <si>
    <t>13.0147.0597</t>
  </si>
  <si>
    <t>13.147</t>
  </si>
  <si>
    <t>03.2721.0598</t>
  </si>
  <si>
    <t>37.8D06.0598</t>
  </si>
  <si>
    <t>Cắt u tiểu khung thuộc tử cung, buồng trứng to, dính, cắm sâu trong tiểu khung</t>
  </si>
  <si>
    <t>12.0295.0598</t>
  </si>
  <si>
    <t>12.295</t>
  </si>
  <si>
    <t>13.0061.0598</t>
  </si>
  <si>
    <t>13.61</t>
  </si>
  <si>
    <t>13.0044.0621</t>
  </si>
  <si>
    <t>37.8D06.0621</t>
  </si>
  <si>
    <t>13.44</t>
  </si>
  <si>
    <t>Hủy thai: cắt thai nhi trong ngôi ngang</t>
  </si>
  <si>
    <t>Huỷ thai: cắt thai nhi trong ngôi ngang</t>
  </si>
  <si>
    <t>03.2263.0624</t>
  </si>
  <si>
    <t>37.8D06.0624</t>
  </si>
  <si>
    <t>3.2263</t>
  </si>
  <si>
    <t>Khâu rách cùng đồ âm đạo</t>
  </si>
  <si>
    <t>13.0149.0624</t>
  </si>
  <si>
    <t>13.149</t>
  </si>
  <si>
    <t>13.0018.0625</t>
  </si>
  <si>
    <t>37.8D06.0625</t>
  </si>
  <si>
    <t>13.18</t>
  </si>
  <si>
    <t>Khâu tử cung do nạo thủng</t>
  </si>
  <si>
    <t>37.8D06.0627</t>
  </si>
  <si>
    <t>Khoét chóp hoặc cắt cụt cổ tử cung</t>
  </si>
  <si>
    <t>13.0140.0627</t>
  </si>
  <si>
    <t>13.140</t>
  </si>
  <si>
    <t>Khoét chóp cổ tử cung</t>
  </si>
  <si>
    <t>37.8D06.0628</t>
  </si>
  <si>
    <t>Làm lại vết mổ thành bụng (bục, tụ máu, nhiễm khuẩn...) sau phẫu thuật sản phụ khoa</t>
  </si>
  <si>
    <t>13.0136.0628</t>
  </si>
  <si>
    <t>13.136</t>
  </si>
  <si>
    <t>03.3400.0632</t>
  </si>
  <si>
    <t>37.8D06.0632</t>
  </si>
  <si>
    <t>3.3400</t>
  </si>
  <si>
    <t>Lấy máu tụ tầng sinh môn</t>
  </si>
  <si>
    <t>Lấy khối máu tụ âm đạo, tầng sinh môn</t>
  </si>
  <si>
    <t>13.0032.0632</t>
  </si>
  <si>
    <t>13.32</t>
  </si>
  <si>
    <t>13.0128.0636</t>
  </si>
  <si>
    <t>37.8D06.0636</t>
  </si>
  <si>
    <t>13.128</t>
  </si>
  <si>
    <t>Nội soi buồng tử cung can thiệp</t>
  </si>
  <si>
    <t>13.0129.0636</t>
  </si>
  <si>
    <t>13.129</t>
  </si>
  <si>
    <t>Nội soi buồng tử cung + sinh thiết buồng tử cung</t>
  </si>
  <si>
    <t>13.0130.0636</t>
  </si>
  <si>
    <t>13.130</t>
  </si>
  <si>
    <t>Nội soi buồng tử cung + nạo buồng tử cung</t>
  </si>
  <si>
    <t>20.0103.0636</t>
  </si>
  <si>
    <t>XX. NỘI SOI CHẨN ĐOÁN CAN THIỆP</t>
  </si>
  <si>
    <t>13.0127.0637</t>
  </si>
  <si>
    <t>37.8D06.0637</t>
  </si>
  <si>
    <t>13.127</t>
  </si>
  <si>
    <t>Nội soi buồng tử cung chẩn đoán</t>
  </si>
  <si>
    <t>20.0098.0637</t>
  </si>
  <si>
    <t>13.0013.0649</t>
  </si>
  <si>
    <t>37.8D06.0649</t>
  </si>
  <si>
    <t>13.13</t>
  </si>
  <si>
    <t>Phẫu thuật bảo tồn tử cung do vỡ tử cung</t>
  </si>
  <si>
    <t>13.0115.0650</t>
  </si>
  <si>
    <t>37.8D06.0650</t>
  </si>
  <si>
    <t>13.115</t>
  </si>
  <si>
    <t>Phẫu thuật bóc khối lạc nội mạc tử cung ở tầng sinh môn, thành bụng</t>
  </si>
  <si>
    <t>03.2735.0653</t>
  </si>
  <si>
    <t>37.8D06.0653</t>
  </si>
  <si>
    <t>3.2735</t>
  </si>
  <si>
    <t>Cắt u vú lành tính</t>
  </si>
  <si>
    <t>Phẫu thuật cắt một phần tuyến vú, cắt u vú lành tính</t>
  </si>
  <si>
    <t>12.0267.0653</t>
  </si>
  <si>
    <t>12.267</t>
  </si>
  <si>
    <t>Cắt ung thư vú tiết kiệm da - tạo hình ngay</t>
  </si>
  <si>
    <t>13.0174.0653</t>
  </si>
  <si>
    <t>13.174</t>
  </si>
  <si>
    <t>37.8D06.0654</t>
  </si>
  <si>
    <t xml:space="preserve">Phẫu thuật cắt polip buồng tử cung (đường bụng, đường âm đạo) </t>
  </si>
  <si>
    <t>13.0123.0654</t>
  </si>
  <si>
    <t>13.123</t>
  </si>
  <si>
    <t>Phẫu thuật cắt polyp buồng tử cung (đường bụng, đường âm đạo)</t>
  </si>
  <si>
    <t>Phẫu thuật cắt polip buồng tử cung (đường bụng, đường âm đạo)</t>
  </si>
  <si>
    <t>Phẫu thuật cắt polyp cổ tử cung</t>
  </si>
  <si>
    <t>37.8D06.0661</t>
  </si>
  <si>
    <t>Phẫu thuật cắt ung thư­ buồng trứng + tử cung hoàn toàn + 2 phần phụ + mạc nối lớn</t>
  </si>
  <si>
    <t>03.2728.0661</t>
  </si>
  <si>
    <t>Cắt ung thư buồng trứng kèm cắt tử cung hoàn toàn + 2 phần phụ + mạc nối lớn</t>
  </si>
  <si>
    <t>03.2257.0663</t>
  </si>
  <si>
    <t>37.8D06.0663</t>
  </si>
  <si>
    <t>3.2257</t>
  </si>
  <si>
    <t>Phẫu thuật chấn thương tầng sinh môn</t>
  </si>
  <si>
    <t>13.0116.0663</t>
  </si>
  <si>
    <t>13.116</t>
  </si>
  <si>
    <t>13.0101.0666</t>
  </si>
  <si>
    <t>37.8D06.0666</t>
  </si>
  <si>
    <t>13.101</t>
  </si>
  <si>
    <t>Phẫu thuật Crossen</t>
  </si>
  <si>
    <t xml:space="preserve">Phẫu thuật Crossen </t>
  </si>
  <si>
    <t>13.0075.0668</t>
  </si>
  <si>
    <t>37.8D06.0668</t>
  </si>
  <si>
    <t>13.75</t>
  </si>
  <si>
    <t>Phẫu thuật khối viêm dính tiểu khung</t>
  </si>
  <si>
    <t>37.8D06.0669</t>
  </si>
  <si>
    <t>Phẫu thuật làm lại tầng sinh môn và cơ vòng do rách phức tạp</t>
  </si>
  <si>
    <t xml:space="preserve">Phẫu thuật làm lại tầng sinh môn và cơ vòng do rách phức tạp </t>
  </si>
  <si>
    <t>13.0112.0669</t>
  </si>
  <si>
    <t>13.112</t>
  </si>
  <si>
    <t>13.0007.0671</t>
  </si>
  <si>
    <t>37.8D06.0671</t>
  </si>
  <si>
    <t>13.7</t>
  </si>
  <si>
    <t>Phẫu thuật lấy thai lần đầu</t>
  </si>
  <si>
    <t>13.0002.0672</t>
  </si>
  <si>
    <t>37.8D06.0672</t>
  </si>
  <si>
    <t>13.2</t>
  </si>
  <si>
    <t>Phẫu thuật lấy thai lần hai trở lên</t>
  </si>
  <si>
    <t>Phẫu thuật lấy thai lần thứ 2 trở lên</t>
  </si>
  <si>
    <t>13.0006.0673</t>
  </si>
  <si>
    <t>37.8D06.0673</t>
  </si>
  <si>
    <t>13.6</t>
  </si>
  <si>
    <t>Phẫu thuật lấy thai trên người bệnh có bệnh truyền nhiễm (viêm gan nặng, HIV-AIDS, H5N1, tiêu chảy cấp...)</t>
  </si>
  <si>
    <t>Phẫu thuật lấy thai trên người bệnh có bệnh truyền nhiễm (viêm gan nặng, HIV-AIDS, H5N1)</t>
  </si>
  <si>
    <t>13.0003.0674</t>
  </si>
  <si>
    <t>37.8D06.0674</t>
  </si>
  <si>
    <t>13.3</t>
  </si>
  <si>
    <t>Phẫu thuật lấy thai trên người bệnh có sẹo mổ bụng cũ phức tạp</t>
  </si>
  <si>
    <t xml:space="preserve">Phẫu thuật lấy thai trên người bệnh có sẹo mổ bụng cũ phức tạp </t>
  </si>
  <si>
    <t>13.0004.0675</t>
  </si>
  <si>
    <t>37.8D06.0675</t>
  </si>
  <si>
    <t>13.4</t>
  </si>
  <si>
    <t>Phẫu thuật lấy thai trên người bệnh mắc bệnh toàn thân (tim, thận, gan, huyết học, nội tiết...)</t>
  </si>
  <si>
    <t>Phẫu thuật lấy thai trên người bệnh mắc bệnh toàn thân hoặc bệnh lý sản khoa</t>
  </si>
  <si>
    <t>13.0005.0675</t>
  </si>
  <si>
    <t>13.5</t>
  </si>
  <si>
    <t>Phẫu thuật lấy thai do bệnh lý sản khoa (rau tiền đạo, rau bong non, tiền sản giật, sản giật...)</t>
  </si>
  <si>
    <t>13.0071.0679</t>
  </si>
  <si>
    <t>37.8D06.0679</t>
  </si>
  <si>
    <t>13.71</t>
  </si>
  <si>
    <t>Phẫu thuật mở bụng bóc u xơ tử cung</t>
  </si>
  <si>
    <t>03.2249.0681</t>
  </si>
  <si>
    <t>37.8D06.0681</t>
  </si>
  <si>
    <t>3.2249</t>
  </si>
  <si>
    <t>Phẫu thuật mở bụng cắt tử cung hoàn toàn</t>
  </si>
  <si>
    <t>Phẫu thuật mở bụng cắt tử cung</t>
  </si>
  <si>
    <t>13.0068.0681</t>
  </si>
  <si>
    <t>13.68</t>
  </si>
  <si>
    <t>13.0069.0681</t>
  </si>
  <si>
    <t>13.69</t>
  </si>
  <si>
    <t>Phẫu thuật mở bụng cắt tử cung hoàn toàn cả khối</t>
  </si>
  <si>
    <t>13.0070.0681</t>
  </si>
  <si>
    <t>13.70</t>
  </si>
  <si>
    <t>Phẫu thuật mở bụng cắt tử cung bán phần</t>
  </si>
  <si>
    <t>37.8D06.0683</t>
  </si>
  <si>
    <t>Phẫu thuật mở bụng cắt u buồng trứng hoặc cắt phần phụ</t>
  </si>
  <si>
    <t>03.2732.0683</t>
  </si>
  <si>
    <t>3.2732</t>
  </si>
  <si>
    <t>12.0284.0683</t>
  </si>
  <si>
    <t>12.284</t>
  </si>
  <si>
    <t>13.0072.0683</t>
  </si>
  <si>
    <t>13.72</t>
  </si>
  <si>
    <t>13.0092.0683</t>
  </si>
  <si>
    <t>13.92</t>
  </si>
  <si>
    <t>Phẫu thuật chửa ngoài tử cung không có choáng</t>
  </si>
  <si>
    <t>03.2248.0685</t>
  </si>
  <si>
    <t>37.8D06.0685</t>
  </si>
  <si>
    <t>3.2248</t>
  </si>
  <si>
    <t>Phẫu thuật mở bụng thăm dò, xử trí bệnh lý phụ khoa</t>
  </si>
  <si>
    <t xml:space="preserve">Phẫu thuật mở bụng thăm dò, xử trí bệnh lý phụ khoa </t>
  </si>
  <si>
    <t>13.0132.0685</t>
  </si>
  <si>
    <t>13.132</t>
  </si>
  <si>
    <t>03.2254.0686</t>
  </si>
  <si>
    <t>37.8D06.0686</t>
  </si>
  <si>
    <t>3.2254</t>
  </si>
  <si>
    <t>Phẫu thuật mở bụng xử trí viêm phúc mạc tiểu khung, viêm phần phụ, ứ mủ vòi trứng</t>
  </si>
  <si>
    <t>13.0074.0686</t>
  </si>
  <si>
    <t>13.74</t>
  </si>
  <si>
    <t>13.0121.0688</t>
  </si>
  <si>
    <t>37.8D06.0688</t>
  </si>
  <si>
    <t>13.121</t>
  </si>
  <si>
    <t>Phẫu thuật nội soi buồng tử cung cắt nhân xơ tử cung dưới niêm mạc</t>
  </si>
  <si>
    <t>Phẫu thuật nội soi buồng tử cung cắt nhân xơ; polip; tách dính; cắt vách ngăn; lấy dị vật</t>
  </si>
  <si>
    <t>13.0122.0688</t>
  </si>
  <si>
    <t>13.122</t>
  </si>
  <si>
    <t>Phẫu thuật nội soi buồng tử cung cắt polyp buồng tử cung</t>
  </si>
  <si>
    <t>Phẫu thuật nội soi buồng tử cung cắt Polip buồng tử cung</t>
  </si>
  <si>
    <t>13.0124.0688</t>
  </si>
  <si>
    <t>13.124</t>
  </si>
  <si>
    <t>Phẫu thuật nội soi buồng tử cung tách dính buồng tử cung</t>
  </si>
  <si>
    <t>13.0125.0688</t>
  </si>
  <si>
    <t>13.125</t>
  </si>
  <si>
    <t>Phẫu thuật nội soi buồng tử cung cắt vách ngăn tử cung</t>
  </si>
  <si>
    <t>13.0126.0688</t>
  </si>
  <si>
    <t>13.126</t>
  </si>
  <si>
    <t>Phẫu thuật nội soi buồng tử cung lấy dị vật buồng tử cung</t>
  </si>
  <si>
    <t>27.0422.0688</t>
  </si>
  <si>
    <t>27.422</t>
  </si>
  <si>
    <t>Phẫu thuật nội soi buồng tử cung cắt polyp</t>
  </si>
  <si>
    <t>Phẫu thuật nội soi buồng tử cung cắt polype</t>
  </si>
  <si>
    <t>27.0423.0688</t>
  </si>
  <si>
    <t>27.423</t>
  </si>
  <si>
    <t>Phẫu thuật nội soi buồng tử cung cắt u xơ</t>
  </si>
  <si>
    <t>27.0424.0688</t>
  </si>
  <si>
    <t>27.424</t>
  </si>
  <si>
    <t>Phẫu thuật nội soi buồng tử cung cắt dính buồng tử cung</t>
  </si>
  <si>
    <t>27.0425.0688</t>
  </si>
  <si>
    <t>27.425</t>
  </si>
  <si>
    <t>Phẫu thuật nội soi buồng tử cung cắt vách ngăn</t>
  </si>
  <si>
    <t>12.0293.0711</t>
  </si>
  <si>
    <t>37.8D06.0711</t>
  </si>
  <si>
    <t>12.293</t>
  </si>
  <si>
    <t>Phẫu thuật Wertheim-Meig điều trị ung thư ­ cổ tử cung</t>
  </si>
  <si>
    <t>Phẫu thuật Wertheim- Meig điều trị ung thư­ cổ tử cung</t>
  </si>
  <si>
    <t xml:space="preserve">Phẫu thuật Wertheim (cắt tử cung tận gốc + vét hạch) </t>
  </si>
  <si>
    <t>Tai Mũi Họng</t>
  </si>
  <si>
    <t>Răng Hàm Mặt</t>
  </si>
  <si>
    <t>16.0348.1089</t>
  </si>
  <si>
    <t>37.8D09.1089</t>
  </si>
  <si>
    <t>16.348</t>
  </si>
  <si>
    <t>Phẫu thuật tháo nẹp, vít</t>
  </si>
  <si>
    <t>Phẫu thuật tháo nẹp, vít [ hai bên]</t>
  </si>
  <si>
    <t>Phẫu thuật tháo nẹp vít sau kết hợp xương hai bên</t>
  </si>
  <si>
    <t>16.0348.1090</t>
  </si>
  <si>
    <t>37.8D09.1090</t>
  </si>
  <si>
    <t>Phẫu thuật tháo nẹp vít sau kết hợp xương lồi cầu</t>
  </si>
  <si>
    <t>16.0348.1091</t>
  </si>
  <si>
    <t>37.8D09.1091</t>
  </si>
  <si>
    <t>Phẫu thuật tháo nẹp vít sau kết hợp xương một bên</t>
  </si>
  <si>
    <t>Bỏng</t>
  </si>
  <si>
    <t>02.0511.1138</t>
  </si>
  <si>
    <t>37.8D10.1138</t>
  </si>
  <si>
    <t>2.511</t>
  </si>
  <si>
    <t>Điều trị thoái hóa khớp bằng huyết tương giàu tiểu cầu</t>
  </si>
  <si>
    <t>T2</t>
  </si>
  <si>
    <t>Kỹ thuật tiêm huyết tương giàu tiểu cầu điều trị vết thương mạn tính (chưa tính huyết tương)</t>
  </si>
  <si>
    <t>II. NỘI KHOA</t>
  </si>
  <si>
    <t>02.0513.1138</t>
  </si>
  <si>
    <t>2.513</t>
  </si>
  <si>
    <t>Tiêm huyết tương giàu tiểu cầu (PRP) tự thân điều trị một số bệnh lý phần mềm quanh khớp</t>
  </si>
  <si>
    <t>11.0169.1138</t>
  </si>
  <si>
    <t>Kỹ thuật tiêm huyết tương giàu tiểu cầu điều trị vết thương mạn tính</t>
  </si>
  <si>
    <t>37.8D10.1144</t>
  </si>
  <si>
    <t>Phẫu thuật loại bỏ hoại tử ổ loét vết thương mạn tính</t>
  </si>
  <si>
    <t>11.0159.1144</t>
  </si>
  <si>
    <t>11.159</t>
  </si>
  <si>
    <t>Cắt lọc hoại tử ổ loét vết thương mạn tính</t>
  </si>
  <si>
    <t>37.8D11.1187</t>
  </si>
  <si>
    <t>Đặt buồng tiêm truyền dưới da</t>
  </si>
  <si>
    <t>Ung bướu</t>
  </si>
  <si>
    <t>12.0448.1187</t>
  </si>
  <si>
    <t>12.448</t>
  </si>
  <si>
    <t>Tên chương theo TT 23/2024</t>
  </si>
  <si>
    <t>Mã kỹ thuật theo TT23/2024</t>
  </si>
  <si>
    <t xml:space="preserve">Tên kỹ thuật - TT 23/2024
</t>
  </si>
  <si>
    <t>Chi phí trực tiếp + Phụ cấp</t>
  </si>
  <si>
    <t>Tiền lương 1,8 triệu</t>
  </si>
  <si>
    <t xml:space="preserve">Giá bao gồm chi phí trực tiếp, tiền lương tại TT 22 </t>
  </si>
  <si>
    <t>Tiền lương 2,34 triệu</t>
  </si>
  <si>
    <t>Ghi chú (PL3. PL4) TT22</t>
  </si>
  <si>
    <t>18.0013.0001</t>
  </si>
  <si>
    <t>37.2A01.0001</t>
  </si>
  <si>
    <t>18. ĐIỆN QUANG</t>
  </si>
  <si>
    <t>18.13</t>
  </si>
  <si>
    <t>Siêu âm các khối u phổi ngoại vi</t>
  </si>
  <si>
    <t>Siêu âm</t>
  </si>
  <si>
    <t>XVIII. ĐIỆN QUANG</t>
  </si>
  <si>
    <t>18.0002.0001</t>
  </si>
  <si>
    <t>18.2</t>
  </si>
  <si>
    <t>Siêu âm các tuyến nước bọt</t>
  </si>
  <si>
    <t>1. HỒI SỨC CẤP CỨU VÀ CHỐNG ĐỘC</t>
  </si>
  <si>
    <t>I. HỒI SỨC CẤP CỨU VÀ CHỐNG ĐỘC</t>
  </si>
  <si>
    <t>18.0003.0001</t>
  </si>
  <si>
    <t>18.3</t>
  </si>
  <si>
    <t>Siêu âm cơ phần mềm vùng cổ mặt</t>
  </si>
  <si>
    <t>18.0059.0001</t>
  </si>
  <si>
    <t>18.59</t>
  </si>
  <si>
    <t>Siêu âm dương vật</t>
  </si>
  <si>
    <t>18.0004.0001</t>
  </si>
  <si>
    <t>18.4</t>
  </si>
  <si>
    <t>Siêu âm hạch vùng cổ</t>
  </si>
  <si>
    <t>18.0016.0001</t>
  </si>
  <si>
    <t>18.16</t>
  </si>
  <si>
    <t>Siêu âm hệ tiết niệu (thận, tuyến thượng thận, bàng quang, tiền liệt tuyến)</t>
  </si>
  <si>
    <t>18.0006.0001</t>
  </si>
  <si>
    <t>18.6</t>
  </si>
  <si>
    <t>Siêu âm hốc mắt</t>
  </si>
  <si>
    <t>18.0043.0001</t>
  </si>
  <si>
    <t>18.43</t>
  </si>
  <si>
    <t>Siêu âm khớp (gối, háng, khuỷu, cổ tay….)</t>
  </si>
  <si>
    <t>2. NỘI KHOA</t>
  </si>
  <si>
    <t>3. NHI KHOA</t>
  </si>
  <si>
    <t>T3</t>
  </si>
  <si>
    <t>Siêu âm màng phổi</t>
  </si>
  <si>
    <t>T1</t>
  </si>
  <si>
    <t>18.0011.0001</t>
  </si>
  <si>
    <t>18.11</t>
  </si>
  <si>
    <t>18.0008.0001</t>
  </si>
  <si>
    <t>18.8</t>
  </si>
  <si>
    <t>Siêu âm nhãn cầu</t>
  </si>
  <si>
    <t>18.0015.0001</t>
  </si>
  <si>
    <t>18.15</t>
  </si>
  <si>
    <t>Siêu âm ổ bụng (gan mật, tụy, lách, thận, bàng quang)</t>
  </si>
  <si>
    <t>18.0019.0001</t>
  </si>
  <si>
    <t>18.19</t>
  </si>
  <si>
    <t>Siêu âm ống tiêu hóa (dạ dày, ruột non, đại tràng)</t>
  </si>
  <si>
    <t>18.0044.0001</t>
  </si>
  <si>
    <t>18.44</t>
  </si>
  <si>
    <t>Siêu âm phần mềm (da, tổ chức dưới da, cơ….)</t>
  </si>
  <si>
    <t>18.0007.0001</t>
  </si>
  <si>
    <t>18.7</t>
  </si>
  <si>
    <t>Siêu âm qua thóp</t>
  </si>
  <si>
    <t>18.0703.0001</t>
  </si>
  <si>
    <t>Siêu âm tại giường</t>
  </si>
  <si>
    <t>18.0020.0001</t>
  </si>
  <si>
    <t>18.20</t>
  </si>
  <si>
    <t>Siêu âm thai (thai, nhau thai, nước ối)</t>
  </si>
  <si>
    <t>18.0036.0001</t>
  </si>
  <si>
    <t>18.36</t>
  </si>
  <si>
    <t>Siêu âm thai nhi trong 3 tháng cuối</t>
  </si>
  <si>
    <t>18.0034.0001</t>
  </si>
  <si>
    <t>18.34</t>
  </si>
  <si>
    <t>Siêu âm thai nhi trong 3 tháng đầu</t>
  </si>
  <si>
    <t>18.0035.0001</t>
  </si>
  <si>
    <t>18.35</t>
  </si>
  <si>
    <t>Siêu âm thai nhi trong 3 tháng giữa</t>
  </si>
  <si>
    <t>18.0012.0001</t>
  </si>
  <si>
    <t>18.12</t>
  </si>
  <si>
    <t>Siêu âm thành ngực (cơ, phần mềm thành ngực)</t>
  </si>
  <si>
    <t>18.0057.0001</t>
  </si>
  <si>
    <t>18.57</t>
  </si>
  <si>
    <t>Siêu âm tinh hoàn hai bên</t>
  </si>
  <si>
    <t>18.0030.0001</t>
  </si>
  <si>
    <t>18.30</t>
  </si>
  <si>
    <t>Siêu âm tử cung buồng trứng qua đường bụng</t>
  </si>
  <si>
    <t>18.0018.0001</t>
  </si>
  <si>
    <t>18.18</t>
  </si>
  <si>
    <t>Siêu âm tử cung phần phụ</t>
  </si>
  <si>
    <t>18.0001.0001</t>
  </si>
  <si>
    <t>18.1</t>
  </si>
  <si>
    <t>Siêu âm tuyến giáp</t>
  </si>
  <si>
    <t>18.0054.0001</t>
  </si>
  <si>
    <t>18.54</t>
  </si>
  <si>
    <t>Siêu âm tuyến vú hai bên</t>
  </si>
  <si>
    <t>14. MẮT</t>
  </si>
  <si>
    <t>18.0066.0003</t>
  </si>
  <si>
    <t>37.2A01.0003</t>
  </si>
  <si>
    <t>18.66</t>
  </si>
  <si>
    <t>Siêu âm 3D/4D trực tràng</t>
  </si>
  <si>
    <t>Siêu âm đầu dò âm đạo, trực tràng</t>
  </si>
  <si>
    <t>18.0017.0003</t>
  </si>
  <si>
    <t>18.17</t>
  </si>
  <si>
    <t>Siêu âm tiền liệt tuyến qua trực tràng</t>
  </si>
  <si>
    <t>18.0031.0003</t>
  </si>
  <si>
    <t>18.31</t>
  </si>
  <si>
    <t>Siêu âm tử cung buồng trứng qua đường âm đạo</t>
  </si>
  <si>
    <t>18.0048.0004</t>
  </si>
  <si>
    <t>37.2A01.0004</t>
  </si>
  <si>
    <t>doppler động mạch cảnh, doppler xuyên sọ</t>
  </si>
  <si>
    <t>Doppler động mạch cảnh, Doppler xuyên sọ</t>
  </si>
  <si>
    <t>Siêu âm Doppler màu tim hoặc mạch máu</t>
  </si>
  <si>
    <t>18.0046.0004</t>
  </si>
  <si>
    <t>18.46</t>
  </si>
  <si>
    <t>Siêu âm cầu nối động mạch tĩnh mạch</t>
  </si>
  <si>
    <t>18.0024.0004</t>
  </si>
  <si>
    <t>18.24</t>
  </si>
  <si>
    <t>Siêu âm doppler động mạch thận</t>
  </si>
  <si>
    <t>Siêu âm Doppler động mạch thận</t>
  </si>
  <si>
    <t>18.0037.0004</t>
  </si>
  <si>
    <t>18.37</t>
  </si>
  <si>
    <t>Siêu âm doppler động mạch tử cung</t>
  </si>
  <si>
    <t>Siêu âm Doppler động mạch tử cung</t>
  </si>
  <si>
    <t>18.0045.0004</t>
  </si>
  <si>
    <t>18.45</t>
  </si>
  <si>
    <t>Siêu âm doppler động mạch, tĩnh mạch chi dưới</t>
  </si>
  <si>
    <t>Siêu âm Doppler động mạch, tĩnh mạch chi dưới</t>
  </si>
  <si>
    <t>18.0023.0004</t>
  </si>
  <si>
    <t>18.23</t>
  </si>
  <si>
    <t>Siêu âm doppler mạch máu ổ bụng (động mạch chủ, mạc treo tràng trên, thân tạng…)</t>
  </si>
  <si>
    <t>Siêu âm Doppler mạch máu ổ bụng (động mạch chủ, mạc treo tràng trên, thân tạng…)</t>
  </si>
  <si>
    <t>18.0052.0004</t>
  </si>
  <si>
    <t>18.52</t>
  </si>
  <si>
    <t>Siêu âm doppler tim, van tim</t>
  </si>
  <si>
    <t>Siêu âm Doppler tim, van tim</t>
  </si>
  <si>
    <t>18.0029.0004</t>
  </si>
  <si>
    <t>18.29</t>
  </si>
  <si>
    <t>Siêu âm doppler tĩnh mạch chậu, chủ dưới</t>
  </si>
  <si>
    <t>Siêu âm Doppler tĩnh mạch chậu, chủ dưới</t>
  </si>
  <si>
    <t>18.0033.0004</t>
  </si>
  <si>
    <t>18.33</t>
  </si>
  <si>
    <t>Siêu âm doppler tử cung, buồng trứng qua đường âm đạo</t>
  </si>
  <si>
    <t>Siêu âm Doppler tử cung, buồng trứng qua đường âm đạo</t>
  </si>
  <si>
    <t>6. TÂM THẦN</t>
  </si>
  <si>
    <t>VI. TÂM THẦN</t>
  </si>
  <si>
    <t>9. GÂY MÊ HỒI SỨC</t>
  </si>
  <si>
    <t>IX. GÂY MÊ HỒI SỨC</t>
  </si>
  <si>
    <t>18.0049.0004</t>
  </si>
  <si>
    <t>18.49</t>
  </si>
  <si>
    <t>Siêu âm tim, màng tim qua thành ngực</t>
  </si>
  <si>
    <t>37.2A01.0005</t>
  </si>
  <si>
    <t>Siêu âm Doppler màu tim + cản âm</t>
  </si>
  <si>
    <t>18.0051.0005</t>
  </si>
  <si>
    <t>18.51</t>
  </si>
  <si>
    <t>Siêu âm tim, mạch máu có cản âm</t>
  </si>
  <si>
    <t>18.0053.0007</t>
  </si>
  <si>
    <t>37.2A01.0007</t>
  </si>
  <si>
    <t>18.53</t>
  </si>
  <si>
    <t>Siêu âm 3D/4D tim</t>
  </si>
  <si>
    <t>Siêu âm Doppler màu tim 4 D (3D REAL TIME)</t>
  </si>
  <si>
    <t>Chỉ áp dụng trong trường hợp chỉ định để thực hiện các phẫu thuật hoặc can thiệp tim mạch.</t>
  </si>
  <si>
    <t>37.2A01.0008</t>
  </si>
  <si>
    <t>Siêu âm Doppler màu tim hoặc mạch máu qua thực quản</t>
  </si>
  <si>
    <t>18.0050.0008</t>
  </si>
  <si>
    <t>18.50</t>
  </si>
  <si>
    <t>Siêu âm tim, màng tim qua thực quản</t>
  </si>
  <si>
    <t>37.2A01.0009</t>
  </si>
  <si>
    <t xml:space="preserve">Siêu âm trong lòng mạch hoặc Đo dự trữ lưu lượng động mạch vành FFR </t>
  </si>
  <si>
    <t>Chưa bao gồm bộ đầu dò siêu âm, bộ dụng cụ đo dự trữ lưu lượng động mạch vành và các dụng cụ để đưa vào lòng mạch.</t>
  </si>
  <si>
    <t>18.0047.0009</t>
  </si>
  <si>
    <t>18.47</t>
  </si>
  <si>
    <t>Siêu âm nội mạch</t>
  </si>
  <si>
    <t>TDB</t>
  </si>
  <si>
    <t>Áp dụng cho 01 vị trí</t>
  </si>
  <si>
    <t>Chụp X-quang thường</t>
  </si>
  <si>
    <t>18.72</t>
  </si>
  <si>
    <t>Chụp X-quang Blondeau</t>
  </si>
  <si>
    <t>Chụp Xquang Blondeau [Blondeau + Hirtz]</t>
  </si>
  <si>
    <t>18.77</t>
  </si>
  <si>
    <t>Chụp Xquang Chausse III</t>
  </si>
  <si>
    <t>18.89</t>
  </si>
  <si>
    <t>Chụp Xquang cột sống cổ C1-C2</t>
  </si>
  <si>
    <t>18.87</t>
  </si>
  <si>
    <t>Chụp X-quang cột sống cổ chếch hai bên</t>
  </si>
  <si>
    <t>Chụp Xquang cột sống cổ chếch hai bên</t>
  </si>
  <si>
    <t>18.95</t>
  </si>
  <si>
    <t>Chụp Xquang cột sống thắt lưng De Sèze</t>
  </si>
  <si>
    <t>18.123</t>
  </si>
  <si>
    <t>Chụp Xquang đỉnh phổi ưỡn</t>
  </si>
  <si>
    <t>18.74</t>
  </si>
  <si>
    <t>Chụp X-quang hàm chếch một bên</t>
  </si>
  <si>
    <t>Chụp Xquang hàm chếch một bên</t>
  </si>
  <si>
    <t>18.73</t>
  </si>
  <si>
    <t>Chụp X-quang Hirtz</t>
  </si>
  <si>
    <t>Chụp Xquang Hirtz</t>
  </si>
  <si>
    <t>18.76</t>
  </si>
  <si>
    <t>Chụp Xquang hố yên thẳng hoặc nghiêng</t>
  </si>
  <si>
    <t>18.110</t>
  </si>
  <si>
    <t>Chụp X-quang khớp háng nghiêng</t>
  </si>
  <si>
    <t>Chụp Xquang khớp háng nghiêng</t>
  </si>
  <si>
    <t>18.105</t>
  </si>
  <si>
    <t>Chụp X-quang khớp khuỷu gập (Jones hoặc Coyle)</t>
  </si>
  <si>
    <t>Chụp Xquang khớp khuỷu gập (Jones hoặc Coyle)</t>
  </si>
  <si>
    <t>18.80</t>
  </si>
  <si>
    <t>Chụp X-quang khớp thái dương hàm</t>
  </si>
  <si>
    <t>Chụp Xquang khớp thái dương hàm</t>
  </si>
  <si>
    <t>18.101</t>
  </si>
  <si>
    <t>Chụp X-quang khớp vai nghiêng hoặc chếch</t>
  </si>
  <si>
    <t>Chụp Xquang khớp vai nghiêng hoặc chếch</t>
  </si>
  <si>
    <t>18.100</t>
  </si>
  <si>
    <t>Chụp X-quang khớp vai thẳng</t>
  </si>
  <si>
    <t>Chụp Xquang khớp vai thẳng</t>
  </si>
  <si>
    <t>18.98</t>
  </si>
  <si>
    <t>Chụp X-quang khung chậu thẳng</t>
  </si>
  <si>
    <t>Chụp Xquang khung chậu thẳng</t>
  </si>
  <si>
    <t>18.69</t>
  </si>
  <si>
    <t>Chụp X-quang mặt thấp hoặc mặt cao</t>
  </si>
  <si>
    <t>Chụp Xquang mặt thấp hoặc mặt cao</t>
  </si>
  <si>
    <t>18.85</t>
  </si>
  <si>
    <t>Chụp X-quang mỏm trâm</t>
  </si>
  <si>
    <t>Chụp Xquang mỏm trâm</t>
  </si>
  <si>
    <t>18.120</t>
  </si>
  <si>
    <t>Chụp X-quang ngực nghiêng hoặc chếch mỗi bên</t>
  </si>
  <si>
    <t>Chụp Xquang ngực nghiêng hoặc chếch mỗi bên</t>
  </si>
  <si>
    <t>18.119</t>
  </si>
  <si>
    <t>Chụp X-quang ngực thẳng</t>
  </si>
  <si>
    <t>Chụp Xquang ngực thẳng</t>
  </si>
  <si>
    <t>18.82</t>
  </si>
  <si>
    <t>Chụp X-quang răng cánh cắn (Bite wing)</t>
  </si>
  <si>
    <t>Chụp Xquang răng cánh cắn (Bite wing)</t>
  </si>
  <si>
    <t>18.78</t>
  </si>
  <si>
    <t>Chụp Xquang Schuller</t>
  </si>
  <si>
    <t>18.67</t>
  </si>
  <si>
    <t>Chụp X-quang sọ thẳng/nghiêng</t>
  </si>
  <si>
    <t>Chụp Xquang sọ thẳng/nghiêng</t>
  </si>
  <si>
    <t>18.70</t>
  </si>
  <si>
    <t>Chụp X-quang sọ tiếp tuyến</t>
  </si>
  <si>
    <t>Chụp Xquang sọ tiếp tuyến</t>
  </si>
  <si>
    <t>18.79</t>
  </si>
  <si>
    <t>Chụp X-quang Stenvers</t>
  </si>
  <si>
    <t>Chụp Xquang Stenvers</t>
  </si>
  <si>
    <t>18.102</t>
  </si>
  <si>
    <t>Chụp X-quang xương bả vai thẳng nghiêng</t>
  </si>
  <si>
    <t>Chụp Xquang xương bả vai thẳng nghiêng</t>
  </si>
  <si>
    <t>18.108</t>
  </si>
  <si>
    <t>Chụp X-quang xương bàn ngón tay thẳng, nghiêng hoặc chếch</t>
  </si>
  <si>
    <t>Chụp Xquang xương bàn ngón tay thẳng, nghiêng hoặc chếch</t>
  </si>
  <si>
    <t>18.75</t>
  </si>
  <si>
    <t>Chụp X-quang xương chính mũi nghiêng hoặc tiếp tuyến</t>
  </si>
  <si>
    <t>Chụp Xquang xương chính mũi nghiêng hoặc tiếp tuyến</t>
  </si>
  <si>
    <t>18.99</t>
  </si>
  <si>
    <t>Chụp X-quang xương đòn thẳng hoặc chếch</t>
  </si>
  <si>
    <t>Chụp Xquang xương đòn thẳng hoặc chếch</t>
  </si>
  <si>
    <t>18.96</t>
  </si>
  <si>
    <t>Chụp X-quang cột sống cùng cụt thẳng nghiêng</t>
  </si>
  <si>
    <t>Chụp Xquang cột sống cùng cụt thẳng nghiêng</t>
  </si>
  <si>
    <t>18.90</t>
  </si>
  <si>
    <t>Chụp X-quang cột sống ngực thẳng nghiêng hoặc chếch</t>
  </si>
  <si>
    <t>Chụp Xquang cột sống ngực thẳng nghiêng hoặc chếch</t>
  </si>
  <si>
    <t>18.92</t>
  </si>
  <si>
    <t>Chụp X-quang cột sống thắt lưng chếch hai bên</t>
  </si>
  <si>
    <t>Chụp Xquang cột sống thắt lưng chếch hai bên</t>
  </si>
  <si>
    <t>18.94</t>
  </si>
  <si>
    <t>Chụp X-quang cột sống thắt lưng động, gập ưỡn</t>
  </si>
  <si>
    <t>Chụp Xquang cột sống thắt lưng động, gập ưỡn</t>
  </si>
  <si>
    <t>18.93</t>
  </si>
  <si>
    <t>Chụp X-quang cột sống thắt lưng L5-S1 thẳng nghiêng</t>
  </si>
  <si>
    <t>Chụp Xquang cột sống thắt lưng L5-S1 thẳng nghiêng</t>
  </si>
  <si>
    <t>18.91</t>
  </si>
  <si>
    <t>Chụp X-quang cột sống thắt lưng thẳng nghiêng</t>
  </si>
  <si>
    <t>Chụp Xquang cột sống thắt lưng thẳng nghiêng</t>
  </si>
  <si>
    <t>18.71</t>
  </si>
  <si>
    <t>Chụp X-quang hốc mắt thẳng nghiêng</t>
  </si>
  <si>
    <t>Chụp Xquang hốc mắt thẳng nghiêng</t>
  </si>
  <si>
    <t>18.112</t>
  </si>
  <si>
    <t>Chụp X-quang khớp gối thẳng, nghiêng hoặc chếch</t>
  </si>
  <si>
    <t>Chụp Xquang khớp gối thẳng, nghiêng hoặc chếch</t>
  </si>
  <si>
    <t>18.104</t>
  </si>
  <si>
    <t>Chụp X-quang khớp khuỷu thẳng, nghiêng hoặc chếch</t>
  </si>
  <si>
    <t>Chụp Xquang khớp khuỷu thẳng, nghiêng hoặc chếch</t>
  </si>
  <si>
    <t>18.122</t>
  </si>
  <si>
    <t>Chụp X-quang khớp ức đòn thẳng chếch</t>
  </si>
  <si>
    <t>Chụp Xquang khớp ức đòn thẳng chếch</t>
  </si>
  <si>
    <t>18.68</t>
  </si>
  <si>
    <t>Chụp X-quang mặt thẳng nghiêng</t>
  </si>
  <si>
    <t>Chụp Xquang mặt thẳng nghiêng</t>
  </si>
  <si>
    <t>18.116</t>
  </si>
  <si>
    <t>Chụp X-quang xương bàn, ngón chân thẳng, nghiêng hoặc chếch</t>
  </si>
  <si>
    <t>Chụp Xquang xương bàn, ngón chân thẳng, nghiêng hoặc chếch</t>
  </si>
  <si>
    <t>18.113</t>
  </si>
  <si>
    <t>Chụp X-quang xương bánh chè và khớp đùi bánh chè</t>
  </si>
  <si>
    <t>Chụp Xquang xương bánh chè và khớp đùi bánh chè</t>
  </si>
  <si>
    <t>18.114</t>
  </si>
  <si>
    <t>Chụp X-quang xương cẳng chân thẳng nghiêng</t>
  </si>
  <si>
    <t>Chụp Xquang xương cẳng chân thẳng nghiêng</t>
  </si>
  <si>
    <t>18.106</t>
  </si>
  <si>
    <t>Chụp X-quang xương cẳng tay thẳng nghiêng</t>
  </si>
  <si>
    <t>Chụp Xquang xương cẳng tay thẳng nghiêng</t>
  </si>
  <si>
    <t>18.103</t>
  </si>
  <si>
    <t>Chụp X-quang xương cánh tay thẳng nghiêng</t>
  </si>
  <si>
    <t>Chụp Xquang xương cánh tay thẳng nghiêng</t>
  </si>
  <si>
    <t>18.115</t>
  </si>
  <si>
    <t>Chụp X-quang xương cổ chân thẳng, nghiêng hoặc chếch</t>
  </si>
  <si>
    <t>Chụp Xquang xương cổ chân thẳng, nghiêng hoặc chếch</t>
  </si>
  <si>
    <t>18.107</t>
  </si>
  <si>
    <t>Chụp X-quang xương cổ tay thẳng, nghiêng hoặc chếch</t>
  </si>
  <si>
    <t>Chụp Xquang xương cổ tay thẳng, nghiêng hoặc chếch</t>
  </si>
  <si>
    <t>18.111</t>
  </si>
  <si>
    <t>Chụp X-quang xương đùi thẳng nghiêng</t>
  </si>
  <si>
    <t>Chụp Xquang xương đùi thẳng nghiêng</t>
  </si>
  <si>
    <t>18.117</t>
  </si>
  <si>
    <t>Chụp X-quang xương gót thẳng nghiêng</t>
  </si>
  <si>
    <t>Chụp Xquang xương gót thẳng nghiêng</t>
  </si>
  <si>
    <t>18.121</t>
  </si>
  <si>
    <t>Chụp X-quang xương ức thẳng, nghiêng</t>
  </si>
  <si>
    <t>Chụp Xquang xương ức thẳng, nghiêng</t>
  </si>
  <si>
    <t>18.125</t>
  </si>
  <si>
    <t>Chụp X-quang bụng không chuẩn bị thẳng hoặc nghiêng</t>
  </si>
  <si>
    <t>Chụp Xquang bụng không chuẩn bị thẳng hoặc nghiêng</t>
  </si>
  <si>
    <t>18.109</t>
  </si>
  <si>
    <t>Chụp X-quang khớp háng thẳng hai bên</t>
  </si>
  <si>
    <t>Chụp Xquang khớp háng thẳng hai bên</t>
  </si>
  <si>
    <t>18.0125.0013</t>
  </si>
  <si>
    <t>37.2A02.0013</t>
  </si>
  <si>
    <t>Chụp X-quang bụng không chuẩn bị thẳng hoặc nghiêng  [&gt; 24x30 cm, 2 tư thế]</t>
  </si>
  <si>
    <t>Chụp Xquang bụng không chuẩn bị thẳng hoặc nghiêng [thẳng và nghiêng]</t>
  </si>
  <si>
    <t>Chụp X-quang phim &gt; 24x30 cm (2 tư thế)</t>
  </si>
  <si>
    <t>18.0087.0013</t>
  </si>
  <si>
    <t>Chụp X-quang cột sống cổ chếch hai bên [&gt; 24x30 cm, 2 tư thế]</t>
  </si>
  <si>
    <t>18.0086.0013</t>
  </si>
  <si>
    <t>18.86</t>
  </si>
  <si>
    <t>Chụp X-quang cột sống cổ thẳng nghiêng</t>
  </si>
  <si>
    <t>Chụp X-quang cột sống cổ thẳng nghiêng [&gt; 24x30 cm, 2 tư thế]</t>
  </si>
  <si>
    <t>Chụp Xquang cột sống cổ thẳng nghiêng</t>
  </si>
  <si>
    <t>18.0096.0013</t>
  </si>
  <si>
    <t>Chụp X-quang cột sống cùng cụt thẳng nghiêng [&gt; 24x30 cm, 2 tư thế]</t>
  </si>
  <si>
    <t>18.0090.0013</t>
  </si>
  <si>
    <t>Chụp X-quang cột sống ngực thẳng nghiêng hoặc chếch [&gt; 24x30 cm, 2 tư thế]</t>
  </si>
  <si>
    <t>18.0092.0013</t>
  </si>
  <si>
    <t>Chụp X-quang cột sống thắt lưng chếch hai bên [&gt; 24x30 cm, 2 tư thế]</t>
  </si>
  <si>
    <t>18.0094.0013</t>
  </si>
  <si>
    <t>Chụp X-quang cột sống thắt lưng động, gập ưỡn [ &gt; 24x30 cm, 2 tư thế]</t>
  </si>
  <si>
    <t>18.0093.0013</t>
  </si>
  <si>
    <t>Chụp X-quang cột sống thắt lưng L5-S1 thẳng nghiêng [&gt; 24x30 cm, 2 tư thế]</t>
  </si>
  <si>
    <t>18.0091.0013</t>
  </si>
  <si>
    <t>Chụp X-quang cột sống thắt lưng thẳng nghiêng [ &gt; 24x30 cm, 2 tư thế]</t>
  </si>
  <si>
    <t>18.0112.0013</t>
  </si>
  <si>
    <t>Chụp X-quang khớp gối thẳng, nghiêng hoặc chếch [ &gt;24x30 cm, 2 tư thế]</t>
  </si>
  <si>
    <t>18.0104.0013</t>
  </si>
  <si>
    <t>Chụp X-quang khớp khuỷu thẳng, nghiêng hoặc chếch [&gt; 24x30 cm, 2 tư thế]</t>
  </si>
  <si>
    <t>18.0122.0013</t>
  </si>
  <si>
    <t>Chụp X-quang khớp ức đòn thẳng chếch [&gt; 24x30 cm, 2 tư thế]</t>
  </si>
  <si>
    <t>18.0100.0013</t>
  </si>
  <si>
    <t>Chụp X-quang khớp vai thẳng [ &gt; 24x30 cm, 2 tư thế]</t>
  </si>
  <si>
    <t>Chụp Xquang khớp vai thẳng [thẳng và nghiêng]</t>
  </si>
  <si>
    <t>18.0068.0013</t>
  </si>
  <si>
    <t>Chụp X-quang mặt thẳng nghiêng [&gt; 24x30 cm, 2 tư thế]</t>
  </si>
  <si>
    <t>18.0119.0013</t>
  </si>
  <si>
    <t>Chụp X-quang ngực thẳng [ &gt; 24x30 cm, 2 tư thế]</t>
  </si>
  <si>
    <t>Chụp Xquang ngực thẳng [thẳng và nghiêng]</t>
  </si>
  <si>
    <t>18.0067.0013</t>
  </si>
  <si>
    <t>Chụp X-quang sọ thẳng/nghiêng [&gt; 24x30 cm, 2 tư thế]</t>
  </si>
  <si>
    <t>18.0118.0013</t>
  </si>
  <si>
    <t>18.118</t>
  </si>
  <si>
    <t>Chụp X-quang toàn bộ chi dưới thẳng [&gt; 24x30 cm, 2 tư thế]</t>
  </si>
  <si>
    <t>Chụp Xquang toàn bộ chi dưới thẳng</t>
  </si>
  <si>
    <t>18.0102.0013</t>
  </si>
  <si>
    <t>Chụp X-quang xương bả vai thẳng nghiêng [&gt; 24x30 cm, 2 tư thế]</t>
  </si>
  <si>
    <t>18.0108.0013</t>
  </si>
  <si>
    <t>Chụp X-quang xương bàn ngón tay thẳng, nghiêng hoặc chếch [&gt; 24x30 cm, 2 tư thế]</t>
  </si>
  <si>
    <t>18.0116.0013</t>
  </si>
  <si>
    <t>Chụp X-quang xương bàn, ngón chân thẳng, nghiêng hoặc chếch  [&gt; 24x30 cm, 2 tư thế]</t>
  </si>
  <si>
    <t>18.0113.0013</t>
  </si>
  <si>
    <t>Chụp X-quang xương bánh chè và khớp đùi bánh chè  [&gt; 24x30 cm, 2 tư thế]</t>
  </si>
  <si>
    <t>18.0114.0013</t>
  </si>
  <si>
    <t>Chụp X-quang xương cẳng chân thẳng nghiêng  [&gt; 24x30 cm, 2 tư thế]</t>
  </si>
  <si>
    <t>18.0106.0013</t>
  </si>
  <si>
    <t>Chụp X-quang xương cẳng tay thẳng nghiêng [&gt; 24x30 cm, 2 tư thế]</t>
  </si>
  <si>
    <t>18.0103.0013</t>
  </si>
  <si>
    <t>Chụp X-quang xương cánh tay thẳng nghiêng [&gt; 24x30 cm, 2 tư thế]</t>
  </si>
  <si>
    <t>18.0115.0013</t>
  </si>
  <si>
    <t>Chụp X-quang xương cổ chân thẳng, nghiêng hoặc chếch [&gt; 24x30 cm, 2 tư thế]</t>
  </si>
  <si>
    <t>18.0107.0013</t>
  </si>
  <si>
    <t>Chụp X-quang xương cổ tay thẳng, nghiêng hoặc chếch [&gt; 24x30 cm, 2 tư thế]</t>
  </si>
  <si>
    <t>18.0111.0013</t>
  </si>
  <si>
    <t>Chụp X-quang xương đùi thẳng nghiêng [&gt; 24x30 cm, 2 tư thế]</t>
  </si>
  <si>
    <t>18.0121.0013</t>
  </si>
  <si>
    <t>Chụp X-quang xương ức thẳng, nghiêng [&gt; 24x30 cm, 2 tư thế]</t>
  </si>
  <si>
    <t>18.0081.2001</t>
  </si>
  <si>
    <t>15.2A02.2001</t>
  </si>
  <si>
    <t>18.81</t>
  </si>
  <si>
    <t>Chụp X-quang răng cận chóp (Periapical)</t>
  </si>
  <si>
    <t>Chụp Xquang răng cận chóp (Periapical)</t>
  </si>
  <si>
    <t>Chụp X-quang ổ răng hoặc cận chóp</t>
  </si>
  <si>
    <t>18.0129.0014</t>
  </si>
  <si>
    <t>37.2A02.0014</t>
  </si>
  <si>
    <t>18.129</t>
  </si>
  <si>
    <t>Chụp X-quang phim đo sọ thẳng, nghiêng (Cephalometric)</t>
  </si>
  <si>
    <t xml:space="preserve">Chụp X-quang phim đo sọ thẳng, nghiêng (Cephalometric) </t>
  </si>
  <si>
    <t>Chụp Xquang phim đo sọ thẳng, nghiêng (Cephalometric)</t>
  </si>
  <si>
    <t>Chụp sọ mặt chỉnh nha thường (Panorama, Cephalometric, cắt lớp lồi cầu)</t>
  </si>
  <si>
    <t>18.0083.0014</t>
  </si>
  <si>
    <t>18.83</t>
  </si>
  <si>
    <t>Chụp X-quang răng toàn cảnh</t>
  </si>
  <si>
    <t>Chụp Xquang răng toàn cảnh</t>
  </si>
  <si>
    <t>18.0124.0016</t>
  </si>
  <si>
    <t>37.2A02.0016</t>
  </si>
  <si>
    <t>18.124</t>
  </si>
  <si>
    <t>Chụp X-quang thực quản cổ nghiêng [có thuốc cản quang]</t>
  </si>
  <si>
    <t>Chụp Xquang thực quản cổ nghiêng</t>
  </si>
  <si>
    <t xml:space="preserve">Chụp thực quản có uống thuốc cản quang </t>
  </si>
  <si>
    <t>18.0131.0017</t>
  </si>
  <si>
    <t>37.2A02.0017</t>
  </si>
  <si>
    <t>18.131</t>
  </si>
  <si>
    <t>Chụp X-quang ruột non [có thuốc cản quang]</t>
  </si>
  <si>
    <t>Chụp Xquang ruột non</t>
  </si>
  <si>
    <t xml:space="preserve">Chụp dạ dày-tá tràng có uống thuốc cản quang </t>
  </si>
  <si>
    <t>18.0130.0017</t>
  </si>
  <si>
    <t>18.130</t>
  </si>
  <si>
    <t>Chụp X-quang thực quản dạ dày [có thuốc cản quang]</t>
  </si>
  <si>
    <t>Chụp Xquang thực quản dạ dày</t>
  </si>
  <si>
    <t>18.0132.0018</t>
  </si>
  <si>
    <t>37.2A02.0018</t>
  </si>
  <si>
    <t>18.132</t>
  </si>
  <si>
    <t>Chụp X-quang đại tràng [có thuốc cản quang]</t>
  </si>
  <si>
    <t>Chụp Xquang đại tràng</t>
  </si>
  <si>
    <t>Chụp khung đại tràng có thuốc cản quang</t>
  </si>
  <si>
    <t>18.0133.0019</t>
  </si>
  <si>
    <t>37.2A02.0019</t>
  </si>
  <si>
    <t>18.133</t>
  </si>
  <si>
    <t>Chụp X-quang đường mật qua Kehr</t>
  </si>
  <si>
    <t>Chụp Xquang đường mật qua Kehr</t>
  </si>
  <si>
    <t>Chụp mật qua Kehr</t>
  </si>
  <si>
    <t>Chưa bao gồm thuốc cản quang.</t>
  </si>
  <si>
    <t>18.0134.0019</t>
  </si>
  <si>
    <t>18.134</t>
  </si>
  <si>
    <t>Chụp X-quang mật tụy ngược dòng qua nội soi</t>
  </si>
  <si>
    <t>Chụp Xquang mật tụy ngược dòng qua nội soi</t>
  </si>
  <si>
    <t>18.0141.0020</t>
  </si>
  <si>
    <t>37.2A02.0020</t>
  </si>
  <si>
    <t>18.141</t>
  </si>
  <si>
    <t>Chụp X-quang bể thận - niệu quản xuôi dòng [có thuốc cản quang]</t>
  </si>
  <si>
    <t>Chụp Xquang bể thận-niệu quản xuôi dòng</t>
  </si>
  <si>
    <t>Chụp hệ tiết niệu có tiêm thuốc cản quang (UIV)</t>
  </si>
  <si>
    <t>18.0140.0020</t>
  </si>
  <si>
    <t>18.140</t>
  </si>
  <si>
    <t>Chụp X-quang niệu đồ tĩnh mạch (UIV) [có thuốc cản quang]</t>
  </si>
  <si>
    <t>Chụp Xquang niệu đồ tĩnh mạch (UIV)</t>
  </si>
  <si>
    <t>18.0142.0021</t>
  </si>
  <si>
    <t>37.2A02.0021</t>
  </si>
  <si>
    <t>18.142</t>
  </si>
  <si>
    <t>Chụp X-quang niệu quản - bể thận ngược dòng [có thuốc cản quang]</t>
  </si>
  <si>
    <t>Chụp Xquang niệu quản-bể thận ngược dòng</t>
  </si>
  <si>
    <t>Chụp niệu quản - bể thận ngược dòng (UPR) có tiêm thuốc cản quang</t>
  </si>
  <si>
    <t>37.2A02.0022</t>
  </si>
  <si>
    <t>Chụp bàng quang có bơm thuốc cản quang</t>
  </si>
  <si>
    <t>18.0144.0022</t>
  </si>
  <si>
    <t>18.144</t>
  </si>
  <si>
    <t>Chụp X-quang bàng quang trên xương mu</t>
  </si>
  <si>
    <t>Chụp Xquang bàng quang trên xương mu</t>
  </si>
  <si>
    <t>18.0138.0023</t>
  </si>
  <si>
    <t>37.2A02.0023</t>
  </si>
  <si>
    <t>18.138</t>
  </si>
  <si>
    <t>Chụp X-quang tử cung vòi trứng [bao gồm cả thuốc]</t>
  </si>
  <si>
    <t>Chụp Xquang tử cung vòi trứng</t>
  </si>
  <si>
    <t>Chụp tử cung-vòi trứng (bao gồm cả thuốc)</t>
  </si>
  <si>
    <t>18.0135.0025</t>
  </si>
  <si>
    <t>37.2A02.0025</t>
  </si>
  <si>
    <t>18.135</t>
  </si>
  <si>
    <t>Chụp X-quang đường rò</t>
  </si>
  <si>
    <t>Chụp Xquang đường dò</t>
  </si>
  <si>
    <t>Lỗ dò cản quang</t>
  </si>
  <si>
    <t>18.0126.0026</t>
  </si>
  <si>
    <t>37.2A02.0026</t>
  </si>
  <si>
    <t>18.126</t>
  </si>
  <si>
    <t>Chụp X-quang tuyến vú</t>
  </si>
  <si>
    <t>Chụp Xquang tuyến vú</t>
  </si>
  <si>
    <t>Mammography (1 bên)</t>
  </si>
  <si>
    <t>18.0148.0027</t>
  </si>
  <si>
    <t>37.2A02.0027</t>
  </si>
  <si>
    <t>18.148</t>
  </si>
  <si>
    <t>Chụp X-quang bao rễ thần kinh</t>
  </si>
  <si>
    <t>Chụp Xquang bao rễ thần kinh</t>
  </si>
  <si>
    <t>Chụp tủy sống  có tiêm thuốc</t>
  </si>
  <si>
    <t>37.2A03.0028</t>
  </si>
  <si>
    <t>Chụp X-quang số hóa 1 phim</t>
  </si>
  <si>
    <t>Chụp Xquang số hóa</t>
  </si>
  <si>
    <t>18.0072.0028</t>
  </si>
  <si>
    <t>Chụp X-quang Blondeau [số hóa 1 phim]</t>
  </si>
  <si>
    <t>18.0125.0028</t>
  </si>
  <si>
    <t>Chụp X-quang bụng không chuẩn bị thẳng hoặc nghiêng [số hóa 1 phim]</t>
  </si>
  <si>
    <t>18.0077.0028</t>
  </si>
  <si>
    <t>Chụp X-quang Chausse III [số hóa 1 phim]</t>
  </si>
  <si>
    <t>18.0089.0028</t>
  </si>
  <si>
    <t>Chụp X-quang cột sống cổ C1-C2  [số hóa 1 phim]</t>
  </si>
  <si>
    <t>18.0087.0028</t>
  </si>
  <si>
    <t>Chụp X-quang cột sống cổ chếch hai bên [số hóa 1 phim]</t>
  </si>
  <si>
    <t>18.0086.0028</t>
  </si>
  <si>
    <t>Chụp X-quang cột sống cổ thẳng nghiêng [số hóa 1 phim]</t>
  </si>
  <si>
    <t>18.0096.0028</t>
  </si>
  <si>
    <t>Chụp X-quang cột sống cùng cụt thẳng nghiêng [số hóa 1 phim]</t>
  </si>
  <si>
    <t>18.0090.0028</t>
  </si>
  <si>
    <t>Chụp X-quang cột sống ngực thẳng nghiêng hoặc chếch [số hóa 1 phim]</t>
  </si>
  <si>
    <t>18.0092.0028</t>
  </si>
  <si>
    <t>Chụp X-quang cột sống thắt lưng chếch hai bên [số hóa 1 phim]</t>
  </si>
  <si>
    <t>18.0095.0028</t>
  </si>
  <si>
    <t>Chụp X-quang cột sống thắt lưng De Sèze [số hóa 1 phim]</t>
  </si>
  <si>
    <t>18.0094.0028</t>
  </si>
  <si>
    <t>Chụp X-quang cột sống thắt lưng động, gập ưỡn [số hóa 1 phim]</t>
  </si>
  <si>
    <t>18.0093.0028</t>
  </si>
  <si>
    <t>Chụp X-quang cột sống thắt lưng L5-S1 thẳng nghiêng [số hóa 1 phim]</t>
  </si>
  <si>
    <t>18.0091.0028</t>
  </si>
  <si>
    <t>Chụp X-quang cột sống thắt lưng thẳng nghiêng [số hóa 1 phim]</t>
  </si>
  <si>
    <t>18.0123.0028</t>
  </si>
  <si>
    <t>Chụp X-quang đỉnh phổi ưỡn [số hóa 1 phim]</t>
  </si>
  <si>
    <t>18.0074.0028</t>
  </si>
  <si>
    <t>Chụp X-quang hàm chếch một bên [số hóa 1 phim]</t>
  </si>
  <si>
    <t>18.0073.0028</t>
  </si>
  <si>
    <t>Chụp X-quang Hirtz [số hóa 1 phim]</t>
  </si>
  <si>
    <t>18.0076.0028</t>
  </si>
  <si>
    <t>Chụp X-quang hố yên thẳng hoặc nghiêng  [số hóa 1 phim]</t>
  </si>
  <si>
    <t>18.0071.0028</t>
  </si>
  <si>
    <t>Chụp X-quang hốc mắt thẳng nghiêng  [số hóa 1 phim]</t>
  </si>
  <si>
    <t>18.0112.0028</t>
  </si>
  <si>
    <t>Chụp X-quang khớp gối thẳng, nghiêng hoặc chếch [số hóa 1 phim]</t>
  </si>
  <si>
    <t>18.0110.0028</t>
  </si>
  <si>
    <t>Chụp X-quang khớp háng nghiêng [số hóa 1 phim]</t>
  </si>
  <si>
    <t>18.0109.0028</t>
  </si>
  <si>
    <t>Chụp X-quang khớp háng thẳng hai bên [số hóa 1 phim]</t>
  </si>
  <si>
    <t>18.0105.0028</t>
  </si>
  <si>
    <t>Chụp X-quang khớp khuỷu gập (Jones hoặc Coyle) [số hóa 1 phim]</t>
  </si>
  <si>
    <t>18.0104.0028</t>
  </si>
  <si>
    <t>Chụp X-quang khớp khuỷu thẳng, nghiêng hoặc chếch [số hóa 1 phim]</t>
  </si>
  <si>
    <t>18.0080.0028</t>
  </si>
  <si>
    <t>Chụp X-quang khớp thái dương hàm [số hóa 1 phim]</t>
  </si>
  <si>
    <t>18.0122.0028</t>
  </si>
  <si>
    <t>Chụp X-quang khớp ức đòn thẳng chếch [số hóa 1 phim]</t>
  </si>
  <si>
    <t>18.0101.0028</t>
  </si>
  <si>
    <t>Chụp X-quang khớp vai nghiêng hoặc chếch [số hóa 1 phim]</t>
  </si>
  <si>
    <t>18.0100.0028</t>
  </si>
  <si>
    <t>Chụp X-quang khớp vai thẳng [số hóa 1 phim]</t>
  </si>
  <si>
    <t>18.0098.0028</t>
  </si>
  <si>
    <t>Chụp X-quang khung chậu thẳng [số hóa 1 phim]</t>
  </si>
  <si>
    <t>18.0068.0028</t>
  </si>
  <si>
    <t>Chụp X-quang mặt thẳng nghiêng [số hóa 1 phim]</t>
  </si>
  <si>
    <t>18.0069.0028</t>
  </si>
  <si>
    <t>Chụp X-quang mặt thấp hoặc mặt cao [số hóa 1 phim]</t>
  </si>
  <si>
    <t>18.0085.0028</t>
  </si>
  <si>
    <t>Chụp X-quang mỏm trâm [số hóa 1 phim]</t>
  </si>
  <si>
    <t>18.0120.0028</t>
  </si>
  <si>
    <t>Chụp X-quang ngực nghiêng hoặc chếch mỗi bên [số hóa 1 phim]</t>
  </si>
  <si>
    <t>18.0119.0028</t>
  </si>
  <si>
    <t>Chụp X-quang ngực thẳng [số hóa 1 phim]</t>
  </si>
  <si>
    <t>18.0084.0028</t>
  </si>
  <si>
    <t>18.84</t>
  </si>
  <si>
    <t>Chụp X-quang phim cắn (Occlusal)</t>
  </si>
  <si>
    <t>Chụp Xquang phim cắn (Occlusal)</t>
  </si>
  <si>
    <t>18.0129.0028</t>
  </si>
  <si>
    <t>Chụp X-quang phim đo sọ thẳng, nghiêng (Cephalometric) [số hóa 1 phim]</t>
  </si>
  <si>
    <t>18.0082.0028</t>
  </si>
  <si>
    <t>Chụp X-quang răng cánh cắn (Bite wing) [số hóa 1 phim]</t>
  </si>
  <si>
    <t>18.0083.0028</t>
  </si>
  <si>
    <t>Chụp X-quang răng toàn cảnh [số hóa 1 phim]</t>
  </si>
  <si>
    <t>18.0078.0028</t>
  </si>
  <si>
    <t>Chụp X-quang Schuller [số hóa 1 phim]</t>
  </si>
  <si>
    <t>18.0067.0028</t>
  </si>
  <si>
    <t>Chụp X-quang sọ thẳng/nghiêng [số hóa 1 phim]</t>
  </si>
  <si>
    <t>18.0070.0028</t>
  </si>
  <si>
    <t>Chụp X-quang sọ tiếp tuyến [số hóa 1 phim]</t>
  </si>
  <si>
    <t>18.0079.0028</t>
  </si>
  <si>
    <t>Chụp X-quang Stenvers [số hóa 1 phim]</t>
  </si>
  <si>
    <t>18.0127.0028</t>
  </si>
  <si>
    <t>18.127</t>
  </si>
  <si>
    <t>Chụp X-quang tại giường</t>
  </si>
  <si>
    <t>Chụp Xquang tại giường</t>
  </si>
  <si>
    <t>18.0128.0028</t>
  </si>
  <si>
    <t>18.128</t>
  </si>
  <si>
    <t>Chụp X-quang tại phòng mổ</t>
  </si>
  <si>
    <t>Chụp Xquang tại phòng mổ</t>
  </si>
  <si>
    <t>18.0102.0028</t>
  </si>
  <si>
    <t>Chụp X-quang xương bả vai thẳng nghiêng [số hóa 1 phim]</t>
  </si>
  <si>
    <t>18.0108.0028</t>
  </si>
  <si>
    <t>Chụp X-quang xương bàn ngón tay thẳng, nghiêng hoặc chếch [số hóa 1 phim]</t>
  </si>
  <si>
    <t>18.0116.0028</t>
  </si>
  <si>
    <t>Chụp X-quang xương bàn, ngón chân thẳng, nghiêng hoặc chếch [số hóa 1 phim]</t>
  </si>
  <si>
    <t>18.0113.0028</t>
  </si>
  <si>
    <t>Chụp X-quang xương bánh chè và khớp đùi bánh chè [số hóa 1 phim]</t>
  </si>
  <si>
    <t>18.0114.0028</t>
  </si>
  <si>
    <t>Chụp X-quang xương cẳng chân thẳng nghiêng [số hóa 1 phim]</t>
  </si>
  <si>
    <t>18.0106.0028</t>
  </si>
  <si>
    <t>Chụp X-quang xương cẳng tay thẳng nghiêng [số hóa 1 phim]</t>
  </si>
  <si>
    <t>18.0103.0028</t>
  </si>
  <si>
    <t>Chụp X-quang xương cánh tay thẳng nghiêng [số hóa 1 phim]</t>
  </si>
  <si>
    <t>18.0075.0028</t>
  </si>
  <si>
    <t>Chụp X-quang xương chính mũi nghiêng hoặc tiếp tuyến [số hóa 1 phim]</t>
  </si>
  <si>
    <t>18.0115.0028</t>
  </si>
  <si>
    <t>Chụp X-quang xương cổ chân thẳng, nghiêng hoặc chếch [số hóa 1 phim]</t>
  </si>
  <si>
    <t>18.0107.0028</t>
  </si>
  <si>
    <t>Chụp X-quang xương cổ tay thẳng, nghiêng hoặc chếch [số hóa 1 phim]</t>
  </si>
  <si>
    <t>18.0099.0028</t>
  </si>
  <si>
    <t>Chụp X-quang xương đòn thẳng hoặc chếch [số hóa 1 phim]</t>
  </si>
  <si>
    <t>18.0111.0028</t>
  </si>
  <si>
    <t>Chụp X-quang xương đùi thẳng nghiêng [số hóa 1 phim]</t>
  </si>
  <si>
    <t>18.0117.0028</t>
  </si>
  <si>
    <t>Chụp X-quang xương gót thẳng nghiêng [số hóa 1 phim]</t>
  </si>
  <si>
    <t>18.0121.0028</t>
  </si>
  <si>
    <t>Chụp X-quang xương ức thẳng, nghiêng [số hóa 1 phim]</t>
  </si>
  <si>
    <t>37.2A03.0029</t>
  </si>
  <si>
    <t>Chụp X-quang số hóa 2 phim</t>
  </si>
  <si>
    <t>18.0072.0029</t>
  </si>
  <si>
    <t>Chụp X-quang Blondeau [số hóa 2 phim]</t>
  </si>
  <si>
    <t>18.0125.0029</t>
  </si>
  <si>
    <t>Chụp X-quang bụng không chuẩn bị thẳng hoặc nghiêng [số hóa 2 phim]</t>
  </si>
  <si>
    <t>18.0089.0029</t>
  </si>
  <si>
    <t>Chụp X-quang cột sống cổ C1-C2  [số hóa 2 phim]</t>
  </si>
  <si>
    <t>18.0087.0029</t>
  </si>
  <si>
    <t>Chụp X-quang cột sống cổ chếch hai bên [số hóa 2 phim]</t>
  </si>
  <si>
    <t>18.0086.0029</t>
  </si>
  <si>
    <t>Chụp X-quang cột sống cổ thẳng nghiêng [số hóa 2 phim]</t>
  </si>
  <si>
    <t>18.0096.0029</t>
  </si>
  <si>
    <t>Chụp X-quang cột sống cùng cụt thẳng nghiêng [số hóa 2 phim]</t>
  </si>
  <si>
    <t>18.0090.0029</t>
  </si>
  <si>
    <t>Chụp X-quang cột sống ngực thẳng nghiêng hoặc chếch [số hóa 2 phim]</t>
  </si>
  <si>
    <t>18.0092.0029</t>
  </si>
  <si>
    <t>Chụp X-quang cột sống thắt lưng chếch hai bên [số hóa 2 phim]</t>
  </si>
  <si>
    <t>18.0094.0029</t>
  </si>
  <si>
    <t>Chụp X-quang cột sống thắt lưng động, gập ưỡn [số hóa 2 phim]</t>
  </si>
  <si>
    <t>18.0093.0029</t>
  </si>
  <si>
    <t>Chụp X-quang cột sống thắt lưng L5-S1 thẳng nghiêng [số hóa 2 phim]</t>
  </si>
  <si>
    <t>18.0091.0029</t>
  </si>
  <si>
    <t>Chụp X-quang cột sống thắt lưng thẳng nghiêng [số hóa 2 phim]</t>
  </si>
  <si>
    <t>18.0071.0029</t>
  </si>
  <si>
    <t>Chụp X-quang hốc mắt thẳng nghiêng  [số hóa 2 phim]</t>
  </si>
  <si>
    <t>18.0112.0029</t>
  </si>
  <si>
    <t>Chụp X-quang khớp gối thẳng, nghiêng hoặc chếch [số hóa 2 phim]</t>
  </si>
  <si>
    <t>18.0104.0029</t>
  </si>
  <si>
    <t>Chụp X-quang khớp khuỷu thẳng, nghiêng hoặc chếch [số hóa 2 phim]</t>
  </si>
  <si>
    <t>18.0122.0029</t>
  </si>
  <si>
    <t>Chụp X-quang khớp ức đòn thẳng chếch [số hóa 2 phim]</t>
  </si>
  <si>
    <t>18.0100.0029</t>
  </si>
  <si>
    <t>Chụp X-quang khớp vai thẳng [số hóa 2 phim]</t>
  </si>
  <si>
    <t>18.0068.0029</t>
  </si>
  <si>
    <t>Chụp X-quang mặt thẳng nghiêng [số hóa 2 phim]</t>
  </si>
  <si>
    <t>18.0119.0029</t>
  </si>
  <si>
    <t>Chụp X-quang ngực thẳng [số hóa 2 phim]</t>
  </si>
  <si>
    <t>18.0129.0029</t>
  </si>
  <si>
    <t>Chụp X-quang phim đo sọ thẳng, nghiêng (Cephalometric) [số hóa 2 phim]</t>
  </si>
  <si>
    <t>18.0067.0029</t>
  </si>
  <si>
    <t>Chụp X-quang sọ thẳng/nghiêng [số hóa 2 phim]</t>
  </si>
  <si>
    <t>18.0102.0029</t>
  </si>
  <si>
    <t>Chụp X-quang xương bả vai thẳng nghiêng [số hóa 2 phim]</t>
  </si>
  <si>
    <t>18.0108.0029</t>
  </si>
  <si>
    <t>Chụp X-quang xương bàn ngón tay thẳng, nghiêng hoặc chếch [số hóa 2 phim]</t>
  </si>
  <si>
    <t>18.0116.0029</t>
  </si>
  <si>
    <t>Chụp X-quang xương bàn, ngón chân thẳng, nghiêng hoặc chếch [số hóa 2 phim]</t>
  </si>
  <si>
    <t>18.0113.0029</t>
  </si>
  <si>
    <t>Chụp X-quang xương bánh chè và khớp đùi bánh chè [số hóa 2 phim]</t>
  </si>
  <si>
    <t>18.0114.0029</t>
  </si>
  <si>
    <t>Chụp X-quang xương cẳng chân thẳng nghiêng [số hóa 2 phim]</t>
  </si>
  <si>
    <t>18.0106.0029</t>
  </si>
  <si>
    <t>Chụp X-quang xương cẳng tay thẳng nghiêng [số hóa 2 phim]</t>
  </si>
  <si>
    <t>18.0103.0029</t>
  </si>
  <si>
    <t>Chụp X-quang xương cánh tay thẳng nghiêng [số hóa 2 phim]</t>
  </si>
  <si>
    <t>18.0115.0029</t>
  </si>
  <si>
    <t>Chụp X-quang xương cổ chân thẳng, nghiêng hoặc chếch [số hóa 2 phim]</t>
  </si>
  <si>
    <t>18.0107.0029</t>
  </si>
  <si>
    <t>Chụp X-quang xương cổ tay thẳng, nghiêng hoặc chếch [số hóa 2 phim]</t>
  </si>
  <si>
    <t>18.0111.0029</t>
  </si>
  <si>
    <t>Chụp X-quang xương đùi thẳng nghiêng [số hóa 2 phim]</t>
  </si>
  <si>
    <t>18.0117.0029</t>
  </si>
  <si>
    <t>Chụp X-quang xương gót thẳng nghiêng [số hóa 2 phim]</t>
  </si>
  <si>
    <t>18.0121.0029</t>
  </si>
  <si>
    <t>Chụp X-quang xương ức thẳng, nghiêng [số hóa 2 phim]</t>
  </si>
  <si>
    <t>18.0088.0030</t>
  </si>
  <si>
    <t>37.2A03.0030</t>
  </si>
  <si>
    <t>18.88</t>
  </si>
  <si>
    <t>Chụp X-quang cột sống cổ động, nghiêng 3 tư thế [số hóa 3 phim]</t>
  </si>
  <si>
    <t>Chụp Xquang cột sống cổ động, nghiêng 3 tư thế</t>
  </si>
  <si>
    <t>Chụp X-quang số hóa 3 phim</t>
  </si>
  <si>
    <t>18.0097.0030</t>
  </si>
  <si>
    <t>18.97</t>
  </si>
  <si>
    <t>Chụp X-quang khớp cùng chậu thẳng chếch hai bên [số hóa 3 phim]</t>
  </si>
  <si>
    <t>Chụp Xquang khớp cùng chậu thẳng chếch hai bên</t>
  </si>
  <si>
    <t>18.0118.0030</t>
  </si>
  <si>
    <t>Chụp X-quang toàn bộ chi dưới thẳng [số hóa 3 phim]</t>
  </si>
  <si>
    <t>18.0081.2002</t>
  </si>
  <si>
    <t>15.2A03.2002</t>
  </si>
  <si>
    <t>Chụp X-quang răng cận chóp (Periapical) [số hóa]</t>
  </si>
  <si>
    <t>Chụp Xquang số hóa ổ răng hoặc cận chóp</t>
  </si>
  <si>
    <t>18.0138.0031</t>
  </si>
  <si>
    <t>37.2A03.0031</t>
  </si>
  <si>
    <t>Chụp X-quang tử cung vòi trứng [số hóa]</t>
  </si>
  <si>
    <t>Chụp tử cung-vòi trứng bằng số hóa</t>
  </si>
  <si>
    <t>18.0141.0032</t>
  </si>
  <si>
    <t>37.2A03.0032</t>
  </si>
  <si>
    <t>Chụp X-quang bể thận - niệu quản xuôi dòng [có thuốc cản quang, số hóa]</t>
  </si>
  <si>
    <t>Chụp hệ tiết niệu có tiêm thuốc cản quang (UIV) số hóa</t>
  </si>
  <si>
    <t>18.0140.0032</t>
  </si>
  <si>
    <t>Chụp X-quang niệu đồ tĩnh mạch (UIV) [có thuốc cản quang UVI, số hóa]</t>
  </si>
  <si>
    <t>18.0143.0033</t>
  </si>
  <si>
    <t>37.2A03.0033</t>
  </si>
  <si>
    <t>18.143</t>
  </si>
  <si>
    <t>Chụp X-quang niệu đạo bàng quang ngược dòng</t>
  </si>
  <si>
    <t>Chụp Xquang niệu đạo bàng quang ngược dòng</t>
  </si>
  <si>
    <t>Chụp niệu quản - bể thận ngược dòng (UPR) số hóa</t>
  </si>
  <si>
    <t>18.0142.0033</t>
  </si>
  <si>
    <t>Chụp X-quang niệu quản - bể thận ngược dòng [số hóa]</t>
  </si>
  <si>
    <t>18.0124.0034</t>
  </si>
  <si>
    <t>37.2A03.0034</t>
  </si>
  <si>
    <t>Chụp X-quang thực quản cổ nghiêng [có thuốc cản quang, số hóa]</t>
  </si>
  <si>
    <t>Chụp thực quản có uống thuốc cản quang số hóa</t>
  </si>
  <si>
    <t>18.0131.0035</t>
  </si>
  <si>
    <t>37.2A03.0035</t>
  </si>
  <si>
    <t>Chụp X-quang ruột non [có thuốc cản quang, số hóa]</t>
  </si>
  <si>
    <t>Chụp dạ dày-tá tràng có uống thuốc cản quang số hóa</t>
  </si>
  <si>
    <t>18.0130.0035</t>
  </si>
  <si>
    <t>Chụp X-quang thực quản dạ dày [có thuốc cản quang, số hóa]</t>
  </si>
  <si>
    <t>18.0132.0036</t>
  </si>
  <si>
    <t>37.2A03.0036</t>
  </si>
  <si>
    <t>Chụp X-quang đại tràng [có thuốc cản quang, số hóa]</t>
  </si>
  <si>
    <t>Chụp khung đại tràng có thuốc cản quang số hóa</t>
  </si>
  <si>
    <t>18.0704.0038</t>
  </si>
  <si>
    <t>37.2A03.0038</t>
  </si>
  <si>
    <t>Chụp X-quang số hóa cắt lớp tuyến vú 1 bên (tomosynthesis)</t>
  </si>
  <si>
    <t>Chụp XQ số hóa cắt lớp tuyến vú 1 bên (tomosynthesis)</t>
  </si>
  <si>
    <t>18.0139.0039</t>
  </si>
  <si>
    <t>37.2A03.0039</t>
  </si>
  <si>
    <t>18.139</t>
  </si>
  <si>
    <t>Chụp X-quang ống tuyến sữa</t>
  </si>
  <si>
    <t>Chụp Xquang ống tuyến sữa</t>
  </si>
  <si>
    <t xml:space="preserve">Chụp X-quang số hóa đường dò, các tuyến có bơm thuốc cản quang trực tiếp </t>
  </si>
  <si>
    <t>Chưa bao gồm ống thông, kim chọc chuyên dụng.</t>
  </si>
  <si>
    <t>18.0136.0039</t>
  </si>
  <si>
    <t>18.136</t>
  </si>
  <si>
    <t>Chụp X-quang tuyến nước bọt</t>
  </si>
  <si>
    <t>Chụp Xquang tuyến nước bọt</t>
  </si>
  <si>
    <t>18.0220.0040</t>
  </si>
  <si>
    <t>37.2A04.0040</t>
  </si>
  <si>
    <t>18.220</t>
  </si>
  <si>
    <t>Chụp cắt lớp vi tính bụng - tiểu khung thường quy (từ 1-32 dãy)</t>
  </si>
  <si>
    <t>Chụp cắt lớp vi tính bụng - tiểu khung thường quy (từ 1-32 dãy) [không có thuốc cản quang]</t>
  </si>
  <si>
    <t>Chụp cắt lớp vi tính bụng-tiểu khung thường quy (từ 1-32 dãy)</t>
  </si>
  <si>
    <t>Chụp CT Scanner đến 32 dãy không có thuốc cản quang</t>
  </si>
  <si>
    <t>Chụp cắt lớp vi tính, chụp mạch, cộng hưởng từ</t>
  </si>
  <si>
    <t>18.0255.0040</t>
  </si>
  <si>
    <t>18.255</t>
  </si>
  <si>
    <t>Chụp cắt lớp vi tính cột sống cổ không tiêm thuốc cản quang (từ 1- 32 dãy)</t>
  </si>
  <si>
    <t>18.0257.0040</t>
  </si>
  <si>
    <t>18.257</t>
  </si>
  <si>
    <t>Chụp cắt lớp vi tính cột sống ngực không tiêm thuốc cản quang (từ 1- 32 dãy)</t>
  </si>
  <si>
    <t>18.0259.0040</t>
  </si>
  <si>
    <t>18.259</t>
  </si>
  <si>
    <t>Chụp cắt lớp vi tính cột sống thắt lưng không tiêm thuốc cản quang (từ 1- 32 dãy)</t>
  </si>
  <si>
    <t>18.0163.0040</t>
  </si>
  <si>
    <t>18.163</t>
  </si>
  <si>
    <t>Chụp cắt lớp vi tính hàm mặt chùm tia hình nón hàm dưới (Cone-Beam CT)</t>
  </si>
  <si>
    <t>Chụp cắt lớp vi tính hàm mặt chùm tia hình nón hàm dưới (Cone-Beam CT) [không có thuốc cản quang]</t>
  </si>
  <si>
    <t>18.0162.0040</t>
  </si>
  <si>
    <t>18.162</t>
  </si>
  <si>
    <t>Chụp cắt lớp vi tính hàm mặt chùm tia hình nón hàm trên (Cone-Beam CT)</t>
  </si>
  <si>
    <t>Chụp cắt lớp vi tính hàm mặt chùm tia hình nón hàm trên (Cone-Beam CT)  [không có thuốc cản quang]</t>
  </si>
  <si>
    <t>18.0164.0040</t>
  </si>
  <si>
    <t>18.164</t>
  </si>
  <si>
    <t>Chụp cắt lớp vi tính hàm mặt chùm tia hình nón hàm trên hàm dưới (Cone-Beam CT)</t>
  </si>
  <si>
    <t>Chụp cắt lớp vi tính hàm mặt chùm tia hình nón hàm trên hàm dưới (Cone-Beam CT)  [không có thuốc cản quang]</t>
  </si>
  <si>
    <t>18.0222.0040</t>
  </si>
  <si>
    <t>18.222</t>
  </si>
  <si>
    <t>Chụp cắt lớp vi tính hệ tiết niệu thường quy (từ 1-32 dãy)</t>
  </si>
  <si>
    <t>Chụp cắt lớp vi tính hệ tiết niệu thường quy (từ 1-32 dãy) [không có thuốc cản quang]</t>
  </si>
  <si>
    <t>18.0261.0040</t>
  </si>
  <si>
    <t>18.261</t>
  </si>
  <si>
    <t>Chụp cắt lớp vi tính khớp thường quy không tiêm thuốc cản quang (từ 1- 32 dãy)</t>
  </si>
  <si>
    <t>18.0191.0040</t>
  </si>
  <si>
    <t>18.191</t>
  </si>
  <si>
    <t>Chụp cắt lớp vi tính lồng ngực không tiêm thuốc cản quang (từ 1- 32 dãy)</t>
  </si>
  <si>
    <t>18.0195.0040</t>
  </si>
  <si>
    <t>18.195</t>
  </si>
  <si>
    <t>Chụp cắt lớp vi tính nội soi ảo cây phế quản (từ 1- 32 dãy)</t>
  </si>
  <si>
    <t>Chụp cắt lớp vi tính nội soi ảo cây phế quản (từ 1- 32 dãy) [không có thuốc cản quang]</t>
  </si>
  <si>
    <t>18.0193.0040</t>
  </si>
  <si>
    <t>18.193</t>
  </si>
  <si>
    <t>Chụp cắt lớp vi tính phổi độ phân giải cao (từ 1- 32 dãy)</t>
  </si>
  <si>
    <t>Chụp cắt lớp vi tính phổi độ phân giải cao (từ 1- 32 dãy) [không có thuốc cản quang]</t>
  </si>
  <si>
    <t>18.0227.0040</t>
  </si>
  <si>
    <t>18.227</t>
  </si>
  <si>
    <t>Chụp cắt lớp vi tính ruột non (entero-scan) không dùng sonde (từ 1-32 dãy)</t>
  </si>
  <si>
    <t>Chụp cắt lớp vi tính ruột non (entero-scan) không dùng sonde (từ 1-32 dãy) [không có thuốc cản quang]</t>
  </si>
  <si>
    <t>18.0219.0040</t>
  </si>
  <si>
    <t>18.219</t>
  </si>
  <si>
    <t>Chụp cắt lớp vi tính tầng trên ổ bụng thường quy (gồm: chụp cắt lớp vi tính gan - mật, tụy, lách, dạ dày - tá tràng.v.v.) (từ 1-32 dãy)</t>
  </si>
  <si>
    <t>Chụp cắt lớp vi tính tầng trên ổ bụng thường quy (gồm: chụp cắt lớp vi tính gan - mật, tụy, lách, dạ dày - tá tràng.v.v.) (từ 1-32 dãy) [không có thuốc cản quang]</t>
  </si>
  <si>
    <t>Chụp cắt lớp vi tính tầng trên ổ bụng thường quy (gồm: chụp Cắt lớp vi tính gan-mật, tụy, lách, dạ dày-tá tràng.v.v.) (từ 1-32 dãy)</t>
  </si>
  <si>
    <t>18.0221.0040</t>
  </si>
  <si>
    <t>18.221</t>
  </si>
  <si>
    <t>Chụp cắt lớp vi tính tiểu khung thường quy (gồm: chụp cắt lớp vi tính tử cung - buồng trứng, tiền liệt tuyến, các khối u vùng tiểu khung.v.v.) (từ 1-32 dãy)</t>
  </si>
  <si>
    <t>Chụp cắt lớp vi tính tiểu khung thường quy (gồm: chụp cắt lớp vi tính tử cung - buồng trứng, tiền liệt tuyến, các khối u vùng tiểu khung.v.v.) (từ 1-32  dãy) [không có thuốc cản quang]</t>
  </si>
  <si>
    <t>Chụp cắt lớp vi tính tiểu khung thường quy (gồm: chụp cắt lớp vi tính tử cung-buồng trứng, tiền liệt tuyến, các khối u vùng tiểu khung.v.v.) (từ 1-32 dãy)</t>
  </si>
  <si>
    <t>18.0245.0040</t>
  </si>
  <si>
    <t>18.245</t>
  </si>
  <si>
    <t>Chụp cắt lớp vi tính tiểu khung thường quy (gồm: chụp cắt lớp vi tính tử cung-buồng trứng, tiền liệt tuyến, các khối u vùng tiểu khung.v.v.)</t>
  </si>
  <si>
    <t>Chụp cắt lớp vi tính tiểu khung thường quy (gồm: chụp cắt lớp vi tính tử cung-buồng trứng, tiền liệt tuyến, các khối u vùng tiểu khung.v.v.) [không có thuốc cản quang]</t>
  </si>
  <si>
    <t>18.0264.0040</t>
  </si>
  <si>
    <t>18.264</t>
  </si>
  <si>
    <t>Chụp cắt lớp vi tính xương chi không tiêm thuốc cản quang (từ 1- 32 dãy)</t>
  </si>
  <si>
    <t xml:space="preserve">Chụp cắt lớp vi tính xương chi không tiêm thuốc cản quang (từ 1- 32 dãy) </t>
  </si>
  <si>
    <t>18.0155.0040</t>
  </si>
  <si>
    <t>18.155</t>
  </si>
  <si>
    <t>Chụp CLVT hàm - mặt không tiêm thuốc cản quang (từ 1-32 dãy)</t>
  </si>
  <si>
    <t>Chụp CLVT hàm-mặt không tiêm thuốc cản quang (từ 1-32 dãy)</t>
  </si>
  <si>
    <t>18.0161.0040</t>
  </si>
  <si>
    <t>18.161</t>
  </si>
  <si>
    <t>Chụp CLVT hàm mặt có dựng hình 3D (từ 1-32 dãy)</t>
  </si>
  <si>
    <t>Chụp CLVT hàm mặt có dựng hình 3D (từ 1-32 dãy) [không có thuốc cản quang]</t>
  </si>
  <si>
    <t>18.0157.0040</t>
  </si>
  <si>
    <t>18.157</t>
  </si>
  <si>
    <t>Chụp CLVT hàm mặt có ứng dụng phần mềm nha khoa (từ 1-32 dãy)</t>
  </si>
  <si>
    <t>Chụp CLVT hàm mặt có ứng dụng phần mềm nha khoa (từ 1-32 dãy) [không có thuốc cản quang]</t>
  </si>
  <si>
    <t>18.0160.0040</t>
  </si>
  <si>
    <t>18.160</t>
  </si>
  <si>
    <t>Chụp CLVT hốc mắt (từ 1-32 dãy)</t>
  </si>
  <si>
    <t>Chụp CLVT hốc mắt (từ 1-32 dãy) [không có thuốc cản quang]</t>
  </si>
  <si>
    <t>18.0149.0040</t>
  </si>
  <si>
    <t>18.149</t>
  </si>
  <si>
    <t>Chụp CLVT sọ não không tiêm thuốc cản quang (từ 1-32 dãy)</t>
  </si>
  <si>
    <t>18.0158.0040</t>
  </si>
  <si>
    <t>18.158</t>
  </si>
  <si>
    <t>Chụp CLVT tai - xương đá không tiêm thuốc (từ 1-32 dãy)</t>
  </si>
  <si>
    <t>Chụp CLVT tai-xương đá không tiêm thuốc (từ 1-32 dãy)</t>
  </si>
  <si>
    <t>18.0220.0041</t>
  </si>
  <si>
    <t>37.2A04.0041</t>
  </si>
  <si>
    <t>Chụp cắt lớp vi tính bụng - tiểu khung thường quy (từ 1-32 dãy) [có thuốc cản quang]</t>
  </si>
  <si>
    <t>Chụp CT Scanner đến 32 dãy có thuốc cản quang</t>
  </si>
  <si>
    <t>18.0256.0041</t>
  </si>
  <si>
    <t>18.256</t>
  </si>
  <si>
    <t>Chụp cắt lớp vi tính cột sống cổ có tiêm thuốc cản quang (từ 1- 32 dãy)</t>
  </si>
  <si>
    <t>18.0258.0041</t>
  </si>
  <si>
    <t>18.258</t>
  </si>
  <si>
    <t>Chụp cắt lớp vi tính cột sống ngực có tiêm thuốc cản quang (từ 1- 32 dãy)</t>
  </si>
  <si>
    <t>18.0260.0041</t>
  </si>
  <si>
    <t>18.260</t>
  </si>
  <si>
    <t>Chụp cắt lớp vi tính cột sống thắt lưng có tiêm thuốc cản quang (từ 1- 32 dãy)</t>
  </si>
  <si>
    <t>18.0229.0041</t>
  </si>
  <si>
    <t>18.229</t>
  </si>
  <si>
    <t>Chụp cắt lớp vi tính đại tràng (colo-scan) dùng dịch hoặc hơi có nội soi ảo (từ 1-32 dãy)</t>
  </si>
  <si>
    <t>18.0230.0041</t>
  </si>
  <si>
    <t>18.230</t>
  </si>
  <si>
    <t>Chụp cắt lớp vi tính động mạch chủ - chậu (từ 1-32 dãy)</t>
  </si>
  <si>
    <t>Chụp cắt lớp vi tính động mạch chủ-chậu (từ 1-32 dãy)</t>
  </si>
  <si>
    <t>18.0197.0041</t>
  </si>
  <si>
    <t>18.197</t>
  </si>
  <si>
    <t>Chụp cắt lớp vi tính động mạch chủ ngực (từ 1- 32 dãy)</t>
  </si>
  <si>
    <t>18.0196.0041</t>
  </si>
  <si>
    <t>18.196</t>
  </si>
  <si>
    <t>Chụp cắt lớp vi tính động mạch phổi (từ 1- 32 dãy)</t>
  </si>
  <si>
    <t>18.0198.0041</t>
  </si>
  <si>
    <t>18.198</t>
  </si>
  <si>
    <t>Chụp cắt lớp vi tính động mạch vành, tim (từ 1- 32 dãy)</t>
  </si>
  <si>
    <t>18.0225.0041</t>
  </si>
  <si>
    <t>18.225</t>
  </si>
  <si>
    <t>Chụp cắt lớp vi tính gan có dựng hình đường mật (từ 1-32 dãy)</t>
  </si>
  <si>
    <t>Chụp cắt lớp vi tính gan có dựng hình đường mật (từ 1-32 dãy [có thuốc cản quang]</t>
  </si>
  <si>
    <t>18.0224.0041</t>
  </si>
  <si>
    <t>18.224</t>
  </si>
  <si>
    <t>Chụp cắt lớp vi tính hệ tiết niệu có khảo sát mạch thận và/hoặc dựng hình đường bài xuất (từ 1-32 dãy)</t>
  </si>
  <si>
    <t>Chụp cắt lớp vi tính hệ tiết niệu có khảo sát mạch thận và/hoặc dựng hình đường bài xuất (từ 1-32 dãy) [có thuốc cản quang]</t>
  </si>
  <si>
    <t>18.0222.0041</t>
  </si>
  <si>
    <t>Chụp cắt lớp vi tính hệ tiết niệu thường quy (từ 1-32 dãy) [có thuốc cản quang]</t>
  </si>
  <si>
    <t>18.0263.0041</t>
  </si>
  <si>
    <t>Chụp cắt lớp vi tính khớp có tiêm thuốc cản quang vào ổ khớp (từ 1- 32 dãy)</t>
  </si>
  <si>
    <t>18.0262.0041</t>
  </si>
  <si>
    <t>18.262</t>
  </si>
  <si>
    <t>Chụp cắt lớp vi tính khớp thường quy có tiêm thuốc cản quang (từ 1- 32 dãy)</t>
  </si>
  <si>
    <t>18.0192.0041</t>
  </si>
  <si>
    <t>18.192</t>
  </si>
  <si>
    <t>Chụp cắt lớp vi tính lồng ngực có tiêm thuốc cản quang (từ 1- 32 dãy)</t>
  </si>
  <si>
    <t>18.0267.0041</t>
  </si>
  <si>
    <t>18.267</t>
  </si>
  <si>
    <t>Chụp cắt lớp vi tính mạch máu chi dưới (từ 1- 32 dãy)</t>
  </si>
  <si>
    <t>18.0266.0041</t>
  </si>
  <si>
    <t>18.266</t>
  </si>
  <si>
    <t>Chụp cắt lớp vi tính mạch máu chi trên (từ 1- 32 dãy)</t>
  </si>
  <si>
    <t>18.0228.0041</t>
  </si>
  <si>
    <t>18.228</t>
  </si>
  <si>
    <t>Chụp cắt lớp vi tính ruột non (entero-scan) có dùng sonde (từ 1-32 dãy)</t>
  </si>
  <si>
    <t>Chụp cắt lớp vi tính ruột non (entero-scan) có dùng sonde (từ 1-32 dãy) [có thuốc cản quang]</t>
  </si>
  <si>
    <t>18.0226.0041</t>
  </si>
  <si>
    <t>18.226</t>
  </si>
  <si>
    <t>Chụp cắt lớp vi tính tạng khảo sát huyết động học khối u (CT perfusion) (từ 1-32 dãy)</t>
  </si>
  <si>
    <t>Chụp cắt lớp vi tính tạng khảo sát huyết động học khối u (CT perfusion) (từ 1-32 dãy) [có thuốc cản quang]</t>
  </si>
  <si>
    <t>18.0223.0041</t>
  </si>
  <si>
    <t>18.223</t>
  </si>
  <si>
    <t>Chụp cắt lớp vi tính tầng trên ổ bụng có khảo sát mạch các tạng (bao gồm mạch: gan, tụy, lách và mạch khối u) (từ 1-32 dãy)</t>
  </si>
  <si>
    <t>Chụp cắt lớp vi tính tầng trên ổ bụng có khảo sát mạch các tạng (bao gồm mạch: gan, tụy, lách và mạch khối u) (từ 1-32 dãy) [có thuốc cản quang]</t>
  </si>
  <si>
    <t>18.0219.0041</t>
  </si>
  <si>
    <t>Chụp cắt lớp vi tính tầng trên ổ bụng thường quy (gồm: chụp cắt lớp vi tính gan - mật, tụy, lách, dạ dày - tá tràng.v.v.) (từ 1-32 dãy) [có thuốc cản quang]</t>
  </si>
  <si>
    <t>18.0221.0041</t>
  </si>
  <si>
    <t>Chụp cắt lớp vi tính tiểu khung thường quy (gồm: chụp cắt lớp vi tính tử cung - buồng trứng, tiền liệt tuyến, các khối u vùng tiểu khung.v.v.) (từ 1-32 dãy) [có thuốc cản quang]</t>
  </si>
  <si>
    <t>18.0245.0041</t>
  </si>
  <si>
    <t>Chụp cắt lớp vi tính tiểu khung thường quy (gồm: chụp cắt lớp vi tính tử cung-buồng trứng, tiền liệt tuyến, các khối u vùng tiểu khung.v.v.) [có thuốc cản quang, tử 1-32 dãy]</t>
  </si>
  <si>
    <t>18.0265.0041</t>
  </si>
  <si>
    <t>18.265</t>
  </si>
  <si>
    <t>Chụp cắt lớp vi tính xương chi có tiêm thuốc cản quang (từ 1- 32 dãy)</t>
  </si>
  <si>
    <t xml:space="preserve">Chụp cắt lớp vi tính xương chi có tiêm thuốc cản quang (từ 1- 32 dãy) </t>
  </si>
  <si>
    <t>18.0156.0041</t>
  </si>
  <si>
    <t>18.156</t>
  </si>
  <si>
    <t>Chụp CLVT hàm - mặt có tiêm thuốc cản quang (từ 1-32 dãy)</t>
  </si>
  <si>
    <t>Chụp CLVT hàm-mặt có tiêm thuốc cản quang (từ 1-32 dãy)</t>
  </si>
  <si>
    <t>18.0151.0041</t>
  </si>
  <si>
    <t>18.151</t>
  </si>
  <si>
    <t>Chụp CLVT hệ động mạch cảnh có tiêm thuốc cản quang (từ 1-32 dãy)</t>
  </si>
  <si>
    <t>18.0160.0041</t>
  </si>
  <si>
    <t>Chụp CLVT hốc mắt (từ 1-32 dãy) [có thuốc cản quang]</t>
  </si>
  <si>
    <t>18.0153.0041</t>
  </si>
  <si>
    <t>18.153</t>
  </si>
  <si>
    <t>Chụp CLVT mạch máu não (từ 1-32 dãy)</t>
  </si>
  <si>
    <t>18.0154.0041</t>
  </si>
  <si>
    <t>18.154</t>
  </si>
  <si>
    <t>Chụp CLVT sọ não có dựng hình 3D (từ 1-32 dãy)</t>
  </si>
  <si>
    <t>Chụp CLVT sọ não có dựng hình 3D (từ 1-32 dãy) [có thuốc cản quang]</t>
  </si>
  <si>
    <t>18.0150.0041</t>
  </si>
  <si>
    <t>18.150</t>
  </si>
  <si>
    <t>Chụp CLVT sọ não có tiêm thuốc cản quang (từ 1-32 dãy)</t>
  </si>
  <si>
    <t>18.0159.0041</t>
  </si>
  <si>
    <t>18.159</t>
  </si>
  <si>
    <t>Chụp CLVT tai - xương đá có tiêm thuốc cản quang (từ 1-32 dãy)</t>
  </si>
  <si>
    <t>Chụp CLVT tai-xương đá có tiêm thuốc cản quang (từ 1-32 dãy)</t>
  </si>
  <si>
    <t>18.0152.0041</t>
  </si>
  <si>
    <t>18.152</t>
  </si>
  <si>
    <t>Chụp CLVT tưới máu não (CT perfusion) (từ 1-32 dãy)</t>
  </si>
  <si>
    <t>12. UNG BƯỚU</t>
  </si>
  <si>
    <t>18.0232.0042</t>
  </si>
  <si>
    <t>37.2A04.0042</t>
  </si>
  <si>
    <t>Chụp cắt lớp vi tính bụng-tiểu khung thường quy (từ 64-128 dãy)</t>
  </si>
  <si>
    <t>Chụp cắt lớp vi tính bụng-tiểu khung thường quy (từ 64-128 dãy) [có thuốc cản quang]</t>
  </si>
  <si>
    <t>Chụp CT Scanner 64 dãy đến 128 dãy có thuốc cản quang</t>
  </si>
  <si>
    <t>18.0269.0042</t>
  </si>
  <si>
    <t>Chụp cắt lớp vi tính cột sống cổ có tiêm thuốc cản quang (từ 64-128 dãy)</t>
  </si>
  <si>
    <t>Chụp cắt lớp vi tính cột sống cổ có tiêm thuốc cản quang (từ 64- 128 dãy)</t>
  </si>
  <si>
    <t>18.0271.0042</t>
  </si>
  <si>
    <t>Chụp cắt lớp vi tính cột sống ngực có tiêm thuốc cản quang (từ 64-128 dãy)</t>
  </si>
  <si>
    <t>Chụp cắt lớp vi tính cột sống ngực có tiêm thuốc cản quang (từ 64- 128 dãy)</t>
  </si>
  <si>
    <t>18.0273.0042</t>
  </si>
  <si>
    <t>Chụp cắt lớp vi tính cột sống thắt lưng có tiêm thuốc cản quang (từ 64-128 dãy)</t>
  </si>
  <si>
    <t>Chụp cắt lớp vi tính cột sống thắt lưng có tiêm thuốc cản quang (từ 64- 128 dãy)</t>
  </si>
  <si>
    <t>18.0241.0042</t>
  </si>
  <si>
    <t>Chụp cắt lớp vi tính đại tràng (colo-scan) dùng dịch hoặc hơi có nội soi ảo (từ 64-128 dãy)</t>
  </si>
  <si>
    <t>Chụp cắt lớp vi tính đại tràng (colo-scan) dùng dịch hoặc hơi có nội soi ảo (từ 64-128 dãy) [có thuốc cản quang]</t>
  </si>
  <si>
    <t>18.0242.0042</t>
  </si>
  <si>
    <t>Chụp cắt lớp vi tính động mạch chủ - chậu (từ 64-128 dãy)</t>
  </si>
  <si>
    <t>Chụp cắt lớp vi tính động mạch chủ-chậu (từ 64-128 dãy)</t>
  </si>
  <si>
    <t>18.0206.0042</t>
  </si>
  <si>
    <t>Chụp cắt lớp vi tính động mạch chủ ngực (từ 64-128 dãy)</t>
  </si>
  <si>
    <t>Chụp cắt lớp vi tính động mạch chủ ngực (từ 64- 128 dãy)</t>
  </si>
  <si>
    <t>18.0205.0042</t>
  </si>
  <si>
    <t>Chụp cắt lớp vi tính động mạch phổi (từ 64-128 dãy)</t>
  </si>
  <si>
    <t>Chụp cắt lớp vi tính động mạch phổi (từ 64- 128 dãy)</t>
  </si>
  <si>
    <t>18.0207.0042</t>
  </si>
  <si>
    <t>Chụp cắt lớp vi tính động mạch vành, tim (từ 64-128 dãy)</t>
  </si>
  <si>
    <t>Chụp cắt lớp vi tính động mạch vành, tim (từ 64- 128 dãy)</t>
  </si>
  <si>
    <t>18.0237.0042</t>
  </si>
  <si>
    <t>Chụp cắt lớp vi tính gan có dựng hình đường mật (từ 64-128 dãy)</t>
  </si>
  <si>
    <t>Chụp cắt lớp vi tính gan có dựng hình đường mật (từ 64-128 dãy) [có thuốc cản quang]</t>
  </si>
  <si>
    <t>18.0236.0042</t>
  </si>
  <si>
    <t>Chụp cắt lớp vi tính hệ tiết niệu có khảo sát mạch thận và/hoặc dựng hình đường bài xuất (từ 64-128 dãy)</t>
  </si>
  <si>
    <t>Chụp cắt lớp vi tính hệ tiết niệu có khảo sát mạch thận và/hoặc dựng hình đường bài xuất (từ 64-128 dãy) [có thuốc cản quang]</t>
  </si>
  <si>
    <t>18.0234.0042</t>
  </si>
  <si>
    <t>Chụp cắt lớp vi tính hệ tiết niệu thường quy (từ 64-128 dãy)</t>
  </si>
  <si>
    <t>Chụp cắt lớp vi tính hệ tiết niệu thường quy (từ 64-128 dãy) [có thuốc cản quang]</t>
  </si>
  <si>
    <t>18.0276.0042</t>
  </si>
  <si>
    <t>Chụp cắt lớp vi tính khớp có tiêm thuốc cản quang vào ổ khớp (từ 64-128 dãy)</t>
  </si>
  <si>
    <t>Chụp cắt lớp vi tính khớp có tiêm thuốc cản quang vào ổ khớp (từ 64- 128 dãy)</t>
  </si>
  <si>
    <t>18.0275.0042</t>
  </si>
  <si>
    <t>Chụp cắt lớp vi tính khớp thường quy có tiêm thuốc cản quang (từ 64-128 dãy)</t>
  </si>
  <si>
    <t>Chụp cắt lớp vi tính khớp thường quy có tiêm thuốc cản quang (từ 64- 128 dãy)</t>
  </si>
  <si>
    <t>18.0201.0042</t>
  </si>
  <si>
    <t>Chụp cắt lớp vi tính lồng ngực có tiêm thuốc cản quang (từ 64-128 dãy)</t>
  </si>
  <si>
    <t>Chụp cắt lớp vi tính lồng ngực có tiêm thuốc cản quang (từ 64- 128 dãy)</t>
  </si>
  <si>
    <t>18.0281.0042</t>
  </si>
  <si>
    <t>Chụp cắt lớp vi tính mạch máu chi dưới (từ 64-128 dãy)</t>
  </si>
  <si>
    <t>Chụp cắt lớp vi tính mạch máu chi dưới (từ 64- 128 dãy)</t>
  </si>
  <si>
    <t>18.0280.0042</t>
  </si>
  <si>
    <t>18.280</t>
  </si>
  <si>
    <t>Chụp cắt lớp vi tính mạch máu chi trên (từ 64-128 dãy)</t>
  </si>
  <si>
    <t>Chụp cắt lớp vi tính mạch máu chi trên (từ 64- 128 dãy)</t>
  </si>
  <si>
    <t>18.0240.0042</t>
  </si>
  <si>
    <t>18.240</t>
  </si>
  <si>
    <t>Chụp cắt lớp vi tính ruột non (entero-scan) có dùng sonde (từ 64-128 dãy)</t>
  </si>
  <si>
    <t>Chụp cắt lớp vi tính ruột non (entero-scan) có dùng sonde (từ 64-128 dãy) [có thuốc cản quang]</t>
  </si>
  <si>
    <t>18.0238.0042</t>
  </si>
  <si>
    <t>Chụp cắt lớp vi tính tạng khảo sát huyết động học khối u (CT perfusion) (từ 64-128 dãy)</t>
  </si>
  <si>
    <t>Chụp cắt lớp vi tính tạng khảo sát huyết động học khối u (CT perfusion) (từ 64-128 dãy)  [có thuốc cản quang]</t>
  </si>
  <si>
    <t>18.0235.0042</t>
  </si>
  <si>
    <t>Chụp cắt lớp vi tính tầng trên ổ bụng có khảo sát mạch các tạng (bao gồm mạch: gan, tụy, lách và mạch khối u) (từ 64-128 dãy)</t>
  </si>
  <si>
    <t>18.0231.0042</t>
  </si>
  <si>
    <t>Chụp cắt lớp vi tính tầng trên ổ bụng thường quy (gồm: chụp cắt lớp vi tính gan - mật, tụy, lách, dạ dày - tá tràng.v.v.) (từ 64-128 dãy) [có thuốc cản quang]</t>
  </si>
  <si>
    <t>Chụp cắt lớp vi tính tầng trên ổ bụng thường quy (gồm: chụp Cắt lớp vi tính gan-mật, tụy, lách, dạ dày-tá tràng.v.v.) (từ 64-128 dãy)</t>
  </si>
  <si>
    <t>18.0233.0042</t>
  </si>
  <si>
    <t>Chụp cắt lớp vi tính tiểu khung thường quy (gồm: chụp cắt lớp vi tính tử cung - buồng trứng, tiền liệt tuyến, các khối u vùng tiểu khung.v.v.) (từ 64-128 dãy) [có thuốc cản quang]</t>
  </si>
  <si>
    <t>Chụp cắt lớp vi tính tiểu khung thường quy (gồm: chụp cắt lớp vi tính tử cung-buồng trứng, tiền liệt tuyến, các khối u vùng tiểu khung.v.v.) (từ 64-128 dãy)</t>
  </si>
  <si>
    <t>18.0245.0042</t>
  </si>
  <si>
    <t>Chụp cắt lớp vi tính tiểu khung thường quy (gồm: chụp cắt lớp vi tính tử cung-buồng trứng, tiền liệt tuyến, các khối u vùng tiểu khung.v.v.) [có thuốc cản quang]</t>
  </si>
  <si>
    <t>18.0278.0042</t>
  </si>
  <si>
    <t>Chụp cắt lớp vi tính xương chi có tiêm thuốc cản quang (từ 64-128 dãy)</t>
  </si>
  <si>
    <t>Chụp cắt lớp vi tính xương chi có tiêm thuốc cản quang (từ 64- 128 dãy)</t>
  </si>
  <si>
    <t>18.0172.0042</t>
  </si>
  <si>
    <t>Chụp CLVT hàm - mặt có tiêm thuốc cản quang (từ 64-128 dãy)</t>
  </si>
  <si>
    <t>Chụp CLVT hàm-mặt có tiêm thuốc cản quang (từ 64-128 dãy)</t>
  </si>
  <si>
    <t>18.0167.0042</t>
  </si>
  <si>
    <t>Chụp CLVT hệ động mạch cảnh có tiêm thuốc cản quang (từ 64-128 dãy)</t>
  </si>
  <si>
    <t>18.0176.0042</t>
  </si>
  <si>
    <t>Chụp CLVT hốc mắt (từ 64-128 dãy)</t>
  </si>
  <si>
    <t>Chụp CLVT hốc mắt (từ 64-128 dãy) [có thuốc cản quang]</t>
  </si>
  <si>
    <t>18.0169.0042</t>
  </si>
  <si>
    <t>Chụp CLVT mạch máu não (từ 64-128 dãy)</t>
  </si>
  <si>
    <t>18.0170.0042</t>
  </si>
  <si>
    <t>18.170</t>
  </si>
  <si>
    <t>Chụp CLVT sọ não có dựng hình 3D (từ 64-128 dãy)</t>
  </si>
  <si>
    <t>Chụp CLVT sọ não có dựng hình 3D (từ 64-128 dãy) [có thuốc cản quang]</t>
  </si>
  <si>
    <t>18.0166.0042</t>
  </si>
  <si>
    <t>Chụp CLVT sọ não có tiêm thuốc cản quang (từ 64-128 dãy)</t>
  </si>
  <si>
    <t>18.0175.0042</t>
  </si>
  <si>
    <t>Chụp CLVT tai - xương đá có tiêm thuốc cản quang (từ 64-128 dãy)</t>
  </si>
  <si>
    <t>Chụp CLVT tai-xương đá có tiêm thuốc cản quang (từ 64-128 dãy)</t>
  </si>
  <si>
    <t>18.0168.0042</t>
  </si>
  <si>
    <t>Chụp CLVT tưới máu não (CT perfusion) (từ 64-128 dãy)</t>
  </si>
  <si>
    <t>18.0232.0043</t>
  </si>
  <si>
    <t>37.2A04.0043</t>
  </si>
  <si>
    <t>Chụp cắt lớp vi tính bụng-tiểu khung thường quy (từ 64-128 dãy) [không có thuốc cản quang]</t>
  </si>
  <si>
    <t>Chụp CT Scanner 64 dãy đến 128 dãy không có thuốc cản quang</t>
  </si>
  <si>
    <t>18.0268.0043</t>
  </si>
  <si>
    <t>Chụp cắt lớp vi tính cột sống cổ không tiêm thuốc cản quang (từ 64-128 dãy)</t>
  </si>
  <si>
    <t>Chụp cắt lớp vi tính cột sống cổ không tiêm thuốc cản quang (từ 64- 128 dãy)</t>
  </si>
  <si>
    <t>18.0270.0043</t>
  </si>
  <si>
    <t>18.270</t>
  </si>
  <si>
    <t>Chụp cắt lớp vi tính cột sống ngực không tiêm thuốc cản quang (từ 64-128 dãy)</t>
  </si>
  <si>
    <t>Chụp cắt lớp vi tính cột sống ngực không tiêm thuốc cản quang (từ 64- 128 dãy)</t>
  </si>
  <si>
    <t>18.0272.0043</t>
  </si>
  <si>
    <t>Chụp cắt lớp vi tính cột sống thắt lưng không tiêm thuốc cản quang (từ 64-128 dãy)</t>
  </si>
  <si>
    <t>Chụp cắt lớp vi tính cột sống thắt lưng không tiêm thuốc cản quang (từ 64- 128 dãy)</t>
  </si>
  <si>
    <t>18.0234.0043</t>
  </si>
  <si>
    <t>Chụp cắt lớp vi tính hệ tiết niệu thường quy (từ 64-128 dãy) [không có thuốc cản quang]</t>
  </si>
  <si>
    <t>18.0274.0043</t>
  </si>
  <si>
    <t>Chụp cắt lớp vi tính khớp thường quy không tiêm thuốc cản quang (từ 64-128 dãy)</t>
  </si>
  <si>
    <t>Chụp cắt lớp vi tính khớp thường quy không tiêm thuốc cản quang (từ 64- 128 dãy)</t>
  </si>
  <si>
    <t>18.0200.0043</t>
  </si>
  <si>
    <t>18.200</t>
  </si>
  <si>
    <t>Chụp cắt lớp vi tính lồng ngực không tiêm thuốc cản quang (từ 64-128 dãy)</t>
  </si>
  <si>
    <t>Chụp cắt lớp vi tính lồng ngực không tiêm thuốc cản quang (từ 64- 128 dãy)</t>
  </si>
  <si>
    <t>18.0204.0043</t>
  </si>
  <si>
    <t>Chụp cắt lớp vi tính nội soi ảo cây phế quản (từ 64-128 dãy) [không có thuốc cản quang]</t>
  </si>
  <si>
    <t>Chụp cắt lớp vi tính nội soi ảo cây phế quản (từ 64- 128 dãy)</t>
  </si>
  <si>
    <t>18.0202.0043</t>
  </si>
  <si>
    <t>Chụp cắt lớp vi tính phổi độ phân giải cao (từ 64-128 dãy) [không có thuốc cản quang]</t>
  </si>
  <si>
    <t>Chụp cắt lớp vi tính phổi độ phân giải cao (từ 64- 128 dãy)</t>
  </si>
  <si>
    <t>18.0239.0043</t>
  </si>
  <si>
    <t>Chụp cắt lớp vi tính ruột non (entero-scan) không dùng sonde (từ 64-128 dãy)</t>
  </si>
  <si>
    <t>Chụp cắt lớp vi tính ruột non (entero-scan) không dùng sonde (từ 64-128 dãy) [không có thuốc cản quang]</t>
  </si>
  <si>
    <t>18.0231.0043</t>
  </si>
  <si>
    <t>Chụp cắt lớp vi tính tầng trên ổ bụng thường quy (gồm: chụp cắt lớp vi tính gan - mật, tụy, lách, dạ dày - tá tràng.v.v.) (từ 64-128 dãy) [không có thuốc cản quang]</t>
  </si>
  <si>
    <t>18.0233.0043</t>
  </si>
  <si>
    <t>Chụp cắt lớp vi tính tiểu khung thường quy (gồm: chụp cắt lớp vi tính tử cung - buồng trứng, tiền liệt tuyến, các khối u vùng tiểu khung.v.v.) (từ 64-128 dãy) [không có thuốc cản quang]</t>
  </si>
  <si>
    <t>18.0245.0043</t>
  </si>
  <si>
    <t>Chụp cắt lớp vi tính tiểu khung thường quy (gồm: chụp cắt lớp vi tính tử cung-buồng trứng, tiền liệt tuyến, các khối u vùng tiểu khung.v.v.) [không có thuốc cản quang, 64-128 dãy]</t>
  </si>
  <si>
    <t>18.0208.0043</t>
  </si>
  <si>
    <t>Chụp cắt lớp vi tính tính điểm vôi hóa mạch vành (từ 64-128 dãy) [không có thuốc cản quang]</t>
  </si>
  <si>
    <t>Chụp cắt lớp vi tính tính điểm vôi hóa mạch vành (từ 64- 128 dãy)</t>
  </si>
  <si>
    <t>18.0277.0043</t>
  </si>
  <si>
    <t>Chụp cắt lớp vi tính xương chi không tiêm thuốc cản quang (từ 64-128 dãy)</t>
  </si>
  <si>
    <t>Chụp cắt lớp vi tính xương chi không tiêm thuốc cản quang (từ 64- 128 dãy)</t>
  </si>
  <si>
    <t>18.0171.0043</t>
  </si>
  <si>
    <t>Chụp CLVT hàm - mặt không tiêm thuốc cản quang (từ 64-128 dãy)</t>
  </si>
  <si>
    <t>Chụp CLVT hàm-mặt không tiêm thuốc cản quang (từ 64-128 dãy)</t>
  </si>
  <si>
    <t>18.0177.0043</t>
  </si>
  <si>
    <t>Chụp CLVT hàm mặt có dựng hình 3D (từ 64-128 dãy)</t>
  </si>
  <si>
    <t>Chụp CLVT hàm mặt có dựng hình 3D (từ 64-128 dãy) [không có thuốc cản quang]</t>
  </si>
  <si>
    <t>18.0173.0043</t>
  </si>
  <si>
    <t>Chụp CLVT hàm mặt có ứng dụng phần mềm nha khoa (từ 64-128 dãy)</t>
  </si>
  <si>
    <t>Chụp CLVT hàm mặt có ứng dụng phần mềm nha khoa (từ 64-128 dãy) [không có thuốc cản quang]</t>
  </si>
  <si>
    <t>18.0176.0043</t>
  </si>
  <si>
    <t>Chụp CLVT hốc mắt (từ 64-128 dãy) [không có thuốc cản quang]</t>
  </si>
  <si>
    <t>18.0165.0043</t>
  </si>
  <si>
    <t>Chụp CLVT sọ não không tiêm thuốc cản quang (từ 64-128 dãy)</t>
  </si>
  <si>
    <t>18.0174.0043</t>
  </si>
  <si>
    <t>Chụp CLVT tai - xương đá không tiêm thuốc (từ 64-128 dãy)</t>
  </si>
  <si>
    <t>Chụp CLVT tai-xương đá không tiêm thuốc (từ 64-128 dãy)</t>
  </si>
  <si>
    <t>18.0279.0044</t>
  </si>
  <si>
    <t>37.2A04.0044</t>
  </si>
  <si>
    <t>Chụp cắt lớp vi tính tầm soát toàn thân (từ 64-128 dãy) [có thuốc cản quang]</t>
  </si>
  <si>
    <t>Chụp cắt lớp vi tính tầm soát toàn thân (từ 64- 128 dãy)</t>
  </si>
  <si>
    <t>Chụp CT Scanner toàn thân 64 dãy - 128 dãy có thuốc cản quang</t>
  </si>
  <si>
    <t>18.0244.0046</t>
  </si>
  <si>
    <t>37.2A04.0046</t>
  </si>
  <si>
    <t>Chụp cắt lớp vi tính bụng - tiểu khung thường quy (từ ≥ 256 dãy) [có thuốc cản quang]</t>
  </si>
  <si>
    <t>Chụp cắt lớp vi tính bụng-tiểu khung thường quy (từ ≥ 256 dãy)</t>
  </si>
  <si>
    <t>Chụp CT Scanner từ 256 dãy trở lên có thuốc cản quang</t>
  </si>
  <si>
    <t>18.0283.0046</t>
  </si>
  <si>
    <t>Chụp cắt lớp vi tính cột sống cổ có tiêm thuốc cản quang (từ ≥256 dãy)</t>
  </si>
  <si>
    <t>18.0285.0046</t>
  </si>
  <si>
    <t>Chụp cắt lớp vi tính cột sống ngực có tiêm thuốc cản quang (từ ≥256 dãy)</t>
  </si>
  <si>
    <t>18.0287.0046</t>
  </si>
  <si>
    <t>Chụp cắt lớp vi tính cột sống thắt lưng có tiêm thuốc cản quang (từ ≥256 dãy)</t>
  </si>
  <si>
    <t>18.0253.0046</t>
  </si>
  <si>
    <t>Chụp cắt lớp vi tính đại tràng (colo-scan) dùng dịch hoặc hơi có nội soi ảo (từ ≥ 256 dãy)</t>
  </si>
  <si>
    <t>Chụp cắt lớp vi tính đại tràng (colo-scan) dùng dịch hoặc hơi có nội soi ảo (từ ≥ 256 dãy) [có thuốc cản quang]</t>
  </si>
  <si>
    <t>18.0215.0046</t>
  </si>
  <si>
    <t>Chụp cắt lớp vi tính động mạch chủ ngực (từ ≥ 256 dãy)</t>
  </si>
  <si>
    <t>18.0254.0046</t>
  </si>
  <si>
    <t>Chụp cắt lớp vi tính động mạch chủ-chậu (từ ≥ 256 dãy)</t>
  </si>
  <si>
    <t>18.0214.0046</t>
  </si>
  <si>
    <t>Chụp cắt lớp vi tính động mạch phổi (từ ≥ 256 dãy)</t>
  </si>
  <si>
    <t>18.0216.0046</t>
  </si>
  <si>
    <t>Chụp cắt lớp vi tính động mạch vành, tim có dùng thuốc beta block (từ ≥ 256 dãy)</t>
  </si>
  <si>
    <t>18.0217.0046</t>
  </si>
  <si>
    <t>Chụp cắt lớp vi tính động mạch vành, tim không dùng thuốc beta block (từ ≥ 256 dãy)</t>
  </si>
  <si>
    <t>18.0249.0046</t>
  </si>
  <si>
    <t>Chụp cắt lớp vi tính gan có dựng hình đường mật (từ ≥ 256 dãy)</t>
  </si>
  <si>
    <t>Chụp cắt lớp vi tính gan có dựng hình đường mật (từ ≥ 256 dãy) [có thuốc cản quang]</t>
  </si>
  <si>
    <t>18.0248.0046</t>
  </si>
  <si>
    <t>Chụp cắt lớp vi tính hệ tiết niệu có khảo sát mạch thận và/hoặc dựng hình đường bài xuất (từ ≥ 256 dãy)</t>
  </si>
  <si>
    <t>18.0246.0046</t>
  </si>
  <si>
    <t>Chụp cắt lớp vi tính hệ tiết niệu thường quy (từ ≥ 256 dãy)</t>
  </si>
  <si>
    <t>Chụp cắt lớp vi tính hệ tiết niệu thường quy (từ ≥ 256 dãy) [có thuốc cản quang]</t>
  </si>
  <si>
    <t>18.0290.0046</t>
  </si>
  <si>
    <t>18.290</t>
  </si>
  <si>
    <t>Chụp cắt lớp vi tính khớp có tiêm thuốc cản quang vào ổ khớp (từ ≥256 dãy)</t>
  </si>
  <si>
    <t>18.0289.0046</t>
  </si>
  <si>
    <t>Chụp cắt lớp vi tính khớp thường quy có tiêm thuốc cản quang (từ ≥256 dãy)</t>
  </si>
  <si>
    <t>18.0210.0046</t>
  </si>
  <si>
    <t>18.210</t>
  </si>
  <si>
    <t>Chụp cắt lớp vi tính lồng ngực có tiêm thuốc cản quang (từ ≥ 256 dãy)</t>
  </si>
  <si>
    <t>18.0295.0046</t>
  </si>
  <si>
    <t>Chụp cắt lớp vi tính mạch máu chi dưới (từ ≥256 dãy)</t>
  </si>
  <si>
    <t>18.0294.0046</t>
  </si>
  <si>
    <t>Chụp cắt lớp vi tính mạch máu chi trên (từ ≥256 dãy)</t>
  </si>
  <si>
    <t>18.0252.0046</t>
  </si>
  <si>
    <t>Chụp cắt lớp vi tính ruột non (entero-scan) có dùng sonde (từ ≥ 256 dãy)</t>
  </si>
  <si>
    <t>Chụp cắt lớp vi tính ruột non (entero-scan) có dùng sonde (từ ≥ 256 dãy) [có thuốc cản quang]</t>
  </si>
  <si>
    <t>18.0250.0046</t>
  </si>
  <si>
    <t>18.250</t>
  </si>
  <si>
    <t>Chụp cắt lớp vi tính tạng khảo sát huyết động học khối u (CT perfusion) (từ ≥ 256 dãy)</t>
  </si>
  <si>
    <t>Chụp cắt lớp vi tính tạng khảo sát huyết động học khối u (CT perfusion) (từ ≥ 256 dãy) [có thuốc cản quang]</t>
  </si>
  <si>
    <t>18.0247.0046</t>
  </si>
  <si>
    <t>Chụp cắt lớp vi tính tầng trên ổ bụng có khảo sát mạch các tạng (bao gồm mạch: gan, tụy, lách và mạch khối u) (từ ≥ 256 dãy)</t>
  </si>
  <si>
    <t>18.0243.0046</t>
  </si>
  <si>
    <t>Chụp cắt lớp vi tính tầng trên ổ bụng thường quy (gồm: chụp cắt lớp vi tính gan - mật, tụy, lách, dạ dày - tá tràng.v.v.) (từ ≥ 256 dãy) [có thuốc cản quang]</t>
  </si>
  <si>
    <t>Chụp cắt lớp vi tính tầng trên ổ bụng thường quy (gồm: chụp Cắt lớp vi tính gan-mật, tụy, lách, dạ dày-tá tràng.v.v.) (từ ≥ 256 dãy)</t>
  </si>
  <si>
    <t>18.0245.0046</t>
  </si>
  <si>
    <t>18.0292.0046</t>
  </si>
  <si>
    <t>Chụp cắt lớp vi tính xương chi có tiêm thuốc cản quang (từ ≥256 dãy)</t>
  </si>
  <si>
    <t>18.0185.0046</t>
  </si>
  <si>
    <t>Chụp CLVT hàm - mặt có tiêm thuốc cản quang (từ ≥ 256 dãy)</t>
  </si>
  <si>
    <t>Chụp CLVT hàm-mặt có tiêm thuốc cản quang (từ ≥ 256 dãy)</t>
  </si>
  <si>
    <t>18.0180.0046</t>
  </si>
  <si>
    <t>18.180</t>
  </si>
  <si>
    <t>Chụp CLVT hệ động mạch cảnh có tiêm thuốc cản quang (từ ≥ 256 dãy)</t>
  </si>
  <si>
    <t>18.0182.0046</t>
  </si>
  <si>
    <t>Chụp CLVT mạch máu não (từ ≥ 256 dãy)</t>
  </si>
  <si>
    <t>18.0179.0046</t>
  </si>
  <si>
    <t>Chụp CLVT sọ não có tiêm thuốc cản quang (từ ≥ 256 dãy)</t>
  </si>
  <si>
    <t>18.0188.0046</t>
  </si>
  <si>
    <t>Chụp CLVT tai - xương đá có tiêm thuốc cản quang (từ ≥ 256 dãy)</t>
  </si>
  <si>
    <t>Chụp CLVT tai-xương đá có tiêm thuốc cản quang (từ ≥ 256 dãy)</t>
  </si>
  <si>
    <t>18.0181.0046</t>
  </si>
  <si>
    <t>Chụp CLVT tưới máu não (CT perfusion) (từ ≥ 256 dãy)</t>
  </si>
  <si>
    <t>18.0244.0047</t>
  </si>
  <si>
    <t>37.2A04.0047</t>
  </si>
  <si>
    <t>Chụp cắt lớp vi tính bụng - tiểu khung thường quy (từ ≥ 256 dãy) [không có thuốc cản quang]</t>
  </si>
  <si>
    <t>Chụp CT Scanner từ 256 dãy trở lên không có thuốc cản quang</t>
  </si>
  <si>
    <t>18.0282.0047</t>
  </si>
  <si>
    <t>Chụp cắt lớp vi tính cột sống cổ không tiêm thuốc cản quang (từ ≥256 dãy)</t>
  </si>
  <si>
    <t>18.0284.0047</t>
  </si>
  <si>
    <t>Chụp cắt lớp vi tính cột sống ngực không tiêm thuốc cản quang (từ ≥256 dãy)</t>
  </si>
  <si>
    <t>18.0286.0047</t>
  </si>
  <si>
    <t>Chụp cắt lớp vi tính cột sống thắt lưng không tiêm thuốc cản quang (từ ≥256 dãy)</t>
  </si>
  <si>
    <t>18.0246.0047</t>
  </si>
  <si>
    <t>Chụp cắt lớp vi tính hệ tiết niệu thường quy (từ ≥ 256 dãy) [không có thuốc cản quang]</t>
  </si>
  <si>
    <t>18.0288.0047</t>
  </si>
  <si>
    <t>Chụp cắt lớp vi tính khớp thường quy không tiêm thuốc cản quang (từ ≥256 dãy)</t>
  </si>
  <si>
    <t>18.0209.0047</t>
  </si>
  <si>
    <t>Chụp cắt lớp vi tính lồng ngực không tiêm thuốc cản quang (từ ≥ 256 dãy)</t>
  </si>
  <si>
    <t>18.0213.0047</t>
  </si>
  <si>
    <t>Chụp cắt lớp vi tính nội soi ảo cây phế quản (từ ≥ 256 dãy)</t>
  </si>
  <si>
    <t>Chụp cắt lớp vi tính nội soi ảo cây phế quản (từ ≥ 256 dãy) [không có thuốc cản quang]</t>
  </si>
  <si>
    <t>18.0211.0047</t>
  </si>
  <si>
    <t>Chụp cắt lớp vi tính phổi độ phân giải cao (từ ≥ 256 dãy)</t>
  </si>
  <si>
    <t>Chụp cắt lớp vi tính phổi độ phân giải cao (từ ≥ 256 dãy) [không có thuốc cản quang]</t>
  </si>
  <si>
    <t>18.0212.0047</t>
  </si>
  <si>
    <t>Chụp cắt lớp vi tính phổi liều thấp tầm soát u (từ ≥ 256 dãy)</t>
  </si>
  <si>
    <t>Chụp cắt lớp vi tính phổi liều thấp tầm soát u (từ ≥ 256 dãy) [không có thuốc cản quang]</t>
  </si>
  <si>
    <t>18.0251.0047</t>
  </si>
  <si>
    <t>Chụp cắt lớp vi tính ruột non (entero-scan) không dùng sonde (từ ≥ 256 dãy)</t>
  </si>
  <si>
    <t>Chụp cắt lớp vi tính ruột non (entero-scan) không dùng sonde (từ ≥ 256 dãy) [không có thuốc cản quang]</t>
  </si>
  <si>
    <t>18.0243.0047</t>
  </si>
  <si>
    <t>Chụp cắt lớp vi tính tầng trên ổ bụng thường quy (gồm: chụp cắt lớp vi tính gan - mật, tụy, lách, dạ dày - tá tràng.v.v.) (từ ≥ 256 dãy) [không có thuốc cản quang]</t>
  </si>
  <si>
    <t>18.0245.0047</t>
  </si>
  <si>
    <t>18.0218.0047</t>
  </si>
  <si>
    <t>Chụp cắt lớp vi tính tính điểm vôi hóa mạch vành (từ ≥ 256 dãy)</t>
  </si>
  <si>
    <t>Chụp cắt lớp vi tính tính điểm vôi hóa mạch vành (từ ≥ 256 dãy) [không có thuốc cản quang]</t>
  </si>
  <si>
    <t>18.0291.0047</t>
  </si>
  <si>
    <t>Chụp cắt lớp vi tính xương chi không tiêm thuốc cản quang (từ ≥256 dãy)</t>
  </si>
  <si>
    <t>18.0184.0047</t>
  </si>
  <si>
    <t>Chụp CLVT hàm - mặt không tiêm thuốc cản quang (từ ≥ 256 dãy)</t>
  </si>
  <si>
    <t>Chụp CLVT hàm-mặt không tiêm thuốc cản quang (từ ≥ 256 dãy)</t>
  </si>
  <si>
    <t>18.0190.0047</t>
  </si>
  <si>
    <t>18.190</t>
  </si>
  <si>
    <t>Chụp CLVT hàm mặt có dựng hình 3D (từ ≥ 256 dãy)</t>
  </si>
  <si>
    <t>Chụp CLVT hàm mặt có dựng hình 3D (từ ≥ 256 dãy) [không có thuốc cản quang]</t>
  </si>
  <si>
    <t>18.0186.0047</t>
  </si>
  <si>
    <t>Chụp CLVT hàm mặt có ứng dụng phần mềm nha khoa (từ ≥ 256 dãy)</t>
  </si>
  <si>
    <t>Chụp CLVT hàm mặt có ứng dụng phần mềm nha khoa (từ ≥ 256 dãy) [không có thuốc cản quang]</t>
  </si>
  <si>
    <t>18.0189.0047</t>
  </si>
  <si>
    <t>Chụp CLVT hốc mắt (từ ≥ 256 dãy)</t>
  </si>
  <si>
    <t>Chụp CLVT hốc mắt (từ ≥ 256 dãy) [không có thuốc cản quang]</t>
  </si>
  <si>
    <t>18.0183.0047</t>
  </si>
  <si>
    <t>Chụp CLVT sọ não có dựng hình 3D (từ ≥ 256 dãy)</t>
  </si>
  <si>
    <t>Chụp CLVT sọ não có dựng hình 3D (từ ≥ 256 dãy) [không có thuốc cản quang]</t>
  </si>
  <si>
    <t>18.0178.0047</t>
  </si>
  <si>
    <t>Chụp CLVT sọ não không tiêm thuốc cản quang (từ ≥ 256 dãy)</t>
  </si>
  <si>
    <t>18.0187.0047</t>
  </si>
  <si>
    <t>Chụp CLVT tai - xương đá không tiêm thuốc (từ ≥ 256 dãy)</t>
  </si>
  <si>
    <t>Chụp CLVT tai-xương đá không tiêm thuốc (từ ≥ 256 dãy)</t>
  </si>
  <si>
    <t>18.0293.0048</t>
  </si>
  <si>
    <t>37.2A04.0048</t>
  </si>
  <si>
    <t>Chụp cắt lớp vi tính tầm soát toàn thân (từ ≥256 dãy)</t>
  </si>
  <si>
    <t>Chụp cắt lớp vi tính tầm soát toàn thân (từ ≥256 dãy) [có thuốc cản quang]</t>
  </si>
  <si>
    <t>Chụp CT Scanner toàn thân từ 256 dãy có thuốc cản quang</t>
  </si>
  <si>
    <t>18.0293.0049</t>
  </si>
  <si>
    <t>37.2A04.0049</t>
  </si>
  <si>
    <t>Chụp cắt lớp vi tính tầm soát toàn thân (từ ≥256 dãy) [ không có thuốc cản quang]</t>
  </si>
  <si>
    <t>Chụp CT Scanner toàn thân từ 256 dãy không thuốc cản quang</t>
  </si>
  <si>
    <t>18.0508.0052</t>
  </si>
  <si>
    <t>37.2A04.0052</t>
  </si>
  <si>
    <t>18.508</t>
  </si>
  <si>
    <t>Chụp các động mạch tủy [dưới DSA]</t>
  </si>
  <si>
    <t xml:space="preserve">Chụp mạch máu số hóa xóa nền (DSA) </t>
  </si>
  <si>
    <t>18.0515.0052</t>
  </si>
  <si>
    <t>18.515</t>
  </si>
  <si>
    <t>Chụp động mạch các loại chọc kim trực tiếp số hóa xóa nền (DSA)</t>
  </si>
  <si>
    <t>18.0504.0052</t>
  </si>
  <si>
    <t>18.504</t>
  </si>
  <si>
    <t>Chụp động mạch chậu số hóa xóa nền (DSA)</t>
  </si>
  <si>
    <t>18.0505.0052</t>
  </si>
  <si>
    <t>18.505</t>
  </si>
  <si>
    <t>Chụp động mạch chi (trên, dưới) số hóa xóa nền (DSA)</t>
  </si>
  <si>
    <t>18.0503.0052</t>
  </si>
  <si>
    <t>18.503</t>
  </si>
  <si>
    <t>Chụp động mạch chủ số hóa xóa nền (DSA)</t>
  </si>
  <si>
    <t>18.0510.0052</t>
  </si>
  <si>
    <t>18.510</t>
  </si>
  <si>
    <t>Chụp động mạch mạc treo số hóa xóa nền (DSA)</t>
  </si>
  <si>
    <t>18.0501.0052</t>
  </si>
  <si>
    <t>18.501</t>
  </si>
  <si>
    <t>Chụp động mạch não số hóa xóa nền (DSA)</t>
  </si>
  <si>
    <t>18.0507.0052</t>
  </si>
  <si>
    <t>18.507</t>
  </si>
  <si>
    <t>Chụp động mạch phế quản số hóa xóa nền (DSA)</t>
  </si>
  <si>
    <t>18.0506.0052</t>
  </si>
  <si>
    <t>18.506</t>
  </si>
  <si>
    <t>Chụp động mạch phổi số hóa xóa nền (DSA)</t>
  </si>
  <si>
    <t>18.0509.0052</t>
  </si>
  <si>
    <t>18.509</t>
  </si>
  <si>
    <t>Chụp động mạch tạng (gan, lách, thận, tử cung, sinh dục..) số hóa xóa nền (DSA)</t>
  </si>
  <si>
    <t>18.0502.0052</t>
  </si>
  <si>
    <t>18.502</t>
  </si>
  <si>
    <t>Chụp mạch vùng đầu mặt cổ số hóa xóa nền (DSA)</t>
  </si>
  <si>
    <t>18.0514.0052</t>
  </si>
  <si>
    <t>18.514</t>
  </si>
  <si>
    <t>Chụp tĩnh mạch chi số hóa xóa nền (DSA)</t>
  </si>
  <si>
    <t>18.0513.0052</t>
  </si>
  <si>
    <t>18.513</t>
  </si>
  <si>
    <t>Chụp tĩnh mạch lách - cửa đo áp lực số hóa xóa nền (DSA)</t>
  </si>
  <si>
    <t>18.0512.0052</t>
  </si>
  <si>
    <t>18.512</t>
  </si>
  <si>
    <t>Chụp tĩnh mạch lách - cửa số hóa xóa nền (DSA)</t>
  </si>
  <si>
    <t>18.0511.0052</t>
  </si>
  <si>
    <t>18.511</t>
  </si>
  <si>
    <t>Chụp tĩnh mạch số hóa xóa nền (DSA)</t>
  </si>
  <si>
    <t>18.0524.0052</t>
  </si>
  <si>
    <t>Chụp và điều trị bơm thuốc tiêu sợi huyết tại chỗ mạch chi qua ống thông số hóa xóa nền</t>
  </si>
  <si>
    <t>18.0521.0052</t>
  </si>
  <si>
    <t>18.521</t>
  </si>
  <si>
    <t>Chụp và nong cầu nối mạch chi (trên, dưới) số hóa xóa nền</t>
  </si>
  <si>
    <t>Chưa bao gồm bóng nong, bộ bơm áp lực, stent, keo nút mạch, các vật liệu nút mạch, các vi ống thông, vi dây dẫn, các vòng xoắn kim loại, Dụng cụ đóng lòng mạch (angioseal; perclose...), Dụng cụ lấy dị vật (multi-snare) trong tim mạch, bộ dụng cụ lấy huyết khối.</t>
  </si>
  <si>
    <t>37.2A04.0053</t>
  </si>
  <si>
    <t>Chụp động mạch vành</t>
  </si>
  <si>
    <t>Chụp động mạch vành hoặc thông tim chụp buồng tim dưới DSA</t>
  </si>
  <si>
    <t>18.0657.0053</t>
  </si>
  <si>
    <t>18.657</t>
  </si>
  <si>
    <t>21. THĂM DÒ CHỨC NĂNG</t>
  </si>
  <si>
    <t>XXI. THĂM DÒ CHỨC NĂNG</t>
  </si>
  <si>
    <t>37.2A04.0054</t>
  </si>
  <si>
    <t xml:space="preserve">Chụp và can thiệp tim mạch (van tim, tim bẩm sinh, động mạch vành) dưới  DSA </t>
  </si>
  <si>
    <t>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t>
  </si>
  <si>
    <t>18.0667.0054</t>
  </si>
  <si>
    <t>Bít ống động mạch [dưới DSA]</t>
  </si>
  <si>
    <t>18.0665.0054</t>
  </si>
  <si>
    <t>Bít thông liên nhĩ [dưới DSA]</t>
  </si>
  <si>
    <t>18.0666.0054</t>
  </si>
  <si>
    <t>Bít thông liên thất [dưới DSA]</t>
  </si>
  <si>
    <t>18.0658.0054</t>
  </si>
  <si>
    <t>18.658</t>
  </si>
  <si>
    <t>Chụp, nong động mạch vành bằng bóng</t>
  </si>
  <si>
    <t>18.0659.0054</t>
  </si>
  <si>
    <t>18.659</t>
  </si>
  <si>
    <t>Chụp, nong và đặt stent động mạch vành</t>
  </si>
  <si>
    <t>4883/QĐ-BYT</t>
  </si>
  <si>
    <t>18.0663.0054</t>
  </si>
  <si>
    <t>Nong van động mạch chủ [dưới DSA]</t>
  </si>
  <si>
    <t>18.0664.0054</t>
  </si>
  <si>
    <t>Nong van động mạch phổi [dưới DSA]</t>
  </si>
  <si>
    <t>18.0662.0054</t>
  </si>
  <si>
    <t>Nong van hai lá [dưới DSA]</t>
  </si>
  <si>
    <t>18.0672.0055</t>
  </si>
  <si>
    <t>37.2A04.0055</t>
  </si>
  <si>
    <t>18.672</t>
  </si>
  <si>
    <t>Chụp nong động mạch ngoại biên bằng bóng [dưới DSA]</t>
  </si>
  <si>
    <t xml:space="preserve">Chụp và can thiệp mạch chủ bụng hoặc ngực và mạch chi dưới DSA </t>
  </si>
  <si>
    <t>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t>
  </si>
  <si>
    <t>18.0517.0055</t>
  </si>
  <si>
    <t>18.517</t>
  </si>
  <si>
    <t>Chụp và can thiệp mạch chủ bụng số hóa xóa nền</t>
  </si>
  <si>
    <t>18.0516.0055</t>
  </si>
  <si>
    <t>18.516</t>
  </si>
  <si>
    <t>Chụp và can thiệp mạch chủ ngực số hóa xóa nền</t>
  </si>
  <si>
    <t>18.0522.0055</t>
  </si>
  <si>
    <t>18.522</t>
  </si>
  <si>
    <t>Chụp và can thiệp tĩnh mạch chi (trên, dưới) số hóa xóa nền</t>
  </si>
  <si>
    <t>18.0527.0055</t>
  </si>
  <si>
    <t>Chụp và đặt lưới lọc tĩnh mạch chủ số hóa xóa nền</t>
  </si>
  <si>
    <t>18.0525.0055</t>
  </si>
  <si>
    <t>18.525</t>
  </si>
  <si>
    <t>Chụp và điều trị lấy huyết khối qua ống thông điều trị tắc mạch chi số hóa xóa nền</t>
  </si>
  <si>
    <t>18.0518.0055</t>
  </si>
  <si>
    <t>18.518</t>
  </si>
  <si>
    <t>Chụp và nong động mạch chi (trên, dưới) số hóa xóa nền</t>
  </si>
  <si>
    <t>18.0520.0055</t>
  </si>
  <si>
    <t>18.520</t>
  </si>
  <si>
    <t>Chụp và nút mạch dị dạng mạch chi (trên, dưới) số hóa xóa nền</t>
  </si>
  <si>
    <t>18.0673.0055</t>
  </si>
  <si>
    <t>18.673</t>
  </si>
  <si>
    <t>Chụp, nong động mạch và đặt stent [dưới DSA]</t>
  </si>
  <si>
    <t>18.0519.0055</t>
  </si>
  <si>
    <t>18.519</t>
  </si>
  <si>
    <t>Chụp, nong và đặt stent động mạch chi (trên, dưới) số hóa xóa nền</t>
  </si>
  <si>
    <t>Chụp, nong và đặt Stent động mạch chi (trên, dưới) số hóa xóa nền</t>
  </si>
  <si>
    <t>18.0675.0055</t>
  </si>
  <si>
    <t>Đặt stent động mạch chủ [dưới DSA]</t>
  </si>
  <si>
    <t>18.0565.0057</t>
  </si>
  <si>
    <t>37.2A04.0057</t>
  </si>
  <si>
    <t>Chụp và bơm thuốc tiêu sợi huyết đường động mạch điều trị tắc động mạch não cấp số hóa xóa nền</t>
  </si>
  <si>
    <t>Chụp, nút dị dạng và can thiệp các bệnh lý mạch thần kinh dưới DSA</t>
  </si>
  <si>
    <t>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t>
  </si>
  <si>
    <t>18.0567.0057</t>
  </si>
  <si>
    <t>18.567</t>
  </si>
  <si>
    <t>Chụp và can thiệp các bệnh lý hệ tĩnh mạch não số hóa xóa nền</t>
  </si>
  <si>
    <t>18.0566.0057</t>
  </si>
  <si>
    <t>18.566</t>
  </si>
  <si>
    <t>Chụp và can thiệp lấy huyết khối động mạch não số hóa xóa nền</t>
  </si>
  <si>
    <t>18.0554.0057</t>
  </si>
  <si>
    <t>18.554</t>
  </si>
  <si>
    <t>Chụp và điều trị phình động mạch não bằng thay đổi dòng chảy số hóa xóa nền</t>
  </si>
  <si>
    <t>18.0563.0057</t>
  </si>
  <si>
    <t>18.563</t>
  </si>
  <si>
    <t>Chụp và nong hẹp động mạch nội sọ số hóa xóa nền</t>
  </si>
  <si>
    <t>18.0559.0057</t>
  </si>
  <si>
    <t>Chụp và nút dị dạng mạch tủy số hóa xóa nền</t>
  </si>
  <si>
    <t>18.0557.0057</t>
  </si>
  <si>
    <t>18.557</t>
  </si>
  <si>
    <t>Chụp và nút dị dạng thông động tĩnh mạch màng cứng số hóa xóa nền</t>
  </si>
  <si>
    <t>18.0555.0057</t>
  </si>
  <si>
    <t>18.555</t>
  </si>
  <si>
    <t>Chụp và nút dị dạng thông động tĩnh mạch não số hóa xóa nền</t>
  </si>
  <si>
    <t>18.0560.0057</t>
  </si>
  <si>
    <t>18.560</t>
  </si>
  <si>
    <t>Chụp và nút động mạch đốt sống số hóa xóa nền</t>
  </si>
  <si>
    <t>18.0570.0057</t>
  </si>
  <si>
    <t>18.570</t>
  </si>
  <si>
    <t>Chụp và nút mạch điều trị bệnh lý dị dạng mạch vùng đầu mặt cổ và hàm mặt số hóa xóa nền</t>
  </si>
  <si>
    <t>18.0568.0057</t>
  </si>
  <si>
    <t>18.568</t>
  </si>
  <si>
    <t>Chụp và nút mạch điều trị chảy máu mũi số hóa xóa nền</t>
  </si>
  <si>
    <t>18.0569.0057</t>
  </si>
  <si>
    <t>18.569</t>
  </si>
  <si>
    <t>Chụp và nút mạch điều trị u xơ mũi họng số hóa xóa nền</t>
  </si>
  <si>
    <t>18.0553.0057</t>
  </si>
  <si>
    <t>18.553</t>
  </si>
  <si>
    <t>Chụp và nút phình động mạch não số hóa xóa nền</t>
  </si>
  <si>
    <t>18.0556.0057</t>
  </si>
  <si>
    <t>18.556</t>
  </si>
  <si>
    <t>Chụp và nút thông động mạch cảnh xoang hang số hóa xóa nền</t>
  </si>
  <si>
    <t>18.0558.0057</t>
  </si>
  <si>
    <t>18.558</t>
  </si>
  <si>
    <t>Chụp và test nút động mạch não số hóa xóa nền</t>
  </si>
  <si>
    <t>18.0562.0057</t>
  </si>
  <si>
    <t>18.562</t>
  </si>
  <si>
    <t>Chụp, nong và đặt stent điều trị hẹp động mạch ngoài sọ (mạch cảnh, đốt sống) số hóa xóa nền</t>
  </si>
  <si>
    <t>18.0564.0057</t>
  </si>
  <si>
    <t>18.564</t>
  </si>
  <si>
    <t>Chụp, nong và đặt stent điều trị hẹp động mạch nội sọ số hóa xóa nền</t>
  </si>
  <si>
    <t>Chụp, nong và đặt Stent điều trị hẹp động mạch nội sọ số hóa xóa nền</t>
  </si>
  <si>
    <t>18.0530.0058</t>
  </si>
  <si>
    <t>37.2A04.0058</t>
  </si>
  <si>
    <t>18.530</t>
  </si>
  <si>
    <t>Chụp nút mạch điều trị ung thư gan (TACE)</t>
  </si>
  <si>
    <t>Can thiệp đường  mạch máu cho các tạng dưới DSA</t>
  </si>
  <si>
    <t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t>
  </si>
  <si>
    <t>18.0552.0058</t>
  </si>
  <si>
    <t>18.552</t>
  </si>
  <si>
    <t>Chụp và bơm dược chất phóng xạ, hạt phóng xạ điều trị khối u số hóa xóa nền</t>
  </si>
  <si>
    <t>18.0540.0058</t>
  </si>
  <si>
    <t>18.540</t>
  </si>
  <si>
    <t>Chụp và can thiệp mạch lách số hóa xóa nền</t>
  </si>
  <si>
    <t>18.0533.0058</t>
  </si>
  <si>
    <t>18.533</t>
  </si>
  <si>
    <t>Chụp và can thiệp mạch phổi số hóa xóa nền</t>
  </si>
  <si>
    <t>18.0541.0058</t>
  </si>
  <si>
    <t>18.541</t>
  </si>
  <si>
    <t>Chụp và can thiệp mạch tá tụy số hóa xóa nền</t>
  </si>
  <si>
    <t>18.0547.0058</t>
  </si>
  <si>
    <t>18.547</t>
  </si>
  <si>
    <t>Chụp và điều trị giãn tĩnh mạch dạ dày số hóa xóa nền</t>
  </si>
  <si>
    <t>18.0548.0058</t>
  </si>
  <si>
    <t>Chụp và điều trị giãn tĩnh mạch thực quản xuyên gan qua da số hóa xóa nền</t>
  </si>
  <si>
    <t>18.0544.0058</t>
  </si>
  <si>
    <t>18.544</t>
  </si>
  <si>
    <t>Chụp và nút dị dạng động mạch thận số hóa xóa nền</t>
  </si>
  <si>
    <t>18.0551.0058</t>
  </si>
  <si>
    <t>18.551</t>
  </si>
  <si>
    <t>Chụp và nút dị dạng mạch các tạng số hóa xóa nền</t>
  </si>
  <si>
    <t>18.0550.0058</t>
  </si>
  <si>
    <t>18.550</t>
  </si>
  <si>
    <t>Chụp và nút động mạch điều trị cầm máu các tạng số hóa xóa nền</t>
  </si>
  <si>
    <t>18.0529.0058</t>
  </si>
  <si>
    <t>18.529</t>
  </si>
  <si>
    <t>Chụp và nút động mạch gan số hóa xóa nền</t>
  </si>
  <si>
    <t>18.0532.0058</t>
  </si>
  <si>
    <t>18.532</t>
  </si>
  <si>
    <t>Chụp và nút động mạch phế quản số hóa xóa nền</t>
  </si>
  <si>
    <t>18.0537.0058</t>
  </si>
  <si>
    <t>18.537</t>
  </si>
  <si>
    <t>Chụp và nút động mạch tử cung số hóa xóa nền</t>
  </si>
  <si>
    <t>18.0539.0058</t>
  </si>
  <si>
    <t>18.539</t>
  </si>
  <si>
    <t>Chụp và nút giãn tĩnh mạch buồng trứng số hóa xóa nền</t>
  </si>
  <si>
    <t>18.0538.0058</t>
  </si>
  <si>
    <t>18.538</t>
  </si>
  <si>
    <t>Chụp và nút giãn tĩnh mạch tinh số hóa xóa nền</t>
  </si>
  <si>
    <t>18.0531.0058</t>
  </si>
  <si>
    <t>18.531</t>
  </si>
  <si>
    <t>Chụp và nút hệ tĩnh mạch cửa gan số hóa xóa nền</t>
  </si>
  <si>
    <t>18.0545.0058</t>
  </si>
  <si>
    <t>18.545</t>
  </si>
  <si>
    <t>Chụp và nút mạch bằng hạt gắn hóa chất điều trị u gan số hóa xóa nền</t>
  </si>
  <si>
    <t>Chụp và nút mạch bằng hạt DC Bead gắn hóa chất điều trị u gan số hóa xóa nền</t>
  </si>
  <si>
    <t>18.0536.0058</t>
  </si>
  <si>
    <t>18.536</t>
  </si>
  <si>
    <t>Chụp và nút mạch điều trị lạc nội mạch trong cơ tử cung số hóa xóa nền</t>
  </si>
  <si>
    <t>18.0681.0058</t>
  </si>
  <si>
    <t>Chụp và nút mạch điều trị phì đại lành tính tuyến tiền liệt</t>
  </si>
  <si>
    <t>Chụp và nút mạch điều trị phì đại lành tính tuyến tiền liệt</t>
  </si>
  <si>
    <t>18.0528.0058</t>
  </si>
  <si>
    <t>18.528</t>
  </si>
  <si>
    <t>Chụp và nút mạch điều trị u gan số hóa xóa nền</t>
  </si>
  <si>
    <t>18.0687.0058</t>
  </si>
  <si>
    <t>Chụp và nút mạch điều trị u phổi [dưới DSA]</t>
  </si>
  <si>
    <t>18.0688.0058</t>
  </si>
  <si>
    <t>Chụp và nút mạch điều trị u trung thất [dưới DSA]</t>
  </si>
  <si>
    <t>18.0535.0058</t>
  </si>
  <si>
    <t>18.535</t>
  </si>
  <si>
    <t>Chụp và nút mạch điều trị u xơ tử cung số hóa xóa nền</t>
  </si>
  <si>
    <t>18.0534.0058</t>
  </si>
  <si>
    <t>18.534</t>
  </si>
  <si>
    <t>Chụp và nút mạch mạc treo (tràng trên, tràng dưới) số hóa xóa nền</t>
  </si>
  <si>
    <t>18.0561.0058</t>
  </si>
  <si>
    <t>18.561</t>
  </si>
  <si>
    <t>Chụp và nút mạch tiền phẫu các khối u số hóa xóa nền</t>
  </si>
  <si>
    <t>18.0546.0058</t>
  </si>
  <si>
    <t>Chụp và tạo luồng thông cửa chủ qua da (TIPS) số hóa xóa nền</t>
  </si>
  <si>
    <t>18.0542.0058</t>
  </si>
  <si>
    <t>18.542</t>
  </si>
  <si>
    <t>Chụp, nong và đặt stent động mạch mạc treo (tràng trên, tràng dưới) số hóa xóa nền</t>
  </si>
  <si>
    <t>18.0543.0058</t>
  </si>
  <si>
    <t>18.543</t>
  </si>
  <si>
    <t>Chụp, nong và đặt stent động mạch thận số hóa xóa nền</t>
  </si>
  <si>
    <t>Chụp, nong và đặt Stent động mạch thận số hóa xóa nền</t>
  </si>
  <si>
    <t>18.0684.0058</t>
  </si>
  <si>
    <t>Nút động mạch trong điều trị chảy máu do các khối u ác tính vùng tiểu khung (ung thư cổ tử cung, ung thư bàng quang không có chỉ định phẫu thuật, …)</t>
  </si>
  <si>
    <t>Nút động mạch trong điều trị chảy máu do các khối u ác tính vùng tiểu khung (ung thư cổ tử cung, ung thư bàng quang không có chỉ định phẫu thuật, …)</t>
  </si>
  <si>
    <t>18.0683.0058</t>
  </si>
  <si>
    <t>Nút động mạch trong điều trị chảy máu do ung thư tuyến tiền liệt</t>
  </si>
  <si>
    <t>Nút động mạch trong điều trị chảy máu do ung thư tuyến tiền liệt</t>
  </si>
  <si>
    <t>13. PHỤ SẢN</t>
  </si>
  <si>
    <t>18.0597.0059</t>
  </si>
  <si>
    <t>37.2A04.0059</t>
  </si>
  <si>
    <t>Can thiệp điều trị hẹp đại tràng trước và sau phẫu thuật số hóa xóa nền</t>
  </si>
  <si>
    <t>Can thiệp vào lòng mạch trực tiếp qua da (đặt cổng truyền hóa chất, đốt giãn tĩnh mạch, sinh thiết trong lòng mạch) hoặc mở thông dạ dày qua da, dẫn lưu các ổ áp xe và tạng ổ bụng dưới DSA.</t>
  </si>
  <si>
    <t>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t>
  </si>
  <si>
    <t>18.0549.0059</t>
  </si>
  <si>
    <t>18.549</t>
  </si>
  <si>
    <t>Chụp và sinh thiết gan qua tĩnh mạch trên gan số hóa xóa nền</t>
  </si>
  <si>
    <t>18.0592.0059</t>
  </si>
  <si>
    <t>18.592</t>
  </si>
  <si>
    <t>Dẫn lưu áp xe các tạng (gan, lách, thận, ruột thừa..) số hóa xóa nền</t>
  </si>
  <si>
    <t>18.0590.0059</t>
  </si>
  <si>
    <t>18.590</t>
  </si>
  <si>
    <t>Dẫn lưu áp xe ngực/bụng số hóa xóa nền</t>
  </si>
  <si>
    <t>18.0593.0059</t>
  </si>
  <si>
    <t>18.593</t>
  </si>
  <si>
    <t>Dẫn lưu bể thận số hóa xóa nền</t>
  </si>
  <si>
    <t>18.0591.0059</t>
  </si>
  <si>
    <t>18.591</t>
  </si>
  <si>
    <t>Dẫn lưu các ổ dịch ngực/bụng số hóa xóa nền</t>
  </si>
  <si>
    <t>18.0581.0059</t>
  </si>
  <si>
    <t>18.581</t>
  </si>
  <si>
    <t>Đặt cổng truyền hóa chất dưới da số hóa xóa nền</t>
  </si>
  <si>
    <t>18.0585.0059</t>
  </si>
  <si>
    <t>18.585</t>
  </si>
  <si>
    <t>Điều trị bơm tắc mạch trực tiếp qua da số hóa xóa nền</t>
  </si>
  <si>
    <t>18.0584.0059</t>
  </si>
  <si>
    <t>18.584</t>
  </si>
  <si>
    <t>Điều trị tiêm xơ trực tiếp qua da số hóa xóa nền</t>
  </si>
  <si>
    <t>18.0583.0059</t>
  </si>
  <si>
    <t>Đốt sóng cao tần điều trị suy giãn tĩnh mạch số hóa xóa nền</t>
  </si>
  <si>
    <t>18.0582.0059</t>
  </si>
  <si>
    <t>Mở thông dạ dày qua da số hóa xóa nền</t>
  </si>
  <si>
    <t>18.0589.0059</t>
  </si>
  <si>
    <t>18.0598.0059</t>
  </si>
  <si>
    <t>Nong đặt stent thực quản, dạ dày số hóa xóa nền</t>
  </si>
  <si>
    <t>Nong đặt Stent thực quản, dạ dày số hóa xóa nền</t>
  </si>
  <si>
    <t>18.0595.0059</t>
  </si>
  <si>
    <t>Nong và đặt stent điều trị hẹp tắc vị tràng số hóa xóa nền</t>
  </si>
  <si>
    <t>Nong và đặt Stent điều trị hẹp tắc vị tràng số hóa xóa nền</t>
  </si>
  <si>
    <t>18.0649.0060</t>
  </si>
  <si>
    <t>37.2A04.0060</t>
  </si>
  <si>
    <t>18.649</t>
  </si>
  <si>
    <t>Chọc hút ổ dịch/áp xe não dưới cắt lớp vi tính</t>
  </si>
  <si>
    <t xml:space="preserve">Can thiệp khác dưới hướng dẫn của CT Scanner </t>
  </si>
  <si>
    <t>Chưa bao gồm ống dẫn lưu các loại; bộ kim chọc, kim đốt, kim định vị, thuốc gây xơ, dây dẫn các loại.</t>
  </si>
  <si>
    <t>18.0652.0060</t>
  </si>
  <si>
    <t>18.652</t>
  </si>
  <si>
    <t>Dẫn lưu các ổ dịch trong ổ bụng dưới hướng dẫn cắt lớp vi tính</t>
  </si>
  <si>
    <t>18.0653.0060</t>
  </si>
  <si>
    <t>18.653</t>
  </si>
  <si>
    <t>Dẫn lưu dịch, áp xe, nang dưới hướng dẫn cắt lớp bi tính</t>
  </si>
  <si>
    <t>18.0587.0061</t>
  </si>
  <si>
    <t>37.2A04.0061</t>
  </si>
  <si>
    <t>18.587</t>
  </si>
  <si>
    <t>Dẫn lưu đường mật số hóa xóa nền</t>
  </si>
  <si>
    <t>Dẫn lưu, nong đặt Stent, lấy dị vật đường mật hoặc đặt sonde JJ qua da  dưới DSA</t>
  </si>
  <si>
    <t>Chưa bao gồm kim chọc, bóng nong, bộ nong, stent, các sonde dẫn, các dây dẫn, ống thông, rọ lấy dị vật.</t>
  </si>
  <si>
    <t>18.0594.0061</t>
  </si>
  <si>
    <t>Đặt sonde JJ số hóa xóa nền</t>
  </si>
  <si>
    <t>18.0588.0061</t>
  </si>
  <si>
    <t>18.588</t>
  </si>
  <si>
    <t>Nong đặt stent đường mật số hóa xóa nền</t>
  </si>
  <si>
    <t>Nong đặt Stent đường mật số hóa xóa nền</t>
  </si>
  <si>
    <t>18.0599.0061</t>
  </si>
  <si>
    <t>18.599</t>
  </si>
  <si>
    <t>Sinh thiết trong lòng đường mật qua da số hóa xóa nền</t>
  </si>
  <si>
    <t>37.2A04.0062</t>
  </si>
  <si>
    <t>Đốt sóng cao tần hoặcvi sóng  điều trị u gan dưới hướng dẫn của CT scanner</t>
  </si>
  <si>
    <t>Chưa bao gồm đốt sóng cao tần và dây dẫn tín hiệu.</t>
  </si>
  <si>
    <t>18.0635.0062</t>
  </si>
  <si>
    <t>Đốt sóng cao tần điều trị các u tạng dưới hướng dẫn cắt lớp vi tính</t>
  </si>
  <si>
    <t>18.0634.0062</t>
  </si>
  <si>
    <t>Đốt sóng cao tần điều trị u gan dưới hướng dẫn cắt lớp vi tính</t>
  </si>
  <si>
    <t>10. NGOẠI KHOA</t>
  </si>
  <si>
    <t>37.2A04.0063</t>
  </si>
  <si>
    <t>Đốt sóng cao tần hoặc vi sóng  điều trị u gan dưới hướng dẫn của siêu âm</t>
  </si>
  <si>
    <t>Chưa bao gồm kim đốt sóng cao tần và dây dẫn tín hiệu.</t>
  </si>
  <si>
    <t>18.0602.0063</t>
  </si>
  <si>
    <t>Đốt sóng cao tần điều trị các u tạng dưới hướng dẫn siêu âm</t>
  </si>
  <si>
    <t>18.0601.0063</t>
  </si>
  <si>
    <t>Đốt sóng cao tần điều trị u gan dưới hướng dẫn siêu âm</t>
  </si>
  <si>
    <t>18.0614.0063</t>
  </si>
  <si>
    <t>Đốt sóng cao tần điều trị ung thư gan (RFA) dưới hướng dẫn siêu âm</t>
  </si>
  <si>
    <t>18.0600.0064</t>
  </si>
  <si>
    <t>37.2A04.0064</t>
  </si>
  <si>
    <t>18.600</t>
  </si>
  <si>
    <t>Diệt hạch điều trị đau dây V số hóa xóa nền</t>
  </si>
  <si>
    <t>Điều trị các tổn thương xương, khớp, cột sống và các tạng dưới DSA (đổ xi măng cột sống, điều trị các khối u tạng và giả u xương...)</t>
  </si>
  <si>
    <t>Chưa bao gồm vật tư tiêu hao: kim chọc, xi măng, các vật liệu bơm, chất gây tắc, bơm áp lực đẩy xi măng</t>
  </si>
  <si>
    <t>18.0579.0064</t>
  </si>
  <si>
    <t>18.579</t>
  </si>
  <si>
    <t>Điều trị các khối u tạng (thận, lách, tụy...) số hóa xóa nền</t>
  </si>
  <si>
    <t>Điều trị các khối u tạng (thận, lách, tụy...) số hóa xóa nền</t>
  </si>
  <si>
    <t>18.0578.0064</t>
  </si>
  <si>
    <t>Điều trị các tổn thương xương số hóa xóa nền</t>
  </si>
  <si>
    <t>18.0586.0064</t>
  </si>
  <si>
    <t>18.586</t>
  </si>
  <si>
    <t>Điều trị thoát vị đĩa đệm qua da số hóa xóa nền</t>
  </si>
  <si>
    <t>18.0577.0064</t>
  </si>
  <si>
    <t>18.577</t>
  </si>
  <si>
    <t>Điều trị u xương dạng xương số hóa xóa nền</t>
  </si>
  <si>
    <t>18.0572.0064</t>
  </si>
  <si>
    <t>18.572</t>
  </si>
  <si>
    <t>Đổ xi măng cột sống số hóa xóa nền</t>
  </si>
  <si>
    <t>18.0580.0064</t>
  </si>
  <si>
    <t>18.580</t>
  </si>
  <si>
    <t>Đốt sóng cao tần điều trị các khối u số hóa xóa nền</t>
  </si>
  <si>
    <t xml:space="preserve"> Chưa bao gồm bộ kim đốt và dây dẫn tín hiệu.</t>
  </si>
  <si>
    <t>18.0689.0064</t>
  </si>
  <si>
    <t>Tạo hình đặt Stent và bơm xi măng điều trị xẹp đốt sống [dưới DSA]</t>
  </si>
  <si>
    <t>18.0573.0064</t>
  </si>
  <si>
    <t>18.573</t>
  </si>
  <si>
    <t>Tạo hình và đổ xi măng cột sống (kyphoplasty)</t>
  </si>
  <si>
    <t>18.0574.0064</t>
  </si>
  <si>
    <t>18.574</t>
  </si>
  <si>
    <t>Tiêm phá đông khớp vai số hóa xóa nền</t>
  </si>
  <si>
    <t>18.0361.0065</t>
  </si>
  <si>
    <t>37.2A04.0065</t>
  </si>
  <si>
    <t>18.361</t>
  </si>
  <si>
    <t>Chụp cộng hưởng từ bạch mạch có tiêm tương phản đặc hiệu (1.5T)</t>
  </si>
  <si>
    <t>Chụp cộng hưởng từ (MRI) có thuốc cản quang</t>
  </si>
  <si>
    <t>18.0360.0065</t>
  </si>
  <si>
    <t>18.360</t>
  </si>
  <si>
    <t>Chụp cộng hưởng từ bạch mạch có tiêm tương phản không đặc hiệu (1.5T)</t>
  </si>
  <si>
    <t>18.0695.0065</t>
  </si>
  <si>
    <t>Chụp cộng hưởng từ bệnh lý cơ tim có tiêm thuốc tương phản</t>
  </si>
  <si>
    <t>Chụp cộng hưởng từ bệnh lý cơ tim có tiêm thuốc tương phản</t>
  </si>
  <si>
    <t>18.0325.0065</t>
  </si>
  <si>
    <t>18.325</t>
  </si>
  <si>
    <t>Chụp cộng hưởng từ bìu, dương vật có tiêm chất tương phản (0.2-1.5T)</t>
  </si>
  <si>
    <t>18.0335.0065</t>
  </si>
  <si>
    <t>18.335</t>
  </si>
  <si>
    <t>Chụp cộng hưởng từ cột sống cổ có tiêm tương phản (0.2-1.5T)</t>
  </si>
  <si>
    <t>18.0337.0065</t>
  </si>
  <si>
    <t>18.337</t>
  </si>
  <si>
    <t>Chụp cộng hưởng từ cột sống ngực có tiêm tương phản (0.2-1.5T)</t>
  </si>
  <si>
    <t>18.0339.0065</t>
  </si>
  <si>
    <t>18.339</t>
  </si>
  <si>
    <t>Chụp cộng hưởng từ cột sống thắt lưng - cùng có tiêm tương phản (0.2-1.5T)</t>
  </si>
  <si>
    <t>18.0331.0065</t>
  </si>
  <si>
    <t>18.0309.0065</t>
  </si>
  <si>
    <t>18.309</t>
  </si>
  <si>
    <t>Chụp cộng hưởng từ đáy sọ và xương đá (0.2-1.5T)</t>
  </si>
  <si>
    <t>Chụp cộng hưởng từ đáy sọ và xương đá (0.2-1.5T) [có chất tương phản]</t>
  </si>
  <si>
    <t>18.0355.0065</t>
  </si>
  <si>
    <t>18.355</t>
  </si>
  <si>
    <t>Chụp cộng hưởng từ động mạch chi dưới có tiêm tương phản (1.5T)</t>
  </si>
  <si>
    <t>18.0353.0065</t>
  </si>
  <si>
    <t>18.353</t>
  </si>
  <si>
    <t>Chụp cộng hưởng từ động mạch chi trên có tiêm tương phản (1.5T)</t>
  </si>
  <si>
    <t>18.0347.0065</t>
  </si>
  <si>
    <t>18.347</t>
  </si>
  <si>
    <t>Chụp cộng hưởng từ động mạch chủ - chậu (1.5T) [có chất tương phản]</t>
  </si>
  <si>
    <t>Chụp cộng hưởng từ động mạch chủ-chậu (1.5T)</t>
  </si>
  <si>
    <t>18.0348.0065</t>
  </si>
  <si>
    <t>18.348</t>
  </si>
  <si>
    <t>Chụp cộng hưởng từ động mạch chủ - ngực (1.5T) [có chất tương phản]</t>
  </si>
  <si>
    <t>Chụp cộng hưởng từ động mạch chủ-ngực (1.5T)</t>
  </si>
  <si>
    <t>18.0349.0065</t>
  </si>
  <si>
    <t>18.349</t>
  </si>
  <si>
    <t>Chụp cộng hưởng từ động mạch vành (1.5T)</t>
  </si>
  <si>
    <t>Chụp cộng hưởng từ động mạch vành (1.5T) [có chất tương phản]</t>
  </si>
  <si>
    <t>18.0301.0065</t>
  </si>
  <si>
    <t>18.301</t>
  </si>
  <si>
    <t>Chụp cộng hưởng từ hệ mạch cổ có tiêm chất tương phản (0.2-1.5T)</t>
  </si>
  <si>
    <t>18.0304.0065</t>
  </si>
  <si>
    <t>18.304</t>
  </si>
  <si>
    <t>Chụp cộng hưởng từ hốc mắt và thần kinh thị giác có tiêm chất tương phản (0.2-1.5T)</t>
  </si>
  <si>
    <t>18.0342.0065</t>
  </si>
  <si>
    <t>18.342</t>
  </si>
  <si>
    <t>Chụp cộng hưởng từ khớp có tiêm tương phản nội khớp (0.2-1.5T)</t>
  </si>
  <si>
    <t>18.0341.0065</t>
  </si>
  <si>
    <t>18.341</t>
  </si>
  <si>
    <t>Chụp cộng hưởng từ khớp có tiêm tương phản tĩnh mạch (0.2-1.5T)</t>
  </si>
  <si>
    <t>18.0314.0065</t>
  </si>
  <si>
    <t>18.314</t>
  </si>
  <si>
    <t>Chụp cộng hưởng từ lồng ngực có tiêm chất tương phản  (0.2-1.5T)</t>
  </si>
  <si>
    <t>Chụp cộng hưởng từ lồng ngực có tiêm thuốc cản quang (0.2-1.5T)</t>
  </si>
  <si>
    <t>18.0299.0065</t>
  </si>
  <si>
    <t>18.299</t>
  </si>
  <si>
    <t>Chụp cộng hưởng từ não- mạch não có tiêm chất tương phản (0.2-1.5T)</t>
  </si>
  <si>
    <t>18.0328.0065</t>
  </si>
  <si>
    <t>18.328</t>
  </si>
  <si>
    <t>Chụp cộng hưởng từ nội soi ảo khung đại tràng (virtual colonoscopy) (0.2-1.5T)</t>
  </si>
  <si>
    <t>Chụp cộng hưởng từ nội soi ảo khung đại tràng (virtual colonoscopy) (0.2-1.5T) [có chất tương phản]</t>
  </si>
  <si>
    <t>18.0346.0065</t>
  </si>
  <si>
    <t>18.346</t>
  </si>
  <si>
    <t>Chụp cộng hưởng từ phần mềm chi có tiêm tương phản (0.2-1.5T)</t>
  </si>
  <si>
    <t>18.0327.0065</t>
  </si>
  <si>
    <t>18.327</t>
  </si>
  <si>
    <t>Chụp cộng hưởng từ ruột non (enteroclysis) (0.2-1.5T)</t>
  </si>
  <si>
    <t>Chụp cộng hưởng từ ruột non (enteroclysis) (0.2-1.5T) [có chất tương phản]</t>
  </si>
  <si>
    <t>18.0297.0065</t>
  </si>
  <si>
    <t>18.297</t>
  </si>
  <si>
    <t>Chụp cộng hưởng từ sọ não có tiêm chất tương phản (0.2-1.5T)</t>
  </si>
  <si>
    <t>18.0320.0065</t>
  </si>
  <si>
    <t>18.320</t>
  </si>
  <si>
    <t>Chụp cộng hưởng từ tầng bụng có tiêm chất tương phản (gồm: chụp cộng hưởng từ gan - mật, tụy, lách, thận, dạ dày - tá tràng...) (0.2-1.5T)</t>
  </si>
  <si>
    <t>Chụp cộng hưởng từ tầng bụng có tiêm chất tương phản (gồm: chụp cộng hưởng từ gan-mật, tụy, lách, thận, dạ dày-tá tràng...) (0.2-1.5T)</t>
  </si>
  <si>
    <t>18.0351.0065</t>
  </si>
  <si>
    <t>18.351</t>
  </si>
  <si>
    <t>Chụp cộng hưởng từ tầng trên ổ bụng có khảo sát mạch các tạng (bao gồm mạch: gan, tụy, lách và mạch khối u) (1.5T)</t>
  </si>
  <si>
    <t>Chụp cộng hưởng từ tầng trên ổ bụng có khảo sát mạch các tạng (bao gồm mạch: gan, tụy, lách và mạch khối u) (1.5T) [có chất tương phản]</t>
  </si>
  <si>
    <t>18.0315.0065</t>
  </si>
  <si>
    <t>Chụp cộng hưởng từ thông khí phổi (Heli) (0.2-1.5T)</t>
  </si>
  <si>
    <t>Chụp cộng hưởng từ thông khí phổi (Heli) (0.2-1.5T) [có chất tương phản]</t>
  </si>
  <si>
    <t>18.0350.0065</t>
  </si>
  <si>
    <t>18.350</t>
  </si>
  <si>
    <t>Chụp cộng hưởng từ tim (1.5T)</t>
  </si>
  <si>
    <t>Chụp cộng hưởng từ tim (1.5T) [có chất tương phản]</t>
  </si>
  <si>
    <t>18.0699.0065</t>
  </si>
  <si>
    <t>Chụp cộng hưởng từ tim đánh giá các bệnh lý tim bẩm sinh</t>
  </si>
  <si>
    <t>Chụp cộng hưởng từ tim đánh giá các bệnh lý tim bẩm sinh [có chất tương phản]</t>
  </si>
  <si>
    <t>18.0698.0065</t>
  </si>
  <si>
    <t>Chụp cộng hưởng từ tim đánh giá các bệnh lý tim bẩm sinh có tiêm thuốc tương phản</t>
  </si>
  <si>
    <t>18.0697.0065</t>
  </si>
  <si>
    <t>Chụp cộng hưởng từ tim đánh giá các khối u tim có tiêm thuốc tương phản</t>
  </si>
  <si>
    <t>18.0701.0065</t>
  </si>
  <si>
    <t>Chụp cộng hưởng từ tim đánh giá khuếch tán sức căng (DTI - Diffusion Tensor Imaging)</t>
  </si>
  <si>
    <t>Chụp cộng hưởng từ tim đánh giá khuếch tán sức căng (DTI - Diffusion Tensor Imaging) [có chất tương phản]</t>
  </si>
  <si>
    <t>18.0359.0065</t>
  </si>
  <si>
    <t>18.359</t>
  </si>
  <si>
    <t>Chụp cộng hưởng từ tĩnh mạch có tiêm tương phản (1.5T)</t>
  </si>
  <si>
    <t>18.0305.0065</t>
  </si>
  <si>
    <t>18.0329.0065</t>
  </si>
  <si>
    <t>18.329</t>
  </si>
  <si>
    <t>Chụp cộng hưởng từ tuyến tiền liệt có tiêm tương phản (0.2-1.5T)</t>
  </si>
  <si>
    <t>18.0317.0065</t>
  </si>
  <si>
    <t>18.317</t>
  </si>
  <si>
    <t>Chụp cộng hưởng từ tuyến vú động học có tiêm tương phản (0.2-1.5T)</t>
  </si>
  <si>
    <t>18.0302.0065</t>
  </si>
  <si>
    <t>18.302</t>
  </si>
  <si>
    <t>Chụp cộng hưởng từ tuyến yên có tiêm chất tương phản (khảo sát động học) (0.2-1.5T)</t>
  </si>
  <si>
    <t>18.0323.0065</t>
  </si>
  <si>
    <t>18.323</t>
  </si>
  <si>
    <t>Chụp cộng hưởng từ vùng chậu có tiêm chất tương phản (gồm: chụp cộng hưởng từ tử cung - phần phụ, tiền liệt tuyến, đại tràng chậu hông, trực tràng, các khối u vùng chậu…) (0.2-1.5T)</t>
  </si>
  <si>
    <t>Chụp cộng hưởng từ vùng chậu có tiêm chất tương phản (gồm: chụp cộng hưởng từ tử cung-phần phụ, tiền liệt tuyến, đại tràng chậu hông, trực tràng, các khối u vùng chậu…) (0.2-1.5T)</t>
  </si>
  <si>
    <t>18.0322.0065</t>
  </si>
  <si>
    <t>18.322</t>
  </si>
  <si>
    <t>Chụp cộng hưởng từ vùng chậu dò hậu môn (0.2-1.5T)</t>
  </si>
  <si>
    <t>Chụp cộng hưởng từ vùng chậu dò hậu môn (0.2-1.5T) [có chất tương phản]</t>
  </si>
  <si>
    <t>18.0311.0065</t>
  </si>
  <si>
    <t>18.311</t>
  </si>
  <si>
    <t>Chụp cộng hưởng từ vùng mặt - cổ có tiêm tương phản (0.2-1.5T)</t>
  </si>
  <si>
    <t>Chụp cộng hưởng từ vùng mặt – cổ có tiêm tương phản (0.2-1.5T)</t>
  </si>
  <si>
    <t>18.0344.0065</t>
  </si>
  <si>
    <t>18.344</t>
  </si>
  <si>
    <t>Chụp cộng hưởng từ xương và tủy xương có tiêm tương phản (0.2-1.5T)</t>
  </si>
  <si>
    <t>18.431</t>
  </si>
  <si>
    <t>Chụp cộng hưởng từ bạch mạch có tiêm tương phản đặc hiệu (≥ 3T)</t>
  </si>
  <si>
    <t>18.430</t>
  </si>
  <si>
    <t>Chụp cộng hưởng từ bạch mạch có tiêm tương phản không đặc hiệu (≥ 3T)</t>
  </si>
  <si>
    <t>18.395</t>
  </si>
  <si>
    <t>Chụp cộng hưởng từ bìu, dương vật có tiêm chất tương phản (≥ 3T)</t>
  </si>
  <si>
    <t>18.405</t>
  </si>
  <si>
    <t>Chụp cộng hưởng từ cột sống cổ có tiêm tương phản (≥ 3T)</t>
  </si>
  <si>
    <t>18.407</t>
  </si>
  <si>
    <t>Chụp cộng hưởng từ cột sống ngực có tiêm tương phản (≥ 3T)</t>
  </si>
  <si>
    <t>18.409</t>
  </si>
  <si>
    <t>Chụp cộng hưởng từ cột sống thắt lưng - cùng có tiêm tương phản (≥ 3T)</t>
  </si>
  <si>
    <t>Chụp cộng hưởng từ đánh giá bánh nhau (rau) (≥ 3T)</t>
  </si>
  <si>
    <t>Chụp cộng hưởng từ đánh giá bánh nhau (rau) (≥ 3T) [có chất tương phản]</t>
  </si>
  <si>
    <t/>
  </si>
  <si>
    <t>18.379</t>
  </si>
  <si>
    <t>Chụp cộng hưởng từ đáy sọ và xương đá (≥ 3T)</t>
  </si>
  <si>
    <t>Chụp cộng hưởng từ đáy sọ và xương đá (≥ 3T) [có chất tương phản]</t>
  </si>
  <si>
    <t>18.425</t>
  </si>
  <si>
    <t>Chụp cộng hưởng từ động mạch chi dưới có tiêm tương phản (≥ 3T)</t>
  </si>
  <si>
    <t>18.423</t>
  </si>
  <si>
    <t>Chụp cộng hưởng từ động mạch chi trên có tiêm tương phản (≥ 3T)</t>
  </si>
  <si>
    <t>18.417</t>
  </si>
  <si>
    <t>Chụp cộng hưởng từ động mạch chủ - chậu (≥ 3T) [có chất tương phản]</t>
  </si>
  <si>
    <t>Chụp cộng hưởng từ động mạch chủ-chậu (≥ 3T)</t>
  </si>
  <si>
    <t>18.418</t>
  </si>
  <si>
    <t>Chụp cộng hưởng từ động mạch chủ-ngực (≥ 3T)</t>
  </si>
  <si>
    <t>Chụp cộng hưởng từ động mạch chủ-ngực (≥ 3T) [có chất tương phản]</t>
  </si>
  <si>
    <t>18.419</t>
  </si>
  <si>
    <t>Chụp cộng hưởng từ động mạch vành (≥ 3T)</t>
  </si>
  <si>
    <t>Chụp cộng hưởng từ động mạch vành (≥ 3T) [có chất tương phản]</t>
  </si>
  <si>
    <t>18.371</t>
  </si>
  <si>
    <t>Chụp cộng hưởng từ hệ mạch cổ có tiêm chất tương phản (≥ 3T)</t>
  </si>
  <si>
    <t>18.374</t>
  </si>
  <si>
    <t>Chụp cộng hưởng từ hốc mắt và thần kinh thị giác có tiêm chất tương phản (≥ 3T)</t>
  </si>
  <si>
    <t>18.412</t>
  </si>
  <si>
    <t>Chụp cộng hưởng từ khớp có tiêm tương phản nội khớp (≥ 3T)</t>
  </si>
  <si>
    <t>18.411</t>
  </si>
  <si>
    <t>Chụp cộng hưởng từ khớp có tiêm tương phản tĩnh mạch (≥ 3T)</t>
  </si>
  <si>
    <t>18.384</t>
  </si>
  <si>
    <t>Chụp cộng hưởng từ lồng ngực có tiêm chất tương phản (≥ 3T)</t>
  </si>
  <si>
    <t>Chụp cộng hưởng từ lồng ngực có tiêm thuốc cản quang(≥ 3T)</t>
  </si>
  <si>
    <t>18.369</t>
  </si>
  <si>
    <t>Chụp cộng hưởng từ não- mạch não có tiêm chất tương phản (≥ 3T)</t>
  </si>
  <si>
    <t>18.398</t>
  </si>
  <si>
    <t>Chụp cộng hưởng từ nội soi ảo khung đại tràng (virtual colonoscopy) (≥ 3T)</t>
  </si>
  <si>
    <t>Chụp cộng hưởng từ nội soi ảo khung đại tràng (virtual colonoscopy) (≥ 3T) [có chất tương phản]</t>
  </si>
  <si>
    <t>18.416</t>
  </si>
  <si>
    <t>Chụp cộng hưởng từ phần mềm chi có tiêm tương phản (≥ 3T)</t>
  </si>
  <si>
    <t>18.397</t>
  </si>
  <si>
    <t>Chụp cộng hưởng từ ruột non (enteroclysis) (≥ 3T)</t>
  </si>
  <si>
    <t>Chụp cộng hưởng từ ruột non (enteroclysis) (≥ 3T) [có chất tương phản]</t>
  </si>
  <si>
    <t>18.367</t>
  </si>
  <si>
    <t>Chụp cộng hưởng từ sọ não có tiêm chất tương phản (≥ 3T)</t>
  </si>
  <si>
    <t>18.390</t>
  </si>
  <si>
    <t>Chụp cộng hưởng từ tầng bụng có tiêm chất tương phản (gồm: chụp cộng hưởng từ gan - mật, tụy, lách, thận, dạ dày - tá tràng...) (≥ 3T)</t>
  </si>
  <si>
    <t>Chụp cộng hưởng từ tầng bụng có tiêm chất tương phản (gồm: chụp cộng hưởng từ gan-mật, tụy, lách, thận, dạ dày-tá tràng...) (≥ 3T)</t>
  </si>
  <si>
    <t>18.421</t>
  </si>
  <si>
    <t>Chụp cộng hưởng từ tầng trên ổ bụng có khảo sát mạch các tạng (bao gồm mạch: gan, tụy, lách và mạch khối u) (≥ 3T)</t>
  </si>
  <si>
    <t>Chụp cộng hưởng từ tầng trên ổ bụng có khảo sát mạch các tạng (bao gồm mạch: gan, tụy, lách và mạch khối u) (≥ 3T) [có chất tương phản]</t>
  </si>
  <si>
    <t>Chụp cộng hưởng từ thông khí phổi (Heli) (≥ 3T)</t>
  </si>
  <si>
    <t>Chụp cộng hưởng từ thông khí phổi (Heli) (≥ 3T) [có chất tương phản]</t>
  </si>
  <si>
    <t>18.420</t>
  </si>
  <si>
    <t>Chụp cộng hưởng từ tim (≥ 3T)</t>
  </si>
  <si>
    <t>Chụp cộng hưởng từ tim (≥ 3T) [có chất tương phản]</t>
  </si>
  <si>
    <t>18.429</t>
  </si>
  <si>
    <t>Chụp cộng hưởng từ tĩnh mạch có tiêm tương phản (≥ 3T)</t>
  </si>
  <si>
    <t>Chụp cộng hưởng từ tĩnh mạch có tiêm tương phản (≥ 3T) [có chất tương phản]</t>
  </si>
  <si>
    <t>Chụp cộng hưởng từ tưới máu não (perfusion) (≥ 3T)</t>
  </si>
  <si>
    <t>Chụp cộng hưởng từ tưới máu não (perfusion) (≥ 3T) [có chất tương phản]</t>
  </si>
  <si>
    <t>18.399</t>
  </si>
  <si>
    <t>Chụp cộng hưởng từ tuyến tiền liệt có tiêm tương phản (≥ 3T)</t>
  </si>
  <si>
    <t>18.387</t>
  </si>
  <si>
    <t>Chụp cộng hưởng từ tuyến vú động học có tiêm tương phản (≥ 3T)</t>
  </si>
  <si>
    <t>18.372</t>
  </si>
  <si>
    <t>Chụp cộng hưởng từ tuyến yên có tiêm chất tương phản (khảo sát động học) (≥ 3T)</t>
  </si>
  <si>
    <t>18.392</t>
  </si>
  <si>
    <t>Chụp cộng hưởng từ vùng chậu dò hậu môn (≥ 3T)</t>
  </si>
  <si>
    <t>Chụp cộng hưởng từ vùng chậu dò hậu môn (≥ 3T) [có chất tương phản]</t>
  </si>
  <si>
    <t>18.381</t>
  </si>
  <si>
    <t>Chụp cộng hưởng từ vùng mặt - cổ có tiêm tương phản (≥ 3T)</t>
  </si>
  <si>
    <t>18.414</t>
  </si>
  <si>
    <t>Chụp cộng hưởng từ xương và tủy xương có tiêm tương phản (≥ 3T)</t>
  </si>
  <si>
    <t>18.0324.0066</t>
  </si>
  <si>
    <t>37.2A04.0066</t>
  </si>
  <si>
    <t>18.324</t>
  </si>
  <si>
    <t>Chụp cộng hưởng từ bìu, dương vật (0.2-1.5T)</t>
  </si>
  <si>
    <t>Chụp cộng hưởng từ bìu, dương vật (0.2-1.5T) [không có chất tương phản]</t>
  </si>
  <si>
    <t>Chụp cộng hưởng từ (MRI) không có thuốc cản quang</t>
  </si>
  <si>
    <t>18.0334.0066</t>
  </si>
  <si>
    <t>18.334</t>
  </si>
  <si>
    <t>Chụp cộng hưởng từ cột sống cổ (0.2-1.5T)</t>
  </si>
  <si>
    <t>Chụp cộng hưởng từ cột sống cổ (0.2-1.5T) [không có chất tương phản]</t>
  </si>
  <si>
    <t>18.0336.0066</t>
  </si>
  <si>
    <t>18.336</t>
  </si>
  <si>
    <t>Chụp cộng hưởng từ cột sống ngực (0.2-1.5T)</t>
  </si>
  <si>
    <t>Chụp cộng hưởng từ cột sống ngực (0.2-1.5T) [không có chất tương phản]</t>
  </si>
  <si>
    <t>18.0338.0066</t>
  </si>
  <si>
    <t>18.338</t>
  </si>
  <si>
    <t>Chụp cộng hưởng từ cột sống thắt lưng - cùng (0.2-1.5T)</t>
  </si>
  <si>
    <t>Chụp cộng hưởng từ cột sống thắt lưng - cùng (0.2-1.5T) [không có chất tương phản]</t>
  </si>
  <si>
    <t>18.0364.0066</t>
  </si>
  <si>
    <t>18.364</t>
  </si>
  <si>
    <t>Chụp cộng hưởng từ dây thần kinh ngoại biên (neurography MR) (1.5T)</t>
  </si>
  <si>
    <t>Chụp cộng hưởng từ dây thần kinh ngoại biên (neurography MR) (1.5T) [không có chất tương phản]</t>
  </si>
  <si>
    <t>18.0326.0066</t>
  </si>
  <si>
    <t>18.326</t>
  </si>
  <si>
    <t>Chụp cộng hưởng từ động học sàn chậu, tống phân (defecography-MR) (0.2-1.5T)</t>
  </si>
  <si>
    <t>Chụp cộng hưởng từ động học sàn chậu, tống phân (defecography-MR) (0.2-1.5T) [không có chất tương phản]</t>
  </si>
  <si>
    <t>18.0354.0066</t>
  </si>
  <si>
    <t>18.354</t>
  </si>
  <si>
    <t>Chụp cộng hưởng từ động mạch chi dưới (1.5T)</t>
  </si>
  <si>
    <t>Chụp cộng hưởng từ động mạch chi dưới (1.5T) [không có chất tương phản]</t>
  </si>
  <si>
    <t>18.0352.0066</t>
  </si>
  <si>
    <t>18.352</t>
  </si>
  <si>
    <t>Chụp cộng hưởng từ động mạch chi trên (1.5T)</t>
  </si>
  <si>
    <t>Chụp cộng hưởng từ động mạch chi trên (1.5T) [không có chất tương phản]</t>
  </si>
  <si>
    <t>18.0300.0066</t>
  </si>
  <si>
    <t>18.300</t>
  </si>
  <si>
    <t>Chụp cộng hưởng từ hệ mạch cổ không tiêm chất tương phản (0.2-1.5T)</t>
  </si>
  <si>
    <t>18.0303.0066</t>
  </si>
  <si>
    <t>18.0340.0066</t>
  </si>
  <si>
    <t>18.340</t>
  </si>
  <si>
    <t>Chụp cộng hưởng từ khớp (0.2-1.5T)</t>
  </si>
  <si>
    <t>Chụp cộng hưởng từ khớp (0.2-1.5T) [không có chất tương phản]</t>
  </si>
  <si>
    <t>18.0313.0066</t>
  </si>
  <si>
    <t>18.313</t>
  </si>
  <si>
    <t>Chụp cộng hưởng từ lồng ngực (0.2-1.5T)</t>
  </si>
  <si>
    <t>Chụp cộng hưởng từ lồng ngực (0.2-1.5T) [không có chất tương phản]</t>
  </si>
  <si>
    <t>18.0298.0066</t>
  </si>
  <si>
    <t>18.298</t>
  </si>
  <si>
    <t>Chụp cộng hưởng từ não- mạch não không tiêm chất tương phản (0.2-1.5T)</t>
  </si>
  <si>
    <t>18.0345.0066</t>
  </si>
  <si>
    <t>18.345</t>
  </si>
  <si>
    <t>Chụp cộng hưởng từ phần mềm chi (0.2-1.5T)</t>
  </si>
  <si>
    <t>Chụp cộng hưởng từ phần mềm chi (0.2-1.5T) [không có chất tương phản]</t>
  </si>
  <si>
    <t>18.0296.0066</t>
  </si>
  <si>
    <t>18.296</t>
  </si>
  <si>
    <t>Chụp cộng hưởng từ sọ não (0.2-1.5T)</t>
  </si>
  <si>
    <t>Chụp cộng hưởng từ sọ não (0.2-1.5T) [không có chất tương phản]</t>
  </si>
  <si>
    <t>18.0319.0066</t>
  </si>
  <si>
    <t>18.319</t>
  </si>
  <si>
    <t>Chụp cộng hưởng từ tầng bụng không tiêm chất tương phản (gồm: chụp cộng hưởng từ gan - mật, tụy, lách, thận, dạ dày - tá tràng...) (0.2-1.5T)</t>
  </si>
  <si>
    <t>Chụp cộng hưởng từ tầng bụng không tiêm chất tương phản (gồm: chụp cộng hưởng từ gan-mật, tụy, lách, thận, dạ dày-tá tràng...) (0.2-1.5T)</t>
  </si>
  <si>
    <t>18.0332.0066</t>
  </si>
  <si>
    <t>18.332</t>
  </si>
  <si>
    <t>Chụp cộng hưởng từ thai nhi (0.2-1.5T)</t>
  </si>
  <si>
    <t>Chụp cộng hưởng từ thai nhi (0.2-1.5T) [không có chất tương phản]</t>
  </si>
  <si>
    <t>18.0700.0066</t>
  </si>
  <si>
    <t>18.700</t>
  </si>
  <si>
    <t>Chụp cộng hưởng từ tim đánh giá quá tải sắt</t>
  </si>
  <si>
    <t>Chụp cộng hưởng từ tim đánh giá quá tải sắt [không có chất tương phản]</t>
  </si>
  <si>
    <t>18.0358.0066</t>
  </si>
  <si>
    <t>18.358</t>
  </si>
  <si>
    <t>Chụp cộng hưởng từ tĩnh mạch (1.5T)</t>
  </si>
  <si>
    <t>Chụp cộng hưởng từ tĩnh mạch (1.5T) [không có chất tương phản]</t>
  </si>
  <si>
    <t>18.0316.0066</t>
  </si>
  <si>
    <t>18.316</t>
  </si>
  <si>
    <t>Chụp cộng hưởng từ tuyến vú (0.2-1.5T)</t>
  </si>
  <si>
    <t>Chụp cộng hưởng từ tuyến vú (0.2-1.5T) [không có chất tương phản]</t>
  </si>
  <si>
    <t>18.0321.0066</t>
  </si>
  <si>
    <t>18.321</t>
  </si>
  <si>
    <t>Chụp cộng hưởng từ vùng chậu (gồm: chụp cộng hưởng từ tử cung - phần phụ, tiền liệt tuyến, đại tràng chậu hông, trực tràng, các khối u vùng chậu…) (0.2-1.5T)</t>
  </si>
  <si>
    <t>Chụp cộng hưởng từ vùng chậu (gồm: chụp cộng hưởng từ tử cung - phần phụ, tiền liệt tuyến, đại tràng chậu hông, trực tràng, các khối u vùng chậu…) (0.2-1.5T) [không có chất tương phản]</t>
  </si>
  <si>
    <t>Chụp cộng hưởng từ vùng chậu (gồm: chụp cộng hưởng từ tử cung-phần phụ, tiền liệt tuyến, đại tràng chậu hông, trực tràng, các khối u vùng chậu…) (0.2-1.5T)</t>
  </si>
  <si>
    <t>18.0310.0066</t>
  </si>
  <si>
    <t>18.310</t>
  </si>
  <si>
    <t>Chụp cộng hưởng từ vùng mặt - cổ (0.2-1.5T)</t>
  </si>
  <si>
    <t>Chụp cộng hưởng từ vùng mặt - cổ (0.2-1.5T) [không có chất tương phản]</t>
  </si>
  <si>
    <t>Chụp cộng hưởng từ vùng mặt – cổ (0.2-1.5T)</t>
  </si>
  <si>
    <t>18.0343.0066</t>
  </si>
  <si>
    <t>18.343</t>
  </si>
  <si>
    <t>Chụp cộng hưởng từ xương và tủy xương (0.2-1.5T)</t>
  </si>
  <si>
    <t>Chụp cộng hưởng từ xương và tủy xương (0.2-1.5T) [không có chất tương phản]</t>
  </si>
  <si>
    <t>18.394</t>
  </si>
  <si>
    <t>Chụp cộng hưởng từ bìu, dương vật (≥ 3T)</t>
  </si>
  <si>
    <t>Chụp cộng hưởng từ bìu, dương vật (≥ 3T) [không có chất tương phản]</t>
  </si>
  <si>
    <t>18.404</t>
  </si>
  <si>
    <t>Chụp cộng hưởng từ cột sống cổ (≥ 3T)</t>
  </si>
  <si>
    <t>Chụp cộng hưởng từ cột sống cổ (≥ 3T) [không có chất tương phản]</t>
  </si>
  <si>
    <t>18.406</t>
  </si>
  <si>
    <t>Chụp cộng hưởng từ cột sống ngực (≥ 3T)</t>
  </si>
  <si>
    <t>Chụp cộng hưởng từ cột sống ngực (≥ 3T) [không có chất tương phản]</t>
  </si>
  <si>
    <t>18.408</t>
  </si>
  <si>
    <t>Chụp cộng hưởng từ cột sống thắt lưng - cùng (≥ 3T)</t>
  </si>
  <si>
    <t>Chụp cộng hưởng từ cột sống thắt lưng - cùng (≥ 3T) [không có chất tương phản]</t>
  </si>
  <si>
    <t>18.434</t>
  </si>
  <si>
    <t>Chụp cộng hưởng từ dây thần kinh ngoại biên (neurography MR) (≥ 3T)</t>
  </si>
  <si>
    <t>Chụp cộng hưởng từ dây thần kinh ngoại biên (neurography MR) (≥ 3T) [không có chất tương phản]</t>
  </si>
  <si>
    <t>18.396</t>
  </si>
  <si>
    <t>Chụp cộng hưởng từ động học sàn chậu, tống phân (defecography-MR) (≥ 3T)</t>
  </si>
  <si>
    <t>Chụp cộng hưởng từ động học sàn chậu, tống phân (defecography-MR) (≥ 3T) [không có chất tương phản]</t>
  </si>
  <si>
    <t>18.424</t>
  </si>
  <si>
    <t>Chụp cộng hưởng từ động mạch chi dưới (≥ 3T)</t>
  </si>
  <si>
    <t>Chụp cộng hưởng từ động mạch chi dưới (≥ 3T) [không có chất tương phản]</t>
  </si>
  <si>
    <t>18.422</t>
  </si>
  <si>
    <t>Chụp cộng hưởng từ động mạch chi trên (≥ 3T)</t>
  </si>
  <si>
    <t>Chụp cộng hưởng từ động mạch chi trên (≥ 3T) [không có chất tương phản]</t>
  </si>
  <si>
    <t>18.370</t>
  </si>
  <si>
    <t>Chụp cộng hưởng từ hệ mạch cổ không tiêm chất tương phản (≥ 3T)</t>
  </si>
  <si>
    <t>Chụp cộng hưởng từ hốc mắt và thần kinh thị giác (≥ 3T)</t>
  </si>
  <si>
    <t>Chụp cộng hưởng từ hốc mắt và thần kinh thị giác (≥ 3T) [không có chất tương phản]</t>
  </si>
  <si>
    <t>18.410</t>
  </si>
  <si>
    <t>Chụp cộng hưởng từ khớp (≥ 3T)</t>
  </si>
  <si>
    <t>Chụp cộng hưởng từ khớp (≥ 3T) [không có chất tương phản]</t>
  </si>
  <si>
    <t>18.383</t>
  </si>
  <si>
    <t>Chụp cộng hưởng từ lồng ngực (≥ 3T)</t>
  </si>
  <si>
    <t>Chụp cộng hưởng từ lồng ngực (≥ 3T) [không có chất tương phản]</t>
  </si>
  <si>
    <t>18.368</t>
  </si>
  <si>
    <t>Chụp cộng hưởng từ não - mạch não không tiêm chất tương phản (≥ 3T)</t>
  </si>
  <si>
    <t>Chụp cộng hưởng từ não - mạch não không tiêm chất tương phản (≥ 3T) [không có chất tương phản]</t>
  </si>
  <si>
    <t>18.415</t>
  </si>
  <si>
    <t>Chụp cộng hưởng từ phần mềm chi (≥ 3T)</t>
  </si>
  <si>
    <t>Chụp cộng hưởng từ phần mềm chi (≥ 3T) [không có chất tương phản]</t>
  </si>
  <si>
    <t>18.366</t>
  </si>
  <si>
    <t>Chụp cộng hưởng từ sọ não (≥ 3T)</t>
  </si>
  <si>
    <t>Chụp cộng hưởng từ sọ não (≥ 3T) [không có chất tương phản]</t>
  </si>
  <si>
    <t>18.402</t>
  </si>
  <si>
    <t>Chụp cộng hưởng từ thai nhi (≥ 3T)</t>
  </si>
  <si>
    <t>Chụp cộng hưởng từ thai nhi (≥ 3T) [không có chất tương phản]</t>
  </si>
  <si>
    <t>18.428</t>
  </si>
  <si>
    <t>Chụp cộng hưởng từ tĩnh mạch (≥ 3T)</t>
  </si>
  <si>
    <t>Chụp cộng hưởng từ tĩnh mạch (≥ 3T) [không có chất tương phản]</t>
  </si>
  <si>
    <t>18.386</t>
  </si>
  <si>
    <t>Chụp cộng hưởng từ tuyến vú (≥ 3T)</t>
  </si>
  <si>
    <t>Chụp cộng hưởng từ tuyến vú (≥ 3T) [không có chất tương phản]</t>
  </si>
  <si>
    <t>18.391</t>
  </si>
  <si>
    <t>Chụp cộng hưởng từ vùng chậu (gồm: chụp cộng hưởng từ tử cung - phần phụ, tiền liệt tuyến, đại tràng chậu hông, trực tràng, các khối u vùng chậu…) (≥ 3T)</t>
  </si>
  <si>
    <t>Chụp cộng hưởng từ vùng chậu (gồm: chụp cộng hưởng từ tử cung - phần phụ, tiền liệt tuyến, đại tràng chậu hông, trực tràng, các khối u vùng chậu…) (≥ 3T) [không có chất tương phản]</t>
  </si>
  <si>
    <t>Chụp cộng hưởng từ vùng chậu (gồm: chụp cộng hưởng từ tử cung-phần phụ, tiền liệt tuyến, đại tràng chậu hông, trực tràng, các khối u vùng chậu…)(≥ 3T)</t>
  </si>
  <si>
    <t>18.380</t>
  </si>
  <si>
    <t>Chụp cộng hưởng từ vùng mặt - cổ (≥ 3T)</t>
  </si>
  <si>
    <t>Chụp cộng hưởng từ vùng mặt - cổ (≥ 3T) [không có chất tương phản]</t>
  </si>
  <si>
    <t>18.413</t>
  </si>
  <si>
    <t>Chụp cộng hưởng từ xương và tủy xương (≥ 3T)</t>
  </si>
  <si>
    <t>Chụp cộng hưởng từ xương và tủy xương (≥ 3T) [không có chất tương phản]</t>
  </si>
  <si>
    <t>18.0403.0067</t>
  </si>
  <si>
    <t>37.2A04.0067</t>
  </si>
  <si>
    <t>Chụp cộng hưởng từ gan với chất tương phản đặc hiệu mô (≥ 3T)</t>
  </si>
  <si>
    <t>Chụp cộng hưởng từ gan với chất tương phản đặc hiệu mô</t>
  </si>
  <si>
    <t>18.0333.0067</t>
  </si>
  <si>
    <t>18.333</t>
  </si>
  <si>
    <t>Chụp cộng hưởng từ gan với chất tương phản đặc hiệu mô (0.2-1.5T)</t>
  </si>
  <si>
    <t>18.0307.0068</t>
  </si>
  <si>
    <t>37.2A04.0068</t>
  </si>
  <si>
    <t>18.307</t>
  </si>
  <si>
    <t>Chụp cộng hưởng từ các bó sợi thần kinh (tractography) hay chụp cộng hưởng từ khuếch tán sức căng (DTI - Diffusion Tensor Imaging) (0.2-1.5T)</t>
  </si>
  <si>
    <t>Chụp cộng hưởng từ các bó sợi thần kinh (tractography) hay Chụp Cộng hưởng từ khuếch tán sức căng (DTI - Diffusion Tensor Imaging) (0.2-1.5T)</t>
  </si>
  <si>
    <t>Chụp cộng hưởng từ tưới máu - phổ - chức năng</t>
  </si>
  <si>
    <t>18.0306.0068</t>
  </si>
  <si>
    <t>18.0330.0068</t>
  </si>
  <si>
    <t>18.330</t>
  </si>
  <si>
    <t>Chụp cộng hưởng từ phổ tuyến tiền liệt (0.2-1.5T)</t>
  </si>
  <si>
    <t>18.0318.0068</t>
  </si>
  <si>
    <t>18.318</t>
  </si>
  <si>
    <t>Chụp cộng hưởng từ phổ tuyến vú (0.2-1.5T)</t>
  </si>
  <si>
    <t>18.0312.0068</t>
  </si>
  <si>
    <t>Chụp cộng hưởng từ sọ não chức năng (0.2-1.5T)</t>
  </si>
  <si>
    <t>18.0694.0068</t>
  </si>
  <si>
    <t>Chụp cộng hưởng từ tim sử dụng chất gắng sức đánh giá tưới máu cơ tim có tiêm thuốc tương phản</t>
  </si>
  <si>
    <t>18.0365.0068</t>
  </si>
  <si>
    <t>18.365</t>
  </si>
  <si>
    <t>Chụp cộng hưởng từ tưới máu các tạng (1.5T)</t>
  </si>
  <si>
    <t>18.0702.0068</t>
  </si>
  <si>
    <t>Cộng hưởng từ phổ tim</t>
  </si>
  <si>
    <t>Cộng hưởng từ phổ tim</t>
  </si>
  <si>
    <t>18.377</t>
  </si>
  <si>
    <t>Chụp cộng hưởng từ các bó sợi thần kinh (tractography) hay chụp cộng hưởng từ khuếch tán sức căng (DTI - Diffusion Tensor Imaging) (≥ 3T)</t>
  </si>
  <si>
    <t>Chụp cộng hưởng từ phổ não (spectrography) (≥ 3T)</t>
  </si>
  <si>
    <t>18.400</t>
  </si>
  <si>
    <t>Chụp cộng hưởng từ phổ tuyến tiền liệt (≥ 3T)</t>
  </si>
  <si>
    <t>18.388</t>
  </si>
  <si>
    <t>Chụp cộng hưởng từ phổ tuyến vú (≥ 3T)</t>
  </si>
  <si>
    <t>Chụp cộng hưởng từ sọ não chức năng (≥ 3T)</t>
  </si>
  <si>
    <t>18.435</t>
  </si>
  <si>
    <t>Chụp cộng hưởng từ tưới máu các tạng (≥ 3T)</t>
  </si>
  <si>
    <t>37.2A05.0069</t>
  </si>
  <si>
    <t>Đo mật độ xương 1 vị trí</t>
  </si>
  <si>
    <t>Bằng phương pháp DEXA</t>
  </si>
  <si>
    <t>Một số kỹ thuật chẩn đoán hình ảnh khác</t>
  </si>
  <si>
    <t>18.0065.0069</t>
  </si>
  <si>
    <t>18.65</t>
  </si>
  <si>
    <t>Siêu âm đàn hồi mô (gan, tuyến vú…)</t>
  </si>
  <si>
    <t>18.0056.0069</t>
  </si>
  <si>
    <t>18.56</t>
  </si>
  <si>
    <t>Siêu âm đàn hồi mô vú</t>
  </si>
  <si>
    <t>18.0005.0069</t>
  </si>
  <si>
    <t>18.5</t>
  </si>
  <si>
    <t>Siêu âm đàn hồi nhu mô tuyến giáp</t>
  </si>
  <si>
    <t>18.0021.0069</t>
  </si>
  <si>
    <t>18.21</t>
  </si>
  <si>
    <t>Siêu âm doppler các khối u trong ổ bụng</t>
  </si>
  <si>
    <t>Siêu âm Doppler các khối u trong ổ bụng</t>
  </si>
  <si>
    <t>18.0060.0069</t>
  </si>
  <si>
    <t>18.60</t>
  </si>
  <si>
    <t>Siêu âm doppler dương vật</t>
  </si>
  <si>
    <t>Siêu âm Doppler dương vật</t>
  </si>
  <si>
    <t>18.0022.0069</t>
  </si>
  <si>
    <t>18.22</t>
  </si>
  <si>
    <t>Siêu âm doppler gan lách</t>
  </si>
  <si>
    <t>Siêu âm Doppler gan lách</t>
  </si>
  <si>
    <t>18.0009.0069</t>
  </si>
  <si>
    <t>18.9</t>
  </si>
  <si>
    <t>Siêu âm doppler hốc mắt</t>
  </si>
  <si>
    <t>Siêu âm Doppler hốc mắt</t>
  </si>
  <si>
    <t>18.0026.0069</t>
  </si>
  <si>
    <t>18.26</t>
  </si>
  <si>
    <t>Siêu âm doppler thai nhi (thai, nhau thai, dây rốn, động mạch tử cung)</t>
  </si>
  <si>
    <t>Siêu âm Doppler thai nhi (thai, nhau thai, dây rốn, động mạch tử cung)</t>
  </si>
  <si>
    <t>18.0058.0069</t>
  </si>
  <si>
    <t>18.58</t>
  </si>
  <si>
    <t>Siêu âm doppler tinh hoàn, mào tinh hoàn hai bên</t>
  </si>
  <si>
    <t>Siêu âm Doppler tinh hoàn, mào tinh hoàn hai bên</t>
  </si>
  <si>
    <t>18.0025.0069</t>
  </si>
  <si>
    <t>18.25</t>
  </si>
  <si>
    <t>Siêu âm doppler tử cung phần phụ</t>
  </si>
  <si>
    <t>Siêu âm Doppler tử cung phần phụ</t>
  </si>
  <si>
    <t>18.0032.0069</t>
  </si>
  <si>
    <t>18.32</t>
  </si>
  <si>
    <t>Siêu âm doppler tử cung, buồng trứng qua đường bụng</t>
  </si>
  <si>
    <t>Siêu âm Doppler tử cung, buồng trứng qua đường bụng</t>
  </si>
  <si>
    <t>18.0055.0069</t>
  </si>
  <si>
    <t>18.55</t>
  </si>
  <si>
    <t>Siêu âm doppler tuyến vú</t>
  </si>
  <si>
    <t>Siêu âm Doppler tuyến vú</t>
  </si>
  <si>
    <t>18.0010.0069</t>
  </si>
  <si>
    <t>18.10</t>
  </si>
  <si>
    <t>Siêu âm doppler u tuyến, hạch vùng cổ</t>
  </si>
  <si>
    <t>Siêu âm Doppler u tuyến, hạch vùng cổ</t>
  </si>
  <si>
    <t>Các thủ thuật và dịch vụ Nội soi</t>
  </si>
  <si>
    <t>20. NỘI SOI CHẨN ĐOÁN CAN THIỆP</t>
  </si>
  <si>
    <t>10.9004.0075</t>
  </si>
  <si>
    <t>37.8B00.0075</t>
  </si>
  <si>
    <t>BS_10.1275</t>
  </si>
  <si>
    <t>Cắt chỉ</t>
  </si>
  <si>
    <t>Chỉ áp dụng với người bệnh ngoại trú.</t>
  </si>
  <si>
    <t>03.1703.0075</t>
  </si>
  <si>
    <t>3.1703</t>
  </si>
  <si>
    <t>Cắt chỉ khâu da</t>
  </si>
  <si>
    <t>14.0203.0075</t>
  </si>
  <si>
    <t>14.203</t>
  </si>
  <si>
    <t>Cắt chỉ khâu da mi đơn giản</t>
  </si>
  <si>
    <t>03.1681.0075</t>
  </si>
  <si>
    <t>3.1681</t>
  </si>
  <si>
    <t>Cắt chỉ khâu giác mạc</t>
  </si>
  <si>
    <t>14.0192.0075</t>
  </si>
  <si>
    <t>14.192</t>
  </si>
  <si>
    <t>03.1690.0075</t>
  </si>
  <si>
    <t>3.1690</t>
  </si>
  <si>
    <t>Cắt chỉ khâu kết mạc</t>
  </si>
  <si>
    <t>14.0204.0075</t>
  </si>
  <si>
    <t>14.204</t>
  </si>
  <si>
    <t>15. TAI MŨI HỌNG</t>
  </si>
  <si>
    <t>14.0111.0075</t>
  </si>
  <si>
    <t>14.111</t>
  </si>
  <si>
    <t>Cắt chỉ sau phẫu thuật lác</t>
  </si>
  <si>
    <t>14.0116.0075</t>
  </si>
  <si>
    <t>14.116</t>
  </si>
  <si>
    <t>Cắt chỉ sau phẫu thuật lác, sụp mi</t>
  </si>
  <si>
    <t>14.0112.0075</t>
  </si>
  <si>
    <t>14.112</t>
  </si>
  <si>
    <t>Cắt chỉ sau phẫu thuật sụp mi</t>
  </si>
  <si>
    <t>03.3826.0075</t>
  </si>
  <si>
    <t>3.3826</t>
  </si>
  <si>
    <t>Thay băng, cắt chỉ vết mổ</t>
  </si>
  <si>
    <t>5. DA LIỄU</t>
  </si>
  <si>
    <t>V. DA LIỄU</t>
  </si>
  <si>
    <t>03.2354.0077</t>
  </si>
  <si>
    <t>37.8B00.0077</t>
  </si>
  <si>
    <t>3.2354</t>
  </si>
  <si>
    <t>Chọc dịch màng bụng</t>
  </si>
  <si>
    <t xml:space="preserve">Chọc dò màng bụng hoặc màng phổi </t>
  </si>
  <si>
    <t>02.0009.0077</t>
  </si>
  <si>
    <t>2.9</t>
  </si>
  <si>
    <t>Chọc dò dịch màng phổi</t>
  </si>
  <si>
    <t>02.0242.0077</t>
  </si>
  <si>
    <t>2.242</t>
  </si>
  <si>
    <t>Chọc dò dịch ổ bụng xét nghiệm</t>
  </si>
  <si>
    <t>03.0079.0077</t>
  </si>
  <si>
    <t>3.79</t>
  </si>
  <si>
    <t>Chọc hút/dẫn lưu dịch màng phổi</t>
  </si>
  <si>
    <t>03.0084.0077</t>
  </si>
  <si>
    <t>3.84</t>
  </si>
  <si>
    <t>Chọc thăm dò màng phổi</t>
  </si>
  <si>
    <t>02.0243.0077</t>
  </si>
  <si>
    <t>2.243</t>
  </si>
  <si>
    <t>Chọc tháo dịch ổ bụng điều trị</t>
  </si>
  <si>
    <t>03.2355.0077</t>
  </si>
  <si>
    <t>3.2355</t>
  </si>
  <si>
    <t>Dẫn lưu dịch màng bụng</t>
  </si>
  <si>
    <t>03.2332.0078</t>
  </si>
  <si>
    <t>37.8B00.0078</t>
  </si>
  <si>
    <t>3.2332</t>
  </si>
  <si>
    <t>Chọc dò màng phổi dưới hướng dẫn của siêu âm</t>
  </si>
  <si>
    <t>Chọc tháo dịch màng bụng hoặc màng phổi dưới hướng dẫn của siêu âm</t>
  </si>
  <si>
    <t>02.0432.0078</t>
  </si>
  <si>
    <t>Chọc hút mủ màng phổi, ổ áp xe phổi dưới hướng dẫn của siêu âm</t>
  </si>
  <si>
    <t>02.0008.0078</t>
  </si>
  <si>
    <t>2.8</t>
  </si>
  <si>
    <t>Chọc tháo dịch màng phổi dưới hướng dẫn của siêu âm</t>
  </si>
  <si>
    <t>03.2333.0078</t>
  </si>
  <si>
    <t>3.2333</t>
  </si>
  <si>
    <t>02.0243.0078</t>
  </si>
  <si>
    <t xml:space="preserve">Chọc tháo dịch ổ bụng điều trị </t>
  </si>
  <si>
    <t>37.8B00.0079</t>
  </si>
  <si>
    <t>Chọc hút khí màng phổi</t>
  </si>
  <si>
    <t>02.0011.0079</t>
  </si>
  <si>
    <t>2.11</t>
  </si>
  <si>
    <t>37.8B00.0081</t>
  </si>
  <si>
    <t>Chọc dò màng tim</t>
  </si>
  <si>
    <t>18.0628.0081</t>
  </si>
  <si>
    <t>18.628</t>
  </si>
  <si>
    <t>Chọc hút dịch màng tim dưới hướng dẫn siêu âm</t>
  </si>
  <si>
    <t>18.0623.0082</t>
  </si>
  <si>
    <t>37.8B00.0082</t>
  </si>
  <si>
    <t>18.623</t>
  </si>
  <si>
    <t>Chọc hút nang vú dưới hướng dẫn siêu âm</t>
  </si>
  <si>
    <t>Chọc dò sinh thiết vú dưới siêu âm</t>
  </si>
  <si>
    <t>Áp dụng với trường hợp dùng bơm kim thông thường để chọc hút.</t>
  </si>
  <si>
    <t>22. HUYẾT HỌC TRUYỀN MÁU</t>
  </si>
  <si>
    <t>XXII. HUYẾT HỌC TRUYỀN MÁU</t>
  </si>
  <si>
    <t>07.0242.0084</t>
  </si>
  <si>
    <t>37.8B00.0084</t>
  </si>
  <si>
    <t>7. NỘI TIẾT</t>
  </si>
  <si>
    <t>7.242</t>
  </si>
  <si>
    <t>Chọc hút dịch điều trị u nang giáp</t>
  </si>
  <si>
    <t>07.0243.0085</t>
  </si>
  <si>
    <t>37.8B00.0085</t>
  </si>
  <si>
    <t>7.243</t>
  </si>
  <si>
    <t>Chọc hút dịch điều trị u nang giáp có hướng dẫn của siêu âm</t>
  </si>
  <si>
    <t>Chọc hút dịch điều trị u nang giáp dưới hướng dẫn của siêu âm</t>
  </si>
  <si>
    <t>18.0622.0085</t>
  </si>
  <si>
    <t>18.622</t>
  </si>
  <si>
    <t>Chọc nang tuyến giáp dưới hướng dẫn siêu âm</t>
  </si>
  <si>
    <t>37.8B00.0087</t>
  </si>
  <si>
    <t xml:space="preserve">Chọc hút hạch hoặc u hoặc áp xe hoặc các tổn thương khác dưới hướng dẫn của siêu âm </t>
  </si>
  <si>
    <t>18.0630.0087</t>
  </si>
  <si>
    <t>18.630</t>
  </si>
  <si>
    <t>Chọc hút tế bào dưới hướng dẫn của siêu âm</t>
  </si>
  <si>
    <t>02.0364.0087</t>
  </si>
  <si>
    <t>2.364</t>
  </si>
  <si>
    <t>Hút ổ viêm/áp xe phần mềm dưới hướng dẫn của siêu âm</t>
  </si>
  <si>
    <t>Hút ổ viêm/ áp xe phần mềm dưới hướng dẫn của siêu âm</t>
  </si>
  <si>
    <t>37.8B00.0088</t>
  </si>
  <si>
    <t>Chọc hút hạch hoặc u hoặc áp xe hoặc các tổn thương khác dưới hướng dẫn của cắt lớp vi tính</t>
  </si>
  <si>
    <t>Chưa bao gồm thuốc cản quang nếu có sử dụng.</t>
  </si>
  <si>
    <t>18.0651.0088</t>
  </si>
  <si>
    <t>18.651</t>
  </si>
  <si>
    <t>Chọc hút hạch hoặc u dưới hướng dẫn cắt lớp vi tính</t>
  </si>
  <si>
    <t>18.0650.0088</t>
  </si>
  <si>
    <t>18.650</t>
  </si>
  <si>
    <t>Chọc hút ổ dịch, áp xe dưới hướng dẫn cắt lớp vi tính</t>
  </si>
  <si>
    <t>07.0244.0089</t>
  </si>
  <si>
    <t>37.8B00.0089</t>
  </si>
  <si>
    <t>7.244</t>
  </si>
  <si>
    <t>Chọc hút tế bào tuyến giáp</t>
  </si>
  <si>
    <t xml:space="preserve">Chọc hút tế bào tuyến giáp </t>
  </si>
  <si>
    <t>18.0619.0090</t>
  </si>
  <si>
    <t>37.8B00.0090</t>
  </si>
  <si>
    <t>18.619</t>
  </si>
  <si>
    <t>Chọc hút tế bào tuyến giáp dưới hướng dẫn siêu âm</t>
  </si>
  <si>
    <t>Chọc hút tế bào tuyến giáp dưới hướng dẫn của siêu âm</t>
  </si>
  <si>
    <t>18.0621.0090</t>
  </si>
  <si>
    <t>18.621</t>
  </si>
  <si>
    <t>07.0245.0090</t>
  </si>
  <si>
    <t>7.245</t>
  </si>
  <si>
    <t>Chọc hút u giáp có hướng dẫn của siêu âm</t>
  </si>
  <si>
    <t>18.0610.0090</t>
  </si>
  <si>
    <t>18.610</t>
  </si>
  <si>
    <t>Sinh thiết tuyến giáp dưới hướng dẫn siêu âm</t>
  </si>
  <si>
    <t>37.8B00.0092</t>
  </si>
  <si>
    <t xml:space="preserve">Chọc hút tủy làm tủy đồ </t>
  </si>
  <si>
    <t>Chưa bao gồm kim chọc hút tủy. Kim chọc hút tủy tính theo thực tế sử dụng.</t>
  </si>
  <si>
    <t>22.0126.0092</t>
  </si>
  <si>
    <t>22.126</t>
  </si>
  <si>
    <t>Thủ thuật chọc hút tủy làm tủy đồ (chưa bao gồm kim chọc tủy một lần)</t>
  </si>
  <si>
    <t>37.8B00.0095</t>
  </si>
  <si>
    <t>Dẫn lưu màng phổi, ổ áp xe phổi dưới hướng dẫn của siêu âm</t>
  </si>
  <si>
    <t>02.0012.0095</t>
  </si>
  <si>
    <t>2.12</t>
  </si>
  <si>
    <t>03.2326.0095</t>
  </si>
  <si>
    <t>Dẫn lưu ổ áp xe phổi dưới hướng dẫn của siêu âm</t>
  </si>
  <si>
    <t>11. BỎNG</t>
  </si>
  <si>
    <t>27. PHẪU THUẬT NỘI SOI</t>
  </si>
  <si>
    <t>37.8B00.0112</t>
  </si>
  <si>
    <t>Hút dịch khớp</t>
  </si>
  <si>
    <t>02.0514.0112</t>
  </si>
  <si>
    <t>Lấy xét nghiệm tế bào học dịch khớp</t>
  </si>
  <si>
    <t>02.0356.0113</t>
  </si>
  <si>
    <t>37.8B00.0113</t>
  </si>
  <si>
    <t>2.356</t>
  </si>
  <si>
    <t>Hút dịch khớp cổ chân dưới hướng dẫn của siêu âm</t>
  </si>
  <si>
    <t>Hút dịch khớp dưới hướng dẫn của siêu âm</t>
  </si>
  <si>
    <t>02.0358.0113</t>
  </si>
  <si>
    <t>2.358</t>
  </si>
  <si>
    <t>Hút dịch khớp cổ tay dưới hướng dẫn của siêu âm</t>
  </si>
  <si>
    <t>02.0350.0113</t>
  </si>
  <si>
    <t>2.350</t>
  </si>
  <si>
    <t>Hút dịch khớp gối dưới hướng dẫn của siêu âm</t>
  </si>
  <si>
    <t>02.0352.0113</t>
  </si>
  <si>
    <t>2.352</t>
  </si>
  <si>
    <t>Hút dịch khớp háng dưới hướng dẫn của siêu âm</t>
  </si>
  <si>
    <t>02.0354.0113</t>
  </si>
  <si>
    <t>2.354</t>
  </si>
  <si>
    <t>Hút dịch khớp khuỷu dưới hướng dẫn của siêu âm</t>
  </si>
  <si>
    <t>02.0360.0113</t>
  </si>
  <si>
    <t>2.360</t>
  </si>
  <si>
    <t>Hút dịch khớp vai dưới hướng dẫn của siêu âm</t>
  </si>
  <si>
    <t>02.0362.0113</t>
  </si>
  <si>
    <t>2.362</t>
  </si>
  <si>
    <t>Hút nang bao hoạt dịch dưới hướng dẫn của siêu âm</t>
  </si>
  <si>
    <t>02.0150.0114</t>
  </si>
  <si>
    <t>37.8B00.0114</t>
  </si>
  <si>
    <t>2.150</t>
  </si>
  <si>
    <t>Hút đờm hầu họng</t>
  </si>
  <si>
    <t>Hút đờm</t>
  </si>
  <si>
    <t>37.8B00.0118</t>
  </si>
  <si>
    <t>Lọc máu liên tục  (01 lần)</t>
  </si>
  <si>
    <t>Chưa bao gồm quả lọc, bộ dây dẫn và dịch lọc.</t>
  </si>
  <si>
    <t>02.0054.0118</t>
  </si>
  <si>
    <t>2.54</t>
  </si>
  <si>
    <t>Nội soi phế quản ống mềm ở người bệnh có thở máy</t>
  </si>
  <si>
    <t>02.0058.0122</t>
  </si>
  <si>
    <t>37.8B00.0122</t>
  </si>
  <si>
    <t>2.58</t>
  </si>
  <si>
    <t>Nghiệm pháp hồi phục phế quản với thuốc giãn phế quản</t>
  </si>
  <si>
    <t>02.0039.0124</t>
  </si>
  <si>
    <t>37.8B00.0124</t>
  </si>
  <si>
    <t>2.39</t>
  </si>
  <si>
    <t>Nội soi màng phổi, gây dính bằng thuốc/hóa chất</t>
  </si>
  <si>
    <t>Nội soi màng phổi, gây dính bằng thuốc/ hóa chất</t>
  </si>
  <si>
    <t>Nội soi màng phổi, gây dính bằng thuốc hoặc hóa chất</t>
  </si>
  <si>
    <t>Đã bao gồm thuốc gây mê</t>
  </si>
  <si>
    <t>37.8B00.0125</t>
  </si>
  <si>
    <t>Nội soi màng phổi, sinh thiết màng phổi</t>
  </si>
  <si>
    <t>02.0038.0125</t>
  </si>
  <si>
    <t>2.38</t>
  </si>
  <si>
    <t>Chưa bao gồm: máy cắt nối tự động, ghim khâu máy; hoặc Stapler.</t>
  </si>
  <si>
    <t>20.0022.0127</t>
  </si>
  <si>
    <t>37.8B00.0127</t>
  </si>
  <si>
    <t>20.22</t>
  </si>
  <si>
    <t>Nội soi khí - phế quản ống mềm sinh thiết</t>
  </si>
  <si>
    <t>Nội soi khí - phế quản ống mềm sinh thiết [gây mê]</t>
  </si>
  <si>
    <t>Nội soi phế quản dưới gây mê có sinh thiết</t>
  </si>
  <si>
    <t>02.0036.0127</t>
  </si>
  <si>
    <t>2.36</t>
  </si>
  <si>
    <t>Nội soi phế quản dưới gây mê</t>
  </si>
  <si>
    <t>Nội soi phế quản dưới gây mê [sinh thiết]</t>
  </si>
  <si>
    <t>02.0043.0127</t>
  </si>
  <si>
    <t>2.43</t>
  </si>
  <si>
    <t>Nội soi phế quản ống mềm sinh thiết niêm mạc phế quản</t>
  </si>
  <si>
    <t>Nội soi phế quản ống mềm sinh thiết niêm mạc phế quản [gây mê]</t>
  </si>
  <si>
    <t>Nội soi phế quản ống mềm</t>
  </si>
  <si>
    <t>2.49</t>
  </si>
  <si>
    <t>Nội soi rửa phế quản phế nang chọn lọc</t>
  </si>
  <si>
    <t>37.8B00.0129</t>
  </si>
  <si>
    <t>Nội soi phế quản dưới gây mê lấy dị vật phế quản</t>
  </si>
  <si>
    <t>02.0050.0129</t>
  </si>
  <si>
    <t>2.50</t>
  </si>
  <si>
    <t>Nội soi phế quản lấy dị vật (ống cứng, ống mềm)</t>
  </si>
  <si>
    <t>Nội soi phế quản lấy dị vật (ống cứng, ống mềm) [gây mê]</t>
  </si>
  <si>
    <t>03.1021.0129</t>
  </si>
  <si>
    <t>20.0029.0130</t>
  </si>
  <si>
    <t>37.8B00.0130</t>
  </si>
  <si>
    <t>Nội soi khí - phế quản ống mềm rửa phế quản phế nang chọn lọc</t>
  </si>
  <si>
    <t>Nội soi phế quản ống mềm gây tê</t>
  </si>
  <si>
    <t>02.0045.0130</t>
  </si>
  <si>
    <t>2.45</t>
  </si>
  <si>
    <t>Nội soi phế quản ống mềm [gây tê]</t>
  </si>
  <si>
    <t>03.1014.0130</t>
  </si>
  <si>
    <t>02.0049.0130</t>
  </si>
  <si>
    <t>Nội soi rửa phế quản phế nang chọn lọc [gây tê]</t>
  </si>
  <si>
    <t>20.0022.0131</t>
  </si>
  <si>
    <t>37.8B00.0131</t>
  </si>
  <si>
    <t>Nội soi khí - phế quản ống mềm sinh thiết [gây tê]</t>
  </si>
  <si>
    <t>Nội soi phế quản ống mềm gây tê có sinh thiết</t>
  </si>
  <si>
    <t>02.0045.0131</t>
  </si>
  <si>
    <t>Nội soi phế quản ống mềm [gây tê, có sinh thiết]</t>
  </si>
  <si>
    <t>37.8B00.0132</t>
  </si>
  <si>
    <t>Nội soi phế quản ống mềm gây tê lấy dị vật</t>
  </si>
  <si>
    <t>02.0050.0132</t>
  </si>
  <si>
    <t>Nội soi phế quản lấy dị vật (ống cứng, ống mềm) [gây tê]</t>
  </si>
  <si>
    <t>02.0045.0132</t>
  </si>
  <si>
    <t>Nội soi phế quản ống mềm [gây tê, lấy dị vật]</t>
  </si>
  <si>
    <t>02.0304.0134</t>
  </si>
  <si>
    <t>37.8B00.0134</t>
  </si>
  <si>
    <t>2.304</t>
  </si>
  <si>
    <t>Nội soi thực quản - dạ dày - tá tràng có sinh thiết</t>
  </si>
  <si>
    <t>Nội soi thực quản, dạ dày, tá tràng ống mềm có sinh thiết</t>
  </si>
  <si>
    <t>Đã bao gồm chi phí Test HP</t>
  </si>
  <si>
    <t>03.1061.0134</t>
  </si>
  <si>
    <t>3.1061</t>
  </si>
  <si>
    <t>Nội soi thực quản, dạ dày, tá tràng có thể kết hợp sinh thiết</t>
  </si>
  <si>
    <t>Nội soi thực quản, dạ dày, tá tràng có thể kết hợp sinh thiết [có sinh thiết]</t>
  </si>
  <si>
    <t>20.0079.0134</t>
  </si>
  <si>
    <t>20.79</t>
  </si>
  <si>
    <t>Nội soi thực quản, dạ dày, tá tràng kết hợp sinh thiết</t>
  </si>
  <si>
    <t>02.0272.2044</t>
  </si>
  <si>
    <t>15.8B00.2044</t>
  </si>
  <si>
    <t>Nội soi can thiệp - làm Clo test chẩn đoán nhiễm H.Pylori</t>
  </si>
  <si>
    <t xml:space="preserve">Nội soi dạ dày làm Clo test   </t>
  </si>
  <si>
    <t>02.0253.0135</t>
  </si>
  <si>
    <t>37.8B00.0135</t>
  </si>
  <si>
    <t>2.253</t>
  </si>
  <si>
    <t>Nội soi thực quản - dạ dày - tá tràng cấp cứu</t>
  </si>
  <si>
    <t>Nội soi thực quản - Dạ dày - Tá tràng cấp cứu</t>
  </si>
  <si>
    <t>Nội soi thực quản-dạ dày- tá tràng ống mềm không sinh thiết</t>
  </si>
  <si>
    <t>02.0305.0135</t>
  </si>
  <si>
    <t>2.305</t>
  </si>
  <si>
    <t>Nội soi thực quản - dạ dày - tá tràng không sinh thiết</t>
  </si>
  <si>
    <t>20.0080.0135</t>
  </si>
  <si>
    <t>20.80</t>
  </si>
  <si>
    <t>Nội soi thực quản, dạ dày, tá tràng</t>
  </si>
  <si>
    <t>03.1061.0135</t>
  </si>
  <si>
    <t>Nội soi thực quản, dạ dày, tá tràng có thể kết hợp sinh thiết [không sinh thiết]</t>
  </si>
  <si>
    <t>02.0307.0136</t>
  </si>
  <si>
    <t>37.8B00.0136</t>
  </si>
  <si>
    <t>2.307</t>
  </si>
  <si>
    <t>Nội soi đại tràng sigma ổ có sinh thiết</t>
  </si>
  <si>
    <t xml:space="preserve">Nội soi đại trực tràng ống mềm có sinh thiết </t>
  </si>
  <si>
    <t>02.0262.0136</t>
  </si>
  <si>
    <t>2.262</t>
  </si>
  <si>
    <t>Nội soi đại trực tràng toàn bộ ống mềm có sinh thiết</t>
  </si>
  <si>
    <t>03.1066.0136</t>
  </si>
  <si>
    <t>3.1066</t>
  </si>
  <si>
    <t>Nội soi đại, trực tràng có thể sinh thiết</t>
  </si>
  <si>
    <t>20.0073.0136</t>
  </si>
  <si>
    <t>20.73</t>
  </si>
  <si>
    <t>03.0161.0136</t>
  </si>
  <si>
    <t>3.161</t>
  </si>
  <si>
    <t>Soi đại tràng sinh thiết</t>
  </si>
  <si>
    <t>03.1062.0137</t>
  </si>
  <si>
    <t>37.8B00.0137</t>
  </si>
  <si>
    <t>3.1062</t>
  </si>
  <si>
    <t>Nội soi đại tràng sigma</t>
  </si>
  <si>
    <t>Nội soi đại trực tràng ống mềm không sinh thiết</t>
  </si>
  <si>
    <t>20.0081.0137</t>
  </si>
  <si>
    <t>20.81</t>
  </si>
  <si>
    <t>02.0306.0137</t>
  </si>
  <si>
    <t>2.306</t>
  </si>
  <si>
    <t>Nội soi đại tràng sigma không sinh thiết</t>
  </si>
  <si>
    <t>02.0294.0137</t>
  </si>
  <si>
    <t>2.294</t>
  </si>
  <si>
    <t>Nội soi đại trực tràng toàn bộ can thiệp cấp cứu</t>
  </si>
  <si>
    <t>02.0259.0137</t>
  </si>
  <si>
    <t>2.259</t>
  </si>
  <si>
    <t>Nội soi đại trực tràng toàn bộ ống mềm không sinh thiết</t>
  </si>
  <si>
    <t>03.0158.0137</t>
  </si>
  <si>
    <t>3.158</t>
  </si>
  <si>
    <t>Soi đại tràng chẩn đoán bằng ống soi mềm</t>
  </si>
  <si>
    <t>02.0309.0138</t>
  </si>
  <si>
    <t>37.8B00.0138</t>
  </si>
  <si>
    <t>2.309</t>
  </si>
  <si>
    <t>Nội soi trực tràng ống mềm có sinh thiết</t>
  </si>
  <si>
    <t>Nội soi trực tràng có sinh thiết</t>
  </si>
  <si>
    <t>02.0293.0138</t>
  </si>
  <si>
    <t>2.293</t>
  </si>
  <si>
    <t>Nội soi trực tràng toàn bộ có sinh thiết</t>
  </si>
  <si>
    <t>03.0162.0139</t>
  </si>
  <si>
    <t>37.8B00.0139</t>
  </si>
  <si>
    <t>3.162</t>
  </si>
  <si>
    <t>Nội soi trực tràng cấp cứu</t>
  </si>
  <si>
    <t>Nội soi trực tràng ống mềm không sinh thiết</t>
  </si>
  <si>
    <t>02.0311.0139</t>
  </si>
  <si>
    <t>2.311</t>
  </si>
  <si>
    <t>Nội soi trực tràng ống cứng có sinh thiết</t>
  </si>
  <si>
    <t>02.0256.0139</t>
  </si>
  <si>
    <t>2.256</t>
  </si>
  <si>
    <t>Nội soi trực tràng ống mềm</t>
  </si>
  <si>
    <t>02.0257.0139</t>
  </si>
  <si>
    <t>2.257</t>
  </si>
  <si>
    <t>Nội soi trực tràng ống mềm cấp cứu</t>
  </si>
  <si>
    <t>02.0308.0139</t>
  </si>
  <si>
    <t>2.308</t>
  </si>
  <si>
    <t>03.1071.0139</t>
  </si>
  <si>
    <t>3.1071</t>
  </si>
  <si>
    <t>Soi trực tràng</t>
  </si>
  <si>
    <t>03.0157.0140</t>
  </si>
  <si>
    <t>37.8B00.0140</t>
  </si>
  <si>
    <t>3.157</t>
  </si>
  <si>
    <t>Cầm máu thực quản qua nội soi</t>
  </si>
  <si>
    <t xml:space="preserve">Nội soi dạ dày can thiệp </t>
  </si>
  <si>
    <t>Chưa bao gồm thuốc cầm máu, dụng cụ cầm máu (clip, bộ thắt tĩnh mạch thực quản...)</t>
  </si>
  <si>
    <t>03.1049.0140</t>
  </si>
  <si>
    <t>Nội soi cầm máu bằng clip trong chảy máu đường tiêu hóa</t>
  </si>
  <si>
    <t>20.0059.0140</t>
  </si>
  <si>
    <t>02.0276.0140</t>
  </si>
  <si>
    <t>Nội soi can thiệp - cầm máu ống tiêu hóa bằng laser argon</t>
  </si>
  <si>
    <t>02.0267.0140</t>
  </si>
  <si>
    <t>2.267</t>
  </si>
  <si>
    <t>Nội soi can thiệp - cắt gắp bã thức ăn dạ dày</t>
  </si>
  <si>
    <t>02.0500.0140</t>
  </si>
  <si>
    <t>2.500</t>
  </si>
  <si>
    <t>Nội soi can thiệp - cắt tách dưới niêm mạc ống tiêu hóa điều trị ung thư sớm</t>
  </si>
  <si>
    <t>02.0285.0140</t>
  </si>
  <si>
    <t>2.285</t>
  </si>
  <si>
    <t>Nội soi can thiệp - kẹp clip cầm máu</t>
  </si>
  <si>
    <t>Nội soi can thiệp - kẹp Clip cầm màu</t>
  </si>
  <si>
    <t>02.0265.0140</t>
  </si>
  <si>
    <t>2.265</t>
  </si>
  <si>
    <t>Nội soi can thiệp - thắt búi giãn tĩnh mạch thực quản bằng vòng cao su</t>
  </si>
  <si>
    <t>02.0271.0140</t>
  </si>
  <si>
    <t>2.271</t>
  </si>
  <si>
    <t>Nội soi can thiệp - tiêm cầm máu</t>
  </si>
  <si>
    <t>02.0298.0140</t>
  </si>
  <si>
    <t>2.298</t>
  </si>
  <si>
    <t>Nội soi can thiệp - tiêm chất keo búi giãn tĩnh mạch phình vị</t>
  </si>
  <si>
    <t>Nội soi can thiệp - tiêm Histoacryl búi giãn tĩnh mạch phình vị</t>
  </si>
  <si>
    <t>02.0264.0140</t>
  </si>
  <si>
    <t>2.264</t>
  </si>
  <si>
    <t>Nội soi can thiệp - tiêm xơ búi giãn tĩnh mạch thực quản</t>
  </si>
  <si>
    <t>01.0351.0140</t>
  </si>
  <si>
    <t>Nội soi dạ dày - tá tràng điều trị chảy máu do ổ loét bằng tiêm xơ tại đơn vị hồi sức tích cực</t>
  </si>
  <si>
    <t>Nội soi dạ dày-tá tràng điều trị chảy máu do ổ loét bằng tiêm xơ tại đơn vị hồi sức tích cực</t>
  </si>
  <si>
    <t>03.0155.0140</t>
  </si>
  <si>
    <t>3.155</t>
  </si>
  <si>
    <t>Nội soi dạ dày cầm máu</t>
  </si>
  <si>
    <t>01.0232.0140</t>
  </si>
  <si>
    <t>1.232</t>
  </si>
  <si>
    <t>Nội soi dạ dày thực quản cấp cứu chẩn đoán và cầm máu</t>
  </si>
  <si>
    <t>03.1056.0140</t>
  </si>
  <si>
    <t>3.1056</t>
  </si>
  <si>
    <t>Nội soi dạ dày thực quản cấp cứu chảy máu tiêu hóa cao để chẩn đoán và điều trị</t>
  </si>
  <si>
    <t>Nội soi dạ dày thực quản cấp cứu chảy máu tiêu hoá cao để chẩn đoán và điều trị</t>
  </si>
  <si>
    <t>20.0067.0140</t>
  </si>
  <si>
    <t>20.67</t>
  </si>
  <si>
    <t>01.0353.0140</t>
  </si>
  <si>
    <t>Nội soi thực quản - dạ dày - tá tràng cầm máu bằng kẹp clip đơn vị hồi sức cấp cứu và chống độc</t>
  </si>
  <si>
    <t>Nội soi thực quản – dạ dày – tá tràng cầm máu bằng kẹp clip đơn vị hồi sức cấp cứu và chống độc</t>
  </si>
  <si>
    <t>03.1057.0140</t>
  </si>
  <si>
    <t>3.1057</t>
  </si>
  <si>
    <t>Nội soi thực quản - dạ dày, tiêm cầm máu</t>
  </si>
  <si>
    <t>Nội soi thực quản-dạ dày, tiêm cầm máu</t>
  </si>
  <si>
    <t>01.0352.0140</t>
  </si>
  <si>
    <t>Nội soi tiêu hóa cầm máu cấp cứu bằng vòng cao su tại đơn vị hồi sức tích cực</t>
  </si>
  <si>
    <t>03.0159.0140</t>
  </si>
  <si>
    <t>3.159</t>
  </si>
  <si>
    <t>Soi dạ dày thực quản chẩn đoán và cầm máu</t>
  </si>
  <si>
    <t>02.0485.0147</t>
  </si>
  <si>
    <t>37.8B00.0147</t>
  </si>
  <si>
    <t>Nội soi bàng quang chẩn đoán có gây mê (Nội soi bàng quang không sinh thiết)</t>
  </si>
  <si>
    <t xml:space="preserve">Nội soi tiết niệu có gây mê </t>
  </si>
  <si>
    <t>Chưa bao gồm sonde JJ.</t>
  </si>
  <si>
    <t>37.8B00.0150</t>
  </si>
  <si>
    <t>Nội soi bàng quang không sinh thiết</t>
  </si>
  <si>
    <t>02.0212.0150</t>
  </si>
  <si>
    <t>2.212</t>
  </si>
  <si>
    <t>Nội soi bàng quang chẩn đoán (Nội soi bàng quang không sinh thiết)</t>
  </si>
  <si>
    <t>37.8B00.0152</t>
  </si>
  <si>
    <t>Nội soi bàng quang và gắp dị vật hoặc lấy máu cục</t>
  </si>
  <si>
    <t>02.0222.0152</t>
  </si>
  <si>
    <t>2.222</t>
  </si>
  <si>
    <t>Nội soi bàng quang, lấy dị vật, sỏi</t>
  </si>
  <si>
    <t>03.1079.0152</t>
  </si>
  <si>
    <t>3.1079</t>
  </si>
  <si>
    <t>03.3606.0156</t>
  </si>
  <si>
    <t>37.8B00.0156</t>
  </si>
  <si>
    <t>3.3606</t>
  </si>
  <si>
    <t>Nong niệu đạo</t>
  </si>
  <si>
    <t>Nong niệu đạo và đặt thông đái</t>
  </si>
  <si>
    <t>10.0405.0156</t>
  </si>
  <si>
    <t>10.405</t>
  </si>
  <si>
    <t>37.8B00.0158</t>
  </si>
  <si>
    <t>Rửa bàng quang</t>
  </si>
  <si>
    <t>Chưa bao gồm hóa chất.</t>
  </si>
  <si>
    <t>02.0233.0158</t>
  </si>
  <si>
    <t>2.233</t>
  </si>
  <si>
    <t>22.0499.0163</t>
  </si>
  <si>
    <t>37.8B00.0163</t>
  </si>
  <si>
    <t>22.499</t>
  </si>
  <si>
    <t>Rút máu để điều trị</t>
  </si>
  <si>
    <t>37.8B00.0165</t>
  </si>
  <si>
    <t>Siêu âm can thiệp - Đặt ống thông dẫn lưu ổ áp xe</t>
  </si>
  <si>
    <t>Chưa bao gồm ống thông.</t>
  </si>
  <si>
    <t>18.0632.0165</t>
  </si>
  <si>
    <t>18.632</t>
  </si>
  <si>
    <t>Dẫn lưu các ổ dịch trong ổ bụng dưới hướng dẫn siêu âm</t>
  </si>
  <si>
    <t>18.0633.0165</t>
  </si>
  <si>
    <t>18.633</t>
  </si>
  <si>
    <t>Dẫn lưu dịch, áp xe, nang dưới hướng dẫn của siêu âm</t>
  </si>
  <si>
    <t>18.0629.0166</t>
  </si>
  <si>
    <t>37.8B00.0166</t>
  </si>
  <si>
    <t>18.629</t>
  </si>
  <si>
    <t>Chọc hút ổ dịch, áp xe dưới hướng dẫn của siêu âm</t>
  </si>
  <si>
    <t>Siêu âm can thiệp điều trị áp xe hoặc u hoặc nang trong ổ bụng</t>
  </si>
  <si>
    <t>18.0660.0167</t>
  </si>
  <si>
    <t>37.8B00.0167</t>
  </si>
  <si>
    <t>18.660</t>
  </si>
  <si>
    <t>Sinh thiết cơ tim</t>
  </si>
  <si>
    <t xml:space="preserve">Sinh thiết cơ tim </t>
  </si>
  <si>
    <t>Chưa bao gồm bộ dụng cụ thông tim và chụp buồng tim, kim sinh thiết cơ tim.</t>
  </si>
  <si>
    <t>37.8B00.0169</t>
  </si>
  <si>
    <t>Sinh thiết gan hoặc thận dưới hướng dẫn của siêu âm</t>
  </si>
  <si>
    <t>18.0603.0169</t>
  </si>
  <si>
    <t>18.603</t>
  </si>
  <si>
    <t>Sinh thiết gan dưới hướng dẫn siêu âm</t>
  </si>
  <si>
    <t>18.0604.0169</t>
  </si>
  <si>
    <t>Sinh thiết gan ghép dưới hướng dẫn siêu âm</t>
  </si>
  <si>
    <t>18.0606.0169</t>
  </si>
  <si>
    <t>18.606</t>
  </si>
  <si>
    <t>Sinh thiết lách dưới hướng dẫn siêu âm</t>
  </si>
  <si>
    <t>18.0607.0169</t>
  </si>
  <si>
    <t>18.607</t>
  </si>
  <si>
    <t>Sinh thiết thận dưới hướng dẫn siêu âm</t>
  </si>
  <si>
    <t>18.0608.0169</t>
  </si>
  <si>
    <t>Sinh thiết thận ghép dưới hướng dẫn siêu âm</t>
  </si>
  <si>
    <t>18.0609.0170</t>
  </si>
  <si>
    <t>37.8B00.0170</t>
  </si>
  <si>
    <t>18.609</t>
  </si>
  <si>
    <t>Sinh thiết hạch (hoặc u) dưới hướng dẫn siêu âm</t>
  </si>
  <si>
    <t>Sinh thiết vú hoặc tổn thương khác dưới hướng dẫn của siêu âm</t>
  </si>
  <si>
    <t>18.0611.0170</t>
  </si>
  <si>
    <t>18.611</t>
  </si>
  <si>
    <t>Sinh thiết phần mềm dưới hướng dẫn siêu âm</t>
  </si>
  <si>
    <t>18.0618.0170</t>
  </si>
  <si>
    <t>18.618</t>
  </si>
  <si>
    <t>Sinh thiết phổi/màng phổi dưới hướng dẫn siêu âm</t>
  </si>
  <si>
    <t>18.0605.0170</t>
  </si>
  <si>
    <t>18.605</t>
  </si>
  <si>
    <t>Sinh thiết vú dưới hướng dẫn siêu âm</t>
  </si>
  <si>
    <t>18.0654.0171</t>
  </si>
  <si>
    <t>37.8B00.0171</t>
  </si>
  <si>
    <t>Sinh thiết các tạng dưới cộng hưởng từ</t>
  </si>
  <si>
    <t>Sinh thiết phổi hoặc gan dưới hướng dẫn của cắt lớp vi tính</t>
  </si>
  <si>
    <t>18.0645.0171</t>
  </si>
  <si>
    <t>18.645</t>
  </si>
  <si>
    <t>Sinh thiết cột sống dưới cắt lớp vi tính</t>
  </si>
  <si>
    <t>18.0638.0171</t>
  </si>
  <si>
    <t>18.638</t>
  </si>
  <si>
    <t>Sinh thiết gan dưới cắt lớp vi tính</t>
  </si>
  <si>
    <t>18.0642.0171</t>
  </si>
  <si>
    <t>Sinh thiết gan ghép dưới cắt lớp vi tính</t>
  </si>
  <si>
    <t>18.0640.0171</t>
  </si>
  <si>
    <t>18.640</t>
  </si>
  <si>
    <t>Sinh thiết lách dưới cắt lớp vi tính</t>
  </si>
  <si>
    <t>18.0646.0171</t>
  </si>
  <si>
    <t>Sinh thiết não dưới cắt lớp vi tính</t>
  </si>
  <si>
    <t>18.0636.0171</t>
  </si>
  <si>
    <t>18.636</t>
  </si>
  <si>
    <t>Sinh thiết phổi/màng phổi dưới cắt lớp vi tính</t>
  </si>
  <si>
    <t>18.0637.0171</t>
  </si>
  <si>
    <t>18.637</t>
  </si>
  <si>
    <t>Sinh thiết trung thất dưới cắt lớp vi tính</t>
  </si>
  <si>
    <t>18.0641.0171</t>
  </si>
  <si>
    <t>18.641</t>
  </si>
  <si>
    <t>Sinh thiết tụy dưới cắt lớp vi tính</t>
  </si>
  <si>
    <t>18.0644.0171</t>
  </si>
  <si>
    <t>18.644</t>
  </si>
  <si>
    <t>Sinh thiết xương dưới cắt lớp vi tính</t>
  </si>
  <si>
    <t>18.0648.0172</t>
  </si>
  <si>
    <t>37.8B00.0172</t>
  </si>
  <si>
    <t>18.648</t>
  </si>
  <si>
    <t>Sinh thiết tạng hay khối ổ bụng dưới cắt lớp vi tính</t>
  </si>
  <si>
    <t>Sinh thiết thận hoặc vú hoặc vị trí khác dưới hướng dẫn của cắt lớp vi tính</t>
  </si>
  <si>
    <t>18.0639.0172</t>
  </si>
  <si>
    <t>18.639</t>
  </si>
  <si>
    <t>Sinh thiết thận dưới cắt lớp vi tính</t>
  </si>
  <si>
    <t>18.0643.0172</t>
  </si>
  <si>
    <t>Sinh thiết thận ghép dưới cắt lớp vi tính</t>
  </si>
  <si>
    <t>05.0067.0173</t>
  </si>
  <si>
    <t>37.8B00.0173</t>
  </si>
  <si>
    <t>Sinh thiết hạch, cơ, thần kinh và các u dưới da</t>
  </si>
  <si>
    <t>Sinh thiết hạch hoặc u</t>
  </si>
  <si>
    <t>02.0519.0173</t>
  </si>
  <si>
    <t>2.519</t>
  </si>
  <si>
    <t>Sinh thiết phần mềm bằng phương pháp sinh thiết mở</t>
  </si>
  <si>
    <t>18.0624.0175</t>
  </si>
  <si>
    <t>37.8B00.0175</t>
  </si>
  <si>
    <t>18.624</t>
  </si>
  <si>
    <t>Chọc hút nang, tiêm xơ dưới hướng dẫn siêu âm</t>
  </si>
  <si>
    <t xml:space="preserve">Sinh thiết màng phổi </t>
  </si>
  <si>
    <t>02.0064.0175</t>
  </si>
  <si>
    <t>2.64</t>
  </si>
  <si>
    <t>Sinh thiết màng phổi mù</t>
  </si>
  <si>
    <t>18.0064.0177</t>
  </si>
  <si>
    <t>37.8B00.0177</t>
  </si>
  <si>
    <t>18.64</t>
  </si>
  <si>
    <t>Sinh thiết tiền liệt tuyến qua siêu âm nội soi đường trực tràng</t>
  </si>
  <si>
    <t>Sinh thiết tiền liệt tuyến qua siêu âm đường trực tràng</t>
  </si>
  <si>
    <t>18.0613.0177</t>
  </si>
  <si>
    <t>18.613</t>
  </si>
  <si>
    <t>Sinh thiết tiền liệt tuyến qua trực tràng dưới hướng dẫn siêu âm</t>
  </si>
  <si>
    <t>18.0690.0182</t>
  </si>
  <si>
    <t>37.8B00.0182</t>
  </si>
  <si>
    <t>18.690</t>
  </si>
  <si>
    <t>Chọc sinh thiết vú dưới định vị nổi (Stereotaxic)</t>
  </si>
  <si>
    <t>Sinh thiết  tuyến vú dưới hướng dẫn của Xquang có hệ thống định vị stereostatic</t>
  </si>
  <si>
    <t>03.1064.0184</t>
  </si>
  <si>
    <t>37.8B00.0184</t>
  </si>
  <si>
    <t>3.1064</t>
  </si>
  <si>
    <t>Nội soi đại tràng tiêm cầm máu</t>
  </si>
  <si>
    <t>Soi đại tràng, tiêm hoặc kẹp cầm máu</t>
  </si>
  <si>
    <t>Chưa bao gồm dụng cụ kẹp và clip cầm máu.</t>
  </si>
  <si>
    <t>20.0071.0184</t>
  </si>
  <si>
    <t>20.71</t>
  </si>
  <si>
    <t>03.0160.0184</t>
  </si>
  <si>
    <t>3.160</t>
  </si>
  <si>
    <t>Soi đại tràng cầm máu</t>
  </si>
  <si>
    <t>02.0045.0187</t>
  </si>
  <si>
    <t>37.8B00.0187</t>
  </si>
  <si>
    <t>Soi phế quản điều trị sặc phổi ở bệnh nhân ngộ độc cấp</t>
  </si>
  <si>
    <t>37.8B00.0191</t>
  </si>
  <si>
    <t>Soi trực tràng, tiêm hoặc thắt trĩ</t>
  </si>
  <si>
    <t>03.1065.0191</t>
  </si>
  <si>
    <t>3.1065</t>
  </si>
  <si>
    <t>Nội soi trực tràng - hậu môn thắt trĩ</t>
  </si>
  <si>
    <t>Nội soi trực tràng-hậu môn thắt trĩ</t>
  </si>
  <si>
    <t>20.0072.0191</t>
  </si>
  <si>
    <t>20.72</t>
  </si>
  <si>
    <t>03.4246.0198</t>
  </si>
  <si>
    <t>37.8B00.0198</t>
  </si>
  <si>
    <t>3.4246</t>
  </si>
  <si>
    <t>Tháo bột các loại</t>
  </si>
  <si>
    <t>Tháo bột khác</t>
  </si>
  <si>
    <t>07.0226.0199</t>
  </si>
  <si>
    <t>37.8B00.0199</t>
  </si>
  <si>
    <t>7.226</t>
  </si>
  <si>
    <t>Cắt lọc, lấy bỏ tổ chức hoại tử cho các nhiễm trùng bàn chân vết loét khu trú ở ngón chân trên người bệnh đái tháo đường</t>
  </si>
  <si>
    <t>Thay băng cắt lọc vết thương mạn tính</t>
  </si>
  <si>
    <t xml:space="preserve">Áp dụng đối với  bệnh Pemphigus hoặc Pemphigoid hoặc ly thượng bì bọng nước bẩm sinh hoặc vết loét bàn chân do đái tháo đường hoặc vết loét, hoại tử ở bệnh nhân phong hoặc vết loét, hoại tử do tỳ đè. </t>
  </si>
  <si>
    <t>07.0230.0199</t>
  </si>
  <si>
    <t>7.230</t>
  </si>
  <si>
    <t>Cắt lọc, lấy bỏ tổ chức hoại tử cho các nhiễm trùng phần mềm trên người bệnh đái tháo đường</t>
  </si>
  <si>
    <t>11.0116.0199</t>
  </si>
  <si>
    <t>11.116</t>
  </si>
  <si>
    <t>Thay băng điều trị vết thương mạn tính</t>
  </si>
  <si>
    <t>37.8B00.0200</t>
  </si>
  <si>
    <t>Thay băng vết thương hoặc mổ chiều dài  ≤ 15cm</t>
  </si>
  <si>
    <t>Chỉ áp dụng với người bệnh ngoại trú. Đối với người bệnh nội trú theo quy định của Bộ Y tế.</t>
  </si>
  <si>
    <t>10.9003.0200</t>
  </si>
  <si>
    <t>BS_10.1274</t>
  </si>
  <si>
    <t>Thay băng [chiều dài  ≤ 15cm]</t>
  </si>
  <si>
    <t>Thay băng</t>
  </si>
  <si>
    <t>07.0225.0200</t>
  </si>
  <si>
    <t>7.225</t>
  </si>
  <si>
    <t>Thay băng trên người bệnh đái tháo đường</t>
  </si>
  <si>
    <t>Thay băng trên người bệnh đái tháo đường [chiều dài  ≤ 15cm]</t>
  </si>
  <si>
    <t xml:space="preserve">Chưa bao gồm gạc hydrocolloid; gạc xốp, miếng xốp (foam); gạc, gạc lưới có tẩm kháng sinh hoặc chất sát khuẩn. </t>
  </si>
  <si>
    <t>15.0303.0200</t>
  </si>
  <si>
    <t>15.303</t>
  </si>
  <si>
    <t>Thay băng vết mổ</t>
  </si>
  <si>
    <t>Thay băng vết mổ [chiều dài  ≤ 15cm]</t>
  </si>
  <si>
    <t>03.3911.0200</t>
  </si>
  <si>
    <t>3.3911</t>
  </si>
  <si>
    <t>Thay băng, cắt chỉ</t>
  </si>
  <si>
    <t>Thay băng, cắt chỉ [chiều dài  ≤ 15cm]</t>
  </si>
  <si>
    <t>03.3826.0200</t>
  </si>
  <si>
    <t>Thay băng, cắt chỉ vết mổ [chiều dài  ≤ 15cm]</t>
  </si>
  <si>
    <t>10.9003.0201</t>
  </si>
  <si>
    <t>37.8B00.0201</t>
  </si>
  <si>
    <t>Thay băng [chiều dài trên 15cm đến 30 cm]</t>
  </si>
  <si>
    <t>Thay băng vết thương chiều dài trên 15cm đến 30 cm</t>
  </si>
  <si>
    <t>07.0225.0201</t>
  </si>
  <si>
    <t>Thay băng trên người bệnh đái tháo đường [chiều dài trên 15cm đến 30 cm]</t>
  </si>
  <si>
    <t>03.3911.0201</t>
  </si>
  <si>
    <t>Thay băng, cắt chỉ [chiều dài trên 15cm đến 30 cm]</t>
  </si>
  <si>
    <t>15.0303.2047</t>
  </si>
  <si>
    <t>15.8B00.2047</t>
  </si>
  <si>
    <t>Thay băng vết mổ [chiều dài trên 15cm đến 30 cm]</t>
  </si>
  <si>
    <t>Thay băng vết  mổ chiều dài trên 15cm đến 30 cm</t>
  </si>
  <si>
    <t>03.3826.2047</t>
  </si>
  <si>
    <t>Thay băng, cắt chỉ vết mổ [chiều dài trên 15cm đến 30 cm]</t>
  </si>
  <si>
    <t>10.9003.0202</t>
  </si>
  <si>
    <t>37.8B00.0202</t>
  </si>
  <si>
    <t>Thay băng [chiều dài từ trên 30 cm đến 50 cm]</t>
  </si>
  <si>
    <t>Thay băng vết thương hoặc mổ chiều dài từ trên 30 cm đến 50 cm</t>
  </si>
  <si>
    <t>07.0225.0202</t>
  </si>
  <si>
    <t>Thay băng trên người bệnh đái tháo đường [chiều dài từ trên 30 cm đến 50 cm]</t>
  </si>
  <si>
    <t>15.0303.0202</t>
  </si>
  <si>
    <t>Thay băng vết mổ [chiều dài từ trên 30 cm đến 50 cm]</t>
  </si>
  <si>
    <t>03.3911.0202</t>
  </si>
  <si>
    <t>Thay băng, cắt chỉ [chiều dài từ trên 30 cm đến 50 cm]</t>
  </si>
  <si>
    <t>03.3826.0202</t>
  </si>
  <si>
    <t>Thay băng, cắt chỉ vết mổ [chiều dài từ trên 30 cm đến 50 cm]</t>
  </si>
  <si>
    <t>10.9003.0203</t>
  </si>
  <si>
    <t>37.8B00.0203</t>
  </si>
  <si>
    <t>Thay băng [chiều dài từ trên 15 cm đến 30 cm nhiễm trùng]</t>
  </si>
  <si>
    <t>Thay băng vết thương hoặc mổ chiều dài từ trên 15 cm đến 30 cm nhiễm trùng</t>
  </si>
  <si>
    <t>02.0163.0203</t>
  </si>
  <si>
    <t>2.163</t>
  </si>
  <si>
    <t>Thay băng các vết loét hoại tử rộng sau TBMMN</t>
  </si>
  <si>
    <t>01.0267.0203</t>
  </si>
  <si>
    <t>1.267</t>
  </si>
  <si>
    <t>Thay băng cho các vết thương hoại tử rộng (một lần)</t>
  </si>
  <si>
    <t>07.0225.0203</t>
  </si>
  <si>
    <t>Thay băng trên người bệnh đái tháo đường [chiều dài từ trên 15 cm đến 30 cm nhiễm trùng]</t>
  </si>
  <si>
    <t>03.3911.0203</t>
  </si>
  <si>
    <t>Thay băng, cắt chỉ [chiều dài từ trên 15 cm đến 30 cm nhiễm trùng]</t>
  </si>
  <si>
    <t>03.3826.0203</t>
  </si>
  <si>
    <t>Thay băng, cắt chỉ vết mổ [chiều dài từ trên 15 cm đến 30 cm nhiễm trùng]</t>
  </si>
  <si>
    <t>10.9003.0204</t>
  </si>
  <si>
    <t>37.8B00.0204</t>
  </si>
  <si>
    <t>Thay băng [chiều dài từ 30 cm đến 50 cm nhiễm trùng]</t>
  </si>
  <si>
    <t>Thay băng vết thương hoặc mổ chiều dài từ 30 cm đến 50 cm nhiễm trùng</t>
  </si>
  <si>
    <t>01.0267.0204</t>
  </si>
  <si>
    <t>07.0225.0204</t>
  </si>
  <si>
    <t>Thay băng trên người bệnh đái tháo đường [chiều dài từ 30 cm đến 50 cm nhiễm trùng]</t>
  </si>
  <si>
    <t>15.0303.0204</t>
  </si>
  <si>
    <t>Thay băng vết mổ [chiều dài từ 30 cm đến 50 cm nhiễm trùng]</t>
  </si>
  <si>
    <t>03.3911.0204</t>
  </si>
  <si>
    <t>Thay băng, cắt chỉ [chiều dài từ 30 cm đến 50 cm nhiễm trùng]</t>
  </si>
  <si>
    <t>03.3826.0204</t>
  </si>
  <si>
    <t>Thay băng, cắt chỉ vết mổ [chiều dài từ 30 cm đến 50 cm nhiễm trùng]</t>
  </si>
  <si>
    <t>10.9003.0205</t>
  </si>
  <si>
    <t>37.8B00.0205</t>
  </si>
  <si>
    <t>Thay băng [chiều dài &gt; 50cm nhiễm trùng]</t>
  </si>
  <si>
    <t>Thay băng vết thương hoặc mổ chiều dài &gt; 50cm nhiễm trùng</t>
  </si>
  <si>
    <t>01.0267.0205</t>
  </si>
  <si>
    <t xml:space="preserve">Thay băng cho các vết thương hoại tử rộng (một lần) </t>
  </si>
  <si>
    <t>07.0225.0205</t>
  </si>
  <si>
    <t>Thay băng trên người bệnh đái tháo đường [chiều dài &gt; 50cm nhiễm trùng]</t>
  </si>
  <si>
    <t>15.0303.0205</t>
  </si>
  <si>
    <t>Thay băng vết mổ [chiều dài &gt; 50cm nhiễm trùng]</t>
  </si>
  <si>
    <t>03.3911.0205</t>
  </si>
  <si>
    <t>Thay băng, cắt chỉ [chiều dài &gt; 50cm nhiễm trùng]</t>
  </si>
  <si>
    <t>03.3826.0205</t>
  </si>
  <si>
    <t>Thay băng, cắt chỉ vết mổ [chiều dài &gt; 50cm nhiễm trùng]</t>
  </si>
  <si>
    <t>37.8B00.0206</t>
  </si>
  <si>
    <t>Thay canuyn mở khí quản</t>
  </si>
  <si>
    <t>01.0080.0206</t>
  </si>
  <si>
    <t>1.80</t>
  </si>
  <si>
    <t>02.0067.0206</t>
  </si>
  <si>
    <t>03.0101.0206</t>
  </si>
  <si>
    <t>3.101</t>
  </si>
  <si>
    <t>01.0160.0210</t>
  </si>
  <si>
    <t>37.8B00.0210</t>
  </si>
  <si>
    <t>1.160</t>
  </si>
  <si>
    <t>Đặt ống thông dẫn lưu bàng quang</t>
  </si>
  <si>
    <t xml:space="preserve">Thông đái </t>
  </si>
  <si>
    <t>02.0188.0210</t>
  </si>
  <si>
    <t>2.188</t>
  </si>
  <si>
    <t>Đặt sonde bàng quang</t>
  </si>
  <si>
    <t>03.0133.0210</t>
  </si>
  <si>
    <t>3.133</t>
  </si>
  <si>
    <t>Thông tiểu</t>
  </si>
  <si>
    <t>01.0223.0211</t>
  </si>
  <si>
    <t>37.8B00.0211</t>
  </si>
  <si>
    <t>1.223</t>
  </si>
  <si>
    <t>Đặt ống thông hậu môn</t>
  </si>
  <si>
    <t>Thụt tháo phân hoặc Đặt sonde hậu môn</t>
  </si>
  <si>
    <t>02.0247.0211</t>
  </si>
  <si>
    <t>2.247</t>
  </si>
  <si>
    <t>03.0178.0211</t>
  </si>
  <si>
    <t>3.178</t>
  </si>
  <si>
    <t>Đặt sonde hậu môn</t>
  </si>
  <si>
    <t>03.2358.0211</t>
  </si>
  <si>
    <t>3.2358</t>
  </si>
  <si>
    <t>01.0222.0211</t>
  </si>
  <si>
    <t>1.222</t>
  </si>
  <si>
    <t>Thụt giữ</t>
  </si>
  <si>
    <t>01.0221.0211</t>
  </si>
  <si>
    <t>1.221</t>
  </si>
  <si>
    <t>Thụt tháo</t>
  </si>
  <si>
    <t>02.0338.0211</t>
  </si>
  <si>
    <t>Thụt tháo chuẩn bị sạch đại tràng</t>
  </si>
  <si>
    <t>02.0339.0211</t>
  </si>
  <si>
    <t>2.339</t>
  </si>
  <si>
    <t>Thụt tháo phân</t>
  </si>
  <si>
    <t>03.0179.0211</t>
  </si>
  <si>
    <t>3.179</t>
  </si>
  <si>
    <t>03.2357.0211</t>
  </si>
  <si>
    <t>3.2357</t>
  </si>
  <si>
    <t>37.8B00.0213</t>
  </si>
  <si>
    <t>Tiêm khớp</t>
  </si>
  <si>
    <t>Chưa bao gồm thuốc tiêm.</t>
  </si>
  <si>
    <t>02.0407.0213</t>
  </si>
  <si>
    <t>2.407</t>
  </si>
  <si>
    <t>Tiêm cân gan chân</t>
  </si>
  <si>
    <t>02.0408.0213</t>
  </si>
  <si>
    <t>2.408</t>
  </si>
  <si>
    <t>Tiêm cạnh cột sống cổ</t>
  </si>
  <si>
    <t>02.0410.0213</t>
  </si>
  <si>
    <t>2.410</t>
  </si>
  <si>
    <t>Tiêm cạnh cột sống ngực</t>
  </si>
  <si>
    <t>02.0409.0213</t>
  </si>
  <si>
    <t>2.409</t>
  </si>
  <si>
    <t>Tiêm cạnh cột sống thắt lưng</t>
  </si>
  <si>
    <t>03.2371.0213</t>
  </si>
  <si>
    <t>Tiêm chất nhờn vào khớp</t>
  </si>
  <si>
    <t>03.2372.0213</t>
  </si>
  <si>
    <t>Tiêm corticoide vào khớp</t>
  </si>
  <si>
    <t>02.0397.0213</t>
  </si>
  <si>
    <t>2.397</t>
  </si>
  <si>
    <t>Tiêm điểm bám gân lồi cầu trong (lồi cầu ngoài) xương cánh tay</t>
  </si>
  <si>
    <t>02.0404.0213</t>
  </si>
  <si>
    <t>2.404</t>
  </si>
  <si>
    <t>Tiêm điểm bám gân mỏm cùng vai</t>
  </si>
  <si>
    <t>02.0396.0213</t>
  </si>
  <si>
    <t>2.396</t>
  </si>
  <si>
    <t>Tiêm điểm bám gân mỏm trâm quay (mỏm trâm trụ)</t>
  </si>
  <si>
    <t>02.0405.0213</t>
  </si>
  <si>
    <t>2.405</t>
  </si>
  <si>
    <t>Tiêm điểm bám gân mỏm trâm quay (trâm trụ)</t>
  </si>
  <si>
    <t>02.0398.0213</t>
  </si>
  <si>
    <t>2.398</t>
  </si>
  <si>
    <t>Tiêm điểm bám gân quanh khớp gối</t>
  </si>
  <si>
    <t>02.0401.0213</t>
  </si>
  <si>
    <t>2.401</t>
  </si>
  <si>
    <t>Tiêm gân gấp ngón tay</t>
  </si>
  <si>
    <t>02.0406.0213</t>
  </si>
  <si>
    <t>2.406</t>
  </si>
  <si>
    <t>Tiêm gân gót</t>
  </si>
  <si>
    <t>02.0402.0213</t>
  </si>
  <si>
    <t>2.402</t>
  </si>
  <si>
    <t>Tiêm gân nhị đầu khớp vai</t>
  </si>
  <si>
    <t>02.0403.0213</t>
  </si>
  <si>
    <t>2.403</t>
  </si>
  <si>
    <t>Tiêm gân trên gai (dưới gai, gân bao xoay khớp vai)</t>
  </si>
  <si>
    <t>02.0399.0213</t>
  </si>
  <si>
    <t>2.399</t>
  </si>
  <si>
    <t>Tiêm hội chứng DeQuervain</t>
  </si>
  <si>
    <t>02.0400.0213</t>
  </si>
  <si>
    <t>2.400</t>
  </si>
  <si>
    <t>Tiêm hội chứng đường hầm cổ tay</t>
  </si>
  <si>
    <t>02.0384.0213</t>
  </si>
  <si>
    <t>2.384</t>
  </si>
  <si>
    <t>Tiêm khớp bàn ngón chân</t>
  </si>
  <si>
    <t>02.0386.0213</t>
  </si>
  <si>
    <t>2.386</t>
  </si>
  <si>
    <t>Tiêm khớp bàn ngón tay</t>
  </si>
  <si>
    <t>02.0383.0213</t>
  </si>
  <si>
    <t>2.383</t>
  </si>
  <si>
    <t>Tiêm khớp cổ chân</t>
  </si>
  <si>
    <t>02.0385.0213</t>
  </si>
  <si>
    <t>2.385</t>
  </si>
  <si>
    <t>Tiêm khớp cổ tay</t>
  </si>
  <si>
    <t>02.0395.0213</t>
  </si>
  <si>
    <t>2.395</t>
  </si>
  <si>
    <t>Tiêm khớp cùng chậu</t>
  </si>
  <si>
    <t>02.0392.0213</t>
  </si>
  <si>
    <t>2.392</t>
  </si>
  <si>
    <t>Tiêm khớp đòn - cùng vai</t>
  </si>
  <si>
    <t>Tiêm khớp đòn- cùng vai</t>
  </si>
  <si>
    <t>02.0387.0213</t>
  </si>
  <si>
    <t>2.387</t>
  </si>
  <si>
    <t>Tiêm khớp đốt ngón tay</t>
  </si>
  <si>
    <t>02.0381.0213</t>
  </si>
  <si>
    <t>2.381</t>
  </si>
  <si>
    <t>Tiêm khớp gối</t>
  </si>
  <si>
    <t>02.0382.0213</t>
  </si>
  <si>
    <t>2.382</t>
  </si>
  <si>
    <t>Tiêm khớp háng</t>
  </si>
  <si>
    <t>02.0388.0213</t>
  </si>
  <si>
    <t>2.388</t>
  </si>
  <si>
    <t>Tiêm khớp khuỷu tay</t>
  </si>
  <si>
    <t>02.0393.0213</t>
  </si>
  <si>
    <t>2.393</t>
  </si>
  <si>
    <t>Tiêm khớp thái dương hàm</t>
  </si>
  <si>
    <t>02.0391.0213</t>
  </si>
  <si>
    <t>2.391</t>
  </si>
  <si>
    <t>Tiêm khớp ức - sườn</t>
  </si>
  <si>
    <t>02.0390.0213</t>
  </si>
  <si>
    <t>2.390</t>
  </si>
  <si>
    <t>Tiêm khớp ức đòn</t>
  </si>
  <si>
    <t>02.0389.0213</t>
  </si>
  <si>
    <t>2.389</t>
  </si>
  <si>
    <t>Tiêm khớp vai</t>
  </si>
  <si>
    <t>02.0510.0213</t>
  </si>
  <si>
    <t>2.510</t>
  </si>
  <si>
    <t>Tiêm nội khớp: acid hyaluronic</t>
  </si>
  <si>
    <t>Tiêm nội khớp: acid Hyaluronic</t>
  </si>
  <si>
    <t>03.2371.0214</t>
  </si>
  <si>
    <t>37.8B00.0214</t>
  </si>
  <si>
    <t>Tiêm khớp dưới hướng dẫn của siêu âm</t>
  </si>
  <si>
    <t>03.2372.0214</t>
  </si>
  <si>
    <t>02.0429.0214</t>
  </si>
  <si>
    <t>2.429</t>
  </si>
  <si>
    <t>Tiêm điểm bám gân mỏm cùng vai dưới hướng dẫn của siêu âm</t>
  </si>
  <si>
    <t>02.0426.0214</t>
  </si>
  <si>
    <t>2.426</t>
  </si>
  <si>
    <t>Tiêm gân gấp ngón tay dưới hướng dẫn của siêu âm</t>
  </si>
  <si>
    <t>02.0427.0214</t>
  </si>
  <si>
    <t>2.427</t>
  </si>
  <si>
    <t>Tiêm gân nhị đầu khớp vai dưới hướng dẫn của siêu âm</t>
  </si>
  <si>
    <t>02.0428.0214</t>
  </si>
  <si>
    <t>2.428</t>
  </si>
  <si>
    <t>Tiêm gân trên gai (dưới gai, gân bao xoay khớp vai) dưới hướng dẫn của siêu âm</t>
  </si>
  <si>
    <t>02.0424.0214</t>
  </si>
  <si>
    <t>Tiêm hội chứng DeQuervain dưới hướng dẫn của siêu âm</t>
  </si>
  <si>
    <t>02.0425.0214</t>
  </si>
  <si>
    <t>2.425</t>
  </si>
  <si>
    <t>Tiêm hội chứng đường hầm cổ tay dưới hướng dẫn của siêu âm</t>
  </si>
  <si>
    <t>02.0414.0214</t>
  </si>
  <si>
    <t>2.414</t>
  </si>
  <si>
    <t>Tiêm khớp bàn ngón chân dưới hướng dẫn của siêu âm</t>
  </si>
  <si>
    <t>02.0416.0214</t>
  </si>
  <si>
    <t>2.416</t>
  </si>
  <si>
    <t>Tiêm khớp bàn ngón tay dưới hướng dẫn của siêu âm</t>
  </si>
  <si>
    <t>02.0413.0214</t>
  </si>
  <si>
    <t>2.413</t>
  </si>
  <si>
    <t>Tiêm khớp cổ chân dưới hướng dẫn của siêu âm</t>
  </si>
  <si>
    <t>02.0415.0214</t>
  </si>
  <si>
    <t>2.415</t>
  </si>
  <si>
    <t>Tiêm khớp cổ tay dưới hướng dẫn của siêu âm</t>
  </si>
  <si>
    <t>02.0422.0214</t>
  </si>
  <si>
    <t>2.422</t>
  </si>
  <si>
    <t>Tiêm khớp đòn - cùng vai dưới hướng dẫn của siêu âm</t>
  </si>
  <si>
    <t>Tiêm khớp đòn- cùng vai dưới hướng dẫn của siêu âm</t>
  </si>
  <si>
    <t>02.0417.0214</t>
  </si>
  <si>
    <t>2.417</t>
  </si>
  <si>
    <t>Tiêm khớp đốt ngón tay dưới hướng dẫn của siêu âm</t>
  </si>
  <si>
    <t>02.0411.0214</t>
  </si>
  <si>
    <t>2.411</t>
  </si>
  <si>
    <t>Tiêm khớp gối dưới hướng dẫn của siêu âm</t>
  </si>
  <si>
    <t>02.0412.0214</t>
  </si>
  <si>
    <t>2.412</t>
  </si>
  <si>
    <t>Tiêm khớp háng dưới hướng dẫn của siêu âm</t>
  </si>
  <si>
    <t>02.0418.0214</t>
  </si>
  <si>
    <t>2.418</t>
  </si>
  <si>
    <t>Tiêm khớp khuỷu tay dưới hướng dẫn của siêu âm</t>
  </si>
  <si>
    <t>02.0423.0214</t>
  </si>
  <si>
    <t>2.423</t>
  </si>
  <si>
    <t>Tiêm khớp thái dương hàm dưới hướng dẫn của siêu âm</t>
  </si>
  <si>
    <t>02.0421.0214</t>
  </si>
  <si>
    <t>2.421</t>
  </si>
  <si>
    <t>Tiêm khớp ức - sườn dưới hướng dẫn của siêu âm</t>
  </si>
  <si>
    <t>Tiêm khớp ức – sườn dưới hướng dẫn của siêu âm</t>
  </si>
  <si>
    <t>02.0420.0214</t>
  </si>
  <si>
    <t>2.420</t>
  </si>
  <si>
    <t>Tiêm khớp ức đòn dưới hướng dẫn của siêu âm</t>
  </si>
  <si>
    <t>02.0419.0214</t>
  </si>
  <si>
    <t>2.419</t>
  </si>
  <si>
    <t>Tiêm khớp vai dưới hướng dẫn của siêu âm</t>
  </si>
  <si>
    <t>37.8B00.0216</t>
  </si>
  <si>
    <t xml:space="preserve">Khâu vết thương phần mềm tổn thương nông chiều dài &lt; l0 cm </t>
  </si>
  <si>
    <t>15.0051.0216</t>
  </si>
  <si>
    <t>15.51</t>
  </si>
  <si>
    <t>Khâu vết rách vành tai</t>
  </si>
  <si>
    <t>15.0301.0216</t>
  </si>
  <si>
    <t>15.301</t>
  </si>
  <si>
    <t>Khâu vết thương đơn giản vùng đầu, mặt, cổ</t>
  </si>
  <si>
    <t>Khâu vết thương đơn giản vùng đầu, mặt, cổ [tổn thương nông chiều dài &lt; l0 cm]</t>
  </si>
  <si>
    <t>03.3827.0216</t>
  </si>
  <si>
    <t>3.3827</t>
  </si>
  <si>
    <t>Khâu vết thương phần mềm dài dưới 10 cm [tổn thương nông]</t>
  </si>
  <si>
    <t>Khâu vết thương phần mềm dài dưới 10cm</t>
  </si>
  <si>
    <t>10.9005.0216</t>
  </si>
  <si>
    <t>BS_10.1276</t>
  </si>
  <si>
    <t>Khâu vết thương phần mềm dài trên 10 cm [tổn thương nông]</t>
  </si>
  <si>
    <t>Khâu vết thương phần mềm dài trên 10cm</t>
  </si>
  <si>
    <t>03.2245.0216</t>
  </si>
  <si>
    <t>3.2245</t>
  </si>
  <si>
    <t>Khâu vết thương phần mềm vùng đầu cổ</t>
  </si>
  <si>
    <t>Khâu vết thương phần mềm vùng đầu cổ [ tổn thương nông chiều dài &lt; l0 cm]</t>
  </si>
  <si>
    <t>15.0301.0217</t>
  </si>
  <si>
    <t>37.8B00.0217</t>
  </si>
  <si>
    <t>Khâu vết thương đơn giản vùng đầu, mặt, cổ [tổn thương nông chiều dài ≥ l0 cm]</t>
  </si>
  <si>
    <t xml:space="preserve">Khâu vết thương phần mềm tổn thương nông chiều dài ≥ l0 cm </t>
  </si>
  <si>
    <t>10.9005.0217</t>
  </si>
  <si>
    <t>03.3825.0217</t>
  </si>
  <si>
    <t>3.3825</t>
  </si>
  <si>
    <t>Khâu vết thương phần mềm dài trên 10 cm  [tổn thương nông]</t>
  </si>
  <si>
    <t>03.2245.0217</t>
  </si>
  <si>
    <t>Khâu vết thương phần mềm vùng đầu cổ [tổn thương nông chiều dài ≥ l0 cm]</t>
  </si>
  <si>
    <t>37.8B00.0218</t>
  </si>
  <si>
    <t xml:space="preserve">Khâu vết thương phần mềm tổn thương sâu chiều dài &lt; l0 cm </t>
  </si>
  <si>
    <t>15.0301.0218</t>
  </si>
  <si>
    <t>Khâu vết thương đơn giản vùng đầu, mặt, cổ [ tổn thương sâu chiều dài &lt; l0 cm]</t>
  </si>
  <si>
    <t>03.3827.0218</t>
  </si>
  <si>
    <t>Khâu vết thương phần mềm dài dưới 10 cm [tổn thương sâu]</t>
  </si>
  <si>
    <t>10.9005.0218</t>
  </si>
  <si>
    <t>Khâu vết thương phần mềm dài trên 10 cm [tổn thương sâu]</t>
  </si>
  <si>
    <t>03.2245.0218</t>
  </si>
  <si>
    <t>Khâu vết thương phần mềm vùng đầu cổ [tổn thương sâu chiều dài &lt; l0 cm]</t>
  </si>
  <si>
    <t>15.0301.0219</t>
  </si>
  <si>
    <t>37.8B00.0219</t>
  </si>
  <si>
    <t>Khâu vết thương đơn giản vùng đầu, mặt, cổ [tổn thương sâu chiều dài ≥ l0 cm]</t>
  </si>
  <si>
    <t xml:space="preserve">Khâu vết thương phần mềm tổn thương sâu chiều dài ≥ l0 cm </t>
  </si>
  <si>
    <t>03.3825.0219</t>
  </si>
  <si>
    <t>10.9005.0219</t>
  </si>
  <si>
    <t>03.2245.0219</t>
  </si>
  <si>
    <t>Khâu vết thương phần mềm vùng đầu cổ [tổn thương sâu chiều dài ≥ l0 cm ]</t>
  </si>
  <si>
    <t>17. PHỤC HỒI CHỨC NĂNG</t>
  </si>
  <si>
    <t>XVII. PHỤC HỒI CHỨC NĂNG</t>
  </si>
  <si>
    <t>Y học dân tộc và Phục hồi chức năng</t>
  </si>
  <si>
    <t>37.8C00.0231</t>
  </si>
  <si>
    <t>Điện phân</t>
  </si>
  <si>
    <t>03.0772.0231</t>
  </si>
  <si>
    <t>3.772</t>
  </si>
  <si>
    <t>Điều trị bằng điện phân thuốc</t>
  </si>
  <si>
    <t>Tập vận động có trợ giúp</t>
  </si>
  <si>
    <t>Chưa bao gồm thuốc.</t>
  </si>
  <si>
    <t>17.0073.0277</t>
  </si>
  <si>
    <t>37.8C00.0277</t>
  </si>
  <si>
    <t>17.73</t>
  </si>
  <si>
    <t>Tập các kiểu thở</t>
  </si>
  <si>
    <t>Vật lý trị liệu hô hấp</t>
  </si>
  <si>
    <t>17.0075.0277</t>
  </si>
  <si>
    <t>17.75</t>
  </si>
  <si>
    <t>Tập ho có trợ giúp</t>
  </si>
  <si>
    <t>01.0085.0277</t>
  </si>
  <si>
    <t>1.85</t>
  </si>
  <si>
    <t>Vận động trị liệu hô hấp</t>
  </si>
  <si>
    <t>02.0068.0277</t>
  </si>
  <si>
    <t>2.68</t>
  </si>
  <si>
    <t>Nội khoa</t>
  </si>
  <si>
    <t>37.8D02.0319</t>
  </si>
  <si>
    <t>Thủ thuật loại I (Nội khoa)</t>
  </si>
  <si>
    <t>02.0261.0319</t>
  </si>
  <si>
    <t>2.261</t>
  </si>
  <si>
    <t>Nội soi đại trực tràng toàn bộ ống mềm có dùng thuốc gây mê</t>
  </si>
  <si>
    <t>37.8D02.0320</t>
  </si>
  <si>
    <t>Thủ thuật loại II (Nội khoa)</t>
  </si>
  <si>
    <t>02.0394.0320</t>
  </si>
  <si>
    <t>2.394</t>
  </si>
  <si>
    <t>Tiêm ngoài màng cứng</t>
  </si>
  <si>
    <t>28. PHẪU THUẬT TẠO HÌNH THẨM MỸ</t>
  </si>
  <si>
    <t>Nội tiết</t>
  </si>
  <si>
    <t>07.0233.0355</t>
  </si>
  <si>
    <t>37.8D04.0355</t>
  </si>
  <si>
    <t>7.233</t>
  </si>
  <si>
    <t>Gọt chai chân (gọt nốt chai) trên người bệnh đái tháo đường</t>
  </si>
  <si>
    <t>37.8D04.0357</t>
  </si>
  <si>
    <t>Phẫu thuật loại 1 mổ mở tuyến nội tiết không dùng dao siêu âm</t>
  </si>
  <si>
    <t>Chưa bao gồm dao hàn mạch, hàn mô</t>
  </si>
  <si>
    <t>27.0044.0357</t>
  </si>
  <si>
    <t>27.44</t>
  </si>
  <si>
    <t>Phẫu thuật nội soi cắt bán phần 1 thùy tuyến giáp</t>
  </si>
  <si>
    <t xml:space="preserve">Phẫu thuật nội soi cắt bán phần 1 thùy tuyến giáp </t>
  </si>
  <si>
    <t>27.0045.0357</t>
  </si>
  <si>
    <t>27.45</t>
  </si>
  <si>
    <t>Phẫu thuật nội soi cắt bán phần 2 thùy tuyến giáp</t>
  </si>
  <si>
    <t xml:space="preserve">Phẫu thuật nội soi cắt bán phần 2 thùy tuyến giáp </t>
  </si>
  <si>
    <t>27.0052.0357</t>
  </si>
  <si>
    <t>27.52</t>
  </si>
  <si>
    <t xml:space="preserve">Phẫu thuật nội soi cắt bán phần 2 thùy tuyến giáp trong bướu giáp đa nhân </t>
  </si>
  <si>
    <t>Phẫu thuật nội soi cắt bán phần 2 thuỳ tuyến giáp trong bướu giáp đa nhân</t>
  </si>
  <si>
    <t>27.0059.0357</t>
  </si>
  <si>
    <t>27.59</t>
  </si>
  <si>
    <t>Phẫu thuật nội soi cắt toàn bộ tuyến giáp + nạo hạch cổ 2 bên trong ung thư</t>
  </si>
  <si>
    <t>37.8D04.0367</t>
  </si>
  <si>
    <t>Thủ thuật loại II (Nội tiết)</t>
  </si>
  <si>
    <t>07.0232.0367</t>
  </si>
  <si>
    <t>7.232</t>
  </si>
  <si>
    <t>Tháo móng quặp trên người bệnh đái tháo đường</t>
  </si>
  <si>
    <t>37.8D05.0408</t>
  </si>
  <si>
    <t>Phẫu thuật cắt phổi</t>
  </si>
  <si>
    <t>Chưa bao gồm máy cắt nối tự động, ghim khâu máy hoặc stapler; dao siêu âm hoặc dao hàn mô hoặc dao hàn mạch.</t>
  </si>
  <si>
    <t>12.0181.0408</t>
  </si>
  <si>
    <t>12.181</t>
  </si>
  <si>
    <t>Cắt một bên phổi do ung thư</t>
  </si>
  <si>
    <t>12.0184.0408</t>
  </si>
  <si>
    <t>12.184</t>
  </si>
  <si>
    <t>Cắt thùy phổi hoặc cắt một bên phổi kèm vét hạch trung thất</t>
  </si>
  <si>
    <t>Cắt thuỳ phổi hoặc cắt một bên phổi kèm vét hạch trung thất</t>
  </si>
  <si>
    <t>37.8D05.0413</t>
  </si>
  <si>
    <t>Phẫu thuật nội soi ngực bệnh lý hoặc chấn thương</t>
  </si>
  <si>
    <t>27.0096.0413</t>
  </si>
  <si>
    <t>27.96</t>
  </si>
  <si>
    <t>Phẫu thuật nội soi cắt 1 thùy phổi kèm nạo vét hạch</t>
  </si>
  <si>
    <t>Phẫu thuật nội soi cắt một thùy phổi kèm nạo vét hạch</t>
  </si>
  <si>
    <t>27.0094.0413</t>
  </si>
  <si>
    <t>27.94</t>
  </si>
  <si>
    <t>Phẫu thuật nội soi cắt một phần thùy phổi, kén - nang phổi</t>
  </si>
  <si>
    <t>37.8D05.0417</t>
  </si>
  <si>
    <t xml:space="preserve">Phẫu thuật cắt u thượng thận hoặc cắt nang thận </t>
  </si>
  <si>
    <t>10.0321.0417</t>
  </si>
  <si>
    <t>10.321</t>
  </si>
  <si>
    <t>Cắt u tuyến thượng thận (mổ mở)</t>
  </si>
  <si>
    <t>37.8D05.0418</t>
  </si>
  <si>
    <t xml:space="preserve">Phẫu thuật nội soi  lấy sỏi thận hoặc sỏi niệu quản hoặc sỏi bàng quang </t>
  </si>
  <si>
    <t>27.0365.0418</t>
  </si>
  <si>
    <t>27.365</t>
  </si>
  <si>
    <t>Phẫu thuật nội soi lấy sỏi niệu quản</t>
  </si>
  <si>
    <t>37.8D05.0419</t>
  </si>
  <si>
    <t xml:space="preserve">Phẫu thuật nội soi cắt thận hoặc u sau phúc mạc </t>
  </si>
  <si>
    <t>27.0343.0419</t>
  </si>
  <si>
    <t>27.343</t>
  </si>
  <si>
    <t>Phẫu thuật nội soi cắt thận tận gốc</t>
  </si>
  <si>
    <t>03.4044.0419</t>
  </si>
  <si>
    <t>Phẫu thuật nội soi cắt u sau phúc mạc</t>
  </si>
  <si>
    <t>27.0327.0419</t>
  </si>
  <si>
    <t>27.327</t>
  </si>
  <si>
    <t>37.8D05.0420</t>
  </si>
  <si>
    <t xml:space="preserve">Phẫu thuật nội soi u thượng thận hoặc nang thận </t>
  </si>
  <si>
    <t>27.0347.0420</t>
  </si>
  <si>
    <t>27.347</t>
  </si>
  <si>
    <t>Phẫu thuật nội soi cắt chỏm nang thận qua phúc mạc</t>
  </si>
  <si>
    <t>27.0349.0420</t>
  </si>
  <si>
    <t>27.349</t>
  </si>
  <si>
    <t>Phẫu thuật nội soi cắt chỏm nang thận sau phúc mạc</t>
  </si>
  <si>
    <t>03.3491.0422</t>
  </si>
  <si>
    <t>37.8D05.0422</t>
  </si>
  <si>
    <t>3.3491</t>
  </si>
  <si>
    <t>Cắt nối niệu quản</t>
  </si>
  <si>
    <t>Phẫu thuật cắt niệu quản hoặc tạo hình niệu quản hoặc tạo hình bể thận (do bệnh lý hoặc chấn thương)</t>
  </si>
  <si>
    <t>10.0324.0423</t>
  </si>
  <si>
    <t>37.8D05.0423</t>
  </si>
  <si>
    <t>10.324</t>
  </si>
  <si>
    <t>Phẫu thuật cắt túi sa niệu quản bằng nội soi</t>
  </si>
  <si>
    <t>27.0363.0423</t>
  </si>
  <si>
    <t>27.363</t>
  </si>
  <si>
    <t>Phẫu thuật nội soi tạo hình khúc nối niệu quản - bể thận</t>
  </si>
  <si>
    <t>27.0366.0423</t>
  </si>
  <si>
    <t>Phẫu thuật nội soi tạo hình niệu quản</t>
  </si>
  <si>
    <t>10.0320.0423</t>
  </si>
  <si>
    <t>10.320</t>
  </si>
  <si>
    <t>Tạo hình khúc nối bể thận - niệu quản (Phương pháp Foley, Anderson - Hynes</t>
  </si>
  <si>
    <t>Tạo hình khúc nối bể thận – niệu quản (Phương pháp Foley, Anderson – Hynes</t>
  </si>
  <si>
    <t>27.0396.0433</t>
  </si>
  <si>
    <t>37.8D05.0433</t>
  </si>
  <si>
    <t>27.396</t>
  </si>
  <si>
    <t>Cắt u phì đại lành tính tuyến tiền liệt qua nội soi</t>
  </si>
  <si>
    <t>Cắt u phì đại lành tính tuyến tiền liệt qua nội soi</t>
  </si>
  <si>
    <t>Phẫu thuật cắt tuyến tiền liệt qua nội soi</t>
  </si>
  <si>
    <t>37.8D05.0440</t>
  </si>
  <si>
    <t>Tán sỏi qua nội soi (sỏi thận hoặc sỏi niệu quản hoặc sỏi bàng quang)</t>
  </si>
  <si>
    <t>Chưa bao gồm sonde JJ, rọ lấy sỏi.</t>
  </si>
  <si>
    <t>27.0391.0440</t>
  </si>
  <si>
    <t>27.391</t>
  </si>
  <si>
    <t>Nội soi bàng quang tán sỏi</t>
  </si>
  <si>
    <t>03.4032.0450</t>
  </si>
  <si>
    <t>37.8D05.0450</t>
  </si>
  <si>
    <t>Phẫu thuật nội soi cắt 2/3 dạ dày</t>
  </si>
  <si>
    <t xml:space="preserve">Phẫu thuật nội soi cắt dạ dày </t>
  </si>
  <si>
    <t>Chưa bao gồm máy cắt nối tự động và ghim khâu máy, dao siêu âm hoặc dao hàn mô hoặc dao hàn mạch, kẹp khóa mạch máu.</t>
  </si>
  <si>
    <t>27.0155.0450</t>
  </si>
  <si>
    <t>27.155</t>
  </si>
  <si>
    <t>03.4033.0450</t>
  </si>
  <si>
    <t>Phẫu thuật nội soi cắt 3/4 dạ dày</t>
  </si>
  <si>
    <t>27.0156.0450</t>
  </si>
  <si>
    <t>27.156</t>
  </si>
  <si>
    <t>Chưa bao gồm máy cắt nối tự động và ghim khâu máy cắt nối; dao siêu âm hoặc dao hàn mô hoặc dao hàn mạch.</t>
  </si>
  <si>
    <t>37.8D05.0457</t>
  </si>
  <si>
    <t>Phẫu thuật nội soi cắt nối ruột</t>
  </si>
  <si>
    <t>03.4038.0457</t>
  </si>
  <si>
    <t>Phẫu thuật nội soi cắt cụt trực tràng đường bụng, đường tầng sinh môn</t>
  </si>
  <si>
    <t>27.0201.0457</t>
  </si>
  <si>
    <t>27.201</t>
  </si>
  <si>
    <t>Phẫu thuật nội soi cắt đại tràng chậu hông</t>
  </si>
  <si>
    <t>27.0197.0457</t>
  </si>
  <si>
    <t>27.197</t>
  </si>
  <si>
    <t>Phẫu thuật nội soi cắt đại tràng ngang</t>
  </si>
  <si>
    <t>27.0193.0457</t>
  </si>
  <si>
    <t>27.193</t>
  </si>
  <si>
    <t>Phẫu thuật nội soi cắt đại tràng phải</t>
  </si>
  <si>
    <t>27.0195.0457</t>
  </si>
  <si>
    <t>27.195</t>
  </si>
  <si>
    <t>Phẫu thuật nội soi cắt đại tràng phải mở rộng</t>
  </si>
  <si>
    <t>27.0199.0457</t>
  </si>
  <si>
    <t>27.199</t>
  </si>
  <si>
    <t>Phẫu thuật nội soi cắt đại tràng trái</t>
  </si>
  <si>
    <t>27.0221.0457</t>
  </si>
  <si>
    <t>27.221</t>
  </si>
  <si>
    <t>Phẫu thuật nội soi cắt trực tràng, ống hậu môn ngả bụng và tầng sinh môn</t>
  </si>
  <si>
    <t>37.8D05.0498</t>
  </si>
  <si>
    <t>Cắt polyp ống tiêu hoá (thực quản hoặc dạ dầy hoặc đại tràng hoặc trực tràng)</t>
  </si>
  <si>
    <t>02.0295.0498</t>
  </si>
  <si>
    <t>2.295</t>
  </si>
  <si>
    <t>Nội soi can thiệp - cắt 1 polyp ống tiêu hóa &lt; 1 cm</t>
  </si>
  <si>
    <t>Nội soi can thiệp - cắt 1 polyp ống tiêu hóa &lt; 1cm</t>
  </si>
  <si>
    <t>03.1067.0498</t>
  </si>
  <si>
    <t>3.1067</t>
  </si>
  <si>
    <t>Nội soi cắt polyp ông tiêu hóa (thực quản, dạ dày, tá tràng, đại trực tràng)</t>
  </si>
  <si>
    <t>Nội soi cắt polip ông tiêu hoá (thực quản, dạ dày, tá tràng, đại trực tràng)</t>
  </si>
  <si>
    <t>02.0296.0500</t>
  </si>
  <si>
    <t>37.8D05.0500</t>
  </si>
  <si>
    <t>2.296</t>
  </si>
  <si>
    <t>Nội soi can thiệp - cắt polyp ống tiêu hóa &gt; 1 cm hoặc nhiều polyp</t>
  </si>
  <si>
    <t>Nội soi can thiệp - cắt polyp ống tiêu hóa &gt; 1cm hoặc nhiều polyp</t>
  </si>
  <si>
    <t>Lấy dị vật ống tiêu hoá qua nội soi</t>
  </si>
  <si>
    <t>02.0290.0500</t>
  </si>
  <si>
    <t>2.290</t>
  </si>
  <si>
    <t>Nội soi can thiệp - gắp giun, dị vật ống tiêu hóa</t>
  </si>
  <si>
    <t>03.1063.0500</t>
  </si>
  <si>
    <t>3.1063</t>
  </si>
  <si>
    <t>Nội soi đại tràng - lấy dị vật</t>
  </si>
  <si>
    <t>Nội soi đại tràng-lấy dị vật</t>
  </si>
  <si>
    <t>20.0070.0500</t>
  </si>
  <si>
    <t>20.70</t>
  </si>
  <si>
    <t>03.1059.0500</t>
  </si>
  <si>
    <t>3.1059</t>
  </si>
  <si>
    <t>Nội soi thực quản - dạ dày, lấy dị vật</t>
  </si>
  <si>
    <t>Nội soi thực quản-dạ dày, lấy dị vật</t>
  </si>
  <si>
    <t>10.9002.0504</t>
  </si>
  <si>
    <t>37.8D05.0504</t>
  </si>
  <si>
    <t>BS_10.1273</t>
  </si>
  <si>
    <t>Cắt phymosis [thủ thuật]</t>
  </si>
  <si>
    <t>Cắt phymosis</t>
  </si>
  <si>
    <t>37.8D05.0505</t>
  </si>
  <si>
    <t xml:space="preserve">Chích rạch nhọt, Apxe nhỏ dẫn lưu </t>
  </si>
  <si>
    <t>14.0215.0505</t>
  </si>
  <si>
    <t>14.215</t>
  </si>
  <si>
    <t>Rạch áp xe mi</t>
  </si>
  <si>
    <t>03.1650.0505</t>
  </si>
  <si>
    <t>3.1650</t>
  </si>
  <si>
    <t>Rạch áp xe túi lệ</t>
  </si>
  <si>
    <t>14.0216.0505</t>
  </si>
  <si>
    <t>14.216</t>
  </si>
  <si>
    <t>15.0304.0505</t>
  </si>
  <si>
    <t>15.304</t>
  </si>
  <si>
    <t>Trích áp xe nhỏ vùng đầu cổ</t>
  </si>
  <si>
    <t>Chích áp xe nhỏ vùng đầu cổ</t>
  </si>
  <si>
    <t>03.3817.0505</t>
  </si>
  <si>
    <t>3.3817</t>
  </si>
  <si>
    <t>Trích áp xe phần mềm lớn</t>
  </si>
  <si>
    <t>Chích áp xe phần mềm lớn</t>
  </si>
  <si>
    <t>03.3910.0505</t>
  </si>
  <si>
    <t>3.3910</t>
  </si>
  <si>
    <t>Trích hạch viêm mủ</t>
  </si>
  <si>
    <t>Chích hạch viêm mủ</t>
  </si>
  <si>
    <t>03.2119.0505</t>
  </si>
  <si>
    <t>3.2119</t>
  </si>
  <si>
    <t>Trích nhọt ống tai ngoài</t>
  </si>
  <si>
    <t>Chích nhọt ống tai ngoài</t>
  </si>
  <si>
    <t>03.3909.0505</t>
  </si>
  <si>
    <t>3.3909</t>
  </si>
  <si>
    <t>Trích rạch áp xe nhỏ</t>
  </si>
  <si>
    <t>Chích rạch áp xe nhỏ</t>
  </si>
  <si>
    <t>07.0231.0505</t>
  </si>
  <si>
    <t>7.231</t>
  </si>
  <si>
    <t>Trích rạch, dẫn lưu ổ áp xe trên người bệnh đái tháo đường</t>
  </si>
  <si>
    <t>Chích rạch, dẫn lưu ổ áp xe trên người bệnh đái tháo đường</t>
  </si>
  <si>
    <t>37.8D05.0511</t>
  </si>
  <si>
    <t>3.3855</t>
  </si>
  <si>
    <t>Nắn, bó bột trật khớp háng</t>
  </si>
  <si>
    <t>Nắn, bó bột trật khớp háng [bột liền]</t>
  </si>
  <si>
    <t>Nắn trật khớp háng (bột liền)</t>
  </si>
  <si>
    <t>10.1015.0511</t>
  </si>
  <si>
    <t>10.1015</t>
  </si>
  <si>
    <t>Nắn, cố định trật khớp háng không chỉ định phẫu thuật</t>
  </si>
  <si>
    <t>Nắn, cố định trật khớp háng không chỉ định phẫu thuật [bột liền]</t>
  </si>
  <si>
    <t>03.3860.0511</t>
  </si>
  <si>
    <t>3.3860</t>
  </si>
  <si>
    <t>Nắn, cố định trật khớp háng không có chỉ định phẫu thuật</t>
  </si>
  <si>
    <t>Nắn, cố định trật khớp háng không có chỉ định phẫu thuật [bột liền]</t>
  </si>
  <si>
    <t>03.3855.0512</t>
  </si>
  <si>
    <t>37.8D05.0512</t>
  </si>
  <si>
    <t>Nắn, bó bột trật khớp háng [bột tự cán]</t>
  </si>
  <si>
    <t>Nắn trật khớp háng (bột tự cán)</t>
  </si>
  <si>
    <t>10.1015.0512</t>
  </si>
  <si>
    <t>Nắn, cố định trật khớp háng không chỉ định phẫu thuật [bột tự cán]</t>
  </si>
  <si>
    <t>03.3860.0512</t>
  </si>
  <si>
    <t>Nắn, cố định trật khớp háng không có chỉ định phẫu thuật [bột tự cán]</t>
  </si>
  <si>
    <t>03.3875.0513</t>
  </si>
  <si>
    <t>37.8D05.0513</t>
  </si>
  <si>
    <t>3.3875</t>
  </si>
  <si>
    <t>Nắn, bó bột trật khớp cổ chân</t>
  </si>
  <si>
    <t>Nắn, bó bột trật khớp cổ chân [bột liền]</t>
  </si>
  <si>
    <t>Nắn trật khớp khuỷu chân hoặc khớp cổ chân hoặc khớp gối (bột liền)</t>
  </si>
  <si>
    <t>10.1031.0513</t>
  </si>
  <si>
    <t>10.1031</t>
  </si>
  <si>
    <t>03.3863.0513</t>
  </si>
  <si>
    <t>3.3863</t>
  </si>
  <si>
    <t>Nắn, bó bột trật khớp gối</t>
  </si>
  <si>
    <t>Nắn, bó bột trật khớp gối [bột liền]</t>
  </si>
  <si>
    <t>10.1018.0513</t>
  </si>
  <si>
    <t>10.1018</t>
  </si>
  <si>
    <t>03.3856.0513</t>
  </si>
  <si>
    <t>3.3856</t>
  </si>
  <si>
    <t>Nắn, bó bột trong bong sụn tiếp khớp gối, khớp háng</t>
  </si>
  <si>
    <t>Nắn, bó bột trong bong sụn tiếp khớp gối, khớp háng [bột liền]</t>
  </si>
  <si>
    <t>10.1011.0513</t>
  </si>
  <si>
    <t>10.1011</t>
  </si>
  <si>
    <t>03.3875.0514</t>
  </si>
  <si>
    <t>37.8D05.0514</t>
  </si>
  <si>
    <t>Nắn, bó bột trật khớp cổ chân [bột tự cán]</t>
  </si>
  <si>
    <t>Nắn trật khớp khuỷu chân hoặc khớp cổ chân hoặc khớp gối (bột tự cán)</t>
  </si>
  <si>
    <t>10.1031.0514</t>
  </si>
  <si>
    <t>03.3863.0514</t>
  </si>
  <si>
    <t>Nắn, bó bột trật khớp gối [bột tự cán]</t>
  </si>
  <si>
    <t>10.1018.0514</t>
  </si>
  <si>
    <t>03.3856.0514</t>
  </si>
  <si>
    <t>Nắn, bó bột trong bong sụn tiếp khớp gối, khớp háng [bột tự cán]</t>
  </si>
  <si>
    <t>10.1011.0514</t>
  </si>
  <si>
    <t>10.1030.0515</t>
  </si>
  <si>
    <t>37.8D05.0515</t>
  </si>
  <si>
    <t>10.1030</t>
  </si>
  <si>
    <t>Nắm, cố định trật khớp hàm</t>
  </si>
  <si>
    <t>Nắm, cố định trật khớp hàm [bột liền]</t>
  </si>
  <si>
    <t>Nắn trật khớp khuỷu tay hoặc khớp xương đòn hoặc khớp hàm (bột liền)</t>
  </si>
  <si>
    <t>03.3845.0515</t>
  </si>
  <si>
    <t>3.3845</t>
  </si>
  <si>
    <t>Nắn bó bột gãy và trật khớp khuỷu</t>
  </si>
  <si>
    <t>Nắn bó bột gãy và trật khớp khuỷu  [bột liền]</t>
  </si>
  <si>
    <t>03.3846.0515</t>
  </si>
  <si>
    <t>3.3846</t>
  </si>
  <si>
    <t>Nắn, bó bột bong sụn tiếp khớp khuỷu, khớp cổ tay</t>
  </si>
  <si>
    <t>Nắn, bó bột bong sụn tiếp khớp khuỷu, khớp cổ tay [bột liền]</t>
  </si>
  <si>
    <t>10.1001.0515</t>
  </si>
  <si>
    <t>10.1001</t>
  </si>
  <si>
    <t>10.0996.0515</t>
  </si>
  <si>
    <t>10.996</t>
  </si>
  <si>
    <t>Nắn, bó bột gãy xương đòn</t>
  </si>
  <si>
    <t>Nắn, bó bột gãy xương đòn [bột liền]</t>
  </si>
  <si>
    <t>10.0993.0515</t>
  </si>
  <si>
    <t>10.993</t>
  </si>
  <si>
    <t>Nắn, bó bột gãy xương hàm</t>
  </si>
  <si>
    <t>Nắn, bó bột gãy xương hàm [bột liền]</t>
  </si>
  <si>
    <t>03.3844.0515</t>
  </si>
  <si>
    <t>3.3844</t>
  </si>
  <si>
    <t>Nắn, bó bột trật khớp khuỷu</t>
  </si>
  <si>
    <t>Nắn, bó bột trật khớp khuỷu [bột liền]</t>
  </si>
  <si>
    <t>10.1000.0515</t>
  </si>
  <si>
    <t>10.1000</t>
  </si>
  <si>
    <t>03.3873.0515</t>
  </si>
  <si>
    <t>3.3873</t>
  </si>
  <si>
    <t>Nắn, bó bột trật khớp xương đòn</t>
  </si>
  <si>
    <t>Nắn, bó bột trật khớp xương đòn [bột liền]</t>
  </si>
  <si>
    <t>10.1029.0515</t>
  </si>
  <si>
    <t>10.1029</t>
  </si>
  <si>
    <t>03.3874.0515</t>
  </si>
  <si>
    <t>3.3874</t>
  </si>
  <si>
    <t>Nắn, cố định trật khớp hàm</t>
  </si>
  <si>
    <t>Nắn, cố định trật khớp hàm [bột liền]</t>
  </si>
  <si>
    <t>10.1030.0516</t>
  </si>
  <si>
    <t>37.8D05.0516</t>
  </si>
  <si>
    <t>Nắm, cố định trật khớp hàm [bột tự cán]</t>
  </si>
  <si>
    <t>Nắn trật khớp khuỷu tay hoặc khớp xương đòn hoặc khớp hàm (bột tự cán)</t>
  </si>
  <si>
    <t>03.3845.0516</t>
  </si>
  <si>
    <t>Nắn bó bột gãy và trật khớp khuỷu [bột tự cán]</t>
  </si>
  <si>
    <t>03.3846.0516</t>
  </si>
  <si>
    <t>Nắn, bó bột bong sụn tiếp khớp khuỷu, khớp cổ tay [bột tự cán]</t>
  </si>
  <si>
    <t>10.1001.0516</t>
  </si>
  <si>
    <t>10.0996.0516</t>
  </si>
  <si>
    <t>Nắn, bó bột gãy xương đòn [bột tự cán]</t>
  </si>
  <si>
    <t>03.3844.0516</t>
  </si>
  <si>
    <t>Nắn, bó bột trật khớp khuỷu [bột tự cán]</t>
  </si>
  <si>
    <t>10.1000.0516</t>
  </si>
  <si>
    <t>03.3873.0516</t>
  </si>
  <si>
    <t>Nắn, bó bột trật khớp xương đòn [bột tự cán]</t>
  </si>
  <si>
    <t>10.1029.0516</t>
  </si>
  <si>
    <t>03.3874.0516</t>
  </si>
  <si>
    <t>Nắn, cố định trật khớp hàm [bột tự cán]</t>
  </si>
  <si>
    <t>10.1025.0517</t>
  </si>
  <si>
    <t>37.8D05.0517</t>
  </si>
  <si>
    <t>10.1025</t>
  </si>
  <si>
    <t>Nắn, bó bột trật khớp cùng đòn</t>
  </si>
  <si>
    <t>Nắn, bó bột trật khớp cùng đòn [bột liền]</t>
  </si>
  <si>
    <t>Nắn trật khớp vai (bột liền)</t>
  </si>
  <si>
    <t>03.3839.0517</t>
  </si>
  <si>
    <t>3.3839</t>
  </si>
  <si>
    <t>Nắn, bó bột trật khớp vai</t>
  </si>
  <si>
    <t>Nắn, bó bột trật khớp vai [bột liền]</t>
  </si>
  <si>
    <t>10.0995.0517</t>
  </si>
  <si>
    <t>10.995</t>
  </si>
  <si>
    <t>10.1025.0518</t>
  </si>
  <si>
    <t>37.8D05.0518</t>
  </si>
  <si>
    <t>Nắn, bó bột trật khớp cùng đòn [bột tự cán]</t>
  </si>
  <si>
    <t>Nắn trật khớp vai (bột tự cán)</t>
  </si>
  <si>
    <t>03.3839.0518</t>
  </si>
  <si>
    <t>Nắn, bó bột trật khớp vai [bột tự cán]</t>
  </si>
  <si>
    <t>10.0995.0518</t>
  </si>
  <si>
    <t>37.8D05.0519</t>
  </si>
  <si>
    <t>Nắn, bó bột bàn chân hoặc bàn tay (bột liền)</t>
  </si>
  <si>
    <t>03.3870.0519</t>
  </si>
  <si>
    <t>3.3870</t>
  </si>
  <si>
    <t>Nắn, bó bột gãy xương bàn chân</t>
  </si>
  <si>
    <t>Nắn, bó bột gãy xương bàn chân  [bột liền]</t>
  </si>
  <si>
    <t>10.1028.0519</t>
  </si>
  <si>
    <t>10.1028</t>
  </si>
  <si>
    <t>03.3854.0519</t>
  </si>
  <si>
    <t>3.3854</t>
  </si>
  <si>
    <t>Nắn, bó bột gãy xương bàn, ngón tay</t>
  </si>
  <si>
    <t>Nắn, bó bột gãy xương bàn, ngón tay [bột liền]</t>
  </si>
  <si>
    <t>10.1009.0519</t>
  </si>
  <si>
    <t>10.1009</t>
  </si>
  <si>
    <t>10.1022.0519</t>
  </si>
  <si>
    <t>10.1022</t>
  </si>
  <si>
    <t>Nắn, bó bột gãy xương chày</t>
  </si>
  <si>
    <t>Nắn, bó bột gãy xương chày [bột liền]</t>
  </si>
  <si>
    <t>03.3872.0519</t>
  </si>
  <si>
    <t>3.3872</t>
  </si>
  <si>
    <t>Nắn, bó bột gãy xương ngón chân</t>
  </si>
  <si>
    <t>Nắn, bó bột gãy xương ngón chân [bột liền]</t>
  </si>
  <si>
    <t>10.1024.0519</t>
  </si>
  <si>
    <t>10.1024</t>
  </si>
  <si>
    <t>37.8D05.0520</t>
  </si>
  <si>
    <t>Nắn, bó bột bàn chân hoặc bàn tay (bột tự cán)</t>
  </si>
  <si>
    <t>03.3870.0520</t>
  </si>
  <si>
    <t>Nắn, bó bột gãy xương bàn chân [bột tự cán]</t>
  </si>
  <si>
    <t>10.1028.0520</t>
  </si>
  <si>
    <t>03.3854.0520</t>
  </si>
  <si>
    <t>Nắn, bó bột gãy xương bàn, ngón tay [bột tự cán]</t>
  </si>
  <si>
    <t>10.1009.0520</t>
  </si>
  <si>
    <t>10.1022.0520</t>
  </si>
  <si>
    <t>Nắn, bó bột gãy xương chày [bột tự cán]</t>
  </si>
  <si>
    <t>03.3872.0520</t>
  </si>
  <si>
    <t>Nắn, bó bột gãy xương ngón chân [bột tự cán]</t>
  </si>
  <si>
    <t>10.1024.0520</t>
  </si>
  <si>
    <t>03.3851.0521</t>
  </si>
  <si>
    <t>37.8D05.0521</t>
  </si>
  <si>
    <t>3.3851</t>
  </si>
  <si>
    <t>Nắn, bó bột gãy 1/3 dưới hai xương cẳng tay</t>
  </si>
  <si>
    <t>Nắn, bó bột gãy 1/3 dưới hai xương cẳng tay  [bột liền]</t>
  </si>
  <si>
    <t>Nắn, bó bột gãy xương cẳng tay (bột liền)</t>
  </si>
  <si>
    <t>03.3850.0521</t>
  </si>
  <si>
    <t>3.3850</t>
  </si>
  <si>
    <t>Nắn, bó bột gãy 1/3 giữa hai xương cẳng tay</t>
  </si>
  <si>
    <t>Nắn, bó bột gãy 1/3 giữa hai xương cẳng tay  [bột liền]</t>
  </si>
  <si>
    <t>03.3849.0521</t>
  </si>
  <si>
    <t>3.3849</t>
  </si>
  <si>
    <t>Nắn, bó bột gãy 1/3 trên hai xương cẳng tay</t>
  </si>
  <si>
    <t>Nắn, bó bột gãy 1/3 trên hai xương cẳng tay  [bột liền]</t>
  </si>
  <si>
    <t>03.3869.0521</t>
  </si>
  <si>
    <t>3.3869</t>
  </si>
  <si>
    <t>Nắn, bó bột gãy Monteggia</t>
  </si>
  <si>
    <t>Nắn, bó bột gãy Monteggia  [bột liền]</t>
  </si>
  <si>
    <t>10.1027.0521</t>
  </si>
  <si>
    <t>10.1027</t>
  </si>
  <si>
    <t>03.3852.0521</t>
  </si>
  <si>
    <t>3.3852</t>
  </si>
  <si>
    <t>Nắn, bó bột gãy một xương cẳng tay</t>
  </si>
  <si>
    <t>Nắn, bó bột gãy một xương cẳng tay  [bột liền]</t>
  </si>
  <si>
    <t>10.1007.0521</t>
  </si>
  <si>
    <t>10.1007</t>
  </si>
  <si>
    <t>10.1008.0521</t>
  </si>
  <si>
    <t>10.1008</t>
  </si>
  <si>
    <t>Nắn, bó bột gãy Pouteau - Colles</t>
  </si>
  <si>
    <t>Nắn, bó bột gãy Pouteau - Colles  [bột liền]</t>
  </si>
  <si>
    <t>03.3853.0521</t>
  </si>
  <si>
    <t>3.3853</t>
  </si>
  <si>
    <t>Nắn, bó bột gãy Pouteau-Colles</t>
  </si>
  <si>
    <t>Nắn, bó bột gãy Pouteau-Colles  [bột liền]</t>
  </si>
  <si>
    <t>03.3851.0522</t>
  </si>
  <si>
    <t>37.8D05.0522</t>
  </si>
  <si>
    <t>Nắn, bó bột gãy 1/3 dưới hai xương cẳng tay [bột tự cán]</t>
  </si>
  <si>
    <t>Nắn, bó bột gãy xương cẳng tay (bột tự cán)</t>
  </si>
  <si>
    <t>03.3850.0522</t>
  </si>
  <si>
    <t>Nắn, bó bột gãy 1/3 giữa hai xương cẳng tay [bột tự cán]</t>
  </si>
  <si>
    <t>03.3849.0522</t>
  </si>
  <si>
    <t>Nắn, bó bột gãy 1/3 trên hai xương cẳng tay [bột tự cán]</t>
  </si>
  <si>
    <t>03.3869.0522</t>
  </si>
  <si>
    <t>Nắn, bó bột gãy Monteggia [bột tự cán]</t>
  </si>
  <si>
    <t>10.1027.0522</t>
  </si>
  <si>
    <t>03.3852.0522</t>
  </si>
  <si>
    <t>Nắn, bó bột gãy một xương cẳng tay [bột tự cán]</t>
  </si>
  <si>
    <t>10.1007.0522</t>
  </si>
  <si>
    <t>10.1008.0522</t>
  </si>
  <si>
    <t>Nắn, bó bột gãy Pouteau - Colles [bột tự cán]</t>
  </si>
  <si>
    <t>03.3853.0522</t>
  </si>
  <si>
    <t>Nắn, bó bột gãy Pouteau-Colles [bột tự cán]</t>
  </si>
  <si>
    <t>37.8D05.0523</t>
  </si>
  <si>
    <t>Nắn, bó bột trật khớp háng bẩm sinh (bột liền)</t>
  </si>
  <si>
    <t>10.1010.0523</t>
  </si>
  <si>
    <t>10.1010</t>
  </si>
  <si>
    <t>03.3836.0523</t>
  </si>
  <si>
    <t>3.3836</t>
  </si>
  <si>
    <t>Nắn, bó bột trật khớp háng bẩm sinh</t>
  </si>
  <si>
    <t>Nắn, bó bột trật khớp háng bẩm sinh [bột liền]</t>
  </si>
  <si>
    <t>10.0991.0523</t>
  </si>
  <si>
    <t>10.991</t>
  </si>
  <si>
    <t>37.8D05.0524</t>
  </si>
  <si>
    <t>Nắn, bó bột trật khớp háng bẩm sinh (bột tự cán)</t>
  </si>
  <si>
    <t>10.1010.0524</t>
  </si>
  <si>
    <t>03.3836.0524</t>
  </si>
  <si>
    <t>Nắn, bó bột trật khớp háng bẩm sinh [bột tự cán]</t>
  </si>
  <si>
    <t>10.0991.0524</t>
  </si>
  <si>
    <t>37.8D05.0525</t>
  </si>
  <si>
    <t>Nắn, bó bột xương cẳng chân (bột liền)</t>
  </si>
  <si>
    <t>03.3866.0525</t>
  </si>
  <si>
    <t>3.3866</t>
  </si>
  <si>
    <t>Nắn, bó bột gãy 1/3 dưới hai xương cẳng chân</t>
  </si>
  <si>
    <t>Nắn, bó bột gãy 1/3 dưới hai xương cẳng chân  [bột liền]</t>
  </si>
  <si>
    <t>10.1021.0525</t>
  </si>
  <si>
    <t>10.1021</t>
  </si>
  <si>
    <t>03.3865.0525</t>
  </si>
  <si>
    <t>3.3865</t>
  </si>
  <si>
    <t>Nắn, bó bột gãy 1/3 giữa hai xương cẳng chân</t>
  </si>
  <si>
    <t>Nắn, bó bột gãy 1/3 giữa hai xương cẳng chân  [bột liền]</t>
  </si>
  <si>
    <t>10.1020.0525</t>
  </si>
  <si>
    <t>10.1020</t>
  </si>
  <si>
    <t>03.3864.0525</t>
  </si>
  <si>
    <t>3.3864</t>
  </si>
  <si>
    <t>Nắn, bó bột gãy 1/3 trên hai xương cẳng chân</t>
  </si>
  <si>
    <t>Nắn, bó bột gãy 1/3 trên hai xương cẳng chân  [bột liền]</t>
  </si>
  <si>
    <t>10.1019.0525</t>
  </si>
  <si>
    <t>10.1019</t>
  </si>
  <si>
    <t>10.1026.0525</t>
  </si>
  <si>
    <t>10.1026</t>
  </si>
  <si>
    <t>Nắn, bó bột gãy Dupuptren</t>
  </si>
  <si>
    <t>Nắn, bó bột gãy Dupuptren  [bột liền]</t>
  </si>
  <si>
    <t>03.3868.0525</t>
  </si>
  <si>
    <t>3.3868</t>
  </si>
  <si>
    <t>Nắn, bó bột gãy Dupuytren</t>
  </si>
  <si>
    <t>Nắn, bó bột gãy Dupuytren  [bột liền]</t>
  </si>
  <si>
    <t>03.3857.0525</t>
  </si>
  <si>
    <t>3.3857</t>
  </si>
  <si>
    <t>Nắn, bó bột gãy mâm chày</t>
  </si>
  <si>
    <t>Nắn, bó bột gãy mâm chày  [bột liền]</t>
  </si>
  <si>
    <t>10.1012.0525</t>
  </si>
  <si>
    <t>10.1012</t>
  </si>
  <si>
    <t>03.3867.0525</t>
  </si>
  <si>
    <t>3.3867</t>
  </si>
  <si>
    <t>37.8D05.0526</t>
  </si>
  <si>
    <t>Nắn, bó bột xương cẳng chân (bột tự cán)</t>
  </si>
  <si>
    <t>Nắn, bó bột gãy 1/3 dưới hai xương cẳng chân [bột tự cán]</t>
  </si>
  <si>
    <t>10.1021.0526</t>
  </si>
  <si>
    <t>03.3865.0526</t>
  </si>
  <si>
    <t>Nắn, bó bột gãy 1/3 giữa hai xương cẳng chân [bột tự cán]</t>
  </si>
  <si>
    <t>10.1020.0526</t>
  </si>
  <si>
    <t>03.3864.0526</t>
  </si>
  <si>
    <t>Nắn, bó bột gãy 1/3 trên hai xương cẳng chân [bột tự cán]</t>
  </si>
  <si>
    <t>10.1019.0526</t>
  </si>
  <si>
    <t>10.1026.0526</t>
  </si>
  <si>
    <t>Nắn, bó bột gãy Dupuptren [bột tự cán]</t>
  </si>
  <si>
    <t>03.3868.0526</t>
  </si>
  <si>
    <t>Nắn, bó bột gãy Dupuytren [bột tự cán]</t>
  </si>
  <si>
    <t>03.3857.0526</t>
  </si>
  <si>
    <t>Nắn, bó bột gãy mâm chày [bột tự cán]</t>
  </si>
  <si>
    <t>10.1012.0526</t>
  </si>
  <si>
    <t>03.3867.0526</t>
  </si>
  <si>
    <t>37.8D05.0527</t>
  </si>
  <si>
    <t>Nắn, bó bột xương cánh tay (bột liền)</t>
  </si>
  <si>
    <t>10.1006.0527</t>
  </si>
  <si>
    <t>10.1006</t>
  </si>
  <si>
    <t>03.3843.0527</t>
  </si>
  <si>
    <t>3.3843</t>
  </si>
  <si>
    <t>Nắn, bó bột gãy 1/3 dưới thân xương cánh tay</t>
  </si>
  <si>
    <t>Nắn, bó bột gãy 1/3 dưới thân xương cánh tay  [bột liền]</t>
  </si>
  <si>
    <t>Nắn, bó bột gẫy 1/3 dưới thân xương cánh tay</t>
  </si>
  <si>
    <t>10.0999.0527</t>
  </si>
  <si>
    <t>10.999</t>
  </si>
  <si>
    <t>10.1005.0527</t>
  </si>
  <si>
    <t>10.1005</t>
  </si>
  <si>
    <t>03.3842.0527</t>
  </si>
  <si>
    <t>3.3842</t>
  </si>
  <si>
    <t>Nắn, bó bột gãy 1/3 giữa thân xương cánh tay</t>
  </si>
  <si>
    <t>Nắn, bó bột gãy 1/3 giữa thân xương cánh tay  [bột liền]</t>
  </si>
  <si>
    <t>Nắn, bó bột gẫy 1/3 giữa thân xương cánh tay</t>
  </si>
  <si>
    <t>10.0998.0527</t>
  </si>
  <si>
    <t>10.998</t>
  </si>
  <si>
    <t>10.1004.0527</t>
  </si>
  <si>
    <t>10.1004</t>
  </si>
  <si>
    <t>03.3841.0527</t>
  </si>
  <si>
    <t>3.3841</t>
  </si>
  <si>
    <t>Nắn, bó bột gãy 1/3 trên thân xương cánh tay</t>
  </si>
  <si>
    <t>Nắn, bó bột gãy 1/3 trên thân xương cánh tay  [bột liền]</t>
  </si>
  <si>
    <t>Nắn, bó bột gẫy 1/3 trên thân xương cánh tay</t>
  </si>
  <si>
    <t>10.0997.0527</t>
  </si>
  <si>
    <t>10.997</t>
  </si>
  <si>
    <t>03.3847.0527</t>
  </si>
  <si>
    <t>3.3847</t>
  </si>
  <si>
    <t>Nắn, bó bột gãy cổ xương cánh tay</t>
  </si>
  <si>
    <t>Nắn, bó bột gãy cổ xương cánh tay  [bột liền]</t>
  </si>
  <si>
    <t>10.1002.0527</t>
  </si>
  <si>
    <t>10.1002</t>
  </si>
  <si>
    <t>03.3848.0527</t>
  </si>
  <si>
    <t>3.3848</t>
  </si>
  <si>
    <t>Nắn, bó bột gãy trên lồi cầu xương cánh tay trẻ em độ 3 và độ 1V</t>
  </si>
  <si>
    <t>Nắn, bó bột gãy trên lồi cầu xương cánh tay trẻ em độ 3 và độ 1V  [bột liền]</t>
  </si>
  <si>
    <t>10.1003.0527</t>
  </si>
  <si>
    <t>10.1003</t>
  </si>
  <si>
    <t>Nắn, bó bột gãy trên lồi cầu xương cánh tay trẻ em độ III và độ IV</t>
  </si>
  <si>
    <t>Nắn, bó bột gãy trên lồi cầu xương cánh tay trẻ em độ III và độ IV [bột liền]</t>
  </si>
  <si>
    <t>37.8D05.0528</t>
  </si>
  <si>
    <t>Nắn, bó bột xương cánh tay (bột tự cán)</t>
  </si>
  <si>
    <t>10.1006.0528</t>
  </si>
  <si>
    <t>03.3843.0528</t>
  </si>
  <si>
    <t>Nắn, bó bột gãy 1/3 dưới thân xương cánh tay [bột tự cán]</t>
  </si>
  <si>
    <t>10.0999.0528</t>
  </si>
  <si>
    <t>10.1005.0528</t>
  </si>
  <si>
    <t>03.3842.0528</t>
  </si>
  <si>
    <t>Nắn, bó bột gãy 1/3 giữa thân xương cánh tay [bột tự cán]</t>
  </si>
  <si>
    <t>10.0998.0528</t>
  </si>
  <si>
    <t>10.1004.0528</t>
  </si>
  <si>
    <t>03.3841.0528</t>
  </si>
  <si>
    <t>Nắn, bó bột gãy 1/3 trên thân xương cánh tay [bột tự cán]</t>
  </si>
  <si>
    <t>10.0997.0528</t>
  </si>
  <si>
    <t>03.3847.0528</t>
  </si>
  <si>
    <t>Nắn, bó bột gãy cổ xương cánh tay [bột tự cán]</t>
  </si>
  <si>
    <t>10.1002.0528</t>
  </si>
  <si>
    <t>03.3848.0528</t>
  </si>
  <si>
    <t>Nắn, bó bột gãy trên lồi cầu xương cánh tay trẻ em độ 3 và độ 1V  [bột tự cán]</t>
  </si>
  <si>
    <t>10.1003.0528</t>
  </si>
  <si>
    <t>Nắn, bó bột gãy trên lồi cầu xương cánh tay trẻ em độ III và độ IV [bột tự cán]</t>
  </si>
  <si>
    <t>10.0992.0529</t>
  </si>
  <si>
    <t>37.8D05.0529</t>
  </si>
  <si>
    <t>10.992</t>
  </si>
  <si>
    <t>Bột Corset Minerve,Cravate</t>
  </si>
  <si>
    <t>Bột Corset Minerve,Cravate [bột liền]</t>
  </si>
  <si>
    <t>Nắn, bó bột xương đùi hoặc chậu hoặc cột sống (bột liền)</t>
  </si>
  <si>
    <t>03.3835.0529</t>
  </si>
  <si>
    <t>3.3835</t>
  </si>
  <si>
    <t>Nắn, bó bột gãy 1/3 dưới xương đùi</t>
  </si>
  <si>
    <t>Nắn, bó bột gãy 1/3 dưới xương đùi  [bột liền]</t>
  </si>
  <si>
    <t>10.0990.0529</t>
  </si>
  <si>
    <t>10.990</t>
  </si>
  <si>
    <t>03.3834.0529</t>
  </si>
  <si>
    <t>3.3834</t>
  </si>
  <si>
    <t>Nắn, bó bột gãy 1/3 giữa xương đùi</t>
  </si>
  <si>
    <t>Nắn, bó bột gãy 1/3 giữa xương đùi  [bột liền]</t>
  </si>
  <si>
    <t>03.3833.0529</t>
  </si>
  <si>
    <t>3.3833</t>
  </si>
  <si>
    <t>Nắn, bó bột gãy 1/3 trên xương đùi</t>
  </si>
  <si>
    <t>Nắn, bó bột gãy 1/3 trên xương đùi  [bột liền]</t>
  </si>
  <si>
    <t>10.0989.0529</t>
  </si>
  <si>
    <t>10.989</t>
  </si>
  <si>
    <t>03.3859.0529</t>
  </si>
  <si>
    <t>3.3859</t>
  </si>
  <si>
    <t>Nắn, bó bột gãy cổ xương đùi</t>
  </si>
  <si>
    <t>Nắn, bó bột gãy cổ xương đùi  [bột liền]</t>
  </si>
  <si>
    <t>10.1014.0529</t>
  </si>
  <si>
    <t>10.1014</t>
  </si>
  <si>
    <t>Nắn, bó bột gãy Cổ xương đùi</t>
  </si>
  <si>
    <t>03.3830.0529</t>
  </si>
  <si>
    <t>3.3830</t>
  </si>
  <si>
    <t>Nắn, bó bột gãy cổ xương đùi, vỡ ổ cối và trật khớp háng</t>
  </si>
  <si>
    <t>Nắn, bó bột gãy cổ xương đùi, vỡ ổ cối và trật khớp háng  [bột liền]</t>
  </si>
  <si>
    <t>10.0986.0529</t>
  </si>
  <si>
    <t>10.986</t>
  </si>
  <si>
    <t>03.3861.0529</t>
  </si>
  <si>
    <t>3.3861</t>
  </si>
  <si>
    <t>Nắn, bó bột gãy lồi cầu xương đùi</t>
  </si>
  <si>
    <t>Nắn, bó bột gãy lồi cầu xương đùi  [bột liền]</t>
  </si>
  <si>
    <t>10.1016.0529</t>
  </si>
  <si>
    <t>10.1016</t>
  </si>
  <si>
    <t>03.3858.0529</t>
  </si>
  <si>
    <t>3.3858</t>
  </si>
  <si>
    <t>Nắn, bó bột gãy xương chậu</t>
  </si>
  <si>
    <t>Nắn, bó bột gãy xương chậu [bột liền]</t>
  </si>
  <si>
    <t>10.1013.0529</t>
  </si>
  <si>
    <t>10.1013</t>
  </si>
  <si>
    <t>10.0992.0530</t>
  </si>
  <si>
    <t>37.8D05.0530</t>
  </si>
  <si>
    <t>Bột Corset Minerve,Cravate [bột tự cán]</t>
  </si>
  <si>
    <t>Nắn, bó bột xương đùi hoặc chậu hoặc cột sống (bột tự cán)</t>
  </si>
  <si>
    <t>03.3835.0530</t>
  </si>
  <si>
    <t>Nắn, bó bột gãy 1/3 dưới xương đùi [bột tự cán]</t>
  </si>
  <si>
    <t>10.0990.0530</t>
  </si>
  <si>
    <t>03.3834.0530</t>
  </si>
  <si>
    <t>Nắn, bó bột gãy 1/3 giữa xương đùi [bột tự cán]</t>
  </si>
  <si>
    <t>03.3833.0530</t>
  </si>
  <si>
    <t>Nắn, bó bột gãy 1/3 trên xương đùi [bột tự cán]</t>
  </si>
  <si>
    <t>10.0989.0530</t>
  </si>
  <si>
    <t>03.3859.0530</t>
  </si>
  <si>
    <t>Nắn, bó bột gãy cổ xương đùi [bột tự cán]</t>
  </si>
  <si>
    <t>10.1014.0530</t>
  </si>
  <si>
    <t>Nắn, bó bột gãy Cổ xương đùi [bột tự cán]</t>
  </si>
  <si>
    <t>03.3830.0530</t>
  </si>
  <si>
    <t>Nắn, bó bột gãy cổ xương đùi, vỡ ổ cối và trật khớp háng  [bột tự cán]</t>
  </si>
  <si>
    <t>10.0986.0530</t>
  </si>
  <si>
    <t>Nắn, bó bột gãy cổ xương đùi, vỡ ổ cối và trật khớp háng [bột tự cán]</t>
  </si>
  <si>
    <t>03.3861.0530</t>
  </si>
  <si>
    <t>Nắn, bó bột gãy lồi cầu xương đùi [bột tự cán]</t>
  </si>
  <si>
    <t>10.1016.0530</t>
  </si>
  <si>
    <t>03.3858.0530</t>
  </si>
  <si>
    <t>Nắn, bó bột gãy xương chậu [bột tự cán]</t>
  </si>
  <si>
    <t>10.1013.0530</t>
  </si>
  <si>
    <t>03.3871.0532</t>
  </si>
  <si>
    <t>37.8D05.0532</t>
  </si>
  <si>
    <t>3.3871</t>
  </si>
  <si>
    <t>Nắn, bó bột gãy xương gót</t>
  </si>
  <si>
    <t>Nắn, bó bột gẫy xương gót</t>
  </si>
  <si>
    <t>Nắn, bó gẫy xương gót</t>
  </si>
  <si>
    <t>10.1023.0532</t>
  </si>
  <si>
    <t>10.1023</t>
  </si>
  <si>
    <t>03.3862.0533</t>
  </si>
  <si>
    <t>37.8D05.0533</t>
  </si>
  <si>
    <t>3.3862</t>
  </si>
  <si>
    <t>Bó bột ống trong gãy xương bánh chè</t>
  </si>
  <si>
    <t>Nắn, bó vỡ xương bánh chè không có chỉ định mổ</t>
  </si>
  <si>
    <t>10.1017.0533</t>
  </si>
  <si>
    <t>10.1017</t>
  </si>
  <si>
    <t>Chưa bao gồm phương tiện cố định: khung cố định, đinh, kim, nẹp, vít, ốc, xương nhân tạo hoặc sản phẩm sinh học thay thế xương.</t>
  </si>
  <si>
    <t>37.8D05.0539</t>
  </si>
  <si>
    <t>Phẫu thuật đóng cứng khớp cổ chân</t>
  </si>
  <si>
    <t>10.0742.0539</t>
  </si>
  <si>
    <t>10.742</t>
  </si>
  <si>
    <t>Phẫu thuật tạo hình cứng khớp cổ tay sau chấn thương</t>
  </si>
  <si>
    <t>37.8D05.0541</t>
  </si>
  <si>
    <t>Phẫu thuật nội soi khớp gối hoặc khớp háng hoặc khớp vai hoặc cổ chân</t>
  </si>
  <si>
    <t>Chưa bao gồm lưỡi bào, lưỡi cắt, bộ dây bơm nước, đầu đốt, tay dao đốt điện, nẹp, ốc, vít.</t>
  </si>
  <si>
    <t>27.0461.0541</t>
  </si>
  <si>
    <t>27.461</t>
  </si>
  <si>
    <t>Phẫu thuật nội soi cắt sụn chêm</t>
  </si>
  <si>
    <t>27.0481.0541</t>
  </si>
  <si>
    <t>27.481</t>
  </si>
  <si>
    <t>Phẫu thuật nội soi gỡ dính khớp gối</t>
  </si>
  <si>
    <t>27.0462.0541</t>
  </si>
  <si>
    <t>27.462</t>
  </si>
  <si>
    <t>Phẫu thuật nội soi khâu sụn chêm</t>
  </si>
  <si>
    <t>37.8D05.0542</t>
  </si>
  <si>
    <t xml:space="preserve">Phẫu thuật nội soi tái tạo dây chằng </t>
  </si>
  <si>
    <t>Chưa bao gồm nẹp vít, ốc, dao cắt sụn và lưỡi bào, bộ dây bơm nước, đầu đốt, tay dao điện, gân sinh học, gân đồng loại.</t>
  </si>
  <si>
    <t>27.0470.0542</t>
  </si>
  <si>
    <t>27.470</t>
  </si>
  <si>
    <t>Phẫu thuật nội soi tái tạo dây chằng chéo sau</t>
  </si>
  <si>
    <t>27.0469.0542</t>
  </si>
  <si>
    <t>27.469</t>
  </si>
  <si>
    <t>Phẫu thuật nội soi tái tạo lại dây chằng chéo trước</t>
  </si>
  <si>
    <t>Chưa bao gồm kim hoặc đinh.</t>
  </si>
  <si>
    <t>37.8D05.0556</t>
  </si>
  <si>
    <t xml:space="preserve">Phẫu thuật kết hợp xương bằng nẹp vít </t>
  </si>
  <si>
    <t>Chưa bao gồm xương nhân tạo hoặc sản phẩm sinh học thay thế xương, xi măng, đinh, nẹp, vít.</t>
  </si>
  <si>
    <t>10.0783.0556</t>
  </si>
  <si>
    <t>10.783</t>
  </si>
  <si>
    <t>Phẫu thuật kết hợp xương gãy 2 mắt cá cổ chân</t>
  </si>
  <si>
    <t>Phẫu thuật KHX gãy 2 mắt cá cổ chân</t>
  </si>
  <si>
    <t>10.0915.0556</t>
  </si>
  <si>
    <t>10.915</t>
  </si>
  <si>
    <t>Phẫu thuật kết hợp xương gãy 2 xương cẳng tay</t>
  </si>
  <si>
    <t>10.0745.0556</t>
  </si>
  <si>
    <t>10.745</t>
  </si>
  <si>
    <t>Phẫu thuật kết hợp xương gãy chỏm đốt bàn và ngón tay</t>
  </si>
  <si>
    <t>Phẫu thuật KHX gãy chỏm đốt bàn và ngón tay</t>
  </si>
  <si>
    <t>10.0914.0556</t>
  </si>
  <si>
    <t>10.914</t>
  </si>
  <si>
    <t>Phẫu thuật kết hợp xương gãy đài quay (Gãy cổ xương quay)</t>
  </si>
  <si>
    <t>10.0918.0556</t>
  </si>
  <si>
    <t>10.918</t>
  </si>
  <si>
    <t>Phẫu thuật kết hợp xương gãy đầu dưới xương đùi</t>
  </si>
  <si>
    <t>10.0820.0556</t>
  </si>
  <si>
    <t>10.820</t>
  </si>
  <si>
    <t>Phẫu thuật kết hợp xương gãy đầu dưới xương quay</t>
  </si>
  <si>
    <t>Phẫu thuật KHX gãy đầu dưới xương quay</t>
  </si>
  <si>
    <t>10.0777.0556</t>
  </si>
  <si>
    <t>10.777</t>
  </si>
  <si>
    <t>Phẫu thuật kết hợp xương gãy hai mâm chày</t>
  </si>
  <si>
    <t>Phẫu thuật KHX gãy hai mâm chày</t>
  </si>
  <si>
    <t>10.0731.0556</t>
  </si>
  <si>
    <t>10.731</t>
  </si>
  <si>
    <t>Phẫu thuật kết hợp xương gãy liên lồi cầu xương cánh tay</t>
  </si>
  <si>
    <t>Phẫu thuật KHX gãy liên lồi cầu xương cánh tay</t>
  </si>
  <si>
    <t>10.0767.0556</t>
  </si>
  <si>
    <t>10.767</t>
  </si>
  <si>
    <t>Phẫu thuật kết hợp xương gãy lồi cầu ngoài xương đùi</t>
  </si>
  <si>
    <t>Phẫu thuật KHX gãy lồi cầu ngoài xương đùi</t>
  </si>
  <si>
    <t>10.0768.0556</t>
  </si>
  <si>
    <t>10.768</t>
  </si>
  <si>
    <t>Phẫu thuật kết hợp xương gãy lồi cầu trong xương đùi</t>
  </si>
  <si>
    <t>Phẫu thuật KHX gãy lồi cầu trong xương đùi</t>
  </si>
  <si>
    <t>10.0747.0556</t>
  </si>
  <si>
    <t>10.747</t>
  </si>
  <si>
    <t>Phẫu thuật kết hợp xương gãy lồi cầu xương bàn và ngón tay</t>
  </si>
  <si>
    <t>Phẫu thuật KHX gãy lồi cầu xương bàn và ngón tay</t>
  </si>
  <si>
    <t>10.0778.0556</t>
  </si>
  <si>
    <t>10.778</t>
  </si>
  <si>
    <t>Phẫu thuật kết hợp xương gãy mâm chày + thân xương chày</t>
  </si>
  <si>
    <t>Phẫu thuật KHX gãy mâm chày + thân xương chày</t>
  </si>
  <si>
    <t>10.0776.0556</t>
  </si>
  <si>
    <t>10.776</t>
  </si>
  <si>
    <t>Phẫu thuật kết hợp xương gãy mâm chày ngoài</t>
  </si>
  <si>
    <t>Phẫu thuật KHX gãy mâm chày ngoài</t>
  </si>
  <si>
    <t>10.0775.0556</t>
  </si>
  <si>
    <t>10.775</t>
  </si>
  <si>
    <t>Phẫu thuật kết hợp xương gãy mâm chày trong</t>
  </si>
  <si>
    <t>Phẫu thuật KHX gãy mâm chày trong</t>
  </si>
  <si>
    <t>10.0786.0556</t>
  </si>
  <si>
    <t>10.786</t>
  </si>
  <si>
    <t>Phẫu thuật kết hợp xương gãy mắt cá kèm trật khớp cổ chân</t>
  </si>
  <si>
    <t>Phẫu thuật KHX gãy mắt cá kèm trật khớp cổ chân</t>
  </si>
  <si>
    <t>10.0785.0556</t>
  </si>
  <si>
    <t>10.785</t>
  </si>
  <si>
    <t>Phẫu thuật kết hợp xương gãy mắt cá ngoài</t>
  </si>
  <si>
    <t>Phẫu thuật KHX gãy mắt cá ngoài</t>
  </si>
  <si>
    <t>10.0784.0556</t>
  </si>
  <si>
    <t>10.784</t>
  </si>
  <si>
    <t>Phẫu thuật kết hợp xương gãy mắt cá trong</t>
  </si>
  <si>
    <t>Phẫu thuật KHX gãy mắt cá trong</t>
  </si>
  <si>
    <t>10.0736.0556</t>
  </si>
  <si>
    <t>10.736</t>
  </si>
  <si>
    <t>Phẫu thuật kết hợp xương gãy Monteggia</t>
  </si>
  <si>
    <t>Phẫu thuật KHX gãy Monteggia</t>
  </si>
  <si>
    <t>10.0913.0556</t>
  </si>
  <si>
    <t>10.913</t>
  </si>
  <si>
    <t>10.0741.0556</t>
  </si>
  <si>
    <t>10.741</t>
  </si>
  <si>
    <t>Phẫu thuật kết hợp xương gãy phức tạp khớp khuỷu</t>
  </si>
  <si>
    <t>Phẫu thuật KHX gãy phức tạp khớp khuỷu</t>
  </si>
  <si>
    <t>10.0912.0556</t>
  </si>
  <si>
    <t>10.912</t>
  </si>
  <si>
    <t>Phẫu thuật kết hợp xương gãy phức tạp vùng khuỷu</t>
  </si>
  <si>
    <t>10.0780.0556</t>
  </si>
  <si>
    <t>10.780</t>
  </si>
  <si>
    <t>Phẫu thuật kết hợp xương gãy thân 2 xương cẳng chân</t>
  </si>
  <si>
    <t>Phẫu thuật KHX gãy thân 2 xương cẳng chân</t>
  </si>
  <si>
    <t>10.0746.0556</t>
  </si>
  <si>
    <t>10.746</t>
  </si>
  <si>
    <t>Phẫu thuật kết hợp xương gãy thân đốt bàn và ngón tay</t>
  </si>
  <si>
    <t>Phẫu thuật KHX gãy thân đốt bàn và ngón tay</t>
  </si>
  <si>
    <t>10.0725.0556</t>
  </si>
  <si>
    <t>10.725</t>
  </si>
  <si>
    <t>Phẫu thuật kết hợp xương gãy thân xương cánh tay</t>
  </si>
  <si>
    <t>Phẫu thuật KHX gãy thân xương cánh tay</t>
  </si>
  <si>
    <t>10.0779.0556</t>
  </si>
  <si>
    <t>10.779</t>
  </si>
  <si>
    <t>Phẫu thuật kết hợp xương gãy thân xương chày</t>
  </si>
  <si>
    <t>Phẫu thuật KHX gãy thân xương chày</t>
  </si>
  <si>
    <t>10.0765.0556</t>
  </si>
  <si>
    <t>10.765</t>
  </si>
  <si>
    <t>Phẫu thuật kết hợp xương gãy thân xương đùi</t>
  </si>
  <si>
    <t>Phẫu thuật KHX gãy thân xương đùi</t>
  </si>
  <si>
    <t>10.0770.0556</t>
  </si>
  <si>
    <t>10.770</t>
  </si>
  <si>
    <t>Phẫu thuật kết hợp xương gãy thân xương đùi phức tạp</t>
  </si>
  <si>
    <t>Phẫu thuật KHX gãy thân xương đùi phức tạp</t>
  </si>
  <si>
    <t>10.0764.0556</t>
  </si>
  <si>
    <t>10.764</t>
  </si>
  <si>
    <t>Phẫu thuật kết hợp xương gãy trật cổ xương đùi</t>
  </si>
  <si>
    <t>Phẫu thuật KHX gãy trật cổ xương đùi</t>
  </si>
  <si>
    <t>10.0789.0556</t>
  </si>
  <si>
    <t>10.789</t>
  </si>
  <si>
    <t>Phẫu thuật kết hợp xương gãy trật xương gót</t>
  </si>
  <si>
    <t>Phẫu thuật KHX gãy trật xương gót</t>
  </si>
  <si>
    <t>10.0787.0556</t>
  </si>
  <si>
    <t>10.787</t>
  </si>
  <si>
    <t>Phẫu thuật kết hợp xương gãy trật xương sên</t>
  </si>
  <si>
    <t>Phẫu thuật KHX gãy trật xương sên</t>
  </si>
  <si>
    <t>10.0730.0556</t>
  </si>
  <si>
    <t>10.730</t>
  </si>
  <si>
    <t>Phẫu thuật kết hợp xương gãy trên lồi cầu xương cánh tay</t>
  </si>
  <si>
    <t>Phẫu thuật KHX gãy trên lồi cầu xương cánh tay</t>
  </si>
  <si>
    <t>10.0766.0556</t>
  </si>
  <si>
    <t>10.766</t>
  </si>
  <si>
    <t>Phẫu thuật kết hợp xương gãy trên lồi cầu xương đùi</t>
  </si>
  <si>
    <t>Phẫu thuật KHX gãy trên lồi cầu xương đùi</t>
  </si>
  <si>
    <t>10.0769.0556</t>
  </si>
  <si>
    <t>10.769</t>
  </si>
  <si>
    <t>Phẫu thuật kết hợp xương gãy trên và liên lồi cầu xương đùi</t>
  </si>
  <si>
    <t>Phẫu thuật KHX gãy trên và liên lồi cầu xương đùi</t>
  </si>
  <si>
    <t>10.0788.0556</t>
  </si>
  <si>
    <t>10.788</t>
  </si>
  <si>
    <t>Phẫu thuật kết hợp xương gãy xương gót</t>
  </si>
  <si>
    <t>Phẫu thuật KHX gãy xương gót</t>
  </si>
  <si>
    <t>10.0740.0556</t>
  </si>
  <si>
    <t>10.740</t>
  </si>
  <si>
    <t>Phẫu thuật kết hợp xương gãy xương quay kèm trật khớp quay trụ dưới</t>
  </si>
  <si>
    <t>Phẫu thuật KHX gãy xương quay kèm trật khớp quay trụ dưới</t>
  </si>
  <si>
    <t>Chưa bao gồm nẹp, vít thay thế.</t>
  </si>
  <si>
    <t>16. RĂNG HÀM MẶT</t>
  </si>
  <si>
    <t>37.8D05.0581</t>
  </si>
  <si>
    <t>Phẫu thuật đặc biệt (Ngoại khoa)</t>
  </si>
  <si>
    <t>10.0298.0581</t>
  </si>
  <si>
    <t>10.298</t>
  </si>
  <si>
    <t>Tán sỏi thận qua da có C.Arm + siêu âm/laser</t>
  </si>
  <si>
    <t>Tán sỏi thận qua da có C.Arm + siêu âm/ Laser</t>
  </si>
  <si>
    <t>37.8D05.0582</t>
  </si>
  <si>
    <t>Phẫu thuật loại I (Ngoại khoa)</t>
  </si>
  <si>
    <t>10.0348.0582</t>
  </si>
  <si>
    <t>10.348</t>
  </si>
  <si>
    <t>Cắm niệu quản bàng quang</t>
  </si>
  <si>
    <t>37.8D05.0584</t>
  </si>
  <si>
    <t>Phẫu thuật loại III (Ngoại khoa)</t>
  </si>
  <si>
    <t>10.0411.0584</t>
  </si>
  <si>
    <t>10.411</t>
  </si>
  <si>
    <t>Cắt hẹp bao quy đầu</t>
  </si>
  <si>
    <t>03.3383.0584</t>
  </si>
  <si>
    <t>3.3383</t>
  </si>
  <si>
    <t>Cắt nang/polyp rốn</t>
  </si>
  <si>
    <t>28.0110.0584</t>
  </si>
  <si>
    <t>28.110</t>
  </si>
  <si>
    <t>Khâu vết thương vùng môi</t>
  </si>
  <si>
    <t>10.0408.0584</t>
  </si>
  <si>
    <t>10.408</t>
  </si>
  <si>
    <t>Phẫu thuật tràn dịch màng tinh hoàn</t>
  </si>
  <si>
    <t>10.0402.0584</t>
  </si>
  <si>
    <t>10.402</t>
  </si>
  <si>
    <t>Phẫu thuật vỡ vật hang do gãy dương vật</t>
  </si>
  <si>
    <t>Phẫu thuật vỡ vật hang do gẫy dương vật</t>
  </si>
  <si>
    <t>10.0400.0584</t>
  </si>
  <si>
    <t>10.400</t>
  </si>
  <si>
    <t>Thắt tĩnh mạch tinh trên bụng</t>
  </si>
  <si>
    <t>03.2734.0589</t>
  </si>
  <si>
    <t>37.8D06.0589</t>
  </si>
  <si>
    <t>Bóc nang tuyến Bartholin</t>
  </si>
  <si>
    <t>12.0309.0589</t>
  </si>
  <si>
    <t>12.309</t>
  </si>
  <si>
    <t>13.0152.0589</t>
  </si>
  <si>
    <t>13.152</t>
  </si>
  <si>
    <t>13.0175.0591</t>
  </si>
  <si>
    <t>37.8D06.0591</t>
  </si>
  <si>
    <t>13.175</t>
  </si>
  <si>
    <t>Bóc nhân xơ vú</t>
  </si>
  <si>
    <t>03.2736.0591</t>
  </si>
  <si>
    <t>3.2736</t>
  </si>
  <si>
    <t>Mổ bóc nhân xơ vú</t>
  </si>
  <si>
    <t>12.0268.0591</t>
  </si>
  <si>
    <t>12.268</t>
  </si>
  <si>
    <t>13.0053.0594</t>
  </si>
  <si>
    <t>37.8D06.0594</t>
  </si>
  <si>
    <t>13.53</t>
  </si>
  <si>
    <t>Cắt chỉ khâu vòng cổ tử cung</t>
  </si>
  <si>
    <t>12.0274.0599</t>
  </si>
  <si>
    <t>37.8D06.0599</t>
  </si>
  <si>
    <t>12.274</t>
  </si>
  <si>
    <t>Cắt vú theo phương pháp Patey, cắt khối u vú ác tính + vét hạch nách</t>
  </si>
  <si>
    <t>37.8D06.0600</t>
  </si>
  <si>
    <t>Chích áp xe tầng sinh môn</t>
  </si>
  <si>
    <t>03.3406.0600</t>
  </si>
  <si>
    <t>3.3406</t>
  </si>
  <si>
    <t>Trích áp xe tầng sinh môn</t>
  </si>
  <si>
    <t>13.0054.0600</t>
  </si>
  <si>
    <t>13.54</t>
  </si>
  <si>
    <t>03.2258.0601</t>
  </si>
  <si>
    <t>37.8D06.0601</t>
  </si>
  <si>
    <t>3.2258</t>
  </si>
  <si>
    <t>Trích áp xe tuyến Bartholin</t>
  </si>
  <si>
    <t>Chích áp xe tuyến Bartholin</t>
  </si>
  <si>
    <t>13.0151.0601</t>
  </si>
  <si>
    <t>13.151</t>
  </si>
  <si>
    <t>13.0163.0602</t>
  </si>
  <si>
    <t>37.8D06.0602</t>
  </si>
  <si>
    <t>13.163</t>
  </si>
  <si>
    <t>Trích áp xe vú</t>
  </si>
  <si>
    <t>Chích áp xe vú</t>
  </si>
  <si>
    <t xml:space="preserve">Chích apxe tuyến vú </t>
  </si>
  <si>
    <t>03.3593.0603</t>
  </si>
  <si>
    <t>37.8D06.0603</t>
  </si>
  <si>
    <t>Trích rạch màng trinh điều trị ứ dịch âm đạo, tử cung</t>
  </si>
  <si>
    <t>Chích rạch màng trinh điều trị ứ dịch âm đạo, tử cung</t>
  </si>
  <si>
    <t>Chích rạch màng trinh do ứ máu kinh</t>
  </si>
  <si>
    <t>03.2246.0603</t>
  </si>
  <si>
    <t>3.2246</t>
  </si>
  <si>
    <t>Trích rạch màng trinh do ứ máu kinh</t>
  </si>
  <si>
    <t>13.0153.0603</t>
  </si>
  <si>
    <t>13.153</t>
  </si>
  <si>
    <t>03.2260.0606</t>
  </si>
  <si>
    <t>37.8D06.0606</t>
  </si>
  <si>
    <t>3.2260</t>
  </si>
  <si>
    <t>Chọc dò túi cùng Douglas</t>
  </si>
  <si>
    <t>03.3405.0606</t>
  </si>
  <si>
    <t>3.3405</t>
  </si>
  <si>
    <t>13.0160.0606</t>
  </si>
  <si>
    <t>13.160</t>
  </si>
  <si>
    <t>13.0084.0607</t>
  </si>
  <si>
    <t>37.8D06.0607</t>
  </si>
  <si>
    <t>13.84</t>
  </si>
  <si>
    <t>Chọc nang buồng trứng đường âm đạo dưới siêu âm</t>
  </si>
  <si>
    <t>37.8D06.0608</t>
  </si>
  <si>
    <t>Chọc ối</t>
  </si>
  <si>
    <t>13.0047.0608</t>
  </si>
  <si>
    <t>13.47</t>
  </si>
  <si>
    <t>Chọc ối làm xét nghiệm tế bào</t>
  </si>
  <si>
    <t>03.2259.0609</t>
  </si>
  <si>
    <t>37.8D06.0609</t>
  </si>
  <si>
    <t>3.2259</t>
  </si>
  <si>
    <t>Dẫn lưu cùng đồ Douglas</t>
  </si>
  <si>
    <t>13.0159.0609</t>
  </si>
  <si>
    <t>13.159</t>
  </si>
  <si>
    <t>13.0145.0611</t>
  </si>
  <si>
    <t>37.8D06.0611</t>
  </si>
  <si>
    <t>13.145</t>
  </si>
  <si>
    <t>Điều trị tổn thương cổ tử cung bằng đốt điện, đốt nhiệt, đốt laser, áp lạnh...</t>
  </si>
  <si>
    <t xml:space="preserve">Điều trị tổn thương cổ tử cung bằng: đốt điện hoặc nhiệt hoặc laser  </t>
  </si>
  <si>
    <t>13.0024.0613</t>
  </si>
  <si>
    <t>37.8D06.0613</t>
  </si>
  <si>
    <t>13.24</t>
  </si>
  <si>
    <t>Đỡ đẻ ngôi ngược (*)</t>
  </si>
  <si>
    <t>Đỡ đẻ ngôi ngược</t>
  </si>
  <si>
    <t>13.0033.0614</t>
  </si>
  <si>
    <t>37.8D06.0614</t>
  </si>
  <si>
    <t>13.33</t>
  </si>
  <si>
    <t>Đỡ đẻ thường ngôi chỏm</t>
  </si>
  <si>
    <t>13.0026.0615</t>
  </si>
  <si>
    <t>37.8D06.0615</t>
  </si>
  <si>
    <t>13.26</t>
  </si>
  <si>
    <t>Đỡ đẻ từ sinh đôi trở lên</t>
  </si>
  <si>
    <t>13.0027.0617</t>
  </si>
  <si>
    <t>37.8D06.0617</t>
  </si>
  <si>
    <t>13.27</t>
  </si>
  <si>
    <t>Forceps</t>
  </si>
  <si>
    <t>Forceps hoặc Giác hút sản khoa</t>
  </si>
  <si>
    <t>13.0157.0619</t>
  </si>
  <si>
    <t>37.8D06.0619</t>
  </si>
  <si>
    <t>13.157</t>
  </si>
  <si>
    <t>Hút buồng tử cung do rong kinh, rong huyết</t>
  </si>
  <si>
    <t>Hút buồng tử cung do rong kinh rong huyết</t>
  </si>
  <si>
    <t>13.0237.0620</t>
  </si>
  <si>
    <t>37.8D06.0620</t>
  </si>
  <si>
    <t>13.237</t>
  </si>
  <si>
    <t>Hút thai dưới siêu âm</t>
  </si>
  <si>
    <t>13.0045.0622</t>
  </si>
  <si>
    <t>37.8D06.0622</t>
  </si>
  <si>
    <t>13.45</t>
  </si>
  <si>
    <t>Hủy thai: chọc óc, kẹp sọ, kéo thai</t>
  </si>
  <si>
    <t>Huỷ thai: chọc óc, kẹp sọ, kéo thai</t>
  </si>
  <si>
    <t>13.0030.0623</t>
  </si>
  <si>
    <t>37.8D06.0623</t>
  </si>
  <si>
    <t>13.30</t>
  </si>
  <si>
    <t>Khâu phục hồi rách cổ tử cung, âm đạo</t>
  </si>
  <si>
    <t>13.0052.0626</t>
  </si>
  <si>
    <t>37.8D06.0626</t>
  </si>
  <si>
    <t>13.52</t>
  </si>
  <si>
    <t>Khâu vòng cổ tử cung</t>
  </si>
  <si>
    <t>13.0040.0629</t>
  </si>
  <si>
    <t>37.8D06.0629</t>
  </si>
  <si>
    <t>13.40</t>
  </si>
  <si>
    <t>Làm thuốc vết khâu tầng sinh môn nhiễm khuẩn</t>
  </si>
  <si>
    <t>03.2262.0630</t>
  </si>
  <si>
    <t>37.8D06.0630</t>
  </si>
  <si>
    <t>3.2262</t>
  </si>
  <si>
    <t>Lấy dị vật âm đạo</t>
  </si>
  <si>
    <t>13.0148.0630</t>
  </si>
  <si>
    <t>13.148</t>
  </si>
  <si>
    <t>13.0158.0634</t>
  </si>
  <si>
    <t>37.8D06.0634</t>
  </si>
  <si>
    <t>13.158</t>
  </si>
  <si>
    <t>Nạo hút thai trứng</t>
  </si>
  <si>
    <t>13.0049.0635</t>
  </si>
  <si>
    <t>37.8D06.0635</t>
  </si>
  <si>
    <t>13.49</t>
  </si>
  <si>
    <t>Nạo sót thai, nạo sót rau sau sảy, sau đẻ</t>
  </si>
  <si>
    <t>Nạo sót thai, nạo sót rau sau sẩy, sau đẻ</t>
  </si>
  <si>
    <t>13.0048.0640</t>
  </si>
  <si>
    <t>37.8D06.0640</t>
  </si>
  <si>
    <t>13.48</t>
  </si>
  <si>
    <t>Nong cổ tử cung do bế sản dịch</t>
  </si>
  <si>
    <t xml:space="preserve">Nong cổ tử cung do bế sản dịch </t>
  </si>
  <si>
    <t>13.0233.0642</t>
  </si>
  <si>
    <t>37.8D06.0642</t>
  </si>
  <si>
    <t>13.233</t>
  </si>
  <si>
    <t>Phá thai bằng phương pháp nong và gắp từ tuần thứ 13 đến hết tuần thứ 18</t>
  </si>
  <si>
    <t>13.0231.0643</t>
  </si>
  <si>
    <t>37.8D06.0643</t>
  </si>
  <si>
    <t>13.231</t>
  </si>
  <si>
    <t>Phá thai bằng thuốc cho tuổi thai đến hết 8 tuần</t>
  </si>
  <si>
    <t xml:space="preserve">Phá thai bằng thuốc cho tuổi thai từ 7 tuần đến hết 13 tuần </t>
  </si>
  <si>
    <t>13.0229.0643</t>
  </si>
  <si>
    <t>13.229</t>
  </si>
  <si>
    <t>Phá thai bằng thuốc cho tuổi thai đến hết 9 tuần</t>
  </si>
  <si>
    <t>13.0241.0644</t>
  </si>
  <si>
    <t>37.8D06.0644</t>
  </si>
  <si>
    <t>13.241</t>
  </si>
  <si>
    <t>Phá thai đến hết 7 tuần bằng phương pháp hút chân không</t>
  </si>
  <si>
    <t>13.0239.0645</t>
  </si>
  <si>
    <t>37.8D06.0645</t>
  </si>
  <si>
    <t>13.239</t>
  </si>
  <si>
    <t>Phá thai bằng thuốc cho tuổi thai đến hết 7 tuần</t>
  </si>
  <si>
    <t>Phá thai đến hết 7 tuần bằng thuốc</t>
  </si>
  <si>
    <t>13.0230.0646</t>
  </si>
  <si>
    <t>37.8D06.0646</t>
  </si>
  <si>
    <t>13.230</t>
  </si>
  <si>
    <t>Phá thai to từ 13 tuần đến 22 tuần bằng phương pháp đặt túi nước</t>
  </si>
  <si>
    <t>13.0232.0647</t>
  </si>
  <si>
    <t>37.8D06.0647</t>
  </si>
  <si>
    <t>13.232</t>
  </si>
  <si>
    <t>Phá thai bằng thuốc cho tuổi thai từ 13 tuần đến hết tuần 22</t>
  </si>
  <si>
    <t xml:space="preserve">Phá thai từ 13 tuần đến 22 tuần bằng thuốc </t>
  </si>
  <si>
    <t>13.0238.0648</t>
  </si>
  <si>
    <t>37.8D06.0648</t>
  </si>
  <si>
    <t>13.238</t>
  </si>
  <si>
    <t>Phá thai từ tuần thứ 6 đến hết 12 tuần bằng phương pháp hút chân không</t>
  </si>
  <si>
    <t>Phá thai từ tuần thứ 7 đến hết 12 tuần bằng phương pháp hút chân không</t>
  </si>
  <si>
    <t>13.0009.0659</t>
  </si>
  <si>
    <t>37.8D06.0659</t>
  </si>
  <si>
    <t>13.9</t>
  </si>
  <si>
    <t>Phẫu thuật cắt tử cung tình trạng người bệnh nặng, viêm phúc mạc nặng, kèm vỡ tạng trong tiểu khung, vỡ tử cung phức tạp</t>
  </si>
  <si>
    <t>13.0093.0664</t>
  </si>
  <si>
    <t>37.8D06.0664</t>
  </si>
  <si>
    <t>13.93</t>
  </si>
  <si>
    <t>Phẫu thuật chửa ngoài tử cung thể huyết tụ thành nang</t>
  </si>
  <si>
    <t>13.0091.0665</t>
  </si>
  <si>
    <t>37.8D06.0665</t>
  </si>
  <si>
    <t>13.91</t>
  </si>
  <si>
    <t>Phẫu thuật chửa ngoài tử cung vỡ có choáng</t>
  </si>
  <si>
    <t>13.0086.0680</t>
  </si>
  <si>
    <t>37.8D06.0680</t>
  </si>
  <si>
    <t>13.86</t>
  </si>
  <si>
    <t>Phẫu thuật mở bụng cắt góc tử cung</t>
  </si>
  <si>
    <t>13.0065.0687</t>
  </si>
  <si>
    <t>37.8D06.0687</t>
  </si>
  <si>
    <t>13.65</t>
  </si>
  <si>
    <t>Phẫu thuật nội soi bóc u xơ tử cung</t>
  </si>
  <si>
    <t>27.0421.0687</t>
  </si>
  <si>
    <t>27.421</t>
  </si>
  <si>
    <t>13.0085.0687</t>
  </si>
  <si>
    <t>13.85</t>
  </si>
  <si>
    <t>Phẫu thuật nội soi cắt góc tử cung</t>
  </si>
  <si>
    <t>37.8D06.0689</t>
  </si>
  <si>
    <t>Phẫu thuật nội soi cắt phần phụ</t>
  </si>
  <si>
    <t>03.4137.0689</t>
  </si>
  <si>
    <t>13.0076.0689</t>
  </si>
  <si>
    <t>13.76</t>
  </si>
  <si>
    <t>03.4141.0689</t>
  </si>
  <si>
    <t>Phẫu thuật nội soi cắt u buồng trứng và phần phụ</t>
  </si>
  <si>
    <t>13.0083.0689</t>
  </si>
  <si>
    <t>13.83</t>
  </si>
  <si>
    <t>13.0082.0689</t>
  </si>
  <si>
    <t>13.82</t>
  </si>
  <si>
    <t>Phẫu thuật nội soi cắt u nang buồng trứng kèm triệt sản</t>
  </si>
  <si>
    <t>13.0080.0689</t>
  </si>
  <si>
    <t>13.80</t>
  </si>
  <si>
    <t>Phẫu thuật nội soi cắt u nang buồng trứng xoắn</t>
  </si>
  <si>
    <t>13.0081.0689</t>
  </si>
  <si>
    <t>13.81</t>
  </si>
  <si>
    <t>Phẫu thuật nội soi cắt u nang buồng trứng, nang cạnh vòi tử cung</t>
  </si>
  <si>
    <t>13.0079.0689</t>
  </si>
  <si>
    <t>13.79</t>
  </si>
  <si>
    <t>Phẫu thuật nội soi cắt u nang hoặc cắt buồng trứng trên người bệnh có thai</t>
  </si>
  <si>
    <t>Phẫu thuật nội soi cắt u nang hoặc cắt buồng trứng trên bệnh nhân có thai</t>
  </si>
  <si>
    <t>13.0090.0689</t>
  </si>
  <si>
    <t>13.90</t>
  </si>
  <si>
    <t>Phẫu thuật nội soi thai ngoài tử cung chưa vỡ</t>
  </si>
  <si>
    <t>13.0087.0689</t>
  </si>
  <si>
    <t>13.87</t>
  </si>
  <si>
    <t>Phẫu thuật nội soi thai ngoài tử cung thể huyết tụ thành nang</t>
  </si>
  <si>
    <t>13.0088.0689</t>
  </si>
  <si>
    <t>13.88</t>
  </si>
  <si>
    <t>Phẫu thuật nội soi thai ngoài tử cung vỡ</t>
  </si>
  <si>
    <t>37.8D06.0690</t>
  </si>
  <si>
    <t>Phẫu thuật nội soi cắt tử cung</t>
  </si>
  <si>
    <t>Phẫu thuật nội soi cắt tử cung bán phần</t>
  </si>
  <si>
    <t>13.0064.0690</t>
  </si>
  <si>
    <t>13.64</t>
  </si>
  <si>
    <t>13.0063.0690</t>
  </si>
  <si>
    <t>13.63</t>
  </si>
  <si>
    <t>Phẫu thuật nội soi cắt tử cung hoàn toàn</t>
  </si>
  <si>
    <t>13.0097.0693</t>
  </si>
  <si>
    <t>37.8D06.0693</t>
  </si>
  <si>
    <t>13.97</t>
  </si>
  <si>
    <t>Phẫu thuật nội soi điều trị vô sinh (soi buồng tử cung + nội soi ổ bụng)</t>
  </si>
  <si>
    <t>13.0133.0694</t>
  </si>
  <si>
    <t>37.8D06.0694</t>
  </si>
  <si>
    <t>13.133</t>
  </si>
  <si>
    <t>Phẫu thuật nội soi khâu lỗ thủng tử cung</t>
  </si>
  <si>
    <t>13.0221.0695</t>
  </si>
  <si>
    <t>37.8D06.0695</t>
  </si>
  <si>
    <t>13.221</t>
  </si>
  <si>
    <t>Phẫu thuật nội soi lấy dụng cụ tử cung trong ổ bụng</t>
  </si>
  <si>
    <t>27.0413.0695</t>
  </si>
  <si>
    <t>27.413</t>
  </si>
  <si>
    <t>Phẫu thuật nội soi ổ bụng lấy dụng cụ tránh thai</t>
  </si>
  <si>
    <t>13.0236.0697</t>
  </si>
  <si>
    <t>37.8D06.0697</t>
  </si>
  <si>
    <t>13.236</t>
  </si>
  <si>
    <t>Hút thai có kiểm soát bằng nội soi</t>
  </si>
  <si>
    <t>Phẫu thuật nội soi ổ bụng chẩn đoán các bệnh lý phụ khoa</t>
  </si>
  <si>
    <t>13.0131.0697</t>
  </si>
  <si>
    <t>13.131</t>
  </si>
  <si>
    <t>13.0078.0699</t>
  </si>
  <si>
    <t>37.8D06.0699</t>
  </si>
  <si>
    <t>13.78</t>
  </si>
  <si>
    <t>Phẫu thuật nội soi treo buồng trứng</t>
  </si>
  <si>
    <t>13.0223.0700</t>
  </si>
  <si>
    <t>37.8D06.0700</t>
  </si>
  <si>
    <t>13.223</t>
  </si>
  <si>
    <t>Phẫu thuật nội soi triệt sản nữ</t>
  </si>
  <si>
    <t>37.8D06.0702</t>
  </si>
  <si>
    <t xml:space="preserve">Phẫu thuật nội soi xử trí viêm phúc mạc tiểu khung, viêm phần phụ, ứ mủ vòi trứng                                                                                                                                                                                                                                                                                                                                                                                                </t>
  </si>
  <si>
    <t>03.4133.0702</t>
  </si>
  <si>
    <t>Phẫu thuật nội soi xử trí viêm phúc mạc tiểu khung, viêm phần phụ, ứ mủ vòi trứng</t>
  </si>
  <si>
    <t>13.0073.0702</t>
  </si>
  <si>
    <t>13.73</t>
  </si>
  <si>
    <t>13.0154.0712</t>
  </si>
  <si>
    <t>37.8D06.0712</t>
  </si>
  <si>
    <t>13.154</t>
  </si>
  <si>
    <t>Sinh thiết cổ tử cung, âm hộ, âm đạo</t>
  </si>
  <si>
    <t>37.8D06.0727</t>
  </si>
  <si>
    <t>Thủ thuật loại I (Sản khoa)</t>
  </si>
  <si>
    <t>13.0031.0727</t>
  </si>
  <si>
    <t>13.31</t>
  </si>
  <si>
    <t>Thủ thuật cặp, kéo cổ tử cung xử trí băng huyết sau đẻ, sau sảy, sau nạo (*)</t>
  </si>
  <si>
    <t>03.1692.0730</t>
  </si>
  <si>
    <t>37.8D07.0730</t>
  </si>
  <si>
    <t>3.1692</t>
  </si>
  <si>
    <t>Bơm rửa lệ đạo</t>
  </si>
  <si>
    <t xml:space="preserve">Bơm rửa lệ đạo </t>
  </si>
  <si>
    <t>Mắt</t>
  </si>
  <si>
    <t>14.0206.0730</t>
  </si>
  <si>
    <t>14.206</t>
  </si>
  <si>
    <t>03.1656.0732</t>
  </si>
  <si>
    <t>37.8D07.0732</t>
  </si>
  <si>
    <t>3.1656</t>
  </si>
  <si>
    <t>Cắt bỏ túi lệ</t>
  </si>
  <si>
    <t>14.0164.0732</t>
  </si>
  <si>
    <t>14.164</t>
  </si>
  <si>
    <t>37.8D07.0735</t>
  </si>
  <si>
    <t>Cắt mống mắt chu biên bằng Laser</t>
  </si>
  <si>
    <t>03.1546.0735</t>
  </si>
  <si>
    <t>3.1546</t>
  </si>
  <si>
    <t>Điều trị glôcôm bằng laser mống mắt chu biên</t>
  </si>
  <si>
    <t>14.0025.0735</t>
  </si>
  <si>
    <t>14.25</t>
  </si>
  <si>
    <t>14.0088.0736</t>
  </si>
  <si>
    <t>37.8D07.0736</t>
  </si>
  <si>
    <t>14.88</t>
  </si>
  <si>
    <t>Cắt u kết mạc có hoặc không u giác mạc không ghép</t>
  </si>
  <si>
    <t>Cắt u bì kết giác mạc có hoặc không ghép kết mạc</t>
  </si>
  <si>
    <t>14.0089.0736</t>
  </si>
  <si>
    <t>14.89</t>
  </si>
  <si>
    <t>Cắt u kết mạc, giác mạc có ghép kết mạc, màng ối hoặc giác mạc</t>
  </si>
  <si>
    <t xml:space="preserve">Cắt u kết mạc, giác mạc có ghép kết mạc, màng ối hoặc giác mạc </t>
  </si>
  <si>
    <t>03.2549.0737</t>
  </si>
  <si>
    <t>37.8D07.0737</t>
  </si>
  <si>
    <t>3.2549</t>
  </si>
  <si>
    <t>Cắt u kết mạc không vá</t>
  </si>
  <si>
    <t>Cắt u kết mạc không  vá</t>
  </si>
  <si>
    <t>12.0107.0737</t>
  </si>
  <si>
    <t>03.2548.0737</t>
  </si>
  <si>
    <t>3.2548</t>
  </si>
  <si>
    <t>Cắt u kết mạc, giác mạc không vá</t>
  </si>
  <si>
    <t>03.1659.0738</t>
  </si>
  <si>
    <t>37.8D07.0738</t>
  </si>
  <si>
    <t>3.1659</t>
  </si>
  <si>
    <t>Cắt bỏ chắp có bọc</t>
  </si>
  <si>
    <t xml:space="preserve">Chích chắp hoặc lẹo </t>
  </si>
  <si>
    <t>14.0167.0738</t>
  </si>
  <si>
    <t>14.167</t>
  </si>
  <si>
    <t>14.0207.0738</t>
  </si>
  <si>
    <t>14.207</t>
  </si>
  <si>
    <t>Trích chắp, lẹo, nang lông mi; trích áp xe mi, kết mạc</t>
  </si>
  <si>
    <t>Chích chắp, lẹo, nang lông mi, chích áp xe mi, kết mạc</t>
  </si>
  <si>
    <t>03.1693.0738</t>
  </si>
  <si>
    <t>3.1693</t>
  </si>
  <si>
    <t>Trích chắp, lẹo, trích áp xe mi, kết mạc</t>
  </si>
  <si>
    <t>Chích chắp, lẹo, chích áp xe mi, kết mạc</t>
  </si>
  <si>
    <t>14.0169.0738</t>
  </si>
  <si>
    <t>14.169</t>
  </si>
  <si>
    <t>Trích dẫn lưu túi lệ</t>
  </si>
  <si>
    <t>Chích dẫn lưu túi lệ</t>
  </si>
  <si>
    <t>03.1591.0739</t>
  </si>
  <si>
    <t>37.8D07.0739</t>
  </si>
  <si>
    <t>3.1591</t>
  </si>
  <si>
    <t>Trích mủ mắt</t>
  </si>
  <si>
    <t>Chích mủ mắt</t>
  </si>
  <si>
    <t>Chích mủ hốc mắt</t>
  </si>
  <si>
    <t>14.0098.0739</t>
  </si>
  <si>
    <t>14.98</t>
  </si>
  <si>
    <t>03.1673.0740</t>
  </si>
  <si>
    <t>37.8D07.0740</t>
  </si>
  <si>
    <t>3.1673</t>
  </si>
  <si>
    <t>Bơm hơi tiền phòng</t>
  </si>
  <si>
    <t>Chọc tháo dịch dưới hắc mạc, bơm hơi tiền phòng</t>
  </si>
  <si>
    <t>37.8D07.0748</t>
  </si>
  <si>
    <t>Điều trị Laser hồng ngoại; Tập nhược thị</t>
  </si>
  <si>
    <t>03.1654.0748</t>
  </si>
  <si>
    <t>3.1654</t>
  </si>
  <si>
    <t>Tập nhược thị</t>
  </si>
  <si>
    <t>14.0161.0748</t>
  </si>
  <si>
    <t>14.161</t>
  </si>
  <si>
    <t>14.0264.0751</t>
  </si>
  <si>
    <t>37.8D07.0751</t>
  </si>
  <si>
    <t>14.264</t>
  </si>
  <si>
    <t>Đo biên độ điều tiết</t>
  </si>
  <si>
    <t>Đo độ lác; Xác định sơ đồ song thị; Đo biên độ điều tiết; Đo thị giác 2 mắt; Đo thị giác tương phản</t>
  </si>
  <si>
    <t>21.0075.0751</t>
  </si>
  <si>
    <t>14.0262.0751</t>
  </si>
  <si>
    <t>14.262</t>
  </si>
  <si>
    <t>Đo độ lác</t>
  </si>
  <si>
    <t>21.0087.0751</t>
  </si>
  <si>
    <t>21.87</t>
  </si>
  <si>
    <t>14.0265.0751</t>
  </si>
  <si>
    <t>14.265</t>
  </si>
  <si>
    <t>Đo thị giác 2 mắt</t>
  </si>
  <si>
    <t>14.0263.0751</t>
  </si>
  <si>
    <t>14.263</t>
  </si>
  <si>
    <t>Xác định sơ đồ song thị</t>
  </si>
  <si>
    <t>21.0088.0751</t>
  </si>
  <si>
    <t>21.88</t>
  </si>
  <si>
    <t>14.0276.0752</t>
  </si>
  <si>
    <t>37.8D07.0752</t>
  </si>
  <si>
    <t>14.276</t>
  </si>
  <si>
    <t>Đo độ lồi</t>
  </si>
  <si>
    <t>Đo đường kính giác mạc; đo độ lồi</t>
  </si>
  <si>
    <t>21.0076.0752</t>
  </si>
  <si>
    <t>21.76</t>
  </si>
  <si>
    <t>Đo độ lồi mắt bằng thước đo Hertel</t>
  </si>
  <si>
    <t>14.0268.0752</t>
  </si>
  <si>
    <t>14.268</t>
  </si>
  <si>
    <t>Đo đường kính giác mạc</t>
  </si>
  <si>
    <t>21.0090.0752</t>
  </si>
  <si>
    <t>21.90</t>
  </si>
  <si>
    <t>14.0259.0753</t>
  </si>
  <si>
    <t>37.8D07.0753</t>
  </si>
  <si>
    <t>14.259</t>
  </si>
  <si>
    <t xml:space="preserve">Đo khúc xạ giác mạc </t>
  </si>
  <si>
    <t>Đo khúc xạ giác mạc Javal</t>
  </si>
  <si>
    <t xml:space="preserve">Đo Javal </t>
  </si>
  <si>
    <t>21.0085.0753</t>
  </si>
  <si>
    <t>21.85</t>
  </si>
  <si>
    <t>03.4215.0754</t>
  </si>
  <si>
    <t>37.8D07.0754</t>
  </si>
  <si>
    <t>Đo khúc xạ khách quan</t>
  </si>
  <si>
    <t>Đo khúc xạ máy</t>
  </si>
  <si>
    <t>14.0258.0754</t>
  </si>
  <si>
    <t>14.258</t>
  </si>
  <si>
    <t>21.0084.0754</t>
  </si>
  <si>
    <t>21.84</t>
  </si>
  <si>
    <t>14.0255.0755</t>
  </si>
  <si>
    <t>37.8D07.0755</t>
  </si>
  <si>
    <t>14.255</t>
  </si>
  <si>
    <t xml:space="preserve">Đo nhãn áp </t>
  </si>
  <si>
    <t>Đo nhãn áp (Maclakov, Goldmann, Schiotz…..)</t>
  </si>
  <si>
    <t>21.0092.0755</t>
  </si>
  <si>
    <t>21.92</t>
  </si>
  <si>
    <t>Đo nhãn áp (Maclakov, Goldmann, Schiotz…)</t>
  </si>
  <si>
    <t>14.0275.0758</t>
  </si>
  <si>
    <t>37.8D07.0758</t>
  </si>
  <si>
    <t>14.275</t>
  </si>
  <si>
    <t>Đo công suất thể thuỷ tinh nhân tạo bằng siêu âm</t>
  </si>
  <si>
    <t>Đo tính công suất thủy tinh thể nhân tạo</t>
  </si>
  <si>
    <t>21.0091.0758</t>
  </si>
  <si>
    <t>21.91</t>
  </si>
  <si>
    <t>Đo công suất thể thuỷ tinh nhân tạo tự động bằng siêu âm</t>
  </si>
  <si>
    <t>03.1691.0759</t>
  </si>
  <si>
    <t>37.8D07.0759</t>
  </si>
  <si>
    <t>3.1691</t>
  </si>
  <si>
    <t>Đốt lông xiêu</t>
  </si>
  <si>
    <t>14.0205.0759</t>
  </si>
  <si>
    <t>14.205</t>
  </si>
  <si>
    <t>Đốt lông xiêu, nhổ lông siêu</t>
  </si>
  <si>
    <t>Đốt lông xiêu, nhổ lông siêu</t>
  </si>
  <si>
    <t>03.1579.0761</t>
  </si>
  <si>
    <t>37.8D07.0761</t>
  </si>
  <si>
    <t>Ghép màng ối, kết mạc điều trị loét, thủng giác mạc</t>
  </si>
  <si>
    <t>Ghép màng ối điều trị dính mi cầu hoặc loét giác mạc lâu liền hoặc thủng giác mạc</t>
  </si>
  <si>
    <t>Chưa bao gồm chi phí màng ối.</t>
  </si>
  <si>
    <t>14.0069.0761</t>
  </si>
  <si>
    <t>14.69</t>
  </si>
  <si>
    <t>37.8D07.0763</t>
  </si>
  <si>
    <t xml:space="preserve">Gọt giác mạc </t>
  </si>
  <si>
    <t>03.1578.0763</t>
  </si>
  <si>
    <t>Gọt giác mạc đơn thuần</t>
  </si>
  <si>
    <t>14.0068.0763</t>
  </si>
  <si>
    <t>14.68</t>
  </si>
  <si>
    <t>03.1660.0764</t>
  </si>
  <si>
    <t>37.8D07.0764</t>
  </si>
  <si>
    <t>3.1660</t>
  </si>
  <si>
    <t>Khâu cò mi, tháo cò</t>
  </si>
  <si>
    <t>Khâu cò mi</t>
  </si>
  <si>
    <t>14.0168.0764</t>
  </si>
  <si>
    <t>14.168</t>
  </si>
  <si>
    <t>14.0177.0765</t>
  </si>
  <si>
    <t>37.8D07.0765</t>
  </si>
  <si>
    <t>14.177</t>
  </si>
  <si>
    <t>Khâu củng mạc</t>
  </si>
  <si>
    <t xml:space="preserve">Khâu củng mạc </t>
  </si>
  <si>
    <t>Khâu củng  mạc đơn thuần</t>
  </si>
  <si>
    <t>03.1668.0766</t>
  </si>
  <si>
    <t>37.8D07.0766</t>
  </si>
  <si>
    <t>3.1668</t>
  </si>
  <si>
    <t>Khâu củng giác mạc phức tạp</t>
  </si>
  <si>
    <t>14.0177.0767</t>
  </si>
  <si>
    <t>37.8D07.0767</t>
  </si>
  <si>
    <t>Khâu củng mạc phức tạp</t>
  </si>
  <si>
    <t>03.1669.0767</t>
  </si>
  <si>
    <t>3.1669</t>
  </si>
  <si>
    <t>Thăm dò, khâu vết thương củng mạc</t>
  </si>
  <si>
    <t>14.0178.0767</t>
  </si>
  <si>
    <t>14.178</t>
  </si>
  <si>
    <t>14.0106.0768</t>
  </si>
  <si>
    <t>37.8D07.0768</t>
  </si>
  <si>
    <t>14.106</t>
  </si>
  <si>
    <t>Đóng lỗ rò đường lệ [gây mê]</t>
  </si>
  <si>
    <t>Đóng lỗ dò đường lệ</t>
  </si>
  <si>
    <t>Khâu da mi, kết mạc mi bị rách - gây mê</t>
  </si>
  <si>
    <t>03.1663.0768</t>
  </si>
  <si>
    <t>3.1663</t>
  </si>
  <si>
    <t>Khâu da mi</t>
  </si>
  <si>
    <t>Khâu da mi [gây mê]</t>
  </si>
  <si>
    <t>03.1688.0768</t>
  </si>
  <si>
    <t>3.1688</t>
  </si>
  <si>
    <t>Khâu kết mạc</t>
  </si>
  <si>
    <t>Khâu kết mạc [gây mê]</t>
  </si>
  <si>
    <t>14.0106.0769</t>
  </si>
  <si>
    <t>37.8D07.0769</t>
  </si>
  <si>
    <t>Đóng lỗ rò đường lệ [gây tê]</t>
  </si>
  <si>
    <t>Khâu da mi, kết mạc mi bị rách - gây tê</t>
  </si>
  <si>
    <t>03.1663.0769</t>
  </si>
  <si>
    <t>Khâu da mi  [gây tê]</t>
  </si>
  <si>
    <t>14.0171.0769</t>
  </si>
  <si>
    <t>14.171</t>
  </si>
  <si>
    <t>Khâu da mi đơn giản</t>
  </si>
  <si>
    <t>14.0201.0769</t>
  </si>
  <si>
    <t>14.201</t>
  </si>
  <si>
    <t>Khâu kết mạc [gây tê]</t>
  </si>
  <si>
    <t>03.1688.0769</t>
  </si>
  <si>
    <t>03.1667.0770</t>
  </si>
  <si>
    <t>37.8D07.0770</t>
  </si>
  <si>
    <t>3.1667</t>
  </si>
  <si>
    <t>Khâu giác mạc</t>
  </si>
  <si>
    <t>Khâu giác mạc [đơn thuần]</t>
  </si>
  <si>
    <t>Khâu giác mạc đơn thuần</t>
  </si>
  <si>
    <t>14.0176.0770</t>
  </si>
  <si>
    <t>14.176</t>
  </si>
  <si>
    <t>03.1670.0770</t>
  </si>
  <si>
    <t>3.1670</t>
  </si>
  <si>
    <t>Khâu lại mép mổ giác mạc, củng mạc</t>
  </si>
  <si>
    <t>14.0179.0770</t>
  </si>
  <si>
    <t>14.179</t>
  </si>
  <si>
    <t>03.1667.0771</t>
  </si>
  <si>
    <t>37.8D07.0771</t>
  </si>
  <si>
    <t>Khâu giác mạc [phức tạp]</t>
  </si>
  <si>
    <t>Khâu giác mạc phức tạp</t>
  </si>
  <si>
    <t>14.0176.0771</t>
  </si>
  <si>
    <t>03.1664.0772</t>
  </si>
  <si>
    <t>37.8D07.0772</t>
  </si>
  <si>
    <t>3.1664</t>
  </si>
  <si>
    <t>Khâu phục hồi bờ mi</t>
  </si>
  <si>
    <t>14.0172.0772</t>
  </si>
  <si>
    <t>14.172</t>
  </si>
  <si>
    <t>28.0035.0772</t>
  </si>
  <si>
    <t>28.35</t>
  </si>
  <si>
    <t>03.2923.0772</t>
  </si>
  <si>
    <t>Phẫu thuật cắt bỏ da thừa mi mắt</t>
  </si>
  <si>
    <t>37.8D07.0774</t>
  </si>
  <si>
    <t>Khoét bỏ nhãn cầu</t>
  </si>
  <si>
    <t>14.0184.0774</t>
  </si>
  <si>
    <t>14.184</t>
  </si>
  <si>
    <t>Cắt bỏ nhãn cầu có hoặc không cắt thị thần kinh dài</t>
  </si>
  <si>
    <t>14.166</t>
  </si>
  <si>
    <t>Lấy dị vật giác mạc sâu</t>
  </si>
  <si>
    <t>37.8D07.0780</t>
  </si>
  <si>
    <t>Lấy dị vật giác mạc sâu, một mắt (gây tê)</t>
  </si>
  <si>
    <t>14.0166.0780</t>
  </si>
  <si>
    <t>Lấy dị vật giác mạc sâu  [gây tê]</t>
  </si>
  <si>
    <t>03.1581.0781</t>
  </si>
  <si>
    <t>37.8D07.0781</t>
  </si>
  <si>
    <t>3.1581</t>
  </si>
  <si>
    <t>Lấy dị vật hốc mắt</t>
  </si>
  <si>
    <t>14.0071.0781</t>
  </si>
  <si>
    <t>14.71</t>
  </si>
  <si>
    <t>03.1706.0782</t>
  </si>
  <si>
    <t>37.8D07.0782</t>
  </si>
  <si>
    <t>3.1706</t>
  </si>
  <si>
    <t>Lấy dị vật kết mạc</t>
  </si>
  <si>
    <t xml:space="preserve">Lấy dị vật kết mạc nông một mắt </t>
  </si>
  <si>
    <t>14.0200.0782</t>
  </si>
  <si>
    <t>14.200</t>
  </si>
  <si>
    <t>03.1583.0783</t>
  </si>
  <si>
    <t>37.8D07.0783</t>
  </si>
  <si>
    <t>3.1583</t>
  </si>
  <si>
    <t>Lấy dị vật tiền phòng</t>
  </si>
  <si>
    <t>14.0073.0783</t>
  </si>
  <si>
    <t>14.73</t>
  </si>
  <si>
    <t>03.1686.0784</t>
  </si>
  <si>
    <t>37.8D07.0784</t>
  </si>
  <si>
    <t>Lấy máu làm huyết thanh</t>
  </si>
  <si>
    <t>Lấy huyết thanh đóng ống</t>
  </si>
  <si>
    <t>14.0198.0784</t>
  </si>
  <si>
    <t>14.198</t>
  </si>
  <si>
    <t>03.1689.0785</t>
  </si>
  <si>
    <t>37.8D07.0785</t>
  </si>
  <si>
    <t>3.1689</t>
  </si>
  <si>
    <t>Lấy calci đông dưới kết mạc</t>
  </si>
  <si>
    <t>Lấy sạn vôi kết mạc</t>
  </si>
  <si>
    <t>14.0202.0785</t>
  </si>
  <si>
    <t>14.202</t>
  </si>
  <si>
    <t>Lấy calci kết mạc</t>
  </si>
  <si>
    <t>03.1552.0787</t>
  </si>
  <si>
    <t>37.8D07.0787</t>
  </si>
  <si>
    <t>3.1552</t>
  </si>
  <si>
    <t>Mở bao sau đục bằng laser</t>
  </si>
  <si>
    <t>Mở bao sau bằng Laser</t>
  </si>
  <si>
    <t>14.0032.0787</t>
  </si>
  <si>
    <t>14.32</t>
  </si>
  <si>
    <t>03.1680.0788</t>
  </si>
  <si>
    <t>37.8D07.0788</t>
  </si>
  <si>
    <t>3.1680</t>
  </si>
  <si>
    <t>Mổ quặm bẩm sinh</t>
  </si>
  <si>
    <t>Mổ quặm bẩm sinh [1 mi  - gây mê]</t>
  </si>
  <si>
    <t>Mổ quặm 1 mi  - gây mê</t>
  </si>
  <si>
    <t>03.1677.0788</t>
  </si>
  <si>
    <t>3.1677</t>
  </si>
  <si>
    <t>Phẫu thuật quặm (Panas, Cuenod, Nataf, Trabut)</t>
  </si>
  <si>
    <t>Phẫu thuật quặm (Panas, Cuenod, Nataf, Trabut) [1 mi  - gây mê]</t>
  </si>
  <si>
    <t>14.0187.0788</t>
  </si>
  <si>
    <t>14.187</t>
  </si>
  <si>
    <t>Phẫu thuật quặm</t>
  </si>
  <si>
    <t>Phẫu thuật quặm [1 mi  - gây mê]</t>
  </si>
  <si>
    <t>14.0188.0788</t>
  </si>
  <si>
    <t>14.188</t>
  </si>
  <si>
    <t>Phẫu thuật quặm tái phát</t>
  </si>
  <si>
    <t>Phẫu thuật quặm tái phát [1 mi  - gây mê]</t>
  </si>
  <si>
    <t>14.0191.0789</t>
  </si>
  <si>
    <t>37.8D07.0789</t>
  </si>
  <si>
    <t>14.191</t>
  </si>
  <si>
    <t xml:space="preserve">Mổ quặm 1 mi  - gây tê </t>
  </si>
  <si>
    <t>03.1680.0789</t>
  </si>
  <si>
    <t>Mổ quặm bẩm sinh [1 mi  - gây tê]</t>
  </si>
  <si>
    <t>14.0187.0789</t>
  </si>
  <si>
    <t>Phẫu thuật quặm  [1 mi  - gây tê ]</t>
  </si>
  <si>
    <t>03.1677.0789</t>
  </si>
  <si>
    <t xml:space="preserve">Phẫu thuật quặm (Panas, Cuenod, Nataf, Trabut) [1 mi  - gây tê] </t>
  </si>
  <si>
    <t>14.0189.0789</t>
  </si>
  <si>
    <t>14.189</t>
  </si>
  <si>
    <t xml:space="preserve">Phẫu thuật quặm bằng ghép niêm mạc môi </t>
  </si>
  <si>
    <t>Phẫu thuật quặm bằng ghép niêm mạc môi (Sapejko)</t>
  </si>
  <si>
    <t>14.0188.0789</t>
  </si>
  <si>
    <t>Phẫu thuật quặm tái phát [1 mi  - gây tê]</t>
  </si>
  <si>
    <t>03.1680.0790</t>
  </si>
  <si>
    <t>37.8D07.0790</t>
  </si>
  <si>
    <t>Mổ quặm bẩm sinh [2 mi  - gây mê]</t>
  </si>
  <si>
    <t>Mổ quặm 2 mi  - gây mê</t>
  </si>
  <si>
    <t>03.1677.0790</t>
  </si>
  <si>
    <t>Phẫu thuật quặm (Panas, Cuenod, Nataf, Trabut) [2 mi  - gây mê]</t>
  </si>
  <si>
    <t>14.0187.0790</t>
  </si>
  <si>
    <t>Phẫu thuật quặm [2 mi  - gây mê]</t>
  </si>
  <si>
    <t>14.0188.0790</t>
  </si>
  <si>
    <t>Phẫu thuật quặm tái phát [2 mi  - gây mê]</t>
  </si>
  <si>
    <t>03.1680.0791</t>
  </si>
  <si>
    <t>37.8D07.0791</t>
  </si>
  <si>
    <t>Mổ quặm bẩm sinh [2 mi  - gây tê]</t>
  </si>
  <si>
    <t xml:space="preserve">Mổ quặm 2 mi  - gây tê </t>
  </si>
  <si>
    <t>03.1677.0791</t>
  </si>
  <si>
    <t>Phẫu thuật quặm (Panas, Cuenod, Nataf, Trabut) [2 mi  - gây tê]</t>
  </si>
  <si>
    <t>14.0187.0791</t>
  </si>
  <si>
    <t>Phẫu thuật quặm [2 mi  - gây tê]</t>
  </si>
  <si>
    <t>14.0188.0791</t>
  </si>
  <si>
    <t>Phẫu thuật quặm tái phát [2 mi  - gây tê ]</t>
  </si>
  <si>
    <t>03.1680.0792</t>
  </si>
  <si>
    <t>37.8D07.0792</t>
  </si>
  <si>
    <t>Mổ quặm bẩm sinh [3 mi  - gây tê]</t>
  </si>
  <si>
    <t>Mổ quặm 3 mi  - gây tê</t>
  </si>
  <si>
    <t>03.1677.0792</t>
  </si>
  <si>
    <t>Phẫu thuật quặm (Panas, Cuenod, Nataf, Trabut) [3 mi  - gây tê]</t>
  </si>
  <si>
    <t>14.0187.0792</t>
  </si>
  <si>
    <t>Phẫu thuật quặm [3 mi  - gây tê]</t>
  </si>
  <si>
    <t>14.0188.0792</t>
  </si>
  <si>
    <t>Phẫu thuật quặm tái phát [3 mi  - gây tê]</t>
  </si>
  <si>
    <t>03.1680.0793</t>
  </si>
  <si>
    <t>37.8D07.0793</t>
  </si>
  <si>
    <t>Mổ quặm bẩm sinh [3 mi  - gây mê]</t>
  </si>
  <si>
    <t>Mổ quặm 3 mi - gây mê</t>
  </si>
  <si>
    <t>03.1677.0793</t>
  </si>
  <si>
    <t>Phẫu thuật quặm (Panas, Cuenod, Nataf, Trabut)  [3 mi - gây mê]</t>
  </si>
  <si>
    <t>14.0187.0793</t>
  </si>
  <si>
    <t>Phẫu thuật quặm [3 mi - gây mê]</t>
  </si>
  <si>
    <t>14.0188.0793</t>
  </si>
  <si>
    <t>Phẫu thuật quặm tái phát [3 mi - gây mê]</t>
  </si>
  <si>
    <t>03.1680.0794</t>
  </si>
  <si>
    <t>37.8D07.0794</t>
  </si>
  <si>
    <t>Mổ quặm bẩm sinh [4 mi  - gây mê]</t>
  </si>
  <si>
    <t>Mổ quặm 4 mi  - gây mê</t>
  </si>
  <si>
    <t>03.1677.0794</t>
  </si>
  <si>
    <t>Phẫu thuật quặm (Panas, Cuenod, Nataf, Trabut) [4 mi  - gây mê]</t>
  </si>
  <si>
    <t>14.0187.0794</t>
  </si>
  <si>
    <t>Phẫu thuật quặm [4 mi  - gây mê]</t>
  </si>
  <si>
    <t>03.1678.0794</t>
  </si>
  <si>
    <t>14.0188.0794</t>
  </si>
  <si>
    <t>Phẫu thuật quặm tái phát [4 mi  - gây mê]</t>
  </si>
  <si>
    <t>03.1680.0795</t>
  </si>
  <si>
    <t>37.8D07.0795</t>
  </si>
  <si>
    <t>Mổ quặm bẩm sinh [4 mi  - gây tê]</t>
  </si>
  <si>
    <t xml:space="preserve">Mổ quặm 4 mi  - gây tê </t>
  </si>
  <si>
    <t>03.1677.0795</t>
  </si>
  <si>
    <t xml:space="preserve">Phẫu thuật quặm (Panas, Cuenod, Nataf, Trabut) [4 mi  - gây tê] </t>
  </si>
  <si>
    <t>14.0187.0795</t>
  </si>
  <si>
    <t>Phẫu thuật quặm [4 mi  - gây tê ]</t>
  </si>
  <si>
    <t>03.1678.0795</t>
  </si>
  <si>
    <t>Phẫu thuật quặm bằng ghép niêm mạc môi (Sapejko) [gây tê]</t>
  </si>
  <si>
    <t>14.0188.0795</t>
  </si>
  <si>
    <t>Phẫu thuật quặm tái phát [4 mi  - gây tê ]</t>
  </si>
  <si>
    <t>14.0183.0796</t>
  </si>
  <si>
    <t>37.8D07.0796</t>
  </si>
  <si>
    <t>14.183</t>
  </si>
  <si>
    <t>Bơm hơi /khí tiền phòng</t>
  </si>
  <si>
    <t>Bơm hơi / khí tiền phòng</t>
  </si>
  <si>
    <t>Mở tiền phòng rửa máu hoặc mủ</t>
  </si>
  <si>
    <t>14.0163.0796</t>
  </si>
  <si>
    <t>14.163</t>
  </si>
  <si>
    <t>Rửa chất nhân tiền phòng</t>
  </si>
  <si>
    <t>03.1655.0796</t>
  </si>
  <si>
    <t>3.1655</t>
  </si>
  <si>
    <t>Rửa tiền phòng (máu, xuất tiết, mủ, hóa chất...)</t>
  </si>
  <si>
    <t>14.0162.0796</t>
  </si>
  <si>
    <t>14.162</t>
  </si>
  <si>
    <t>03.1675.0798</t>
  </si>
  <si>
    <t>37.8D07.0798</t>
  </si>
  <si>
    <t>3.1675</t>
  </si>
  <si>
    <t>Múc nội nhãn</t>
  </si>
  <si>
    <t>Múc nội nhãn (có độn hoặc không độn)</t>
  </si>
  <si>
    <t>Chưa bao gồm vật liệu độn.</t>
  </si>
  <si>
    <t>14.0185.0798</t>
  </si>
  <si>
    <t>14.185</t>
  </si>
  <si>
    <t>03.1694.0799</t>
  </si>
  <si>
    <t>37.8D07.0799</t>
  </si>
  <si>
    <t>3.1694</t>
  </si>
  <si>
    <t>Nặn tuyến bờ mi, đánh bờ mi</t>
  </si>
  <si>
    <t>Nặn tuyến bờ mi</t>
  </si>
  <si>
    <t>14.0210.0799</t>
  </si>
  <si>
    <t>14.210</t>
  </si>
  <si>
    <t>37.8D07.0802</t>
  </si>
  <si>
    <t>Nối thông lệ mũi 1 mắt</t>
  </si>
  <si>
    <t>Chưa bao gồm ống Silicon.</t>
  </si>
  <si>
    <t>Nối thông lệ mũi nội soi</t>
  </si>
  <si>
    <t>14.0062.0802</t>
  </si>
  <si>
    <t>14.62</t>
  </si>
  <si>
    <t>14.0064.0802</t>
  </si>
  <si>
    <t>14.64</t>
  </si>
  <si>
    <t>Phẫu thuật đặt ống silicon lệ quản - ống lệ mũi</t>
  </si>
  <si>
    <t>Phẫu thuật đặt ống Silicon lệ quản – ống lệ mũi</t>
  </si>
  <si>
    <t>03.1649.0805</t>
  </si>
  <si>
    <t>37.8D07.0805</t>
  </si>
  <si>
    <t>3.1649</t>
  </si>
  <si>
    <t>Cắt bè củng giác mạc (Trabeculectomy)</t>
  </si>
  <si>
    <t>Phẫu thuật cắt bè</t>
  </si>
  <si>
    <t>14.0180.0805</t>
  </si>
  <si>
    <t>14.180</t>
  </si>
  <si>
    <t>14.0065.0808</t>
  </si>
  <si>
    <t>37.8D07.0808</t>
  </si>
  <si>
    <t>14.65</t>
  </si>
  <si>
    <t>Phẫu thuật mộng có ghép (kết mạc rời tự thân, màng ối...) có hoặc không áp thuốc chống chuyển hóa</t>
  </si>
  <si>
    <t>Phẫu thuật mộng có ghép (kết mạc rời tự thân, màng ối...) có hoặc không áp thuốc chống chuyển hóa [gây mê]</t>
  </si>
  <si>
    <t>Phẫu thuật mộng có ghép (kết mạc rời tự thân, màng ối...) có hoặc không áp thuốc chống chuyển hoá</t>
  </si>
  <si>
    <t xml:space="preserve">Phẫu thuật cắt mộng ghép màng ối, kết mạc - gây mê </t>
  </si>
  <si>
    <t>14.0066.0808</t>
  </si>
  <si>
    <t>14.66</t>
  </si>
  <si>
    <t>Phẫu thuật mộng có ghép (kết mạc tự thân, màng ối...) có hoặc không sử dụng keo dán sinh học</t>
  </si>
  <si>
    <t>Phẫu thuật mộng có ghép (kết mạc tự thân, màng ối...) có hoặc không sử dụng keo dán sinh học [gây mê]</t>
  </si>
  <si>
    <t>14.0065.0809</t>
  </si>
  <si>
    <t>37.8D07.0809</t>
  </si>
  <si>
    <t>Phẫu thuật mộng có ghép (kết mạc rời tự thân, màng ối...) có hoặc không áp thuốc chống chuyển hóa [gây tê]</t>
  </si>
  <si>
    <t>Phẫu thuật cắt mộng ghép màng ối, kết mạc - gây tê</t>
  </si>
  <si>
    <t>14.0066.0809</t>
  </si>
  <si>
    <t>Phẫu thuật mộng có ghép (kết mạc tự thân, màng ối...) có hoặc không sử dụng keo dán sinh học [gây tê]</t>
  </si>
  <si>
    <t>14.0145.0810</t>
  </si>
  <si>
    <t>37.8D07.0810</t>
  </si>
  <si>
    <t>14.145</t>
  </si>
  <si>
    <t>Phẫu thuật cắt mống mắt chu biên</t>
  </si>
  <si>
    <t>14.0043.0811</t>
  </si>
  <si>
    <t>37.8D07.0811</t>
  </si>
  <si>
    <t>14.43</t>
  </si>
  <si>
    <t>Cắt thể thủy tinh, dịch kính có hoặc không cố định IOL</t>
  </si>
  <si>
    <t>Phẫu thuật cắt thủy tinh thể</t>
  </si>
  <si>
    <t>Chưa bao gồm đầu cắt, thủy tinh thể nhân tạo.</t>
  </si>
  <si>
    <t>14.0042.0811</t>
  </si>
  <si>
    <t>14.42</t>
  </si>
  <si>
    <t>Lấy thể thủy tinh sa, lệch trong bao phối hợp cắt dịch kính có hoặc không cố định IOL</t>
  </si>
  <si>
    <t>Chưa bao gồm ống silicon.</t>
  </si>
  <si>
    <t>37.8D07.0815</t>
  </si>
  <si>
    <t>Phẫu thuật đục thuỷ tinh thể bằng phương pháp Phaco (01 mắt)</t>
  </si>
  <si>
    <t>Chưa bao gồm thuỷ tinh thể nhân tạo; đã bao gồm casset dùng nhiều lần, dịch nhầy.</t>
  </si>
  <si>
    <t>03.1526.0815</t>
  </si>
  <si>
    <t>3.1526</t>
  </si>
  <si>
    <t>Phẫu thuật lấy thể thủy tinh (trong bao, ngoài bao, phaco) đặt IOL trên mắt độc nhất, gần mù</t>
  </si>
  <si>
    <t>Phẫu thuật lấy thể thủy tinh (trong bao, ngoài bao, Phaco) đặt 1OL trên mắt độc nhất, gần mù</t>
  </si>
  <si>
    <t>03.1527.0815</t>
  </si>
  <si>
    <t>Phẫu thuật tán nhuyễn thể thủy tinh bằng siêu âm (phaco) ± IOL</t>
  </si>
  <si>
    <t>Phẫu thuật tán nhuyễn thể thủy tinh bằng siêu âm (Phaco) ± 1OL</t>
  </si>
  <si>
    <t>14.0005.0815</t>
  </si>
  <si>
    <t>14.5</t>
  </si>
  <si>
    <t>Phẫu thuật tán nhuyễn thể thủy tinh bằng siêu âm (phaco) có hoặc không đặt IOL</t>
  </si>
  <si>
    <t>Phẫu thuật tán nhuyễn thể thủy tinh bằng siêu âm (Phaco) có hoặc không đặt IOL</t>
  </si>
  <si>
    <t>37.8D07.0816</t>
  </si>
  <si>
    <t>Phẫu thuật Epicanthus (1 mắt)</t>
  </si>
  <si>
    <t>03.1623.0816</t>
  </si>
  <si>
    <t>Phẫu thuật Epicanthus</t>
  </si>
  <si>
    <t>14.0135.0816</t>
  </si>
  <si>
    <t>14.135</t>
  </si>
  <si>
    <t>14.0110.0818</t>
  </si>
  <si>
    <t>37.8D07.0818</t>
  </si>
  <si>
    <t>14.110</t>
  </si>
  <si>
    <t>Phẫu thuật lác có chỉnh chỉ</t>
  </si>
  <si>
    <t xml:space="preserve">Phẫu thuật lác có chỉnh chỉ </t>
  </si>
  <si>
    <t>Phẫu thuật lác (1 mắt)</t>
  </si>
  <si>
    <t>03.1602.0818</t>
  </si>
  <si>
    <t>Phẫu thuật lác thông thường</t>
  </si>
  <si>
    <t>03.1662.0818</t>
  </si>
  <si>
    <t>14.0109.0818</t>
  </si>
  <si>
    <t>14.109</t>
  </si>
  <si>
    <t>14.0110.0819</t>
  </si>
  <si>
    <t>37.8D07.0819</t>
  </si>
  <si>
    <t>Phẫu thuật lác (2 mắt)</t>
  </si>
  <si>
    <t>03.1602.0819</t>
  </si>
  <si>
    <t>03.1662.0819</t>
  </si>
  <si>
    <t>14.0109.0819</t>
  </si>
  <si>
    <t>37.8D07.0820</t>
  </si>
  <si>
    <t>Phẫu thuật lác có Faden (1 mắt)</t>
  </si>
  <si>
    <t>03.1601.0820</t>
  </si>
  <si>
    <t>Phẫu thuật lác phức tạp (di thực cơ, phẫu thuật cơ chéo, Faden…)</t>
  </si>
  <si>
    <t>14.0108.0820</t>
  </si>
  <si>
    <t>14.108</t>
  </si>
  <si>
    <t>Phẫu thuật lác phức tạp (di thực cơ, phẫu thuật cơ chéo, faden…)</t>
  </si>
  <si>
    <t>37.8D07.0824</t>
  </si>
  <si>
    <t>Phẫu thuật mộng ghép kết mạc tự thân</t>
  </si>
  <si>
    <t>14.0065.0824</t>
  </si>
  <si>
    <t>14.0066.0824</t>
  </si>
  <si>
    <t>14.0122.0826</t>
  </si>
  <si>
    <t>37.8D07.0826</t>
  </si>
  <si>
    <t>14.122</t>
  </si>
  <si>
    <t>Cắt cơ Muller</t>
  </si>
  <si>
    <t>Phẫu thuật sụp mi (1 mắt)</t>
  </si>
  <si>
    <t>14.0128.0826</t>
  </si>
  <si>
    <t>14.128</t>
  </si>
  <si>
    <t>Kéo dài cân cơ nâng mi</t>
  </si>
  <si>
    <t>28.0046.0826</t>
  </si>
  <si>
    <t>14.0131.0826</t>
  </si>
  <si>
    <t>14.131</t>
  </si>
  <si>
    <t>Phẫu thuật cắt cơ Muller có hoặc không cắt cân cơ nâng mi điều trị hở mi</t>
  </si>
  <si>
    <t>Phẫu thuật gấp cân cơ nâng mi trên điều trị sụp mi</t>
  </si>
  <si>
    <t>14.0119.0826</t>
  </si>
  <si>
    <t>14.119</t>
  </si>
  <si>
    <t>28.0045.0826</t>
  </si>
  <si>
    <t>28.45</t>
  </si>
  <si>
    <t>Phẫu thuật hạ mi trên</t>
  </si>
  <si>
    <t>03.1608.0826</t>
  </si>
  <si>
    <t>3.1608</t>
  </si>
  <si>
    <t>Phẫu thuật rút ngắn cơ nâng mi trên điều trị sụp mi</t>
  </si>
  <si>
    <t>14.0118.0826</t>
  </si>
  <si>
    <t>14.118</t>
  </si>
  <si>
    <t>03.1610.0826</t>
  </si>
  <si>
    <t>3.1610</t>
  </si>
  <si>
    <t>Phẫu thuật treo mi - cơ trán (bằng silicon, cân cơ đùi…) điều trị sụp mi</t>
  </si>
  <si>
    <t>Phẫu thuật treo mi - cơ trán (bằng Silicon, cân cơ đùi…) điều trị sụp mi</t>
  </si>
  <si>
    <t>14.0120.0826</t>
  </si>
  <si>
    <t>14.120</t>
  </si>
  <si>
    <t>28.0044.0826</t>
  </si>
  <si>
    <t>28.44</t>
  </si>
  <si>
    <t>Phẫu thuật treo mi lên cơ trán điều trị sụp mi</t>
  </si>
  <si>
    <t>03.1589.0827</t>
  </si>
  <si>
    <t>37.8D07.0827</t>
  </si>
  <si>
    <t>Tái tạo lệ quản kết hợp khâu mi</t>
  </si>
  <si>
    <t>Phẫu thuật tái tạo lệ quản kết hợp khâu mi</t>
  </si>
  <si>
    <t>14.0079.0827</t>
  </si>
  <si>
    <t>14.79</t>
  </si>
  <si>
    <t>37.8D07.0828</t>
  </si>
  <si>
    <t>Phẫu thuật tạo cùng đồ lắp mắt giả</t>
  </si>
  <si>
    <t>03.1587.0828</t>
  </si>
  <si>
    <t>Cố định màng xương tạo cùng đồ</t>
  </si>
  <si>
    <t>14.0077.0828</t>
  </si>
  <si>
    <t>14.77</t>
  </si>
  <si>
    <t>03.1597.0828</t>
  </si>
  <si>
    <t>Tái tạo cùng đồ</t>
  </si>
  <si>
    <t>14.0076.0828</t>
  </si>
  <si>
    <t>14.76</t>
  </si>
  <si>
    <t>Vá da, niêm mạc tạo cùng đồ có hoặc không tách dính mi cầu</t>
  </si>
  <si>
    <t>14.0126.0829</t>
  </si>
  <si>
    <t>37.8D07.0829</t>
  </si>
  <si>
    <t>14.126</t>
  </si>
  <si>
    <t>Phẫu thuật tạo hình hạ thấp hay nâng nếp mi</t>
  </si>
  <si>
    <t xml:space="preserve">Phẫu thuật tạo mí (1 mắt) </t>
  </si>
  <si>
    <t>14.0125.0829</t>
  </si>
  <si>
    <t>14.125</t>
  </si>
  <si>
    <t>Phẫu thuật tạo hình nếp mi</t>
  </si>
  <si>
    <t>14.0126.0830</t>
  </si>
  <si>
    <t>37.8D07.0830</t>
  </si>
  <si>
    <t>Phẫu thuật tạo mí (2 mắt)</t>
  </si>
  <si>
    <t>14.0125.0830</t>
  </si>
  <si>
    <t>03.1545.0831</t>
  </si>
  <si>
    <t>37.8D07.0831</t>
  </si>
  <si>
    <t>Tháo đai độn củng mạc</t>
  </si>
  <si>
    <t>Phẫu thuật tháo đai độn Silicon</t>
  </si>
  <si>
    <t>14.0024.0831</t>
  </si>
  <si>
    <t>14.24</t>
  </si>
  <si>
    <t>37.8D07.0834</t>
  </si>
  <si>
    <t>Phẫu thuật u có vá da tạo hình</t>
  </si>
  <si>
    <t>Cắt u da mi có trượt lông mi, vạt da, hay ghép da</t>
  </si>
  <si>
    <t>14.0085.0834</t>
  </si>
  <si>
    <t>14.85</t>
  </si>
  <si>
    <t>Cắt u mi cả bề dày ghép sụn kết mạc và chuyển vạt da</t>
  </si>
  <si>
    <t>14.0086.0834</t>
  </si>
  <si>
    <t>14.86</t>
  </si>
  <si>
    <t>14.0083.0836</t>
  </si>
  <si>
    <t>37.8D07.0836</t>
  </si>
  <si>
    <t>14.83</t>
  </si>
  <si>
    <t>Cắt u da mi không ghép</t>
  </si>
  <si>
    <t xml:space="preserve">Phẫu thuật u mi không vá da </t>
  </si>
  <si>
    <t>14.0084.0836</t>
  </si>
  <si>
    <t>14.84</t>
  </si>
  <si>
    <t>Cắt u mi cả bề dày không ghép</t>
  </si>
  <si>
    <t>03.2543.0836</t>
  </si>
  <si>
    <t>3.2543</t>
  </si>
  <si>
    <t>Cắt u mi cả bề dày không vá</t>
  </si>
  <si>
    <t>37.8D07.0837</t>
  </si>
  <si>
    <t>Phẫu thuật u tổ chức hốc mắt</t>
  </si>
  <si>
    <t>14.0096.0837</t>
  </si>
  <si>
    <t>14.96</t>
  </si>
  <si>
    <t>Cắt u hốc mắt có hoặc không mở xương hốc mắt</t>
  </si>
  <si>
    <t>14.0132.0838</t>
  </si>
  <si>
    <t>37.8D07.0838</t>
  </si>
  <si>
    <t>14.132</t>
  </si>
  <si>
    <t>Phẫu thuật điều trị lật mi dưới có hoặc không ghép</t>
  </si>
  <si>
    <t>Phẫu thuật vá da điều trị lật mi</t>
  </si>
  <si>
    <t>14.0230.0838</t>
  </si>
  <si>
    <t>14.230</t>
  </si>
  <si>
    <t>Phẫu thuật phục hồi trễ mi dưới</t>
  </si>
  <si>
    <t>14.0124.0838</t>
  </si>
  <si>
    <t>14.124</t>
  </si>
  <si>
    <t>Vá da tạo hình mi</t>
  </si>
  <si>
    <t>03.1666.0839</t>
  </si>
  <si>
    <t>37.8D07.0839</t>
  </si>
  <si>
    <t>3.1666</t>
  </si>
  <si>
    <t>Khâu phủ kết mạc</t>
  </si>
  <si>
    <t>Phủ kết mạc</t>
  </si>
  <si>
    <t>14.0175.0839</t>
  </si>
  <si>
    <t>14.175</t>
  </si>
  <si>
    <t>03.1695.0842</t>
  </si>
  <si>
    <t>37.8D07.0842</t>
  </si>
  <si>
    <t>3.1695</t>
  </si>
  <si>
    <t>Rửa cùng đồ</t>
  </si>
  <si>
    <t xml:space="preserve">Rửa cùng đồ </t>
  </si>
  <si>
    <t xml:space="preserve"> Áp dụng cho 1 mắt hoặc 2 mắt</t>
  </si>
  <si>
    <t>14.0211.0842</t>
  </si>
  <si>
    <t>14.211</t>
  </si>
  <si>
    <t>14.0256.0843</t>
  </si>
  <si>
    <t>37.8D07.0843</t>
  </si>
  <si>
    <t>14.256</t>
  </si>
  <si>
    <t>Đo sắc giác</t>
  </si>
  <si>
    <t>Sắc giác</t>
  </si>
  <si>
    <t>21.0082.0843</t>
  </si>
  <si>
    <t>21.82</t>
  </si>
  <si>
    <t>14.0249.0844</t>
  </si>
  <si>
    <t>37.8D07.0844</t>
  </si>
  <si>
    <t>14.249</t>
  </si>
  <si>
    <t>Siêu âm bán phần trước</t>
  </si>
  <si>
    <t>Siêu âm bán phần trước</t>
  </si>
  <si>
    <t>Siêu âm bán phần trước (UBM)</t>
  </si>
  <si>
    <t>14.0240.0845</t>
  </si>
  <si>
    <t>37.8D07.0845</t>
  </si>
  <si>
    <t>14.240</t>
  </si>
  <si>
    <t xml:space="preserve">Siêu âm mắt </t>
  </si>
  <si>
    <t>Siêu âm mắt (siêu âm thường qui)</t>
  </si>
  <si>
    <t xml:space="preserve">Siêu âm mắt chẩn đoán </t>
  </si>
  <si>
    <t>14.0081.0847</t>
  </si>
  <si>
    <t>37.8D07.0847</t>
  </si>
  <si>
    <t>14.81</t>
  </si>
  <si>
    <t>Sinh thiết tổ chức hốc mắt</t>
  </si>
  <si>
    <t>Sinh thiết u, tế bào học, dịch tổ chức</t>
  </si>
  <si>
    <t>14.0082.0847</t>
  </si>
  <si>
    <t>14.82</t>
  </si>
  <si>
    <t>Sinh thiết tổ chức kết mạc</t>
  </si>
  <si>
    <t>14.0080.0847</t>
  </si>
  <si>
    <t>14.80</t>
  </si>
  <si>
    <t>Sinh thiết tổ chức mi</t>
  </si>
  <si>
    <t>14.0257.0848</t>
  </si>
  <si>
    <t>37.8D07.0848</t>
  </si>
  <si>
    <t>14.257</t>
  </si>
  <si>
    <t>Đo khúc xạ khách quan (soi bóng đồng tử - Skiascope)</t>
  </si>
  <si>
    <t>Soi bóng đồng tử</t>
  </si>
  <si>
    <t>21.0083.0848</t>
  </si>
  <si>
    <t>21.83</t>
  </si>
  <si>
    <t>03.1700.0849</t>
  </si>
  <si>
    <t>37.8D07.0849</t>
  </si>
  <si>
    <t>3.1700</t>
  </si>
  <si>
    <t>Soi đáy mắt bằng kính 3 mặt gương</t>
  </si>
  <si>
    <t>Soi đáy mắt hoặc Soi góc tiền phòng</t>
  </si>
  <si>
    <t>14.0219.0849</t>
  </si>
  <si>
    <t>14.219</t>
  </si>
  <si>
    <t>14.0220.0849</t>
  </si>
  <si>
    <t>14.220</t>
  </si>
  <si>
    <t>Soi đáy mắt bằng Schepens</t>
  </si>
  <si>
    <t>01.0201.0849</t>
  </si>
  <si>
    <t>1.201</t>
  </si>
  <si>
    <t>Soi đáy mắt cấp cứu</t>
  </si>
  <si>
    <t>03.0152.0849</t>
  </si>
  <si>
    <t>3.152</t>
  </si>
  <si>
    <t>02.0156.0849</t>
  </si>
  <si>
    <t>Soi đáy mắt cấp cứu tại giường</t>
  </si>
  <si>
    <t>03.1699.0849</t>
  </si>
  <si>
    <t>3.1699</t>
  </si>
  <si>
    <t>Soi đáy mắt trực tiếp</t>
  </si>
  <si>
    <t>14.0218.0849</t>
  </si>
  <si>
    <t>14.218</t>
  </si>
  <si>
    <t>03.1702.0849</t>
  </si>
  <si>
    <t>3.1702</t>
  </si>
  <si>
    <t>Soi góc tiền phòng</t>
  </si>
  <si>
    <t>14.0221.0849</t>
  </si>
  <si>
    <t>14.221</t>
  </si>
  <si>
    <t>37.8D07.0850</t>
  </si>
  <si>
    <t>Tách dính mi cầu ghép kết mạc</t>
  </si>
  <si>
    <t>Chưa bao gồm chi phí màng.</t>
  </si>
  <si>
    <t>03.1580.0850</t>
  </si>
  <si>
    <t>3.1580</t>
  </si>
  <si>
    <t>Tách dính mi cầu, ghép kết mạc rìa hoặc màng ối</t>
  </si>
  <si>
    <t>14.0070.0850</t>
  </si>
  <si>
    <t>14.70</t>
  </si>
  <si>
    <t>Tách dính mi cầu, ghép kết mạc rời hoặc màng ối</t>
  </si>
  <si>
    <t>14.0158.0851</t>
  </si>
  <si>
    <t>37.8D07.0851</t>
  </si>
  <si>
    <t>14.158</t>
  </si>
  <si>
    <t xml:space="preserve">Tiêm nội nhãn </t>
  </si>
  <si>
    <t>Tiêm nội nhãn (Kháng sinh, antiVEGF, corticoid...)</t>
  </si>
  <si>
    <t>Tạo hình vùng bè bằng Laser</t>
  </si>
  <si>
    <t>14.0251.0852</t>
  </si>
  <si>
    <t>37.8D07.0852</t>
  </si>
  <si>
    <t>14.251</t>
  </si>
  <si>
    <t>Test phát hiện khô mắt</t>
  </si>
  <si>
    <t>Test thử cảm giác giác mạc</t>
  </si>
  <si>
    <t>14.0250.0852</t>
  </si>
  <si>
    <t>14.250</t>
  </si>
  <si>
    <t>21.0077.0852</t>
  </si>
  <si>
    <t>21.77</t>
  </si>
  <si>
    <t>03.1685.0854</t>
  </si>
  <si>
    <t>37.8D07.0854</t>
  </si>
  <si>
    <t>3.1685</t>
  </si>
  <si>
    <t>Bơm thông lệ đạo</t>
  </si>
  <si>
    <t xml:space="preserve">Thông lệ đạo hai mắt </t>
  </si>
  <si>
    <t>14.0197.0854</t>
  </si>
  <si>
    <t>14.197</t>
  </si>
  <si>
    <t>14.0197.0855</t>
  </si>
  <si>
    <t>37.8D07.0855</t>
  </si>
  <si>
    <t xml:space="preserve">Thông lệ đạo một mắt </t>
  </si>
  <si>
    <t>03.1682.0856</t>
  </si>
  <si>
    <t>37.8D07.0856</t>
  </si>
  <si>
    <t>3.1682</t>
  </si>
  <si>
    <t>Tiêm dưới kết mạc</t>
  </si>
  <si>
    <t xml:space="preserve">Tiêm dưới kết mạc một mắt </t>
  </si>
  <si>
    <t>14.0193.0856</t>
  </si>
  <si>
    <t>14.193</t>
  </si>
  <si>
    <t>03.1683.0857</t>
  </si>
  <si>
    <t>37.8D07.0857</t>
  </si>
  <si>
    <t>3.1683</t>
  </si>
  <si>
    <t>Tiêm cạnh nhãn cầu</t>
  </si>
  <si>
    <t>Tiêm hậu nhãn cầu một mắt</t>
  </si>
  <si>
    <t>14.0194.0857</t>
  </si>
  <si>
    <t>14.194</t>
  </si>
  <si>
    <t>14.0113.0862</t>
  </si>
  <si>
    <t>37.8D07.0862</t>
  </si>
  <si>
    <t>14.113</t>
  </si>
  <si>
    <t>Chỉnh chỉ sau mổ lác</t>
  </si>
  <si>
    <t>Phẫu thuật loại III (Nhãn khoa)</t>
  </si>
  <si>
    <t>14.0063.0862</t>
  </si>
  <si>
    <t>14.63</t>
  </si>
  <si>
    <t>Phẫu thuật mở rộng điểm lệ</t>
  </si>
  <si>
    <t>14.0115.0862</t>
  </si>
  <si>
    <t>14.115</t>
  </si>
  <si>
    <t>Sửa sẹo sau mổ lác</t>
  </si>
  <si>
    <t>14.0157.0863</t>
  </si>
  <si>
    <t>37.8D07.0863</t>
  </si>
  <si>
    <t>14.157</t>
  </si>
  <si>
    <t>Chọc hút dịch kính, tiền phòng lấy bệnh phẩm</t>
  </si>
  <si>
    <t>Thủ thuật đặc biệt (Nhãn khoa)</t>
  </si>
  <si>
    <t>14.0212.0864</t>
  </si>
  <si>
    <t>37.8D07.0864</t>
  </si>
  <si>
    <t>14.212</t>
  </si>
  <si>
    <t>Cấp cứu bỏng mắt ban đầu</t>
  </si>
  <si>
    <t>Thủ thuật loại I (Nhãn khoa)</t>
  </si>
  <si>
    <t>37.8D07.0865</t>
  </si>
  <si>
    <t>Thủ thuật loại II (Nhãn khoa)</t>
  </si>
  <si>
    <t>14.0266.0865</t>
  </si>
  <si>
    <t>14.266</t>
  </si>
  <si>
    <t>Đo độ sâu tiền phòng</t>
  </si>
  <si>
    <t>14.0278.0865</t>
  </si>
  <si>
    <t>14.278</t>
  </si>
  <si>
    <t>Test kéo cơ cưỡng bức</t>
  </si>
  <si>
    <t>14.0277.0865</t>
  </si>
  <si>
    <t>14.277</t>
  </si>
  <si>
    <t>Test thử nhược cơ</t>
  </si>
  <si>
    <t>15.0142.0868</t>
  </si>
  <si>
    <t>37.8D08.0868</t>
  </si>
  <si>
    <t>15.142</t>
  </si>
  <si>
    <t>Cầm máu mũi bằng vật liệu cầm máu [1 bên]</t>
  </si>
  <si>
    <t>Cầm máu mũi bằng Merocel</t>
  </si>
  <si>
    <t>Cầm máu mũi bằng Merocell (1 bên)</t>
  </si>
  <si>
    <t>03.0992.0868</t>
  </si>
  <si>
    <t>3.992</t>
  </si>
  <si>
    <t>Nội soi cầm máu mũi không sử dụng Meroxeo (1bên)</t>
  </si>
  <si>
    <t>Nội soi cầm máu mũi không sử dụng Meroxeo (i bên)</t>
  </si>
  <si>
    <t>03.2155.0869</t>
  </si>
  <si>
    <t>37.8D08.0869</t>
  </si>
  <si>
    <t>3.2155</t>
  </si>
  <si>
    <t>Cầm máu mũi bằng Meroxeo (2 bên)</t>
  </si>
  <si>
    <t>Cầm máu mũi bằng Merocell (2 bên)</t>
  </si>
  <si>
    <t>15.0142.0869</t>
  </si>
  <si>
    <t>Cầm máu mũi bằng vật liệu cầm máu [2 bên]</t>
  </si>
  <si>
    <t>03.0993.0869</t>
  </si>
  <si>
    <t>3.993</t>
  </si>
  <si>
    <t>Nội soi cầm máu mũi có sử dụng Meroxeo (2 bên)</t>
  </si>
  <si>
    <t>Nội soi cầm máu mũi có sử dụng Meroxeo (i bên)</t>
  </si>
  <si>
    <t>03.2613.0874</t>
  </si>
  <si>
    <t>37.8D08.0874</t>
  </si>
  <si>
    <t>3.2613</t>
  </si>
  <si>
    <t>Cắt polyp ống tai</t>
  </si>
  <si>
    <t>Cắt polyp ống tai [gây mê]</t>
  </si>
  <si>
    <t>Cắt polyp ống tai gây mê</t>
  </si>
  <si>
    <t>12.0161.0874</t>
  </si>
  <si>
    <t>12.161</t>
  </si>
  <si>
    <t>Cắt polyp ống tai [gây tê]</t>
  </si>
  <si>
    <t>03.2613.0875</t>
  </si>
  <si>
    <t>37.8D08.0875</t>
  </si>
  <si>
    <t>Cắt polyp ống tai gây tê</t>
  </si>
  <si>
    <t>12.0161.0875</t>
  </si>
  <si>
    <t>03.2181.0878</t>
  </si>
  <si>
    <t>37.8D08.0878</t>
  </si>
  <si>
    <t>3.2181</t>
  </si>
  <si>
    <t>Trích áp xe quanh Amidan</t>
  </si>
  <si>
    <t>Chích áp xe quanh Amidan</t>
  </si>
  <si>
    <t>Chích rạch apxe Amiđan (gây tê)</t>
  </si>
  <si>
    <t>15.0207.0878</t>
  </si>
  <si>
    <t>15.207</t>
  </si>
  <si>
    <t>15.0223.0879</t>
  </si>
  <si>
    <t>37.8D08.0879</t>
  </si>
  <si>
    <t>15.223</t>
  </si>
  <si>
    <t>Chích áp xe thành sau họng gây tê/gây mê</t>
  </si>
  <si>
    <t>Chích rạch apxe thành sau họng (gây tê)</t>
  </si>
  <si>
    <t>15.0206.0879</t>
  </si>
  <si>
    <t>Trích áp xe sàn miệng</t>
  </si>
  <si>
    <t>Chích áp xe sàn miệng</t>
  </si>
  <si>
    <t>03.2175.0879</t>
  </si>
  <si>
    <t>3.2175</t>
  </si>
  <si>
    <t>Trích áp xe thành sau họng</t>
  </si>
  <si>
    <t>Chích áp xe thành sau họng</t>
  </si>
  <si>
    <t>03.2118.0882</t>
  </si>
  <si>
    <t>37.8D08.0882</t>
  </si>
  <si>
    <t>3.2118</t>
  </si>
  <si>
    <t>Chọc hút dịch tụ huyết vành tai</t>
  </si>
  <si>
    <t>Chọc hút dịch vành tai</t>
  </si>
  <si>
    <t>15.0056.0882</t>
  </si>
  <si>
    <t>15.56</t>
  </si>
  <si>
    <t>37.8D08.0898</t>
  </si>
  <si>
    <t>Khí dung</t>
  </si>
  <si>
    <t>Chưa bao gồm thuốc khí dung.</t>
  </si>
  <si>
    <t>03.2191.0898</t>
  </si>
  <si>
    <t>3.2191</t>
  </si>
  <si>
    <t>Khí dung mũi họng</t>
  </si>
  <si>
    <t>15.0222.0898</t>
  </si>
  <si>
    <t>15.222</t>
  </si>
  <si>
    <t>02.0032.0898</t>
  </si>
  <si>
    <t>2.32</t>
  </si>
  <si>
    <t>Khí dung thuốc giãn phế quản</t>
  </si>
  <si>
    <t>15.0218.0899</t>
  </si>
  <si>
    <t>37.8D08.0899</t>
  </si>
  <si>
    <t>15.218</t>
  </si>
  <si>
    <t>Bơm thuốc thanh quản</t>
  </si>
  <si>
    <t>Làm thuốc thanh quản hoặctai</t>
  </si>
  <si>
    <t>15.0058.0899</t>
  </si>
  <si>
    <t>15.58</t>
  </si>
  <si>
    <t>Làm thuốc tai</t>
  </si>
  <si>
    <t>03.2120.0899</t>
  </si>
  <si>
    <t>3.2120</t>
  </si>
  <si>
    <t>03.2184.0899</t>
  </si>
  <si>
    <t>3.2184</t>
  </si>
  <si>
    <t>Làm thuốc tai, mũi, thanh quản</t>
  </si>
  <si>
    <t>03.2178.0900</t>
  </si>
  <si>
    <t>37.8D08.0900</t>
  </si>
  <si>
    <t>3.2178</t>
  </si>
  <si>
    <t>Lấy dị vật hạ họng</t>
  </si>
  <si>
    <t>Lấy dị vật họng</t>
  </si>
  <si>
    <t>15.0213.0900</t>
  </si>
  <si>
    <t>15.213</t>
  </si>
  <si>
    <t>15.0212.0900</t>
  </si>
  <si>
    <t>15.212</t>
  </si>
  <si>
    <t>Lấy dị vật họng miệng</t>
  </si>
  <si>
    <t>03.2117.0901</t>
  </si>
  <si>
    <t>37.8D08.0901</t>
  </si>
  <si>
    <t>3.2117</t>
  </si>
  <si>
    <t>Lấy dị vật tai</t>
  </si>
  <si>
    <t>Lấy dị vật tai [đơn giản]</t>
  </si>
  <si>
    <t>Lấy dị vật tai ngoài đơn giản</t>
  </si>
  <si>
    <t>03.2117.0902</t>
  </si>
  <si>
    <t>37.8D08.0902</t>
  </si>
  <si>
    <t>Lấy dị vật tai [kính hiển vi, gây mê]</t>
  </si>
  <si>
    <t xml:space="preserve">Lấy dị vật tai ngoài dưới kính hiển vi (gây mê) </t>
  </si>
  <si>
    <t>15.0054.0902</t>
  </si>
  <si>
    <t>15.54</t>
  </si>
  <si>
    <t>Lấy dị vật tai (gây mê/ gây tê)</t>
  </si>
  <si>
    <t>15.0055.0902</t>
  </si>
  <si>
    <t>15.55</t>
  </si>
  <si>
    <t>Nội soi lấy dị vật tai gây mê/[gây tê]</t>
  </si>
  <si>
    <t>Nội soi lấy dị vật tai gây mê/[gây mê]</t>
  </si>
  <si>
    <t>Nội soi lấy dị vật tai gây mê/[gây tê]</t>
  </si>
  <si>
    <t>03.2117.0903</t>
  </si>
  <si>
    <t>37.8D08.0903</t>
  </si>
  <si>
    <t>Lấy dị vật tai [kính hiển vi, gây tê]</t>
  </si>
  <si>
    <t>Lấy dị vật tai ngoài dưới kính hiển vi (gây tê)</t>
  </si>
  <si>
    <t>15.0054.0903</t>
  </si>
  <si>
    <t>15.0055.0903</t>
  </si>
  <si>
    <t>15.0143.0906</t>
  </si>
  <si>
    <t>37.8D08.0906</t>
  </si>
  <si>
    <t>15.143</t>
  </si>
  <si>
    <t>Lấy dị vật mũi</t>
  </si>
  <si>
    <t>Lấy dị vật mũi [gây mê]</t>
  </si>
  <si>
    <t>Lấy dị vật mũi gây tê/gây mê</t>
  </si>
  <si>
    <t>Lấy dị vật trong mũi có gây mê</t>
  </si>
  <si>
    <t>15.0144.0906</t>
  </si>
  <si>
    <t>15.144</t>
  </si>
  <si>
    <t>Nội soi lấy dị vật mũi gây tê/gây mê</t>
  </si>
  <si>
    <t>Nội soi lấy dị vật mũi gây tê/gây mê [gây mê]</t>
  </si>
  <si>
    <t>Nội soi lấy dị vật mũi gây tê/gây mê</t>
  </si>
  <si>
    <t>15.0143.0907</t>
  </si>
  <si>
    <t>37.8D08.0907</t>
  </si>
  <si>
    <t>Lấy dị vật mũi [không gây mê]</t>
  </si>
  <si>
    <t xml:space="preserve">Lấy dị vật trong mũi không gây mê </t>
  </si>
  <si>
    <t>15.0144.0907</t>
  </si>
  <si>
    <t>Nội soi lấy dị vật mũi gây tê/gây mê [không gây mê]</t>
  </si>
  <si>
    <t>15.0059.0908</t>
  </si>
  <si>
    <t>37.8D08.0908</t>
  </si>
  <si>
    <t>15.59</t>
  </si>
  <si>
    <t>Lấy nút biểu bì ống tai ngoài</t>
  </si>
  <si>
    <t>Lấy nút biểu bì ống tai</t>
  </si>
  <si>
    <t>12.0092.0909</t>
  </si>
  <si>
    <t>37.8D08.0909</t>
  </si>
  <si>
    <t>12.92</t>
  </si>
  <si>
    <t>Cắt u mỡ, u bã đậu vùng hàm mặt đường kính dưới 5 cm</t>
  </si>
  <si>
    <t>Cắt u mỡ, u bã đậu vùng hàm mặt đường kính dưới 5 cm [gây mê]</t>
  </si>
  <si>
    <t>Mổ cắt bỏ u bã đậu vùng đầu mặt cổ gây mê</t>
  </si>
  <si>
    <t>12.0091.0909</t>
  </si>
  <si>
    <t>12.91</t>
  </si>
  <si>
    <t>Cắt u mỡ, u bã đậu vùng hàm mặt đường kính trên 5 cm</t>
  </si>
  <si>
    <t>Cắt u mỡ, u bã đậu vùng hàm mặt đường kính trên 5 cm [gây mê]</t>
  </si>
  <si>
    <t>15.0045.0909</t>
  </si>
  <si>
    <t>15.45</t>
  </si>
  <si>
    <t>Phẫu thuật cắt bỏ u nang vành tai, u bã đậu dái tai [gây mê]</t>
  </si>
  <si>
    <t>Phẫu thuật cắt bỏ u nang vành tai/u bả đậu dái tai</t>
  </si>
  <si>
    <t>28.158</t>
  </si>
  <si>
    <t>Phẫu thuật cắt bỏ u sụn vành tai</t>
  </si>
  <si>
    <t>12.0092.0910</t>
  </si>
  <si>
    <t>37.8D08.0910</t>
  </si>
  <si>
    <t>Cắt u mỡ, u bã đậu vùng hàm mặt đường kính dưới 5 cm [gây tê]</t>
  </si>
  <si>
    <t>Mổ cắt bỏ u bã đậu vùng đầu mặt cổ gây tê</t>
  </si>
  <si>
    <t>12.0091.0910</t>
  </si>
  <si>
    <t>Cắt u mỡ, u bã đậu vùng hàm mặt đường kính trên 5 cm [gây tê]</t>
  </si>
  <si>
    <t>15.0045.0910</t>
  </si>
  <si>
    <t>Phẫu thuật cắt bỏ u nang vành tai, u bã đậu dái tai [gây tê]</t>
  </si>
  <si>
    <t>28.0158.0910</t>
  </si>
  <si>
    <t>Phẫu thuật cắt bỏ u sụn vành tai [gây tê]</t>
  </si>
  <si>
    <t>03.0997.0931</t>
  </si>
  <si>
    <t>37.8D08.0931</t>
  </si>
  <si>
    <t>3.997</t>
  </si>
  <si>
    <t>Nội soi mũi, họng có sinh thiết</t>
  </si>
  <si>
    <t>Nội soi mũi, họng có sinh thiết [gây mê]</t>
  </si>
  <si>
    <t>Nội soi sinh thiết vòm mũi họng gây mê</t>
  </si>
  <si>
    <t>15.0137.0931</t>
  </si>
  <si>
    <t>15.137</t>
  </si>
  <si>
    <t>Nội soi sinh thiết u vòm [gây mê]</t>
  </si>
  <si>
    <t>Nội soi sinh thiết u vòm</t>
  </si>
  <si>
    <t>37.8D08.0932</t>
  </si>
  <si>
    <t>Nội soi sinh thiết vòm mũi họng gây tê</t>
  </si>
  <si>
    <t>03.0997.0932</t>
  </si>
  <si>
    <t>Nội soi mũi, họng có sinh thiết [gây tê]</t>
  </si>
  <si>
    <t>15.0137.0932</t>
  </si>
  <si>
    <t>Nội soi sinh thiết u vòm [gây tê]</t>
  </si>
  <si>
    <t>37.8D08.0933</t>
  </si>
  <si>
    <t>Nội soi Tai Mũi Họng</t>
  </si>
  <si>
    <t>Trường hợp chỉ nội soi Tai hoặc Mũi hoặc Họng thì thanh toán 40.000 đồng/ca.</t>
  </si>
  <si>
    <t>03.1003.2048</t>
  </si>
  <si>
    <t>15.8D08.2048</t>
  </si>
  <si>
    <t>3.1003</t>
  </si>
  <si>
    <t>Nội soi họng</t>
  </si>
  <si>
    <t>03.1002.2048</t>
  </si>
  <si>
    <t>3.1002</t>
  </si>
  <si>
    <t>Nội soi mũi</t>
  </si>
  <si>
    <t>15.9001.2048</t>
  </si>
  <si>
    <t>3.999</t>
  </si>
  <si>
    <t>Nội soi mũi xoang</t>
  </si>
  <si>
    <t>Nội soi Mũi xoang</t>
  </si>
  <si>
    <t>03.1001.2048</t>
  </si>
  <si>
    <t>3.1001</t>
  </si>
  <si>
    <t>Nội soi tai</t>
  </si>
  <si>
    <t>20.0013.0933</t>
  </si>
  <si>
    <t>20.13</t>
  </si>
  <si>
    <t>Nội soi tai mũi họng</t>
  </si>
  <si>
    <t>20.0013.2048</t>
  </si>
  <si>
    <t>03.2107.0934</t>
  </si>
  <si>
    <t>37.8D08.0934</t>
  </si>
  <si>
    <t>3.2107</t>
  </si>
  <si>
    <t>Thủ thuật nong vòi nhĩ</t>
  </si>
  <si>
    <t>Nong vòi nhĩ</t>
  </si>
  <si>
    <t>03.2107.0935</t>
  </si>
  <si>
    <t>37.8D08.0935</t>
  </si>
  <si>
    <t>Nong vòi nhĩ nội soi</t>
  </si>
  <si>
    <t>03.2116.0992</t>
  </si>
  <si>
    <t>37.8D08.0992</t>
  </si>
  <si>
    <t>3.2116</t>
  </si>
  <si>
    <t>Thông vòi nhĩ</t>
  </si>
  <si>
    <t>15.0052.0993</t>
  </si>
  <si>
    <t>37.8D08.0993</t>
  </si>
  <si>
    <t>15.52</t>
  </si>
  <si>
    <t>Bơm hơi vòi nhĩ</t>
  </si>
  <si>
    <t>Thông vòi nhĩ nội soi</t>
  </si>
  <si>
    <t>03.2121.0994</t>
  </si>
  <si>
    <t>37.8D08.0994</t>
  </si>
  <si>
    <t>3.2121</t>
  </si>
  <si>
    <t>Trích rạch màng nhĩ</t>
  </si>
  <si>
    <t>Chích rạch màng nhĩ</t>
  </si>
  <si>
    <t>Trích màng nhĩ</t>
  </si>
  <si>
    <t>15.0050.0994</t>
  </si>
  <si>
    <t>15.50</t>
  </si>
  <si>
    <t>03.2181.0995</t>
  </si>
  <si>
    <t>37.8D08.0995</t>
  </si>
  <si>
    <t>Trích rạch apxe Amiđan (gây mê)</t>
  </si>
  <si>
    <t>15.0207.0995</t>
  </si>
  <si>
    <t>15.0209.0996</t>
  </si>
  <si>
    <t>37.8D08.0996</t>
  </si>
  <si>
    <t>Cắt phanh lưỡi</t>
  </si>
  <si>
    <t>Cắt phanh lưỡi [gây mê]</t>
  </si>
  <si>
    <t>Trích rạch apxe thành sau họng (gây mê)</t>
  </si>
  <si>
    <t>15.0223.0996</t>
  </si>
  <si>
    <t>15.0206.0996</t>
  </si>
  <si>
    <t>03.2175.0996</t>
  </si>
  <si>
    <t>03.1918.1007</t>
  </si>
  <si>
    <t>37.8D09.1007</t>
  </si>
  <si>
    <t>3.1918</t>
  </si>
  <si>
    <t>Cắt lợi trùm răng khôn hàm dưới</t>
  </si>
  <si>
    <t xml:space="preserve">Cắt lợi trùm </t>
  </si>
  <si>
    <t>16.0214.1007</t>
  </si>
  <si>
    <t>16.214</t>
  </si>
  <si>
    <t>03.1942.1010</t>
  </si>
  <si>
    <t>37.8D09.1010</t>
  </si>
  <si>
    <t>3.1942</t>
  </si>
  <si>
    <t>Điều trị răng sữa viêm tủy có hồi phục</t>
  </si>
  <si>
    <t>Điều trị răng sữa viêm tuỷ có hồi phục</t>
  </si>
  <si>
    <t xml:space="preserve">Điều trị răng sữa viêm tuỷ có hồi phục </t>
  </si>
  <si>
    <t>16.0230.1010</t>
  </si>
  <si>
    <t>16.230</t>
  </si>
  <si>
    <t>03.1853.1011</t>
  </si>
  <si>
    <t>37.8D09.1011</t>
  </si>
  <si>
    <t>3.1853</t>
  </si>
  <si>
    <t>Điều trị tủy lại</t>
  </si>
  <si>
    <t>Điều trị tuỷ lại</t>
  </si>
  <si>
    <t>16.0061.1011</t>
  </si>
  <si>
    <t>16.61</t>
  </si>
  <si>
    <t>03.1730.1012</t>
  </si>
  <si>
    <t>37.8D09.1012</t>
  </si>
  <si>
    <t>3.1730</t>
  </si>
  <si>
    <t>Điều trị tủy răng có sử dụng kính hiển vi và hàn kín hệ thống ống tủy bằng Gutta percha nguội [răng số  4, 5]</t>
  </si>
  <si>
    <t>Điều trị tuỷ răng có sử dụng kính hiển vi và hàn kín hệ thống ống tuỷ bằng Gutta percha nguội</t>
  </si>
  <si>
    <t>Điều trị tuỷ răng số  4, 5</t>
  </si>
  <si>
    <t>16.0048.1012</t>
  </si>
  <si>
    <t>16.48</t>
  </si>
  <si>
    <t>16.0049.1012</t>
  </si>
  <si>
    <t>16.49</t>
  </si>
  <si>
    <t>Điều trị tủy răng có sử dụng kính hiển vi và hàn kín hệ thống ống tủy bằng Gutta percha nóng chảy [răng số  4, 5]</t>
  </si>
  <si>
    <t>Điều trị tuỷ răng có sử dụng kính hiển vi và hàn kín hệ thống ống tuỷ bằng Gutta percha nóng chảy</t>
  </si>
  <si>
    <t>03.1728.1012</t>
  </si>
  <si>
    <t>3.1728</t>
  </si>
  <si>
    <t>Điều trị tủy răng có sử dụng laser và hàn kín hệ thống ống tủy bằng Gutta percha nguội [răng số  4, 5]</t>
  </si>
  <si>
    <t>Điều trị tuỷ răng có sử dụng Laser và hàn kín hệ thống ống tuỷ bằng Gutta percha nguội</t>
  </si>
  <si>
    <t>16.0046.1012</t>
  </si>
  <si>
    <t>16.46</t>
  </si>
  <si>
    <t>03.1729.1012</t>
  </si>
  <si>
    <t>3.1729</t>
  </si>
  <si>
    <t>Điều trị tủy răng có sử dụng laser và hàn kín hệ thống ống tủy bằng Gutta percha nóng chảy [răng số  4, 5]</t>
  </si>
  <si>
    <t>Điều trị tuỷ răng có sử dụng Laser và hàn kín hệ thống ống tuỷ bằng Gutta percha nóng chảy</t>
  </si>
  <si>
    <t>16.0047.1012</t>
  </si>
  <si>
    <t>16.47</t>
  </si>
  <si>
    <t>03.1848.1012</t>
  </si>
  <si>
    <t>3.1848</t>
  </si>
  <si>
    <t>Điều trị tủy răng và hàn kín hệ thống ống tủy bằng Gutta percha có sử dụng trâm xoay máy [ răng số  4, 5]</t>
  </si>
  <si>
    <t>Điều trị tủy răng và hàn kín hệ thống ống tuỷ bằng Gutta percha có sử dụng trâm xoay máy</t>
  </si>
  <si>
    <t>16.0050.1012</t>
  </si>
  <si>
    <t>16.50</t>
  </si>
  <si>
    <t>Điều trị tủy răng và hàn kín hệ thống ống tủy bằng Gutta percha nguội</t>
  </si>
  <si>
    <t>Điều trị tủy răng và hàn kín hệ thống ống tủy bằng Gutta percha nguội [răng số  4, 5]</t>
  </si>
  <si>
    <t>03.1858.1012</t>
  </si>
  <si>
    <t>3.1858</t>
  </si>
  <si>
    <t>Điều trị tủy răng và hàn kín hệ thống ống tủy bằng Gutta percha nguội [răng số 6,7 hàm trên]</t>
  </si>
  <si>
    <t>03.1859.1012</t>
  </si>
  <si>
    <t>3.1859</t>
  </si>
  <si>
    <t>Điều trị tủy răng và hàn kín hệ thống ống tủy bằng Gutta percha nguội có sử dụng châm xoay cầm tay [răng số  4, 5]</t>
  </si>
  <si>
    <t>Điều trị tuỷ răng và hàn kín hệ thống ống tủy bằng Gutta percha nguội có sử dụng châm xoay cầm tay</t>
  </si>
  <si>
    <t>16.0052.1012</t>
  </si>
  <si>
    <t>16.52</t>
  </si>
  <si>
    <t>Điều trị tủy răng và hàn kín hệ thống ống tủy bằng Gutta percha nguội có sử dụng trâm xoay cầm tay [răng số 4,5]</t>
  </si>
  <si>
    <t>Điều trị tuỷ răng và hàn kín hệ thống ống tủy bằng Gutta percha nguội có sử dụng trâm xoay cầm tay</t>
  </si>
  <si>
    <t>16.0054.1012</t>
  </si>
  <si>
    <t>16.54</t>
  </si>
  <si>
    <t>Điều trị tủy răng và hàn kín hệ thống ống tủy bằng Gutta percha nguội có sử dụng trâm xoay máy [răng số  4, 5]</t>
  </si>
  <si>
    <t>Điều trị tủy răng và hàn kín hệ thống ống tuỷ bằng Gutta percha nguội có sử dụng trâm xoay máy</t>
  </si>
  <si>
    <t>03.1846.1012</t>
  </si>
  <si>
    <t>3.1846</t>
  </si>
  <si>
    <t>Điều trị tủy răng và hàn kín hệ thống ống tủy bằng Gutta percha nóng chảy</t>
  </si>
  <si>
    <t>Điều trị tủy răng và hàn kín hệ thống ống tủy bằng Gutta percha nóng chảy [răng số  4, 5]</t>
  </si>
  <si>
    <t>16.0051.1012</t>
  </si>
  <si>
    <t>16.51</t>
  </si>
  <si>
    <t>03.1849.1012</t>
  </si>
  <si>
    <t>3.1849</t>
  </si>
  <si>
    <t>Điều trị tủy răng và hàn kín hệ thống ống tủy bằng Gutta percha nóng chảy có sử dụng trâm xoay cầm tay [răng số  4, 5]</t>
  </si>
  <si>
    <t>Điều trị tủy răng và hàn kín hệ thống ống tuỷ bằng Gutta percha nóng chảy có sử dụng trâm xoay cầm tay</t>
  </si>
  <si>
    <t>16.0053.1012</t>
  </si>
  <si>
    <t>16.53</t>
  </si>
  <si>
    <t>03.1850.1012</t>
  </si>
  <si>
    <t>3.1850</t>
  </si>
  <si>
    <t>Điều trị tủy răng và hàn kín hệ thống ống tủy bằng Gutta percha nóng chảy có sử dụng trâm xoay máy</t>
  </si>
  <si>
    <t>Điều trị tủy răng và hàn kín hệ thống ống tủy bằng Gutta percha nóng chảy có sử dụng trâm xoay máy [răng số  4, 5]</t>
  </si>
  <si>
    <t>16.0055.1012</t>
  </si>
  <si>
    <t>16.55</t>
  </si>
  <si>
    <t>16.0048.1013</t>
  </si>
  <si>
    <t>37.8D09.1013</t>
  </si>
  <si>
    <t>Điều trị tủy răng có sử dụng kính hiển vi và hàn kín hệ thống ống tủy bằng Gutta percha nguội  [răng số  6,7 hàm dưới]</t>
  </si>
  <si>
    <t>Điều trị tuỷ răng số  6,7 hàm dưới</t>
  </si>
  <si>
    <t>03.1730.1013</t>
  </si>
  <si>
    <t>Điều trị tủy răng có sử dụng kính hiển vi và hàn kín hệ thống ống tủy bằng Gutta percha nguội [răng số  6,7 hàm dưới]</t>
  </si>
  <si>
    <t>16.0049.1013</t>
  </si>
  <si>
    <t>Điều trị tủy răng có sử dụng kính hiển vi và hàn kín hệ thống ống tủy bằng Gutta percha nóng chảy [răng số  6,7 hàm dưới]</t>
  </si>
  <si>
    <t>03.1728.1013</t>
  </si>
  <si>
    <t>Điều trị tủy răng có sử dụng laser và hàn kín hệ thống ống tủy bằng Gutta percha nguội [răng số  6, 7 hàm dưới]</t>
  </si>
  <si>
    <t>16.0046.1013</t>
  </si>
  <si>
    <t>16.0047.1013</t>
  </si>
  <si>
    <t>Điều trị tủy răng có sử dụng laser và hàn kín hệ thống ống tủy bằng Gutta percha nóng chảy [răng số  6, 7 hàm dưới]</t>
  </si>
  <si>
    <t>03.1729.1013</t>
  </si>
  <si>
    <t>Điều trị tủy răng có sử dụng laser và hàn kín hệ thống ống tủy bằng Gutta percha nóng chảy [số  6, 7 hàm dưới]</t>
  </si>
  <si>
    <t>03.1848.1013</t>
  </si>
  <si>
    <t>Điều trị tủy răng và hàn kín hệ thống ống tủy bằng Gutta percha có sử dụng trâm xoay máy [răng số  6,7 hàm dưới]</t>
  </si>
  <si>
    <t>03.1858.1013</t>
  </si>
  <si>
    <t>Điều trị tủy răng và hàn kín hệ thống ống tủy bằng Gutta percha nguội [răng số  6,7 hàm dưới]</t>
  </si>
  <si>
    <t>16.0050.1013</t>
  </si>
  <si>
    <t>03.1859.1013</t>
  </si>
  <si>
    <t>Điều trị tủy răng và hàn kín hệ thống ống tủy bằng Gutta percha nguội có sử dụng châm xoay cầm tay [răng số  6,7 hàm dưới]</t>
  </si>
  <si>
    <t>16.0052.1013</t>
  </si>
  <si>
    <t>Điều trị tủy răng và hàn kín hệ thống ống tủy bằng Gutta percha nguội có sử dụng trâm xoay cầm tay [răng số  6,7 hàm dưới]</t>
  </si>
  <si>
    <t>16.0054.1013</t>
  </si>
  <si>
    <t>Điều trị tủy răng và hàn kín hệ thống ống tủy bằng Gutta percha nguội có sử dụng trâm xoay máy [răng số  6,7 hàm dưới]</t>
  </si>
  <si>
    <t>03.1846.1013</t>
  </si>
  <si>
    <t>Điều trị tủy răng và hàn kín hệ thống ống tủy bằng Gutta percha nóng chảy [răng số  6,7 hàm dưới]</t>
  </si>
  <si>
    <t>16.0051.1013</t>
  </si>
  <si>
    <t>03.1849.1013</t>
  </si>
  <si>
    <t>Điều trị tủy răng và hàn kín hệ thống ống tủy bằng Gutta percha nóng chảy có sử dụng trâm xoay cầm tay [răng số  6,7 hàm dưới]</t>
  </si>
  <si>
    <t>16.0053.1013</t>
  </si>
  <si>
    <t>03.1850.1013</t>
  </si>
  <si>
    <t>Điều trị tủy răng và hàn kín hệ thống ống tủy bằng Gutta percha nóng chảy có sử dụng trâm xoay máy [răng số  6,7 hàm dưới]</t>
  </si>
  <si>
    <t>16.0055.1013</t>
  </si>
  <si>
    <t>16.0048.1014</t>
  </si>
  <si>
    <t>37.8D09.1014</t>
  </si>
  <si>
    <t>Điều trị tủy răng có sử dụng kính hiển vi và hàn kín hệ thống ống tủy bằng Gutta percha nguội [răng số 1, 2, 3]</t>
  </si>
  <si>
    <t>Điều trị tuỷ răng số 1, 2, 3</t>
  </si>
  <si>
    <t>03.1730.1014</t>
  </si>
  <si>
    <t>Điều trị tủy răng có sử dụng kính hiển vi và hàn kín hệ thống ống tủy bằng Gutta percha nguội răng số 1, 2, 3]</t>
  </si>
  <si>
    <t>16.0049.1014</t>
  </si>
  <si>
    <t>Điều trị tủy răng có sử dụng kính hiển vi và hàn kín hệ thống ống tủy bằng Gutta percha nóng chảy [răng số 1, 2, 3]</t>
  </si>
  <si>
    <t>03.1728.1014</t>
  </si>
  <si>
    <t>Điều trị tủy răng có sử dụng laser và hàn kín hệ thống ống tủy bằng Gutta percha nguội [răng số 1, 2, 3]</t>
  </si>
  <si>
    <t>16.0046.1014</t>
  </si>
  <si>
    <t>03.1729.1014</t>
  </si>
  <si>
    <t>Điều trị tủy răng có sử dụng laser và hàn kín hệ thống ống tủy bằng Gutta percha nóng chảy [răng số 1, 2, 3]</t>
  </si>
  <si>
    <t>16.0047.1014</t>
  </si>
  <si>
    <t>03.1848.1014</t>
  </si>
  <si>
    <t>Điều trị tủy răng và hàn kín hệ thống ống tủy bằng Gutta percha có sử dụng trâm xoay máy [răng số 1, 2, 3]</t>
  </si>
  <si>
    <t>03.1858.1014</t>
  </si>
  <si>
    <t>Điều trị tủy răng và hàn kín hệ thống ống tủy bằng Gutta percha nguội [răng số 1, 2, 3]</t>
  </si>
  <si>
    <t>16.0050.1014</t>
  </si>
  <si>
    <t>03.1859.1014</t>
  </si>
  <si>
    <t>Điều trị tủy răng và hàn kín hệ thống ống tủy bằng Gutta percha nguội có sử dụng châm xoay cầm tay  [răng số 1, 2, 3]</t>
  </si>
  <si>
    <t>16.0052.1014</t>
  </si>
  <si>
    <t>Điều trị tủy răng và hàn kín hệ thống ống tủy bằng Gutta percha nguội có sử dụng trâm xoay cầm tay [răng số 1, 2, 3]</t>
  </si>
  <si>
    <t>16.0054.1014</t>
  </si>
  <si>
    <t>Điều trị tủy răng và hàn kín hệ thống ống tủy bằng Gutta percha nguội có sử dụng trâm xoay máy [răng số 1, 2, 3]</t>
  </si>
  <si>
    <t>03.1846.1014</t>
  </si>
  <si>
    <t>Điều trị tủy răng và hàn kín hệ thống ống tủy bằng Gutta percha nóng chảy [răng số 1, 2, 3]</t>
  </si>
  <si>
    <t>16.0051.1014</t>
  </si>
  <si>
    <t>03.1849.1014</t>
  </si>
  <si>
    <t>Điều trị tủy răng và hàn kín hệ thống ống tủy bằng Gutta percha nóng chảy có sử dụng trâm xoay cầm tay [răng số 1, 2, 3]</t>
  </si>
  <si>
    <t>16.0053.1014</t>
  </si>
  <si>
    <t>03.1850.1014</t>
  </si>
  <si>
    <t>Điều trị tủy răng và hàn kín hệ thống ống tủy bằng Gutta percha nóng chảy có sử dụng trâm xoay máy [răng số 1, 2, 3]</t>
  </si>
  <si>
    <t>16.0055.1014</t>
  </si>
  <si>
    <t>03.1730.1015</t>
  </si>
  <si>
    <t>37.8D09.1015</t>
  </si>
  <si>
    <t>Điều trị tủy răng có sử dụng kính hiển vi và hàn kín hệ thống ống tủy bằng Gutta percha nguội [răng số 6,7 hàm trên]</t>
  </si>
  <si>
    <t>Điều trị tuỷ răng số 6,7 hàm trên</t>
  </si>
  <si>
    <t>16.0048.1015</t>
  </si>
  <si>
    <t>16.0049.1015</t>
  </si>
  <si>
    <t>Điều trị tủy răng có sử dụng kính hiển vi và hàn kín hệ thống ống tủy bằng Gutta percha nóng chảy [răng số 6,7 hàm trên]</t>
  </si>
  <si>
    <t>03.1728.1015</t>
  </si>
  <si>
    <t>Điều trị tủy răng có sử dụng laser và hàn kín hệ thống ống tủy bằng Gutta percha nguội [răng số 6,7 hàm trên]</t>
  </si>
  <si>
    <t>16.0046.1015</t>
  </si>
  <si>
    <t>03.1729.1015</t>
  </si>
  <si>
    <t>Điều trị tủy răng có sử dụng laser và hàn kín hệ thống ống tủy bằng Gutta percha nóng chảy [răng số 6,7 hàm trên]</t>
  </si>
  <si>
    <t>16.0047.1015</t>
  </si>
  <si>
    <t>03.1848.1015</t>
  </si>
  <si>
    <t>Điều trị tủy răng và hàn kín hệ thống ống tủy bằng Gutta percha có sử dụng trâm xoay máy [răng số 6,7 hàm trên]</t>
  </si>
  <si>
    <t>03.1858.1015</t>
  </si>
  <si>
    <t>16.0050.1015</t>
  </si>
  <si>
    <t>03.1859.1015</t>
  </si>
  <si>
    <t>Điều trị tủy răng và hàn kín hệ thống ống tủy bằng Gutta percha nguội có sử dụng châm xoay cầm tay [răng số 6,7 hàm trên]</t>
  </si>
  <si>
    <t>16.0052.1015</t>
  </si>
  <si>
    <t>Điều trị tủy răng và hàn kín hệ thống ống tủy bằng Gutta percha nguội có sử dụng trâm xoay cầm tay [răng số 6,7 hàm trên]</t>
  </si>
  <si>
    <t>16.0054.1015</t>
  </si>
  <si>
    <t>Điều trị tủy răng và hàn kín hệ thống ống tủy bằng Gutta percha nguội có sử dụng trâm xoay máy [răng số 6,7 hàm trên]</t>
  </si>
  <si>
    <t>03.1846.1015</t>
  </si>
  <si>
    <t>Điều trị tủy răng và hàn kín hệ thống ống tủy bằng Gutta percha nóng chảy [răng số 6,7 hàm trên]</t>
  </si>
  <si>
    <t>16.0051.1015</t>
  </si>
  <si>
    <t>03.1849.1015</t>
  </si>
  <si>
    <t>Điều trị tủy răng và hàn kín hệ thống ống tủy bằng Gutta percha nóng chảy có sử dụng trâm xoay cầm tay [răng số 6,7 hàm trên]</t>
  </si>
  <si>
    <t>16.0053.1015</t>
  </si>
  <si>
    <t>03.1850.1015</t>
  </si>
  <si>
    <t>Điều trị tủy răng và hàn kín hệ thống ống tủy bằng Gutta percha nóng chảy có sử dụng trâm xoay máy [răng số 6,7 hàm trên]</t>
  </si>
  <si>
    <t>16.0055.1015</t>
  </si>
  <si>
    <t>03.1944.1016</t>
  </si>
  <si>
    <t>37.8D09.1016</t>
  </si>
  <si>
    <t>3.1944</t>
  </si>
  <si>
    <t>Điều trị tủy răng sữa [một chân]</t>
  </si>
  <si>
    <t>Điều trị tuỷ răng sữa</t>
  </si>
  <si>
    <t>Điều trị tuỷ răng sữa một chân</t>
  </si>
  <si>
    <t>16.0232.1016</t>
  </si>
  <si>
    <t>16.232</t>
  </si>
  <si>
    <t>03.1944.1017</t>
  </si>
  <si>
    <t>37.8D09.1017</t>
  </si>
  <si>
    <t>Điều trị tủy răng sữa [nhiều chân]</t>
  </si>
  <si>
    <t>Điều trị tuỷ răng sữa nhiều chân</t>
  </si>
  <si>
    <t>16.0232.1017</t>
  </si>
  <si>
    <t>03.1931.1018</t>
  </si>
  <si>
    <t>37.8D09.1018</t>
  </si>
  <si>
    <t>3.1931</t>
  </si>
  <si>
    <t>Phục hồi cổ răng bằng Composite</t>
  </si>
  <si>
    <t>Hàn composite cổ răng</t>
  </si>
  <si>
    <t>16.0072.1018</t>
  </si>
  <si>
    <t>16.72</t>
  </si>
  <si>
    <t>03.1841.1018</t>
  </si>
  <si>
    <t>3.1841</t>
  </si>
  <si>
    <t>Phục hồi cổ răng bằng Composite có sử dụng laser</t>
  </si>
  <si>
    <t>Phục hồi cổ răng bằng Composite có sử dụng Laser</t>
  </si>
  <si>
    <t>16.0075.1018</t>
  </si>
  <si>
    <t>16.75</t>
  </si>
  <si>
    <t>16.0071.1018</t>
  </si>
  <si>
    <t>16.71</t>
  </si>
  <si>
    <t>Phục hồi cổ răng bằng GlassIonomer Cement</t>
  </si>
  <si>
    <t>03.1930.1018</t>
  </si>
  <si>
    <t>3.1930</t>
  </si>
  <si>
    <t>Phục hồi cổ răng bằng Glassionomer Cement (GiC)</t>
  </si>
  <si>
    <t>03.1840.1018</t>
  </si>
  <si>
    <t>3.1840</t>
  </si>
  <si>
    <t>Phục hồi cổ răng bằng Glassionomer Cement (GiC) có sử dụng laser</t>
  </si>
  <si>
    <t>Phục hồi cổ răng bằng Glassionomer Cement (GiC) có sử dụng Laser</t>
  </si>
  <si>
    <t>16.0074.1018</t>
  </si>
  <si>
    <t>16.74</t>
  </si>
  <si>
    <t>Phục hồi cổ răng bằng GlassIonomer Cement (GIC) có sử dụng laser</t>
  </si>
  <si>
    <t>Phục hồi cổ răng bằng GlassIonomer Cement (GIC) có sử dụng Laser</t>
  </si>
  <si>
    <t>37.8D09.1019</t>
  </si>
  <si>
    <t xml:space="preserve">Hàn răng sữa sâu ngà </t>
  </si>
  <si>
    <t>16.0236.1019</t>
  </si>
  <si>
    <t>16.236</t>
  </si>
  <si>
    <t>Điều trị răng sữa sâu ngà phục hồi bằng GlassIonomer Cement</t>
  </si>
  <si>
    <t>3.1954</t>
  </si>
  <si>
    <t>Điều trị răng sữa sâu ngà phục hồi bằng Glassionomer Cement (GiC)</t>
  </si>
  <si>
    <t>16.0043.1020</t>
  </si>
  <si>
    <t>37.8D09.1020</t>
  </si>
  <si>
    <t>16.43</t>
  </si>
  <si>
    <t>Lấy cao răng</t>
  </si>
  <si>
    <t xml:space="preserve">Lấy cao răng và đánh bóng hai hàm </t>
  </si>
  <si>
    <t>16.0043.1021</t>
  </si>
  <si>
    <t>37.8D09.1021</t>
  </si>
  <si>
    <t xml:space="preserve">Lấy cao răng </t>
  </si>
  <si>
    <t xml:space="preserve">Lấy cao răng và đánh bóng một vùng hoặc một hàm </t>
  </si>
  <si>
    <t>03.2069.1022</t>
  </si>
  <si>
    <t>37.8D09.1022</t>
  </si>
  <si>
    <t>3.2069</t>
  </si>
  <si>
    <t>Nắn sai khớp thái dương hàm</t>
  </si>
  <si>
    <t>Nắn trật khớp thái dương hàm</t>
  </si>
  <si>
    <t>16.0335.1022</t>
  </si>
  <si>
    <t>16.335</t>
  </si>
  <si>
    <t>16.0035.1023</t>
  </si>
  <si>
    <t>37.8D09.1023</t>
  </si>
  <si>
    <t>16.35</t>
  </si>
  <si>
    <t>Phẫu thuật nạo túi lợi</t>
  </si>
  <si>
    <t>Nạo túi lợi 1 sextant</t>
  </si>
  <si>
    <t>03.1915.1024</t>
  </si>
  <si>
    <t>37.8D09.1024</t>
  </si>
  <si>
    <t>3.1915</t>
  </si>
  <si>
    <t>Nhổ chân răng vĩnh viễn</t>
  </si>
  <si>
    <t>Nhổ chân răng</t>
  </si>
  <si>
    <t>16.0205.1024</t>
  </si>
  <si>
    <t>16.205</t>
  </si>
  <si>
    <t>03.1914.1025</t>
  </si>
  <si>
    <t>37.8D09.1025</t>
  </si>
  <si>
    <t>3.1914</t>
  </si>
  <si>
    <t>Nhổ răng vĩnh viễn lung lay</t>
  </si>
  <si>
    <t>Nhổ răng đơn giản</t>
  </si>
  <si>
    <t>16.0204.1025</t>
  </si>
  <si>
    <t>16.204</t>
  </si>
  <si>
    <t>16.0206.1026</t>
  </si>
  <si>
    <t>37.8D09.1026</t>
  </si>
  <si>
    <t>16.206</t>
  </si>
  <si>
    <t>Nhổ răng thừa</t>
  </si>
  <si>
    <t>Nhổ răng khó</t>
  </si>
  <si>
    <t>16.0203.1026</t>
  </si>
  <si>
    <t>16.203</t>
  </si>
  <si>
    <t>Nhổ răng vĩnh viễn</t>
  </si>
  <si>
    <t>16.0198.1026</t>
  </si>
  <si>
    <t>16.198</t>
  </si>
  <si>
    <t>Phẫu thuật nhổ răng ngầm</t>
  </si>
  <si>
    <t>16.0201.1028</t>
  </si>
  <si>
    <t>37.8D09.1028</t>
  </si>
  <si>
    <t>16.201</t>
  </si>
  <si>
    <t>Phẫu thuật nhổ răng khôn mọc lệch có cắt thân</t>
  </si>
  <si>
    <t xml:space="preserve">Nhổ răng số 8 có biến chứng khít hàm </t>
  </si>
  <si>
    <t>16.202</t>
  </si>
  <si>
    <t>Phẫu thuật nhổ răng khôn mọc lệch có cắt thân chia chân răng</t>
  </si>
  <si>
    <t>16.0200.1028</t>
  </si>
  <si>
    <t>16.200</t>
  </si>
  <si>
    <t>Phẫu thuật nhổ răng khôn mọc lệch hàm dưới</t>
  </si>
  <si>
    <t>16.0199.1028</t>
  </si>
  <si>
    <t>16.199</t>
  </si>
  <si>
    <t>Phẫu thuật nhổ răng khôn mọc lệch hàm trên</t>
  </si>
  <si>
    <t>03.1956.1029</t>
  </si>
  <si>
    <t>37.8D09.1029</t>
  </si>
  <si>
    <t>3.1956</t>
  </si>
  <si>
    <t>Nhổ chân răng sữa</t>
  </si>
  <si>
    <t xml:space="preserve">Nhổ răng sữa hoặcchân răng sữa </t>
  </si>
  <si>
    <t>16.0239.1029</t>
  </si>
  <si>
    <t>16.239</t>
  </si>
  <si>
    <t>03.1955.1029</t>
  </si>
  <si>
    <t>3.1955</t>
  </si>
  <si>
    <t>Nhổ răng sữa</t>
  </si>
  <si>
    <t>16.0238.1029</t>
  </si>
  <si>
    <t>16.238</t>
  </si>
  <si>
    <t>37.8D09.1031</t>
  </si>
  <si>
    <t>Răng sâu ngà</t>
  </si>
  <si>
    <t>03.1837.1031</t>
  </si>
  <si>
    <t>3.1837</t>
  </si>
  <si>
    <t>Điều trị sâu ngà răng phục hồi bằng Compomer</t>
  </si>
  <si>
    <t>03.1929.1031</t>
  </si>
  <si>
    <t>3.1929</t>
  </si>
  <si>
    <t>Điều trị sâu ngà răng phục hồi bằng Composite</t>
  </si>
  <si>
    <t>16.0068.1031</t>
  </si>
  <si>
    <t>16.68</t>
  </si>
  <si>
    <t>03.1838.1031</t>
  </si>
  <si>
    <t>3.1838</t>
  </si>
  <si>
    <t>Điều trị sâu ngà răng phục hồi bằng Composite có sử dụng laser</t>
  </si>
  <si>
    <t>Điều trị sâu ngà răng phục hồi bằng Composite có sử dụng Laser</t>
  </si>
  <si>
    <t>16.0065.1031</t>
  </si>
  <si>
    <t>16.65</t>
  </si>
  <si>
    <t>03.1970.1031</t>
  </si>
  <si>
    <t>3.1970</t>
  </si>
  <si>
    <t>Điều trị sâu ngà răng phục hồi bằng Eugenate</t>
  </si>
  <si>
    <t>16.0070.1031</t>
  </si>
  <si>
    <t>16.70</t>
  </si>
  <si>
    <t>Điều trị sâu ngà răng phục hồi bằng GlassIonomer Cement</t>
  </si>
  <si>
    <t>03.1972.1031</t>
  </si>
  <si>
    <t>3.1972</t>
  </si>
  <si>
    <t>Điều trị sâu ngà răng phục hồi bằng Glassionomer Cement (GiC)</t>
  </si>
  <si>
    <t>03.1839.1031</t>
  </si>
  <si>
    <t>3.1839</t>
  </si>
  <si>
    <t>Điều trị sâu ngà răng phục hồi bằng Glassionomer Cement (GiC) có sử dụng laser</t>
  </si>
  <si>
    <t>Điều trị sâu ngà răng phục hồi bằng Glassionomer Cement (GiC) có sử dụng Laser</t>
  </si>
  <si>
    <t>16.0066.1031</t>
  </si>
  <si>
    <t>16.66</t>
  </si>
  <si>
    <t>Điều trị sâu ngà răng phục hồi bằng GlassIonomer Cement (GIC) có sử dụng laser</t>
  </si>
  <si>
    <t>Điều trị sâu ngà răng phục hồi bằng GlassIonomer Cement (GIC) có sử dụng Laser</t>
  </si>
  <si>
    <t>03.1836.1031</t>
  </si>
  <si>
    <t>3.1836</t>
  </si>
  <si>
    <t>Điều trị sâu ngà răng phục hồi bằng Glassionomer Cement (GiC) kết hợp Composite</t>
  </si>
  <si>
    <t>16.0067.1031</t>
  </si>
  <si>
    <t>16.67</t>
  </si>
  <si>
    <t>Điều trị sâu ngà răng phục hồi bằng GlassIonomer Cement (GIC) kết hợp Composite</t>
  </si>
  <si>
    <t>16.0057.1032</t>
  </si>
  <si>
    <t>37.8D09.1032</t>
  </si>
  <si>
    <t>16.57</t>
  </si>
  <si>
    <t>Chụp tủy bằng Hydroxit canxi</t>
  </si>
  <si>
    <t>Chụp tuỷ bằng Hydroxit canxi</t>
  </si>
  <si>
    <t>Răng viêm tuỷ hồi phục</t>
  </si>
  <si>
    <t>16.0056.1032</t>
  </si>
  <si>
    <t>16.56</t>
  </si>
  <si>
    <t>Chụp tủy bằng MTA</t>
  </si>
  <si>
    <t>Chụp tuỷ bằng MTA</t>
  </si>
  <si>
    <t>03.1957.1033</t>
  </si>
  <si>
    <t>37.8D09.1033</t>
  </si>
  <si>
    <t>3.1957</t>
  </si>
  <si>
    <t>Điều trị viêm loét niêm mạc miệng trẻ em</t>
  </si>
  <si>
    <t xml:space="preserve">Rửa chấm thuốc điều trị viêm loét niêm mạc (1 lần) </t>
  </si>
  <si>
    <t>16.0226.1035</t>
  </si>
  <si>
    <t>37.8D09.1035</t>
  </si>
  <si>
    <t>16.226</t>
  </si>
  <si>
    <t>Trám bít hố rãnh bằng GlassIonomer Cement</t>
  </si>
  <si>
    <t>Trám bít hố rãnh</t>
  </si>
  <si>
    <t>03.1953.1035</t>
  </si>
  <si>
    <t>3.1953</t>
  </si>
  <si>
    <t>Trám bít hố rãnh bằng Glassionomer Cement (GiC)</t>
  </si>
  <si>
    <t>03.1949.1035</t>
  </si>
  <si>
    <t>3.1949</t>
  </si>
  <si>
    <t>Trám bít hố rãnh bằng nhựa Sealant</t>
  </si>
  <si>
    <t>16.0225.1035</t>
  </si>
  <si>
    <t>16.225</t>
  </si>
  <si>
    <t>03.1939.1035</t>
  </si>
  <si>
    <t>3.1939</t>
  </si>
  <si>
    <t>Trám bít hố rãnh với Composite hóa trùng hợp</t>
  </si>
  <si>
    <t>Trám bít hố rãnh với Composite hoá trùng hợp</t>
  </si>
  <si>
    <t>16.0223.1035</t>
  </si>
  <si>
    <t>16.223</t>
  </si>
  <si>
    <t>03.1940.1035</t>
  </si>
  <si>
    <t>3.1940</t>
  </si>
  <si>
    <t>Trám bít hố rãnh với Composite quang trùng hợp</t>
  </si>
  <si>
    <t>16.0224.1035</t>
  </si>
  <si>
    <t>16.224</t>
  </si>
  <si>
    <t>03.1938.1035</t>
  </si>
  <si>
    <t>3.1938</t>
  </si>
  <si>
    <t>Trám bít hố rãnh với Glassionomer Cement (GiC) quang trùng hợp</t>
  </si>
  <si>
    <t>16.0222.1035</t>
  </si>
  <si>
    <t>16.222</t>
  </si>
  <si>
    <t>Trám bít hố rãnh với GlassIonomer Cement quang trùng hợp</t>
  </si>
  <si>
    <t>03.1800.1036</t>
  </si>
  <si>
    <t>37.8D09.1036</t>
  </si>
  <si>
    <t>3.1800</t>
  </si>
  <si>
    <t>Phẫu thuật nhổ răng lạc chỗ</t>
  </si>
  <si>
    <t>16.0197.1036</t>
  </si>
  <si>
    <t>16.197</t>
  </si>
  <si>
    <t>37.8D09.1037</t>
  </si>
  <si>
    <t xml:space="preserve">Phẫu thuật ghép xương và màng tái tạo mô có hướng dẫn </t>
  </si>
  <si>
    <t>Chưa bao gồm màng tái tạo mô và xương nhân tạo hoặc sản phẩm sinh học thay thế xương.</t>
  </si>
  <si>
    <t>Phẫu thuật tái tạo xương sống hàm bằng ghép xương nhân tạo và đặt màng sinh học</t>
  </si>
  <si>
    <t>16.0023.1037</t>
  </si>
  <si>
    <t>16.23</t>
  </si>
  <si>
    <t>37.8D09.1038</t>
  </si>
  <si>
    <t>Phẫu thuật lật vạt, nạo xương ổ răng 1 vùng</t>
  </si>
  <si>
    <t>16.0034.1038</t>
  </si>
  <si>
    <t>16.34</t>
  </si>
  <si>
    <t>Phẫu thuật vạt điều trị túi quanh răng</t>
  </si>
  <si>
    <t>37.8D09.1041</t>
  </si>
  <si>
    <t>Cắt, tạo hình phanh môi, phanh má hoặc lưỡi (không gây mê)</t>
  </si>
  <si>
    <t>03.1815.1041</t>
  </si>
  <si>
    <t>3.1815</t>
  </si>
  <si>
    <t>Phẫu thuật cắt phanh lưỡi</t>
  </si>
  <si>
    <t>16.0216.1041</t>
  </si>
  <si>
    <t>16.216</t>
  </si>
  <si>
    <t>03.1817.1041</t>
  </si>
  <si>
    <t>3.1817</t>
  </si>
  <si>
    <t>Phẫu thuật cắt phanh má</t>
  </si>
  <si>
    <t>16.0218.1041</t>
  </si>
  <si>
    <t>16.218</t>
  </si>
  <si>
    <t>03.1816.1041</t>
  </si>
  <si>
    <t>3.1816</t>
  </si>
  <si>
    <t>Phẫu thuật cắt phanh môi</t>
  </si>
  <si>
    <t>16.0217.1041</t>
  </si>
  <si>
    <t>16.217</t>
  </si>
  <si>
    <t>03.1809.1042</t>
  </si>
  <si>
    <t>37.8D09.1042</t>
  </si>
  <si>
    <t>3.1809</t>
  </si>
  <si>
    <t>Cấy lại răng bị bật khỏi ổ răng</t>
  </si>
  <si>
    <t>Cắm và cố định lại một răng bật khỏi huyệt ổ răng</t>
  </si>
  <si>
    <t>16.0220.1042</t>
  </si>
  <si>
    <t>16.220</t>
  </si>
  <si>
    <t>15.0204.1043</t>
  </si>
  <si>
    <t>37.8D09.1043</t>
  </si>
  <si>
    <t>Lấy sỏi ống tuyến Stenon đường miệng</t>
  </si>
  <si>
    <t>Lấy sỏi ống Wharton</t>
  </si>
  <si>
    <t>15.0205.1043</t>
  </si>
  <si>
    <t>Lấy sỏi ống tuyến Wharton đường miệng</t>
  </si>
  <si>
    <t>03.2067.1043</t>
  </si>
  <si>
    <t>3.2067</t>
  </si>
  <si>
    <t>Phẫu thuật lấy sỏi ống Wharton tuyến dưới hàm</t>
  </si>
  <si>
    <t>16.0306.1043</t>
  </si>
  <si>
    <t>16.306</t>
  </si>
  <si>
    <t>03.2457.1044</t>
  </si>
  <si>
    <t>37.8D09.1044</t>
  </si>
  <si>
    <t>3.2457</t>
  </si>
  <si>
    <t>Bóc, cắt u bã đậu, u mỡ dưới da đầu đường kính dưới 10 cm</t>
  </si>
  <si>
    <t>Cắt u da đầu lành, đường kính dưới 5 cm</t>
  </si>
  <si>
    <t>12.0002.1044</t>
  </si>
  <si>
    <t>12.2</t>
  </si>
  <si>
    <t>Cắt các loại u vùng da đầu, cổ có đường kính dưới 5 cm</t>
  </si>
  <si>
    <t>12.0006.1044</t>
  </si>
  <si>
    <t>12.6</t>
  </si>
  <si>
    <t>Cắt các loại u vùng mặt có đường kính dưới 5 cm</t>
  </si>
  <si>
    <t>03.2456.1044</t>
  </si>
  <si>
    <t>3.2456</t>
  </si>
  <si>
    <t>03.2458.1044</t>
  </si>
  <si>
    <t>3.2458</t>
  </si>
  <si>
    <t>Cắt u máu dưới da đầu có đường kính dưới 5 cm</t>
  </si>
  <si>
    <t>28.0009.1044</t>
  </si>
  <si>
    <t>28.9</t>
  </si>
  <si>
    <t>Phẫu thuật cắt bỏ u da lành tính vùng da đầu dưới 2 cm</t>
  </si>
  <si>
    <t>Phẫu thuật cắt bỏ u da lành tính vùng da đầu dưới 2cm</t>
  </si>
  <si>
    <t>28.0010.1044</t>
  </si>
  <si>
    <t>28.10</t>
  </si>
  <si>
    <t>Phẫu thuật cắt bỏ u da lành tính vùng da đầu từ 2 cm trở lên</t>
  </si>
  <si>
    <t>Phẫu thuật cắt bỏ u da lành tính vùng da đầu từ 2cm trở lên</t>
  </si>
  <si>
    <t>03.2444.1045</t>
  </si>
  <si>
    <t>37.8D09.1045</t>
  </si>
  <si>
    <t>3.2444</t>
  </si>
  <si>
    <t>Bóc, cắt u bã đậu, u mỡ dưới da đầu đường kính trên 10 cm</t>
  </si>
  <si>
    <t>Cắt u da đầu lành, đường kính từ 5 cm trở lên</t>
  </si>
  <si>
    <t>12.0003.1045</t>
  </si>
  <si>
    <t>12.3</t>
  </si>
  <si>
    <t>Cắt các loại u vùng da đầu, cổ có đường kính 5 đến 10 cm</t>
  </si>
  <si>
    <t>12.0007.1045</t>
  </si>
  <si>
    <t>12.7</t>
  </si>
  <si>
    <t>Cắt các loại u vùng mặt có đường kính 5 đến 10 cm</t>
  </si>
  <si>
    <t>37.8D09.1049</t>
  </si>
  <si>
    <t>Cắt u nhỏ lành tính phần mềm vùng hàm mặt (gây mê nội khí quản)</t>
  </si>
  <si>
    <t>03.2535.1049</t>
  </si>
  <si>
    <t>3.2535</t>
  </si>
  <si>
    <t>03.2532.1049</t>
  </si>
  <si>
    <t>3.2532</t>
  </si>
  <si>
    <t>16.0233.1050</t>
  </si>
  <si>
    <t>37.8D09.1050</t>
  </si>
  <si>
    <t>16.233</t>
  </si>
  <si>
    <t>Điều trị đóng cuống răng bằng Canxi Hydroxit</t>
  </si>
  <si>
    <t>Điều trị đóng cuống răng</t>
  </si>
  <si>
    <t>16.0234.1050</t>
  </si>
  <si>
    <t>16.234</t>
  </si>
  <si>
    <t>Điều trị đóng cuống răng bằng MTA</t>
  </si>
  <si>
    <t>03.2056.1053</t>
  </si>
  <si>
    <t>37.8D09.1053</t>
  </si>
  <si>
    <t>3.2056</t>
  </si>
  <si>
    <t>Nắn sai khớp thái dương hàm đến muộn có gây tê</t>
  </si>
  <si>
    <t>Nắn sai khớp thái dương hàm đến muộn</t>
  </si>
  <si>
    <t>16.0337.1053</t>
  </si>
  <si>
    <t>16.337</t>
  </si>
  <si>
    <t>03.2055.1053</t>
  </si>
  <si>
    <t>3.2055</t>
  </si>
  <si>
    <t>Nắn sai khớp thái dương hàm dưới gây mê</t>
  </si>
  <si>
    <t>16.0336.1053</t>
  </si>
  <si>
    <t>16.336</t>
  </si>
  <si>
    <t>37.8D09.1059</t>
  </si>
  <si>
    <t>Phẫu thuật cắt u bạch mạch lớn vùng hàm mặt</t>
  </si>
  <si>
    <t>03.2739.1059</t>
  </si>
  <si>
    <t>Cắt u máu, u bạch mạch vùng phức tạp, khó</t>
  </si>
  <si>
    <t>12.0315.1059</t>
  </si>
  <si>
    <t>Chưa bao gồm nẹp, vít.</t>
  </si>
  <si>
    <t>03.2031.1066</t>
  </si>
  <si>
    <t>37.8D09.1066</t>
  </si>
  <si>
    <t>3.2031</t>
  </si>
  <si>
    <t>Điều trị gãy xương gò má - cung tiếp bằng nắn chỉnh (có gây mê hoặc gây tê)</t>
  </si>
  <si>
    <t xml:space="preserve">Phẫu thuật điều trị gãy gò má cung tiếp 2 bên  </t>
  </si>
  <si>
    <t>16.0280.1066</t>
  </si>
  <si>
    <t>16.280</t>
  </si>
  <si>
    <t>16.0278.1066</t>
  </si>
  <si>
    <t>16.278</t>
  </si>
  <si>
    <t>Phẫu thuật điều trị gãy xương gò má - cung tiếp bằng nẹp vít hợp kim</t>
  </si>
  <si>
    <t>16.0279.1066</t>
  </si>
  <si>
    <t>16.279</t>
  </si>
  <si>
    <t>Phẫu thuật điều trị gãy xương gò má - cung tiếp bằng nẹp vít tự tiêu</t>
  </si>
  <si>
    <t>03.2029.1066</t>
  </si>
  <si>
    <t>3.2029</t>
  </si>
  <si>
    <t>Phẫu thuật kết hợp xương điều trị gãy xương gò má - cung tiếp bằng nẹp vít hợp kim</t>
  </si>
  <si>
    <t>03.2030.1066</t>
  </si>
  <si>
    <t>3.2030</t>
  </si>
  <si>
    <t>Phẫu thuật kết hợp xương điều trị gãy xương gò má - cung tiếp bằng nẹp vít tự tiêu</t>
  </si>
  <si>
    <t>37.8D09.1067</t>
  </si>
  <si>
    <t xml:space="preserve">Phẫu thuật điều trị gãy lồi cầu </t>
  </si>
  <si>
    <t>16.0246.1067</t>
  </si>
  <si>
    <t>16.246</t>
  </si>
  <si>
    <t>Phẫu thuật điều trị gãy lồi cầu xương hàm dưới bằng ghép xương, sụn tự thân</t>
  </si>
  <si>
    <t>16.0243.1067</t>
  </si>
  <si>
    <t>16.243</t>
  </si>
  <si>
    <t>Phẫu thuật điều trị gãy lồi cầu xương hàm dưới bằng nẹp vít hợp kim</t>
  </si>
  <si>
    <t>16.0244.1067</t>
  </si>
  <si>
    <t>16.244</t>
  </si>
  <si>
    <t>Phẫu thuật điều trị gãy lồi cầu xương hàm dưới bằng nẹp vít tự tiêu</t>
  </si>
  <si>
    <t>16.0245.1067</t>
  </si>
  <si>
    <t>16.245</t>
  </si>
  <si>
    <t>Phẫu thuật điều trị gãy lồi cầu xương hàm dưới bằng vật liệu thay thế</t>
  </si>
  <si>
    <t>03.1980.1067</t>
  </si>
  <si>
    <t>3.1980</t>
  </si>
  <si>
    <t>Phẫu thuật kết hợp xương điều trị gãy lồi cầu xương hàm dưới bằng ghép xương, sụn tự thân</t>
  </si>
  <si>
    <t>03.1977.1067</t>
  </si>
  <si>
    <t>Phẫu thuật kết hợp xương điều trị gãy lồi cầu xương hàm dưới bằng nẹp vít hợp kim</t>
  </si>
  <si>
    <t>03.1978.1067</t>
  </si>
  <si>
    <t>3.1978</t>
  </si>
  <si>
    <t>Phẫu thuật kết hợp xương điều trị gãy lồi cầu xương hàm dưới bằng nẹp vít tự tiêu</t>
  </si>
  <si>
    <t>03.1979.1067</t>
  </si>
  <si>
    <t>3.1979</t>
  </si>
  <si>
    <t>Phẫu thuật kết hợp xương điều trị gãy lồi cầu xương hàm dưới bằng vật liệu thay thế</t>
  </si>
  <si>
    <t>37.8D09.1068</t>
  </si>
  <si>
    <t xml:space="preserve">Phẫu thuật điều trị gãy xương hàm dưới </t>
  </si>
  <si>
    <t>16.0287.1068</t>
  </si>
  <si>
    <t>16.287</t>
  </si>
  <si>
    <t>Điều trị gãy xương hàm dưới bằng buộc nút Ivy cố định 2 hàm</t>
  </si>
  <si>
    <t>03.2058.1068</t>
  </si>
  <si>
    <t>3.2058</t>
  </si>
  <si>
    <t>Điều trị gãy xương hàm dưới bằng cung cố định 2 hàm</t>
  </si>
  <si>
    <t>16.0286.1068</t>
  </si>
  <si>
    <t>16.286</t>
  </si>
  <si>
    <t>16.0288.1068</t>
  </si>
  <si>
    <t>16.288</t>
  </si>
  <si>
    <t>Điều trị gãy xương hàm dưới bằng vít neo chặn cố định 2 hàm</t>
  </si>
  <si>
    <t>16.0269.1068</t>
  </si>
  <si>
    <t>16.269</t>
  </si>
  <si>
    <t>Phẫu thuật điều trị gãy xương hàm dưới bằng nẹp vít hợp kim</t>
  </si>
  <si>
    <t>16.0270.1068</t>
  </si>
  <si>
    <t>16.270</t>
  </si>
  <si>
    <t>Phẫu thuật điều trị gãy xương hàm dưới bằng nẹp vít tự tiêu</t>
  </si>
  <si>
    <t>03.2020.1068</t>
  </si>
  <si>
    <t>3.2020</t>
  </si>
  <si>
    <t>Phẫu thuật kết hợp xương điều trị gãy xương hàm dưới bằng nẹp vít hợp kim</t>
  </si>
  <si>
    <t>03.2021.1068</t>
  </si>
  <si>
    <t>3.2021</t>
  </si>
  <si>
    <t>Phẫu thuật kết hợp xương điều trị gãy xương hàm dưới bằng nẹp vít tự tiêu</t>
  </si>
  <si>
    <t>37.8D09.1069</t>
  </si>
  <si>
    <t xml:space="preserve">Phẫu thuật điều trị gãy xương hàm trên </t>
  </si>
  <si>
    <t>16.0248.1069</t>
  </si>
  <si>
    <t>16.248</t>
  </si>
  <si>
    <t>Phẫu thuật điều trị gãy Lefort I bằng nẹp vít hợp kim</t>
  </si>
  <si>
    <t>16.0249.1069</t>
  </si>
  <si>
    <t>16.249</t>
  </si>
  <si>
    <t>Phẫu thuật điều trị gãy Lefort I bằng nẹp vít tự tiêu</t>
  </si>
  <si>
    <t>16.0251.1069</t>
  </si>
  <si>
    <t>16.251</t>
  </si>
  <si>
    <t>Phẫu thuật điều trị gãy Lefort II bằng nẹp vít hợp kim</t>
  </si>
  <si>
    <t>16.0252.1069</t>
  </si>
  <si>
    <t>16.252</t>
  </si>
  <si>
    <t>Phẫu thuật điểu trị gãy Lefort II bằng nẹp vít tự tiêu</t>
  </si>
  <si>
    <t>16.0254.1069</t>
  </si>
  <si>
    <t>16.254</t>
  </si>
  <si>
    <t>Phẫu thuật điều trị gãy Lefort III bằng nẹp vít hợp kim</t>
  </si>
  <si>
    <t>16.0255.1069</t>
  </si>
  <si>
    <t>16.255</t>
  </si>
  <si>
    <t>Phẫu thuật điều trị gãy Lefort III bằng nẹp vít tự tiêu</t>
  </si>
  <si>
    <t>03.2043.1070</t>
  </si>
  <si>
    <t>37.8D09.1070</t>
  </si>
  <si>
    <t>3.2043</t>
  </si>
  <si>
    <t>Phẫu thuật rạch dẫn lưu viêm tấy lan toả vùng hàm mặt</t>
  </si>
  <si>
    <t>Phẫu thuật điều trị viêm nhiễm toả lan, áp xe vùng hàm mặt</t>
  </si>
  <si>
    <t>16.0333.1070</t>
  </si>
  <si>
    <t>16.333</t>
  </si>
  <si>
    <t>03.2010.1071</t>
  </si>
  <si>
    <t>37.8D09.1071</t>
  </si>
  <si>
    <t>3.2010</t>
  </si>
  <si>
    <t>Phẫu thuật điều trị dính khớp thái dương hàm 1 bên bằng ghép vật liệu thay thế</t>
  </si>
  <si>
    <t xml:space="preserve">Phẫu thuật dính khớp thái dương hàm 1 bên và tái tạo bằng khớp đúc titan </t>
  </si>
  <si>
    <t>Chưa bao gồm nẹp có lồi cầu bằng titan và vít thay thế.</t>
  </si>
  <si>
    <t>16.0265.1071</t>
  </si>
  <si>
    <t>16.265</t>
  </si>
  <si>
    <t>03.2009.1072</t>
  </si>
  <si>
    <t>37.8D09.1072</t>
  </si>
  <si>
    <t>3.2009</t>
  </si>
  <si>
    <t>Phẫu thuật điều trị dính khớp thái dương hàm 1 bên bằng ghép xương - sụn tự thân</t>
  </si>
  <si>
    <t xml:space="preserve">Phẫu thuật dính khớp thái dương hàm 1 bên và tái tạo bằng sụn, xương tự thân </t>
  </si>
  <si>
    <t>16.0264.1072</t>
  </si>
  <si>
    <t>16.264</t>
  </si>
  <si>
    <t>03.2012.1073</t>
  </si>
  <si>
    <t>37.8D09.1073</t>
  </si>
  <si>
    <t>3.2012</t>
  </si>
  <si>
    <t>Phẫu thuật điều trị dính khớp thái dương hàm 2 bên bằng vật liệu thay thế</t>
  </si>
  <si>
    <t xml:space="preserve">Phẫu thuật dính khớp thái dương hàm 2 bên và tái tạo bằng khớp đúc titan </t>
  </si>
  <si>
    <t>Chưa bao gồm nẹp có lồi cầu bằng titan và vít.</t>
  </si>
  <si>
    <t>16.0267.1073</t>
  </si>
  <si>
    <t>16.267</t>
  </si>
  <si>
    <t>03.2011.1074</t>
  </si>
  <si>
    <t>37.8D09.1074</t>
  </si>
  <si>
    <t>3.2011</t>
  </si>
  <si>
    <t>Phẫu thuật điều trị dính khớp thái dương hàm 2 bên bằng ghép xương - sụn tự thân</t>
  </si>
  <si>
    <t xml:space="preserve">Phẫu thuật dính khớp thái dương hàm 2 bên và tái tạo bằng sụn, xương tự thân </t>
  </si>
  <si>
    <t>16.0266.1074</t>
  </si>
  <si>
    <t>16.266</t>
  </si>
  <si>
    <t>Phẫu thuật tháo nẹp, vít [xương lồi cầu]</t>
  </si>
  <si>
    <t>Phẫu thuật tháo nẹp, vít [ một bên]</t>
  </si>
  <si>
    <t>Chưa bao gồm bộ kít tách huyết tương.</t>
  </si>
  <si>
    <t>11.0005.2043</t>
  </si>
  <si>
    <t>15.8D10.2043</t>
  </si>
  <si>
    <t>11.5</t>
  </si>
  <si>
    <t>Thay băng điều trị vết bỏng dưới 10% diện tích cơ thể ở người lớn</t>
  </si>
  <si>
    <t>Thay băng cắt lọc vết bỏng diện tích dưới 5% diện tích cơ thể</t>
  </si>
  <si>
    <t>11.0010.2043</t>
  </si>
  <si>
    <t>11.10</t>
  </si>
  <si>
    <t>Thay băng điều trị vết bỏng dưới 10% diện tích cơ thể ở trẻ em</t>
  </si>
  <si>
    <t>11.0005.1148</t>
  </si>
  <si>
    <t>37.8D10.1148</t>
  </si>
  <si>
    <t>Thay băng cắt lọc vết bỏng diện tích dưới 10% diện tích cơ thể</t>
  </si>
  <si>
    <t>11.0010.1148</t>
  </si>
  <si>
    <t>37.8D10.1149</t>
  </si>
  <si>
    <t>Thay băng cắt lọc vết bỏng diện tích từ 10% đến 19% diện tích cơ thể</t>
  </si>
  <si>
    <t>11.0004.1149</t>
  </si>
  <si>
    <t>11.4</t>
  </si>
  <si>
    <t>Thay băng điều trị vết bỏng từ 10% - 19% diện tích cơ thể ở người lớn</t>
  </si>
  <si>
    <t>11.0009.1149</t>
  </si>
  <si>
    <t>11.9</t>
  </si>
  <si>
    <t>Thay băng điều trị vết bỏng từ 10% - 19% diện tích cơ thể ở trẻ em</t>
  </si>
  <si>
    <t>37.8D10.1150</t>
  </si>
  <si>
    <t>Thay băng cắt lọc vết bỏng diện tích từ 20% đến 39% diện tích cơ thể</t>
  </si>
  <si>
    <t>11.0003.1150</t>
  </si>
  <si>
    <t>11.3</t>
  </si>
  <si>
    <t>Thay băng điều trị vết bỏng từ 20% - 39% diện tích cơ thể ở người lớn</t>
  </si>
  <si>
    <t>11.0008.1150</t>
  </si>
  <si>
    <t>11.8</t>
  </si>
  <si>
    <t>Thay băng điều trị vết bỏng từ 20% - 39% diện tích cơ thể ở trẻ em</t>
  </si>
  <si>
    <t>37.8D10.1159</t>
  </si>
  <si>
    <t>Thủ thuật loại II (Bỏng)</t>
  </si>
  <si>
    <t>Chưa bao gồm thuốc vô cảm, vật liệu thay thế da, chế phẩm sinh học, tấm lót hút VAC (gồm miếng xốp, đầu nối, dây dẫn dịch, băng dán cố định), dung dịch và thuốc rửa liên tục vết thương.</t>
  </si>
  <si>
    <t>11.0101.1159</t>
  </si>
  <si>
    <t>11.101</t>
  </si>
  <si>
    <t>Hút áp lực âm (VAC) liên tục trong 48h điều trị vết thương, vết bỏng</t>
  </si>
  <si>
    <t>11.0118.1159</t>
  </si>
  <si>
    <t>Hút áp lực âm (VAC) trong 48h điều trị vết thương mạn tính</t>
  </si>
  <si>
    <t>Chưa bao gồm buồng tiêm truyền.</t>
  </si>
  <si>
    <t>37.8D11.1189</t>
  </si>
  <si>
    <t>Phẫu thuật loại I (Ung bướu)</t>
  </si>
  <si>
    <t>12.0264.1189</t>
  </si>
  <si>
    <t>12.264</t>
  </si>
  <si>
    <t>Cắt nang thừng tinh hai bên</t>
  </si>
  <si>
    <t>37.8D11.1190</t>
  </si>
  <si>
    <t>Phẫu thuật loại II (Ung bướu)</t>
  </si>
  <si>
    <t>12.0263.1190</t>
  </si>
  <si>
    <t>12.263</t>
  </si>
  <si>
    <t>Cắt nang thừng tinh một bên</t>
  </si>
  <si>
    <t>37.8D12.1196</t>
  </si>
  <si>
    <t>Phẫu thuật loại I (Nội soi)</t>
  </si>
  <si>
    <t>Nội soi chẩn đoán can thiệp</t>
  </si>
  <si>
    <t>27.0372.1196</t>
  </si>
  <si>
    <t>27.372</t>
  </si>
  <si>
    <t>Nội soi xẻ lỗ niệu quản lấy sỏi</t>
  </si>
  <si>
    <t>27.0384.1197</t>
  </si>
  <si>
    <t>37.8D12.1197</t>
  </si>
  <si>
    <t>27.384</t>
  </si>
  <si>
    <t>Nội soi cắt polyp cổ bàng quang</t>
  </si>
  <si>
    <t>Phẫu thuật loại II (Nội soi)</t>
  </si>
  <si>
    <t>27.0409.1197</t>
  </si>
  <si>
    <t>27.409</t>
  </si>
  <si>
    <t>Nội soi cắt u niệu đạo, van niệu đạo</t>
  </si>
  <si>
    <t>27.0377.1197</t>
  </si>
  <si>
    <t>27.377</t>
  </si>
  <si>
    <t>Nội soi xẻ sa lồi lỗ niệu quản</t>
  </si>
  <si>
    <t>27.0406.1197</t>
  </si>
  <si>
    <t>27.406</t>
  </si>
  <si>
    <t>Phẫu thuật nội soi thắt tĩnh mạch tinh</t>
  </si>
  <si>
    <t>Phẫu thuật Nội soi</t>
  </si>
  <si>
    <t>37.8D14.1209</t>
  </si>
  <si>
    <t>Phẫu thuật đặc biệt (Phẫu thuật Nội soi)</t>
  </si>
  <si>
    <t>27.0358.1209</t>
  </si>
  <si>
    <t>27.358</t>
  </si>
  <si>
    <t>Nội soi thận ống mềm tán sỏi thận</t>
  </si>
  <si>
    <t>Gây mê</t>
  </si>
  <si>
    <t>11.0134.1892</t>
  </si>
  <si>
    <t>37.8D18.1892</t>
  </si>
  <si>
    <t>11.134</t>
  </si>
  <si>
    <t>Gây mê thay băng người bệnh có diện tích bỏng từ 10 - 39% diện tích cơ thể</t>
  </si>
  <si>
    <t>Gây mê thay băng bệnh nhân có diện tích bỏng từ 10 – 39% diện tích cơ thể</t>
  </si>
  <si>
    <t>Gây mê thay băng bỏng diện tích từ 10% - 39% diện tích cơ thể</t>
  </si>
  <si>
    <t>11.0135.1893</t>
  </si>
  <si>
    <t>37.8D19.1893</t>
  </si>
  <si>
    <t>11.135</t>
  </si>
  <si>
    <t>Gây mê thay băng người bệnh có diện tích bỏng &lt; 10% diện tích cơ thể</t>
  </si>
  <si>
    <t>Gây mê thay băng bệnh nhân có diện tích bỏng &lt; 10% diện tích cơ thể</t>
  </si>
  <si>
    <t>Gây mê thay băng bỏng diện tích dưới 10% diện tích cơ thể</t>
  </si>
  <si>
    <t>37.8D20.1894</t>
  </si>
  <si>
    <t>Gây mê khác</t>
  </si>
  <si>
    <t>09.9000.1894</t>
  </si>
  <si>
    <t>BS_9.4779</t>
  </si>
  <si>
    <t>Huyết học</t>
  </si>
  <si>
    <t>22.0352.1227</t>
  </si>
  <si>
    <t>37.1E01.1227</t>
  </si>
  <si>
    <t>22.352</t>
  </si>
  <si>
    <t>Điện di huyết sắc tố</t>
  </si>
  <si>
    <t>Điện di huyết sắc tố (định lượng)</t>
  </si>
  <si>
    <t>22.0570.1238</t>
  </si>
  <si>
    <t>37.1E01.1238</t>
  </si>
  <si>
    <t>22.570</t>
  </si>
  <si>
    <t>Định lượng D-Dimer bằng kỹ thuật miễn dịch hóa phát quang</t>
  </si>
  <si>
    <t>Định lượng D - Dimer bằng kỹ thuật miễn dịch hoá phát quang</t>
  </si>
  <si>
    <t>22.0023.1239</t>
  </si>
  <si>
    <t>37.1E01.1239</t>
  </si>
  <si>
    <t>22.23</t>
  </si>
  <si>
    <t>Định lượng D-Dimer</t>
  </si>
  <si>
    <t>Định lượng D- Dimer</t>
  </si>
  <si>
    <t>23.0054.1239</t>
  </si>
  <si>
    <t>23. HÓA SINH</t>
  </si>
  <si>
    <t>Định lượng D-Dimer [Máu]</t>
  </si>
  <si>
    <t>XXIII. HÓA SINH</t>
  </si>
  <si>
    <t>01.0299.1239</t>
  </si>
  <si>
    <t>1.299</t>
  </si>
  <si>
    <t>Định lượng nhanh D-Dimer trong máu toàn phần tại chỗ bằng máy cầm tay</t>
  </si>
  <si>
    <t>37.1E01.1242</t>
  </si>
  <si>
    <t>Định lượng Fibrinogen (Yếu tố I) bằng phương pháp trực tiếp</t>
  </si>
  <si>
    <t>22.0013.1242</t>
  </si>
  <si>
    <t>22.13</t>
  </si>
  <si>
    <t>Định lượng Fibrinogen (tên khác: Định lượng yếu tố I), phương pháp Clauss- phương pháp trực tiếp, bằng máy tự động</t>
  </si>
  <si>
    <t>Định lượng Fibrinogen (Tên khác: Định lượng yếu tố I), phương pháp Clauss- phương pháp trực tiếp, bằng máy tự động</t>
  </si>
  <si>
    <t>22.0103.1244</t>
  </si>
  <si>
    <t>37.1E01.1244</t>
  </si>
  <si>
    <t>22.103</t>
  </si>
  <si>
    <t>Định lượng G6PD</t>
  </si>
  <si>
    <t>Định lượng men G6PD</t>
  </si>
  <si>
    <t>23.0072.1244</t>
  </si>
  <si>
    <t>23.72</t>
  </si>
  <si>
    <t>Đo hoạt độ G6PD (Glucose -6 phosphat dehydrogenase) [Máu]</t>
  </si>
  <si>
    <t>37.1E01.1254</t>
  </si>
  <si>
    <t>Định lượng yếu tố I (fibrinogen)</t>
  </si>
  <si>
    <t>22.0011.1254</t>
  </si>
  <si>
    <t>22.11</t>
  </si>
  <si>
    <t>Định lượng Fibrinogen (tên khác: Định lượng yếu tố I), phương pháp gián tiếp, bằng máy tự động</t>
  </si>
  <si>
    <t>Định lượng Fibrinogen (Tên khác: Định lượng yếu tố I), phương pháp gián tiếp, bằng máy tự động</t>
  </si>
  <si>
    <t>37.1E01.1275</t>
  </si>
  <si>
    <t>Định nhóm máu hệ ABO, Rh(D) bằng phương pháp gelcard/Scangel</t>
  </si>
  <si>
    <t>22.0289.1275</t>
  </si>
  <si>
    <t>22.289</t>
  </si>
  <si>
    <t>Định nhóm máu hệ ABO, Rh(D) (kỹ thuật Scangel/Gelcard trên máy tự động)</t>
  </si>
  <si>
    <t>Định nhóm máu hệ ABO, Rh(D) (Kỹ thuật Scangel/Gelcard trên máy tự động)</t>
  </si>
  <si>
    <t>22.0125.1298</t>
  </si>
  <si>
    <t>37.1E01.1298</t>
  </si>
  <si>
    <t>22.125</t>
  </si>
  <si>
    <t>Huyết đồ (bằng máy đếm laser)</t>
  </si>
  <si>
    <t>Huyết đồ (sử dụng máy đếm tự động)</t>
  </si>
  <si>
    <t>25. GIẢI PHẪU BỆNH</t>
  </si>
  <si>
    <t>XXV. GIẢI PHẪU BỆNH</t>
  </si>
  <si>
    <t>22.0143.1303</t>
  </si>
  <si>
    <t>37.1E01.1303</t>
  </si>
  <si>
    <t>22.143</t>
  </si>
  <si>
    <t>Máu lắng (bằng máy tự động)</t>
  </si>
  <si>
    <t>37.1E01.1306</t>
  </si>
  <si>
    <t xml:space="preserve">Nghiệm pháp Coombs gián tiếp hoặc trực  tiếp (bằng một trong các phương pháp: ống nghiệm, Gelcard/ Scangel); </t>
  </si>
  <si>
    <t>22.0307.1306</t>
  </si>
  <si>
    <t>22.307</t>
  </si>
  <si>
    <t>Nghiệm pháp Coombs gián tiếp (kỹ thuật Scangel/Gelcard trên máy tự động)</t>
  </si>
  <si>
    <t>Nghiệm pháp Coombs gián tiếp (Kỹ thuật Scangel/Gelcard trên máy tự động)</t>
  </si>
  <si>
    <t>22.0303.1306</t>
  </si>
  <si>
    <t>22.303</t>
  </si>
  <si>
    <t>Nghiệm pháp Coombs trực tiếp (kỹ thuật Scangel/Gelcard trên máy tự động)</t>
  </si>
  <si>
    <t>Nghiệm pháp Coombs trực tiếp (Kỹ thuật Scangel/Gelcard trên máy tự động)</t>
  </si>
  <si>
    <t>22.0455.1334</t>
  </si>
  <si>
    <t>37.1E01.1334</t>
  </si>
  <si>
    <t>Phát hiện gen bệnh Thalassemia bằng kỹ thuật PCR-RFLP</t>
  </si>
  <si>
    <t>37.1E01.1340</t>
  </si>
  <si>
    <t>Sàng lọc kháng thể bất thường (Kỹ thuật Scangel/ Gelcard trên máy bán tự động/ tự động)</t>
  </si>
  <si>
    <t>22.0261.1340</t>
  </si>
  <si>
    <t>22.261</t>
  </si>
  <si>
    <t>Sàng lọc kháng thể bất thường (kỹ thuật Scangel/Gelcard trên máy tự động)</t>
  </si>
  <si>
    <t>Sàng lọc kháng thể bất thường (Kỹ thuật Scangel/Gelcard trên máy tự động)</t>
  </si>
  <si>
    <t>37.1E01.1352</t>
  </si>
  <si>
    <t>Thời gian Prothrombin (PT,TQ) bằng máy bán tự động, tự động</t>
  </si>
  <si>
    <t>22.0001.1352</t>
  </si>
  <si>
    <t>22.1</t>
  </si>
  <si>
    <t>Thời gian prothrombin (PT: Prothrombin Time), (Các tên khác: TQ; Tỷ lệ Prothrombin) bằng máy tự động</t>
  </si>
  <si>
    <t>Thời gian prothrombin (PT: Prothrombin Time), (Các tên khác: TQ, Tỷ lệ Prothrombin) bằng máy tự động</t>
  </si>
  <si>
    <t>37.1E01.1354</t>
  </si>
  <si>
    <t>Thời gian thromboplastin hoạt hoá từng phần (APTT)</t>
  </si>
  <si>
    <t>22.0005.1354</t>
  </si>
  <si>
    <t>22.5</t>
  </si>
  <si>
    <t>Thời gian thromboplastin một phần hoạt hóa (APTT: Activated Partial Thromboplastin Time), (tên khác: TCK) bằng máy tự động</t>
  </si>
  <si>
    <t>Thời gian thromboplastin một phần hoạt hoá (APTT: Activated Partial Thromboplastin Time), (Tên khác: TCK) bằng máy tự động</t>
  </si>
  <si>
    <t>37.1E01.1362</t>
  </si>
  <si>
    <t>Tìm ký sinh trùng sốt rét trong máu bằng phương pháp thủ công</t>
  </si>
  <si>
    <t>22.0138.1362</t>
  </si>
  <si>
    <t>22.138</t>
  </si>
  <si>
    <t>Tìm ký sinh trùng sốt rét trong máu (bằng phương pháp thủ công)</t>
  </si>
  <si>
    <t>22.0121.1369</t>
  </si>
  <si>
    <t>37.1E01.1369</t>
  </si>
  <si>
    <t>22.121</t>
  </si>
  <si>
    <t>Tổng phân tích tế bào máu ngoại vi (bằng máy đếm laser)</t>
  </si>
  <si>
    <t>Tổng phân tích tế bào máu ngoại vi bằng máy đếm laser</t>
  </si>
  <si>
    <t>23.89</t>
  </si>
  <si>
    <t>Định lượng IL-6 (Interleukin 6) [Máu]</t>
  </si>
  <si>
    <t>23.0002.1454</t>
  </si>
  <si>
    <t>37.1E03.1454</t>
  </si>
  <si>
    <t>23.2</t>
  </si>
  <si>
    <t>Định lượng ACTH (Adrenocorticotropic hormone) [Máu]</t>
  </si>
  <si>
    <t>ACTH</t>
  </si>
  <si>
    <t>Hóa sinh</t>
  </si>
  <si>
    <t>23.0018.1457</t>
  </si>
  <si>
    <t>37.1E03.1457</t>
  </si>
  <si>
    <t>23.18</t>
  </si>
  <si>
    <t>Định lượng AFP (Alpha Fetoproteine) [Máu]</t>
  </si>
  <si>
    <t>Alpha FP (AFP)</t>
  </si>
  <si>
    <t>23.0014.1460</t>
  </si>
  <si>
    <t>37.1E03.1460</t>
  </si>
  <si>
    <t>23.14</t>
  </si>
  <si>
    <t>Định lượng Anti-Tg (Antibody- Thyroglobulin) [Máu]</t>
  </si>
  <si>
    <t>Anti - TG</t>
  </si>
  <si>
    <t>23.0015.1461</t>
  </si>
  <si>
    <t>37.1E03.1461</t>
  </si>
  <si>
    <t>23.15</t>
  </si>
  <si>
    <t>Định lượng Anti - TPO (Anti- thyroid Peroxidase antibodies) [Máu]</t>
  </si>
  <si>
    <t xml:space="preserve">Anti - TPO (Anti-  thyroid Peroxidase antibodies) định lượng </t>
  </si>
  <si>
    <t>23.0024.1464</t>
  </si>
  <si>
    <t>37.1E03.1464</t>
  </si>
  <si>
    <t>23.24</t>
  </si>
  <si>
    <t>Định lượng bhCG (Beta human Chorionic Gonadotropins) [Máu]</t>
  </si>
  <si>
    <t>Beta - HCG</t>
  </si>
  <si>
    <t>23.0028.1466</t>
  </si>
  <si>
    <t>37.1E03.1466</t>
  </si>
  <si>
    <t>23.28</t>
  </si>
  <si>
    <t>Định lượng BNP (B- Type Natriuretic Peptide) [Máu]</t>
  </si>
  <si>
    <t xml:space="preserve">BNP (B - Type Natriuretic Peptide)   </t>
  </si>
  <si>
    <t>23.0124.1466</t>
  </si>
  <si>
    <t>23.124</t>
  </si>
  <si>
    <t>Định lượng Pepsinogen I [Máu]</t>
  </si>
  <si>
    <t>23.0125.1466</t>
  </si>
  <si>
    <t>23.125</t>
  </si>
  <si>
    <t>Định lượng Pepsinogen II [Máu]</t>
  </si>
  <si>
    <t>23.0032.1468</t>
  </si>
  <si>
    <t>37.1E03.1468</t>
  </si>
  <si>
    <t>23.32</t>
  </si>
  <si>
    <t>Định lượng CA 125 (cancer antigen 125) [Máu]</t>
  </si>
  <si>
    <t>Định lượng CA¹²⁵ (cancer antigen 125) [Máu]</t>
  </si>
  <si>
    <t>CA 125</t>
  </si>
  <si>
    <t>23.0034.1469</t>
  </si>
  <si>
    <t>37.1E03.1469</t>
  </si>
  <si>
    <t>23.34</t>
  </si>
  <si>
    <t>Định lượng CA 15-3 (Cancer Antigen 15-3) [Máu]</t>
  </si>
  <si>
    <t>Định lượng CA 15 - 3 (Cancer Antigen 15- 3) [Máu]</t>
  </si>
  <si>
    <t>CA 15 - 3</t>
  </si>
  <si>
    <t>23.0033.1470</t>
  </si>
  <si>
    <t>37.1E03.1470</t>
  </si>
  <si>
    <t>23.33</t>
  </si>
  <si>
    <t>Định lượng CA 19-9 (Carbohydrate Antigen 19-9) [Máu]</t>
  </si>
  <si>
    <t>Định lượng CA 19 - 9 (Carbohydrate Antigen 19-9) [Máu]</t>
  </si>
  <si>
    <t>CA 19-9</t>
  </si>
  <si>
    <t>23.0035.1471</t>
  </si>
  <si>
    <t>37.1E03.1471</t>
  </si>
  <si>
    <t>23.35</t>
  </si>
  <si>
    <t>Định lượng CA 72-4 (Cancer Antigen 72-4) [Máu]</t>
  </si>
  <si>
    <t>Định lượng CA 72 - 4 (Cancer Antigen 72- 4) [Máu]</t>
  </si>
  <si>
    <t>CA 72 -4</t>
  </si>
  <si>
    <t>37.1E03.1473</t>
  </si>
  <si>
    <t>Calci</t>
  </si>
  <si>
    <t>23.0029.1473</t>
  </si>
  <si>
    <t>23.29</t>
  </si>
  <si>
    <t>Định lượng Canxi toàn phần [Máu]</t>
  </si>
  <si>
    <t>Định lượng Calci toàn phần [Máu]</t>
  </si>
  <si>
    <t>23.0039.1476</t>
  </si>
  <si>
    <t>37.1E03.1476</t>
  </si>
  <si>
    <t>23.39</t>
  </si>
  <si>
    <t>Định lượng CEA (Carcino Embryonic Antigen) [Máu]</t>
  </si>
  <si>
    <t>CEA</t>
  </si>
  <si>
    <t>37.1E03.1478</t>
  </si>
  <si>
    <t>CK-MB</t>
  </si>
  <si>
    <t>23.0043.1478</t>
  </si>
  <si>
    <t>23.43</t>
  </si>
  <si>
    <t>Đo hoạt độ CK-MB ((Isozym MB of Creatine kinase) [Máu]</t>
  </si>
  <si>
    <t>Đo hoạt độ CK-MB (Isozym MB of Creatine kinase) [Máu]</t>
  </si>
  <si>
    <t>23.0046.1480</t>
  </si>
  <si>
    <t>37.1E03.1480</t>
  </si>
  <si>
    <t>23.46</t>
  </si>
  <si>
    <t>Định lượng Cortisol (máu)</t>
  </si>
  <si>
    <t>Cortison</t>
  </si>
  <si>
    <t>23.0228.1483</t>
  </si>
  <si>
    <t>37.1E03.1483</t>
  </si>
  <si>
    <t>Định lượng CRP (C-Reactive Protein)</t>
  </si>
  <si>
    <t>Định lượng CRP</t>
  </si>
  <si>
    <t>CRP định lượng</t>
  </si>
  <si>
    <t>23.0050.1484</t>
  </si>
  <si>
    <t>37.1E03.1484</t>
  </si>
  <si>
    <t>23.50</t>
  </si>
  <si>
    <t>Định lượng CRP hs (C-Reactive Protein high sesitivity) [Máu]</t>
  </si>
  <si>
    <t>CRP hs</t>
  </si>
  <si>
    <t>23.0052.1486</t>
  </si>
  <si>
    <t>37.1E03.1486</t>
  </si>
  <si>
    <t>23.52</t>
  </si>
  <si>
    <t>Định lượng Cyfra 21-1 [Máu]</t>
  </si>
  <si>
    <t>Định lượng Cyfra 21- 1 [Máu]</t>
  </si>
  <si>
    <t>Cyfra 21 - 1</t>
  </si>
  <si>
    <t>23.0058.1487</t>
  </si>
  <si>
    <t>37.1E03.1487</t>
  </si>
  <si>
    <t>23.58</t>
  </si>
  <si>
    <t>Điện giải đồ (Na, K, Cl) [Máu]</t>
  </si>
  <si>
    <t>Điện giải đồ (Na, K, CL)</t>
  </si>
  <si>
    <t xml:space="preserve">Áp dụng cho cả trường hợp cho kết quả nhiều hơn 3 chỉ số </t>
  </si>
  <si>
    <t>23.0055.1489</t>
  </si>
  <si>
    <t>37.1E03.1489</t>
  </si>
  <si>
    <t>23.55</t>
  </si>
  <si>
    <t>Định lượng 25OH Vitamin D (D3) [Máu]</t>
  </si>
  <si>
    <t>Định lượng 25OH Vitamin D (D3)</t>
  </si>
  <si>
    <t>37.1E03.1493</t>
  </si>
  <si>
    <t>Định lượng Bilirubin toàn phần hoặc trực tiếp; các enzym: phosphataze kiềm hoặc GOT hoặc GPT…</t>
  </si>
  <si>
    <t>Không thanh toán đối với các  xét nghiệm Bilirubin gián tiếp; Tỷ lệ A/G là những xét nghiệm có thể ngoại suy được.</t>
  </si>
  <si>
    <t>23.0027.1493</t>
  </si>
  <si>
    <t>23.27</t>
  </si>
  <si>
    <t>Định lượng Bilirubin toàn phần [Máu]</t>
  </si>
  <si>
    <t>23.0025.1493</t>
  </si>
  <si>
    <t>23.25</t>
  </si>
  <si>
    <t>Định lượng Bilirubin trực tiếp [Máu]</t>
  </si>
  <si>
    <t>23.0019.1493</t>
  </si>
  <si>
    <t>23.19</t>
  </si>
  <si>
    <t>Đo hoạt độ ALT (GPT) [Máu]</t>
  </si>
  <si>
    <t>23.0020.1493</t>
  </si>
  <si>
    <t>23.20</t>
  </si>
  <si>
    <t>Đo hoạt độ AST (GOT) [Máu]</t>
  </si>
  <si>
    <t>23.0003.1494</t>
  </si>
  <si>
    <t>37.1E03.1494</t>
  </si>
  <si>
    <t>23.3</t>
  </si>
  <si>
    <t>Định lượng Acid Uric [Máu]</t>
  </si>
  <si>
    <t>Định lượng các chất Albumine; Creatine; Globuline; Glucose; Phospho, Protein toàn phần, Ure, Axit Uric, Amylase,…</t>
  </si>
  <si>
    <t>Mỗi chất</t>
  </si>
  <si>
    <t>23.0007.1494</t>
  </si>
  <si>
    <t>23.7</t>
  </si>
  <si>
    <t>Định lượng Albumin [Máu]</t>
  </si>
  <si>
    <t>23.0051.1494</t>
  </si>
  <si>
    <t>23.51</t>
  </si>
  <si>
    <t>Định lượng Creatinin (máu)</t>
  </si>
  <si>
    <t>23.0075.1494</t>
  </si>
  <si>
    <t>23.75</t>
  </si>
  <si>
    <t>Định lượng Glucose [Máu]</t>
  </si>
  <si>
    <t>23.0128.1494</t>
  </si>
  <si>
    <t>23.128</t>
  </si>
  <si>
    <t>Định lượng Phospho (máu)</t>
  </si>
  <si>
    <t>23.0219.1494</t>
  </si>
  <si>
    <t>23.219</t>
  </si>
  <si>
    <t>Định lượng Protein [dịch chọc dò]</t>
  </si>
  <si>
    <t>Định lượng Protein (dịch chọc dò)</t>
  </si>
  <si>
    <t>23.0133.1494</t>
  </si>
  <si>
    <t>23.133</t>
  </si>
  <si>
    <t>Định lượng Protein toàn phần [Máu]</t>
  </si>
  <si>
    <t>23.0166.1494</t>
  </si>
  <si>
    <t>23.166</t>
  </si>
  <si>
    <t>Định lượng Urê máu [Máu]</t>
  </si>
  <si>
    <t>23.0010.1494</t>
  </si>
  <si>
    <t>23.10</t>
  </si>
  <si>
    <t>Đo hoạt độ Amylase [Máu]</t>
  </si>
  <si>
    <t>37.1E03.1498</t>
  </si>
  <si>
    <t>Định lượng Free Lambda niệu/huyết thanh</t>
  </si>
  <si>
    <t>23.0168.1498</t>
  </si>
  <si>
    <t>Định lượng Vancomycin [Máu]</t>
  </si>
  <si>
    <t>23.0118.1503</t>
  </si>
  <si>
    <t>37.1E03.1503</t>
  </si>
  <si>
    <t>23.118</t>
  </si>
  <si>
    <t>Định lượng Mg [Máu]</t>
  </si>
  <si>
    <t>Định lượng Sắt huyết thanh hoặc Mg ++ huyết thanh</t>
  </si>
  <si>
    <t>23.0143.1503</t>
  </si>
  <si>
    <t>23.143</t>
  </si>
  <si>
    <t>Định lượng Sắt [Máu]</t>
  </si>
  <si>
    <t>23.0041.1506</t>
  </si>
  <si>
    <t>37.1E03.1506</t>
  </si>
  <si>
    <t>23.41</t>
  </si>
  <si>
    <t>Định lượng Cholesterol toàn phần (máu)</t>
  </si>
  <si>
    <t xml:space="preserve">Định lượng Tryglyceride hoặc Phospholipid hoặc Lipid toàn phần hoặc Cholesterol toàn phần hoặc HDL-Cholesterol hoặc LDL - Cholesterol </t>
  </si>
  <si>
    <t>23.0084.1506</t>
  </si>
  <si>
    <t>23.84</t>
  </si>
  <si>
    <t>Định lượng HDL-C (High density lipoprotein Cholesterol) [Máu]</t>
  </si>
  <si>
    <t>23.0112.1506</t>
  </si>
  <si>
    <t>23.112</t>
  </si>
  <si>
    <t>Định lượng LDL-C (Low density lipoprotein Cholesterol) [Máu]</t>
  </si>
  <si>
    <t>Định lượng LDL - C (Low density lipoprotein Cholesterol) [Máu]</t>
  </si>
  <si>
    <t>23.0158.1506</t>
  </si>
  <si>
    <t>23.158</t>
  </si>
  <si>
    <t>Định lượng Triglycerid (máu) [Máu]</t>
  </si>
  <si>
    <t>23.0040.1507</t>
  </si>
  <si>
    <t>37.1E03.1507</t>
  </si>
  <si>
    <t>23.40</t>
  </si>
  <si>
    <t>Đo hoạt độ Cholinesterase (ChE) [Máu]</t>
  </si>
  <si>
    <t>Đo hoạt độ Cholinesterase (ChE)</t>
  </si>
  <si>
    <t>23.0234.1510</t>
  </si>
  <si>
    <t>37.1E03.1510</t>
  </si>
  <si>
    <t>Đường máu mao mạch</t>
  </si>
  <si>
    <t>03.0191.1510</t>
  </si>
  <si>
    <t>3.191</t>
  </si>
  <si>
    <t>Xét nghiệm đường máu mao mạch tại giường</t>
  </si>
  <si>
    <t>01.0281.1510</t>
  </si>
  <si>
    <t>1.281</t>
  </si>
  <si>
    <t>Xét nghiệm đường máu mao mạch tại giường (một lần)</t>
  </si>
  <si>
    <t>37.1E03.1514</t>
  </si>
  <si>
    <t>Ferritin</t>
  </si>
  <si>
    <t>23.0063.1514</t>
  </si>
  <si>
    <t>23.63</t>
  </si>
  <si>
    <t>Định lượng Ferritin [Máu]</t>
  </si>
  <si>
    <t>37.1E03.1515</t>
  </si>
  <si>
    <t>Folate</t>
  </si>
  <si>
    <t>23.0067.1515</t>
  </si>
  <si>
    <t>23.67</t>
  </si>
  <si>
    <t>Định lượng Folate [Máu]</t>
  </si>
  <si>
    <t>23.0077.1518</t>
  </si>
  <si>
    <t>37.1E03.1518</t>
  </si>
  <si>
    <t>23.77</t>
  </si>
  <si>
    <t>Đo hoạt độ GGT (Gama Glutamyl Transferase) [Máu]</t>
  </si>
  <si>
    <t>Gama GT</t>
  </si>
  <si>
    <t>23.0098.1529</t>
  </si>
  <si>
    <t>37.1E03.1529</t>
  </si>
  <si>
    <t>23.98</t>
  </si>
  <si>
    <t>Định lượng Insulin [Máu]</t>
  </si>
  <si>
    <t>Insuline</t>
  </si>
  <si>
    <t>23.0129.1547</t>
  </si>
  <si>
    <t>37.1E03.1547</t>
  </si>
  <si>
    <t>23.129</t>
  </si>
  <si>
    <t>Định lượng Pre-albumin [Máu]</t>
  </si>
  <si>
    <t>Pre albumin</t>
  </si>
  <si>
    <t>37.1E03.1551</t>
  </si>
  <si>
    <t>PRO-GRP</t>
  </si>
  <si>
    <t>23.0137.1551</t>
  </si>
  <si>
    <t>Định lượng Pro-GRP (Pro- Gastrin-Releasing Peptide) [Máu]</t>
  </si>
  <si>
    <t>23.0139.1553</t>
  </si>
  <si>
    <t>37.1E03.1553</t>
  </si>
  <si>
    <t>23.139</t>
  </si>
  <si>
    <t>Định lượng PSA toàn phần (Total prostate-Specific Antigen) [Máu]</t>
  </si>
  <si>
    <t>PSA</t>
  </si>
  <si>
    <t>23.0140.1555</t>
  </si>
  <si>
    <t>37.1E03.1555</t>
  </si>
  <si>
    <t>23.140</t>
  </si>
  <si>
    <t>Định lượng PTH (Parathyroid Hormon) [Máu]</t>
  </si>
  <si>
    <t>PTH</t>
  </si>
  <si>
    <t>23.0142.1557</t>
  </si>
  <si>
    <t>37.1E03.1557</t>
  </si>
  <si>
    <t>23.142</t>
  </si>
  <si>
    <t>Định lượng RF (Rheumatoid Factor) [Máu]</t>
  </si>
  <si>
    <t>Định lượng RF (Reumatoid Factor) [Máu]</t>
  </si>
  <si>
    <t>RF (Rheumatoid Factor)</t>
  </si>
  <si>
    <t>23.0144.1559</t>
  </si>
  <si>
    <t>37.1E03.1559</t>
  </si>
  <si>
    <t>23.144</t>
  </si>
  <si>
    <t>Định lượng SCC (Squamous cell carcinoma antigen) [Máu]</t>
  </si>
  <si>
    <t>SCC</t>
  </si>
  <si>
    <t>37.1E03.1561</t>
  </si>
  <si>
    <t>T3/FT3/T4/FT4 (1 loại)</t>
  </si>
  <si>
    <t>23.0069.1561</t>
  </si>
  <si>
    <t>23.69</t>
  </si>
  <si>
    <t>Định lượng FT4 (Free Thyroxine) [Máu]</t>
  </si>
  <si>
    <t>23.0147.1561</t>
  </si>
  <si>
    <t>23.147</t>
  </si>
  <si>
    <t>Định lượng T3 (Tri iodothyronine) [Máu]</t>
  </si>
  <si>
    <t>23.0154.1565</t>
  </si>
  <si>
    <t>37.1E03.1565</t>
  </si>
  <si>
    <t>23.154</t>
  </si>
  <si>
    <t>Định lượng Tg (Thyroglobulin) [Máu]</t>
  </si>
  <si>
    <t>Thyroglobulin</t>
  </si>
  <si>
    <t>23.0156.1566</t>
  </si>
  <si>
    <t>37.1E03.1566</t>
  </si>
  <si>
    <t>23.156</t>
  </si>
  <si>
    <t>Định lượng TRAb (TSH Receptor Antibodies) [Máu]</t>
  </si>
  <si>
    <t>TRAb định lượng</t>
  </si>
  <si>
    <t>23.0161.1569</t>
  </si>
  <si>
    <t>37.1E03.1569</t>
  </si>
  <si>
    <t>23.161</t>
  </si>
  <si>
    <t>Định lượng Troponin I [Máu]</t>
  </si>
  <si>
    <t>Troponin T/I</t>
  </si>
  <si>
    <t>37.1E03.1571</t>
  </si>
  <si>
    <t>Vitamin B12</t>
  </si>
  <si>
    <t>23.0169.1571</t>
  </si>
  <si>
    <t>23.169</t>
  </si>
  <si>
    <t>Định lượng Vitamin B12 [Máu]</t>
  </si>
  <si>
    <t>23.0173.1575</t>
  </si>
  <si>
    <t>37.1E03.1575</t>
  </si>
  <si>
    <t>23.173</t>
  </si>
  <si>
    <t>Định tính Amphetamine (test nhanh) [niệu]</t>
  </si>
  <si>
    <t>Định tính Amphetamin (test nhanh) [niệu]</t>
  </si>
  <si>
    <t>Amphetamin (định tính)</t>
  </si>
  <si>
    <t>23.0188.1586</t>
  </si>
  <si>
    <t>37.1E03.1586</t>
  </si>
  <si>
    <t>23.188</t>
  </si>
  <si>
    <t>Định tính Marijuana (THC) (test nhanh) [niệu]</t>
  </si>
  <si>
    <t>Marijuana định tính</t>
  </si>
  <si>
    <t>23.0195.1589</t>
  </si>
  <si>
    <t>37.1E03.1589</t>
  </si>
  <si>
    <t>23.195</t>
  </si>
  <si>
    <t>Định tính Codein (test nhanh) [niệu]</t>
  </si>
  <si>
    <t>Opiate định tính</t>
  </si>
  <si>
    <t>23.0194.1589</t>
  </si>
  <si>
    <t>23.194</t>
  </si>
  <si>
    <t>Định tính Morphin (test nhanh) [niệu]</t>
  </si>
  <si>
    <t>23.0193.1589</t>
  </si>
  <si>
    <t>23.193</t>
  </si>
  <si>
    <t>Định tính Opiate (test nhanh) [niệu]</t>
  </si>
  <si>
    <t>06.0073.1589</t>
  </si>
  <si>
    <t>Test nhanh phát hiện chất opiat trong nước tiểu</t>
  </si>
  <si>
    <t>Test nhanh phát hiện chất opiats trong nước tiểu</t>
  </si>
  <si>
    <t>37.1E03.1593</t>
  </si>
  <si>
    <t>Protein niệu hoặc đường niệu định lượng</t>
  </si>
  <si>
    <t>23.0201.1593</t>
  </si>
  <si>
    <t>23.201</t>
  </si>
  <si>
    <t>Định lượng Protein (niệu)</t>
  </si>
  <si>
    <t>37.1E03.1594</t>
  </si>
  <si>
    <t xml:space="preserve">Tế bào cặn nước tiểu hoặc cặn Adis </t>
  </si>
  <si>
    <t>22.0149.1594</t>
  </si>
  <si>
    <t>22.149</t>
  </si>
  <si>
    <t>Xét nghiệm tế bào cặn nước tiểu (bằng phương pháp thủ công)</t>
  </si>
  <si>
    <t>37.1E03.1596</t>
  </si>
  <si>
    <t xml:space="preserve">Tổng phân tích nước tiểu </t>
  </si>
  <si>
    <t>23.0206.1596</t>
  </si>
  <si>
    <t>23.206</t>
  </si>
  <si>
    <t>Tổng phân tích nước tiểu (Bằng máy tự động)</t>
  </si>
  <si>
    <t>24. VI SINH</t>
  </si>
  <si>
    <t>XXIV. VI SINH</t>
  </si>
  <si>
    <t>Vi sinh</t>
  </si>
  <si>
    <t>37.1E04.1617</t>
  </si>
  <si>
    <t>Anti-HIV bằng miễn dịch bán tự động/tự động</t>
  </si>
  <si>
    <t>24.0172.1617</t>
  </si>
  <si>
    <t>24.172</t>
  </si>
  <si>
    <t>HIV Ab miễn dịch tự động</t>
  </si>
  <si>
    <t>37.1E04.1618</t>
  </si>
  <si>
    <t>Anti-HBc IgG miễn dịch bán tự động/tự động</t>
  </si>
  <si>
    <t>24.0129.1618</t>
  </si>
  <si>
    <t>24.129</t>
  </si>
  <si>
    <t>HBc total miễn dịch tự động</t>
  </si>
  <si>
    <t>24.0124.1619</t>
  </si>
  <si>
    <t>37.1E04.1619</t>
  </si>
  <si>
    <t>24.124</t>
  </si>
  <si>
    <t>HBsAb định lượng</t>
  </si>
  <si>
    <t>Anti-HBs định lượng</t>
  </si>
  <si>
    <t>24.0144.1621</t>
  </si>
  <si>
    <t>37.1E04.1621</t>
  </si>
  <si>
    <t>24.144</t>
  </si>
  <si>
    <t>HCV Ab test nhanh</t>
  </si>
  <si>
    <t>Anti-HCV (nhanh)</t>
  </si>
  <si>
    <t>37.1E04.1622</t>
  </si>
  <si>
    <t>Anti-HCV miễn dịch bán tự động/tự động</t>
  </si>
  <si>
    <t>24.0146.1622</t>
  </si>
  <si>
    <t>24.146</t>
  </si>
  <si>
    <t>HCV Ab miễn dịch tự động</t>
  </si>
  <si>
    <t>24.0094.1623</t>
  </si>
  <si>
    <t>37.1E04.1623</t>
  </si>
  <si>
    <t>24.94</t>
  </si>
  <si>
    <t>Streptococcus pyogenes ASO</t>
  </si>
  <si>
    <t>ASLO</t>
  </si>
  <si>
    <t>24.0060.1627</t>
  </si>
  <si>
    <t>37.1E04.1627</t>
  </si>
  <si>
    <t>24.60</t>
  </si>
  <si>
    <t>Chlamydia test nhanh</t>
  </si>
  <si>
    <t>24.0187.1637</t>
  </si>
  <si>
    <t>37.1E04.1637</t>
  </si>
  <si>
    <t>24.187</t>
  </si>
  <si>
    <t>Dengue virus IgM/IgG test nhanh</t>
  </si>
  <si>
    <t>Dengue NS1Ag/IgM-IgG test nhanh</t>
  </si>
  <si>
    <t>24.0183.1637</t>
  </si>
  <si>
    <t>24.183</t>
  </si>
  <si>
    <t>Dengue virus NS1Ag test nhanh</t>
  </si>
  <si>
    <t>24.0225.2041</t>
  </si>
  <si>
    <t>15.1E04.2041</t>
  </si>
  <si>
    <t>24.225</t>
  </si>
  <si>
    <t>EV71 IgM/IgG test nhanh</t>
  </si>
  <si>
    <t>37.1E04.1644</t>
  </si>
  <si>
    <t>HBeAg miễn dịch bán tự động/tự động</t>
  </si>
  <si>
    <t>24.0132.1644</t>
  </si>
  <si>
    <t>24.132</t>
  </si>
  <si>
    <t>HBeAg miễn dịch tự động</t>
  </si>
  <si>
    <t>24.0117.1646</t>
  </si>
  <si>
    <t>37.1E04.1646</t>
  </si>
  <si>
    <t>24.117</t>
  </si>
  <si>
    <t>HBsAg test nhanh</t>
  </si>
  <si>
    <t>HBsAg (nhanh)</t>
  </si>
  <si>
    <t>37.1E04.1649</t>
  </si>
  <si>
    <t>HBsAg miễn dịch bán tự động/ tự động</t>
  </si>
  <si>
    <t>24.0119.1649</t>
  </si>
  <si>
    <t>24.119</t>
  </si>
  <si>
    <t>HBsAg miễn dịch tự động</t>
  </si>
  <si>
    <t>24.0136.1651</t>
  </si>
  <si>
    <t>37.1E04.1651</t>
  </si>
  <si>
    <t>24.136</t>
  </si>
  <si>
    <t>HBV đo tải lượng Real-time PCR</t>
  </si>
  <si>
    <t>24.0239.1667</t>
  </si>
  <si>
    <t>37.1E04.1667</t>
  </si>
  <si>
    <t>24.239</t>
  </si>
  <si>
    <t>HPV Real-time PCR</t>
  </si>
  <si>
    <t>24.0243.1671</t>
  </si>
  <si>
    <t>37.1E04.1671</t>
  </si>
  <si>
    <t>24.243</t>
  </si>
  <si>
    <t>Influenza virus A, B test nhanh</t>
  </si>
  <si>
    <t>37.1E04.1674</t>
  </si>
  <si>
    <t>Ký sinh trùng/ Vi nấm soi tươi</t>
  </si>
  <si>
    <t>24.0317.1674</t>
  </si>
  <si>
    <t>24.317</t>
  </si>
  <si>
    <t>Trichomonas vaginalis soi tươi</t>
  </si>
  <si>
    <t>24.0267.1674</t>
  </si>
  <si>
    <t>24.267</t>
  </si>
  <si>
    <t>Trứng giun, sán soi tươi</t>
  </si>
  <si>
    <t>24.0319.1674</t>
  </si>
  <si>
    <t>24.319</t>
  </si>
  <si>
    <t>Vi nấm soi tươi</t>
  </si>
  <si>
    <t>24.0249.1697</t>
  </si>
  <si>
    <t>37.1E04.1697</t>
  </si>
  <si>
    <t>24.249</t>
  </si>
  <si>
    <t>Rotavirus test nhanh</t>
  </si>
  <si>
    <t>Rotavirus Ag test nhanh</t>
  </si>
  <si>
    <t>37.1E04.1699</t>
  </si>
  <si>
    <t>Rubella IgG miễn dịch bán tự động/ tự động</t>
  </si>
  <si>
    <t>24.0258.1699</t>
  </si>
  <si>
    <t>24.258</t>
  </si>
  <si>
    <t>Rubella virus IgG miễn dịch tự động</t>
  </si>
  <si>
    <t>37.1E04.1700</t>
  </si>
  <si>
    <t>Rubella IgM miễn dịch bán tự động/ tự động</t>
  </si>
  <si>
    <t>24.0256.1700</t>
  </si>
  <si>
    <t>24.256</t>
  </si>
  <si>
    <t>Rubella virus IgM miễn dịch tự động</t>
  </si>
  <si>
    <t>37.1E04.1703</t>
  </si>
  <si>
    <t>Salmonella Widal</t>
  </si>
  <si>
    <t>24.0283.1703</t>
  </si>
  <si>
    <t>Fasciola (Sán lá gan lớn) Ab miễn dịch tự động</t>
  </si>
  <si>
    <t>24.0016.1712</t>
  </si>
  <si>
    <t>37.1E04.1712</t>
  </si>
  <si>
    <t>24.16</t>
  </si>
  <si>
    <t>Vi hệ đường ruột</t>
  </si>
  <si>
    <t>24.0017.1714</t>
  </si>
  <si>
    <t>37.1E04.1714</t>
  </si>
  <si>
    <t>24.17</t>
  </si>
  <si>
    <t>AFB trực tiếp nhuộm Ziehl-Neelsen</t>
  </si>
  <si>
    <t xml:space="preserve">Vi khuẩn nhuộm soi </t>
  </si>
  <si>
    <t>24.0001.1714</t>
  </si>
  <si>
    <t>24.1</t>
  </si>
  <si>
    <t>Vi khuẩn nhuộm soi</t>
  </si>
  <si>
    <t>37.1E04.1716</t>
  </si>
  <si>
    <t xml:space="preserve">Vi khuẩn nuôi cấy và định danh hệ thống tự động </t>
  </si>
  <si>
    <t>24.0004.1716</t>
  </si>
  <si>
    <t>24.4</t>
  </si>
  <si>
    <t>Vi khuẩn nuôi cấy và định danh hệ thống tự động</t>
  </si>
  <si>
    <t>24.0323.1716</t>
  </si>
  <si>
    <t>24.323</t>
  </si>
  <si>
    <t>Vi nấm nuôi cấy và định danh hệ thống tự động</t>
  </si>
  <si>
    <t>37.1E04.1717</t>
  </si>
  <si>
    <t>Vi khuẩn/ virus/ vi nấm/ ký sinh trùng (IgG, IgM) miễn dịch bán tự động/miễn dịch tự động</t>
  </si>
  <si>
    <t>24.0275.1717</t>
  </si>
  <si>
    <t>Clonorchis/Opisthorchis (Sán lá gan nhỏ) Ab miễn dịch tự động</t>
  </si>
  <si>
    <t>24.0279.1717</t>
  </si>
  <si>
    <t>Echinococcus granulosus (Sán dây chó) Ab miễn dịch tự động</t>
  </si>
  <si>
    <t>24.0293.1717</t>
  </si>
  <si>
    <t>Schistosoma (Sán máng) Ab miễn dịch tự động</t>
  </si>
  <si>
    <t>24.0297.1717</t>
  </si>
  <si>
    <t>Toxocara (Giun đũa chó, mèo) Ab miễn dịch tự động</t>
  </si>
  <si>
    <t>24.0232.1719</t>
  </si>
  <si>
    <t>37.1E04.1719</t>
  </si>
  <si>
    <t>Adenovirus Real-time PCR</t>
  </si>
  <si>
    <t>Vi khuẩn/ virus/ vi nấm/ ký sinh trùng Real-time PCR</t>
  </si>
  <si>
    <t>24.0179.1719</t>
  </si>
  <si>
    <t>24.179</t>
  </si>
  <si>
    <t>HIV đo tải lượng Real-time PCR</t>
  </si>
  <si>
    <t>24.0353.1719</t>
  </si>
  <si>
    <t>Vi khuẩn Real-time PCR</t>
  </si>
  <si>
    <t>24.0354.1719</t>
  </si>
  <si>
    <t>Vi nấm Real-time PCR</t>
  </si>
  <si>
    <t>24.0115.1719</t>
  </si>
  <si>
    <t>Virus Real-time PCR</t>
  </si>
  <si>
    <t>37.1E04.1720</t>
  </si>
  <si>
    <t>Vi khuẩn/ virus/ vi nấm/ ký sinh trùng test nhanh</t>
  </si>
  <si>
    <t>24.0002.1720</t>
  </si>
  <si>
    <t>24.2</t>
  </si>
  <si>
    <t>Vi khuẩn test nhanh</t>
  </si>
  <si>
    <t>24.0320.1720</t>
  </si>
  <si>
    <t>24.320</t>
  </si>
  <si>
    <t>Vi nấm test nhanh</t>
  </si>
  <si>
    <t>24.0108.1720</t>
  </si>
  <si>
    <t>24.108</t>
  </si>
  <si>
    <t>Virus test nhanh</t>
  </si>
  <si>
    <t>24.0008.1722</t>
  </si>
  <si>
    <t>37.1E04.1722</t>
  </si>
  <si>
    <t>24.8</t>
  </si>
  <si>
    <t>Vi khuẩn kháng thuốc định lượng (MIC) (cho 1 loại kháng sinh)</t>
  </si>
  <si>
    <t xml:space="preserve">Vi khuẩn/vi nấm kháng thuốc định lượng (MIC - cho 1 loại kháng sinh) </t>
  </si>
  <si>
    <t>37.1E04.1723</t>
  </si>
  <si>
    <t>Vi khuẩn/ vi nấm kháng thuốc định tính hoặc vi khuẩn/ vi nấm kháng thuốc trên máy tự động</t>
  </si>
  <si>
    <t>24.0007.1723</t>
  </si>
  <si>
    <t>24.7</t>
  </si>
  <si>
    <t>Vi khuẩn kháng thuốc hệ thống tự động</t>
  </si>
  <si>
    <t>25.0016.1730</t>
  </si>
  <si>
    <t>37.1E05.1730</t>
  </si>
  <si>
    <t>25.16</t>
  </si>
  <si>
    <t>Chọc hút kim nhỏ mào tinh, tinh hoàn không dưới hướng dẫn của siêu âm</t>
  </si>
  <si>
    <t>Chọc, hút, nhuộm và chẩn đoán mào tinh hoàn/tinh hoàn trong điều trị vô sinh</t>
  </si>
  <si>
    <t>Giải phẫu bệnh lý</t>
  </si>
  <si>
    <t>37.1E05.1735</t>
  </si>
  <si>
    <t>Xét nghiệm các loại dịch, nhuộm và chẩn đoán tế bào học</t>
  </si>
  <si>
    <t>25.0024.1735</t>
  </si>
  <si>
    <t>25.24</t>
  </si>
  <si>
    <t>Tế bào học dịch chải phế quản</t>
  </si>
  <si>
    <t>25.0020.1735</t>
  </si>
  <si>
    <t>25.20</t>
  </si>
  <si>
    <t>Tế bào học dịch màng bụng, màng tim</t>
  </si>
  <si>
    <t>25.0021.1735</t>
  </si>
  <si>
    <t>25.21</t>
  </si>
  <si>
    <t>Tế bào học dịch màng khớp</t>
  </si>
  <si>
    <t>25.0027.1735</t>
  </si>
  <si>
    <t>25.27</t>
  </si>
  <si>
    <t>Tế bào học dịch rửa ổ bụng</t>
  </si>
  <si>
    <t>25.0025.1735</t>
  </si>
  <si>
    <t>25.25</t>
  </si>
  <si>
    <t>Tế bào học dịch rửa phế quản</t>
  </si>
  <si>
    <t>25.0089.1735</t>
  </si>
  <si>
    <t>25.89</t>
  </si>
  <si>
    <t>Xét nghiệm tế bào học áp nhuộm thường quy</t>
  </si>
  <si>
    <t>25.0074.1736</t>
  </si>
  <si>
    <t>37.1E05.1736</t>
  </si>
  <si>
    <t>25.74</t>
  </si>
  <si>
    <t>Nhuộm phiến đồ tế bào theo Papanicolaou</t>
  </si>
  <si>
    <t>Xét nghiệm chẩn đoán tế bào học bong bằng phương pháp nhuộm Papanicolaou</t>
  </si>
  <si>
    <t>25.0079.1744</t>
  </si>
  <si>
    <t>37.1E05.1744</t>
  </si>
  <si>
    <t>25.79</t>
  </si>
  <si>
    <t>Cell bloc (khối tế bào)</t>
  </si>
  <si>
    <t>Cell Bloc (khối tế bào)</t>
  </si>
  <si>
    <t>25.0061.1746</t>
  </si>
  <si>
    <t>37.1E05.1746</t>
  </si>
  <si>
    <t>25.61</t>
  </si>
  <si>
    <t>Nhuộm hóa mô miễn dịch cho mỗi một dấu ấn</t>
  </si>
  <si>
    <t>Xét nghiệm và chẩn đoán hoá mô miễn dịch cho một dấu ấn (Marker) chưa bao gồm kháng thể 2 và hóa chất bộc lộ kháng nguyên</t>
  </si>
  <si>
    <t xml:space="preserve"> Chưa bao gồm kháng thể 2 và hóa chất bộc lộ kháng nguyên.</t>
  </si>
  <si>
    <t>25.0059.1749</t>
  </si>
  <si>
    <t>37.1E05.1749</t>
  </si>
  <si>
    <t>25.59</t>
  </si>
  <si>
    <t>Nhuộm Giemsa trên mảnh cắt mô phát hiện HP</t>
  </si>
  <si>
    <t>Xét nghiệm và chẩn đoán mô bệnh học bằng phương pháp nhuộm Giem sa</t>
  </si>
  <si>
    <t>37.1E05.1751</t>
  </si>
  <si>
    <t>Xét nghiệm và chẩn đoán mô bệnh học bằng phương pháp nhuộm Hemtoxylin Eosin</t>
  </si>
  <si>
    <t>25.0030.1751</t>
  </si>
  <si>
    <t>25.30</t>
  </si>
  <si>
    <t>Xét nghiệm mô bệnh học thường quy cố định, chuyển, đúc, cắt, nhuộm…các bệnh phẩm sinh thiết</t>
  </si>
  <si>
    <t>25.0035.1753</t>
  </si>
  <si>
    <t>37.1E05.1753</t>
  </si>
  <si>
    <t>25.35</t>
  </si>
  <si>
    <t>Nhuộm PAS Periodic Acid Schiff</t>
  </si>
  <si>
    <t>Xét nghiệm và chẩn đoán mô bệnh học bằng phương pháp nhuộm PAS (Periodic Acide - Siff)</t>
  </si>
  <si>
    <t>25.0090.1757</t>
  </si>
  <si>
    <t>37.1E05.1757</t>
  </si>
  <si>
    <t>25.90</t>
  </si>
  <si>
    <t>Xét nghiệm sinh thiết tức thì bằng cắt lạnh</t>
  </si>
  <si>
    <t>Xét nghiệm và chẩn đoán mô bệnh học tức thì bằng phương pháp cắt lạnh</t>
  </si>
  <si>
    <t>25.0015.1758</t>
  </si>
  <si>
    <t>37.1E05.1758</t>
  </si>
  <si>
    <t>25.15</t>
  </si>
  <si>
    <t>Chọc hút kim nhỏ các hạch</t>
  </si>
  <si>
    <t>Xét nghiệm và chẩn đoán tế bào học qua chọc hút tế bào bằng kim nhỏ (FNA)</t>
  </si>
  <si>
    <t>25.0013.1758</t>
  </si>
  <si>
    <t>25.13</t>
  </si>
  <si>
    <t>Chọc hút kim nhỏ các khối sưng, khối u dưới da</t>
  </si>
  <si>
    <t>25.0019.1758</t>
  </si>
  <si>
    <t>25.19</t>
  </si>
  <si>
    <t>Chọc hút kim nhỏ mô mềm</t>
  </si>
  <si>
    <t>25.0007.1758</t>
  </si>
  <si>
    <t>25.7</t>
  </si>
  <si>
    <t>Chọc hút kim nhỏ tuyến giáp</t>
  </si>
  <si>
    <t>25.0014.1758</t>
  </si>
  <si>
    <t>25.14</t>
  </si>
  <si>
    <t>Chọc hút kim nhỏ tuyến nước bọt</t>
  </si>
  <si>
    <t>Thăm dò chức năng</t>
  </si>
  <si>
    <t>02.0085.1778</t>
  </si>
  <si>
    <t>37.3F00.1778</t>
  </si>
  <si>
    <t>2.85</t>
  </si>
  <si>
    <t>Điện tim thường</t>
  </si>
  <si>
    <t>Điện tâm đồ</t>
  </si>
  <si>
    <t>21.0014.1778</t>
  </si>
  <si>
    <t>21.14</t>
  </si>
  <si>
    <t>02.0024.1791</t>
  </si>
  <si>
    <t>37.3F00.1791</t>
  </si>
  <si>
    <t>2.24</t>
  </si>
  <si>
    <t>Đo chức năng hô hấp</t>
  </si>
  <si>
    <t>37.3F00.1800</t>
  </si>
  <si>
    <t>Nghiệm pháp dung nạp glucose cho bệnh nhân thường</t>
  </si>
  <si>
    <t>21.0122.1800</t>
  </si>
  <si>
    <t>21.122</t>
  </si>
  <si>
    <t>Nghiệm pháp dung nạp glucose đường uống 2 mẫu không định lượng Insulin</t>
  </si>
  <si>
    <t>37.3F00.1801</t>
  </si>
  <si>
    <t>Nghiệm pháp dung nạp glucose cho người bệnh thai nghén</t>
  </si>
  <si>
    <t>21.0120.1801</t>
  </si>
  <si>
    <t>21.120</t>
  </si>
  <si>
    <t>Nghiệm pháp dung nạp glucose đường uống (75g glucose) 3 mẫu cho người bệnh thai nghén</t>
  </si>
  <si>
    <t>Nghiệm pháp dung nạp glucose đường uống (75g Glucose) 3 mẫu cho người bệnh thai nghén</t>
  </si>
  <si>
    <t>06.0018.1808</t>
  </si>
  <si>
    <t>37.3F00.1808</t>
  </si>
  <si>
    <t>6.18</t>
  </si>
  <si>
    <t>Trắc nghiệm RAVEN</t>
  </si>
  <si>
    <t>Test Raven/ Gille</t>
  </si>
  <si>
    <t>03.0239.1808</t>
  </si>
  <si>
    <t>3.239</t>
  </si>
  <si>
    <t>Trắc nghiệm tâm lý Raven</t>
  </si>
  <si>
    <t>06.0033.1809</t>
  </si>
  <si>
    <t>37.3F00.1809</t>
  </si>
  <si>
    <t>6.33</t>
  </si>
  <si>
    <t>Thang đánh giá bồn chồn bất an - BARNES</t>
  </si>
  <si>
    <t>Thang đánh giá bồn chồn bất an – BARNES</t>
  </si>
  <si>
    <t>Test tâm lý BECK/ ZUNG</t>
  </si>
  <si>
    <t>06.0010.1809</t>
  </si>
  <si>
    <t>6.10</t>
  </si>
  <si>
    <t>Thang đánh giá lo âu - Hamilton</t>
  </si>
  <si>
    <t>06.0009.1809</t>
  </si>
  <si>
    <t>Thang đánh giá lo âu - Zung</t>
  </si>
  <si>
    <t>Thang đánh giá lo âu - zung</t>
  </si>
  <si>
    <t>06.0001.1809</t>
  </si>
  <si>
    <t>6.1</t>
  </si>
  <si>
    <t>Thang đánh giá trầm cảm Beck (BDI)</t>
  </si>
  <si>
    <t>06.0002.1809</t>
  </si>
  <si>
    <t>6.2</t>
  </si>
  <si>
    <t>Thang đánh giá trầm cảm Hamilton</t>
  </si>
  <si>
    <t>06.0032.1809</t>
  </si>
  <si>
    <t>6.32</t>
  </si>
  <si>
    <t>Thang đánh giá vận động bất thường (AIMS)</t>
  </si>
  <si>
    <t>06.0034.1809</t>
  </si>
  <si>
    <t>6.34</t>
  </si>
  <si>
    <t>Thang điểm thiếu máu cục bộ Hachinski</t>
  </si>
  <si>
    <t>06.0086.1809</t>
  </si>
  <si>
    <t>Thang VANDERBILT</t>
  </si>
  <si>
    <t>06.0031.1809</t>
  </si>
  <si>
    <t>6.31</t>
  </si>
  <si>
    <t>Trắc nghiệm rối loạn giấc ngủ (PSQI)</t>
  </si>
  <si>
    <t>03.0237.1809</t>
  </si>
  <si>
    <t>3.237</t>
  </si>
  <si>
    <t>Trắc nghiệm tâm lý Beck</t>
  </si>
  <si>
    <t>03.0238.1809</t>
  </si>
  <si>
    <t>3.238</t>
  </si>
  <si>
    <t>Trắc nghiệm tâm lý Zung</t>
  </si>
  <si>
    <t>06.0030.1810</t>
  </si>
  <si>
    <t>37.3F00.1810</t>
  </si>
  <si>
    <t>6.30</t>
  </si>
  <si>
    <t>Bảng nghiệm kê nhân cách hướng nội hướng ngoại (EPI)</t>
  </si>
  <si>
    <t>Test tâm lý MMPI/ WAIS/ WICS</t>
  </si>
  <si>
    <t>06.0027.1810</t>
  </si>
  <si>
    <t>6.27</t>
  </si>
  <si>
    <t>Thang đánh giá nhân cách (CAT)</t>
  </si>
  <si>
    <t>06.0026.1810</t>
  </si>
  <si>
    <t>6.26</t>
  </si>
  <si>
    <t>Thang đánh giá nhân cách (MMPI)</t>
  </si>
  <si>
    <t>06.0028.1810</t>
  </si>
  <si>
    <t>6.28</t>
  </si>
  <si>
    <t>Thang đánh giá nhân cách (TAT)</t>
  </si>
  <si>
    <t>06.0029.1810</t>
  </si>
  <si>
    <t>6.29</t>
  </si>
  <si>
    <t>Thang đánh giá nhân cách catell</t>
  </si>
  <si>
    <t>06.0025.1810</t>
  </si>
  <si>
    <t>6.25</t>
  </si>
  <si>
    <t>Thang đánh giá nhân cách Roschach</t>
  </si>
  <si>
    <t>06.0015.1813</t>
  </si>
  <si>
    <t>37.3F00.1813</t>
  </si>
  <si>
    <t>6.15</t>
  </si>
  <si>
    <t>Thang đánh giá ấn tượng lâm sàng chung (CGI-S)</t>
  </si>
  <si>
    <t>Test trắc nghiệm tâm lý</t>
  </si>
  <si>
    <t>06.0008.1813</t>
  </si>
  <si>
    <t>6.8</t>
  </si>
  <si>
    <t>Thang đánh giá hưng cảm Young</t>
  </si>
  <si>
    <t>06.0007.1813</t>
  </si>
  <si>
    <t>6.7</t>
  </si>
  <si>
    <t>Thang đánh giá lo âu - trầm cảm - stress (DASS)</t>
  </si>
  <si>
    <t>06.0016.1813</t>
  </si>
  <si>
    <t>Thang đánh giá tâm thần rút gọn (BPRS)</t>
  </si>
  <si>
    <t>06.0003.1813</t>
  </si>
  <si>
    <t>6.3</t>
  </si>
  <si>
    <t>Thang đánh giá trầm cảm ở cộng đồng (PHQ - 9)</t>
  </si>
  <si>
    <t>06.0005.1813</t>
  </si>
  <si>
    <t>6.5</t>
  </si>
  <si>
    <t>Thang đánh giá trầm cảm ở người già (GDS)</t>
  </si>
  <si>
    <t>06.0004.1813</t>
  </si>
  <si>
    <t>6.4</t>
  </si>
  <si>
    <t>Thang đánh giá trầm cảm ở trẻ em</t>
  </si>
  <si>
    <t>06.0006.1813</t>
  </si>
  <si>
    <t>6.6</t>
  </si>
  <si>
    <t>Thang đánh giá trầm cảm sau sinh (EPDS)</t>
  </si>
  <si>
    <t>06.0021.1813</t>
  </si>
  <si>
    <t>6.21</t>
  </si>
  <si>
    <t>Thang đánh giá trí nhớ Wechsler (WMS)</t>
  </si>
  <si>
    <t>06.0084.1813</t>
  </si>
  <si>
    <t>Thang PANSS</t>
  </si>
  <si>
    <t>03.0233.1814</t>
  </si>
  <si>
    <t>37.3F00.1814</t>
  </si>
  <si>
    <t>3.233</t>
  </si>
  <si>
    <t>Test Denver đánh giá phát triển tâm thần vận động</t>
  </si>
  <si>
    <t>Test WAIS/ WICS</t>
  </si>
  <si>
    <t>03.0234.1814</t>
  </si>
  <si>
    <t>3.234</t>
  </si>
  <si>
    <t>Test hành vi cảm xúc CBCL</t>
  </si>
  <si>
    <t>06.0014.1814</t>
  </si>
  <si>
    <t>6.14</t>
  </si>
  <si>
    <t>Thang đánh giá hành vi trẻ em (CBCL)</t>
  </si>
  <si>
    <t>06.0013.1814</t>
  </si>
  <si>
    <t>6.13</t>
  </si>
  <si>
    <t>Thang đánh giá mức độ tự kỷ (CARS)</t>
  </si>
  <si>
    <t>06.0011.1814</t>
  </si>
  <si>
    <t>6.11</t>
  </si>
  <si>
    <t>Thang đánh giá sự phát triển ở trẻ em (DENVER II)</t>
  </si>
  <si>
    <t>06.0017.1814</t>
  </si>
  <si>
    <t>6.17</t>
  </si>
  <si>
    <t>Thang đánh giá trạng thái tâm thần tối thiểu (MMSE)</t>
  </si>
  <si>
    <t>06.0012.1814</t>
  </si>
  <si>
    <t>6.12</t>
  </si>
  <si>
    <t>Thang sàng lọc tự kỷ cho trẻ nhỏ 18-30 tháng (CHAT)</t>
  </si>
  <si>
    <t>Thang sàng lọc tự kỷ cho trẻ nhỏ 18 - 36 tháng (CHAT)</t>
  </si>
  <si>
    <t>03.0240.1814</t>
  </si>
  <si>
    <t>3.240</t>
  </si>
  <si>
    <t>Trắc nghiệm tâm lý Wais và Wics (thang Weschler)</t>
  </si>
  <si>
    <t>06.0019.1814</t>
  </si>
  <si>
    <t>6.19</t>
  </si>
  <si>
    <t>Trắc nghiệm WAIS</t>
  </si>
  <si>
    <t>06.0020.1814</t>
  </si>
  <si>
    <t>6.20</t>
  </si>
  <si>
    <t>Trắc nghiệm WICS</t>
  </si>
  <si>
    <t>13.0023.2023</t>
  </si>
  <si>
    <t>13.23</t>
  </si>
  <si>
    <t>Theo dõi nhịp tim thai và cơn co tử cung bằng monitor sản khoa</t>
  </si>
  <si>
    <t>Theo dõi tim thai và cơn co tử cung bằng monitoring</t>
  </si>
  <si>
    <t xml:space="preserve">Trường hợp theo dõi tim thai và cơn co tử cung của sản phụ khoa trong cuộc đẻ thì thanh toán 01 lần/ngày điều trị. </t>
  </si>
  <si>
    <t>Đã có trong dự thảo TT về DMKT</t>
  </si>
  <si>
    <t>BS_10.1291</t>
  </si>
  <si>
    <t>Chiếu tia Plasma lạnh điều trị vết thương hoặc vết mổ [chiều dài ≤ 15cm]</t>
  </si>
  <si>
    <t>Chiếu tia Plasma lạnh điều trị vết thương hoặc vết mổ chiều dài ≤ 15cm</t>
  </si>
  <si>
    <t>Chiếu tia Plasma lạnh điều trị vết thương hoặc vết mổ [chiều dài trên15cm đến 30 cm]</t>
  </si>
  <si>
    <t>Chiếu tia Plasma lạnh điều trị vết thương hoặc vết mổ chiều dài trên15cm đến 30 cm</t>
  </si>
  <si>
    <t>Chiếu tia Plasma lạnh điều trị vết thương hoặc vết mổ [chiều dài trên 30 cm]</t>
  </si>
  <si>
    <t>Chiếu tia Plasma lạnh điều trị vết thương hoặc vết mổ chiều dài trên 30 cm</t>
  </si>
  <si>
    <t>13.220</t>
  </si>
  <si>
    <t>Bơm tinh trùng vào buồng tử cung (IUI)</t>
  </si>
  <si>
    <t>BS_13.248</t>
  </si>
  <si>
    <t>Cấy - tháo thuốc tránh thai</t>
  </si>
  <si>
    <t>13.228</t>
  </si>
  <si>
    <t>Đặt và tháo dụng cụ tử cung</t>
  </si>
  <si>
    <t>13.50</t>
  </si>
  <si>
    <t>Điều trị tắc tia sữa bằng máy hút</t>
  </si>
  <si>
    <t>Điều trị tắc tia sữa bằng máy hút hoặc sóng ngắn hoặc hồng ngoại</t>
  </si>
  <si>
    <t>Giá bao gồm chi phí trực tiếp và tiền lương 2,34 trđ</t>
  </si>
  <si>
    <t xml:space="preserve">Giá bao gồm chi phí trực tiếp, tiền lương 2,34 trđ </t>
  </si>
  <si>
    <t>Điều trị đau rễ thần kinh thắt lưng cùng bằng tiêm ngoài màng cứng</t>
  </si>
  <si>
    <t>BS_25.159</t>
  </si>
  <si>
    <t>Xét nghiệm tế bào học bằng phương pháp tế bào học  chất lỏng - Liquid -  Based cytology( Li qui Perp, Thin Prep pap ttesst...)  Liqui Prep</t>
  </si>
  <si>
    <t>Tinh dịch đồ</t>
  </si>
  <si>
    <t>Kỹ thuật giảm đau bằng Morphin tĩnh mạch theo kiểu PCA</t>
  </si>
  <si>
    <t>Kỹ thuật giảm đau bằng Morphin tủy sống</t>
  </si>
  <si>
    <t>Kỹ thuật giảm đau sau phẫu thuật bằng gây tê NMC</t>
  </si>
  <si>
    <t>Kỹ thuật giảm đau trong chuyển dạ bằng gây tê NMC</t>
  </si>
  <si>
    <t>Kỹ thuật giảm đau và gây ngủ nắn xương</t>
  </si>
  <si>
    <t>Kỹ thuật giảm đau và gây ngủ ngoài phòng phẫu thuật</t>
  </si>
  <si>
    <t>Kỹ thuật giảm đau bằng truyền liên tục thuốc tê vào đám rối qua catheter</t>
  </si>
  <si>
    <t>Kỹ thuật giảm đau bằng truyền liên tục thuốc tê vào thân thần kinh qua catheter</t>
  </si>
  <si>
    <t>Kỹ thuật giảm đau qua các lớp cân bụng (TAP)</t>
  </si>
  <si>
    <t xml:space="preserve"> Thang sàng lọc tự kỷ cho trẻ nhỏ 18-36 tháng (CHAT)</t>
  </si>
  <si>
    <t>Test tăng động giảm chú ý Vandebilt</t>
  </si>
  <si>
    <t>Thang đánh giá tâm thần tối thiểu (MMSE)</t>
  </si>
  <si>
    <t>Đánh giá trẻ tự kỷ CARS</t>
  </si>
  <si>
    <t>Kỹ năng giao tiếp sớm</t>
  </si>
  <si>
    <t>Kỹ năng hiểu và diễn tả bằng ngôn ngữ nói</t>
  </si>
  <si>
    <t>Kỹ năng hoà nhập xã hội</t>
  </si>
  <si>
    <t>Ngôn ngữ trị liệu cả ngày</t>
  </si>
  <si>
    <t>Ngôn ngữ trị liệu nửa ngày</t>
  </si>
  <si>
    <t>Ngôn ngữ trị liệu theo nhóm 30 phút</t>
  </si>
  <si>
    <t>Kỹ năng vận động tinh của bàn tay</t>
  </si>
  <si>
    <t>Kỹ năng sinh hoạt hàng ngày (ăn/uống/vệ sinh/thay quần áo…)</t>
  </si>
  <si>
    <t>Kỹ năng phối hợp tay - mắt</t>
  </si>
  <si>
    <t>Kỹ năng phối hợp các bộ phận cơ thể</t>
  </si>
  <si>
    <t>Kỹ năng điều hoà cảm giác</t>
  </si>
  <si>
    <t>Ngôn ngữ trị liệu</t>
  </si>
  <si>
    <t>Kỹ thuật ABA</t>
  </si>
  <si>
    <t>HSVS</t>
  </si>
  <si>
    <t>Respiratory bacterial panelReal – time PCR</t>
  </si>
  <si>
    <t>Real – time PCR chẩn đoán ung thư máu</t>
  </si>
  <si>
    <t>Virus Epstein Barr (EBV)Real – time PCR</t>
  </si>
  <si>
    <t>Chẩn đoán vi khuẩn đường hô hấp L. pneumophila, M. pneumoniae, C. PneumoniaeReal – time PCR</t>
  </si>
  <si>
    <t>Chẩn đoán vi khuẩn viêm màng nãoReal – time PCR</t>
  </si>
  <si>
    <t>Real-Time PCR để chẩn đoán các vi sinh vật gây nhiễm khuẩn bệnh viện và các genkháng kháng sinh</t>
  </si>
  <si>
    <t>Virus test nhanh // RSV test nhanh</t>
  </si>
  <si>
    <t>Treponema palidum test nhanh</t>
  </si>
  <si>
    <t xml:space="preserve">Xét nghiệm SARS-CoV-2 Ag test nhanh </t>
  </si>
  <si>
    <t>Vi khuẩn test nhanh// Xác định kháng nguyên liên cầu nhóm A)</t>
  </si>
  <si>
    <t>Vi nấm test nhanh (Aspergillus Galactomannan)</t>
  </si>
  <si>
    <t>Vi nấm kháng thuốc hệ thống tự động</t>
  </si>
  <si>
    <t>Vi khuẩn nuôi cấy và định danh hệ thống tự động ( Sàng lọc liên cầu nhóm B)</t>
  </si>
  <si>
    <t>Thay thông dẫn lưu niệu quản qua da</t>
  </si>
  <si>
    <t>BS _ 2.714</t>
  </si>
  <si>
    <t>02. NỘI KHOA</t>
  </si>
  <si>
    <t>Làm thuốc âm đạo</t>
  </si>
  <si>
    <t>Khám sơ sinh</t>
  </si>
  <si>
    <t>Chăm sóc rốn sơ sinh</t>
  </si>
  <si>
    <t>Tắm sơ sinh</t>
  </si>
  <si>
    <t>13.20</t>
  </si>
  <si>
    <t>Gây chuyển dạ bằng thuốc</t>
  </si>
  <si>
    <t>13.21</t>
  </si>
  <si>
    <t>Nghiệm pháp lọt ngôi chỏm</t>
  </si>
  <si>
    <t>13.22</t>
  </si>
  <si>
    <t>Đẻ chỉ huy bằng truyền oxytocin tĩnh mạch</t>
  </si>
  <si>
    <t>13.34</t>
  </si>
  <si>
    <t>Cắt và khâu tầng sinh môn</t>
  </si>
  <si>
    <t>13.35</t>
  </si>
  <si>
    <t>Xử trí tích cực giai đoạn 3 cuộc chuyển dạ đẻ</t>
  </si>
  <si>
    <t>Kỹ thuật bấm ối</t>
  </si>
  <si>
    <t>Khám thai</t>
  </si>
  <si>
    <t>13.94</t>
  </si>
  <si>
    <t>Phẫu thuật nội soi tạo hình vòi trứng, nối lại vòi trứng</t>
  </si>
  <si>
    <t>BS_13.261</t>
  </si>
  <si>
    <t>Thủ thuật đặt bóng buồng tử cung cầm máu sau đẻ</t>
  </si>
  <si>
    <t>BS_13.262</t>
  </si>
  <si>
    <t>Thủ thuật đặt bóng âm đạo cầm máu sau đẻ</t>
  </si>
  <si>
    <t>BS_13.263</t>
  </si>
  <si>
    <t>Thủ thuật đặt bóng ống cổ tử cung trong cầm máu chửa ống cổ tử cung</t>
  </si>
  <si>
    <t>BS_13.265</t>
  </si>
  <si>
    <t>Chọc hút dịch nang tồn dư</t>
  </si>
  <si>
    <t>BS_13.270</t>
  </si>
  <si>
    <t>Thu thập mô cuống rốn</t>
  </si>
  <si>
    <t>BS_13.260</t>
  </si>
  <si>
    <t>Thủ thuật đặt bóng cổ tử cung gây chuyển dạ</t>
  </si>
  <si>
    <t>13.37</t>
  </si>
  <si>
    <t>Kiểm soát tử cung</t>
  </si>
  <si>
    <t>13.38</t>
  </si>
  <si>
    <t>Bóc rau nhân tạo</t>
  </si>
  <si>
    <t>HHTM</t>
  </si>
  <si>
    <t>Nội A</t>
  </si>
  <si>
    <t>09. GÂY MÊ HỒI SỨC</t>
  </si>
  <si>
    <t xml:space="preserve">03. NHI KHOA </t>
  </si>
  <si>
    <t>18. Điện quang</t>
  </si>
  <si>
    <t xml:space="preserve">Thay ống thông dẫn lưu  thận hoặc bàng quang 
</t>
  </si>
  <si>
    <t>13.39</t>
  </si>
  <si>
    <t>13.41</t>
  </si>
  <si>
    <t xml:space="preserve"> Vận động trị liệu cho người bệnh  bất động tại giường</t>
  </si>
  <si>
    <t>24. VI SINH - KÝ SINH
TRÙNG</t>
  </si>
  <si>
    <t>BS_24.374</t>
  </si>
  <si>
    <t>01. HỒI SỨC CẤP CỨU VÀ CHỐNG ĐỘC</t>
  </si>
  <si>
    <t>cccccccccccccc</t>
  </si>
  <si>
    <t>phẫu thuật ghép xương tự thân để cấy ghép Implant</t>
  </si>
  <si>
    <t>Phẫu thuật ghép xương nhân tạo để cấy ghép Implant</t>
  </si>
  <si>
    <t>Phẫu thuật ghép xương hỗn hợp để cấy ghép Implant</t>
  </si>
  <si>
    <t>Phẫu thuật cấy ghép Implant</t>
  </si>
  <si>
    <t>16.2</t>
  </si>
  <si>
    <t>16.3</t>
  </si>
  <si>
    <t>16.4</t>
  </si>
  <si>
    <t>16.6</t>
  </si>
  <si>
    <t>16.7</t>
  </si>
  <si>
    <t>16.8</t>
  </si>
  <si>
    <t>16.9</t>
  </si>
  <si>
    <t>16.10</t>
  </si>
  <si>
    <t>16.11</t>
  </si>
  <si>
    <t>16.17</t>
  </si>
  <si>
    <t>16.32</t>
  </si>
  <si>
    <t>16.33</t>
  </si>
  <si>
    <t>Phẫu thuật tạo hình nhú lợi</t>
  </si>
  <si>
    <t>Điều trị áp xe quanh răng cấp</t>
  </si>
  <si>
    <t>Điều trị áp xe quanh răng mạn</t>
  </si>
  <si>
    <t>Điều trị viêm quanh răng</t>
  </si>
  <si>
    <t>Trích áp xe lợi</t>
  </si>
  <si>
    <t>16.36</t>
  </si>
  <si>
    <t>16.37</t>
  </si>
  <si>
    <t>16.38</t>
  </si>
  <si>
    <t>16.39</t>
  </si>
  <si>
    <t>16.40</t>
  </si>
  <si>
    <t>16.41</t>
  </si>
  <si>
    <t>16.42</t>
  </si>
  <si>
    <t>16.58</t>
  </si>
  <si>
    <t>Lấy tủy buồng răng vĩnh viễn</t>
  </si>
  <si>
    <t>16.59</t>
  </si>
  <si>
    <t>16.60</t>
  </si>
  <si>
    <t>16.95</t>
  </si>
  <si>
    <t>16.96</t>
  </si>
  <si>
    <t>16.97</t>
  </si>
  <si>
    <t>16.99</t>
  </si>
  <si>
    <t>Cầu sứ kim loại quý gắn bằng cement trên Implant</t>
  </si>
  <si>
    <t>Chụp kim loại quý cẩn sứ</t>
  </si>
  <si>
    <t>Chụp sứ Cercon</t>
  </si>
  <si>
    <t>Cầu hợp kim Titanium cẩn sứ</t>
  </si>
  <si>
    <t>Cầu kim loại quý cẩn sứ</t>
  </si>
  <si>
    <t>Cầu sứ toàn phần</t>
  </si>
  <si>
    <t>Cầu sứ Cercon</t>
  </si>
  <si>
    <t xml:space="preserve"> Phẫu thuật nhổ răng có tạo hình xương ổ răng</t>
  </si>
  <si>
    <t>Phẫu thuật cắt cuống răng</t>
  </si>
  <si>
    <t xml:space="preserve">  Phẫu thuật cắt, nạo xương ổ răng</t>
  </si>
  <si>
    <t>Cắt lợi xơ cho răng mọc</t>
  </si>
  <si>
    <t>Cắt lợi di động để làm hàm giả</t>
  </si>
  <si>
    <t>Cấy chuyển răng</t>
  </si>
  <si>
    <t xml:space="preserve"> Điều trị viêm quanh thân răng cấp</t>
  </si>
  <si>
    <t>Lấy tủy buồng răng sữa</t>
  </si>
  <si>
    <t>Trích áp xe lợi trẻ em</t>
  </si>
  <si>
    <t xml:space="preserve"> Điều trị viêm lợi miệng loét hoại tử cấp</t>
  </si>
  <si>
    <t xml:space="preserve">  Phẫu thuật điều trị can sai xương hàm trên</t>
  </si>
  <si>
    <t xml:space="preserve"> Phẫu thuật điều trị can sai xương hàm dưới</t>
  </si>
  <si>
    <t xml:space="preserve"> Phẫu thuật điều trị can sai xương gò má</t>
  </si>
  <si>
    <t xml:space="preserve"> Phẫu thuật chỉnh hình xương hàm trên một bên</t>
  </si>
  <si>
    <t xml:space="preserve"> Phẫu thuật chỉnh hình xương hàm trên hai bên</t>
  </si>
  <si>
    <t xml:space="preserve"> Phẫu thuật chỉnh hình xương hàm dưới một bên</t>
  </si>
  <si>
    <t xml:space="preserve"> Phẫu thuật chỉnh hình xương hàm dưới hai bên</t>
  </si>
  <si>
    <t xml:space="preserve"> Phẫu thuật chỉnh hình xương 2 hàm</t>
  </si>
  <si>
    <t xml:space="preserve"> Phẫu thuật điều trị gãy xương chính mũi bằng nẹp vít hợp kim</t>
  </si>
  <si>
    <t>Phẫu thuật điều trị gãy xương chính mũi bằng nẹp vít tự tiêu</t>
  </si>
  <si>
    <t xml:space="preserve"> Phẫu thuật điều trị gãy xương chính mũi bằng các vật liệu thay thế</t>
  </si>
  <si>
    <t xml:space="preserve"> Điều trị gãy xương hàm dưới bằng máng phẫu thuật</t>
  </si>
  <si>
    <t xml:space="preserve"> Phẫu thuật điều trị gãy lồi cầu xương hàm dưới bằng lấy bỏ lồi cầu</t>
  </si>
  <si>
    <t xml:space="preserve"> Điều trị bảo tồn gẫy lồi cầu xương hàm dưới</t>
  </si>
  <si>
    <t xml:space="preserve"> Phẫu thuật lấy dị vật vùng hàm mặt</t>
  </si>
  <si>
    <t xml:space="preserve"> Phẫu thuật điều trị vết thương phần mềm vùng hàm mặt có thiếu hổng tổ chức</t>
  </si>
  <si>
    <t xml:space="preserve"> Phẫu thuật điều trị vết thương phần mềm vùng hàm mặt không thiếu hổng tổ chức</t>
  </si>
  <si>
    <t xml:space="preserve"> Dẫn lưu máu tụ vùng miệng - hàm mặt</t>
  </si>
  <si>
    <t xml:space="preserve"> Phẫu thuật tái tạo xương hàm dưới ghép xương bằng kỹ thuật vi phẫu</t>
  </si>
  <si>
    <t xml:space="preserve"> Phẫu thuật điều trị khuyết hổng phần mềm vùng hàm mặt bằng vi phẫu thuật</t>
  </si>
  <si>
    <t xml:space="preserve"> Phẫu thuật cắt đường rò môi dưới</t>
  </si>
  <si>
    <t xml:space="preserve"> Phẫu thuật lấy sỏi ống Wharton tuyến dưới hàm</t>
  </si>
  <si>
    <t>Phẫu thuật tạo đường dẫn trong miệng điều trị rò tuyến nước bọt mang tai</t>
  </si>
  <si>
    <t xml:space="preserve"> Điều trị viêm tuyến mang tai bằng bơm rửa thuốc qua lỗ ống tuyến</t>
  </si>
  <si>
    <t xml:space="preserve"> Phẫu thuật ghép xương tự thân tức thì sau cắt đoạn xương hàm trên</t>
  </si>
  <si>
    <t xml:space="preserve"> Phẫu thuật ghép xương bằng vật liệu thay thế tức thì sau cắt đoạn xương hàm trên</t>
  </si>
  <si>
    <t xml:space="preserve"> Phẫu thuật ghép xương tự thân tự do tức thì sau cắt đoạn xương hàm dưới</t>
  </si>
  <si>
    <t xml:space="preserve">  Phẫu thuật cắt đoạn xương hàm dưới không đặt nẹp giữ chỗ</t>
  </si>
  <si>
    <t xml:space="preserve"> Phẫu thuật ghép xương với khung nẹp hợp kim tức thì sau cắt đoạn xương hàm dưới</t>
  </si>
  <si>
    <t xml:space="preserve">  Phẫu thuật tạo hình các khuyết hổng lớn vùng hàm mặt bằng vạt da cơ</t>
  </si>
  <si>
    <t xml:space="preserve"> Phẫu thuật cắt bỏ tuyến nước bọt mang tai bảo tồn thần kinh VII</t>
  </si>
  <si>
    <t xml:space="preserve"> Phẫu thuật cắt u men xương hàm dưới giữ lại bờ nền</t>
  </si>
  <si>
    <t>Phẫu thuật cắt lồi xương</t>
  </si>
  <si>
    <t xml:space="preserve">  Phẫu thuật làm sâu ngách tiền đình</t>
  </si>
  <si>
    <t xml:space="preserve">   Phẫu thuật mở xoang hàm để lấy chóp răng hoặc răng ngầm</t>
  </si>
  <si>
    <t xml:space="preserve"> Phẫu thuật điều trị viêm xoang hàm do răng</t>
  </si>
  <si>
    <t>Phẫu thuật lấy xương chết, nạo rò điều trị viêm xương hàm</t>
  </si>
  <si>
    <t xml:space="preserve"> Phẫu thuật điều trị hoại tử xương hàm do tia xạ</t>
  </si>
  <si>
    <t xml:space="preserve"> Phẫu thuật điều trị hoại tử xương và phần mềm vùng hàm mặt do tia xạ</t>
  </si>
  <si>
    <t xml:space="preserve"> Phẫu thuật cắt nang do răng xương hàm trên</t>
  </si>
  <si>
    <t xml:space="preserve"> Phẫu thuật cắt nang không do răng xương hàm trên</t>
  </si>
  <si>
    <t xml:space="preserve"> Phẫu thuật cắt nang do răng xương hàm trên có can thiệp xoang</t>
  </si>
  <si>
    <t xml:space="preserve">  Phẫu thuật cắt nang do răng xương hàm dưới</t>
  </si>
  <si>
    <t xml:space="preserve"> Phẫu thuật cắt nang không do răng xương hàm dưới</t>
  </si>
  <si>
    <t xml:space="preserve"> Phẫu thuật rạch dẫn lưu viêm tẩy lan tỏa vùng hàm mặt</t>
  </si>
  <si>
    <t xml:space="preserve"> Phẫu thuật rạch dẫn lưu áp xe nông vùng hàm mặt</t>
  </si>
  <si>
    <t xml:space="preserve"> Chọc thăm dò u, nang vùng hàm mặt</t>
  </si>
  <si>
    <t>Điều trị u lợi bằng Laser</t>
  </si>
  <si>
    <t>Chọc dò dịch màng phổi dưới hướng dẫn của siêu âm</t>
  </si>
  <si>
    <t xml:space="preserve">Đặt ống dẫn lưu khoang màng phổi
</t>
  </si>
  <si>
    <t xml:space="preserve">Kỹ thuật ho có điều khiển
</t>
  </si>
  <si>
    <t>Kỹ thuật tập thở cơ hoành</t>
  </si>
  <si>
    <t xml:space="preserve">Kỹ thuật vỗ rung dẫn lưu tư thế
</t>
  </si>
  <si>
    <t>Hướng dẫn kỹ thuật tiêm Insulin</t>
  </si>
  <si>
    <t xml:space="preserve">Hướng dẫn tự chăm sóc bàn chân
</t>
  </si>
  <si>
    <t xml:space="preserve">Tư vấn chế độ dinh dưỡng và tập luyện
</t>
  </si>
  <si>
    <t xml:space="preserve">BS_7.259 </t>
  </si>
  <si>
    <t xml:space="preserve">Nghiệm pháp hạ đường huyết bằng insulin
</t>
  </si>
  <si>
    <t>BS_7.278</t>
  </si>
  <si>
    <t xml:space="preserve">Khám bàn chân trên người bệnh đái tháo đường
</t>
  </si>
  <si>
    <t xml:space="preserve">BS_7.279 </t>
  </si>
  <si>
    <t xml:space="preserve">Nghiệm pháp hạ đường huyết (không bao gồm đường máu mao mạch)
</t>
  </si>
  <si>
    <t>BS_7.280</t>
  </si>
  <si>
    <t xml:space="preserve">Kỹ thuật đo đường huyết liên tục
</t>
  </si>
  <si>
    <t>BS_7.281</t>
  </si>
  <si>
    <t xml:space="preserve">Kỹ thuật đo đường huyết liên tục và bơm truyền Insulin liên tục dưới da
</t>
  </si>
  <si>
    <t xml:space="preserve">20.25 </t>
  </si>
  <si>
    <t xml:space="preserve">Nội soi khí - phế quản ống mềm chẩn đoán
</t>
  </si>
  <si>
    <t xml:space="preserve">Nội soi khí - phế quản ống mềm qua ống nội khí quản
</t>
  </si>
  <si>
    <t xml:space="preserve">Nội soi khí - phế quản ống mềm hút đờm qua ống nội khí quản
</t>
  </si>
  <si>
    <t>Tháo buồng tiêm truyền</t>
  </si>
  <si>
    <t>Rửa buồng tiêm truyền</t>
  </si>
  <si>
    <t>Sinh thiết vú bằng kim</t>
  </si>
  <si>
    <t>17.YHHN hóa trị, xạ trị</t>
  </si>
  <si>
    <t xml:space="preserve">Truyền tĩnh mạch thuốc chống ung thư </t>
  </si>
  <si>
    <t>Phẫu thuật kết hợp xương trên màn tăng sáng</t>
  </si>
  <si>
    <t>BS_23.280</t>
  </si>
  <si>
    <t>07. NỘI TIẾT</t>
  </si>
  <si>
    <t xml:space="preserve"> 20. NỘI SOI CHẨN ĐOÁN CAN THIỆP</t>
  </si>
  <si>
    <t>5. TIẾT NIỆU</t>
  </si>
  <si>
    <t xml:space="preserve">16. RĂNG HÀM MẶT </t>
  </si>
  <si>
    <t>13. Sinh dục nữ</t>
  </si>
  <si>
    <t xml:space="preserve">Định lượng Kẽm </t>
  </si>
  <si>
    <t>BS_23.318</t>
  </si>
  <si>
    <t>CTCH</t>
  </si>
  <si>
    <t xml:space="preserve">ung bướu </t>
  </si>
  <si>
    <t xml:space="preserve">DỊCH VỤ KỸ THUẬT THEO YÊU CẦU </t>
  </si>
  <si>
    <t>Test thở C14O2 tìm H.Pylori</t>
  </si>
  <si>
    <t>Nội tiêu hóa</t>
  </si>
  <si>
    <t>PL2</t>
  </si>
  <si>
    <t>KKB</t>
  </si>
  <si>
    <t xml:space="preserve">Nội tổng hợp </t>
  </si>
  <si>
    <t>GPB</t>
  </si>
  <si>
    <t xml:space="preserve">Không </t>
  </si>
  <si>
    <t>Điều trị suy tĩnh mạch chi dưới bằng đốt sóng RF, Lazer…</t>
  </si>
  <si>
    <t>Siêu âm tầm soát dị tật thai nhi</t>
  </si>
  <si>
    <t>Siêu âm 3D/4D thai nhi</t>
  </si>
  <si>
    <t>Siêu âm doppler thai nhi 3 tháng cuối</t>
  </si>
  <si>
    <t>Siêu âm doppler thai nhi 3 tháng giữa</t>
  </si>
  <si>
    <t>Siêu âm doppler thai nhi 3 tháng đầu</t>
  </si>
  <si>
    <t>Chụp cộng hưởng từ toàn thân tầm soát và đánh giá giai đoạn có tiêm tương phản (1.5T)</t>
  </si>
  <si>
    <t>Chụp cộng hưởng từ toàn thân tầm soát và đánh giá giai đoạn TNM (1.5T)</t>
  </si>
  <si>
    <t>Chụp cộng hưởng từ động mạch toàn thân có tiêm tương phản (1.5T)</t>
  </si>
  <si>
    <t>Chụp cộng hưởng từ động mạch chi toàn thân (1.5T)</t>
  </si>
  <si>
    <t>Chụp cắt lớp vi tính gan có dựng hình đường mật (từ 1- 32 dãy)</t>
  </si>
  <si>
    <t>Chụp cắt lớp vi tính phổi liều thấp tầm soát u (từ 64- 128 dãy)</t>
  </si>
  <si>
    <t>Chụp cắt lớp vi tính phổi liều thấp tầm soát u (từ 1- 32 dãy)</t>
  </si>
  <si>
    <t>18.40</t>
  </si>
  <si>
    <t>Sinh thiết phần mềm dưới cắt lớp vi tính</t>
  </si>
  <si>
    <t>Chọc mạch máu dưới hướng dẫn siêu âm</t>
  </si>
  <si>
    <t>Siêu âm có chất tương phản</t>
  </si>
  <si>
    <t>Chọc hút dịch ổ khớp dưới hướng dẫn siêu âm</t>
  </si>
  <si>
    <t>Chọc hút hạch (hoặc u) dưới hướng dẫn siêu âm</t>
  </si>
  <si>
    <t>Siêu âm nội soi</t>
  </si>
  <si>
    <t>Tiêm xơ khối u dưới hướng dẫn của siêu âm</t>
  </si>
  <si>
    <t>Bơm Ethanol trực tiếp dưới hướng dẫn siêu âm</t>
  </si>
  <si>
    <t>Chích đốt laser dưới hướng dẫn siêu âm</t>
  </si>
  <si>
    <t>Sinh thiết các tạng dưới hướng dẫn siêu âm</t>
  </si>
  <si>
    <t>18.620</t>
  </si>
  <si>
    <t>Sinh thiết tinh hoàn - mào tinh hoàn tìm tinh trùng và trữ tinh trùng</t>
  </si>
  <si>
    <t>Sinh thiết tinh hoàn - mào tinh hoàn tìm tinh trùng</t>
  </si>
  <si>
    <t>Chụp và nút mạch điều trị giãn tĩnh mạch tinh</t>
  </si>
  <si>
    <t>Nút động mạch trong điều trị chảy máu do các khối u ac tính vùng tiểu khung (ung thư bàng quang không có chỉ định phẫu thuật,…)</t>
  </si>
  <si>
    <t>Chọc tế bào tuyến giáp bằng kim nhỏ dưới hướng dẫn của siêu âm</t>
  </si>
  <si>
    <t>Hút dịch ổ bụng dưới hướng dẫn của siêu âm</t>
  </si>
  <si>
    <t>Điều trị phì đại lành tính tuyến tiền liệt bằng nút động mạch tuyến tiền liệt</t>
  </si>
  <si>
    <t>Nong điều trị hẹp tắc vị tràng số hóa xóa nền</t>
  </si>
  <si>
    <t>Chụp và lấy máu tĩnh mạch tuyến yên số hóa xóa nền</t>
  </si>
  <si>
    <t>Chụp và lấy máu tĩnh mạch tuyến thượng thận số hóa xóa nền</t>
  </si>
  <si>
    <t>Chụp cắt lớp vi tính ngực liều thấp không tiêm thuốc cản quang</t>
  </si>
  <si>
    <t>Thủ thuật chụp X-quang bàng quang xuôi chiều (qua ống thông mở bàng quang)</t>
  </si>
  <si>
    <t>Chụp đường mật xuyên gan qua da (PTC) (72-CĐ hình ảnh)</t>
  </si>
  <si>
    <t>Chụp lưu thông ruột non có dùng ống thông</t>
  </si>
  <si>
    <t>Đốt u vú bằng vi sóng</t>
  </si>
  <si>
    <t>Đốt u vú bằng laser</t>
  </si>
  <si>
    <t>Đốt u vú bằng RFA</t>
  </si>
  <si>
    <t>Chụp đường mật và túi mật cản quang tiêm tĩnh mạch</t>
  </si>
  <si>
    <t>Chụp động mạch cảnh, động mạch đốt sống</t>
  </si>
  <si>
    <t>Chụp MRI toàn bộ cột sống 1.5T, 3T</t>
  </si>
  <si>
    <t>Chụp CTscanner có dựng hình toàn bộ cột sống 64, 128, 256 dãy</t>
  </si>
  <si>
    <t>Chụp động mạch phế quản dưới X-quang tăng sáng, số hóa xóa nền</t>
  </si>
  <si>
    <t>Chụp động mạch phổi dưới X-quang tăng sáng, số hóa xóa nền</t>
  </si>
  <si>
    <t>Siêu âm doppler ổ bụng (gan mật, tụy, lách, thận, bàng quang)</t>
  </si>
  <si>
    <t>Chụp đường mật qua Kerh</t>
  </si>
  <si>
    <t>Can thiệp qua da điều trị giảm đau chọn lọc vùng cột sống thắt lưng/cùng có sử dụng sóng cao tần</t>
  </si>
  <si>
    <t>BS_18.744</t>
  </si>
  <si>
    <t>BS_18.742</t>
  </si>
  <si>
    <t>BS_18.741</t>
  </si>
  <si>
    <t>BS_18.739</t>
  </si>
  <si>
    <t>BS_18.738</t>
  </si>
  <si>
    <t>BS_18.737</t>
  </si>
  <si>
    <t>BS_18.736</t>
  </si>
  <si>
    <t>BS_18.735</t>
  </si>
  <si>
    <t>BS_18.729</t>
  </si>
  <si>
    <t>BS_18.728</t>
  </si>
  <si>
    <t>BS_18.722</t>
  </si>
  <si>
    <t>BS_18.721</t>
  </si>
  <si>
    <t>BS_18.719</t>
  </si>
  <si>
    <t>BS_18.715</t>
  </si>
  <si>
    <t>BS_18.714</t>
  </si>
  <si>
    <t>BS_18.712</t>
  </si>
  <si>
    <t>BS_18.711</t>
  </si>
  <si>
    <t>BS_18.708</t>
  </si>
  <si>
    <t>BS_18.707</t>
  </si>
  <si>
    <t>BS_18.706</t>
  </si>
  <si>
    <t>BS_18.705</t>
  </si>
  <si>
    <t>BS_18.720</t>
  </si>
  <si>
    <t>Chụp cắt lớp vi tính động mạch chủ ngực (từ 64-128dãy)</t>
  </si>
  <si>
    <t>TT</t>
  </si>
  <si>
    <t>Giá so sánh</t>
  </si>
  <si>
    <t xml:space="preserve">BVĐK tỉnh Lào Cai  Quyết định số 65/QĐ-BVT ngày 23/01/2025 </t>
  </si>
  <si>
    <t xml:space="preserve">BV Sản Nhi Lào Cai Quyết định số 656/QĐ-BVSN ngày
31/12/2024 </t>
  </si>
  <si>
    <t xml:space="preserve">BV Việt Đức Quyết định số 733/QĐ-VĐ ngày 07/03/2024 </t>
  </si>
  <si>
    <t>BV PSản Thanh Hóa Quyết định số 1228/QĐ-BVPS ngày 31/12/2024</t>
  </si>
  <si>
    <t>BVĐK tỉnh Yên Bái Quyết định số 41/QĐ-BVĐK ngày 06/02/2024</t>
  </si>
  <si>
    <t>BVND Gia Định (Chỉ có file bảng giá)</t>
  </si>
  <si>
    <t>BV Đức Giang (Chỉ có file bảng giá)</t>
  </si>
  <si>
    <t>BVĐK Quảng Ninh Quyết đinh số 3190/QĐ-BVT ngày 30/12/2024</t>
  </si>
  <si>
    <t xml:space="preserve">Cộng </t>
  </si>
  <si>
    <t>BV Da liễu HN Quyết định số 35/QĐ-BVDL ngày 08/01/2025</t>
  </si>
  <si>
    <t>Bệnh viện E Quyết định số 4411/QĐ-BVE ngày 31/12/2024</t>
  </si>
  <si>
    <t>BV Bach Mai  Quyết định số 7189/QĐ-BM ngày 31/12/2024</t>
  </si>
  <si>
    <t>Ngày giường bệnh Hồi sức cấp cứu</t>
  </si>
  <si>
    <t>Hút dịch khớp cổ chân</t>
  </si>
  <si>
    <t>02.0355.0112</t>
  </si>
  <si>
    <t>Hút dịch khớp cổ tay</t>
  </si>
  <si>
    <t>02.0357.0112</t>
  </si>
  <si>
    <t>Hút dịch khớp gối</t>
  </si>
  <si>
    <t>02.0349.0112</t>
  </si>
  <si>
    <t>Hút dịch khớp háng</t>
  </si>
  <si>
    <t>02.0351.0112</t>
  </si>
  <si>
    <t>Hút dịch khớp khuỷu</t>
  </si>
  <si>
    <t>02.0353.0112</t>
  </si>
  <si>
    <t>Hút dịch khớp vai</t>
  </si>
  <si>
    <t>02.0359.0112</t>
  </si>
  <si>
    <t>Hút nang bao hoạt dịch</t>
  </si>
  <si>
    <t>02.0361.0112</t>
  </si>
  <si>
    <t>Chụp X-quang Chausse III</t>
  </si>
  <si>
    <t>Chụp X-quang cột sống cổ C1-C2</t>
  </si>
  <si>
    <t>Chụp X-quang cột sống thắt lưng De Sèze</t>
  </si>
  <si>
    <t>Chụp X-quang đỉnh phổi ưỡn</t>
  </si>
  <si>
    <t>Chụp X-quang hố yên thẳng hoặc nghiêng</t>
  </si>
  <si>
    <t>Chụp X-quang Schuller</t>
  </si>
  <si>
    <t>Chụp X-quang toàn bộ chi dưới thẳng</t>
  </si>
  <si>
    <t>Chụp X-quang thực quản cổ nghiêng</t>
  </si>
  <si>
    <t>Chụp X-quang ruột non</t>
  </si>
  <si>
    <t>Chụp X-quang thực quản dạ dày</t>
  </si>
  <si>
    <t>Chụp X-quang đại tràng</t>
  </si>
  <si>
    <t>Chụp X-quang bể thận - niệu quản xuôi dòng</t>
  </si>
  <si>
    <t>Chụp X-quang niệu đồ tĩnh mạch (UIV)</t>
  </si>
  <si>
    <t>Chụp X-quang niệu quản - bể thận ngược dòng</t>
  </si>
  <si>
    <t>Chụp X-quang tử cung vòi trứng</t>
  </si>
  <si>
    <t>Chụp X-quang cột sống cổ động, nghiêng 3 tư thế</t>
  </si>
  <si>
    <t>Chụp X-quang khớp cùng chậu thẳng chếch hai bên</t>
  </si>
  <si>
    <t>Chụp cắt lớp vi tính tầng trên ổ bụng thường quy (gồm: chụp cắt lớp vi tính gan - mật, tụy, lách, dạ dày - tá tràng.v.v.) (từ 64-128 dãy)</t>
  </si>
  <si>
    <t>Chụp cắt lớp vi tính tiểu khung thường quy (gồm: chụp cắt lớp vi tính tử cung - buồng trứng, tiền liệt tuyến, các khối u vùng tiểu khung.v.v.) (từ 64-128 dãy)</t>
  </si>
  <si>
    <t>Chụp cắt lớp vi tính nội soi ảo cây phế quản (từ 64-128 dãy)</t>
  </si>
  <si>
    <t>Chụp cắt lớp vi tính phổi độ phân giải cao (từ 64-128 dãy)</t>
  </si>
  <si>
    <t>Chụp cắt lớp vi tính tính điểm vôi hóa mạch vành (từ 64-128 dãy)</t>
  </si>
  <si>
    <t>Chụp cắt lớp vi tính tầm soát toàn thân (từ 64-128 dãy)</t>
  </si>
  <si>
    <t>Chụp cắt lớp vi tính bụng - tiểu khung thường quy (từ ≥ 256 dãy)</t>
  </si>
  <si>
    <t>Chụp cắt lớp vi tính tầng trên ổ bụng thường quy (gồm: chụp cắt lớp vi tính gan - mật, tụy, lách, dạ dày - tá tràng.v.v.) (từ ≥ 256 dãy)</t>
  </si>
  <si>
    <t>Chụp cộng hưởng từ động mạch chủ - chậu (1.5T)</t>
  </si>
  <si>
    <t>Chụp cộng hưởng từ động mạch chủ - ngực (1.5T)</t>
  </si>
  <si>
    <t>Chụp cộng hưởng từ động mạch chủ - chậu (≥ 3T)</t>
  </si>
  <si>
    <t xml:space="preserve">Thay băng </t>
  </si>
  <si>
    <t>Khâu vết thương phần mềm dài dưới 10 cm</t>
  </si>
  <si>
    <t xml:space="preserve">Khâu vết thương phần mềm dài trên 10 cm </t>
  </si>
  <si>
    <t>Khâu vết thương phần mềm dài trên 10 cm</t>
  </si>
  <si>
    <t>Phẫu thuật nội soi cắt bán phần 2 thùy tuyến giáp trong bướu giáp đa nhân</t>
  </si>
  <si>
    <t xml:space="preserve">Cắt phymosis </t>
  </si>
  <si>
    <t>Đóng lỗ rò đường lệ</t>
  </si>
  <si>
    <t>Cầm máu mũi bằng vật liệu cầm máu</t>
  </si>
  <si>
    <t>Phẫu thuật cắt bỏ u nang vành tai, u bã đậu dái tai</t>
  </si>
  <si>
    <t>Nội soi sinh thiết u vòm</t>
  </si>
  <si>
    <t>Điều trị tủy răng có sử dụng kính hiển vi và hàn kín hệ thống ống tủy bằng Gutta percha nguội</t>
  </si>
  <si>
    <t>Điều trị tủy răng có sử dụng kính hiển vi và hàn kín hệ thống ống tủy bằng Gutta percha nóng chảy</t>
  </si>
  <si>
    <t>Điều trị tủy răng có sử dụng laser và hàn kín hệ thống ống tủy bằng Gutta percha nguội</t>
  </si>
  <si>
    <t>Điều trị tủy răng có sử dụng laser và hàn kín hệ thống ống tủy bằng Gutta percha nóng chảy</t>
  </si>
  <si>
    <t>Điều trị tủy răng và hàn kín hệ thống ống tủy bằng Gutta percha có sử dụng trâm xoay máy</t>
  </si>
  <si>
    <t>Điều trị tủy răng và hàn kín hệ thống ống tủy bằng Gutta percha nguội có sử dụng châm xoay cầm tay</t>
  </si>
  <si>
    <t>Điều trị tủy răng và hàn kín hệ thống ống tủy bằng Gutta percha nguội có sử dụng trâm xoay cầm tay</t>
  </si>
  <si>
    <t>Điều trị tủy răng và hàn kín hệ thống ống tủy bằng Gutta percha nguội có sử dụng trâm xoay máy</t>
  </si>
  <si>
    <t>Điều trị tủy răng và hàn kín hệ thống ống tủy bằng Gutta percha nóng chảy có sử dụng trâm xoay cầm tay</t>
  </si>
  <si>
    <t>Điều trị tủy răng sữa</t>
  </si>
  <si>
    <t>Chiếu tia Plasma lạnh điều trị vết thương hoặc vết mổ</t>
  </si>
  <si>
    <r>
      <t xml:space="preserve"> Siêu âm đàn  hồi mô(gan, tuyến vú…) </t>
    </r>
    <r>
      <rPr>
        <sz val="12"/>
        <color rgb="FFFF0000"/>
        <rFont val="Times New Roman"/>
        <family val="1"/>
      </rPr>
      <t xml:space="preserve">/Đo độ đàn hồi gan </t>
    </r>
  </si>
  <si>
    <t>17.0160.0245</t>
  </si>
  <si>
    <t>17.0007.0234</t>
  </si>
  <si>
    <t>Điều trị bằng các dòng điện xung</t>
  </si>
  <si>
    <t>17.0006.0231</t>
  </si>
  <si>
    <t>Điều trị bằng điện phân dẫn thuốc</t>
  </si>
  <si>
    <t>17.0010.0236</t>
  </si>
  <si>
    <t>Điều trị bằng dòng giao thoa</t>
  </si>
  <si>
    <t>17.0026.0220</t>
  </si>
  <si>
    <t>Điều trị bằng máy kéo giãn cột sống</t>
  </si>
  <si>
    <t>17.0018.0221</t>
  </si>
  <si>
    <t>Điều trị bằng Parafin</t>
  </si>
  <si>
    <t>17.0008.0253</t>
  </si>
  <si>
    <t>Điều trị bằng siêu âm</t>
  </si>
  <si>
    <t>17.0001.0254</t>
  </si>
  <si>
    <t>Điều trị bằng sóng ngắn</t>
  </si>
  <si>
    <t>17.0011.0237</t>
  </si>
  <si>
    <t>Điều trị bằng tia hồng ngoại</t>
  </si>
  <si>
    <t>17.0004.0232</t>
  </si>
  <si>
    <t>Điều trị bằng từ trường</t>
  </si>
  <si>
    <t>17.0078.0238</t>
  </si>
  <si>
    <t>Kỹ thuật kéo nắn trị liệu</t>
  </si>
  <si>
    <t>17.0034.0267</t>
  </si>
  <si>
    <t>17.0033.0266</t>
  </si>
  <si>
    <t>17.0085.0282</t>
  </si>
  <si>
    <t>Kỹ thuật xoa bóp vùng</t>
  </si>
  <si>
    <t>17.0090.0267</t>
  </si>
  <si>
    <t>Tập điều hợp vận động</t>
  </si>
  <si>
    <t>17.0039.0267</t>
  </si>
  <si>
    <t>Tập đứng thăng bằng tĩnh và động</t>
  </si>
  <si>
    <t>17.0037.0267</t>
  </si>
  <si>
    <t>Tập ngồi thăng bằng tĩnh và động</t>
  </si>
  <si>
    <t>17.0104.0263</t>
  </si>
  <si>
    <t>Tập nuốt</t>
  </si>
  <si>
    <t>17.0056.0267</t>
  </si>
  <si>
    <t>Tập vận động có kháng trở</t>
  </si>
  <si>
    <t>17.0053.0267</t>
  </si>
  <si>
    <t>17.0052.0267</t>
  </si>
  <si>
    <t>Tập vận động thụ động</t>
  </si>
  <si>
    <t>10.0932.0557</t>
  </si>
  <si>
    <t>Phẫu thuật kết hợp xương trên màn hình tăng sáng</t>
  </si>
  <si>
    <t>Phẫu thuật tái tạo xương ổ răng bằng màng sinh học</t>
  </si>
  <si>
    <t>Kỹ thuật tập đứng và đi cho người bệnh liệt nửa người</t>
  </si>
  <si>
    <t>Kỹ thuật tập tay và bàn tay cho người bệnh liệt nửa người</t>
  </si>
  <si>
    <t>1.000.000</t>
  </si>
  <si>
    <t>Tập nằm đúng tư thế cho người bệnh liệt nửa người</t>
  </si>
  <si>
    <t>Tập lăn trở khi nằm</t>
  </si>
  <si>
    <t>Tập thay đổi tư thế từ nằm sang ngồi</t>
  </si>
  <si>
    <t>Tập thay đổi tư thế từ ngồi sang đứng</t>
  </si>
  <si>
    <t>Tập vận động chủ động</t>
  </si>
  <si>
    <t>Tập vận động tự do tứ chi</t>
  </si>
  <si>
    <t>Kỹ thuật vỗ rung lồng ngực</t>
  </si>
  <si>
    <t>Kỹ thuật dẫn lưu tư thế</t>
  </si>
  <si>
    <t>Kỹ thuật di động khớp</t>
  </si>
  <si>
    <t>Kỹ thuật di động mô mềm</t>
  </si>
  <si>
    <t>6 313 000</t>
  </si>
  <si>
    <t>Chưa bao gồm kít tách huyết tương</t>
  </si>
  <si>
    <t>BV Sản Nhi Lào Cai Quyết định số 656/QĐ-BVSN ngày</t>
  </si>
  <si>
    <t>BV RHM  Quyết đinh số 698/QĐ-BVRHMTWHN ngày 28/04/2025</t>
  </si>
  <si>
    <t>Cộng lượt</t>
  </si>
  <si>
    <t>Cộng giá</t>
  </si>
  <si>
    <t>Giá BQ</t>
  </si>
  <si>
    <t>Tỷ lệ tăng so với giá NQ 62</t>
  </si>
  <si>
    <t xml:space="preserve">Mức  giá  theo Nghị Quyết số 62/ NQ-HĐND ngày 05/12/2024 của Hội đồng nhân dân tỉnh </t>
  </si>
  <si>
    <t>BVĐK tỉnh Hòa Bình Quyết định số 639/BVĐKT-TCKT ngày 14/05/2025</t>
  </si>
  <si>
    <t>Quyết định phê duyệt</t>
  </si>
  <si>
    <t>80/QĐ-SYT</t>
  </si>
  <si>
    <t>163/QĐ-SYT</t>
  </si>
  <si>
    <t>126/QĐ-SYT</t>
  </si>
  <si>
    <t>422/QĐ-SYT</t>
  </si>
  <si>
    <t>154/QĐ-SYT</t>
  </si>
  <si>
    <t>2.349</t>
  </si>
  <si>
    <t>2.351</t>
  </si>
  <si>
    <t>2.353</t>
  </si>
  <si>
    <t>2.355</t>
  </si>
  <si>
    <t>2.357</t>
  </si>
  <si>
    <t>2.359</t>
  </si>
  <si>
    <t>2.361</t>
  </si>
  <si>
    <t>1021/QĐ-SYT</t>
  </si>
  <si>
    <t>436/QĐ-SYT</t>
  </si>
  <si>
    <t>1197/QĐ-SYT</t>
  </si>
  <si>
    <t>1403/QĐ-SYT</t>
  </si>
  <si>
    <t>369/QĐ-SYT</t>
  </si>
  <si>
    <t>10.932</t>
  </si>
  <si>
    <t>17.1</t>
  </si>
  <si>
    <t>17.4</t>
  </si>
  <si>
    <t>17.6</t>
  </si>
  <si>
    <t>17.7</t>
  </si>
  <si>
    <t>17.8</t>
  </si>
  <si>
    <t>17.10</t>
  </si>
  <si>
    <t>17.11</t>
  </si>
  <si>
    <t>17.18</t>
  </si>
  <si>
    <t>17.26</t>
  </si>
  <si>
    <t>17.33</t>
  </si>
  <si>
    <t>17.34</t>
  </si>
  <si>
    <t>17.37</t>
  </si>
  <si>
    <t>17.39</t>
  </si>
  <si>
    <t>17.52</t>
  </si>
  <si>
    <t>17.53</t>
  </si>
  <si>
    <t>17.56</t>
  </si>
  <si>
    <t>17.78</t>
  </si>
  <si>
    <t>17.85</t>
  </si>
  <si>
    <t>17.90</t>
  </si>
  <si>
    <t>17.104</t>
  </si>
  <si>
    <t>17.160</t>
  </si>
  <si>
    <t>Điều trị bằng laser công suất thấp nội mạch</t>
  </si>
  <si>
    <t>Chưa có mã tương đương</t>
  </si>
  <si>
    <t>17.31</t>
  </si>
  <si>
    <t>17.32</t>
  </si>
  <si>
    <t>Kỹ thuật đặt tư thế đúng cho người bệnh liệt tủy</t>
  </si>
  <si>
    <t>17.35</t>
  </si>
  <si>
    <t>17.38</t>
  </si>
  <si>
    <t>17.54</t>
  </si>
  <si>
    <t>17.55</t>
  </si>
  <si>
    <t>17.57</t>
  </si>
  <si>
    <t>Tập kéo giãn</t>
  </si>
  <si>
    <t>17.76</t>
  </si>
  <si>
    <t>17.77</t>
  </si>
  <si>
    <t>17.79</t>
  </si>
  <si>
    <t>17.80</t>
  </si>
  <si>
    <t>17.94</t>
  </si>
  <si>
    <t>Kỹ thuật hướng dẫn người liệt nửa người ra vào xe lăn</t>
  </si>
  <si>
    <t>17.100</t>
  </si>
  <si>
    <t>Tập các chức năng sinh hoạt hàng ngày (ADL) (ăn uống, tắm rửa, vệ sinh, vui chơi giải trí…)</t>
  </si>
  <si>
    <t>17.103</t>
  </si>
  <si>
    <t>Tập các chức năng sinh hoạt hàng ngày (ADL) với các dụng cụ trợ giúp thích nghi</t>
  </si>
  <si>
    <t>17.122</t>
  </si>
  <si>
    <t>Thử cơ bằng tay</t>
  </si>
  <si>
    <t>17.123</t>
  </si>
  <si>
    <t>Đo tầm vận động khớp</t>
  </si>
  <si>
    <t>11.476.000</t>
  </si>
  <si>
    <t>BVĐK tỉnh Yên Bái Quyết định số 406/QĐ-BVĐK ngày 21/05/2025</t>
  </si>
  <si>
    <t xml:space="preserve">BVĐK tỉnh Băc Kạn  Quyết định số 2138/TB-BVĐK ngày 30/11/2023 </t>
  </si>
  <si>
    <t xml:space="preserve">BV Việt Đức Quyết định số 2057/QĐ-VĐ ngày 14/08/2023 </t>
  </si>
  <si>
    <t>BV Đà Nẵng Quyết đinh số 1487/QĐ-BVĐN ngày 27/12/2024</t>
  </si>
  <si>
    <t>BVĐK Hải Dương Quyết đinh số 279/QĐ-BV ngày 12/02/2025</t>
  </si>
  <si>
    <t>Giá Min</t>
  </si>
  <si>
    <t>Giá BQ- Giá NQ62</t>
  </si>
  <si>
    <t>Giá min - GiáNQ62</t>
  </si>
  <si>
    <t>Giá đề nghị</t>
  </si>
  <si>
    <t>1.682.500</t>
  </si>
  <si>
    <t>16.100</t>
  </si>
  <si>
    <t>16.101</t>
  </si>
  <si>
    <t>16.102</t>
  </si>
  <si>
    <t>16.103</t>
  </si>
  <si>
    <t>16.110</t>
  </si>
  <si>
    <t>16.111</t>
  </si>
  <si>
    <t>16.116</t>
  </si>
  <si>
    <t>16.117</t>
  </si>
  <si>
    <t>16.118</t>
  </si>
  <si>
    <t>16.119</t>
  </si>
  <si>
    <t>16.207</t>
  </si>
  <si>
    <t>16.208</t>
  </si>
  <si>
    <t>16.209</t>
  </si>
  <si>
    <t>16.210</t>
  </si>
  <si>
    <t>16.211</t>
  </si>
  <si>
    <t>16.212</t>
  </si>
  <si>
    <t>16.213</t>
  </si>
  <si>
    <t>16.215</t>
  </si>
  <si>
    <t>16.219</t>
  </si>
  <si>
    <t>16.221</t>
  </si>
  <si>
    <t>16.231</t>
  </si>
  <si>
    <t>16.240</t>
  </si>
  <si>
    <t>16.340</t>
  </si>
  <si>
    <t>16.256</t>
  </si>
  <si>
    <t>16.257</t>
  </si>
  <si>
    <t>16.258</t>
  </si>
  <si>
    <t>16.259</t>
  </si>
  <si>
    <t>16.260</t>
  </si>
  <si>
    <t>16.261</t>
  </si>
  <si>
    <t>16.262</t>
  </si>
  <si>
    <t>16.263</t>
  </si>
  <si>
    <t>16.282</t>
  </si>
  <si>
    <t>16.283</t>
  </si>
  <si>
    <t>16.284</t>
  </si>
  <si>
    <t>16.285</t>
  </si>
  <si>
    <t>16.289</t>
  </si>
  <si>
    <t>16.290</t>
  </si>
  <si>
    <t>16.294</t>
  </si>
  <si>
    <t>16.295</t>
  </si>
  <si>
    <t>16.296</t>
  </si>
  <si>
    <t>16.297</t>
  </si>
  <si>
    <t>16.299</t>
  </si>
  <si>
    <t>16.302</t>
  </si>
  <si>
    <t>16.303</t>
  </si>
  <si>
    <t>16.305</t>
  </si>
  <si>
    <t>16.308</t>
  </si>
  <si>
    <t>16.309</t>
  </si>
  <si>
    <t>16.310</t>
  </si>
  <si>
    <t>16.311</t>
  </si>
  <si>
    <t>16.312</t>
  </si>
  <si>
    <t>16.313</t>
  </si>
  <si>
    <t>16.314</t>
  </si>
  <si>
    <t>16.318</t>
  </si>
  <si>
    <t>16.319</t>
  </si>
  <si>
    <t>16.320</t>
  </si>
  <si>
    <t>16.321</t>
  </si>
  <si>
    <t>16.322</t>
  </si>
  <si>
    <t>16.323</t>
  </si>
  <si>
    <t>16.324</t>
  </si>
  <si>
    <t>16.325</t>
  </si>
  <si>
    <t>16.326</t>
  </si>
  <si>
    <t>16.327</t>
  </si>
  <si>
    <t>16.328</t>
  </si>
  <si>
    <t>16.329</t>
  </si>
  <si>
    <t>16.330</t>
  </si>
  <si>
    <t>16.331</t>
  </si>
  <si>
    <t>16.332</t>
  </si>
  <si>
    <t>16.334</t>
  </si>
  <si>
    <t>16.338</t>
  </si>
  <si>
    <t>16.339</t>
  </si>
  <si>
    <t>03.1022.0128</t>
  </si>
  <si>
    <t>02.0013.0096</t>
  </si>
  <si>
    <t>03.0053.0128</t>
  </si>
  <si>
    <t>9.100</t>
  </si>
  <si>
    <t>Kỹ năng vận động môi miệng chuẩn bị cho nói</t>
  </si>
  <si>
    <t>3.750</t>
  </si>
  <si>
    <t>Không có mã tương đương</t>
  </si>
  <si>
    <t>Cấy ghép Implant tức thì sau nhổ răng</t>
  </si>
  <si>
    <t>Phẫu thuật ghép biểu mô và mô liên kết làm tăng chiều cao lợi dính</t>
  </si>
  <si>
    <t>Phẫu thuật cắt lợi điều trị túi quanh răng</t>
  </si>
  <si>
    <t xml:space="preserve">Liên kết cố định răng lung lay bằng nẹp kim loại
</t>
  </si>
  <si>
    <t xml:space="preserve">Liên kết cố định răng lung lay bằng dây cung kim loại và Composite
</t>
  </si>
  <si>
    <t>Phẫu thuật tách xương để cấy ghép Implant</t>
  </si>
  <si>
    <t>Phẫu thuật nâng sàn xoang hàm sử dụng vật liệu hỗn hợp để cấy ghép Implant</t>
  </si>
  <si>
    <t>Phẫu thuật nâng sàn xoang hàm sử dụng vật liệu tự thân để cấy ghép Implant</t>
  </si>
  <si>
    <t>Phẫu thuật nâng sàn xoang hàm sử dụng vật liệu nhân tạo để cấy ghép Implant</t>
  </si>
  <si>
    <t>Điều trị tủy răng thủng sàn bằng MTA</t>
  </si>
  <si>
    <t>Điều trị tủy răng ngoài miệng (răng bị bật, nhổ)</t>
  </si>
  <si>
    <t>Cầu sứ kim loại quý gắn bằng ốc vít trên Implant</t>
  </si>
  <si>
    <t>Cầu sứ Cercon gắn bằng ốc vít trên Implant</t>
  </si>
  <si>
    <t>Cầu sứ toàn phần gắn bằng ốc vít trên Implants</t>
  </si>
  <si>
    <t>Cầu sứ Titanium gắn bằng cement trên Implant</t>
  </si>
  <si>
    <t>Cầu sứ toàn phần gắn bằng cement trên Implant</t>
  </si>
  <si>
    <t>Hàm giả toàn phần dạng cúc bấm tựa trên Implant</t>
  </si>
  <si>
    <t>Hàm giả toàn phần dạng thanh ngang tựa trên Implant</t>
  </si>
  <si>
    <t>Phẫu thuật tạo hình xương ổ răng</t>
  </si>
  <si>
    <t>Phẫu thuật mở xương cho răng mọc</t>
  </si>
  <si>
    <t>Phẫu thuật nạo quanh cuống răng</t>
  </si>
  <si>
    <t>3.250</t>
  </si>
  <si>
    <t>2.130</t>
  </si>
  <si>
    <t>Ghi chú</t>
  </si>
  <si>
    <t>Chưa có máy</t>
  </si>
  <si>
    <t>Đang đề nghị phê duyệt</t>
  </si>
  <si>
    <t>03.1954.1019</t>
  </si>
  <si>
    <t>Chưa phê duyệt</t>
  </si>
  <si>
    <t>Mã DVKT</t>
  </si>
  <si>
    <t>Tên dịch vụ kỹ thuật</t>
  </si>
  <si>
    <t>Giá DVYC đề nghị
tại Bệnh viện Đa
khoa tỉnh Yên Bái</t>
  </si>
  <si>
    <t>03.0069.0001</t>
  </si>
  <si>
    <t>Siêu âm màng ngoài tim cấp cứu</t>
  </si>
  <si>
    <t>120.000</t>
  </si>
  <si>
    <t>-</t>
  </si>
  <si>
    <t>03.0070.0001</t>
  </si>
  <si>
    <t>Siêu âm thành ngực (cơ, phần mềm thành
ngực)</t>
  </si>
  <si>
    <t>Siêu âm ổ bụng (gan mật, tụy, lách, thận,
bàng quang)</t>
  </si>
  <si>
    <t>Siêu âm hệ tiết niệu (thận, tuyến thượng
thận, bàng quang, tiền liệt tuyến)</t>
  </si>
  <si>
    <t>Siêu âm ống tiêu hóa (dạ dày, ruột non,
đại tràng)</t>
  </si>
  <si>
    <t>Siêu âm tử cung buồng trứng qua đường
bụng</t>
  </si>
  <si>
    <t>Siêu âm khớp (gối, háng, khuỷu, cổ
tay….)</t>
  </si>
  <si>
    <t>Siêu âm phần mềm (da, tổ chức dưới da,
cơ….)</t>
  </si>
  <si>
    <t>14.0293.0002</t>
  </si>
  <si>
    <t>Siêu âm + đo trục nhãn cầu</t>
  </si>
  <si>
    <t>150.000</t>
  </si>
  <si>
    <t>03.4253.0003</t>
  </si>
  <si>
    <t>Siêu âm tim thai qua đường âm đạo</t>
  </si>
  <si>
    <t>287.000</t>
  </si>
  <si>
    <t>Siêu âm tử cung buồng trứng qua đường
âm đạo</t>
  </si>
  <si>
    <t>01.0018.0004</t>
  </si>
  <si>
    <t>Siêu âm tim cấp cứu tại giường</t>
  </si>
  <si>
    <t>380.000</t>
  </si>
  <si>
    <t>01.0019.0004</t>
  </si>
  <si>
    <t>Siêu âm Doppler mạch cấp cứu tại giường</t>
  </si>
  <si>
    <t>01.0208.0004</t>
  </si>
  <si>
    <t>Siêu âm Doppler xuyên sọ</t>
  </si>
  <si>
    <t>01.0025.0004</t>
  </si>
  <si>
    <t>Kỹ thuật đánh giá huyết động cấp cứu
không xâm nhập bằng USCOM</t>
  </si>
  <si>
    <t>02.0112.0004</t>
  </si>
  <si>
    <t>Siêu âm Doppler mạch máu</t>
  </si>
  <si>
    <t>02.0113.0004</t>
  </si>
  <si>
    <t>Siêu âm Doppler tim</t>
  </si>
  <si>
    <t>02.0119.0004</t>
  </si>
  <si>
    <t>02.0153.0004</t>
  </si>
  <si>
    <t>02.0154.0004</t>
  </si>
  <si>
    <t>Siêu âm Doppler xuyên sọ cấp cứu tại
giường</t>
  </si>
  <si>
    <t>02.0315.0004</t>
  </si>
  <si>
    <t>Siêu âm Doppler mạch máu khối u gan</t>
  </si>
  <si>
    <t>02.0316.0004</t>
  </si>
  <si>
    <t>Siêu âm Doppler mạch máu hệ tĩnh mạch
cửa hoặc mạch máu ổ bụng</t>
  </si>
  <si>
    <t>02.0445.0004</t>
  </si>
  <si>
    <t>Siêu âm mạch trong điều trị RF mạch
máu</t>
  </si>
  <si>
    <t>02.0447.0004</t>
  </si>
  <si>
    <t>Siêu âm Doppler màu tim qua thành
ngực trong tim mạch can thiệp</t>
  </si>
  <si>
    <t>03.0041.0004</t>
  </si>
  <si>
    <t>03.0043.0004</t>
  </si>
  <si>
    <t>Siêu âm Doppler mạch máu cấp cứu</t>
  </si>
  <si>
    <t>03.0143.0004</t>
  </si>
  <si>
    <t>03.2820.0004</t>
  </si>
  <si>
    <t>Siêu âm tim tại giường</t>
  </si>
  <si>
    <t>03.4248.0004</t>
  </si>
  <si>
    <t>Siêu âm tim Doppler</t>
  </si>
  <si>
    <t>03.4249.0004</t>
  </si>
  <si>
    <t>Siêu âm tim Doppler tại giường</t>
  </si>
  <si>
    <t>03.4252.0004</t>
  </si>
  <si>
    <t>Siêu âm tim thai qua thành bụng</t>
  </si>
  <si>
    <t>09.0151.0004</t>
  </si>
  <si>
    <t>06.0037.0004</t>
  </si>
  <si>
    <t>Siêu âm Doppler mạch máu ổ bụng
(động mạch chủ, mạc treo tràng trên,
thân tạng…)</t>
  </si>
  <si>
    <t>Siêu âm Doppler tĩnh mạch chậu, chủ
dưới</t>
  </si>
  <si>
    <t>Siêu âm Doppler tử cung, buồng trứng
qua đường âm đạo</t>
  </si>
  <si>
    <t>Siêu âm Doppler động mạch, tĩnh mạch
chi dưới</t>
  </si>
  <si>
    <t>Doppler động mạch cảnh, Doppler xuyên
sọ</t>
  </si>
  <si>
    <t>02.0115.0005</t>
  </si>
  <si>
    <t>Siêu âm tim cản âm</t>
  </si>
  <si>
    <t>534.000</t>
  </si>
  <si>
    <t>02.0444.0005</t>
  </si>
  <si>
    <t>Siêu âm tim cản âm cấp cứu tại giường</t>
  </si>
  <si>
    <t>02.0114.0006</t>
  </si>
  <si>
    <t>Siêu âm tim gắng sức (thảm chạy, thuốc)</t>
  </si>
  <si>
    <t>985.000</t>
  </si>
  <si>
    <t>02.0457.0006</t>
  </si>
  <si>
    <t>Siêu âm Doppler màu tim gắng sức với
Dobutamine</t>
  </si>
  <si>
    <t>02.0458.0006</t>
  </si>
  <si>
    <t>Siêu âm Dopple màu tim gắng sức với xe
đạp lực kế</t>
  </si>
  <si>
    <t>02.0116.0007</t>
  </si>
  <si>
    <t>Siêu âm tim 4D</t>
  </si>
  <si>
    <t>826.000</t>
  </si>
  <si>
    <t>Chỉ áp dụng trong trường
hợp chỉ định để thực hiện
các phẫu thuật hoặc can
thiệp tim mạch.</t>
  </si>
  <si>
    <t>02.0449.0007</t>
  </si>
  <si>
    <t>Siêu âm Doppler màu tim 3D/4D qua
thành ngực trong tim mạch can thiệp</t>
  </si>
  <si>
    <t>14.0238.0010</t>
  </si>
  <si>
    <t>Chụp khu trú dị vật nội nhãn</t>
  </si>
  <si>
    <t>99.000</t>
  </si>
  <si>
    <t>14.0239.0010</t>
  </si>
  <si>
    <t>Chụp lỗ thị giác</t>
  </si>
  <si>
    <t>14.0238.0011</t>
  </si>
  <si>
    <t>76.000</t>
  </si>
  <si>
    <t>14.0239.0011</t>
  </si>
  <si>
    <t>14.0242.0015</t>
  </si>
  <si>
    <t>Chụp OCT bán phần trước nhãn cầu</t>
  </si>
  <si>
    <t>298.000</t>
  </si>
  <si>
    <t>14.0243.0015</t>
  </si>
  <si>
    <t>Chụp OCT bán phần sau nhãn cầu</t>
  </si>
  <si>
    <t>14.0244.0015</t>
  </si>
  <si>
    <t>Chụp đáy mắt không huỳnh quang</t>
  </si>
  <si>
    <t>Chụp Xquang mật tụy ngược dòng qua
nội soi</t>
  </si>
  <si>
    <t>450.000</t>
  </si>
  <si>
    <t>Chưa bao gồm thuốc cản
quang.</t>
  </si>
  <si>
    <t>421.000</t>
  </si>
  <si>
    <t>Chụp Xquang bể thận-niệu quản xuôi
dòng</t>
  </si>
  <si>
    <t>761.000</t>
  </si>
  <si>
    <t>732.000</t>
  </si>
  <si>
    <t>Chụp Xquang niệu quản-bể thận ngược
dòng</t>
  </si>
  <si>
    <t>751.000</t>
  </si>
  <si>
    <t>399.000</t>
  </si>
  <si>
    <t>571.000</t>
  </si>
  <si>
    <t>607.000</t>
  </si>
  <si>
    <t>192.000</t>
  </si>
  <si>
    <t>595.000</t>
  </si>
  <si>
    <t>14.0238.0028</t>
  </si>
  <si>
    <t>146.000</t>
  </si>
  <si>
    <t>14.0239.0028</t>
  </si>
  <si>
    <t>Chụp Xquang Blondeau [Blondeau +
Hirtz]</t>
  </si>
  <si>
    <t>Chụp Xquang xương chính mũi nghiêng
hoặc tiếp tuyến</t>
  </si>
  <si>
    <t>Chụp Xquang cột sống ngực thẳng
nghiêng hoặc chếch</t>
  </si>
  <si>
    <t>Chụp Xquang cột sống thắt lưng thẳng
nghiêng</t>
  </si>
  <si>
    <t>Chụp Xquang cột sống thắt lưng chếch
hai bên</t>
  </si>
  <si>
    <t>Chụp Xquang cột sống thắt lưng L5-S1
thẳng nghiêng</t>
  </si>
  <si>
    <t>Chụp Xquang cột sống thắt lưng động,
gập ưỡn</t>
  </si>
  <si>
    <t>Chụp Xquang cột sống cùng cụt thẳng
nghiêng</t>
  </si>
  <si>
    <t>Chụp Xquang xương đòn thẳng hoặc
chếch</t>
  </si>
  <si>
    <t>Chụp Xquang khớp vai nghiêng hoặc
chếch</t>
  </si>
  <si>
    <t>Chụp Xquang xương bả vai thẳng
nghiêng</t>
  </si>
  <si>
    <t>Chụp Xquang xương cánh tay thẳng
nghiêng</t>
  </si>
  <si>
    <t>Chụp Xquang khớp khuỷu thẳng,
nghiêng hoặc chếch</t>
  </si>
  <si>
    <t>Chụp Xquang khớp khuỷu gập (Jones
hoặc Coyle)</t>
  </si>
  <si>
    <t>Chụp Xquang xương cẳng tay thẳng
nghiêng</t>
  </si>
  <si>
    <t>Chụp Xquang xương cổ tay thẳng,
nghiêng hoặc chếch</t>
  </si>
  <si>
    <t>Chụp Xquang xương bàn ngón tay thẳng,
nghiêng hoặc chếch</t>
  </si>
  <si>
    <t>Chụp Xquang khớp gối thẳng, nghiêng
hoặc chếch</t>
  </si>
  <si>
    <t>Chụp Xquang xương bánh chè và khớp
đùi bánh chè</t>
  </si>
  <si>
    <t>Chụp Xquang xương cẳng chân thẳng
nghiêng</t>
  </si>
  <si>
    <t>Chụp Xquang xương cổ chân thẳng,
nghiêng hoặc chếch</t>
  </si>
  <si>
    <t>Chụp Xquang xương bàn, ngón chân
thẳng, nghiêng hoặc chếch</t>
  </si>
  <si>
    <t>Chụp Xquang ngực nghiêng hoặc chếch
mỗi bên</t>
  </si>
  <si>
    <t>Chụp Xquang bụng không chuẩn bị
thẳng hoặc nghiêng</t>
  </si>
  <si>
    <t>Chụp Xquang phim đo sọ thẳng, nghiêng
(Cephalometric)</t>
  </si>
  <si>
    <t>14.0238.0029</t>
  </si>
  <si>
    <t>203.000</t>
  </si>
  <si>
    <t>14.0239.0029</t>
  </si>
  <si>
    <t>Chụp Xquang khớp vai thẳng [thẳng và
nghiêng]</t>
  </si>
  <si>
    <t>Chụp Xquang ngực thẳng [thẳng và
nghiêng]</t>
  </si>
  <si>
    <t>Chụp Xquang bụng không chuẩn bị
thẳng hoặc nghiêng [thẳng và nghiêng]</t>
  </si>
  <si>
    <t>Chụp Xquang cột sống cổ động, nghiêng
3 tư thế</t>
  </si>
  <si>
    <t>227.000</t>
  </si>
  <si>
    <t>Chụp Xquang khớp cùng chậu thẳng
chếch hai bên</t>
  </si>
  <si>
    <t>661.000</t>
  </si>
  <si>
    <t>945.000</t>
  </si>
  <si>
    <t>890.000</t>
  </si>
  <si>
    <t>Chụp Xquang niệu đạo bàng quang
ngược dòng</t>
  </si>
  <si>
    <t>363.000</t>
  </si>
  <si>
    <t>507.000</t>
  </si>
  <si>
    <t>604.000</t>
  </si>
  <si>
    <t>639.000</t>
  </si>
  <si>
    <t>Chưa bao gồm ống thông,
kim chọc chuyên dụng.</t>
  </si>
  <si>
    <t>Chụp CLVT sọ não không tiêm thuốc
cản quang (từ 1-32 dãy)</t>
  </si>
  <si>
    <t>970.000</t>
  </si>
  <si>
    <t>Chụp CLVT hàm-mặt không tiêm thuốc
cản quang (từ 1-32 dãy)</t>
  </si>
  <si>
    <t>Chụp CLVT hàm mặt có ứng dụng phần
mềm nha khoa (từ 1-32 dãy)</t>
  </si>
  <si>
    <t>Chụp CLVT tai-xương đá không tiêm
thuốc (từ 1-32 dãy)</t>
  </si>
  <si>
    <t>Chụp CLVT hàm mặt có dựng hình 3D
(từ 1-32 dãy)</t>
  </si>
  <si>
    <t>Chụp cắt lớp vi tính hàm mặt chùm tia
hình nón hàm trên (Cone-Beam CT)</t>
  </si>
  <si>
    <t>Chụp cắt lớp vi tính hàm mặt chùm tia
hình nón hàm dưới (Cone-Beam CT)</t>
  </si>
  <si>
    <t>Chụp cắt lớp vi tính hàm mặt chùm tia
hình nón hàm trên hàm dưới (Cone-
Beam CT)</t>
  </si>
  <si>
    <t>Chụp cắt lớp vi tính lồng ngực không
tiêm thuốc cản quang (từ 1- 32 dãy)</t>
  </si>
  <si>
    <t>Chụp cắt lớp vi tính phổi độ phân giải
cao (từ 1- 32 dãy)</t>
  </si>
  <si>
    <t>Chụp cắt lớp vi tính nội soi ảo cây phế
quản (từ 1- 32 dãy)</t>
  </si>
  <si>
    <t>18.0199.0040</t>
  </si>
  <si>
    <t>Chụp cắt lớp vi tính tính điểm vôi hóa
mạch vành (từ 1- 32 dãy)</t>
  </si>
  <si>
    <t>Chụp cắt lớp vi tính tầng trên ổ bụng
thường quy (gồm: chụp Cắt lớp vi tính
gan-mật, tụy, lách, dạ dày-tá tràng.v.v.)
(từ 1-32 dãy)</t>
  </si>
  <si>
    <t>Chụp cắt lớp vi tính bụng-tiểu khung
thường quy (từ 1-32 dãy)</t>
  </si>
  <si>
    <t>Chụp cắt lớp vi tính tiểu khung thường
quy (gồm: chụp cắt lớp vi tính tử cung-
buồng trứng, tiền liệt tuyến, các khối u
vùng tiểu khung.v.v.) (từ 1-32 dãy)</t>
  </si>
  <si>
    <t>Chụp cắt lớp vi tính hệ tiết niệu thường
quy (từ 1-32 dãy)</t>
  </si>
  <si>
    <t>Chụp cắt lớp vi tính ruột non (entero-
scan) không dùng sonde (từ 1-32 dãy)</t>
  </si>
  <si>
    <t>Chụp cắt lớp vi tính tiểu khung thường
quy (gồm: chụp cắt lớp vi tính tử cung-
buồng trứng, tiền liệt tuyến, các khối u
vùng tiểu khung.v.v.)</t>
  </si>
  <si>
    <t>Chụp cắt lớp vi tính cột sống cổ không
tiêm thuốc cản quang (từ 1- 32 dãy)</t>
  </si>
  <si>
    <t>Chụp cắt lớp vi tính cột sống ngực không
tiêm thuốc cản quang (từ 1- 32 dãy)</t>
  </si>
  <si>
    <t>Chụp cắt lớp vi tính cột sống thắt lưng
không tiêm thuốc cản quang (từ 1- 32
dãy)</t>
  </si>
  <si>
    <t>Chụp cắt lớp vi tính khớp thường quy
không tiêm thuốc cản quang (từ 1- 32
dãy)</t>
  </si>
  <si>
    <t>Chụp cắt lớp vi tính xương chi không
tiêm thuốc cản quang (từ 1- 32 dãy)</t>
  </si>
  <si>
    <t>12.0421.0041</t>
  </si>
  <si>
    <t>Xạ trị sử dụng CT mô phỏng</t>
  </si>
  <si>
    <t>1.133.000</t>
  </si>
  <si>
    <t>Chụp CLVT sọ não có tiêm thuốc cản
quang (từ 1-32 dãy)</t>
  </si>
  <si>
    <t>Chụp CLVT hệ động mạch cảnh có tiêm
thuốc cản quang (từ 1-32 dãy)</t>
  </si>
  <si>
    <t>Chụp CLVT tưới máu não (CT
perfusion) (từ 1-32 dãy)</t>
  </si>
  <si>
    <t>Chụp CLVT sọ não có dựng hình 3D (từ
1-32 dãy)</t>
  </si>
  <si>
    <t>Chụp CLVT hàm-mặt có tiêm thuốc cản
quang (từ 1-32 dãy)</t>
  </si>
  <si>
    <t>Chụp CLVT tai-xương đá có tiêm thuốc
cản quang (từ 1-32 dãy)</t>
  </si>
  <si>
    <t>Chụp cắt lớp vi tính lồng ngực có tiêm
thuốc cản quang (từ 1- 32 dãy)</t>
  </si>
  <si>
    <t>Chụp cắt lớp vi tính động mạch phổi (từ
1- 32 dãy)</t>
  </si>
  <si>
    <t>Chụp cắt lớp vi tính động mạch chủ ngực
(từ 1- 32 dãy)</t>
  </si>
  <si>
    <t>Chụp cắt lớp vi tính động mạch vành, tim
(từ 1- 32 dãy)</t>
  </si>
  <si>
    <t>Chụp cắt lớp vi tính tầng trên ổ bụng có
khảo sát mạch các tạng (bao gồm mạch:
gan, tụy, lách và mạch khối u) (từ 1-32
dãy)</t>
  </si>
  <si>
    <t>Chụp cắt lớp vi tính hệ tiết niệu có khảo
sát mạch thận và/hoặc dựng hình đường
bài xuất (từ 1-32 dãy)</t>
  </si>
  <si>
    <t>Chụp cắt lớp vi tính gan có dựng hình
đường mật (từ 1-32 dãy)</t>
  </si>
  <si>
    <t>Chụp cắt lớp vi tính tạng khảo sát huyết
động học khối u (CT perfusion) (từ 1-32
dãy)</t>
  </si>
  <si>
    <t>Chụp cắt lớp vi tính ruột non (entero-
scan) có dùng sonde (từ 1-32 dãy)</t>
  </si>
  <si>
    <t>Chụp cắt lớp vi tính đại tràng (colo-scan)
dùng dịch hoặc hơi có nội soi ảo (từ 1-32
dãy)</t>
  </si>
  <si>
    <t>Chụp cắt lớp vi tính động mạch chủ-chậu
(từ 1-32 dãy)</t>
  </si>
  <si>
    <t>Chụp cắt lớp vi tính cột sống cổ có tiêm
thuốc cản quang (từ 1- 32 dãy)</t>
  </si>
  <si>
    <t>Chụp cắt lớp vi tính cột sống ngực có
tiêm thuốc cản quang (từ 1- 32 dãy)</t>
  </si>
  <si>
    <t>Chụp cắt lớp vi tính cột sống thắt lưng có
tiêm thuốc cản quang (từ 1- 32 dãy)</t>
  </si>
  <si>
    <t>19.0192.0069</t>
  </si>
  <si>
    <t>Đo mật độ xương bằng kỹ thuật DEXA</t>
  </si>
  <si>
    <t>156.000</t>
  </si>
  <si>
    <t>02.0100.0069</t>
  </si>
  <si>
    <t>Lập trình máy tạo nhịp tim</t>
  </si>
  <si>
    <t>127.000</t>
  </si>
  <si>
    <t>Siêu âm Doppler thai nhi (thai, nhau thai,
dây rốn, động mạch tử cung)</t>
  </si>
  <si>
    <t>Siêu âm Doppler tử cung, buồng trứng
qua đường bụng</t>
  </si>
  <si>
    <t>Siêu âm Doppler tinh hoàn, mào tinh
hoàn hai bên</t>
  </si>
  <si>
    <t>19.0192.0070</t>
  </si>
  <si>
    <t>217.000</t>
  </si>
  <si>
    <t>01.0091.0071</t>
  </si>
  <si>
    <t>Chọc hút dịch khí phế quản qua màng
nhẫn giáp</t>
  </si>
  <si>
    <t>320.000</t>
  </si>
  <si>
    <t>01.0065.0071</t>
  </si>
  <si>
    <t>Bóp bóng Ambu qua mặt nạ</t>
  </si>
  <si>
    <t>02.0002.0071</t>
  </si>
  <si>
    <t>Bơm rửa khoang màng phổi</t>
  </si>
  <si>
    <t>02.0015.0071</t>
  </si>
  <si>
    <t>Đặt catheter qua màng nhẫn giáp lấy
bệnh phẩm</t>
  </si>
  <si>
    <t>03.0081.0071</t>
  </si>
  <si>
    <t>Bơm rửa màng phổi</t>
  </si>
  <si>
    <t>02.0214.0072</t>
  </si>
  <si>
    <t>Nội soi bơm rửa niệu quản sau tán sỏi
ngoài cơ thể</t>
  </si>
  <si>
    <t>660.000</t>
  </si>
  <si>
    <t>03.1081.0072</t>
  </si>
  <si>
    <t>Nội soi bàng quang, đưa catheter lên
niệu quản bơm rửa niệu quản sau tán sỏi
ngoài cơ thể khi sỏi tắc ở niệu quản</t>
  </si>
  <si>
    <t>20.0089.0072</t>
  </si>
  <si>
    <t>02.0486.0072</t>
  </si>
  <si>
    <t>Nội soi bơm rửa niệu quản sau tán sỏi
ngoài cơ thể có gây mê</t>
  </si>
  <si>
    <t>644.000</t>
  </si>
  <si>
    <t>01.0158.0074</t>
  </si>
  <si>
    <t>Cấp cứu ngừng tuần hoàn hô hấp cơ bản</t>
  </si>
  <si>
    <t>750.000</t>
  </si>
  <si>
    <t>Bao gồm cả bóng dùng
nhiều lần.</t>
  </si>
  <si>
    <t>01.0362.0074</t>
  </si>
  <si>
    <t>Cấp cứu ngừng tuần hoàn cho bệnh nhân
ngộ độc</t>
  </si>
  <si>
    <t>03.0113.0074</t>
  </si>
  <si>
    <t>Cấp cứu ngừng tuần hoàn hô hấp</t>
  </si>
  <si>
    <t>818.000</t>
  </si>
  <si>
    <t>107.000</t>
  </si>
  <si>
    <t>Chỉ áp dụng với người bệnh
ngoại trú.</t>
  </si>
  <si>
    <t>91.000</t>
  </si>
  <si>
    <t>01.0053.0075</t>
  </si>
  <si>
    <t>Đặt canuyn mũi hầu, miệng hầu</t>
  </si>
  <si>
    <t>77.000</t>
  </si>
  <si>
    <t>03.3007.0076</t>
  </si>
  <si>
    <t>Chăm sóc người bệnh dị ứng thuốc nặng:
Lyell, Stevens-Johnson</t>
  </si>
  <si>
    <t>263.000</t>
  </si>
  <si>
    <t>Áp dụng với người bệnh hội
chứng Lyell, Steven Johnson.</t>
  </si>
  <si>
    <t>03.4212.0076</t>
  </si>
  <si>
    <t>Chăm sóc da cho bn steven jonhson</t>
  </si>
  <si>
    <t>05.0002.0076</t>
  </si>
  <si>
    <t>Chăm sóc bệnh nhân dị ứng thuốc nặng</t>
  </si>
  <si>
    <t>250.000</t>
  </si>
  <si>
    <t>01.0240.0077</t>
  </si>
  <si>
    <t>Chọc dò ổ bụng cấp cứu</t>
  </si>
  <si>
    <t>234.000</t>
  </si>
  <si>
    <t>03.0164.0077</t>
  </si>
  <si>
    <t>Dẫn lưu ổ bụng cấp cứu</t>
  </si>
  <si>
    <t>03.0165.0077</t>
  </si>
  <si>
    <t>13.0137.0077</t>
  </si>
  <si>
    <t>Chọc hút dịch màng bụng, màng phổi do
quá kích buồng trứng</t>
  </si>
  <si>
    <t>221.000</t>
  </si>
  <si>
    <t>273.000</t>
  </si>
  <si>
    <t>02.0333.0078</t>
  </si>
  <si>
    <t>Siêu âm can thiệp - đặt ống thông dẫn
lưu dịch màng bụng liên tục</t>
  </si>
  <si>
    <t>302.000</t>
  </si>
  <si>
    <t>01.0356.0078</t>
  </si>
  <si>
    <t>Chọc hút dẫn lưu dịch ổ bụng dưới
hướng dẫn của siêu âm trong điều trị
viêm tụy cấp</t>
  </si>
  <si>
    <t>01.0357.0078</t>
  </si>
  <si>
    <t>Chọc tháo dịch ổ bụng dưới hướng dẫn
của siêu âm trong khoa hồi sức cấp cứu</t>
  </si>
  <si>
    <t>Chọc tháo dịch màng phổi dưới hướng
dẫn của siêu âm</t>
  </si>
  <si>
    <t>02.0322.0078</t>
  </si>
  <si>
    <t>Siêu âm can thiệp - Chọc dịch ổ bụng xét
nghiệm</t>
  </si>
  <si>
    <t>Chọc hút mủ màng phổi, ổ áp xe phổi
dưới hướng dẫn của siêu âm</t>
  </si>
  <si>
    <t>Chọc dò màng phổi dưới hướng dẫn của
siêu âm</t>
  </si>
  <si>
    <t>01.0093.0079</t>
  </si>
  <si>
    <t>Chọc hút dịch – khí màng phổi bằng kim
hay catheter</t>
  </si>
  <si>
    <t>268.000</t>
  </si>
  <si>
    <t>13.0191.0079</t>
  </si>
  <si>
    <t>Chọc hút dịch, khí màng phổi sơ sinh</t>
  </si>
  <si>
    <t>03.0080.0079</t>
  </si>
  <si>
    <t>Chọc hút/dẫn lưu khí màng phổi áp lực
thấp</t>
  </si>
  <si>
    <t>252.000</t>
  </si>
  <si>
    <t>03.0098.0079</t>
  </si>
  <si>
    <t>239.000</t>
  </si>
  <si>
    <t>01.0098.0079</t>
  </si>
  <si>
    <t>Chọc hút dịch, khí trung thất</t>
  </si>
  <si>
    <t>336.000</t>
  </si>
  <si>
    <t>01.0040.0081</t>
  </si>
  <si>
    <t>Chọc hút dịch màng ngoài tim dưới siêu
âm</t>
  </si>
  <si>
    <t>431.000</t>
  </si>
  <si>
    <t>01.0041.0081</t>
  </si>
  <si>
    <t>Chọc dò màng ngoài tim cấp cứu</t>
  </si>
  <si>
    <t>02.0074.0081</t>
  </si>
  <si>
    <t>Chọc dò và dẫn lưu màng ngoài tim</t>
  </si>
  <si>
    <t>02.0075.0081</t>
  </si>
  <si>
    <t>Chọc dò màng ngoài tim</t>
  </si>
  <si>
    <t>02.0076.0081</t>
  </si>
  <si>
    <t>Dẫn lưu màng ngoài tim</t>
  </si>
  <si>
    <t>03.0018.0081</t>
  </si>
  <si>
    <t>Dẫn lưu dịch màng ngoài tim cấp cứu</t>
  </si>
  <si>
    <t>03.0038.0081</t>
  </si>
  <si>
    <t>03.0039.0081</t>
  </si>
  <si>
    <t>03.0040.0081</t>
  </si>
  <si>
    <t>Dẫn lưu dịch, máu màng ngoài tim</t>
  </si>
  <si>
    <t>Chọc hút dịch màng tim dưới hướng dẫn
siêu âm</t>
  </si>
  <si>
    <t>02.0005.0081</t>
  </si>
  <si>
    <t>Chọc dò trung thất dưới hướng dẫn của
siêu âm</t>
  </si>
  <si>
    <t>499.000</t>
  </si>
  <si>
    <t>Chọc hút nang vú dưới hướng dẫn siêu
âm</t>
  </si>
  <si>
    <t>303.000</t>
  </si>
  <si>
    <t>Áp dụng với trường hợp
dùng bơm kim thông thường
để chọc hút.</t>
  </si>
  <si>
    <t>03.0146.0083</t>
  </si>
  <si>
    <t>Chọc dò tuỷ sống trẻ sơ sinh</t>
  </si>
  <si>
    <t>231.000</t>
  </si>
  <si>
    <t>Chưa bao gồm kim chọc dò.</t>
  </si>
  <si>
    <t>13.0188.0083</t>
  </si>
  <si>
    <t>Chọc dò tủy sống sơ sinh</t>
  </si>
  <si>
    <t>22.0515.0083</t>
  </si>
  <si>
    <t>Thủ thuật chọc tủy sống tiêm hóa chất
nội tủy</t>
  </si>
  <si>
    <t>01.0202.0083</t>
  </si>
  <si>
    <t>Chọc dịch tuỷ sống</t>
  </si>
  <si>
    <t>215.000</t>
  </si>
  <si>
    <t>02.0129.0083</t>
  </si>
  <si>
    <t>Chọc dò dịch não tuỷ</t>
  </si>
  <si>
    <t>03.0148.0083</t>
  </si>
  <si>
    <t>10.0057.0083</t>
  </si>
  <si>
    <t>Chọc dịch não tủy thắt lưng (thủ thuật)</t>
  </si>
  <si>
    <t>299.000</t>
  </si>
  <si>
    <t>236.000</t>
  </si>
  <si>
    <t>03.2890.0084</t>
  </si>
  <si>
    <t>Chọc hút dịch và bơm thuốc điều trị nang
giáp</t>
  </si>
  <si>
    <t>333.000</t>
  </si>
  <si>
    <t>Chọc nang tuyến giáp dưới hướng dẫn
siêu âm</t>
  </si>
  <si>
    <t>349.000</t>
  </si>
  <si>
    <t>Chọc hút dịch điều trị u nang giáp có
hướng dẫn của siêu âm</t>
  </si>
  <si>
    <t>03.2890.0085</t>
  </si>
  <si>
    <t>417.000</t>
  </si>
  <si>
    <t>02.0177.0086</t>
  </si>
  <si>
    <t>Chọc hút nước tiểu trên xương mu</t>
  </si>
  <si>
    <t>206.000</t>
  </si>
  <si>
    <t>03.0125.0086</t>
  </si>
  <si>
    <t>02.0340.0086</t>
  </si>
  <si>
    <t>Chọc hút tế bào cơ bằng kim nhỏ</t>
  </si>
  <si>
    <t>193.000</t>
  </si>
  <si>
    <t>02.0341.0086</t>
  </si>
  <si>
    <t>Chọc hút tế bào xương bằng kim nhỏ</t>
  </si>
  <si>
    <t>02.0342.0086</t>
  </si>
  <si>
    <t>Chọc hút tế bào phần mềm bằng kim nhỏ</t>
  </si>
  <si>
    <t>02.0363.0086</t>
  </si>
  <si>
    <t>Hút ổ viêm/ áp xe phần mềm</t>
  </si>
  <si>
    <t>03.2352.0087</t>
  </si>
  <si>
    <t>Chọc áp xe gan qua siêu âm</t>
  </si>
  <si>
    <t>277.000</t>
  </si>
  <si>
    <t>18.0620.0087</t>
  </si>
  <si>
    <t>Chọc hút hạch (hoặc u) dưới hướng dẫn
siêu âm</t>
  </si>
  <si>
    <t>18.0625.0087</t>
  </si>
  <si>
    <t>Chọc hút dịch ổ khớp dưới hướng dẫn
siêu âm</t>
  </si>
  <si>
    <t>Chọc hút tế bào dưới hướng dẫn của siêu
âm</t>
  </si>
  <si>
    <t>02.0343.0087</t>
  </si>
  <si>
    <t>Chọc hút tế bào phần mềm dưới hướng
dẫn của siêu âm</t>
  </si>
  <si>
    <t>262.000</t>
  </si>
  <si>
    <t>02.0344.0087</t>
  </si>
  <si>
    <t>Chọc hút tế bào hạch dưới hướng dẫn
của siêu âm</t>
  </si>
  <si>
    <t>02.0345.0087</t>
  </si>
  <si>
    <t>Chọc hút tế bào cơ dưới hướng dẫn của
siêu âm</t>
  </si>
  <si>
    <t>02.0346.0087</t>
  </si>
  <si>
    <t>Chọc hút tế bào xương dưới hướng dẫn
của siêu âm</t>
  </si>
  <si>
    <t>02.0347.0087</t>
  </si>
  <si>
    <t>Chọc hút tế bào khối u dưới hướng dẫn
của siêu âm</t>
  </si>
  <si>
    <t>Hút ổ viêm/ áp xe phần mềm dưới hướng
dẫn của siêu âm</t>
  </si>
  <si>
    <t>10.0312.0087</t>
  </si>
  <si>
    <t>Chọc hút và bơm thuốc vào nang thận</t>
  </si>
  <si>
    <t>346.000</t>
  </si>
  <si>
    <t>12.0232.0087</t>
  </si>
  <si>
    <t>Tiêm cồn tuyệt đối vào u gan qua siêu âm</t>
  </si>
  <si>
    <t>Chọc hút ổ dịch, áp xe dưới hướng dẫn
cắt lớp vi tính</t>
  </si>
  <si>
    <t>932.000</t>
  </si>
  <si>
    <t>Chưa bao gồm thuốc cản
quang nếu có sử dụng.</t>
  </si>
  <si>
    <t>Chọc hút hạch hoặc u dưới hướng dẫn
cắt lớp vi tính</t>
  </si>
  <si>
    <t>02.0433.0088</t>
  </si>
  <si>
    <t>Chọc hút khí, mủ màng phổi, ổ áp xe
phổi dưới hướng dẫn của chụp cắt lớp vi
tính</t>
  </si>
  <si>
    <t>917.000</t>
  </si>
  <si>
    <t>Sinh thiết tuyến giáp dưới hướng dẫn
siêu âm</t>
  </si>
  <si>
    <t>276.000</t>
  </si>
  <si>
    <t>Chọc hút tế bào tuyến giáp dưới hướng
dẫn siêu âm</t>
  </si>
  <si>
    <t>Chọc hút u giáp có hướng dẫn của siêu
âm</t>
  </si>
  <si>
    <t>261.000</t>
  </si>
  <si>
    <t>03.2809.0091</t>
  </si>
  <si>
    <t>Chọc hút tủy xương làm tủy đồ</t>
  </si>
  <si>
    <t>671.000</t>
  </si>
  <si>
    <t>Bao gồm cả kim chọc hút
tủy dùng nhiều lần.</t>
  </si>
  <si>
    <t>22.0127.0091</t>
  </si>
  <si>
    <t>Thủ thuật chọc hút tủy làm tủy đồ (bao
gồm kim chọc tủy nhiều lần)</t>
  </si>
  <si>
    <t>655.000</t>
  </si>
  <si>
    <t>03.2809.0092</t>
  </si>
  <si>
    <t>Chưa bao gồm kim chọc hút
tủy. Kim chọc hút tủy tính
theo thực tế sử dụng.</t>
  </si>
  <si>
    <t>Thủ thuật chọc hút tủy làm tủy đồ (chưa
bao gồm kim chọc tủy một lần)</t>
  </si>
  <si>
    <t>237.000</t>
  </si>
  <si>
    <t>01.0095.0094</t>
  </si>
  <si>
    <t>Mở màng phổi cấp cứu</t>
  </si>
  <si>
    <t>791.000</t>
  </si>
  <si>
    <t>01.0096.0094</t>
  </si>
  <si>
    <t>Mở màng phổi tối thiểu bằng troca</t>
  </si>
  <si>
    <t>13.0195.0094</t>
  </si>
  <si>
    <t>Dẫn lưu màng phổi sơ sinh</t>
  </si>
  <si>
    <t>03.0085.0094</t>
  </si>
  <si>
    <t>Mở màng phổi tối thiểu</t>
  </si>
  <si>
    <t>775.000</t>
  </si>
  <si>
    <t>03.3247.0094</t>
  </si>
  <si>
    <t>Đặt dẫn lưu khí, dịch màng phổi</t>
  </si>
  <si>
    <t>859.000</t>
  </si>
  <si>
    <t>03.3248.0094</t>
  </si>
  <si>
    <t>Dẫn lưu áp xe phổi</t>
  </si>
  <si>
    <t>01.0243.0095</t>
  </si>
  <si>
    <t>Dẫn lưu ổ bụng trong viêm tuỵ cấp ≤ 8
giờ</t>
  </si>
  <si>
    <t>933.000</t>
  </si>
  <si>
    <t>Dẫn lưu màng phổi, ổ áp xe phổi dưới
hướng dẫn của siêu âm</t>
  </si>
  <si>
    <t>03.2329.0095</t>
  </si>
  <si>
    <t>Đặt sonde dẫn lưu khoang màng phổi
dưới hướng dẫn của siêu âm</t>
  </si>
  <si>
    <t>03.0033.0097</t>
  </si>
  <si>
    <t>Đặt catheter động mạch</t>
  </si>
  <si>
    <t>739.000</t>
  </si>
  <si>
    <t>01.0023.0097</t>
  </si>
  <si>
    <t>Thăm dò huyết động theo phương pháp
PiCCO</t>
  </si>
  <si>
    <t>807.000</t>
  </si>
  <si>
    <t>01.0042.0099</t>
  </si>
  <si>
    <t>Đặt dẫn lưu màng ngoài tim cấp cứu
bằng catheter qua da</t>
  </si>
  <si>
    <t>850.000</t>
  </si>
  <si>
    <t>01.0007.0099</t>
  </si>
  <si>
    <t>Đặt catheter tĩnh mạch trung tâm 01 nòng</t>
  </si>
  <si>
    <t>02.0180.0099</t>
  </si>
  <si>
    <t>Dẫn lưu dịch quanh thận dưới siêu âm</t>
  </si>
  <si>
    <t>03.0035.0099</t>
  </si>
  <si>
    <t>Đặt catheter tĩnh mạch trung tâm</t>
  </si>
  <si>
    <t>11.0088.0099</t>
  </si>
  <si>
    <t>Đặt catheter tĩnh mạch trung tâm bù dịch
điều trị sốc bỏng</t>
  </si>
  <si>
    <t>13.0183.0099</t>
  </si>
  <si>
    <t>Đặt ống thông tĩnh mạch trung tâm sơ
sinh</t>
  </si>
  <si>
    <t>01.0209.0099</t>
  </si>
  <si>
    <t>Dẫn lưu não thất cấp cứu ≤ 8 giờ</t>
  </si>
  <si>
    <t>834.000</t>
  </si>
  <si>
    <t>01.0317.0099</t>
  </si>
  <si>
    <t>Đặt catheter tĩnh mạch trung tâm một
nòng dưới hướng dẫn của siêu âm</t>
  </si>
  <si>
    <t>09.0028.0099</t>
  </si>
  <si>
    <t>Đặt catheter tĩnh mạch cảnh ngoài</t>
  </si>
  <si>
    <t>13.0185.0099</t>
  </si>
  <si>
    <t>Đặt ống thông tĩnh mạch rốn sơ sinh</t>
  </si>
  <si>
    <t>01.0216.0103</t>
  </si>
  <si>
    <t>Đặt ống thông dạ dày</t>
  </si>
  <si>
    <t>154.000</t>
  </si>
  <si>
    <t>02.0244.0103</t>
  </si>
  <si>
    <t>03.0167.0103</t>
  </si>
  <si>
    <t>01.0104.0109</t>
  </si>
  <si>
    <t>Gây dính màng phổi bằng povidone
1odine bơm qua ống dẫn lưu màng phổi</t>
  </si>
  <si>
    <t>374.000</t>
  </si>
  <si>
    <t>Chưa bao gồm thuốc hoặc
hóa chất gây dính màng phổi.</t>
  </si>
  <si>
    <t>01.0105.0109</t>
  </si>
  <si>
    <t>Gây dính màng phổi bằng tetracyclin
bơm qua ống dẫn lưu màng phổi</t>
  </si>
  <si>
    <t>02.0025.0109</t>
  </si>
  <si>
    <t>Gây dính màng phổi bằng thuốc/ hóa
chất qua ống dẫn lưu màng phổi</t>
  </si>
  <si>
    <t>359.000</t>
  </si>
  <si>
    <t>03.2324.0109</t>
  </si>
  <si>
    <t>Gây dính màng phổi bằng các loại thuốc,
hoá chất</t>
  </si>
  <si>
    <t>12.0372.0109</t>
  </si>
  <si>
    <t>Gây dính màng phổi bằng bơm hoá chất
màng phổi</t>
  </si>
  <si>
    <t>443.000</t>
  </si>
  <si>
    <t>01.0094.0111</t>
  </si>
  <si>
    <t>Dẫn lưu khí màng phổi áp lực thấp ≤ 8
giờ</t>
  </si>
  <si>
    <t>01.0097.0111</t>
  </si>
  <si>
    <t>Dẫn lưu màng phổi liên tục ≤ 8 giờ</t>
  </si>
  <si>
    <t>11.0100.0111</t>
  </si>
  <si>
    <t>Hút áp lực âm (VAC) liên tục trong 24h
điều trị vết thương, vết bỏng</t>
  </si>
  <si>
    <t>247.000</t>
  </si>
  <si>
    <t>11.0117.0111</t>
  </si>
  <si>
    <t>Hút áp lực âm (VAC) liên tục trong 24h
điều trị vết thương mạn tính</t>
  </si>
  <si>
    <t>02.0026.0111</t>
  </si>
  <si>
    <t>Hút dẫn lưu khoang màng phổi bằng máy
hút áp lực âm liên tục</t>
  </si>
  <si>
    <t>233.000</t>
  </si>
  <si>
    <t>01.0099.0111</t>
  </si>
  <si>
    <t>Dẫn lưu trung thất liên tục ≤ 8 giờ</t>
  </si>
  <si>
    <t>331.000</t>
  </si>
  <si>
    <t>03.2367.0112</t>
  </si>
  <si>
    <t>Chọc dịch khớp</t>
  </si>
  <si>
    <t>191.000</t>
  </si>
  <si>
    <t>02.0515.0112</t>
  </si>
  <si>
    <t>Lấy dịch khớp xác định tinh thể urat</t>
  </si>
  <si>
    <t>Hút dịch khớp gối dưới hướng dẫn của
siêu âm</t>
  </si>
  <si>
    <t>Hút dịch khớp háng dưới hướng dẫn của
siêu âm</t>
  </si>
  <si>
    <t>Hút dịch khớp khuỷu dưới hướng dẫn
của siêu âm</t>
  </si>
  <si>
    <t>Hút dịch khớp cổ chân dưới hướng dẫn
của siêu âm</t>
  </si>
  <si>
    <t>Hút dịch khớp cổ tay dưới hướng dẫn
của siêu âm</t>
  </si>
  <si>
    <t>Hút dịch khớp vai dưới hướng dẫn của
siêu âm</t>
  </si>
  <si>
    <t>Hút nang bao hoạt dịch dưới hướng dẫn
của siêu âm</t>
  </si>
  <si>
    <t>01.0055.0114</t>
  </si>
  <si>
    <t>Hút đờm qua ống nội khí quản/canuyn
mở khí quản bằng ống thông một lần ở
người bệnh có thở máy (một lần hút)</t>
  </si>
  <si>
    <t>51.000</t>
  </si>
  <si>
    <t>03.0076.0114</t>
  </si>
  <si>
    <t>Hút đờm khí phế quản ở người bệnh sau
đặt nội khí quản, mở khí quản, thở máy.</t>
  </si>
  <si>
    <t>01.0054.0114</t>
  </si>
  <si>
    <t>Hút đờm qua ống nội khí quản/canuyn
mở khí quản bằng ống thông một lần ở
người bệnh không thở máy (một lần hút)</t>
  </si>
  <si>
    <t>37.000</t>
  </si>
  <si>
    <t>01.0188.0116</t>
  </si>
  <si>
    <t>Lọc màng bụng cấp cứu liên tục</t>
  </si>
  <si>
    <t>759.000</t>
  </si>
  <si>
    <t>02.0203.0116</t>
  </si>
  <si>
    <t>Lọc màng bụng cấp cứu liên tục 24h</t>
  </si>
  <si>
    <t>02.0204.0116</t>
  </si>
  <si>
    <t>Lọc màng bụng chu kỳ (CAPD)</t>
  </si>
  <si>
    <t>03.0119.0116</t>
  </si>
  <si>
    <t>Lọc màng bụng chu kỳ</t>
  </si>
  <si>
    <t>03.2365.0116</t>
  </si>
  <si>
    <t>743.000</t>
  </si>
  <si>
    <t>01.0072.0120</t>
  </si>
  <si>
    <t>Mở khí quản qua màng nhẫn giáp</t>
  </si>
  <si>
    <t>949.000</t>
  </si>
  <si>
    <t>01.0074.0120</t>
  </si>
  <si>
    <t>Mở khí quản qua da một thì cấp cứu ngạt
thở</t>
  </si>
  <si>
    <t>03.0096.0120</t>
  </si>
  <si>
    <t>Mở khí quản qua da cấp cứu</t>
  </si>
  <si>
    <t>11.0087.0120</t>
  </si>
  <si>
    <t>Mở khí quản cấp cứu qua tổn thương
bỏng</t>
  </si>
  <si>
    <t>01.0162.0121</t>
  </si>
  <si>
    <t>Đặt ống thông dẫn lưu bàng quang trên
khớp vệ</t>
  </si>
  <si>
    <t>559.000</t>
  </si>
  <si>
    <t>01.0163.0121</t>
  </si>
  <si>
    <t>Mở thông bàng quang trên xương mu</t>
  </si>
  <si>
    <t>02.0174.0121</t>
  </si>
  <si>
    <t>Chọc hút dịch nang thận có tiêm cồn
tuyệt đối dưới hướng dẫn của siêu âm</t>
  </si>
  <si>
    <t>02.0175.0121</t>
  </si>
  <si>
    <t>Chọc hút dịch quanh thận dưới hướng
dẫn của siêu âm</t>
  </si>
  <si>
    <t>02.0176.0121</t>
  </si>
  <si>
    <t>Chọc hút dịch nang thận dưới hướng dẫn
của siêu âm</t>
  </si>
  <si>
    <t>03.0129.0121</t>
  </si>
  <si>
    <t>984.000</t>
  </si>
  <si>
    <t>03.0053.0130</t>
  </si>
  <si>
    <t>Nội soi khí phế quản bằng ống soi mềm</t>
  </si>
  <si>
    <t>Nội soi khí - phế quản ống mềm rửa phế
quản phế nang chọn lọc</t>
  </si>
  <si>
    <t>03.0056.0130</t>
  </si>
  <si>
    <t>Nội soi khí phế quản hút đờm</t>
  </si>
  <si>
    <t>968.000</t>
  </si>
  <si>
    <t>Nội soi thực quản - dạ dày - tá tràng có
sinh thiết</t>
  </si>
  <si>
    <t>939.000</t>
  </si>
  <si>
    <t>Nội soi thực quản, dạ dày, tá tràng có thể
kết hợp sinh thiết</t>
  </si>
  <si>
    <t>Nội soi thực quản, dạ dày, tá tràng kết
hợp sinh thiết</t>
  </si>
  <si>
    <t>Nội soi thực quản - Dạ dày - Tá tràng cấp
cứu</t>
  </si>
  <si>
    <t>544.000</t>
  </si>
  <si>
    <t>Nội soi thực quản - dạ dày - tá tràng
không sinh thiết</t>
  </si>
  <si>
    <t>15.0232.0135</t>
  </si>
  <si>
    <t>Nội soi thực quản ống cứng chẩn đoán
gây tê/gây mê</t>
  </si>
  <si>
    <t>15.0233.0135</t>
  </si>
  <si>
    <t>Nội soi thực quản ống mềm chẩn đoán
gây tê/gây mê</t>
  </si>
  <si>
    <t>Nội soi đại trực tràng toàn bộ ống mềm
có sinh thiết</t>
  </si>
  <si>
    <t>912.000</t>
  </si>
  <si>
    <t>Nội soi đại trực tràng toàn bộ ống mềm
không sinh thiết</t>
  </si>
  <si>
    <t>708.000</t>
  </si>
  <si>
    <t>Nội soi đại trực tràng toàn bộ can thiệp
cấp cứu</t>
  </si>
  <si>
    <t>Soi đại tràng chẩn đoán bằng ống soi
mềm</t>
  </si>
  <si>
    <t>440.000</t>
  </si>
  <si>
    <t>Nội soi trực tràng ống mềm không sinh
thiết</t>
  </si>
  <si>
    <t>02.0215.0149</t>
  </si>
  <si>
    <t>Nội soi bàng quang để sinh thiết bàng
quang đa điểm</t>
  </si>
  <si>
    <t>996.000</t>
  </si>
  <si>
    <t>03.1087.0149</t>
  </si>
  <si>
    <t>Nội soi bàng quang sinh thiết</t>
  </si>
  <si>
    <t>Nội soi bàng quang chẩn đoán (Nội soi
bàng quang không sinh thiết)</t>
  </si>
  <si>
    <t>784.000</t>
  </si>
  <si>
    <t>02.0219.0150</t>
  </si>
  <si>
    <t>Nội soi bơm rửa bàng quang, bơm hoá
chất</t>
  </si>
  <si>
    <t>02.0221.0150</t>
  </si>
  <si>
    <t>Nội soi bàng quang</t>
  </si>
  <si>
    <t>03.1080.0151</t>
  </si>
  <si>
    <t>Nội soi bàng quang tìm xem đái dưỡng
chấp, đặt catheter lên thận bơm thuốc để
tránh phẫu thuật</t>
  </si>
  <si>
    <t>957.000</t>
  </si>
  <si>
    <t>785.000</t>
  </si>
  <si>
    <t>02.0211.0156</t>
  </si>
  <si>
    <t>Nong niệu đạo và đặt sonde đái</t>
  </si>
  <si>
    <t>405.000</t>
  </si>
  <si>
    <t>10.0353.0158</t>
  </si>
  <si>
    <t>Bơm rửa bàng quang, bơm hóa chất</t>
  </si>
  <si>
    <t>377.000</t>
  </si>
  <si>
    <t>01.0165.0158</t>
  </si>
  <si>
    <t>Rửa bàng quang lấy máu cục</t>
  </si>
  <si>
    <t>361.000</t>
  </si>
  <si>
    <t>02.0232.0158</t>
  </si>
  <si>
    <t>03.0131.0158</t>
  </si>
  <si>
    <t>01.0336.0158</t>
  </si>
  <si>
    <t>Rửa bàng quang ở bệnh nhân hồi sức cấp
cứu và chống độc</t>
  </si>
  <si>
    <t>347.000</t>
  </si>
  <si>
    <t>13.0193.0159</t>
  </si>
  <si>
    <t>Rửa dạ dày sơ sinh</t>
  </si>
  <si>
    <t>296.000</t>
  </si>
  <si>
    <t>01.0218.0159</t>
  </si>
  <si>
    <t>Rửa dạ dày cấp cứu</t>
  </si>
  <si>
    <t>280.000</t>
  </si>
  <si>
    <t>03.0168.0159</t>
  </si>
  <si>
    <t>02.0313.0159</t>
  </si>
  <si>
    <t>267.000</t>
  </si>
  <si>
    <t>01.0219.0160</t>
  </si>
  <si>
    <t>Rửa dạ dày loại bỏ chất độc bằng hệ
thống kín</t>
  </si>
  <si>
    <t>771.000</t>
  </si>
  <si>
    <t>03.0169.0160</t>
  </si>
  <si>
    <t>313.000</t>
  </si>
  <si>
    <t>03.2331.0164</t>
  </si>
  <si>
    <t>Rút sonde dẫn lưu màng phổi, sonde dẫn
lưu ổ áp xe</t>
  </si>
  <si>
    <t>293.000</t>
  </si>
  <si>
    <t>01.0244.0165</t>
  </si>
  <si>
    <t>Chọc dẫn lưu ổ áp xe dưới siêu âm</t>
  </si>
  <si>
    <t>908.000</t>
  </si>
  <si>
    <t>02.0181.0165</t>
  </si>
  <si>
    <t>Dẫn lưu nang thận dưới hướng dẫn siêu
âm</t>
  </si>
  <si>
    <t>02.0182.0165</t>
  </si>
  <si>
    <t>Dẫn lưu bể thận qua da dưới hướng dẫn
của siêu âm</t>
  </si>
  <si>
    <t>02.0317.0165</t>
  </si>
  <si>
    <t>Siêu âm can thiệp - Đặt ống thông dẫn
lưu ổ áp xe</t>
  </si>
  <si>
    <t>02.0326.0165</t>
  </si>
  <si>
    <t>Siêu âm can thiệp - đặt ống thông dẫn
lưu ổ áp xe gan</t>
  </si>
  <si>
    <t>03.2337.0165</t>
  </si>
  <si>
    <t>Đặt dẫn lưu ổ dịch/áp xe ổ bụng sau mổ
dưới siêu âm</t>
  </si>
  <si>
    <t>Dẫn lưu các ổ dịch trong ổ bụng dưới
hướng dẫn siêu âm</t>
  </si>
  <si>
    <t>Dẫn lưu dịch, áp xe, nang dưới hướng
dẫn của siêu âm</t>
  </si>
  <si>
    <t>02.0318.0166</t>
  </si>
  <si>
    <t>Siêu âm can thiệp - chọc hút nang gan</t>
  </si>
  <si>
    <t>734.000</t>
  </si>
  <si>
    <t>02.0319.0166</t>
  </si>
  <si>
    <t>Siêu âm can thiệp - Chọc hút tế bào khối
u gan, tụy, khối u ổ bụng bằng kim nhỏ</t>
  </si>
  <si>
    <t>02.0320.0166</t>
  </si>
  <si>
    <t>Siêu âm can thiệp - Chọc hút và tiêm
thuốc điều trị nang gan</t>
  </si>
  <si>
    <t>02.0324.0166</t>
  </si>
  <si>
    <t>Siêu âm can thiệp - tiêm cồn tuyệt đối
điều trị ung thư gan</t>
  </si>
  <si>
    <t>02.0325.0166</t>
  </si>
  <si>
    <t>Siêu âm can thiệp - chọc hút mủ ổ áp xe
gan</t>
  </si>
  <si>
    <t>02.0329.0166</t>
  </si>
  <si>
    <t>Siêu âm can thiệp - chọc hút nang giả tụy</t>
  </si>
  <si>
    <t>02.0330.0166</t>
  </si>
  <si>
    <t>Siêu âm can thiệp - đặt ống thông dẫn
lưu nang giả tụy</t>
  </si>
  <si>
    <t>02.0334.0166</t>
  </si>
  <si>
    <t>Siêu âm can thiệp - chọc hút ổ áp xe
trong ổ bụng</t>
  </si>
  <si>
    <t>03.2344.0166</t>
  </si>
  <si>
    <t>Chọc hút và tiêm thuốc nang gan</t>
  </si>
  <si>
    <t>Chọc hút ổ dịch, áp xe dưới hướng dẫn
của siêu âm</t>
  </si>
  <si>
    <t>02.0376.0168</t>
  </si>
  <si>
    <t>Sinh thiết phần mềm bằng súng Fast Gun
dưới hướng dẫn của siêu âm</t>
  </si>
  <si>
    <t>208.000</t>
  </si>
  <si>
    <t>03.4211.0168</t>
  </si>
  <si>
    <t>Kỹ thuật sinh thiết da</t>
  </si>
  <si>
    <t>05.0065.0168</t>
  </si>
  <si>
    <t>Sinh thiết niêm mạc</t>
  </si>
  <si>
    <t>15.0135.0168</t>
  </si>
  <si>
    <t>Sinh thiết hốc mũi</t>
  </si>
  <si>
    <t>15.0211.0168</t>
  </si>
  <si>
    <t>Sinh thiết u họng miệng</t>
  </si>
  <si>
    <t>02.0375.0168</t>
  </si>
  <si>
    <t>Sinh thiết tuyến nứớc bọt</t>
  </si>
  <si>
    <t>194.000</t>
  </si>
  <si>
    <t>02.0380.0168</t>
  </si>
  <si>
    <t>Sinh thiết da bằng kim chuyên dụng
(biopsy punch)</t>
  </si>
  <si>
    <t>Sinh thiết hạch, cơ, thần kinh và các u
dưới da</t>
  </si>
  <si>
    <t>427.000</t>
  </si>
  <si>
    <t>Sinh thiết phần mềm bằng phương pháp
sinh thiết mở</t>
  </si>
  <si>
    <t>414.000</t>
  </si>
  <si>
    <t>01.0242.0175</t>
  </si>
  <si>
    <t>Rửa màng bụng cấp cứu</t>
  </si>
  <si>
    <t>619.000</t>
  </si>
  <si>
    <t>Chọc hút nang, tiêm xơ dưới hướng dẫn
siêu âm</t>
  </si>
  <si>
    <t>603.000</t>
  </si>
  <si>
    <t>05.0053.0176</t>
  </si>
  <si>
    <t>Sinh thiết móng</t>
  </si>
  <si>
    <t>609.000</t>
  </si>
  <si>
    <t>Sinh thiết tiền liệt tuyến qua siêu âm nội
soi đường trực tràng</t>
  </si>
  <si>
    <t>877.000</t>
  </si>
  <si>
    <t>Sinh thiết tiền liệt tuyến qua trực tràng
dưới hướng dẫn siêu âm</t>
  </si>
  <si>
    <t>03.2815.0178</t>
  </si>
  <si>
    <t>Sinh thiết tủy xương</t>
  </si>
  <si>
    <t>422.000</t>
  </si>
  <si>
    <t>Chưa bao gồm kim sinh thiết.</t>
  </si>
  <si>
    <t>22.0130.0178</t>
  </si>
  <si>
    <t>Thủ thuật sinh thiết tủy xương (chưa bao
gồm kim sinh thiết một lần)</t>
  </si>
  <si>
    <t>02.0217.0183</t>
  </si>
  <si>
    <t>Nội soi đặt catherter bàng quang niệu
quản để chụp UPR</t>
  </si>
  <si>
    <t>909.000</t>
  </si>
  <si>
    <t>958.000</t>
  </si>
  <si>
    <t>Chưa bao gồm dụng cụ kẹp
và clip cầm máu.</t>
  </si>
  <si>
    <t>02.0369.0185</t>
  </si>
  <si>
    <t>Nội soi khớp vai chẩn đoán (có sinh thiết)</t>
  </si>
  <si>
    <t>719.000</t>
  </si>
  <si>
    <t>03.0067.0186</t>
  </si>
  <si>
    <t>Nội soi màng phổi để chẩn đoán</t>
  </si>
  <si>
    <t>657.000</t>
  </si>
  <si>
    <t>02.0273.0191</t>
  </si>
  <si>
    <t>Nội soi hậu môn ống cứng can thiệp -
tiêm xơ búi trĩ</t>
  </si>
  <si>
    <t>437.000</t>
  </si>
  <si>
    <t>02.0292.0191</t>
  </si>
  <si>
    <t>Nội soi hậu môn ống cứng can thiệp -
thắt trĩ bằng vòng cao su</t>
  </si>
  <si>
    <t>03.0008.0193</t>
  </si>
  <si>
    <t>Đặt, theo dõi, xử trí máy tạo nhịp tim
tạm thời bằng điện cực sau phẫu thuật
tim hở</t>
  </si>
  <si>
    <t>764.000</t>
  </si>
  <si>
    <t>03.0011.0196</t>
  </si>
  <si>
    <t>Thận nhân tạo (ở người đã có mở thông
động tĩnh mạch)</t>
  </si>
  <si>
    <t>749.000</t>
  </si>
  <si>
    <t>Quả lọc dây máu dùng 6 lần.</t>
  </si>
  <si>
    <t>01.0175.0196</t>
  </si>
  <si>
    <t>Thận nhân tạo thường qui</t>
  </si>
  <si>
    <t>733.000</t>
  </si>
  <si>
    <t>02.0495.0196</t>
  </si>
  <si>
    <t>Thận nhân tạo chu kỳ (Quả lọc, dây máu
06 lần)</t>
  </si>
  <si>
    <t>102.000</t>
  </si>
  <si>
    <t>Cắt lọc, lấy bỏ tổ chức hoại tử cho các
nhiễm trùng bàn chân vết loét khu trú ở
ngón chân trên người bệnh đái tháo
đường</t>
  </si>
  <si>
    <t>Áp dụng đối với bệnh
Pemphigus hoặc Pemphigoid
hoặc ly thượng bì bọng nước
bẩm sinh hoặc vết loét bàn
chân do đái tháo đường hoặc
vết loét, hoại tử ở bệnh nhân
phong hoặc vết loét, hoại tử
do tỳ đè.</t>
  </si>
  <si>
    <t>Cắt lọc, lấy bỏ tổ chức hoại tử cho các
nhiễm trùng phần mềm trên người bệnh
đái tháo đường</t>
  </si>
  <si>
    <t>114.000</t>
  </si>
  <si>
    <t>Chỉ áp dụng với người bệnh
ngoại trú. Đối với người
bệnh nội trú theo quy định
của Bộ Y tế.</t>
  </si>
  <si>
    <t>100.000</t>
  </si>
  <si>
    <t>Thay băng trên người bệnh đái tháo
đường</t>
  </si>
  <si>
    <t>141.000</t>
  </si>
  <si>
    <t>128.000</t>
  </si>
  <si>
    <t>179.000</t>
  </si>
  <si>
    <t>166.000</t>
  </si>
  <si>
    <t>Thay băng các vết loét hoại tử rộng sau
TBMMN</t>
  </si>
  <si>
    <t>223.000</t>
  </si>
  <si>
    <t>Thay băng cho các vết thương hoại tử
rộng (một lần)</t>
  </si>
  <si>
    <t>209.000</t>
  </si>
  <si>
    <t>269.000</t>
  </si>
  <si>
    <t>256.000</t>
  </si>
  <si>
    <t>412.000</t>
  </si>
  <si>
    <t>400.000</t>
  </si>
  <si>
    <t>01.0089.0206</t>
  </si>
  <si>
    <t>Đặt canuyn mở khí quản 02 nòng</t>
  </si>
  <si>
    <t>15.0220.0206</t>
  </si>
  <si>
    <t>Thay canuyn</t>
  </si>
  <si>
    <t>335.000</t>
  </si>
  <si>
    <t>04.0030.0207</t>
  </si>
  <si>
    <t>Bơm rửa ổ lao khớp</t>
  </si>
  <si>
    <t>173.000</t>
  </si>
  <si>
    <t>02.0240.0208</t>
  </si>
  <si>
    <t>Thay transfer set ở bệnh nhân lọc màng
bụng liên tục ngoại trú</t>
  </si>
  <si>
    <t>601.000</t>
  </si>
  <si>
    <t>01.0128.0209</t>
  </si>
  <si>
    <t>Thông khí nhân tạo không xâm nhập [giờ
theo thực tế]</t>
  </si>
  <si>
    <t>882.000</t>
  </si>
  <si>
    <t>01.0129.0209</t>
  </si>
  <si>
    <t>Thông khí nhân tạo CPAP qua van
Boussignac [giờ theo thực tế]</t>
  </si>
  <si>
    <t>01.0130.0209</t>
  </si>
  <si>
    <t>Thông khí nhân tạo không xâm nhập
phương thức CPAP [giờ theo thực tế]</t>
  </si>
  <si>
    <t>01.0131.0209</t>
  </si>
  <si>
    <t>Thông khí nhân tạo không xâm nhập
phương thức BiPAP [giờ theo thực tế]</t>
  </si>
  <si>
    <t>01.0132.0209</t>
  </si>
  <si>
    <t>Thông khí nhân tạo xâm nhập [giờ theo
thực tế]</t>
  </si>
  <si>
    <t>01.0133.0209</t>
  </si>
  <si>
    <t>Thông khí nhân tạo xâm nhập phương
thức VCV [giờ theo thực tế]</t>
  </si>
  <si>
    <t>01.0134.0209</t>
  </si>
  <si>
    <t>Thông khí nhân tạo xâm nhập phương
thức PCV [giờ theo thực tế]</t>
  </si>
  <si>
    <t>01.0135.0209</t>
  </si>
  <si>
    <t>Thông khí nhân tạo xâm nhập phương
thức A/C (VCV) [giờ theo thực tế]</t>
  </si>
  <si>
    <t>01.0136.0209</t>
  </si>
  <si>
    <t>Thông khí nhân tạo xâm nhập phương
thức SIMV [giờ theo thực tế]</t>
  </si>
  <si>
    <t>01.0137.0209</t>
  </si>
  <si>
    <t>Thông khí nhân tạo xâm nhập phương
thức PSV [giờ theo thực tế]</t>
  </si>
  <si>
    <t>01.0138.0209</t>
  </si>
  <si>
    <t>Thông khí nhân tạo xâm nhập phương
thức CPAP [giờ theo thực tế]</t>
  </si>
  <si>
    <t>01.0139.0209</t>
  </si>
  <si>
    <t>Thông khí nhân tạo xâm nhập phương
thức APRV [giờ theo thực tế]</t>
  </si>
  <si>
    <t>01.0142.0209</t>
  </si>
  <si>
    <t>Thông khí nhân tạo kiểu áp lực thể tích
với đích thể tích (VCV+ hay
MMV+Assure)</t>
  </si>
  <si>
    <t>03.0058.0209</t>
  </si>
  <si>
    <t>Thở máy bằng xâm nhập</t>
  </si>
  <si>
    <t>03.0082.0209</t>
  </si>
  <si>
    <t>Thở máy không xâm nhập (thở CPAP,
Thở BiPAP)</t>
  </si>
  <si>
    <t>03.0083.0209</t>
  </si>
  <si>
    <t>Hỗ trợ hô hấp xâm nhập qua nội khí quản</t>
  </si>
  <si>
    <t>01.0144.0209</t>
  </si>
  <si>
    <t>Thông khí nhân tạo trong khi vận chuyển</t>
  </si>
  <si>
    <t>867.000</t>
  </si>
  <si>
    <t>01.0140.0209</t>
  </si>
  <si>
    <t>Thông khí nhân tạo xâm nhập phương
thức NAVA [giờ theo thực tế]</t>
  </si>
  <si>
    <t>951.000</t>
  </si>
  <si>
    <t>01.0141.0209</t>
  </si>
  <si>
    <t>Thông khí nhân tạo xâm nhập phương
thức HFO [giờ theo thực tế]</t>
  </si>
  <si>
    <t>01.0143.0209</t>
  </si>
  <si>
    <t>Thông khí nhân tạo với khí NO</t>
  </si>
  <si>
    <t>01.0164.0210</t>
  </si>
  <si>
    <t>Thông bàng quang</t>
  </si>
  <si>
    <t>140.000</t>
  </si>
  <si>
    <t>03.2387.0212</t>
  </si>
  <si>
    <t>Tiêm trong da</t>
  </si>
  <si>
    <t>40.000</t>
  </si>
  <si>
    <t>Chỉ áp dụng với người bệnh
ngoại trú; chưa bao gồm
thuốc tiêm.</t>
  </si>
  <si>
    <t>03.2388.0212</t>
  </si>
  <si>
    <t>Tiêm dưới da</t>
  </si>
  <si>
    <t>03.2389.0212</t>
  </si>
  <si>
    <t>Tiêm bắp thịt</t>
  </si>
  <si>
    <t>03.2390.0212</t>
  </si>
  <si>
    <t>Tiêm tĩnh mạch</t>
  </si>
  <si>
    <t>189.000</t>
  </si>
  <si>
    <t>160.000</t>
  </si>
  <si>
    <t>Tiêm điểm bám gân mỏm trâm quay
(mỏm trâm trụ)</t>
  </si>
  <si>
    <t>Tiêm điểm bám gân lồi cầu trong (lồi cầu
ngoài) xương cánh tay</t>
  </si>
  <si>
    <t>Tiêm gân trên gai (dưới gai, gân bao
xoay khớp vai)</t>
  </si>
  <si>
    <t>Tiêm điểm bám gân mỏm trâm quay
(trâm trụ)</t>
  </si>
  <si>
    <t>245.000</t>
  </si>
  <si>
    <t>Tiêm khớp gối dưới hướng dẫn của siêu
âm</t>
  </si>
  <si>
    <t>229.000</t>
  </si>
  <si>
    <t>Tiêm khớp háng dưới hướng dẫn của
siêu âm</t>
  </si>
  <si>
    <t>Tiêm khớp cổ chân dưới hướng dẫn của
siêu âm</t>
  </si>
  <si>
    <t>Tiêm khớp bàn ngón chân dưới hướng
dẫn của siêu âm</t>
  </si>
  <si>
    <t>Tiêm khớp cổ tay dưới hướng dẫn của
siêu âm</t>
  </si>
  <si>
    <t>Tiêm khớp bàn ngón tay dưới hướng dẫn
của siêu âm</t>
  </si>
  <si>
    <t>Tiêm khớp đốt ngón tay dưới hướng dẫn
của siêu âm</t>
  </si>
  <si>
    <t>Tiêm khớp khuỷu tay dưới hướng dẫn
của siêu âm</t>
  </si>
  <si>
    <t>Tiêm khớp vai dưới hướng dẫn của siêu
âm</t>
  </si>
  <si>
    <t>Tiêm khớp ức đòn dưới hướng dẫn của
siêu âm</t>
  </si>
  <si>
    <t>Tiêm khớp ức – sườn dưới hướng dẫn
của siêu âm</t>
  </si>
  <si>
    <t>Tiêm khớp đòn- cùng vai dưới hướng
dẫn của siêu âm</t>
  </si>
  <si>
    <t>Tiêm khớp thái dương hàm dưới hướng
dẫn của siêu âm</t>
  </si>
  <si>
    <t>Tiêm hội chứng DeQuervain dưới hướng
dẫn của siêu âm</t>
  </si>
  <si>
    <t>Tiêm hội chứng đường hầm cổ tay dưới
hướng dẫn của siêu âm</t>
  </si>
  <si>
    <t>Tiêm gân gấp ngón tay dưới hướng dẫn
của siêu âm</t>
  </si>
  <si>
    <t>Tiêm gân nhị đầu khớp vai dưới hướng
dẫn của siêu âm</t>
  </si>
  <si>
    <t>Tiêm gân trên gai (dưới gai, gân bao
xoay khớp vai) dưới hướng dẫn của siêu
âm</t>
  </si>
  <si>
    <t>Tiêm điểm bám gân mỏm cùng vai dưới
hướng dẫn của siêu âm</t>
  </si>
  <si>
    <t>01.0006.0215</t>
  </si>
  <si>
    <t>Đặt catheter tĩnh mạch ngoại biên</t>
  </si>
  <si>
    <t>Chỉ áp dụng với người bệnh
ngoại trú; chưa bao gồm
thuốc và dịch truyền.</t>
  </si>
  <si>
    <t>03.2391.0215</t>
  </si>
  <si>
    <t>Truyền tĩnh mạch</t>
  </si>
  <si>
    <t>11.0089.0215</t>
  </si>
  <si>
    <t>Đặt dây truyền dịch ngoại vi điều trị
bệnh nhân bỏng</t>
  </si>
  <si>
    <t>Khâu vết thương đơn giản vùng đầu, mặt,
cổ</t>
  </si>
  <si>
    <t>03.3821.0216</t>
  </si>
  <si>
    <t>Cắt lọc tổ chức hoại tử hoặc cắt lọc vết
thương đơn giản</t>
  </si>
  <si>
    <t>11.0090.0216</t>
  </si>
  <si>
    <t>Bộc lộ tĩnh mạch ngoại vi để truyền dịch
điều trị bệnh nhân bỏng</t>
  </si>
  <si>
    <t>Khâu vết thương phần mềm dài dưới
10cm</t>
  </si>
  <si>
    <t>401.000</t>
  </si>
  <si>
    <t>03.3594.0218</t>
  </si>
  <si>
    <t>Khâu vết thương âm hộ, âm đạo</t>
  </si>
  <si>
    <t>995.000</t>
  </si>
  <si>
    <t>438.000</t>
  </si>
  <si>
    <t>03.3818.0218</t>
  </si>
  <si>
    <t>Khâu lại da vết phẫu thuật sau nhiễm
khuẩn</t>
  </si>
  <si>
    <t>409.000</t>
  </si>
  <si>
    <t>552.000</t>
  </si>
  <si>
    <t>536.000</t>
  </si>
  <si>
    <t>81.000</t>
  </si>
  <si>
    <t>72.000</t>
  </si>
  <si>
    <t>03.0287.0222</t>
  </si>
  <si>
    <t>Bó thuốc</t>
  </si>
  <si>
    <t>94.000</t>
  </si>
  <si>
    <t>08.0026.0222</t>
  </si>
  <si>
    <t>03.0290.0224</t>
  </si>
  <si>
    <t>Nhĩ châm</t>
  </si>
  <si>
    <t>139.000</t>
  </si>
  <si>
    <t>03.0291.0224</t>
  </si>
  <si>
    <t>Ôn châm</t>
  </si>
  <si>
    <t>08.0004.0224</t>
  </si>
  <si>
    <t>08.0008.0224</t>
  </si>
  <si>
    <t>08.0012.0224</t>
  </si>
  <si>
    <t>Từ châm</t>
  </si>
  <si>
    <t>03.0289.0224</t>
  </si>
  <si>
    <t>Hào châm</t>
  </si>
  <si>
    <t>125.000</t>
  </si>
  <si>
    <t>08.0001.0224</t>
  </si>
  <si>
    <t>Mai hoa châm</t>
  </si>
  <si>
    <t>08.0002.0224</t>
  </si>
  <si>
    <t>08.0010.0224</t>
  </si>
  <si>
    <t>Chích lể</t>
  </si>
  <si>
    <t>03.0715.0226</t>
  </si>
  <si>
    <t>Chẩn đóan điện thần kinh cơ</t>
  </si>
  <si>
    <t>17.0195.0226</t>
  </si>
  <si>
    <t>Chẩn đoán điện thần kinh cơ</t>
  </si>
  <si>
    <t>03.0404.0227</t>
  </si>
  <si>
    <t>Cấy chỉ điều trị di chứng bại liệt</t>
  </si>
  <si>
    <t>244.000</t>
  </si>
  <si>
    <t>03.0405.0227</t>
  </si>
  <si>
    <t>Cấy chỉ điều trị liệt chi trên</t>
  </si>
  <si>
    <t>03.0406.0227</t>
  </si>
  <si>
    <t>Cấy chỉ điều trị liệt chi dưới</t>
  </si>
  <si>
    <t>03.0407.0227</t>
  </si>
  <si>
    <t>Cấy chỉ điều trị liệt nửa người</t>
  </si>
  <si>
    <t>03.0408.0227</t>
  </si>
  <si>
    <t>Cấy chỉ điều trị liệt do bệnh của cơ</t>
  </si>
  <si>
    <t>03.0409.0227</t>
  </si>
  <si>
    <t>Cấy chỉ châm điều trị liệt các dây thần
kinh</t>
  </si>
  <si>
    <t>03.0410.0227</t>
  </si>
  <si>
    <t>Cấy chỉ điều trị teo cơ</t>
  </si>
  <si>
    <t>03.0411.0227</t>
  </si>
  <si>
    <t>Cấy chỉ điều trị đau thần kinh toạ</t>
  </si>
  <si>
    <t>03.0412.0227</t>
  </si>
  <si>
    <t>Cấy chỉ điều trị bại não</t>
  </si>
  <si>
    <t>03.0413.0227</t>
  </si>
  <si>
    <t>Cấy chỉ điều trị bệnh tự kỷ</t>
  </si>
  <si>
    <t>03.0414.0227</t>
  </si>
  <si>
    <t>Cấy chỉ điều trị chứng ù tai</t>
  </si>
  <si>
    <t>03.0415.0227</t>
  </si>
  <si>
    <t>Cấy chỉ điều trị giảm khứu giác</t>
  </si>
  <si>
    <t>03.0416.0227</t>
  </si>
  <si>
    <t>Cấy chỉ điều trị chứng nói ngọng, nói lắp</t>
  </si>
  <si>
    <t>03.0417.0227</t>
  </si>
  <si>
    <t>Cấy chỉ điều trị khàn tiếng</t>
  </si>
  <si>
    <t>03.0420.0227</t>
  </si>
  <si>
    <t>Cấy chỉ điều trị bệnh tâm căn suy nhược</t>
  </si>
  <si>
    <t>03.0421.0227</t>
  </si>
  <si>
    <t>Cấy chỉ điều trị hội chứng ngoại tháp</t>
  </si>
  <si>
    <t>03.0422.0227</t>
  </si>
  <si>
    <t>Cấy chỉ điều trị động kinh</t>
  </si>
  <si>
    <t>03.0423.0227</t>
  </si>
  <si>
    <t>Cấy chỉ điều trị đau đầu, đau nửa đầu</t>
  </si>
  <si>
    <t>03.0424.0227</t>
  </si>
  <si>
    <t>Cấy chỉ điều trị mất ngủ</t>
  </si>
  <si>
    <t>03.0425.0227</t>
  </si>
  <si>
    <t>Cấy chỉ điều trị thiếu máu não mạn tính</t>
  </si>
  <si>
    <t>03.0426.0227</t>
  </si>
  <si>
    <t>Cấy chỉ điều trị tổn thương dây, rễ và
đám rối thần kinh</t>
  </si>
  <si>
    <t>03.0427.0227</t>
  </si>
  <si>
    <t>Cấy chỉ điều trị tổn thương dây thần kinh
V</t>
  </si>
  <si>
    <t>03.0428.0227</t>
  </si>
  <si>
    <t>Cấy chỉ điều trị liệt dây thần kinh VII
ngoại biên</t>
  </si>
  <si>
    <t>03.0429.0227</t>
  </si>
  <si>
    <t>Cấy chỉ điều trị giảm thị lực do teo gai thị</t>
  </si>
  <si>
    <t>03.0430.0227</t>
  </si>
  <si>
    <t>Cấy chỉ điều trị rối loạn tiền đình</t>
  </si>
  <si>
    <t>03.0431.0227</t>
  </si>
  <si>
    <t>Cấy chỉ điều trị giảm thính lực</t>
  </si>
  <si>
    <t>03.0432.0227</t>
  </si>
  <si>
    <t>Cấy chỉ điều trị thất ngôn</t>
  </si>
  <si>
    <t>03.0433.0227</t>
  </si>
  <si>
    <t>Cấy chỉ điều trị viêm xoang</t>
  </si>
  <si>
    <t>03.0434.0227</t>
  </si>
  <si>
    <t>Cấy chỉ điều trị viêm mũi dị ứng</t>
  </si>
  <si>
    <t>03.0435.0227</t>
  </si>
  <si>
    <t>Cấy chỉ điều trị hen phế quản</t>
  </si>
  <si>
    <t>03.0436.0227</t>
  </si>
  <si>
    <t>Cấy chỉ điều trị huyết áp thấp</t>
  </si>
  <si>
    <t>03.0437.0227</t>
  </si>
  <si>
    <t>Cấy chỉ điều trị đau thần kinh liên sườn</t>
  </si>
  <si>
    <t>03.0438.0227</t>
  </si>
  <si>
    <t>Cấy chỉ điều trị đau ngực, sườn</t>
  </si>
  <si>
    <t>03.0439.0227</t>
  </si>
  <si>
    <t>Cấy chỉ điều trị trĩ</t>
  </si>
  <si>
    <t>03.0440.0227</t>
  </si>
  <si>
    <t>Cấy chỉ điều trị sa dạ dày</t>
  </si>
  <si>
    <t>03.0441.0227</t>
  </si>
  <si>
    <t>Cấy chỉ điều trị đau dạ dày</t>
  </si>
  <si>
    <t>03.0442.0227</t>
  </si>
  <si>
    <t>Cấy chỉ điều trị nôn, nấc</t>
  </si>
  <si>
    <t>03.0443.0227</t>
  </si>
  <si>
    <t>Cấy chỉ điều trị dị ứng</t>
  </si>
  <si>
    <t>03.0444.0227</t>
  </si>
  <si>
    <t>Cấy chỉ điều trị viêm khớp dạng thấp</t>
  </si>
  <si>
    <t>03.0445.0227</t>
  </si>
  <si>
    <t>Cấy chỉ điều trị thoái hoá khớp</t>
  </si>
  <si>
    <t>03.0446.0227</t>
  </si>
  <si>
    <t>Cấy chỉ điều trị đau lưng</t>
  </si>
  <si>
    <t>03.0447.0227</t>
  </si>
  <si>
    <t>Cấy chỉ điều trị đau mỏi cơ</t>
  </si>
  <si>
    <t>03.0448.0227</t>
  </si>
  <si>
    <t>Cấy chỉ điều trị viêm quanh khớp vai</t>
  </si>
  <si>
    <t>03.0449.0227</t>
  </si>
  <si>
    <t>Cấy chỉ điều trị hội chứng vai gáy</t>
  </si>
  <si>
    <t>03.0450.0227</t>
  </si>
  <si>
    <t>Cấy chỉ điều trị viêm co cứng cơ delta</t>
  </si>
  <si>
    <t>03.0451.0227</t>
  </si>
  <si>
    <t>Cấy chỉ điều trị đại, tiểu tiện không tự
chủ</t>
  </si>
  <si>
    <t>03.0452.0227</t>
  </si>
  <si>
    <t>Cấy chỉ điều trị táo bón</t>
  </si>
  <si>
    <t>03.0453.0227</t>
  </si>
  <si>
    <t>Cấy chỉ điều trị đái dầm</t>
  </si>
  <si>
    <t>03.0454.0227</t>
  </si>
  <si>
    <t>Cấy chỉ điều trị bí đái</t>
  </si>
  <si>
    <t>03.0455.0227</t>
  </si>
  <si>
    <t>Cấy chỉ điều trị rối loạn thần kinh thực
vật</t>
  </si>
  <si>
    <t>03.0456.0227</t>
  </si>
  <si>
    <t>Cấy chỉ điều trị bướu cổ đơn thuần</t>
  </si>
  <si>
    <t>03.0457.0227</t>
  </si>
  <si>
    <t>Cấy chỉ điều trị rối loạn chức năng do
chấn thương sọ não</t>
  </si>
  <si>
    <t>03.0458.0227</t>
  </si>
  <si>
    <t>Cấy chỉ điều trị liệt tứ chi do chấn
thương cột sống</t>
  </si>
  <si>
    <t>03.0459.0227</t>
  </si>
  <si>
    <t>Cấy chỉ điều trị giảm đau sau phẫu thuật</t>
  </si>
  <si>
    <t>03.0460.0227</t>
  </si>
  <si>
    <t>Cấy chỉ điều trị giảm đau do ung thư</t>
  </si>
  <si>
    <t>08.0007.0227</t>
  </si>
  <si>
    <t>Cấy chỉ</t>
  </si>
  <si>
    <t>08.0228.0227</t>
  </si>
  <si>
    <t>Cấy chỉ điều trị liệt nửa người do tai biến
mạch máu não</t>
  </si>
  <si>
    <t>08.0229.0227</t>
  </si>
  <si>
    <t>Cấy chỉ điều trị tâm căn suy nhược</t>
  </si>
  <si>
    <t>08.0230.0227</t>
  </si>
  <si>
    <t>08.0231.0227</t>
  </si>
  <si>
    <t>08.0232.0227</t>
  </si>
  <si>
    <t>Cấy chỉ châm điều trị hội chứng dạ dày-
tá tràng</t>
  </si>
  <si>
    <t>08.0233.0227</t>
  </si>
  <si>
    <t>Cấy chỉ điều trị mày đay</t>
  </si>
  <si>
    <t>08.0234.0227</t>
  </si>
  <si>
    <t>Cấy chỉ hỗ trợ điều trị vẩy nến</t>
  </si>
  <si>
    <t>08.0235.0227</t>
  </si>
  <si>
    <t>08.0236.0227</t>
  </si>
  <si>
    <t>Cấy chỉ điều trị giảm thị lực</t>
  </si>
  <si>
    <t>08.0237.0227</t>
  </si>
  <si>
    <t>Cấy chỉ điều trị hội chứng tự kỷ</t>
  </si>
  <si>
    <t>08.0238.0227</t>
  </si>
  <si>
    <t>Cấy chỉ điều trị liệt do tổn thương đám
rối cánh tay ở trẻ em</t>
  </si>
  <si>
    <t>08.0239.0227</t>
  </si>
  <si>
    <t>Cấy chỉ điều trị chậm phát triển trí tuệ ở
trẻ bại não</t>
  </si>
  <si>
    <t>08.0240.0227</t>
  </si>
  <si>
    <t>Cấy chỉ châm điều trị phục hồi chức
năng vận động ở trẻ bại não</t>
  </si>
  <si>
    <t>08.0241.0227</t>
  </si>
  <si>
    <t>Cấy chỉ điều trị hội chứng thắt lưng- hông</t>
  </si>
  <si>
    <t>08.0242.0227</t>
  </si>
  <si>
    <t>08.0243.0227</t>
  </si>
  <si>
    <t>08.0244.0227</t>
  </si>
  <si>
    <t>Cấy chỉ điều trị nấc</t>
  </si>
  <si>
    <t>08.0245.0227</t>
  </si>
  <si>
    <t>Cấy chỉ điều trị hội chứng tiền đình</t>
  </si>
  <si>
    <t>08.0246.0227</t>
  </si>
  <si>
    <t>08.0247.0227</t>
  </si>
  <si>
    <t>08.0248.0227</t>
  </si>
  <si>
    <t>08.0249.0227</t>
  </si>
  <si>
    <t>08.0250.0227</t>
  </si>
  <si>
    <t>Cấy chỉ điều trị thiểu năng tuần hoàn não
mạn tính</t>
  </si>
  <si>
    <t>08.0251.0227</t>
  </si>
  <si>
    <t>08.0252.0227</t>
  </si>
  <si>
    <t>Cấy chỉ điều trị thất vận ngôn</t>
  </si>
  <si>
    <t>08.0253.0227</t>
  </si>
  <si>
    <t>08.0254.0227</t>
  </si>
  <si>
    <t>Cấy chỉ điều trị rối loạn thần kinh chức
năng sau chấn thương sọ não</t>
  </si>
  <si>
    <t>08.0255.0227</t>
  </si>
  <si>
    <t>08.0256.0227</t>
  </si>
  <si>
    <t>08.0257.0227</t>
  </si>
  <si>
    <t>08.0258.0227</t>
  </si>
  <si>
    <t>08.0262.0227</t>
  </si>
  <si>
    <t>Cấy chỉ điều trị viêm mũi xoang</t>
  </si>
  <si>
    <t>08.0263.0227</t>
  </si>
  <si>
    <t>Cấy chỉ điều trị rối loạn tiêu hóa</t>
  </si>
  <si>
    <t>08.0264.0227</t>
  </si>
  <si>
    <t>Cấy chỉ điều trị táo bón kéo dài</t>
  </si>
  <si>
    <t>08.0265.0227</t>
  </si>
  <si>
    <t>Cấy chỉ hỗ trợ điều trị viêm khớp dạng
thấp</t>
  </si>
  <si>
    <t>08.0266.0227</t>
  </si>
  <si>
    <t>08.0267.0227</t>
  </si>
  <si>
    <t>Cấy chỉ điều trị đau do thoái hóa khớp</t>
  </si>
  <si>
    <t>08.0268.0227</t>
  </si>
  <si>
    <t>08.0269.0227</t>
  </si>
  <si>
    <t>08.0270.0227</t>
  </si>
  <si>
    <t>Cấy chỉ điều trị cơn động kinh cục bộ</t>
  </si>
  <si>
    <t>08.0271.0227</t>
  </si>
  <si>
    <t>Cấy chỉ điều trị rối loạn kinh nguyệt</t>
  </si>
  <si>
    <t>08.0272.0227</t>
  </si>
  <si>
    <t>Cấy chỉ điều trị đau bụng kinh</t>
  </si>
  <si>
    <t>08.0273.0227</t>
  </si>
  <si>
    <t>Cấy chỉ điều trị sa tử cung</t>
  </si>
  <si>
    <t>08.0274.0227</t>
  </si>
  <si>
    <t>Cấy chỉ điều trị hội chứng tiền mãn kinh</t>
  </si>
  <si>
    <t>08.0275.0227</t>
  </si>
  <si>
    <t>Cấy chỉ điều trị di tinh</t>
  </si>
  <si>
    <t>08.0276.0227</t>
  </si>
  <si>
    <t>Cấy chỉ điều trị liệt dương</t>
  </si>
  <si>
    <t>08.0277.0227</t>
  </si>
  <si>
    <t>Cấy chỉ điều trị rối loạn tiểu tiện không
tự chủ</t>
  </si>
  <si>
    <t>03.4181.0227</t>
  </si>
  <si>
    <t>Cấy chỉ điều trị sa trực tràng</t>
  </si>
  <si>
    <t>228.000</t>
  </si>
  <si>
    <t>03.0288.0228</t>
  </si>
  <si>
    <t>Chườm ngải</t>
  </si>
  <si>
    <t>57.000</t>
  </si>
  <si>
    <t>03.0671.0228</t>
  </si>
  <si>
    <t>Cứu điều trị đau lưng thể hàn</t>
  </si>
  <si>
    <t>03.0672.0228</t>
  </si>
  <si>
    <t>Cứu điều trị đau thần kinh toạ thể hàn</t>
  </si>
  <si>
    <t>03.0673.0228</t>
  </si>
  <si>
    <t>Cứu điều trị đau bụng ỉa chảy thể hàn</t>
  </si>
  <si>
    <t>03.0674.0228</t>
  </si>
  <si>
    <t>Cứu điều trị liệt thần kinh VII ngoại biên
thể hàn</t>
  </si>
  <si>
    <t>03.0675.0228</t>
  </si>
  <si>
    <t>Cứu điều trị đau vai gáy cấp thể hàn</t>
  </si>
  <si>
    <t>03.0676.0228</t>
  </si>
  <si>
    <t>Cứu điều trị ngoại cảm phong hàn</t>
  </si>
  <si>
    <t>03.0677.0228</t>
  </si>
  <si>
    <t>Cứu điều trị liệt thể hàn</t>
  </si>
  <si>
    <t>03.0678.0228</t>
  </si>
  <si>
    <t>Cứu điều trị liệt chi trên thể hàn</t>
  </si>
  <si>
    <t>03.0679.0228</t>
  </si>
  <si>
    <t>Cứu điều trị liệt chi dưới thể hàn</t>
  </si>
  <si>
    <t>03.0680.0228</t>
  </si>
  <si>
    <t>Cứu điều trị liệt nửa người thể hàn</t>
  </si>
  <si>
    <t>03.0681.0228</t>
  </si>
  <si>
    <t>Cứu điều trị liệt do bệnh của cơ thể hàn</t>
  </si>
  <si>
    <t>03.0682.0228</t>
  </si>
  <si>
    <t>Cứu điều trị bại não thể hàn</t>
  </si>
  <si>
    <t>03.0683.0228</t>
  </si>
  <si>
    <t>Cứu điều trị bệnh tự kỷ thể hàn</t>
  </si>
  <si>
    <t>03.0684.0228</t>
  </si>
  <si>
    <t>Cứu điều trị ù tai thể hàn</t>
  </si>
  <si>
    <t>03.0685.0228</t>
  </si>
  <si>
    <t>Cứu điều trị giảm khứu giác thể hàn</t>
  </si>
  <si>
    <t>03.0686.0228</t>
  </si>
  <si>
    <t>Cứu điều trị khàn tiếng thể hàn</t>
  </si>
  <si>
    <t>03.0688.0228</t>
  </si>
  <si>
    <t>Cứu điều trị đau đầu, đau nửa đầu thể hàn</t>
  </si>
  <si>
    <t>03.0689.0228</t>
  </si>
  <si>
    <t>Cứu điều trị rối loạn cảm giác đầu chi thể
hàn</t>
  </si>
  <si>
    <t>03.0690.0228</t>
  </si>
  <si>
    <t>Cứu điều trị nôn nấc thể hàn</t>
  </si>
  <si>
    <t>03.0691.0228</t>
  </si>
  <si>
    <t>Cứu điều trị rối loạn đại tiểu tiện thể hàn</t>
  </si>
  <si>
    <t>03.0692.0228</t>
  </si>
  <si>
    <t>Cứu điều trị rối loạn tiêu hoá thể hàn</t>
  </si>
  <si>
    <t>03.0693.0228</t>
  </si>
  <si>
    <t>Cứu điều trị đái dầm thể hàn</t>
  </si>
  <si>
    <t>03.0694.0228</t>
  </si>
  <si>
    <t>Cứu điều trị bí đái thể hàn</t>
  </si>
  <si>
    <t>03.0695.0228</t>
  </si>
  <si>
    <t>Cứu điều trị rối loạn thần kinh thực vật
thể hàn</t>
  </si>
  <si>
    <t>03.0696.0228</t>
  </si>
  <si>
    <t>Cứu điều trị cảm cúm thể hàn</t>
  </si>
  <si>
    <t>08.0009.0228</t>
  </si>
  <si>
    <t>Cứu</t>
  </si>
  <si>
    <t>08.0027.0228</t>
  </si>
  <si>
    <t>08.0451.0228</t>
  </si>
  <si>
    <t>Cứu điều trị hội chứng thắt lưng- hông
thể phong hàn</t>
  </si>
  <si>
    <t>08.0452.0228</t>
  </si>
  <si>
    <t>08.0453.0228</t>
  </si>
  <si>
    <t>Cứu điều trị nấc thể hàn</t>
  </si>
  <si>
    <t>08.0455.0228</t>
  </si>
  <si>
    <t>08.0456.0228</t>
  </si>
  <si>
    <t>08.0457.0228</t>
  </si>
  <si>
    <t>08.0458.0228</t>
  </si>
  <si>
    <t>08.0459.0228</t>
  </si>
  <si>
    <t>08.0460.0228</t>
  </si>
  <si>
    <t>Cứu điều trị liệt dây thần kinh số VII
ngoại biên thể hàn</t>
  </si>
  <si>
    <t>08.0461.0228</t>
  </si>
  <si>
    <t>08.0462.0228</t>
  </si>
  <si>
    <t>Cứu điều trị giảm thính lực thể hàn</t>
  </si>
  <si>
    <t>08.0463.0228</t>
  </si>
  <si>
    <t>Cứu hỗ trợ điều trị bệnh tự kỷ thể hàn</t>
  </si>
  <si>
    <t>08.0464.0228</t>
  </si>
  <si>
    <t>Cứu điều trị chậm phát triển trí tuệ ở trẻ
bại não</t>
  </si>
  <si>
    <t>08.0465.0228</t>
  </si>
  <si>
    <t>Cứu điều trị di tinh thể hàn</t>
  </si>
  <si>
    <t>08.0466.0228</t>
  </si>
  <si>
    <t>Cứu điều trị liệt dương thể hàn</t>
  </si>
  <si>
    <t>08.0467.0228</t>
  </si>
  <si>
    <t>Cứu điều trị rối loạn tiểu tiện thể hàn</t>
  </si>
  <si>
    <t>08.0468.0228</t>
  </si>
  <si>
    <t>08.0469.0228</t>
  </si>
  <si>
    <t>Cứu điều trị sa tử cung thể hàn</t>
  </si>
  <si>
    <t>08.0470.0228</t>
  </si>
  <si>
    <t>Cứu điều trị đau bụng kinh thể hàn</t>
  </si>
  <si>
    <t>08.0471.0228</t>
  </si>
  <si>
    <t>Cứu điều trị rối loạn kinh nguyệt thể hàn</t>
  </si>
  <si>
    <t>08.0472.0228</t>
  </si>
  <si>
    <t>08.0473.0228</t>
  </si>
  <si>
    <t>08.0474.0228</t>
  </si>
  <si>
    <t>08.0475.0228</t>
  </si>
  <si>
    <t>08.0476.0228</t>
  </si>
  <si>
    <t>08.0477.0228</t>
  </si>
  <si>
    <t>Cứu điều trị rối loạn tiêu hóa thể hàn</t>
  </si>
  <si>
    <t>03.0286.0229</t>
  </si>
  <si>
    <t>Đặt thuốc YHCT</t>
  </si>
  <si>
    <t>84.000</t>
  </si>
  <si>
    <t>08.0025.0229</t>
  </si>
  <si>
    <t>03.0294.0230</t>
  </si>
  <si>
    <t>Điện mãng châm điều trị liệt sau giai
đoạn cấp</t>
  </si>
  <si>
    <t>03.0295.0230</t>
  </si>
  <si>
    <t>Điện mãng châm điều trị liệt chi trên</t>
  </si>
  <si>
    <t>03.0296.0230</t>
  </si>
  <si>
    <t>Điện mãng châm điều trị liệt chi dưới</t>
  </si>
  <si>
    <t>03.0297.0230</t>
  </si>
  <si>
    <t>Điện mãng châm điều trị liệt nửa người</t>
  </si>
  <si>
    <t>03.0298.0230</t>
  </si>
  <si>
    <t>Điện mãng châm điều trị liệt do bệnh của
cơ</t>
  </si>
  <si>
    <t>03.0299.0230</t>
  </si>
  <si>
    <t>Điện mãng châm điều trị bệnh lý các dây
thần kinh</t>
  </si>
  <si>
    <t>03.0300.0230</t>
  </si>
  <si>
    <t>Điện mãng châm điều trị teo cơ</t>
  </si>
  <si>
    <t>03.0301.0230</t>
  </si>
  <si>
    <t>Điện mãng châm điều trị đau thần kinh
toạ</t>
  </si>
  <si>
    <t>03.0302.0230</t>
  </si>
  <si>
    <t>Điện mãng châm điều trị bại não</t>
  </si>
  <si>
    <t>03.0303.0230</t>
  </si>
  <si>
    <t>Điện mãng châm điều trị chứng nói
ngọng, nói lắp</t>
  </si>
  <si>
    <t>03.0304.0230</t>
  </si>
  <si>
    <t>Điện mãng châm điều trị khàn tiếng</t>
  </si>
  <si>
    <t>03.0305.0230</t>
  </si>
  <si>
    <t>Điện mãng châm điều trị động kinh cục
bộ</t>
  </si>
  <si>
    <t>03.0306.0230</t>
  </si>
  <si>
    <t>Điện mãng châm điều trị tâm căn suy
nhược</t>
  </si>
  <si>
    <t>03.0307.0230</t>
  </si>
  <si>
    <t>Điện mãng châm điều trị đau đầu</t>
  </si>
  <si>
    <t>03.0308.0230</t>
  </si>
  <si>
    <t>Điện mãng châm điều trị đau nửa đầu</t>
  </si>
  <si>
    <t>03.0309.0230</t>
  </si>
  <si>
    <t>Điện mãng châm điều trị stress</t>
  </si>
  <si>
    <t>03.0310.0230</t>
  </si>
  <si>
    <t>Điện mãng châm điều trị tổn thương dây,
rễ và đám rối thần kinh</t>
  </si>
  <si>
    <t>03.0311.0230</t>
  </si>
  <si>
    <t>Điện mãng châm điều trị tổn thương dây
thần kinh V</t>
  </si>
  <si>
    <t>03.0312.0230</t>
  </si>
  <si>
    <t>Điện mãng châm điều trị liệt VII ngoại
biên</t>
  </si>
  <si>
    <t>03.0313.0230</t>
  </si>
  <si>
    <t>Điện mãng châm điều trị bệnh hố mắt</t>
  </si>
  <si>
    <t>03.0314.0230</t>
  </si>
  <si>
    <t>Điện mãng châm điều trị viêm kết mạc</t>
  </si>
  <si>
    <t>03.0315.0230</t>
  </si>
  <si>
    <t>Điện mãng châm điều trị viêm thần kinh
thị giác sau giai đoạn cấp</t>
  </si>
  <si>
    <t>03.0316.0230</t>
  </si>
  <si>
    <t>Điện mãng châm điều trị giảm thị lực do
teo gai thị</t>
  </si>
  <si>
    <t>03.0317.0230</t>
  </si>
  <si>
    <t>Điện mãng châm điều trị hội chứng tiền
đình</t>
  </si>
  <si>
    <t>03.0318.0230</t>
  </si>
  <si>
    <t>Điện mãng châm điều trị giảm thính lực</t>
  </si>
  <si>
    <t>03.0319.0230</t>
  </si>
  <si>
    <t>Điện mãng châm điều trị thất ngôn</t>
  </si>
  <si>
    <t>03.0320.0230</t>
  </si>
  <si>
    <t>Điện mãng châm điều trị hen phế quản</t>
  </si>
  <si>
    <t>03.0321.0230</t>
  </si>
  <si>
    <t>Điện mãng châm điều trị tăng huyết áp</t>
  </si>
  <si>
    <t>03.0322.0230</t>
  </si>
  <si>
    <t>Điện mãng châm điều trị huyết áp thấp</t>
  </si>
  <si>
    <t>03.0323.0230</t>
  </si>
  <si>
    <t>Điện mãng châm điều trị đau thần kinh
liên sườn</t>
  </si>
  <si>
    <t>03.0324.0230</t>
  </si>
  <si>
    <t>Điện mãng châm điều trị đau ngực, sườn</t>
  </si>
  <si>
    <t>03.0325.0230</t>
  </si>
  <si>
    <t>Điện mãng châm điều trị trĩ</t>
  </si>
  <si>
    <t>03.0326.0230</t>
  </si>
  <si>
    <t>Điện mãng châm điều trị sa dạ dày</t>
  </si>
  <si>
    <t>03.0327.0230</t>
  </si>
  <si>
    <t>Điện mãng châm điều trị đau dạ dày</t>
  </si>
  <si>
    <t>03.0328.0230</t>
  </si>
  <si>
    <t>Điện mãng châm điều trị viêm da thần
kinh</t>
  </si>
  <si>
    <t>03.0329.0230</t>
  </si>
  <si>
    <t>Điện mãng châm điều trị viêm khớp dạng
thấp</t>
  </si>
  <si>
    <t>03.0330.0230</t>
  </si>
  <si>
    <t>Điện mãng châm điều trị thoái hoá khớp</t>
  </si>
  <si>
    <t>03.0331.0230</t>
  </si>
  <si>
    <t>Điện mãng châm điều trị đau lưng</t>
  </si>
  <si>
    <t>03.0332.0230</t>
  </si>
  <si>
    <t>Điện mãng châm điều trị đau mỏi cơ</t>
  </si>
  <si>
    <t>03.0333.0230</t>
  </si>
  <si>
    <t>Điện mãng châm điều trị viêm quanh
khớp vai</t>
  </si>
  <si>
    <t>03.0334.0230</t>
  </si>
  <si>
    <t>Điện mãng châm điều trị hội chứng vai
gáy</t>
  </si>
  <si>
    <t>03.0335.0230</t>
  </si>
  <si>
    <t>Điện mãng châm điều trị chứng tic</t>
  </si>
  <si>
    <t>03.0336.0230</t>
  </si>
  <si>
    <t>Điện mãng châm điều trị viêm co cứng
cơ delta</t>
  </si>
  <si>
    <t>03.0337.0230</t>
  </si>
  <si>
    <t>Điện mãng châm điều trị cơn đau quặn
thận</t>
  </si>
  <si>
    <t>03.0339.0230</t>
  </si>
  <si>
    <t>Điện mãng châm điều trị rối loạn đại,
tiểu tiện</t>
  </si>
  <si>
    <t>03.0340.0230</t>
  </si>
  <si>
    <t>Điện mãng châm điều trị chứng táo bón</t>
  </si>
  <si>
    <t>03.0341.0230</t>
  </si>
  <si>
    <t>Điện mãng châm điều trị rối loạn tiêu hoá</t>
  </si>
  <si>
    <t>03.0342.0230</t>
  </si>
  <si>
    <t>Điện mãng châm điều trị đái dầm</t>
  </si>
  <si>
    <t>03.0343.0230</t>
  </si>
  <si>
    <t>Điện mãng châm điều trị bí đái</t>
  </si>
  <si>
    <t>03.0344.0230</t>
  </si>
  <si>
    <t>Điện mãng châm điều trị rối loạn thần
kinh thực vật</t>
  </si>
  <si>
    <t>03.0346.0230</t>
  </si>
  <si>
    <t>Điện mãng châm điều trị rối loạn thần
kinh chức năng sau chấn thương sọ não</t>
  </si>
  <si>
    <t>03.0347.0230</t>
  </si>
  <si>
    <t>Điện mãng châm điều trị liệt tứ chi do
chấn thương cột sống</t>
  </si>
  <si>
    <t>03.0348.0230</t>
  </si>
  <si>
    <t>Điện mãng châm điều trị giảm đau sau
phẫu thuật</t>
  </si>
  <si>
    <t>03.0349.0230</t>
  </si>
  <si>
    <t>Điện mãng châm điều trị giảm đau do
ung thư</t>
  </si>
  <si>
    <t>03.0350.0230</t>
  </si>
  <si>
    <t>Điện mãng châm điều trị đau răng</t>
  </si>
  <si>
    <t>03.0351.0230</t>
  </si>
  <si>
    <t>Điện nhĩ châm điều trị liệt chi trên</t>
  </si>
  <si>
    <t>03.0352.0230</t>
  </si>
  <si>
    <t>Điện nhĩ châm điều trị liệt chi dưới</t>
  </si>
  <si>
    <t>03.0353.0230</t>
  </si>
  <si>
    <t>Điện nhĩ châm điều trị đau thần kinh tọa</t>
  </si>
  <si>
    <t>03.0354.0230</t>
  </si>
  <si>
    <t>Điện nhĩ châm điều trị liệt nửa người</t>
  </si>
  <si>
    <t>03.0355.0230</t>
  </si>
  <si>
    <t>Điện nhĩ châm điều trị bại não</t>
  </si>
  <si>
    <t>03.0356.0230</t>
  </si>
  <si>
    <t>Điện nhĩ châm điều trị liệt do bệnh của cơ</t>
  </si>
  <si>
    <t>03.0357.0230</t>
  </si>
  <si>
    <t>Điện nhĩ châm điều trị bệnh tự kỷ</t>
  </si>
  <si>
    <t>03.0358.0230</t>
  </si>
  <si>
    <t>Điện nhĩ châm điều trị chứng ù tai</t>
  </si>
  <si>
    <t>03.0359.0230</t>
  </si>
  <si>
    <t>Điện nhĩ châm điều trị giảm khứu giác</t>
  </si>
  <si>
    <t>03.0360.0230</t>
  </si>
  <si>
    <t>Điện nhĩ châm điều trị chứng nói ngọng,
nói lắp</t>
  </si>
  <si>
    <t>03.0361.0230</t>
  </si>
  <si>
    <t>Điện nhĩ châm điều trị khàn tiếng</t>
  </si>
  <si>
    <t>03.0364.0230</t>
  </si>
  <si>
    <t>Điện nhĩ châm điều trị hội chứng ngoại
tháp</t>
  </si>
  <si>
    <t>03.0365.0230</t>
  </si>
  <si>
    <t>Điện nhĩ châm điều trị động kinh</t>
  </si>
  <si>
    <t>03.0366.0230</t>
  </si>
  <si>
    <t>Điện nhĩ châm điều trị đau đầu, đau nửa
đầu</t>
  </si>
  <si>
    <t>03.0367.0230</t>
  </si>
  <si>
    <t>Điện nhĩ châm điều trị mất ngủ</t>
  </si>
  <si>
    <t>03.0368.0230</t>
  </si>
  <si>
    <t>Điện nhĩ châm điều trị thiếu máu não
mạn tính</t>
  </si>
  <si>
    <t>03.0369.0230</t>
  </si>
  <si>
    <t>Điện nhĩ châm điều trị tổn thương rễ,
đám rối và dây thần kinh</t>
  </si>
  <si>
    <t>03.0370.0230</t>
  </si>
  <si>
    <t>Điện nhĩ châm điều trị tổn thương dây
thần kinh V</t>
  </si>
  <si>
    <t>03.0371.0230</t>
  </si>
  <si>
    <t>Điện nhĩ châm điều trị liệt dây thần kinh
VII ngoại biên</t>
  </si>
  <si>
    <t>03.0372.0230</t>
  </si>
  <si>
    <t>Điện nhĩ châm điều trị chắp lẹo</t>
  </si>
  <si>
    <t>03.0373.0230</t>
  </si>
  <si>
    <t>Điện nhĩ châm điều trị sụp mi</t>
  </si>
  <si>
    <t>03.0374.0230</t>
  </si>
  <si>
    <t>Điện nhĩ châm điều trị bệnh hố mắt</t>
  </si>
  <si>
    <t>03.0375.0230</t>
  </si>
  <si>
    <t>Điện nhĩ châm điều trị viêm kết mạc</t>
  </si>
  <si>
    <t>03.0376.0230</t>
  </si>
  <si>
    <t>Điện nhĩ châm điều trị viêm thần kinh thị
giác sau giai đoạn cấp</t>
  </si>
  <si>
    <t>03.0377.0230</t>
  </si>
  <si>
    <t>Điện nhĩ châm điều trị lác</t>
  </si>
  <si>
    <t>03.0378.0230</t>
  </si>
  <si>
    <t>Điện nhĩ châm điều trị giảm thị lực</t>
  </si>
  <si>
    <t>03.0380.0230</t>
  </si>
  <si>
    <t>Điện nhĩ châm điều trị giảm thính lực</t>
  </si>
  <si>
    <t>03.0381.0230</t>
  </si>
  <si>
    <t>Điện nhĩ châm điều trị thất ngôn</t>
  </si>
  <si>
    <t>03.0382.0230</t>
  </si>
  <si>
    <t>Điện nhĩ châm điều trị viêm xoang</t>
  </si>
  <si>
    <t>03.0383.0230</t>
  </si>
  <si>
    <t>Điện nhĩ châm điều trị viêm mũi dị ứng</t>
  </si>
  <si>
    <t>03.0384.0230</t>
  </si>
  <si>
    <t>Điện nhĩ châm điều trị hen phế quản</t>
  </si>
  <si>
    <t>03.0385.0230</t>
  </si>
  <si>
    <t>Điện nhĩ châm điều trị tăng huyết áp</t>
  </si>
  <si>
    <t>03.0386.0230</t>
  </si>
  <si>
    <t>Điện nhĩ châm điều trị huyết áp thấp</t>
  </si>
  <si>
    <t>03.0387.0230</t>
  </si>
  <si>
    <t>Điện nhĩ châm điều trị đau thần kinh liên
sườn</t>
  </si>
  <si>
    <t>03.0388.0230</t>
  </si>
  <si>
    <t>Điện nhĩ châm điều trị đau ngực, sườn</t>
  </si>
  <si>
    <t>03.0389.0230</t>
  </si>
  <si>
    <t>Điện nhĩ châm điều trị trĩ</t>
  </si>
  <si>
    <t>03.0390.0230</t>
  </si>
  <si>
    <t>Điện nhĩ châm điều trị sa dạ dày</t>
  </si>
  <si>
    <t>03.0391.0230</t>
  </si>
  <si>
    <t>Điện nhĩ châm điều trị đau dạ dày</t>
  </si>
  <si>
    <t>03.0392.0230</t>
  </si>
  <si>
    <t>Điện nhĩ châm điều trị nôn, nấc</t>
  </si>
  <si>
    <t>03.0393.0230</t>
  </si>
  <si>
    <t>Điện nhĩ châm điều trị đau lưng</t>
  </si>
  <si>
    <t>03.0394.0230</t>
  </si>
  <si>
    <t>Điện nhĩ châm điều trị đau mỏi cơ</t>
  </si>
  <si>
    <t>03.0395.0230</t>
  </si>
  <si>
    <t>Điện nhĩ châm điều trị hội chứng vai gáy</t>
  </si>
  <si>
    <t>03.0396.0230</t>
  </si>
  <si>
    <t>Điện nhĩ châm điều trị đái dầm</t>
  </si>
  <si>
    <t>03.0397.0230</t>
  </si>
  <si>
    <t>Điện nhĩ châm điều trị bí đái</t>
  </si>
  <si>
    <t>03.0398.0230</t>
  </si>
  <si>
    <t>Điện nhĩ châm điều trị rối loạn thần kinh
thực vật</t>
  </si>
  <si>
    <t>03.0399.0230</t>
  </si>
  <si>
    <t>Điện nhĩ châm điều trị béo phì</t>
  </si>
  <si>
    <t>03.0400.0230</t>
  </si>
  <si>
    <t>Điện nhĩ châm điều trị bướu cổ đơn thuần</t>
  </si>
  <si>
    <t>03.0401.0230</t>
  </si>
  <si>
    <t>Điện nhĩ châm điều trị giảm đau sau
phẫu thuật</t>
  </si>
  <si>
    <t>03.0402.0230</t>
  </si>
  <si>
    <t>Điện nhĩ châm điều trị giảm đau ung thư</t>
  </si>
  <si>
    <t>03.0403.0230</t>
  </si>
  <si>
    <t>Điện nhĩ châm điều trị đau răng</t>
  </si>
  <si>
    <t>03.0461.0230</t>
  </si>
  <si>
    <t>Điện châm điều trị di chứng bại liệt</t>
  </si>
  <si>
    <t>03.0462.0230</t>
  </si>
  <si>
    <t>Điện châm điều trị liệt chi trên</t>
  </si>
  <si>
    <t>03.0463.0230</t>
  </si>
  <si>
    <t>Điện châm điều trị liệt chi dưới</t>
  </si>
  <si>
    <t>03.0464.0230</t>
  </si>
  <si>
    <t>Điện châm điều trị liệt nửa người</t>
  </si>
  <si>
    <t>03.0465.0230</t>
  </si>
  <si>
    <t>Điện châm điều trị liệt do bệnh của cơ</t>
  </si>
  <si>
    <t>03.0466.0230</t>
  </si>
  <si>
    <t>Điện châm điều trị teo cơ</t>
  </si>
  <si>
    <t>03.0467.0230</t>
  </si>
  <si>
    <t>Điện châm điều trị đau thần kinh toạ</t>
  </si>
  <si>
    <t>03.0468.0230</t>
  </si>
  <si>
    <t>Điện châm điều trị bại não</t>
  </si>
  <si>
    <t>03.0469.0230</t>
  </si>
  <si>
    <t>Điện châm điều trị bệnh tự kỷ</t>
  </si>
  <si>
    <t>03.0470.0230</t>
  </si>
  <si>
    <t>Điện châm điều trị chứng ù tai</t>
  </si>
  <si>
    <t>03.0471.0230</t>
  </si>
  <si>
    <t>Điện châm điều trị giảm khứu giác</t>
  </si>
  <si>
    <t>03.0472.0230</t>
  </si>
  <si>
    <t>Điện châm điều trị chứng nói ngọng, nói
lắp</t>
  </si>
  <si>
    <t>03.0473.0230</t>
  </si>
  <si>
    <t>Điện châm điều trị khàn tiếng</t>
  </si>
  <si>
    <t>03.0476.0230</t>
  </si>
  <si>
    <t>Điện châm điều trị hội chứng ngoại tháp</t>
  </si>
  <si>
    <t>03.0477.0230</t>
  </si>
  <si>
    <t>Điện châm điều trị động kinh cục bộ</t>
  </si>
  <si>
    <t>03.0478.0230</t>
  </si>
  <si>
    <t>Điện châm điều trị đau đầu, đau nửa đầu</t>
  </si>
  <si>
    <t>03.0479.0230</t>
  </si>
  <si>
    <t>Điện châm điều trị mất ngủ</t>
  </si>
  <si>
    <t>03.0480.0230</t>
  </si>
  <si>
    <t>Điện châm điều trị stress</t>
  </si>
  <si>
    <t>03.0481.0230</t>
  </si>
  <si>
    <t>Điện châm điều trị thiếu máu não mạn
tính</t>
  </si>
  <si>
    <t>03.0482.0230</t>
  </si>
  <si>
    <t>Điện châm điều trị tổn thương gây liệt rễ,
đám rối và dây thần kinh</t>
  </si>
  <si>
    <t>03.0483.0230</t>
  </si>
  <si>
    <t>Điện châm điều trị tổn thương dây thần
kinh V</t>
  </si>
  <si>
    <t>03.0484.0230</t>
  </si>
  <si>
    <t>Điện châm điều trị liệt dây thần kinh VII
ngoại biên</t>
  </si>
  <si>
    <t>03.0485.0230</t>
  </si>
  <si>
    <t>Điện châm điều trị chắp lẹo</t>
  </si>
  <si>
    <t>03.0486.0230</t>
  </si>
  <si>
    <t>Điện châm điều trị sụp mi</t>
  </si>
  <si>
    <t>03.0487.0230</t>
  </si>
  <si>
    <t>Điện châm điều trị bệnh hố mắt</t>
  </si>
  <si>
    <t>03.0488.0230</t>
  </si>
  <si>
    <t>Điện châm điều trị viêm kết mạc</t>
  </si>
  <si>
    <t>03.0489.0230</t>
  </si>
  <si>
    <t>Điện châm điều trị viêm thần kinh thị
giác sau giai đoạn cấp</t>
  </si>
  <si>
    <t>03.0490.0230</t>
  </si>
  <si>
    <t>Điện châm điều trị lác</t>
  </si>
  <si>
    <t>03.0491.0230</t>
  </si>
  <si>
    <t>Điện châm điều trị giảm thị lực</t>
  </si>
  <si>
    <t>03.0492.0230</t>
  </si>
  <si>
    <t>Điện châm điều trị hội chứng tiền đình</t>
  </si>
  <si>
    <t>03.0493.0230</t>
  </si>
  <si>
    <t>Điện châm điều trị giảm thính lực</t>
  </si>
  <si>
    <t>03.0494.0230</t>
  </si>
  <si>
    <t>Điện châm điều trị thất ngôn</t>
  </si>
  <si>
    <t>03.0495.0230</t>
  </si>
  <si>
    <t>Điện châm điều trị rối loạn cảm giác đầu
chi</t>
  </si>
  <si>
    <t>03.0496.0230</t>
  </si>
  <si>
    <t>Điện châm điều trị viêm co cứng cơ delta</t>
  </si>
  <si>
    <t>03.0497.0230</t>
  </si>
  <si>
    <t>Điện châm điều trị nôn nấc</t>
  </si>
  <si>
    <t>03.0498.0230</t>
  </si>
  <si>
    <t>Điện châm điều trị cơn đau quặn thận</t>
  </si>
  <si>
    <t>03.0499.0230</t>
  </si>
  <si>
    <t>Điện châm điều trị viêm bàng quang cấp</t>
  </si>
  <si>
    <t>03.0500.0230</t>
  </si>
  <si>
    <t>Điện châm điều trị viêm phần phụ</t>
  </si>
  <si>
    <t>03.0501.0230</t>
  </si>
  <si>
    <t>Điện châm điều rối loạn trị đại, tiểu tiện</t>
  </si>
  <si>
    <t>03.0502.0230</t>
  </si>
  <si>
    <t>Điện châm điều trị táo bón</t>
  </si>
  <si>
    <t>03.0503.0230</t>
  </si>
  <si>
    <t>Điện châm điều trị rối loạn tiêu hoá</t>
  </si>
  <si>
    <t>03.0504.0230</t>
  </si>
  <si>
    <t>Điện châm điều trị rối loạn cảm giác</t>
  </si>
  <si>
    <t>03.0505.0230</t>
  </si>
  <si>
    <t>Điện châm điều trị đái dầm</t>
  </si>
  <si>
    <t>03.0506.0230</t>
  </si>
  <si>
    <t>Điện châm điều trị bí đái</t>
  </si>
  <si>
    <t>03.0507.0230</t>
  </si>
  <si>
    <t>Điện châm điều trị rối loạn thần kinh
thực vật</t>
  </si>
  <si>
    <t>03.0508.0230</t>
  </si>
  <si>
    <t>Điện châm điều trị cảm cúm</t>
  </si>
  <si>
    <t>03.0509.0230</t>
  </si>
  <si>
    <t>Điện châm điều trị viêm Amidan cấp</t>
  </si>
  <si>
    <t>03.0511.0230</t>
  </si>
  <si>
    <t>Điện châm điều trị bướu cổ đơn thuần</t>
  </si>
  <si>
    <t>03.0512.0230</t>
  </si>
  <si>
    <t>Điện châm điều trị rối loạn chức năng do
chấn thương sọ não</t>
  </si>
  <si>
    <t>03.0513.0230</t>
  </si>
  <si>
    <t>Điện châm điều trị liệt tứ chi do chấn
thương cột sống</t>
  </si>
  <si>
    <t>03.0514.0230</t>
  </si>
  <si>
    <t>Điện châm điều trị giảm đau sau phẫu
thuật</t>
  </si>
  <si>
    <t>03.0515.0230</t>
  </si>
  <si>
    <t>Điện châm điều trị giảm đau do ung thư</t>
  </si>
  <si>
    <t>03.0516.0230</t>
  </si>
  <si>
    <t>Điện châm điều trị đau răng</t>
  </si>
  <si>
    <t>03.0517.0230</t>
  </si>
  <si>
    <t>Điện châm điều trị giảm đau do Zona</t>
  </si>
  <si>
    <t>03.0518.0230</t>
  </si>
  <si>
    <t>Điện châm điều trị viêm mũi xoang</t>
  </si>
  <si>
    <t>03.0519.0230</t>
  </si>
  <si>
    <t>Điện châm điều trị hen phế quản</t>
  </si>
  <si>
    <t>03.0520.0230</t>
  </si>
  <si>
    <t>Điện châm điều trị tăng huyết áp</t>
  </si>
  <si>
    <t>03.0521.0230</t>
  </si>
  <si>
    <t>Điện châm điều trị huyết áp thấp</t>
  </si>
  <si>
    <t>03.0522.0230</t>
  </si>
  <si>
    <t>Điện châm điều trị đau dây thần kinh liên
sườn</t>
  </si>
  <si>
    <t>03.0523.0230</t>
  </si>
  <si>
    <t>Điện châm điều trị đau ngực sườn</t>
  </si>
  <si>
    <t>03.0524.0230</t>
  </si>
  <si>
    <t>Điện châm điều trị viêm đa dây thần kinh</t>
  </si>
  <si>
    <t>03.0525.0230</t>
  </si>
  <si>
    <t>Điện châm điều trị viêm khớp dạng thấp</t>
  </si>
  <si>
    <t>03.0526.0230</t>
  </si>
  <si>
    <t>Điện châm điều trị thoái hoá khớp</t>
  </si>
  <si>
    <t>03.0527.0230</t>
  </si>
  <si>
    <t>Điện châm điều trị đau lưng</t>
  </si>
  <si>
    <t>03.0528.0230</t>
  </si>
  <si>
    <t>Điện châm điều trị đau mỏi cơ</t>
  </si>
  <si>
    <t>03.0529.0230</t>
  </si>
  <si>
    <t>Điện châm điều trị viêm quanh khớp vai</t>
  </si>
  <si>
    <t>03.0530.0230</t>
  </si>
  <si>
    <t>Điện châm điều trị hội chứng vai gáy</t>
  </si>
  <si>
    <t>03.0531.0230</t>
  </si>
  <si>
    <t>Điện châm điều trị chứng tic</t>
  </si>
  <si>
    <t>03.4178.0230</t>
  </si>
  <si>
    <t>Điện nhĩ châm điều trị rối loạn đại tiện</t>
  </si>
  <si>
    <t>03.4179.0230</t>
  </si>
  <si>
    <t>Điện nhĩ châm điều trị sa trực tràng</t>
  </si>
  <si>
    <t>03.4180.0230</t>
  </si>
  <si>
    <t>Điện nhĩ châm điều trị táo bón</t>
  </si>
  <si>
    <t>03.4182.0230</t>
  </si>
  <si>
    <t>Điện châm điều trị sa trực tràng</t>
  </si>
  <si>
    <t>08.0005.0230</t>
  </si>
  <si>
    <t>Điện châm</t>
  </si>
  <si>
    <t>08.0162.0230</t>
  </si>
  <si>
    <t>Điện nhĩ châm điều trị hội chứng tiền
đình</t>
  </si>
  <si>
    <t>08.0163.0230</t>
  </si>
  <si>
    <t>08.0164.0230</t>
  </si>
  <si>
    <t>08.0165.0230</t>
  </si>
  <si>
    <t>08.0166.0230</t>
  </si>
  <si>
    <t>Điện nhĩ châm điều trị liệt dây VII ngoại
biên</t>
  </si>
  <si>
    <t>08.0167.0230</t>
  </si>
  <si>
    <t>Điện nhĩ châm điều trị tắc tia sữa</t>
  </si>
  <si>
    <t>08.0168.0230</t>
  </si>
  <si>
    <t>Điện nhĩ châm điều trị thiểu năng tuần
hoàn não mạn tính</t>
  </si>
  <si>
    <t>08.0169.0230</t>
  </si>
  <si>
    <t>Điện nhĩ châm điều trị đau đau đầu, đau
nửa đầu</t>
  </si>
  <si>
    <t>08.0170.0230</t>
  </si>
  <si>
    <t>08.0171.0230</t>
  </si>
  <si>
    <t>Điện nhĩ châm điều trị hội chứng stress</t>
  </si>
  <si>
    <t>08.0172.0230</t>
  </si>
  <si>
    <t>Điện nhĩ châm điều trị nôn</t>
  </si>
  <si>
    <t>08.0173.0230</t>
  </si>
  <si>
    <t>Điện nhĩ châm điều trị nấc</t>
  </si>
  <si>
    <t>08.0174.0230</t>
  </si>
  <si>
    <t>Điện nhĩ châm điều trị cảm mạo</t>
  </si>
  <si>
    <t>08.0177.0230</t>
  </si>
  <si>
    <t>Điện nhĩ châm điều trị liệt nửa người do
tai biến mạch máu não</t>
  </si>
  <si>
    <t>08.0178.0230</t>
  </si>
  <si>
    <t>Điện nhĩ châm điều trị hội chứng dạ dày-
tá tràng</t>
  </si>
  <si>
    <t>08.0179.0230</t>
  </si>
  <si>
    <t>Điện nhĩ châm phục hồi chức năng cho
trẻ bại liệt</t>
  </si>
  <si>
    <t>08.0180.0230</t>
  </si>
  <si>
    <t>08.0181.0230</t>
  </si>
  <si>
    <t>Điện nhĩ châm điều trị hội chứng tự kỷ ở
trẻ em</t>
  </si>
  <si>
    <t>08.0182.0230</t>
  </si>
  <si>
    <t>Điện nhĩ châm điều trị chậm phát triển trí
tuệ ở trẻ bại não</t>
  </si>
  <si>
    <t>08.0183.0230</t>
  </si>
  <si>
    <t>Điện nhĩ châm điều trị phục hồi chức
năng ở trẻ bại não</t>
  </si>
  <si>
    <t>08.0184.0230</t>
  </si>
  <si>
    <t>Điện nhĩ châm điều trị cơn đau quặn thận</t>
  </si>
  <si>
    <t>08.0185.0230</t>
  </si>
  <si>
    <t>Điện nhĩ châm điều trị viêm bàng quang</t>
  </si>
  <si>
    <t>08.0186.0230</t>
  </si>
  <si>
    <t>Điện nhĩ châm điều di tinh</t>
  </si>
  <si>
    <t>08.0187.0230</t>
  </si>
  <si>
    <t>Điện nhĩ châm điều trị liệt dương</t>
  </si>
  <si>
    <t>08.0188.0230</t>
  </si>
  <si>
    <t>Điện nhĩ châm điều trị rối loạn tiểu tiện</t>
  </si>
  <si>
    <t>08.0189.0230</t>
  </si>
  <si>
    <t>Điện nhĩ châm điều trị bí đái cơ năng</t>
  </si>
  <si>
    <t>08.0190.0230</t>
  </si>
  <si>
    <t>Điện nhĩ châm điều trị cơn động kinh cục
bộ</t>
  </si>
  <si>
    <t>08.0191.0230</t>
  </si>
  <si>
    <t>Điện nhĩ châm điều trị sa tử cung</t>
  </si>
  <si>
    <t>08.0192.0230</t>
  </si>
  <si>
    <t>Điện nhĩ châm điều trị hội chứng tiền
mãn kinh</t>
  </si>
  <si>
    <t>08.0193.0230</t>
  </si>
  <si>
    <t>Điện nhĩ châm điều trị thất vận ngôn</t>
  </si>
  <si>
    <t>08.0194.0230</t>
  </si>
  <si>
    <t>Điện nhĩ châm điều trị đau dây thần kinh
V</t>
  </si>
  <si>
    <t>08.0195.0230</t>
  </si>
  <si>
    <t>Điện nhĩ châm điều trị liệt tứ chi do chấn
thương cột sống</t>
  </si>
  <si>
    <t>08.0196.0230</t>
  </si>
  <si>
    <t>Điện nhĩ châm điều trị rối loạn thần kinh
chức năng sau chấn thương sọ não</t>
  </si>
  <si>
    <t>08.0197.0230</t>
  </si>
  <si>
    <t>08.0198.0230</t>
  </si>
  <si>
    <t>Điện nhĩ châm điều trị rối loạn cảm giác
đầu chi</t>
  </si>
  <si>
    <t>08.0199.0230</t>
  </si>
  <si>
    <t>08.0200.0230</t>
  </si>
  <si>
    <t>08.0201.0230</t>
  </si>
  <si>
    <t>Điện nhĩ châm điều trị thống kinh</t>
  </si>
  <si>
    <t>08.0202.0230</t>
  </si>
  <si>
    <t>Điện nhĩ châm điều trị rối loạn kinh
nguyệt</t>
  </si>
  <si>
    <t>08.0203.0230</t>
  </si>
  <si>
    <t>Điện nhĩ châm điều trị đau hố mắt</t>
  </si>
  <si>
    <t>08.0204.0230</t>
  </si>
  <si>
    <t>08.0205.0230</t>
  </si>
  <si>
    <t>08.0206.0230</t>
  </si>
  <si>
    <t>08.0208.0230</t>
  </si>
  <si>
    <t>Điện nhĩ châm điều trị táo bón kéo dài</t>
  </si>
  <si>
    <t>08.0209.0230</t>
  </si>
  <si>
    <t>Điện nhĩ châm điều trị viêm mũi xoang</t>
  </si>
  <si>
    <t>08.0211.0230</t>
  </si>
  <si>
    <t>08.0212.0230</t>
  </si>
  <si>
    <t>Điện nhĩ châm điều trị rối loạn tiêu hóa</t>
  </si>
  <si>
    <t>08.0213.0230</t>
  </si>
  <si>
    <t>08.0215.0230</t>
  </si>
  <si>
    <t>Điện nhĩ châm điều trị viêm khớp dạng
thấp</t>
  </si>
  <si>
    <t>08.0216.0230</t>
  </si>
  <si>
    <t>Điện nhĩ châm điều trị viêm quanh khớp
vai</t>
  </si>
  <si>
    <t>08.0217.0230</t>
  </si>
  <si>
    <t>Điện nhĩ châm điều trị đau do thoái hóa
khớp</t>
  </si>
  <si>
    <t>08.0218.0230</t>
  </si>
  <si>
    <t>08.0219.0230</t>
  </si>
  <si>
    <t>Điện nhĩ châm điều trị ù tai</t>
  </si>
  <si>
    <t>08.0220.0230</t>
  </si>
  <si>
    <t>08.0221.0230</t>
  </si>
  <si>
    <t>Điện nhĩ châm điều trị liệt rễ, đám rối
dây thần kinh</t>
  </si>
  <si>
    <t>08.0222.0230</t>
  </si>
  <si>
    <t>Điện nhĩ châm điều trị rối loạn cảm giác
nông</t>
  </si>
  <si>
    <t>08.0223.0230</t>
  </si>
  <si>
    <t>08.0224.0230</t>
  </si>
  <si>
    <t>Điện nhĩ châm điều trị giảm đau do ung
thư</t>
  </si>
  <si>
    <t>08.0225.0230</t>
  </si>
  <si>
    <t>Điện nhĩ châm điều trị giảm đau do Zona</t>
  </si>
  <si>
    <t>08.0226.0230</t>
  </si>
  <si>
    <t>Điện nhĩ châm điều trị viêm đa rễ, đa dây
thần kinh</t>
  </si>
  <si>
    <t>08.0227.0230</t>
  </si>
  <si>
    <t>Điện nhĩ châm điều trị chứng tíc cơ mặt</t>
  </si>
  <si>
    <t>08.0278.0230</t>
  </si>
  <si>
    <t>08.0279.0230</t>
  </si>
  <si>
    <t>08.0280.0230</t>
  </si>
  <si>
    <t>Điện châm điều trị thiểu năng tuần hoàn
não mạn tính</t>
  </si>
  <si>
    <t>08.0281.0230</t>
  </si>
  <si>
    <t>Điện châm điều trị hội chứng stress</t>
  </si>
  <si>
    <t>08.0282.0230</t>
  </si>
  <si>
    <t>Điện châm điều trị cảm mạo</t>
  </si>
  <si>
    <t>08.0283.0230</t>
  </si>
  <si>
    <t>Điện châm điều trị viêm amidan</t>
  </si>
  <si>
    <t>08.0284.0230</t>
  </si>
  <si>
    <t>Điện châm điều trị trĩ</t>
  </si>
  <si>
    <t>08.0285.0230</t>
  </si>
  <si>
    <t>Điện châm điều trị phục hồi chức năng
cho trẻ bại liệt</t>
  </si>
  <si>
    <t>08.0287.0230</t>
  </si>
  <si>
    <t>Điện châm điều trị liệt tay do tổn thương
đám rối cánh tay ở trẻ em</t>
  </si>
  <si>
    <t>08.0288.0230</t>
  </si>
  <si>
    <t>Điện châm điều trị chậm phát triển trí tuệ
ở trẻ bại não</t>
  </si>
  <si>
    <t>08.0289.0230</t>
  </si>
  <si>
    <t>Điện châm điều trị phục hồi chức năng
vận động ở trẻ bại não</t>
  </si>
  <si>
    <t>08.0290.0230</t>
  </si>
  <si>
    <t>08.0291.0230</t>
  </si>
  <si>
    <t>Điện châm điều trị viêm bàng quang</t>
  </si>
  <si>
    <t>08.0292.0230</t>
  </si>
  <si>
    <t>Điện châm điều trị rối loạn tiểu tiện</t>
  </si>
  <si>
    <t>08.0293.0230</t>
  </si>
  <si>
    <t>Điện châm điều trị bí đái cơ năng</t>
  </si>
  <si>
    <t>08.0294.0230</t>
  </si>
  <si>
    <t>Điện châm điều trị sa tử cung</t>
  </si>
  <si>
    <t>08.0295.0230</t>
  </si>
  <si>
    <t>Điện châm điều trị hội chứng tiền mãn
kinh</t>
  </si>
  <si>
    <t>08.0296.0230</t>
  </si>
  <si>
    <t>08.0297.0230</t>
  </si>
  <si>
    <t>Điện châm điều trị rối loạn thần kinh
chức năng sau chấn thương sọ não</t>
  </si>
  <si>
    <t>08.0298.0230</t>
  </si>
  <si>
    <t>08.0299.0230</t>
  </si>
  <si>
    <t>08.0300.0230</t>
  </si>
  <si>
    <t>08.0301.0230</t>
  </si>
  <si>
    <t>08.0302.0230</t>
  </si>
  <si>
    <t>08.0303.0230</t>
  </si>
  <si>
    <t>Điện châm điều trị đau hố mắt</t>
  </si>
  <si>
    <t>08.0304.0230</t>
  </si>
  <si>
    <t>08.0305.0230</t>
  </si>
  <si>
    <t>08.0306.0230</t>
  </si>
  <si>
    <t>Điện châm điều trị lác cơ năng</t>
  </si>
  <si>
    <t>08.0307.0230</t>
  </si>
  <si>
    <t>Điện châm điều trị rối loạn cảm giác nông</t>
  </si>
  <si>
    <t>08.0310.0230</t>
  </si>
  <si>
    <t>08.0311.0230</t>
  </si>
  <si>
    <t>Điện châm điều trị rối loạn tiêu hóa</t>
  </si>
  <si>
    <t>08.0312.0230</t>
  </si>
  <si>
    <t>08.0313.0230</t>
  </si>
  <si>
    <t>Điện châm điều trị đau do thoái hóa khớp</t>
  </si>
  <si>
    <t>08.0314.0230</t>
  </si>
  <si>
    <t>Điện châm điều trị ù tai</t>
  </si>
  <si>
    <t>08.0315.0230</t>
  </si>
  <si>
    <t>08.0316.0230</t>
  </si>
  <si>
    <t>Điện châm điều trị liệt do tổn thương
đám rối dây thần kinh</t>
  </si>
  <si>
    <t>08.0317.0230</t>
  </si>
  <si>
    <t>08.0318.0230</t>
  </si>
  <si>
    <t>08.0319.0230</t>
  </si>
  <si>
    <t>Điện châm điều trị giảm đau do zona</t>
  </si>
  <si>
    <t>08.0320.0230</t>
  </si>
  <si>
    <t>Điện châm điều trị liệt do viêm đa rễ, đa
dây thần kinh</t>
  </si>
  <si>
    <t>08.0321.0230</t>
  </si>
  <si>
    <t>Điện châm điều trị chứng tic cơ mặt</t>
  </si>
  <si>
    <t>75.000</t>
  </si>
  <si>
    <t>17.0005.0231</t>
  </si>
  <si>
    <t>Điều trị bằng dòng điện một chiều đều</t>
  </si>
  <si>
    <t>68.000</t>
  </si>
  <si>
    <t>17.0027.0232</t>
  </si>
  <si>
    <t>Điều trị bằng điện trường cao áp</t>
  </si>
  <si>
    <t>17.0158.0233</t>
  </si>
  <si>
    <t>Điều trị bằng điện vi dòng</t>
  </si>
  <si>
    <t>52.000</t>
  </si>
  <si>
    <t>03.0773.0234</t>
  </si>
  <si>
    <t>71.000</t>
  </si>
  <si>
    <t>08.0479.0235</t>
  </si>
  <si>
    <t>Giác hơi điều trị ngoại cảm phong hàn</t>
  </si>
  <si>
    <t>63.000</t>
  </si>
  <si>
    <t>08.0480.0235</t>
  </si>
  <si>
    <t>Giác hơi điều trị ngoại cảm phong nhiệt</t>
  </si>
  <si>
    <t>08.0481.0235</t>
  </si>
  <si>
    <t>Giác hơi điều trị các chứng đau</t>
  </si>
  <si>
    <t>08.0482.0235</t>
  </si>
  <si>
    <t>Giác hơi điều trị cảm cúm</t>
  </si>
  <si>
    <t>08.0485.0235</t>
  </si>
  <si>
    <t>Giác hơi</t>
  </si>
  <si>
    <t>11.0099.0237</t>
  </si>
  <si>
    <t>Điều trị tổn thương bỏng bằng máy sưởi
ấm bức xạ</t>
  </si>
  <si>
    <t>86.000</t>
  </si>
  <si>
    <t>11.0171.0237</t>
  </si>
  <si>
    <t>Điều trị vết thương mạn tính bằng đèn
hồng ngoại</t>
  </si>
  <si>
    <t>73.000</t>
  </si>
  <si>
    <t>03.0274.0238</t>
  </si>
  <si>
    <t>Kéo nắn cột sống cổ</t>
  </si>
  <si>
    <t>112.000</t>
  </si>
  <si>
    <t>03.0275.0238</t>
  </si>
  <si>
    <t>Kéo nắn cột sống thắt lưng</t>
  </si>
  <si>
    <t>08.0013.0238</t>
  </si>
  <si>
    <t>08.0014.0238</t>
  </si>
  <si>
    <t>08.0486.0238</t>
  </si>
  <si>
    <t>Nắn bó trật khớp bằng phương pháp
YHCT</t>
  </si>
  <si>
    <t>98.000</t>
  </si>
  <si>
    <t>17.0175.0238</t>
  </si>
  <si>
    <t>Kỹ thuật kéo dãn cho trẻ em bị vẹo cổ
bẩm sinh</t>
  </si>
  <si>
    <t>03.0907.0239</t>
  </si>
  <si>
    <t>Điều trị rối loạn đại tiện, tiểu tiện bằng
phản hồi sinh học</t>
  </si>
  <si>
    <t>432.000</t>
  </si>
  <si>
    <t>17.0135.0239</t>
  </si>
  <si>
    <t>Kỹ thuật can thiệp rối loạn đại tiện bằng
phản hồi sinh học (Biofeedback)</t>
  </si>
  <si>
    <t>17.0134.0240</t>
  </si>
  <si>
    <t>Kỹ thuật tập đường ruột cho người bệnh
tổn thương tủy sống</t>
  </si>
  <si>
    <t>275.000</t>
  </si>
  <si>
    <t>03.0272.0243</t>
  </si>
  <si>
    <t>Laser châm</t>
  </si>
  <si>
    <t>96.000</t>
  </si>
  <si>
    <t>08.0011.0243</t>
  </si>
  <si>
    <t>17.0159.0243</t>
  </si>
  <si>
    <t>Điều trị bằng Laser công suất thấp vào
điểm vận động và huyệt đạo</t>
  </si>
  <si>
    <t>82.000</t>
  </si>
  <si>
    <t>11.0120.0244</t>
  </si>
  <si>
    <t>Điều trị vết thương chậm liền bằng laser
he-ne</t>
  </si>
  <si>
    <t>60.000</t>
  </si>
  <si>
    <t>11.0173.0244</t>
  </si>
  <si>
    <t>Điều trị vết thương mạn tính bằng chiếu
tia plasma</t>
  </si>
  <si>
    <t>03.0701.0245</t>
  </si>
  <si>
    <t>Laser nội mạch</t>
  </si>
  <si>
    <t>Điều trị bằng Laser công suất thấp nội
mạch</t>
  </si>
  <si>
    <t>03.0279.0246</t>
  </si>
  <si>
    <t>Nắn, bó gẫy xương cẳng chân bằng
phương pháp YHCT</t>
  </si>
  <si>
    <t>159.000</t>
  </si>
  <si>
    <t>08.0018.0246</t>
  </si>
  <si>
    <t>03.0277.0247</t>
  </si>
  <si>
    <t>Nắn, bó gẫy xương cẳng tay bằng
phương pháp YHCT</t>
  </si>
  <si>
    <t>08.0016.0247</t>
  </si>
  <si>
    <t>03.0278.0248</t>
  </si>
  <si>
    <t>Nắn, bó gẫy xương cánh tay bằng
phương pháp YHCT</t>
  </si>
  <si>
    <t>08.0017.0248</t>
  </si>
  <si>
    <t>03.0281.0249</t>
  </si>
  <si>
    <t>Ngâm thuốc YHCT toàn thân</t>
  </si>
  <si>
    <t>87.000</t>
  </si>
  <si>
    <t>03.0285.0249</t>
  </si>
  <si>
    <t>Ngâm thuốc YHCT bộ phận</t>
  </si>
  <si>
    <t>08.0023.0249</t>
  </si>
  <si>
    <t>08.0024.0249</t>
  </si>
  <si>
    <t>03.0276.0252</t>
  </si>
  <si>
    <t>Sắc thuốc thang và đóng gói thuốc bằng
máy</t>
  </si>
  <si>
    <t>22.000</t>
  </si>
  <si>
    <t>Đã bao gồm chi phí đóng gói
thuốc, chưa bao gồm tiền
thuốc.</t>
  </si>
  <si>
    <t>03.0284.0252</t>
  </si>
  <si>
    <t>Sắc thuốc thang</t>
  </si>
  <si>
    <t>03.0708.0253</t>
  </si>
  <si>
    <t>Siêu âm điều trị</t>
  </si>
  <si>
    <t>74.000</t>
  </si>
  <si>
    <t>11.0124.0253</t>
  </si>
  <si>
    <t>Điều trị sẹo bỏng bằng siêu âm kết hợp
với thuốc</t>
  </si>
  <si>
    <t>03.0705.0254</t>
  </si>
  <si>
    <t>Điều trị bằng sóng ngắn và sóng cực ngắn</t>
  </si>
  <si>
    <t>05.0107.0254</t>
  </si>
  <si>
    <t>Điều trị mụn trứng cá bằng chiếu đèn
LED</t>
  </si>
  <si>
    <t>17.0002.0254</t>
  </si>
  <si>
    <t>Điều trị bằng sóng cực ngắn</t>
  </si>
  <si>
    <t>17.0003.0254</t>
  </si>
  <si>
    <t>Điều trị bằng vi sóng</t>
  </si>
  <si>
    <t>17.0009.0255</t>
  </si>
  <si>
    <t>Điều trị bằng sóng xung kích</t>
  </si>
  <si>
    <t>115.000</t>
  </si>
  <si>
    <t>17.0102.0258</t>
  </si>
  <si>
    <t>Tập tri giác và nhận thức</t>
  </si>
  <si>
    <t>95.000</t>
  </si>
  <si>
    <t>03.0130.0262</t>
  </si>
  <si>
    <t>Vận động trị liệu bàng quang</t>
  </si>
  <si>
    <t>392.000</t>
  </si>
  <si>
    <t>17.0091.0262</t>
  </si>
  <si>
    <t>Tập mạnh cơ đáy chậu (cơ sàn chậu,
Pelvis floor)</t>
  </si>
  <si>
    <t>02.0479.0264</t>
  </si>
  <si>
    <t>Nghiệm pháp đánh giá rối loạn nuốt tại
giường cho người bệnh tai biến mạch
máu não</t>
  </si>
  <si>
    <t>187.000</t>
  </si>
  <si>
    <t>17.0104.0264</t>
  </si>
  <si>
    <t>17.0109.0265</t>
  </si>
  <si>
    <t>Tập cho người thất ngôn</t>
  </si>
  <si>
    <t>03.0892.0266</t>
  </si>
  <si>
    <t>Tập vận động đoạn chi 30 phút</t>
  </si>
  <si>
    <t>Kỹ thuật tập tay và bàn tay cho người
bệnh liệt nửa người</t>
  </si>
  <si>
    <t>03.0894.0267</t>
  </si>
  <si>
    <t>Tập vận động toàn thân 30 phút</t>
  </si>
  <si>
    <t>111.000</t>
  </si>
  <si>
    <t>Kỹ thuật tập đứng và đi cho người bệnh
liệt nửa người</t>
  </si>
  <si>
    <t>17.0062.0267</t>
  </si>
  <si>
    <t>Tập tạo thuận thần kinh cơ cảm thụ bản
thể chức năng</t>
  </si>
  <si>
    <t>17.0046.0268</t>
  </si>
  <si>
    <t>Tập đi trên máy thảm lăn (Treadmill)</t>
  </si>
  <si>
    <t>17.0047.0268</t>
  </si>
  <si>
    <t>Tập lên, xuống cầu thang</t>
  </si>
  <si>
    <t>61.000</t>
  </si>
  <si>
    <t>17.0048.0268</t>
  </si>
  <si>
    <t>Tập đi trên các địa hình khác nhau (dốc,
sỏi, gồ ghề...)</t>
  </si>
  <si>
    <t>17.0049.0268</t>
  </si>
  <si>
    <t>Tập đi với chân giả trên gối</t>
  </si>
  <si>
    <t>17.0050.0268</t>
  </si>
  <si>
    <t>Tập đi với chân giả dưới gối</t>
  </si>
  <si>
    <t>17.0068.0268</t>
  </si>
  <si>
    <t>Tập thăng bằng với bàn bập bênh</t>
  </si>
  <si>
    <t>17.0069.0268</t>
  </si>
  <si>
    <t>Tập với máy tập thăng bằng</t>
  </si>
  <si>
    <t>17.0187.0268</t>
  </si>
  <si>
    <t>Kỹ thuật tập đi trên máy Treadmill với
nâng đỡ một phần trọng lượng</t>
  </si>
  <si>
    <t>03.0532.0271</t>
  </si>
  <si>
    <t>Thuỷ châm điều trị liệt</t>
  </si>
  <si>
    <t>03.0533.0271</t>
  </si>
  <si>
    <t>Thuỷ châm điều trị liệt chi trên</t>
  </si>
  <si>
    <t>03.0534.0271</t>
  </si>
  <si>
    <t>Thuỷ châm điều trị liệt chi dưới</t>
  </si>
  <si>
    <t>03.0535.0271</t>
  </si>
  <si>
    <t>Thuỷ châm điều trị liệt nửa người</t>
  </si>
  <si>
    <t>03.0536.0271</t>
  </si>
  <si>
    <t>Thuỷ châm điều trị liệt do bệnh của cơ</t>
  </si>
  <si>
    <t>03.0537.0271</t>
  </si>
  <si>
    <t>Thuỷ châm điều trị teo cơ</t>
  </si>
  <si>
    <t>03.0538.0271</t>
  </si>
  <si>
    <t>Thuỷ châm điều trị đau thần kinh toạ</t>
  </si>
  <si>
    <t>03.0539.0271</t>
  </si>
  <si>
    <t>Thuỷ châm điều trị bại não</t>
  </si>
  <si>
    <t>03.0540.0271</t>
  </si>
  <si>
    <t>Thuỷ châm điều trị bệnh tự kỷ</t>
  </si>
  <si>
    <t>03.0541.0271</t>
  </si>
  <si>
    <t>Thuỷ châm điều trị chứng ù tai</t>
  </si>
  <si>
    <t>03.0542.0271</t>
  </si>
  <si>
    <t>Thuỷ châm điều trị giảm khứu giác</t>
  </si>
  <si>
    <t>03.0543.0271</t>
  </si>
  <si>
    <t>Thuỷ châm điều trị rối loạn vận ngôn</t>
  </si>
  <si>
    <t>03.0544.0271</t>
  </si>
  <si>
    <t>Thuỷ châm điều trị khàn tiếng</t>
  </si>
  <si>
    <t>03.0547.0271</t>
  </si>
  <si>
    <t>Thuỷ châm điều trị hội chứng ngoại tháp</t>
  </si>
  <si>
    <t>03.0548.0271</t>
  </si>
  <si>
    <t>Thuỷ châm điều trị động kinh</t>
  </si>
  <si>
    <t>03.0549.0271</t>
  </si>
  <si>
    <t>Thuỷ châm điều trị đau đầu, đau nửa đầu</t>
  </si>
  <si>
    <t>03.0550.0271</t>
  </si>
  <si>
    <t>Thuỷ châm điều trị mất ngủ</t>
  </si>
  <si>
    <t>03.0551.0271</t>
  </si>
  <si>
    <t>Thuỷ châm điều trị stress</t>
  </si>
  <si>
    <t>03.0552.0271</t>
  </si>
  <si>
    <t>Thuỷ châm điều trị thiếu máu não mạn
tính</t>
  </si>
  <si>
    <t>03.0553.0271</t>
  </si>
  <si>
    <t>Thuỷ châm điều trị tổn thương rễ, đám
rối và dây thần kinh</t>
  </si>
  <si>
    <t>03.0554.0271</t>
  </si>
  <si>
    <t>Thuỷ châm điều trị tổn thương dây thần
kinh V</t>
  </si>
  <si>
    <t>03.0555.0271</t>
  </si>
  <si>
    <t>Thuỷ châm điều trị liệt dây thần kinh số
VII ngoại biên</t>
  </si>
  <si>
    <t>03.0556.0271</t>
  </si>
  <si>
    <t>Thuỷ châm điều trị sụp mi</t>
  </si>
  <si>
    <t>03.0557.0271</t>
  </si>
  <si>
    <t>Thuỷ châm điều trị bệnh hố mắt</t>
  </si>
  <si>
    <t>03.0558.0271</t>
  </si>
  <si>
    <t>Thuỷ châm điều trị viêm thần kinh thị
giác sau giai đoạn cấp</t>
  </si>
  <si>
    <t>03.0559.0271</t>
  </si>
  <si>
    <t>Thuỷ châm điều trị lác</t>
  </si>
  <si>
    <t>03.0560.0271</t>
  </si>
  <si>
    <t>Thuỷ châm điều trị giảm thị lực</t>
  </si>
  <si>
    <t>03.0561.0271</t>
  </si>
  <si>
    <t>Thuỷ châm điều trị hội chứng tiền đình</t>
  </si>
  <si>
    <t>03.0562.0271</t>
  </si>
  <si>
    <t>Thuỷ châm điều trị giảm thính lực</t>
  </si>
  <si>
    <t>03.0563.0271</t>
  </si>
  <si>
    <t>Thuỷ châm điều trị thất ngôn</t>
  </si>
  <si>
    <t>03.0564.0271</t>
  </si>
  <si>
    <t>Thuỷ châm điều trị viêm xoang</t>
  </si>
  <si>
    <t>03.0565.0271</t>
  </si>
  <si>
    <t>Thuỷ châm điều trị viêm mũi dị ứng</t>
  </si>
  <si>
    <t>03.0566.0271</t>
  </si>
  <si>
    <t>Thuỷ châm điều trị hen phế quản</t>
  </si>
  <si>
    <t>03.0567.0271</t>
  </si>
  <si>
    <t>Thuỷ châm điều trị tăng huyết áp</t>
  </si>
  <si>
    <t>03.0568.0271</t>
  </si>
  <si>
    <t>Thuỷ châm điều trị huyết áp thấp</t>
  </si>
  <si>
    <t>03.0569.0271</t>
  </si>
  <si>
    <t>Thuỷ châm điều trị đau vùng ngực</t>
  </si>
  <si>
    <t>03.0570.0271</t>
  </si>
  <si>
    <t>Thuỷ châm điều trị đau thần kinh liên
sườn</t>
  </si>
  <si>
    <t>03.0571.0271</t>
  </si>
  <si>
    <t>Thuỷ châm điều trị đau ngực, sườn</t>
  </si>
  <si>
    <t>03.0572.0271</t>
  </si>
  <si>
    <t>Thuỷ châm điều trị trĩ</t>
  </si>
  <si>
    <t>03.0573.0271</t>
  </si>
  <si>
    <t>Thuỷ châm điều trị sa dạ dày</t>
  </si>
  <si>
    <t>03.0574.0271</t>
  </si>
  <si>
    <t>Thuỷ châm điều trị đau dạ dày</t>
  </si>
  <si>
    <t>03.0575.0271</t>
  </si>
  <si>
    <t>Thuỷ châm điều trị nôn, nấc</t>
  </si>
  <si>
    <t>03.0576.0271</t>
  </si>
  <si>
    <t>Thuỷ châm điều trị bệnh vẩy nến</t>
  </si>
  <si>
    <t>03.0577.0271</t>
  </si>
  <si>
    <t>Thuỷ châm điều trị dị ứng</t>
  </si>
  <si>
    <t>03.0578.0271</t>
  </si>
  <si>
    <t>Thuỷ châm điều trị viêm khớp dạng thấp</t>
  </si>
  <si>
    <t>03.0579.0271</t>
  </si>
  <si>
    <t>Thuỷ châm điều trị thoái hoá khớp</t>
  </si>
  <si>
    <t>03.0580.0271</t>
  </si>
  <si>
    <t>Thuỷ châm điều trị đau lưng</t>
  </si>
  <si>
    <t>03.0581.0271</t>
  </si>
  <si>
    <t>Thuỷ châm điều trị đau mỏi cơ</t>
  </si>
  <si>
    <t>03.0582.0271</t>
  </si>
  <si>
    <t>Thuỷ châm điều trị viêm quanh khớp vai</t>
  </si>
  <si>
    <t>03.0583.0271</t>
  </si>
  <si>
    <t>Thuỷ châm điều trị hội chứng vai gáy</t>
  </si>
  <si>
    <t>03.0584.0271</t>
  </si>
  <si>
    <t>Thuỷ châm điều trị chứng tic</t>
  </si>
  <si>
    <t>03.0585.0271</t>
  </si>
  <si>
    <t>Thuỷ châm điều trị rối loạn cảm giác đầu
chi</t>
  </si>
  <si>
    <t>03.0586.0271</t>
  </si>
  <si>
    <t>Thuỷ châm điều trị viêm co cứng cơ delta</t>
  </si>
  <si>
    <t>03.0587.0271</t>
  </si>
  <si>
    <t>Thuỷ châm điều trị cơn đau quặn thận</t>
  </si>
  <si>
    <t>03.0588.0271</t>
  </si>
  <si>
    <t>Thuỷ châm điều trị rối loạn đại, tiểu tiện</t>
  </si>
  <si>
    <t>03.0589.0271</t>
  </si>
  <si>
    <t>Thuỷ châm điều trị táo bón</t>
  </si>
  <si>
    <t>03.0590.0271</t>
  </si>
  <si>
    <t>Thuỷ châm điều trị rối loạn tiêu hoá</t>
  </si>
  <si>
    <t>03.0591.0271</t>
  </si>
  <si>
    <t>Thuỷ châm điều trị rối loạn cảm giác</t>
  </si>
  <si>
    <t>03.0592.0271</t>
  </si>
  <si>
    <t>Thuỷ châm điều trị đái dầm</t>
  </si>
  <si>
    <t>03.0593.0271</t>
  </si>
  <si>
    <t>Thuỷ châm điều trị bí đái</t>
  </si>
  <si>
    <t>03.0594.0271</t>
  </si>
  <si>
    <t>Thuỷ châm điều trị rối loạn thần kinh
thực vật</t>
  </si>
  <si>
    <t>03.0596.0271</t>
  </si>
  <si>
    <t>Thuỷ châm điều trị bướu cổ đơn thuần</t>
  </si>
  <si>
    <t>03.0597.0271</t>
  </si>
  <si>
    <t>Thuỷ châm điều trị rối loạn chức năng do
chấn thương sọ não</t>
  </si>
  <si>
    <t>03.0598.0271</t>
  </si>
  <si>
    <t>Thuỷ châm điều trị liệt tứ chi do chấn
thương cột sống</t>
  </si>
  <si>
    <t>03.0599.0271</t>
  </si>
  <si>
    <t>Thuỷ châm điều trị giảm đau sau phẫu
thuật</t>
  </si>
  <si>
    <t>03.0600.0271</t>
  </si>
  <si>
    <t>Thuỷ châm điều trị giảm đau do ung thư</t>
  </si>
  <si>
    <t>03.0601.0271</t>
  </si>
  <si>
    <t>Thuỷ châm điều trị đau răng</t>
  </si>
  <si>
    <t>03.0602.0271</t>
  </si>
  <si>
    <t>03.4183.0271</t>
  </si>
  <si>
    <t>Thủy châm điều trị sa trực tràng</t>
  </si>
  <si>
    <t>08.0006.0271</t>
  </si>
  <si>
    <t>Thủy châm</t>
  </si>
  <si>
    <t>08.0322.0271</t>
  </si>
  <si>
    <t>Thuỷ châm điều trị hội chứng thắt lưng-
hông</t>
  </si>
  <si>
    <t>08.0323.0271</t>
  </si>
  <si>
    <t>08.0324.0271</t>
  </si>
  <si>
    <t>08.0325.0271</t>
  </si>
  <si>
    <t>Thuỷ châm điều trị hội chứng stress</t>
  </si>
  <si>
    <t>08.0326.0271</t>
  </si>
  <si>
    <t>Thuỷ châm điều trị nấc</t>
  </si>
  <si>
    <t>08.0327.0271</t>
  </si>
  <si>
    <t>Thuỷ châm điều trị cảm mạo, cúm</t>
  </si>
  <si>
    <t>08.0328.0271</t>
  </si>
  <si>
    <t>Thuỷ châm điều trị viêm amydan</t>
  </si>
  <si>
    <t>08.0330.0271</t>
  </si>
  <si>
    <t>Thuỷ châm điều trị liệt nửa người do tai
biến mạch máu não</t>
  </si>
  <si>
    <t>08.0331.0271</t>
  </si>
  <si>
    <t>Thuỷ châm điều trị hội chứng dạ dày tá
tràng</t>
  </si>
  <si>
    <t>08.0332.0271</t>
  </si>
  <si>
    <t>08.0333.0271</t>
  </si>
  <si>
    <t>08.0334.0271</t>
  </si>
  <si>
    <t>Thuỷ châm hỗ trợ điều trị bệnh vẩy nến</t>
  </si>
  <si>
    <t>08.0335.0271</t>
  </si>
  <si>
    <t>Thuỷ châm điều trị mày đay</t>
  </si>
  <si>
    <t>08.0336.0271</t>
  </si>
  <si>
    <t>Thuỷ châm điều trị bệnh viêm mũi dị ứng</t>
  </si>
  <si>
    <t>08.0337.0271</t>
  </si>
  <si>
    <t>Thuỷ châm điều trị tâm căn suy nhược</t>
  </si>
  <si>
    <t>08.0338.0271</t>
  </si>
  <si>
    <t>Thuỷ châm điều trị bại liệt trẻ em</t>
  </si>
  <si>
    <t>08.0339.0271</t>
  </si>
  <si>
    <t>08.0340.0271</t>
  </si>
  <si>
    <t>Thuỷ châm điều trị liệt trẻ em</t>
  </si>
  <si>
    <t>08.0341.0271</t>
  </si>
  <si>
    <t>Thuỷ châm điều trị bệnh tự kỷ ở trẻ em</t>
  </si>
  <si>
    <t>08.0342.0271</t>
  </si>
  <si>
    <t>Thuỷ châm điều trị liệt do tổn thương
đám rối cánh tay ở trẻ em</t>
  </si>
  <si>
    <t>08.0343.0271</t>
  </si>
  <si>
    <t>Thuỷ châm điều trị chậm phát triển trí
tuệ ở trẻ bại não</t>
  </si>
  <si>
    <t>08.0344.0271</t>
  </si>
  <si>
    <t>Thuỷ châm điều trị phục hồi chức năng
vận động ở trẻ bại não</t>
  </si>
  <si>
    <t>08.0345.0271</t>
  </si>
  <si>
    <t>Thuỷ châm điều trị cơn động kinh cục bộ</t>
  </si>
  <si>
    <t>08.0346.0271</t>
  </si>
  <si>
    <t>Thuỷ châm điều trị sa tử cung</t>
  </si>
  <si>
    <t>08.0347.0271</t>
  </si>
  <si>
    <t>Thuỷ châm điều trị hội chứng tiền mãn
kinh</t>
  </si>
  <si>
    <t>08.0348.0271</t>
  </si>
  <si>
    <t>Thuỷ châm điều trị thống kinh</t>
  </si>
  <si>
    <t>08.0349.0271</t>
  </si>
  <si>
    <t>Thuỷ châm điều trị rối loạn kinh nguyệt</t>
  </si>
  <si>
    <t>08.0350.0271</t>
  </si>
  <si>
    <t>08.0351.0271</t>
  </si>
  <si>
    <t>08.0352.0271</t>
  </si>
  <si>
    <t>Thuỷ châm điều trị đau vai gáy</t>
  </si>
  <si>
    <t>08.0353.0271</t>
  </si>
  <si>
    <t>08.0354.0271</t>
  </si>
  <si>
    <t>08.0355.0271</t>
  </si>
  <si>
    <t>Thuỷ châm điều trị thiểu năng tuần hoàn
não mạn tính</t>
  </si>
  <si>
    <t>08.0356.0271</t>
  </si>
  <si>
    <t>Thuỷ châm điều trị liệt dây thần kinh VII
ngoại biên</t>
  </si>
  <si>
    <t>08.0357.0271</t>
  </si>
  <si>
    <t>Thuỷ châm điều trị đau dây thần kinh
liên sườn</t>
  </si>
  <si>
    <t>08.0358.0271</t>
  </si>
  <si>
    <t>Thuỷ châm điều trị thất vận ngôn</t>
  </si>
  <si>
    <t>08.0359.0271</t>
  </si>
  <si>
    <t>Thuỷ châm điều trị đau dây V</t>
  </si>
  <si>
    <t>08.0360.0271</t>
  </si>
  <si>
    <t>Thuỷ châm điều trị đau liệt tứ chi do
chấn thương cột sống</t>
  </si>
  <si>
    <t>08.0361.0271</t>
  </si>
  <si>
    <t>Thuỷ châm điều trị loạn chức năng do
chấn thương sọ não</t>
  </si>
  <si>
    <t>08.0362.0271</t>
  </si>
  <si>
    <t>08.0363.0271</t>
  </si>
  <si>
    <t>08.0364.0271</t>
  </si>
  <si>
    <t>08.0365.0271</t>
  </si>
  <si>
    <t>08.0366.0271</t>
  </si>
  <si>
    <t>Thuỷ châm điều trị liệt hai chi dưới</t>
  </si>
  <si>
    <t>08.0367.0271</t>
  </si>
  <si>
    <t>08.0371.0271</t>
  </si>
  <si>
    <t>Thuỷ châm điều trị viêm mũi xoang</t>
  </si>
  <si>
    <t>08.0372.0271</t>
  </si>
  <si>
    <t>Thuỷ châm điều trị rối loạn tiêu hóa</t>
  </si>
  <si>
    <t>08.0373.0271</t>
  </si>
  <si>
    <t>08.0374.0271</t>
  </si>
  <si>
    <t>Thuỷ châm điều trị táo bón kéo dài</t>
  </si>
  <si>
    <t>08.0375.0271</t>
  </si>
  <si>
    <t>Thuỷ châm hỗ trợ điều trị viêm khớp
dạng thấp</t>
  </si>
  <si>
    <t>08.0376.0271</t>
  </si>
  <si>
    <t>Thuỷ châm điều trị đau do thoái hóa khớp</t>
  </si>
  <si>
    <t>08.0377.0271</t>
  </si>
  <si>
    <t>08.0378.0271</t>
  </si>
  <si>
    <t>08.0379.0271</t>
  </si>
  <si>
    <t>08.0380.0271</t>
  </si>
  <si>
    <t>Thuỷ châm điều trị đau hố mắt</t>
  </si>
  <si>
    <t>08.0381.0271</t>
  </si>
  <si>
    <t>08.0382.0271</t>
  </si>
  <si>
    <t>Thuỷ châm điều trị lác cơ năng</t>
  </si>
  <si>
    <t>08.0383.0271</t>
  </si>
  <si>
    <t>08.0384.0271</t>
  </si>
  <si>
    <t>Thuỷ châm điều trị viêm bàng quang</t>
  </si>
  <si>
    <t>08.0385.0271</t>
  </si>
  <si>
    <t>Thuỷ châm điều trị di tinh</t>
  </si>
  <si>
    <t>08.0386.0271</t>
  </si>
  <si>
    <t>Thuỷ châm điều trị liệt dương</t>
  </si>
  <si>
    <t>08.0387.0271</t>
  </si>
  <si>
    <t>Thuỷ châm điều trị rối loạn tiểu tiện</t>
  </si>
  <si>
    <t>08.0388.0271</t>
  </si>
  <si>
    <t>Thuỷ châm điều trị bí đái cơ năng</t>
  </si>
  <si>
    <t>03.0767.0272</t>
  </si>
  <si>
    <t>Thuỷ trị liệu</t>
  </si>
  <si>
    <t>104.000</t>
  </si>
  <si>
    <t>17.0022.0272</t>
  </si>
  <si>
    <t>Thủy trị liệu toàn thân (bể bơi, bồn ngâm)</t>
  </si>
  <si>
    <t>05.0003.0272</t>
  </si>
  <si>
    <t>Điều trị bệnh da bằng ngâm, tắm</t>
  </si>
  <si>
    <t>11.0149.0272</t>
  </si>
  <si>
    <t>Thủy trị liệu chi thể điều trị vết bỏng (30
phút)</t>
  </si>
  <si>
    <t>11.0157.0272</t>
  </si>
  <si>
    <t>Thủy trị liệu chi thể điều trị vết thương
mạn tính</t>
  </si>
  <si>
    <t>17.0163.0272</t>
  </si>
  <si>
    <t>Thủy trị liệu cho người bệnh sau bỏng</t>
  </si>
  <si>
    <t>03.0777.0275</t>
  </si>
  <si>
    <t>Điều trị bằng tia tử ngoại toàn thân</t>
  </si>
  <si>
    <t>05.0042.0275</t>
  </si>
  <si>
    <t>Điều trị các bệnh lý của da bằng UVB tại
chỗ</t>
  </si>
  <si>
    <t>17.0015.0275</t>
  </si>
  <si>
    <t>70.000</t>
  </si>
  <si>
    <t>56.000</t>
  </si>
  <si>
    <t>03.0603.0280</t>
  </si>
  <si>
    <t>Xoa bóp bấm huyệt điều trị liệt</t>
  </si>
  <si>
    <t>137.000</t>
  </si>
  <si>
    <t>03.0604.0280</t>
  </si>
  <si>
    <t>Xoa bóp bấm huyệt điều trị liệt chi trên</t>
  </si>
  <si>
    <t>03.0605.0280</t>
  </si>
  <si>
    <t>Xoa bóp bấm huyệt điều trị liệt chi dưới</t>
  </si>
  <si>
    <t>03.0606.0280</t>
  </si>
  <si>
    <t>Xoa bóp bấm huyệt điều trị liệt nửa người</t>
  </si>
  <si>
    <t>03.0607.0280</t>
  </si>
  <si>
    <t>Xoa bóp bấm huyệt điều trị đau thần
kinh toạ</t>
  </si>
  <si>
    <t>03.0608.0280</t>
  </si>
  <si>
    <t>Xoa bóp bấm huyệt điều trị liệt do viêm
não</t>
  </si>
  <si>
    <t>03.0609.0280</t>
  </si>
  <si>
    <t>Xoa bóp bấm huyệt điều trị bại não trẻ
em</t>
  </si>
  <si>
    <t>03.0610.0280</t>
  </si>
  <si>
    <t>Xoa bóp bấm huyệt điều trị cứng khớp
chi trên</t>
  </si>
  <si>
    <t>03.0611.0280</t>
  </si>
  <si>
    <t>Xoa bóp bấm huyệt điều trị cứng khớp
chi dưới</t>
  </si>
  <si>
    <t>03.0612.0280</t>
  </si>
  <si>
    <t>Xoa bóp bấm huyệt điều trị choáng ngất</t>
  </si>
  <si>
    <t>03.0613.0280</t>
  </si>
  <si>
    <t>Xoa búp bấm huyệt điều trị bệnh tự kỷ</t>
  </si>
  <si>
    <t>03.0614.0280</t>
  </si>
  <si>
    <t>Xoa bóp bấm huyệt điều trị chứng ù tai</t>
  </si>
  <si>
    <t>03.0615.0280</t>
  </si>
  <si>
    <t>Xoa bóp bấm huyệt điều trị giảm khứu
giác</t>
  </si>
  <si>
    <t>03.0616.0280</t>
  </si>
  <si>
    <t>Xoa bóp bấm huyệt điều trị liệt do bệnh
của cơ</t>
  </si>
  <si>
    <t>03.0617.0280</t>
  </si>
  <si>
    <t>Xoa bóp bấm huyệt điều trị liệt các dây
thần kinh</t>
  </si>
  <si>
    <t>03.0618.0280</t>
  </si>
  <si>
    <t>Xoa bóp bấm huyệt điều trị teo cơ</t>
  </si>
  <si>
    <t>03.0621.0280</t>
  </si>
  <si>
    <t>Xoa bóp bấm huyệt điều trị tâm căn suy
nhược</t>
  </si>
  <si>
    <t>03.0622.0280</t>
  </si>
  <si>
    <t>Xoa búp bấm huyệt điều trị hội chứng
ngoại tháp</t>
  </si>
  <si>
    <t>03.0623.0280</t>
  </si>
  <si>
    <t>Xoa bóp bấm huyệt điều trị động kinh</t>
  </si>
  <si>
    <t>03.0624.0280</t>
  </si>
  <si>
    <t>Xoa bóp bấm huyệt điều trị đau đầu, đau
nửa đầu</t>
  </si>
  <si>
    <t>03.0625.0280</t>
  </si>
  <si>
    <t>Xoa bóp bấm huyệt điều trị mất ngủ</t>
  </si>
  <si>
    <t>03.0626.0280</t>
  </si>
  <si>
    <t>Xoa bóp bấm huyệt điều trị stress</t>
  </si>
  <si>
    <t>03.0627.0280</t>
  </si>
  <si>
    <t>Xoa bóp bấm huyệt điều trị thiếu máu
não mạn tính</t>
  </si>
  <si>
    <t>03.0628.0280</t>
  </si>
  <si>
    <t>Xoa bóp bấm huyệt điều trị tổn thương
rễ, đám rối và dây thần kinh</t>
  </si>
  <si>
    <t>03.0629.0280</t>
  </si>
  <si>
    <t>Xoa bóp bấm huyệt điều trị tổn thương
dây thần kinh V</t>
  </si>
  <si>
    <t>03.0630.0280</t>
  </si>
  <si>
    <t>Xoa bóp bấm huyệt điều trị liệt dây thần
kinh số VII ngoại biên</t>
  </si>
  <si>
    <t>03.0631.0280</t>
  </si>
  <si>
    <t>Xoa bóp bấm huyệt điều trị sụp mi</t>
  </si>
  <si>
    <t>03.0632.0280</t>
  </si>
  <si>
    <t>Xoa bóp bấm huyệt điều trị viêm thần
kinh thị giác sau giai đoạn cấp</t>
  </si>
  <si>
    <t>03.0633.0280</t>
  </si>
  <si>
    <t>Xoa bóp bấm huyệt điều trị lác</t>
  </si>
  <si>
    <t>03.0634.0280</t>
  </si>
  <si>
    <t>Xoa bóp bấm huyệt điều trị giảm thị lực
do teo gai thị</t>
  </si>
  <si>
    <t>03.0635.0280</t>
  </si>
  <si>
    <t>Xoa bóp bấm huyệt điều trị hội chứng
tiền đình</t>
  </si>
  <si>
    <t>03.0636.0280</t>
  </si>
  <si>
    <t>Xoa bóp bấm huyệt điều trị giảm thính
lực</t>
  </si>
  <si>
    <t>03.0637.0280</t>
  </si>
  <si>
    <t>Xoa bóp bấm huyệt điều trị viêm mũi
xoang</t>
  </si>
  <si>
    <t>03.0638.0280</t>
  </si>
  <si>
    <t>Xoa bóp bấm huyệt điều trị hen phế quản</t>
  </si>
  <si>
    <t>03.0639.0280</t>
  </si>
  <si>
    <t>Xoa bóp bấm huyệt điều trị tăng huyết áp</t>
  </si>
  <si>
    <t>03.0640.0280</t>
  </si>
  <si>
    <t>Xoa búp bấm huyệt điều trị huyết áp thấp</t>
  </si>
  <si>
    <t>03.0641.0280</t>
  </si>
  <si>
    <t>Xoa bóp bấm huyệt điều trị đau vùng
ngực</t>
  </si>
  <si>
    <t>03.0642.0280</t>
  </si>
  <si>
    <t>Xoa bóp bấm huyệt điều trị đau thần
kinh liên sườn</t>
  </si>
  <si>
    <t>03.0643.0280</t>
  </si>
  <si>
    <t>Xoa bóp bấm huyệt điều trị đau ngực,
sườn</t>
  </si>
  <si>
    <t>03.0644.0280</t>
  </si>
  <si>
    <t>Xoa bóp bấm huyệt điều trị đau dạ dày</t>
  </si>
  <si>
    <t>03.0645.0280</t>
  </si>
  <si>
    <t>Xoa bóp bấm huyệt điều trị nôn, nấc</t>
  </si>
  <si>
    <t>03.0646.0280</t>
  </si>
  <si>
    <t>Xoa bóp bấm huyệt điều trị viêm khớp
dạng thấp</t>
  </si>
  <si>
    <t>03.0647.0280</t>
  </si>
  <si>
    <t>Xoa bóp bấm huyệt điều trị thoái hoá
khớp</t>
  </si>
  <si>
    <t>03.0648.0280</t>
  </si>
  <si>
    <t>Xoa bóp bấm huyệt điều trị đau lưng</t>
  </si>
  <si>
    <t>03.0649.0280</t>
  </si>
  <si>
    <t>Xoa bóp bấm huyệt điều trị đau mỏi cơ</t>
  </si>
  <si>
    <t>03.0650.0280</t>
  </si>
  <si>
    <t>Xoa búp bấm huyệt điều trị viêm quanh
khớp vai</t>
  </si>
  <si>
    <t>03.0651.0280</t>
  </si>
  <si>
    <t>Xoa bóp bấm huyệt điều trị hội chứng
vai gáy</t>
  </si>
  <si>
    <t>03.0652.0280</t>
  </si>
  <si>
    <t>Xoa bóp bấm huyệt điều trị chứng tic</t>
  </si>
  <si>
    <t>03.0653.0280</t>
  </si>
  <si>
    <t>03.0654.0280</t>
  </si>
  <si>
    <t>Xoa bóp bấm huyệt điều trị rối loạn cảm
giác đầu chi</t>
  </si>
  <si>
    <t>03.0655.0280</t>
  </si>
  <si>
    <t>Xoa bóp bấm huyệt điều trị viêm co cứng
cơ delta</t>
  </si>
  <si>
    <t>03.0656.0280</t>
  </si>
  <si>
    <t>Xoa bóp bấm huyệt điều trị rối loạn đại,
tiểu tiện</t>
  </si>
  <si>
    <t>03.0657.0280</t>
  </si>
  <si>
    <t>Xoa bóp bấm huyệt điều trị táo bón</t>
  </si>
  <si>
    <t>03.0658.0280</t>
  </si>
  <si>
    <t>Xoa bóp bấm huyệt điều trị rối loạn tiêu
hoá</t>
  </si>
  <si>
    <t>03.0659.0280</t>
  </si>
  <si>
    <t>Xoa bóp bấm huyệt điều trị rối loạn cảm
giác</t>
  </si>
  <si>
    <t>03.0660.0280</t>
  </si>
  <si>
    <t>Xoa bóp bấm huyệt điều trị bí đái</t>
  </si>
  <si>
    <t>03.0661.0280</t>
  </si>
  <si>
    <t>Xoa bóp bấm huyệt điều trị rối loạn thần
kinh thực vật</t>
  </si>
  <si>
    <t>03.0663.0280</t>
  </si>
  <si>
    <t>Xoa bóp bấm huyệt điều trị rối loạn chức
năng do chấn thương sọ não</t>
  </si>
  <si>
    <t>03.0664.0280</t>
  </si>
  <si>
    <t>Xoa bóp bấm huyệt điều trị liệt tứ chi do
chấn thương cột sống</t>
  </si>
  <si>
    <t>03.0665.0280</t>
  </si>
  <si>
    <t>Xoa bóp bấm huyệt điều trị giảm đau sau
phẫu thuật</t>
  </si>
  <si>
    <t>03.0666.0280</t>
  </si>
  <si>
    <t>Xoa bóp bấm huyệt điều trị giảm đau do
ung thư</t>
  </si>
  <si>
    <t>03.0667.0280</t>
  </si>
  <si>
    <t>Xoa bóp bấm huyệt điều trị đau răng</t>
  </si>
  <si>
    <t>03.0668.0280</t>
  </si>
  <si>
    <t>Xoa bóp bấm huyệt điều trị đái dầm</t>
  </si>
  <si>
    <t>03.0669.0280</t>
  </si>
  <si>
    <t>Xoa bóp bấm huyệt điều trị sa trực tràng</t>
  </si>
  <si>
    <t>03.0670.0280</t>
  </si>
  <si>
    <t>Xoa bóp bấm huyệt điều trị hysteria</t>
  </si>
  <si>
    <t>08.0389.0280</t>
  </si>
  <si>
    <t>08.0390.0280</t>
  </si>
  <si>
    <t>08.0391.0280</t>
  </si>
  <si>
    <t>Xoa bóp bấm huyệt điều trị liệt nửa
người do tai biến mạch máu não</t>
  </si>
  <si>
    <t>08.0392.0280</t>
  </si>
  <si>
    <t>Xoa bóp bấm huyệt điều trị hội chứng
thắt lưng- hông</t>
  </si>
  <si>
    <t>08.0393.0280</t>
  </si>
  <si>
    <t>08.0394.0280</t>
  </si>
  <si>
    <t>Xoa bóp bấm huyệt điều trị chậm phát
triển trí tuệ ở trẻ bại não</t>
  </si>
  <si>
    <t>08.0395.0280</t>
  </si>
  <si>
    <t>Xoa bóp bấm huyệt phục hồi chức năng
vận động ở trẻ bại não</t>
  </si>
  <si>
    <t>08.0396.0280</t>
  </si>
  <si>
    <t>08.0397.0280</t>
  </si>
  <si>
    <t>08.0398.0280</t>
  </si>
  <si>
    <t>Xoa bóp bấm huyệt điều trị choáng, ngất</t>
  </si>
  <si>
    <t>08.0399.0280</t>
  </si>
  <si>
    <t>Xoa bóp bấm huyệt điều trị bệnh tự kỷ ở
trẻ em</t>
  </si>
  <si>
    <t>08.0400.0280</t>
  </si>
  <si>
    <t>08.0401.0280</t>
  </si>
  <si>
    <t>08.0402.0280</t>
  </si>
  <si>
    <t>08.0406.0280</t>
  </si>
  <si>
    <t>08.0407.0280</t>
  </si>
  <si>
    <t>Xoa bóp bấm huyệt điều trị hội chứng
ngoại tháp</t>
  </si>
  <si>
    <t>08.0408.0280</t>
  </si>
  <si>
    <t>08.0409.0280</t>
  </si>
  <si>
    <t>08.0410.0280</t>
  </si>
  <si>
    <t>Xoa bóp bấm huyệt điều trị hội chứng
stress</t>
  </si>
  <si>
    <t>08.0411.0280</t>
  </si>
  <si>
    <t>Xoa bóp bấm huyệt điều trị thiểu năng
tuần hoàn não mạn tính</t>
  </si>
  <si>
    <t>08.0412.0280</t>
  </si>
  <si>
    <t>08.0413.0280</t>
  </si>
  <si>
    <t>08.0414.0280</t>
  </si>
  <si>
    <t>08.0415.0280</t>
  </si>
  <si>
    <t>08.0416.0280</t>
  </si>
  <si>
    <t>08.0417.0280</t>
  </si>
  <si>
    <t>Xoa bóp bấm huyệt điều trị lác cơ năng</t>
  </si>
  <si>
    <t>08.0418.0280</t>
  </si>
  <si>
    <t>Xoa bóp bấm huyệt điều trị giảm thị lực</t>
  </si>
  <si>
    <t>08.0419.0280</t>
  </si>
  <si>
    <t>08.0420.0280</t>
  </si>
  <si>
    <t>08.0421.0280</t>
  </si>
  <si>
    <t>08.0422.0280</t>
  </si>
  <si>
    <t>08.0423.0280</t>
  </si>
  <si>
    <t>Xoa bóp bấm huyệt hỗ trợ điều trị tăng
huyết áp</t>
  </si>
  <si>
    <t>08.0424.0280</t>
  </si>
  <si>
    <t>Xoa bóp bấm huyệt điều trị huyết áp thấp</t>
  </si>
  <si>
    <t>08.0425.0280</t>
  </si>
  <si>
    <t>08.0426.0280</t>
  </si>
  <si>
    <t>Xoa bóp bấm huyệt điều trị hội chứng dạ
dày- tá tràng</t>
  </si>
  <si>
    <t>08.0427.0280</t>
  </si>
  <si>
    <t>Xoa búp bấm huyệt điều trị nấc</t>
  </si>
  <si>
    <t>08.0428.0280</t>
  </si>
  <si>
    <t>08.0429.0280</t>
  </si>
  <si>
    <t>Xoa bóp bấm huyệt điều trị đau do thoái
hoá khớp</t>
  </si>
  <si>
    <t>08.0430.0280</t>
  </si>
  <si>
    <t>08.0431.0280</t>
  </si>
  <si>
    <t>Xoa bóp bấm huyệt điều trị viêm quanh
khớp vai</t>
  </si>
  <si>
    <t>08.0432.0280</t>
  </si>
  <si>
    <t>08.0433.0280</t>
  </si>
  <si>
    <t>Xoa bóp bấm huyệt điều trị chứng tic cơ
mặt</t>
  </si>
  <si>
    <t>08.0434.0280</t>
  </si>
  <si>
    <t>08.0435.0280</t>
  </si>
  <si>
    <t>Xoa bóp bấm huyệt điều trị tắc tia sữa</t>
  </si>
  <si>
    <t>08.0436.0280</t>
  </si>
  <si>
    <t>Xoa bóp bấm huyệt điều trị rối loạn kinh
nguyệt</t>
  </si>
  <si>
    <t>08.0437.0280</t>
  </si>
  <si>
    <t>Xoa bóp bấm huyệt điều trị đau bụng
kinh</t>
  </si>
  <si>
    <t>08.0438.0280</t>
  </si>
  <si>
    <t>Xoa bóp bấm huyệt điều trị hội chứng
tiền mãn kinh</t>
  </si>
  <si>
    <t>08.0439.0280</t>
  </si>
  <si>
    <t>08.0440.0280</t>
  </si>
  <si>
    <t>08.0441.0280</t>
  </si>
  <si>
    <t>Xoa bóp bấm huyệt điều trị rối loạn cảm
giác nông</t>
  </si>
  <si>
    <t>08.0442.0280</t>
  </si>
  <si>
    <t>Xoa bóp bấm huyệt điều trị bí đái cơ năng</t>
  </si>
  <si>
    <t>08.0443.0280</t>
  </si>
  <si>
    <t>08.0444.0280</t>
  </si>
  <si>
    <t>Xoa bóp bấm huyệt điều trị béo phì</t>
  </si>
  <si>
    <t>08.0445.0280</t>
  </si>
  <si>
    <t>Xoa bóp bấm huyệt điều trị rối loạn chức
năng vận động do chấn thương sọ não</t>
  </si>
  <si>
    <t>08.0446.0280</t>
  </si>
  <si>
    <t>08.0447.0280</t>
  </si>
  <si>
    <t>08.0448.0280</t>
  </si>
  <si>
    <t>08.0449.0280</t>
  </si>
  <si>
    <t>08.0450.0280</t>
  </si>
  <si>
    <t>Xoa bóp bấm huyệt điều trị hội chứng
phân ly</t>
  </si>
  <si>
    <t>08.0483.0280</t>
  </si>
  <si>
    <t>Xoa bóp bấm huyệt bằng tay</t>
  </si>
  <si>
    <t>08.0484.0281</t>
  </si>
  <si>
    <t>Xoa bóp bấm huyệt bằng máy</t>
  </si>
  <si>
    <t>79.000</t>
  </si>
  <si>
    <t>03.0807.0282</t>
  </si>
  <si>
    <t>Xoa bóp cục bộ bằng tay (60 phút)</t>
  </si>
  <si>
    <t>03.0808.0283</t>
  </si>
  <si>
    <t>Xoa bóp toàn thân bằng tay (60 phút)</t>
  </si>
  <si>
    <t>123.000</t>
  </si>
  <si>
    <t>17.0086.0283</t>
  </si>
  <si>
    <t>Kỹ thuật xoa bóp toàn thân</t>
  </si>
  <si>
    <t>03.0282.0284</t>
  </si>
  <si>
    <t>Xông hơi thuốc</t>
  </si>
  <si>
    <t>88.000</t>
  </si>
  <si>
    <t>08.0020.0284</t>
  </si>
  <si>
    <t>03.0283.0285</t>
  </si>
  <si>
    <t>Xông khói thuốc</t>
  </si>
  <si>
    <t>08.0021.0285</t>
  </si>
  <si>
    <t>03.0280.0286</t>
  </si>
  <si>
    <t>Xông thuốc bằng máy</t>
  </si>
  <si>
    <t>08.0019.0286</t>
  </si>
  <si>
    <t>01.0034.0299</t>
  </si>
  <si>
    <t>Hồi phục nhịp xoang cho người bệnh
loạn nhịp bằng máy sốc điện</t>
  </si>
  <si>
    <t>01.0238.0299</t>
  </si>
  <si>
    <t>Đo áp lực ổ bụng</t>
  </si>
  <si>
    <t>01.0032.0299</t>
  </si>
  <si>
    <t>Sốc điện ngoài lồng ngực cấp cứu</t>
  </si>
  <si>
    <t>03.0092.0299</t>
  </si>
  <si>
    <t>Hút đờm qua ống nội khí quản bằng
catheter kín</t>
  </si>
  <si>
    <t>01.0056.0300</t>
  </si>
  <si>
    <t>Hút đờm qua ống nội khí quản/canuyn
mở khí quản bằng ống thông kín (có thở
máy) (một lần hút)</t>
  </si>
  <si>
    <t>444.000</t>
  </si>
  <si>
    <t>03.0091.0300</t>
  </si>
  <si>
    <t>Hút đờm qua ống nội khí quản bằng
catheter một lần</t>
  </si>
  <si>
    <t>02.0594.0307</t>
  </si>
  <si>
    <t>Test áp bì (Patch test) đặc hiệu với thuốc
(Đối với 6 loại thuốc)</t>
  </si>
  <si>
    <t>684.000</t>
  </si>
  <si>
    <t>02.0595.0307</t>
  </si>
  <si>
    <t>Test áp bì (Patch test) đặc hiệu với mỹ
phẩm</t>
  </si>
  <si>
    <t>03.2384.0307</t>
  </si>
  <si>
    <t>Test áp (Patch test) với các loại thuốc</t>
  </si>
  <si>
    <t>21.0018.0308</t>
  </si>
  <si>
    <t>Test giãn phế quản (broncho modilator
test)</t>
  </si>
  <si>
    <t>266.000</t>
  </si>
  <si>
    <t>02.0609.0309</t>
  </si>
  <si>
    <t>Test huyết thanh tự thân</t>
  </si>
  <si>
    <t>928.000</t>
  </si>
  <si>
    <t>03.4194.0312</t>
  </si>
  <si>
    <t>Test lẩy da với các dị nguyên hô hấp</t>
  </si>
  <si>
    <t>03.4195.0312</t>
  </si>
  <si>
    <t>Test lẩy da với các dị nguyên thức ăn</t>
  </si>
  <si>
    <t>416.000</t>
  </si>
  <si>
    <t>03.4196.0312</t>
  </si>
  <si>
    <t>Test lẩy da với các dị nguyên sữa</t>
  </si>
  <si>
    <t>02.0585.0312</t>
  </si>
  <si>
    <t>Test lẩy da (Prick test) đặc hiệu với các
dị nguyên hô hấp</t>
  </si>
  <si>
    <t>402.000</t>
  </si>
  <si>
    <t>02.0586.0312</t>
  </si>
  <si>
    <t>Test lẩy da (Prick test) đặc hiệu với các
dị nguyên thức ăn</t>
  </si>
  <si>
    <t>02.0587.0312</t>
  </si>
  <si>
    <t>Test lẩy da (Prick test) đặc hiệu với các
dị nguyên sữa</t>
  </si>
  <si>
    <t>03.2379.0312</t>
  </si>
  <si>
    <t>Test lẩy da với các dị nguyên</t>
  </si>
  <si>
    <t>02.0588.0313</t>
  </si>
  <si>
    <t>Test lẩy da (Prick test) đặc hiệu với các
loại thuốc (Đối với 6 loại thuốc)</t>
  </si>
  <si>
    <t>505.000</t>
  </si>
  <si>
    <t>02.0589.0313</t>
  </si>
  <si>
    <t>Test lẩy da (Prick test) đặc hiệu với
Vacxin, huyết thanh</t>
  </si>
  <si>
    <t>03.2382.0313</t>
  </si>
  <si>
    <t>Test lẩy da (Prick test) với các loại thuốc</t>
  </si>
  <si>
    <t>03.2379.0313</t>
  </si>
  <si>
    <t>476.000</t>
  </si>
  <si>
    <t>02.0592.0314</t>
  </si>
  <si>
    <t>Test nội bì chậm đặc hiệu với thuốc</t>
  </si>
  <si>
    <t>610.000</t>
  </si>
  <si>
    <t>02.0593.0314</t>
  </si>
  <si>
    <t>Test nội bì chậm đặc hiệu với Vacxin,
huyết thanh</t>
  </si>
  <si>
    <t>03.2383.0314</t>
  </si>
  <si>
    <t>Test nội bì</t>
  </si>
  <si>
    <t>02.0590.0315</t>
  </si>
  <si>
    <t>Test nội bì nhanh đặc hiệu với thuốc</t>
  </si>
  <si>
    <t>518.000</t>
  </si>
  <si>
    <t>02.0591.0315</t>
  </si>
  <si>
    <t>Test nội bì nhanh đặc hiệu với Vacxin,
huyết thanh</t>
  </si>
  <si>
    <t>03.2383.0315</t>
  </si>
  <si>
    <t>02.0121.0320</t>
  </si>
  <si>
    <t>Sốc điện điều trị các rối loạn nhịp nhanh</t>
  </si>
  <si>
    <t>539.000</t>
  </si>
  <si>
    <t>01.0004.0321</t>
  </si>
  <si>
    <t>Ghi điện tim qua chuyển đạo thực quản</t>
  </si>
  <si>
    <t>300.000</t>
  </si>
  <si>
    <t>02.0094.0321</t>
  </si>
  <si>
    <t>270.000</t>
  </si>
  <si>
    <t>05.0089.0322</t>
  </si>
  <si>
    <t>Chụp và phân tích da bằng máy phân tích
da</t>
  </si>
  <si>
    <t>297.000</t>
  </si>
  <si>
    <t>03.2998.0323</t>
  </si>
  <si>
    <t>Đắp mặt nạ điều trị bệnh da</t>
  </si>
  <si>
    <t>323.000</t>
  </si>
  <si>
    <t>05.0071.0323</t>
  </si>
  <si>
    <t>Đắp mặt nạ điều trị một số bệnh da</t>
  </si>
  <si>
    <t>05.0022.0324</t>
  </si>
  <si>
    <t>Điều trị bớt sùi bằng Nitơ lỏng</t>
  </si>
  <si>
    <t>550.000</t>
  </si>
  <si>
    <t>05.0019.0324</t>
  </si>
  <si>
    <t>Điều trị hạt cơm bằng Nitơ lỏng</t>
  </si>
  <si>
    <t>545.000</t>
  </si>
  <si>
    <t>05.0020.0324</t>
  </si>
  <si>
    <t>Điều trị sẩn cục bằng Nitơ lỏng</t>
  </si>
  <si>
    <t>05.0021.0324</t>
  </si>
  <si>
    <t>Điều trị sẹo lồi bằng Nitơ lỏng</t>
  </si>
  <si>
    <t>05.0051.0324</t>
  </si>
  <si>
    <t>Điều trị u mềm lây bằng nạo thương tổn</t>
  </si>
  <si>
    <t>28.0022.0324</t>
  </si>
  <si>
    <t>Bơm túi giãn da vùng da đầu</t>
  </si>
  <si>
    <t>03.3002.0324</t>
  </si>
  <si>
    <t>áp nitơ lỏng các khối u lành tính ngoài da</t>
  </si>
  <si>
    <t>05.0040.0325</t>
  </si>
  <si>
    <t>Điều trị các bệnh lý của da bằng PUVA
tại chỗ</t>
  </si>
  <si>
    <t>326.000</t>
  </si>
  <si>
    <t>05.0013.0326</t>
  </si>
  <si>
    <t>Điều trị hạt cơm bằng Plasma</t>
  </si>
  <si>
    <t>611.000</t>
  </si>
  <si>
    <t>05.0033.0328</t>
  </si>
  <si>
    <t>Điều trị giãn mạch máu bằng IPL</t>
  </si>
  <si>
    <t>599.000</t>
  </si>
  <si>
    <t>05.0034.0328</t>
  </si>
  <si>
    <t>Điều chứng tăng sắc tố bằng IPL</t>
  </si>
  <si>
    <t>05.0035.0328</t>
  </si>
  <si>
    <t>Điều trị chứng rậm lông bằng IPL</t>
  </si>
  <si>
    <t>05.0036.0328</t>
  </si>
  <si>
    <t>Điều trị sẹo lồi bằng IPL</t>
  </si>
  <si>
    <t>05.0037.0328</t>
  </si>
  <si>
    <t>Điều trị trứng cá bằng IPL</t>
  </si>
  <si>
    <t>03.3037.0329</t>
  </si>
  <si>
    <t>Điều trị chứng dày sừng bằng đốt điện,
plasma, laser, nitơ lỏng, gọt cắt bỏ</t>
  </si>
  <si>
    <t>631.000</t>
  </si>
  <si>
    <t>03.3038.0329</t>
  </si>
  <si>
    <t>Điều trị dày sừng da dầu, ánh sáng bằng
đốt điện, plasma, laser, nitơ lỏng</t>
  </si>
  <si>
    <t>03.3039.0329</t>
  </si>
  <si>
    <t>Điều trị u mềm lây bằng đốt điện,
plasma, laser, nitơ lỏng</t>
  </si>
  <si>
    <t>03.3040.0329</t>
  </si>
  <si>
    <t>Điều trị u nhú, u mềm treo bằng đốt điện,
plasma, laser, nitơ lỏng</t>
  </si>
  <si>
    <t>03.3041.0329</t>
  </si>
  <si>
    <t>Điều trị các thương tổn có sùi bằng đốt
điện, plasma, laser, nitơ lỏng</t>
  </si>
  <si>
    <t>03.3042.0329</t>
  </si>
  <si>
    <t>Điều trị sùi mào gà ở phụ nữ bằng đốt
điện, plasma, laser, nitơ lỏng</t>
  </si>
  <si>
    <t>03.3043.0329</t>
  </si>
  <si>
    <t>Điều trị sùi mào gà ở nam giới bằng đốt
điện, plasma, laser, nitơ lỏng</t>
  </si>
  <si>
    <t>03.3044.0329</t>
  </si>
  <si>
    <t>Điều trị u ống tuyến mồ hôi bằng đốt
điện, plasma, laser, nitơ lỏng</t>
  </si>
  <si>
    <t>03.3045.0329</t>
  </si>
  <si>
    <t>Điều trị mắt cá chân bằng đốt điện,
plasma, laser, nitơ lỏng</t>
  </si>
  <si>
    <t>03.3046.0329</t>
  </si>
  <si>
    <t>Điều trị chai chân bằng đốt điện, plasma,
laser, nitơ lỏng</t>
  </si>
  <si>
    <t>03.3047.0329</t>
  </si>
  <si>
    <t>Điều trị sẩn cục bằng đốt điện, plasma,
laser, nitơ lỏng</t>
  </si>
  <si>
    <t>05.0005.0329</t>
  </si>
  <si>
    <t>Điều trị hạt cơm bằng Laser CO2</t>
  </si>
  <si>
    <t>05.0006.0329</t>
  </si>
  <si>
    <t>Điều trị u ống tuyến mồ hôi bằng Laser
CO2</t>
  </si>
  <si>
    <t>05.0007.0329</t>
  </si>
  <si>
    <t>Điều trị u mềm treo bằng Laser CO2</t>
  </si>
  <si>
    <t>05.0008.0329</t>
  </si>
  <si>
    <t>Điều trị dày sừng da dầu bằng Laser CO2</t>
  </si>
  <si>
    <t>05.0009.0329</t>
  </si>
  <si>
    <t>Điều trị dày sừng ánh nắng bằng Laser
CO2</t>
  </si>
  <si>
    <t>05.0010.0329</t>
  </si>
  <si>
    <t>Điều trị sẩn cục bằng Laser CO2</t>
  </si>
  <si>
    <t>05.0011.0329</t>
  </si>
  <si>
    <t>Điều trị bớt sùi bằng Laser CO2</t>
  </si>
  <si>
    <t>05.0012.0329</t>
  </si>
  <si>
    <t>Điều trị sùi mào gà bằng Plasma</t>
  </si>
  <si>
    <t>05.0014.0329</t>
  </si>
  <si>
    <t>Điều trị u mềm treo bằng Plasma</t>
  </si>
  <si>
    <t>05.0015.0329</t>
  </si>
  <si>
    <t>Điều trị dày sừng da dầu bằng Plasma</t>
  </si>
  <si>
    <t>05.0016.0329</t>
  </si>
  <si>
    <t>Điều trị dày sừng ánh nắng bằng Plasma</t>
  </si>
  <si>
    <t>05.0017.0329</t>
  </si>
  <si>
    <t>Điều trị sẩn cục bằng Plasma</t>
  </si>
  <si>
    <t>05.0018.0329</t>
  </si>
  <si>
    <t>Điều trị bớt sùi bằng Plasma</t>
  </si>
  <si>
    <t>05.0044.0329</t>
  </si>
  <si>
    <t>Điều trị sùi mào gà bằng đốt điện</t>
  </si>
  <si>
    <t>05.0045.0329</t>
  </si>
  <si>
    <t>Điều trị hạt cơm bằng đốt điện</t>
  </si>
  <si>
    <t>05.0046.0329</t>
  </si>
  <si>
    <t>Điều trị u mềm treo bằng đốt điện</t>
  </si>
  <si>
    <t>05.0047.0329</t>
  </si>
  <si>
    <t>Điều trị dày sừng da dầu bằng đốt điện</t>
  </si>
  <si>
    <t>05.0048.0329</t>
  </si>
  <si>
    <t>Điều trị dày sừng ánh nắng bằng đốt điện</t>
  </si>
  <si>
    <t>05.0049.0329</t>
  </si>
  <si>
    <t>Điều trị sẩn cục bằng đốt điện</t>
  </si>
  <si>
    <t>05.0050.0329</t>
  </si>
  <si>
    <t>Điều trị bớt sùi bằng đốt điện</t>
  </si>
  <si>
    <t>03.3035.0329</t>
  </si>
  <si>
    <t>Điều trị hạt cơm bằng đốt điện, plasma,
laser, nitơ lỏng</t>
  </si>
  <si>
    <t>618.000</t>
  </si>
  <si>
    <t>03.3036.0329</t>
  </si>
  <si>
    <t>Điều trị hạt cơm phẳng bằng đốt điện,
plasma, laser, nitơ lỏng</t>
  </si>
  <si>
    <t>05.0072.0332</t>
  </si>
  <si>
    <t>Điều trị loét lỗ đáo cho người bệnh
phong bằng chiếu Laser Hé- Né</t>
  </si>
  <si>
    <t>285.000</t>
  </si>
  <si>
    <t>05.0073.0332</t>
  </si>
  <si>
    <t>Điều trị đau do zona bằng chiếu Laser
Hé- Né</t>
  </si>
  <si>
    <t>05.0023.0333</t>
  </si>
  <si>
    <t>Điều trị rụng tóc bằng tiêm Triamcinolon
dưới da</t>
  </si>
  <si>
    <t>490.000</t>
  </si>
  <si>
    <t>05.0024.0333</t>
  </si>
  <si>
    <t>Điều trị sẹo lồi bằng tiêm Triamcinolon
trong thương tổn</t>
  </si>
  <si>
    <t>05.0043.0333</t>
  </si>
  <si>
    <t>Điều trị sẹo lõm bằng TCA (trichloacetic
acid)</t>
  </si>
  <si>
    <t>03.3008.0333</t>
  </si>
  <si>
    <t>Điều trị sẹo xấu bằng hoá chất</t>
  </si>
  <si>
    <t>03.3009.0333</t>
  </si>
  <si>
    <t>Điều trị sẹo lõm bằng tiêm Acid
hyaluronic</t>
  </si>
  <si>
    <t>03.3010.0333</t>
  </si>
  <si>
    <t>Chấm TCA điều trị sẹo lõm</t>
  </si>
  <si>
    <t>07.0003.0354</t>
  </si>
  <si>
    <t>Dẫn lưu áp xe tuyến giáp</t>
  </si>
  <si>
    <t>777.000</t>
  </si>
  <si>
    <t>Chưa bao gồm bộ kim chọc,
sonde dẫn lưu</t>
  </si>
  <si>
    <t>Gọt chai chân (gọt nốt chai) trên người
bệnh đái tháo đường</t>
  </si>
  <si>
    <t>352.000</t>
  </si>
  <si>
    <t>07.0227.0367</t>
  </si>
  <si>
    <t>Cắt lọc, lấy bỏ tổ chức hoại tử cho các
nhiễm trùng bàn chân vết loét rộng &lt; ¼
bàn chân trên người bệnh đái tháo đường</t>
  </si>
  <si>
    <t>670.000</t>
  </si>
  <si>
    <t>Tháo móng quặp trên người bệnh đái
tháo đường</t>
  </si>
  <si>
    <t>915.000</t>
  </si>
  <si>
    <t>03.3608.0505</t>
  </si>
  <si>
    <t>Dẫn lưu áp xe bìu/tinh hoàn</t>
  </si>
  <si>
    <t>364.000</t>
  </si>
  <si>
    <t>348.000</t>
  </si>
  <si>
    <t>03.2356.0505</t>
  </si>
  <si>
    <t>Chọc hút áp xe thành bụng</t>
  </si>
  <si>
    <t>Chích rạch, dẫn lưu ổ áp xe trên người
bệnh đái tháo đường</t>
  </si>
  <si>
    <t>03.3326.0506</t>
  </si>
  <si>
    <t>Tháo lồng bằng bơm khí/nước</t>
  </si>
  <si>
    <t>02.0297.0506</t>
  </si>
  <si>
    <t>Nội soi hậu môn ống cứng</t>
  </si>
  <si>
    <t>284.000</t>
  </si>
  <si>
    <t>02.0310.0506</t>
  </si>
  <si>
    <t>Nội soi trực tràng ống cứng không sinh
thiết</t>
  </si>
  <si>
    <t>01.0157.0508</t>
  </si>
  <si>
    <t>Cố định lồng ngực do chấn thương gãy
xương sườn</t>
  </si>
  <si>
    <t>113.000</t>
  </si>
  <si>
    <t>03.0112.0508</t>
  </si>
  <si>
    <t>03.3855.0511</t>
  </si>
  <si>
    <t>803.000</t>
  </si>
  <si>
    <t>Nắn, cố định trật khớp háng không có chỉ
định phẫu thuật</t>
  </si>
  <si>
    <t>Nắn, cố định trật khớp háng không chỉ
định phẫu thuật</t>
  </si>
  <si>
    <t>418.000</t>
  </si>
  <si>
    <t>Nắn, bó bột trong bong sụn tiếp khớp
gối, khớp háng</t>
  </si>
  <si>
    <t>403.000</t>
  </si>
  <si>
    <t>387.000</t>
  </si>
  <si>
    <t>265.000</t>
  </si>
  <si>
    <t>Nắn, bó bột bong sụn tiếp khớp khuỷu,
khớp cổ tay</t>
  </si>
  <si>
    <t>580.000</t>
  </si>
  <si>
    <t>345.000</t>
  </si>
  <si>
    <t>10.0993.0516</t>
  </si>
  <si>
    <t>465.000</t>
  </si>
  <si>
    <t>449.000</t>
  </si>
  <si>
    <t>304.000</t>
  </si>
  <si>
    <t>288.000</t>
  </si>
  <si>
    <t>10.0985.0519</t>
  </si>
  <si>
    <t>Nắn, bó bột giai đoạn trong hội chứng
Volkmann</t>
  </si>
  <si>
    <t>17.0136.0519</t>
  </si>
  <si>
    <t>Kỹ thuật điều trị bàn chân khoèo bẩm
sinh theo phương pháp Ponsetti</t>
  </si>
  <si>
    <t>243.000</t>
  </si>
  <si>
    <t>10.0985.0520</t>
  </si>
  <si>
    <t>17.0136.0520</t>
  </si>
  <si>
    <t>Nắn, bó bột gãy 1/3 trên hai xương cẳng
tay</t>
  </si>
  <si>
    <t>Nắn, bó bột gãy 1/3 giữa hai xương cẳng
tay</t>
  </si>
  <si>
    <t>Nắn, bó bột gãy 1/3 dưới hai xương cẳng
tay</t>
  </si>
  <si>
    <t>524.000</t>
  </si>
  <si>
    <t>322.000</t>
  </si>
  <si>
    <t>923.000</t>
  </si>
  <si>
    <t>907.000</t>
  </si>
  <si>
    <t>17.0138.0523</t>
  </si>
  <si>
    <t>Kỹ thuật bó bột Hip Spica Cast điều trị
trật khớp háng bẩm sinh</t>
  </si>
  <si>
    <t>894.000</t>
  </si>
  <si>
    <t>475.000</t>
  </si>
  <si>
    <t>17.0138.0524</t>
  </si>
  <si>
    <t>03.3831.0525</t>
  </si>
  <si>
    <t>Nắn, bó bột chỉnh hình chân chữ O</t>
  </si>
  <si>
    <t>03.3832.0525</t>
  </si>
  <si>
    <t>Nắn, bó bột chỉnh hình chân chữ X</t>
  </si>
  <si>
    <t>Nắn, bó bột gãy 1/3 trên hai xương cẳng
chân</t>
  </si>
  <si>
    <t>Nắn, bó bột gãy 1/3 giữa hai xương cẳng
chân</t>
  </si>
  <si>
    <t>Nắn, bó bột gãy 1/3 dưới hai xương cẳng
chân</t>
  </si>
  <si>
    <t>10.0987.0525</t>
  </si>
  <si>
    <t>Nắn, bó bột chỉnh hình chân chữ 0</t>
  </si>
  <si>
    <t>10.0988.0525</t>
  </si>
  <si>
    <t>03.3831.0526</t>
  </si>
  <si>
    <t>03.3832.0526</t>
  </si>
  <si>
    <t>03.3866.0526</t>
  </si>
  <si>
    <t>10.0987.0526</t>
  </si>
  <si>
    <t>10.0988.0526</t>
  </si>
  <si>
    <t>Nắn, bó bột gẫy 1/3 trên thân xương cánh
tay</t>
  </si>
  <si>
    <t>Nắn, bó bột gẫy 1/3 giữa thân xương
cánh tay</t>
  </si>
  <si>
    <t>Nắn, bó bột gẫy 1/3 dưới thân xương
cánh tay</t>
  </si>
  <si>
    <t>Nắn, bó bột gãy trên lồi cầu xương cánh
tay trẻ em độ 3 và độ 1V</t>
  </si>
  <si>
    <t>Nắn, bó bột gãy 1/3 trên thân xương cánh
tay</t>
  </si>
  <si>
    <t>Nắn, bó bột gãy 1/3 giữa thân xương
cánh tay</t>
  </si>
  <si>
    <t>Nắn, bó bột gãy 1/3 dưới thân xương
cánh tay</t>
  </si>
  <si>
    <t>Nắn, bó bột gãy trên lồi cầu xương cánh
tay trẻ em độ III và độ IV</t>
  </si>
  <si>
    <t>17.0240.0527</t>
  </si>
  <si>
    <t>Kỹ thuật bó bột cánh-cẳng-bàn tay không
nắn làm khuôn nẹp bàn tay trên khuỷu</t>
  </si>
  <si>
    <t>510.000</t>
  </si>
  <si>
    <t>17.0241.0527</t>
  </si>
  <si>
    <t>Kỹ thuật bó bột cánh-cẳng-bàn tay có
nắn làm khuôn nẹp bàn tay trên khuỷu</t>
  </si>
  <si>
    <t>17.0240.0528</t>
  </si>
  <si>
    <t>Nắn, bó bột gãy cổ xương đùi, vỡ ổ cối
và trật khớp háng</t>
  </si>
  <si>
    <t>829.000</t>
  </si>
  <si>
    <t>03.3838.0529</t>
  </si>
  <si>
    <t>Nắn, bó bột cột sống</t>
  </si>
  <si>
    <t>10.0994.0529</t>
  </si>
  <si>
    <t>814.000</t>
  </si>
  <si>
    <t>502.000</t>
  </si>
  <si>
    <t>03.3838.0530</t>
  </si>
  <si>
    <t>10.0994.0530</t>
  </si>
  <si>
    <t>283.000</t>
  </si>
  <si>
    <t>383.000</t>
  </si>
  <si>
    <t>13.0184.0605</t>
  </si>
  <si>
    <t>Chọc dò màng bụng sơ sinh</t>
  </si>
  <si>
    <t>605.000</t>
  </si>
  <si>
    <t>462.000</t>
  </si>
  <si>
    <t>446.000</t>
  </si>
  <si>
    <t>Điều trị tổn thương cổ tử cung bằng đốt
điện, đốt nhiệt, đốt laser, áp lạnh...</t>
  </si>
  <si>
    <t>13.0019.0618</t>
  </si>
  <si>
    <t>Giảm đau trong đẻ bằng phương pháp
gây tê ngoài màng cứng</t>
  </si>
  <si>
    <t>849.000</t>
  </si>
  <si>
    <t>03.2265.0618</t>
  </si>
  <si>
    <t>Phong bế ngoài màng cứng</t>
  </si>
  <si>
    <t>833.000</t>
  </si>
  <si>
    <t>Hút buồng tử cung do rong kinh, rong
huyết</t>
  </si>
  <si>
    <t>367.000</t>
  </si>
  <si>
    <t>745.000</t>
  </si>
  <si>
    <t>955.000</t>
  </si>
  <si>
    <t>513.000</t>
  </si>
  <si>
    <t>13.0156.0639</t>
  </si>
  <si>
    <t>Nong buồng tử cung đặt dụng cụ chống
dính</t>
  </si>
  <si>
    <t>830.000</t>
  </si>
  <si>
    <t>434.000</t>
  </si>
  <si>
    <t>12.0379.0640</t>
  </si>
  <si>
    <t>Nong cổ tử cung trước xạ trong</t>
  </si>
  <si>
    <t>531.000</t>
  </si>
  <si>
    <t>Phá thai đến hết 7 tuần bằng phương
pháp hút chân không</t>
  </si>
  <si>
    <t>Phá thai từ tuần thứ 6 đến hết 12 tuần
bằng phương pháp hút chân không</t>
  </si>
  <si>
    <t>570.000</t>
  </si>
  <si>
    <t>03.2798.0718</t>
  </si>
  <si>
    <t>Tiêm hoá chất vào nhân ung thư nguyên
bào nuôi</t>
  </si>
  <si>
    <t>441.000</t>
  </si>
  <si>
    <t>12.0374.0718</t>
  </si>
  <si>
    <t>13.0144.0721</t>
  </si>
  <si>
    <t>Thủ thuật xoắn polip cổ tử cung, âm đạo</t>
  </si>
  <si>
    <t>633.000</t>
  </si>
  <si>
    <t>83.000</t>
  </si>
  <si>
    <t>Điều trị glôcôm bằng laser mống mắt chu
biên</t>
  </si>
  <si>
    <t>555.000</t>
  </si>
  <si>
    <t>14.0026.0735</t>
  </si>
  <si>
    <t>Điều trị glôcôm bằng tạo hình mống mắt
(Iridoplasty)</t>
  </si>
  <si>
    <t>14.0052.0735</t>
  </si>
  <si>
    <t>Cắt chỉ bằng laser</t>
  </si>
  <si>
    <t>153.000</t>
  </si>
  <si>
    <t>Chích chắp, lẹo, nang lông mi, chích áp
xe mi, kết mạc</t>
  </si>
  <si>
    <t>14.0246.0742</t>
  </si>
  <si>
    <t>Chụp mạch với ICG</t>
  </si>
  <si>
    <t>567.000</t>
  </si>
  <si>
    <t>Chưa bao gồm thuốc</t>
  </si>
  <si>
    <t>14.0292.0742</t>
  </si>
  <si>
    <t>Chụp mạch ký huỳnh quang</t>
  </si>
  <si>
    <t>14.0272.0744</t>
  </si>
  <si>
    <t>Điện chẩm kích thích</t>
  </si>
  <si>
    <t>566.000</t>
  </si>
  <si>
    <t>14.0273.0747</t>
  </si>
  <si>
    <t>Điện võng mạc</t>
  </si>
  <si>
    <t>14.0274.0747</t>
  </si>
  <si>
    <t>Điện nhãn cầu</t>
  </si>
  <si>
    <t>21.0070.0747</t>
  </si>
  <si>
    <t>186.000</t>
  </si>
  <si>
    <t>03.1553.0748</t>
  </si>
  <si>
    <t>Laser hồng ngoại điều trị tật khúc xạ</t>
  </si>
  <si>
    <t>07.0237.0749</t>
  </si>
  <si>
    <t>Điều trị bệnh lý võng mạc đái tháo
đường bằng laser</t>
  </si>
  <si>
    <t>593.000</t>
  </si>
  <si>
    <t>13.0182.0749</t>
  </si>
  <si>
    <t>Laser điều trị bệnh lý võng mạc sơ sinh
(ROP)</t>
  </si>
  <si>
    <t>03.1645.0749</t>
  </si>
  <si>
    <t>Laser điều trị U nguyên bào võng mạc</t>
  </si>
  <si>
    <t>577.000</t>
  </si>
  <si>
    <t>03.1550.0749</t>
  </si>
  <si>
    <t>Điều trị một số bệnh võng mạc bằng laser</t>
  </si>
  <si>
    <t>14.0029.0749</t>
  </si>
  <si>
    <t>Điều trị một số bệnh võng mạc bằng
laser (bệnh võng mạc tiểu đường, cao
huyết áp, trẻ đẻ non…)</t>
  </si>
  <si>
    <t>14.0030.0749</t>
  </si>
  <si>
    <t>14.0267.0750</t>
  </si>
  <si>
    <t>Đo độ dày giác mạc</t>
  </si>
  <si>
    <t>213.000</t>
  </si>
  <si>
    <t>14.0269.0750</t>
  </si>
  <si>
    <t>Đếm tế bào nội mô giác mạc</t>
  </si>
  <si>
    <t>14.0270.0750</t>
  </si>
  <si>
    <t>Chụp bản đồ giác mạc</t>
  </si>
  <si>
    <t>21.0071.0750</t>
  </si>
  <si>
    <t>199.000</t>
  </si>
  <si>
    <t>03.1652.0751</t>
  </si>
  <si>
    <t>Đo thị giác tương phản</t>
  </si>
  <si>
    <t>129.000</t>
  </si>
  <si>
    <t>14.0224.0751</t>
  </si>
  <si>
    <t>14.0253.0757</t>
  </si>
  <si>
    <t>Đo thị trường trung tâm, thị trường ám
điểm</t>
  </si>
  <si>
    <t>14.0254.0757</t>
  </si>
  <si>
    <t>Đo thị trường chu biên</t>
  </si>
  <si>
    <t>Đo công suất thể thuỷ tinh nhân tạo bằng
siêu âm</t>
  </si>
  <si>
    <t>130.000</t>
  </si>
  <si>
    <t>03.1658.0777</t>
  </si>
  <si>
    <t>Lấy dị vật giác mạc</t>
  </si>
  <si>
    <t>981.000</t>
  </si>
  <si>
    <t>14.0166.0777</t>
  </si>
  <si>
    <t>03.1658.0778</t>
  </si>
  <si>
    <t>196.000</t>
  </si>
  <si>
    <t>14.0156.0778</t>
  </si>
  <si>
    <t>Sửa sẹo bọng bằng kim (Phâu thuật
needling)</t>
  </si>
  <si>
    <t>14.0166.0778</t>
  </si>
  <si>
    <t>14.0213.0778</t>
  </si>
  <si>
    <t>Bóc sợi giác mạc (Viêm giác mạc sợi)</t>
  </si>
  <si>
    <t>167.000</t>
  </si>
  <si>
    <t>14.0214.0778</t>
  </si>
  <si>
    <t>Bóc giả mạc</t>
  </si>
  <si>
    <t>03.1658.0780</t>
  </si>
  <si>
    <t>511.000</t>
  </si>
  <si>
    <t>122.000</t>
  </si>
  <si>
    <t>03.1642.0786</t>
  </si>
  <si>
    <t>Áp tia beta điều trị các bệnh lý kết mạc</t>
  </si>
  <si>
    <t>108.000</t>
  </si>
  <si>
    <t>14.0094.0786</t>
  </si>
  <si>
    <t>Áp lạnh điều trị u máu mi, kết mạc, hốc
mắt</t>
  </si>
  <si>
    <t>14.0160.0786</t>
  </si>
  <si>
    <t>áp tia bêta điều trị các bệnh lý kết mạc</t>
  </si>
  <si>
    <t>14.0252.0801</t>
  </si>
  <si>
    <t>Nghiệm pháp phát hiện glôcôm</t>
  </si>
  <si>
    <t>205.000</t>
  </si>
  <si>
    <t>21.0079.0801</t>
  </si>
  <si>
    <t>Nghiệm pháp phát hiện glocom</t>
  </si>
  <si>
    <t>03.1549.0840</t>
  </si>
  <si>
    <t>Điều trị glôcôm bằng quang đông thể mi</t>
  </si>
  <si>
    <t>869.000</t>
  </si>
  <si>
    <t>14.0028.0840</t>
  </si>
  <si>
    <t>97.000</t>
  </si>
  <si>
    <t>Áp dụng cho 1 mắt hoặc 2
mắt</t>
  </si>
  <si>
    <t>343.000</t>
  </si>
  <si>
    <t>Đo khúc xạ khách quan (soi bóng đồng
tử - Skiascope)</t>
  </si>
  <si>
    <t>Tiêm nội nhãn (Kháng sinh, antiVEGF,
corticoid...)</t>
  </si>
  <si>
    <t>439.000</t>
  </si>
  <si>
    <t>106.000</t>
  </si>
  <si>
    <t>14.0159.0857</t>
  </si>
  <si>
    <t>Tiêm nhu mô giác mạc</t>
  </si>
  <si>
    <t>03.1684.0857</t>
  </si>
  <si>
    <t>Tiêm hậu nhãn cầu</t>
  </si>
  <si>
    <t>14.0195.0857</t>
  </si>
  <si>
    <t>Chọc hút dịch kính, tiền phòng lấy bệnh
phẩm</t>
  </si>
  <si>
    <t>700.000</t>
  </si>
  <si>
    <t>14.0245.0864</t>
  </si>
  <si>
    <t>Chụp đáy mắt RETCAM</t>
  </si>
  <si>
    <t>14.0247.0864</t>
  </si>
  <si>
    <t>Đo lưu huyết mạch máu đáy mắt bằng
dople màu</t>
  </si>
  <si>
    <t>14.0248.0864</t>
  </si>
  <si>
    <t>Chụp đĩa thị 3D</t>
  </si>
  <si>
    <t>14.0241.0864</t>
  </si>
  <si>
    <t>Đo lưu huyết mạch máu đáy mắt bằng
dople</t>
  </si>
  <si>
    <t>485.000</t>
  </si>
  <si>
    <t>14.0092.0865</t>
  </si>
  <si>
    <t>Tiêm coctison điều trị u máu</t>
  </si>
  <si>
    <t>246.000</t>
  </si>
  <si>
    <t>14.0093.0865</t>
  </si>
  <si>
    <t>Điều trị u máu bằng hoá chất</t>
  </si>
  <si>
    <t>14.0271.0865</t>
  </si>
  <si>
    <t>Đo độ bền cơ sinh học giác mạc (Đo
ORA)</t>
  </si>
  <si>
    <t>03.2152.0867</t>
  </si>
  <si>
    <t>Bẻ cuốn dưới</t>
  </si>
  <si>
    <t>309.000</t>
  </si>
  <si>
    <t>15.0133.0867</t>
  </si>
  <si>
    <t>Nội soi bẻ cuốn mũi dưới</t>
  </si>
  <si>
    <t>15.0132.0867</t>
  </si>
  <si>
    <t>Bẻ cuốn mũi</t>
  </si>
  <si>
    <t>Nội soi cầm máu mũi không sử dụng
Meroxeo (i bên)</t>
  </si>
  <si>
    <t>301.000</t>
  </si>
  <si>
    <t>Nội soi cầm máu mũi có sử dụng
Meroxeo (i bên)</t>
  </si>
  <si>
    <t>358.000</t>
  </si>
  <si>
    <t>286.000</t>
  </si>
  <si>
    <t>03.2126.0884</t>
  </si>
  <si>
    <t>Đo điện thính giác thân não</t>
  </si>
  <si>
    <t>226.000</t>
  </si>
  <si>
    <t>21.0067.0884</t>
  </si>
  <si>
    <t>Ghi đáp ứng thính giác thân não (ABR)</t>
  </si>
  <si>
    <t>21.0060.0890</t>
  </si>
  <si>
    <t>Đo thính lực đơn âm</t>
  </si>
  <si>
    <t>03.2176.0892</t>
  </si>
  <si>
    <t>Áp lạnh Amidan</t>
  </si>
  <si>
    <t>356.000</t>
  </si>
  <si>
    <t>15.0217.0892</t>
  </si>
  <si>
    <t>Áp lạnh Amidan (Nitơ, CO2 lỏng)</t>
  </si>
  <si>
    <t>03.2239.0893</t>
  </si>
  <si>
    <t>Đốt họng bằng khí CO-2 (bằng áp lạnh)</t>
  </si>
  <si>
    <t>214.000</t>
  </si>
  <si>
    <t>03.2183.0893</t>
  </si>
  <si>
    <t>Đốt lạnh họng hạt</t>
  </si>
  <si>
    <t>207.000</t>
  </si>
  <si>
    <t>15.0216.0893</t>
  </si>
  <si>
    <t>Áp lạnh họng hạt (Nitơ, CO2 lỏng)</t>
  </si>
  <si>
    <t>03.2238.0894</t>
  </si>
  <si>
    <t>Đốt họng bằng khí nitơ lỏng</t>
  </si>
  <si>
    <t>15.0216.0894</t>
  </si>
  <si>
    <t>212.000</t>
  </si>
  <si>
    <t>03.2182.0895</t>
  </si>
  <si>
    <t>Đốt nhiệt họng hạt</t>
  </si>
  <si>
    <t>15.0215.0895</t>
  </si>
  <si>
    <t>Đốt họng hạt bằng nhiệt</t>
  </si>
  <si>
    <t>03.2154.0897</t>
  </si>
  <si>
    <t>Làm Proetz</t>
  </si>
  <si>
    <t>15.0139.0897</t>
  </si>
  <si>
    <t>Phương pháp Proetz</t>
  </si>
  <si>
    <t>92.000</t>
  </si>
  <si>
    <t>Chưa bao gồm thuốc khí
dung.</t>
  </si>
  <si>
    <t>01.0087.0898</t>
  </si>
  <si>
    <t>Khí dung thuốc qua thở máy (một lần)</t>
  </si>
  <si>
    <t>03.0090.0898</t>
  </si>
  <si>
    <t>Khí dung thuốc thở máy</t>
  </si>
  <si>
    <t>09.0123.0898</t>
  </si>
  <si>
    <t>Khí dung đường thở ở bệnh nhân nặng</t>
  </si>
  <si>
    <t>01.0086.0898</t>
  </si>
  <si>
    <t>Khí dung thuốc cấp cứu (một lần)</t>
  </si>
  <si>
    <t>03.2611.0898</t>
  </si>
  <si>
    <t>Khí dung vòm họng trong điều trị ung
thư vòm</t>
  </si>
  <si>
    <t>12.0164.0898</t>
  </si>
  <si>
    <t>41.000</t>
  </si>
  <si>
    <t>65.000</t>
  </si>
  <si>
    <t>138.000</t>
  </si>
  <si>
    <t>642.000</t>
  </si>
  <si>
    <t>627.000</t>
  </si>
  <si>
    <t>248.000</t>
  </si>
  <si>
    <t>15.0240.0905</t>
  </si>
  <si>
    <t>Nội soi thanh quản ống cứng lấy dị vật
gây tê/gây mê</t>
  </si>
  <si>
    <t>654.000</t>
  </si>
  <si>
    <t>855.000</t>
  </si>
  <si>
    <t>305.000</t>
  </si>
  <si>
    <t>03.2149.0916</t>
  </si>
  <si>
    <t>Nhét bấc mũi sau</t>
  </si>
  <si>
    <t>238.000</t>
  </si>
  <si>
    <t>03.2150.0916</t>
  </si>
  <si>
    <t>Nhét bấc mũi trước</t>
  </si>
  <si>
    <t>15.0140.0916</t>
  </si>
  <si>
    <t>15.0141.0916</t>
  </si>
  <si>
    <t>15.0208.0916</t>
  </si>
  <si>
    <t>Cầm máu đơn giản sau phẫu thuật cắt
Amidan, Nạo VA</t>
  </si>
  <si>
    <t>15.0138.0920</t>
  </si>
  <si>
    <t>Chọc rửa xoang hàm</t>
  </si>
  <si>
    <t>15.0129.0921</t>
  </si>
  <si>
    <t>Nội soi chọc thông xoang trán/xoang
bướm gây tê/gây mê</t>
  </si>
  <si>
    <t>460.000</t>
  </si>
  <si>
    <t>15.0131.0922</t>
  </si>
  <si>
    <t>Nội soi đốt điện cuốn mũi dưới</t>
  </si>
  <si>
    <t>674.000</t>
  </si>
  <si>
    <t>15.0130.0922</t>
  </si>
  <si>
    <t>Đốt điện cuốn mũi dưới</t>
  </si>
  <si>
    <t>658.000</t>
  </si>
  <si>
    <t>15.0131.0923</t>
  </si>
  <si>
    <t>871.000</t>
  </si>
  <si>
    <t>15.0130.0923</t>
  </si>
  <si>
    <t>15.0236.0925</t>
  </si>
  <si>
    <t>Nội soi thực quản ống cứng sinh thiết u
gây tê/gây mê</t>
  </si>
  <si>
    <t>975.000</t>
  </si>
  <si>
    <t>15.0237.0926</t>
  </si>
  <si>
    <t>Nội soi thực quản ống mềm sinh thiết u
gây tê/gây mê</t>
  </si>
  <si>
    <t>15.0236.0927</t>
  </si>
  <si>
    <t>15.0234.0927</t>
  </si>
  <si>
    <t>Nội soi thực quản ống cứng lấy dị vật
gây tê/gây mê</t>
  </si>
  <si>
    <t>471.000</t>
  </si>
  <si>
    <t>15.0237.0928</t>
  </si>
  <si>
    <t>501.000</t>
  </si>
  <si>
    <t>15.0235.0928</t>
  </si>
  <si>
    <t>Nội soi thực quản ống mềm lấy dị vật
gây tê/gây mê</t>
  </si>
  <si>
    <t>704.000</t>
  </si>
  <si>
    <t>15.0228.0932</t>
  </si>
  <si>
    <t>Nội soi hạ họng ống cứng lấy dị vật gây
tê/gây mê</t>
  </si>
  <si>
    <t>15.0229.0932</t>
  </si>
  <si>
    <t>Nội soi hạ họng ống mềm lấy dị vật gây
tê</t>
  </si>
  <si>
    <t>15.0230.0932</t>
  </si>
  <si>
    <t>Nội soi hạ họng ống cứng sinh thiết u
gây tê/gây mê</t>
  </si>
  <si>
    <t>15.0231.0932</t>
  </si>
  <si>
    <t>Nội soi hạ họng ống mềm sinh thiết u
gây tê</t>
  </si>
  <si>
    <t>15.0243.0932</t>
  </si>
  <si>
    <t>Nội soi thanh quản ống mềm sinh thiết u
gây tê</t>
  </si>
  <si>
    <t>689.000</t>
  </si>
  <si>
    <t>20.0008.0932</t>
  </si>
  <si>
    <t>Nội soi mũi hoặc vòm hoặc họng có sinh
thiết</t>
  </si>
  <si>
    <t>15.0225.0933</t>
  </si>
  <si>
    <t>197.000</t>
  </si>
  <si>
    <t>20.0014.0933</t>
  </si>
  <si>
    <t>101.000</t>
  </si>
  <si>
    <t>12.0165.0989</t>
  </si>
  <si>
    <t>Súc rửa vòm họng trong xạ trị</t>
  </si>
  <si>
    <t>03.0998.0990</t>
  </si>
  <si>
    <t>Nội soi thanh quản ống mềm không sinh
thiết</t>
  </si>
  <si>
    <t>20.0010.0990</t>
  </si>
  <si>
    <t>Nội soi thanh quản ống mềm chẩn đoán</t>
  </si>
  <si>
    <t>110.000</t>
  </si>
  <si>
    <t>952.000</t>
  </si>
  <si>
    <t>15.0145.1002</t>
  </si>
  <si>
    <t>Cầm máu điểm mạch mũi bằng hóa chất
(Bạc Nitrat)</t>
  </si>
  <si>
    <t>15.0238.1004</t>
  </si>
  <si>
    <t>Nội soi thanh quản ống cứng chẩn đoán
gây tê</t>
  </si>
  <si>
    <t>15.0239.1004</t>
  </si>
  <si>
    <t>Nội soi thanh quản ống mềm chẩn đoán
gây tê</t>
  </si>
  <si>
    <t>15.0242.1004</t>
  </si>
  <si>
    <t>Nội soi thanh quản ống cứng sinh thiết u
gây tê/gây mê</t>
  </si>
  <si>
    <t>15.0136.1005</t>
  </si>
  <si>
    <t>Nội soi sinh thiết u hốc mũi</t>
  </si>
  <si>
    <t>467.000</t>
  </si>
  <si>
    <t>03.0995.1005</t>
  </si>
  <si>
    <t>Nội soi thanh quản treo cắt hạt xơ</t>
  </si>
  <si>
    <t>451.000</t>
  </si>
  <si>
    <t>15.0226.1005</t>
  </si>
  <si>
    <t>Nội soi hạ họng ống cứng chẩn đoán gây
tê</t>
  </si>
  <si>
    <t>15.0227.1005</t>
  </si>
  <si>
    <t>Nội soi hạ họng ống mềm chẩn đoán gây
tê</t>
  </si>
  <si>
    <t>15.0147.1006</t>
  </si>
  <si>
    <t>Hút rửa mũi, xoang sau mổ</t>
  </si>
  <si>
    <t>650.000</t>
  </si>
  <si>
    <t>03.2072.1009</t>
  </si>
  <si>
    <t>Cố định tạm thời sơ cứu gãy xương hàm</t>
  </si>
  <si>
    <t>16.0298.1009</t>
  </si>
  <si>
    <t>Điều trị tủy răng và hàn kín hệ thống ống
tuỷ bằng Gutta percha có sử dụng trâm
xoay máy</t>
  </si>
  <si>
    <t>889.000</t>
  </si>
  <si>
    <t>03.1726.1014</t>
  </si>
  <si>
    <t>Điều trị tủy răng có sử dụng siêu âm và
hàn kín hệ thống ống tủy bằng Gutta
percha nguội.</t>
  </si>
  <si>
    <t>976.000</t>
  </si>
  <si>
    <t>03.1727.1014</t>
  </si>
  <si>
    <t>Điều trị tủy răng có sử dụng siêu âm và
hàn kín hệ thống ống tủy bằng Gutta
percha nóng chảy</t>
  </si>
  <si>
    <t>Điều trị tuỷ răng có sử dụng Laser và hàn
kín hệ thống ống tuỷ bằng Gutta percha
nguội</t>
  </si>
  <si>
    <t>Điều trị tuỷ răng có sử dụng Laser và hàn
kín hệ thống ống tuỷ bằng Gutta percha
nóng chảy</t>
  </si>
  <si>
    <t>Điều trị tủy răng và hàn kín hệ thống ống
tủy bằng Gutta percha nóng chảy</t>
  </si>
  <si>
    <t>Điều trị tủy răng và hàn kín hệ thống ống
tuỷ bằng Gutta percha nóng chảy có sử
dụng trâm xoay cầm tay</t>
  </si>
  <si>
    <t>Điều trị tủy răng và hàn kín hệ thống ống
tủy bằng Gutta percha nóng chảy có sử
dụng trâm xoay máy</t>
  </si>
  <si>
    <t>Điều trị tủy răng và hàn kín hệ thống ống
tủy bằng Gutta percha nguội</t>
  </si>
  <si>
    <t>Điều trị tuỷ răng và hàn kín hệ thống ống
tủy bằng Gutta percha nguội có sử dụng
châm xoay cầm tay</t>
  </si>
  <si>
    <t>16.0044.1014</t>
  </si>
  <si>
    <t>16.0045.1014</t>
  </si>
  <si>
    <t>Điều trị tuỷ răng và hàn kín hệ thống ống
tủy bằng Gutta percha nguội có sử dụng
trâm xoay cầm tay</t>
  </si>
  <si>
    <t>Điều trị tủy răng và hàn kín hệ thống ống
tuỷ bằng Gutta percha nguội có sử dụng
trâm xoay máy</t>
  </si>
  <si>
    <t>613.000</t>
  </si>
  <si>
    <t>787.000</t>
  </si>
  <si>
    <t>424.000</t>
  </si>
  <si>
    <t>918.000</t>
  </si>
  <si>
    <t>Phục hồi cổ răng bằng Composite có sử
dụng Laser</t>
  </si>
  <si>
    <t>521.000</t>
  </si>
  <si>
    <t>Phục hồi cổ răng bằng Glassionomer
Cement (GiC)</t>
  </si>
  <si>
    <t>Phục hồi cổ răng bằng Glassionomer
Cement (GiC) có sử dụng Laser</t>
  </si>
  <si>
    <t>Phục hồi cổ răng bằng GlassIonomer
Cement</t>
  </si>
  <si>
    <t>Phục hồi cổ răng bằng GlassIonomer
Cement (GIC) có sử dụng Laser</t>
  </si>
  <si>
    <t>Điều trị răng sữa sâu ngà phục hồi bằng
Glassionomer Cement (GiC)</t>
  </si>
  <si>
    <t>Điều trị răng sữa sâu ngà phục hồi bằng
GlassIonomer Cement</t>
  </si>
  <si>
    <t>281.000</t>
  </si>
  <si>
    <t>184.000</t>
  </si>
  <si>
    <t>767.000</t>
  </si>
  <si>
    <t>181.000</t>
  </si>
  <si>
    <t>522.000</t>
  </si>
  <si>
    <t>183.000</t>
  </si>
  <si>
    <t>937.000</t>
  </si>
  <si>
    <t>386.000</t>
  </si>
  <si>
    <t>Phẫu thuật nhổ răng khôn mọc lệch hàm
trên</t>
  </si>
  <si>
    <t>983.000</t>
  </si>
  <si>
    <t>119.000</t>
  </si>
  <si>
    <t>Điều trị sâu ngà răng phục hồi bằng
Composite</t>
  </si>
  <si>
    <t>Điều trị sâu ngà răng phục hồi bằng
Glassionomer Cement (GiC) kết hợp
Composite</t>
  </si>
  <si>
    <t>415.000</t>
  </si>
  <si>
    <t>Điều trị sâu ngà răng phục hồi bằng
Compomer</t>
  </si>
  <si>
    <t>Điều trị sâu ngà răng phục hồi bằng
Composite có sử dụng Laser</t>
  </si>
  <si>
    <t>Điều trị sâu ngà răng phục hồi bằng
Glassionomer Cement (GiC) có sử dụng
Laser</t>
  </si>
  <si>
    <t>Điều trị sâu ngà răng phục hồi bằng
Eugenate</t>
  </si>
  <si>
    <t>Điều trị sâu ngà răng phục hồi bằng
Glassionomer Cement (GiC)</t>
  </si>
  <si>
    <t>Điều trị sâu ngà răng phục hồi bằng
GlassIonomer Cement (GIC) có sử dụng
Laser</t>
  </si>
  <si>
    <t>Điều trị sâu ngà răng phục hồi bằng
GlassIonomer Cement (GIC) kết hợp
Composite</t>
  </si>
  <si>
    <t>Điều trị sâu ngà răng phục hồi bằng
GlassIonomer Cement</t>
  </si>
  <si>
    <t>457.000</t>
  </si>
  <si>
    <t>64.000</t>
  </si>
  <si>
    <t>Trám bít hố rãnh với Glassionomer
Cement (GiC) quang trùng hợp</t>
  </si>
  <si>
    <t>394.000</t>
  </si>
  <si>
    <t>Trám bít hố rãnh với Composite hoá
trùng hợp</t>
  </si>
  <si>
    <t>Trám bít hố rãnh với Composite quang
trùng hợp</t>
  </si>
  <si>
    <t>Trám bít hố rãnh bằng Glassionomer
Cement (GiC)</t>
  </si>
  <si>
    <t>Trám bít hố rãnh với GlassIonomer
Cement quang trùng hợp</t>
  </si>
  <si>
    <t>Trám bít hố rãnh bằng GlassIonomer
Cement</t>
  </si>
  <si>
    <t>885.000</t>
  </si>
  <si>
    <t>905.000</t>
  </si>
  <si>
    <t>15.0209.1041</t>
  </si>
  <si>
    <t>526.000</t>
  </si>
  <si>
    <t>11.0078.1115</t>
  </si>
  <si>
    <t>Chẩn đoán độ sâu bỏng bằng thiết bị
Laser Doppler</t>
  </si>
  <si>
    <t>11.0098.1116</t>
  </si>
  <si>
    <t>Sử dụng oxy cao áp điều trị bệnh nhân
bỏng</t>
  </si>
  <si>
    <t>370.000</t>
  </si>
  <si>
    <t>11.0121.1116</t>
  </si>
  <si>
    <t>Sử dụng oxy cao áp điều trị vết thương
mạn tính</t>
  </si>
  <si>
    <t>01.0156.1116</t>
  </si>
  <si>
    <t>Điều trị bằng oxy cao áp</t>
  </si>
  <si>
    <t>02.0018.1116</t>
  </si>
  <si>
    <t>03.0059.1116</t>
  </si>
  <si>
    <t>17.0025.1116</t>
  </si>
  <si>
    <t>11.0058.1133</t>
  </si>
  <si>
    <t>Ghép màng nuôi cấy tế bào các loại điều
trị vết thương, vết bỏng</t>
  </si>
  <si>
    <t>839.000</t>
  </si>
  <si>
    <t>Chưa bao gồm màng nuôi;
màng nuôi sẽ tính theo chi
phí thực tế.</t>
  </si>
  <si>
    <t>11.0119.1133</t>
  </si>
  <si>
    <t>Ghép màng nuôi cấy tế bào các loại trong
điều trị vết thương mạn tính</t>
  </si>
  <si>
    <t>11.0095.1145</t>
  </si>
  <si>
    <t>Sử dụng giường khí hóa lỏng điều trị
bệnh nhân bỏng nặng</t>
  </si>
  <si>
    <t>Thay băng điều trị vết bỏng dưới 10%
diện tích cơ thể ở người lớn</t>
  </si>
  <si>
    <t>Thay băng điều trị vết bỏng dưới 10%
diện tích cơ thể ở trẻ em</t>
  </si>
  <si>
    <t>Thay băng điều trị vết bỏng từ 10% -
19% diện tích cơ thể ở người lớn</t>
  </si>
  <si>
    <t>640.000</t>
  </si>
  <si>
    <t>Thay băng điều trị vết bỏng từ 10% -
19% diện tích cơ thể ở trẻ em</t>
  </si>
  <si>
    <t>03.3025.1149</t>
  </si>
  <si>
    <t>Cắt lọc, loại bỏ dị vật vảy da, vảy tiết
dưới 20% diện tích cơ thể</t>
  </si>
  <si>
    <t>724.000</t>
  </si>
  <si>
    <t>Thay băng điều trị vết bỏng từ 20% -
39% diện tích cơ thể ở người lớn</t>
  </si>
  <si>
    <t>875.000</t>
  </si>
  <si>
    <t>Thay băng điều trị vết bỏng từ 20% -
39% diện tích cơ thể ở trẻ em</t>
  </si>
  <si>
    <t>03.3026.1150</t>
  </si>
  <si>
    <t>Cắt lọc, loại bỏ dị vật vảy da, vảy tiết
trên 20% diện tích cơ thể</t>
  </si>
  <si>
    <t>11.0015.1158</t>
  </si>
  <si>
    <t>Rạch hoại tử bỏng giải thoát chèn ép</t>
  </si>
  <si>
    <t>974.000</t>
  </si>
  <si>
    <t>Chưa kèm màng nuôi cấy,
hỗn dịch, tấm lót hút VAC
(gồm miếng xốp, đầu nối,
dây dẫn dịch, băng dán cố
định), thuốc cản quang.</t>
  </si>
  <si>
    <t>11.0170.1158</t>
  </si>
  <si>
    <t>Kỹ thuật ghép hỗn dịch tế bào tự thân
trong điều trị vết thương mạn tính</t>
  </si>
  <si>
    <t>Hút áp lực âm (VAC) liên tục trong 48h
điều trị vết thương, vết bỏng</t>
  </si>
  <si>
    <t>Chưa bao gồm thuốc vô
cảm, vật liệu thay thế da, chế
phẩm sinh học, tấm lót hút
VAC (gồm miếng xốp, đầu
nối, dây dẫn dịch, băng dán
cố định), dung dịch và thuốc
rửa liên tục vết thương.</t>
  </si>
  <si>
    <t>Hút áp lực âm (VAC) trong 48h điều trị
vết thương mạn tính</t>
  </si>
  <si>
    <t>11.0057.1159</t>
  </si>
  <si>
    <t>Ghép da dị loại điều trị vết thương bỏng</t>
  </si>
  <si>
    <t>11.0136.1159</t>
  </si>
  <si>
    <t>Ghép vật liệu thay thế da điều trị vết
thương, vết bỏng</t>
  </si>
  <si>
    <t>11.0016.1160</t>
  </si>
  <si>
    <t>Khâu cầm máu, thắt mạch máu để cấp
cứu chảy máu trong bỏng sâu</t>
  </si>
  <si>
    <t>325.000</t>
  </si>
  <si>
    <t>Chưa bao gồm thuốc vô
cảm, sản phẩm nuôi cấy,
quần áo, tất áp lực, thuốc
chống sẹo.</t>
  </si>
  <si>
    <t>12.0443.1161</t>
  </si>
  <si>
    <t>Bơm hóa chất bàng quang điều trị ung
thư bàng quang</t>
  </si>
  <si>
    <t>500.000</t>
  </si>
  <si>
    <t>Chưa bao gồm hoá chất.</t>
  </si>
  <si>
    <t>03.2789.1165</t>
  </si>
  <si>
    <t>Bơm truyền hoá chất liên tục (12-24 giờ)
với máy 1nfuso Mate-P</t>
  </si>
  <si>
    <t>12.0366.1165</t>
  </si>
  <si>
    <t>Hóa trị liên tục (12-24 giờ) bằng máy</t>
  </si>
  <si>
    <t>03.2793.1169</t>
  </si>
  <si>
    <t>Truyền hoá chất tĩnh mạch</t>
  </si>
  <si>
    <t>274.000</t>
  </si>
  <si>
    <t>Chưa bao gồm hoá chất. Áp
dụng với bệnh nhân ngoại trú</t>
  </si>
  <si>
    <t>12.0368.1169</t>
  </si>
  <si>
    <t>03.2792.1170</t>
  </si>
  <si>
    <t>Truyền hoá động mạch</t>
  </si>
  <si>
    <t>535.000</t>
  </si>
  <si>
    <t>12.0367.1170</t>
  </si>
  <si>
    <t>Truyền hoá chất động mạch</t>
  </si>
  <si>
    <t>03.2790.1171</t>
  </si>
  <si>
    <t>Truyền hoá chất vào ổ bụng</t>
  </si>
  <si>
    <t>389.000</t>
  </si>
  <si>
    <t>12.0369.1171</t>
  </si>
  <si>
    <t>Truyền hoá chất khoang màng bụng</t>
  </si>
  <si>
    <t>12.0373.1171</t>
  </si>
  <si>
    <t>Tiêm hoá chất vào màng bụng điều trị
ung thư</t>
  </si>
  <si>
    <t>03.2791.1171</t>
  </si>
  <si>
    <t>Truyền hoá chất màng phổi</t>
  </si>
  <si>
    <t>12.0370.1171</t>
  </si>
  <si>
    <t>Truyền hoá chất khoang màng phổi</t>
  </si>
  <si>
    <t>12.0371.1172</t>
  </si>
  <si>
    <t>Truyền hóa chất nội tủy</t>
  </si>
  <si>
    <t>12.0001.1193</t>
  </si>
  <si>
    <t>Nút động mạch để điều trị u máu và các
u khác ở vùng đầu và hàm mặt</t>
  </si>
  <si>
    <t>612.000</t>
  </si>
  <si>
    <t>Định lượng Fibrinogen (Tên khác: Định
lượng yếu tố I), phương pháp Clauss-
phương pháp trực tiếp, bằng máy tự động</t>
  </si>
  <si>
    <t>22.0046.1248</t>
  </si>
  <si>
    <t>Định lượng Protein S toàn phần</t>
  </si>
  <si>
    <t>410.000</t>
  </si>
  <si>
    <t>22.0285.1267</t>
  </si>
  <si>
    <t>Định nhóm máu hệ ABO bằng giấy định
nhóm máu để truyền máu toàn phần, khối
hồng cầu, khối bạch cầu</t>
  </si>
  <si>
    <t>22.0286.1268</t>
  </si>
  <si>
    <t>Định nhóm máu hệ ABO bằng giấy định
nhóm máu để truyền chế phẩm tiểu cầu
hoặc huyết tương</t>
  </si>
  <si>
    <t>36.000</t>
  </si>
  <si>
    <t>22.0279.1269</t>
  </si>
  <si>
    <t>Định nhóm máu hệ ABO (Kỹ thuật ống
nghiệm)</t>
  </si>
  <si>
    <t>22.0280.1269</t>
  </si>
  <si>
    <t>Định nhóm máu hệ ABO (Kỹ thuật phiến
đá)</t>
  </si>
  <si>
    <t>22.0283.1269</t>
  </si>
  <si>
    <t>Định nhóm máu hệ ABO (Kỹ thuật trên
giấy)</t>
  </si>
  <si>
    <t>Định nhóm máu hệ ABO, Rh(D) (Kỹ
thuật Scangel/Gelcard trên máy tự động)</t>
  </si>
  <si>
    <t>157.000</t>
  </si>
  <si>
    <t>22.0291.1280</t>
  </si>
  <si>
    <t>Định nhóm máu hệ Rh(D) (Kỹ thuật ống
nghiệm)</t>
  </si>
  <si>
    <t>54.000</t>
  </si>
  <si>
    <t>22.0292.1280</t>
  </si>
  <si>
    <t>Định nhóm máu hệ Rh(D) (Kỹ thuật
phiến đá)</t>
  </si>
  <si>
    <t>22.0281.1281</t>
  </si>
  <si>
    <t>Định nhóm máu khó hệ ABO (Kỹ thuật
ống nghiệm)</t>
  </si>
  <si>
    <t>337.000</t>
  </si>
  <si>
    <t>22.0134.1296</t>
  </si>
  <si>
    <t>Xét nghiệm hồng cầu lưới (bằng phương
pháp thủ công)</t>
  </si>
  <si>
    <t>46.000</t>
  </si>
  <si>
    <t>22.0304.1306</t>
  </si>
  <si>
    <t>Nghiệm pháp Coombs trực tiếp (Kỹ thuật
ống nghiệm)</t>
  </si>
  <si>
    <t>133.000</t>
  </si>
  <si>
    <t>22.0308.1306</t>
  </si>
  <si>
    <t>Nghiệm pháp Coombs gián tiếp (Kỹ
thuật ống nghiệm)</t>
  </si>
  <si>
    <t>22.0015.1308</t>
  </si>
  <si>
    <t>Nghiệm pháp rượu (Ethanol test)</t>
  </si>
  <si>
    <t>50.000</t>
  </si>
  <si>
    <t>22.0274.1326</t>
  </si>
  <si>
    <t>Phản ứng hoà hợp có sử dụng kháng
globulin người (Kỹ thuật ống nghiệm)</t>
  </si>
  <si>
    <t>22.0269.1329</t>
  </si>
  <si>
    <t>Phản ứng hòa hợp trong môi trường nước
muối ở 22ºC (Kỹ thuật Scangel/Gelcard
trên máy bán tự động)</t>
  </si>
  <si>
    <t>109.000</t>
  </si>
  <si>
    <t>22.0268.1330</t>
  </si>
  <si>
    <t>Phản ứng hòa hợp trong môi trường nước
muối ở 22ºC (Kỹ thuật ống nghiệm)</t>
  </si>
  <si>
    <t>22.0576.1331</t>
  </si>
  <si>
    <t>Phát hiện chất ức chế không phụ thuộc
thời gian và nhiệt độ đường đông máu
nội sinh</t>
  </si>
  <si>
    <t>397.000</t>
  </si>
  <si>
    <t>22.0575.1332</t>
  </si>
  <si>
    <t>Phát hiện chất ức chế phụ thuộc thời gian
và nhiệt độ đường đông máu nội sinh</t>
  </si>
  <si>
    <t>493.000</t>
  </si>
  <si>
    <t>22.0259.1339</t>
  </si>
  <si>
    <t>Sàng lọc kháng thể bất thường (Kỹ thuật
ống nghiệm)</t>
  </si>
  <si>
    <t>Sàng lọc kháng thể bất thường (Kỹ thuật
Scangel/Gelcard trên máy tự động)</t>
  </si>
  <si>
    <t>341.000</t>
  </si>
  <si>
    <t>22.0020.1347</t>
  </si>
  <si>
    <t>Thời gian máu chảy phương pháp Ivy</t>
  </si>
  <si>
    <t>22.0019.1348</t>
  </si>
  <si>
    <t>Thời gian máu chảy phương pháp Duke</t>
  </si>
  <si>
    <t>29.000</t>
  </si>
  <si>
    <t>Thời gian prothrombin (PT: Prothrombin
Time), (Các tên khác: TQ, Tỷ lệ
Prothrombin) bằng máy tự động</t>
  </si>
  <si>
    <t>105.000</t>
  </si>
  <si>
    <t>22.0008.1353</t>
  </si>
  <si>
    <t>Thời gian thrombin (TT: Thrombin
Time) bằng máy tự động</t>
  </si>
  <si>
    <t>Thời gian thromboplastin một phần hoạt
hoá (APTT: Activated Partial
Thromboplastin Time), (Tên khác: TCK)
bằng máy tự động</t>
  </si>
  <si>
    <t>22.0137.1361</t>
  </si>
  <si>
    <t>Tìm hồng cầu có chấm ưa bazơ</t>
  </si>
  <si>
    <t>31.000</t>
  </si>
  <si>
    <t>Tìm ký sinh trùng sốt rét trong máu
(bằng phương pháp thủ công)</t>
  </si>
  <si>
    <t>22.0136.1363</t>
  </si>
  <si>
    <t>Tìm mảnh vỡ hồng cầu</t>
  </si>
  <si>
    <t>22.0144.1364</t>
  </si>
  <si>
    <t>Tìm tế bào Hargraves</t>
  </si>
  <si>
    <t>Tổng phân tích tế bào máu ngoại vi
(bằng máy đếm laser)</t>
  </si>
  <si>
    <t>22.0163.1412</t>
  </si>
  <si>
    <t>Xét nghiệm số lượng và độ tập trung tiểu
cầu (bằng phương pháp thủ công)</t>
  </si>
  <si>
    <t>58.000</t>
  </si>
  <si>
    <t>22.0129.1415</t>
  </si>
  <si>
    <t>Xét nghiệm tế bào học tủy xương (không
bao gồm thủ thuật chọc hút tủy)</t>
  </si>
  <si>
    <t>02.0576.1421</t>
  </si>
  <si>
    <t>Định lượng ELISA chẩn đoán dị ứng
thuốc (Đối với 1 loại thuốc)</t>
  </si>
  <si>
    <t>Định lượng AFP (Alpha Fetoproteine)
[Máu]</t>
  </si>
  <si>
    <t>Định lượng Anti-Tg (Antibody-
Thyroglobulin) [Máu]</t>
  </si>
  <si>
    <t>Định lượng CA¹²⁵ (cancer antigen 125)
[Máu]</t>
  </si>
  <si>
    <t>Định lượng CA 15 - 3 (Cancer Antigen
15- 3) [Máu]</t>
  </si>
  <si>
    <t>254.000</t>
  </si>
  <si>
    <t>Định lượng CA 19 - 9 (Carbohydrate
Antigen 19-9) [Máu]</t>
  </si>
  <si>
    <t>Định lượng CA 72 - 4 (Cancer Antigen
72- 4) [Máu]</t>
  </si>
  <si>
    <t>241.000</t>
  </si>
  <si>
    <t>Định lượng CEA (Carcino Embryonic
Antigen) [Máu]</t>
  </si>
  <si>
    <t>Đo hoạt độ CK-MB (Isozym MB of
Creatine kinase) [Máu]</t>
  </si>
  <si>
    <t>62.000</t>
  </si>
  <si>
    <t>23.0042.1482</t>
  </si>
  <si>
    <t>Đo hoạt độ CK (Creatine kinase) [Máu]</t>
  </si>
  <si>
    <t>45.000</t>
  </si>
  <si>
    <t>89.000</t>
  </si>
  <si>
    <t>Định lượng CRP hs (C-Reactive Protein
high sesitivity) [Máu]</t>
  </si>
  <si>
    <t>185.000</t>
  </si>
  <si>
    <t>48.000</t>
  </si>
  <si>
    <t>Áp dụng cho cả trường hợp
cho kết quả nhiều hơn 3 chỉ
số</t>
  </si>
  <si>
    <t>Không thanh toán đối với
các xét nghiệm Bilirubin
gián tiếp; Tỷ lệ A/G là
những xét nghiệm có thể
ngoại suy được.</t>
  </si>
  <si>
    <t>23.0214.1493</t>
  </si>
  <si>
    <t>Định lượng Bilirubin toàn phần [dịch]</t>
  </si>
  <si>
    <t>23.0060.1496</t>
  </si>
  <si>
    <t>Định lượng Ethanol (cồn) [Máu]</t>
  </si>
  <si>
    <t>22.0084.1502</t>
  </si>
  <si>
    <t>Định lượng sắt chưa bão hòa huyết thanh
(UIBC)</t>
  </si>
  <si>
    <t>22.0085.1505</t>
  </si>
  <si>
    <t>Định lượng Transferin receptor hòa tan
(TFR)</t>
  </si>
  <si>
    <t>Định lượng HDL-C (High density
lipoprotein Cholesterol) [Máu]</t>
  </si>
  <si>
    <t>Định lượng LDL - C (Low density
lipoprotein Cholesterol) [Máu]</t>
  </si>
  <si>
    <t>22.0082.1509</t>
  </si>
  <si>
    <t>Định lượng khả năng gắn sắt toàn thể
(TIBC)</t>
  </si>
  <si>
    <t>22.0116.1514</t>
  </si>
  <si>
    <t>Định lượng Ferritin</t>
  </si>
  <si>
    <t>151.000</t>
  </si>
  <si>
    <t>23.0066.1516</t>
  </si>
  <si>
    <t>Định lượng free bHCG (Free Beta
Human Chorionic Gonadotropin) [Máu]</t>
  </si>
  <si>
    <t>224.000</t>
  </si>
  <si>
    <t>Đo hoạt độ GGT (Gama Glutamyl
Transferase) [Máu]</t>
  </si>
  <si>
    <t>32.000</t>
  </si>
  <si>
    <t>23.0083.1523</t>
  </si>
  <si>
    <t>Định lượng HbA1c [Máu]</t>
  </si>
  <si>
    <t>23.0085.1525</t>
  </si>
  <si>
    <t>Định lượng HE4 [Máu]</t>
  </si>
  <si>
    <t>481.000</t>
  </si>
  <si>
    <t>23.0103.1531</t>
  </si>
  <si>
    <t>Xét nghiệm Khí máu [Máu]</t>
  </si>
  <si>
    <t>01.0287.1532</t>
  </si>
  <si>
    <t>Đo lactat trong máu</t>
  </si>
  <si>
    <t>182.000</t>
  </si>
  <si>
    <t>23.0109.1536</t>
  </si>
  <si>
    <t>Đo hoạt độ Lipase [Máu]</t>
  </si>
  <si>
    <t>23.0120.1541</t>
  </si>
  <si>
    <t>Định lượng NSE (Neuron Specific
Enolase) [Máu]</t>
  </si>
  <si>
    <t>290.000</t>
  </si>
  <si>
    <t>23.0244.1544</t>
  </si>
  <si>
    <t>Phản ứng CRP</t>
  </si>
  <si>
    <t>23.0121.1548</t>
  </si>
  <si>
    <t>Định lượng proBNP (NT-proBNP) [Máu]</t>
  </si>
  <si>
    <t>624.000</t>
  </si>
  <si>
    <t>23.0130.1549</t>
  </si>
  <si>
    <t>Định lượng Pro-calcitonin [Máu]</t>
  </si>
  <si>
    <t>Định lượng PSA toàn phần (Total
prostate-Specific Antigen) [Máu]</t>
  </si>
  <si>
    <t>176.000</t>
  </si>
  <si>
    <t>23.0138.1554</t>
  </si>
  <si>
    <t>Định lượng PSA tự do (Free prostate-
Specific Antigen) [Máu]</t>
  </si>
  <si>
    <t>Định lượng RF (Reumatoid Factor)
[Máu]</t>
  </si>
  <si>
    <t>23.0068.1561</t>
  </si>
  <si>
    <t>Định lượng FT3 (Free Triiodothyronine)
[Máu]</t>
  </si>
  <si>
    <t>132.000</t>
  </si>
  <si>
    <t>308.000</t>
  </si>
  <si>
    <t>22.0089.1567</t>
  </si>
  <si>
    <t>Định lượng Transferin</t>
  </si>
  <si>
    <t>23.0159.1569</t>
  </si>
  <si>
    <t>Định lượng Troponin T [Máu]</t>
  </si>
  <si>
    <t>23.0160.1569</t>
  </si>
  <si>
    <t>Định lượng Troponin Ths [Máu]</t>
  </si>
  <si>
    <t>23.0162.1570</t>
  </si>
  <si>
    <t>Định lượng TSH (Thyroid Stimulating
hormone) [Máu]</t>
  </si>
  <si>
    <t>23.0187.1593</t>
  </si>
  <si>
    <t>Định lượng Glucose (niệu)</t>
  </si>
  <si>
    <t>23.000</t>
  </si>
  <si>
    <t>Xét nghiệm tế bào cặn nước tiểu (bằng
phương pháp thủ công)</t>
  </si>
  <si>
    <t>22.0150.1594</t>
  </si>
  <si>
    <t>Xét nghiệm tế bào trong nước tiểu (bằng
máy tự động)</t>
  </si>
  <si>
    <t>Tổng phân tích nước tiểu (Bằng máy tự
động)</t>
  </si>
  <si>
    <t>23.0184.1598</t>
  </si>
  <si>
    <t>Định lượng Creatinin (niệu)</t>
  </si>
  <si>
    <t>30.000</t>
  </si>
  <si>
    <t>23.0205.1598</t>
  </si>
  <si>
    <t>Định lượng Urê (niệu)</t>
  </si>
  <si>
    <t>23.0217.1605</t>
  </si>
  <si>
    <t>Định lượng Glucose (dịch chọc dò)</t>
  </si>
  <si>
    <t>23.0209.1606</t>
  </si>
  <si>
    <t>Phản ứng Pandy [dịch]</t>
  </si>
  <si>
    <t>14.000</t>
  </si>
  <si>
    <t>23.0210.1607</t>
  </si>
  <si>
    <t>Định lượng Protein (dịch não tuỷ)</t>
  </si>
  <si>
    <t>19.000</t>
  </si>
  <si>
    <t>23.0220.1608</t>
  </si>
  <si>
    <t>Phản ứng Rivalta [dịch]</t>
  </si>
  <si>
    <t>22.0152.1609</t>
  </si>
  <si>
    <t>Xét nghiệm tế bào trong nước dịch chẩn
đoán tế bào học (não tủy, màng tim,
màng phổi, màng bụng, dịch khớp, rửa
phế quản…) bằng phương pháp thủ công</t>
  </si>
  <si>
    <t>22.0153.1610</t>
  </si>
  <si>
    <t>Xét nghiệm tế bào trong nước dịch chẩn
đoán tế bào học (não tuỷ, màng tim,
màng phổi, màng bụng, dịch khớp, rửa
phế quản…) bằng máy phân tích huyết
học tự động</t>
  </si>
  <si>
    <t>136.000</t>
  </si>
  <si>
    <t>24.0169.1616</t>
  </si>
  <si>
    <t>HIV Ab test nhanh</t>
  </si>
  <si>
    <t>170.000</t>
  </si>
  <si>
    <t>24.0188.1636</t>
  </si>
  <si>
    <t>Dengue virus IgM miễn dịch bán tự động</t>
  </si>
  <si>
    <t>220.000</t>
  </si>
  <si>
    <t>219.000</t>
  </si>
  <si>
    <t>24.0130.1645</t>
  </si>
  <si>
    <t>HBeAg test nhanh</t>
  </si>
  <si>
    <t>90.000</t>
  </si>
  <si>
    <t>116.000</t>
  </si>
  <si>
    <t>24.0264.1664</t>
  </si>
  <si>
    <t>Hồng cầu trong phân test nhanh</t>
  </si>
  <si>
    <t>24.0263.1665</t>
  </si>
  <si>
    <t>Hồng cầu, bạch cầu trong phân soi tươi</t>
  </si>
  <si>
    <t>24.0265.1674</t>
  </si>
  <si>
    <t>Đơn bào đường ruột soi tươi</t>
  </si>
  <si>
    <t>24.0268.1674</t>
  </si>
  <si>
    <t>Trứng giun soi tập trung</t>
  </si>
  <si>
    <t>24.0305.1674</t>
  </si>
  <si>
    <t>Demodex soi tươi</t>
  </si>
  <si>
    <t>24.0307.1674</t>
  </si>
  <si>
    <t>Phthirus pubis (Rận mu) soi tươi</t>
  </si>
  <si>
    <t>24.0310.1674</t>
  </si>
  <si>
    <t>Sarcoptes scabies hominis (Ghẻ) nhuộm
soi</t>
  </si>
  <si>
    <t>24.0289.1694</t>
  </si>
  <si>
    <t>Plasmodium (Ký sinh trùng sốt rét)
nhuộm soi định tính</t>
  </si>
  <si>
    <t>24.0155.1696</t>
  </si>
  <si>
    <t>HAV Ab test nhanh</t>
  </si>
  <si>
    <t>24.0100.1710</t>
  </si>
  <si>
    <t>Treponema pallidum TPHA định tính và
định lượng</t>
  </si>
  <si>
    <t>24.0049.1714</t>
  </si>
  <si>
    <t>Neisseria gonorrhoeae nhuộm soi</t>
  </si>
  <si>
    <t>24.0003.1715</t>
  </si>
  <si>
    <t>Vi khuẩn nuôi cấy và định danh phương
pháp thông thường</t>
  </si>
  <si>
    <t>Vi khuẩn nuôi cấy và định danh hệ thống
tự động</t>
  </si>
  <si>
    <t>Vi nấm nuôi cấy và định danh hệ thống
tự động</t>
  </si>
  <si>
    <t>24.0098.1720</t>
  </si>
  <si>
    <t>Treponema pallidum test nhanh</t>
  </si>
  <si>
    <t>310.000</t>
  </si>
  <si>
    <t>24.0006.1723</t>
  </si>
  <si>
    <t>Vi khuẩn kháng thuốc định tính</t>
  </si>
  <si>
    <t>390.000</t>
  </si>
  <si>
    <t>24.0322.1724</t>
  </si>
  <si>
    <t>Vi nấm nuôi cấy và định danh phương
pháp thông thường</t>
  </si>
  <si>
    <t>03.4254.1727</t>
  </si>
  <si>
    <t>Xét nghiệm cặn dư phân</t>
  </si>
  <si>
    <t>Chọc hút kim nhỏ mào tinh, tinh hoàn
không dưới hướng dẫn của siêu âm</t>
  </si>
  <si>
    <t>22.0154.1735</t>
  </si>
  <si>
    <t>Xét nghiệm các loại dịch, nhuộm và chẩn
đoán tế bào học</t>
  </si>
  <si>
    <t>Nhuộm phiến đồ tế bào theo
Papanicolaou</t>
  </si>
  <si>
    <t>608.000</t>
  </si>
  <si>
    <t>25.0078.1745</t>
  </si>
  <si>
    <t>Xét nghiệm tế bào học bằng phương
pháp Liqui Prep</t>
  </si>
  <si>
    <t>Xét nghiệm mô bệnh học thường quy cố
định, chuyển, đúc, cắt, nhuộm…các bệnh
phẩm sinh thiết</t>
  </si>
  <si>
    <t>584.000</t>
  </si>
  <si>
    <t>25.0029.1751</t>
  </si>
  <si>
    <t>Xét nghiệm mô bệnh học thường quy cố
định, chuyển, đúc, cắt, nhuộm… các
bệnh phẩm tử thiết</t>
  </si>
  <si>
    <t>Xét nghiệm sinh thiết tức thì bằng cắt
lạnh</t>
  </si>
  <si>
    <t>Chọc hút kim nhỏ các khối sưng, khối u
dưới da</t>
  </si>
  <si>
    <t>25.0018.1758</t>
  </si>
  <si>
    <t>Chọc hút kim nhỏ các tổn thương hốc mắt</t>
  </si>
  <si>
    <t>01.0203.1775</t>
  </si>
  <si>
    <t>Ghi điện cơ cấp cứu</t>
  </si>
  <si>
    <t>188.000</t>
  </si>
  <si>
    <t>02.0142.1775</t>
  </si>
  <si>
    <t>Đo tốc độ phản xạ Hoffmann và sóng F
của thần kinh ngoại vi bằng điện cơ</t>
  </si>
  <si>
    <t>02.0478.1775</t>
  </si>
  <si>
    <t>Phản xạ nhắm mắt và đo tốc độ dẫn
truyền vận động của dây thần kinh VII
ngoại biên</t>
  </si>
  <si>
    <t>21.0029.1775</t>
  </si>
  <si>
    <t>Ghi điện cơ</t>
  </si>
  <si>
    <t>174.000</t>
  </si>
  <si>
    <t>21.0031.1775</t>
  </si>
  <si>
    <t>Điện cơ sợi đơn cực (SFEMG)</t>
  </si>
  <si>
    <t>21.0032.1775</t>
  </si>
  <si>
    <t>Đo tốc độ dẫn truyền thần kinh cảm giác</t>
  </si>
  <si>
    <t>21.0033.1775</t>
  </si>
  <si>
    <t>Đo tốc độ dẫn truyền thần kinh vận động</t>
  </si>
  <si>
    <t>21.0034.1775</t>
  </si>
  <si>
    <t>Đo điện thế kích thích cảm giác</t>
  </si>
  <si>
    <t>21.0036.1775</t>
  </si>
  <si>
    <t>Đo điện thế kích thích vận động</t>
  </si>
  <si>
    <t>21.0057.1775</t>
  </si>
  <si>
    <t>Điện cơ thanh quản</t>
  </si>
  <si>
    <t>21.0030.1776</t>
  </si>
  <si>
    <t>Điện cơ vùng đáy chậu (EMG)</t>
  </si>
  <si>
    <t>216.000</t>
  </si>
  <si>
    <t>01.0207.1777</t>
  </si>
  <si>
    <t>Ghi điện não đồ cấp cứu</t>
  </si>
  <si>
    <t>02.0160.1777</t>
  </si>
  <si>
    <t>Test chẩn đoán chết não bằng điện não đồ</t>
  </si>
  <si>
    <t>124.000</t>
  </si>
  <si>
    <t>01.0002.1778</t>
  </si>
  <si>
    <t>Ghi điện tim cấp cứu tại giường</t>
  </si>
  <si>
    <t>03.0044.1778</t>
  </si>
  <si>
    <t>02.0109.1779</t>
  </si>
  <si>
    <t>Nghiệm pháp gắng sức điện tâm đồ</t>
  </si>
  <si>
    <t>376.000</t>
  </si>
  <si>
    <t>21.0008.1779</t>
  </si>
  <si>
    <t>21.0044.1781</t>
  </si>
  <si>
    <t>Đo áp lực niệu đạo bằng máy</t>
  </si>
  <si>
    <t>03.0716.1783</t>
  </si>
  <si>
    <t>Đo áp lực bàng quang người bệnh tổn
thương tuỷ sống bằng cột thước nước</t>
  </si>
  <si>
    <t>954.000</t>
  </si>
  <si>
    <t>17.0125.1783</t>
  </si>
  <si>
    <t>Đo áp lực bàng quang bằng cột thước
nước</t>
  </si>
  <si>
    <t>03.0088.1791</t>
  </si>
  <si>
    <t>Thăm dò chức năng hô hấp</t>
  </si>
  <si>
    <t>02.0612.1794</t>
  </si>
  <si>
    <t>Đo FeNO</t>
  </si>
  <si>
    <t>623.000</t>
  </si>
  <si>
    <t>02.0613.1796</t>
  </si>
  <si>
    <t>Đo phế dung kế - Spirometry (FVC,
SVC, TLC)</t>
  </si>
  <si>
    <t>963.000</t>
  </si>
  <si>
    <t>02.0617.1796</t>
  </si>
  <si>
    <t>Đo áp suất tối đa hít vào/thở ra - MIP /
MEP</t>
  </si>
  <si>
    <t>02.0614.1796</t>
  </si>
  <si>
    <t>Đo dung tích sống gắng sức - FVC</t>
  </si>
  <si>
    <t>934.000</t>
  </si>
  <si>
    <t>21.0003.1797</t>
  </si>
  <si>
    <t>Đo vận tốc lan truyền sóng mạch</t>
  </si>
  <si>
    <t>142.000</t>
  </si>
  <si>
    <t>02.0451.1798</t>
  </si>
  <si>
    <t>Theo dõi điện tim bằng máy ghi biến cố
(Event Recorder)</t>
  </si>
  <si>
    <t>319.000</t>
  </si>
  <si>
    <t>02.0110.1798</t>
  </si>
  <si>
    <t>Nghiệm pháp bàn nghiêng</t>
  </si>
  <si>
    <t>02.0111.1798</t>
  </si>
  <si>
    <t>Nghiệm pháp Atropin</t>
  </si>
  <si>
    <t>03.0019.1798</t>
  </si>
  <si>
    <t>Theo dõi điện tim cấp cứu tại giường liên
tục 24 giờ</t>
  </si>
  <si>
    <t>21.0007.1798</t>
  </si>
  <si>
    <t>Holter huyết áp</t>
  </si>
  <si>
    <t>21.0012.1798</t>
  </si>
  <si>
    <t>Holter điện tâm đồ</t>
  </si>
  <si>
    <t>21.0109.1802</t>
  </si>
  <si>
    <t>Nghiệm pháp kích thích Synacthen nhanh</t>
  </si>
  <si>
    <t>496.000</t>
  </si>
  <si>
    <t>21.0110.1802</t>
  </si>
  <si>
    <t>Nghiệm pháp kích thích Synacthen chậm</t>
  </si>
  <si>
    <t>21.0115.1803</t>
  </si>
  <si>
    <t>Nghiệm pháp nhịn uống</t>
  </si>
  <si>
    <t>765.000</t>
  </si>
  <si>
    <t>21.0113.1804</t>
  </si>
  <si>
    <t>Nghiệm pháp ức chế bằng Dexamethason
liều cao qua đêm</t>
  </si>
  <si>
    <t>21.0114.1804</t>
  </si>
  <si>
    <t>Nghiệm pháp ức chế bằng Dexamethason
liều cao trong 2 ngày</t>
  </si>
  <si>
    <t>21.0111.1805</t>
  </si>
  <si>
    <t>Nghiệm pháp ức chế bằng Dexamethason
liều thấp qua đêm</t>
  </si>
  <si>
    <t>21.0112.1805</t>
  </si>
  <si>
    <t>Nghiệm pháp ức chế bằng Dexamethason
liều thấp trong 2 ngày</t>
  </si>
  <si>
    <t>21.0050.1821</t>
  </si>
  <si>
    <t>Đo áp lực ổ bụng bằng máy niệu động
học (Urodynamic)</t>
  </si>
  <si>
    <t>321.000</t>
  </si>
  <si>
    <t>03.1184.1824</t>
  </si>
  <si>
    <t>Định lượng CA 19 – 9 bằng kỹ thuật
miễn dịch phóng xạ</t>
  </si>
  <si>
    <t>03.1185.1824</t>
  </si>
  <si>
    <t>Định lượng CA⁵⁰ bằng kỹ thuật miễn
dịch phóng xạ</t>
  </si>
  <si>
    <t>03.1186.1824</t>
  </si>
  <si>
    <t>Định lượng CA¹²⁵ bằng kỹ thuật miễn
dịch phóng xạ</t>
  </si>
  <si>
    <t>03.1187.1824</t>
  </si>
  <si>
    <t>Định lượng CA 15 – 3 bằng kỹ thuật
miễn dịch phóng xạ</t>
  </si>
  <si>
    <t>03.1188.1824</t>
  </si>
  <si>
    <t>Định lượng CA 72 – 4 bằng kỹ thuật
miễn dịch phóng xạ</t>
  </si>
  <si>
    <t>03.1192.1824</t>
  </si>
  <si>
    <t>Định lượng Tg bằng kỹ thuật miễn dịch
phóng xạ</t>
  </si>
  <si>
    <t>03.1212.1824</t>
  </si>
  <si>
    <t>Định lượng PTH bằng kỹ thuật miễn dịch
phóng xạ</t>
  </si>
  <si>
    <t>19.0309.1824</t>
  </si>
  <si>
    <t>19.0310.1824</t>
  </si>
  <si>
    <t>19.0311.1824</t>
  </si>
  <si>
    <t>19.0312.1824</t>
  </si>
  <si>
    <t>19.0313.1824</t>
  </si>
  <si>
    <t>19.0317.1824</t>
  </si>
  <si>
    <t>19.0337.1824</t>
  </si>
  <si>
    <t>03.1191.1825</t>
  </si>
  <si>
    <t>Định lượng Insulin bằng kỹ thuật miễn
dịch phóng xạ</t>
  </si>
  <si>
    <t>03.1195.1825</t>
  </si>
  <si>
    <t>Định lượng LH bằng kỹ thuật miễn dịch
phóng xạ</t>
  </si>
  <si>
    <t>03.1196.1825</t>
  </si>
  <si>
    <t>Định lượng FSH bằng kỹ thuật miễn dịch
phóng xạ</t>
  </si>
  <si>
    <t>03.1197.1825</t>
  </si>
  <si>
    <t>Định lượng HCG bằng kỹ thuật miễn
dịch phóng xạ</t>
  </si>
  <si>
    <t>03.1204.1825</t>
  </si>
  <si>
    <t>Định lượng Testosterone bằng kỹ thuật
miễn dịch phóng xạ</t>
  </si>
  <si>
    <t>03.1205.1825</t>
  </si>
  <si>
    <t>Định lượng Prolactin bằng kỹ thuật miễn
dịch phóng xạ</t>
  </si>
  <si>
    <t>03.1206.1825</t>
  </si>
  <si>
    <t>Định lượng Progesterone bằng kỹ thuật
miễn dịch phóng xạ</t>
  </si>
  <si>
    <t>03.1207.1825</t>
  </si>
  <si>
    <t>Định lượng Estradiol bằng kỹ thuật miễn
dịch phóng xạ</t>
  </si>
  <si>
    <t>03.1209.1825</t>
  </si>
  <si>
    <t>Định lượng CEA bằng kỹ thuật miễn
dịch phóng xạ</t>
  </si>
  <si>
    <t>03.1210.1825</t>
  </si>
  <si>
    <t>Định lượng AFP bằng kỹ thuật miễn dịch
phóng xạ</t>
  </si>
  <si>
    <t>03.1211.1825</t>
  </si>
  <si>
    <t>Định lượng PSA bằng kỹ thuật miễn dịch
phóng xạ</t>
  </si>
  <si>
    <t>03.1214.1825</t>
  </si>
  <si>
    <t>Định lượng Cortisol bằng kỹ thuật miễn
dịch phóng xạ</t>
  </si>
  <si>
    <t>19.0316.1825</t>
  </si>
  <si>
    <t>19.0320.1825</t>
  </si>
  <si>
    <t>19.0321.1825</t>
  </si>
  <si>
    <t>19.0322.1825</t>
  </si>
  <si>
    <t>19.0329.1825</t>
  </si>
  <si>
    <t>19.0330.1825</t>
  </si>
  <si>
    <t>19.0331.1825</t>
  </si>
  <si>
    <t>19.0332.1825</t>
  </si>
  <si>
    <t>19.0334.1825</t>
  </si>
  <si>
    <t>19.0335.1825</t>
  </si>
  <si>
    <t>19.0336.1825</t>
  </si>
  <si>
    <t>19.0339.1825</t>
  </si>
  <si>
    <t>03.1194.1826</t>
  </si>
  <si>
    <t>Định lượng Micro Albumin niệu bằng kỹ
thuật miễn dịch phóng xạ</t>
  </si>
  <si>
    <t>03.1198.1826</t>
  </si>
  <si>
    <t>Định lượng T3 bằng kỹ thuật miễn dịch
phóng xạ</t>
  </si>
  <si>
    <t>03.1199.1826</t>
  </si>
  <si>
    <t>Định lượng FT3 bằng kỹ thuật miễn dịch
phóng xạ</t>
  </si>
  <si>
    <t>03.1200.1826</t>
  </si>
  <si>
    <t>Định lượng T4 bằng kỹ thuật miễn dịch
phóng xạ</t>
  </si>
  <si>
    <t>03.1201.1826</t>
  </si>
  <si>
    <t>Định lượng FT4 bằng kỹ thuật miễn dịch
phóng xạ</t>
  </si>
  <si>
    <t>03.1202.1826</t>
  </si>
  <si>
    <t>Định lượng TSH bằng kỹ thuật miễn dịch
phóng xạ</t>
  </si>
  <si>
    <t>03.1208.1826</t>
  </si>
  <si>
    <t>Định lượng Calcitonin bằng kỹ thuật
miễn dịch phóng xạ</t>
  </si>
  <si>
    <t>19.0319.1826</t>
  </si>
  <si>
    <t>19.0323.1826</t>
  </si>
  <si>
    <t>19.0324.1826</t>
  </si>
  <si>
    <t>19.0325.1826</t>
  </si>
  <si>
    <t>19.0326.1826</t>
  </si>
  <si>
    <t>19.0327.1826</t>
  </si>
  <si>
    <t>19.0333.1826</t>
  </si>
  <si>
    <t>03.1189.1827</t>
  </si>
  <si>
    <t>Định lượng GH bằng kỹ thuật miễn dịch
phóng xạ.</t>
  </si>
  <si>
    <t>03.1203.1827</t>
  </si>
  <si>
    <t>Định lượng TRAb bằng kỹ thuật miễn
dịch phóng xạ</t>
  </si>
  <si>
    <t>03.1213.1827</t>
  </si>
  <si>
    <t>Định lượng ACTH bằng kỹ thuật miễn
dịch phóng xạ</t>
  </si>
  <si>
    <t>19.0314.1827</t>
  </si>
  <si>
    <t>Định lượng GH bằng kỹ thuật miễn dịch
phóng xạ</t>
  </si>
  <si>
    <t>19.0328.1827</t>
  </si>
  <si>
    <t>19.0338.1827</t>
  </si>
  <si>
    <t>19.0114.1828</t>
  </si>
  <si>
    <t>Độ tập trung I¹³¹ tuyến giáp</t>
  </si>
  <si>
    <t>03.1153.1828</t>
  </si>
  <si>
    <t>03.1178.1868</t>
  </si>
  <si>
    <t>Xác định đời sống hồng cầu và nơi phân
huỷ hồng cầu với hồng cầu đánh dấu ⁵¹Cr</t>
  </si>
  <si>
    <t>19.0186.1868</t>
  </si>
  <si>
    <t>03.1177.1869</t>
  </si>
  <si>
    <t>Xác định thể tích hồng cầu với hồng cầu
đánh dấu ⁵¹Cr</t>
  </si>
  <si>
    <t>458.000</t>
  </si>
  <si>
    <t>19.0185.1869</t>
  </si>
  <si>
    <t>03.1236.1872</t>
  </si>
  <si>
    <t>Điều trị bệnh đa hồng cầu nguyên phát
bằng ³²P</t>
  </si>
  <si>
    <t>906.000</t>
  </si>
  <si>
    <t>03.1237.1872</t>
  </si>
  <si>
    <t>Điều trị bệnh Leucose kinh bằng P-32</t>
  </si>
  <si>
    <t>03.1239.1872</t>
  </si>
  <si>
    <t>Điều trị giảm đau do ung thư di căn
xương bằng ³²P</t>
  </si>
  <si>
    <t>19.0363.1872</t>
  </si>
  <si>
    <t>19.0364.1872</t>
  </si>
  <si>
    <t>19.0373.1872</t>
  </si>
  <si>
    <t>03.1240.1872</t>
  </si>
  <si>
    <t>Điều trị giảm đau do ung thư di căn
xương bằng thuốc phóng xạ</t>
  </si>
  <si>
    <t>12.0408.1872</t>
  </si>
  <si>
    <t>Điều trị ung thư di căn xương bằng đồng
vị phóng xạ</t>
  </si>
  <si>
    <t>12.0409.1872</t>
  </si>
  <si>
    <t>Điều trị ung thư di căn xương bằng dược
chất phóng xạ</t>
  </si>
  <si>
    <t>19.0365.1872</t>
  </si>
  <si>
    <t>03.1233.1874</t>
  </si>
  <si>
    <t>Điều trị sẹo lồi bằng tấm áp ³²P</t>
  </si>
  <si>
    <t>03.1234.1874</t>
  </si>
  <si>
    <t>Điều trị eczema bằng tấm áp ³²P</t>
  </si>
  <si>
    <t>03.1235.1874</t>
  </si>
  <si>
    <t>Điều trị u máu nông bằng tấm áp ³²P</t>
  </si>
  <si>
    <t>19.0360.1874</t>
  </si>
  <si>
    <t>19.0361.1874</t>
  </si>
  <si>
    <t>19.0362.1874</t>
  </si>
  <si>
    <t>03.1241.1876</t>
  </si>
  <si>
    <t>Điều trị u nguyên bào thần kinh bằng I¹³¹-
MIBG</t>
  </si>
  <si>
    <t>03.1242.1876</t>
  </si>
  <si>
    <t>Điều trị u tuyến thượng thận bằng I¹³¹-
MIBG</t>
  </si>
  <si>
    <t>03.1243.1876</t>
  </si>
  <si>
    <t>Điều trị u nguyên bào thần kinh bằng I¹²³-
MIBG</t>
  </si>
  <si>
    <t>03.1244.1876</t>
  </si>
  <si>
    <t>Điều trị u tuyến thượng thận bằng I¹²³-
MIBG</t>
  </si>
  <si>
    <t>19.0374.1876</t>
  </si>
  <si>
    <t>19.0375.1876</t>
  </si>
  <si>
    <t>19.0376.1876</t>
  </si>
  <si>
    <t>19.0377.1876</t>
  </si>
  <si>
    <t>03.1231.1882</t>
  </si>
  <si>
    <t>Điều trị viêm bao hoạt dịch bằng keo
phóng xạ</t>
  </si>
  <si>
    <t>821.000</t>
  </si>
  <si>
    <t>03.1232.1882</t>
  </si>
  <si>
    <t>Điều trị viêm bao hoạt dịch bằng keo ⁹⁰Y</t>
  </si>
  <si>
    <t>03.1228.1885</t>
  </si>
  <si>
    <t>Điều trị ung thư gan bằng keo phóng xạ</t>
  </si>
  <si>
    <t>03.0294.2046</t>
  </si>
  <si>
    <t>388.000</t>
  </si>
  <si>
    <t>23.0061.1513</t>
  </si>
  <si>
    <t>Định lượng Estradiol [Máu]</t>
  </si>
  <si>
    <t>23.0065.1517</t>
  </si>
  <si>
    <t>Định lượng FSH (Follicular Stimulating
Hormone) [Máu]</t>
  </si>
  <si>
    <t>23.0110.1535</t>
  </si>
  <si>
    <t>Định lượng LH (Luteinizing Hormone)
[Máu]</t>
  </si>
  <si>
    <t>23.0134.1550</t>
  </si>
  <si>
    <t>Định lượng Progesteron [Máu]</t>
  </si>
  <si>
    <t>23.0131.1552</t>
  </si>
  <si>
    <t>Định lượng Prolactin [Máu]</t>
  </si>
  <si>
    <t>114.750</t>
  </si>
  <si>
    <t>23.0151.1563</t>
  </si>
  <si>
    <t>Định lượng Testosterol [Máu]</t>
  </si>
  <si>
    <t>142.650</t>
  </si>
  <si>
    <t>15.0396.0884</t>
  </si>
  <si>
    <t>Đo điện thính giác thân não (ABR)</t>
  </si>
  <si>
    <t>21.0066.0886</t>
  </si>
  <si>
    <t>Đo âm ốc tai (OAE) chẩn đoán</t>
  </si>
  <si>
    <t>Định lượng AMH (Anti- Mullerian
Hormone)</t>
  </si>
  <si>
    <t>Chiếu tia Plasma. Vết thương/vết mổ
chiều dài ≤15cm (tương ứng diện tích
với ≤15cm²)</t>
  </si>
  <si>
    <t>240.000</t>
  </si>
  <si>
    <t>Chụp cắt lớp vi tính khớp thường quy có
tiêm thuốc cản quang (từ 1- 32 dãy)</t>
  </si>
  <si>
    <t>Chụp cắt lớp vi tính khớp có tiêm thuốc
cản quang vào ổ khớp (từ 1- 32 dãy)</t>
  </si>
  <si>
    <t>Chụp cắt lớp vi tính xương chi có tiêm
thuốc cản quang (từ 1- 32 dãy)</t>
  </si>
  <si>
    <t>Chụp cắt lớp vi tính mạch máu chi trên
(từ 1- 32 dãy)</t>
  </si>
  <si>
    <t>Chụp cắt lớp vi tính mạch máu chi dưới
(từ 1- 32 dãy)</t>
  </si>
  <si>
    <t>Chụp XQ số hóa cắt lớp tuyến vú 1 bên
(tomosynthesis)</t>
  </si>
  <si>
    <t>1.180.000</t>
  </si>
  <si>
    <t>02.0117.0008</t>
  </si>
  <si>
    <t>Siêu âm tim qua thực quản</t>
  </si>
  <si>
    <t>1.241.000</t>
  </si>
  <si>
    <t>02.0443.0008</t>
  </si>
  <si>
    <t>Siêu âm tim qua thực quản cấp cứu tại
giường</t>
  </si>
  <si>
    <t>02.0446.0008</t>
  </si>
  <si>
    <t>Siêu âm Doppler màu tim 3D/4D qua
thực quản</t>
  </si>
  <si>
    <t>02.0448.0008</t>
  </si>
  <si>
    <t>Siêu âm Doppler màu tim qua thực quản
trong tim mạch can thiệp</t>
  </si>
  <si>
    <t>02.0450.0008</t>
  </si>
  <si>
    <t>Siêu âm Doppler màu tim 3D/4D qua
thực quản trong tim mạch can thiệp</t>
  </si>
  <si>
    <t>03.0015.0008</t>
  </si>
  <si>
    <t>Siêu âm tim qua thực quản cấp cứu</t>
  </si>
  <si>
    <t>03.4250.0008</t>
  </si>
  <si>
    <t>Siêu âm tim qua đường thực quản</t>
  </si>
  <si>
    <t>03.1216.1870</t>
  </si>
  <si>
    <t>Điều trị Basedow bằng I¹³¹</t>
  </si>
  <si>
    <t>1.500.000</t>
  </si>
  <si>
    <t>03.1217.1870</t>
  </si>
  <si>
    <t>Điều trị bướu tuyến giáp đơn thuần bằng
I¹³¹</t>
  </si>
  <si>
    <t>03.1218.1870</t>
  </si>
  <si>
    <t>Điều trị bướu nhân độc tuyến giáp bằng
I¹³¹</t>
  </si>
  <si>
    <t>19.0341.1870</t>
  </si>
  <si>
    <t>19.0342.1870</t>
  </si>
  <si>
    <t>19.0343.1870</t>
  </si>
  <si>
    <t>03.2785.1870</t>
  </si>
  <si>
    <t>Điều trị bướu giáp đơn nhân độc bằng 1
13i</t>
  </si>
  <si>
    <t>1.569.000</t>
  </si>
  <si>
    <t>03.2802.1870</t>
  </si>
  <si>
    <t>Điều trị bệnh Basedow bằng 1 13i</t>
  </si>
  <si>
    <t>03.2803.1870</t>
  </si>
  <si>
    <t>Điều trị bướu cổ dơn thuần bằng I¹³¹</t>
  </si>
  <si>
    <t>12.0360.1870</t>
  </si>
  <si>
    <t>Điều trị bướu nhân độc tuyến giáp bằng I
13i</t>
  </si>
  <si>
    <t>12.0361.1870</t>
  </si>
  <si>
    <t>Điều trị bệnh Basedow bằng I 13i</t>
  </si>
  <si>
    <t>12.0362.1870</t>
  </si>
  <si>
    <t>Điều trị bướu cổ đơn thuần bằng I¹³¹</t>
  </si>
  <si>
    <t>03.1215.1871</t>
  </si>
  <si>
    <t>Điều trị ung thư tuyến giáp bằng I¹³¹</t>
  </si>
  <si>
    <t>1.757.000</t>
  </si>
  <si>
    <t>03.2804.1871</t>
  </si>
  <si>
    <t>Điều trị K giáp biệt hoá sau phẫu thuật
bằng I¹³¹</t>
  </si>
  <si>
    <t>12.0363.1871</t>
  </si>
  <si>
    <t>Điều trị ung thư tuyến giáp biệt hóa bằng
I¹³¹</t>
  </si>
  <si>
    <t>19.0340.1871</t>
  </si>
  <si>
    <t>Chụp CLVT sọ não không tiêm thuốc
cản quang (từ 64-128 dãy)</t>
  </si>
  <si>
    <t>2.271.000</t>
  </si>
  <si>
    <t>Chụp CLVT hàm-mặt không tiêm thuốc
cản quang (từ 64-128 dãy)</t>
  </si>
  <si>
    <t>Chụp CLVT hàm mặt có ứng dụng phần
mềm nha khoa (từ 64-128 dãy)</t>
  </si>
  <si>
    <t>Chụp CLVT tai-xương đá không tiêm
thuốc (từ 64-128 dãy)</t>
  </si>
  <si>
    <t>Chụp CLVT hàm mặt có dựng hình 3D
(từ 64-128 dãy)</t>
  </si>
  <si>
    <t>Chụp cắt lớp vi tính lồng ngực không
tiêm thuốc cản quang (từ 64- 128 dãy)</t>
  </si>
  <si>
    <t>Chụp cắt lớp vi tính phổi độ phân giải
cao (từ 64- 128 dãy)</t>
  </si>
  <si>
    <t>Chụp cắt lớp vi tính nội soi ảo cây phế
quản (từ 64- 128 dãy)</t>
  </si>
  <si>
    <t>Chụp cắt lớp vi tính tính điểm vôi hóa
mạch vành (từ 64- 128 dãy)</t>
  </si>
  <si>
    <t>Chụp cắt lớp vi tính tầng trên ổ bụng
thường quy (gồm: chụp Cắt lớp vi tính
gan-mật, tụy, lách, dạ dày-tá tràng.v.v.)
(từ 64-128 dãy)</t>
  </si>
  <si>
    <t>Chụp cắt lớp vi tính bụng-tiểu khung
thường quy (từ 64-128 dãy)</t>
  </si>
  <si>
    <t>Chụp cắt lớp vi tính tiểu khung thường
quy (gồm: chụp cắt lớp vi tính tử cung-
buồng trứng, tiền liệt tuyến, các khối u
vùng tiểu khung.v.v.) (từ 64-128 dãy)</t>
  </si>
  <si>
    <t>Chụp cắt lớp vi tính hệ tiết niệu thường
quy (từ 64-128 dãy)</t>
  </si>
  <si>
    <t>Chụp cắt lớp vi tính ruột non (entero-
scan) không dùng sonde (từ 64-128 dãy)</t>
  </si>
  <si>
    <t>Chụp cắt lớp vi tính cột sống cổ không
tiêm thuốc cản quang (từ 64- 128 dãy)</t>
  </si>
  <si>
    <t>Chụp cắt lớp vi tính cột sống ngực không
tiêm thuốc cản quang (từ 64- 128 dãy)</t>
  </si>
  <si>
    <t>Chụp cắt lớp vi tính cột sống thắt lưng
không tiêm thuốc cản quang (từ 64- 128
dãy)</t>
  </si>
  <si>
    <t>Chụp cắt lớp vi tính khớp thường quy
không tiêm thuốc cản quang (từ 64- 128
dãy)</t>
  </si>
  <si>
    <t>Chụp cắt lớp vi tính xương chi không
tiêm thuốc cản quang (từ 64- 128 dãy)</t>
  </si>
  <si>
    <t>Chụp CLVT sọ não có tiêm thuốc cản
quang (từ 64-128 dãy)</t>
  </si>
  <si>
    <t>2.487.000</t>
  </si>
  <si>
    <t>Chụp CLVT hệ động mạch cảnh có tiêm
thuốc cản quang (từ 64-128 dãy)</t>
  </si>
  <si>
    <t>Chụp CLVT tưới máu não (CT
perfusion) (từ 64-128 dãy)</t>
  </si>
  <si>
    <t>Chụp CLVT mạch máu não (từ 64-128
dãy)</t>
  </si>
  <si>
    <t>Chụp CLVT sọ não có dựng hình 3D (từ
64-128 dãy)</t>
  </si>
  <si>
    <t>Chụp CLVT hàm-mặt có tiêm thuốc cản
quang (từ 64-128 dãy)</t>
  </si>
  <si>
    <t>Chụp CLVT tai-xương đá có tiêm thuốc
cản quang (từ 64-128 dãy)</t>
  </si>
  <si>
    <t>Chụp cắt lớp vi tính lồng ngực có tiêm
thuốc cản quang (từ 64- 128 dãy)</t>
  </si>
  <si>
    <t>Chụp cắt lớp vi tính động mạch phổi (từ
64- 128 dãy)</t>
  </si>
  <si>
    <t>Chụp cắt lớp vi tính động mạch chủ ngực
(từ 64- 128 dãy)</t>
  </si>
  <si>
    <t>Chụp cắt lớp vi tính động mạch vành, tim
(từ 64- 128 dãy)</t>
  </si>
  <si>
    <t>Chụp cắt lớp vi tính tầng trên ổ bụng có
khảo sát mạch các tạng (bao gồm mạch:
gan, tụy, lách và mạch khối u) (từ 64-128
dãy)</t>
  </si>
  <si>
    <t>Chụp cắt lớp vi tính hệ tiết niệu có khảo
sát mạch thận và/hoặc dựng hình đường
bài xuất (từ 64-128 dãy)</t>
  </si>
  <si>
    <t>Chụp cắt lớp vi tính gan có dựng hình
đường mật (từ 64-128 dãy)</t>
  </si>
  <si>
    <t>Chụp cắt lớp vi tính tạng khảo sát huyết
động học khối u (CT perfusion) (từ 64-
128 dãy)</t>
  </si>
  <si>
    <t>Chụp cắt lớp vi tính ruột non (entero-
scan) có dùng sonde (từ 64-128 dãy)</t>
  </si>
  <si>
    <t>Chụp cắt lớp vi tính đại tràng (colo-scan)
dùng dịch hoặc hơi có nội soi ảo (từ 64-
128 dãy)</t>
  </si>
  <si>
    <t>Chụp cắt lớp vi tính động mạch chủ-chậu
(từ 64-128 dãy)</t>
  </si>
  <si>
    <t>Chụp cắt lớp vi tính cột sống cổ có tiêm
thuốc cản quang (từ 64- 128 dãy)</t>
  </si>
  <si>
    <t>Chụp cắt lớp vi tính cột sống ngực có
tiêm thuốc cản quang (từ 64- 128 dãy)</t>
  </si>
  <si>
    <t>Chụp cắt lớp vi tính cột sống thắt lưng có
tiêm thuốc cản quang (từ 64- 128 dãy)</t>
  </si>
  <si>
    <t>Chụp cắt lớp vi tính khớp thường quy có
tiêm thuốc cản quang (từ 64- 128 dãy)</t>
  </si>
  <si>
    <t>Chụp cắt lớp vi tính khớp có tiêm thuốc
cản quang vào ổ khớp (từ 64- 128 dãy)</t>
  </si>
  <si>
    <t>Chụp cắt lớp vi tính xương chi có tiêm
thuốc cản quang (từ 64- 128 dãy)</t>
  </si>
  <si>
    <t>Chụp cắt lớp vi tính mạch máu chi trên
(từ 64- 128 dãy)</t>
  </si>
  <si>
    <t>Chụp cắt lớp vi tính mạch máu chi dưới
(từ 64- 128 dãy)</t>
  </si>
  <si>
    <t>02.0118.0009</t>
  </si>
  <si>
    <t>Siêu âm trong lòng mạch vành (iVUS)</t>
  </si>
  <si>
    <t>3.024.000</t>
  </si>
  <si>
    <t>Chưa bao gồm bộ đầu dò
siêu âm, bộ dụng cụ đo dự
trữ lưu lượng động mạch
vành và các dụng cụ để đưa
vào lòng mạch.</t>
  </si>
  <si>
    <t>02.0439.0009</t>
  </si>
  <si>
    <t>Đo phân suất dự trữ lưu lượng vành
(FFR)</t>
  </si>
  <si>
    <t>Chụp cắt lớp vi tính tầng trên ổ bụng
thường quy (gồm: chụp Cắt lớp vi tính
gan-mật, tụy, lách, dạ dày-tá tràng.v.v.)
(từ ≥ 256 dãy)</t>
  </si>
  <si>
    <t>3.058.000</t>
  </si>
  <si>
    <t>Chụp cắt lớp vi tính bụng-tiểu khung
thường quy (từ ≥ 256 dãy)</t>
  </si>
  <si>
    <t>Chụp cắt lớp vi tính hệ tiết niệu thường
quy (từ ≥ 256 dãy)</t>
  </si>
  <si>
    <t>Chụp cắt lớp vi tính ruột non (entero-
scan) không dùng sonde (từ ≥ 256 dãy)</t>
  </si>
  <si>
    <t>Chụp CLVT sọ não có tiêm thuốc cản
quang (từ ≥ 256 dãy)</t>
  </si>
  <si>
    <t>3.330.000</t>
  </si>
  <si>
    <t>Chụp CLVT hệ động mạch cảnh có tiêm
thuốc cản quang (từ ≥ 256 dãy)</t>
  </si>
  <si>
    <t>Chụp CLVT tưới máu não (CT
perfusion) (từ ≥ 256 dãy)</t>
  </si>
  <si>
    <t>Chụp CLVT mạch máu não (từ ≥ 256
dãy)</t>
  </si>
  <si>
    <t>Chụp CLVT hàm-mặt có tiêm thuốc cản
quang (từ ≥ 256 dãy)</t>
  </si>
  <si>
    <t>Chụp CLVT tai-xương đá có tiêm thuốc
cản quang (từ ≥ 256 dãy)</t>
  </si>
  <si>
    <t>Chụp cắt lớp vi tính lồng ngực có tiêm
thuốc cản quang (từ ≥ 256 dãy)</t>
  </si>
  <si>
    <t>Chụp cắt lớp vi tính động mạch phổi (từ
≥ 256 dãy)</t>
  </si>
  <si>
    <t>Chụp cắt lớp vi tính động mạch chủ ngực
(từ ≥ 256 dãy)</t>
  </si>
  <si>
    <t>Chụp cắt lớp vi tính động mạch vành, tim
có dùng thuốc beta block (từ ≥ 256 dãy)</t>
  </si>
  <si>
    <t>Chụp cắt lớp vi tính động mạch vành, tim
không dùng thuốc beta block (từ ≥ 256
dãy)</t>
  </si>
  <si>
    <t>Chụp cắt lớp vi tính tầng trên ổ bụng có
khảo sát mạch các tạng (bao gồm mạch:
gan, tụy, lách và mạch khối u) (từ ≥ 256
dãy)</t>
  </si>
  <si>
    <t>Chụp cắt lớp vi tính hệ tiết niệu có khảo
sát mạch thận và/hoặc dựng hình đường
bài xuất (từ ≥ 256 dãy)</t>
  </si>
  <si>
    <t>Chụp cắt lớp vi tính tạng khảo sát huyết
động học khối u (CT perfusion) (từ ≥
256 dãy)</t>
  </si>
  <si>
    <t>Chụp cắt lớp vi tính ruột non (entero-
scan) có dùng sonde (từ ≥ 256 dãy)</t>
  </si>
  <si>
    <t>Chụp cắt lớp vi tính đại tràng (colo-scan)
dùng dịch hoặc hơi có nội soi ảo (từ ≥
256 dãy)</t>
  </si>
  <si>
    <t>Chụp cắt lớp vi tính động mạch chủ-chậu
(từ ≥ 256 dãy)</t>
  </si>
  <si>
    <t>Chụp cắt lớp vi tính cột sống cổ có tiêm
thuốc cản quang (từ ≥256 dãy)</t>
  </si>
  <si>
    <t>Chụp cắt lớp vi tính cột sống ngực có
tiêm thuốc cản quang (từ ≥256 dãy)</t>
  </si>
  <si>
    <t>Chụp cắt lớp vi tính cột sống thắt lưng có
tiêm thuốc cản quang (từ ≥256 dãy)</t>
  </si>
  <si>
    <t>Chụp cắt lớp vi tính khớp thường quy có
tiêm thuốc cản quang (từ ≥256 dãy)</t>
  </si>
  <si>
    <t>Chụp cắt lớp vi tính khớp có tiêm thuốc
cản quang vào ổ khớp (từ ≥256 dãy)</t>
  </si>
  <si>
    <t>Chụp cắt lớp vi tính xương chi có tiêm
thuốc cản quang (từ ≥256 dãy)</t>
  </si>
  <si>
    <t>Chụp cắt lớp vi tính mạch máu chi trên
(từ ≥256 dãy)</t>
  </si>
  <si>
    <t>Chụp cắt lớp vi tính mạch máu chi dưới
(từ ≥256 dãy)</t>
  </si>
  <si>
    <t>18.0279.0045</t>
  </si>
  <si>
    <t>Chụp cắt lớp vi tính tầm soát toàn thân
(từ 64- 128 dãy)</t>
  </si>
  <si>
    <t>4.181.000</t>
  </si>
  <si>
    <t>4.642.000</t>
  </si>
  <si>
    <t>02.0125.0053</t>
  </si>
  <si>
    <t>Thông tim chẩn đoán (Dưới DSA)</t>
  </si>
  <si>
    <t>10.150.000</t>
  </si>
  <si>
    <t>02.0126.0053</t>
  </si>
  <si>
    <t>Thông tim và chụp buồng tim cản quang</t>
  </si>
  <si>
    <t>02.0437.0053</t>
  </si>
  <si>
    <t>18.0661.0053</t>
  </si>
  <si>
    <t>Thông tim ống lớn [dưới DSA]</t>
  </si>
  <si>
    <t>21.0002.0053</t>
  </si>
  <si>
    <t>Chụp động mạch não số hóa xóa nền
(DSA)</t>
  </si>
  <si>
    <t>10.481.000</t>
  </si>
  <si>
    <t>Chụp mạch vùng đầu mặt cổ số hóa xóa
nền (DSA)</t>
  </si>
  <si>
    <t>Chụp động mạch chủ số hóa xóa nền
(DSA)</t>
  </si>
  <si>
    <t>Chụp động mạch chậu số hóa xóa nền
(DSA)</t>
  </si>
  <si>
    <t>Chụp động mạch chi (trên, dưới) số hóa
xóa nền (DSA)</t>
  </si>
  <si>
    <t>Chụp động mạch phổi số hóa xóa nền
(DSA)</t>
  </si>
  <si>
    <t>Chụp động mạch phế quản số hóa xóa
nền (DSA)</t>
  </si>
  <si>
    <t>Chụp động mạch tạng (gan, lách, thận, tử
cung, sinh dục..) số hóa xóa nền (DSA)</t>
  </si>
  <si>
    <t>Chụp động mạch mạc treo số hóa xóa
nền (DSA)</t>
  </si>
  <si>
    <t>Chụp tĩnh mạch lách - cửa số hóa xóa
nền (DSA)</t>
  </si>
  <si>
    <t>Chụp tĩnh mạch lách - cửa đo áp lực số
hóa xóa nền (DSA)</t>
  </si>
  <si>
    <t>Chụp tĩnh mạch chi số hóa xóa nền
(DSA)</t>
  </si>
  <si>
    <t>Chụp động mạch các loại chọc kim trực
tiếp số hóa xóa nền (DSA)</t>
  </si>
  <si>
    <t>Chụp và nong cầu nối mạch chi (trên,
dưới) số hóa xóa nền</t>
  </si>
  <si>
    <t>Chụp và điều trị bơm thuốc tiêu sợi
huyết tại chỗ mạch chi qua ống thông số
hóa xóa nền</t>
  </si>
  <si>
    <t>03.1119.0050</t>
  </si>
  <si>
    <t>PET/CT</t>
  </si>
  <si>
    <t>22.216.000</t>
  </si>
  <si>
    <t>Chưa bao gồm thuốc cản
quang</t>
  </si>
  <si>
    <t>19.0222.0050</t>
  </si>
  <si>
    <t>19.0238.0050</t>
  </si>
  <si>
    <t>PET/CT chẩn đoán bệnh hệ thần kinh</t>
  </si>
  <si>
    <t>19.0239.0050</t>
  </si>
  <si>
    <t>PET/CT chẩn đoán bệnh hệ thần kinh với
¹⁸FDG</t>
  </si>
  <si>
    <t>19.0241.0050</t>
  </si>
  <si>
    <t>PET/CT chẩn đoán bệnh Alzheimer với
¹⁸FDG</t>
  </si>
  <si>
    <t>19.0242.0050</t>
  </si>
  <si>
    <t>PET/CT chẩn đoán bệnh động kinh với
¹⁸FDG</t>
  </si>
  <si>
    <t>19.0262.0050</t>
  </si>
  <si>
    <t>PET/CT chẩn đoán bệnh chuyển hóa
glucose cơ tim với ¹⁸FDG</t>
  </si>
  <si>
    <t>19.0270.0050</t>
  </si>
  <si>
    <t>PET/CT chẩn đoán bệnh nhiễm trùng</t>
  </si>
  <si>
    <t>9.173.000</t>
  </si>
  <si>
    <t>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t>
  </si>
  <si>
    <t>03.2283.0054</t>
  </si>
  <si>
    <t>Đóng lỗ rò động mạch vành</t>
  </si>
  <si>
    <t>9.247.000</t>
  </si>
  <si>
    <t>02.0440.0054</t>
  </si>
  <si>
    <t>Hút huyết khối trong động mạch vành</t>
  </si>
  <si>
    <t>8.316.000</t>
  </si>
  <si>
    <t>03.2276.0054</t>
  </si>
  <si>
    <t>Nong hẹp nhánh động mạch phổi</t>
  </si>
  <si>
    <t>03.2277.0054</t>
  </si>
  <si>
    <t>Nong hẹp tĩnh mạch phổi</t>
  </si>
  <si>
    <t>03.2286.0054</t>
  </si>
  <si>
    <t>Lấy dị vật trong buồng tim</t>
  </si>
  <si>
    <t>03.2361.0054</t>
  </si>
  <si>
    <t>Nong động mạch thận</t>
  </si>
  <si>
    <t>02.0069.0054</t>
  </si>
  <si>
    <t>Bít lỗ thông liên nhĩ/liên thất/ống động
mạch</t>
  </si>
  <si>
    <t>8.384.000</t>
  </si>
  <si>
    <t>02.0070.0054</t>
  </si>
  <si>
    <t>Bít tiểu nhĩ trái bằng dụng cụ nhằm ngăn
ngừa biến cố tắc mạch ở bệnh nhân rung
nhĩ</t>
  </si>
  <si>
    <t>02.0078.0054</t>
  </si>
  <si>
    <t>Đặt filter lọc máu tĩnh mạch chủ</t>
  </si>
  <si>
    <t>02.0079.0054</t>
  </si>
  <si>
    <t>Đặt dù lọc máu động mạch trong can
thiệp nội mạch máu</t>
  </si>
  <si>
    <t>02.0080.0054</t>
  </si>
  <si>
    <t>Đặt stent ống động mạch</t>
  </si>
  <si>
    <t>02.0081.0054</t>
  </si>
  <si>
    <t>Đặt bóng đối xung động mạch chủ</t>
  </si>
  <si>
    <t>02.0084.0054</t>
  </si>
  <si>
    <t>Đặt coil bít ống động mạch</t>
  </si>
  <si>
    <t>02.0090.0054</t>
  </si>
  <si>
    <t>Điều trị bằng tế bào gốc ở bệnh nhân sau
nhồi máu cơ tim cấp</t>
  </si>
  <si>
    <t>02.0092.0054</t>
  </si>
  <si>
    <t>Đóng các lỗ rò động mạch, tĩnh mạch</t>
  </si>
  <si>
    <t>02.0099.0054</t>
  </si>
  <si>
    <t>Khoan các tổn thương vôi hóa ở động
mạch</t>
  </si>
  <si>
    <t>02.0101.0054</t>
  </si>
  <si>
    <t>Nong và đặt stent động mạch vành</t>
  </si>
  <si>
    <t>02.0102.0054</t>
  </si>
  <si>
    <t>Nong và đặt stent các động mạch khác</t>
  </si>
  <si>
    <t>02.0103.0054</t>
  </si>
  <si>
    <t>Nong hẹp van 2 lá bằng bóng 1noue</t>
  </si>
  <si>
    <t>02.0104.0054</t>
  </si>
  <si>
    <t>Nong van động mạch chủ</t>
  </si>
  <si>
    <t>02.0105.0054</t>
  </si>
  <si>
    <t>Nong hẹp eo động mạch chủ</t>
  </si>
  <si>
    <t>02.0106.0054</t>
  </si>
  <si>
    <t>Nong van động mạch phổi</t>
  </si>
  <si>
    <t>02.0107.0054</t>
  </si>
  <si>
    <t>Nong màng ngoài tim bằng bóng trong
điều trị tràn dịch màng ngoài tim mạn
tính</t>
  </si>
  <si>
    <t>02.0122.0054</t>
  </si>
  <si>
    <t>Thay van động mạch chủ qua da</t>
  </si>
  <si>
    <t>02.0127.0054</t>
  </si>
  <si>
    <t>Triệt đốt thần kinh giao cảm động mạch
thận bằng năng lượng sóng tần số radio
qua đường ống thông trong điều trị tăng
huyết áp kháng trị</t>
  </si>
  <si>
    <t>02.0441.0054</t>
  </si>
  <si>
    <t>Sửa van hai lá qua đường ống thông
(Mitraclip)</t>
  </si>
  <si>
    <t>02.0465.0054</t>
  </si>
  <si>
    <t>Bít thông liên nhĩ bằng dụng cụ qua da</t>
  </si>
  <si>
    <t>02.0466.0054</t>
  </si>
  <si>
    <t>Bít thông liên thất bằng dụng cụ qua da</t>
  </si>
  <si>
    <t>02.0467.0054</t>
  </si>
  <si>
    <t>Bít ống động mạch bằng dụng cụ qua da</t>
  </si>
  <si>
    <t>03.2270.0054</t>
  </si>
  <si>
    <t>03.2275.0054</t>
  </si>
  <si>
    <t>Phá vách liên nhĩ</t>
  </si>
  <si>
    <t>03.2279.0054</t>
  </si>
  <si>
    <t>Đặt stent tĩnh mạch phổi</t>
  </si>
  <si>
    <t>03.2281.0054</t>
  </si>
  <si>
    <t>03.2282.0054</t>
  </si>
  <si>
    <t>Thay van 2 lá qua da</t>
  </si>
  <si>
    <t>03.2291.0054</t>
  </si>
  <si>
    <t>03.2293.0054</t>
  </si>
  <si>
    <t>Đặt dù lọc máu động mạch</t>
  </si>
  <si>
    <t>03.2296.0054</t>
  </si>
  <si>
    <t>03.2297.0054</t>
  </si>
  <si>
    <t>03.2298.0054</t>
  </si>
  <si>
    <t>03.2299.0054</t>
  </si>
  <si>
    <t>Đặt stent động mạch vành</t>
  </si>
  <si>
    <t>03.2300.0054</t>
  </si>
  <si>
    <t>Đặt stent động mạch cảnh</t>
  </si>
  <si>
    <t>03.2302.0054</t>
  </si>
  <si>
    <t>Đặt stent động mạch thận</t>
  </si>
  <si>
    <t>03.2303.0054</t>
  </si>
  <si>
    <t>03.2304.0054</t>
  </si>
  <si>
    <t>03.2306.0054</t>
  </si>
  <si>
    <t>Đặt stent phình động mạch chủ</t>
  </si>
  <si>
    <t>03.2308.0054</t>
  </si>
  <si>
    <t>Nong rộng van tim</t>
  </si>
  <si>
    <t>03.2309.0054</t>
  </si>
  <si>
    <t>Thông tim ống lớn và chụp buồng tim
cản quang</t>
  </si>
  <si>
    <t>03.2310.0054</t>
  </si>
  <si>
    <t>03.2311.0054</t>
  </si>
  <si>
    <t>03.2313.0054</t>
  </si>
  <si>
    <t>Nong mạch/đặt stent mạch các loại</t>
  </si>
  <si>
    <t>02.0082.0055</t>
  </si>
  <si>
    <t>16.217.000</t>
  </si>
  <si>
    <t>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t>
  </si>
  <si>
    <t>02.0083.0055</t>
  </si>
  <si>
    <t>Đặt stent hẹp động mạch chủ</t>
  </si>
  <si>
    <t>02.0108.0055</t>
  </si>
  <si>
    <t>Nong hẹp eo động mạch chủ + đặt stent</t>
  </si>
  <si>
    <t>02.0442.0055</t>
  </si>
  <si>
    <t>Nong và đặt stent động mạch thận</t>
  </si>
  <si>
    <t>02.0468.0055</t>
  </si>
  <si>
    <t>Đặt stent Graft điều trị bệnh lý động
mạch chủ</t>
  </si>
  <si>
    <t>03.2280.0055</t>
  </si>
  <si>
    <t>Đặt stent hẹp eo động mạch chủ</t>
  </si>
  <si>
    <t>03.2287.0055</t>
  </si>
  <si>
    <t>Tách van động mạch phổi trong teo van
động mạch phổi bằng sóng cao tần và
bóng qua da</t>
  </si>
  <si>
    <t>03.2294.0055</t>
  </si>
  <si>
    <t>Nong động mạch cảnh</t>
  </si>
  <si>
    <t>03.2295.0055</t>
  </si>
  <si>
    <t>Nong động mạch ngoại biên</t>
  </si>
  <si>
    <t>03.2301.0055</t>
  </si>
  <si>
    <t>Đặt stent động mạch ngoại biên</t>
  </si>
  <si>
    <t>03.2305.0055</t>
  </si>
  <si>
    <t>Đặt bóng dội ngược động mạch chủ</t>
  </si>
  <si>
    <t>03.2307.0055</t>
  </si>
  <si>
    <t>Chụp và can thiệp mạch chủ ngực số hóa
xóa nền</t>
  </si>
  <si>
    <t>Chụp và can thiệp mạch chủ bụng số hóa
xóa nền</t>
  </si>
  <si>
    <t>Chụp và nong động mạch chi (trên, dưới)
số hóa xóa nền</t>
  </si>
  <si>
    <t>Chụp, nong và đặt Stent động mạch chi
(trên, dưới) số hóa xóa nền</t>
  </si>
  <si>
    <t>Chụp và nút mạch dị dạng mạch chi
(trên, dưới) số hóa xóa nền</t>
  </si>
  <si>
    <t>Chụp và can thiệp tĩnh mạch chi (trên,
dưới) số hóa xóa nền</t>
  </si>
  <si>
    <t>Chụp và điều trị lấy huyết khối qua ống
thông điều trị tắc mạch chi số hóa xóa
nền</t>
  </si>
  <si>
    <t>Chụp và đặt lưới lọc tĩnh mạch chủ số
hóa xóa nền</t>
  </si>
  <si>
    <t>Chụp nong động mạch ngoại biên bằng
bóng [dưới DSA]</t>
  </si>
  <si>
    <t>Chụp, nong động mạch và đặt stent [dưới
DSA]</t>
  </si>
  <si>
    <t>18.0449.0056</t>
  </si>
  <si>
    <t>Chụp và can thiệp động mạch chủ ngực
dưới Xquang tăng sáng</t>
  </si>
  <si>
    <t>10.213.000</t>
  </si>
  <si>
    <t>Chưa bao gồm vật tư chuyên
dụng dùng để can thiệp:
bóng nong, bộ bơm áp lực,
stent, các vật liệu nút mạch,
các vi ống thông, vi dây dẫn,
các vòng xoắn kim loại,
dụng cụ lấy dị vật, bộ dụng
cụ lấy huyết khối, bóng bơm
ngược dòng động mạch chủ,
bộ dụng cụ bít (bộ thả dù, dù
các loại), dụng cụ đóng lòng
mạch (angioseal,
perclose…).</t>
  </si>
  <si>
    <t>03.2320.0057</t>
  </si>
  <si>
    <t>Thông động mạch cảnh trong, xoang hang</t>
  </si>
  <si>
    <t>16.921.000</t>
  </si>
  <si>
    <t>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t>
  </si>
  <si>
    <t>Chụp và nút phình động mạch não số hóa
xóa nền</t>
  </si>
  <si>
    <t>Chụp và điều trị phình động mạch não
bằng thay đổi dòng chảy số hóa xóa nền</t>
  </si>
  <si>
    <t>Chụp và nút dị dạng thông động tĩnh
mạch não số hóa xóa nền</t>
  </si>
  <si>
    <t>Chụp và nút thông động mạch cảnh
xoang hang số hóa xóa nền</t>
  </si>
  <si>
    <t>Chụp và nút dị dạng thông động tĩnh
mạch màng cứng số hóa xóa nền</t>
  </si>
  <si>
    <t>Chụp và test nút động mạch não số hóa
xóa nền</t>
  </si>
  <si>
    <t>Chụp và nút dị dạng mạch tủy số hóa xóa
nền</t>
  </si>
  <si>
    <t>Chụp và nút động mạch đốt sống số hóa
xóa nền</t>
  </si>
  <si>
    <t>Chụp, nong và đặt stent điều trị hẹp động
mạch ngoài sọ (mạch cảnh, đốt sống) số
hóa xóa nền</t>
  </si>
  <si>
    <t>Chụp và nong hẹp động mạch nội sọ số
hóa xóa nền</t>
  </si>
  <si>
    <t>Chụp, nong và đặt Stent điều trị hẹp
động mạch nội sọ số hóa xóa nền</t>
  </si>
  <si>
    <t>Chụp và bơm thuốc tiêu sợi huyết đường
động mạch điều trị tắc động mạch não
cấp số hóa xóa nền</t>
  </si>
  <si>
    <t>Chụp và can thiệp lấy huyết khối động
mạch não số hóa xóa nền</t>
  </si>
  <si>
    <t>Chụp và can thiệp các bệnh lý hệ tĩnh
mạch não số hóa xóa nền</t>
  </si>
  <si>
    <t>Chụp và nút mạch điều trị chảy máu mũi
số hóa xóa nền</t>
  </si>
  <si>
    <t>Chụp và nút mạch điều trị u xơ mũi họng
số hóa xóa nền</t>
  </si>
  <si>
    <t>Chụp và nút mạch điều trị bệnh lý dị
dạng mạch vùng đầu mặt cổ và hàm mặt
số hóa xóa nền</t>
  </si>
  <si>
    <t>03.2318.0058</t>
  </si>
  <si>
    <t>Nút động mạch kết hợp hoá chất điều trị
ung thư gan trước phẫu thuật</t>
  </si>
  <si>
    <t>16.276.000</t>
  </si>
  <si>
    <t>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t>
  </si>
  <si>
    <t>03.2319.0058</t>
  </si>
  <si>
    <t>Nút động mạch kết hợp hoá chất điều trị
ung thư thận trước phẫu thuật</t>
  </si>
  <si>
    <t>13.0042.0058</t>
  </si>
  <si>
    <t>Nút mạch cầm máu trong sản khoa</t>
  </si>
  <si>
    <t>Chụp và nút mạch điều trị u gan số hóa
xóa nền</t>
  </si>
  <si>
    <t>Chụp và nút động mạch gan số hóa xóa
nền</t>
  </si>
  <si>
    <t>Chụp nút mạch điều trị ung thư gan
(TACE)</t>
  </si>
  <si>
    <t>Chụp và nút hệ tĩnh mạch cửa gan số hóa
xóa nền</t>
  </si>
  <si>
    <t>Chụp và nút động mạch phế quản số hóa
xóa nền</t>
  </si>
  <si>
    <t>Chụp và can thiệp mạch phổi số hóa xóa
nền</t>
  </si>
  <si>
    <t>Chụp và nút mạch mạc treo (tràng trên,
tràng dưới) số hóa xóa nền</t>
  </si>
  <si>
    <t>Chụp và nút mạch điều trị u xơ tử cung
số hóa xóa nền</t>
  </si>
  <si>
    <t>Chụp và nút mạch điều trị lạc nội mạch
trong cơ tử cung số hóa xóa nền</t>
  </si>
  <si>
    <t>Chụp và nút động mạch tử cung số hóa
xóa nền</t>
  </si>
  <si>
    <t>Chụp và nút giãn tĩnh mạch tinh số hóa
xóa nền</t>
  </si>
  <si>
    <t>Chụp và nút giãn tĩnh mạch buồng trứng
số hóa xóa nền</t>
  </si>
  <si>
    <t>Chụp và can thiệp mạch lách số hóa xóa
nền</t>
  </si>
  <si>
    <t>Chụp và can thiệp mạch tá tụy số hóa
xóa nền</t>
  </si>
  <si>
    <t>Chụp, nong và đặt stent động mạch mạc
treo (tràng trên, tràng dưới) số hóa xóa
nền</t>
  </si>
  <si>
    <t>Chụp, nong và đặt Stent động mạch thận
số hóa xóa nền</t>
  </si>
  <si>
    <t>Chụp và nút dị dạng động mạch thận số
hóa xóa nền</t>
  </si>
  <si>
    <t>Chụp và nút mạch bằng hạt DC Bead gắn
hóa chất điều trị u gan số hóa xóa nền</t>
  </si>
  <si>
    <t>Chụp và tạo luồng thông cửa chủ qua da
(TIPS) số hóa xóa nền</t>
  </si>
  <si>
    <t>Chụp và điều trị giãn tĩnh mạch dạ dày
số hóa xóa nền</t>
  </si>
  <si>
    <t>Chụp và điều trị giãn tĩnh mạch thực
quản xuyên gan qua da số hóa xóa nền</t>
  </si>
  <si>
    <t>Chụp và nút động mạch điều trị cầm máu
các tạng số hóa xóa nền</t>
  </si>
  <si>
    <t>Chụp và nút dị dạng mạch các tạng số
hóa xóa nền</t>
  </si>
  <si>
    <t>Chụp và bơm dược chất phóng xạ, hạt
phóng xạ điều trị khối u số hóa xóa nền</t>
  </si>
  <si>
    <t>Chụp và nút mạch tiền phẫu các khối u
số hóa xóa nền</t>
  </si>
  <si>
    <t>Chụp và nút mạch điều trị phì đại lành
tính tuyến tiền liệt</t>
  </si>
  <si>
    <t>Nút động mạch trong điều trị chảy máu
do ung thư tuyến tiền liệt</t>
  </si>
  <si>
    <t>Nút động mạch trong điều trị chảy máu
do các khối u ác tính vùng tiểu khung
(ung thư cổ tử cung, ung thư bàng quang
không có chỉ định phẫu thuật, …)</t>
  </si>
  <si>
    <t>Chụp và nút mạch điều trị u phổi [dưới
DSA]</t>
  </si>
  <si>
    <t>Chụp và nút mạch điều trị u trung thất
[dưới DSA]</t>
  </si>
  <si>
    <t>Đặt cổng truyền hóa chất dưới da số hóa
xóa nền</t>
  </si>
  <si>
    <t>3.411.000</t>
  </si>
  <si>
    <t>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t>
  </si>
  <si>
    <t>Điều trị tiêm xơ trực tiếp qua da số hóa
xóa nền</t>
  </si>
  <si>
    <t>Điều trị bơm tắc mạch trực tiếp qua da số
hóa xóa nền</t>
  </si>
  <si>
    <t>Dẫn lưu các ổ dịch ngực/bụng số hóa xóa
nền</t>
  </si>
  <si>
    <t>Dẫn lưu áp xe các tạng (gan, lách, thận,
ruột thừa..) số hóa xóa nền</t>
  </si>
  <si>
    <t>Chụp và sinh thiết gan qua tĩnh mạch
trên gan số hóa xóa nền</t>
  </si>
  <si>
    <t>3.479.000</t>
  </si>
  <si>
    <t>Đốt sóng cao tần điều trị suy giãn tĩnh
mạch số hóa xóa nền</t>
  </si>
  <si>
    <t>Nong và đặt Stent điều trị hẹp tắc vị
tràng số hóa xóa nền</t>
  </si>
  <si>
    <t>Can thiệp điều trị hẹp đại tràng trước và
sau phẫu thuật số hóa xóa nền</t>
  </si>
  <si>
    <t>Nong đặt Stent thực quản, dạ dày số hóa
xóa nền</t>
  </si>
  <si>
    <t>Chọc hút ổ dịch/áp xe não dưới cắt lớp vi
tính</t>
  </si>
  <si>
    <t>1.715.000</t>
  </si>
  <si>
    <t>Chưa bao gồm ống dẫn lưu
các loại; bộ kim chọc, kim
đốt, kim định vị, thuốc gây
xơ, dây dẫn các loại.</t>
  </si>
  <si>
    <t>Dẫn lưu các ổ dịch trong ổ bụng dưới
hướng dẫn cắt lớp vi tính</t>
  </si>
  <si>
    <t>Dẫn lưu dịch, áp xe, nang dưới hướng
dẫn cắt lớp bi tính</t>
  </si>
  <si>
    <t>02.0034.0061</t>
  </si>
  <si>
    <t>Nong khí quản, phế quản bằng nội soi
ống cứng</t>
  </si>
  <si>
    <t>7.633.000</t>
  </si>
  <si>
    <t>Chưa bao gồm kim chọc,
bóng nong, bộ nong, stent,
các sonde dẫn, các dây dẫn,
ống thông, rọ lấy dị vật.</t>
  </si>
  <si>
    <t>03.2350.0061</t>
  </si>
  <si>
    <t>Đặt dẫn lưu đường mật xuống tá tràng
theo đường qua da</t>
  </si>
  <si>
    <t>Sinh thiết trong lòng đường mật qua da
số hóa xóa nền</t>
  </si>
  <si>
    <t>10.1089.0062</t>
  </si>
  <si>
    <t>Phẫu thuật tạo hình nhân nhầy đĩa đệm
cột sống cổ bằng sóng cao tần</t>
  </si>
  <si>
    <t>2.686.000</t>
  </si>
  <si>
    <t>Chưa bao gồm đốt sóng cao
tần và dây dẫn tín hiệu.</t>
  </si>
  <si>
    <t>10.1090.0062</t>
  </si>
  <si>
    <t>Phẫu thuật tạo hình nhân nhầy đĩa đệm
cột sống thắt lưng bằng sóng cao tần</t>
  </si>
  <si>
    <t>12.0229.0062</t>
  </si>
  <si>
    <t>Đốt nhiệt sóng cao tần điều trị ung thư-
gan</t>
  </si>
  <si>
    <t>2.469.000</t>
  </si>
  <si>
    <t>Đốt sóng cao tần điều trị u gan dưới
hướng dẫn cắt lớp vi tính</t>
  </si>
  <si>
    <t>Đốt sóng cao tần điều trị các u tạng dưới
hướng dẫn cắt lớp vi tính</t>
  </si>
  <si>
    <t>02.0331.0063</t>
  </si>
  <si>
    <t>Siêu âm can thiệp - điều trị sóng cao tần
khối ung thư gan bằng kimm chùm
Leveen</t>
  </si>
  <si>
    <t>1.949.000</t>
  </si>
  <si>
    <t>Chưa bao gồm kim đốt sóng
cao tần và dây dẫn tín hiệu.</t>
  </si>
  <si>
    <t>02.0332.0063</t>
  </si>
  <si>
    <t>Siêu âm can thiệp - điều trị sóng cao tần
khối ung thư gan bằng kim đơn cực</t>
  </si>
  <si>
    <t>Đốt sóng cao tần điều trị u gan dưới
hướng dẫn siêu âm</t>
  </si>
  <si>
    <t>Đốt sóng cao tần điều trị các u tạng dưới
hướng dẫn siêu âm</t>
  </si>
  <si>
    <t>Đốt sóng cao tần điều trị ung thư gan
(RFA) dưới hướng dẫn siêu âm</t>
  </si>
  <si>
    <t>4.465.000</t>
  </si>
  <si>
    <t>Chưa bao gồm vật tư tiêu
hao: kim chọc, xi măng, các
vật liệu bơm, chất gây tắc,
bơm áp lực đẩy xi măng</t>
  </si>
  <si>
    <t>Điều trị u xương dạng xương số hóa xóa
nền</t>
  </si>
  <si>
    <t>Điều trị các tổn thương xương số hóa
xóa nền</t>
  </si>
  <si>
    <t>Điều trị thoát vị đĩa đệm qua da số hóa
xóa nền</t>
  </si>
  <si>
    <t>4.533.000</t>
  </si>
  <si>
    <t>Tạo hình và đổ xi măng cột sống
(kyphoplasty)</t>
  </si>
  <si>
    <t>Điều trị các khối u tạng (thận, lách,
tụy...) số hóa xóa nền</t>
  </si>
  <si>
    <t>Đốt sóng cao tần điều trị các khối u số
hóa xóa nền</t>
  </si>
  <si>
    <t>Diệt hạch điều trị đau dây V số hóa xóa
nền</t>
  </si>
  <si>
    <t>Tạo hình đặt Stent và bơm xi măng điều
trị xẹp đốt sống [dưới DSA]</t>
  </si>
  <si>
    <t>Chụp cộng hưởng từ sọ não có tiêm chất
tương phản (0.2-1.5T)</t>
  </si>
  <si>
    <t>3.371.000</t>
  </si>
  <si>
    <t>Chụp cộng hưởng từ não- mạch não có
tiêm chất tương phản (0.2-1.5T)</t>
  </si>
  <si>
    <t>Chụp cộng hưởng từ hệ mạch cổ có tiêm
chất tương phản (0.2-1.5T)</t>
  </si>
  <si>
    <t>Chụp cộng hưởng từ tuyến yên có tiêm
chất tương phản (khảo sát động học) (0.2-
1.5T)</t>
  </si>
  <si>
    <t>Chụp cộng hưởng từ hốc mắt và thần
kinh thị giác có tiêm chất tương phản
(0.2-1.5T)</t>
  </si>
  <si>
    <t>Chụp cộng hưởng từ tưới máu não
(perfusion) (0.2-1.5T)</t>
  </si>
  <si>
    <t>Chụp cộng hưởng từ đáy sọ và xương đá
(0.2-1.5T)</t>
  </si>
  <si>
    <t>Chụp cộng hưởng từ vùng mặt – cổ có
tiêm tương phản (0.2-1.5T)</t>
  </si>
  <si>
    <t>Chụp cộng hưởng từ lồng ngực có tiêm
thuốc cản quang (0.2-1.5T)</t>
  </si>
  <si>
    <t>Chụp cộng hưởng từ thông khí phổi
(Heli) (0.2-1.5T)</t>
  </si>
  <si>
    <t>Chụp cộng hưởng từ tuyến vú động học
có tiêm tương phản (0.2-1.5T)</t>
  </si>
  <si>
    <t>Chụp cộng hưởng từ tầng bụng có tiêm
chất tương phản (gồm: chụp cộng hưởng
từ gan-mật, tụy, lách, thận, dạ dày-tá
tràng...) (0.2-1.5T)</t>
  </si>
  <si>
    <t>Chụp cộng hưởng từ vùng chậu dò hậu
môn (0.2-1.5T)</t>
  </si>
  <si>
    <t>Chụp cộng hưởng từ vùng chậu có tiêm
chất tương phản (gồm: chụp cộng hưởng
từ tử cung-phần phụ, tiền liệt tuyến, đại
tràng chậu hông, trực tràng, các khối u
vùng chậu…) (0.2-1.5T)</t>
  </si>
  <si>
    <t>Chụp cộng hưởng từ bìu, dương vật có
tiêm chất tương phản (0.2-1.5T)</t>
  </si>
  <si>
    <t>Chụp cộng hưởng từ ruột non
(enteroclysis) (0.2-1.5T)</t>
  </si>
  <si>
    <t>Chụp cộng hưởng từ nội soi ảo khung đại
tràng (virtual colonoscopy) (0.2-1.5T)</t>
  </si>
  <si>
    <t>Chụp cộng hưởng từ tuyến tiền liệt có
tiêm tương phản (0.2-1.5T)</t>
  </si>
  <si>
    <t>Chụp cộng hưởng từ đánh giá bánh nhau
(rau) (0.2-1.5T)</t>
  </si>
  <si>
    <t>Chụp cộng hưởng từ cột sống cổ có tiêm
tương phản (0.2-1.5T)</t>
  </si>
  <si>
    <t>Chụp cộng hưởng từ cột sống ngực có
tiêm tương phản (0.2-1.5T)</t>
  </si>
  <si>
    <t>Chụp cộng hưởng từ cột sống thắt lưng -
cùng có tiêm tương phản (0.2-1.5T)</t>
  </si>
  <si>
    <t>Chụp cộng hưởng từ khớp có tiêm tương
phản tĩnh mạch (0.2-1.5T)</t>
  </si>
  <si>
    <t>Chụp cộng hưởng từ khớp có tiêm tương
phản nội khớp (0.2-1.5T)</t>
  </si>
  <si>
    <t>Chụp cộng hưởng từ xương và tủy xương
có tiêm tương phản (0.2-1.5T)</t>
  </si>
  <si>
    <t>Chụp cộng hưởng từ phần mềm chi có
tiêm tương phản (0.2-1.5T)</t>
  </si>
  <si>
    <t>Chụp cộng hưởng từ động mạch chủ-
chậu (1.5T)</t>
  </si>
  <si>
    <t>Chụp cộng hưởng từ động mạch chủ-
ngực (1.5T)</t>
  </si>
  <si>
    <t>Chụp cộng hưởng từ động mạch vành
(1.5T)</t>
  </si>
  <si>
    <t>Chụp cộng hưởng từ tầng trên ổ bụng có
khảo sát mạch các tạng (bao gồm mạch:
gan, tụy, lách và mạch khối u) (1.5T)</t>
  </si>
  <si>
    <t>Chụp cộng hưởng từ động mạch chi trên
có tiêm tương phản (1.5T)</t>
  </si>
  <si>
    <t>Chụp cộng hưởng từ động mạch chi dưới
có tiêm tương phản (1.5T)</t>
  </si>
  <si>
    <t>Chụp cộng hưởng từ tĩnh mạch có tiêm
tương phản (1.5T)</t>
  </si>
  <si>
    <t>Chụp cộng hưởng từ bạch mạch có tiêm
tương phản không đặc hiệu (1.5T)</t>
  </si>
  <si>
    <t>Chụp cộng hưởng từ bạch mạch có tiêm
tương phản đặc hiệu (1.5T)</t>
  </si>
  <si>
    <t>Chụp cộng hưởng từ bệnh lý cơ tim có
tiêm thuốc tương phản</t>
  </si>
  <si>
    <t>Chụp cộng hưởng từ tim đánh giá các
khối u tim có tiêm thuốc tương phản</t>
  </si>
  <si>
    <t>Chụp cộng hưởng từ tim đánh giá các
bệnh lý tim bẩm sinh có tiêm thuốc
tương phản</t>
  </si>
  <si>
    <t>Chụp cộng hưởng từ tim đánh giá các
bệnh lý tim bẩm sinh</t>
  </si>
  <si>
    <t>Chụp cộng hưởng từ tim đánh giá khuếch
tán sức căng (DTI - Diffusion Tensor
Imaging)</t>
  </si>
  <si>
    <t>2.251.000</t>
  </si>
  <si>
    <t>Chụp cộng hưởng từ não- mạch não
không tiêm chất tương phản (0.2-1.5T)</t>
  </si>
  <si>
    <t>Chụp cộng hưởng từ hệ mạch cổ không
tiêm chất tương phản (0.2-1.5T)</t>
  </si>
  <si>
    <t>Chụp cộng hưởng từ hốc mắt và thần
kinh thị giác (0.2-1.5T)</t>
  </si>
  <si>
    <t>18.0308.0066</t>
  </si>
  <si>
    <t>Chụp cộng hưởng từ khuếch tán (DWI -
Diffusion-weighted Imaging) (0.2-1.5T)</t>
  </si>
  <si>
    <t>Chụp cộng hưởng từ vùng mặt – cổ (0.2-
1.5T)</t>
  </si>
  <si>
    <t>Chụp cộng hưởng từ tầng bụng không
tiêm chất tương phản (gồm: chụp cộng
hưởng từ gan-mật, tụy, lách, thận, dạ dày-
tá tràng...) (0.2-1.5T)</t>
  </si>
  <si>
    <t>Chụp cộng hưởng từ vùng chậu (gồm:
chụp cộng hưởng từ tử cung-phần phụ,
tiền liệt tuyến, đại tràng chậu hông, trực
tràng, các khối u vùng chậu…) (0.2-1.5T)</t>
  </si>
  <si>
    <t>Chụp cộng hưởng từ bìu, dương vật (0.2-
1.5T)</t>
  </si>
  <si>
    <t>Chụp cộng hưởng từ động học sàn chậu,
tống phân (defecography-MR) (0.2-1.5T)</t>
  </si>
  <si>
    <t>Chụp cộng hưởng từ cột sống cổ (0.2-
1.5T)</t>
  </si>
  <si>
    <t>Chụp cộng hưởng từ cột sống ngực (0.2-
1.5T)</t>
  </si>
  <si>
    <t>Chụp cộng hưởng từ cột sống thắt lưng -
cùng (0.2-1.5T)</t>
  </si>
  <si>
    <t>Chụp cộng hưởng từ xương và tủy xương
(0.2-1.5T)</t>
  </si>
  <si>
    <t>Chụp cộng hưởng từ phần mềm chi (0.2-
1.5T)</t>
  </si>
  <si>
    <t>Chụp cộng hưởng từ động mạch chi trên
(1.5T)</t>
  </si>
  <si>
    <t>Chụp cộng hưởng từ động mạch chi dưới
(1.5T)</t>
  </si>
  <si>
    <t>Chụp cộng hưởng từ dây thần kinh ngoại
biên (neurography MR) (1.5T)</t>
  </si>
  <si>
    <t>Chụp cộng hưởng từ tim đánh giá quá tải
sắt</t>
  </si>
  <si>
    <t>Chụp cộng hưởng từ gan với chất tương
phản đặc hiệu mô (0.2-1.5T)</t>
  </si>
  <si>
    <t>11.282.000</t>
  </si>
  <si>
    <t>Chụp cộng hưởng từ gan với chất tương
phản đặc hiệu mô (≥ 3T)</t>
  </si>
  <si>
    <t>Chụp cộng hưởng từ phổ não (spect tính
rography) (0.2-1.5T)</t>
  </si>
  <si>
    <t>4.426.000</t>
  </si>
  <si>
    <t>Chụp cộng hưởng từ các bó sợi thần kinh
(tractography) hay Chụp Cộng hưởng từ
khuếch tán sức căng (DTI - Diffusion
Tensor Imaging) (0.2-1.5T)</t>
  </si>
  <si>
    <t>Chụp cộng hưởng từ sọ não chức năng
(0.2-1.5T)</t>
  </si>
  <si>
    <t>Chụp cộng hưởng từ phổ tuyến vú (0.2-
1.5T)</t>
  </si>
  <si>
    <t>Chụp cộng hưởng từ phổ tuyến tiền liệt
(0.2-1.5T)</t>
  </si>
  <si>
    <t>Chụp cộng hưởng từ tưới máu các tạng
(1.5T)</t>
  </si>
  <si>
    <t>Chụp cộng hưởng từ tim sử dụng chất
gắng sức đánh giá tưới máu cơ tim có
tiêm thuốc tương phản</t>
  </si>
  <si>
    <t>02.0003.0073</t>
  </si>
  <si>
    <t>Bơm streptokinase vào khoang màng phổi</t>
  </si>
  <si>
    <t>1.228.000</t>
  </si>
  <si>
    <t>10.1088.0088</t>
  </si>
  <si>
    <t>Điều trị thoát vị đĩa đệm qua da dưới
hướng dẫn của cắt lớp hoặc cộng hưởng
từ</t>
  </si>
  <si>
    <t>1.789.000</t>
  </si>
  <si>
    <t>02.0006.0088</t>
  </si>
  <si>
    <t>Chọc dò trung thất dưới hướng dẫn của
chụp cắt lớp vi tính</t>
  </si>
  <si>
    <t>10.0312.0088</t>
  </si>
  <si>
    <t>03.2809.0093</t>
  </si>
  <si>
    <t>2.575.000</t>
  </si>
  <si>
    <t>22.0128.0093</t>
  </si>
  <si>
    <t>Thủ thuật chọc hút tủy làm tủy đồ (sử
dụng máy khoan cầm tay)</t>
  </si>
  <si>
    <t>2.560.000</t>
  </si>
  <si>
    <t>Dẫn lưu ổ áp xe phổi dưới hướng dẫn
của siêu âm</t>
  </si>
  <si>
    <t>1.349.000</t>
  </si>
  <si>
    <t>03.3248.0095</t>
  </si>
  <si>
    <t>1.017.000</t>
  </si>
  <si>
    <t>03.2325.0096</t>
  </si>
  <si>
    <t>Đặt sonde dẫn lưu khoang màng phổi
dưới hướng dẫn của chụp cắt lớp vi tính</t>
  </si>
  <si>
    <t>2.092.000</t>
  </si>
  <si>
    <t>03.2327.0096</t>
  </si>
  <si>
    <t>Dẫn lưu ổ áp xe phổi dưới hướng dẫn
của máy chụp cắt lớp vi tính</t>
  </si>
  <si>
    <t>Dẫn lưu màng phổi, ổ áp xe phổi dưới
hướng dẫn của chụp cắt lớp vi tính</t>
  </si>
  <si>
    <t>1.494.000</t>
  </si>
  <si>
    <t>01.0243.0096</t>
  </si>
  <si>
    <t>1.478.000</t>
  </si>
  <si>
    <t>01.0009.0098</t>
  </si>
  <si>
    <t>1.596.000</t>
  </si>
  <si>
    <t>01.0008.0100</t>
  </si>
  <si>
    <t>Đặt catheter tĩnh mạch trung tâm nhiều
nòng</t>
  </si>
  <si>
    <t>1.342.000</t>
  </si>
  <si>
    <t>02.0183.0100</t>
  </si>
  <si>
    <t>Đặt catheter tĩnh mạch cảnh để lọc máu
cấp cứu</t>
  </si>
  <si>
    <t>03.0035.0100</t>
  </si>
  <si>
    <t>01.0318.0100</t>
  </si>
  <si>
    <t>Đặt catheter tĩnh mạch trung tâm hai
nòng dưới hướng dẫn của siêu âm</t>
  </si>
  <si>
    <t>1.327.000</t>
  </si>
  <si>
    <t>01.0319.0100</t>
  </si>
  <si>
    <t>Đặt catheter tĩnh mạch trung tâm ba nòng
dưới hướng dẫn của siêu âm</t>
  </si>
  <si>
    <t>01.0172.0101</t>
  </si>
  <si>
    <t>Đặt catheter lọc máu cấp cứu</t>
  </si>
  <si>
    <t>Chỉ áp dụng với trường hợp
lọc máu.</t>
  </si>
  <si>
    <t>02.0185.0101</t>
  </si>
  <si>
    <t>Đặt catheter hai nòng tĩnh mạch cảnh
trong để lọc máu</t>
  </si>
  <si>
    <t>02.0186.0101</t>
  </si>
  <si>
    <t>Đặt catheter hai nòng tĩnh mạch dưới
đòn để lọc máu</t>
  </si>
  <si>
    <t>02.0498.0101</t>
  </si>
  <si>
    <t>Đặt catheter một nòng hoặc hai nòng tĩnh
mạch đùi để lọc máu</t>
  </si>
  <si>
    <t>03.0117.0101</t>
  </si>
  <si>
    <t>02.0184.0102</t>
  </si>
  <si>
    <t>Đặt catheter hai nòng có cuff, tạo đường
hầm để lọc máu</t>
  </si>
  <si>
    <t>7.503.000</t>
  </si>
  <si>
    <t>27.0378.0104</t>
  </si>
  <si>
    <t>Nội soi nong niệu quản hẹp</t>
  </si>
  <si>
    <t>1.984.000</t>
  </si>
  <si>
    <t>Chưa bao gồm Sonde JJ.</t>
  </si>
  <si>
    <t>10.0335.0104</t>
  </si>
  <si>
    <t>Đặt ống thông JJ trong hẹp niệu quản</t>
  </si>
  <si>
    <t>1.128.000</t>
  </si>
  <si>
    <t>02.0484.0104</t>
  </si>
  <si>
    <t>Đặt ống thông niệu quản qua nội soi
(sonde JJ) có tiền mê</t>
  </si>
  <si>
    <t>1.112.000</t>
  </si>
  <si>
    <t>02.0190.0104</t>
  </si>
  <si>
    <t>Đặt ống thông niệu quản qua nội soi
(sond JJ)</t>
  </si>
  <si>
    <t>1.196.000</t>
  </si>
  <si>
    <t>03.1074.0104</t>
  </si>
  <si>
    <t>Nội soi đặt ống thông niệu quản (sonde
JJ)</t>
  </si>
  <si>
    <t>10.0313.0104</t>
  </si>
  <si>
    <t>Dẫn lưu đài bể thận qua da</t>
  </si>
  <si>
    <t>10.0318.0104</t>
  </si>
  <si>
    <t>Dẫn lưu thận qua da dưới hướng dẫn của
siêu âm</t>
  </si>
  <si>
    <t>20.0083.0104</t>
  </si>
  <si>
    <t>15.0198.0105</t>
  </si>
  <si>
    <t>Nội soi nong hẹp thực quản có stent</t>
  </si>
  <si>
    <t>1.669.000</t>
  </si>
  <si>
    <t>Chưa bao gồm stent.</t>
  </si>
  <si>
    <t>20.0053.0105</t>
  </si>
  <si>
    <t>Nội soi đặt bộ Stent thực quản, dạ dày, tá
tràng, đại tràng, trực tràng</t>
  </si>
  <si>
    <t>02.0462.0106</t>
  </si>
  <si>
    <t>Điều trị rung nhĩ bằng sóng cao tần</t>
  </si>
  <si>
    <t>4.711.000</t>
  </si>
  <si>
    <t>Chưa bao gồm bộ dụng cụ
điều trị rối loạn nhịp tim có
sử dụng hệ thống lập bản đồ
ba chiều giải phẫu - điện học
các buồng tim.</t>
  </si>
  <si>
    <t>02.0463.0106</t>
  </si>
  <si>
    <t>Điều trị rối loạn nhịp tim phức tạp bằng
sóng cao tần</t>
  </si>
  <si>
    <t>02.0086.0106</t>
  </si>
  <si>
    <t>Điều trị rối loạn nhịp tim bằng sóng tần
số radio</t>
  </si>
  <si>
    <t>02.0087.0106</t>
  </si>
  <si>
    <t>Điều trị rung nhĩ bằng năng lượng sóng
tần số radio sử dụng hệ thống lập bản đồ
ba chiều giải phẫu - điện học các buồng
tim</t>
  </si>
  <si>
    <t>02.0438.0106</t>
  </si>
  <si>
    <t>Điều trị rối loạn nhịp tim phức tạp bằng
sóng có tần số Radio có sử dụng hệ
thống lập bản đồ ba chiều giải phẫu –
điện học các buồng tim</t>
  </si>
  <si>
    <t>03.2292.0106</t>
  </si>
  <si>
    <t>02.0461.0107</t>
  </si>
  <si>
    <t>Điều trị rối loạn nhịp tim bằng sóng cao
tần thông thường</t>
  </si>
  <si>
    <t>2.650.000</t>
  </si>
  <si>
    <t>Chưa bao gồm bộ dụng cụ
mở mạch máu, dây dẫn và
ống thông điều trị laser.</t>
  </si>
  <si>
    <t>02.0088.0107</t>
  </si>
  <si>
    <t>Điều trị suy tĩnh mạch bằng Laser nội
mạch</t>
  </si>
  <si>
    <t>2.734.000</t>
  </si>
  <si>
    <t>03.2315.0107</t>
  </si>
  <si>
    <t>02.0089.0108</t>
  </si>
  <si>
    <t>Điều trị suy tĩnh mạch bằng năng lượng
sóng tần số radio</t>
  </si>
  <si>
    <t>2.630.000</t>
  </si>
  <si>
    <t>Chưa bao gồm bộ dụng cụ
mở mạch máu và ống thông
điều trị RF.</t>
  </si>
  <si>
    <t>01.0200.0110</t>
  </si>
  <si>
    <t>Lọc máu hấp phụ phân tử tái tuần hoàn
(gan nhân tạo - MARS)</t>
  </si>
  <si>
    <t>2.654.000</t>
  </si>
  <si>
    <t>Chưa bao gồm hệ thống quả
lọc và dịch lọc.</t>
  </si>
  <si>
    <t>03.0121.0110</t>
  </si>
  <si>
    <t>Siêu lọc máu tái hấp phụ phân tử (gan
nhân tạo) (MARS)</t>
  </si>
  <si>
    <t>02.0202.0115</t>
  </si>
  <si>
    <t>Lấy sỏi niệu quản qua nội soi</t>
  </si>
  <si>
    <t>1.351.000</t>
  </si>
  <si>
    <t>Chưa bao gồm sonde niệu
quản và dây dẫn Guide wire.</t>
  </si>
  <si>
    <t>03.1077.0115</t>
  </si>
  <si>
    <t>Nội soi lấy sỏi niệu quản</t>
  </si>
  <si>
    <t>20.0085.0115</t>
  </si>
  <si>
    <t>01.0188.0117</t>
  </si>
  <si>
    <t>1.304.000</t>
  </si>
  <si>
    <t>02.0206.0117</t>
  </si>
  <si>
    <t>Lọc màng bụng liên tục 24 h bằng máy</t>
  </si>
  <si>
    <t>03.0118.0117</t>
  </si>
  <si>
    <t>Lọc màng bụng cấp cứu</t>
  </si>
  <si>
    <t>01.0116.0118</t>
  </si>
  <si>
    <t>Nội soi bơm rửa phế quản cấp cứu lấy
bệnh phẩm ở người bệnh thở máy</t>
  </si>
  <si>
    <t>2.730.000</t>
  </si>
  <si>
    <t>Chưa bao gồm quả lọc, bộ
dây dẫn và dịch lọc.</t>
  </si>
  <si>
    <t>01.0118.0118</t>
  </si>
  <si>
    <t>Nội soi phế quản sinh thiết ở người bệnh
thở máy</t>
  </si>
  <si>
    <t>01.0247.0118</t>
  </si>
  <si>
    <t>Hạ thân nhiệt chỉ huy</t>
  </si>
  <si>
    <t>02.0051.0118</t>
  </si>
  <si>
    <t>Nội soi phế quản qua ống nội khí quản</t>
  </si>
  <si>
    <t>Nội soi phế quản ống mềm ở người bệnh
có thở máy</t>
  </si>
  <si>
    <t>01.0108.0118</t>
  </si>
  <si>
    <t>Nội soi phế quản ống mềm chẩn đoán
cấp cứu ở người bệnh có thở máy</t>
  </si>
  <si>
    <t>2.798.000</t>
  </si>
  <si>
    <t>01.0110.0118</t>
  </si>
  <si>
    <t>Nội soi phế quản ống mềm điều trị cấp
cứu ở người bệnh có thở máy</t>
  </si>
  <si>
    <t>01.0117.0118</t>
  </si>
  <si>
    <t>Nội soi phế quản cấp cứu để cầm máu ở
người bệnh thở máy</t>
  </si>
  <si>
    <t>01.0176.0118</t>
  </si>
  <si>
    <t>Lọc máu liên tục cấp cứu (CVVH)</t>
  </si>
  <si>
    <t>01.0177.0118</t>
  </si>
  <si>
    <t>Lọc máu liên tục cấp cứu có thẩm tách
(CVVHD)</t>
  </si>
  <si>
    <t>01.0178.0118</t>
  </si>
  <si>
    <t>Lọc máu liên tục cấp cứu (CVVH) cho
người bệnh sốc nhiễm khuẩn</t>
  </si>
  <si>
    <t>01.0179.0118</t>
  </si>
  <si>
    <t>Lọc máu liên tục cấp cứu (CVVH) cho
người bệnh suy đa tạng</t>
  </si>
  <si>
    <t>01.0180.0118</t>
  </si>
  <si>
    <t>Lọc máu liên tục cấp cứu (CVVH) cho
người bệnh viêm tụy cấp</t>
  </si>
  <si>
    <t>01.0181.0118</t>
  </si>
  <si>
    <t>Lọc máu thẩm tách liên tục cấp cứu
(CVVHDF)</t>
  </si>
  <si>
    <t>01.0182.0118</t>
  </si>
  <si>
    <t>Lọc máu thẩm tách liên tục cấp cứu
(CVVHDF) cho người bệnh sốc nhiễm
khuẩn</t>
  </si>
  <si>
    <t>01.0183.0118</t>
  </si>
  <si>
    <t>Lọc máu thẩm tách liên tục cấp cứu
(CVVHDF) cho người bệnh suy đa tạng</t>
  </si>
  <si>
    <t>01.0184.0118</t>
  </si>
  <si>
    <t>Lọc máu thẩm tách liên tục cấp cứu
(CVVHDF) cho người bệnh viêm tụy cấp</t>
  </si>
  <si>
    <t>01.0185.0118</t>
  </si>
  <si>
    <t>Lọc máu liên tục cấp cứu (CVVH) cho
người bệnh ARDS</t>
  </si>
  <si>
    <t>01.0186.0118</t>
  </si>
  <si>
    <t>Lọc máu liên tục cấp cứu (SCUF) cho
người bệnh quá tải thể tích.</t>
  </si>
  <si>
    <t>01.0187.0118</t>
  </si>
  <si>
    <t>Lọc máu liên tục cấp cứu (CVVH) cho
người bệnh suy thận cấp do tiêu cơ vân
nặng</t>
  </si>
  <si>
    <t>01.0313.0118</t>
  </si>
  <si>
    <t>Lọc máu liên tục CVVH trong hội chứng
suy hô hấp cấp tiến triển (ARDS)</t>
  </si>
  <si>
    <t>01.0330.0118</t>
  </si>
  <si>
    <t>Lọc máu liên tục trong hội chứng tiêu cơ
vân cấp</t>
  </si>
  <si>
    <t>01.0331.0118</t>
  </si>
  <si>
    <t>Lọc máu thẩm tách liên tục trong hội
chứng tiêu cơ vân cấp</t>
  </si>
  <si>
    <t>01.0332.0118</t>
  </si>
  <si>
    <t>Lọc máu hấp phụ cytokine với quả lọc
pmx (polymicin b)</t>
  </si>
  <si>
    <t>02.0234.0118</t>
  </si>
  <si>
    <t>Siêu lọc máu chậm liên tục (SCUF)</t>
  </si>
  <si>
    <t>02.0235.0118</t>
  </si>
  <si>
    <t>Siêu lọc máu liên tục cấp cứu (SCUF)
cho người bệnh quá tải thể tích.</t>
  </si>
  <si>
    <t>03.0114.0118</t>
  </si>
  <si>
    <t>Lọc máu liên tục (CRRT)</t>
  </si>
  <si>
    <t>03.0115.0118</t>
  </si>
  <si>
    <t>Lọc máu hấp thụ bằng than hoạt</t>
  </si>
  <si>
    <t>09.0130.0118</t>
  </si>
  <si>
    <t>Lọc máu liên tục</t>
  </si>
  <si>
    <t>11.0144.0118</t>
  </si>
  <si>
    <t>Siêu lọc máu liên tục 24h điều trị nhiễm
độc, nhiễm khuẩn do bỏng</t>
  </si>
  <si>
    <t>11.0145.0118</t>
  </si>
  <si>
    <t>Siêu lọc máu liên tục 48h điều trị nhiễm
độc, nhiễm khuẩn do bỏng</t>
  </si>
  <si>
    <t>11.0146.0118</t>
  </si>
  <si>
    <t>Siêu lọc máu liên tục kết hợp thẩm tách
24h điều trị nhiễm độc, nhiễm khuẩn do
bỏng</t>
  </si>
  <si>
    <t>11.0147.0118</t>
  </si>
  <si>
    <t>Siêu lọc máu liên tục kết hợp thẩm tách
48h điều trị nhiễm độc, nhiễm khuẩn do
bỏng</t>
  </si>
  <si>
    <t>22.0507.0118</t>
  </si>
  <si>
    <t>01.0189.0119</t>
  </si>
  <si>
    <t>Lọc và tách huyết tương chọn lọc</t>
  </si>
  <si>
    <t>2.199.000</t>
  </si>
  <si>
    <t>Chưa bao gồm quả lọc tách
huyết tương, quả lọc hấp phụ
các loại, các cỡ, bộ dây dẫn
và huyết tương đông lạnh
hoặc dung dịch albumin.</t>
  </si>
  <si>
    <t>01.0192.0119</t>
  </si>
  <si>
    <t>Thay huyết tương sử dụng huyết tương</t>
  </si>
  <si>
    <t>01.0193.0119</t>
  </si>
  <si>
    <t>Thay huyết tương sử dụng albumin</t>
  </si>
  <si>
    <t>01.0194.0119</t>
  </si>
  <si>
    <t>Lọc huyết tương sử dụng 2 quả lọc</t>
  </si>
  <si>
    <t>01.0195.0119</t>
  </si>
  <si>
    <t>Thay huyết tương trong hội chứng
Guillain-Barré, nhược cơ</t>
  </si>
  <si>
    <t>01.0196.0119</t>
  </si>
  <si>
    <t>Thay huyết tương trong lupus ban đỏ rải
rác</t>
  </si>
  <si>
    <t>01.0197.0119</t>
  </si>
  <si>
    <t>Thay huyết tương trong hội chứng xuất
huyết giảm tiểu cầu tắc mạch (hội chứng
TTP)</t>
  </si>
  <si>
    <t>01.0198.0119</t>
  </si>
  <si>
    <t>Thay huyết tương trong suy gan cấp</t>
  </si>
  <si>
    <t>01.0199.0119</t>
  </si>
  <si>
    <t>Lọc máu hấp phụ với than hoạt trong ngộ
độc cấp</t>
  </si>
  <si>
    <t>02.0205.0119</t>
  </si>
  <si>
    <t>Lọc huyết tương (Plasmapheresis)</t>
  </si>
  <si>
    <t>02.0207.0119</t>
  </si>
  <si>
    <t>Lọc huyết tương sử dụng 2 quả lọc trong
Lupus</t>
  </si>
  <si>
    <t>02.0208.0119</t>
  </si>
  <si>
    <t>Lọc huyết tương sử dụng 2 quả lọc (quả
lọc kép)</t>
  </si>
  <si>
    <t>02.0239.0119</t>
  </si>
  <si>
    <t>03.0116.0119</t>
  </si>
  <si>
    <t>Thay huyết tương</t>
  </si>
  <si>
    <t>03.0120.0119</t>
  </si>
  <si>
    <t>09.0132.0119</t>
  </si>
  <si>
    <t>Lọc máu thay huyết tương</t>
  </si>
  <si>
    <t>01.0071.0120</t>
  </si>
  <si>
    <t>Mở khí quản cấp cứu</t>
  </si>
  <si>
    <t>1.805.000</t>
  </si>
  <si>
    <t>01.0073.0120</t>
  </si>
  <si>
    <t>Mở khí quản thường quy</t>
  </si>
  <si>
    <t>1.546.000</t>
  </si>
  <si>
    <t>03.0078.0120</t>
  </si>
  <si>
    <t>Mở khí quản</t>
  </si>
  <si>
    <t>15.0174.0120</t>
  </si>
  <si>
    <t>Phẫu thuật mở khí quản (Gây tê/ gây mê)</t>
  </si>
  <si>
    <t>1.312.000</t>
  </si>
  <si>
    <t>03.3532.0121</t>
  </si>
  <si>
    <t>Mở thông bàng quang</t>
  </si>
  <si>
    <t>1.156.000</t>
  </si>
  <si>
    <t>03.1026.0123</t>
  </si>
  <si>
    <t>Nội soi lồng ngực để chẩn đoán và điều
trị</t>
  </si>
  <si>
    <t>1.915.000</t>
  </si>
  <si>
    <t>27.0078.0124</t>
  </si>
  <si>
    <t>Phẫu thuật nội soi gây dính màng phổi</t>
  </si>
  <si>
    <t>6.392.000</t>
  </si>
  <si>
    <t>27.0087.0124</t>
  </si>
  <si>
    <t>Phẫu thuật nội soi điều trị máu đông
màng phổi</t>
  </si>
  <si>
    <t>27.0088.0124</t>
  </si>
  <si>
    <t>Phẫu thuật nội soi điều trị ổ cặn màng
phổi</t>
  </si>
  <si>
    <t>27.0089.0124</t>
  </si>
  <si>
    <t>Phẫu thuật nội soi lấy dị vật phổi - màng
phổi</t>
  </si>
  <si>
    <t>Nội soi màng phổi, gây dính bằng thuốc/
hóa chất</t>
  </si>
  <si>
    <t>6.133.000</t>
  </si>
  <si>
    <t>01.0101.0125</t>
  </si>
  <si>
    <t>Nội soi màng phổi sinh thiết</t>
  </si>
  <si>
    <t>7.202.000</t>
  </si>
  <si>
    <t>27.0075.0125</t>
  </si>
  <si>
    <t>Phẫu thuật nội soi xử trí tràn máu, tràn
khí màng phổi</t>
  </si>
  <si>
    <t>27.0077.0125</t>
  </si>
  <si>
    <t>Phẫu thuật nội soi gỡ dính - hút rửa màng
phổi trong bệnh lý mủ màng phổi</t>
  </si>
  <si>
    <t>27.0079.0125</t>
  </si>
  <si>
    <t>Phẫu thuật nội soi khâu dò ống ngực</t>
  </si>
  <si>
    <t>27.0082.0125</t>
  </si>
  <si>
    <t>Phẫu thuật nội soi cắt - khâu kén khí phổi</t>
  </si>
  <si>
    <t>27.0090.0125</t>
  </si>
  <si>
    <t>Phẫu thuật nội soi cắt u trung thất nhỏ (&lt;
5 cm)</t>
  </si>
  <si>
    <t>6.943.000</t>
  </si>
  <si>
    <t>Nội soi phế quản ống mềm sinh thiết
niêm mạc phế quản</t>
  </si>
  <si>
    <t>2.059.000</t>
  </si>
  <si>
    <t>02.0048.0127</t>
  </si>
  <si>
    <t>Nội soi phế quản chải phế quản chẩn
đoán</t>
  </si>
  <si>
    <t>03.0053.0127</t>
  </si>
  <si>
    <t>03.1007.0127</t>
  </si>
  <si>
    <t>03.1012.0127</t>
  </si>
  <si>
    <t>Nội soi phế quản sinh thiết xuyên vách
phế quản</t>
  </si>
  <si>
    <t>15.0254.0127</t>
  </si>
  <si>
    <t>Nội soi phế quản ống cứng sinh thiết u
gây tê/gây mê</t>
  </si>
  <si>
    <t>2.127.000</t>
  </si>
  <si>
    <t>01.0106.0128</t>
  </si>
  <si>
    <t>Nội soi khí phế quản cấp cứu</t>
  </si>
  <si>
    <t>1.747.000</t>
  </si>
  <si>
    <t>01.0112.0128</t>
  </si>
  <si>
    <t>Bơm rửa phế quản</t>
  </si>
  <si>
    <t>02.0049.0128</t>
  </si>
  <si>
    <t>03.0057.0128</t>
  </si>
  <si>
    <t>03.1014.0128</t>
  </si>
  <si>
    <t>03.1018.0128</t>
  </si>
  <si>
    <t>03.1019.0128</t>
  </si>
  <si>
    <t>03.0056.0128</t>
  </si>
  <si>
    <t>1.731.000</t>
  </si>
  <si>
    <t>02.0036.0128</t>
  </si>
  <si>
    <t>1.815.000</t>
  </si>
  <si>
    <t>15.0250.0128</t>
  </si>
  <si>
    <t>Nội soi phế quản ống cứng chẩn đoán
gây tê/gây mê</t>
  </si>
  <si>
    <t>15.0253.0129</t>
  </si>
  <si>
    <t>Nội soi phế quản ống mềm lấy dị vật gây
tê/[gây mê]</t>
  </si>
  <si>
    <t>4.476.000</t>
  </si>
  <si>
    <t>03.0073.0129</t>
  </si>
  <si>
    <t>Nội soi khí phế quản lấy dị vật</t>
  </si>
  <si>
    <t>3.620.000</t>
  </si>
  <si>
    <t>03.1014.0129</t>
  </si>
  <si>
    <t>01.0111.0129</t>
  </si>
  <si>
    <t>3.688.000</t>
  </si>
  <si>
    <t>02.0027.0129</t>
  </si>
  <si>
    <t>Kỹ thuật đặt van một chiều nội phế quản</t>
  </si>
  <si>
    <t>02.0036.0129</t>
  </si>
  <si>
    <t>02.0046.0129</t>
  </si>
  <si>
    <t>Nội soi phế quản ống cứng</t>
  </si>
  <si>
    <t>Nội soi phế quản lấy dị vật (ống cứng,
ống mềm)</t>
  </si>
  <si>
    <t>15.0252.0129</t>
  </si>
  <si>
    <t>Nội soi phế quản ống cứng lấy dị vật gây
tê/gây mê</t>
  </si>
  <si>
    <t>20.0031.0129</t>
  </si>
  <si>
    <t>Nội soi khí - phế quản ống mềm lấy dị vật</t>
  </si>
  <si>
    <t>15.0250.0130</t>
  </si>
  <si>
    <t>1.052.000</t>
  </si>
  <si>
    <t>15.0251.0130</t>
  </si>
  <si>
    <t>Nội soi phế quản ống mềm chẩn đoán
gây tê</t>
  </si>
  <si>
    <t>02.0040.0131</t>
  </si>
  <si>
    <t>02.0043.0131</t>
  </si>
  <si>
    <t>02.0048.0131</t>
  </si>
  <si>
    <t>03.0053.0131</t>
  </si>
  <si>
    <t>03.1007.0131</t>
  </si>
  <si>
    <t>03.1012.0131</t>
  </si>
  <si>
    <t>03.1014.0131</t>
  </si>
  <si>
    <t>15.0254.0131</t>
  </si>
  <si>
    <t>15.0255.0131</t>
  </si>
  <si>
    <t>Nội soi phế quản ống mềm sinh thiết u
gây tê</t>
  </si>
  <si>
    <t>20.0017.0131</t>
  </si>
  <si>
    <t>Nội soi khí - phế quản ống mềm sinh
thiết xuyên vách</t>
  </si>
  <si>
    <t>15.0253.0132</t>
  </si>
  <si>
    <t>3.956.000</t>
  </si>
  <si>
    <t>3.100.000</t>
  </si>
  <si>
    <t>03.0073.0132</t>
  </si>
  <si>
    <t>02.0046.0132</t>
  </si>
  <si>
    <t>3.168.000</t>
  </si>
  <si>
    <t>20.0031.0132</t>
  </si>
  <si>
    <t>02.0041.0133</t>
  </si>
  <si>
    <t>Nội soi phế quản ống mềm: cắt đốt u, sẹo
nội phế quản bằng điện đông cao tần</t>
  </si>
  <si>
    <t>3.439.000</t>
  </si>
  <si>
    <t>03.1004.0133</t>
  </si>
  <si>
    <t>Nội soi phế quản ống mềm cắt đốt trong
lòng phế quản bằng điện đông cao tần</t>
  </si>
  <si>
    <t>20.0018.0133</t>
  </si>
  <si>
    <t>Nội soi khí - phế quản ống mềm cắt đốt u
bằng điện đông cao tần</t>
  </si>
  <si>
    <t>Nội soi dạ dày thực quản cấp cứu chẩn
đoán và cầm máu</t>
  </si>
  <si>
    <t>1.326.000</t>
  </si>
  <si>
    <t>Chưa bao gồm thuốc cầm
máu, dụng cụ cầm máu (clip,
bộ thắt tĩnh mạch thực
quản...)</t>
  </si>
  <si>
    <t>Nội soi dạ dày-tá tràng điều trị chảy máu
do ổ loét bằng tiêm xơ tại đơn vị hồi sức
tích cực</t>
  </si>
  <si>
    <t>Nội soi tiêu hóa cầm máu cấp cứu bằng
vòng cao su tại đơn vị hồi sức tích cực</t>
  </si>
  <si>
    <t>Nội soi thực quản – dạ dày – tá tràng
cầm máu bằng kẹp clip đơn vị hồi sức
cấp cứu và chống độc</t>
  </si>
  <si>
    <t>Nội soi can thiệp - tiêm xơ búi giãn tĩnh
mạch thực quản</t>
  </si>
  <si>
    <t>Nội soi can thiệp - thắt búi giãn tĩnh
mạch thực quản bằng vòng cao su</t>
  </si>
  <si>
    <t>Nội soi can thiệp - cắt gắp bã thức ăn dạ
dày</t>
  </si>
  <si>
    <t>Nội soi can thiệp - cầm máu ống tiêu hóa
bằng laser argon</t>
  </si>
  <si>
    <t>Nội soi can thiệp - tiêm Histoacryl búi
giãn tĩnh mạch phình vị</t>
  </si>
  <si>
    <t>Nội soi can thiệp - cắt tách dưới niêm
mạc ống tiêu hóa điều trị ung thư sớm</t>
  </si>
  <si>
    <t>Soi dạ dày thực quản chẩn đoán và cầm
máu</t>
  </si>
  <si>
    <t>Nội soi cầm máu bằng clip trong chảy
máu đường tiêu hóa</t>
  </si>
  <si>
    <t>Nội soi dạ dày thực quản cấp cứu chảy
máu tiêu hoá cao để chẩn đoán và điều trị</t>
  </si>
  <si>
    <t>03.1070.0140</t>
  </si>
  <si>
    <t>Nội soi chích (tiêm) keo điều trị giãn tĩnh
mạch phình vị</t>
  </si>
  <si>
    <t>20.0076.0140</t>
  </si>
  <si>
    <t>Nội soi chích (tiêm) keo điều trị dãn tĩnh
mạch phình vị</t>
  </si>
  <si>
    <t>02.0263.0141</t>
  </si>
  <si>
    <t>Nội soi mật tụy ngược dòng can thiệp -
Đặt stent đường mật - tụy</t>
  </si>
  <si>
    <t>3.205.000</t>
  </si>
  <si>
    <t>Chưa bao gồm dụng cụ can
thiệp: stent, bộ tán sỏi cơ
học, rọ lấy dị vật, dao cắt,
bóng kéo, bóng nong.</t>
  </si>
  <si>
    <t>02.0274.0141</t>
  </si>
  <si>
    <t>Nội soi mật tụy ngược dòng can thiệp -
nong đường mật bằng bóng</t>
  </si>
  <si>
    <t>02.0275.0141</t>
  </si>
  <si>
    <t>Nội soi mật tụy ngược dòng can thiệp -
lấy sỏi đường, giun đường mật</t>
  </si>
  <si>
    <t>02.0283.0141</t>
  </si>
  <si>
    <t>Nội soi mật tụy ngược dòng - (ERCP)</t>
  </si>
  <si>
    <t>02.0284.0141</t>
  </si>
  <si>
    <t>Nội soi mật tụy ngược dòng can thiệp -
cắt cơ oddi</t>
  </si>
  <si>
    <t>3.510.000</t>
  </si>
  <si>
    <t>02.0501.0141</t>
  </si>
  <si>
    <t>Nội soi mật tụy ngược dòng - cắt papilla
điều trị u bóng Vater</t>
  </si>
  <si>
    <t>03.1046.0141</t>
  </si>
  <si>
    <t>Nội soi mật tuỵ ngược dòng để chẩn
đoán bệnh lý đường mật tuỵ</t>
  </si>
  <si>
    <t>03.1048.0141</t>
  </si>
  <si>
    <t>Nội soi mật tuỵ ngược dòng để đặt Stent
đường mật tuỵ</t>
  </si>
  <si>
    <t>03.1069.0141</t>
  </si>
  <si>
    <t>Nội soi đường mật qua tá tràng</t>
  </si>
  <si>
    <t>20.0054.0141</t>
  </si>
  <si>
    <t>Nội soi mật tuỵ ngược dòng để chẩn
đoán bệnh lý đường mật tuỵ.</t>
  </si>
  <si>
    <t>20.0056.0141</t>
  </si>
  <si>
    <t>02.0288.0142</t>
  </si>
  <si>
    <t>Nội soi ổ bụng</t>
  </si>
  <si>
    <t>1.217.000</t>
  </si>
  <si>
    <t>03.1052.0142</t>
  </si>
  <si>
    <t>Nội soi ổ bụng để thăm dò, chẩn đoán</t>
  </si>
  <si>
    <t>20.0063.0142</t>
  </si>
  <si>
    <t>02.0289.0143</t>
  </si>
  <si>
    <t>Nội soi ổ bụng có sinh thiết</t>
  </si>
  <si>
    <t>1.576.000</t>
  </si>
  <si>
    <t>03.1055.0143</t>
  </si>
  <si>
    <t>Nội soi ổ bụng- sinh thiết</t>
  </si>
  <si>
    <t>20.0066.0143</t>
  </si>
  <si>
    <t>03.1060.0145</t>
  </si>
  <si>
    <t>Siêu âm nội soi dạ dày, thực quản</t>
  </si>
  <si>
    <t>1.380.000</t>
  </si>
  <si>
    <t>03.1073.0145</t>
  </si>
  <si>
    <t>Nội soi siêu âm trực tràng</t>
  </si>
  <si>
    <t>18.0062.0145</t>
  </si>
  <si>
    <t>20.0078.0145</t>
  </si>
  <si>
    <t>02.0291.0145</t>
  </si>
  <si>
    <t>Nội soi siêu âm đường tiêu hóa trên</t>
  </si>
  <si>
    <t>1.448.000</t>
  </si>
  <si>
    <t>02.0303.0145</t>
  </si>
  <si>
    <t>03.1045.0145</t>
  </si>
  <si>
    <t>Nội soi siêu âm đường tiêu hóa trên kết
hợp với chọc hút tế bào</t>
  </si>
  <si>
    <t>02.0366.0146</t>
  </si>
  <si>
    <t>Nội soi khớp gối điều trị rửa khớp</t>
  </si>
  <si>
    <t>3.316.000</t>
  </si>
  <si>
    <t>02.0367.0146</t>
  </si>
  <si>
    <t>Nội soi khớp gối điều trị bào khớp</t>
  </si>
  <si>
    <t>02.0368.0146</t>
  </si>
  <si>
    <t>Nội soi khớp gối điều trị nội soi kết hợp
mở tối thiểu ổ khớp lấy dị vật</t>
  </si>
  <si>
    <t>02.0370.0146</t>
  </si>
  <si>
    <t>Nội soi khớp vai điều trị rửa khớp</t>
  </si>
  <si>
    <t>02.0371.0146</t>
  </si>
  <si>
    <t>Nội soi khớp vai điều trị bào khớp</t>
  </si>
  <si>
    <t>02.0372.0146</t>
  </si>
  <si>
    <t>Nội soi khớp vai điều trị lấy dị vật</t>
  </si>
  <si>
    <t>18.0627.0146</t>
  </si>
  <si>
    <t>Chọc hút, sinh thiết khối u trung thất qua
siêu âm thực quản</t>
  </si>
  <si>
    <t>02.0281.0146</t>
  </si>
  <si>
    <t>Nội soi siêu âm can thiệp - chọc hút tế
bào khối u gan, tụy, u ổ bụng bằng kim
nhỏ</t>
  </si>
  <si>
    <t>3.384.000</t>
  </si>
  <si>
    <t>02.0312.0146</t>
  </si>
  <si>
    <t>Nội soi siêu âm dẫn lưu nang tụy</t>
  </si>
  <si>
    <t>Nội soi bàng quang chẩn đoán có gây mê
(Nội soi bàng quang không sinh thiết)</t>
  </si>
  <si>
    <t>1.157.000</t>
  </si>
  <si>
    <t>02.0492.0147</t>
  </si>
  <si>
    <t>Nội soi bàng quang có gây mê</t>
  </si>
  <si>
    <t>03.4138.0148</t>
  </si>
  <si>
    <t>Nội soi niệu đạo, bàng quang chẩn đoán</t>
  </si>
  <si>
    <t>1.798.000</t>
  </si>
  <si>
    <t>02.0213.0148</t>
  </si>
  <si>
    <t>Nội soi niệu quản chẩn đoán</t>
  </si>
  <si>
    <t>1.200.000</t>
  </si>
  <si>
    <t>03.0124.0148</t>
  </si>
  <si>
    <t>Dẫn lưu bể thận ngược dòng cấp cứu
bằng nội soi</t>
  </si>
  <si>
    <t>03.1085.0148</t>
  </si>
  <si>
    <t>03.1078.0148</t>
  </si>
  <si>
    <t>1.185.000</t>
  </si>
  <si>
    <t>03.4107.0152</t>
  </si>
  <si>
    <t>Nội soi tháo sonde JJ</t>
  </si>
  <si>
    <t>1.571.000</t>
  </si>
  <si>
    <t>02.0216.0152</t>
  </si>
  <si>
    <t>Nội soi bàng quang gắp dị vật bàng quang</t>
  </si>
  <si>
    <t>1.208.000</t>
  </si>
  <si>
    <t>02.0218.0152</t>
  </si>
  <si>
    <t>Nội soi bơm rửa bàng quang, lấy máu cục</t>
  </si>
  <si>
    <t>03.1082.0152</t>
  </si>
  <si>
    <t>Nội soi bàng quang, bơm rửa lấy máu
cục tránh phẫu thuật</t>
  </si>
  <si>
    <t>20.0087.0152</t>
  </si>
  <si>
    <t>Soi bàng quang, lấy dị vật, sỏi</t>
  </si>
  <si>
    <t>02.0224.0153</t>
  </si>
  <si>
    <t>Nối thông động- tĩnh mạch có dịch
chuyển mạch</t>
  </si>
  <si>
    <t>02.0225.0154</t>
  </si>
  <si>
    <t>Nối thông động- tĩnh mạch sử dụng mạch
nhân tạo</t>
  </si>
  <si>
    <t>1.609.000</t>
  </si>
  <si>
    <t>Chưa bao gồm mạch nhân
tạo.</t>
  </si>
  <si>
    <t>02.0223.0155</t>
  </si>
  <si>
    <t>Nối thông động- tĩnh mạch</t>
  </si>
  <si>
    <t>1.337.000</t>
  </si>
  <si>
    <t>02.0201.0155</t>
  </si>
  <si>
    <t>Kỹ thuật tạo đường hầm trên cầu nối
(AVF) để sử dụng kim đầu tù trong lọc
máu (Kỹ thuật Button hole)</t>
  </si>
  <si>
    <t>1.322.000</t>
  </si>
  <si>
    <t>15.0193.0157</t>
  </si>
  <si>
    <t>Nội soi nong hẹp thực quản</t>
  </si>
  <si>
    <t>3.153.000</t>
  </si>
  <si>
    <t>02.0266.0157</t>
  </si>
  <si>
    <t>Nội soi can thiệp - Nong thực quản bằng
bóng</t>
  </si>
  <si>
    <t>2.789.000</t>
  </si>
  <si>
    <t>03.2340.0157</t>
  </si>
  <si>
    <t>Nong hẹp thực quản, môn vị, tá tràng</t>
  </si>
  <si>
    <t>03.1034.0157</t>
  </si>
  <si>
    <t>Nội soi ong hẹp thực quản, tâm vị</t>
  </si>
  <si>
    <t>2.857.000</t>
  </si>
  <si>
    <t>20.0057.0157</t>
  </si>
  <si>
    <t>Nong hẹp thực quản, tâm vị qua nội soi</t>
  </si>
  <si>
    <t>02.0062.0161</t>
  </si>
  <si>
    <t>Rửa phổi toàn bộ</t>
  </si>
  <si>
    <t>9.521.000</t>
  </si>
  <si>
    <t>01.0220.0162</t>
  </si>
  <si>
    <t>Rửa toàn bộ hệ thống tiêu hoá (dạ dày,
tiểu tràng, đại tràng)</t>
  </si>
  <si>
    <t>1.099.000</t>
  </si>
  <si>
    <t>03.0153.0162</t>
  </si>
  <si>
    <t>03.2285.0167</t>
  </si>
  <si>
    <t>Sinh thiết tim cơ tim qua thông tim</t>
  </si>
  <si>
    <t>3.355.000</t>
  </si>
  <si>
    <t>Chưa bao gồm bộ dụng cụ
thông tim và chụp buồng
tim, kim sinh thiết cơ tim.</t>
  </si>
  <si>
    <t>2.567.000</t>
  </si>
  <si>
    <t>02.0065.0169</t>
  </si>
  <si>
    <t>Sinh thiết u phổi dưới hướng dẫn của
siêu âm</t>
  </si>
  <si>
    <t>1.330.000</t>
  </si>
  <si>
    <t>02.0236.0169</t>
  </si>
  <si>
    <t>Sinh thiết thận dưới hướng dẫn của siêu
âm</t>
  </si>
  <si>
    <t>02.0435.0169</t>
  </si>
  <si>
    <t>Sinh thiết u trung thất dưới hướng dẫn
của siêu âm</t>
  </si>
  <si>
    <t>03.2342.0169</t>
  </si>
  <si>
    <t>Sinh thiết gan bằng kim/ dụng cụ sinh
thiết dưới siêu âm</t>
  </si>
  <si>
    <t>03.2363.0169</t>
  </si>
  <si>
    <t>Sinh thiết thận qua da dưới siêu âm</t>
  </si>
  <si>
    <t>Sinh thiết gan ghép dưới hướng dẫn siêu
âm</t>
  </si>
  <si>
    <t>Sinh thiết thận ghép dưới hướng dẫn siêu
âm</t>
  </si>
  <si>
    <t>02.0237.0169</t>
  </si>
  <si>
    <t>Sinh thiết thận ghép sau ghép thận dưới
hướng dẫn của siêu âm</t>
  </si>
  <si>
    <t>1.398.000</t>
  </si>
  <si>
    <t>1.105.000</t>
  </si>
  <si>
    <t>Sinh thiết hạch (hoặc u) dưới hướng dẫn
siêu âm</t>
  </si>
  <si>
    <t>Sinh thiết phần mềm dưới hướng dẫn
siêu âm</t>
  </si>
  <si>
    <t>Sinh thiết phổi/màng phổi dưới hướng
dẫn siêu âm</t>
  </si>
  <si>
    <t>02.0377.0170</t>
  </si>
  <si>
    <t>Sinh thiết phần mềm bằng kim bắn dưới
hướng dẫn của siêu âm</t>
  </si>
  <si>
    <t>1.089.000</t>
  </si>
  <si>
    <t>02.0379.0170</t>
  </si>
  <si>
    <t>Sinh thiết xương dưới hướng dẫn của
siêu âm</t>
  </si>
  <si>
    <t>02.0066.0171</t>
  </si>
  <si>
    <t>Sinh thiết u phổi dưới hướng dẫn của
chụp cắt lớp vi tính</t>
  </si>
  <si>
    <t>2.302.000</t>
  </si>
  <si>
    <t>02.0434.0171</t>
  </si>
  <si>
    <t>Sinh thiết u trung thất dưới hướng dẫn
của chụp cắt lớp vi tính</t>
  </si>
  <si>
    <t>Sinh thiết phổi/màng phổi dưới cắt lớp vi
tính</t>
  </si>
  <si>
    <t>2.370.000</t>
  </si>
  <si>
    <t>2.094.000</t>
  </si>
  <si>
    <t>Sinh thiết tạng hay khối ổ bụng dưới cắt
lớp vi tính</t>
  </si>
  <si>
    <t>02.0378.0174</t>
  </si>
  <si>
    <t>Sinh thiết màng hoạt dịch dưới hướng
dẫn của siêu âm</t>
  </si>
  <si>
    <t>1.434.000</t>
  </si>
  <si>
    <t>03.2815.0179</t>
  </si>
  <si>
    <t>1.598.000</t>
  </si>
  <si>
    <t>Bao gồm kim sinh thiết dùng
nhiều lần.</t>
  </si>
  <si>
    <t>22.0131.0179</t>
  </si>
  <si>
    <t>Thủ thuật sinh thiết tủy xương (bao gồm
kim sinh thiết nhiều lần)</t>
  </si>
  <si>
    <t>03.2815.0180</t>
  </si>
  <si>
    <t>2.960.000</t>
  </si>
  <si>
    <t>22.0132.0180</t>
  </si>
  <si>
    <t>Thủ thuật sinh thiết tủy xương (sử dụng
máy khoan cầm tay)</t>
  </si>
  <si>
    <t>1.277.000</t>
  </si>
  <si>
    <t>01.0036.0192</t>
  </si>
  <si>
    <t>Tạo nhịp tim cấp cứu tạm thời với điện
cực ngoài lồng ngực</t>
  </si>
  <si>
    <t>1.281.000</t>
  </si>
  <si>
    <t>02.0120.0192</t>
  </si>
  <si>
    <t>Sốc điện điều trị rung nhĩ</t>
  </si>
  <si>
    <t>03.0022.0192</t>
  </si>
  <si>
    <t>Kích thích tim với tần số cao</t>
  </si>
  <si>
    <t>03.0023.0192</t>
  </si>
  <si>
    <t>Kích thích tim tạm thời với điện cực
ngoài lồng ngực</t>
  </si>
  <si>
    <t>03.0024.0192</t>
  </si>
  <si>
    <t>Sốc điện phá rung nhĩ, cơn tim đập nhanh</t>
  </si>
  <si>
    <t>03.0025.0192</t>
  </si>
  <si>
    <t>Tạo nhịp tim cấp cứu với điện cực ngoài</t>
  </si>
  <si>
    <t>03.0029.0192</t>
  </si>
  <si>
    <t>1.265.000</t>
  </si>
  <si>
    <t>03.4190.0192</t>
  </si>
  <si>
    <t>Tạo nhịp tim qua da</t>
  </si>
  <si>
    <t>02.0209.0194</t>
  </si>
  <si>
    <t>Lọc máu bằng kỹ thuật thẩm tách siêu
lọc dịch bù trực tiếp từ dịch lọc
(Hemodiafiltration Online: HDF-Online)
(Hoặc: Thẩm tách siêu lọc máu (HDF-
Online))</t>
  </si>
  <si>
    <t>1.866.000</t>
  </si>
  <si>
    <t>Chưa bao gồm catheter.</t>
  </si>
  <si>
    <t>01.0173.0195</t>
  </si>
  <si>
    <t>Lọc máu cấp cứu (ở người chưa có mở
thông động tĩnh mạch)</t>
  </si>
  <si>
    <t>1.905.000</t>
  </si>
  <si>
    <t>Quả lọc dây máu dùng 1 lần;
đã bao gồm catheter 2 nòng
được tính bình quân là 0,25
lần cho 1 lần chạy thận.</t>
  </si>
  <si>
    <t>01.0174.0195</t>
  </si>
  <si>
    <t>Thận nhân tạo cấp cứu</t>
  </si>
  <si>
    <t>02.0496.0195</t>
  </si>
  <si>
    <t>Thận nhân tạo cấp cứu (Quả lọc, dây
máu 01 lần)</t>
  </si>
  <si>
    <t>01.0191.0195</t>
  </si>
  <si>
    <t>Lọc máu hấp phụ bằng quả lọc resin</t>
  </si>
  <si>
    <t>1.973.000</t>
  </si>
  <si>
    <t>17.0130.0250</t>
  </si>
  <si>
    <t>Phong bế thần kinh bằng Phenol để điều
trị co cứng cơ</t>
  </si>
  <si>
    <t>1.525.000</t>
  </si>
  <si>
    <t>17.0132.0273</t>
  </si>
  <si>
    <t>Tiêm Botulinum toxine vào cơ thành
bàng quang để điều trị bàng quang tăng
hoạt động</t>
  </si>
  <si>
    <t>3.532.000</t>
  </si>
  <si>
    <t>02.0132.0274</t>
  </si>
  <si>
    <t>Điều trị chứng vẹo cổ bằng tiêm
Botulinum Toxin A (Dysport, Botox…)</t>
  </si>
  <si>
    <t>1.636.000</t>
  </si>
  <si>
    <t>02.0133.0274</t>
  </si>
  <si>
    <t>Điều trị chứng co thắt nửa mặt bằng tiêm
Botulinum Toxin A (Dysport, Botox,…)</t>
  </si>
  <si>
    <t>02.0139.0274</t>
  </si>
  <si>
    <t>Điều trị chứng giật cơ mi mắt bằng tiêm
Botulinum Toxin A (Dysport, Botox,…)</t>
  </si>
  <si>
    <t>02.0470.0274</t>
  </si>
  <si>
    <t>Điều trị chứng co cứng gấp bàn chân
(Plantar Flexion Spasm) sau tai biến
mạch máu não bằng kỹ thuật tiêm
Botulium Toxin A</t>
  </si>
  <si>
    <t>02.0471.0274</t>
  </si>
  <si>
    <t>Điều trị chứng co cứng chi trên sau tai
biến mạch máu não bằng kỹ thuật tiêm
Botulinum Toxin A</t>
  </si>
  <si>
    <t>02.0472.0274</t>
  </si>
  <si>
    <t>Điều trị co cứng bàn tay khi viết
(writer’s cramp) type 1 bằng kỹ thuật
tiêm Botulinum Toxin A</t>
  </si>
  <si>
    <t>02.0473.0274</t>
  </si>
  <si>
    <t>Điều trị co cứng bàn tay khi viết
(writer’s cramp) type 2 bằng kỹ thuật
tiêm Botulium Toxin A</t>
  </si>
  <si>
    <t>17.0131.0274</t>
  </si>
  <si>
    <t>Tiêm Botulinum toxine vào điểm vận
động để điều trị co cứng cơ</t>
  </si>
  <si>
    <t>17.0215.0274</t>
  </si>
  <si>
    <t>Tiêm Botulinum toxine vào điểm vận
động để điều trị loạn trương lực cơ cổ</t>
  </si>
  <si>
    <t>17.0216.0274</t>
  </si>
  <si>
    <t>Tiêm Botulinum toxine vào điểm vận
động để điều trị loạn trương lực cơ khu
trú</t>
  </si>
  <si>
    <t>01.0048.0290</t>
  </si>
  <si>
    <t>Tim phổi nhân tạo (ECMO) cấp cứu tại
giường trong hỗ trợ suy hô hấp cấp ≤ 8
giờ</t>
  </si>
  <si>
    <t>8.156.000</t>
  </si>
  <si>
    <t>Chưa bao gồm bộ tim phổi,
dây dẫn và canuyn chạy
ECMO.</t>
  </si>
  <si>
    <t>01.0049.0290</t>
  </si>
  <si>
    <t>Tim phổi nhân tạo (ECMO) cấp cứu tại
giường trong hỗ trợ suy tuần hoàn cấp ≤
8 giờ</t>
  </si>
  <si>
    <t>03.0004.0290</t>
  </si>
  <si>
    <t>Tim phổi nhân tạo (ECMO)</t>
  </si>
  <si>
    <t>10.0206.0290</t>
  </si>
  <si>
    <t>Kỹ thuật chạy máy hỗ trợ tim phổi
(ECMO) ở trẻ em</t>
  </si>
  <si>
    <t>10.0242.0290</t>
  </si>
  <si>
    <t>Kỹ thuật chạy máy hỗ trợ tim phổi
(ECMO) ở người lớn</t>
  </si>
  <si>
    <t>01.0048.0291</t>
  </si>
  <si>
    <t>2.088.000</t>
  </si>
  <si>
    <t>01.0049.0291</t>
  </si>
  <si>
    <t>10.0206.0291</t>
  </si>
  <si>
    <t>10.0242.0291</t>
  </si>
  <si>
    <t>01.0048.0292</t>
  </si>
  <si>
    <t>3.095.000</t>
  </si>
  <si>
    <t>Áp dụng thanh toán cho mỗi
8 giờ thực hiện.</t>
  </si>
  <si>
    <t>01.0049.0292</t>
  </si>
  <si>
    <t>03.0004.0292</t>
  </si>
  <si>
    <t>10.0206.0292</t>
  </si>
  <si>
    <t>10.0242.0292</t>
  </si>
  <si>
    <t>03.0003.0292</t>
  </si>
  <si>
    <t>Tuần hoàn ngoài cơ thể</t>
  </si>
  <si>
    <t>2.639.000</t>
  </si>
  <si>
    <t>03.4175.0292</t>
  </si>
  <si>
    <t>Chạy máy ECMO mỗi 12h/lần</t>
  </si>
  <si>
    <t>03.4176.0292</t>
  </si>
  <si>
    <t>Hỗ trợ hô hấp bằng màng trao đổi oxy
ngoài cơ thể (ECMO)</t>
  </si>
  <si>
    <t>03.4177.0292</t>
  </si>
  <si>
    <t>Hỗ trợ hô hấp- tuần hoàn bằng màng trao
đổi oxy ngoài cơ thể (ECMO)</t>
  </si>
  <si>
    <t>01.0048.0293</t>
  </si>
  <si>
    <t>2.849.000</t>
  </si>
  <si>
    <t>01.0049.0293</t>
  </si>
  <si>
    <t>03.0004.0293</t>
  </si>
  <si>
    <t>10.0206.0293</t>
  </si>
  <si>
    <t>10.0242.0293</t>
  </si>
  <si>
    <t>01.0115.0297</t>
  </si>
  <si>
    <t>Siêu âm nội soi phế quản ống mềm</t>
  </si>
  <si>
    <t>1.548.000</t>
  </si>
  <si>
    <t>01.0153.0297</t>
  </si>
  <si>
    <t>Thở máy xâm nhập hai phổi độc lập ≤ 8
giờ</t>
  </si>
  <si>
    <t>03.0054.0297</t>
  </si>
  <si>
    <t>Thở máy với tần số cao (HFO)</t>
  </si>
  <si>
    <t>03.0061.0297</t>
  </si>
  <si>
    <t>01.0012.0298</t>
  </si>
  <si>
    <t>Đặt đường truyền vào xương (qua đường
xương)</t>
  </si>
  <si>
    <t>1.293.000</t>
  </si>
  <si>
    <t>01.0013.0298</t>
  </si>
  <si>
    <t>Đặt đường truyền vào thể hang</t>
  </si>
  <si>
    <t>01.0231.0298</t>
  </si>
  <si>
    <t>Đặt ống thông Blakemore vào thực quản
cầm máu</t>
  </si>
  <si>
    <t>01.0068.0298</t>
  </si>
  <si>
    <t>Đặt nội khí quản cấp cứu bằng
Combitube</t>
  </si>
  <si>
    <t>01.0069.0298</t>
  </si>
  <si>
    <t>Đặt mặt nạ thanh quản cấp cứu</t>
  </si>
  <si>
    <t>02.0600.0301</t>
  </si>
  <si>
    <t>Giảm mẫn cảm nhanh với thuốc 72 giờ</t>
  </si>
  <si>
    <t>1.934.000</t>
  </si>
  <si>
    <t>02.0603.0302</t>
  </si>
  <si>
    <t>Giảm mẫn cảm với sữa</t>
  </si>
  <si>
    <t>1.230.000</t>
  </si>
  <si>
    <t>02.0604.0302</t>
  </si>
  <si>
    <t>Giảm mẫn cảm với thức ăn</t>
  </si>
  <si>
    <t>03.2380.0302</t>
  </si>
  <si>
    <t>Giảm mẫn cảm đường tiêm và dưới da</t>
  </si>
  <si>
    <t>03.4207.0302</t>
  </si>
  <si>
    <t>Giảm mẫn cảm với thuốc tiêm</t>
  </si>
  <si>
    <t>03.4208.0302</t>
  </si>
  <si>
    <t>03.4209.0302</t>
  </si>
  <si>
    <t>03.4210.0302</t>
  </si>
  <si>
    <t>Giảm mẫn cảm dưới lưỡi mạt nhà</t>
  </si>
  <si>
    <t>02.0601.0302</t>
  </si>
  <si>
    <t>Giảm mẫn cảm với thuốc đường tĩnh
mạch</t>
  </si>
  <si>
    <t>02.0602.0302</t>
  </si>
  <si>
    <t>Giảm mẫn cảm với thuốc đường uống</t>
  </si>
  <si>
    <t>02.0611.0310</t>
  </si>
  <si>
    <t>Test kích thích phế quản không đặc hiệu
với Methacholine</t>
  </si>
  <si>
    <t>1.182.000</t>
  </si>
  <si>
    <t>02.0605.0311</t>
  </si>
  <si>
    <t>Test kích thích với thuốc đường tĩnh
mạch</t>
  </si>
  <si>
    <t>1.164.000</t>
  </si>
  <si>
    <t>02.0606.0311</t>
  </si>
  <si>
    <t>Test kích thích với thuốc đường uống</t>
  </si>
  <si>
    <t>02.0607.0311</t>
  </si>
  <si>
    <t>Test kích thích với sữa</t>
  </si>
  <si>
    <t>02.0608.0311</t>
  </si>
  <si>
    <t>Test kích thích với thức ăn</t>
  </si>
  <si>
    <t>02.0269.0318</t>
  </si>
  <si>
    <t>Nội soi can thiệp - đặt dẫn lưu nang giả
tụy vào dạ dày</t>
  </si>
  <si>
    <t>1.289.000</t>
  </si>
  <si>
    <t>02.0278.0318</t>
  </si>
  <si>
    <t>Nội soi ruột non bóng kép (Double
Baloon Endoscopy)</t>
  </si>
  <si>
    <t>02.0279.0318</t>
  </si>
  <si>
    <t>Nội soi ruột non bóng đơn (Single
Baloon Endoscopy)</t>
  </si>
  <si>
    <t>02.0282.0318</t>
  </si>
  <si>
    <t>Nội soi can thiệp - đặt stent ống tiêu hóa</t>
  </si>
  <si>
    <t>02.0093.0319</t>
  </si>
  <si>
    <t>Gây xơ tĩnh mạch điều trị suy, giãn tĩnh
mạch mãn tính</t>
  </si>
  <si>
    <t>1.028.000</t>
  </si>
  <si>
    <t>02.0255.0319</t>
  </si>
  <si>
    <t>Nội soi thực quản - Dạ dày - Tá tràng
qua đường mũi</t>
  </si>
  <si>
    <t>Nội soi đại trực tràng toàn bộ ống mềm
có dùng thuốc gây mê</t>
  </si>
  <si>
    <t>02.0323.0319</t>
  </si>
  <si>
    <t>Siêu âm can thiệp - Đặt ống thông đường
mật qua da để chụp đường mật có phối
hợp dưới C-ARM</t>
  </si>
  <si>
    <t>05.0097.0327</t>
  </si>
  <si>
    <t>Điều trị rám má bằng laser Fractional</t>
  </si>
  <si>
    <t>1.748.000</t>
  </si>
  <si>
    <t>05.0093.0327</t>
  </si>
  <si>
    <t>Điều trị sẹo lõm bằng Laser Fractional,
Intracell</t>
  </si>
  <si>
    <t>05.0029.0330</t>
  </si>
  <si>
    <t>Điều trị u mạch máu bằng Laser màu
(Pulsed Dye Laser)</t>
  </si>
  <si>
    <t>1.714.000</t>
  </si>
  <si>
    <t>05.0030.0330</t>
  </si>
  <si>
    <t>Điều trị giãn mạch máu bằng Laser màu</t>
  </si>
  <si>
    <t>05.0031.0330</t>
  </si>
  <si>
    <t>Điều trị sẹo lồi bằng Laser màu</t>
  </si>
  <si>
    <t>03.3011.0331</t>
  </si>
  <si>
    <t>Điều trị u máu, giãn mạch, chứng đỏ da
bằng laser: YAG-KTP, Argon...</t>
  </si>
  <si>
    <t>3.043.000</t>
  </si>
  <si>
    <t>03.3012.0331</t>
  </si>
  <si>
    <t>Điều trị bớt sắc tố, chứng tăng sắc tố
bằng laser: YAG-KTP, Rubi, 1PL...</t>
  </si>
  <si>
    <t>05.0025.0331</t>
  </si>
  <si>
    <t>Điều trị u mạch máu bằng YAG-KTP</t>
  </si>
  <si>
    <t>05.0026.0331</t>
  </si>
  <si>
    <t>Điều trị bớt tăng sắc tố bằng YAG-KTP</t>
  </si>
  <si>
    <t>05.0028.0331</t>
  </si>
  <si>
    <t>Điều trị sẹo lồi bằng YAG-KTP</t>
  </si>
  <si>
    <t>05.0095.0331</t>
  </si>
  <si>
    <t>Điều trị các bớt sắc tố bằng Laser Ruby</t>
  </si>
  <si>
    <t>03.3019.0334</t>
  </si>
  <si>
    <t>Điều trị sùi mào gà (gây tê tủy sống)
bằng đốt điện, plasma, laser, nitơ lỏng</t>
  </si>
  <si>
    <t>1.562.000</t>
  </si>
  <si>
    <t>03.3020.0334</t>
  </si>
  <si>
    <t>Điều trị sùi mào gà (gây mê) bằng đốt
điện, plasma, laser, nitơ lỏng</t>
  </si>
  <si>
    <t>05.0004.0334</t>
  </si>
  <si>
    <t>Điều trị sùi mào gà bằng Laser CO2</t>
  </si>
  <si>
    <t>05.0090.0334</t>
  </si>
  <si>
    <t>Phẫu thuật sùi mào gà đường kính 5 cm
trở lên</t>
  </si>
  <si>
    <t>13.0155.0334</t>
  </si>
  <si>
    <t>Cắt, đốt sùi mào gà âm hộ, âm đạo, tầng
sinh môn</t>
  </si>
  <si>
    <t>1.547.000</t>
  </si>
  <si>
    <t>05.0032.0335</t>
  </si>
  <si>
    <t>Điều trị u mạch máu bằng IPL (Intense
Pulsed Light)</t>
  </si>
  <si>
    <t>1.038.000</t>
  </si>
  <si>
    <t>05.0088.0336</t>
  </si>
  <si>
    <t>Điều trị viêm da cơ địa bằng máy
Acthyderm</t>
  </si>
  <si>
    <t>1.441.000</t>
  </si>
  <si>
    <t>03.2913.0337</t>
  </si>
  <si>
    <t>Phẫu thuật chuyển gân điều trị hở mi</t>
  </si>
  <si>
    <t>3.290.000</t>
  </si>
  <si>
    <t>05.0059.0337</t>
  </si>
  <si>
    <t>Phẫu thuật chuyển gân điều trị hở mi
(mắt thỏ) cho người bệnh phong</t>
  </si>
  <si>
    <t>14.0231.0337</t>
  </si>
  <si>
    <t>Phẫu thuật chuyển gân điều trị mắt hở mi
(2 mắt)</t>
  </si>
  <si>
    <t>28.0074.0337</t>
  </si>
  <si>
    <t>Phẫu thuật làm hẹp khe mi, rút ngắn dây
chằng mi ngoài, mi trong điều trị hở mi
do liệt dây VII</t>
  </si>
  <si>
    <t>28.0075.0337</t>
  </si>
  <si>
    <t>Tái tạo toàn bộ mi bằng vạt có cuống
mạch</t>
  </si>
  <si>
    <t>05.0062.0338</t>
  </si>
  <si>
    <t>Phẫu thuật điều trị hẹp hố khẩu cái cho
người bệnh phong</t>
  </si>
  <si>
    <t>3.468.000</t>
  </si>
  <si>
    <t>03.3034.0339</t>
  </si>
  <si>
    <t>Nạo vét lỗ đáo có viêm xương</t>
  </si>
  <si>
    <t>1.552.000</t>
  </si>
  <si>
    <t>05.0066.0339</t>
  </si>
  <si>
    <t>Phẫu thuật điều trị lỗ đáo có viêm xương
cho người bệnh phong</t>
  </si>
  <si>
    <t>03.3033.0340</t>
  </si>
  <si>
    <t>Nạo vét lỗ đáo không viêm xương</t>
  </si>
  <si>
    <t>05.0070.0340</t>
  </si>
  <si>
    <t>Phẫu thuật điều trị lỗ đáo không viêm
xương cho người bệnh phong</t>
  </si>
  <si>
    <t>05.0060.0341</t>
  </si>
  <si>
    <t>Phẫu thuật điều trị sa trễ mi dưới cho
người bệnh phong</t>
  </si>
  <si>
    <t>2.912.000</t>
  </si>
  <si>
    <t>05.0061.0342</t>
  </si>
  <si>
    <t>Phẫu thuật điều trị sập cầu mũi cho
người bệnh phong</t>
  </si>
  <si>
    <t>2.505.000</t>
  </si>
  <si>
    <t>05.0054.0343</t>
  </si>
  <si>
    <t>Phẫu thuật điều trị u dưới móng</t>
  </si>
  <si>
    <t>1.976.000</t>
  </si>
  <si>
    <t>05.0068.0343</t>
  </si>
  <si>
    <t>Phẫu thuật điều trị móng chọc thịt</t>
  </si>
  <si>
    <t>05.0069.0343</t>
  </si>
  <si>
    <t>Phẫu thuật điều trị móng cuộn, móng
quặp</t>
  </si>
  <si>
    <t>03.3896.0344</t>
  </si>
  <si>
    <t>Phẫu thuật giải áp thần kinh ngoại biên</t>
  </si>
  <si>
    <t>4.797.000</t>
  </si>
  <si>
    <t>03.4142.0344</t>
  </si>
  <si>
    <t>Phẫu thuật nội soi hội chứng ống cổ tay</t>
  </si>
  <si>
    <t>05.0052.0344</t>
  </si>
  <si>
    <t>Phẫu thuật giải áp thần kinh cho người
bệnh phong</t>
  </si>
  <si>
    <t>10.0148.0344</t>
  </si>
  <si>
    <t>Phẫu thuật u thần kinh ngoại biên</t>
  </si>
  <si>
    <t>10.0149.0344</t>
  </si>
  <si>
    <t>Phẫu thuật giải phóng chèn ép TK ngoại
biên</t>
  </si>
  <si>
    <t>10.0832.0344</t>
  </si>
  <si>
    <t>Phẫu thuật điều trị hội chứng ống cổ tay</t>
  </si>
  <si>
    <t>10.0965.0344</t>
  </si>
  <si>
    <t>Phẫu thuật giải ép thần kinh (ống cổ tay,
Khuỷu…)</t>
  </si>
  <si>
    <t>10.0833.0344</t>
  </si>
  <si>
    <t>Phẫu thuật điều trị hội chứng chền ép
thần kinh trụ</t>
  </si>
  <si>
    <t>4.539.000</t>
  </si>
  <si>
    <t>10.0834.0344</t>
  </si>
  <si>
    <t>Phẫu thuật điều trị hội chứng chền ép
thần kinh quay</t>
  </si>
  <si>
    <t>10.0976.0344</t>
  </si>
  <si>
    <t>Phẫu thuật chuyển giường thần kinh trụ</t>
  </si>
  <si>
    <t>10.0150.0344</t>
  </si>
  <si>
    <t>Phẫu thuật nối thần kinh ngoại biên và
ghép TK ngoại biên</t>
  </si>
  <si>
    <t>4.871.000</t>
  </si>
  <si>
    <t>03.2754.0345</t>
  </si>
  <si>
    <t>Phẫu thuật ung thư- biểu mô tế bào
đáy/gai vùng mặt, Phẫu thuật Mohs</t>
  </si>
  <si>
    <t>4.535.000</t>
  </si>
  <si>
    <t>05.0063.0345</t>
  </si>
  <si>
    <t>Phẫu thuật Mohs điều trị ung thư da</t>
  </si>
  <si>
    <t>03.3021.0348</t>
  </si>
  <si>
    <t>Phẫu thuật cắt bỏ các u nhỏ dưới móng</t>
  </si>
  <si>
    <t>1.703.000</t>
  </si>
  <si>
    <t>07.0038.0356</t>
  </si>
  <si>
    <t>Cắt bán phần 2 thuỳ tuyến giáp trong
bướu giáp đơn thuần không có nhân bằng
dao siêu âm</t>
  </si>
  <si>
    <t>9.272.000</t>
  </si>
  <si>
    <t>07.0042.0356</t>
  </si>
  <si>
    <t>Cắt 1 thuỳ tuyến giáp và lấy nhân thùy
còn lại trong bướu giáp nhân bằng dao
siêu âm</t>
  </si>
  <si>
    <t>07.0043.0356</t>
  </si>
  <si>
    <t>Cắt bán phần 2 thuỳ tuyến giáp trong
bướu giáp đa nhân bằng dao siêu âm</t>
  </si>
  <si>
    <t>07.0044.0356</t>
  </si>
  <si>
    <t>Cắt toàn bộ tuyến giáp trong bướu giáp
đa nhân bằng dao siêu âm</t>
  </si>
  <si>
    <t>07.0046.0356</t>
  </si>
  <si>
    <t>Cắt toàn bộ tuyến giáp trong bướu giáp
đa nhân độc bằng dao siêu âm</t>
  </si>
  <si>
    <t>07.0047.0356</t>
  </si>
  <si>
    <t>Cắt gần toàn bộ tuyến giáp trong
Basedow bằng dao siêu âm</t>
  </si>
  <si>
    <t>07.0048.0356</t>
  </si>
  <si>
    <t>Cắt 1 thuỳ tuyến giáp và cắt bán phần
thùy còn lại trong Basedow bằng dao
siêu âm</t>
  </si>
  <si>
    <t>07.0049.0356</t>
  </si>
  <si>
    <t>Cắt toàn bộ tuyến giáp trong Basedow
bằng dao siêu âm</t>
  </si>
  <si>
    <t>07.0051.0356</t>
  </si>
  <si>
    <t>Cắt toàn bộ tuyến giáp trong ung thư
tuyến giáp bằng dao siêu âm</t>
  </si>
  <si>
    <t>07.0052.0356</t>
  </si>
  <si>
    <t>Cắt 1 thuỳ tuyến giáp kèm nạo vét hạch 1
bên trong ung thư tuyến giáp bằng dao
siêu âm</t>
  </si>
  <si>
    <t>07.0056.0356</t>
  </si>
  <si>
    <t>Cắt 1 thuỳ tuyến giáp lấy bướu thòng
trong bướu giáp thòng bằng dao siêu âm</t>
  </si>
  <si>
    <t>07.0057.0356</t>
  </si>
  <si>
    <t>Cắt 1 thuỳ tuyến giáp lấy bướu thòng và
cắt bán phần thùy còn lại trong bướu
giáp thòng bằng dao siêu âm</t>
  </si>
  <si>
    <t>07.0059.0356</t>
  </si>
  <si>
    <t>Cắt 1 thuỳ tuyến giáp trong bướu giáp
khồng lồ bằng dao siêu âm</t>
  </si>
  <si>
    <t>07.0060.0356</t>
  </si>
  <si>
    <t>Cắt 1 thuỳ tuyến giáp và cắt bán phần
thùy còn lại trong bướu giáp khổng lồ
bằng dao siêu âm</t>
  </si>
  <si>
    <t>07.0062.0356</t>
  </si>
  <si>
    <t>Cắt tuyến cận giáp trong cường tuyến
cận giáp nguyên phát do quá sản tuyến
hoặc u tuyến hoặc ung thư tuyến cận giáp
bằng dao siêu âm</t>
  </si>
  <si>
    <t>07.0063.0356</t>
  </si>
  <si>
    <t>Cắt tuyến cận giáp trong quá sản thứ
phát sau suy thận mãn tính bằng dao siêu
âm</t>
  </si>
  <si>
    <t>07.0064.0356</t>
  </si>
  <si>
    <t>Cắt tuyến ức trong quá sản hoặc u tuyến
ức bằng dao siêu âm</t>
  </si>
  <si>
    <t>07.0065.0356</t>
  </si>
  <si>
    <t>Cắt bỏ tuyến thượng thận 1 bên bằng dao
siêu âm</t>
  </si>
  <si>
    <t>07.0067.0356</t>
  </si>
  <si>
    <t>Cắt u tuyến thượng thận 1 bên bằng dao
siêu âm</t>
  </si>
  <si>
    <t>12.0015.0356</t>
  </si>
  <si>
    <t>Cắt các u ác tuyến giáp</t>
  </si>
  <si>
    <t>07.0068.0356</t>
  </si>
  <si>
    <t>Cắt u tuyến thượng thận 2 bên bằng dao
siêu âm</t>
  </si>
  <si>
    <t>9.346.000</t>
  </si>
  <si>
    <t>03.3930.0357</t>
  </si>
  <si>
    <t>Phẫu thuật nội soi cắt 1 thuỳ tuyến giáp
trong bướu giáp nhân</t>
  </si>
  <si>
    <t>6.781.000</t>
  </si>
  <si>
    <t>Chưa bao gồm dao hàn
mạch, hàn mô</t>
  </si>
  <si>
    <t>03.3931.0357</t>
  </si>
  <si>
    <t>Phẫu thuật nội soi cắt 1 thuỳ tuyến giáp
trong bướu giáp nhân độc</t>
  </si>
  <si>
    <t>03.3937.0357</t>
  </si>
  <si>
    <t>Phẫu thuật nội soi cắt nhân độc tuyến
giáp</t>
  </si>
  <si>
    <t>03.3943.0357</t>
  </si>
  <si>
    <t>Phẫu thuật nội soi cắt gần toàn bộ tuyến
giáp trong bệnh basedow</t>
  </si>
  <si>
    <t>03.4163.0357</t>
  </si>
  <si>
    <t>Phẫu thuật nội soi cắt toàn bộ tuyến giáp
do ung thư tuyến giáp</t>
  </si>
  <si>
    <t>07.0006.0357</t>
  </si>
  <si>
    <t>Cắt bán phần 2 thuỳ tuyến giáp trong
bướu giáp đơn thuần không có nhân</t>
  </si>
  <si>
    <t>07.0010.0357</t>
  </si>
  <si>
    <t>Cắt 1 thuỳ tuyến giáp và lấy nhân thùy
còn lại trong bướu giáp nhân</t>
  </si>
  <si>
    <t>07.0011.0357</t>
  </si>
  <si>
    <t>Cắt bán phần 2 thuỳ tuyến giáp trong
bướu giáp đa nhân</t>
  </si>
  <si>
    <t>07.0012.0357</t>
  </si>
  <si>
    <t>Cắt toàn bộ tuyến giáp trong bướu giáp
đa nhân</t>
  </si>
  <si>
    <t>07.0014.0357</t>
  </si>
  <si>
    <t>Cắt toàn bộ tuyến giáp trong bướu giáp
đa nhân độc</t>
  </si>
  <si>
    <t>07.0015.0357</t>
  </si>
  <si>
    <t>Cắt gần toàn bộ tuyến giáp trong
Basedow</t>
  </si>
  <si>
    <t>07.0016.0357</t>
  </si>
  <si>
    <t>Cắt 1 thuỳ tuyến giáp và cắt bán phần
thùy còn lại trong Basedow</t>
  </si>
  <si>
    <t>07.0017.0357</t>
  </si>
  <si>
    <t>Cắt toàn bộ tuyến giáp trong Basedow</t>
  </si>
  <si>
    <t>07.0019.0357</t>
  </si>
  <si>
    <t>Cắt toàn bộ tuyến giáp trong ung thư
tuyến giáp</t>
  </si>
  <si>
    <t>07.0020.0357</t>
  </si>
  <si>
    <t>Cắt 1 thuỳ tuyến giáp kèm nạo vét hạch 1
bên trong ung thư tuyến giáp</t>
  </si>
  <si>
    <t>07.0024.0357</t>
  </si>
  <si>
    <t>Cắt 1 thuỳ tuyến giáp lấy bướu thòng
trong bướu giáp thòng</t>
  </si>
  <si>
    <t>07.0025.0357</t>
  </si>
  <si>
    <t>Cắt 1 thuỳ tuyến giáp lấy bướu thòng và
cắt bán phần thùy còn lại trong bướu
giáp thòng</t>
  </si>
  <si>
    <t>07.0027.0357</t>
  </si>
  <si>
    <t>Cắt 1 thuỳ tuyến giáp trong bướu giáp
khồng lồ</t>
  </si>
  <si>
    <t>07.0028.0357</t>
  </si>
  <si>
    <t>Cắt 1 thuỳ tuyến giáp và cắt bán phần
thùy còn lại trong bướu giáp khổng lồ</t>
  </si>
  <si>
    <t>07.0031.0357</t>
  </si>
  <si>
    <t>Cắt tuyến cận giáp trong cường tuyến
cận giáp nguyên phát do quá sản tuyến
hoặc u tuyến hoặc ung thư tuyến cận giáp</t>
  </si>
  <si>
    <t>07.0032.0357</t>
  </si>
  <si>
    <t>Cắt tuyến cận giáp trong quá sản thứ
phát sau suy thận mãn tính</t>
  </si>
  <si>
    <t>07.0033.0357</t>
  </si>
  <si>
    <t>Cắt tuyến ức trong quá sản hoặc u tuyến
ức</t>
  </si>
  <si>
    <t>07.0034.0357</t>
  </si>
  <si>
    <t>Cắt bỏ tuyến thượng thận 1 bên</t>
  </si>
  <si>
    <t>07.0036.0357</t>
  </si>
  <si>
    <t>Cắt u tuyến thượng thận 1 bên</t>
  </si>
  <si>
    <t>12.0015.0357</t>
  </si>
  <si>
    <t>15.0285.0357</t>
  </si>
  <si>
    <t>Phẫu thuật cắt tuyến giáp toàn phần</t>
  </si>
  <si>
    <t>15.0286.0357</t>
  </si>
  <si>
    <t>Phẫu thuật cắt tuyến giáp gần toàn phần</t>
  </si>
  <si>
    <t>15.0287.0357</t>
  </si>
  <si>
    <t>Phẫu thuật cắt thuỳ giáp</t>
  </si>
  <si>
    <t>27.0042.0357</t>
  </si>
  <si>
    <t>Phẫu thuật nội soi cắt 1 thùy tuyến giáp</t>
  </si>
  <si>
    <t>27.0043.0357</t>
  </si>
  <si>
    <t>Phẫu thuật nội soi cắt 1 thùy tuyến giáp
+ eo giáp</t>
  </si>
  <si>
    <t>Phẫu thuật nội soi cắt bán phần 1 thùy
tuyến giáp</t>
  </si>
  <si>
    <t>Phẫu thuật nội soi cắt bán phần 2 thùy
tuyến giáp</t>
  </si>
  <si>
    <t>27.0048.0357</t>
  </si>
  <si>
    <t>27.0049.0357</t>
  </si>
  <si>
    <t>27.0050.0357</t>
  </si>
  <si>
    <t>Phẫu thuật nội soi cắt nhân tuyến giáp</t>
  </si>
  <si>
    <t>27.0051.0357</t>
  </si>
  <si>
    <t>27.0056.0357</t>
  </si>
  <si>
    <t>Phẫu thuật nội soi cắt gần toàn bộ tuyến
giáp trong bệnh basedow.</t>
  </si>
  <si>
    <t>03.3940.0357</t>
  </si>
  <si>
    <t>Phẫu thuật nội soi cắt toàn bộ tuyến giáp
trong bướu giáp đa nhân</t>
  </si>
  <si>
    <t>6.855.000</t>
  </si>
  <si>
    <t>03.3941.0357</t>
  </si>
  <si>
    <t>Phẫu thuật nội soi cắt toàn bộ tuyến giáp
trong bướu giáp đa nhân độc</t>
  </si>
  <si>
    <t>27.0046.0357</t>
  </si>
  <si>
    <t>Phẫu thuật nội soi cắt toàn bộ tuyến giáp</t>
  </si>
  <si>
    <t>27.0047.0357</t>
  </si>
  <si>
    <t>Phẫu thuật nội soi cắt tuyến cận giáp</t>
  </si>
  <si>
    <t>Phẫu thuật nội soi cắt bán phần 2 thuỳ
tuyến giáp trong bướu giáp đa nhân</t>
  </si>
  <si>
    <t>27.0053.0357</t>
  </si>
  <si>
    <t>Phẫu thuật nội soi cắt bán phần 2 thuỳ
tuyến giáp trong bướu giáp đa nhân độc</t>
  </si>
  <si>
    <t>27.0054.0357</t>
  </si>
  <si>
    <t>27.0055.0357</t>
  </si>
  <si>
    <t>27.0057.0357</t>
  </si>
  <si>
    <t>Phẫu thuật nội soi cắt toàn bộ tuyến giáp
trong bệnh basedow.</t>
  </si>
  <si>
    <t>27.0058.0357</t>
  </si>
  <si>
    <t>Phẫu thuật nội soi cắt toàn bộ tuyến giáp
trong ung thư tuyến giáp.</t>
  </si>
  <si>
    <t>Phẫu thuật nội soi cắt toàn bộ tuyến giáp
+ nạo hạch cổ 2 bên trong ung thư</t>
  </si>
  <si>
    <t>03.3930.0358</t>
  </si>
  <si>
    <t>8.455.000</t>
  </si>
  <si>
    <t>03.3931.0358</t>
  </si>
  <si>
    <t>03.3937.0358</t>
  </si>
  <si>
    <t>03.3943.0358</t>
  </si>
  <si>
    <t>03.4163.0358</t>
  </si>
  <si>
    <t>27.0042.0358</t>
  </si>
  <si>
    <t>27.0043.0358</t>
  </si>
  <si>
    <t>27.0044.0358</t>
  </si>
  <si>
    <t>27.0045.0358</t>
  </si>
  <si>
    <t>27.0048.0358</t>
  </si>
  <si>
    <t>27.0049.0358</t>
  </si>
  <si>
    <t>27.0050.0358</t>
  </si>
  <si>
    <t>27.0051.0358</t>
  </si>
  <si>
    <t>27.0056.0358</t>
  </si>
  <si>
    <t>15.0382.0358</t>
  </si>
  <si>
    <t>Phẫu thuật nội soi cắt tuyến giáp sử dụng
dao siêu âm</t>
  </si>
  <si>
    <t>7.962.000</t>
  </si>
  <si>
    <t>27.0046.0358</t>
  </si>
  <si>
    <t>8.529.000</t>
  </si>
  <si>
    <t>27.0047.0358</t>
  </si>
  <si>
    <t>27.0052.0358</t>
  </si>
  <si>
    <t>27.0053.0358</t>
  </si>
  <si>
    <t>07.0040.0359</t>
  </si>
  <si>
    <t>Cắt 1 thuỳ tuyến giáp trong bướu giáp
nhân bằng dao siêu âm</t>
  </si>
  <si>
    <t>6.366.000</t>
  </si>
  <si>
    <t>07.0041.0359</t>
  </si>
  <si>
    <t>Cắt bán phần 1 thuỳ tuyến giáp và lấy
nhân thùy còn lại trong bướu giáp nhân
bằng dao siêu âm</t>
  </si>
  <si>
    <t>07.0045.0359</t>
  </si>
  <si>
    <t>Cắt 1 thuỳ tuyến giáp trong bướu giáp
nhân độc bằng dao siêu âm</t>
  </si>
  <si>
    <t>07.0050.0359</t>
  </si>
  <si>
    <t>Cắt 1 thuỳ tuyến giáp trong ung thư
tuyến giáp bằng dao siêu âm</t>
  </si>
  <si>
    <t>07.0008.0360</t>
  </si>
  <si>
    <t>Cắt 1 thuỳ tuyến giáp trong bướu giáp
nhân</t>
  </si>
  <si>
    <t>5.198.000</t>
  </si>
  <si>
    <t>07.0009.0360</t>
  </si>
  <si>
    <t>Cắt bán phần 1 thuỳ tuyến giáp và lấy
nhân thùy còn lại trong bướu giáp nhân</t>
  </si>
  <si>
    <t>07.0013.0360</t>
  </si>
  <si>
    <t>Cắt 1 thuỳ tuyến giáp trong bướu giáp
nhân độc</t>
  </si>
  <si>
    <t>07.0018.0360</t>
  </si>
  <si>
    <t>Cắt 1 thuỳ tuyến giáp trong ung thư
tuyến giáp</t>
  </si>
  <si>
    <t>07.0030.0360</t>
  </si>
  <si>
    <t>Phẫu thuật cầm máu lại sau mổ tuyến
giáp</t>
  </si>
  <si>
    <t>07.0039.0361</t>
  </si>
  <si>
    <t>Cắt bán phần 1 thuỳ tuyến giáp trong
bướu giáp nhân bằng dao siêu âm</t>
  </si>
  <si>
    <t>5.582.000</t>
  </si>
  <si>
    <t>07.0007.0362</t>
  </si>
  <si>
    <t>Cắt bán phần 1 thuỳ tuyến giáp trong
bướu giáp nhân</t>
  </si>
  <si>
    <t>4.008.000</t>
  </si>
  <si>
    <t>07.0021.0363</t>
  </si>
  <si>
    <t>Cắt toàn bộ tuyến giáp kèm nạo vét hạch
1 bên trong ung thư tuyến giáp</t>
  </si>
  <si>
    <t>8.796.000</t>
  </si>
  <si>
    <t>07.0022.0363</t>
  </si>
  <si>
    <t>Cắt toàn bộ tuyến giáp kèm nạo vét hạch
2 bên trong ung thư tuyến giáp</t>
  </si>
  <si>
    <t>07.0026.0363</t>
  </si>
  <si>
    <t>Cắt toàn bộ tuyến giáp trong bướu giáp
thòng</t>
  </si>
  <si>
    <t>07.0029.0363</t>
  </si>
  <si>
    <t>Cắt toàn bộ tuyến giáp trong bướu giáp
khổng lồ</t>
  </si>
  <si>
    <t>07.0035.0363</t>
  </si>
  <si>
    <t>Cắt bỏ tuyến thượng thận 2 bên</t>
  </si>
  <si>
    <t>07.0037.0363</t>
  </si>
  <si>
    <t>Cắt u tuyến thượng thận 2 bên</t>
  </si>
  <si>
    <t>07.0053.0364</t>
  </si>
  <si>
    <t>Cắt toàn bộ tuyến giáp kèm nạo vét hạch
1 bên trong ung thư tuyến giáp bằng dao
siêu âm</t>
  </si>
  <si>
    <t>11.165.000</t>
  </si>
  <si>
    <t>07.0054.0364</t>
  </si>
  <si>
    <t>Cắt toàn bộ tuyến giáp kèm nạo vét hạch
2 bên trong ung thư tuyến giáp bằng dao
siêu âm</t>
  </si>
  <si>
    <t>07.0058.0364</t>
  </si>
  <si>
    <t>Cắt toàn bộ tuyến giáp trong bướu giáp
thòng bằng dao siêu âm</t>
  </si>
  <si>
    <t>07.0061.0364</t>
  </si>
  <si>
    <t>Cắt toàn bộ tuyến giáp trong bướu giáp
khổng lồ bằng dao siêu âm</t>
  </si>
  <si>
    <t>07.0066.0364</t>
  </si>
  <si>
    <t>Cắt bỏ tuyến thượng thận 2 bên bằng dao
siêu âm</t>
  </si>
  <si>
    <t>27.0058.0364</t>
  </si>
  <si>
    <t>03.3938.0365</t>
  </si>
  <si>
    <t>11.052.000</t>
  </si>
  <si>
    <t>03.3939.0365</t>
  </si>
  <si>
    <t>03.3940.0365</t>
  </si>
  <si>
    <t>03.3941.0365</t>
  </si>
  <si>
    <t>03.3942.0365</t>
  </si>
  <si>
    <t>Phẫu thuật nội soi cắt toàn bộ tuyến giáp
trong ung thư tuyến giáp</t>
  </si>
  <si>
    <t>27.0054.0365</t>
  </si>
  <si>
    <t>27.0055.0365</t>
  </si>
  <si>
    <t>27.0057.0365</t>
  </si>
  <si>
    <t>27.0059.0365</t>
  </si>
  <si>
    <t>27.0060.0365</t>
  </si>
  <si>
    <t>Phẫu thuật nội soi cắt toàn bộ tuyến giáp
+ nạo hạch cổi bên trong ung thư</t>
  </si>
  <si>
    <t>07.0228.0366</t>
  </si>
  <si>
    <t>Cắt lọc, lấy bỏ tổ chức hoại tử cho các
nhiễm trùng bàn chân vết loét rộng &lt; ½
bàn chân trên người bệnh đái tháo đường</t>
  </si>
  <si>
    <t>07.0229.0366</t>
  </si>
  <si>
    <t>Cắt lọc, lấy bỏ tổ chức hoại tử cho các
nhiễm trùng bàn chân vết loét rộng lan
tỏa cả bàn chân trên người bệnh đái tháo
đường</t>
  </si>
  <si>
    <t>03.3059.0369</t>
  </si>
  <si>
    <t>Khoan sọ thăm dò</t>
  </si>
  <si>
    <t>7.421.000</t>
  </si>
  <si>
    <t>03.3073.0369</t>
  </si>
  <si>
    <t>Phẫu thuật giải phóng chèn ép tủy</t>
  </si>
  <si>
    <t>03.3633.0369</t>
  </si>
  <si>
    <t>Mở cung sau và cắt bỏ mỏm khớp dưới</t>
  </si>
  <si>
    <t>03.3634.0369</t>
  </si>
  <si>
    <t>Giải phóng chèn ép chấn thương cột sống
thắt lư-ng</t>
  </si>
  <si>
    <t>03.3635.0369</t>
  </si>
  <si>
    <t>Cắt bỏ dây chằng vàng</t>
  </si>
  <si>
    <t>03.3636.0369</t>
  </si>
  <si>
    <t>Mở cung sau cột sống ngực</t>
  </si>
  <si>
    <t>04.0009.0369</t>
  </si>
  <si>
    <t>Phẫu thuật giải ép tuỷ trong lao cột sống
ngực</t>
  </si>
  <si>
    <t>04.0010.0369</t>
  </si>
  <si>
    <t>Phẫu thuật giải ép tuỷ trong lao cột sống
lưng-thắt lưng</t>
  </si>
  <si>
    <t>10.0036.0369</t>
  </si>
  <si>
    <t>Phẫu thuật áp xe dưới màng tủy</t>
  </si>
  <si>
    <t>10.0045.0369</t>
  </si>
  <si>
    <t>Phẫu thuật cắt bỏ đường dò dưới da-dưới
màng tuỷ</t>
  </si>
  <si>
    <t>10.0054.0369</t>
  </si>
  <si>
    <t>Phẫu thuật mở cung sau đốt sống đơn
thuần kết hợp với tạo hình màng cứng tủy</t>
  </si>
  <si>
    <t>10.0072.0369</t>
  </si>
  <si>
    <t>Phẫu thuật mở nắp sọ sinh thiết tổn
thương nội sọ</t>
  </si>
  <si>
    <t>10.0073.0369</t>
  </si>
  <si>
    <t>Phẫu thuật sinh thiết tổn thương nội sọ
có định vị dẫn đường</t>
  </si>
  <si>
    <t>10.1041.0369</t>
  </si>
  <si>
    <t>Cắt một phần bản sống trong hẹp ống
sống cổ</t>
  </si>
  <si>
    <t>10.1048.0369</t>
  </si>
  <si>
    <t>Phẫu thuật giải ép lỗ liên hợp cột sống cổ
đường trước</t>
  </si>
  <si>
    <t>10.1051.0369</t>
  </si>
  <si>
    <t>Phẫu thuật nang Tarlov</t>
  </si>
  <si>
    <t>10.1053.0369</t>
  </si>
  <si>
    <t>Phẫu thuật mở cung sau cột sống ngực</t>
  </si>
  <si>
    <t>10.1077.0369</t>
  </si>
  <si>
    <t>Giải phóng chèn ép chấn thương cột sống
thắt lưng</t>
  </si>
  <si>
    <t>10.1078.0369</t>
  </si>
  <si>
    <t>Phẫu thuật lấy thoát vị đĩa đệm cột sống
thắt lung</t>
  </si>
  <si>
    <t>10.1100.0369</t>
  </si>
  <si>
    <t>Phẫu thuật giải ép cắt bỏ dây chằng vàng</t>
  </si>
  <si>
    <t>10.1101.0369</t>
  </si>
  <si>
    <t>10.1102.0369</t>
  </si>
  <si>
    <t>Mở rộng lỗ liên hợp để giải phóng chèn
ép rễ</t>
  </si>
  <si>
    <t>10.1107.0369</t>
  </si>
  <si>
    <t>Phẫu thuật giải phóng thần kinh ngoại
biên</t>
  </si>
  <si>
    <t>10.1109.0369</t>
  </si>
  <si>
    <t>Phẫu thuật cắt hoặc tạo hình cung sau
trong điều trị hẹp ống sống</t>
  </si>
  <si>
    <t>10.1110.0369</t>
  </si>
  <si>
    <t>Phẫu thuật nang màng nhện tủy</t>
  </si>
  <si>
    <t>04.0001.0369</t>
  </si>
  <si>
    <t>Phẫu thuật giải ép tuỷ trong lao cột sống
cổ</t>
  </si>
  <si>
    <t>7.495.000</t>
  </si>
  <si>
    <t>10.0063.0369</t>
  </si>
  <si>
    <t>Phẫu thuật mở thông não thất, mở thông
nang dưới nhện qua mở nắp sọ</t>
  </si>
  <si>
    <t>10.0074.0369</t>
  </si>
  <si>
    <t>Phẫu thuật sinh thiết tổn thương ở nền sọ
qua đường miệng hoặc mũi</t>
  </si>
  <si>
    <t>10.0127.0369</t>
  </si>
  <si>
    <t>Phẫu thuật giải phóng chèn ép thần kinh
tam thoa (dây V) trong đau nửa mặt,
bằng đường mở nắp sọ</t>
  </si>
  <si>
    <t>10.0128.0369</t>
  </si>
  <si>
    <t>Phẫu thuật giải phóng chèn ép thần kinh
mặt (dây VII) trong co giật nửa mặt
(facial tics), bằng đường mở nắp sọ</t>
  </si>
  <si>
    <t>10.1047.0369</t>
  </si>
  <si>
    <t>Phẫu thuật cắt chéo thân đốt sống cổ
đường trước</t>
  </si>
  <si>
    <t>10.1054.0369</t>
  </si>
  <si>
    <t>Lấy đĩa đệm đường sau qua đường cắt
xương sườn</t>
  </si>
  <si>
    <t>10.1060.0369</t>
  </si>
  <si>
    <t>Phẫu thuật lấy đĩa đệm cột sống đường
trước</t>
  </si>
  <si>
    <t>26.0014.0369</t>
  </si>
  <si>
    <t>Phẫu thuật vi phẫu điều trị đau dây tam
thoa phương pháp Janneta</t>
  </si>
  <si>
    <t>03.3072.0370</t>
  </si>
  <si>
    <t>Phẫu thuật mở nắp sọ giải áp, lấy máu tụ
và chùng màng cứng</t>
  </si>
  <si>
    <t>8.487.000</t>
  </si>
  <si>
    <t>Chưa bao gồm nẹp, ghim,
vít, ốc, miếng vá khuyết sọ.</t>
  </si>
  <si>
    <t>10.0005.0370</t>
  </si>
  <si>
    <t>Phẫu thuật lấy máu tụ ngoài màng cứng
trên lều tiểu não</t>
  </si>
  <si>
    <t>10.0006.0370</t>
  </si>
  <si>
    <t>Phẫu thuật lấy máu tụ ngoài mầng cứng
dưới lều tiểu não (hố sau)</t>
  </si>
  <si>
    <t>10.0010.0370</t>
  </si>
  <si>
    <t>Phẫu thuật lấy máu tụ dưới màng cứng
mạn tính hai bên</t>
  </si>
  <si>
    <t>10.0011.0370</t>
  </si>
  <si>
    <t>Phẫu thuật dẫn lưu máu tụ trong não thất</t>
  </si>
  <si>
    <t>10.0015.0370</t>
  </si>
  <si>
    <t>Phẫu thuật mở nắp sọ giải ép trong tăng
áp lực nội sọ (do máu tụ, thiếu máu não,
phù não)</t>
  </si>
  <si>
    <t>10.0023.0370</t>
  </si>
  <si>
    <t>Phẫu thuật lấy máu tụ quanh ổ mắt sau
CTSN</t>
  </si>
  <si>
    <t>10.0009.0370</t>
  </si>
  <si>
    <t>Phẫu thuật lấy màu tụ dưới màng cứng
mạn tính một bên</t>
  </si>
  <si>
    <t>8.228.000</t>
  </si>
  <si>
    <t>03.3068.0370</t>
  </si>
  <si>
    <t>Lấy máu tụ trong sọ, ngoài màng cứng,
dưới màng cứng, trong não</t>
  </si>
  <si>
    <t>8.561.000</t>
  </si>
  <si>
    <t>03.3071.0370</t>
  </si>
  <si>
    <t>Mổ lấy khối máu tụ nội sọ do chấn
thương sọ não phức tạp</t>
  </si>
  <si>
    <t>10.0007.0370</t>
  </si>
  <si>
    <t>Phẫu thuật lấy máu tụ ngoài màng cứng
nhiều vị trí trên lều và/hoặc dưới lều tiểu
não</t>
  </si>
  <si>
    <t>10.0008.0370</t>
  </si>
  <si>
    <t>Phẫu thuật lấy máu tụ dưới màng cứng
cấp tính</t>
  </si>
  <si>
    <t>10.0012.0370</t>
  </si>
  <si>
    <t>Phẫu thuật lấy máu tụ trong não thất</t>
  </si>
  <si>
    <t>10.0024.0370</t>
  </si>
  <si>
    <t>Phẫu thuật giải chèn ép thần kinh thị giác
do vỡ ống thị giác</t>
  </si>
  <si>
    <t>10.1096.0370</t>
  </si>
  <si>
    <t>Phẫu thuật máu tụ ngoài màng cứng tuỷ
sống</t>
  </si>
  <si>
    <t>10.1097.0370</t>
  </si>
  <si>
    <t>Phẫu thuật máu tụ dưới màng cứng tủy
sống</t>
  </si>
  <si>
    <t>03.2540.0371</t>
  </si>
  <si>
    <t>Cắt u nội nhãn</t>
  </si>
  <si>
    <t>8.927.000</t>
  </si>
  <si>
    <t>Chưa bao gồm nẹp, ghim,
ốc, vít, miếng vá khuyết sọ</t>
  </si>
  <si>
    <t>12.0100.0371</t>
  </si>
  <si>
    <t>Cắt u hốc mắt bằng đường xuyên sọ</t>
  </si>
  <si>
    <t>10.0147.0371</t>
  </si>
  <si>
    <t>Phẫu thuật u đỉnh hốc mắt</t>
  </si>
  <si>
    <t>9.001.000</t>
  </si>
  <si>
    <t>12.0111.0371</t>
  </si>
  <si>
    <t>Cắt ung thư hố mắt đã xâm lấn các
xoang: xoang hàm, xoang sàng …</t>
  </si>
  <si>
    <t>14.0226.0371</t>
  </si>
  <si>
    <t>10.0025.0372</t>
  </si>
  <si>
    <t>Phẫu thuật chọc hút áp xe não, bán cầu
đại não</t>
  </si>
  <si>
    <t>11.242.000</t>
  </si>
  <si>
    <t>Chưa bao gồm bộ dẫn lưu
kín, miếng vá khuyết sọ,
nẹp, vít, miếng vá nhân tạo,
vật liệu tạo hình hộp sọ</t>
  </si>
  <si>
    <t>10.0033.0372</t>
  </si>
  <si>
    <t>Phẫu thuật tụ mủ dưới màng cứng</t>
  </si>
  <si>
    <t>10.0034.0372</t>
  </si>
  <si>
    <t>Phẫu thuật tụ mủ ngoài màng cứng</t>
  </si>
  <si>
    <t>10.983.000</t>
  </si>
  <si>
    <t>03.3064.0372</t>
  </si>
  <si>
    <t>Phẫu thuật áp xe não</t>
  </si>
  <si>
    <t>11.316.000</t>
  </si>
  <si>
    <t>10.0026.0372</t>
  </si>
  <si>
    <t>Phẫu thuật chọc hút áp xe não, tiểu não</t>
  </si>
  <si>
    <t>10.0027.0372</t>
  </si>
  <si>
    <t>Phẫu thuật lấy bao áp xe não, đại não,
bằng đường mở nắp sọ</t>
  </si>
  <si>
    <t>10.0028.0372</t>
  </si>
  <si>
    <t>Phẫu thuật lấy bao áp xe não, tiểu não,
bằng đường mở nắp sọ</t>
  </si>
  <si>
    <t>10.0030.0372</t>
  </si>
  <si>
    <t>Phẫu thuật áp xe não bằng đường qua
xương đá</t>
  </si>
  <si>
    <t>10.0031.0372</t>
  </si>
  <si>
    <t>Phẫu thuật áp xe não bằng đường qua mê
nhĩ</t>
  </si>
  <si>
    <t>27.0024.0372</t>
  </si>
  <si>
    <t>Phẫu thuật bóc bao áp xe não</t>
  </si>
  <si>
    <t>03.3062.0373</t>
  </si>
  <si>
    <t>Dẫn lưu não thất</t>
  </si>
  <si>
    <t>6.567.000</t>
  </si>
  <si>
    <t>Chưa bao gồm van dẫn lưu
nhân tạo.</t>
  </si>
  <si>
    <t>03.4230.0373</t>
  </si>
  <si>
    <t>Phẫu thuật dẫn lưu dưới màng cứng –
màng bụng</t>
  </si>
  <si>
    <t>10.0018.0373</t>
  </si>
  <si>
    <t>Phẫu thuật đặt catheter vào não thất đo
áp lực nội sọ</t>
  </si>
  <si>
    <t>15.0014.0373</t>
  </si>
  <si>
    <t>Phẫu thuật dẫn lưu não thất</t>
  </si>
  <si>
    <t>10.0016.0373</t>
  </si>
  <si>
    <t>Phẫu thuật dẫn lưu não thất ra ngoài
trong chấn thương sọ não (CTSN)</t>
  </si>
  <si>
    <t>6.308.000</t>
  </si>
  <si>
    <t>10.0019.0373</t>
  </si>
  <si>
    <t>Phẫu thuật đặt catheter vào nhu mô đo áp
lực nội sọ</t>
  </si>
  <si>
    <t>10.0020.0373</t>
  </si>
  <si>
    <t>Phẫu thuật đặt catheter vào ống sống thắt
lưng đo áp lực dịch não tuỷ</t>
  </si>
  <si>
    <t>10.0035.0373</t>
  </si>
  <si>
    <t>Phẫu thuật áp xe ngoài màng tủy</t>
  </si>
  <si>
    <t>10.0064.0373</t>
  </si>
  <si>
    <t>Phẫu thuật lấy bỏ dẫn lưu não thất (ổ
bụng, tâm nhĩ) hoặc dẫn lưu nang dịch
não tủy (ổ bụng, não thất)</t>
  </si>
  <si>
    <t>03.3063.0373</t>
  </si>
  <si>
    <t>Phẫu thuật dẫn lưu não thất - màng bụng</t>
  </si>
  <si>
    <t>6.641.000</t>
  </si>
  <si>
    <t>10.0058.0373</t>
  </si>
  <si>
    <t>Phẫu thuật dẫn lưu não thất ổ bụng trong
dãn não thất</t>
  </si>
  <si>
    <t>10.0059.0373</t>
  </si>
  <si>
    <t>Phẫu thuật dẫn lưu não thất-tâm nhĩ
trong dãn não thất</t>
  </si>
  <si>
    <t>10.0060.0373</t>
  </si>
  <si>
    <t>Phẫu thật dẫn lưu dịch não tủy thắt lưng-
ổ bụng</t>
  </si>
  <si>
    <t>10.0061.0373</t>
  </si>
  <si>
    <t>Phẫu thuật dẫn lưu nang dưới nhện nội
sọ-ổ bụng</t>
  </si>
  <si>
    <t>10.0062.0373</t>
  </si>
  <si>
    <t>Phẫu thuật dẫn lưu nang dưới nhện nội
sọ-tâm nhĩ</t>
  </si>
  <si>
    <t>10.0046.0374</t>
  </si>
  <si>
    <t>Phẫu thuật lấy bỏ nang màng tủy
(meningeal cysts) trong ống sống bằng
đường vào phía sau</t>
  </si>
  <si>
    <t>7.040.000</t>
  </si>
  <si>
    <t>Chưa bao gồm miếng vá
khuyết sọ, dao siêu âm
(trong phẫu thuật u não),
nẹp, vít, miếng vá nhân tạo,
vật liệu tạo hình hộp sọ.</t>
  </si>
  <si>
    <t>10.0050.0374</t>
  </si>
  <si>
    <t>Phẫu thuật u ngoài màng cứng tủy sống-
rễ thần kinh, bằng đường vào phía sau</t>
  </si>
  <si>
    <t>15.0022.0374</t>
  </si>
  <si>
    <t>Phẫu thuật nội soi tiệt căn xương chũm</t>
  </si>
  <si>
    <t>15.0024.0374</t>
  </si>
  <si>
    <t>Phẫu thuật nội soi tiệt căn xương chũm
cải biên</t>
  </si>
  <si>
    <t>27.0064.0374</t>
  </si>
  <si>
    <t>Phẫu thuật nội soi lấy nhân đệm cột sống
thắt lưng qua đường liên bản sống</t>
  </si>
  <si>
    <t>03.0989.0374</t>
  </si>
  <si>
    <t>Nội soi mở thông não thất bể đáy</t>
  </si>
  <si>
    <t>6.782.000</t>
  </si>
  <si>
    <t>03.0990.0374</t>
  </si>
  <si>
    <t>Nội soi mở thông vào não thất</t>
  </si>
  <si>
    <t>20.0002.0374</t>
  </si>
  <si>
    <t>Nội soi mở thông não thất</t>
  </si>
  <si>
    <t>03.4226.0374</t>
  </si>
  <si>
    <t>Phẫu thuật nội soi phá sàn não thất III +
sinh thiết u</t>
  </si>
  <si>
    <t>7.114.000</t>
  </si>
  <si>
    <t>03.4237.0374</t>
  </si>
  <si>
    <t>Phẫu thuật nội soi phá sàn não thất III</t>
  </si>
  <si>
    <t>03.4238.0374</t>
  </si>
  <si>
    <t>Phẫu thuật nội soi phá sàn não thất III +
Đốt đám rối mạch mạc</t>
  </si>
  <si>
    <t>10.0048.0374</t>
  </si>
  <si>
    <t>Phãu thuật u dưới trong màng tủy, ngoài
tuỷ, bằng đường vào phía sau hoặc sau
–ngoài</t>
  </si>
  <si>
    <t>10.0049.0374</t>
  </si>
  <si>
    <t>Phẫu thuật u dưới màng tủy, ngoài tủy
kèm theo tái tạo đốt sống, bằng đường
vào phía trước hoặc trước ngoài</t>
  </si>
  <si>
    <t>10.0051.0374</t>
  </si>
  <si>
    <t>Phẫu thuật u rễ thần kinh ngoài màng tủy
kèm tái tạo đốt sống, bằng đường vào
phía sau</t>
  </si>
  <si>
    <t>10.0052.0374</t>
  </si>
  <si>
    <t>Phẫu thuật u trong và ngoài ống sống,
không tái tạo đốt sống, bằng đường vào
phía sau hoặc sau-ngoài</t>
  </si>
  <si>
    <t>10.0053.0374</t>
  </si>
  <si>
    <t>Phẫu thuật u trong và ngoài ống sống,
kèm tái tạo đốt sống, bằng đường vào
trước hoặc trước-ngoài</t>
  </si>
  <si>
    <t>10.1094.0374</t>
  </si>
  <si>
    <t>Phẫu thuật vết thương tủy sống</t>
  </si>
  <si>
    <t>27.0023.0374</t>
  </si>
  <si>
    <t>Phẫu thuật nội soi lấy máu tụ</t>
  </si>
  <si>
    <t>27.0025.0374</t>
  </si>
  <si>
    <t>Phẫu thuật nội soi kẹp cổ túi phình động
mạch não</t>
  </si>
  <si>
    <t>27.0026.0374</t>
  </si>
  <si>
    <t>Phẫu thuật nội soi hỗ trợ kẹp cổ túi phình</t>
  </si>
  <si>
    <t>27.0028.0374</t>
  </si>
  <si>
    <t>Phẫu thuật nội soi hỗ trợ giải ép thần
kinh số V</t>
  </si>
  <si>
    <t>27.0029.0374</t>
  </si>
  <si>
    <t>Phẫu thuật nội soi giảm áp dây thần kinh
II</t>
  </si>
  <si>
    <t>27.0030.0374</t>
  </si>
  <si>
    <t>Phẫu thuật nội soi phá thông sàn não thất
III</t>
  </si>
  <si>
    <t>27.0031.0374</t>
  </si>
  <si>
    <t>Phẫu thuật nội soi phá nang màng nhện
dịch não tủy</t>
  </si>
  <si>
    <t>27.0032.0374</t>
  </si>
  <si>
    <t>Phẫu thuật nội soi tạo hình cống não</t>
  </si>
  <si>
    <t>27.0035.0374</t>
  </si>
  <si>
    <t>Phẫu thuật nội soi lấy u não thất</t>
  </si>
  <si>
    <t>27.0036.0374</t>
  </si>
  <si>
    <t>Phẫu thuật nội soi sinh thiết u não thất</t>
  </si>
  <si>
    <t>27.0037.0374</t>
  </si>
  <si>
    <t>Phẫu thuật nội soi phá thông sàn não thất
và sinh thiết u não não thất</t>
  </si>
  <si>
    <t>27.0062.0374</t>
  </si>
  <si>
    <t>Phẫu thuật nội soi lấy u vùng bản lề
chẩm cổ qua miệng</t>
  </si>
  <si>
    <t>27.0071.0374</t>
  </si>
  <si>
    <t>Phẫu thuật nội soi tuỷ sống</t>
  </si>
  <si>
    <t>03.3935.0375</t>
  </si>
  <si>
    <t>Phẫu thuật nội soi tuyến yên qua đường
xương bướm</t>
  </si>
  <si>
    <t>8.950.000</t>
  </si>
  <si>
    <t>Chưa bao gồm miếng vá
khuyết sọ, dao siêu âm, nẹp,
vít, miếng vá nhân tạo, vật
liệu tạo hình hộp sọ.</t>
  </si>
  <si>
    <t>10.0113.0375</t>
  </si>
  <si>
    <t>Phẫu thuật u tuyến yên bằng đường qua
xoang bướm</t>
  </si>
  <si>
    <t>10.0115.0375</t>
  </si>
  <si>
    <t>Phẫu thuật u sọ hầu bằng đường qua
xoang bướm</t>
  </si>
  <si>
    <t>10.0116.0375</t>
  </si>
  <si>
    <t>Phẫu thuật u nguyên sống (chordoma)
xương bướm bằng đường qua xoang
bướm</t>
  </si>
  <si>
    <t>15.0095.0375</t>
  </si>
  <si>
    <t>Phẫu thuật nội soi cắt u tuyến yên qua
đường mũi</t>
  </si>
  <si>
    <t>27.0034.0375</t>
  </si>
  <si>
    <t>27.0040.0375</t>
  </si>
  <si>
    <t>Phẫu thuật nội soi lấy u sọ hầu qua xoang
Bướm</t>
  </si>
  <si>
    <t>10.0021.0376</t>
  </si>
  <si>
    <t>Phẫu thuật vá đường dò dịch não tủy ở
vòm sọ sau CTSN</t>
  </si>
  <si>
    <t>9.452.000</t>
  </si>
  <si>
    <t>Chưa bao gồm màng não
nhân tạo, miếng vá khuyết
sọ, bộ van dẫn lưu, nẹp, vít,
miếng vá nhân tạo, vật liệu
tạo hình hộp sọ.</t>
  </si>
  <si>
    <t>10.0022.0376</t>
  </si>
  <si>
    <t>Phẫu thuật vá đường dò dịch não tủy nền
sọ sau CTSN</t>
  </si>
  <si>
    <t>10.1099.0376</t>
  </si>
  <si>
    <t>Phẫu thuật vá màng cứng hoặc tạo hình
màng cứng</t>
  </si>
  <si>
    <t>10.0076.0376</t>
  </si>
  <si>
    <t>Phẫu thuật dị dạng cổ chẩm</t>
  </si>
  <si>
    <t>03.3065.0377</t>
  </si>
  <si>
    <t>Phẫu thuật thoát vị não và màng não</t>
  </si>
  <si>
    <t>8.898.000</t>
  </si>
  <si>
    <t>03.3080.0377</t>
  </si>
  <si>
    <t>Phẫu thuật thoát vị màng não tuỷ vùng
lưng/cùng cụt chưa vỡ</t>
  </si>
  <si>
    <t>03.3081.0377</t>
  </si>
  <si>
    <t>Phẫu thuật thoát vị màng não tuỷ vùng
lưng/cùng cụt đã vỡ, nhiễm trùng</t>
  </si>
  <si>
    <t>10.0077.0377</t>
  </si>
  <si>
    <t>Phẫu thuật thoát vị não màng não vòm sọ</t>
  </si>
  <si>
    <t>10.0042.0377</t>
  </si>
  <si>
    <t>Phẫu thuật đóng dị tật nứt đốt sống
(spina bifida) kèm theo thoát vị màng
tuỷ, bằng đường vào phía sau</t>
  </si>
  <si>
    <t>10.0043.0377</t>
  </si>
  <si>
    <t>Phẫu thuật đóng dị tật nứt đốt sống
(spina bifida) kèm theo thoát vị tuỷ-màng
tuỷ, bằng đường vào phía sau</t>
  </si>
  <si>
    <t>10.0044.0377</t>
  </si>
  <si>
    <t>Giải phóng dị tật tủy sống chẻ đôi, bằng
đường vào phía sau</t>
  </si>
  <si>
    <t>10.0047.0377</t>
  </si>
  <si>
    <t>Phẫu thuật đóng đường dò dịch não tủy
hoặc một thoát vị màng tủy sau mổ tủy
sống</t>
  </si>
  <si>
    <t>10.0065.0377</t>
  </si>
  <si>
    <t>Phẫu thuật đóng đường dò dịch não tủy
hoặc thoát vị màng não ở tầng trước nền
sọ qua đường mở nắp sọ</t>
  </si>
  <si>
    <t>10.0067.0377</t>
  </si>
  <si>
    <t>Phẫu thuật đóng đường dò dịch não tủy
hoặc thoát vị màng não tầng trước nền sọ
bằng đường qua xoang sàng</t>
  </si>
  <si>
    <t>10.0068.0377</t>
  </si>
  <si>
    <t>Phẫu thuật đóng đường dò dịch não tủy
qua xoang trán</t>
  </si>
  <si>
    <t>10.0069.0377</t>
  </si>
  <si>
    <t>Phẫu thuật đóng đường dò dịch não tủy
tầng giữa nền sọ qua mở nắp sọ</t>
  </si>
  <si>
    <t>10.0070.0377</t>
  </si>
  <si>
    <t>Phẫu thuật đóng đường dò dịch não tủy
tầng giữa nền sọ bằng đường vào trên
xương đá</t>
  </si>
  <si>
    <t>10.0071.0377</t>
  </si>
  <si>
    <t>Phẫu thuật đóng đường dò dịch não tủy
sau mổ các thương tổn nền sọ</t>
  </si>
  <si>
    <t>10.0078.0377</t>
  </si>
  <si>
    <t>Phẫu thuật thoát vị não màng não nền sọ</t>
  </si>
  <si>
    <t>10.0079.0377</t>
  </si>
  <si>
    <t>Phẫu thuật thoát vị tủy-màng tủy</t>
  </si>
  <si>
    <t>03.4225.0378</t>
  </si>
  <si>
    <t>Phẫu thuật vi phẫu u tủy</t>
  </si>
  <si>
    <t>10.280.000</t>
  </si>
  <si>
    <t>Chưa bao gồm mạch nhân
tạo, kẹp mạch máu, ghim,
ốc, vít, nẹp, kinh vi phẫu.</t>
  </si>
  <si>
    <t>10.0041.0378</t>
  </si>
  <si>
    <t>Phẫu thuật lấy bỏ u mỡ (lipoma) ở vùng
đuôi ngựa + đóng thoát vị màng tủy hoặc
thoát vị tuỷ-màng tuỷ, bằng đường vào
phía sau</t>
  </si>
  <si>
    <t>10.0055.0378</t>
  </si>
  <si>
    <t>Cắt u máu tủy sống, dị dạng động tĩnh
mạch trong tuỷ</t>
  </si>
  <si>
    <t>03.4223.0379</t>
  </si>
  <si>
    <t>Phẫu thuật vi phẫu u não bán cầu</t>
  </si>
  <si>
    <t>11.941.000</t>
  </si>
  <si>
    <t>Chưa bao gồm miếng vá
nhân tạo, ghim, ốc, vít, nẹp,
thiết bị cấy ghép, keo sinh
học, miếng vá nhân tạo, vật
liệu tạo hình hộp sọ.</t>
  </si>
  <si>
    <t>10.0103.0379</t>
  </si>
  <si>
    <t>Phẫu thuật u nội sọ, vòm đại não, xâm
lấn xoang tĩnh mạch, bằng đường mở nắp
sọ</t>
  </si>
  <si>
    <t>10.0105.0379</t>
  </si>
  <si>
    <t>Phẫu thuật u hố sau xâm lấn xoang tĩnh
mạch, bằng đường mở nắp sọ</t>
  </si>
  <si>
    <t>10.0126.0379</t>
  </si>
  <si>
    <t>Phẫu thuật đặt điện cực sâu điều trị bệnh
Parkinson</t>
  </si>
  <si>
    <t>26.0003.0379</t>
  </si>
  <si>
    <t>Phẫu thuật vi phẫu u não đường giữa</t>
  </si>
  <si>
    <t>10.0088.0380</t>
  </si>
  <si>
    <t>Phẫu thuật u tầng trước nền sọ bằng mở
nắp sọ trán một bên</t>
  </si>
  <si>
    <t>11.574.000</t>
  </si>
  <si>
    <t>Chưa bao gồm đinh, nẹp,
vít, vật liệu cầm máu sinh
học, màng não nhân tạo, dao
siêu âm, keo sinh học.</t>
  </si>
  <si>
    <t>10.0089.0380</t>
  </si>
  <si>
    <t>Phẫu thuật u tầng trước nền sọ bằng mở
nắp sọ trán 2 bên</t>
  </si>
  <si>
    <t>10.0090.0380</t>
  </si>
  <si>
    <t>Phẫu thuật u tầng trước nền sọ bằng
đường mở nắp sọ trán và đường qua
xoang sàng</t>
  </si>
  <si>
    <t>10.0091.0380</t>
  </si>
  <si>
    <t>Phẫu thuật u vùng giao thoa thị giác
và/hoặc vùng dưới đồi bằng đường mở
nắp sọ</t>
  </si>
  <si>
    <t>10.0092.0380</t>
  </si>
  <si>
    <t>Phẫu thuật u vùng tầng giữa nền sọ bằng
mở năp sọ</t>
  </si>
  <si>
    <t>10.0093.0380</t>
  </si>
  <si>
    <t>Phẫu thuật u 1/3 trong cánh nhỏ xương
bướm bằng đường mở nắp sọ</t>
  </si>
  <si>
    <t>10.0094.0380</t>
  </si>
  <si>
    <t>Phẫu thuật u đỉnh xương đá bằng đường
qua xương đá</t>
  </si>
  <si>
    <t>10.0095.0380</t>
  </si>
  <si>
    <t>Phẫu thuật u vùng rãnh trượt
(petroclivan) bằng đường qua xương đá</t>
  </si>
  <si>
    <t>10.0096.0380</t>
  </si>
  <si>
    <t>Phẫu thuật u rãnh trượt, bằng đường mở
nắp sọ</t>
  </si>
  <si>
    <t>10.0097.0380</t>
  </si>
  <si>
    <t>Phẫu thuật u vùng rãnh trượt bằng đường
qua miệng hoặc qua xương bướm</t>
  </si>
  <si>
    <t>10.0101.0380</t>
  </si>
  <si>
    <t>Phẫu thuật u lỗ chẩn bằng đường mở nắp
sọ</t>
  </si>
  <si>
    <t>26.0001.0380</t>
  </si>
  <si>
    <t>Phẫu thuật vi phẫu u não nền sọ</t>
  </si>
  <si>
    <t>10.0083.0381</t>
  </si>
  <si>
    <t>Phẫu thuật u máu thể hang (cavernoma)
đại não</t>
  </si>
  <si>
    <t>11.500.000</t>
  </si>
  <si>
    <t>Chưa bao gồm dụng cụ dẫn
đường, ghim, ốc, vít, nẹp,
dao siêu âm, bộ dẫn lưu não
thất, miếng vá khuyết sọ, vật
liệu cầm máu, keo sinh học,
miếng vá nhân tạo, vật liệu
tạo hình hộp sọ.</t>
  </si>
  <si>
    <t>10.0102.0381</t>
  </si>
  <si>
    <t>Phẫu thuật u nội sọ, vòm đại não không
xâm lấn xoang tĩnh mạch, bằng đường
mở nắp sọ</t>
  </si>
  <si>
    <t>10.0119.0381</t>
  </si>
  <si>
    <t>Phẫu thuật u đại não bằng đường mở nắp
sọ</t>
  </si>
  <si>
    <t>10.0084.0381</t>
  </si>
  <si>
    <t>Phẫu thuật u máu thể hang tiểu não</t>
  </si>
  <si>
    <t>10.0085.0381</t>
  </si>
  <si>
    <t>Phẫu thuật u máu thể hang thân não</t>
  </si>
  <si>
    <t>10.0104.0381</t>
  </si>
  <si>
    <t>Phẫu thuật u hố sau không xâm lấn
xoang tĩnh mạch, bằng đường mở nắp sọ</t>
  </si>
  <si>
    <t>10.0106.0381</t>
  </si>
  <si>
    <t>Phẫu thuật u liềm não, bằng đường mở
nắp sọ</t>
  </si>
  <si>
    <t>10.0109.0381</t>
  </si>
  <si>
    <t>Phẫu thuật u não thất bên bằng đường
mở nắp sọ</t>
  </si>
  <si>
    <t>10.0110.0381</t>
  </si>
  <si>
    <t>Phẫu thuật u não thất ba bằng đường mở
nắp sọ</t>
  </si>
  <si>
    <t>10.0111.0381</t>
  </si>
  <si>
    <t>Phẫu thuật u não thất tư bằng đường mở
nắp sọ</t>
  </si>
  <si>
    <t>10.0117.0381</t>
  </si>
  <si>
    <t>Phẫu thuật lấy bỏ vùng gây động kinh,
bằng đường mở nắp sọ</t>
  </si>
  <si>
    <t>10.0118.0381</t>
  </si>
  <si>
    <t>Phẫu thuật u thể trai, vách trong suốt
bằng đường mở nắp sọ</t>
  </si>
  <si>
    <t>10.0120.0381</t>
  </si>
  <si>
    <t>Phẫu thuật u trong nhu mô tiểu não, bằng
đường mở nắp sọ</t>
  </si>
  <si>
    <t>10.0121.0381</t>
  </si>
  <si>
    <t>Phẫu thuật u thân não, bằng đường mở
nắp sọ</t>
  </si>
  <si>
    <t>26.0002.0381</t>
  </si>
  <si>
    <t>Phẫu thuật vi phẫu u não thất</t>
  </si>
  <si>
    <t>10.0107.0382</t>
  </si>
  <si>
    <t>Phẫu thuật u lều tiểu não, bằng đường
vào dưới lều tiểu não</t>
  </si>
  <si>
    <t>10.733.000</t>
  </si>
  <si>
    <t>Chưa bao gồm mạch nhân
tạo, miếng vá khuyết sọ, kẹp
mạch máu, ghim, ốc, vít, dao
siêu âm.</t>
  </si>
  <si>
    <t>10.0108.0382</t>
  </si>
  <si>
    <t>Phẫu thuật u bờ tự do lều tiểu não, bằng
đường vào trên lều tiểu não (bao gồm cả
u tuyến tùng)</t>
  </si>
  <si>
    <t>10.0112.0382</t>
  </si>
  <si>
    <t>Phẫu thuật u tuyến yên bằng đường mở
nắp sọ</t>
  </si>
  <si>
    <t>10.0114.0382</t>
  </si>
  <si>
    <t>Phẫu thuật u sọ hầu bằng đường mở nắp
sọ</t>
  </si>
  <si>
    <t>03.3067.0383</t>
  </si>
  <si>
    <t>Phẫu thuật viêm xương sọ</t>
  </si>
  <si>
    <t>7.974.000</t>
  </si>
  <si>
    <t>Chưa bao gồm nẹp, ghim,
ốc, vít.</t>
  </si>
  <si>
    <t>10.0029.0383</t>
  </si>
  <si>
    <t>03.2903.0384</t>
  </si>
  <si>
    <t>Phẫu thuật tái tạo trán lõm bằng xi măng
xương</t>
  </si>
  <si>
    <t>7.662.000</t>
  </si>
  <si>
    <t>Chưa bao gồm xương nhân
tạo, vật liệu tạo hình hộp sọ,
miếng vá khuyết sọ, miếng
vá nhân tạo, vật liệu tạo hình
hộp sọ, đinh, nẹp, vít, lưới
tital, ghim, ốc, màng não
nhân tạo, vật liệu cầm máu
sinh học.</t>
  </si>
  <si>
    <t>03.3060.0384</t>
  </si>
  <si>
    <t>Ghép khuyết xương sọ</t>
  </si>
  <si>
    <t>28.0026.0384</t>
  </si>
  <si>
    <t>Phẫu thuật độn khuyết xương sọ bằng
sụn tự thân</t>
  </si>
  <si>
    <t>28.0027.0384</t>
  </si>
  <si>
    <t>Phẫu thuật độn khuyết xương sọ bằng
xương tự thân</t>
  </si>
  <si>
    <t>10.0017.0384</t>
  </si>
  <si>
    <t>Phẫu thuật vá khuyết sọ sau chấn thương
sọ não</t>
  </si>
  <si>
    <t>7.403.000</t>
  </si>
  <si>
    <t>28.0028.0384</t>
  </si>
  <si>
    <t>Phẫu thuật độn khuyết xương sọ bằng
xương đồng loại</t>
  </si>
  <si>
    <t>28.0029.0384</t>
  </si>
  <si>
    <t>Phẫu thuật độn khuyết xương sọ bằng
chất liệu nhân tạo</t>
  </si>
  <si>
    <t>28.0031.0384</t>
  </si>
  <si>
    <t>10.0122.0385</t>
  </si>
  <si>
    <t>Phẫu thuật u xương sọ vòm sọ</t>
  </si>
  <si>
    <t>8.079.000</t>
  </si>
  <si>
    <t>Chưa bao gồm đinh, ghim,
nẹp, vít, ốc, vật liệu tạo hình
hộp sọ, màng não nhân tạo,
miếng vá khuyết sọ, miếng
vá nhân tạo, vật liệu tạo hình
hộp sọ.</t>
  </si>
  <si>
    <t>10.0124.0385</t>
  </si>
  <si>
    <t>Phẫu thuật u da đầu thâm nhiễm xương-
màng cứng sọ</t>
  </si>
  <si>
    <t>10.0144.0385</t>
  </si>
  <si>
    <t>Phẫu thuật u xơ cơ ổ mắt</t>
  </si>
  <si>
    <t>10.0146.0385</t>
  </si>
  <si>
    <t>Phẫu thuật u xương hốc mắt</t>
  </si>
  <si>
    <t>10.0145.0385</t>
  </si>
  <si>
    <t>Phẫu thuật u thần kinh hốc mắt</t>
  </si>
  <si>
    <t>03.3070.0386</t>
  </si>
  <si>
    <t>Phẫu thuật vết thương sọ não hở</t>
  </si>
  <si>
    <t>8.486.000</t>
  </si>
  <si>
    <t>Chưa bao gồm đinh, ghim,
nẹp, vít, ốc, màng não nhân
tạo, vật liệu tạo hình hộp sọ,
miếng vá khuyết sọ, miếng
vá nhân tạo, vật liệu tạo hình
hộp sọ.</t>
  </si>
  <si>
    <t>10.0002.0386</t>
  </si>
  <si>
    <t>Phẫu thuật vỡ lún xương sọ hở</t>
  </si>
  <si>
    <t>10.0003.0386</t>
  </si>
  <si>
    <t>Phẫu thuật vết thương sọ não (có rách
màng não)</t>
  </si>
  <si>
    <t>10.0004.0386</t>
  </si>
  <si>
    <t>Phẫu thuật xử lý lún sọ không có vết
thương</t>
  </si>
  <si>
    <t>10.0013.0386</t>
  </si>
  <si>
    <t>Phẫu thuật xử lý vết thương xoang hơi
trán</t>
  </si>
  <si>
    <t>10.0014.0386</t>
  </si>
  <si>
    <t>Phẫu thuật xử lý vết thương xoang tĩnh
mạch sọ</t>
  </si>
  <si>
    <t>03.3052.0387</t>
  </si>
  <si>
    <t>Phẫu thuật phình động mạch não, dị dạng
mạch não</t>
  </si>
  <si>
    <t>10.748.000</t>
  </si>
  <si>
    <t>Chưa bao gồm kẹp mạch
máu, miếng vá khuyết sọ,
van dẫn lưu, ghim, ốc, vít,
nẹp.</t>
  </si>
  <si>
    <t>03.4236.0387</t>
  </si>
  <si>
    <t>Phẫu thuật vi phẫu túi phình động mạch
não</t>
  </si>
  <si>
    <t>10.0080.0387</t>
  </si>
  <si>
    <t>Phẫu thuật kẹp cổ túi phình mạch não
phần trước đa giác Willis</t>
  </si>
  <si>
    <t>10.0081.0387</t>
  </si>
  <si>
    <t>Phẫu thuật kẹp cổ túi phình mạch não
phần sau đa giác Willis</t>
  </si>
  <si>
    <t>10.0082.0387</t>
  </si>
  <si>
    <t>Phẫu thuật dị dạng động-tĩnh mạch não</t>
  </si>
  <si>
    <t>10.0087.0387</t>
  </si>
  <si>
    <t>Phẫu thuật dị dạng động-tĩnh mạch màng
cứng (fistula durale)</t>
  </si>
  <si>
    <t>26.0004.0387</t>
  </si>
  <si>
    <t>Phẫu thuật vi phẫu dị dạng mạch não</t>
  </si>
  <si>
    <t>10.0086.0388</t>
  </si>
  <si>
    <t>Phẫu thuật nối động mạch trong-ngoài sọ</t>
  </si>
  <si>
    <t>10.570.000</t>
  </si>
  <si>
    <t>Chưa bao gồm mạch nhân
tạo, kẹp mạch máu, ghim,
ốc, vít.</t>
  </si>
  <si>
    <t>26.0006.0388</t>
  </si>
  <si>
    <t>Phẫu thuật vi phẫu nối hoặc ghép mạch
nội sọ</t>
  </si>
  <si>
    <t>26.0016.0388</t>
  </si>
  <si>
    <t>Phẫu thuật vi phẫu nối lại da đầu</t>
  </si>
  <si>
    <t>03.3119.0391</t>
  </si>
  <si>
    <t>Phẫu thuật đặt máy tạo nhịp tim</t>
  </si>
  <si>
    <t>3.585.000</t>
  </si>
  <si>
    <t>Chưa bao gồm máy tạo
nhịp, máy phá rung.</t>
  </si>
  <si>
    <t>10.0140.0391</t>
  </si>
  <si>
    <t>Phẫu thuật thay bộ phát kích thích điện
cực thần kinh, đặt dưới da</t>
  </si>
  <si>
    <t>10.0141.0391</t>
  </si>
  <si>
    <t>Phẫu thuật đặt dưới da bộ phát kích thích
điện cực thần kinh</t>
  </si>
  <si>
    <t>10.0142.0391</t>
  </si>
  <si>
    <t>Phẫu thuật đặt bộ phát kích thích điện
cực tủy sống</t>
  </si>
  <si>
    <t>10.0143.0391</t>
  </si>
  <si>
    <t>Phẫu thuật lấy bỏ bộ phát kích thích điện
cực thần kinh</t>
  </si>
  <si>
    <t>3.326.000</t>
  </si>
  <si>
    <t>Chưa bao gồm máy tạo nhịp,
máy phá rung.</t>
  </si>
  <si>
    <t>01.0033.0391</t>
  </si>
  <si>
    <t>Đặt máy khử rung tự động</t>
  </si>
  <si>
    <t>2.729.000</t>
  </si>
  <si>
    <t>02.0077.0391</t>
  </si>
  <si>
    <t>Đặt máy tạo nhịp tạm thời với điện cực
trong buồng tim</t>
  </si>
  <si>
    <t>02.0098.0391</t>
  </si>
  <si>
    <t>Kích thích tim vượt tần số điều trị loạn
nhịp</t>
  </si>
  <si>
    <t>02.0459.0391</t>
  </si>
  <si>
    <t>Tạo nhịp tim cấp cứu với điện cực trong
buồng tim tại giường</t>
  </si>
  <si>
    <t>02.0460.0391</t>
  </si>
  <si>
    <t>Tạo nhịp tim cấp cứu với điện cực trong
buồng tim dưới màn huỳnh quang</t>
  </si>
  <si>
    <t>03.0001.0391</t>
  </si>
  <si>
    <t>Kích thích vĩnh viễn bằng máy tạo nhịp
trong cơ thể (hai ổ)</t>
  </si>
  <si>
    <t>03.2290.0391</t>
  </si>
  <si>
    <t>Đặt máy tạo nhịp tạm thời trong tim</t>
  </si>
  <si>
    <t>03.2312.0391</t>
  </si>
  <si>
    <t>02.0464.0391</t>
  </si>
  <si>
    <t>Thay máy tạo nhịp tim, cập nhật máy tạo
nhịp tim</t>
  </si>
  <si>
    <t>2.713.000</t>
  </si>
  <si>
    <t>02.0071.0391</t>
  </si>
  <si>
    <t>Cấy máy tạo nhịp vĩnh viễn điều trị các
rối loạn nhịp chậm</t>
  </si>
  <si>
    <t>2.797.000</t>
  </si>
  <si>
    <t>02.0072.0391</t>
  </si>
  <si>
    <t>Cấy máy tạo nhịp vĩnh viễn điều trị tái
đồng bộ tim (CRT)</t>
  </si>
  <si>
    <t>02.0073.0391</t>
  </si>
  <si>
    <t>Cấy máy phá rung tự động (ICD)</t>
  </si>
  <si>
    <t>02.0452.0391</t>
  </si>
  <si>
    <t>Cấy máy tạo nhịp vĩnh viễn loại 1 buồng</t>
  </si>
  <si>
    <t>02.0453.0391</t>
  </si>
  <si>
    <t>Cấy máy tạo nhịp vĩnh viễn loại 2 buồng</t>
  </si>
  <si>
    <t>02.0454.0391</t>
  </si>
  <si>
    <t>Cấy máy tạo nhịp vĩnh viễn loại 3 buồng</t>
  </si>
  <si>
    <t>02.0455.0391</t>
  </si>
  <si>
    <t>Cấy máy phá rung tự động (ICD) loại 1
buồng</t>
  </si>
  <si>
    <t>02.0456.0391</t>
  </si>
  <si>
    <t>Cấy máy phá rung tự động (ICD) loại 2
buồng</t>
  </si>
  <si>
    <t>03.0007.0391</t>
  </si>
  <si>
    <t>Đặt, theo dõi, xử trí máy tạo nhịp tim
vĩnh viễn bằng điện cực trong tim (một ổ)</t>
  </si>
  <si>
    <t>03.2266.0391</t>
  </si>
  <si>
    <t>Đặt máy tạo nhịp trong cơ thể, điện cực
trong tim hoặc điện cực màng trên tim</t>
  </si>
  <si>
    <t>03.2267.0391</t>
  </si>
  <si>
    <t>Cấy máy tạo nhịp vĩnh viễn</t>
  </si>
  <si>
    <t>18.0669.0391</t>
  </si>
  <si>
    <t>Đặt máy tạo nhịp</t>
  </si>
  <si>
    <t>18.0670.0391</t>
  </si>
  <si>
    <t>Đặt máy tạo nhịp phá rung</t>
  </si>
  <si>
    <t>03.3144.0392</t>
  </si>
  <si>
    <t>Phẫu thuật bắc cầu động mạch chủ vành
3 cầu trở lên</t>
  </si>
  <si>
    <t>25.743.000</t>
  </si>
  <si>
    <t>Chưa bao gồm bộ tim phổi
nhân tạo và dây chạy máy,
vòng van, van tim nhân tạo,
miếng vá siêu mỏng, mạch
máu nhân tạo, động mạch
chủ nhân tạo, keo sinh học,
quả lọc tách huyết tương và
bộ dây dẫn, dung dịch bảo
vệ tạng, dây truyền dung
dịch bảo vệ tạng, dụng cụ cố
định mạch vành, Shunt trong
lòng động mạch.</t>
  </si>
  <si>
    <t>03.3157.0392</t>
  </si>
  <si>
    <t>Phẫu thuật bắc cầu mạch vành không
dùng máy tim phổi</t>
  </si>
  <si>
    <t>10.0213.0392</t>
  </si>
  <si>
    <t>Phẫu thuật bắc cầu động mạch chủ -
động mạch vành có dùng máy tim phổi
nhân tạo</t>
  </si>
  <si>
    <t>10.0215.0392</t>
  </si>
  <si>
    <t>Phẫu thuật bắc cầu động mạch chủ -
động mạch vành kết hợp can thiệp khác
trên tim (thay van, cắt khối phồng thất
trái …)</t>
  </si>
  <si>
    <t>03.3176.0393</t>
  </si>
  <si>
    <t>Phẫu thuật bắc cầu động mạch nách- đùi</t>
  </si>
  <si>
    <t>22.039.000</t>
  </si>
  <si>
    <t>Chưa bao gồm bộ tim phổi
nhân tạo và dây chạy máy,
động mạch chủ nhân tạo,
mạch máu nhân tạo, keo sinh
học, stent, quả lọc tách huyết
tương và bộ dây dẫn, dung
dịch bảo vệ tạng, dây truyền
dung dịch bảo vệ tạng.</t>
  </si>
  <si>
    <t>03.3183.0393</t>
  </si>
  <si>
    <t>Phẫu thuật làm shunt điều trị trong tăng
áp lực tĩnh mạch cửa</t>
  </si>
  <si>
    <t>03.3188.0393</t>
  </si>
  <si>
    <t>Phẫu thuật nối tĩnh mạch lách - tĩnh
mạch thận bên-bên</t>
  </si>
  <si>
    <t>03.3199.0393</t>
  </si>
  <si>
    <t>Phẫu thuật hẹp hay phồng động mạch
cảnh gốc, cảnh trong</t>
  </si>
  <si>
    <t>10.0254.0393</t>
  </si>
  <si>
    <t>Phẫu thuật điều trị hẹp khít động mạch
cảnh do xơ vữa</t>
  </si>
  <si>
    <t>10.0255.0393</t>
  </si>
  <si>
    <t>Phẫu thuật điều trị phồng động mạch
cảnh</t>
  </si>
  <si>
    <t>03.3149.0393</t>
  </si>
  <si>
    <t>Phẫu thuật bắc cầu động mạch chủ với
các động mạch xuất phát từ quai động
mạch chủ</t>
  </si>
  <si>
    <t>22.113.000</t>
  </si>
  <si>
    <t>03.3153.0393</t>
  </si>
  <si>
    <t>Phẫu thuật phồng động mạch phổi, dò
động tĩnh mạch phổi</t>
  </si>
  <si>
    <t>03.3171.0393</t>
  </si>
  <si>
    <t>Phẫu thuật hẹp hay tắc chạc ba động
mạch chủ và động mạch chậu, tạo hình
hoặc thay chạc ba</t>
  </si>
  <si>
    <t>03.3172.0393</t>
  </si>
  <si>
    <t>Phẫu thuật phục hồi lưu thông tĩnh mạch
chủ trên bị tắc</t>
  </si>
  <si>
    <t>03.3173.0393</t>
  </si>
  <si>
    <t>Phẫu thuật bắc cầu động mạch dưới đòn -
động mạch cảnh</t>
  </si>
  <si>
    <t>03.3174.0393</t>
  </si>
  <si>
    <t>Phẫu thuật bắc cầu động mạch chủ ngực -
bụng</t>
  </si>
  <si>
    <t>03.3175.0393</t>
  </si>
  <si>
    <t>Phẫu thuật bắc cầu động mạch chủ ngực -
đùi</t>
  </si>
  <si>
    <t>03.3177.0393</t>
  </si>
  <si>
    <t>Phẫu thuật lấy lớp áo trong động mạch
cảnh</t>
  </si>
  <si>
    <t>03.3178.0393</t>
  </si>
  <si>
    <t>Phẫu thuật tái lập liên thông động mạch
thận bằng ghép mạch máu, lột nội mạc
động mạch hay cắm lại động mạch thận.</t>
  </si>
  <si>
    <t>03.3179.0393</t>
  </si>
  <si>
    <t>Cắt đoạn nối động mạch phổi</t>
  </si>
  <si>
    <t>03.3187.0393</t>
  </si>
  <si>
    <t>Phẫu thuật nối cửa - chủ</t>
  </si>
  <si>
    <t>03.3200.0393</t>
  </si>
  <si>
    <t>Phẫu thuật thông động mạch cảnh, tĩnh
mạch cảnh</t>
  </si>
  <si>
    <t>10.0165.0393</t>
  </si>
  <si>
    <t>Phẫu thuật điều trị vỡ eo động mạch chủ</t>
  </si>
  <si>
    <t>10.0166.0393</t>
  </si>
  <si>
    <t>Phẫu thuật cấp cứu lồng ngực có dùng
máy tim phổi nhân tạo</t>
  </si>
  <si>
    <t>10.0168.0393</t>
  </si>
  <si>
    <t>Phẫu thuật điều trị vết thương - chấn
thương mạch cảnh</t>
  </si>
  <si>
    <t>10.0174.0393</t>
  </si>
  <si>
    <t>Phẫu thuật điều trị vết thương – chấn
thương động – tĩnh mạch chủ, mạch tạng,
mạch thận</t>
  </si>
  <si>
    <t>10.0182.0393</t>
  </si>
  <si>
    <t>Phẫu thuật nối tắt tĩnh mạch chủ - động
mạch phổi điều trị bệnh tim bẩm sinh
phức tạp</t>
  </si>
  <si>
    <t>10.0194.0393</t>
  </si>
  <si>
    <t>Phẫu thuật sửa toàn bộ bệnh tĩnh mạch
phổi đổ lạc chỗ bán phần</t>
  </si>
  <si>
    <t>10.0198.0393</t>
  </si>
  <si>
    <t>Phẫu thuật đóng dò động mạch vành vào
các buồng tim</t>
  </si>
  <si>
    <t>10.0201.0393</t>
  </si>
  <si>
    <t>Phẫu thuật điều trị teo, dị dạng quai động
mạch chủ</t>
  </si>
  <si>
    <t>10.0248.0393</t>
  </si>
  <si>
    <t>Phẫu thuật bắc cầu động mạch chủ lên -
động mạch lớn xuất phát từ quai động
mạch chủ</t>
  </si>
  <si>
    <t>10.0256.0393</t>
  </si>
  <si>
    <t>Phẫu thuật điều trị thông động – tĩnh
mạch cảnh</t>
  </si>
  <si>
    <t>10.0257.0393</t>
  </si>
  <si>
    <t>Phẫu thuật bắc cầu các động mạch vùng
cổ - nền cổ (cảnh – dưới đòn, cảnh –
cảnh)</t>
  </si>
  <si>
    <t>10.0599.0393</t>
  </si>
  <si>
    <t>Tạo hình tĩnh mạch gan - chủ dưới</t>
  </si>
  <si>
    <t>03.3090.0394</t>
  </si>
  <si>
    <t>Cắt màng ngoài tim điều trị viêm màng
ngoài tim co thắt</t>
  </si>
  <si>
    <t>19.958.000</t>
  </si>
  <si>
    <t>03.3133.0394</t>
  </si>
  <si>
    <t>Phẫu thuật cắt màng tim rộng</t>
  </si>
  <si>
    <t>10.0237.0394</t>
  </si>
  <si>
    <t>Phẫu thuật điều trị viêm mủ màng tim</t>
  </si>
  <si>
    <t>03.3134.0394</t>
  </si>
  <si>
    <t>Cắt màng ngoài tim trong viêm màng
ngoài tim có mủ</t>
  </si>
  <si>
    <t>19.700.000</t>
  </si>
  <si>
    <t>10.0236.0394</t>
  </si>
  <si>
    <t>Phẫu thuật cắt màng tim điều trị viêm
màng ngoài tim co thắt</t>
  </si>
  <si>
    <t>20.032.000</t>
  </si>
  <si>
    <t>03.3124.0395</t>
  </si>
  <si>
    <t>Phẫu thuật bệnh lý ống động mạch ở trẻ
em bằng mổ mở</t>
  </si>
  <si>
    <t>16.895.000</t>
  </si>
  <si>
    <t>Chưa bao gồm mạch máu
nhân tạo, động mạch chủ
nhân tạo, keo sinh học.</t>
  </si>
  <si>
    <t>03.3165.0395</t>
  </si>
  <si>
    <t>Phẫu thuật cắt ống động mạch ở người
bệnh trên 15 tuổi hay ở người bệnh có áp
lực phổi bằng hay cao hơn 2 phần 3 áp
lực đại tuần hoàn</t>
  </si>
  <si>
    <t>03.3202.0395</t>
  </si>
  <si>
    <t>Thắt ống động mạch</t>
  </si>
  <si>
    <t>10.0178.0395</t>
  </si>
  <si>
    <t>Phẫu thuật điều trị bệnh còn ống động
mạch ở trẻ nhỏ</t>
  </si>
  <si>
    <t>10.0179.0395</t>
  </si>
  <si>
    <t>Phẫu thuật điều trị bệnh còn ống động
mạch ở trẻ lớn và người lớn</t>
  </si>
  <si>
    <t>16.969.000</t>
  </si>
  <si>
    <t>10.0214.0395</t>
  </si>
  <si>
    <t>Phẫu thuật bắc cầu động mạch chủ -
động mạch vành không dùng máy tim
phổi nhân tạo</t>
  </si>
  <si>
    <t>03.3142.0396</t>
  </si>
  <si>
    <t>Phẫu thuật nong van động mạch chủ</t>
  </si>
  <si>
    <t>13.267.000</t>
  </si>
  <si>
    <t>10.0207.0396</t>
  </si>
  <si>
    <t>Phẫu thuật mở hẹp van động mạch phổi
bằng ngừng tuần hoàn tạm thời</t>
  </si>
  <si>
    <t>03.3196.0397</t>
  </si>
  <si>
    <t>Phẫu thuật tạo hình eo động mạch</t>
  </si>
  <si>
    <t>03.3163.0397</t>
  </si>
  <si>
    <t>Phẫu thuật cắt hẹp eo động mạch chủ,
ghép động mạch chủ bằng Prosthesis,
bóc nội mạc động mạch cảnh</t>
  </si>
  <si>
    <t>03.3169.0397</t>
  </si>
  <si>
    <t>Phẫu thuật hẹp eo động mạch chủ</t>
  </si>
  <si>
    <t>03.3197.0397</t>
  </si>
  <si>
    <t>Phẫu thuật tạo hình eo động mạch có hạ
huyết áp chỉ huy</t>
  </si>
  <si>
    <t>10.0202.0397</t>
  </si>
  <si>
    <t>Phẫu thuật điều trị hẹp eo động mạch chủ
ở trẻ nhỏ</t>
  </si>
  <si>
    <t>10.0203.0397</t>
  </si>
  <si>
    <t>Phẫu thuật điều trị hẹp eo động mạch chủ
ở trẻ lớn và người lớn</t>
  </si>
  <si>
    <t>10.1113.0398</t>
  </si>
  <si>
    <t>Phẫu thuật đặt Catheter ổ bụng để lọc
màng bụng chu kỳ</t>
  </si>
  <si>
    <t>10.364.000</t>
  </si>
  <si>
    <t>03.3216.0399</t>
  </si>
  <si>
    <t>Phẫu thuật bắc cầu mạch máu để chạy
thận nhân tạo</t>
  </si>
  <si>
    <t>5.815.000</t>
  </si>
  <si>
    <t>Chưa bao gồm mạch máu
nhân tạo, động mạch chủ
nhân tạo.</t>
  </si>
  <si>
    <t>10.0260.0399</t>
  </si>
  <si>
    <t>Phẫu thuật tạo thông động – tĩnh mạch
để chạy thận nhân tạo</t>
  </si>
  <si>
    <t>10.0252.0399</t>
  </si>
  <si>
    <t>Phẫu thuật bắc cầu động mạch chủ bụng
– động mạch tạng</t>
  </si>
  <si>
    <t>5.889.000</t>
  </si>
  <si>
    <t>03.3919.0400</t>
  </si>
  <si>
    <t>Phẫu thuật lấy dị vật lồng ngực, ổ bụng</t>
  </si>
  <si>
    <t>5.529.000</t>
  </si>
  <si>
    <t>10.0289.0400</t>
  </si>
  <si>
    <t>Mở ngực thăm dò, sinh thiết</t>
  </si>
  <si>
    <t>12.0169.0400</t>
  </si>
  <si>
    <t>Phẫu thuật bóc kén màng phổi</t>
  </si>
  <si>
    <t>12.0170.0400</t>
  </si>
  <si>
    <t>Phẫu thuật bóc kén trong nhu mô phổi</t>
  </si>
  <si>
    <t>12.0171.0400</t>
  </si>
  <si>
    <t>Phẫu thuật cắt kén khí phổi</t>
  </si>
  <si>
    <t>03.2632.0400</t>
  </si>
  <si>
    <t>Mở lồng ngực thăm dò, sinh thiết</t>
  </si>
  <si>
    <t>5.271.000</t>
  </si>
  <si>
    <t>10.0238.0400</t>
  </si>
  <si>
    <t>Phẫu thuật dẫn lưu dịch khoang màng tim</t>
  </si>
  <si>
    <t>10.0414.0400</t>
  </si>
  <si>
    <t>Mở ngực thăm dò</t>
  </si>
  <si>
    <t>10.0415.0400</t>
  </si>
  <si>
    <t>12.0166.0400</t>
  </si>
  <si>
    <t>03.3234.0400</t>
  </si>
  <si>
    <t>Mở lồng ngực thăm dò</t>
  </si>
  <si>
    <t>5.037.000</t>
  </si>
  <si>
    <t>10.0246.0401</t>
  </si>
  <si>
    <t>Phẫu thuật thay đoạn động mạch chủ
bụng dưới thận, động mạch chậu</t>
  </si>
  <si>
    <t>17.745.000</t>
  </si>
  <si>
    <t>03.3164.0401</t>
  </si>
  <si>
    <t>Phẫu thuật tạo lỗ rò động tĩnh mạch bằng
ghép mạch máu</t>
  </si>
  <si>
    <t>17.819.000</t>
  </si>
  <si>
    <t>03.3182.0401</t>
  </si>
  <si>
    <t>Phẫu thuật điều trị ghép động mạch bằng
ống ghép nhân tạo</t>
  </si>
  <si>
    <t>10.0169.0401</t>
  </si>
  <si>
    <t>Phẫu thuật điều trị vết thương - chấn
thương mạch chậu</t>
  </si>
  <si>
    <t>10.0170.0401</t>
  </si>
  <si>
    <t>Phẫu thuật điều trị vết thương - chấn
thương mạch dưới đòn</t>
  </si>
  <si>
    <t>10.0276.0401</t>
  </si>
  <si>
    <t>Phẫu thuật cắt u trung thất lớn kèm bắc
cầu phục hồi lưu thông hệ tĩnh mạch chủ
trên</t>
  </si>
  <si>
    <t>03.3143.0402</t>
  </si>
  <si>
    <t>Phẫu thuật thay động mạch chủ</t>
  </si>
  <si>
    <t>25.056.000</t>
  </si>
  <si>
    <t>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t>
  </si>
  <si>
    <t>03.3145.0402</t>
  </si>
  <si>
    <t>Phẫu thuật thay đoạn động mạch chủ lên
kèm van động mạch chủ</t>
  </si>
  <si>
    <t>03.3146.0402</t>
  </si>
  <si>
    <t>Thay đoạn động mạch chủ lên kèm quai
động mạch chủ</t>
  </si>
  <si>
    <t>03.3147.0402</t>
  </si>
  <si>
    <t>Phẫu thuật thay đoạn động mạch chủ lên
kèm quai động mạch chủ, động mạch chủ
xuống</t>
  </si>
  <si>
    <t>03.3148.0402</t>
  </si>
  <si>
    <t>Phẫu thuật thay đoạn động mạch xuất
phát từ quai động mạch chủ</t>
  </si>
  <si>
    <t>03.3156.0402</t>
  </si>
  <si>
    <t>Phẫu thuật phồng gốc động mạch chủ
bảo tồn van động mạch chủ</t>
  </si>
  <si>
    <t>03.3158.0402</t>
  </si>
  <si>
    <t>Phẫu thuật phồng gốc động mạch chủ
kèm thay van động mạch chủ</t>
  </si>
  <si>
    <t>03.3159.0402</t>
  </si>
  <si>
    <t>Phẫu thuật điều trị phồng động mạch chủ
ngực - bụng</t>
  </si>
  <si>
    <t>03.3160.0402</t>
  </si>
  <si>
    <t>Phẫu thuật điều trị phồng động mạch chủ
ngực – bụng trên và ngang thận</t>
  </si>
  <si>
    <t>03.3166.0402</t>
  </si>
  <si>
    <t>Phẫu thuật phồng quai động mạch chủ</t>
  </si>
  <si>
    <t>03.3167.0402</t>
  </si>
  <si>
    <t>Phẫu thuật phồng động mạch chủ ngực</t>
  </si>
  <si>
    <t>03.3168.0402</t>
  </si>
  <si>
    <t>Phẫu thuật teo hai quai động mạch chủ
(dị dạng quai động mạch)</t>
  </si>
  <si>
    <t>03.3170.0402</t>
  </si>
  <si>
    <t>Phẫu thuật phồng động mạch chủ bụng
đoạn dưới động mạch thận</t>
  </si>
  <si>
    <t>03.3185.0402</t>
  </si>
  <si>
    <t>Phẫu thuật thay đoạn động mạch ngực
xuống</t>
  </si>
  <si>
    <t>03.3186.0402</t>
  </si>
  <si>
    <t>Phẫu thuật thay đoạn động mạch chủ
bụng kèm theo ghép các động mạch (thân
tạng, mạc treo tràng trên, thận)</t>
  </si>
  <si>
    <t>10.0229.0402</t>
  </si>
  <si>
    <t>Phẫu thuật điều trị lóc động mạch chủ
type A</t>
  </si>
  <si>
    <t>10.0230.0402</t>
  </si>
  <si>
    <t>Phẫu thuật thay đoạn động mạch chủ lên</t>
  </si>
  <si>
    <t>10.0231.0402</t>
  </si>
  <si>
    <t>Phẫu thuật thay động mạch chủ lên và
quai động mạch chủ</t>
  </si>
  <si>
    <t>10.0232.0402</t>
  </si>
  <si>
    <t>Phẫu thuật thay động mạch chủ lên, quai
động mạch chủ và động mạch chủ xuống</t>
  </si>
  <si>
    <t>10.0244.0402</t>
  </si>
  <si>
    <t>Phẫu thuật thay đoạn động mạch chủ
ngực</t>
  </si>
  <si>
    <t>10.0245.0402</t>
  </si>
  <si>
    <t>Phẫu thuật thay đoạn động mạch chủ trên
thận</t>
  </si>
  <si>
    <t>10.0247.0402</t>
  </si>
  <si>
    <t>Phẫu thuật thay đoạn động mạch chủ
bụng trên và dưới thận</t>
  </si>
  <si>
    <t>03.3105.0403</t>
  </si>
  <si>
    <t>Phẫu thuật sửa toàn bộ trong một thì của
bệnh lý hẹp eo động mạch chủ kèm theo
các thương tổn trong tim</t>
  </si>
  <si>
    <t>24.628.000</t>
  </si>
  <si>
    <t>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t>
  </si>
  <si>
    <t>03.3121.0403</t>
  </si>
  <si>
    <t>Phẫu thuật Band động mạch phổi tạm
thời trong điều trị các trường hợp tăng
lượng máu lên phổi</t>
  </si>
  <si>
    <t>03.3088.0403</t>
  </si>
  <si>
    <t>Phẫu thuật lại sửa toàn bộ các dị tật tim
bẩm sinh</t>
  </si>
  <si>
    <t>24.702.000</t>
  </si>
  <si>
    <t>03.3089.0403</t>
  </si>
  <si>
    <t>Phẫu thuật thất phải 2 đường ra</t>
  </si>
  <si>
    <t>03.3091.0403</t>
  </si>
  <si>
    <t>Phẫu thuật bệnh tim bẩm sinh thông liên
nhĩ</t>
  </si>
  <si>
    <t>03.3092.0403</t>
  </si>
  <si>
    <t>Phẫu thuật bệnh tim bẩm sinh thông liên
thất</t>
  </si>
  <si>
    <t>03.3093.0403</t>
  </si>
  <si>
    <t>Phẫu thuật bệnh tim bẩm sinh tứ chứng
Fallot</t>
  </si>
  <si>
    <t>03.3094.0403</t>
  </si>
  <si>
    <t>Phẫu thuật bệnh tim bẩm sinh vỡ xoang
Valsava</t>
  </si>
  <si>
    <t>03.3095.0403</t>
  </si>
  <si>
    <t>Phẫu thuật điều trị kênh nhĩ thất toàn
phần</t>
  </si>
  <si>
    <t>03.3097.0403</t>
  </si>
  <si>
    <t>Phẫu thuật sửa toàn bộ trong bệnh lý teo
phổi và vách liên thất kín</t>
  </si>
  <si>
    <t>03.3099.0403</t>
  </si>
  <si>
    <t>Phẫu thuật sửa chữa hẹp đường ra thất
phải đơn thuần</t>
  </si>
  <si>
    <t>03.3106.0403</t>
  </si>
  <si>
    <t>Phẫu thuật sửa van hai lá tim bẩm sinh</t>
  </si>
  <si>
    <t>03.3107.0403</t>
  </si>
  <si>
    <t>Phẫu thuật sửa và tạo hình van động
mạch chủ trong bệnh lý van động mạch
chủ bẩm sinh</t>
  </si>
  <si>
    <t>03.3110.0403</t>
  </si>
  <si>
    <t>Phẫu thuật sửa toàn bộ bệnh lý thân
chung động mạch</t>
  </si>
  <si>
    <t>03.3112.0403</t>
  </si>
  <si>
    <t>Phẫu thuật sửa chữa bất thường xuất phát
của một động mạch phổi từ động mạch
chủ</t>
  </si>
  <si>
    <t>03.3113.0403</t>
  </si>
  <si>
    <t>Phẫu thuật sửa chữa các bất thường xuất
phát của động mạch vành</t>
  </si>
  <si>
    <t>03.3116.0403</t>
  </si>
  <si>
    <t>Phẫu thuật sửa chữa bệnh lý hẹp các tĩnh
mạch phổi</t>
  </si>
  <si>
    <t>03.3117.0403</t>
  </si>
  <si>
    <t>Phẫu thuật sửa chữa các bất thường của
tĩnh mạch hệ thống trở về</t>
  </si>
  <si>
    <t>03.3122.0403</t>
  </si>
  <si>
    <t>Phẫu thuật thay van tim do bệnh lý van
tim bẩm sinh</t>
  </si>
  <si>
    <t>03.3123.0403</t>
  </si>
  <si>
    <t>Phẫu thuật đóng đường rò trong bệnh lý
đường hầm động mạch chủ-thất trái</t>
  </si>
  <si>
    <t>03.3127.0403</t>
  </si>
  <si>
    <t>Phẫu thuật điều trị các bệnh lý vòng thắt
động mạch và kìm động mạch bằng mổ
mở</t>
  </si>
  <si>
    <t>03.3129.0403</t>
  </si>
  <si>
    <t>Phẫu thuật hibrid điều trị các bệnh tim
bẩm sinh</t>
  </si>
  <si>
    <t>03.3131.0403</t>
  </si>
  <si>
    <t>Phẫu thuật bệnh tim bẩm sinh đảo ngược
các mạch máu lớn, ba buồng nhĩ.</t>
  </si>
  <si>
    <t>03.3132.0403</t>
  </si>
  <si>
    <t>Phẫu thuật bệnh tim bẩm sinh ba buồng
nhĩ.</t>
  </si>
  <si>
    <t>03.3138.0403</t>
  </si>
  <si>
    <t>Phẫu thuật điều trị kênh nhĩ thất bán phần</t>
  </si>
  <si>
    <t>03.3150.0403</t>
  </si>
  <si>
    <t>Phẫu thuật dò động mạch vành vào nhĩ
phải, động mạch phổi</t>
  </si>
  <si>
    <t>03.3151.0403</t>
  </si>
  <si>
    <t>Phẫu thuật tĩnh mạch phổi bất thường</t>
  </si>
  <si>
    <t>03.3152.0403</t>
  </si>
  <si>
    <t>Phẫu thuật sửa chữa bất thường hoàn
toàn toàn hồi lưu tĩnh mạch phổi</t>
  </si>
  <si>
    <t>03.3155.0403</t>
  </si>
  <si>
    <t>Phẫu thuật bệnh Ebstein</t>
  </si>
  <si>
    <t>03.3162.0403</t>
  </si>
  <si>
    <t>Phẫu thuật hẹp van động mạch phổi bằng
ngừng tuần hoàn</t>
  </si>
  <si>
    <t>03.3180.0403</t>
  </si>
  <si>
    <t>Phẫu thuật Fontan</t>
  </si>
  <si>
    <t>03.3181.0403</t>
  </si>
  <si>
    <t>Phẫu thuật chuyển vị đại động mạch</t>
  </si>
  <si>
    <t>10.0183.0403</t>
  </si>
  <si>
    <t>10.0184.0403</t>
  </si>
  <si>
    <t>Phẫu thuật đóng thông liên nhĩ</t>
  </si>
  <si>
    <t>10.0185.0403</t>
  </si>
  <si>
    <t>Phẫu thuật vá thông liên thất</t>
  </si>
  <si>
    <t>10.0186.0403</t>
  </si>
  <si>
    <t>Phẫu thuật sửa toàn bộ tứ chứng Fallot</t>
  </si>
  <si>
    <t>10.0187.0403</t>
  </si>
  <si>
    <t>Phẫu thuật sửa toàn bộ kênh sàn nhĩ –
thất bán phần</t>
  </si>
  <si>
    <t>10.0188.0403</t>
  </si>
  <si>
    <t>Phẫu thuật sửa toàn bộ kênh sàn nhĩ –
thất toàn bộ</t>
  </si>
  <si>
    <t>10.0189.0403</t>
  </si>
  <si>
    <t>Phẫu thuật sửa toàn bộ bệnh thất phải hai
đường ra</t>
  </si>
  <si>
    <t>10.0190.0403</t>
  </si>
  <si>
    <t>Phẫu thuật sửa toàn bộ bệnh đảo ngược
các mạch máu lớn</t>
  </si>
  <si>
    <t>10.0191.0403</t>
  </si>
  <si>
    <t>Phẫu thuật sửa toàn bộ vỡ phình xoang
Valsalva</t>
  </si>
  <si>
    <t>10.0192.0403</t>
  </si>
  <si>
    <t>Phẫu thuật sửa toàn bộ bệnh nhĩ 3 buồng</t>
  </si>
  <si>
    <t>10.0193.0403</t>
  </si>
  <si>
    <t>Phẫu thuật điều trị hẹp đường ra thất
phải đơn thuần (hẹp phễu thất phải, van
động mạch phổi …)</t>
  </si>
  <si>
    <t>10.0195.0403</t>
  </si>
  <si>
    <t>Phẫu thuật sửa toàn bộ bệnh tĩnh mạch
phổi đổ lạc chỗ hoàn toàn</t>
  </si>
  <si>
    <t>10.0196.0403</t>
  </si>
  <si>
    <t>Phẫu thuật sửa van ba lá điều trị bệnh
Ebstein</t>
  </si>
  <si>
    <t>10.0197.0403</t>
  </si>
  <si>
    <t>Phẫu thuật thay van ba lá điều trị bệnh
Ebstein</t>
  </si>
  <si>
    <t>10.0199.0403</t>
  </si>
  <si>
    <t>Phẫu thuật sửa toàn bộ ≥ 2 bệnh tim bẩm
sinh phối hợp</t>
  </si>
  <si>
    <t>10.0208.0403</t>
  </si>
  <si>
    <t>Phẫu thuật Hybrid điều trị bệnh tim bẩm
sinh (phẫu thuật tim + can thiệp tim
mạch)</t>
  </si>
  <si>
    <t>10.0218.0403</t>
  </si>
  <si>
    <t>Phẫu thuật tạo hình van hai lá bị hẹp do
thấp</t>
  </si>
  <si>
    <t>10.0219.0403</t>
  </si>
  <si>
    <t>Phẫu thuật tạo hình van hai lá ở bệnh van
hai lá không do thấp</t>
  </si>
  <si>
    <t>10.0220.0403</t>
  </si>
  <si>
    <t>Phẫu thuật thay van hai lá</t>
  </si>
  <si>
    <t>10.0221.0403</t>
  </si>
  <si>
    <t>Phẫu thuật thay van động mạch chủ</t>
  </si>
  <si>
    <t>10.0222.0403</t>
  </si>
  <si>
    <t>Phẫu thuật thay van động mạch chủ và
động mạch chủ lên</t>
  </si>
  <si>
    <t>10.0223.0403</t>
  </si>
  <si>
    <t>Phẫu thuật tạo hình van động mạch chủ</t>
  </si>
  <si>
    <t>10.0224.0403</t>
  </si>
  <si>
    <t>Phẫu thuật thay hoặc tạo hình van hai lá
kết hợp thay hoặc tạo hình van động
mạch chủ</t>
  </si>
  <si>
    <t>10.0225.0403</t>
  </si>
  <si>
    <t>Phẫu thuật tạo hình hoặc thay van ba lá
đơn thuần</t>
  </si>
  <si>
    <t>10.0226.0403</t>
  </si>
  <si>
    <t>Phẫu thuật tạo hình hoặc thay van ba lá
kết hợp can thiệp khác trên tim (thay, tạo
hình … các van tim khác)</t>
  </si>
  <si>
    <t>10.0227.0403</t>
  </si>
  <si>
    <t>Phẫu thuật thay lại 1 van tim</t>
  </si>
  <si>
    <t>10.0228.0403</t>
  </si>
  <si>
    <t>Phẫu thuật thay lại 2 van tim</t>
  </si>
  <si>
    <t>10.0235.0403</t>
  </si>
  <si>
    <t>Phẫu thuật cắt túi phồng thất trái</t>
  </si>
  <si>
    <t>10.0243.0403</t>
  </si>
  <si>
    <t>Phẫu thuật Hybrid điều trị bệnh tim mắc
phải (phẫu thuật tim + can thiệp tim
mạch)</t>
  </si>
  <si>
    <t>27.0101.0403</t>
  </si>
  <si>
    <t>Phẫu thuật nội soi sửa van hai lá</t>
  </si>
  <si>
    <t>27.0102.0403</t>
  </si>
  <si>
    <t>Phẫu thuật nội soi thay van hai lá</t>
  </si>
  <si>
    <t>27.0103.0403</t>
  </si>
  <si>
    <t>Phẫu thuật nội soi đóng lỗ thông liên nhĩ</t>
  </si>
  <si>
    <t>10.0216.0404</t>
  </si>
  <si>
    <t>Phẫu thuật tách hẹp van hai lá tim kín lần
đầu</t>
  </si>
  <si>
    <t>18.979.000</t>
  </si>
  <si>
    <t>Chưa bao gồm động mạch
chủ nhân tạo, van động
mạch chủ nhân tạo, mạch
máu nhân tạo, keo sinh học</t>
  </si>
  <si>
    <t>03.3136.0404</t>
  </si>
  <si>
    <t>Phẫu thuật vỡ tim do chấn thương ngực
kín</t>
  </si>
  <si>
    <t>19.053.000</t>
  </si>
  <si>
    <t>10.0155.0404</t>
  </si>
  <si>
    <t>Phẫu thuật điều trị vết thương tim</t>
  </si>
  <si>
    <t>10.0156.0404</t>
  </si>
  <si>
    <t>Phẫu thuật điều trị vỡ tim do chấn thương</t>
  </si>
  <si>
    <t>10.0217.0404</t>
  </si>
  <si>
    <t>Phẫu thuật tách hẹp van hai lá tim kín lần
hai</t>
  </si>
  <si>
    <t>03.3087.0405</t>
  </si>
  <si>
    <t>Phẫu thuật tim loại Blalock</t>
  </si>
  <si>
    <t>Chưa bao gồm mạch máu
nhân tạo hoặc động mạch
chủ nhân tạo.</t>
  </si>
  <si>
    <t>03.3141.0405</t>
  </si>
  <si>
    <t>Phẫu thuật chữa tạm thời tứ chứng Fallot</t>
  </si>
  <si>
    <t>10.0181.0405</t>
  </si>
  <si>
    <t>Phẫu thuật bắc cầu động mạch chủ -
động mạch phổi phổi trong bệnh tim bẩm
sinh có hẹp đường ra thất phải</t>
  </si>
  <si>
    <t>03.3118.0406</t>
  </si>
  <si>
    <t>Phẫu thuật điều trị các rối loạn nhịp tim</t>
  </si>
  <si>
    <t>22.349.000</t>
  </si>
  <si>
    <t>Chưa bao gồm bộ tim phổi
nhân tạo và dây chạy máy,
mạch máu nhân tạo, động
mạch chủ nhân tạo, keo sinh
học, quả lọc tách huyết
tương và bộ dây dẫn, dung
dịch bảo vệ tạng, bộ dây
truyền dung dịch liệt tim,
đầu đốt.</t>
  </si>
  <si>
    <t>03.3085.0406</t>
  </si>
  <si>
    <t>Phẫu thuật thất 1 buồng</t>
  </si>
  <si>
    <t>22.423.000</t>
  </si>
  <si>
    <t>03.3223.0406</t>
  </si>
  <si>
    <t>Cắt đoạn nối khí quản</t>
  </si>
  <si>
    <t>03.3224.0406</t>
  </si>
  <si>
    <t>Tạo hình khí quản kỹ thuật sliding</t>
  </si>
  <si>
    <t>03.3225.0406</t>
  </si>
  <si>
    <t>Cắt đoạn nối phế quản gốc, phế quản thuỳ</t>
  </si>
  <si>
    <t>10.0205.0406</t>
  </si>
  <si>
    <t>Phẫu thuật bệnh tim bẩm sinh có dùng
máy tim phổi nhân tạo</t>
  </si>
  <si>
    <t>10.0233.0406</t>
  </si>
  <si>
    <t>Phẫu thuật cắt u nhày nhĩ trái</t>
  </si>
  <si>
    <t>10.0234.0406</t>
  </si>
  <si>
    <t>Phẫu thuật cắt u cơ tim</t>
  </si>
  <si>
    <t>10.0240.0406</t>
  </si>
  <si>
    <t>Phẫu thuật bệnh tim mắc phải có dùng
máy tim phổi nhân tạo</t>
  </si>
  <si>
    <t>10.0269.0406</t>
  </si>
  <si>
    <t>Phẫu thuật bệnh mạch máu có dùng máy
tim phổi nhân tạo</t>
  </si>
  <si>
    <t>03.2629.0407</t>
  </si>
  <si>
    <t>Cắt u máu, u bạch huyết đường kính trên
10cm</t>
  </si>
  <si>
    <t>03.3879.0407</t>
  </si>
  <si>
    <t>Cắt u máu trong xương</t>
  </si>
  <si>
    <t>10.0264.0407</t>
  </si>
  <si>
    <t>Phẫu thuật cắt u máu lớn (đường kính ≥
10 cm)</t>
  </si>
  <si>
    <t>10.0972.0407</t>
  </si>
  <si>
    <t>Phẫu thuật U máu</t>
  </si>
  <si>
    <t>12.0191.0407</t>
  </si>
  <si>
    <t>Cắt u máu, u bạch huyết thành ngực
đường kính 5 - 10 cm</t>
  </si>
  <si>
    <t>03.2640.0407</t>
  </si>
  <si>
    <t>Cắt u máu, u bạch huyết đường kính 5 -
10cm</t>
  </si>
  <si>
    <t>4.940.000</t>
  </si>
  <si>
    <t>10.0265.0407</t>
  </si>
  <si>
    <t>Phẫu thuật cắt u máu nhỏ (đường kính &lt;
10 cm)</t>
  </si>
  <si>
    <t>03.2619.0408</t>
  </si>
  <si>
    <t>Cắt một phổi do ung thư</t>
  </si>
  <si>
    <t>13.572.000</t>
  </si>
  <si>
    <t>Chưa bao gồm máy cắt nối
tự động, ghim khâu máy
hoặc stapler; dao siêu âm
hoặc dao hàn mô hoặc dao
hàn mạch.</t>
  </si>
  <si>
    <t>03.2620.0408</t>
  </si>
  <si>
    <t>Cắt một thuỳ kèm cắt một phân thuỳ điển
hình do ung thư</t>
  </si>
  <si>
    <t>03.2621.0408</t>
  </si>
  <si>
    <t>Cắt phổi không điển hình do ung thư</t>
  </si>
  <si>
    <t>03.2622.0408</t>
  </si>
  <si>
    <t>Cắt thuỳ phổi, phần phổi còn lại</t>
  </si>
  <si>
    <t>03.2625.0408</t>
  </si>
  <si>
    <t>Cắt thuỳ phổi hoặc cắt lá phổi kèm vét
hạch trung thất</t>
  </si>
  <si>
    <t>03.2626.0408</t>
  </si>
  <si>
    <t>Cắt thuỳ phổi hoặc cắt lá phổi kèm cắt
một mảng thành ngực</t>
  </si>
  <si>
    <t>03.2627.0408</t>
  </si>
  <si>
    <t>Cắt phổi và cắt màng phổi</t>
  </si>
  <si>
    <t>03.2631.0408</t>
  </si>
  <si>
    <t>Cắt một thuỳ phổi hoặc một phân thuỳ
phổi do ung thư</t>
  </si>
  <si>
    <t>03.3230.0408</t>
  </si>
  <si>
    <t>Cắt 1 thuỳ hay 1 phân thuỳ phổi</t>
  </si>
  <si>
    <t>03.3232.0408</t>
  </si>
  <si>
    <t>Phẫu thuật cắt phổi kèm theo bóc vỏ
màng phổi</t>
  </si>
  <si>
    <t>03.3242.0408</t>
  </si>
  <si>
    <t>Phẫu thuật cắt phổi biệt lập ngoài thuỳ
phổi</t>
  </si>
  <si>
    <t>03.3253.0408</t>
  </si>
  <si>
    <t>Mở lồng ngực trong tràn khí màng phổi
có cắt thuỳ phổi</t>
  </si>
  <si>
    <t>10.0277.0408</t>
  </si>
  <si>
    <t>Phẫu thuật cắt u nang phế quản</t>
  </si>
  <si>
    <t>12.0179.0408</t>
  </si>
  <si>
    <t>12.0180.0408</t>
  </si>
  <si>
    <t>12.0182.0408</t>
  </si>
  <si>
    <t>Cắt thuỳ phổi hoặc cắt một bên phổi kèm
vét hạch trung thất</t>
  </si>
  <si>
    <t>12.0185.0408</t>
  </si>
  <si>
    <t>Cắt thuỳ phổi hoặc cắt một bên phổi kèm
một mảng thành ngực</t>
  </si>
  <si>
    <t>12.0186.0408</t>
  </si>
  <si>
    <t>Cắt phổi và màng phổi</t>
  </si>
  <si>
    <t>12.0187.0408</t>
  </si>
  <si>
    <t>03.3228.0408</t>
  </si>
  <si>
    <t>Cắt 1 phổi</t>
  </si>
  <si>
    <t>13.646.000</t>
  </si>
  <si>
    <t>03.3229.0408</t>
  </si>
  <si>
    <t>Cắt 1 thuỳ kèm cắt 1 phân thuỳ phổi điển
hình</t>
  </si>
  <si>
    <t>10.0200.0408</t>
  </si>
  <si>
    <t>Phẫu thuật điều trị dò động – tĩnh mạch
phổi</t>
  </si>
  <si>
    <t>10.0272.0408</t>
  </si>
  <si>
    <t>Phẫu thuật cắt một thùy phổi bệnh lý</t>
  </si>
  <si>
    <t>10.0273.0408</t>
  </si>
  <si>
    <t>Phẫu thuật cắt một bên phổi bệnh lý</t>
  </si>
  <si>
    <t>10.0274.0408</t>
  </si>
  <si>
    <t>Phẫu thuật cắt phổi do ung thư kèm nạo
vét hạch</t>
  </si>
  <si>
    <t>12.0183.0408</t>
  </si>
  <si>
    <t>Cắt 2 thuỳ phổi 2 bên lồng ngực trong
một phẫu thuật</t>
  </si>
  <si>
    <t>03.2618.0409</t>
  </si>
  <si>
    <t>Cắt u trung thất vừa và nhỏ lệch 1 bên
lồng ngực</t>
  </si>
  <si>
    <t>15.475.000</t>
  </si>
  <si>
    <t>12.0188.0409</t>
  </si>
  <si>
    <t>Cắt u trung thất</t>
  </si>
  <si>
    <t>03.2617.0409</t>
  </si>
  <si>
    <t>15.549.000</t>
  </si>
  <si>
    <t>10.0275.0409</t>
  </si>
  <si>
    <t>Phẫu thuật cắt u trung thất</t>
  </si>
  <si>
    <t>12.0189.0409</t>
  </si>
  <si>
    <t>10.0284.0410</t>
  </si>
  <si>
    <t>Phẫu thuật mở ngực nhỏ tạo dính màng
phổi</t>
  </si>
  <si>
    <t>3.389.000</t>
  </si>
  <si>
    <t>10.0152.0410</t>
  </si>
  <si>
    <t>Phẫu thuật dẫn lưu tối thiểu khoang
màng phổi</t>
  </si>
  <si>
    <t>3.131.000</t>
  </si>
  <si>
    <t>03.3231.0411</t>
  </si>
  <si>
    <t>Cắt mảng thành ngực điều trị ổ cặn màng
phổi (Schede)</t>
  </si>
  <si>
    <t>10.616.000</t>
  </si>
  <si>
    <t>Chưa bao gồm các loại đinh
nẹp vít, các loại khung,
thanh nâng ngực và đai nẹp
ngoài, dụng cụ khâu cắt tự
động, keo sinh học, dao hàn
mạch, hàn mô.</t>
  </si>
  <si>
    <t>03.3233.0411</t>
  </si>
  <si>
    <t>Mở ngực nhỏ tạo dính màng phổi trong
tràn khí màng phổi tái phát</t>
  </si>
  <si>
    <t>03.3236.0411</t>
  </si>
  <si>
    <t>Phẫu thuật mở lồng ngực khâu lỗ rò phế
quản</t>
  </si>
  <si>
    <t>03.3237.0411</t>
  </si>
  <si>
    <t>Phẫu thuật mở lồng ngực khâu, thắt ống
ngực</t>
  </si>
  <si>
    <t>03.3240.0411</t>
  </si>
  <si>
    <t>Phẫu thuật dị dạng xương ức lồi, lõm</t>
  </si>
  <si>
    <t>03.3241.0411</t>
  </si>
  <si>
    <t>Bóc vỏ màng phổi kèm khâu lỗ dò phế
quản trong ổ cặn màng phổi có dò phế
quản.</t>
  </si>
  <si>
    <t>03.3250.0411</t>
  </si>
  <si>
    <t>Mở lồng ngực lấy dị vật trong phổi</t>
  </si>
  <si>
    <t>03.3251.0411</t>
  </si>
  <si>
    <t>Bóc màng phổi trong dày dính màng phổi</t>
  </si>
  <si>
    <t>03.3252.0411</t>
  </si>
  <si>
    <t>Đánh xẹp thành ngực trong ổ cặn màng
phổi</t>
  </si>
  <si>
    <t>03.3264.0411</t>
  </si>
  <si>
    <t>Phẫu thuật cố định mảng sườn di động
bằng nẹp</t>
  </si>
  <si>
    <t>10.0159.0411</t>
  </si>
  <si>
    <t>Phẫu thuật khâu vết thương nhu mô phổi</t>
  </si>
  <si>
    <t>10.0160.0411</t>
  </si>
  <si>
    <t>Phẫu thuật lấy dị vật trong phổi – màng
phổi</t>
  </si>
  <si>
    <t>10.0163.0411</t>
  </si>
  <si>
    <t>Phẫu thuật điều trị mảng sườn di động</t>
  </si>
  <si>
    <t>10.0285.0411</t>
  </si>
  <si>
    <t>Phẫu thuật cắt xương sườn do u xương
sườn</t>
  </si>
  <si>
    <t>10.0286.0411</t>
  </si>
  <si>
    <t>Phẫu thuật cắt xương sườn do viêm
xương</t>
  </si>
  <si>
    <t>10.0287.0411</t>
  </si>
  <si>
    <t>Phẫu thuật đánh xẹp ngực điều trị ổ cặn
màng phổi</t>
  </si>
  <si>
    <t>10.0290.0411</t>
  </si>
  <si>
    <t>Phẫu thuật cắt – khâu kén khí phổi</t>
  </si>
  <si>
    <t>10.0291.0411</t>
  </si>
  <si>
    <t>Phẫu thuật điều trị máu đông màng phổi</t>
  </si>
  <si>
    <t>10.0292.0411</t>
  </si>
  <si>
    <t>Phẫu thuật lấy dị vật phổi – màng phổi</t>
  </si>
  <si>
    <t>10.0293.0411</t>
  </si>
  <si>
    <t>Phẫu thuật điều trị bệnh lý mủ màng phổi</t>
  </si>
  <si>
    <t>12.0168.0411</t>
  </si>
  <si>
    <t>Phẫu thuật cắt u sụn phế quản</t>
  </si>
  <si>
    <t>12.0178.0411</t>
  </si>
  <si>
    <t>Cắt u nang phổi hoặc u nang phế quản</t>
  </si>
  <si>
    <t>03.3246.0411</t>
  </si>
  <si>
    <t>Khâu vết thương nhu mô phổi</t>
  </si>
  <si>
    <t>10.123.000</t>
  </si>
  <si>
    <t>10.0271.0411</t>
  </si>
  <si>
    <t>Phẫu thuật cắt một phân thùy phổi, cắt
phổi không điển hình do bệnh lý</t>
  </si>
  <si>
    <t>10.690.000</t>
  </si>
  <si>
    <t>10.0281.0411</t>
  </si>
  <si>
    <t>Phẫu thuật bóc màng phổi điều trị ổ cặn,
dầy dính màng phổi</t>
  </si>
  <si>
    <t>10.0283.0411</t>
  </si>
  <si>
    <t>Phẫu thuật điều trị lỗ dò phế quản</t>
  </si>
  <si>
    <t>10.0294.0411</t>
  </si>
  <si>
    <t>Phẫu thuật điều trị bệnh lý phổi – trung
thất ở trẻ em dưới 5 tuổi</t>
  </si>
  <si>
    <t>03.3975.0412</t>
  </si>
  <si>
    <t>Phẫu thuật nội soi cắt u trung thất</t>
  </si>
  <si>
    <t>15.210.000</t>
  </si>
  <si>
    <t>Chưa bao gồm máy cắt nối
tự động, ghim khâu máy
hoặc stapler, dao siêu âm
hoặc dao hàn mô hoặc dao
hàn mạch.</t>
  </si>
  <si>
    <t>27.0091.0412</t>
  </si>
  <si>
    <t>Phẫu thuật nội soi cắt u trung thất lớn (&gt;
5 cm)</t>
  </si>
  <si>
    <t>03.3969.0413</t>
  </si>
  <si>
    <t>Phẫu thuật nội soi cắt một phân thùy phổi</t>
  </si>
  <si>
    <t>13.369.000</t>
  </si>
  <si>
    <t>03.3970.0413</t>
  </si>
  <si>
    <t>Phẫu thuật nội soi cắt kén, nang phổi</t>
  </si>
  <si>
    <t>13.443.000</t>
  </si>
  <si>
    <t>Phẫu thuật nội soi cắt một phần thùy
phổi, kén - nang phổi</t>
  </si>
  <si>
    <t>27.0095.0413</t>
  </si>
  <si>
    <t>Phẫu thuật nội soi cắt một thùy phổi</t>
  </si>
  <si>
    <t>Phẫu thuật nội soi cắt một thùy phổi kèm
nạo vét hạch</t>
  </si>
  <si>
    <t>27.0097.0413</t>
  </si>
  <si>
    <t>Phẫu thuật nội soi cắt một phổi</t>
  </si>
  <si>
    <t>27.0098.0413</t>
  </si>
  <si>
    <t>Phẫu thuật nội soi cắt một phổi kèm nạo
vét hạch</t>
  </si>
  <si>
    <t>27.0099.0413</t>
  </si>
  <si>
    <t>Phẫu thuật nội soi cắt - nối phế quản</t>
  </si>
  <si>
    <t>03.3260.0414</t>
  </si>
  <si>
    <t>Khâu cơ hoành bị rách hay thủng do
chấn thương qua đường ngực</t>
  </si>
  <si>
    <t>10.249.000</t>
  </si>
  <si>
    <t>Chưa bao gồm các loại
đinh, nẹp, vít, các loại
khung, thanh nâng ngực và
đai nẹp ngoài.</t>
  </si>
  <si>
    <t>10.0153.0414</t>
  </si>
  <si>
    <t>Phẫu thuật điều trị vết thương ngực hở
đơn thuần</t>
  </si>
  <si>
    <t>10.0154.0414</t>
  </si>
  <si>
    <t>Phẫu thuật điều trị vết thương ngực hở
nặng có chỉ định mở ngực cấp cứu</t>
  </si>
  <si>
    <t>27.0081.0414</t>
  </si>
  <si>
    <t>Phẫu thuật Nuss kết hợp nội soi điều trị
lõm ngực bẩm sinh (VATS)</t>
  </si>
  <si>
    <t>03.3468.0415</t>
  </si>
  <si>
    <t>Ghép thận tự thân trong cấp cứu do chấn
thương cuống thận</t>
  </si>
  <si>
    <t>10.030.000</t>
  </si>
  <si>
    <t>10.0296.0415</t>
  </si>
  <si>
    <t>10.104.000</t>
  </si>
  <si>
    <t>27.0086.0415</t>
  </si>
  <si>
    <t>Phẫu thuật nội soi bóc vỏ màng phổi</t>
  </si>
  <si>
    <t>03.2708.0416</t>
  </si>
  <si>
    <t>Cắt thận và niệu quản do u niệu quản, u
đường bài xuất</t>
  </si>
  <si>
    <t>7.144.000</t>
  </si>
  <si>
    <t>Chưa bao gồm dao siêu âm
hoặc dao hàn mô hoặc dao
hàn mạch.</t>
  </si>
  <si>
    <t>03.2714.0416</t>
  </si>
  <si>
    <t>Cắt u thận kèm lấy huyết khối tĩnh mạch
chủ dưới</t>
  </si>
  <si>
    <t>03.3469.0416</t>
  </si>
  <si>
    <t>Cắt đơn vị thận phụ với niệu quản lạc
chỗ trong thận niệu quản đôi</t>
  </si>
  <si>
    <t>10.0301.0416</t>
  </si>
  <si>
    <t>Cắt thận thận phụ (thận dư số) với niệu
quản lạc chỗ</t>
  </si>
  <si>
    <t>10.0314.0416</t>
  </si>
  <si>
    <t>Cắt eo thận móng ngựa</t>
  </si>
  <si>
    <t>12.0257.0416</t>
  </si>
  <si>
    <t>Cắt thận và niệu quản do u niệu quản, u
đường tiết niệu</t>
  </si>
  <si>
    <t>12.0260.0416</t>
  </si>
  <si>
    <t>7.218.000</t>
  </si>
  <si>
    <t>10.0322.0416</t>
  </si>
  <si>
    <t>Cắt thận rộng rãi + nạo vét hạch</t>
  </si>
  <si>
    <t>03.3392.0417</t>
  </si>
  <si>
    <t>Cắt u tuyến thượng thận</t>
  </si>
  <si>
    <t>10.024.000</t>
  </si>
  <si>
    <t>03.4095.0418</t>
  </si>
  <si>
    <t>Phẫu thuật nội soi lấy sỏi bể thận qua nội
soi sau phúc mạc</t>
  </si>
  <si>
    <t>6.927.000</t>
  </si>
  <si>
    <t>03.4098.0418</t>
  </si>
  <si>
    <t>Phẫu thuật nội soi lấy sỏi niệu quản đoạn
trên qua nội soi sau phúc mạc</t>
  </si>
  <si>
    <t>03.4116.0418</t>
  </si>
  <si>
    <t>Nội soi lấy sỏi bàng quang</t>
  </si>
  <si>
    <t>27.0356.0418</t>
  </si>
  <si>
    <t>Phẫu thuật nội soi ổ bụng lấy sỏi bể thận</t>
  </si>
  <si>
    <t>27.0357.0418</t>
  </si>
  <si>
    <t>Phẫu thuật nội soi sau phúc mạc lấy sỏi
bể thận</t>
  </si>
  <si>
    <t>27.0371.0418</t>
  </si>
  <si>
    <t>Phẫu thuật nội soi sau phúc mạc lấy sỏi
niệu quản</t>
  </si>
  <si>
    <t>27.0380.0418</t>
  </si>
  <si>
    <t>Nội soi niệu quản 2 bên 1 thì gắp sỏi
niệu quản</t>
  </si>
  <si>
    <t>7.211.000</t>
  </si>
  <si>
    <t>03.4083.0419</t>
  </si>
  <si>
    <t>Phẫu thuật nội soi cắt thận</t>
  </si>
  <si>
    <t>03.4085.0419</t>
  </si>
  <si>
    <t>Phẫu thuật nội soi cắt đơn vị thận không
chức năng với niệu quản lạc chỗ trong
thận niệu quản đôi</t>
  </si>
  <si>
    <t>03.4086.0419</t>
  </si>
  <si>
    <t>Cắt thận bệnh lý lành tính nội soi qua
phúc mạc</t>
  </si>
  <si>
    <t>03.4087.0419</t>
  </si>
  <si>
    <t>Cắt thận bệnh lý lành tính nội soi sau
phúc mạc</t>
  </si>
  <si>
    <t>03.4089.0419</t>
  </si>
  <si>
    <t>Cắt eo thận móng ngựa qua nội soi</t>
  </si>
  <si>
    <t>03.4090.0419</t>
  </si>
  <si>
    <t>Cắt thận tận gốc qua nội soi ổ bụng hay
mổ mở (bướu wilm)</t>
  </si>
  <si>
    <t>27.0339.0419</t>
  </si>
  <si>
    <t>Phẫu thuật nội soi cắt bỏ thận phụ</t>
  </si>
  <si>
    <t>27.0340.0419</t>
  </si>
  <si>
    <t>Phẫu thuật nội soi cắt eo thận móng ngựa</t>
  </si>
  <si>
    <t>27.0341.0419</t>
  </si>
  <si>
    <t>Phẫu thuật nội soi cắt u thận</t>
  </si>
  <si>
    <t>27.0342.0419</t>
  </si>
  <si>
    <t>Phẫu thuật nội soi cắt thận bán phần</t>
  </si>
  <si>
    <t>27.0344.0419</t>
  </si>
  <si>
    <t>Phẫu thuật nội soi cắt thận đơn giản</t>
  </si>
  <si>
    <t>27.0345.0419</t>
  </si>
  <si>
    <t>Phẫu thuật nội soi cắt u thận lành tính</t>
  </si>
  <si>
    <t>7.285.000</t>
  </si>
  <si>
    <t>27.0346.0419</t>
  </si>
  <si>
    <t>Phẫu thuật nội soi cắt u thận ác tính</t>
  </si>
  <si>
    <t>27.0360.0419</t>
  </si>
  <si>
    <t>Phẫu thuật nội soi cắt thận và niệu quản
do u đường bài xuất</t>
  </si>
  <si>
    <t>03.4088.0420</t>
  </si>
  <si>
    <t>Cắt chỏm nang thận nội soi sau phúc mạc</t>
  </si>
  <si>
    <t>6.903.000</t>
  </si>
  <si>
    <t>03.4097.0420</t>
  </si>
  <si>
    <t>Phẫu thuật nội soi sau phúc mạc cắt u
tuyến thượng thận</t>
  </si>
  <si>
    <t>27.0323.0420</t>
  </si>
  <si>
    <t>Phẫu thuật nội soi cắt bán phần tuyến
thượng thận 1 bên</t>
  </si>
  <si>
    <t>27.0324.0420</t>
  </si>
  <si>
    <t>Phẫu thuật nội soi cắt bán phần tuyến
thượng thận 2 bên</t>
  </si>
  <si>
    <t>27.0326.0420</t>
  </si>
  <si>
    <t>Nội soi cắt chỏm nang tuyến thượng thận</t>
  </si>
  <si>
    <t>Phẫu thuật nội soi cắt chỏm nang thận
qua phúc mạc</t>
  </si>
  <si>
    <t>6.644.000</t>
  </si>
  <si>
    <t>27.0348.0420</t>
  </si>
  <si>
    <t>Phẫu thuật nội soi cắt nang thận qua
phúc mạc</t>
  </si>
  <si>
    <t>Phẫu thuật nội soi cắt chỏm nang thận
sau phúc mạc</t>
  </si>
  <si>
    <t>27.0350.0420</t>
  </si>
  <si>
    <t>Phẫu thuật nội soi cắt nang thận sau phúc
mạc</t>
  </si>
  <si>
    <t>03.4096.0420</t>
  </si>
  <si>
    <t>Phẫu thuật nội soi qua phúc mạc cắt bỏ
tuyến thượng thận 1 bên/2 bên</t>
  </si>
  <si>
    <t>6.977.000</t>
  </si>
  <si>
    <t>27.0321.0420</t>
  </si>
  <si>
    <t>Phẫu thuật nội soi cắt bỏ toàn bộ tuyến
thượng thận 1 bên</t>
  </si>
  <si>
    <t>27.0322.0420</t>
  </si>
  <si>
    <t>Phẫu thuật nội soi cắt bỏ toàn bộ tuyến
thượng thận 2 bên</t>
  </si>
  <si>
    <t>27.0325.0420</t>
  </si>
  <si>
    <t>Nội soi cắt nang tuyến thượng thận</t>
  </si>
  <si>
    <t>03.3465.0421</t>
  </si>
  <si>
    <t>Lấy sỏi thận bệnh lý, thận móng ngựa,
thận đa nang</t>
  </si>
  <si>
    <t>7.004.000</t>
  </si>
  <si>
    <t>Lấy sỏi san hô mở rộng thận (Bivalve) có
hạ nhiệt</t>
  </si>
  <si>
    <t>03.3492.0421</t>
  </si>
  <si>
    <t>Lấy sỏi niệu quản</t>
  </si>
  <si>
    <t>03.3493.0421</t>
  </si>
  <si>
    <t>Lấy sỏi niệu quản tái phát, phẫu thuật lại</t>
  </si>
  <si>
    <t>03.3517.0421</t>
  </si>
  <si>
    <t>Lấy sỏi bàng quang lần 2, đóng lỗ rò
bàng quang</t>
  </si>
  <si>
    <t>10.0299.0421</t>
  </si>
  <si>
    <t>10.0306.0421</t>
  </si>
  <si>
    <t>Lấy sỏi san hô thận</t>
  </si>
  <si>
    <t>10.0307.0421</t>
  </si>
  <si>
    <t>Lấy sỏi mở bể thận trong xoang</t>
  </si>
  <si>
    <t>10.0308.0421</t>
  </si>
  <si>
    <t>Lấy sỏi mở bể thận, đài thận có dẫn lưu
thận</t>
  </si>
  <si>
    <t>10.0310.0421</t>
  </si>
  <si>
    <t>Lấy sỏi bể thận ngoài xoang</t>
  </si>
  <si>
    <t>10.0326.0421</t>
  </si>
  <si>
    <t>03.3475.0421</t>
  </si>
  <si>
    <t>6.746.000</t>
  </si>
  <si>
    <t>03.3476.0421</t>
  </si>
  <si>
    <t>03.3477.0421</t>
  </si>
  <si>
    <t>03.3479.0421</t>
  </si>
  <si>
    <t>03.3531.0421</t>
  </si>
  <si>
    <t>Mổ lấy sỏi bàng quang</t>
  </si>
  <si>
    <t>7.079.000</t>
  </si>
  <si>
    <t>03.3474.0422</t>
  </si>
  <si>
    <t>Tạo hình phần nối bể thận- niệu quản</t>
  </si>
  <si>
    <t>10.353.000</t>
  </si>
  <si>
    <t>03.3490.0422</t>
  </si>
  <si>
    <t>Nối niệu quản - đài thận</t>
  </si>
  <si>
    <t>03.3501.0422</t>
  </si>
  <si>
    <t>Nối niệu quản - niệu quản trong thận
niệu quản đôi còn chức năng</t>
  </si>
  <si>
    <t>10.094.000</t>
  </si>
  <si>
    <t>10.0332.0422</t>
  </si>
  <si>
    <t>Tạo hình niệu quản bằng đoạn ruột</t>
  </si>
  <si>
    <t>10.427.000</t>
  </si>
  <si>
    <t>03.4120.0423</t>
  </si>
  <si>
    <t>Phẫu thuật nội soi điều trị túi sa niệu
quản trong bàng quang</t>
  </si>
  <si>
    <t>4.986.000</t>
  </si>
  <si>
    <t>Tạo hình khúc nối bể thận – niệu quản
(Phương pháp Foley, Anderson – Hynes</t>
  </si>
  <si>
    <t>10.0323.0423</t>
  </si>
  <si>
    <t>10.0331.0423</t>
  </si>
  <si>
    <t>Tạo hình niệu quản do phình to niệu quản</t>
  </si>
  <si>
    <t>10.0361.0423</t>
  </si>
  <si>
    <t>Phẫu thuật dò niệu đạo - trực tràng bẩm
sinh</t>
  </si>
  <si>
    <t>10.0362.0423</t>
  </si>
  <si>
    <t>Phẫu thuật dò niệu đạo - âm đạo bẩm sinh</t>
  </si>
  <si>
    <t>10.0363.0423</t>
  </si>
  <si>
    <t>Phẫu thuật dò niệu đạo - âm đạo-trực
tràng bẩm sinh</t>
  </si>
  <si>
    <t>10.0409.0423</t>
  </si>
  <si>
    <t>Phẫu thuật chữa xơ cứng dương vật
(Peyronie)</t>
  </si>
  <si>
    <t>27.0362.0423</t>
  </si>
  <si>
    <t>Nội soi xẻ hẹp bể thận - niệu quản, mở
rộng niệu quản nội soi</t>
  </si>
  <si>
    <t>Phẫu thuật nội soi tạo hình khúc nối niệu
quản - bể thận</t>
  </si>
  <si>
    <t>27.0369.0423</t>
  </si>
  <si>
    <t>Nội soi tạo hình niệu quản sau tĩnh mạch
chủ</t>
  </si>
  <si>
    <t>27.0398.0423</t>
  </si>
  <si>
    <t>Nội soi bóc u tiền liệt tuyến lành tính</t>
  </si>
  <si>
    <t>10.0336.0423</t>
  </si>
  <si>
    <t>Phẫu thuật mở rộng bàng quang bằng
đoạn hồi tràng</t>
  </si>
  <si>
    <t>5.060.000</t>
  </si>
  <si>
    <t>10.0365.0423</t>
  </si>
  <si>
    <t>Phẫu thuật cắt dị tật hậu môn-trực tràng,
làm lại niệu đạo</t>
  </si>
  <si>
    <t>03.2709.0424</t>
  </si>
  <si>
    <t>Cắt một phần bàng quang</t>
  </si>
  <si>
    <t>8.694.000</t>
  </si>
  <si>
    <t>Cắt bàng quang, đưa niệu quản ra ngoài
da</t>
  </si>
  <si>
    <t>10.0349.0424</t>
  </si>
  <si>
    <t>Cắt cổ bàng quang</t>
  </si>
  <si>
    <t>03.3503.0424</t>
  </si>
  <si>
    <t>Cắt toàn bộ bàng quang kèm tạo hình
bàng quang kiểu Studder</t>
  </si>
  <si>
    <t>8.768.000</t>
  </si>
  <si>
    <t>03.3510.0424</t>
  </si>
  <si>
    <t>Cắt một nửa bàng quang có tạo hình
bằng ruột</t>
  </si>
  <si>
    <t>03.3514.0424</t>
  </si>
  <si>
    <t>Cắt toàn bộ bàng quang kèm tạo hình
ruột - bàng quang</t>
  </si>
  <si>
    <t>10.0337.0424</t>
  </si>
  <si>
    <t>Cắt toàn bộ bàng quang kèm tạo hình
bàng quang kiểu Studder, Camey</t>
  </si>
  <si>
    <t>10.0345.0424</t>
  </si>
  <si>
    <t>Cắt toàn bộ bàng quang, cắm niệu quản
vào ruột</t>
  </si>
  <si>
    <t>10.0358.0424</t>
  </si>
  <si>
    <t>Cắt bàng quan toàn bộ, nạo vét hạch và
chuyển lưu dòng nước tiểu bằng ruột</t>
  </si>
  <si>
    <t>03.3527.0425</t>
  </si>
  <si>
    <t>Phẫu thuật cắt túi thừa bàng quang</t>
  </si>
  <si>
    <t>9.313.000</t>
  </si>
  <si>
    <t>10.0352.0425</t>
  </si>
  <si>
    <t>10.0360.0425</t>
  </si>
  <si>
    <t>Cắt u ống niệu rốn và một phần bàng
quang</t>
  </si>
  <si>
    <t>7.470.000</t>
  </si>
  <si>
    <t>03.4115.0426</t>
  </si>
  <si>
    <t>Nội soi cắt u bàng quang tái phát</t>
  </si>
  <si>
    <t>27.0383.0426</t>
  </si>
  <si>
    <t>Phẫu thuật nội soi cắt túi thừa bàng quang</t>
  </si>
  <si>
    <t>27.0386.0426</t>
  </si>
  <si>
    <t>Cắt u bàng quang tái phát qua nội soi</t>
  </si>
  <si>
    <t>27.0381.0427</t>
  </si>
  <si>
    <t>Phẫu thuật nội soi cắt bàng quang bán
phần</t>
  </si>
  <si>
    <t>9.396.000</t>
  </si>
  <si>
    <t>03.4112.0427</t>
  </si>
  <si>
    <t>Phẫu thuật nội soi cắt bàng quang</t>
  </si>
  <si>
    <t>9.470.000</t>
  </si>
  <si>
    <t>27.0382.0427</t>
  </si>
  <si>
    <t>Phẫu thuật nội soi cắt bàng quang tận gốc</t>
  </si>
  <si>
    <t>27.0387.0427</t>
  </si>
  <si>
    <t>Phẫu thuật nội soi cắt bàng quang, tạo
hình bàng quang qua ổ bụng</t>
  </si>
  <si>
    <t>03.3516.0429</t>
  </si>
  <si>
    <t>Cắt đường rò bàng quang -rốn, khâu lại
bàng quang</t>
  </si>
  <si>
    <t>7.334.000</t>
  </si>
  <si>
    <t>Phẫu thuật rò bàng quang-âm đạo, bàng
quang-tử cung, trực tràng</t>
  </si>
  <si>
    <t>03.3530.0429</t>
  </si>
  <si>
    <t>Cắt đường rò bàng quang rốn, khâu lại
bàng quang</t>
  </si>
  <si>
    <t>7.076.000</t>
  </si>
  <si>
    <t>7.408.000</t>
  </si>
  <si>
    <t>27.0399.0430</t>
  </si>
  <si>
    <t>Điều trị u xơ tiền liệt tuyến bằng laser</t>
  </si>
  <si>
    <t>4.957.000</t>
  </si>
  <si>
    <t>Chưa bao gồm dây cáp
quang.</t>
  </si>
  <si>
    <t>02.0192.0430</t>
  </si>
  <si>
    <t>Điều trị phì đại tuyến tiền liệt bằng kỹ
thuật laser phóng bên</t>
  </si>
  <si>
    <t>4.101.000</t>
  </si>
  <si>
    <t>10.0375.0432</t>
  </si>
  <si>
    <t>Bóc u tiền liệt tuyến qua đường sau
xương mu</t>
  </si>
  <si>
    <t>8.325.000</t>
  </si>
  <si>
    <t>10.0376.0432</t>
  </si>
  <si>
    <t>Bóc u tiền liệt tuyến qua đường bàng
quang</t>
  </si>
  <si>
    <t>03.4121.0433</t>
  </si>
  <si>
    <t>Phẫu thuật nội soi cắt toàn bộ tuyến tiền
liệt</t>
  </si>
  <si>
    <t>6.388.000</t>
  </si>
  <si>
    <t>Cắt u phì đại lành tính tuyến tiền liệt qua
nội soi</t>
  </si>
  <si>
    <t>27.0395.0433</t>
  </si>
  <si>
    <t>6.462.000</t>
  </si>
  <si>
    <t>27.0397.0433</t>
  </si>
  <si>
    <t>Phẫu thuật nội soi cắt u tiền liệt tuyến
triệt căn qua ổ bụng hoặc ngoài phúc mạc</t>
  </si>
  <si>
    <t>03.3536.0434</t>
  </si>
  <si>
    <t>7.056.000</t>
  </si>
  <si>
    <t>03.3537.0434</t>
  </si>
  <si>
    <t>03.3538.0434</t>
  </si>
  <si>
    <t>10.0364.0434</t>
  </si>
  <si>
    <t>Phẫu thuật sa niệu đạo nữ</t>
  </si>
  <si>
    <t>10.0369.0434</t>
  </si>
  <si>
    <t>Cấp cứu nối niệu đạo do vỡ xương chậu</t>
  </si>
  <si>
    <t>12.0252.0434</t>
  </si>
  <si>
    <t>Cắt cụt toàn bộ bộ phận sinh dục ngoài
do ung thư-</t>
  </si>
  <si>
    <t>12.0253.0434</t>
  </si>
  <si>
    <t>Cắt cụt toàn bộ bộ phận sinh dục ngoài
do ung thư- + nạo vét hạch bẹn hai bên</t>
  </si>
  <si>
    <t>12.0266.0434</t>
  </si>
  <si>
    <t>Cắt bỏ dương vật ung thư có vét hạch</t>
  </si>
  <si>
    <t>03.3545.0434</t>
  </si>
  <si>
    <t>7.130.000</t>
  </si>
  <si>
    <t>Phẫu thuật lỗ tiểu lệch thấp, tạo hình một
thì</t>
  </si>
  <si>
    <t>3.977.000</t>
  </si>
  <si>
    <t>Phẫu thuật nội soi cắt tinh hoàn ẩn trong
ổ bụng</t>
  </si>
  <si>
    <t>10.0379.0435</t>
  </si>
  <si>
    <t>Tạo hình miệng niệu đạo lệch thấp ở nữ
giới</t>
  </si>
  <si>
    <t>Phẫu thuật tạo hình điều trị lỗ niệu đạo
mặt lưng dương vật</t>
  </si>
  <si>
    <t>3.719.000</t>
  </si>
  <si>
    <t>3.484.000</t>
  </si>
  <si>
    <t>10.0370.0436</t>
  </si>
  <si>
    <t>Đưa một đầu niệu đạo ra ngoài da</t>
  </si>
  <si>
    <t>10.0371.0436</t>
  </si>
  <si>
    <t>Dẫn lưu viêm tấy khung chậu do rò nước
tiểu</t>
  </si>
  <si>
    <t>10.0383.0436</t>
  </si>
  <si>
    <t>Đặt ống Stent chữa bí đái do phì đại tiền
liệt tuyến</t>
  </si>
  <si>
    <t>10.0403.0436</t>
  </si>
  <si>
    <t>Phẫu thuật chữa cương cứng dương vật</t>
  </si>
  <si>
    <t>10.0317.0436</t>
  </si>
  <si>
    <t>Dẫn lưu bể thận tối thiểu</t>
  </si>
  <si>
    <t>3.125.000</t>
  </si>
  <si>
    <t>10.0357.0436</t>
  </si>
  <si>
    <t>Dẫn lưu áp xe khoang Retzius</t>
  </si>
  <si>
    <t>Nội soi mở rộng niệu quản, nong rộng
niệu quản</t>
  </si>
  <si>
    <t>03.4106.0436</t>
  </si>
  <si>
    <t>Nội soi đặt sonde JJ</t>
  </si>
  <si>
    <t>2.891.000</t>
  </si>
  <si>
    <t>03.2948.0437</t>
  </si>
  <si>
    <t>Phẫu thuật tạo hình da dương vật trong
mất da dương vật</t>
  </si>
  <si>
    <t>7.127.000</t>
  </si>
  <si>
    <t>28.0292.0437</t>
  </si>
  <si>
    <t>Phẫu thuật tạo hình dương vật bằng vạt
da có cuống mạch kế cận</t>
  </si>
  <si>
    <t>03.3554.0437</t>
  </si>
  <si>
    <t>Tạo hình dương vật do lệch lạc phái tính
do gien</t>
  </si>
  <si>
    <t>7.201.000</t>
  </si>
  <si>
    <t>10.0384.0437</t>
  </si>
  <si>
    <t>03.3466.0439</t>
  </si>
  <si>
    <t>Tán sỏi thận qua da bằng máy tán hơi</t>
  </si>
  <si>
    <t>03.3480.0439</t>
  </si>
  <si>
    <t>Tán sỏi ngoài cơ thể</t>
  </si>
  <si>
    <t>02.0238.0439</t>
  </si>
  <si>
    <t>Tán sỏi ngoài cơ thể định vị bằng X
quang hoặc siêu âm</t>
  </si>
  <si>
    <t>2.786.000</t>
  </si>
  <si>
    <t>10.0311.0439</t>
  </si>
  <si>
    <t>2.854.000</t>
  </si>
  <si>
    <t>03.4108.0440</t>
  </si>
  <si>
    <t>Tán sỏi niệu quản đoạn giữa và dưới qua
nội soi niệu quản ngược dòng bằng ống
cứng và máy tán hơi</t>
  </si>
  <si>
    <t>2.488.000</t>
  </si>
  <si>
    <t>Chưa bao gồm sonde JJ, rọ
lấy sỏi.</t>
  </si>
  <si>
    <t>03.4109.0440</t>
  </si>
  <si>
    <t>Tán sỏi niệu quản qua nội soi</t>
  </si>
  <si>
    <t>03.4119.0440</t>
  </si>
  <si>
    <t>Bóp sỏi bàng quang qua nội soi (bóp sỏi
cơ học)</t>
  </si>
  <si>
    <t>27.0379.0440</t>
  </si>
  <si>
    <t>Nội soi niệu quản 2 bên 1 thì tán sỏi niệu
quản</t>
  </si>
  <si>
    <t>2.229.000</t>
  </si>
  <si>
    <t>03.4103.0440</t>
  </si>
  <si>
    <t>Điều trị sỏi thận bằng phương pháp nội
soi ngược dòng bằng ống soi mềm + tán
sỏi bằng laser</t>
  </si>
  <si>
    <t>2.562.000</t>
  </si>
  <si>
    <t>02.0220.0440</t>
  </si>
  <si>
    <t>Nội soi tán sỏi niệu quản (búa khí nén,
siêu âm, laser).</t>
  </si>
  <si>
    <t>1.700.000</t>
  </si>
  <si>
    <t>03.1076.0440</t>
  </si>
  <si>
    <t>20.0084.0440</t>
  </si>
  <si>
    <t>Nội soi tán sỏi niệu quản (búa khí nén,
siêu âm, laser)</t>
  </si>
  <si>
    <t>10.0427.0441</t>
  </si>
  <si>
    <t>Lấy u cơ, xơ…thực quản đường ngực</t>
  </si>
  <si>
    <t>8.839.000</t>
  </si>
  <si>
    <t>Chưa bao gồm kẹp khóa
mạch máu, máy cắt nối tự
động và ghim khâu máy, dao
siêu âm hoặc dao hàn mô
hoặc dao hàn mạch, Stent.</t>
  </si>
  <si>
    <t>10.0428.0441</t>
  </si>
  <si>
    <t>Lấy u cơ, xơ…thực quản đường cổ hoặc
đường bụng</t>
  </si>
  <si>
    <t>10.0442.0441</t>
  </si>
  <si>
    <t>Phẫu thuật điều trị thực quản đôi</t>
  </si>
  <si>
    <t>03.2164.0442</t>
  </si>
  <si>
    <t>Phẫu thuật cắt túi thừa thực quản</t>
  </si>
  <si>
    <t>12.159.000</t>
  </si>
  <si>
    <t>03.3238.0442</t>
  </si>
  <si>
    <t>Phẫu thuật mở lồng ngực cắt túi phình
thực quản</t>
  </si>
  <si>
    <t>03.3266.0442</t>
  </si>
  <si>
    <t>03.3267.0442</t>
  </si>
  <si>
    <t>Cắt túi thừa thực quản ngực</t>
  </si>
  <si>
    <t>03.3276.0442</t>
  </si>
  <si>
    <t>Cắt túi thừa thực quản cổ</t>
  </si>
  <si>
    <t>10.0425.0442</t>
  </si>
  <si>
    <t>10.0426.0442</t>
  </si>
  <si>
    <t>12.233.000</t>
  </si>
  <si>
    <t>10.0429.0442</t>
  </si>
  <si>
    <t>Cắt đoạn thực quản, dẫn lưu hai đầu ra
ngoài</t>
  </si>
  <si>
    <t>10.0430.0442</t>
  </si>
  <si>
    <t>Cắt nối thực quản</t>
  </si>
  <si>
    <t>10.0431.0442</t>
  </si>
  <si>
    <t>Cắt thực quản, tạo hình thực quản bằng
dạ dày không mở ngực</t>
  </si>
  <si>
    <t>10.0432.0442</t>
  </si>
  <si>
    <t>Cắt thực quản, tạo hình thực quản bằng
dạ dày đường bụng, ngực, cổ</t>
  </si>
  <si>
    <t>10.0433.0442</t>
  </si>
  <si>
    <t>Cắt thực quản, tạo hình thực quản bằng
dạ dày đường bụng, ngực</t>
  </si>
  <si>
    <t>10.0434.0442</t>
  </si>
  <si>
    <t>Cắt thực quản, tạo hình thực quản bằng
đại tràng không mở ngực</t>
  </si>
  <si>
    <t>10.0435.0442</t>
  </si>
  <si>
    <t>Cắt thực quản, tạo hình thực quản bằng
đại tràng đường bụng, ngực, cổ</t>
  </si>
  <si>
    <t>10.0436.0442</t>
  </si>
  <si>
    <t>Cắt thực quản, tạo hình thực quản bằng
đại tràng đường bụng, ngực</t>
  </si>
  <si>
    <t>10.0437.0442</t>
  </si>
  <si>
    <t>Cắt thực quản, cắt toàn bộ dạ dày, tạo
hình thực quản bằng đoạn đại tràng hoặc
ruột non</t>
  </si>
  <si>
    <t>10.0438.0442</t>
  </si>
  <si>
    <t>Cắt thực quản, hạ họng, thanh quản</t>
  </si>
  <si>
    <t>10.0439.0442</t>
  </si>
  <si>
    <t>Cắt thực quản, tạo hình thực quản bằng
quai ruột (ruột non, đại tràng vi phẫu)</t>
  </si>
  <si>
    <t>10.0443.0442</t>
  </si>
  <si>
    <t>Phẫu thuật điều trị teo thực quản</t>
  </si>
  <si>
    <t>03.3979.0443</t>
  </si>
  <si>
    <t>Phẫu thuật nội soi lồng ngực điều trị teo
thực quản: nối ngay</t>
  </si>
  <si>
    <t>8.935.000</t>
  </si>
  <si>
    <t>Chưa bao gồm máy cắt nối
tự động và ghim khâu máy;
dao siêu âm hoặc dao hàn
mô hoặc dao hàn mạch.</t>
  </si>
  <si>
    <t>03.3981.0443</t>
  </si>
  <si>
    <t>Phẫu thuật nội soi lồng ngực cắt nối thực
quản điều trị hẹp thực quản</t>
  </si>
  <si>
    <t>03.4000.0443</t>
  </si>
  <si>
    <t>Phẫu thuật nội soi cắt thực quản do bệnh
lành tính qua nội soi ngực-bụng</t>
  </si>
  <si>
    <t>9.009.000</t>
  </si>
  <si>
    <t>03.4047.0443</t>
  </si>
  <si>
    <t>Phẫu thuật nội soi cắt toàn bộ thực quản
do ung thư, tạo hình thực quản</t>
  </si>
  <si>
    <t>27.0118.0443</t>
  </si>
  <si>
    <t>Cắt thực quản nội soi ngực và bụng</t>
  </si>
  <si>
    <t>27.0119.0443</t>
  </si>
  <si>
    <t>Cắt thực quản nội soi ngực phải</t>
  </si>
  <si>
    <t>27.0120.0443</t>
  </si>
  <si>
    <t>Cắt thực quản nội soi qua khe hoành</t>
  </si>
  <si>
    <t>27.0121.0443</t>
  </si>
  <si>
    <t>Cắt thực quản nội soi bụng – ngực phải
với miệng nối ở ngực phải (phẫu thuật
Lewis – Santy)</t>
  </si>
  <si>
    <t>03.3999.0445</t>
  </si>
  <si>
    <t>Phẫu thuật nội soi chống trào ngược dạ
dày thực quản</t>
  </si>
  <si>
    <t>9.426.000</t>
  </si>
  <si>
    <t>03.4028.0445</t>
  </si>
  <si>
    <t>Phẫu thuật nội soi kỹ thuật Heller điều trị
co thắt tâm vị</t>
  </si>
  <si>
    <t>27.0132.0445</t>
  </si>
  <si>
    <t>Phẫu thuật Heller qua nội soi ngực trái</t>
  </si>
  <si>
    <t>27.0133.0445</t>
  </si>
  <si>
    <t>Phẫu thuật Heller qua nội soi bụng</t>
  </si>
  <si>
    <t>27.0136.0445</t>
  </si>
  <si>
    <t>Phẫu thuật tạo van chống trào ngược dạ
dày – thực quản qua nội soi</t>
  </si>
  <si>
    <t>10.0662.0445</t>
  </si>
  <si>
    <t>Nối Wirsung ruột non + nối ống mật chủ -
ruột non + nối dạ dày – ruột non trên ba
quai ruột biệt lập</t>
  </si>
  <si>
    <t>9.500.000</t>
  </si>
  <si>
    <t>27.0134.0445</t>
  </si>
  <si>
    <t>Phẫu thuật Heller kết hợp tạo van chống
trào ngược qua nội soi bụng</t>
  </si>
  <si>
    <t>03.3269.0446</t>
  </si>
  <si>
    <t>Phẫu thuật nối thực quản ngay trong điều
trị teo thực quản</t>
  </si>
  <si>
    <t>12.435.000</t>
  </si>
  <si>
    <t>03.3273.0446</t>
  </si>
  <si>
    <t>Phẫu thuật điều trị hẹp thực quản</t>
  </si>
  <si>
    <t>03.3275.0446</t>
  </si>
  <si>
    <t>Phẫu thuật điều trị rò thực quản</t>
  </si>
  <si>
    <t>10.0449.0446</t>
  </si>
  <si>
    <t>Tạo hình tại chỗ sẹo hẹp thực quản
đường cổ</t>
  </si>
  <si>
    <t>03.2563.0446</t>
  </si>
  <si>
    <t>Cắt toàn bộ hạ họng-thực quản, tái tạo
ống họng thực quản bằng dạ dày-ruột</t>
  </si>
  <si>
    <t>12.509.000</t>
  </si>
  <si>
    <t>03.3270.0446</t>
  </si>
  <si>
    <t>Phẫu thuật tạo hình thực quản bằng dạ
dày/đại tràng</t>
  </si>
  <si>
    <t>03.3274.0446</t>
  </si>
  <si>
    <t>Phẫu thuật điều trị rò khí thực quản</t>
  </si>
  <si>
    <t>10.0440.0446</t>
  </si>
  <si>
    <t>Tạo hình thực quản bằng dạ dày không
cắt thực quản</t>
  </si>
  <si>
    <t>10.0441.0446</t>
  </si>
  <si>
    <t>Tạo hình thực quản bằng đại tràng không
cắt thực quản</t>
  </si>
  <si>
    <t>12.0119.0446</t>
  </si>
  <si>
    <t>03.3980.0447</t>
  </si>
  <si>
    <t>Phẫu thuật nội soi lồng ngực điều trị rò
khí-thực quản</t>
  </si>
  <si>
    <t>Chưa bao gồm máy cắt nối
tự động và ghim khâu máy,
Stent; dao siêu âm hoặc dao
hàn mô hoặc dao hàn mạch.</t>
  </si>
  <si>
    <t>03.3974.0447</t>
  </si>
  <si>
    <t>Phẫu thuật nội soi điều tri thực quản đôi</t>
  </si>
  <si>
    <t>03.4001.0447</t>
  </si>
  <si>
    <t>Phẫu thuật nội soi tạo hình thực quản
bằng dạ dày</t>
  </si>
  <si>
    <t>03.4002.0447</t>
  </si>
  <si>
    <t>Phẫu thuật nội soi tạo hình thực quản
bằng đại tràng</t>
  </si>
  <si>
    <t>27.0131.0447</t>
  </si>
  <si>
    <t>Phẫu thuật nội soi điều trị teo thực quản
bẩm sinh</t>
  </si>
  <si>
    <t>27.0138.0447</t>
  </si>
  <si>
    <t>27.0139.0447</t>
  </si>
  <si>
    <t>03.3284.0448</t>
  </si>
  <si>
    <t>Cắt 2/3 dạ dày do loét, viêm, u lành</t>
  </si>
  <si>
    <t>8.286.000</t>
  </si>
  <si>
    <t>Chưa bao gồm máy cắt nối
tự động và ghim khâu máy,
kẹp khóa mạch máu, dao
siêu âm hoặc dao hàn mô
hoặc dao hàn mạch.</t>
  </si>
  <si>
    <t>03.3285.0448</t>
  </si>
  <si>
    <t>Phẫu thuật cắt 3/4 dạ dày</t>
  </si>
  <si>
    <t>03.3294.0448</t>
  </si>
  <si>
    <t>Phẫu thuật điều trị dạ dày đôi</t>
  </si>
  <si>
    <t>03.3286.0449</t>
  </si>
  <si>
    <t>Phẫu thuật cắt lại dạ dày do bệnh lành
tính</t>
  </si>
  <si>
    <t>12.141.000</t>
  </si>
  <si>
    <t>10.0455.0449</t>
  </si>
  <si>
    <t>Cắt đoạn dạ dày</t>
  </si>
  <si>
    <t>10.0456.0449</t>
  </si>
  <si>
    <t>Cắt đoạn dạ dày và mạc nối lớn</t>
  </si>
  <si>
    <t>03.3279.0449</t>
  </si>
  <si>
    <t>Phẫu thuật cắt toàn bộ dạ dày lần đầu
hoặc mổ lại</t>
  </si>
  <si>
    <t>12.215.000</t>
  </si>
  <si>
    <t>03.3280.0449</t>
  </si>
  <si>
    <t>Phẫu thuật cắt toàn bộ dạ dày, tạo hình
dạ dày bằng đoạn ruột non</t>
  </si>
  <si>
    <t>10.0457.0449</t>
  </si>
  <si>
    <t>Cắt toàn bộ dạ dày</t>
  </si>
  <si>
    <t>10.0458.0449</t>
  </si>
  <si>
    <t>Cắt lại dạ dày</t>
  </si>
  <si>
    <t>03.4003.0450</t>
  </si>
  <si>
    <t>Phẫu thuật nội soi điều trị ống tiêu hoá
đôi (dạ dày, ruột)</t>
  </si>
  <si>
    <t>8.181.000</t>
  </si>
  <si>
    <t>Chưa bao gồm máy cắt nối
tự động và ghim khâu máy,
dao siêu âm hoặc dao hàn
mô hoặc dao hàn mạch, kẹp
khóa mạch máu.</t>
  </si>
  <si>
    <t>03.4030.0450</t>
  </si>
  <si>
    <t>Phẫu thuật nội soi điều trị xoắn dạ dày có
kèm cắt dạ dày</t>
  </si>
  <si>
    <t>03.4031.0450</t>
  </si>
  <si>
    <t>Phẫu thuật nội soi cắt toàn bộ dạ dày</t>
  </si>
  <si>
    <t>27.0151.0450</t>
  </si>
  <si>
    <t>27.0154.0450</t>
  </si>
  <si>
    <t>Phẫu thuật nội soi cắt dạ dày không điển
hình</t>
  </si>
  <si>
    <t>03.4034.0450</t>
  </si>
  <si>
    <t>Phẫu thuật nội soi cắt bán phần dạ dày
cực dưới do ung thư kèm vét hạch hệ
thống</t>
  </si>
  <si>
    <t>8.255.000</t>
  </si>
  <si>
    <t>03.4035.0450</t>
  </si>
  <si>
    <t>Phẫu thuật nội soi cắt toàn bộ dạ dày, vét
hạch hệ thống</t>
  </si>
  <si>
    <t>27.0157.0450</t>
  </si>
  <si>
    <t>27.0158.0450</t>
  </si>
  <si>
    <t>Phẫu thuật nội soi cắt toàn bộ dạ dày +
cắt lách</t>
  </si>
  <si>
    <t>27.0159.0450</t>
  </si>
  <si>
    <t>Phẫu thuật nội soi cắt bán phần dưới dạ
dày + nạo hạch Di</t>
  </si>
  <si>
    <t>27.0160.0450</t>
  </si>
  <si>
    <t>Phẫu thuật nội soi cắt bán phần dưới dạ
dày + nạo hạch Diα</t>
  </si>
  <si>
    <t>27.0161.0450</t>
  </si>
  <si>
    <t>Phẫu thuật nội soi cắt bán phần dưới dạ
dày + nạo hạch Diβ</t>
  </si>
  <si>
    <t>27.0162.0450</t>
  </si>
  <si>
    <t>Phẫu thuật nội soi cắt bán phần dưới dạ
dày + nạo hạch D2</t>
  </si>
  <si>
    <t>27.0163.0450</t>
  </si>
  <si>
    <t>Phẫu thuật nội soi cắt bán phần dưới dạ
dày + nạo hạch D3</t>
  </si>
  <si>
    <t>27.0164.0450</t>
  </si>
  <si>
    <t>Phẫu thuật nội soi cắt toàn bộ dạ dày +
nạo hạch D2</t>
  </si>
  <si>
    <t>27.0165.0450</t>
  </si>
  <si>
    <t>Phẫu thuật nội soi cắt toàn bộ dạ dày +
cắt lách + nạo hạch D2</t>
  </si>
  <si>
    <t>27.0309.0450</t>
  </si>
  <si>
    <t>Phẫu thuật nội soi cắt dạ dày hình ống</t>
  </si>
  <si>
    <t>03.4068.0451</t>
  </si>
  <si>
    <t>Phẫu thuật nội soi khâu thủng dạ dày</t>
  </si>
  <si>
    <t>4.854.000</t>
  </si>
  <si>
    <t>03.4076.0451</t>
  </si>
  <si>
    <t>Phẫu thuật nội soi điều trị thủng tạng
rỗng (trong chấn thương bụng)</t>
  </si>
  <si>
    <t>03.4078.0451</t>
  </si>
  <si>
    <t>Phẫu thuật nội soi viêm phúc mạc ruột
thừa</t>
  </si>
  <si>
    <t>27.0142.0451</t>
  </si>
  <si>
    <t>27.0144.0451</t>
  </si>
  <si>
    <t>Phẫu thuật nội soi khâu vết thương dạ dày</t>
  </si>
  <si>
    <t>27.0191.0451</t>
  </si>
  <si>
    <t>Phẫu thuật nội soi viêm phúc mạc do
viêm ruột thừa</t>
  </si>
  <si>
    <t>03.4027.0452</t>
  </si>
  <si>
    <t>Phẫu thuật nội soi cắt dây thần kinh X</t>
  </si>
  <si>
    <t>5.925.000</t>
  </si>
  <si>
    <t>Chưa bao gồm dao siêu âm.</t>
  </si>
  <si>
    <t>27.0083.0452</t>
  </si>
  <si>
    <t>Phẫu thuật nội soi cắt - đốt hạch giao
cảm ngực</t>
  </si>
  <si>
    <t>27.0084.0452</t>
  </si>
  <si>
    <t>Phẫu thuật nội soi cắt - đốt hạch giao
cảm cổ</t>
  </si>
  <si>
    <t>27.0085.0452</t>
  </si>
  <si>
    <t>Phẫu thuật nội soi cắt - đốt hạch giao
cảm thắt lưng</t>
  </si>
  <si>
    <t>27.0122.0452</t>
  </si>
  <si>
    <t>Cắt u lành thực quản nội soi ngực phải</t>
  </si>
  <si>
    <t>27.0123.0452</t>
  </si>
  <si>
    <t>Cắt u lành thực quản nội soi ngực trái</t>
  </si>
  <si>
    <t>27.0128.0452</t>
  </si>
  <si>
    <t>Cắt túi thừa thực quản qua nội soi ngực
phải</t>
  </si>
  <si>
    <t>27.0129.0452</t>
  </si>
  <si>
    <t>Cắt túi thừa thực quản qua nội soi ngực
trái</t>
  </si>
  <si>
    <t>27.0130.0452</t>
  </si>
  <si>
    <t>Cắt túi thừa thực quản qua nội soi bụng</t>
  </si>
  <si>
    <t>27.0137.0452</t>
  </si>
  <si>
    <t>Phẫu thuật nội soi điều trị thoát vị khe
hoành</t>
  </si>
  <si>
    <t>27.0148.0452</t>
  </si>
  <si>
    <t>Phẫu thuật nội soi cắt thân thần kinh X</t>
  </si>
  <si>
    <t>27.0149.0452</t>
  </si>
  <si>
    <t>Phẫu thuật nội soi cắt thần kinh X chọn
lọc</t>
  </si>
  <si>
    <t>27.0150.0452</t>
  </si>
  <si>
    <t>Phẫu thuật nội soi cắt thần kinh X siêu
chọn lọc</t>
  </si>
  <si>
    <t>27.0208.0452</t>
  </si>
  <si>
    <t>Phẫu thuật nội soi khâu thủng đại tràng +
hậu môn nhân tạo trên dòng</t>
  </si>
  <si>
    <t>27.0209.0452</t>
  </si>
  <si>
    <t>Phẫu thuật nội soi khâu vết thương đại
tràng + hậu môn nhân tạo</t>
  </si>
  <si>
    <t>27.0228.0452</t>
  </si>
  <si>
    <t>Phẫu thuật nội soi khâu thủng trực tràng
+ hậu môn nhân tạo</t>
  </si>
  <si>
    <t>27.0230.0452</t>
  </si>
  <si>
    <t>Phẫu thuật nội soi khâu vết thương trực
tràng + hậu môn nhân tạo trên dòng</t>
  </si>
  <si>
    <t>27.0317.0452</t>
  </si>
  <si>
    <t>Phẫu thuật nội soi khâu hẹp lỗ thực quản
+ tạo hình tâm vị kiểu Lortat - Jacob</t>
  </si>
  <si>
    <t>27.0318.0452</t>
  </si>
  <si>
    <t>Phẫu thuật nội soi khâu hẹp lỗ thực quản
+ tạo hình tâm vị kiểu Dor</t>
  </si>
  <si>
    <t>27.0319.0452</t>
  </si>
  <si>
    <t>Phẫu thuật nội soi khâu hẹp lỗ thực quản
+ tạo hình tâm vị kiểu Toupet</t>
  </si>
  <si>
    <t>27.0320.0452</t>
  </si>
  <si>
    <t>Phẫu thuật nội soi khâu hẹp lỗ thực quản
+ tạo hình tâm vị kiểu Nissen</t>
  </si>
  <si>
    <t>10.0446.0452</t>
  </si>
  <si>
    <t>Phẫu thuật điều trị co thắt thực quản lan
tỏa</t>
  </si>
  <si>
    <t>5.999.000</t>
  </si>
  <si>
    <t>03.3323.0453</t>
  </si>
  <si>
    <t>Phẫu thuật điều trị bệnh phình đại tràng
bẩm sinh 1 thì</t>
  </si>
  <si>
    <t>5.480.000</t>
  </si>
  <si>
    <t>Chưa bao gồm máy cắt nối
tự động và ghim khâu máy
cắt nối; dao siêu âm hoặc
dao hàn mô hoặc dao hàn
mạch.</t>
  </si>
  <si>
    <t>03.3319.0454</t>
  </si>
  <si>
    <t>Cắt lại đại tràng</t>
  </si>
  <si>
    <t>7.392.000</t>
  </si>
  <si>
    <t>03.3320.0454</t>
  </si>
  <si>
    <t>Cắt đoạn đại tràng</t>
  </si>
  <si>
    <t>03.3322.0454</t>
  </si>
  <si>
    <t>Phẫu thuật cắt nửa đại tràng trái/phải</t>
  </si>
  <si>
    <t>10.0514.0454</t>
  </si>
  <si>
    <t>Cắt đoạn đại tràng nối ngay</t>
  </si>
  <si>
    <t>10.0515.0454</t>
  </si>
  <si>
    <t>Cắt đoạn đại tràng, đưa 2 đầu đại tràng ra
ngoài</t>
  </si>
  <si>
    <t>10.0516.0454</t>
  </si>
  <si>
    <t>Cắt đoạn đại tràng, đóng đầu dưới, đưa
đầu trên ra ngoài ổ bụng kiểu Hartmann</t>
  </si>
  <si>
    <t>10.0517.0454</t>
  </si>
  <si>
    <t>Cắt manh tràng và đoạn cuối hồi tràng</t>
  </si>
  <si>
    <t>10.0518.0454</t>
  </si>
  <si>
    <t>Cắt đại tràng phải hoặc đại tràng trái nối
ngay</t>
  </si>
  <si>
    <t>10.0519.0454</t>
  </si>
  <si>
    <t>Cắt đại tràng phải hoặc đại tràng trái,
đưa 2 đầu ruột ra ngoài</t>
  </si>
  <si>
    <t>10.0520.0454</t>
  </si>
  <si>
    <t>Cắt đại tràng phải hoặc đại tràng trái,
đóng đầu dưới, đưa đầu trên ra ngoài
kiểu Hartmann</t>
  </si>
  <si>
    <t>10.0527.0454</t>
  </si>
  <si>
    <t>Cắt đoạn trực tràng nối ngay</t>
  </si>
  <si>
    <t>10.0528.0454</t>
  </si>
  <si>
    <t>Cắt đoạn trực tràng, đóng đầu dưới đưa
đầu trên ra ngoài kiểu Hartmann</t>
  </si>
  <si>
    <t>03.3299.0454</t>
  </si>
  <si>
    <t>Phẫu thuật lại phình đại tràng bẩm sinh</t>
  </si>
  <si>
    <t>7.466.000</t>
  </si>
  <si>
    <t>10.0521.0454</t>
  </si>
  <si>
    <t>Cắt toàn bộ đại tràng, nối ngay ruột non
– trực tràng</t>
  </si>
  <si>
    <t>10.0522.0454</t>
  </si>
  <si>
    <t>Cắt toàn bộ đại trực tràng, nối ngay ruột
non - ống hậu môn</t>
  </si>
  <si>
    <t>10.0523.0454</t>
  </si>
  <si>
    <t>Cắt toàn bộ đại trực tràng, đưa hồi tràng
ra làm hậu môn nhân tạo</t>
  </si>
  <si>
    <t>10.0529.0454</t>
  </si>
  <si>
    <t>Cắt đoạn trực tràng, miệng nối đại trực
tràng thấp</t>
  </si>
  <si>
    <t>10.0530.0454</t>
  </si>
  <si>
    <t>Cắt đoạn trực tràng, miệng nối đại tràng -
ống hậu môn</t>
  </si>
  <si>
    <t>10.0531.0454</t>
  </si>
  <si>
    <t>Cắt đoạn trực tràng, cơ thắt trong bảo tồn
cơ thắt ngoài đường tầng sinh môn</t>
  </si>
  <si>
    <t>03.3304.0455</t>
  </si>
  <si>
    <t>Phẫu thuật điều trị xoắn trung tràng</t>
  </si>
  <si>
    <t>4.309.000</t>
  </si>
  <si>
    <t>10.0300.0455</t>
  </si>
  <si>
    <t>Bóc bạch mạch quanh thận, điều trị bệnh
đái dưỡng chấp</t>
  </si>
  <si>
    <t>10.0466.0455</t>
  </si>
  <si>
    <t>Cắt thần kinh X toàn bộ</t>
  </si>
  <si>
    <t>10.0467.0455</t>
  </si>
  <si>
    <t>Cắt thần kinh X chọn lọc</t>
  </si>
  <si>
    <t>10.0468.0455</t>
  </si>
  <si>
    <t>Cắt thần kinh X siêu chọn lọc</t>
  </si>
  <si>
    <t>10.0478.0455</t>
  </si>
  <si>
    <t>Cắt màng ngăn tá tràng</t>
  </si>
  <si>
    <t>10.0491.0455</t>
  </si>
  <si>
    <t>Gỡ dính sau mổ lại</t>
  </si>
  <si>
    <t>10.0535.0455</t>
  </si>
  <si>
    <t>Phẫu thuật điều trị sa trực tràng đường
bụng</t>
  </si>
  <si>
    <t>10.0537.0455</t>
  </si>
  <si>
    <t>Cắt toàn bộ mạc treo trực tràng</t>
  </si>
  <si>
    <t>27.0177.0455</t>
  </si>
  <si>
    <t>Phẫu thuật nội soi gỡ dính ruột</t>
  </si>
  <si>
    <t>27.0178.0455</t>
  </si>
  <si>
    <t>Phẫu thuật nội soi cắt dây dính hay dây
chằng</t>
  </si>
  <si>
    <t>03.3311.0455</t>
  </si>
  <si>
    <t>Phẫu thuật điều trị xoắn ruột</t>
  </si>
  <si>
    <t>4.050.000</t>
  </si>
  <si>
    <t>03.3313.0455</t>
  </si>
  <si>
    <t>Phẫu thuật điều trị tắc ruột do dính/dây
chằng không cắt nối ruột</t>
  </si>
  <si>
    <t>10.0481.0455</t>
  </si>
  <si>
    <t>Cắt dây chằng, gỡ dính ruột</t>
  </si>
  <si>
    <t>10.0482.0455</t>
  </si>
  <si>
    <t>Tháo xoắn ruột non</t>
  </si>
  <si>
    <t>10.0483.0455</t>
  </si>
  <si>
    <t>Tháo lồng ruột non</t>
  </si>
  <si>
    <t>03.3290.0456</t>
  </si>
  <si>
    <t>Cắt túi thừa tá tràng</t>
  </si>
  <si>
    <t>7.207.000</t>
  </si>
  <si>
    <t>03.3293.0456</t>
  </si>
  <si>
    <t>Nối dạ dày-ruột (omega hay Roux-en-Y)</t>
  </si>
  <si>
    <t>03.3300.0456</t>
  </si>
  <si>
    <t>Phẫu thuật điều trị ruột đôi</t>
  </si>
  <si>
    <t>03.3305.0456</t>
  </si>
  <si>
    <t>Phẫu thuật điều trị còn ống rốn tràng, túi
thừa Meckel không biến chứng</t>
  </si>
  <si>
    <t>03.3306.0456</t>
  </si>
  <si>
    <t>Phẫu thuật điều trị viêm/chảy máu túi
thừa Meckel</t>
  </si>
  <si>
    <t>03.3307.0456</t>
  </si>
  <si>
    <t>Phẫu thuật điều trị tắc ruột phân su</t>
  </si>
  <si>
    <t>03.3308.0456</t>
  </si>
  <si>
    <t>Phẫu thuật điều trị tắc ruột do viêm phúc
mạc thai nhi</t>
  </si>
  <si>
    <t>03.3314.0456</t>
  </si>
  <si>
    <t>Phẫu thuật điều trị tắc ruột do dính/dây
chằng có cắt nối ruột</t>
  </si>
  <si>
    <t>03.3321.0456</t>
  </si>
  <si>
    <t>Đóng hậu môn nhân tạo</t>
  </si>
  <si>
    <t>03.3342.0456</t>
  </si>
  <si>
    <t>Phẫu thuật sa trực tràng đường bụng
hoặc đường tầng sinh môn, có cắt ruột</t>
  </si>
  <si>
    <t>03.3389.0456</t>
  </si>
  <si>
    <t>Phẫu thuật cắt u nang mạc treo ruột có
cắt nối ruột</t>
  </si>
  <si>
    <t>10.0494.0456</t>
  </si>
  <si>
    <t>Nối tắt ruột non - đại tràng hoặc trực
tràng</t>
  </si>
  <si>
    <t>6.949.000</t>
  </si>
  <si>
    <t>10.0495.0456</t>
  </si>
  <si>
    <t>Nối tắt ruột non - ruột non</t>
  </si>
  <si>
    <t>03.4004.0457</t>
  </si>
  <si>
    <t>Phẫu thuật nội soi điều trị tắc tá tràng</t>
  </si>
  <si>
    <t>6.965.000</t>
  </si>
  <si>
    <t>03.4005.0457</t>
  </si>
  <si>
    <t>Phẫu thuật nội soi điều trị xoắn trung
tràng</t>
  </si>
  <si>
    <t>03.4007.0457</t>
  </si>
  <si>
    <t>Phẫu thuật nội soi điều trị tắc ruột phân
su</t>
  </si>
  <si>
    <t>03.4009.0457</t>
  </si>
  <si>
    <t>Phẫu thuật nội soi điều trị lồng ruột</t>
  </si>
  <si>
    <t>Phẫu thuật nội soi cắt cụt trực tràng
đường bụng, đường tầng sinh môn</t>
  </si>
  <si>
    <t>03.4039.0457</t>
  </si>
  <si>
    <t>Phẫu thuật nội soi cắt trực tràng giữ lại
cơ tròn</t>
  </si>
  <si>
    <t>03.4040.0457</t>
  </si>
  <si>
    <t>Phẫu thuật nội soi cắt đoạn đại tràng</t>
  </si>
  <si>
    <t>03.4041.0457</t>
  </si>
  <si>
    <t>Phẫu thuật nội soi cắt đoạn đại tràng
ngang, đại tràng sigma nối ngay</t>
  </si>
  <si>
    <t>03.4042.0457</t>
  </si>
  <si>
    <t>Phẫu thuật nội soi cắt một nửa đại tràng
phải hoặc trái</t>
  </si>
  <si>
    <t>03.4045.0457</t>
  </si>
  <si>
    <t>Phẫu thuật nội soi cắt u mạc treo có cắt
ruột</t>
  </si>
  <si>
    <t>03.4048.0457</t>
  </si>
  <si>
    <t>Phẫu thuật nội soi phình đại tràng bẩm
sinh trẻ lớn</t>
  </si>
  <si>
    <t>03.4049.0457</t>
  </si>
  <si>
    <t>Phẫu thuật nội soi phình đại tràng bẩm
sinh trẻ sơ sinh</t>
  </si>
  <si>
    <t>03.4050.0457</t>
  </si>
  <si>
    <t>Cắt đoạn đại tràng nội soi, nối tay</t>
  </si>
  <si>
    <t>03.4051.0457</t>
  </si>
  <si>
    <t>Cắt đại trực tràng nội soi, nối máy</t>
  </si>
  <si>
    <t>03.4052.0457</t>
  </si>
  <si>
    <t>Phẫu thuật nôi soi vỡ đại tràng</t>
  </si>
  <si>
    <t>03.4054.0457</t>
  </si>
  <si>
    <t>Phẫu thuật nội soi cắt đại tràng chậu
hông điều trị sa đại tràng chậu hông
(Sigmoidocele)</t>
  </si>
  <si>
    <t>03.4055.0457</t>
  </si>
  <si>
    <t>Phẫu thuật nội soi cắt trực tràng cao</t>
  </si>
  <si>
    <t>03.4056.0457</t>
  </si>
  <si>
    <t>Phẫu thuật nội soi cắt trực tràng + tầng
sinh môn (PT milor)</t>
  </si>
  <si>
    <t>03.4057.0457</t>
  </si>
  <si>
    <t>Phẫu thuật nội soi u bóng trực tràng/ dị
dạng hậu môn</t>
  </si>
  <si>
    <t>03.4059.0457</t>
  </si>
  <si>
    <t>Phẫu thuật nội soi cắt trực tràng nối mỏy
qua nội soi ổ bụng</t>
  </si>
  <si>
    <t>03.4061.0457</t>
  </si>
  <si>
    <t>Phẫu thuật nội soi cắt trực tràng + bảo
tồn cơ thắt</t>
  </si>
  <si>
    <t>03.4074.0457</t>
  </si>
  <si>
    <t>Phẫu thuật nội soi vỡ ruột trong chấn
thương bụng kín</t>
  </si>
  <si>
    <t>03.4075.0457</t>
  </si>
  <si>
    <t>Phẫu thuật nội soi lỗ thủng ruột do bệnh
lý hoặc vết thương bụng</t>
  </si>
  <si>
    <t>03.4077.0457</t>
  </si>
  <si>
    <t>Phẫu thuật nội soi tắc ruột do dây chằng</t>
  </si>
  <si>
    <t>03.4079.0457</t>
  </si>
  <si>
    <t>Phẫu thuật nội soi cắt túi thừa Meckel</t>
  </si>
  <si>
    <t>03.4080.0457</t>
  </si>
  <si>
    <t>Phẫu thuật nội soi cắt ruột non</t>
  </si>
  <si>
    <t>27.0124.0457</t>
  </si>
  <si>
    <t>Cắt u lành thực quản nội soi bụng</t>
  </si>
  <si>
    <t>27.0125.0457</t>
  </si>
  <si>
    <t>Cắt thực quản đôi dạng nang qua nội soi
ngực phải</t>
  </si>
  <si>
    <t>27.0126.0457</t>
  </si>
  <si>
    <t>Cắt thực quản đôi dạng nang qua nội soi
ngực trái</t>
  </si>
  <si>
    <t>27.0127.0457</t>
  </si>
  <si>
    <t>Cắt thực quản đôi dạng nang qua nội soi
bụng</t>
  </si>
  <si>
    <t>27.0143.0457</t>
  </si>
  <si>
    <t>Phẫu thuật nội soi khâu thủng dạ dày +
nối dạ dày-hỗng tràng</t>
  </si>
  <si>
    <t>27.0145.0457</t>
  </si>
  <si>
    <t>Phẫu thuật nội soi khâu vết thương dạ
dày + nối dạ dày-hỗng tràng</t>
  </si>
  <si>
    <t>27.0152.0457</t>
  </si>
  <si>
    <t>Phẫu thuật nội soi nối dạ dày - hỗng tràng</t>
  </si>
  <si>
    <t>27.0153.0457</t>
  </si>
  <si>
    <t>Phẫu thuật nội soi nối dạ dày - hỗng
tràng, nối túi mật-hỗng tràng</t>
  </si>
  <si>
    <t>27.0168.0457</t>
  </si>
  <si>
    <t>Phẫu thuật nội soi khâu thủng tá tràng +
nối dạ dày-hỗng tràng</t>
  </si>
  <si>
    <t>27.0169.0457</t>
  </si>
  <si>
    <t>Phẫu thuật nội soi khâu vết thương tá
tràng + nối dạ dày-hỗng tràng</t>
  </si>
  <si>
    <t>27.0174.0457</t>
  </si>
  <si>
    <t>Phẫu thuật nội soi khâu thủng ruột non +
đưa ruột non ra da trên dòng</t>
  </si>
  <si>
    <t>27.0176.0457</t>
  </si>
  <si>
    <t>Phẫu thuật nội soi nối tắt ruột non - ruột
non</t>
  </si>
  <si>
    <t>27.0184.0457</t>
  </si>
  <si>
    <t>27.0185.0457</t>
  </si>
  <si>
    <t>Phẫu thuật nội soi cắt đoạn ruột non</t>
  </si>
  <si>
    <t>27.0192.0457</t>
  </si>
  <si>
    <t>Phẫu thuật nội soi cắt manh tràng</t>
  </si>
  <si>
    <t>Phẫu thuật nội soi cắt đại tràng phải mở
rộng</t>
  </si>
  <si>
    <t>27.0205.0457</t>
  </si>
  <si>
    <t>27.0210.0457</t>
  </si>
  <si>
    <t>Phẫu thuật nội soi nối tắt hồi tràng - đại
tràng ngang</t>
  </si>
  <si>
    <t>27.0211.0457</t>
  </si>
  <si>
    <t>Phẫu thuật nội soi nối tắt đại tràng - đại
tràng</t>
  </si>
  <si>
    <t>27.0214.0457</t>
  </si>
  <si>
    <t>Phẫu thuật nội soi đóng hậu môn nhân tạo</t>
  </si>
  <si>
    <t>27.0215.0457</t>
  </si>
  <si>
    <t>Phẫu thuật nội soi cắt đoạn đại trực tràng</t>
  </si>
  <si>
    <t>27.0217.0457</t>
  </si>
  <si>
    <t>Phẫu thuật nội soi cắt trực tràng thấp</t>
  </si>
  <si>
    <t>Phẫu thuật nội soi cắt trực tràng, ống hậu
môn ngả bụng và tầng sinh môn</t>
  </si>
  <si>
    <t>27.0223.0457</t>
  </si>
  <si>
    <t>Phẫu thuật nội soi cắt trực tràng, đóng
mỏm cụt trực tràng, mở hậu môn nhân tạo</t>
  </si>
  <si>
    <t>27.0233.0457</t>
  </si>
  <si>
    <t>Phẫu thuật nội soi cắt đoạn trực tràng
trong điều trị sa trực tràng</t>
  </si>
  <si>
    <t>27.0305.0457</t>
  </si>
  <si>
    <t>Phẫu thuật nội soi cắt u mạc treo ruột +
cắt đoạn ruột non</t>
  </si>
  <si>
    <t>03.4036.0457</t>
  </si>
  <si>
    <t>Phẫu thuật nội soi cắt toàn bộ đại tràng</t>
  </si>
  <si>
    <t>7.039.000</t>
  </si>
  <si>
    <t>27.0171.0457</t>
  </si>
  <si>
    <t>Phẫu thuật nội soi cắt đoạn tá tràng</t>
  </si>
  <si>
    <t>27.0186.0457</t>
  </si>
  <si>
    <t>Phẫu thuật nội soi cắt gần toàn bộ ruột
non</t>
  </si>
  <si>
    <t>27.0203.0457</t>
  </si>
  <si>
    <t>27.0219.0457</t>
  </si>
  <si>
    <t>Phẫu thuật nội soi cắt trực tràng, nối đại
tràng - ống hậu môn</t>
  </si>
  <si>
    <t>27.0232.0457</t>
  </si>
  <si>
    <t>Phẫu thuật nội soi hạ bóng trực tràng +
tạo hình hậu môn một thì</t>
  </si>
  <si>
    <t>27.0310.0457</t>
  </si>
  <si>
    <t>Phẫu thuật nội soi nối tắt dạ dày – hỗng
tràng</t>
  </si>
  <si>
    <t>03.3301.0458</t>
  </si>
  <si>
    <t>Phẫu thuật điều trị tắc tá tràng bẩm sinh</t>
  </si>
  <si>
    <t>7.557.000</t>
  </si>
  <si>
    <t>Chưa bao gồm máy cắt nối
tự động và ghim khâu máy
cắt nối.</t>
  </si>
  <si>
    <t>03.3302.0458</t>
  </si>
  <si>
    <t>Phẫu thuật điều trị teo ruột</t>
  </si>
  <si>
    <t>03.3304.0458</t>
  </si>
  <si>
    <t>03.3312.0458</t>
  </si>
  <si>
    <t>Phẫu thuật điều trị viêm phúc mạc do
viêm ruột hoại tử biến chứng</t>
  </si>
  <si>
    <t>03.3318.0458</t>
  </si>
  <si>
    <t>Phẫu thuật tháo lông có cắt ruột, nối
ngay hoặc dẫn lưu 2 đầu ruột</t>
  </si>
  <si>
    <t>10.0487.0458</t>
  </si>
  <si>
    <t>Cắt đoạn ruột non, lập lại lưu thông</t>
  </si>
  <si>
    <t>10.0488.0458</t>
  </si>
  <si>
    <t>Cắt đoạn ruột non, đưa hai đầu ruột ra
ngoài</t>
  </si>
  <si>
    <t>10.0489.0458</t>
  </si>
  <si>
    <t>Cắt đoạn ruột non, nối tận bên, đưa 1 đầu
ra ngoài (Quénue)</t>
  </si>
  <si>
    <t>03.3311.0458</t>
  </si>
  <si>
    <t>7.298.000</t>
  </si>
  <si>
    <t>03.3331.0458</t>
  </si>
  <si>
    <t>Cắt đoạn ruột non</t>
  </si>
  <si>
    <t>10.0474.0458</t>
  </si>
  <si>
    <t>Cắt tá tràng bảo tồn đầu tụy</t>
  </si>
  <si>
    <t>7.631.000</t>
  </si>
  <si>
    <t>10.0490.0458</t>
  </si>
  <si>
    <t>Cắt nhiều đoạn ruột non</t>
  </si>
  <si>
    <t>10.0503.0458</t>
  </si>
  <si>
    <t>Cắt toàn bộ ruột non</t>
  </si>
  <si>
    <t>10.0473.0459</t>
  </si>
  <si>
    <t>Cắt u tá tràng</t>
  </si>
  <si>
    <t>4.559.000</t>
  </si>
  <si>
    <t>10.0475.0459</t>
  </si>
  <si>
    <t>Khâu vùi túi thừa tá tràng</t>
  </si>
  <si>
    <t>10.0476.0459</t>
  </si>
  <si>
    <t>27.0175.0459</t>
  </si>
  <si>
    <t>Phẫu thuật nội soi khâu vết thương ruột
non + đưa ruột non ra da trên dòng</t>
  </si>
  <si>
    <t>27.0206.0459</t>
  </si>
  <si>
    <t>Phẫu thuật nội soi cắt túi thừa đại tràng</t>
  </si>
  <si>
    <t>27.0207.0459</t>
  </si>
  <si>
    <t>Phẫu thuật nội soi khâu thủng đại tràng</t>
  </si>
  <si>
    <t>27.208b.0459</t>
  </si>
  <si>
    <t>Phẫu thuật nội soi khâu vết thương đại
tràng</t>
  </si>
  <si>
    <t>27.0227.0459</t>
  </si>
  <si>
    <t>Phẫu thuật nội soi khâu thủng trực tràng</t>
  </si>
  <si>
    <t>27.0229.0459</t>
  </si>
  <si>
    <t>Phẫu thuật nội soi khâu vết thương trực
tràng</t>
  </si>
  <si>
    <t>03.3327.0459</t>
  </si>
  <si>
    <t>Phẫu thuật viêm ruột thừa</t>
  </si>
  <si>
    <t>4.300.000</t>
  </si>
  <si>
    <t>10.0506.0459</t>
  </si>
  <si>
    <t>Cắt ruột thừa đơn thuần</t>
  </si>
  <si>
    <t>10.0507.0459</t>
  </si>
  <si>
    <t>Cắt ruột thừa, lau rửa ổ bụng</t>
  </si>
  <si>
    <t>10.0508.0459</t>
  </si>
  <si>
    <t>Cắt ruột thừa, dẫn lưu ổ apxe</t>
  </si>
  <si>
    <t>10.0510.0459</t>
  </si>
  <si>
    <t>Các phẫu thuật ruột thừa khác</t>
  </si>
  <si>
    <t>03.3351.0460</t>
  </si>
  <si>
    <t>Phẫu thuật điều trị dị tật hậu môn trực
tràng bằng đường bụng kết hợp đường
sau trực tràng</t>
  </si>
  <si>
    <t>10.947.000</t>
  </si>
  <si>
    <t>Chưa bao gồm khóa kẹp
mạch máu, miếng cầm máu,
máy cắt nối tự động và ghim
khâu máy cắt nối; dao siêu
âm hoặc dao hàn mô hoặc
dao hàn mạch.</t>
  </si>
  <si>
    <t>10.0532.0460</t>
  </si>
  <si>
    <t>Cắt cụt trực tràng đường bụng, tầng sinh
môn</t>
  </si>
  <si>
    <t>03.3343.0461</t>
  </si>
  <si>
    <t>Phâu thuật điều trị dị tật hậu môn trực
tràng một thì</t>
  </si>
  <si>
    <t>8.509.000</t>
  </si>
  <si>
    <t>03.3352.0461</t>
  </si>
  <si>
    <t>Phẫu thuật điều trị dị tật hậu môn trực
tràng bằng đường trước xương cùng và
sau trực tràng</t>
  </si>
  <si>
    <t>03.3333.0461</t>
  </si>
  <si>
    <t>Phẫu thuật lại các dị tật hậu môn trực
tràng</t>
  </si>
  <si>
    <t>8.583.000</t>
  </si>
  <si>
    <t>03.4062.0461</t>
  </si>
  <si>
    <t>Phẫu thuật nội soi hạ búng trực tràng +
tạo hình hậu môn/ dị dạng 1 thì</t>
  </si>
  <si>
    <t>27.0183.0462</t>
  </si>
  <si>
    <t>Phẫu thuật nội soi tháo lồng ruột và cố
định manh tràng</t>
  </si>
  <si>
    <t>7.190.000</t>
  </si>
  <si>
    <t>Chưa bao gồm tấm nâng
trực tràng, dao siêu âm hoặc
dao hàn mô hoặc dao hàn
mạch.</t>
  </si>
  <si>
    <t>27.0225.0462</t>
  </si>
  <si>
    <t>Phẫu thuật nội soi cố định trực tràng</t>
  </si>
  <si>
    <t>27.0226.0462</t>
  </si>
  <si>
    <t>Phẫu thuật nội soi cố định trực tràng +
cắt đoạn đại tràng</t>
  </si>
  <si>
    <t>27.0234.0462</t>
  </si>
  <si>
    <t>Phẫu thuật nội soi cố định trực tràng
trong điều trị sa trực tràng</t>
  </si>
  <si>
    <t>27.0235.0462</t>
  </si>
  <si>
    <t>Phẫu thuật nội soi cố định trực tràng
bằng lưới trong điều trị sa trực tràng</t>
  </si>
  <si>
    <t>03.4064.0462</t>
  </si>
  <si>
    <t>Phẫu thuật nội soi sa trực tràng</t>
  </si>
  <si>
    <t>6.931.000</t>
  </si>
  <si>
    <t>03.4065.0462</t>
  </si>
  <si>
    <t>Phẫu thuật nội soi khõu treo trực tràng
điêu trị sa trực tràng</t>
  </si>
  <si>
    <t>03.4037.0463</t>
  </si>
  <si>
    <t>Phẫu thuật nội soi cắt đoạn trực tràng do
ung thư</t>
  </si>
  <si>
    <t>6.170.000</t>
  </si>
  <si>
    <t>03.4060.0463</t>
  </si>
  <si>
    <t>Phẫu thuật Miles qua nội soi</t>
  </si>
  <si>
    <t>27.0194.0463</t>
  </si>
  <si>
    <t>Phẫu thuật nội soi cắt đại tràng phải +
nạo vét hạch</t>
  </si>
  <si>
    <t>6.244.000</t>
  </si>
  <si>
    <t>27.0196.0463</t>
  </si>
  <si>
    <t>Phẫu thuật nội soi cắt đại tràng phải mở
+ nạo vét hạch rộng</t>
  </si>
  <si>
    <t>27.0198.0463</t>
  </si>
  <si>
    <t>Phẫu thuật nội soi cắt đại tràng ngang +
nạo vét hạch</t>
  </si>
  <si>
    <t>27.0200.0463</t>
  </si>
  <si>
    <t>Phẫu thuật nội soi cắt đại tràng trái+ nạo
vét hạch</t>
  </si>
  <si>
    <t>27.0202.0463</t>
  </si>
  <si>
    <t>Phẫu thuật nội soi cắt đại tràng chậu
hông+ nạo vét hạch</t>
  </si>
  <si>
    <t>27.0204.0463</t>
  </si>
  <si>
    <t>Phẫu thuật nội soi cắt toàn bộ đại tràng +
nạo vét hạch</t>
  </si>
  <si>
    <t>27.205b.0463</t>
  </si>
  <si>
    <t>Phẫu thuật nội soi cắt đoạn đại tràng+
nạo vét hạch</t>
  </si>
  <si>
    <t>27.0216.0463</t>
  </si>
  <si>
    <t>Phẫu thuật nội soi cắt đoạn đại trực
tràng+ nạo vét hạch</t>
  </si>
  <si>
    <t>27.0218.0463</t>
  </si>
  <si>
    <t>Phẫu thuật nội soi cắt trực tràng thấp+
nạo vét hạch</t>
  </si>
  <si>
    <t>27.0220.0463</t>
  </si>
  <si>
    <t>Phẫu thuật nội soi cắt trực tràng, nối đại
tràng - ống hậu môn+ nạo vét hạch+ nạo
vét hạch</t>
  </si>
  <si>
    <t>27.0222.0463</t>
  </si>
  <si>
    <t>Phẫu thuật nội soi cắt trực tràng, ống hậu
môn ngả bụng và tầng sinh môn + nạo
vét hạch</t>
  </si>
  <si>
    <t>27.0224.0463</t>
  </si>
  <si>
    <t>Phẫu thuật nội soi cắt trực tràng, đóng
mỏm cụt trực tràng, mở hậu môn nhân
tạo+ nạo vét hạch</t>
  </si>
  <si>
    <t>03.3454.0464</t>
  </si>
  <si>
    <t>Nối nang tụy - dạ dày</t>
  </si>
  <si>
    <t>4.663.000</t>
  </si>
  <si>
    <t>Chưa bao gồm kẹp khóa
mạch máu, miếng cầm máu,
máy cắt nối tự động và ghim
khâu máy cắt nối.</t>
  </si>
  <si>
    <t>03.3482.0464</t>
  </si>
  <si>
    <t>Đưa niệu quản ra da đơn thuần ± thắt
ĐM chậu trong</t>
  </si>
  <si>
    <t>10.0638.0464</t>
  </si>
  <si>
    <t>Mở đường mật, đặt dẫn lưu đường mật</t>
  </si>
  <si>
    <t>10.0641.0464</t>
  </si>
  <si>
    <t>Dẫn lưu nang tụy</t>
  </si>
  <si>
    <t>10.0642.0464</t>
  </si>
  <si>
    <t>Nối nang tụy với tá tràng</t>
  </si>
  <si>
    <t>10.0643.0464</t>
  </si>
  <si>
    <t>Nối nang tụy với dạ dày</t>
  </si>
  <si>
    <t>10.0644.0464</t>
  </si>
  <si>
    <t>Nối nang tụy với hỗng tràng</t>
  </si>
  <si>
    <t>10.0664.0464</t>
  </si>
  <si>
    <t>Phẫu thuật Mercadier điều trị sỏi tụy,
viêm tụy mạn</t>
  </si>
  <si>
    <t>10.0669.0464</t>
  </si>
  <si>
    <t>Lấy tổ chức tụy hoại tử, dẫn lưu</t>
  </si>
  <si>
    <t>27.0172.0464</t>
  </si>
  <si>
    <t>Phẫu thuật nội soi khâu thủng ruột non</t>
  </si>
  <si>
    <t>03.3438.0464</t>
  </si>
  <si>
    <t>Dẫn lưu đường mật ra da</t>
  </si>
  <si>
    <t>4.404.000</t>
  </si>
  <si>
    <t>03.3460.0464</t>
  </si>
  <si>
    <t>Dẫn lưu túi mật và dẫn lưu hậu cung mạc
nối kèm lấy tổ chức tụy hoại tử</t>
  </si>
  <si>
    <t>03.3489.0464</t>
  </si>
  <si>
    <t>03.3498.0464</t>
  </si>
  <si>
    <t>Dẫn lưu niệu quản ra thành bụng 1 bên/ 2
bên</t>
  </si>
  <si>
    <t>03.3394.0464</t>
  </si>
  <si>
    <t>Phẫu thuật dẫn lưu áp xe cơ đái chậu</t>
  </si>
  <si>
    <t>4.170.000</t>
  </si>
  <si>
    <t>03.3443.0464</t>
  </si>
  <si>
    <t>Dẫn lưu túi mật</t>
  </si>
  <si>
    <t>03.3444.0464</t>
  </si>
  <si>
    <t>Dẫn lưu nang ống mật chủ</t>
  </si>
  <si>
    <t>10.0453.0464</t>
  </si>
  <si>
    <t>Nối vị tràng</t>
  </si>
  <si>
    <t>27.0170.0464</t>
  </si>
  <si>
    <t>Phẫu thuật nội soi cắt túi thừa tá tràng</t>
  </si>
  <si>
    <t>4.737.000</t>
  </si>
  <si>
    <t>03.3295.0465</t>
  </si>
  <si>
    <t>Phẫu thuật điều trị hoại tử thủng dạ dày ở
trẻ sơ sinh</t>
  </si>
  <si>
    <t>6.242.000</t>
  </si>
  <si>
    <t>03.3303.0465</t>
  </si>
  <si>
    <t>Phẫu thuật điều trị viêm phúc mạc do
thủng ruột: dẫn lưu ổ bụng, làm hậu môn
nhân tạo</t>
  </si>
  <si>
    <t>03.3398.0465</t>
  </si>
  <si>
    <t>Phẫu thuật lại chữa rò ống tiêu hoá sau
mổ</t>
  </si>
  <si>
    <t>10.0419.0465</t>
  </si>
  <si>
    <t>Khâu lỗ thủng hoặc vết thương thực quản</t>
  </si>
  <si>
    <t>10.0420.0465</t>
  </si>
  <si>
    <t>Lấy dị vật thực quản đường cổ</t>
  </si>
  <si>
    <t>10.0421.0465</t>
  </si>
  <si>
    <t>Lấy dị vật thực quản đường ngực</t>
  </si>
  <si>
    <t>10.0422.0465</t>
  </si>
  <si>
    <t>Lấy dị vật thực quản đường bụng</t>
  </si>
  <si>
    <t>10.0485.0465</t>
  </si>
  <si>
    <t>Mở ruột non lấy dị vật (bã thức ăn, giun,
mảnh kim loại,…)</t>
  </si>
  <si>
    <t>10.0534.0465</t>
  </si>
  <si>
    <t>Khâu lỗ thủng, vết thương trực tràng</t>
  </si>
  <si>
    <t>10.0536.0465</t>
  </si>
  <si>
    <t>Phẫu thuật điều trị sa trực tràng qua
đường hậu môn</t>
  </si>
  <si>
    <t>10.0540.0465</t>
  </si>
  <si>
    <t>Đóng rò trực tràng – âm đạo</t>
  </si>
  <si>
    <t>10.0541.0465</t>
  </si>
  <si>
    <t>Đóng rò trực tràng – bàng quang</t>
  </si>
  <si>
    <t>10.0542.0465</t>
  </si>
  <si>
    <t>Phẫu thuật điều trị rò trực tràng – niệu
quản</t>
  </si>
  <si>
    <t>10.0543.0465</t>
  </si>
  <si>
    <t>Phẫu thuật điều trị rò trực tràng – niệu
đạo</t>
  </si>
  <si>
    <t>10.0544.0465</t>
  </si>
  <si>
    <t>Phẫu thuật điều trị rò trực tràng – tầng
sinh môn</t>
  </si>
  <si>
    <t>10.0545.0465</t>
  </si>
  <si>
    <t>Phẫu thuật điều trị rò trực tràng – tiểu
khung</t>
  </si>
  <si>
    <t>03.3298.0465</t>
  </si>
  <si>
    <t>Khâu lỗ thủng dạ dày, tá tràng đơn thuần</t>
  </si>
  <si>
    <t>5.983.000</t>
  </si>
  <si>
    <t>03.3309.0465</t>
  </si>
  <si>
    <t>Phẫu thuật điều trị tắc ruột do bã thức ăn</t>
  </si>
  <si>
    <t>03.3310.0465</t>
  </si>
  <si>
    <t>Phẫu thuật tắc ruột do giun</t>
  </si>
  <si>
    <t>10.0454.0465</t>
  </si>
  <si>
    <t>Cắt dạ dày hình chêm</t>
  </si>
  <si>
    <t>10.0463.0465</t>
  </si>
  <si>
    <t>Khâu lỗ thủng dạ dày tá tràng</t>
  </si>
  <si>
    <t>10.0465.0465</t>
  </si>
  <si>
    <t>Khâu cầm máu ổ loét dạ dày</t>
  </si>
  <si>
    <t>10.0471.0465</t>
  </si>
  <si>
    <t>Mở dạ dày xử lý tổn thương</t>
  </si>
  <si>
    <t>10.0480.0465</t>
  </si>
  <si>
    <t>Khâu lỗ thủng hoặc khâu vết thương ruột
non</t>
  </si>
  <si>
    <t>10.0484.0465</t>
  </si>
  <si>
    <t>Đẩy bã thức ăn xuống đại tràng</t>
  </si>
  <si>
    <t>10.0486.0465</t>
  </si>
  <si>
    <t>Cắt ruột non hình chêm</t>
  </si>
  <si>
    <t>10.0493.0465</t>
  </si>
  <si>
    <t>Đóng mở thông ruột non</t>
  </si>
  <si>
    <t>10.0512.0465</t>
  </si>
  <si>
    <t>Khâu lỗ thủng đại tràng</t>
  </si>
  <si>
    <t>10.0513.0465</t>
  </si>
  <si>
    <t>Cắt túi thừa đại tràng</t>
  </si>
  <si>
    <t>10.0526.0465</t>
  </si>
  <si>
    <t>Lấy dị vật trực tràng</t>
  </si>
  <si>
    <t>10.0423.0465</t>
  </si>
  <si>
    <t>Đóng rò thực quản</t>
  </si>
  <si>
    <t>6.316.000</t>
  </si>
  <si>
    <t>10.0424.0465</t>
  </si>
  <si>
    <t>Đóng lỗ rò thực quản – khí quản</t>
  </si>
  <si>
    <t>10.0499.0465</t>
  </si>
  <si>
    <t>Khâu vết thương tĩnh mạch mạc treo
tràng trên</t>
  </si>
  <si>
    <t>10.0500.0465</t>
  </si>
  <si>
    <t>Khâu vết thương động mạch mạc treo
tràng trên</t>
  </si>
  <si>
    <t>10.0501.0465</t>
  </si>
  <si>
    <t>Bắc cầu động mạch mạc treo tràng trên
bằng đoạn tĩnh mạch hiển hoặc đoạn
mạch nhân tạo</t>
  </si>
  <si>
    <t>10.0502.0465</t>
  </si>
  <si>
    <t>Cắt đoạn động mạch mạc treo tràng trên,
nối động mạch trực tiếp</t>
  </si>
  <si>
    <t>10.0603.0465</t>
  </si>
  <si>
    <t>Lấy huyết khối tĩnh mạch cửa</t>
  </si>
  <si>
    <t>10.0604.0465</t>
  </si>
  <si>
    <t>Các loại phẫu thuật phân lưu cửa chủ</t>
  </si>
  <si>
    <t>03.3409.0466</t>
  </si>
  <si>
    <t>Cắt gan khâu vết thương mạch máu: tĩnh
mạch trên gan, tĩnh mạch chủ dưới</t>
  </si>
  <si>
    <t>13.044.000</t>
  </si>
  <si>
    <t>Chưa bao gồm keo sinh học,
đầu dao cắt gan siêu âm, dao
cắt hàn mạch, hàn mô.</t>
  </si>
  <si>
    <t>03.3411.0466</t>
  </si>
  <si>
    <t>Cắt gan không điển hình do vỡ gan, cắt
gan lớn</t>
  </si>
  <si>
    <t>03.3412.0466</t>
  </si>
  <si>
    <t>Cắt hạ phân thùy gan</t>
  </si>
  <si>
    <t>03.3413.0466</t>
  </si>
  <si>
    <t>Cắt gan không điển hình do vỡ gan, cắt
gan nhỏ</t>
  </si>
  <si>
    <t>03.3420.0466</t>
  </si>
  <si>
    <t>Nối ống mật chủ-hỗng tràng kèm dẫn lưu
trong gan và cắt gan</t>
  </si>
  <si>
    <t>03.3425.0466</t>
  </si>
  <si>
    <t>Phẫu thuật chảy máu đường mật: cắt gan</t>
  </si>
  <si>
    <t>03.3433.0466</t>
  </si>
  <si>
    <t>Lấy sỏi ống mật chủ kèm cắt phân thùy
gan</t>
  </si>
  <si>
    <t>10.0580.0466</t>
  </si>
  <si>
    <t>Cắt thuỳ gan trái</t>
  </si>
  <si>
    <t>10.0582.0466</t>
  </si>
  <si>
    <t>Cắt hạ phân thuỳ 2</t>
  </si>
  <si>
    <t>10.0583.0466</t>
  </si>
  <si>
    <t>Cắt hạ phân thuỳ 3</t>
  </si>
  <si>
    <t>10.0585.0466</t>
  </si>
  <si>
    <t>Cắt hạ phân thuỳ 5</t>
  </si>
  <si>
    <t>10.0586.0466</t>
  </si>
  <si>
    <t>Cắt hạ phân thuỳ 6</t>
  </si>
  <si>
    <t>10.0593.0466</t>
  </si>
  <si>
    <t>Cắt gan nhỏ</t>
  </si>
  <si>
    <t>10.0606.0466</t>
  </si>
  <si>
    <t>Lấy bỏ u gan</t>
  </si>
  <si>
    <t>10.0607.0466</t>
  </si>
  <si>
    <t>Cắt lọc nhu mô gan</t>
  </si>
  <si>
    <t>03.3410.0466</t>
  </si>
  <si>
    <t>Cắt gan phải hoặc gan trái</t>
  </si>
  <si>
    <t>13.118.000</t>
  </si>
  <si>
    <t>10.0575.0466</t>
  </si>
  <si>
    <t>Cắt gan toàn bộ</t>
  </si>
  <si>
    <t>10.0576.0466</t>
  </si>
  <si>
    <t>Cắt gan phải</t>
  </si>
  <si>
    <t>10.0577.0466</t>
  </si>
  <si>
    <t>Cắt gan trái</t>
  </si>
  <si>
    <t>10.0578.0466</t>
  </si>
  <si>
    <t>Cắt gan phân thuỳ sau</t>
  </si>
  <si>
    <t>10.0579.0466</t>
  </si>
  <si>
    <t>Cắt gan phân thuỳ trước</t>
  </si>
  <si>
    <t>10.0581.0466</t>
  </si>
  <si>
    <t>Cắt hạ phân thuỳ 1</t>
  </si>
  <si>
    <t>10.0584.0466</t>
  </si>
  <si>
    <t>Cắt hạ phân thuỳ 4</t>
  </si>
  <si>
    <t>10.0587.0466</t>
  </si>
  <si>
    <t>Cắt hạ phân thuỳ 7</t>
  </si>
  <si>
    <t>10.0588.0466</t>
  </si>
  <si>
    <t>Cắt hạ phân thuỳ 8</t>
  </si>
  <si>
    <t>10.0589.0466</t>
  </si>
  <si>
    <t>Cắt hạ phân thuỳ 9</t>
  </si>
  <si>
    <t>10.0590.0466</t>
  </si>
  <si>
    <t>Cắt gan phải mở rộng</t>
  </si>
  <si>
    <t>10.0591.0466</t>
  </si>
  <si>
    <t>Cắt gan trái mở rộng</t>
  </si>
  <si>
    <t>10.0592.0466</t>
  </si>
  <si>
    <t>Cắt gan trung tâm</t>
  </si>
  <si>
    <t>10.0594.0466</t>
  </si>
  <si>
    <t>Cắt gan lớn</t>
  </si>
  <si>
    <t>10.0595.0466</t>
  </si>
  <si>
    <t>Cắt nhiều hạ phân thuỳ</t>
  </si>
  <si>
    <t>10.0596.0466</t>
  </si>
  <si>
    <t>Cắt gan hình chêm, nối gan ruột</t>
  </si>
  <si>
    <t>03.4012.0467</t>
  </si>
  <si>
    <t>Phẫu thuật nội soi cắt hạ phân thuỳ gan,
u gan nhỏ</t>
  </si>
  <si>
    <t>10.622.000</t>
  </si>
  <si>
    <t>Chưa bao gồm đầu dao cắt
gan siêu âm, keo sinh học,
dao cắt hàn mạch, hàn mô.</t>
  </si>
  <si>
    <t>27.0245.0467</t>
  </si>
  <si>
    <t>Phẫu thuật nội soi cắt gan hạ phân thùy II</t>
  </si>
  <si>
    <t>27.0246.0467</t>
  </si>
  <si>
    <t>Phẫu thuật nội soi cắt gan hạ phân thùy
III</t>
  </si>
  <si>
    <t>27.0251.0467</t>
  </si>
  <si>
    <t>Phẫu thuật nội soi cắt gan hạ phân thùy
VI</t>
  </si>
  <si>
    <t>27.0237.0467</t>
  </si>
  <si>
    <t>Phẫu thuật nội soi cắt gan phải</t>
  </si>
  <si>
    <t>10.696.000</t>
  </si>
  <si>
    <t>27.0238.0467</t>
  </si>
  <si>
    <t>Phẫu thuật nội soi cắt gan trái</t>
  </si>
  <si>
    <t>27.0239.0467</t>
  </si>
  <si>
    <t>Phẫu thuật nội soi cắt gan phân thùy
trước</t>
  </si>
  <si>
    <t>27.0240.0467</t>
  </si>
  <si>
    <t>Phẫu thuật nội soi cắt gan phân thùy sau</t>
  </si>
  <si>
    <t>27.0241.0467</t>
  </si>
  <si>
    <t>Phẫu thuật nội soi cắt gan thùy trái</t>
  </si>
  <si>
    <t>27.0242.0467</t>
  </si>
  <si>
    <t>Phẫu thuật nội soi cắt gan thùy phải</t>
  </si>
  <si>
    <t>27.0243.0467</t>
  </si>
  <si>
    <t>Phẫu thuật nội soi cắt gan trung tâm</t>
  </si>
  <si>
    <t>27.0244.0467</t>
  </si>
  <si>
    <t>Phẫu thuật nội soi cắt gan hạ phân thùy I</t>
  </si>
  <si>
    <t>27.0247.0467</t>
  </si>
  <si>
    <t>Phẫu thuật nội soi cắt gan hạ phân thùy
IV</t>
  </si>
  <si>
    <t>27.0248.0467</t>
  </si>
  <si>
    <t>Phẫu thuật nội soi cắt gan hạ phân thùy
IVA</t>
  </si>
  <si>
    <t>27.0249.0467</t>
  </si>
  <si>
    <t>Phẫu thuật nội soi cắt gan hạ phân thùy
IVB</t>
  </si>
  <si>
    <t>27.0250.0467</t>
  </si>
  <si>
    <t>Phẫu thuật nội soi cắt gan hạ phân thùy V</t>
  </si>
  <si>
    <t>27.0252.0467</t>
  </si>
  <si>
    <t>Phẫu thuật nội soi cắt gan hạ phân thùy
VII</t>
  </si>
  <si>
    <t>27.0253.0467</t>
  </si>
  <si>
    <t>Phẫu thuật nội soi cắt gan hạ phân thùy
VIII</t>
  </si>
  <si>
    <t>27.0254.0467</t>
  </si>
  <si>
    <t>Phẫu thuật nội soi cắt gan hạ phân thùy
IV-V</t>
  </si>
  <si>
    <t>27.0255.0467</t>
  </si>
  <si>
    <t>Phẫu thuật nội soi cắt gan hạ phân thùy
V-VI</t>
  </si>
  <si>
    <t>27.0256.0467</t>
  </si>
  <si>
    <t>Phẫu thuật nội soi cắt gan hạ phân thùy
VII-VIII</t>
  </si>
  <si>
    <t>27.0257.0467</t>
  </si>
  <si>
    <t>Phẫu thuật nội soi cắt gan hạ phân thùy
VI-VII-VIII</t>
  </si>
  <si>
    <t>27.0258.0467</t>
  </si>
  <si>
    <t>Phẫu thuật nội soi cắt gan không điển
hình</t>
  </si>
  <si>
    <t>27.0268.0467</t>
  </si>
  <si>
    <t>Phẫu thuật nội soi mở ống mật chủ lấy
sỏi + cắt gan thùy trái</t>
  </si>
  <si>
    <t>03.3423.0469</t>
  </si>
  <si>
    <t>Phẫu thuật sỏi trong gan</t>
  </si>
  <si>
    <t>7.630.000</t>
  </si>
  <si>
    <t>Chưa bao gồm keo sinh học,
đầu dao cắt gan siêu âm, dao
cắt hàn mạch, hàn mô, Stent,
chi phí DSA.</t>
  </si>
  <si>
    <t>03.3424.0469</t>
  </si>
  <si>
    <t>Phẫu thuật điều trị chảy máu đường mật:
thắt động mạch gan</t>
  </si>
  <si>
    <t>03.3426.0469</t>
  </si>
  <si>
    <t>Phẫu thuật điều trị teo đường mật bẩm
sinh</t>
  </si>
  <si>
    <t>03.3430.0469</t>
  </si>
  <si>
    <t>Phẫu thuật điều trị thủng đường mật
ngoài gan</t>
  </si>
  <si>
    <t>10.0639.0469</t>
  </si>
  <si>
    <t>Các phẫu thuật đường mật khác</t>
  </si>
  <si>
    <t>27.0259.0470</t>
  </si>
  <si>
    <t>Phẫu thuật nội soi khâu cầm máu vỡ gan</t>
  </si>
  <si>
    <t>27.0280.0470</t>
  </si>
  <si>
    <t>PTNS cắt nang đường mật</t>
  </si>
  <si>
    <t>03.4013.0470</t>
  </si>
  <si>
    <t>Phẫu thuật nội soi điều trị apxe gan</t>
  </si>
  <si>
    <t>5.911.000</t>
  </si>
  <si>
    <t>03.4014.0470</t>
  </si>
  <si>
    <t>Phẫu thuật nội soi điều trị nang gan đơn
thuần</t>
  </si>
  <si>
    <t>10.0608.0471</t>
  </si>
  <si>
    <t>Cầm máu nhu mô gan</t>
  </si>
  <si>
    <t>8.687.000</t>
  </si>
  <si>
    <t>Chưa bao gồm vật liệu cầm
máu.</t>
  </si>
  <si>
    <t>10.0609.0471</t>
  </si>
  <si>
    <t>Chèn gạc nhu mô gan cầm máu</t>
  </si>
  <si>
    <t>10.0610.0471</t>
  </si>
  <si>
    <t>Lấy máu tụ bao gan</t>
  </si>
  <si>
    <t>03.3415.0471</t>
  </si>
  <si>
    <t>Khâu vỡ gan do chấn thương, vết thương
gan</t>
  </si>
  <si>
    <t>8.428.000</t>
  </si>
  <si>
    <t>10.0621.0472</t>
  </si>
  <si>
    <t>Cắt túi mật</t>
  </si>
  <si>
    <t>7.444.000</t>
  </si>
  <si>
    <t>03.3427.0472</t>
  </si>
  <si>
    <t>7.185.000</t>
  </si>
  <si>
    <t>27.0265.0473</t>
  </si>
  <si>
    <t>Phẫu thuật nội soi mở ống mật chủ lấy sỏi</t>
  </si>
  <si>
    <t>5.442.000</t>
  </si>
  <si>
    <t>27.0273.0473</t>
  </si>
  <si>
    <t>Phẫu thuật nội soi cắt túi mật</t>
  </si>
  <si>
    <t>27.0275.0473</t>
  </si>
  <si>
    <t>Phẫu thuật nội soi nối túi mật - hỗng
tràng</t>
  </si>
  <si>
    <t>27.0277.0473</t>
  </si>
  <si>
    <t>Phẫu thuật nội soi nối ống gan chung-
hỗng tràng</t>
  </si>
  <si>
    <t>27.0278.0473</t>
  </si>
  <si>
    <t>Phẫu thuật nội soi nối ống mật chủ -
hỗng tràng</t>
  </si>
  <si>
    <t>27.0283.0473</t>
  </si>
  <si>
    <t>Phẫu thuật nội soi nối OMC - tá tràng</t>
  </si>
  <si>
    <t>03.4021.0473</t>
  </si>
  <si>
    <t>5.183.000</t>
  </si>
  <si>
    <t>27.0272.0473</t>
  </si>
  <si>
    <t>Phẫu thuật nội soi cắt túi mật, mở OMC
lấy sỏi, dẫn lưu Kehr</t>
  </si>
  <si>
    <t>5.516.000</t>
  </si>
  <si>
    <t>03.3422.0474</t>
  </si>
  <si>
    <t>Lấy sỏi ống mật chủ, dẫn lưu ống Kehr
kèm tạo hình cơ thắt Oddi</t>
  </si>
  <si>
    <t>7.422.000</t>
  </si>
  <si>
    <t>Chưa bao gồm đầu tán sỏi
và điện cực tán sỏi.</t>
  </si>
  <si>
    <t>03.3428.0474</t>
  </si>
  <si>
    <t>Cắt túi mật, mở ống mật chủ lấy sỏi, dẫn
lưu Kehr</t>
  </si>
  <si>
    <t>03.3429.0474</t>
  </si>
  <si>
    <t>Phẫu thuật điều trị áp xe gan do giun, mở
ống mật chủ lấy giun</t>
  </si>
  <si>
    <t>10.0622.0474</t>
  </si>
  <si>
    <t>Mở ống mật chủ lấy sỏi đường mật,
không dẫn lưu đường mật</t>
  </si>
  <si>
    <t>10.0623.0474</t>
  </si>
  <si>
    <t>Mở ống mật chủ lấy sỏi đường mật, dẫn
lưu đường mật</t>
  </si>
  <si>
    <t>10.0625.0474</t>
  </si>
  <si>
    <t>Mở ống mật chủ lấy sỏi đường mật, nội
soi tán sỏi đường mật</t>
  </si>
  <si>
    <t>7.496.000</t>
  </si>
  <si>
    <t>03.3434.0475</t>
  </si>
  <si>
    <t>Lấy sỏi ống mật chủ, dẫn lưu ống Kehr,
phẫu thuật lại</t>
  </si>
  <si>
    <t>11.225.000</t>
  </si>
  <si>
    <t>10.0630.0475</t>
  </si>
  <si>
    <t>Mở miệng nối mật ruột lấy sỏi dẫn lưu
Kehr hoặc làm lại miệng nối mật ruột</t>
  </si>
  <si>
    <t>11.299.000</t>
  </si>
  <si>
    <t>03.4022.0476</t>
  </si>
  <si>
    <t>Phẫu thuật nội soi cắt túi mật, mở ống
mật chủ lấy sỏi, đặt dẫn lưu Kehr</t>
  </si>
  <si>
    <t>6.691.000</t>
  </si>
  <si>
    <t>27.0269.0476</t>
  </si>
  <si>
    <t>Phẫu thuật nội soi mở ống mật chủ lấy
sỏi + nối ống mật chủ - hỗng tràng</t>
  </si>
  <si>
    <t>27.0266.0476</t>
  </si>
  <si>
    <t>Phẫu thuật nội soi mở ống mật chủ lấy
sỏi + cắt túi mật</t>
  </si>
  <si>
    <t>6.765.000</t>
  </si>
  <si>
    <t>27.0270.0476</t>
  </si>
  <si>
    <t>Phẫu thuật nội soi lấy sỏi đường mật
trong và ngoài gan có dẫn lưu Kehr</t>
  </si>
  <si>
    <t>03.4020.0477</t>
  </si>
  <si>
    <t>Phẫu thuật nội soi cắt nang ống mật chủ,
nối ống gan chung-ruột</t>
  </si>
  <si>
    <t>7.865.000</t>
  </si>
  <si>
    <t>03.4024.0477</t>
  </si>
  <si>
    <t>Phẫu thuật nội soi điều trị teo mật</t>
  </si>
  <si>
    <t>7.939.000</t>
  </si>
  <si>
    <t>27.0276.0477</t>
  </si>
  <si>
    <t>Phẫu thuật nội soi cắt nang ống mật chủ,
nối ống gan chung - hỗng tràng</t>
  </si>
  <si>
    <t>27.0281.0477</t>
  </si>
  <si>
    <t>Phẫu thuật nội soi điều trị chảy máu
đường mật</t>
  </si>
  <si>
    <t>27.0282.0477</t>
  </si>
  <si>
    <t>Phẫu thuật nội soi cắt u OMC</t>
  </si>
  <si>
    <t>27.0284.0477</t>
  </si>
  <si>
    <t>PTNS cắt u đường mật ngoài gan thay
thế OMC bằng quai ruột rời</t>
  </si>
  <si>
    <t>27.0267.0478</t>
  </si>
  <si>
    <t>Phẫu thuật nội soi lấy sỏi OMC có dẫn
lưu Kehr</t>
  </si>
  <si>
    <t>27.0279.0478</t>
  </si>
  <si>
    <t>Phẫu thuật nội soi lấy dị vật trong đường
mật</t>
  </si>
  <si>
    <t>03.4023.0478</t>
  </si>
  <si>
    <t>Phẫu thuật nội soi dẫn lưu túi mật/đường
mật ngoài gan</t>
  </si>
  <si>
    <t>10.0626.0479</t>
  </si>
  <si>
    <t>Tán sỏi qua đường hầm Kehr hoặc qua da</t>
  </si>
  <si>
    <t>7.493.000</t>
  </si>
  <si>
    <t>27.0271.0479</t>
  </si>
  <si>
    <t>Phẫu thuật nội soi tán sỏi trong mổ nội
soi đường mật và tán sỏi qua đường hầm
Kehr</t>
  </si>
  <si>
    <t>7.567.000</t>
  </si>
  <si>
    <t>03.3417.0481</t>
  </si>
  <si>
    <t>Cắt đoạn ống mật chủ, nối rốn gan - hỗng
tràng</t>
  </si>
  <si>
    <t>7.318.000</t>
  </si>
  <si>
    <t>03.3418.0481</t>
  </si>
  <si>
    <t>Phẫu thuật cắt đoạn ống mật chủ và tạo
hình đường mật</t>
  </si>
  <si>
    <t>03.3421.0481</t>
  </si>
  <si>
    <t>Nối ống mật chủ - tá tràng</t>
  </si>
  <si>
    <t>03.3436.0481</t>
  </si>
  <si>
    <t>Cắt bỏ nang ống mật chủ và nối mật ruột</t>
  </si>
  <si>
    <t>03.3449.0481</t>
  </si>
  <si>
    <t>Lấy sỏi ống Wirsung, nối Wirsung -
hỗng tràng</t>
  </si>
  <si>
    <t>03.3450.0481</t>
  </si>
  <si>
    <t>Nối ống tuỵ-hỗng tràng</t>
  </si>
  <si>
    <t>03.3455.0481</t>
  </si>
  <si>
    <t>Nối nang tụy - hỗng tràng</t>
  </si>
  <si>
    <t>10.0632.0481</t>
  </si>
  <si>
    <t>Nối mật ruột bên - bên</t>
  </si>
  <si>
    <t>10.0633.0481</t>
  </si>
  <si>
    <t>Nối mật ruột tận - bên</t>
  </si>
  <si>
    <t>10.0659.0481</t>
  </si>
  <si>
    <t>Nối tụy ruột</t>
  </si>
  <si>
    <t>10.0661.0481</t>
  </si>
  <si>
    <t>Nối diện cắt thân tụy với dạ dày</t>
  </si>
  <si>
    <t>10.0665.0481</t>
  </si>
  <si>
    <t>Phẫu thuật Patington – Rochelle điều trị
sỏi tụy, viêm tụy mạn</t>
  </si>
  <si>
    <t>10.0666.0481</t>
  </si>
  <si>
    <t>Phẫu thuật Frey điều trị sỏi tụy, viêm tụy
mạn</t>
  </si>
  <si>
    <t>03.3437.0481</t>
  </si>
  <si>
    <t>Nối ống mật chủ - hỗng tràng</t>
  </si>
  <si>
    <t>7.059.000</t>
  </si>
  <si>
    <t>03.3442.0481</t>
  </si>
  <si>
    <t>Nối túi mật - hỗng tràng</t>
  </si>
  <si>
    <t>10.0634.0481</t>
  </si>
  <si>
    <t>Nối ngã ba đường mật hoặc ống gan phải
hoặc ống gan trái với hỗng tràng</t>
  </si>
  <si>
    <t>10.0635.0481</t>
  </si>
  <si>
    <t>Cắt đường mật ngoài gan</t>
  </si>
  <si>
    <t>10.0636.0481</t>
  </si>
  <si>
    <t>Cắt ngã ba đường mật hoặc ống gan phải
ống gan trái</t>
  </si>
  <si>
    <t>03.3447.0482</t>
  </si>
  <si>
    <t>Cắt khối tá - tuỵ</t>
  </si>
  <si>
    <t>16.076.000</t>
  </si>
  <si>
    <t>Chưa bao gồm máy cắt nối
tự động, ghim khâu máy cắt
nối, khóa kẹp mạch máu,
dao siêu âm hoặc dao hàn
mô hoặc dao hàn mạch và
đoạn mạch nhân tạo.</t>
  </si>
  <si>
    <t>10.0477.0482</t>
  </si>
  <si>
    <t>Cắt bóng Vater và tạo hình ống mật chủ,
ống Wirsung qua đường mở D2 tá tràng</t>
  </si>
  <si>
    <t>10.0648.0482</t>
  </si>
  <si>
    <t>Cắt khối tá tụy</t>
  </si>
  <si>
    <t>10.0649.0482</t>
  </si>
  <si>
    <t>Cắt khối tá tụy bảo tồn môn vị</t>
  </si>
  <si>
    <t>10.0650.0482</t>
  </si>
  <si>
    <t>Cắt khối tá tụy + tạo hình tĩnh mạch cửa
tự thân</t>
  </si>
  <si>
    <t>10.0651.0482</t>
  </si>
  <si>
    <t>Cắt khối tá tụy + tạo hình tĩnh mạch cửa
bằng mạch nhân tạo</t>
  </si>
  <si>
    <t>10.0652.0482</t>
  </si>
  <si>
    <t>Cắt khối tá tụy + tạo hình động mạch
mạc treo tràng trên bằng đoạn mạch nhân
tạo</t>
  </si>
  <si>
    <t>10.0656.0482</t>
  </si>
  <si>
    <t>Cắt toàn bộ tụy</t>
  </si>
  <si>
    <t>27.0290.0483</t>
  </si>
  <si>
    <t>Phẫu thuật nội soi cắt u tụy</t>
  </si>
  <si>
    <t>14.068.000</t>
  </si>
  <si>
    <t>27.0285.0483</t>
  </si>
  <si>
    <t>Phẫu thuật nội soi cắt khối tá tụy</t>
  </si>
  <si>
    <t>14.142.000</t>
  </si>
  <si>
    <t>27.0286.0483</t>
  </si>
  <si>
    <t>Phẫu thuật nội soi cắt toàn bộ tụy</t>
  </si>
  <si>
    <t>27.0287.0483</t>
  </si>
  <si>
    <t>Phẫu thuật nội soi cắt toàn bộ tụy + cắt
lách</t>
  </si>
  <si>
    <t>27.0288.0483</t>
  </si>
  <si>
    <t>Phẫu thuật nội soi cắt thân và đuôi tụy</t>
  </si>
  <si>
    <t>03.3453.0484</t>
  </si>
  <si>
    <t>Cắt lách bệnh lý do ung thư-, áp xe, xơ
lách, huyết tán…</t>
  </si>
  <si>
    <t>7.394.000</t>
  </si>
  <si>
    <t>Chưa bao gồm khóa kẹp
mạch máu, dao siêu âm hoặc
dao hàn mô hoặc dao hàn
mạch.</t>
  </si>
  <si>
    <t>03.3461.0484</t>
  </si>
  <si>
    <t>Cắt lách bán phần do chấn thương</t>
  </si>
  <si>
    <t>03.3463.0484</t>
  </si>
  <si>
    <t>Cắt lách toàn bộ do chấn thương</t>
  </si>
  <si>
    <t>10.0673.0484</t>
  </si>
  <si>
    <t>Cắt lách do chấn thương</t>
  </si>
  <si>
    <t>10.0674.0484</t>
  </si>
  <si>
    <t>Cắt lách bệnh lý</t>
  </si>
  <si>
    <t>10.0675.0484</t>
  </si>
  <si>
    <t>Cắt lách bán phần</t>
  </si>
  <si>
    <t>03.4016.0485</t>
  </si>
  <si>
    <t>Phẫu thuật nội soi cắt lách</t>
  </si>
  <si>
    <t>7.453.000</t>
  </si>
  <si>
    <t>27.0298.0485</t>
  </si>
  <si>
    <t>27.0299.0485</t>
  </si>
  <si>
    <t>Phẫu thuật nội soi cắt lách bán phần</t>
  </si>
  <si>
    <t>27.0303.0485</t>
  </si>
  <si>
    <t>Phẫu thuật nội soi cắt bán phần lách
trong chấn thương</t>
  </si>
  <si>
    <t>03.3448.0486</t>
  </si>
  <si>
    <t>Phẫu thuật Fray</t>
  </si>
  <si>
    <t>7.404.000</t>
  </si>
  <si>
    <t>Chưa bao gồm máy cắt nối
tự động và ghim khâu máy
cắt nối, khóa kẹp mạch máu,
dao siêu âm hoặc dao hàn
mô hoặc dao hàn mạch.</t>
  </si>
  <si>
    <t>03.3451.0486</t>
  </si>
  <si>
    <t>Phẫu thuật cắt bỏ đuôi tụy-nối mỏm tụy
còn lại với quai hỗng tràng</t>
  </si>
  <si>
    <t>03.3452.0486</t>
  </si>
  <si>
    <t>Cắt gần toàn bộ tuỵ trong cường 1nsulin</t>
  </si>
  <si>
    <t>03.3456.0486</t>
  </si>
  <si>
    <t>Cắt đuôi tuỵ</t>
  </si>
  <si>
    <t>03.3457.0486</t>
  </si>
  <si>
    <t>Cắt thân+ đuôi tuỵ</t>
  </si>
  <si>
    <t>10.0640.0486</t>
  </si>
  <si>
    <t>Khâu vết thương tụy và dẫn lưu</t>
  </si>
  <si>
    <t>10.0645.0486</t>
  </si>
  <si>
    <t>Cắt bỏ nang tụy</t>
  </si>
  <si>
    <t>10.0646.0486</t>
  </si>
  <si>
    <t>Lấy nhân ở tụy (di căn tụy, u tụy)</t>
  </si>
  <si>
    <t>10.0647.0486</t>
  </si>
  <si>
    <t>Lấy tổ chức ung thư tát phát khu trú tại
tụy</t>
  </si>
  <si>
    <t>10.0654.0486</t>
  </si>
  <si>
    <t>Cắt thân đuôi tụy kèm cắt lách</t>
  </si>
  <si>
    <t>10.0657.0486</t>
  </si>
  <si>
    <t>Cắt một phần tuỵ</t>
  </si>
  <si>
    <t>10.0658.0486</t>
  </si>
  <si>
    <t>Các phẫu thuật cắt tuỵ khác</t>
  </si>
  <si>
    <t>10.0660.0486</t>
  </si>
  <si>
    <t>Nối diện cắt đầu tụy và thân tụy với ruột
non trên quai Y</t>
  </si>
  <si>
    <t>10.0668.0486</t>
  </si>
  <si>
    <t>Phẫu thuật Puestow - Gillesby</t>
  </si>
  <si>
    <t>10.0653.0486</t>
  </si>
  <si>
    <t>Cắt tụy trung tâm</t>
  </si>
  <si>
    <t>7.478.000</t>
  </si>
  <si>
    <t>10.0655.0486</t>
  </si>
  <si>
    <t>Cắt đuôi tụy bảo tồn lách</t>
  </si>
  <si>
    <t>10.0667.0486</t>
  </si>
  <si>
    <t>Phẫu thuật Frey – Beger điều trị sỏi tụy,
viêm tụy mạn</t>
  </si>
  <si>
    <t>03.3390.0487</t>
  </si>
  <si>
    <t>Phẫu thuật cắt u sau phúc mạc</t>
  </si>
  <si>
    <t>9.606.000</t>
  </si>
  <si>
    <t>Chưa bao gồm máy cắt nối
tự động và ghim khâu máy
cắt nối, vật liệu cầm máu,
dao siêu âm hoặc dao hàn
mô hoặc dao hàn mạch.</t>
  </si>
  <si>
    <t>10.0713.0487</t>
  </si>
  <si>
    <t>Lấy u sau phúc mạc</t>
  </si>
  <si>
    <t>12.0258.0487</t>
  </si>
  <si>
    <t>Cắt bướu nephroblastome sau phúc mạc</t>
  </si>
  <si>
    <t>03.2504.0488</t>
  </si>
  <si>
    <t>Vét hạch cổ bảo tồn</t>
  </si>
  <si>
    <t>6.709.000</t>
  </si>
  <si>
    <t>03.2581.0488</t>
  </si>
  <si>
    <t>Cắt, nạo vét hạch cổ tiệt căn</t>
  </si>
  <si>
    <t>03.2583.0488</t>
  </si>
  <si>
    <t>Nạo vét hạch cổ chọn lọc hoặc chức năng
1 bên</t>
  </si>
  <si>
    <t>03.2584.0488</t>
  </si>
  <si>
    <t>Nạo vét hạch cổ chọn lọc hoặc chức năng
2 bên</t>
  </si>
  <si>
    <t>04.0031.0488</t>
  </si>
  <si>
    <t>Phẫu thuật lấy hạch mạc treo trong ổ
bụng do lao</t>
  </si>
  <si>
    <t>04.0032.0488</t>
  </si>
  <si>
    <t>Phẫu thuật bóc tách, cắt bỏ hạch lao to
vùng cổ</t>
  </si>
  <si>
    <t>07.0023.0488</t>
  </si>
  <si>
    <t>Nạo vét hạch cổ trong ung thư tuyến giáp
đã phẫu thuật</t>
  </si>
  <si>
    <t>07.0055.0488</t>
  </si>
  <si>
    <t>Nạo vét hạch cổ trong ung thư tuyến giáp
đã phẫu thuật bằng dao siêu âm</t>
  </si>
  <si>
    <t>10.0444.0488</t>
  </si>
  <si>
    <t>Nạo vét hạch trung thất</t>
  </si>
  <si>
    <t>10.0445.0488</t>
  </si>
  <si>
    <t>Nạo vét hạch cổ</t>
  </si>
  <si>
    <t>10.0460.0488</t>
  </si>
  <si>
    <t>Nạo vét hạch D2</t>
  </si>
  <si>
    <t>10.0615.0488</t>
  </si>
  <si>
    <t>Lấy hạch cuống gan</t>
  </si>
  <si>
    <t>12.0154.0488</t>
  </si>
  <si>
    <t>15.0279.0488</t>
  </si>
  <si>
    <t>Nạo vét hạch cổ tiệt căn</t>
  </si>
  <si>
    <t>15.0280.0488</t>
  </si>
  <si>
    <t>Nạo vét hạch cổ chọn lọc</t>
  </si>
  <si>
    <t>15.0281.0488</t>
  </si>
  <si>
    <t>Nạo vét hạch cổ chức năng</t>
  </si>
  <si>
    <t>04.0033.0488</t>
  </si>
  <si>
    <t>Phẫu thuật bóc tách, cắt bỏ hạch lao to
vùng nách</t>
  </si>
  <si>
    <t>6.450.000</t>
  </si>
  <si>
    <t>04.0034.0488</t>
  </si>
  <si>
    <t>Phẫu thuật bóc tách, cắt bỏ hạch lao to
vùng bẹn</t>
  </si>
  <si>
    <t>10.0459.0488</t>
  </si>
  <si>
    <t>Nạo vét hạch D1</t>
  </si>
  <si>
    <t>10.0461.0488</t>
  </si>
  <si>
    <t>Nạo vét hạch D3</t>
  </si>
  <si>
    <t>6.783.000</t>
  </si>
  <si>
    <t>10.0462.0488</t>
  </si>
  <si>
    <t>Nạo vét hạch D4</t>
  </si>
  <si>
    <t>03.3393.0489</t>
  </si>
  <si>
    <t>Cắt teratoma/u tế bào mầm vùng cùng
cụt bằng đường mổ cùng cụt</t>
  </si>
  <si>
    <t>7.600.000</t>
  </si>
  <si>
    <t>10.0498.0489</t>
  </si>
  <si>
    <t>Cắt u mạc treo ruột</t>
  </si>
  <si>
    <t>10.0538.0489</t>
  </si>
  <si>
    <t>Bóc u xơ, cơ..trực tràng đường bụng</t>
  </si>
  <si>
    <t>10.0702.0489</t>
  </si>
  <si>
    <t>Bóc phúc mạc douglas</t>
  </si>
  <si>
    <t>10.0703.0489</t>
  </si>
  <si>
    <t>Lấy mạc nối lớn và mạc nối nhỏ</t>
  </si>
  <si>
    <t>10.0704.0489</t>
  </si>
  <si>
    <t>Bóc phúc mạc bên trái</t>
  </si>
  <si>
    <t>10.0705.0489</t>
  </si>
  <si>
    <t>Bóc phúc mạc bên phải</t>
  </si>
  <si>
    <t>10.0706.0489</t>
  </si>
  <si>
    <t>Bóc phúc mạc phủ tạng</t>
  </si>
  <si>
    <t>10.0708.0489</t>
  </si>
  <si>
    <t>Bóc phúc mạc kèm điều trị hóa chất
trong phúc mạc trong mổ</t>
  </si>
  <si>
    <t>10.0709.0489</t>
  </si>
  <si>
    <t>Bóc phúc mạc kèm điều trị hóa chất
nhiệt độ cao trong phúc mạc trong mổ</t>
  </si>
  <si>
    <t>10.0712.0489</t>
  </si>
  <si>
    <t>Lấy u phúc mạc</t>
  </si>
  <si>
    <t>03.3387.0489</t>
  </si>
  <si>
    <t>Phẫu thuật cắt u nang mạc nối lớn</t>
  </si>
  <si>
    <t>7.341.000</t>
  </si>
  <si>
    <t>03.3388.0489</t>
  </si>
  <si>
    <t>Phẫu thuật cắt u nang mạc treo ruột
không cắt ruột</t>
  </si>
  <si>
    <t>10.0496.0489</t>
  </si>
  <si>
    <t>Cắt mạc nối lớn</t>
  </si>
  <si>
    <t>10.0497.0489</t>
  </si>
  <si>
    <t>Cắt bỏ u mạc nối lớn</t>
  </si>
  <si>
    <t>03.3382.0489</t>
  </si>
  <si>
    <t>Cắt teratoma/u tế bào mầm vùng tiều
khung, ổ bụng bằng đường mổ cùng cụt
kết hơp đường bụng</t>
  </si>
  <si>
    <t>7.674.000</t>
  </si>
  <si>
    <t>10.0707.0489</t>
  </si>
  <si>
    <t>Bóc phúc mạc kèm cắt các tạng khác</t>
  </si>
  <si>
    <t>10.0710.0489</t>
  </si>
  <si>
    <t>Bóc phúc mạc kèm cắt các tạng khác và
điều trị hóa chất trong phúc mạc trong mổ</t>
  </si>
  <si>
    <t>10.0711.0489</t>
  </si>
  <si>
    <t>Bóc phúc mạc kèm cắt các tạng khác và
điều trị hóa chất nhiệt độ cao trong phúc
mạc trong mổ</t>
  </si>
  <si>
    <t>03.4011.0490</t>
  </si>
  <si>
    <t>Phẫu thuật nội soi cắt u nang mạc nối lớn</t>
  </si>
  <si>
    <t>6.246.000</t>
  </si>
  <si>
    <t>03.4046.0490</t>
  </si>
  <si>
    <t>Phẫu thuật nội soi cắt u mạc treo không
cắt ruột</t>
  </si>
  <si>
    <t>27.0076.0490</t>
  </si>
  <si>
    <t>Phẫu thuật nội soi cắt u thành ngực</t>
  </si>
  <si>
    <t>27.0304.0490</t>
  </si>
  <si>
    <t>Phẫu thuật nội soi cắt u mạc treo ruột,
không cắt ruột</t>
  </si>
  <si>
    <t>27.0306.0490</t>
  </si>
  <si>
    <t>Phẫu thuật nội soi cắt nang mạc treo ruột</t>
  </si>
  <si>
    <t>27.0415.0490</t>
  </si>
  <si>
    <t>Phẫu thuật nội soi mở vòi trứng lấy khối
chửa ngoài tử cung + tạo hình vòi trứng</t>
  </si>
  <si>
    <t>03.3289.0491</t>
  </si>
  <si>
    <t>Phẫu thuật điều trị xoắn dạ dày</t>
  </si>
  <si>
    <t>4.178.000</t>
  </si>
  <si>
    <t>03.3565.0491</t>
  </si>
  <si>
    <t>Phẫu thuật thăm dò ổ bụng trên người
bệnh mơ hồ giới tính</t>
  </si>
  <si>
    <t>03.3598.0491</t>
  </si>
  <si>
    <t>Phẫu thuật thăm dò ổ bụng và ống bẹn
cho người bệnh không sờ thấy và siêu âm
không thấy tinh hoàn</t>
  </si>
  <si>
    <t>03.3919.0491</t>
  </si>
  <si>
    <t>10.0417.0491</t>
  </si>
  <si>
    <t>Đưa thực quản ra ngoài</t>
  </si>
  <si>
    <t>10.0564.0491</t>
  </si>
  <si>
    <t>Phẫu thuật điều trị bệnh Rectocelle</t>
  </si>
  <si>
    <t>10.0618.0491</t>
  </si>
  <si>
    <t>Thăm dò kết hợp với tiêm cồn hoặc đốt
sóng cao tần hoặc áp lạnh</t>
  </si>
  <si>
    <t>10.0701.0491</t>
  </si>
  <si>
    <t>Mở bụng thăm dò, lau rửa ổ bụng, đặt
dẫn lưu</t>
  </si>
  <si>
    <t>03.3292.0491</t>
  </si>
  <si>
    <t>Mở dạ dày lấy bã thức ăn</t>
  </si>
  <si>
    <t>3.919.000</t>
  </si>
  <si>
    <t>03.3315.0491</t>
  </si>
  <si>
    <t>Làm hậu môn nhân tạo cấp cứu ở trẻ sơ
sinh</t>
  </si>
  <si>
    <t>10.0511.0491</t>
  </si>
  <si>
    <t>Dẫn lưu hoặc mở thông manh tràng</t>
  </si>
  <si>
    <t>10.0524.0491</t>
  </si>
  <si>
    <t>Làm hậu môn nhân tạo</t>
  </si>
  <si>
    <t>10.0525.0491</t>
  </si>
  <si>
    <t>10.0574.0491</t>
  </si>
  <si>
    <t>Thăm dò, sinh thiết gan</t>
  </si>
  <si>
    <t>03.3297.0491</t>
  </si>
  <si>
    <t>Mở thông dạ dày</t>
  </si>
  <si>
    <t>3.685.000</t>
  </si>
  <si>
    <t>03.3316.0491</t>
  </si>
  <si>
    <t>Làm hậu môn nhân tạo trẻ lớn</t>
  </si>
  <si>
    <t>03.3402.0491</t>
  </si>
  <si>
    <t>Mở bụng thăm dò</t>
  </si>
  <si>
    <t>10.0416.0491</t>
  </si>
  <si>
    <t>10.0451.0491</t>
  </si>
  <si>
    <t>10.0452.0491</t>
  </si>
  <si>
    <t>Mở bụng thăm dò, sinh thiết</t>
  </si>
  <si>
    <t>10.0479.0491</t>
  </si>
  <si>
    <t>Mở thông hỗng tràng hoặc mở thông hồi
tràng</t>
  </si>
  <si>
    <t>03.3381.0492</t>
  </si>
  <si>
    <t>Phẫu thuật thoát vị rốn và khe hở thành
bụng</t>
  </si>
  <si>
    <t>5.285.000</t>
  </si>
  <si>
    <t>Chưa bao gồm tấm màng
nâng, khóa kẹp mạch máu,
vật liệu cầm máu.</t>
  </si>
  <si>
    <t>03.3384.0492</t>
  </si>
  <si>
    <t>Phẫu thuật thoát vị khó: đùi, bịt</t>
  </si>
  <si>
    <t>03.3589.0492</t>
  </si>
  <si>
    <t>Phẫu thuật thoát vị bẹn bẹn nghẹt</t>
  </si>
  <si>
    <t>03.3590.0492</t>
  </si>
  <si>
    <t>Phẫu thuật thoát vị đùi đùi nghẹt</t>
  </si>
  <si>
    <t>10.0683.0492</t>
  </si>
  <si>
    <t>Phẫu thuật điều trị thoát vị bẹn tái phát</t>
  </si>
  <si>
    <t>10.0684.0492</t>
  </si>
  <si>
    <t>Phẫu thuật điều trị thoát vị bẹn 2 bên</t>
  </si>
  <si>
    <t>10.0686.0492</t>
  </si>
  <si>
    <t>Phẫu thuật điều trị thoát vị vết mổ thành
bụng</t>
  </si>
  <si>
    <t>10.0687.0492</t>
  </si>
  <si>
    <t>Phẫu thuật điều trị thoát vị thành bụng
khác</t>
  </si>
  <si>
    <t>10.0695.0492</t>
  </si>
  <si>
    <t>Phẫu thuật cắt u cơ hoành</t>
  </si>
  <si>
    <t>03.3395.0492</t>
  </si>
  <si>
    <t>Phẫu thuật thoát vị bẹn nghẹt</t>
  </si>
  <si>
    <t>5.026.000</t>
  </si>
  <si>
    <t>03.3396.0492</t>
  </si>
  <si>
    <t>Phẫu thuật thoát vị rốn nghẹt</t>
  </si>
  <si>
    <t>03.3397.0492</t>
  </si>
  <si>
    <t>Phẫu thuật thoát vị vết mổ cũ thành bụng</t>
  </si>
  <si>
    <t>03.3599.0492</t>
  </si>
  <si>
    <t>Phẫu thuật thoát vị bẹn thường 1 bên /2
bên</t>
  </si>
  <si>
    <t>10.0679.0492</t>
  </si>
  <si>
    <t>Phẫu thuật điều trị thoát vị bẹn bằng
phương pháp Bassini</t>
  </si>
  <si>
    <t>10.0680.0492</t>
  </si>
  <si>
    <t>Phẫu thuật điều trị thoát vị bẹn bằng
phương pháp Shouldice</t>
  </si>
  <si>
    <t>10.0681.0492</t>
  </si>
  <si>
    <t>Phẫu thuật điều trị thoát vị bẹn bằng
phương pháp kết hợp Bassini và
Shouldice</t>
  </si>
  <si>
    <t>10.0682.0492</t>
  </si>
  <si>
    <t>Phẫu thuật điều trị thoát vị bẹn bằng
phương pháp Lichtenstein</t>
  </si>
  <si>
    <t>10.0685.0492</t>
  </si>
  <si>
    <t>Phẫu thuật điều trị thoát vị đùi</t>
  </si>
  <si>
    <t>03.3401.0492</t>
  </si>
  <si>
    <t>Phẫu thuật thoát vị bẹn hay thành bụng
thường</t>
  </si>
  <si>
    <t>4.792.000</t>
  </si>
  <si>
    <t>03.3283.0493</t>
  </si>
  <si>
    <t>Dẫn lưu áp xe dưới cơ hoành có cắt
xương sườn</t>
  </si>
  <si>
    <t>5.058.000</t>
  </si>
  <si>
    <t>03.3330.0493</t>
  </si>
  <si>
    <t>Phẫu thuật áp xe ruột thừa trong ổ bụng</t>
  </si>
  <si>
    <t>10.0418.0493</t>
  </si>
  <si>
    <t>Dẫn lưu áp xe thực quản, trung thất</t>
  </si>
  <si>
    <t>10.0492.0493</t>
  </si>
  <si>
    <t>Phẫu thuật điều trị apxe tồn dư, dẫn lưu ổ
bụng</t>
  </si>
  <si>
    <t>10.0616.0493</t>
  </si>
  <si>
    <t>Dẫn lưu áp xe gan</t>
  </si>
  <si>
    <t>10.0617.0493</t>
  </si>
  <si>
    <t>Dẫn lưu áp xe tồn dư sau mổ gan</t>
  </si>
  <si>
    <t>03.3282.0493</t>
  </si>
  <si>
    <t>Dẫn lưu áp xe dưới cơ hoành</t>
  </si>
  <si>
    <t>4.799.000</t>
  </si>
  <si>
    <t>03.3385.0493</t>
  </si>
  <si>
    <t>Phẫu thuật điều trị áp xe tồn dư trong ổ
bụng</t>
  </si>
  <si>
    <t>03.3815.0493</t>
  </si>
  <si>
    <t>Dẫn lưu áp xe cơ đái chậu</t>
  </si>
  <si>
    <t>04.0028.0493</t>
  </si>
  <si>
    <t>Phẫu thuật dẫn lưu áp xe lạnh thắt lưng
do lao</t>
  </si>
  <si>
    <t>04.0029.0493</t>
  </si>
  <si>
    <t>Phẫu thuật dẫn lưu áp xe lạnh hố chậu do
lao</t>
  </si>
  <si>
    <t>10.0509.0493</t>
  </si>
  <si>
    <t>Dẫn lưu áp xe ruột thừa</t>
  </si>
  <si>
    <t>03.3332.0493</t>
  </si>
  <si>
    <t>4.565.000</t>
  </si>
  <si>
    <t>03.3416.0493</t>
  </si>
  <si>
    <t>Phẫu thuật dẫn lưu áp xe gan</t>
  </si>
  <si>
    <t>03.3458.0493</t>
  </si>
  <si>
    <t>Dẫn lưu áp xe tụy</t>
  </si>
  <si>
    <t>03.3349.0494</t>
  </si>
  <si>
    <t>Phẫu thuật rò hậu môn phức tạp hay phẫu
thuật lại</t>
  </si>
  <si>
    <t>4.560.000</t>
  </si>
  <si>
    <t>Chưa bao gồm máy cắt nối
tự động và ghim khâu máy
cắt nối, khóa kẹp mạch máu,
vật liệu cầm máu.</t>
  </si>
  <si>
    <t>03.3369.0494</t>
  </si>
  <si>
    <t>Cắt bỏ trĩ vòng</t>
  </si>
  <si>
    <t>03.3370.0494</t>
  </si>
  <si>
    <t>Phẫu thuật lại trĩ chảy máu</t>
  </si>
  <si>
    <t>03.3371.0494</t>
  </si>
  <si>
    <t>Phẫu thuật trĩ nhồi máu phức tạp</t>
  </si>
  <si>
    <t>10.0539.0494</t>
  </si>
  <si>
    <t>Bóc u xơ, cơ..trực tràng đường tầng sinh
môn</t>
  </si>
  <si>
    <t>10.0551.0494</t>
  </si>
  <si>
    <t>Phẫu thuật lấy toàn bộ trĩ vòng</t>
  </si>
  <si>
    <t>10.0556.0494</t>
  </si>
  <si>
    <t>Phẫu thuật điều trị áp xe hậu môn phức
tạp</t>
  </si>
  <si>
    <t>10.0558.0494</t>
  </si>
  <si>
    <t>Phẫu thuật điều trị rò hậu môn phức tạp</t>
  </si>
  <si>
    <t>10.0559.0494</t>
  </si>
  <si>
    <t>Phẫu thuật điều trị rò hậu môn cắt cơ thắt
trên chỉ chờ</t>
  </si>
  <si>
    <t>10.0563.0494</t>
  </si>
  <si>
    <t>Điều trị hẹp hậu môn bằng cắt vòng xơ,
tạo hình hậu môn</t>
  </si>
  <si>
    <t>03.3359.0494</t>
  </si>
  <si>
    <t>Phẫu thuật trĩ dưới hướng dẫn của siêu
âm (DGHAL)</t>
  </si>
  <si>
    <t>4.301.000</t>
  </si>
  <si>
    <t>03.3366.0494</t>
  </si>
  <si>
    <t>Phẫu thuật trĩ độ 3</t>
  </si>
  <si>
    <t>03.3367.0494</t>
  </si>
  <si>
    <t>03.3368.0494</t>
  </si>
  <si>
    <t>Phẫu thuật trĩ độ 1V</t>
  </si>
  <si>
    <t>03.3377.0494</t>
  </si>
  <si>
    <t>Phẫu thuật rò hậu môn thể đơn giản</t>
  </si>
  <si>
    <t>03.3378.0494</t>
  </si>
  <si>
    <t>Thắt trĩ có kèm bóc tách, cắt một bó trĩ</t>
  </si>
  <si>
    <t>03.3379.0494</t>
  </si>
  <si>
    <t>Phẫu thuật trĩ nhồi máu nhỏ</t>
  </si>
  <si>
    <t>10.0533.0494</t>
  </si>
  <si>
    <t>Cắt u, polyp trực tràng đường hậu môn</t>
  </si>
  <si>
    <t>10.0547.0494</t>
  </si>
  <si>
    <t>Phẫu thuật cắt 1 búi trĩ</t>
  </si>
  <si>
    <t>10.0549.0494</t>
  </si>
  <si>
    <t>Phẫu thuật cắt trĩ kinh điển (phương
pháp Milligan – Morgan hoặc Ferguson)</t>
  </si>
  <si>
    <t>10.0550.0494</t>
  </si>
  <si>
    <t>Phẫu thuật cắt trĩ kinh điển có sử dụng
dụng cụ hỗ trợ</t>
  </si>
  <si>
    <t>10.0554.0494</t>
  </si>
  <si>
    <t>Phẫu thuật khâu treo và triệt mạch trĩ
(THD)</t>
  </si>
  <si>
    <t>10.0555.0494</t>
  </si>
  <si>
    <t>Phẫu thuật chích, dẫn lưu áp xe cạnh hậu
môn đơn giản</t>
  </si>
  <si>
    <t>10.0557.0494</t>
  </si>
  <si>
    <t>Phẫu thuật điều trị rò hậu môn đơn giản</t>
  </si>
  <si>
    <t>10.0561.0494</t>
  </si>
  <si>
    <t>Điều trị nứt kẽ hậu môn bằng cắt cơ tròn
trong (vị trí 3 giờ và 9 giờ)</t>
  </si>
  <si>
    <t>10.0562.0494</t>
  </si>
  <si>
    <t>Điều trị nứt kẽ hậu môn bằng cắt cơ tròn
trong vị trí 6 giờ, tạo hình hậu môn</t>
  </si>
  <si>
    <t>03.3348.0494</t>
  </si>
  <si>
    <t>Phẫu thuật điều trị rò cạnh hậu môn</t>
  </si>
  <si>
    <t>4.067.000</t>
  </si>
  <si>
    <t>03.3350.0494</t>
  </si>
  <si>
    <t>Phẫu thuật áp xe hậu môn, có mở lỗ rò</t>
  </si>
  <si>
    <t>03.3364.0494</t>
  </si>
  <si>
    <t>Cắt cơ tròn trong</t>
  </si>
  <si>
    <t>03.3365.0494</t>
  </si>
  <si>
    <t>Cắt trĩ từ 2 búi trở lên</t>
  </si>
  <si>
    <t>10.0548.0494</t>
  </si>
  <si>
    <t>Phẫu thuật lấy trĩ tắc mạch</t>
  </si>
  <si>
    <t>03.3341.0495</t>
  </si>
  <si>
    <t>Phẫu thuật Longo</t>
  </si>
  <si>
    <t>3.978.000</t>
  </si>
  <si>
    <t>Chưa bao gồm máy cắt nối
tự động và ghim khâu trong
máy.</t>
  </si>
  <si>
    <t>10.0552.0495</t>
  </si>
  <si>
    <t>10.0553.0495</t>
  </si>
  <si>
    <t>Phẫu thuật Longo kết hợp với khâu treo
trĩ</t>
  </si>
  <si>
    <t>03.1035.0496</t>
  </si>
  <si>
    <t>Nội soi đặt dẫn lưu đường mật qua nội
soi tá tràng</t>
  </si>
  <si>
    <t>3.006.000</t>
  </si>
  <si>
    <t>Chưa bao gồm dao cắt,
thuốc cản quang, catheter.</t>
  </si>
  <si>
    <t>03.1047.0496</t>
  </si>
  <si>
    <t>Nội soi mật tuỵ ngược dòng để cắt cơ
vòng Oddi dẫn lưu mật hoặc lấy sỏi
đường mật tuỵ</t>
  </si>
  <si>
    <t>20.0055.0496</t>
  </si>
  <si>
    <t>02.0286.0497</t>
  </si>
  <si>
    <t>Nội soi can thiệp - cắt hớt niêm mạc ống
tiêu hóa điều trị ung thư sớm</t>
  </si>
  <si>
    <t>4.567.000</t>
  </si>
  <si>
    <t>Chưa bao gồm dao cắt niêm
mạc, kìm kẹp cầm máu.</t>
  </si>
  <si>
    <t>03.1040.0497</t>
  </si>
  <si>
    <t>Nội soi cắt dưới niêm mạc điều trị ung
thư sớm dạ dày</t>
  </si>
  <si>
    <t>20.0060.0497</t>
  </si>
  <si>
    <t>03.3380.0498</t>
  </si>
  <si>
    <t>Cắt polype trực tràng</t>
  </si>
  <si>
    <t>1.996.000</t>
  </si>
  <si>
    <t>Nội soi can thiệp - cắt 1 polyp ống tiêu
hóa &lt; 1cm</t>
  </si>
  <si>
    <t>Nội soi cắt polip ông tiêu hoá (thực
quản, dạ dày, tá tràng, đại trực tràng)</t>
  </si>
  <si>
    <t>02.0506.0499</t>
  </si>
  <si>
    <t>Đặt dẫn lưu đường mật qua da dưới
hướng dẫn của siêu âm C-ARM</t>
  </si>
  <si>
    <t>2.944.000</t>
  </si>
  <si>
    <t>Chưa bao gồm stent, dao cắt,
catheter, guidewire.</t>
  </si>
  <si>
    <t>03.3446.0499</t>
  </si>
  <si>
    <t>Đặt stent nang giả tuỵ</t>
  </si>
  <si>
    <t>02.0505.0499</t>
  </si>
  <si>
    <t>Siêu âm can thiệp – đặt stent đường mật
qua da</t>
  </si>
  <si>
    <t>2.928.000</t>
  </si>
  <si>
    <t>02.0504.0499</t>
  </si>
  <si>
    <t>Siêu âm can thiệp - đặt dẫn lưu đường
mật qua da</t>
  </si>
  <si>
    <t>3.012.000</t>
  </si>
  <si>
    <t>03.2334.0499</t>
  </si>
  <si>
    <t>Đặt stent đường mật, đường tuỵ</t>
  </si>
  <si>
    <t>1.991.000</t>
  </si>
  <si>
    <t>Nội soi can thiệp - gắp giun, dị vật ống
tiêu hóa</t>
  </si>
  <si>
    <t>Nội soi can thiệp - cắt polyp ống tiêu hóa
&gt; 1cm hoặc nhiều polyp</t>
  </si>
  <si>
    <t>27.0179.0502</t>
  </si>
  <si>
    <t>Phẫu thuật nội soi mở hỗng tràng ra da</t>
  </si>
  <si>
    <t>3.893.000</t>
  </si>
  <si>
    <t>27.0180.0502</t>
  </si>
  <si>
    <t>Phẫu thuật nội soi mở hồi tràng ra da</t>
  </si>
  <si>
    <t>27.0181.0502</t>
  </si>
  <si>
    <t>Phẫu thuật nội soi mở ruột lấy dị vật</t>
  </si>
  <si>
    <t>03.4026.0502</t>
  </si>
  <si>
    <t>Phẫu thuật nội soi mở thông dạ dày</t>
  </si>
  <si>
    <t>3.634.000</t>
  </si>
  <si>
    <t>27.0147.0502</t>
  </si>
  <si>
    <t>01.0217.0502</t>
  </si>
  <si>
    <t>Mở thông dạ dày bằng nội soi</t>
  </si>
  <si>
    <t>3.036.000</t>
  </si>
  <si>
    <t>02.0277.0502</t>
  </si>
  <si>
    <t>Nội soi can thiệp - mở thông dạ dày</t>
  </si>
  <si>
    <t>03.0154.0502</t>
  </si>
  <si>
    <t>03.1041.0502</t>
  </si>
  <si>
    <t>Nội soi mở thông dạ dày</t>
  </si>
  <si>
    <t>20.0048.0502</t>
  </si>
  <si>
    <t>Mở thông dạ dày qua nội soi</t>
  </si>
  <si>
    <t>02.0252.0502</t>
  </si>
  <si>
    <t>3.104.000</t>
  </si>
  <si>
    <t>03.1032.0503</t>
  </si>
  <si>
    <t>Nội soi nong đường mật, Oddi</t>
  </si>
  <si>
    <t>2.647.000</t>
  </si>
  <si>
    <t>Chưa bao gồm bóng nong.</t>
  </si>
  <si>
    <t>20.0044.0503</t>
  </si>
  <si>
    <t>Nong đường mật, Oddi qua nội soi</t>
  </si>
  <si>
    <t>03.2744.0534</t>
  </si>
  <si>
    <t>Cắt cụt cánh tay do ung thư</t>
  </si>
  <si>
    <t>5.784.000</t>
  </si>
  <si>
    <t>03.2745.0534</t>
  </si>
  <si>
    <t>Tháo khớp khuỷu tay do ung thư</t>
  </si>
  <si>
    <t>03.2746.0534</t>
  </si>
  <si>
    <t>Tháo khớp cổ tay do ung thư</t>
  </si>
  <si>
    <t>03.2747.0534</t>
  </si>
  <si>
    <t>Tháo khớp háng do ung thư chi dưới</t>
  </si>
  <si>
    <t>03.2748.0534</t>
  </si>
  <si>
    <t>Căt cụt cẳng chân do ung thư</t>
  </si>
  <si>
    <t>03.2749.0534</t>
  </si>
  <si>
    <t>Cắt cụt đùi do ung thư chi dưới</t>
  </si>
  <si>
    <t>03.2750.0534</t>
  </si>
  <si>
    <t>Tháo khớp gối do ung thư</t>
  </si>
  <si>
    <t>03.2759.0534</t>
  </si>
  <si>
    <t>Cắt chi và vét hạch do ung thư</t>
  </si>
  <si>
    <t>03.3648.0534</t>
  </si>
  <si>
    <t>Tháo khớp vai</t>
  </si>
  <si>
    <t>03.3723.0534</t>
  </si>
  <si>
    <t>Tháo khớp háng</t>
  </si>
  <si>
    <t>03.3740.0534</t>
  </si>
  <si>
    <t>Cắt cụt dưới mấu chuyển xương đùi</t>
  </si>
  <si>
    <t>11.0072.0534</t>
  </si>
  <si>
    <t>Cắt cụt cấp cứu chi thể bỏng không còn
khả năng bảo tồn điều trị bỏng sâu</t>
  </si>
  <si>
    <t>11.0073.0534</t>
  </si>
  <si>
    <t>Cắt cụt chi thể bỏng không còn khả năng
bảo tồn điều trị bỏng sâu</t>
  </si>
  <si>
    <t>11.0074.0534</t>
  </si>
  <si>
    <t>Tháo khớp chi thể bỏng không còn khả
năng bảo tồn điều trị bỏng sâu</t>
  </si>
  <si>
    <t>12.0326.0534</t>
  </si>
  <si>
    <t>12.0327.0534</t>
  </si>
  <si>
    <t>12.0328.0534</t>
  </si>
  <si>
    <t>12.0329.0534</t>
  </si>
  <si>
    <t>12.0334.0534</t>
  </si>
  <si>
    <t>Tháo khớp háng do ung thư</t>
  </si>
  <si>
    <t>12.0335.0534</t>
  </si>
  <si>
    <t>Cắt cụt cẳng chân do ung thư</t>
  </si>
  <si>
    <t>12.0336.0534</t>
  </si>
  <si>
    <t>Cắt cụt đùi do ung thư</t>
  </si>
  <si>
    <t>03.3668.0534</t>
  </si>
  <si>
    <t>Cắt đoạn khớp khuỷu</t>
  </si>
  <si>
    <t>5.525.000</t>
  </si>
  <si>
    <t>03.3682.0534</t>
  </si>
  <si>
    <t>Cắt cụt cẳng tay</t>
  </si>
  <si>
    <t>03.3683.0534</t>
  </si>
  <si>
    <t>Tháo khớp cổ tay</t>
  </si>
  <si>
    <t>03.3726.0534</t>
  </si>
  <si>
    <t>Phẫu thuật cắt cụt đùi</t>
  </si>
  <si>
    <t>03.3755.0534</t>
  </si>
  <si>
    <t>Tháo khớp gối</t>
  </si>
  <si>
    <t>03.3775.0534</t>
  </si>
  <si>
    <t>Cắt cụt cẳng chân</t>
  </si>
  <si>
    <t>03.3792.0534</t>
  </si>
  <si>
    <t>Tháo một nửa bàn chân trước</t>
  </si>
  <si>
    <t>03.3795.0534</t>
  </si>
  <si>
    <t>Tháo khớp cổ chân</t>
  </si>
  <si>
    <t>03.3796.0534</t>
  </si>
  <si>
    <t>Tháo khớp kiểu Pirogoff</t>
  </si>
  <si>
    <t>10.0863.0534</t>
  </si>
  <si>
    <t>Phẫu thuật cắt cụt cẳng tay, cánh tay</t>
  </si>
  <si>
    <t>10.0942.0534</t>
  </si>
  <si>
    <t>Phẫu thuật cắt cụt chi</t>
  </si>
  <si>
    <t>10.0943.0534</t>
  </si>
  <si>
    <t>Phẫu thuật tháo khớp chi</t>
  </si>
  <si>
    <t>03.3680.0534</t>
  </si>
  <si>
    <t>Cắt cụt cánh tay</t>
  </si>
  <si>
    <t>5.291.000</t>
  </si>
  <si>
    <t>03.3681.0534</t>
  </si>
  <si>
    <t>Tháo khớp khuỷu</t>
  </si>
  <si>
    <t>05.0056.0535</t>
  </si>
  <si>
    <t>Phẫu thuật chuyển gân gấp chung nông
điều trị cò mềm các ngón tay cho người
bệnh phong</t>
  </si>
  <si>
    <t>5.489.000</t>
  </si>
  <si>
    <t>05.0057.0535</t>
  </si>
  <si>
    <t>Phẫu thuật chuyển gân điều trị liệt đối
chiếu ngón cái cho người bệnh phong</t>
  </si>
  <si>
    <t>10.0835.0535</t>
  </si>
  <si>
    <t>Phẫu thuật chuyển gân điều trị liệt thần
kinh giữa</t>
  </si>
  <si>
    <t>10.0836.0535</t>
  </si>
  <si>
    <t>Phẫu thuật chuyển gân điều trị liệt thần
kinh trụ</t>
  </si>
  <si>
    <t>10.0837.0535</t>
  </si>
  <si>
    <t>Phẫu thuật chuyển gân điều trị liệt thần
kinh quay</t>
  </si>
  <si>
    <t>10.0854.0535</t>
  </si>
  <si>
    <t>Phẫu thuật làm đối chiếu ngón 1 (thiểu
dưỡng ô mô cái)</t>
  </si>
  <si>
    <t>10.0858.0535</t>
  </si>
  <si>
    <t>Phẫu thuật và điều trị bệnh Dupuytren</t>
  </si>
  <si>
    <t>28.0192.0535</t>
  </si>
  <si>
    <t>Phẫu thuật tạo hình liệt mặt do dây VII
bằng kỹ thuật treo</t>
  </si>
  <si>
    <t>03.3698.0535</t>
  </si>
  <si>
    <t>Phẫu thuật chuyển gân điều trị cò ngón
tay do liệt vận động</t>
  </si>
  <si>
    <t>5.230.000</t>
  </si>
  <si>
    <t>10.0838.0535</t>
  </si>
  <si>
    <t>Phẫu thuật điều trị liệt thần kinh giữa và
thần kinh trụ</t>
  </si>
  <si>
    <t>5.563.000</t>
  </si>
  <si>
    <t>04.0055.0536</t>
  </si>
  <si>
    <t>Phẫu thuật thay khớp vai do lao</t>
  </si>
  <si>
    <t>11.005.000</t>
  </si>
  <si>
    <t>Chưa bao gồm khớp nhân
tạo, xi măng sinh học hoặc
hóa học.</t>
  </si>
  <si>
    <t>10.0714.0536</t>
  </si>
  <si>
    <t>Phẫu thuật thay khớp vai nhân tạo</t>
  </si>
  <si>
    <t>03.3780.0537</t>
  </si>
  <si>
    <t>Phẫu thuật điều trị bàn chân khoèo do bại
não</t>
  </si>
  <si>
    <t>6.117.000</t>
  </si>
  <si>
    <t>Chưa bao gồm phương tiện
cố định: khung cố định,
đinh, kim, nẹp, vít, ốc,
xương nhân tạo hoặc sản
phẩm sinh học thay thế
xương.</t>
  </si>
  <si>
    <t>10.0805.0537</t>
  </si>
  <si>
    <t>Cố đinh ngoại vi trong điều trị gãy hở chi
trên</t>
  </si>
  <si>
    <t>10.0806.0537</t>
  </si>
  <si>
    <t>Cố đinh ngoại vi trong điều trị gãy hở chi
dưới</t>
  </si>
  <si>
    <t>10.0898.0537</t>
  </si>
  <si>
    <t>Phẫu thuật trật báng chè bẩm sinh</t>
  </si>
  <si>
    <t>10.0899.0537</t>
  </si>
  <si>
    <t>Phẫu thuật trật bánh chè mắc phải</t>
  </si>
  <si>
    <t>10.0937.0537</t>
  </si>
  <si>
    <t>Phẫu thuật chỉnh bàn chân khèo</t>
  </si>
  <si>
    <t>03.3790.0537</t>
  </si>
  <si>
    <t>Phẫu thuật chỉnh hình điều trị bàn chân
khoèo</t>
  </si>
  <si>
    <t>5.858.000</t>
  </si>
  <si>
    <t>03.3791.0537</t>
  </si>
  <si>
    <t>Phẫu thuật bàn chân duỗi đổ</t>
  </si>
  <si>
    <t>10.0892.0537</t>
  </si>
  <si>
    <t>Phẫu thuật chỉnh hình bàn chân khoèo
theo phương pháp PONESETI</t>
  </si>
  <si>
    <t>03.3768.0538</t>
  </si>
  <si>
    <t>Chuyển cân liệt thần kinh mác nông</t>
  </si>
  <si>
    <t>03.3769.0538</t>
  </si>
  <si>
    <t>Phẫu thuật chuyển gân điều trị bàn chân
rủ do liệt vận động</t>
  </si>
  <si>
    <t>05.0055.0538</t>
  </si>
  <si>
    <t>Phẫu thuật chuyển gân cơ chày sau điều
trị cất cần cho người bệnh phong</t>
  </si>
  <si>
    <t>10.0890.0538</t>
  </si>
  <si>
    <t>Phẫu thuật chỉnh hình cổ bàn chân sau
bại liệt</t>
  </si>
  <si>
    <t>10.0891.0538</t>
  </si>
  <si>
    <t>Phẫu thuật chỉnh hình cổ bàn chân sau
bại não</t>
  </si>
  <si>
    <t>10.0946.0538</t>
  </si>
  <si>
    <t>Phẫu thuật chuyển gân chi (Chuyển gân
chày sau, chày trước, cơ mác bên dài)</t>
  </si>
  <si>
    <t>10.0939.0539</t>
  </si>
  <si>
    <t>3.754.000</t>
  </si>
  <si>
    <t>Phẫu thuật tạo hình cứng khớp cổ tay sau
chấn thương</t>
  </si>
  <si>
    <t>3.828.000</t>
  </si>
  <si>
    <t>03.3746.0540</t>
  </si>
  <si>
    <t>Tạo hình dây chằng chéo khớp gối</t>
  </si>
  <si>
    <t>5.338.000</t>
  </si>
  <si>
    <t>03.3747.0540</t>
  </si>
  <si>
    <t>Lấy bỏ sụn chêm khớp gối</t>
  </si>
  <si>
    <t>03.3751.0540</t>
  </si>
  <si>
    <t>Phẫu thuật thay lại dây chằng chéo trước
khớp gối</t>
  </si>
  <si>
    <t>10.0938.0540</t>
  </si>
  <si>
    <t>Phẫu thuật làm vận động khớp gối</t>
  </si>
  <si>
    <t>03.4143.0541</t>
  </si>
  <si>
    <t>Phẫu thuật nội soi ghép sụn xương điều
trị tổn thương sụn khớp gối</t>
  </si>
  <si>
    <t>5.660.000</t>
  </si>
  <si>
    <t>Chưa bao gồm lưỡi bào,
lưỡi cắt, bộ dây bơm nước,
đầu đốt, tay dao đốt điện,
nẹp, ốc, vít.</t>
  </si>
  <si>
    <t>03.4144.0541</t>
  </si>
  <si>
    <t>Phẫu thuật nội soi điều trị khớp cổ chân
đến muộn</t>
  </si>
  <si>
    <t>03.4146.0541</t>
  </si>
  <si>
    <t>Phẫu thuật nội soi khớp cổ chân điều trị
đau mãn tính sau chấn thương</t>
  </si>
  <si>
    <t>03.4150.0541</t>
  </si>
  <si>
    <t>Phẫu thuật nội soi điều trị cứng khớp cổ
chân</t>
  </si>
  <si>
    <t>03.4151.0541</t>
  </si>
  <si>
    <t>Phẫu thuật nội soi hàn cứng khớp cổ chân</t>
  </si>
  <si>
    <t>03.4152.0541</t>
  </si>
  <si>
    <t>Phẫu thuật nội soi điều trị mất vững khớp
vai</t>
  </si>
  <si>
    <t>03.4153.0541</t>
  </si>
  <si>
    <t>Phẫu thuật nội soi điều trị thoái hoá khớp
cổ chân</t>
  </si>
  <si>
    <t>03.4154.0541</t>
  </si>
  <si>
    <t>Phẫu thuật nội soi khớp cổ chân</t>
  </si>
  <si>
    <t>03.4156.0541</t>
  </si>
  <si>
    <t>Phẫu thuật nội soi cắt lọc khâu rách chóp
xoay qua nội soi khớp vai</t>
  </si>
  <si>
    <t>04.0052.0541</t>
  </si>
  <si>
    <t>Phẫu thuật nội soi lao khớp vai</t>
  </si>
  <si>
    <t>04.0053.0541</t>
  </si>
  <si>
    <t>Phẫu thuật nội soi lao khớp gối</t>
  </si>
  <si>
    <t>04.0054.0541</t>
  </si>
  <si>
    <t>Phẫu thuật nội soi lao khớp háng</t>
  </si>
  <si>
    <t>27.0442.0541</t>
  </si>
  <si>
    <t>Phẫu thuật nội soi điều trị rách sụn viền
trên từ trước ra sau</t>
  </si>
  <si>
    <t>27.0444.0541</t>
  </si>
  <si>
    <t>Phẫu thuật nội soi điều trị thoái khớp
cùng đòn</t>
  </si>
  <si>
    <t>27.0446.0541</t>
  </si>
  <si>
    <t>Phẫu thuật nội soi cắt đầu dài gân nhị đầu</t>
  </si>
  <si>
    <t>27.0447.0541</t>
  </si>
  <si>
    <t>Phẫu thuật nội soi điều trị viêm co rút
khớp vai</t>
  </si>
  <si>
    <t>27.0449.0541</t>
  </si>
  <si>
    <t>Phẫu thuật nội soi điều trị viêm khớp vai</t>
  </si>
  <si>
    <t>27.0458.0541</t>
  </si>
  <si>
    <t>Phẫu thuật nội soi cắt hoạt mạc viêm
khớp hang</t>
  </si>
  <si>
    <t>27.0459.0541</t>
  </si>
  <si>
    <t>Phẫu thuật nội soi điều trị rách sụn viền
ổ cối</t>
  </si>
  <si>
    <t>27.0460.0541</t>
  </si>
  <si>
    <t>Phẫu thuật nội soi cắt hoạt mạc viêm
khớp gối</t>
  </si>
  <si>
    <t>27.0463.0541</t>
  </si>
  <si>
    <t>Phẫu thuật nội soi cắt lọc sụn khớp gối</t>
  </si>
  <si>
    <t>27.0464.0541</t>
  </si>
  <si>
    <t>Phẫu thuật nội soi khoan kích thích tủy</t>
  </si>
  <si>
    <t>27.0465.0541</t>
  </si>
  <si>
    <t>Phẫu thuật nội soi ghép sụn xương tự
thân</t>
  </si>
  <si>
    <t>27.0480.0541</t>
  </si>
  <si>
    <t>Phẫu thuật nội soi điều trị vỡ xương bánh
chè</t>
  </si>
  <si>
    <t>27.0484.0541</t>
  </si>
  <si>
    <t>Phẫu thuật nội soi điều trị hội chứng
chèn ép trước cổ chân</t>
  </si>
  <si>
    <t>27.0503.0541</t>
  </si>
  <si>
    <t>Phẫu thuật nội soi khớp cổ chân cắt hoạt
mạc viêm</t>
  </si>
  <si>
    <t>27.0504.0541</t>
  </si>
  <si>
    <t>Phẫu thuật nội soi khớp cổ chân cắt lọc
sụn khớp cổ chân</t>
  </si>
  <si>
    <t>27.0063.0541</t>
  </si>
  <si>
    <t>Phẫu thuật nội soi giải phóng lỗ liên hợp
cột sống cổ</t>
  </si>
  <si>
    <t>5.734.000</t>
  </si>
  <si>
    <t>27.0065.0541</t>
  </si>
  <si>
    <t>Phẫu thuật nội soi lấy nhân đệm cột sống
thắt lưng qua lỗ liên hợp</t>
  </si>
  <si>
    <t>27.0066.0541</t>
  </si>
  <si>
    <t>Phẫu thuật nội soi cắt bản sống giải ép
trong hẹp ống sống thắt lưng</t>
  </si>
  <si>
    <t>27.0068.0541</t>
  </si>
  <si>
    <t>Phẫu thuật nội soi lấy đĩa đệm cột sống
ngực đường trước trong vẹo cột sống</t>
  </si>
  <si>
    <t>27.0069.0541</t>
  </si>
  <si>
    <t>Phẫu thuật nội soi chỉnh vẹo cột sống
ngực</t>
  </si>
  <si>
    <t>27.0070.0541</t>
  </si>
  <si>
    <t>Phẫu thuật nội soi lấy thoát vị đĩa đệm
cột sống cổ đường sau</t>
  </si>
  <si>
    <t>27.0074.0541</t>
  </si>
  <si>
    <t>Phẫu thuật nội soi lấy đĩa đệm cột sống
ngực</t>
  </si>
  <si>
    <t>27.0438.0541</t>
  </si>
  <si>
    <t>Phẫu thuật nội soi tạo hình mỏm cùng vai</t>
  </si>
  <si>
    <t>27.0439.0541</t>
  </si>
  <si>
    <t>Phẫu thuật nội soi điều trị mất vững khớp
vai theo phương pháp Latarjet</t>
  </si>
  <si>
    <t>27.0440.0541</t>
  </si>
  <si>
    <t>27.0441.0541</t>
  </si>
  <si>
    <t>Phẫu thuật nội soi khâu khoảng gian
chóp xoay</t>
  </si>
  <si>
    <t>27.0448.0541</t>
  </si>
  <si>
    <t>Phẫu thuật nội soi khâu chóp xoay</t>
  </si>
  <si>
    <t>27.0452.0541</t>
  </si>
  <si>
    <t>Phẫu thuật nội soi điều trị cứng khớp
khuỷu</t>
  </si>
  <si>
    <t>27.0453.0541</t>
  </si>
  <si>
    <t>Phẫu thuật nội soi điều trị gãy xương
vùng khuỷu</t>
  </si>
  <si>
    <t>27.0482.0541</t>
  </si>
  <si>
    <t>Phẫu thuật nội soi hàn khớp cổ chân</t>
  </si>
  <si>
    <t>27.0483.0541</t>
  </si>
  <si>
    <t>Phẫu thuật nội soi hàn khớp dưới sên</t>
  </si>
  <si>
    <t>27.0486.0541</t>
  </si>
  <si>
    <t>03.4145.0542</t>
  </si>
  <si>
    <t>Tái tạo dây chằng khớp gối qua nội soi</t>
  </si>
  <si>
    <t>6.692.000</t>
  </si>
  <si>
    <t>Chưa bao gồm nẹp vít, ốc,
dao cắt sụn và lưỡi bào, bộ
dây bơm nước, đầu đốt, tay
dao điện, gân sinh học, gân
đồng loại.</t>
  </si>
  <si>
    <t>03.4155.0542</t>
  </si>
  <si>
    <t>Phẫu thuật nội soi khớp gối tạo dây
chằng chéo trước endo-button</t>
  </si>
  <si>
    <t>27.0443.0542</t>
  </si>
  <si>
    <t>Phẫu thuật nội soi tái tạo dây chằng quạ
đòn</t>
  </si>
  <si>
    <t>6.766.000</t>
  </si>
  <si>
    <t>27.0445.0542</t>
  </si>
  <si>
    <t>Phẫu thuật nội soi đính lại điểm bám gân
nhị đầu</t>
  </si>
  <si>
    <t>27.0466.0542</t>
  </si>
  <si>
    <t>Phẫu thuật nội soi tái tạo dây chằng chéo
trước bằng gân bánh chè tự thân</t>
  </si>
  <si>
    <t>27.0467.0542</t>
  </si>
  <si>
    <t>Phẫu thuật nội soi tái tạo dây chằng chéo
trước bằng gân chân ngỗng</t>
  </si>
  <si>
    <t>27.0468.0542</t>
  </si>
  <si>
    <t>Phẫu thuật nội soi tái tạo dây chằng chéo
trước bằng gân tứ đầu</t>
  </si>
  <si>
    <t>Phẫu thuật nội soi tái tạo lại dây chằng
chéo trước</t>
  </si>
  <si>
    <t>Phẫu thuật nội soi tái tạo dây chằng chéo
sau</t>
  </si>
  <si>
    <t>27.0471.0542</t>
  </si>
  <si>
    <t>Phẫu thuật nội soi tái tạo dây chằng chéo
trước bằng kỹ thuật hai bó</t>
  </si>
  <si>
    <t>27.0472.0542</t>
  </si>
  <si>
    <t>Phẫu thuật nội soi điều trị mất vững bánh
chè</t>
  </si>
  <si>
    <t>27.0474.0542</t>
  </si>
  <si>
    <t>Phẫu thuật nội soi tái tạo dây chằng chéo
trước bằng gân xương bánh chè đồng
loại 1 bó</t>
  </si>
  <si>
    <t>27.0475.0542</t>
  </si>
  <si>
    <t>Phẫu thuật nội soi tái tạo dây chằng chéo
trước bằng gân xương bánh chè đồng
loại 2 bó</t>
  </si>
  <si>
    <t>27.0476.0542</t>
  </si>
  <si>
    <t>Phẫu thuật nội soi tái tạo dây chằng chéo
trước bằng gân achille đồng loại 1 bó</t>
  </si>
  <si>
    <t>27.0477.0542</t>
  </si>
  <si>
    <t>Phẫu thuật nội soi tái tạo dây chằng chéo
trước bằng gân achille đồng loại 2 bó</t>
  </si>
  <si>
    <t>27.0478.0542</t>
  </si>
  <si>
    <t>Phẫu thuật nội soi tái tạo đồng thời nhiều
dây chằng (chéo trước, chéo sau) bằng
gân đồng loại</t>
  </si>
  <si>
    <t>27.0479.0542</t>
  </si>
  <si>
    <t>Phẫu thuật nội soi điều trị khớp gối bằng
gân đồng loại (nội soi tái tạo dây chằng
chéo trước, chéo sau, mổ mở tái tạo dây
chằng bên chầy, bên mác)</t>
  </si>
  <si>
    <t>03.3713.0543</t>
  </si>
  <si>
    <t>Phẫu thuật điều trị trật khớp háng bẩm
sinh</t>
  </si>
  <si>
    <t>Chưa bao gồm đinh, nẹp,
vít, ốc, khóa.</t>
  </si>
  <si>
    <t>03.3730.0543</t>
  </si>
  <si>
    <t>Phẫu thuật trật khớp háng</t>
  </si>
  <si>
    <t>04.0005.0543</t>
  </si>
  <si>
    <t>Phẫu thuật đặt lại khớp háng tư thế xấu
do lao</t>
  </si>
  <si>
    <t>10.0855.0543</t>
  </si>
  <si>
    <t>Chỉnh hình trong bệnh Arthrogryposis
(Viêm dính nhiều khớp bẩm sinh)</t>
  </si>
  <si>
    <t>10.0897.0543</t>
  </si>
  <si>
    <t>Trật khớp háng bẩm sinh</t>
  </si>
  <si>
    <t>10.0916.0543</t>
  </si>
  <si>
    <t>Phẫu thuật trật khớp háng sau chấn
thương</t>
  </si>
  <si>
    <t>10.0930.0543</t>
  </si>
  <si>
    <t>Phẫu thuật thay khớp háng bán phần</t>
  </si>
  <si>
    <t>10.0715.0543</t>
  </si>
  <si>
    <t>Phẫu thuật tạo hình bệnh xương bả vai
lên cao</t>
  </si>
  <si>
    <t>10.0927.0544</t>
  </si>
  <si>
    <t>Phẫu thuật thay khớp gối bán phần</t>
  </si>
  <si>
    <t>7.162.000</t>
  </si>
  <si>
    <t>Chưa bao gồm khớp nhân
tạo.</t>
  </si>
  <si>
    <t>10.0930.0545</t>
  </si>
  <si>
    <t>6.180.000</t>
  </si>
  <si>
    <t>04.0006.0545</t>
  </si>
  <si>
    <t>Phẫu thuật thay khớp háng do lao</t>
  </si>
  <si>
    <t>6.254.000</t>
  </si>
  <si>
    <t>04.0008.0546</t>
  </si>
  <si>
    <t>Phẫu thuật thay khớp gối do lao</t>
  </si>
  <si>
    <t>7.682.000</t>
  </si>
  <si>
    <t>04.0006.0547</t>
  </si>
  <si>
    <t>10.0929.0547</t>
  </si>
  <si>
    <t>Phẫu thuật thay toàn bộ khớp háng</t>
  </si>
  <si>
    <t>03.3661.0548</t>
  </si>
  <si>
    <t>Phẫu thuật điều trị vẹo khuỷu, đục sửa
trục</t>
  </si>
  <si>
    <t>6.373.000</t>
  </si>
  <si>
    <t>Chưa bao gồm kim hoặc
đinh.</t>
  </si>
  <si>
    <t>03.3669.0548</t>
  </si>
  <si>
    <t>Phẫu thuật trật khớp khuỷu</t>
  </si>
  <si>
    <t>03.3722.0548</t>
  </si>
  <si>
    <t>Phẫu thuật toác khớp mu</t>
  </si>
  <si>
    <t>03.3728.0548</t>
  </si>
  <si>
    <t>Kết xương đinh nẹp khối gãy trên lồi
cầu, liên lồi cầu</t>
  </si>
  <si>
    <t>03.3880.0548</t>
  </si>
  <si>
    <t>Bắt vít qua khớp</t>
  </si>
  <si>
    <t>10.0734.0548</t>
  </si>
  <si>
    <t>Phẫu thuật KHX gãy mỏm khuỷu</t>
  </si>
  <si>
    <t>10.0735.0548</t>
  </si>
  <si>
    <t>Phẫu thuật KHX gãy mỏm khuỷu phức
tạp</t>
  </si>
  <si>
    <t>10.0755.0548</t>
  </si>
  <si>
    <t>Phẫu thuật KHX toác khớp mu (trật
khớp)</t>
  </si>
  <si>
    <t>10.0773.0548</t>
  </si>
  <si>
    <t>Phẫu thuật KHX gãy xương bánh chè
phức tạp</t>
  </si>
  <si>
    <t>Phẫu thuật KHX gãy trật đốt bàn ngón
chân</t>
  </si>
  <si>
    <t>10.0796.0548</t>
  </si>
  <si>
    <t>Phẫu thuật KHX gãy hở độ II trên và liên
lồi cầu xương đùi</t>
  </si>
  <si>
    <t>10.0804.0548</t>
  </si>
  <si>
    <t>Phẫu thuật KHX gãy hở liên lồi cầu
xương cánh tay</t>
  </si>
  <si>
    <t>10.0869.0548</t>
  </si>
  <si>
    <t>Phẫu thuật kết hợp xương chấn thương
Lisfranc và bàn chân giữa</t>
  </si>
  <si>
    <t>10.0871.0548</t>
  </si>
  <si>
    <t>Phẫu thuật kết hợp xương trật khớp cổ
chân</t>
  </si>
  <si>
    <t>10.0872.0548</t>
  </si>
  <si>
    <t>Phẫu thuật kết hợp xương trật khớp dưới
sên</t>
  </si>
  <si>
    <t>10.0873.0548</t>
  </si>
  <si>
    <t>Phẫu thuật kết hợp xương gãy trật khớp
cổ chân ở trẻ em</t>
  </si>
  <si>
    <t>10.0904.0548</t>
  </si>
  <si>
    <t>Phẫu thuật kết hợp xương gãy bong sụn
tiếp đầu dưới xương cánh tay</t>
  </si>
  <si>
    <t>10.0910.0548</t>
  </si>
  <si>
    <t>Phẫu thuật kết hợp xương gãy ròng rọc
xương cánh tay</t>
  </si>
  <si>
    <t>10.0911.0548</t>
  </si>
  <si>
    <t>Phẫu thuật điều trị trật khớp khuỷu</t>
  </si>
  <si>
    <t>03.3664.0548</t>
  </si>
  <si>
    <t>Cố định Kirschner trong gãy đầu trên
xương cánh tay</t>
  </si>
  <si>
    <t>6.115.000</t>
  </si>
  <si>
    <t>10.0772.0548</t>
  </si>
  <si>
    <t>Phẫu thuật KHX gãy bánh chè</t>
  </si>
  <si>
    <t>10.0906.0548</t>
  </si>
  <si>
    <t>Phẫu thuật kết hợp xương bằng K.Wire
điều trị gãy trên lồi cầu xương cánh tay</t>
  </si>
  <si>
    <t>10.0909.0548</t>
  </si>
  <si>
    <t>Phẫu thuật kết hợp xương gãy lồi cầu
ngoài xương cánh tay</t>
  </si>
  <si>
    <t>10.0948.0548</t>
  </si>
  <si>
    <t>Phẫu thuật đặt lại khớp găm kim cổ
xương cánh tay</t>
  </si>
  <si>
    <t>10.0949.0548</t>
  </si>
  <si>
    <t>Phẫu thuật đặt lại khớp, găm kim cố định
(buộc vòng chỉ thép)</t>
  </si>
  <si>
    <t>10.0797.0548</t>
  </si>
  <si>
    <t>Phẫu thuật KHX gãy hở độ III trên và
liên lồi cầu xương đùi</t>
  </si>
  <si>
    <t>6.447.000</t>
  </si>
  <si>
    <t>03.3724.0549</t>
  </si>
  <si>
    <t>Làm cứng khớp ở tư- thế chức năng</t>
  </si>
  <si>
    <t>6.078.000</t>
  </si>
  <si>
    <t>Chưa bao gồm đinh, nẹp vít,
khung cố định ngoài.</t>
  </si>
  <si>
    <t>04.0056.0549</t>
  </si>
  <si>
    <t>Phẫu thuật hàn cứng khớp gối do lao
(Arthrodesis)</t>
  </si>
  <si>
    <t>10.0845.0549</t>
  </si>
  <si>
    <t>Phẫu thuật làm cứng khớp quay Trụ dưới</t>
  </si>
  <si>
    <t>10.0846.0549</t>
  </si>
  <si>
    <t>Phẫu thuật làm cứng khớp cổ tay</t>
  </si>
  <si>
    <t>10.0849.0549</t>
  </si>
  <si>
    <t>Phẫu thuật làm cứng khớp bàn, ngón tay</t>
  </si>
  <si>
    <t>10.0950.0549</t>
  </si>
  <si>
    <t>Phẫu thuật làm cứng khớp gối</t>
  </si>
  <si>
    <t>10.0958.0549</t>
  </si>
  <si>
    <t>Phẫu thuật đóng cứng khớp khác</t>
  </si>
  <si>
    <t>03.3645.0550</t>
  </si>
  <si>
    <t>Phẫu thuật điều trị vẹo cổ</t>
  </si>
  <si>
    <t>5.996.000</t>
  </si>
  <si>
    <t>Chưa bao gồm đinh, nẹp,
vít, gân nhân tạo, gân sinh
học, khung cố định ngoài,
xương nhân tạo hoặc sản
phẩm sinh học thay thế
xương.</t>
  </si>
  <si>
    <t>03.3670.0550</t>
  </si>
  <si>
    <t>Phẫu thuật gấp khớp khuỷu do bại não</t>
  </si>
  <si>
    <t>03.3700.0550</t>
  </si>
  <si>
    <t>Phẫu thuật tạo gấp cổ tay do bại não</t>
  </si>
  <si>
    <t>03.3701.0550</t>
  </si>
  <si>
    <t>Phẫu thuật Capsulodesis Zancolli giải
quyết biến dạng vuốt trụ</t>
  </si>
  <si>
    <t>03.3716.0550</t>
  </si>
  <si>
    <t>Phẫu thuật cứng cơ may</t>
  </si>
  <si>
    <t>03.3748.0550</t>
  </si>
  <si>
    <t>Phẫu thuật trật khớp gối bẩm sinh</t>
  </si>
  <si>
    <t>03.3750.0550</t>
  </si>
  <si>
    <t>Phẫu thuật trật xương bánh chè bẩm sinh</t>
  </si>
  <si>
    <t>03.3752.0550</t>
  </si>
  <si>
    <t>Phẫu thuật gấp khớp gối do bại não, nối
dài gân cơ gấp gối, cắt thần kinh</t>
  </si>
  <si>
    <t>03.3753.0550</t>
  </si>
  <si>
    <t>Phẫu thuật Egger tạo gấp khớp gối do bại
não trong trường hợp nặng</t>
  </si>
  <si>
    <t>03.4149.0550</t>
  </si>
  <si>
    <t>Phẫu thuật nội soi điều trị xơ hoá cơ ức
đòn chũm</t>
  </si>
  <si>
    <t>10.0900.0550</t>
  </si>
  <si>
    <t>Phẫu thuật xơ cứng gân cơ tứ đầu đùi</t>
  </si>
  <si>
    <t>10.0903.0550</t>
  </si>
  <si>
    <t>Phẫu thuật xơ cứng trật khớp gối</t>
  </si>
  <si>
    <t>10.0928.0550</t>
  </si>
  <si>
    <t>Phẫu thuật tạo hình điều trị cứng gối sau
chấn thương</t>
  </si>
  <si>
    <t>10.0945.0550</t>
  </si>
  <si>
    <t>Phẫu thuật xơ cứng phức tạp</t>
  </si>
  <si>
    <t>03.3666.0550</t>
  </si>
  <si>
    <t>Phẫu thuật cứng duỗi khớp khuỷu</t>
  </si>
  <si>
    <t>5.737.000</t>
  </si>
  <si>
    <t>03.3742.0550</t>
  </si>
  <si>
    <t>Phẫu thuật xơ cứng cơ thẳng trước</t>
  </si>
  <si>
    <t>10.0843.0550</t>
  </si>
  <si>
    <t>Phẫu thuật điề trị bệnh DE QUER VAIN
và ngón tay cò súng</t>
  </si>
  <si>
    <t>10.0857.0550</t>
  </si>
  <si>
    <t>Chỉnh hình bệnh co rút nhị đầu và cơ
cánh tay trước</t>
  </si>
  <si>
    <t>10.0901.0550</t>
  </si>
  <si>
    <t>Phẫu thuật xơ cứng gân cơ tam đầu cánh
tay</t>
  </si>
  <si>
    <t>10.0902.0550</t>
  </si>
  <si>
    <t>Phẫu thuật xơ cứng cơ ức đòn chũm</t>
  </si>
  <si>
    <t>10.0944.0550</t>
  </si>
  <si>
    <t>Phẫu thuật xơ cứng đơn giản</t>
  </si>
  <si>
    <t>03.3671.0551</t>
  </si>
  <si>
    <t>Phẫu thuật dính khớp khuỷu</t>
  </si>
  <si>
    <t>4.761.000</t>
  </si>
  <si>
    <t>03.3672.0551</t>
  </si>
  <si>
    <t>Phẫu thuật dính khớp quay trụ bẩm sinh</t>
  </si>
  <si>
    <t>03.3813.0551</t>
  </si>
  <si>
    <t>Phẫu thuật viêm khớp mủ thứ phát có sai
khớp</t>
  </si>
  <si>
    <t>04.0022.0551</t>
  </si>
  <si>
    <t>Phẫu thuật nạo viêm lao khớp háng</t>
  </si>
  <si>
    <t>10.0716.0551</t>
  </si>
  <si>
    <t>Phẫu thuật tháo khớp vai</t>
  </si>
  <si>
    <t>10.0847.0551</t>
  </si>
  <si>
    <t>Phẫu thuật điều trị viêm bao hoạt dịch
của gân gấp bàn ngón tay</t>
  </si>
  <si>
    <t>10.0856.0551</t>
  </si>
  <si>
    <t>Chỉnh hình tật dính quay trụ trên bẩm
sinh</t>
  </si>
  <si>
    <t>10.0907.0551</t>
  </si>
  <si>
    <t>Phẫu thuật cứng gối theo phương pháp
JUDET</t>
  </si>
  <si>
    <t>10.0951.0551</t>
  </si>
  <si>
    <t>Phẫu thuật gỡ dính khớp gối</t>
  </si>
  <si>
    <t>10.0973.0551</t>
  </si>
  <si>
    <t>Phẫu thuật gỡ dính gân gấp</t>
  </si>
  <si>
    <t>10.0974.0551</t>
  </si>
  <si>
    <t>Phẫu thuật gỡ dính gân duỗi</t>
  </si>
  <si>
    <t>10.0975.0551</t>
  </si>
  <si>
    <t>Phẫu thuật gỡ dính thần kinh</t>
  </si>
  <si>
    <t>10.0982.0551</t>
  </si>
  <si>
    <t>Phẫu thuật viên tấy bao hoạt dịch bàn tay</t>
  </si>
  <si>
    <t>12.0333.0551</t>
  </si>
  <si>
    <t>03.3667.0551</t>
  </si>
  <si>
    <t>4.502.000</t>
  </si>
  <si>
    <t>04.0012.0551</t>
  </si>
  <si>
    <t>Phẫu thuật nạo viêm lao xương sườn</t>
  </si>
  <si>
    <t>04.0013.0551</t>
  </si>
  <si>
    <t>Phẫu thuật nạo viêm lao khớp ức sườn,
khớp ức đòn</t>
  </si>
  <si>
    <t>04.0014.0551</t>
  </si>
  <si>
    <t>Phẫu thuật nạo viêm lao khớp vai</t>
  </si>
  <si>
    <t>04.0015.0551</t>
  </si>
  <si>
    <t>Phẫu thuật nạo viêm lao khớp khuỷu</t>
  </si>
  <si>
    <t>04.0016.0551</t>
  </si>
  <si>
    <t>Phẫu thuật nạo viêm lao khớp cổ-bàn tay</t>
  </si>
  <si>
    <t>04.0020.0551</t>
  </si>
  <si>
    <t>Phẫu thuật nạo viêm lao khớp cùng chậu</t>
  </si>
  <si>
    <t>04.0023.0551</t>
  </si>
  <si>
    <t>Phẫu thuật nạo viêm lao khớp gối</t>
  </si>
  <si>
    <t>04.0024.0551</t>
  </si>
  <si>
    <t>Phẫu thuật nạo viêm lao khớp cổ-bàn
chân</t>
  </si>
  <si>
    <t>10.0956.0551</t>
  </si>
  <si>
    <t>Phẫu thuật làm sạch ổ khớp</t>
  </si>
  <si>
    <t>10.0983.0551</t>
  </si>
  <si>
    <t>Phẫu thuật vết thương khớp</t>
  </si>
  <si>
    <t>04.0007.0551</t>
  </si>
  <si>
    <t>Phẫu thuật chỉnh hình khớp gối do lao</t>
  </si>
  <si>
    <t>4.835.000</t>
  </si>
  <si>
    <t>03.3708.0552</t>
  </si>
  <si>
    <t>Phẫu thuật chuyển ngón thay thế ngón cái</t>
  </si>
  <si>
    <t>11.054.000</t>
  </si>
  <si>
    <t>Chưa bao gồm xương nhân
tạo hoặc sản phẩm sinh học
thay thế xương, đinh, nẹp,
vít, mạch máu nhân tạo.</t>
  </si>
  <si>
    <t>10.0853.0552</t>
  </si>
  <si>
    <t>Phẫu thuật chuyển ngón tay</t>
  </si>
  <si>
    <t>10.0933.0552</t>
  </si>
  <si>
    <t>Phẫu thuật ghép chi</t>
  </si>
  <si>
    <t>26.0007.0552</t>
  </si>
  <si>
    <t>Phẫu thuật vi phẫu ghép sau cắt đoạn
xương hàm bằng xương mác</t>
  </si>
  <si>
    <t>26.0008.0552</t>
  </si>
  <si>
    <t>Phẫu thuật vi phẫu ghép sau cắt đoạn
xương hàm bằng xương mào chậu</t>
  </si>
  <si>
    <t>26.0009.0552</t>
  </si>
  <si>
    <t>Phẫu thuật vi phẫu ghép sau cắt đoạn
xương hàm bằng xương đòn</t>
  </si>
  <si>
    <t>26.0039.0552</t>
  </si>
  <si>
    <t>Phẫu thuật vi phẫu nối các mạch máu,
thần kinh trong nối lại cánh tay/cẳng tay
bị cắt rời</t>
  </si>
  <si>
    <t>26.0040.0552</t>
  </si>
  <si>
    <t>Phẫu thuật vi phẫu nối các mạch máu,
thần kinh trong nối lại chi dưới bị cắt rời</t>
  </si>
  <si>
    <t>26.0041.0552</t>
  </si>
  <si>
    <t>Phẫu thuật vi phẫu nối các mạch máu,
thần kinh trong nối lại 4 ngón tay bị cắt
rời</t>
  </si>
  <si>
    <t>26.0042.0552</t>
  </si>
  <si>
    <t>Phẫu thuật vi phẫu nối các mạch máu,
thần kinh trong nối lại 3 ngón tay bị cắt
rời</t>
  </si>
  <si>
    <t>26.0043.0552</t>
  </si>
  <si>
    <t>Phẫu thuật vi phẫu nối các mạch máu,
thần kinh trong nối lại 2 ngón tay bị cắt
rời</t>
  </si>
  <si>
    <t>26.0044.0552</t>
  </si>
  <si>
    <t>Phẫu thuật vi phẫu nối các mạch máu,
thần kinh trong nối lại 1 ngón tay bị cắt
rời</t>
  </si>
  <si>
    <t>26.0045.0552</t>
  </si>
  <si>
    <t>Phẫu thuật vi phẫu nối các mạch máu,
thần kinh trong nối lại bàn và các ngón
tay bị cắt rời</t>
  </si>
  <si>
    <t>26.0048.0552</t>
  </si>
  <si>
    <t>phẫu thuật vi phẫu nối các mạch máu,
thần kinh trong nối lại 5 ngón tay bị cắt
rời</t>
  </si>
  <si>
    <t>26.0049.0552</t>
  </si>
  <si>
    <t>phẫu thuật vi phẫu nối các mạch máu,
thần kinh trong nối lại 6 ngón tay bị cắt
rời</t>
  </si>
  <si>
    <t>26.0050.0552</t>
  </si>
  <si>
    <t>phẫu thuật vi phẫu nối các mạch máu,
thần kinh trong nối lại 7 ngón tay bị cắt
rời</t>
  </si>
  <si>
    <t>26.0051.0552</t>
  </si>
  <si>
    <t>phẫu thuật vi phẫu nối các mạch máu,
thần kinh trong nối lại 8 ngón tay bị cắt
rời</t>
  </si>
  <si>
    <t>26.0052.0552</t>
  </si>
  <si>
    <t>phẫu thuật vi phẫu nối các mạch máu,
thần kinh trong nối lại 9 ngón tay bị cắt
rời</t>
  </si>
  <si>
    <t>26.0053.0552</t>
  </si>
  <si>
    <t>phẫu thuật vi phẫu nối các mạch máu,
thần kinh trong nối lại 10 ngón tay bị cắt
rời</t>
  </si>
  <si>
    <t>26.0056.0552</t>
  </si>
  <si>
    <t>Tái tạo ngón tay bằng ngón chân có sử
dụng vi phẫu</t>
  </si>
  <si>
    <t>28.0232.0552</t>
  </si>
  <si>
    <t>Phẫu thuật vi phẫu ghép tức thì sau cắt
đoạn xương hàm dưới bằng xương mác</t>
  </si>
  <si>
    <t>28.0233.0552</t>
  </si>
  <si>
    <t>Phẫu thuật vi phẫu ghép tức thì sau cắt
đoạn xương hàm dưới bằng xương mào
chậu</t>
  </si>
  <si>
    <t>28.0234.0552</t>
  </si>
  <si>
    <t>Phẫu thuật vi phẫu ghép tức thì sau cắt
đoạn xương hàm dưới bằng xương đòn</t>
  </si>
  <si>
    <t>28.0347.0552</t>
  </si>
  <si>
    <t>Phẫu thuật tái tạo ngón cái bằng kỹ thuật
vi phẫu</t>
  </si>
  <si>
    <t>28.0348.0552</t>
  </si>
  <si>
    <t>Phẫu thuật tái tạo ngón trỏ bằng kỹ thuật
vi phẫu</t>
  </si>
  <si>
    <t>28.0350.0552</t>
  </si>
  <si>
    <t>Chuyển ngón có cuống mạch nuôi</t>
  </si>
  <si>
    <t>03.3610.0553</t>
  </si>
  <si>
    <t>Ghép xương chấn thương cột sống thắt
lưng</t>
  </si>
  <si>
    <t>7.562.000</t>
  </si>
  <si>
    <t>Chưa bao gồm khung cố
định ngoài, nẹp, ốc, vít,
lồng, xương nhân tạo hoặc
sản phẩm sinh học thay thế
xương.</t>
  </si>
  <si>
    <t>03.3617.0553</t>
  </si>
  <si>
    <t>Phẫu thuật kết hợp xương, ghép xương
sau trượt đốt sống L4-5, L5-Si</t>
  </si>
  <si>
    <t>03.3650.0553</t>
  </si>
  <si>
    <t>Lấy u xương, ghép xương tự thân hoặc
ghép xương đồng loại điều trị u xương</t>
  </si>
  <si>
    <t>03.3886.0553</t>
  </si>
  <si>
    <t>Ghép trong mất đoạn xương</t>
  </si>
  <si>
    <t>03.3892.0553</t>
  </si>
  <si>
    <t>Gia cố xương bằng vật liệu nhân tạo</t>
  </si>
  <si>
    <t>10.0968.0553</t>
  </si>
  <si>
    <t>Phẫu thuật ghép xương tự thân</t>
  </si>
  <si>
    <t>10.1039.0553</t>
  </si>
  <si>
    <t>Phẫu thuật ghép xương trong chấn
thương cột sống cổ</t>
  </si>
  <si>
    <t>10.1076.0553</t>
  </si>
  <si>
    <t>Ghép xương trong phẫu thuật chấn
thương cột sống thắt lưng</t>
  </si>
  <si>
    <t>28.0205.0553</t>
  </si>
  <si>
    <t>Phẫu thuật ghép xương tự thân tức thì
sau cắt đoạn xương hàm trên</t>
  </si>
  <si>
    <t>10.0969.0553</t>
  </si>
  <si>
    <t>Phẫu thuật ghép xương nhân tạo</t>
  </si>
  <si>
    <t>7.304.000</t>
  </si>
  <si>
    <t>03.3609.0553</t>
  </si>
  <si>
    <t>Ghép xương chấn thương cột sống cổ</t>
  </si>
  <si>
    <t>7.636.000</t>
  </si>
  <si>
    <t>03.3621.0553</t>
  </si>
  <si>
    <t>Lấy bỏ thân đốt sống ngực bằng ghép
xương</t>
  </si>
  <si>
    <t>04.0002.0553</t>
  </si>
  <si>
    <t>Phẫu thuật chỉnh hình lao cột sống cổ có
ghép xương tự thân</t>
  </si>
  <si>
    <t>10.0727.0553</t>
  </si>
  <si>
    <t>Phẫu thuật KHX khớp giả xương cánh tay</t>
  </si>
  <si>
    <t>26.0034.0553</t>
  </si>
  <si>
    <t>Chuyển vạt xương có nối hoặc ghép
mạch vi phẫu</t>
  </si>
  <si>
    <t>10.0931.0554</t>
  </si>
  <si>
    <t>Phẫu thuật thay đoạn xương ghép bảo
quản bằng kỹ thuật cao</t>
  </si>
  <si>
    <t>Chưa bao gồm đinh, nẹp,
vít, xương nhân tạo và sản
phẩm sinh học thay thế
xương.</t>
  </si>
  <si>
    <t>03.3660.0555</t>
  </si>
  <si>
    <t>Kéo dài chi trên bằng phương pháp
1lizarov</t>
  </si>
  <si>
    <t>8.081.000</t>
  </si>
  <si>
    <t>Chưa bao gồm khung cố
định ngoài, đinh, nẹp, vít,
ốc, xương nhân tạo hoặc sản
phẩm sinh học thay thế
xương.</t>
  </si>
  <si>
    <t>03.3699.0555</t>
  </si>
  <si>
    <t>Kéo dài ngón tay bằng khung cố định
ngoài</t>
  </si>
  <si>
    <t>03.3719.0555</t>
  </si>
  <si>
    <t>Phẫu thuật làm dính sụn tiếp hợp điều trị
ngắn chi</t>
  </si>
  <si>
    <t>03.3734.0555</t>
  </si>
  <si>
    <t>Kéo dài đùi bằng phương pháp 1lizarov</t>
  </si>
  <si>
    <t>03.3764.0555</t>
  </si>
  <si>
    <t>Kéo dài cẳng chân bằng phương pháp
1lizarov</t>
  </si>
  <si>
    <t>03.3883.0555</t>
  </si>
  <si>
    <t>Phẫu thuật kéo dài chi</t>
  </si>
  <si>
    <t>10.0935.0555</t>
  </si>
  <si>
    <t>03.3646.0556</t>
  </si>
  <si>
    <t>Cố định nẹp vít gãy trật khớp vai</t>
  </si>
  <si>
    <t>Chưa bao gồm xương nhân
tạo hoặc sản phẩm sinh học
thay thế xương, xi măng,
đinh, nẹp, vít.</t>
  </si>
  <si>
    <t>03.3647.0556</t>
  </si>
  <si>
    <t>Phẫu thuật trật khớp cùng đòn</t>
  </si>
  <si>
    <t>03.3649.0556</t>
  </si>
  <si>
    <t>Phẫu thuật kết hợp xương điều trị gãy
xương đòn</t>
  </si>
  <si>
    <t>03.3663.0556</t>
  </si>
  <si>
    <t>Phẫu thuật gãy xương cánh tay kèm tổn
thương thần kinh hoặc mạch máu</t>
  </si>
  <si>
    <t>03.3665.0556</t>
  </si>
  <si>
    <t>Cố định nẹp vít gãy thân xương cánh tay</t>
  </si>
  <si>
    <t>03.3675.0556</t>
  </si>
  <si>
    <t>Phẫu thuật gãy đầu dưới xương quay và
trật khớp quay trụ dưới</t>
  </si>
  <si>
    <t>03.3714.0556</t>
  </si>
  <si>
    <t>Phẫu thuật điều trị Perthes (cắt xương tạo
varus)</t>
  </si>
  <si>
    <t>03.3715.0556</t>
  </si>
  <si>
    <t>Phẫu thuật điều trị Perthes (cắt xương
chậu, tạo mái che đầu xương đùi)</t>
  </si>
  <si>
    <t>03.3717.0556</t>
  </si>
  <si>
    <t>Phẫu thuật kết hợp xương điều trị gãy ổ
cối phức tạp</t>
  </si>
  <si>
    <t>03.3718.0556</t>
  </si>
  <si>
    <t>Phẫu thuật kết hợp xương điều trị gãy
khung chậu</t>
  </si>
  <si>
    <t>03.3725.0556</t>
  </si>
  <si>
    <t>Đóng đinh xương đùi mở, ngược dòng</t>
  </si>
  <si>
    <t>03.3727.0556</t>
  </si>
  <si>
    <t>Kết xương đinh nẹp một khối gãy liền
mấu chuyển hoặc dưới mấu chuyển</t>
  </si>
  <si>
    <t>03.3731.0556</t>
  </si>
  <si>
    <t>Phẫu thuật vỡ trần ổ khớp háng</t>
  </si>
  <si>
    <t>03.3732.0556</t>
  </si>
  <si>
    <t>Đặt đinh nẹp gãy xương đùi (xuôi dòng)</t>
  </si>
  <si>
    <t>03.3738.0556</t>
  </si>
  <si>
    <t>Đặt nẹp vít điều trị gãy mâm chày và đầu
trên xương chày</t>
  </si>
  <si>
    <t>03.3743.0556</t>
  </si>
  <si>
    <t>Cố định ngoài điều trị gãy khung chậu</t>
  </si>
  <si>
    <t>03.3744.0556</t>
  </si>
  <si>
    <t>Cố định ngoài điều trị gãy xương đùi</t>
  </si>
  <si>
    <t>03.3759.0556</t>
  </si>
  <si>
    <t>Đặt nẹp vít gãy thân xương chày</t>
  </si>
  <si>
    <t>03.3760.0556</t>
  </si>
  <si>
    <t>Đặt nẹp vít gãy đầu dưới xương chày</t>
  </si>
  <si>
    <t>03.3761.0556</t>
  </si>
  <si>
    <t>Phẫu thuật chân chữ O</t>
  </si>
  <si>
    <t>03.3762.0556</t>
  </si>
  <si>
    <t>Phẫu thuật chân chữ X</t>
  </si>
  <si>
    <t>03.3765.0556</t>
  </si>
  <si>
    <t>Phẫu thuật khớp giả xương chầy bẩm
sinh có ghép xương</t>
  </si>
  <si>
    <t>03.3766.0556</t>
  </si>
  <si>
    <t>Phẫu thuật khớp giả xương chầy</t>
  </si>
  <si>
    <t>03.3773.0556</t>
  </si>
  <si>
    <t>Cố định ngoài điều trị gãy xương cẳng
chân</t>
  </si>
  <si>
    <t>03.3781.0556</t>
  </si>
  <si>
    <t>Phẫu thuật chỉnh hình điều trị bàn chân
bẹt bẩm sinh</t>
  </si>
  <si>
    <t>03.3782.0556</t>
  </si>
  <si>
    <t>Phẫu thuật điều trị bàn chân bẹt do bại
não</t>
  </si>
  <si>
    <t>03.3784.0556</t>
  </si>
  <si>
    <t>Phẫu thuật điều trị bàn chân lồi- xoay
ngoài</t>
  </si>
  <si>
    <t>03.3794.0556</t>
  </si>
  <si>
    <t>Đặt nẹp điều trị vít gãy mắt cá trong,
ngoài hoặc Dupuytren</t>
  </si>
  <si>
    <t>03.3887.0556</t>
  </si>
  <si>
    <t>Phẫu thuật điều trị can lệch, có kết hợp
xương</t>
  </si>
  <si>
    <t>03.3889.0556</t>
  </si>
  <si>
    <t>Kết hợp xương bằng đinh Sign không mở
ổ gãy</t>
  </si>
  <si>
    <t>10.0717.0556</t>
  </si>
  <si>
    <t>Phẫu thuật kết hợp xương (KHX) gãy
xương bả vai</t>
  </si>
  <si>
    <t>10.0718.0556</t>
  </si>
  <si>
    <t>Phẫu thuật KHX gãy cổ xương bả vai</t>
  </si>
  <si>
    <t>10.0720.0556</t>
  </si>
  <si>
    <t>Phẫu thuật KHX trật khớp cùng đòn</t>
  </si>
  <si>
    <t>10.0721.0556</t>
  </si>
  <si>
    <t>Phẫu thuật KHX khớp giả xương đòn</t>
  </si>
  <si>
    <t>10.0722.0556</t>
  </si>
  <si>
    <t>Phẫu thuật KHX trật khớp ức đòn</t>
  </si>
  <si>
    <t>10.0723.0556</t>
  </si>
  <si>
    <t>Phẫu thuật KHX gãy cổ giải phẫu và
phẫu thuật xương cánh tay</t>
  </si>
  <si>
    <t>10.0724.0556</t>
  </si>
  <si>
    <t>Phẫu thuật KHX gãy trật cổ xương cánh
tay</t>
  </si>
  <si>
    <t>10.0726.0556</t>
  </si>
  <si>
    <t>Phẫu thuật KHX gãy thân xương cánh
tay cánh tay có liệt TK quay</t>
  </si>
  <si>
    <t>10.0729.0556</t>
  </si>
  <si>
    <t>Phẫu thuật KHX gãy thân xương cánh
tay phức tạp</t>
  </si>
  <si>
    <t>Phẫu thuật KHX gãy trên lồi cầu xương
cánh tay</t>
  </si>
  <si>
    <t>Phẫu thuật KHX gãy liên lồi cầu xương
cánh tay</t>
  </si>
  <si>
    <t>10.0738.0556</t>
  </si>
  <si>
    <t>Phẫu thuật KHX gãy đài quay phức tạp</t>
  </si>
  <si>
    <t>10.0739.0556</t>
  </si>
  <si>
    <t>Phẫu thuật KHX gãy thân 2 xương cẳng
tay</t>
  </si>
  <si>
    <t>Phẫu thuật KHX gãy xương quay kèm
trật khớp quay trụ dưới</t>
  </si>
  <si>
    <t>10.0743.0556</t>
  </si>
  <si>
    <t>Phẫu thuật KHX gãy đầu dưới qương
quay</t>
  </si>
  <si>
    <t>Phẫu thuật KHX gãy chỏm đốt bàn và
ngón tay</t>
  </si>
  <si>
    <t>Phẫu thuật KHX gãy thân đốt bàn và
ngón tay</t>
  </si>
  <si>
    <t>Phẫu thuật KHX gãy lồi cầu xương bàn
và ngón tay</t>
  </si>
  <si>
    <t>10.0753.0556</t>
  </si>
  <si>
    <t>Phẫu thuật KHX gãy cánh chậu</t>
  </si>
  <si>
    <t>10.0754.0556</t>
  </si>
  <si>
    <t>Phẫu thuật KHX trật khớp cùng chậu</t>
  </si>
  <si>
    <t>10.0756.0556</t>
  </si>
  <si>
    <t>Phẫu thuật KHX gãy khung chậu – trật
khớp mu</t>
  </si>
  <si>
    <t>10.0757.0556</t>
  </si>
  <si>
    <t>Phẫu thuật KHX gãy ổ cối đơn thuần</t>
  </si>
  <si>
    <t>10.0759.0556</t>
  </si>
  <si>
    <t>Phẫu thuật KHX gãy bán phần chỏm
xương đùi</t>
  </si>
  <si>
    <t>10.0761.0556</t>
  </si>
  <si>
    <t>Phẫu thuật KHX gãy cổ xương đùi</t>
  </si>
  <si>
    <t>10.0762.0556</t>
  </si>
  <si>
    <t>Phẫu thuật KHX gãy cổ mấu chuyển
xương đùi</t>
  </si>
  <si>
    <t>10.0763.0556</t>
  </si>
  <si>
    <t>Phẫu thuật KHX gãy liên mấu chuyển
xương đùi</t>
  </si>
  <si>
    <t>Phẫu thuật KHX gãy trên lồi cầu xương
đùi</t>
  </si>
  <si>
    <t>Phẫu thuật KHX gãy lồi cầu ngoài xương
đùi</t>
  </si>
  <si>
    <t>Phẫu thuật KHX gãy lồi cầu trong xương
đùi</t>
  </si>
  <si>
    <t>Phẫu thuật KHX gãy trên và liên lồi cầu
xương đùi</t>
  </si>
  <si>
    <t>Phẫu thuật KHX gãy thân xương đùi
phức tạp</t>
  </si>
  <si>
    <t>10.0771.0556</t>
  </si>
  <si>
    <t>Phẫu thuật KHX gãy Hoffa đàu dưới
xương đùi</t>
  </si>
  <si>
    <t>Phẫu thuật KHX gãy thân 2 xương cẳng
chân</t>
  </si>
  <si>
    <t>10.0781.0556</t>
  </si>
  <si>
    <t>Phẫu thuật KHX gãy xương mác đơn
thuần</t>
  </si>
  <si>
    <t>10.0792.0556</t>
  </si>
  <si>
    <t>Phẫu thuật KHX gãy nèn đốt bàn ngón 5
(bàn chân)</t>
  </si>
  <si>
    <t>10.0793.0556</t>
  </si>
  <si>
    <t>Phẫu thuật KHX gãy hở độ I hai xương
cẳng chân</t>
  </si>
  <si>
    <t>10.0794.0556</t>
  </si>
  <si>
    <t>Phẫu thuật KHX gãy hở độ II hai xương
cẳng chân</t>
  </si>
  <si>
    <t>10.0795.0556</t>
  </si>
  <si>
    <t>Phẫu thuật KHX gãy hở độ III hai xương
cẳng chân</t>
  </si>
  <si>
    <t>10.0798.0556</t>
  </si>
  <si>
    <t>Phẫu thuật KHX gãy hở I thân hai xương
cẳng tay</t>
  </si>
  <si>
    <t>10.0799.0556</t>
  </si>
  <si>
    <t>Phẫu thuật KHX gãy hở II thân hai
xương cẳng tay</t>
  </si>
  <si>
    <t>10.0800.0556</t>
  </si>
  <si>
    <t>Phẫu thuật KHX gãy hở III thân hai
xương cẳng tay</t>
  </si>
  <si>
    <t>10.0801.0556</t>
  </si>
  <si>
    <t>Phẫu thuật KHX gãy hở độ I thân xương
cánh tay</t>
  </si>
  <si>
    <t>10.0802.0556</t>
  </si>
  <si>
    <t>Phẫu thuật KHX gãy hở độ II thân xương
cánh tay</t>
  </si>
  <si>
    <t>10.0803.0556</t>
  </si>
  <si>
    <t>Phẫu thuật KHX gãy hở độ III thân
xương cánh tay</t>
  </si>
  <si>
    <t>10.0815.0556</t>
  </si>
  <si>
    <t>Phẫu thuật KHX gãy xương đốt bàn ngón
tay</t>
  </si>
  <si>
    <t>10.0816.0556</t>
  </si>
  <si>
    <t>Phẫu thuật KHX gãy nội khớp xương
khớp ngón tay</t>
  </si>
  <si>
    <t>10.0817.0556</t>
  </si>
  <si>
    <t>Phẫu thuật KHX gãy lồi cầu xương khớp
ngón tay</t>
  </si>
  <si>
    <t>10.0819.0556</t>
  </si>
  <si>
    <t>Phẫu thuật gãy xương đốt bàn ngón tay</t>
  </si>
  <si>
    <t>10.0822.0556</t>
  </si>
  <si>
    <t>Phẫu thuật sửa trục điều trị lệch trục sau
gãy đầu dưới xương quay</t>
  </si>
  <si>
    <t>10.0828.0556</t>
  </si>
  <si>
    <t>Phẫu thuật chỉnh trục Cal lệch đầu dưới
xương quay</t>
  </si>
  <si>
    <t>10.0830.0556</t>
  </si>
  <si>
    <t>Phẫu thuật gãy xương thuyền bằng Vis
Herbert</t>
  </si>
  <si>
    <t>10.0831.0556</t>
  </si>
  <si>
    <t>Phẫu thuật điều trị khớp giả xương
thuyền bằng mảnh ghép xương cuống
mạch liền</t>
  </si>
  <si>
    <t>10.0852.0556</t>
  </si>
  <si>
    <t>Phẫu thuật điều trị tật thiếu xương quay
bẩm sinh</t>
  </si>
  <si>
    <t>10.0865.0556</t>
  </si>
  <si>
    <t>Phẫu thuật kết hợp xương gãy cổ chân</t>
  </si>
  <si>
    <t>10.0868.0556</t>
  </si>
  <si>
    <t>10.0870.0556</t>
  </si>
  <si>
    <t>Phẫu thuật kết hợp xương gãy xương đốt
bàn và đốt ngón chân</t>
  </si>
  <si>
    <t>10.0896.0556</t>
  </si>
  <si>
    <t>Chỉnh sửa lệch trục chi (chân chữ X, O)</t>
  </si>
  <si>
    <t>10.0905.0556</t>
  </si>
  <si>
    <t>Gãy thân xương cánh tay phẫu thuật
phương pháp METAIZEUM</t>
  </si>
  <si>
    <t>10.0908.0556</t>
  </si>
  <si>
    <t>Phẫu thuật kết hợp xương gãy trên lồi
cầu xương cánh tay có tổn thương mạch
và thần kinh</t>
  </si>
  <si>
    <t>Phẫu thuật kết hợp xương gãy phức tạp
vùng khuỷu</t>
  </si>
  <si>
    <t>Phẫu thuật kết hợp xương gãy đài quay
(Gãy cổ xương quay)</t>
  </si>
  <si>
    <t>Phẫu thuật kết hợp xương gãy 2 xương
cẳng tay</t>
  </si>
  <si>
    <t>10.0917.0556</t>
  </si>
  <si>
    <t>Phẫu thuật kết hợp xương gãy thân
xương đùi</t>
  </si>
  <si>
    <t>Phẫu thuật kết hợp xương gãy đầu dưới
xương đùi</t>
  </si>
  <si>
    <t>10.0919.0556</t>
  </si>
  <si>
    <t>Phẫu thuật kết hợp xương gãy bong sụn
tiếp vùng khớp gối</t>
  </si>
  <si>
    <t>10.0920.0556</t>
  </si>
  <si>
    <t>Phẫu thuật kết hợp xương gãy thân
xương cẳng chân</t>
  </si>
  <si>
    <t>10.0921.0556</t>
  </si>
  <si>
    <t>Phẫu thuật kết hợp xương gãy bong sụn
tiếp đầu dưới xương chày</t>
  </si>
  <si>
    <t>10.0922.0556</t>
  </si>
  <si>
    <t>Phẫu thuật sữa chữa di chứng gãy, bong
sụn tiếp vùng cổ chân</t>
  </si>
  <si>
    <t>10.0923.0556</t>
  </si>
  <si>
    <t>Phẫu thuật kết hợp xương gãy bong sụn
vùng cổ xương đùi</t>
  </si>
  <si>
    <t>10.0924.0556</t>
  </si>
  <si>
    <t>Phẫu thuật kết hợp xương gãy sụn tăng
trưởng ở đầu xương</t>
  </si>
  <si>
    <t>10.0925.0556</t>
  </si>
  <si>
    <t>Phẫu thuật kết hợp xương gãy xương
bệnh lý</t>
  </si>
  <si>
    <t>10.0926.0556</t>
  </si>
  <si>
    <t>Phẫu thuật chỉnh sửa sau gãy xương Cal
lệch xương</t>
  </si>
  <si>
    <t>10.0941.0556</t>
  </si>
  <si>
    <t>Phẫu thuật sửa trục chi (kết hợp xương
bằng nẹp vis, Champon, Kim K.Wire)</t>
  </si>
  <si>
    <t>03.3662.0556</t>
  </si>
  <si>
    <t>Cố định nẹp vít gãy liên lồi cầu cánh tay</t>
  </si>
  <si>
    <t>5.921.000</t>
  </si>
  <si>
    <t>03.3673.0556</t>
  </si>
  <si>
    <t>Phẫu thuật can lệnh đầu dưới xương quay</t>
  </si>
  <si>
    <t>03.3676.0556</t>
  </si>
  <si>
    <t>Nắn găm Kirschner trong gãy Pouteau-
Colles</t>
  </si>
  <si>
    <t>03.3679.0556</t>
  </si>
  <si>
    <t>Phẫu thuật gãy Monteggia</t>
  </si>
  <si>
    <t>03.3684.0556</t>
  </si>
  <si>
    <t>Phẫu thuật gãy lồi cầu ngoài xương cánh
tay</t>
  </si>
  <si>
    <t>03.3688.0556</t>
  </si>
  <si>
    <t>Phẫu thuật cố định nẹp vít gãy hai xương
cẳng tay</t>
  </si>
  <si>
    <t>03.3689.0556</t>
  </si>
  <si>
    <t>Phẫu thuật đóng đinh nội tủy gãy 2
xương cẳng tay</t>
  </si>
  <si>
    <t>03.3690.0556</t>
  </si>
  <si>
    <t>Phẫu thuật đóng đinh nội tủy gãy 1
xương cẳng tay</t>
  </si>
  <si>
    <t>03.3694.0556</t>
  </si>
  <si>
    <t>Đặt vít gãy trật xương thuyền</t>
  </si>
  <si>
    <t>03.3703.0556</t>
  </si>
  <si>
    <t>Găm đinh Kirschner gãy đốt bàn nhiều
đốt bàn</t>
  </si>
  <si>
    <t>03.3712.0556</t>
  </si>
  <si>
    <t>Phẫu thuật gãy đốt bàn ngón tay kết hợp
xương với Kirschner hoặc nẹp vít</t>
  </si>
  <si>
    <t>03.3754.0556</t>
  </si>
  <si>
    <t>Néo ép hoặc buộc vòng chỉ thép gãy
xương bánh chè</t>
  </si>
  <si>
    <t>03.3758.0556</t>
  </si>
  <si>
    <t>Đóng đinh xương chày mở</t>
  </si>
  <si>
    <t>03.3778.0556</t>
  </si>
  <si>
    <t>Găm Kirschner trong gãy mắt cá</t>
  </si>
  <si>
    <t>03.3779.0556</t>
  </si>
  <si>
    <t>Kết hợp xương trong trong gãy xương
mác</t>
  </si>
  <si>
    <t>03.3785.0556</t>
  </si>
  <si>
    <t>Kết hợp xương điều trị gãy xương bàn,
xương ngón chân</t>
  </si>
  <si>
    <t>03.3786.0556</t>
  </si>
  <si>
    <t>Đặt vít gãy thân xương sên</t>
  </si>
  <si>
    <t>03.3787.0556</t>
  </si>
  <si>
    <t>Đặt nẹp vít trong gãy trật xương chêm</t>
  </si>
  <si>
    <t>03.3788.0556</t>
  </si>
  <si>
    <t>Phẫu thuật Kirschner gãy thân xương sên</t>
  </si>
  <si>
    <t>03.3789.0556</t>
  </si>
  <si>
    <t>Đặt nẹp vít gãy mắt cá trong, ngoài hoặc
Dupuytren</t>
  </si>
  <si>
    <t>10.0719.0556</t>
  </si>
  <si>
    <t>Phẫu thuật KHX gãy xương đòn</t>
  </si>
  <si>
    <t>10.0732.0556</t>
  </si>
  <si>
    <t>Phẫu thuật KHX gãy ròng rọc xương
cánh tay</t>
  </si>
  <si>
    <t>10.0733.0556</t>
  </si>
  <si>
    <t>Phẫu thuật KHX gãy lồi cầu ngoài xương
cánh tay</t>
  </si>
  <si>
    <t>10.0737.0556</t>
  </si>
  <si>
    <t>Phẫu thuật KHX gãy đài quay</t>
  </si>
  <si>
    <t>Phẫu thuật KHX gãy đầu dưới xương
quay</t>
  </si>
  <si>
    <t>10.0821.0556</t>
  </si>
  <si>
    <t>Phẫu thuật KHX gãy nội khớp đầu dưới
xương quay</t>
  </si>
  <si>
    <t>28.0335.0556</t>
  </si>
  <si>
    <t>Phẫu thuật KHX gãy phức tạp khớp
khuỷu</t>
  </si>
  <si>
    <t>10.0758.0556</t>
  </si>
  <si>
    <t>Phẫu thuật KHX gãy ổ cối phức tạp</t>
  </si>
  <si>
    <t>10.0760.0556</t>
  </si>
  <si>
    <t>Phẫu thuật KHX gãy phức tạp chỏm
xương đùi – trật háng</t>
  </si>
  <si>
    <t>Phẫu thuật KHX gãy mâm chày + thân
xương chày</t>
  </si>
  <si>
    <t>10.0782.0556</t>
  </si>
  <si>
    <t>Phẫu thuật KHX gãy đầu dưới xương
chày (Pilon)</t>
  </si>
  <si>
    <t>Phẫu thuật KHX gãy mắt cá kèm trật
khớp cổ chân</t>
  </si>
  <si>
    <t>10.0866.0556</t>
  </si>
  <si>
    <t>Phẫu thuật kết hợp xương gãy Pilon</t>
  </si>
  <si>
    <t>10.0867.0556</t>
  </si>
  <si>
    <t>Phẫu thuật kết hợp xương gãy xương sên
và trật khớp</t>
  </si>
  <si>
    <t>10.1037.0556</t>
  </si>
  <si>
    <t>Phẫu thuật tạo hình cung sau cột sống cổ
trong bệnh lý hẹp ống sống cổ đa tầng</t>
  </si>
  <si>
    <t>03.3656.0557</t>
  </si>
  <si>
    <t>Phẫu thuật kết hợp xương không mở ổ
gãy dưới C Arm</t>
  </si>
  <si>
    <t>7.608.000</t>
  </si>
  <si>
    <t>03.3737.0557</t>
  </si>
  <si>
    <t>Phẫu thuật đóng đinh xương đùi dưới C
Arm</t>
  </si>
  <si>
    <t>10.0827.0557</t>
  </si>
  <si>
    <t>KHX qua da bằng K.Wire gãy đầu dưới
xương quay</t>
  </si>
  <si>
    <t>7.349.000</t>
  </si>
  <si>
    <t>Phẫu thuật kết hợp xương trên màn hình
tăng sáng</t>
  </si>
  <si>
    <t>10.1037.0557</t>
  </si>
  <si>
    <t>03.2500.0558</t>
  </si>
  <si>
    <t>Cắt bỏ u xương thái dương</t>
  </si>
  <si>
    <t>6.125.000</t>
  </si>
  <si>
    <t>Chưa bao gồm phương tiện
cố định, phương tiên kết
hợp, xương nhân tạo, xương
bảo quản, sản phẩm sinh học
thay thế, xi măng sinh học
hoặc hóa học.</t>
  </si>
  <si>
    <t>03.2639.0558</t>
  </si>
  <si>
    <t>Cắt u xương sườn nhiều xương</t>
  </si>
  <si>
    <t>03.3651.0558</t>
  </si>
  <si>
    <t>Lấy bỏ tổ chức u điều trị u xương</t>
  </si>
  <si>
    <t>12.0173.0558</t>
  </si>
  <si>
    <t>12.0339.0558</t>
  </si>
  <si>
    <t>Cắt u nang tiêu xương, ghép xương</t>
  </si>
  <si>
    <t>12.0340.0558</t>
  </si>
  <si>
    <t>Cắt u tế bào khổng lồ, ghép xương</t>
  </si>
  <si>
    <t>03.2643.0558</t>
  </si>
  <si>
    <t>Cắt u xương sườn 1 xương</t>
  </si>
  <si>
    <t>5.866.000</t>
  </si>
  <si>
    <t>03.2758.0558</t>
  </si>
  <si>
    <t>Cắt u xương, sụn</t>
  </si>
  <si>
    <t>10.0967.0558</t>
  </si>
  <si>
    <t>Phẫu thuật lấy bỏ u xương</t>
  </si>
  <si>
    <t>10.0971.0558</t>
  </si>
  <si>
    <t>Lấy u xương (ghép xi măng)</t>
  </si>
  <si>
    <t>12.0167.0558</t>
  </si>
  <si>
    <t>12.0324.0558</t>
  </si>
  <si>
    <t>Cắt u xương sụn lành tính</t>
  </si>
  <si>
    <t>12.0325.0558</t>
  </si>
  <si>
    <t>03.3803.0559</t>
  </si>
  <si>
    <t>Nối gân gấp</t>
  </si>
  <si>
    <t>5.310.000</t>
  </si>
  <si>
    <t>Chưa bao gồm gân nhân tạo.</t>
  </si>
  <si>
    <t>10.0748.0559</t>
  </si>
  <si>
    <t>Phẫu thuật tổn thương dây chằng của đốt
bàn – ngón tay</t>
  </si>
  <si>
    <t>10.0749.0559</t>
  </si>
  <si>
    <t>Phẫu thuật tổn thương gân duỗi cẳng và
bàn ngón tay</t>
  </si>
  <si>
    <t>10.0750.0559</t>
  </si>
  <si>
    <t>Phẫu thuật tổn thương gân gấp của cổ tay
và cẳng tay</t>
  </si>
  <si>
    <t>10.0751.0559</t>
  </si>
  <si>
    <t>Phẫu thuật tổn thương gân gấp bàn – cổ
tay</t>
  </si>
  <si>
    <t>10.0774.0559</t>
  </si>
  <si>
    <t>Phẫu thuật lấy toàn bộ xương bánh chè</t>
  </si>
  <si>
    <t>10.0810.0559</t>
  </si>
  <si>
    <t>Phẫu thuật vết thương bàn tay tổn thương
gân duỗi</t>
  </si>
  <si>
    <t>10.0811.0559</t>
  </si>
  <si>
    <t>Phẫu thuật vết thương phần mềm tổn
thương gân gấp</t>
  </si>
  <si>
    <t>10.0818.0559</t>
  </si>
  <si>
    <t>Phẫu thuật tạo hình tổn thương dây
chằng mạn tính của ngón I</t>
  </si>
  <si>
    <t>10.0824.0559</t>
  </si>
  <si>
    <t>Phẫu thuật tái tạo dây chằng xương
thuyền</t>
  </si>
  <si>
    <t>10.0825.0559</t>
  </si>
  <si>
    <t>Phẫu thuật Tái tạo tổn thương mạn tính
dây chằng xương thuyền</t>
  </si>
  <si>
    <t>10.0826.0559</t>
  </si>
  <si>
    <t>Phẫu thuật tái tạo dây chằng bên của
ngón 1 bàn tay</t>
  </si>
  <si>
    <t>10.0839.0559</t>
  </si>
  <si>
    <t>Khâu tổn thương gân gấp vùng I, III, IV,
V</t>
  </si>
  <si>
    <t>10.0842.0559</t>
  </si>
  <si>
    <t>Khâu phục hồi tổn thương gân duỗi</t>
  </si>
  <si>
    <t>10.0877.0559</t>
  </si>
  <si>
    <t>Phẫu thuật tổn thương gân Achille</t>
  </si>
  <si>
    <t>10.0880.0559</t>
  </si>
  <si>
    <t>Phẫu thuật tổn thương gân cơ chày sau</t>
  </si>
  <si>
    <t>10.0881.0559</t>
  </si>
  <si>
    <t>Phẫu thuật điều trị tổn thương gân cơ
chóp xoay</t>
  </si>
  <si>
    <t>10.0882.0559</t>
  </si>
  <si>
    <t>Phẫu thuật đứt gân cơ nhị đầu</t>
  </si>
  <si>
    <t>10.0883.0559</t>
  </si>
  <si>
    <t>Phẫu thuật điều trị gân bánh chè</t>
  </si>
  <si>
    <t>10.0884.0559</t>
  </si>
  <si>
    <t>Phẫu thuật điều trị đứt gân cơ nhị đầu đùi</t>
  </si>
  <si>
    <t>10.0885.0559</t>
  </si>
  <si>
    <t>Phẫu thuật điều trị đứt gân Achille</t>
  </si>
  <si>
    <t>10.0888.0559</t>
  </si>
  <si>
    <t>Chuyển gân điều trị liệt đám rối thần
kinh cánh tay</t>
  </si>
  <si>
    <t>10.0889.0559</t>
  </si>
  <si>
    <t>Chuyển gân điều trị liệt thần kinh mác
chung</t>
  </si>
  <si>
    <t>28.0338.0559</t>
  </si>
  <si>
    <t>Phẫu thuật ghép gân gấp không sử dụng
vi phẫu thuật</t>
  </si>
  <si>
    <t>28.0340.0559</t>
  </si>
  <si>
    <t>Nối gân duỗi</t>
  </si>
  <si>
    <t>28.0342.0559</t>
  </si>
  <si>
    <t>Khâu nối thần kinh không sử dụng vi
phẫu thuật</t>
  </si>
  <si>
    <t>03.3804.0559</t>
  </si>
  <si>
    <t>Gỡ dính gân</t>
  </si>
  <si>
    <t>5.051.000</t>
  </si>
  <si>
    <t>03.3819.0559</t>
  </si>
  <si>
    <t>10.0875.0559</t>
  </si>
  <si>
    <t>Phẫu thuật tổn thương gân chày trước</t>
  </si>
  <si>
    <t>10.0876.0559</t>
  </si>
  <si>
    <t>Phẫu thuật tổn thương gân duỗi dài ngón I</t>
  </si>
  <si>
    <t>10.0878.0559</t>
  </si>
  <si>
    <t>Phẫu thuật tổn thương gân cơ mác bên</t>
  </si>
  <si>
    <t>10.0879.0559</t>
  </si>
  <si>
    <t>Phẫu thuật tổn thương gân gấp dài ngón I</t>
  </si>
  <si>
    <t>10.0963.0559</t>
  </si>
  <si>
    <t>Phẫu thuật nối gân duỗi/ kéo dài gân(1
gân)</t>
  </si>
  <si>
    <t>10.0964.0559</t>
  </si>
  <si>
    <t>Phẫu thuật nối gân gấp/ kéo dài gân (1
gân)</t>
  </si>
  <si>
    <t>28.0337.0559</t>
  </si>
  <si>
    <t>28.0344.0559</t>
  </si>
  <si>
    <t>Gỡ dính thần kinh</t>
  </si>
  <si>
    <t>03.3763.0559</t>
  </si>
  <si>
    <t>Phẫu thuật co gân Achille</t>
  </si>
  <si>
    <t>5.384.000</t>
  </si>
  <si>
    <t>10.0752.0559</t>
  </si>
  <si>
    <t>Phẫu thuật tổn thương gân gấp ở vùng
cấm (Vùng II)</t>
  </si>
  <si>
    <t>10.0840.0559</t>
  </si>
  <si>
    <t>Khâu tổn thương gân gấp bàn tay ở vùng
II</t>
  </si>
  <si>
    <t>10.0841.0559</t>
  </si>
  <si>
    <t>Tái tạo phục hồi tổn thương gân gấp 2 thì</t>
  </si>
  <si>
    <t>10.0886.0559</t>
  </si>
  <si>
    <t>Phẫu thuật điều trị đứt gân Achille tới
muộn</t>
  </si>
  <si>
    <t>03.2904.0561</t>
  </si>
  <si>
    <t>Phẫu thuật tạo hình khe hở chéo mặt 1
bên</t>
  </si>
  <si>
    <t>9.262.000</t>
  </si>
  <si>
    <t>Chưa bao gồm nẹp, vít thay
thế.</t>
  </si>
  <si>
    <t>03.2905.0561</t>
  </si>
  <si>
    <t>Phẫu thuật tạo hình khe hở chéo mặt 2
bên</t>
  </si>
  <si>
    <t>03.3049.0561</t>
  </si>
  <si>
    <t>Tạo hình hộp sọ</t>
  </si>
  <si>
    <t>03.4241.0561</t>
  </si>
  <si>
    <t>Phẫu thuật điều trị hẹp hộp sọ</t>
  </si>
  <si>
    <t>10.0075.0561</t>
  </si>
  <si>
    <t>Phẫu thuật tạo hình hộp sọ trong hẹp hộp
sọ</t>
  </si>
  <si>
    <t>28.0177.0561</t>
  </si>
  <si>
    <t>Phẫu thuật tạo hình khe hở sọ mặt số 0</t>
  </si>
  <si>
    <t>28.0178.0561</t>
  </si>
  <si>
    <t>Phẫu thuật tạo hình khe hở sọ mặt số 1 -
14</t>
  </si>
  <si>
    <t>28.0179.0561</t>
  </si>
  <si>
    <t>Phẫu thuật tạo hình khe hở sọ mặt số 2 -
13</t>
  </si>
  <si>
    <t>28.0180.0561</t>
  </si>
  <si>
    <t>Phẫu thuật tạo hình khe hở sọ mặt số 3 -
12</t>
  </si>
  <si>
    <t>28.0181.0561</t>
  </si>
  <si>
    <t>Phẫu thuật tạo hình khe hở sọ mặt số 4 -
11</t>
  </si>
  <si>
    <t>28.0182.0561</t>
  </si>
  <si>
    <t>Phẫu thuật tạo hình khe hở sọ mặt số 5 -
10</t>
  </si>
  <si>
    <t>28.0183.0561</t>
  </si>
  <si>
    <t>Phẫu thuật tạo hình khe hở sọ mặt số 6 - 9</t>
  </si>
  <si>
    <t>28.0184.0561</t>
  </si>
  <si>
    <t>Phẫu thuật tạo hình khe hở sọ mặt số 7</t>
  </si>
  <si>
    <t>28.0185.0561</t>
  </si>
  <si>
    <t>Phẫu thuật tạo hình khe hở sọ mặt số 8</t>
  </si>
  <si>
    <t>28.0186.0561</t>
  </si>
  <si>
    <t>Phẫu thuật tạo hình khe hở sọ mặt 2 bên</t>
  </si>
  <si>
    <t>28.0504.0561</t>
  </si>
  <si>
    <t>Tạo hình hộp sọ trong bệnh lý dính hộp
sọ, hẹp hộp sọ</t>
  </si>
  <si>
    <t>03.2764.0562</t>
  </si>
  <si>
    <t>Phẫu thuật ung thư- biểu mô tế bào
đáy/gai vùng mặt, đóng khuyết da</t>
  </si>
  <si>
    <t>7.315.000</t>
  </si>
  <si>
    <t>12.0104.0562</t>
  </si>
  <si>
    <t>Cắt ung thư da vùng mi mắt trên và tạo
hình</t>
  </si>
  <si>
    <t>12.0105.0562</t>
  </si>
  <si>
    <t>Cắt ung thư da vùng mi mắt dưới và tạo
hình</t>
  </si>
  <si>
    <t>28.0064.0562</t>
  </si>
  <si>
    <t>Phẫu thuật cắt bỏ khối u da ác tính mi mắt</t>
  </si>
  <si>
    <t>28.0160.0562</t>
  </si>
  <si>
    <t>Phẫu thuật cắt bỏ u da ác tính vành tai</t>
  </si>
  <si>
    <t>03.2445.0562</t>
  </si>
  <si>
    <t>Phẫu thuật ung thư biểu mô tế bào đáy
vùng mặt, tạo hình vạt da, đóng khuyết
da bằng phẫu thuật tạo hình thẩm mỹ
đường kính 1-5 cm</t>
  </si>
  <si>
    <t>7.389.000</t>
  </si>
  <si>
    <t>04.0051.0563</t>
  </si>
  <si>
    <t>Phẫu thuật tháo bỏ dụng cụ kết hợp
xương do lao cột sống</t>
  </si>
  <si>
    <t>3.196.000</t>
  </si>
  <si>
    <t>03.3900.0563</t>
  </si>
  <si>
    <t>Rút nẹp vít và các dụng cụ khác sau phẫu
thuật</t>
  </si>
  <si>
    <t>2.937.000</t>
  </si>
  <si>
    <t>03.3905.0563</t>
  </si>
  <si>
    <t>Rút chỉ thép xương ức</t>
  </si>
  <si>
    <t>10.0934.0563</t>
  </si>
  <si>
    <t>Rút đinh/tháo phương tiện kết hợp xương</t>
  </si>
  <si>
    <t>10.0984.0563</t>
  </si>
  <si>
    <t>Phẫu thuật rút nẹp, dụng cụ kết hợp
xương</t>
  </si>
  <si>
    <t>03.3901.0563</t>
  </si>
  <si>
    <t>Rút đinh các loại</t>
  </si>
  <si>
    <t>2.703.000</t>
  </si>
  <si>
    <t>10.1081.0564</t>
  </si>
  <si>
    <t>Phẫu thuật lấy thoát vị đĩa đệm cột sống
thắt lưng sử dụng nẹp cố định liên gai
sau (DIAM, Silicon, Coflex, Gelfix ...)</t>
  </si>
  <si>
    <t>10.451.000</t>
  </si>
  <si>
    <t>Chưa bao gồm DIAM,
SILICON, nẹp chữ U,
Aparius.</t>
  </si>
  <si>
    <t>03.3618.0565</t>
  </si>
  <si>
    <t>Tạo hình lồng ngực (cắt các xương sườn
ở mặt lồi trong vẹo cột sống để chỉnh
hình lồng ngực)</t>
  </si>
  <si>
    <t>13.979.000</t>
  </si>
  <si>
    <t>Chưa bao gồm xương bảo
quản, đốt sống nhân tạo, sản
phẩm sinh học thay thế
xương, miếng ghép cột sống,
đĩa đệm, nẹp, vít, ốc, khóa.</t>
  </si>
  <si>
    <t>03.3619.0565</t>
  </si>
  <si>
    <t>Phẫu thuật chỉnh vẹo cột sống ngực qua
đường sau</t>
  </si>
  <si>
    <t>03.3620.0565</t>
  </si>
  <si>
    <t>Phẫu thuật chỉnh gù cột sống ngực qua
đường sau</t>
  </si>
  <si>
    <t>03.3622.0565</t>
  </si>
  <si>
    <t>Phẫu thuật chỉnh vẹo cột sống đường
trước và hàn khớp</t>
  </si>
  <si>
    <t>03.3623.0565</t>
  </si>
  <si>
    <t>Phẫu thuật chỉnh vẹo gù sống đường
trước và hàn khớp</t>
  </si>
  <si>
    <t>03.3625.0565</t>
  </si>
  <si>
    <t>Phẫu thuật chỉnh vẹo cột sống</t>
  </si>
  <si>
    <t>03.3624.0565</t>
  </si>
  <si>
    <t>Phẫu thuật chỉnh gù cột sống phía trước
+ cố định cột sống và ghép xương</t>
  </si>
  <si>
    <t>14.053.000</t>
  </si>
  <si>
    <t>04.0050.0565</t>
  </si>
  <si>
    <t>Phẫu thuật chỉnh hình gù, vẹo do di
chứng lao cột sống</t>
  </si>
  <si>
    <t>10.1055.0565</t>
  </si>
  <si>
    <t>10.1056.0565</t>
  </si>
  <si>
    <t>Phẫu thuật chỉnh vẹo cột sống qua đường
sau</t>
  </si>
  <si>
    <t>10.1057.0565</t>
  </si>
  <si>
    <t>Phẫu thuật chỉnh gù cột sống qua đường
sau</t>
  </si>
  <si>
    <t>10.1058.0565</t>
  </si>
  <si>
    <t>Phẫu thuật chỉnh vẹo CS đường trước và
hàn khớp</t>
  </si>
  <si>
    <t>10.1059.0565</t>
  </si>
  <si>
    <t>Phẫu thuật chỉnh gù CS đường trước và
hàn khớp</t>
  </si>
  <si>
    <t>10.1036.0566</t>
  </si>
  <si>
    <t>Buộc vòng cố định C1-C2 lối sau</t>
  </si>
  <si>
    <t>7.854.000</t>
  </si>
  <si>
    <t>Chưa bao gồm đinh, nẹp,
vít, xương bảo quản, đốt
sống nhân tạo, sản phẩm
sinh học thay thế xương,
miếng ghép cột sống, đĩa
đệm nhân tạo, ốc, khóa.</t>
  </si>
  <si>
    <t>03.3054.0566</t>
  </si>
  <si>
    <t>Phẫu thuật gẫy trật đốt sống cổ, mỏm nha</t>
  </si>
  <si>
    <t>7.928.000</t>
  </si>
  <si>
    <t>03.3612.0566</t>
  </si>
  <si>
    <t>Kết hợp xương cột sống cổ lối trước</t>
  </si>
  <si>
    <t>03.3613.0566</t>
  </si>
  <si>
    <t>Kết hợp xương cột sống cổ lối sau</t>
  </si>
  <si>
    <t>04.0003.0566</t>
  </si>
  <si>
    <t>Phẫu thuật chỉnh hình lao cột sống cổ có
ghép xương và nẹp vít phía trước</t>
  </si>
  <si>
    <t>10.0056.0566</t>
  </si>
  <si>
    <t>Phẫu thuật cố định cột sống, lấy u có
ghép xương hoặc lồng titan</t>
  </si>
  <si>
    <t>10.1033.0566</t>
  </si>
  <si>
    <t>Phẫu thuật cố định C1-C2 điều trị mất
vững C1-C2</t>
  </si>
  <si>
    <t>10.1034.0566</t>
  </si>
  <si>
    <t>Phẫu thuật cố định chẩm cổ, ghép xương
với mất vững cột sống cổ cao do các
nguyên nhân (gãy chân cung, gãy mõm
nha, vỡ C1 …)</t>
  </si>
  <si>
    <t>10.1035.0566</t>
  </si>
  <si>
    <t>Phẫu thuật vít trực tiếp mỏm nha trong
điều trị gãy mỏm nha</t>
  </si>
  <si>
    <t>10.1038.0566</t>
  </si>
  <si>
    <t>Kết hợp xương nẹp vít cột sống cổ lối sau</t>
  </si>
  <si>
    <t>10.1046.0566</t>
  </si>
  <si>
    <t>Phẫu thuật lấy đĩa đệm, ghép xương và
cố định CS cổ (ACDF)</t>
  </si>
  <si>
    <t>10.1049.0566</t>
  </si>
  <si>
    <t>Phẫu thuật trượt bản lề cổ chẩm</t>
  </si>
  <si>
    <t>10.1093.0566</t>
  </si>
  <si>
    <t>Phẫu thuật bắt vít qua cuống cột sống
thắt lưng qua da + ghép xương liên thân
đốt qua lỗ liên hợp sử dụng hệ thống ống
nong</t>
  </si>
  <si>
    <t>03.3627.0567</t>
  </si>
  <si>
    <t>Nắn trượt và cố định cột sống trong trượt
đốt sống</t>
  </si>
  <si>
    <t>8.281.000</t>
  </si>
  <si>
    <t>03.3631.0567</t>
  </si>
  <si>
    <t>Cố định cột sống và hàn khớp qua liên
thân đường sau (PLiP)</t>
  </si>
  <si>
    <t>03.3632.0567</t>
  </si>
  <si>
    <t>Cố định cột sống và hàn khớp liên thân
đốt phía sau qua lỗ liên hợp (TLiP)</t>
  </si>
  <si>
    <t>10.1092.0567</t>
  </si>
  <si>
    <t>Phẫu thuật bắt vít qua cuống cột sống
thắt lưng qua da</t>
  </si>
  <si>
    <t>03.3615.0567</t>
  </si>
  <si>
    <t>Cố định cột sống ngực bằng hệ thống móc</t>
  </si>
  <si>
    <t>8.356.000</t>
  </si>
  <si>
    <t>03.3616.0567</t>
  </si>
  <si>
    <t>Cố định cột sống bằng vít qua cuống</t>
  </si>
  <si>
    <t>03.3641.0567</t>
  </si>
  <si>
    <t>Phẫu thuật kết hợp xương cột sống ngực</t>
  </si>
  <si>
    <t>03.3642.0567</t>
  </si>
  <si>
    <t>Phẫu thuật kết hợp xương cột sống thắt
lưng</t>
  </si>
  <si>
    <t>04.0045.0567</t>
  </si>
  <si>
    <t>Phẫu thuật giải ép tủy lối trước có ghép
xương tự thân và cố định cột sống lối sau
do lao cột sống ngực, thắt lưng</t>
  </si>
  <si>
    <t>04.0046.0567</t>
  </si>
  <si>
    <t>Phẫu thuật giải ép tủy lối sau, đặt dụng
cụ liên thân đốt (cage) và nẹp vít cố định
cột sống ngực, thắt lưng do lao</t>
  </si>
  <si>
    <t>04.0048.0567</t>
  </si>
  <si>
    <t>Phẫu thuật giải ép tủy, thay thế thân đốt
sống nhân tạo và nẹp vít cố định lối sau
do lao cột sống ngực, thắt lưng</t>
  </si>
  <si>
    <t>10.0056.0567</t>
  </si>
  <si>
    <t>10.1052.0567</t>
  </si>
  <si>
    <t>10.1062.0567</t>
  </si>
  <si>
    <t>Lấy bỏ thân đốt sống ngực và đặt lồng
titanium</t>
  </si>
  <si>
    <t>10.1063.0567</t>
  </si>
  <si>
    <t>Phẫu thuật cố định cột sống ngực bằng
nẹp vít qua cuống lối sau</t>
  </si>
  <si>
    <t>10.1064.0567</t>
  </si>
  <si>
    <t>Phẫu thuật cố định cột sống ngực bằng
cố định lối bên</t>
  </si>
  <si>
    <t>10.1065.0567</t>
  </si>
  <si>
    <t>Đặt nẹp cố định cột sống phía trước và
ghép xương (nẹp Kaneda, chữ Z)</t>
  </si>
  <si>
    <t>10.1067.0567</t>
  </si>
  <si>
    <t>Cố định cột sống và cánh chậu</t>
  </si>
  <si>
    <t>10.1068.0567</t>
  </si>
  <si>
    <t>Phẫu thuật cố định cột sống bằng vít qua
cuống</t>
  </si>
  <si>
    <t>10.1069.0567</t>
  </si>
  <si>
    <t>Phẫu thuật cố định cột sống sử dụng vít
loãng xương</t>
  </si>
  <si>
    <t>10.1070.0567</t>
  </si>
  <si>
    <t>Phẫu thuật cố định cột sống sử dụng hệ
thống định vị (Navigation)</t>
  </si>
  <si>
    <t>10.1072.0567</t>
  </si>
  <si>
    <t>Phẫu thuật cố định cột sống thắt lưng sử
dụng hệ thống nẹp bán động</t>
  </si>
  <si>
    <t>10.1073.0567</t>
  </si>
  <si>
    <t>Lấy đĩa đệm đốt sống, cố định CS và
ghép xương liên thân đốt đường trước
(xương tự thân có hoặc không có lồng
titanium) (ALIF)</t>
  </si>
  <si>
    <t>10.1074.0567</t>
  </si>
  <si>
    <t>Cố định CS và hàn khớp qua liên thân
đốt cột sống thắt lưng – cùng đường sau
(PLIF)</t>
  </si>
  <si>
    <t>10.1075.0567</t>
  </si>
  <si>
    <t>Cố định cột sống và hàn khớp liên thân
đốt cột sống thắt lưng – cùng đường sau
qua lỗ liên hợp (TLIF)</t>
  </si>
  <si>
    <t>10.1082.0567</t>
  </si>
  <si>
    <t>Phẫu thuật thay đĩa đệm nhân tạo cột
sống thắt lưng - cùng</t>
  </si>
  <si>
    <t>10.1095.0567</t>
  </si>
  <si>
    <t>Phẫu thuật vết thương tủy sống kết hợp
cố định cột sống</t>
  </si>
  <si>
    <t>03.3882.0568</t>
  </si>
  <si>
    <t>Tạo hình thân đốt sống qua da bằng đổ
cement</t>
  </si>
  <si>
    <t>8.810.000</t>
  </si>
  <si>
    <t>Chưa bao gồm kim chọc, xi
măng sinh học hoặc hóa học,
hệ thống bơm xi măng, bộ
bơm xi măng có bóng hoặc
không bóng.</t>
  </si>
  <si>
    <t>10.1083.0568</t>
  </si>
  <si>
    <t>Tạo hình thân đốt sống bằng bơm cement
sinh học qua cuống</t>
  </si>
  <si>
    <t>8.884.000</t>
  </si>
  <si>
    <t>10.1084.0568</t>
  </si>
  <si>
    <t>Tạo hình thân đốt sống bằng bơm cement
sinh học có bóng</t>
  </si>
  <si>
    <t>10.1085.0568</t>
  </si>
  <si>
    <t>Tạo hình thân đốt sống bằng bơm cement
sinh học có lồng titan</t>
  </si>
  <si>
    <t>10.1086.0568</t>
  </si>
  <si>
    <t>Bơm ciment qua đường ngoài cuống vào
thân đốt sống</t>
  </si>
  <si>
    <t>04.0044.0569</t>
  </si>
  <si>
    <t>Phẫu thuật giải ép tủy, thay thế thân đốt
sống nhân tạo và cố định lối trước do lao
cột sống cổ</t>
  </si>
  <si>
    <t>9.287.000</t>
  </si>
  <si>
    <t>Chưa bao gồm đinh, nẹp,
vít, ốc, khóa, xương bảo
quản, sản phẩm sinh học
thay thế xương, đốt sống
nhân tạo, đĩa đệm nhân tạo.</t>
  </si>
  <si>
    <t>04.0047.0569</t>
  </si>
  <si>
    <t>Phẫu thuật giải ép tủy, thay thế thân đốt
sống nhân tạo và nẹp vít cố định lối
trước do lao cột sống ngực, thắt lưng</t>
  </si>
  <si>
    <t>04.0048.0569</t>
  </si>
  <si>
    <t>10.1045.0569</t>
  </si>
  <si>
    <t>Phẫu thuật cắt thân đốt sống, ghép xương
và cố định CS cổ (ACCF)</t>
  </si>
  <si>
    <t>10.1061.0569</t>
  </si>
  <si>
    <t>Lấy bỏ thân đốt sống ngực và ghép xương</t>
  </si>
  <si>
    <t>10.1091.0570</t>
  </si>
  <si>
    <t>Phẫu thuật lấy đĩa đệm cột sống thắt lưng
qua da</t>
  </si>
  <si>
    <t>7.969.000</t>
  </si>
  <si>
    <t>Chưa bao gồm đĩa đệm
nhân tạo.</t>
  </si>
  <si>
    <t>03.3079.0570</t>
  </si>
  <si>
    <t>Phẫu thuật thoát vị đĩa đệm</t>
  </si>
  <si>
    <t>7.476.000</t>
  </si>
  <si>
    <t>10.1079.0570</t>
  </si>
  <si>
    <t>Phẫu thuật lấy thoát vị đĩa đệm cột sống
thắt lưng vi phẫu</t>
  </si>
  <si>
    <t>8.043.000</t>
  </si>
  <si>
    <t>10.1080.0570</t>
  </si>
  <si>
    <t>Phẫu thuật lấy thoát vị đĩa đệm cột sống
thắt lưng đa tầng</t>
  </si>
  <si>
    <t>03.3729.0571</t>
  </si>
  <si>
    <t>Phẫu thuật viêm xương khớp háng</t>
  </si>
  <si>
    <t>5.231.000</t>
  </si>
  <si>
    <t>03.3741.0571</t>
  </si>
  <si>
    <t>Phẫu thuật viêm xương đùi đục, mổ, nạo,
lấy xương chết, dẫn lưu</t>
  </si>
  <si>
    <t>03.3776.0571</t>
  </si>
  <si>
    <t>Phẫu thuật viêm xương cẳng chân: đục,
mổ, nạo, lấy xương chết, dẫn lưu</t>
  </si>
  <si>
    <t>03.3777.0571</t>
  </si>
  <si>
    <t>Phẫu thuật khoan xương có tưới rửa
kháng sinh liên tục điều trị viêm xương
tủy giai đoạn trung gian</t>
  </si>
  <si>
    <t>10.0037.0571</t>
  </si>
  <si>
    <t>Phẫu thuật điều trị viêm xương đốt sống</t>
  </si>
  <si>
    <t>10.0851.0571</t>
  </si>
  <si>
    <t>Phẫu thuật tạo hình điều trị tật thừa ngón
tay</t>
  </si>
  <si>
    <t>10.0859.0571</t>
  </si>
  <si>
    <t>Phẫu thuật bệnh lý nhiễm trùng bàn tay</t>
  </si>
  <si>
    <t>10.0980.0571</t>
  </si>
  <si>
    <t>Phẫu thuật nạo viêm + lấy xương chết</t>
  </si>
  <si>
    <t>03.3686.0571</t>
  </si>
  <si>
    <t>Phẫu thuật gãy mỏm trên ròng rọc xương
cánh tay</t>
  </si>
  <si>
    <t>4.972.000</t>
  </si>
  <si>
    <t>03.3695.0571</t>
  </si>
  <si>
    <t>Phẫu thuật chuyển cơ giang ngắn ngón 1
điều trị tách ngón 1 bẩm sinh</t>
  </si>
  <si>
    <t>03.3711.0571</t>
  </si>
  <si>
    <t>Tháo bỏ các ngón tay, đốt ngón tay</t>
  </si>
  <si>
    <t>03.3797.0571</t>
  </si>
  <si>
    <t>Tháo bỏ các ngón chân</t>
  </si>
  <si>
    <t>03.3798.0571</t>
  </si>
  <si>
    <t>Tháo đốt bàn</t>
  </si>
  <si>
    <t>03.3811.0571</t>
  </si>
  <si>
    <t>Cắt lọc da, cơ, cân trên 3% diện tích cơ
thể</t>
  </si>
  <si>
    <t>03.3816.0571</t>
  </si>
  <si>
    <t>Phẫu thuật vết thương bàn tay, cắt lọc
đơn thuần</t>
  </si>
  <si>
    <t>04.0017.0571</t>
  </si>
  <si>
    <t>Phẫu thuật nạo viêm lao xương cánh tay</t>
  </si>
  <si>
    <t>04.0018.0571</t>
  </si>
  <si>
    <t>Phẫu thuật nạo viêm lao xương cẳng tay</t>
  </si>
  <si>
    <t>04.0019.0571</t>
  </si>
  <si>
    <t>Phẫu thuật nạo viêm lao xương đốt bàn-
ngón tay</t>
  </si>
  <si>
    <t>04.0021.0571</t>
  </si>
  <si>
    <t>Phẫu thuật nạo viêm lao xương chậu</t>
  </si>
  <si>
    <t>04.0025.0571</t>
  </si>
  <si>
    <t>Phẫu thuật nạo viêm lao xương đùi</t>
  </si>
  <si>
    <t>04.0026.0571</t>
  </si>
  <si>
    <t>Phẫu thuật nạo viêm lao xương cẳng chân</t>
  </si>
  <si>
    <t>04.0027.0571</t>
  </si>
  <si>
    <t>Phẫu thuật nạo viêm lao xương bàn-ngón
chân</t>
  </si>
  <si>
    <t>04.0038.0571</t>
  </si>
  <si>
    <t>Phẫu thuật nạo viêm lao thành ngực</t>
  </si>
  <si>
    <t>04.0039.0571</t>
  </si>
  <si>
    <t>Phẫu thuật nạo dò hạch lao vùng cổ</t>
  </si>
  <si>
    <t>04.0040.0571</t>
  </si>
  <si>
    <t>Phẫu thuật nạo dò hạch lao vùng nách</t>
  </si>
  <si>
    <t>04.0041.0571</t>
  </si>
  <si>
    <t>Phẫu thuật nạo dò hạch lao vùng bẹn</t>
  </si>
  <si>
    <t>04.0057.0571</t>
  </si>
  <si>
    <t>Phẫu thuật nạo viêm lao xương sọ</t>
  </si>
  <si>
    <t>04.0058.0571</t>
  </si>
  <si>
    <t>Phẫu thuật nạo viêm lao xương ức</t>
  </si>
  <si>
    <t>07.0218.0571</t>
  </si>
  <si>
    <t>Cắt đoạn xương bàn chân trên người
bệnh đái tháo đường</t>
  </si>
  <si>
    <t>10.0862.0571</t>
  </si>
  <si>
    <t>Phẫu thuật làm mỏm cụt ngón và đốt bàn
ngón</t>
  </si>
  <si>
    <t>10.0874.0571</t>
  </si>
  <si>
    <t>Cụt chấn thương cổ và bàn chân</t>
  </si>
  <si>
    <t>10.0947.0571</t>
  </si>
  <si>
    <t>Phẫu thuật lấy xương chết, nạo viêm</t>
  </si>
  <si>
    <t>10.0952.0571</t>
  </si>
  <si>
    <t>Phẫu thuật sửa mỏm cụt chi</t>
  </si>
  <si>
    <t>10.0953.0571</t>
  </si>
  <si>
    <t>Phẫu thuật sửa mỏm cụt ngón tay/ngón
chân (1 ngón)</t>
  </si>
  <si>
    <t>10.0979.0571</t>
  </si>
  <si>
    <t>Phẫu thuật viêm xương</t>
  </si>
  <si>
    <t>28.0280.0571</t>
  </si>
  <si>
    <t>Phẫu thuật cắt bỏ tổ chức hoại tử trong ổ
loét tì đè</t>
  </si>
  <si>
    <t>03.3685.0571</t>
  </si>
  <si>
    <t>Phẫu thuật viêm xương cánh tay: đục,
mổ, nạo, lấy xương chết, dẫn lưu</t>
  </si>
  <si>
    <t>4.738.000</t>
  </si>
  <si>
    <t>03.3687.0571</t>
  </si>
  <si>
    <t>Phẫu thuật viêm xương cẳng tay đục, mổ,
nạo, dẫn lưu</t>
  </si>
  <si>
    <t>03.3710.0571</t>
  </si>
  <si>
    <t>Phẫu thuật cắt bỏ ngón tay thừa</t>
  </si>
  <si>
    <t>03.3077.0572</t>
  </si>
  <si>
    <t>Khâu nối dây thần kinh ngoại biên</t>
  </si>
  <si>
    <t>5.681.000</t>
  </si>
  <si>
    <t>03.3805.0572</t>
  </si>
  <si>
    <t>Khâu nối thần kinh</t>
  </si>
  <si>
    <t>03.3806.0572</t>
  </si>
  <si>
    <t>15.0256.0572</t>
  </si>
  <si>
    <t>Phẫu thuật khâu nối thần kinh ngoại biên
vùng mặt cổ</t>
  </si>
  <si>
    <t>10.0966.0572</t>
  </si>
  <si>
    <t>Phẫu thuật nối thần kinh (1 dây)</t>
  </si>
  <si>
    <t>5.422.000</t>
  </si>
  <si>
    <t>10.0887.0572</t>
  </si>
  <si>
    <t>Phẫu thuật điều trị tổn thương đám rối
thần kinh cánh tay</t>
  </si>
  <si>
    <t>5.755.000</t>
  </si>
  <si>
    <t>03.3801.0573</t>
  </si>
  <si>
    <t>Chuyển vạt da có cuống mạch</t>
  </si>
  <si>
    <t>5.905.000</t>
  </si>
  <si>
    <t>03.3802.0573</t>
  </si>
  <si>
    <t>Tạo hình các vạt da che phủ, vạt trượt</t>
  </si>
  <si>
    <t>03.3808.0573</t>
  </si>
  <si>
    <t>Phẫu thuật màng da cổ (Pterygium Colli)</t>
  </si>
  <si>
    <t>03.3820.0573</t>
  </si>
  <si>
    <t>Tạo hình bằng các vạt tại chỗ đơn giản</t>
  </si>
  <si>
    <t>03.3884.0573</t>
  </si>
  <si>
    <t>Đục nạo xương viêm và chuyển vạt che
phủ</t>
  </si>
  <si>
    <t>03.3894.0573</t>
  </si>
  <si>
    <t>Chuyển xoay vạt da, cơ ghép có cuống
mạch liền không nối</t>
  </si>
  <si>
    <t>03.3907.0573</t>
  </si>
  <si>
    <t>Chuyển xoay vạt da ghép có cuống mạch
liền không nối</t>
  </si>
  <si>
    <t>03.3908.0573</t>
  </si>
  <si>
    <t>Tạo hình bằng các vạt tự do đa dạng đơn
giản</t>
  </si>
  <si>
    <t>10.0893.0573</t>
  </si>
  <si>
    <t>Chuyễn vạt da cân - cơ cuống mạch liền</t>
  </si>
  <si>
    <t>10.0936.0573</t>
  </si>
  <si>
    <t>Phẫu thuật tạo hình bằng các vạt da có
cuống mạch liền</t>
  </si>
  <si>
    <t>10.0959.0573</t>
  </si>
  <si>
    <t>Phẫu thuật chuyển da, cơ che phủ</t>
  </si>
  <si>
    <t>12.0275.0573</t>
  </si>
  <si>
    <t>Tái tạo tuyến vú sau cắt ung thư vú</t>
  </si>
  <si>
    <t>12.0307.0573</t>
  </si>
  <si>
    <t>Phẫu thuật tái tạo vú bằng các vạt tự thân</t>
  </si>
  <si>
    <t>28.0003.0573</t>
  </si>
  <si>
    <t>Phẫu thuật che phủ vết thương khuyết da
đầu mang tóc bằng vạt tại chỗ</t>
  </si>
  <si>
    <t>28.0004.0573</t>
  </si>
  <si>
    <t>Phẫu thuật che phủ vết thương khuyết da
đầu mang tóc bằng vạt lân cận</t>
  </si>
  <si>
    <t>28.0041.0573</t>
  </si>
  <si>
    <t>Phẫu thuật tạo vạt da tại chỗ cho vết
thương khuyết toàn bộ mi trên</t>
  </si>
  <si>
    <t>28.0081.0573</t>
  </si>
  <si>
    <t>Tái tạo cung mày bằng vạt có cuống
mạch nuôi</t>
  </si>
  <si>
    <t>28.0090.0573</t>
  </si>
  <si>
    <t>Phẫu thuật tạo hình tháp mũi bằng vạt có
cuống mạch nuôi</t>
  </si>
  <si>
    <t>28.0091.0573</t>
  </si>
  <si>
    <t>Phẫu thuật tạo hình tháp mũi bằng vạt da
kế cận</t>
  </si>
  <si>
    <t>28.0093.0573</t>
  </si>
  <si>
    <t>Phẫu thuật tạo hình cánh mũi bằng các
vạt da có cuống mach nuôi</t>
  </si>
  <si>
    <t>28.0116.0573</t>
  </si>
  <si>
    <t>Phẫu thuật tạo hình môi toàn bộ bằng vạt
tại chỗ</t>
  </si>
  <si>
    <t>28.0147.0573</t>
  </si>
  <si>
    <t>Phẫu thuật tạo hình dựng vành tai trong
mất toàn bộ vành tai (thì 2)</t>
  </si>
  <si>
    <t>28.0253.0573</t>
  </si>
  <si>
    <t>Phẫu thuật thu nhỏ vú phì đại</t>
  </si>
  <si>
    <t>28.0278.0573</t>
  </si>
  <si>
    <t>Phẫu thuật Tạo hình khuyết phần cơ
thành bụng bằng vạt cân cơ lân cận</t>
  </si>
  <si>
    <t>28.0317.0573</t>
  </si>
  <si>
    <t>Phẫu thuật tạo hình các khuyết phần
mềm phức tạp cánh tay bằng vạt tại chỗ</t>
  </si>
  <si>
    <t>28.0318.0573</t>
  </si>
  <si>
    <t>Phẫu thuật tạo hình các khuyết phần
mềm phức tạp cẳng tay bằng vạt tại chỗ</t>
  </si>
  <si>
    <t>28.0319.0573</t>
  </si>
  <si>
    <t>Phẫu thuật tạo hình các khuyết phần
mềm phức tạp cánh tay bằng vạt lân cận</t>
  </si>
  <si>
    <t>28.0320.0573</t>
  </si>
  <si>
    <t>Phẫu thuật tạo hình các khuyết phần
mềm phức tạp cẳng tay bằng vạt lân cận</t>
  </si>
  <si>
    <t>28.0331.0573</t>
  </si>
  <si>
    <t>Phẫu thuật điều trị vết thương ngón tay
bằng các vạt da từ xa</t>
  </si>
  <si>
    <t>28.0363.0573</t>
  </si>
  <si>
    <t>Phẫu thuật sửa sẹo co nách bằng vạt da
tại chỗ</t>
  </si>
  <si>
    <t>28.0364.0573</t>
  </si>
  <si>
    <t>Phẫu thuật sửa sẹo co khuỷu bằng vạt tại
chỗ</t>
  </si>
  <si>
    <t>28.0365.0573</t>
  </si>
  <si>
    <t>Phẫu thuật sửa sẹo co nách bằng vạt da
cơ lân cận</t>
  </si>
  <si>
    <t>28.0380.0573</t>
  </si>
  <si>
    <t>Phẫu thuật tạo vạt trì hoãn cho bàn ngón
tay</t>
  </si>
  <si>
    <t>28.0390.0573</t>
  </si>
  <si>
    <t>Phẫu thuật tạo hình các khuyết da vùng
đùi bằng vạt da tại chỗ</t>
  </si>
  <si>
    <t>28.0391.0573</t>
  </si>
  <si>
    <t>Phẫu thuật tạo hình các khuyết da vùng
khoeo bằng vạt da tại chỗ</t>
  </si>
  <si>
    <t>28.0392.0573</t>
  </si>
  <si>
    <t>Phẫu thuật tạo hình các khuyết da vùng
cẳng chân bằng vạt da tại chỗ</t>
  </si>
  <si>
    <t>28.0393.0573</t>
  </si>
  <si>
    <t>Phẫu thuật tạo hình các khuyết da vùng
bàn chân bằng vạt da tại chỗ</t>
  </si>
  <si>
    <t>28.0394.0573</t>
  </si>
  <si>
    <t>Phẫu thuật tạo hình các khuyết da vùng
đùi bằng vạt da lân cận</t>
  </si>
  <si>
    <t>28.0395.0573</t>
  </si>
  <si>
    <t>Phẫu thuật tạo hình các khuyết da vùng
khoeo bằng vạt da lân cận</t>
  </si>
  <si>
    <t>28.0396.0573</t>
  </si>
  <si>
    <t>Phẫu thuật tạo hình các khuyết da vùng
cẳng chân bằng vạt da lân cận</t>
  </si>
  <si>
    <t>28.0397.0573</t>
  </si>
  <si>
    <t>Phẫu thuật tạo hình các khuyết da vùng
bàn chân bằng ghép da lân cận</t>
  </si>
  <si>
    <t>10.0895.0573</t>
  </si>
  <si>
    <t>Chuyển vạt cân cơ cánh tay trước</t>
  </si>
  <si>
    <t>5.646.000</t>
  </si>
  <si>
    <t>28.0094.0573</t>
  </si>
  <si>
    <t>Phẫu thuật tạo hình cánh mũi bằng ghép
phức hợp vành tai</t>
  </si>
  <si>
    <t>28.0107.0573</t>
  </si>
  <si>
    <t>Phẫu thuật tạo lỗ mũi</t>
  </si>
  <si>
    <t>28.0108.0573</t>
  </si>
  <si>
    <t>Phẫu thuật giải phóng sẹo chít hẹp lỗ mũi</t>
  </si>
  <si>
    <t>28.0118.0573</t>
  </si>
  <si>
    <t>Phẫu thuật tạo hình môi từng phần bằng
vạt tại chỗ</t>
  </si>
  <si>
    <t>28.0119.0573</t>
  </si>
  <si>
    <t>Phẫu thuật tạo hình môi từng phần bằng
vạt lân cận</t>
  </si>
  <si>
    <t>28.0200.0573</t>
  </si>
  <si>
    <t>Phẫu thuật sửa sẹo vùng cổ, mặt bằng vạt
da tại chỗ</t>
  </si>
  <si>
    <t>28.0201.0573</t>
  </si>
  <si>
    <t>Phẫu thuật sửa sẹo vùng cổ, mặt bằng vạt
da lân cận</t>
  </si>
  <si>
    <t>28.0324.0573</t>
  </si>
  <si>
    <t>Phẫu thuật điều trị vết thương bàn tay
bằng các vạt da tại chỗ</t>
  </si>
  <si>
    <t>28.0325.0573</t>
  </si>
  <si>
    <t>Phẫu thuật điều trị vết thương bàn tay
bằng các vạt da lân cận</t>
  </si>
  <si>
    <t>28.0329.0573</t>
  </si>
  <si>
    <t>Phẫu thuật điều trị vết thương ngón tay
bằng các vạt da tại chỗ</t>
  </si>
  <si>
    <t>28.0330.0573</t>
  </si>
  <si>
    <t>Phẫu thuật điều trị vết thương ngón tay
bằng các vạt da lân cận</t>
  </si>
  <si>
    <t>28.0372.0573</t>
  </si>
  <si>
    <t>Phẫu thuật sửa sẹo co cổ bàn tay bằng
ghép da tự thân</t>
  </si>
  <si>
    <t>10.0813.0573</t>
  </si>
  <si>
    <t>Phẫu thuật chuyển vạt che phủ phần
mềm cuống mạch liền</t>
  </si>
  <si>
    <t>5.979.000</t>
  </si>
  <si>
    <t>26.0036.0573</t>
  </si>
  <si>
    <t>Phẫu thuật tái tạo các tổn khuyết bằng
vạt vi phẫu</t>
  </si>
  <si>
    <t>26.0037.0573</t>
  </si>
  <si>
    <t>Phẫu thuật vi phẫu nối dương vật đứt rời</t>
  </si>
  <si>
    <t>28.0019.0573</t>
  </si>
  <si>
    <t>Phẫu thuật tạo hình che phủ khuyết phức
hợp vùng đầu bằng vạt da cân xương có
cuống nuôi</t>
  </si>
  <si>
    <t>07.0224.0574</t>
  </si>
  <si>
    <t>Ghép da tự thân bằng các mảnh da lớn,
dày toàn lớp da trên người bệnh đái tháo
đường</t>
  </si>
  <si>
    <t>7.140.000</t>
  </si>
  <si>
    <t>10.0962.0574</t>
  </si>
  <si>
    <t>Phẫu thuật vá da diện tích &gt;10cm²</t>
  </si>
  <si>
    <t>28.0287.0574</t>
  </si>
  <si>
    <t>Phẫu thuật ghép mảnh da dương vật bị
lột găng</t>
  </si>
  <si>
    <t>28.0305.0574</t>
  </si>
  <si>
    <t>Phẫu thuật tạo hình dị tật ngắn âm đạo
bằng vạt có cuống mạch nuôi</t>
  </si>
  <si>
    <t>03.3807.0574</t>
  </si>
  <si>
    <t>Vá da dày toàn bộ, diện tích bằng và trên
10cm²</t>
  </si>
  <si>
    <t>6.881.000</t>
  </si>
  <si>
    <t>07.0221.0574</t>
  </si>
  <si>
    <t>Ghép da tự thân bằng mảnh da tròn nhỏ
&lt;5mm trên người bệnh đái tháo đường</t>
  </si>
  <si>
    <t>07.0223.0574</t>
  </si>
  <si>
    <t>Ghép da tự thân bằng mảnh da mắt lưới
trên người bệnh đái tháo đường</t>
  </si>
  <si>
    <t>28.0013.0574</t>
  </si>
  <si>
    <t>Tạo hình khuyết da đầu bằng ghép da
mỏng</t>
  </si>
  <si>
    <t>28.0014.0574</t>
  </si>
  <si>
    <t>Tạo hình khuyết da đầu bằng ghép da dày</t>
  </si>
  <si>
    <t>28.0304.0574</t>
  </si>
  <si>
    <t>Phẫu thuật tạo hình dị tật ngắn âm đạo
bằng ghép da tự thân</t>
  </si>
  <si>
    <t>28.0373.0574</t>
  </si>
  <si>
    <t>Phẫu thuật sửa sẹo co ngón tay bằng
ghép da tự thân</t>
  </si>
  <si>
    <t>28.0385.0574</t>
  </si>
  <si>
    <t>Phẫu thuật tạo hình các khuyết da vùng
đùi bằng ghép da tự thân</t>
  </si>
  <si>
    <t>28.0386.0574</t>
  </si>
  <si>
    <t>Phẫu thuật tạo hình các khuyết da vùng
khoeo bằng ghép da tự thân</t>
  </si>
  <si>
    <t>28.0387.0574</t>
  </si>
  <si>
    <t>Phẫu thuật tạo hình các khuyết da vùng
cẳng bằng ghép da tự thân</t>
  </si>
  <si>
    <t>28.0008.0574</t>
  </si>
  <si>
    <t>Phẫu thuật điều trị da đầu đứt rời không
sử dụng kỹ thuật vi phẫu</t>
  </si>
  <si>
    <t>7.214.000</t>
  </si>
  <si>
    <t>03.1615.0575</t>
  </si>
  <si>
    <t>Ghép da hay vạt da điều trị hở mi do sẹo</t>
  </si>
  <si>
    <t>4.798.000</t>
  </si>
  <si>
    <t>03.1648.0575</t>
  </si>
  <si>
    <t>Ghép da dị loại độc lập</t>
  </si>
  <si>
    <t>10.0850.0575</t>
  </si>
  <si>
    <t>Phẫu thuật tạo hình điều trị tật dính ngón
tay</t>
  </si>
  <si>
    <t>14.0129.0575</t>
  </si>
  <si>
    <t>03.3783.0575</t>
  </si>
  <si>
    <t>Phẫu thuật điều trị tách bàn chân (càng
cua)</t>
  </si>
  <si>
    <t>03.3824.0575</t>
  </si>
  <si>
    <t>Vá da dầy toàn bộ, diện tích dưới 10cm²</t>
  </si>
  <si>
    <t>07.0222.0575</t>
  </si>
  <si>
    <t>Ghép da tự thân bằng mảnh da dài mỏng
trên người bệnh đái tháo đường</t>
  </si>
  <si>
    <t>10.0961.0575</t>
  </si>
  <si>
    <t>Phẫu thuật vá da diện tích từ 5-10cm²</t>
  </si>
  <si>
    <t>14.0173.0575</t>
  </si>
  <si>
    <t>Ghép da dị loại</t>
  </si>
  <si>
    <t>28.0013.0575</t>
  </si>
  <si>
    <t>28.0014.0575</t>
  </si>
  <si>
    <t>28.0066.0575</t>
  </si>
  <si>
    <t>Phẫu thuật ghép da tự thân vùng mi mắt</t>
  </si>
  <si>
    <t>28.0108.0575</t>
  </si>
  <si>
    <t>28.0304.0575</t>
  </si>
  <si>
    <t>28.0111.0575</t>
  </si>
  <si>
    <t>Phẫu thuật tái tạo khuyết nhỏ do vết
thương môi</t>
  </si>
  <si>
    <t>4.305.000</t>
  </si>
  <si>
    <t>28.0008.0575</t>
  </si>
  <si>
    <t>4.872.000</t>
  </si>
  <si>
    <t>16.0295.0576</t>
  </si>
  <si>
    <t>Phẫu thuật điều trị vết thương phần mềm
vùng hàm mặt có thiếu hổng tổ chức</t>
  </si>
  <si>
    <t>4.266.000</t>
  </si>
  <si>
    <t>10.0954.0576</t>
  </si>
  <si>
    <t>Phẫu thuật vết thương phần mềm đơn
giản/rách da đầu</t>
  </si>
  <si>
    <t>4.007.000</t>
  </si>
  <si>
    <t>03.3083.0576</t>
  </si>
  <si>
    <t>Cắt lọc, khâu vết thương rách da đầu</t>
  </si>
  <si>
    <t>3.773.000</t>
  </si>
  <si>
    <t>28.0161.0576</t>
  </si>
  <si>
    <t>Phẫu thuật khâu đơn giản vết thương
vùng mặt cổ</t>
  </si>
  <si>
    <t>28.0162.0576</t>
  </si>
  <si>
    <t>Phẫu thuật vết thương phần mềm vùng
hàm mặt không thiếu hổng tổ chức</t>
  </si>
  <si>
    <t>28.0288.0576</t>
  </si>
  <si>
    <t>Phẫu thuật điều trị vết thương dương vật</t>
  </si>
  <si>
    <t>10.0572.0577</t>
  </si>
  <si>
    <t>Phẫu thuật cắt lọc, xử lý vết thương tầng
sinh môn phức tạp</t>
  </si>
  <si>
    <t>8.003.000</t>
  </si>
  <si>
    <t>10.0808.0577</t>
  </si>
  <si>
    <t>Phẫu thuật dập nát phần mềm các cơ
quan vận động</t>
  </si>
  <si>
    <t>10.0861.0577</t>
  </si>
  <si>
    <t>Thương tích bàn tay phức tạp</t>
  </si>
  <si>
    <t>10.0955.0577</t>
  </si>
  <si>
    <t>Phẫu thuật vết thương phần mềm phức
tạp</t>
  </si>
  <si>
    <t>03.3691.0577</t>
  </si>
  <si>
    <t>Phẫu thuật bàn tay cấp cứu có tổn thương
phức tạp</t>
  </si>
  <si>
    <t>7.744.000</t>
  </si>
  <si>
    <t>03.3692.0577</t>
  </si>
  <si>
    <t>Phẫu thuật bàn tay, chỉnh hình phức tạp</t>
  </si>
  <si>
    <t>03.3774.0577</t>
  </si>
  <si>
    <t>Cắt lọc vết thương gẫy xương hở, nắn
chỉnh cố định tạm thời</t>
  </si>
  <si>
    <t>03.3800.0577</t>
  </si>
  <si>
    <t>Phẫu thuật bong lóc da và cơ phức tạp,
sâu, rộng sau chấn thương</t>
  </si>
  <si>
    <t>10.0807.0577</t>
  </si>
  <si>
    <t>Phẫu thuật thương tích phần mềm các cơ
quan vận động</t>
  </si>
  <si>
    <t>03.3793.0577</t>
  </si>
  <si>
    <t>7.510.000</t>
  </si>
  <si>
    <t>10.0001.0577</t>
  </si>
  <si>
    <t>Phẫu thuật xử lý vết thương da đầu phức
tạp</t>
  </si>
  <si>
    <t>8.077.000</t>
  </si>
  <si>
    <t>10.0812.0577</t>
  </si>
  <si>
    <t>Phẫu thuật vết thương phần mềm tổn
thương thần kinh giữa, thần kinh trụ,
thần kinh quay</t>
  </si>
  <si>
    <t>12.0402.0577</t>
  </si>
  <si>
    <t>Phẫu thuật cắt u thành ngực phức tạp</t>
  </si>
  <si>
    <t>28.0092.0578</t>
  </si>
  <si>
    <t>Phẫu thuật tạo hình tháp mũi bằng vạt da
từ xa</t>
  </si>
  <si>
    <t>8.817.000</t>
  </si>
  <si>
    <t>28.0120.0578</t>
  </si>
  <si>
    <t>Phẫu thuật tạo hình môi từng phần bằng
vạt từ xa</t>
  </si>
  <si>
    <t>03.3709.0578</t>
  </si>
  <si>
    <t>8.891.000</t>
  </si>
  <si>
    <t>10.0814.0578</t>
  </si>
  <si>
    <t>Phẫu thuật chuyển vạt che phủ phần
mềm cuống mạch rời</t>
  </si>
  <si>
    <t>10.0894.0578</t>
  </si>
  <si>
    <t>Ghép xương có cuống mạch nuôi</t>
  </si>
  <si>
    <t>26.0013.0578</t>
  </si>
  <si>
    <t>Phẫu thuật vi phẫu tạo hình các khuyết
hổng lớn vùng hàm mặt sử dụng vạt cơ
Delta</t>
  </si>
  <si>
    <t>26.0018.0578</t>
  </si>
  <si>
    <t>Phẫu thuật vi phẫu tái tạo lại các bộ phận
ở đầu, mặt (da đầu, mũi, tai, môi…)</t>
  </si>
  <si>
    <t>26.0028.0578</t>
  </si>
  <si>
    <t>Tạo hình vú bằng vi phẫu thuật sử dụng
vạt tự do</t>
  </si>
  <si>
    <t>26.0030.0578</t>
  </si>
  <si>
    <t>Tạo hình âm đạo hoặc tầng sinh môn
bằng vi phẫu thuật sử dụng vạt tự do</t>
  </si>
  <si>
    <t>26.0031.0578</t>
  </si>
  <si>
    <t>Tái tạo bộ phận sinh dục bằng vi phẫu
thuật sử dụng vạt tự do</t>
  </si>
  <si>
    <t>26.0032.0578</t>
  </si>
  <si>
    <t>Phủ khuyết rộng trên cơ thể bằng ghép vi
phẫu mạc nối, kết hợp với ghép da kinh
điển</t>
  </si>
  <si>
    <t>26.0033.0578</t>
  </si>
  <si>
    <t>Chuyển vạt da có nối hoặc ghép mạch vi
phẫu</t>
  </si>
  <si>
    <t>26.0035.0578</t>
  </si>
  <si>
    <t>Chuyển vạt cơ có nối hoặc ghép mạch vi
phẫu</t>
  </si>
  <si>
    <t>26.0046.0578</t>
  </si>
  <si>
    <t>Chuyển vạt phức hợp (da, cơ, xương,
thần kinh…) có nối hoặc ghép mạch vi
phẫu</t>
  </si>
  <si>
    <t>26.0047.0578</t>
  </si>
  <si>
    <t>Tạo hình dương vật bằng vi phẫu thuật</t>
  </si>
  <si>
    <t>26.0054.0578</t>
  </si>
  <si>
    <t>Phẫu thuật chuyển vạt cơ chức năng có
nối hoặc ghép mạch máu, thần kinh vi
phẫu</t>
  </si>
  <si>
    <t>26.0055.0578</t>
  </si>
  <si>
    <t>Phẫu thuật chuyển vạt da phục hồi cảm
giác có nối hoặc ghép mạch máu, thần
kinh vi phẫu</t>
  </si>
  <si>
    <t>26.0058.0578</t>
  </si>
  <si>
    <t>Chuyển hoặc ghép thần kinh bằng vi
phẫu thuật</t>
  </si>
  <si>
    <t>26.0059.0578</t>
  </si>
  <si>
    <t>26.0060.0578</t>
  </si>
  <si>
    <t>28.0005.0578</t>
  </si>
  <si>
    <t>Phẫu thuật che phủ vết thương khuyết da
đầu mang tóc bằng vạt tự do</t>
  </si>
  <si>
    <t>28.0077.0578</t>
  </si>
  <si>
    <t>Tái tạo toàn bộ mi bằng vạt tự do</t>
  </si>
  <si>
    <t>28.0086.0578</t>
  </si>
  <si>
    <t>Phẫu thuật ghép toàn bộ mũi đứt rời có
sử dụng vi phẫu</t>
  </si>
  <si>
    <t>28.0117.0578</t>
  </si>
  <si>
    <t>Phẫu thuật tạo hình môi toàn bộ bằng vạt
tự do</t>
  </si>
  <si>
    <t>28.0121.0578</t>
  </si>
  <si>
    <t>Phẫu thuật tạo hình môi kết hợp các
bộ phận xung quanh bằng kỹ thuật vi
phẫu</t>
  </si>
  <si>
    <t>28.0144.0578</t>
  </si>
  <si>
    <t>Phẫu thuật tạo hình khuyết bộ phận vành
tai bằng vạt da tự do</t>
  </si>
  <si>
    <t>10.0940.0579</t>
  </si>
  <si>
    <t>Phẫu thuật vi phẫu nối mạch chi</t>
  </si>
  <si>
    <t>11.944.000</t>
  </si>
  <si>
    <t>10.0157.0580</t>
  </si>
  <si>
    <t>Phẫu thuật điều trị vết thương – chấn
thương khí quản cổ</t>
  </si>
  <si>
    <t>15.188.000</t>
  </si>
  <si>
    <t>Chưa bao gồm Stent, bộ tim
phổi nhân tạo trong phẫu
thuật tim (ở người bệnh hẹp
khí - phế quản bẩm sinh).</t>
  </si>
  <si>
    <t>10.0158.0580</t>
  </si>
  <si>
    <t>Phẫu thuật điều trị vỡ phế quản do chấn
thương ngực</t>
  </si>
  <si>
    <t>10.0282.0580</t>
  </si>
  <si>
    <t>Phẫu thuật điều trị sẹo hẹp khí quản cổ -
ngực cao</t>
  </si>
  <si>
    <t>10.0171.0581</t>
  </si>
  <si>
    <t>Phẫu thuật điều trị vết thương mạch đốt
sống</t>
  </si>
  <si>
    <t>9.738.000</t>
  </si>
  <si>
    <t>10.0173.0581</t>
  </si>
  <si>
    <t>Phẫu thuật điều trị chấn thương – vết
thương mạch máu ngoại vi ở trẻ em</t>
  </si>
  <si>
    <t>10.0175.0581</t>
  </si>
  <si>
    <t>Phẫu thuật Hybrid trong cấp cứu mạch
máu (phẫu thuật mạch + can thiệp mạch)</t>
  </si>
  <si>
    <t>10.0180.0581</t>
  </si>
  <si>
    <t>Phẫu thuật thắt hẹp động mạch phổi
trong bệnh tim bẩm sinh có tăng áp lực
động mạch phổi nặng</t>
  </si>
  <si>
    <t>10.0239.0581</t>
  </si>
  <si>
    <t>Phẫu thuật điều trị viêm xương ức sau
mổ tim hở</t>
  </si>
  <si>
    <t>10.0253.0581</t>
  </si>
  <si>
    <t>Phẫu thuật điều trị phồng và giả phồng
động mạch tạng</t>
  </si>
  <si>
    <t>10.0267.0581</t>
  </si>
  <si>
    <t>Phẫu thuật bắc cầu tĩnh mạch cửa – tĩnh
mạch chủ dưới điều trị tăng áp lực tĩnh
mạch cửa</t>
  </si>
  <si>
    <t>10.0268.0581</t>
  </si>
  <si>
    <t>Phẫu thuật lại trong các bệnh lý mạch
máu ngoại vi</t>
  </si>
  <si>
    <t>10.0270.0581</t>
  </si>
  <si>
    <t>Phẫu thuật Hybrid điều trị bệnh mạch
máu (phẫu thuật mạch + can thiệp mạch)</t>
  </si>
  <si>
    <t>10.0297.0581</t>
  </si>
  <si>
    <t>Tán sỏi thận qua da bằng máy tán hơi +
siêu âm/ có C.Arm</t>
  </si>
  <si>
    <t>Tán sỏi thận qua da có C.Arm + siêu âm/
Laser</t>
  </si>
  <si>
    <t>10.0316.0581</t>
  </si>
  <si>
    <t>Phẫu thuật hở lấy sỏi thận sỏi niệu quản
+ kết hợp nội soi mềm để lấy toàn bộ sỏi</t>
  </si>
  <si>
    <t>10.0339.0581</t>
  </si>
  <si>
    <t>Phẫu thuật bàng quang lộ ngoài bằng nối
bàng quang với trực tràng theo kiểu
Duhamel</t>
  </si>
  <si>
    <t>10.0366.0581</t>
  </si>
  <si>
    <t>Phẫu thuật cắt toàn bộ tuyến tiền liệt
trong điều trị ung thư tuyến tiền liệt</t>
  </si>
  <si>
    <t>10.0387.0581</t>
  </si>
  <si>
    <t>Phẫu thuật tạo hình điều trị dị tật lộ bàng
quang bẩm sinh</t>
  </si>
  <si>
    <t>10.0388.0581</t>
  </si>
  <si>
    <t>Phẫu thuật tạo hình điều trị đa dị tật bàng
quang âm đạo, niệu đạo, trực tràng</t>
  </si>
  <si>
    <t>10.0629.0581</t>
  </si>
  <si>
    <t>Mở nhu mô gan lấy sỏi</t>
  </si>
  <si>
    <t>10.0844.0581</t>
  </si>
  <si>
    <t>Phẫu thuật thay khớp bàn, ngón tay nhân
tạo</t>
  </si>
  <si>
    <t>10.0848.0581</t>
  </si>
  <si>
    <t>Tạo hình thay thế khớp cổ tay</t>
  </si>
  <si>
    <t>10.1040.0581</t>
  </si>
  <si>
    <t>Phẫu thuật giải ép, lấy TVĐĐ cột sống
cổ đường sau vi phẫu</t>
  </si>
  <si>
    <t>10.1042.0581</t>
  </si>
  <si>
    <t>Phẫu thuật giải ép, ghép xương liên thân
đốt và cố định cột sống cổ đường trước</t>
  </si>
  <si>
    <t>10.1044.0581</t>
  </si>
  <si>
    <t>Phẫu thuật thay đĩa đệm nhân tạo cột
sống cổ</t>
  </si>
  <si>
    <t>10.1071.0581</t>
  </si>
  <si>
    <t>Phẫu thuật cố định bắt vít qua cuống
sống sử dụng hệ thống rô-bốt</t>
  </si>
  <si>
    <t>10.1087.0581</t>
  </si>
  <si>
    <t>Phẫu thuật lấy nhân thoát vị đĩa đệm ít
xâm lấn sử dụng hệ thống ống nong</t>
  </si>
  <si>
    <t>10.1104.0581</t>
  </si>
  <si>
    <t>Cắt cột tủy sống điều trị chứng đau thần
kinh</t>
  </si>
  <si>
    <t>10.1105.0581</t>
  </si>
  <si>
    <t>Phẫu thuật thần kinh chức năng điều trị
đau do co cứng, đau do ung thư</t>
  </si>
  <si>
    <t>10.1112.0581</t>
  </si>
  <si>
    <t>Phẫu thuật ứng dụng tế bào gốc điều trị
các bệnh lý thần kinh tủy sống</t>
  </si>
  <si>
    <t>28.0145.0581</t>
  </si>
  <si>
    <t>Phẫu thuật tạo hình toàn bộ vành tai bằng
sụn tự thân (thì 1)</t>
  </si>
  <si>
    <t>10.0129.0582</t>
  </si>
  <si>
    <t>Phẫu thuật phong bế hạch thần kinh tam
thoa (hạch Gasser) bằng nhiệt, qua da,
dưới hướng dẫn huỳnh quang</t>
  </si>
  <si>
    <t>6.140.000</t>
  </si>
  <si>
    <t>10.0130.0582</t>
  </si>
  <si>
    <t>Phẫu thuật điều trị giảm đau trong ung
thư</t>
  </si>
  <si>
    <t>10.0132.0582</t>
  </si>
  <si>
    <t>Phẫu thuật đặt điện cực vỏ não, qua
đường mở nắp sọ</t>
  </si>
  <si>
    <t>10.0134.0582</t>
  </si>
  <si>
    <t>Phẫu thuật đặt điện cực tủy sống qua da,
kèm theo bộ phát kích thích dưới da</t>
  </si>
  <si>
    <t>10.0135.0582</t>
  </si>
  <si>
    <t>Phẫu thuật đặt điện cực tủy sống, bằng
đường mở cung sau</t>
  </si>
  <si>
    <t>10.0167.0582</t>
  </si>
  <si>
    <t>Phẫu thuật điều trị vết thương - chấn
thương mạch máu chi</t>
  </si>
  <si>
    <t>10.0172.0582</t>
  </si>
  <si>
    <t>Phẫu thuật thắt các mạch máu lớn ngoại
vi</t>
  </si>
  <si>
    <t>10.0249.0582</t>
  </si>
  <si>
    <t>Phẫu thuật bắc cầu điều trị thiếu máu
mạn tính chi</t>
  </si>
  <si>
    <t>10.0250.0582</t>
  </si>
  <si>
    <t>Phẫu thuật điều trị tắc động mạch chi cấp
tính do huyết khối, mảnh sùi, dị vật</t>
  </si>
  <si>
    <t>10.0251.0582</t>
  </si>
  <si>
    <t>Phẫu thuật điều trị tắc động mạch chi bán
cấp tính</t>
  </si>
  <si>
    <t>10.0258.0582</t>
  </si>
  <si>
    <t>Phẫu thuật bắc cầu động mạch nách –
động mạch đùi</t>
  </si>
  <si>
    <t>10.0259.0582</t>
  </si>
  <si>
    <t>Phẫu thuật điều trị bệnh suy – giãn tĩnh
mạch chi dưới</t>
  </si>
  <si>
    <t>10.0261.0582</t>
  </si>
  <si>
    <t>Phẫu thuật cắt đường thông động – tĩnh
mạch chạy thận nhân tạo do biến chứng
hoặc sau ghép thận</t>
  </si>
  <si>
    <t>10.0262.0582</t>
  </si>
  <si>
    <t>Phẫu thuật điều trị phồng, giả phồng
động mạch chi</t>
  </si>
  <si>
    <t>10.0263.0582</t>
  </si>
  <si>
    <t>Phẫu thuật điều trị giả phồng động mạch
do tiêm chích ma túy</t>
  </si>
  <si>
    <t>10.0266.0582</t>
  </si>
  <si>
    <t>Phẫu thuật điều trị thông động – tĩnh
mạch chi</t>
  </si>
  <si>
    <t>10.0279.0582</t>
  </si>
  <si>
    <t>Phẫu thuật điều trị lõm ngực bẩm sinh</t>
  </si>
  <si>
    <t>10.0280.0582</t>
  </si>
  <si>
    <t>Phẫu thuật điều trị lồi xương ức (ức gà)</t>
  </si>
  <si>
    <t>10.0315.0582</t>
  </si>
  <si>
    <t>Phẫu thuật khâu bảo tồn hoặc cắt thận
bán phần trong chấn thương thận</t>
  </si>
  <si>
    <t>10.0338.0582</t>
  </si>
  <si>
    <t>Phẫu thuật ghép cơ cổ bàng quang</t>
  </si>
  <si>
    <t>10.0342.0582</t>
  </si>
  <si>
    <t>10.0447.0582</t>
  </si>
  <si>
    <t>Phẫu thuật Heller</t>
  </si>
  <si>
    <t>10.0605.0582</t>
  </si>
  <si>
    <t>Thắt động mạch gan (riêng, phải, trái)</t>
  </si>
  <si>
    <t>10.0611.0582</t>
  </si>
  <si>
    <t>Cắt chỏm nang gan</t>
  </si>
  <si>
    <t>10.0676.0582</t>
  </si>
  <si>
    <t>Khâu vết thương lách</t>
  </si>
  <si>
    <t>10.0677.0582</t>
  </si>
  <si>
    <t>Bảo tồn lách vỡ bằng lưới sinh học</t>
  </si>
  <si>
    <t>10.0689.0582</t>
  </si>
  <si>
    <t>Phẫu thuật khâu lỗ thủng cơ hoành do vết
thương</t>
  </si>
  <si>
    <t>10.0690.0582</t>
  </si>
  <si>
    <t>Phẫu thuật khâu vỡ cơ hoành</t>
  </si>
  <si>
    <t>10.0691.0582</t>
  </si>
  <si>
    <t>Phẫu thuật điều trị thoát vị cơ hoành</t>
  </si>
  <si>
    <t>10.0692.0582</t>
  </si>
  <si>
    <t>Phẫu thuật điều trị thoát vị khe hoành</t>
  </si>
  <si>
    <t>10.0693.0582</t>
  </si>
  <si>
    <t>Phẫu thuật điều trị thoát vị hoành bẩm
sinh (Bochdalek)</t>
  </si>
  <si>
    <t>10.0694.0582</t>
  </si>
  <si>
    <t>Phẫu thuật điều trị nhão cơ hoành</t>
  </si>
  <si>
    <t>10.0695.0582</t>
  </si>
  <si>
    <t>10.0823.0582</t>
  </si>
  <si>
    <t>Phẫu thuật và điều trị trật khớp quay trụ
dưới</t>
  </si>
  <si>
    <t>10.0829.0582</t>
  </si>
  <si>
    <t>Phẫu thuật phương pháp Suave.Kapandji
và điều trị viêm khớp quay trụ dưới</t>
  </si>
  <si>
    <t>10.1066.0582</t>
  </si>
  <si>
    <t>Cố định cột sống bằng buộc luồn chỉ
thép dưới cung sau đốt sống (phương
pháp Luqué)</t>
  </si>
  <si>
    <t>12.0256.0582</t>
  </si>
  <si>
    <t>Cắt u thận lành</t>
  </si>
  <si>
    <t>28.0012.0582</t>
  </si>
  <si>
    <t>Phẫu thuật cắt bỏ ung thư da vùng da đầu
từ 2cm trở lên</t>
  </si>
  <si>
    <t>28.0073.0582</t>
  </si>
  <si>
    <t>Tạo hình hốc mắt trong tật không nhãn
cầu để lắp mắt giả</t>
  </si>
  <si>
    <t>28.0099.0582</t>
  </si>
  <si>
    <t>Phẫu thuật sửa cánh mũi trong sẹo khe
hở môi kép</t>
  </si>
  <si>
    <t>10.1103.0582</t>
  </si>
  <si>
    <t>Phẫu thuật thần kinh chức năng cắt rễ
thần kinh chọn lọc</t>
  </si>
  <si>
    <t>6.214.000</t>
  </si>
  <si>
    <t>10.1106.0582</t>
  </si>
  <si>
    <t>Phẫu thuật tạo hình xương ức</t>
  </si>
  <si>
    <t>10.0392.0583</t>
  </si>
  <si>
    <t>Phẫu thuật điều trị són tiểu</t>
  </si>
  <si>
    <t>4.629.000</t>
  </si>
  <si>
    <t>10.0697.0583</t>
  </si>
  <si>
    <t>Phẫu thuật cắt u thành bụng</t>
  </si>
  <si>
    <t>10.0809.0583</t>
  </si>
  <si>
    <t>Phẫu thuật vết thương bàn tay</t>
  </si>
  <si>
    <t>03.3259.0583</t>
  </si>
  <si>
    <t>Khâu lại vết phẫu thuật lồng ngực bị
nhiễm khuẩn</t>
  </si>
  <si>
    <t>4.370.000</t>
  </si>
  <si>
    <t>03.3317.0583</t>
  </si>
  <si>
    <t>Phẫu thuật tháo lồng không cắt ruột</t>
  </si>
  <si>
    <t>04.0042.0583</t>
  </si>
  <si>
    <t>Phẫu thuật dẫn lưu áp xe lạnh vùng cổ do
lao cột sống cổ</t>
  </si>
  <si>
    <t>10.0241.0583</t>
  </si>
  <si>
    <t>Kỹ thuật đặt bóng đối xung động mạch
chủ</t>
  </si>
  <si>
    <t>10.0278.0583</t>
  </si>
  <si>
    <t>Phẫu thuật cắt u thành ngực</t>
  </si>
  <si>
    <t>10.0288.0583</t>
  </si>
  <si>
    <t>Phẫu thuật điều trị nhiễm trùng vết mổ
ngực</t>
  </si>
  <si>
    <t>10.0340.0583</t>
  </si>
  <si>
    <t>Treo cổ bàng quang điều trị đái rỉ ở nữ</t>
  </si>
  <si>
    <t>10.0341.0583</t>
  </si>
  <si>
    <t>Mổ sa bàng quang qua ngõ âm đạo (tạo
hình thành trước âm đạo)</t>
  </si>
  <si>
    <t>10.0351.0583</t>
  </si>
  <si>
    <t>Phẫu thuật đặt võng nâng cổ bàng quang
(Sling) trong tiểu không kiểm soát khi
gắng sức</t>
  </si>
  <si>
    <t>10.0393.0583</t>
  </si>
  <si>
    <t>Điều trị đái rỉ ở nữ bàng đặt miếng nâng
niệu đạo TOT</t>
  </si>
  <si>
    <t>10.0401.0583</t>
  </si>
  <si>
    <t>Cắt dương vật không vét hạch, cắt một
nửa dương vật</t>
  </si>
  <si>
    <t>10.0560.0583</t>
  </si>
  <si>
    <t>Phẫu thuật điều trị bệnh Verneuil</t>
  </si>
  <si>
    <t>10.0620.0583</t>
  </si>
  <si>
    <t>Mở thông túi mật</t>
  </si>
  <si>
    <t>10.0688.0583</t>
  </si>
  <si>
    <t>Phẫu thuật rò, nang ống rốn tràng, niệu
rốn</t>
  </si>
  <si>
    <t>10.0699.0583</t>
  </si>
  <si>
    <t>Khâu vết thương thành bụng</t>
  </si>
  <si>
    <t>10.0864.0583</t>
  </si>
  <si>
    <t>Phẫu thuật tháo khớp cổ tay</t>
  </si>
  <si>
    <t>12.0172.0583</t>
  </si>
  <si>
    <t>Phẫu thuật bóc u thành ngực</t>
  </si>
  <si>
    <t>12.0190.0583</t>
  </si>
  <si>
    <t>Cắt u máu, u bạch huyết thành ngực
đường kính dưới 5 cm</t>
  </si>
  <si>
    <t>12.0265.0583</t>
  </si>
  <si>
    <t>Cắt u lành dương vật</t>
  </si>
  <si>
    <t>28.0011.0583</t>
  </si>
  <si>
    <t>Phẫu thuật cắt bỏ ung thư da vùng da đầu
dưới 2cm</t>
  </si>
  <si>
    <t>28.0032.0583</t>
  </si>
  <si>
    <t>Phẫu thuật lấy mảnh xương sọ hoại tử</t>
  </si>
  <si>
    <t>28.0040.0583</t>
  </si>
  <si>
    <t>Phẫu thuật tái tạo cho vết thương góc mắt</t>
  </si>
  <si>
    <t>28.0065.0583</t>
  </si>
  <si>
    <t>Phẫu thuật ghép sụn mi mắt</t>
  </si>
  <si>
    <t>28.0071.0583</t>
  </si>
  <si>
    <t>Đặt bản Silicon điều trị lõm mắt</t>
  </si>
  <si>
    <t>28.0084.0583</t>
  </si>
  <si>
    <t>Phẫu thuật ghép bộ phận mũi đứt rời
không sử dụng vi phẫu</t>
  </si>
  <si>
    <t>28.0098.0583</t>
  </si>
  <si>
    <t>Phẫu thuật sửa cánh mũi trong sẹo khe
hở môi đơn</t>
  </si>
  <si>
    <t>28.0134.0583</t>
  </si>
  <si>
    <t>Phẫu thuật tạo hình nhân trung</t>
  </si>
  <si>
    <t>28.0138.0583</t>
  </si>
  <si>
    <t>Phẫu thuật ghép mảnh nhỏ vành tai đứt
rời</t>
  </si>
  <si>
    <t>28.0425.0583</t>
  </si>
  <si>
    <t>Phẫu thuật chỉnh sửa các biến chứng sau
mổ thẩm mỹ vùng mắt</t>
  </si>
  <si>
    <t>28.0435.0583</t>
  </si>
  <si>
    <t>Phẫu thuật chỉnh sửa các biến chứng sau
mổ nâng mũi</t>
  </si>
  <si>
    <t>10.0398.0584</t>
  </si>
  <si>
    <t>Phẫu thuật tái tạo miệng sáo do hẹp
miệng sáo</t>
  </si>
  <si>
    <t>2.977.000</t>
  </si>
  <si>
    <t>10.0567.0584</t>
  </si>
  <si>
    <t>Cắt u lành tính ống hậu môn (u cơ,
polyp…)</t>
  </si>
  <si>
    <t>2.743.000</t>
  </si>
  <si>
    <t>10.0359.0584</t>
  </si>
  <si>
    <t>Dẫn lưu bàng quang đơn thuần</t>
  </si>
  <si>
    <t>10.0410.0584</t>
  </si>
  <si>
    <t>Cắt bỏ bao da qui đầu do dính hoặc dài</t>
  </si>
  <si>
    <t>10.0412.0584</t>
  </si>
  <si>
    <t>Mở rộng lỗ sáo</t>
  </si>
  <si>
    <t>10.0566.0584</t>
  </si>
  <si>
    <t>Phẫu thuật cắt u nhú ống hậu môn
(condylome)</t>
  </si>
  <si>
    <t>28.0382.0584</t>
  </si>
  <si>
    <t>Phẫu thuật ghép móng</t>
  </si>
  <si>
    <t>10.0344.0585</t>
  </si>
  <si>
    <t>Dẫn lưu bàng quang bằng chọc trôca</t>
  </si>
  <si>
    <t>1.590.000</t>
  </si>
  <si>
    <t>28.0133.0587</t>
  </si>
  <si>
    <t>Phẫu thuật tạo hình sẹo dính mép</t>
  </si>
  <si>
    <t>1.291.000</t>
  </si>
  <si>
    <t>2.337.000</t>
  </si>
  <si>
    <t>1.740.000</t>
  </si>
  <si>
    <t>12.0302.0590</t>
  </si>
  <si>
    <t>Bóc nhân ung thư nguyên bào nuôi di
căn âm đạo</t>
  </si>
  <si>
    <t>3.872.000</t>
  </si>
  <si>
    <t>13.0114.0590</t>
  </si>
  <si>
    <t>2.036.000</t>
  </si>
  <si>
    <t>1.801.000</t>
  </si>
  <si>
    <t>1.438.000</t>
  </si>
  <si>
    <t>12.0254.0592</t>
  </si>
  <si>
    <t>Cắt âm vật, vét hạch bẹn 2 bên do ung thư</t>
  </si>
  <si>
    <t>6.230.000</t>
  </si>
  <si>
    <t>12.0304.0592</t>
  </si>
  <si>
    <t>Cắt âm hộ ung thư, vét hạch bẹn hai bên</t>
  </si>
  <si>
    <t>13.0176.0592</t>
  </si>
  <si>
    <t>Cắt âm hộ + vét hạch bẹn hai bên</t>
  </si>
  <si>
    <t>12.0305.0593</t>
  </si>
  <si>
    <t>Cắt bỏ âm hộ đơn thuần</t>
  </si>
  <si>
    <t>4.597.000</t>
  </si>
  <si>
    <t>13.0177.0593</t>
  </si>
  <si>
    <t>4.338.000</t>
  </si>
  <si>
    <t>13.0117.0595</t>
  </si>
  <si>
    <t>Cắt cổ tử cung trên bệnh nhân đã mổ cắt
tử cung bán phần đường bụng</t>
  </si>
  <si>
    <t>6.439.000</t>
  </si>
  <si>
    <t>13.0118.0595</t>
  </si>
  <si>
    <t>Cắt cổ tử cung trên bệnh nhân đã mổ cắt
tử cung bán phần đường âm đạo</t>
  </si>
  <si>
    <t>12.0290.0596</t>
  </si>
  <si>
    <t>Cắt cổ tử cung trên bệnh nhân đã mổ cắt
tử cung bán phần (đường bụng, đường
âm đạo)</t>
  </si>
  <si>
    <t>8.363.000</t>
  </si>
  <si>
    <t>13.0119.0596</t>
  </si>
  <si>
    <t>Cắt cổ tử cung trên bệnh nhân đã mổ cắt
tử cung bán phần đường âm đạo kết hợp
nội soi</t>
  </si>
  <si>
    <t>3.633.000</t>
  </si>
  <si>
    <t>3.399.000</t>
  </si>
  <si>
    <t>Cắt u tiểu khung thuộc tử cung, buồng
trứng to, dính, cắm sâu trong tiểu khung</t>
  </si>
  <si>
    <t>10.083.000</t>
  </si>
  <si>
    <t>12.0270.0599</t>
  </si>
  <si>
    <t>Phẫu thuật cắt khối u vú ác tính + vét
hạch nách</t>
  </si>
  <si>
    <t>8.648.000</t>
  </si>
  <si>
    <t>12.0271.0599</t>
  </si>
  <si>
    <t>Cắt vú theo phương pháp Patey + Cắt
buồng trứng hai bên</t>
  </si>
  <si>
    <t>12.0272.0599</t>
  </si>
  <si>
    <t>Phẫu thuật cắt bỏ tuyến vú cải biên
(Patey) do ung thư vú</t>
  </si>
  <si>
    <t>12.0273.0599</t>
  </si>
  <si>
    <t>Phẫu thuật bảo tồn, vét hạch nách trong
ung thư- tuyến vú</t>
  </si>
  <si>
    <t>13.0168.0599</t>
  </si>
  <si>
    <t>Cắt vú theo phương pháp Patey + vét
hạch nách</t>
  </si>
  <si>
    <t>13.0169.0599</t>
  </si>
  <si>
    <t>Cắt ung thư vú tiết kiệm da - tạo hình
ngay</t>
  </si>
  <si>
    <t>8.722.000</t>
  </si>
  <si>
    <t>03.3399.0600</t>
  </si>
  <si>
    <t>Dẫn lưu áp xe hậu môn đơn giản</t>
  </si>
  <si>
    <t>1.504.000</t>
  </si>
  <si>
    <t>1.125.000</t>
  </si>
  <si>
    <t>1.363.000</t>
  </si>
  <si>
    <t>1.350.000</t>
  </si>
  <si>
    <t>Chích rạch màng trinh điều trị ứ dịch âm
đạo, tử cung</t>
  </si>
  <si>
    <t>1.236.000</t>
  </si>
  <si>
    <t>13.0162.0604</t>
  </si>
  <si>
    <t>Chọc dẫn lưu dịch cổ chướng trong ung
thư buồng trứng</t>
  </si>
  <si>
    <t>1.699.000</t>
  </si>
  <si>
    <t>Chọc nang buồng trứng đường âm đạo
dưới siêu âm</t>
  </si>
  <si>
    <t>2.695.000</t>
  </si>
  <si>
    <t>13.0046.0608</t>
  </si>
  <si>
    <t>Chọc ối điều trị đa ối</t>
  </si>
  <si>
    <t>1.199.000</t>
  </si>
  <si>
    <t>18.0626.0608</t>
  </si>
  <si>
    <t>Chọc ối dưới hướng dẫn của siêu âm</t>
  </si>
  <si>
    <t>1.280.000</t>
  </si>
  <si>
    <t>13.0100.0610</t>
  </si>
  <si>
    <t>Đặt mảnh ghép tổng hợp điều trị sa tạng
vùng chậu</t>
  </si>
  <si>
    <t>8.878.000</t>
  </si>
  <si>
    <t>1.826.000</t>
  </si>
  <si>
    <t>1.075.000</t>
  </si>
  <si>
    <t>2.426.000</t>
  </si>
  <si>
    <t>03.2255.0616</t>
  </si>
  <si>
    <t>Đóng rò trực tràng - âm đạo hoặc rò tiết
niệu- sinh dục</t>
  </si>
  <si>
    <t>6.867.000</t>
  </si>
  <si>
    <t>13.0120.0616</t>
  </si>
  <si>
    <t>Đóng rò trực tràng - âm đạo hoặc rò tiết
niệu - sinh dục</t>
  </si>
  <si>
    <t>1.774.000</t>
  </si>
  <si>
    <t>13.0028.0617</t>
  </si>
  <si>
    <t>Giác hút</t>
  </si>
  <si>
    <t>3.900.000</t>
  </si>
  <si>
    <t>3.057.000</t>
  </si>
  <si>
    <t>10.0569.0624</t>
  </si>
  <si>
    <t>Phẫu thuật điều trị đứt cơ thắt hậu môn</t>
  </si>
  <si>
    <t>3.739.000</t>
  </si>
  <si>
    <t>10.0570.0624</t>
  </si>
  <si>
    <t>Phẫu thuật điều trị đại tiện mất tự chủ</t>
  </si>
  <si>
    <t>3.246.000</t>
  </si>
  <si>
    <t>4.602.000</t>
  </si>
  <si>
    <t>03.2726.0627</t>
  </si>
  <si>
    <t>Cắt cụt cổ tử cung</t>
  </si>
  <si>
    <t>4.676.000</t>
  </si>
  <si>
    <t>03.2247.0627</t>
  </si>
  <si>
    <t>4.566.000</t>
  </si>
  <si>
    <t>13.0141.0627</t>
  </si>
  <si>
    <t>10.0698.0628</t>
  </si>
  <si>
    <t>Phẫu thuật khâu phục hồi thành bụng do
toác vết mổ</t>
  </si>
  <si>
    <t>4.482.000</t>
  </si>
  <si>
    <t>Làm lại vết mổ thành bụng (bục, tụ máu,
nhiễm khuẩn...) sau phẫu thuật sản phụ
khoa</t>
  </si>
  <si>
    <t>3.989.000</t>
  </si>
  <si>
    <t>13.0222.0631</t>
  </si>
  <si>
    <t>Lấy dụng cụ tử cung trong ổ bụng qua
đường rạch nhỏ</t>
  </si>
  <si>
    <t>4.912.000</t>
  </si>
  <si>
    <t>13.0224.0631</t>
  </si>
  <si>
    <t>Triệt sản nữ qua đường rạch nhỏ</t>
  </si>
  <si>
    <t>13.0240.0631</t>
  </si>
  <si>
    <t>Hút thai + Triệt sản qua đường rạch nhỏ</t>
  </si>
  <si>
    <t>10.0571.0632</t>
  </si>
  <si>
    <t>Phẫu thuật cắt lọc, xử lý vết thương tầng
sinh môn đơn giản</t>
  </si>
  <si>
    <t>3.971.000</t>
  </si>
  <si>
    <t>3.737.000</t>
  </si>
  <si>
    <t>12.0303.0633</t>
  </si>
  <si>
    <t>Mở bụng bóc nhân ung thư nguyên bào
nuôi bảo tồn tử cung</t>
  </si>
  <si>
    <t>5.399.000</t>
  </si>
  <si>
    <t>13.0113.0633</t>
  </si>
  <si>
    <t>1.402.000</t>
  </si>
  <si>
    <t>6.283.000</t>
  </si>
  <si>
    <t>Nội soi buồng tử cung + sinh thiết buồng
tử cung</t>
  </si>
  <si>
    <t>Nội soi buồng tử cung + nạo buồng tử
cung</t>
  </si>
  <si>
    <t>4.394.000</t>
  </si>
  <si>
    <t>13.0025.0638</t>
  </si>
  <si>
    <t>Nội xoay thai</t>
  </si>
  <si>
    <t>1.764.000</t>
  </si>
  <si>
    <t>Phá thai bằng phương pháp nong và gắp
từ tuần thứ 13 đến hết tuần thứ 18</t>
  </si>
  <si>
    <t>1.682.000</t>
  </si>
  <si>
    <t>Phá thai to từ 13 tuần đến 22 tuần bằng
phương pháp đặt túi nước</t>
  </si>
  <si>
    <t>1.474.000</t>
  </si>
  <si>
    <t>7.371.000</t>
  </si>
  <si>
    <t>Phẫu thuật bóc khối lạc nội mạc tử cung
ở tầng sinh môn, thành bụng</t>
  </si>
  <si>
    <t>4.493.000</t>
  </si>
  <si>
    <t>03.2253.0651</t>
  </si>
  <si>
    <t>Phẫu thuật cắt âm vật phì đại</t>
  </si>
  <si>
    <t>4.436.000</t>
  </si>
  <si>
    <t>13.0110.0651</t>
  </si>
  <si>
    <t>28.0296.0651</t>
  </si>
  <si>
    <t>Phẫu thuật cắt bỏ âm vật</t>
  </si>
  <si>
    <t>4.201.000</t>
  </si>
  <si>
    <t>13.0017.0652</t>
  </si>
  <si>
    <t>Phẫu thuật cắt lọc vết mổ, khâu lại tử
cung sau mổ lấy thai</t>
  </si>
  <si>
    <t>6.703.000</t>
  </si>
  <si>
    <t>13.0170.0653</t>
  </si>
  <si>
    <t>4.947.000</t>
  </si>
  <si>
    <t>4.688.000</t>
  </si>
  <si>
    <t>12.0269.0653</t>
  </si>
  <si>
    <t>Phẫu thuật cắt một phần tuyến vú</t>
  </si>
  <si>
    <t>12.0323.0653</t>
  </si>
  <si>
    <t>Phẫu thuật phì đại tuyến vú nam</t>
  </si>
  <si>
    <t>13.0172.0653</t>
  </si>
  <si>
    <t>28.0266.0653</t>
  </si>
  <si>
    <t>Phẫu thuật cắt bỏ vú thừa</t>
  </si>
  <si>
    <t>28.0267.0653</t>
  </si>
  <si>
    <t>Phẫu thuật cắt bỏ u tuyến vú lành tính
philoid</t>
  </si>
  <si>
    <t>28.0264.0653</t>
  </si>
  <si>
    <t>Phẫu thuật cắt bỏ u xơ vú</t>
  </si>
  <si>
    <t>4.454.000</t>
  </si>
  <si>
    <t>28.0265.0653</t>
  </si>
  <si>
    <t>Phẫu thuật cắt bỏ tuyến vú phụ</t>
  </si>
  <si>
    <t>Phẫu thuật cắt polip buồng tử cung
(đường bụng, đường âm đạo)</t>
  </si>
  <si>
    <t>12.0289.0654</t>
  </si>
  <si>
    <t>Phẫu thuật cắt polip buồng tử cung</t>
  </si>
  <si>
    <t>6.188.000</t>
  </si>
  <si>
    <t>12.0278.0655</t>
  </si>
  <si>
    <t>Cắt polyp cổ tử cung</t>
  </si>
  <si>
    <t>3.083.000</t>
  </si>
  <si>
    <t>13.0143.0655</t>
  </si>
  <si>
    <t>Phẫu thuật cắt polip cổ tử cung</t>
  </si>
  <si>
    <t>13.0111.0656</t>
  </si>
  <si>
    <t>Phẫu thuật cắt tinh hoàn lạc chỗ</t>
  </si>
  <si>
    <t>4.547.000</t>
  </si>
  <si>
    <t>13.0067.0657</t>
  </si>
  <si>
    <t>Phẫu thuật cắt tử cung đường âm đạo</t>
  </si>
  <si>
    <t>6.475.000</t>
  </si>
  <si>
    <t>13.0066.0658</t>
  </si>
  <si>
    <t>Phẫu thuật cắt tử cung đường âm đạo có
sự hỗ trợ của nội soi</t>
  </si>
  <si>
    <t>8.870.000</t>
  </si>
  <si>
    <t>Phẫu thuật cắt tử cung tình trạng người
bệnh nặng, viêm phúc mạc nặng, kèm vỡ
tạng trong tiểu khung, vỡ tử cung phức
tạp</t>
  </si>
  <si>
    <t>13.014.000</t>
  </si>
  <si>
    <t>13.0010.0660</t>
  </si>
  <si>
    <t>Phẫu thuật cắt tử cung và thắt động mạch
hạ vị do chảy máu thứ phát sau phẫu
thuật sản khoa</t>
  </si>
  <si>
    <t>11.433.000</t>
  </si>
  <si>
    <t>03.2723.0661</t>
  </si>
  <si>
    <t>Cắt ung thư- buồng trứng lan rộng</t>
  </si>
  <si>
    <t>10.038.000</t>
  </si>
  <si>
    <t>Cắt ung thư buồng trứng kèm cắt tử cung
hoàn toàn + 2 phần phụ + mạc nối lớn</t>
  </si>
  <si>
    <t>12.0297.0661</t>
  </si>
  <si>
    <t>Cắt toàn bộ tử cung, hai phần phụ và mạc
nối lớn điều trị ung thư buồng trứng</t>
  </si>
  <si>
    <t>12.0300.0661</t>
  </si>
  <si>
    <t>13.0059.0661</t>
  </si>
  <si>
    <t>Phẫu thuật cắt ung thư- buồng trứng + tử
cung hoàn toàn + 2 phần phụ + mạc nối
lớn</t>
  </si>
  <si>
    <t>10.112.000</t>
  </si>
  <si>
    <t>03.2252.0662</t>
  </si>
  <si>
    <t>Phẫu thuật cắt vách ngăn âm đạo, mở
thông âm đạo</t>
  </si>
  <si>
    <t>4.734.000</t>
  </si>
  <si>
    <t>13.0109.0662</t>
  </si>
  <si>
    <t>4.475.000</t>
  </si>
  <si>
    <t>28.0299.0662</t>
  </si>
  <si>
    <t>Phãu thuật cắt bỏ vách ngăn âm đạo</t>
  </si>
  <si>
    <t>03.3595.0662</t>
  </si>
  <si>
    <t>Tách màng ngăn âm hộ</t>
  </si>
  <si>
    <t>4.241.000</t>
  </si>
  <si>
    <t>6.448.000</t>
  </si>
  <si>
    <t>03.3346.0663</t>
  </si>
  <si>
    <t>Xử trí vết thương tầng sinh môn phức tạp</t>
  </si>
  <si>
    <t>Phẫu thuật chửa ngoài tử cung thể huyết
tụ thành nang</t>
  </si>
  <si>
    <t>6.503.000</t>
  </si>
  <si>
    <t>Phẫu thuật chửa ngoài tử cung vỡ có
choáng</t>
  </si>
  <si>
    <t>6.464.000</t>
  </si>
  <si>
    <t>6.762.000</t>
  </si>
  <si>
    <t>13.0134.0667</t>
  </si>
  <si>
    <t>Phẫu thuật TOT điều trị són tiểu</t>
  </si>
  <si>
    <t>8.191.000</t>
  </si>
  <si>
    <t>Chưa bao gồm tấm màng
nâng hoặc lưới các loại, các
cỡ.</t>
  </si>
  <si>
    <t>13.0135.0667</t>
  </si>
  <si>
    <t>Phẫu thuật TVT điều trị són tiêu</t>
  </si>
  <si>
    <t>5.164.000</t>
  </si>
  <si>
    <t>03.3356.0669</t>
  </si>
  <si>
    <t>Phẫu thuật tái tạo cơ vùng hậu môn kiểu
overlap trong điều trị đứt cơ vùng hậu
môn)</t>
  </si>
  <si>
    <t>4.925.000</t>
  </si>
  <si>
    <t>03.2256.0669</t>
  </si>
  <si>
    <t>Phẫu thuật làm lại tầng sinh môn và cơ
vòng do rách phức tạp</t>
  </si>
  <si>
    <t>4.667.000</t>
  </si>
  <si>
    <t>03.2264.0669</t>
  </si>
  <si>
    <t>Làm lại thành âm đạo, tầng sinh môn</t>
  </si>
  <si>
    <t>13.0008.0670</t>
  </si>
  <si>
    <t>Phẫu thuật lấy thai có kèm các kỹ thuật
cầm máu (thắt động mạch tử cung, mũi
khâu B- lynch…)</t>
  </si>
  <si>
    <t>4.134.000</t>
  </si>
  <si>
    <t>5.649.000</t>
  </si>
  <si>
    <t>Phẫu thuật lấy thai trên người bệnh có
bệnh truyền nhiễm (viêm gan nặng, HIV-
AIDS, H5N1, tiêu chảy cấp...)</t>
  </si>
  <si>
    <t>9.443.000</t>
  </si>
  <si>
    <t>Phẫu thuật lấy thai trên người bệnh có
sẹo mổ bụng cũ phức tạp</t>
  </si>
  <si>
    <t>6.527.000</t>
  </si>
  <si>
    <t>Phẫu thuật lấy thai trên người bệnh mắc
bệnh toàn thân (tim, thận, gan, huyết học,
nội tiết...)</t>
  </si>
  <si>
    <t>7.069.000</t>
  </si>
  <si>
    <t>Phẫu thuật lấy thai do bệnh lý sản khoa
(rau tiền đạo, rau bong non, tiền sản giật,
sản giật...)</t>
  </si>
  <si>
    <t>13.0001.0676</t>
  </si>
  <si>
    <t>Phẫu thuật lấy thai và cắt tử cung trong
rau cài răng lược</t>
  </si>
  <si>
    <t>11.974.000</t>
  </si>
  <si>
    <t>13.0103.0677</t>
  </si>
  <si>
    <t>Phẫu thuật Lefort</t>
  </si>
  <si>
    <t>4.603.000</t>
  </si>
  <si>
    <t>13.0104.0677</t>
  </si>
  <si>
    <t>Phẫu thuật Labhart</t>
  </si>
  <si>
    <t>13.0102.0678</t>
  </si>
  <si>
    <t>Phẫu thuật Manchester</t>
  </si>
  <si>
    <t>5.202.000</t>
  </si>
  <si>
    <t>6.092.000</t>
  </si>
  <si>
    <t>6.621.000</t>
  </si>
  <si>
    <t>03.2725.0681</t>
  </si>
  <si>
    <t>Cắt toàn bộ tử cung, đường bụng</t>
  </si>
  <si>
    <t>12.0291.0681</t>
  </si>
  <si>
    <t>Phẫu thuật mở bụng cắt tử cung hoàn
toàn cả khối</t>
  </si>
  <si>
    <t>12.0292.0682</t>
  </si>
  <si>
    <t>Cắt tử cung hoàn toàn + 2 phần phụ + vét
hạch chậu 2 bên</t>
  </si>
  <si>
    <t>10.119.000</t>
  </si>
  <si>
    <t>13.0056.0682</t>
  </si>
  <si>
    <t>Phẫu thuật mở bụng cắt tử cung hoàn
toàn và vét hạch chậu</t>
  </si>
  <si>
    <t>12.0276.0683</t>
  </si>
  <si>
    <t>Cắt buồng trứng, hai bên phần phụ trong
điều trị ung thư vú</t>
  </si>
  <si>
    <t>5.033.000</t>
  </si>
  <si>
    <t>12.0299.0683</t>
  </si>
  <si>
    <t>Phẫu thuật mở bụng cắt u nang hoặc cắt
buồng trứng trên bệnh nhân có thai</t>
  </si>
  <si>
    <t>03.2729.0683</t>
  </si>
  <si>
    <t>Cắt u nang buồng trứng xoắn</t>
  </si>
  <si>
    <t>4.774.000</t>
  </si>
  <si>
    <t>03.2730.0683</t>
  </si>
  <si>
    <t>Cắt u nang buồng trứng</t>
  </si>
  <si>
    <t>03.2731.0683</t>
  </si>
  <si>
    <t>Cắt u nang buồng trứng và phần phụ</t>
  </si>
  <si>
    <t>Phẫu thuật mở bụng cắt u buồng trứng
hoặc cắt phần phụ</t>
  </si>
  <si>
    <t>03.3391.0683</t>
  </si>
  <si>
    <t>12.0280.0683</t>
  </si>
  <si>
    <t>12.0281.0683</t>
  </si>
  <si>
    <t>12.0283.0683</t>
  </si>
  <si>
    <t>Phẫu thuật chửa ngoài tử cung không có
choáng</t>
  </si>
  <si>
    <t>13.0095.0684</t>
  </si>
  <si>
    <t>Phẫu thuật mở bụng tạo hình vòi trứng,
nối lại vòi trứng</t>
  </si>
  <si>
    <t>7.530.000</t>
  </si>
  <si>
    <t>Phẫu thuật mở bụng thăm dò, xử trí bệnh
lý phụ khoa</t>
  </si>
  <si>
    <t>03.3328.0686</t>
  </si>
  <si>
    <t>Phẫu thuật viêm phúc mạc ruột thừa</t>
  </si>
  <si>
    <t>7.051.000</t>
  </si>
  <si>
    <t>Phẫu thuật mở bụng xử trí viêm phúc
mạc tiểu khung, viêm phần phụ, ứ mủ vòi
trứng</t>
  </si>
  <si>
    <t>03.3386.0686</t>
  </si>
  <si>
    <t>Phẫu thuật điều trị viêm phúc mạc tiên
phát</t>
  </si>
  <si>
    <t>6.792.000</t>
  </si>
  <si>
    <t>7.125.000</t>
  </si>
  <si>
    <t>8.952.000</t>
  </si>
  <si>
    <t>Phẫu thuật nội soi buồng tử cung cắt
nhân xơ tử cung dưới niêm mạc</t>
  </si>
  <si>
    <t>8.371.000</t>
  </si>
  <si>
    <t>Phẫu thuật nội soi buồng tử cung cắt
Polip buồng tử cung</t>
  </si>
  <si>
    <t>Phẫu thuật nội soi buồng tử cung tách
dính buồng tử cung</t>
  </si>
  <si>
    <t>Phẫu thuật nội soi buồng tử cung cắt
vách ngăn tử cung</t>
  </si>
  <si>
    <t>Phẫu thuật nội soi buồng tử cung lấy dị
vật buồng tử cung</t>
  </si>
  <si>
    <t>Phẫu thuật nội soi buồng tử cung cắt
polype</t>
  </si>
  <si>
    <t>Phẫu thuật nội soi buồng tử cung cắt
dính buồng tử cung</t>
  </si>
  <si>
    <t>Phẫu thuật nội soi buồng tử cung cắt
vách ngăn</t>
  </si>
  <si>
    <t>03.4136.0689</t>
  </si>
  <si>
    <t>Phẫu thuật nội soi bóc u lạc nội mạc
buồng trứng</t>
  </si>
  <si>
    <t>03.4139.0689</t>
  </si>
  <si>
    <t>Phẫu thuật nội soi điều trị buồng trứng bị
xoắn</t>
  </si>
  <si>
    <t>03.4140.0689</t>
  </si>
  <si>
    <t>Phẫu thuật nội soi cắt u nang buồng trứng</t>
  </si>
  <si>
    <t>Phẫu thuật nội soi cắt u buồng trứng và
phần phụ</t>
  </si>
  <si>
    <t>13.0077.0689</t>
  </si>
  <si>
    <t>Phẫu thuật nội soi bóc u lạc nội mạc tử
cung</t>
  </si>
  <si>
    <t>Phẫu thuật nội soi cắt u nang hoặc cắt
buồng trứng trên bệnh nhân có thai</t>
  </si>
  <si>
    <t>Phẫu thuật nội soi cắt u nang buồng
trứng xoắn</t>
  </si>
  <si>
    <t>Phẫu thuật nội soi cắt u nang buồng
trứng, nang cạnh vòi tử cung</t>
  </si>
  <si>
    <t>Phẫu thuật nội soi cắt u nang buồng
trứng kèm triệt sản</t>
  </si>
  <si>
    <t>Phẫu thuật nội soi thai ngoài tử cung thể
huyết tụ thành nang</t>
  </si>
  <si>
    <t>Phẫu thuật nội soi thai ngoài tử cung
chưa vỡ</t>
  </si>
  <si>
    <t>27.0427.0689</t>
  </si>
  <si>
    <t>Phẫu thuật nội soi cắt tử cung hoàn toàn
để lại 2 phần phụ</t>
  </si>
  <si>
    <t>27.0431.0689</t>
  </si>
  <si>
    <t>Phẫu thuật nội soi cắt góc buồng trứng</t>
  </si>
  <si>
    <t>27.0432.0689</t>
  </si>
  <si>
    <t>Phẫu thuật nội soi u buồng trứng trên
bệnh nhân có thai</t>
  </si>
  <si>
    <t>27.0433.0689</t>
  </si>
  <si>
    <t>Cắt u buồng trứng qua nội soi</t>
  </si>
  <si>
    <t>27.0434.0689</t>
  </si>
  <si>
    <t>Phẫu thuật nội soi u nang buồng trứng</t>
  </si>
  <si>
    <t>03.4134.0690</t>
  </si>
  <si>
    <t>8.742.000</t>
  </si>
  <si>
    <t>03.4135.0690</t>
  </si>
  <si>
    <t>Phẫu thuật nội soi cắt tử cung toàn phần</t>
  </si>
  <si>
    <t>27.0429.0690</t>
  </si>
  <si>
    <t>Phẫu thuật nội soi cắt góc tử cung ở bệnh
nhân GEU</t>
  </si>
  <si>
    <t>27.0426.0690</t>
  </si>
  <si>
    <t>Phẫu thuật nội soi cắt tử cung vét hạch
tiểu khung</t>
  </si>
  <si>
    <t>8.816.000</t>
  </si>
  <si>
    <t>27.0428.0690</t>
  </si>
  <si>
    <t>Phẫu thuật nội soi cắt tử cung hoàn toàn
+ cắt 2 phần phụ</t>
  </si>
  <si>
    <t>27.0436.0690</t>
  </si>
  <si>
    <t>Cắt u buồng trứng + tử cung qua nội soi</t>
  </si>
  <si>
    <t>03.4123.0691</t>
  </si>
  <si>
    <t>Phẫu thuật nội soi cắt tử cung hoàn toàn
và vét hạch chậu 2 bên</t>
  </si>
  <si>
    <t>11.766.000</t>
  </si>
  <si>
    <t>03.4131.0691</t>
  </si>
  <si>
    <t>Phẫu thuật nội soi cắt tử cung hoàn toàn
+ 2 phần phụ + vét hạch chậu 2 bên</t>
  </si>
  <si>
    <t>13.0055.0691</t>
  </si>
  <si>
    <t>Phẫu thuật nội soi cắt tử cung hoàn toàn
và vét hạch chậu</t>
  </si>
  <si>
    <t>03.2727.0692</t>
  </si>
  <si>
    <t>Cắt ung thư buồng trứng kèm cắt toàn bộ
tử cung và mạc nối lớn</t>
  </si>
  <si>
    <t>11.063.000</t>
  </si>
  <si>
    <t>03.4132.0692</t>
  </si>
  <si>
    <t>Phẫu thuật nội soi cắt ung thư buồng
trứng kèm cắt tử cung hoàn toàn + 2
phần phụ + mạc nối lớn</t>
  </si>
  <si>
    <t>13.0058.0692</t>
  </si>
  <si>
    <t>Phẫu thuật nội soi điều trị vô sinh (soi
buồng tử cung + nội soi ổ bụng)</t>
  </si>
  <si>
    <t>8.855.000</t>
  </si>
  <si>
    <t>7.883.000</t>
  </si>
  <si>
    <t>Phẫu thuật nội soi lấy dụng cụ tử cung
trong ổ bụng</t>
  </si>
  <si>
    <t>8.381.000</t>
  </si>
  <si>
    <t>Phẫu thuật nội soi ổ bụng lấy dụng cụ
tránh thai</t>
  </si>
  <si>
    <t>13.0089.0696</t>
  </si>
  <si>
    <t>Phẫu thuật nội soi ổ bụng chẩn đoán +
tiêm MTX tại chỗ điều trị thai ngoài tử
cung</t>
  </si>
  <si>
    <t>7.796.000</t>
  </si>
  <si>
    <t>20.0104.0696</t>
  </si>
  <si>
    <t>Nội soi chẩn đoán + tiêm MTX tại chỗ
GEU</t>
  </si>
  <si>
    <t>Phẫu thuật nội soi ổ bụng chẩn đoán các
bệnh lý phụ khoa</t>
  </si>
  <si>
    <t>7.752.000</t>
  </si>
  <si>
    <t>27.0417.0697</t>
  </si>
  <si>
    <t>Phẫu thuật nội soi ổ bụng chẩn đoán
trong phụ khoa</t>
  </si>
  <si>
    <t>13.0099.0698</t>
  </si>
  <si>
    <t>Phẫu thuật nội soi sa sinh dục nữ</t>
  </si>
  <si>
    <t>12.113.000</t>
  </si>
  <si>
    <t>27.0430.0698</t>
  </si>
  <si>
    <t>Phẫu thuật nội soi điều trị sa sinh dục</t>
  </si>
  <si>
    <t>8.399.000</t>
  </si>
  <si>
    <t>7.565.000</t>
  </si>
  <si>
    <t>03.4124.0701</t>
  </si>
  <si>
    <t>Phẫu thuật nội soi vét hạch tiểu khung</t>
  </si>
  <si>
    <t>9.383.000</t>
  </si>
  <si>
    <t>13.0057.0701</t>
  </si>
  <si>
    <t>27.0420.0701</t>
  </si>
  <si>
    <t>Phẫu thuật vét hạch tiểu khung qua nội
soi</t>
  </si>
  <si>
    <t>9.457.000</t>
  </si>
  <si>
    <t>Phẫu thuật nội soi xử trí viêm phúc mạc
tiểu khung, viêm phần phụ, ứ mủ vòi
trứng</t>
  </si>
  <si>
    <t>10.492.000</t>
  </si>
  <si>
    <t>27.0412.0702</t>
  </si>
  <si>
    <t>Phẫu thuật nội soi xử lý viêm phúc mạc
tiểu khung</t>
  </si>
  <si>
    <t>27.0419.0702</t>
  </si>
  <si>
    <t>Phẫu thuật nội soi viêm phần phụ</t>
  </si>
  <si>
    <t>10.566.000</t>
  </si>
  <si>
    <t>03.2724.0703</t>
  </si>
  <si>
    <t>Phẫu thuật Second Look trong ung thư
buồng trứng</t>
  </si>
  <si>
    <t>6.585.000</t>
  </si>
  <si>
    <t>12.0301.0703</t>
  </si>
  <si>
    <t>13.0060.0703</t>
  </si>
  <si>
    <t>03.2250.0704</t>
  </si>
  <si>
    <t>Phẫu thuật tạo hình âm đạo (nội soi kết
hợp đường dưới)</t>
  </si>
  <si>
    <t>9.493.000</t>
  </si>
  <si>
    <t>13.0107.0704</t>
  </si>
  <si>
    <t>03.2251.0705</t>
  </si>
  <si>
    <t>Phẫu thuật tạo hình âm đạo do dị dạng
(đường dưới)</t>
  </si>
  <si>
    <t>6.110.000</t>
  </si>
  <si>
    <t>03.3556.0705</t>
  </si>
  <si>
    <t>Tạo hình âm đạo</t>
  </si>
  <si>
    <t>03.3559.0705</t>
  </si>
  <si>
    <t>Tạo hình âm đạo, ghép da trên khuôn
nong</t>
  </si>
  <si>
    <t>28.0312.0705</t>
  </si>
  <si>
    <t>Phẫu thuật tạo hình âm đạo trong lưỡng
giới</t>
  </si>
  <si>
    <t>13.0108.0705</t>
  </si>
  <si>
    <t>03.3566.0705</t>
  </si>
  <si>
    <t>Tạo hình âm đạo bằng ruột</t>
  </si>
  <si>
    <t>13.0106.0706</t>
  </si>
  <si>
    <t>Phẫu thuật tạo hình tử cung (Strassman,
Jones)</t>
  </si>
  <si>
    <t>7.135.000</t>
  </si>
  <si>
    <t>13.0011.0707</t>
  </si>
  <si>
    <t>Phẫu thuật thắt động mạch hạ vị trong
cấp cứu sản phụ khoa</t>
  </si>
  <si>
    <t>7.043.000</t>
  </si>
  <si>
    <t>13.0012.0708</t>
  </si>
  <si>
    <t>Phẫu thuật thắt động mạch tử cung trong
cấp cứu sản phụ khoa</t>
  </si>
  <si>
    <t>5.113.000</t>
  </si>
  <si>
    <t>13.0098.0709</t>
  </si>
  <si>
    <t>Phẫu thuật treo bàng quang và trực tràng
sau mổ sa sinh dục</t>
  </si>
  <si>
    <t>6.876.000</t>
  </si>
  <si>
    <t>10.0305.0710</t>
  </si>
  <si>
    <t>Phẫu thuật treo thận</t>
  </si>
  <si>
    <t>4.941.000</t>
  </si>
  <si>
    <t>13.0105.0710</t>
  </si>
  <si>
    <t>Phẫu thuật treo tử cung</t>
  </si>
  <si>
    <t>4.682.000</t>
  </si>
  <si>
    <t>13.0062.0711</t>
  </si>
  <si>
    <t>Phẫu thuật Wertheim (cắt tử cung tận
gốc + vét hạch)</t>
  </si>
  <si>
    <t>10.124.000</t>
  </si>
  <si>
    <t>13.0043.0713</t>
  </si>
  <si>
    <t>Sinh thiết gai rau</t>
  </si>
  <si>
    <t>1.370.000</t>
  </si>
  <si>
    <t>12.0277.0714</t>
  </si>
  <si>
    <t>Sinh thiết hạch gác cửa trong ung thư vú</t>
  </si>
  <si>
    <t>3.565.000</t>
  </si>
  <si>
    <t>13.0142.0717</t>
  </si>
  <si>
    <t>Thủ thuật LEEP (cắt cổ tử cung bằng
vòng nhiệt điện)</t>
  </si>
  <si>
    <t>1.696.000</t>
  </si>
  <si>
    <t>13.0096.0720</t>
  </si>
  <si>
    <t>Vi phẫu thuật tạo hình vòi trứng, nối lại
vòi trứng</t>
  </si>
  <si>
    <t>10.796.000</t>
  </si>
  <si>
    <t>20.0102.0724</t>
  </si>
  <si>
    <t>Nội soi buồng tử cung tách dính buồng
tử cung</t>
  </si>
  <si>
    <t>3.508.000</t>
  </si>
  <si>
    <t>13.0150.0724</t>
  </si>
  <si>
    <t>3.249.000</t>
  </si>
  <si>
    <t>Thủ thuật cặp, kéo cổ tử cung xử trí băng
huyết sau đẻ, sau sảy, sau nạo (*)</t>
  </si>
  <si>
    <t>1.094.000</t>
  </si>
  <si>
    <t>13.0178.0727</t>
  </si>
  <si>
    <t>Thay máu sơ sinh</t>
  </si>
  <si>
    <t>13.0235.0727</t>
  </si>
  <si>
    <t>Phá thai người bệnh có sẹo mổ lấy thai cũ</t>
  </si>
  <si>
    <t>03.1632.0731</t>
  </si>
  <si>
    <t>Cắt bè có sử dụng thuốc chống chuyển
hoá: Áp hoặc tiêm 5FU</t>
  </si>
  <si>
    <t>2.676.000</t>
  </si>
  <si>
    <t>Chưa bao gồm thuốc MMC;
5FU.</t>
  </si>
  <si>
    <t>03.1633.0731</t>
  </si>
  <si>
    <t>Cắt bè có sử dụng thuốc chống chuyển
hoa: Áp Mytomycin C</t>
  </si>
  <si>
    <t>14.0147.0731</t>
  </si>
  <si>
    <t>Cắt bè sử dụng thuốc chống chuyển hoá
hoặc chất antiVEGF</t>
  </si>
  <si>
    <t>1.868.000</t>
  </si>
  <si>
    <t>03.1539.0733</t>
  </si>
  <si>
    <t>Lấy ấu trùng sán trong buồng dịch kính</t>
  </si>
  <si>
    <t>2.526.000</t>
  </si>
  <si>
    <t>Chưa bao gồm đầu cắt dịch
kính, đầu laser, dây dẫn sáng.</t>
  </si>
  <si>
    <t>03.1564.0733</t>
  </si>
  <si>
    <t>Phẫu thuật chỉnh, xoay, lấy 1OL ± cắt DK</t>
  </si>
  <si>
    <t>14.0014.0733</t>
  </si>
  <si>
    <t>Cắt dịch kính có hoặc không laser nội
nhãn</t>
  </si>
  <si>
    <t>14.0018.0733</t>
  </si>
  <si>
    <t>Cắt dịch kính lấy ấu trùng sán trong
buồng dịch kính</t>
  </si>
  <si>
    <t>14.0019.0733</t>
  </si>
  <si>
    <t>Cắt dịch kính điều trị viêm mủ nội nhãn</t>
  </si>
  <si>
    <t>14.0020.0733</t>
  </si>
  <si>
    <t>Cắt dịch kính điều trị tổ chức hóa dịch
kính</t>
  </si>
  <si>
    <t>14.0021.0733</t>
  </si>
  <si>
    <t>Cắt dịch kính điều trị tồn lưu dịch kính
nguyên thủy</t>
  </si>
  <si>
    <t>14.0049.0733</t>
  </si>
  <si>
    <t>Phẫu thuật cố định IOL thì hai + cắt dịch
kính</t>
  </si>
  <si>
    <t>14.0074.0733</t>
  </si>
  <si>
    <t>Lấy dị vật nội nhãn bằng nam châm</t>
  </si>
  <si>
    <t>03.1535.0733</t>
  </si>
  <si>
    <t>Cắt dịch kính + laser nội nhãn</t>
  </si>
  <si>
    <t>2.600.000</t>
  </si>
  <si>
    <t>03.1538.0733</t>
  </si>
  <si>
    <t>Cắt dịch kính + laser nội nhãn + lấy dị
vật nội nhãn</t>
  </si>
  <si>
    <t>14.0017.0733</t>
  </si>
  <si>
    <t>14.0027.0735</t>
  </si>
  <si>
    <t>Điều trị glôcôm bằng tạo hình vùng bè
(Trabeculoplasty)</t>
  </si>
  <si>
    <t>1.082.000</t>
  </si>
  <si>
    <t>Cắt u kết mạc, giác mạc có ghép kết mạc,
màng ối hoặc giác mạc</t>
  </si>
  <si>
    <t>2.485.000</t>
  </si>
  <si>
    <t>Cắt u kết mạc có hoặc không u giác mạc
không ghép</t>
  </si>
  <si>
    <t>2.226.000</t>
  </si>
  <si>
    <t>1.738.000</t>
  </si>
  <si>
    <t>1.106.000</t>
  </si>
  <si>
    <t>03.1629.0740</t>
  </si>
  <si>
    <t>Phẫu thuật điều trị bong hắc mạc: Chọc
hút dịch bong dưới hắc mạc, bơm hơi
tiền phòng</t>
  </si>
  <si>
    <t>2.572.000</t>
  </si>
  <si>
    <t>14.0143.0740</t>
  </si>
  <si>
    <t>2.313.000</t>
  </si>
  <si>
    <t>03.1672.0746</t>
  </si>
  <si>
    <t>Điện đông thể mi</t>
  </si>
  <si>
    <t>1.244.000</t>
  </si>
  <si>
    <t>14.0182.0746</t>
  </si>
  <si>
    <t>03.1569.0760</t>
  </si>
  <si>
    <t>Ghép giác mạc xuyên</t>
  </si>
  <si>
    <t>5.350.000</t>
  </si>
  <si>
    <t>Chưa bao gồm giác mạc,
thuỷ tinh thể nhân tạo.</t>
  </si>
  <si>
    <t>14.0053.0760</t>
  </si>
  <si>
    <t>14.0056.0760</t>
  </si>
  <si>
    <t>Ghép giác mạc tự thân</t>
  </si>
  <si>
    <t>03.1524.0760</t>
  </si>
  <si>
    <t>Phẫu thuật ghép giác mạc lần hai trở lên</t>
  </si>
  <si>
    <t>5.424.000</t>
  </si>
  <si>
    <t>03.1570.0760</t>
  </si>
  <si>
    <t>Ghép giác mạc lớp</t>
  </si>
  <si>
    <t>03.1571.0760</t>
  </si>
  <si>
    <t>Ghép giác mạc có vành củng mạc</t>
  </si>
  <si>
    <t>14.0008.0760</t>
  </si>
  <si>
    <t>14.0054.0760</t>
  </si>
  <si>
    <t>14.0055.0760</t>
  </si>
  <si>
    <t>14.0057.0760</t>
  </si>
  <si>
    <t>Ghép nội mô giác mạc</t>
  </si>
  <si>
    <t>14.0059.0760</t>
  </si>
  <si>
    <t>Ghép giác mạc nhân tạo</t>
  </si>
  <si>
    <t>Ghép màng ối, kết mạc điều trị loét,
thủng giác mạc</t>
  </si>
  <si>
    <t>2.649.000</t>
  </si>
  <si>
    <t>Chưa bao gồm chi phí màng
ối.</t>
  </si>
  <si>
    <t>14.0155.0762</t>
  </si>
  <si>
    <t>Sửa vá sẹo bọng bằng kết mạc, màng ối,
củng mạc</t>
  </si>
  <si>
    <t>2.335.000</t>
  </si>
  <si>
    <t>14.0037.0763</t>
  </si>
  <si>
    <t>Bóc biểu mô giác mạc (xâm nhập dưới
vạt) sau phẫu thuật Lasik</t>
  </si>
  <si>
    <t>2.054.000</t>
  </si>
  <si>
    <t>1.795.000</t>
  </si>
  <si>
    <t>1.026.000</t>
  </si>
  <si>
    <t>1.886.000</t>
  </si>
  <si>
    <t>2.510.000</t>
  </si>
  <si>
    <t>1.593.000</t>
  </si>
  <si>
    <t>1.834.000</t>
  </si>
  <si>
    <t>1.833.000</t>
  </si>
  <si>
    <t>1.599.000</t>
  </si>
  <si>
    <t>03.1665.0773</t>
  </si>
  <si>
    <t>Xử lý vết thương phần mềm, tổn thương
nông vùng mắt</t>
  </si>
  <si>
    <t>1.830.000</t>
  </si>
  <si>
    <t>14.0174.0773</t>
  </si>
  <si>
    <t>28.0033.0773</t>
  </si>
  <si>
    <t>Xử lý vết thương phần mềm nông vùng
mi mắt</t>
  </si>
  <si>
    <t>03.1674.0774</t>
  </si>
  <si>
    <t>Cắt bỏ nhãn cầu ± cắt thị thần kinh dài</t>
  </si>
  <si>
    <t>1.763.000</t>
  </si>
  <si>
    <t>03.1676.0774</t>
  </si>
  <si>
    <t>Cắt thị thần kinh</t>
  </si>
  <si>
    <t>Cắt bỏ nhãn cầu có hoặc không cắt thị
thần kinh dài</t>
  </si>
  <si>
    <t>14.0186.0774</t>
  </si>
  <si>
    <t>03.1630.0775</t>
  </si>
  <si>
    <t>Điện đông, lạnh đông đơn thuần phòng
bong võng mạc</t>
  </si>
  <si>
    <t>2.767.000</t>
  </si>
  <si>
    <t>14.0031.0775</t>
  </si>
  <si>
    <t>Lạnh đông điều trị ung thư võng mạc</t>
  </si>
  <si>
    <t>14.0144.0775</t>
  </si>
  <si>
    <t>Lạnh đông đơn thuần phòng bong võng
mạc</t>
  </si>
  <si>
    <t>03.1671.0775</t>
  </si>
  <si>
    <t>Lạnh đông thể mi</t>
  </si>
  <si>
    <t>2.533.000</t>
  </si>
  <si>
    <t>14.0181.0775</t>
  </si>
  <si>
    <t>03.1646.0775</t>
  </si>
  <si>
    <t>Lạnh đông điều trị K võng mạc</t>
  </si>
  <si>
    <t>2.170.000</t>
  </si>
  <si>
    <t>14.0095.0776</t>
  </si>
  <si>
    <t>Laser điều trị u máu mi, kết mạc, hốc mắt</t>
  </si>
  <si>
    <t>1.863.000</t>
  </si>
  <si>
    <t>03.1658.0779</t>
  </si>
  <si>
    <t>1.270.000</t>
  </si>
  <si>
    <t>2.041.000</t>
  </si>
  <si>
    <t>03.1582.0781</t>
  </si>
  <si>
    <t>Lấy dị vật trong củng mạc</t>
  </si>
  <si>
    <t>14.0072.0781</t>
  </si>
  <si>
    <t>Phẫu thuật quặm (Panas, Cuenod, Nataf,
Trabut)</t>
  </si>
  <si>
    <t>2.380.000</t>
  </si>
  <si>
    <t>Phẫu thuật quặm bằng ghép niêm mạc
môi (Sapejko)</t>
  </si>
  <si>
    <t>1.542.000</t>
  </si>
  <si>
    <t>2.720.000</t>
  </si>
  <si>
    <t>1.873.000</t>
  </si>
  <si>
    <t>2.223.000</t>
  </si>
  <si>
    <t>3.102.000</t>
  </si>
  <si>
    <t>3.716.000</t>
  </si>
  <si>
    <t>3.457.000</t>
  </si>
  <si>
    <t>2.776.000</t>
  </si>
  <si>
    <t>2.517.000</t>
  </si>
  <si>
    <t>Rửa tiền phòng (máu, xuất tiết, mủ, hóa
chất...)</t>
  </si>
  <si>
    <t>1.437.000</t>
  </si>
  <si>
    <t>03.1595.0800</t>
  </si>
  <si>
    <t>Nâng sàn hốc mắt</t>
  </si>
  <si>
    <t>4.430.000</t>
  </si>
  <si>
    <t>Chưa bao gồm tấm lót sàn</t>
  </si>
  <si>
    <t>14.0100.0800</t>
  </si>
  <si>
    <t>Đặt sụn sườn vào dưới màng xương điều
trị lõm mắt</t>
  </si>
  <si>
    <t>14.0101.0800</t>
  </si>
  <si>
    <t>14.0102.0800</t>
  </si>
  <si>
    <t>28.0070.0800</t>
  </si>
  <si>
    <t>28.0072.0800</t>
  </si>
  <si>
    <t>03.1574.0802</t>
  </si>
  <si>
    <t>Nối thông lệ mũi ± đặt ống Silicon ± áp
MMC</t>
  </si>
  <si>
    <t>14.0061.0802</t>
  </si>
  <si>
    <t>Nối thông lệ mũi có hoặc không đặt ống
Silicon có hoặc không áp thuốc chống
chuyển hóa</t>
  </si>
  <si>
    <t>03.1575.0802</t>
  </si>
  <si>
    <t>2.076.000</t>
  </si>
  <si>
    <t>Phẫu thuật đặt ống Silicon lệ quản – ống
lệ mũi</t>
  </si>
  <si>
    <t>03.1544.0803</t>
  </si>
  <si>
    <t>Phẫu thuật bong võng mạc theo phương
pháp kinh điển</t>
  </si>
  <si>
    <t>Chưa bao gồm đai Silicon.</t>
  </si>
  <si>
    <t>14.0023.0803</t>
  </si>
  <si>
    <t>03.1568.0804</t>
  </si>
  <si>
    <t>Mở bao sau bằng phẫu thuật</t>
  </si>
  <si>
    <t>1.607.000</t>
  </si>
  <si>
    <t>Chưa bao gồm đầu cắt bao
sau.</t>
  </si>
  <si>
    <t>14.0051.0804</t>
  </si>
  <si>
    <t>03.1634.0805</t>
  </si>
  <si>
    <t>Cắt củng mạc sâu đơn thuần</t>
  </si>
  <si>
    <t>2.433.000</t>
  </si>
  <si>
    <t>03.1636.0805</t>
  </si>
  <si>
    <t>Mở bè ± cắt bè</t>
  </si>
  <si>
    <t>14.0148.0805</t>
  </si>
  <si>
    <t>Cắt củng mạc sâu có hoặc không áp
thuốc chống chuyển hóa</t>
  </si>
  <si>
    <t>14.0150.0805</t>
  </si>
  <si>
    <t>Mở bè có hoặc không cắt bè</t>
  </si>
  <si>
    <t>03.1525.0806</t>
  </si>
  <si>
    <t>Phẫu thuật mổ bong võng mạc trên mắt
độc nhất, gần mù</t>
  </si>
  <si>
    <t>4.991.000</t>
  </si>
  <si>
    <t>Chưa bao gồm dầu silicon,
đai silicon, đầu cắt dịch
kính, Laser nội nhãn.</t>
  </si>
  <si>
    <t>03.1531.0806</t>
  </si>
  <si>
    <t>Phẫu thuật glôcôm ác tính trên mắt độc
nhất, gần mù</t>
  </si>
  <si>
    <t>03.1540.0806</t>
  </si>
  <si>
    <t>03.1541.0806</t>
  </si>
  <si>
    <t>03.1542.0806</t>
  </si>
  <si>
    <t>14.0010.0806</t>
  </si>
  <si>
    <t>03.1529.0806</t>
  </si>
  <si>
    <t>Phẫu thuật bong võng mạc tái phát</t>
  </si>
  <si>
    <t>5.065.000</t>
  </si>
  <si>
    <t>03.1536.0806</t>
  </si>
  <si>
    <t>Cắt dịch kính, bóc màng trước võng mạc</t>
  </si>
  <si>
    <t>03.1537.0806</t>
  </si>
  <si>
    <t>Cắt dịch kính, khí nội nhãn điều trị lỗ
hoàng điểm</t>
  </si>
  <si>
    <t>03.1543.0806</t>
  </si>
  <si>
    <t>Phẫu thuật bong võng mạc, cắt dịch kính
± laser nội nhãn ± dầu/khí nội nhãn</t>
  </si>
  <si>
    <t>14.0015.0806</t>
  </si>
  <si>
    <t>14.0016.0806</t>
  </si>
  <si>
    <t>14.0022.0806</t>
  </si>
  <si>
    <t>Phẫu thuật bong võng mạc, cắt dịch kính
có hoặc không laser nội nhãn, có hoặc
không dùng dầu/khí nội nhãn</t>
  </si>
  <si>
    <t>14.0075.0807</t>
  </si>
  <si>
    <t>Cắt mống mắt quang học có hoặc không
tách dính phức tạp</t>
  </si>
  <si>
    <t>2.256.000</t>
  </si>
  <si>
    <t>Chưa bao gồm đầu cắt.</t>
  </si>
  <si>
    <t>03.1567.0807</t>
  </si>
  <si>
    <t>Cắt màng xuất tiết diện đồng tử, cắt
màng đồng tử</t>
  </si>
  <si>
    <t>1.997.000</t>
  </si>
  <si>
    <t>14.0050.0807</t>
  </si>
  <si>
    <t>Phẫu thuật mộng có ghép (kết mạc rời tự
thân, màng ối...) có hoặc không áp thuốc
chống chuyển hoá</t>
  </si>
  <si>
    <t>2.782.000</t>
  </si>
  <si>
    <t>Phẫu thuật mộng có ghép (kết mạc tự
thân, màng ối...) có hoặc không sử dụng
keo dán sinh học</t>
  </si>
  <si>
    <t>2.114.000</t>
  </si>
  <si>
    <t>1.379.000</t>
  </si>
  <si>
    <t>Lấy thể thủy tinh sa, lệch trong bao phối
hợp cắt dịch kính có hoặc không cố định
IOL</t>
  </si>
  <si>
    <t>Chưa bao gồm đầu cắt</t>
  </si>
  <si>
    <t>Cắt thể thủy tinh, dịch kính có hoặc
không cố định IOL</t>
  </si>
  <si>
    <t>03.1560.0812</t>
  </si>
  <si>
    <t>Lấy thể thủy tinh sa, lệch trong bao phối
hợp cắt dịch kính ± cố định 1OL</t>
  </si>
  <si>
    <t>3.147.000</t>
  </si>
  <si>
    <t>Chưa bao gồm thể thủy tinh
nhân tạo.</t>
  </si>
  <si>
    <t>03.1565.0812</t>
  </si>
  <si>
    <t>Đặt 1OL trên mắt cận thị (Phakic)</t>
  </si>
  <si>
    <t>03.1563.0812</t>
  </si>
  <si>
    <t>Phẫu thuật đặt thể thủy tinh nhân tạo
(iOL) thì 2 (không cắt dịch kính)</t>
  </si>
  <si>
    <t>2.888.000</t>
  </si>
  <si>
    <t>14.0046.0812</t>
  </si>
  <si>
    <t>Phẫu thuật đặt thể thủy tinh nhân tạo
(IOL) thì 2 (không cắt dịch kính)</t>
  </si>
  <si>
    <t>14.0152.0813</t>
  </si>
  <si>
    <t>Đặt ống tiền phòng điều trị glôcôm (Đặt
shunt mini Express)</t>
  </si>
  <si>
    <t>2.988.000</t>
  </si>
  <si>
    <t>03.1637.0813</t>
  </si>
  <si>
    <t>Đặt ống Silicon tiền phòng điều trị
glôcôm</t>
  </si>
  <si>
    <t>3.062.000</t>
  </si>
  <si>
    <t>03.1638.0813</t>
  </si>
  <si>
    <t>Đặt van dẫn lưu tiền phòng điều trị
glôcôm</t>
  </si>
  <si>
    <t>14.0151.0813</t>
  </si>
  <si>
    <t>14.0153.0813</t>
  </si>
  <si>
    <t>03.1532.0814</t>
  </si>
  <si>
    <t>Phẫu thuật bệnh võng mạc trẻ đẻ non</t>
  </si>
  <si>
    <t>3.863.000</t>
  </si>
  <si>
    <t>Chưa bao gồm đầu cắt dịch
kính, laser nội nhãn, dây dẫn
sáng.</t>
  </si>
  <si>
    <t>14.0011.0814</t>
  </si>
  <si>
    <t>13.0182.0814</t>
  </si>
  <si>
    <t>2.933.000</t>
  </si>
  <si>
    <t>Phẫu thuật lấy thể thủy tinh (trong bao,
ngoài bao, Phaco) đặt 1OL trên mắt độc
nhất, gần mù</t>
  </si>
  <si>
    <t>4.046.000</t>
  </si>
  <si>
    <t>Chưa bao gồm thuỷ tinh thể
nhân tạo; đã bao gồm casset
dùng nhiều lần, dịch nhầy.</t>
  </si>
  <si>
    <t>Phẫu thuật tán nhuyễn thể thủy tinh bằng
siêu âm (Phaco) ± 1OL</t>
  </si>
  <si>
    <t>Phẫu thuật tán nhuyễn thể thủy tinh bằng
siêu âm (Phaco) có hoặc không đặt IOL</t>
  </si>
  <si>
    <t>03.1559.0815</t>
  </si>
  <si>
    <t>Lấy thể tinh sa, lệch bằng phương pháp
Phaco, phối hợp cắt dịch kính ± 1OL</t>
  </si>
  <si>
    <t>4.120.000</t>
  </si>
  <si>
    <t>03.1627.0816</t>
  </si>
  <si>
    <t>Điều trị di lệch góc mắt</t>
  </si>
  <si>
    <t>2.126.000</t>
  </si>
  <si>
    <t>14.0141.0816</t>
  </si>
  <si>
    <t>14.0130.0817</t>
  </si>
  <si>
    <t>2.040.000</t>
  </si>
  <si>
    <t>03.1621.0817</t>
  </si>
  <si>
    <t>Phẫu thuật mở rộng khe mi</t>
  </si>
  <si>
    <t>1.781.000</t>
  </si>
  <si>
    <t>03.1622.0817</t>
  </si>
  <si>
    <t>Phẫu thuật hẹp khe mi</t>
  </si>
  <si>
    <t>14.0136.0817</t>
  </si>
  <si>
    <t>14.0137.0817</t>
  </si>
  <si>
    <t>28.0053.0817</t>
  </si>
  <si>
    <t>2.022.000</t>
  </si>
  <si>
    <t>2.314.000</t>
  </si>
  <si>
    <t>2.055.000</t>
  </si>
  <si>
    <t>Phẫu thuật lác phức tạp (di thực cơ, phẫu
thuật cơ chéo, Faden…)</t>
  </si>
  <si>
    <t>2.196.000</t>
  </si>
  <si>
    <t>14.0114.0820</t>
  </si>
  <si>
    <t>Phẫu thuật đính chỗ bám cơ vào dây
chằng mi điều trị lác liệt</t>
  </si>
  <si>
    <t>1.937.000</t>
  </si>
  <si>
    <t>03.1562.0821</t>
  </si>
  <si>
    <t>Phẫu thuật lấy thể thủy tinh ngoài bao ±
1OL</t>
  </si>
  <si>
    <t>3.300.000</t>
  </si>
  <si>
    <t>Chưa bao gồm thuỷ tinh thể
nhân tạo.</t>
  </si>
  <si>
    <t>03.1657.0823</t>
  </si>
  <si>
    <t>Phẫu thuật mộng đơn thuần</t>
  </si>
  <si>
    <t>1.899.000</t>
  </si>
  <si>
    <t>14.0165.0823</t>
  </si>
  <si>
    <t>12.0108.0824</t>
  </si>
  <si>
    <t>Phẫu thuật rút ngắn cơ nâng mi trên điều
trị sụp mi</t>
  </si>
  <si>
    <t>2.641.000</t>
  </si>
  <si>
    <t>03.1609.0826</t>
  </si>
  <si>
    <t>Phẫu thuật gấp cân cơ nâng mi trên điều
trị sụp mi</t>
  </si>
  <si>
    <t>Phẫu thuật treo mi - cơ trán (bằng
Silicon, cân cơ đùi…) điều trị sụp mi</t>
  </si>
  <si>
    <t>Phẫu thuật cắt cơ Muller có hoặc không
cắt cân cơ nâng mi điều trị hở mi</t>
  </si>
  <si>
    <t>28.0043.0826</t>
  </si>
  <si>
    <t>Phẫu thuật rút ngắn, gấp cơ nâng mi
trên điều trị sụp mi</t>
  </si>
  <si>
    <t>Phẫu thuật treo mi lên cơ trán điều
trị sụp mi</t>
  </si>
  <si>
    <t>2.383.000</t>
  </si>
  <si>
    <t>03.1600.0827</t>
  </si>
  <si>
    <t>Tạo hình đường lệ ± điểm lệ</t>
  </si>
  <si>
    <t>14.0107.0827</t>
  </si>
  <si>
    <t>Tạo hình đường lệ có hoặc không điểm lệ</t>
  </si>
  <si>
    <t>03.1586.0828</t>
  </si>
  <si>
    <t>Vá da, niêm mạc tạo cùng đồ ± tách dính
mi cầu</t>
  </si>
  <si>
    <t>03.2917.0828</t>
  </si>
  <si>
    <t>Phẫu thuật tạo cùng đồ để lắp mắt giả</t>
  </si>
  <si>
    <t>Vá da, niêm mạc tạo cùng đồ có hoặc
không tách dính mi cầu</t>
  </si>
  <si>
    <t>14.0235.0828</t>
  </si>
  <si>
    <t>03.1588.0828</t>
  </si>
  <si>
    <t>Cố định bao Tenon tạo cùng đồ dưới</t>
  </si>
  <si>
    <t>14.0078.0828</t>
  </si>
  <si>
    <t>03.1596.0828</t>
  </si>
  <si>
    <t>2.646.000</t>
  </si>
  <si>
    <t>Phẫu thuật tạo hình hạ thấp hay nâng nếp
mi</t>
  </si>
  <si>
    <t>2.249.000</t>
  </si>
  <si>
    <t>2.701.000</t>
  </si>
  <si>
    <t>14.0045.0832</t>
  </si>
  <si>
    <t>Phẫu thuật thể thủy tinh bằng phaco và
femtosecond có hoặc không đặt IOL</t>
  </si>
  <si>
    <t>6.700.000</t>
  </si>
  <si>
    <t>Chưa bao gồm thủy tinh thể
nhân tạo, thiết bị cố định
mắt (Pateient interface).</t>
  </si>
  <si>
    <t>14.0044.0833</t>
  </si>
  <si>
    <t>Phẫu thuật lấy thể thủy tinh ngoài bao có
hoặc không đặt IOL</t>
  </si>
  <si>
    <t>2.942.000</t>
  </si>
  <si>
    <t>12.0004.0834</t>
  </si>
  <si>
    <t>Cắt các loại u vùng da đầu, cổ có đường
kính trên 10 cm</t>
  </si>
  <si>
    <t>12.0008.0834</t>
  </si>
  <si>
    <t>Cắt các loại u vùng mặt có đường kính
trên 10 cm</t>
  </si>
  <si>
    <t>12.0013.0834</t>
  </si>
  <si>
    <t>Cắt các u nang mang</t>
  </si>
  <si>
    <t>12.0068.0834</t>
  </si>
  <si>
    <t>Cắt u xơ vùng hàm mặt đường kính dưới
3 cm</t>
  </si>
  <si>
    <t>12.0069.0834</t>
  </si>
  <si>
    <t>Cắt u xơ vùng hàm mặt đường kính trên
3 cm</t>
  </si>
  <si>
    <t>12.0077.0834</t>
  </si>
  <si>
    <t>Cắt u môi lành tính có tạo hình</t>
  </si>
  <si>
    <t>12.0078.0834</t>
  </si>
  <si>
    <t>Cắt ung thư môi có tạo hình đường kính
dưới 5 cm</t>
  </si>
  <si>
    <t>12.0079.0834</t>
  </si>
  <si>
    <t>Cắt ung thư môi có tạo hình đường kính
trên 5 cm</t>
  </si>
  <si>
    <t>12.0102.0834</t>
  </si>
  <si>
    <t>Cắt u da mi có trượt lông mi, vạt da, hay
ghép da</t>
  </si>
  <si>
    <t>12.0103.0834</t>
  </si>
  <si>
    <t>Cắt u mi cả bề dày ghép sụn kết mạc và
chuyển vạt da</t>
  </si>
  <si>
    <t>14.0227.0834</t>
  </si>
  <si>
    <t>12.0062.0834</t>
  </si>
  <si>
    <t>Cắt u sắc tố vùng hàm mặt</t>
  </si>
  <si>
    <t>2.267.000</t>
  </si>
  <si>
    <t>28.0096.0834</t>
  </si>
  <si>
    <t>Phẫu thuật cắt bỏ u lành tính vùng mũi
(trên 2cm)</t>
  </si>
  <si>
    <t>03.2449.0834</t>
  </si>
  <si>
    <t>Cắt u da vùng mặt, tạo hình.</t>
  </si>
  <si>
    <t>14.0105.0835</t>
  </si>
  <si>
    <t>Cố định tuyến lệ chính điều trị sa tuyến
lệ chính</t>
  </si>
  <si>
    <t>12.0097.0836</t>
  </si>
  <si>
    <t>28.0095.0836</t>
  </si>
  <si>
    <t>Phẫu thuật cắt bỏ u lành tính vùng mũi
(dưới 2cm)</t>
  </si>
  <si>
    <t>12.0099.0837</t>
  </si>
  <si>
    <t>Cắt u hốc mắt bên và sau nhãn cầu có mở
xương hốc mắt</t>
  </si>
  <si>
    <t>12.0109.0837</t>
  </si>
  <si>
    <t>Cắt u tiền phòng</t>
  </si>
  <si>
    <t>12.0110.0837</t>
  </si>
  <si>
    <t>Cắt u hốc mắt không mở xương hốc mắt</t>
  </si>
  <si>
    <t>12.0112.0837</t>
  </si>
  <si>
    <t>Nạo vét tổ chức hốc mắt</t>
  </si>
  <si>
    <t>14.0002.0837</t>
  </si>
  <si>
    <t>Phẫu thuật giảm áp hốc mắt (phá thành
hốc mắt, mở rộng lỗ thị giác...)</t>
  </si>
  <si>
    <t>Cắt u hốc mắt có hoặc không mở xương
hốc mắt</t>
  </si>
  <si>
    <t>03.1590.0837</t>
  </si>
  <si>
    <t>14.0097.0837</t>
  </si>
  <si>
    <t>2.520.000</t>
  </si>
  <si>
    <t>Phẫu thuật điều trị lật mi dưới có hoặc
không ghép</t>
  </si>
  <si>
    <t>14.0149.0841</t>
  </si>
  <si>
    <t>Mở góc tiền phòng</t>
  </si>
  <si>
    <t>03.1635.0841</t>
  </si>
  <si>
    <t>Rạch góc tiền phòng</t>
  </si>
  <si>
    <t>14.0058.0850</t>
  </si>
  <si>
    <t>Ghép củng mạc</t>
  </si>
  <si>
    <t>4.536.000</t>
  </si>
  <si>
    <t>Tách dính mi cầu, ghép kết mạc rìa hoặc
màng ối</t>
  </si>
  <si>
    <t>4.610.000</t>
  </si>
  <si>
    <t>Tách dính mi cầu, ghép kết mạc rời hoặc
màng ối</t>
  </si>
  <si>
    <t>03.1533.0853</t>
  </si>
  <si>
    <t>Tháo dầu Silicon nội nhãn</t>
  </si>
  <si>
    <t>14.0012.0853</t>
  </si>
  <si>
    <t>14.0013.0853</t>
  </si>
  <si>
    <t>Bơm dầu Silicon, khí bổ sung sau PT cắt
DK điều trị BVM</t>
  </si>
  <si>
    <t>14.0154.0853</t>
  </si>
  <si>
    <t>Rút van dẫn lưu,ống Silicon tiền phòng</t>
  </si>
  <si>
    <t>03.1523.0858</t>
  </si>
  <si>
    <t>Vá vỡ xương hốc mắt (thành dưới, thành
trong ± dùng sụn sườn)</t>
  </si>
  <si>
    <t>4.916.000</t>
  </si>
  <si>
    <t>Chưa bao gồm tấm lót sàn
hoặc vá xương.</t>
  </si>
  <si>
    <t>14.0003.0858</t>
  </si>
  <si>
    <t>Vá vỡ xương hốc mắt (thành dưới, thành
trong có hoặc không dùng sụn sườn)</t>
  </si>
  <si>
    <t>14.0087.0859</t>
  </si>
  <si>
    <t>Cắt u mi cả bề dày ghép niêm mạc cứng
của vòm miệng và chuyển vạt da</t>
  </si>
  <si>
    <t>3.462.000</t>
  </si>
  <si>
    <t>14.0091.0859</t>
  </si>
  <si>
    <t>Cắt u hậu phòng</t>
  </si>
  <si>
    <t>14.0047.0860</t>
  </si>
  <si>
    <t>Phẫu thuật chỉnh, xoay, lấy IOL có hoặc
không cắt DK</t>
  </si>
  <si>
    <t>2.345.000</t>
  </si>
  <si>
    <t>14.0090.0860</t>
  </si>
  <si>
    <t>14.0121.0860</t>
  </si>
  <si>
    <t>Phẫu thuật hạ mi trên (chỉnh chỉ, lùi cơ
nâng mi …)</t>
  </si>
  <si>
    <t>14.0146.0860</t>
  </si>
  <si>
    <t>Tạo hình mống mắt (khâu mống mắt,
chân mống mắt...)</t>
  </si>
  <si>
    <t>14.0099.0861</t>
  </si>
  <si>
    <t>Ghép mỡ điều trị lõm mắt</t>
  </si>
  <si>
    <t>1.664.000</t>
  </si>
  <si>
    <t>14.0123.0861</t>
  </si>
  <si>
    <t>Lùi cơ nâng mi</t>
  </si>
  <si>
    <t>14.0134.0861</t>
  </si>
  <si>
    <t>Di thực hàng lông mi</t>
  </si>
  <si>
    <t>1.114.000</t>
  </si>
  <si>
    <t>03.2179.0870</t>
  </si>
  <si>
    <t>Phẫu thuật cắt Amidan gây tê hoặc gây
mê</t>
  </si>
  <si>
    <t>2.285.000</t>
  </si>
  <si>
    <t>03.2587.0870</t>
  </si>
  <si>
    <t>Cắt u amidan qua đường miệng</t>
  </si>
  <si>
    <t>15.0149.0870</t>
  </si>
  <si>
    <t>Phẫu thuật cắt Amidan gây mê</t>
  </si>
  <si>
    <t>03.2241.0871</t>
  </si>
  <si>
    <t>Cắt Amidan bằng Coblator</t>
  </si>
  <si>
    <t>3.865.000</t>
  </si>
  <si>
    <t>Bao gồm cả Coblator.</t>
  </si>
  <si>
    <t>03.2587.0871</t>
  </si>
  <si>
    <t>3.607.000</t>
  </si>
  <si>
    <t>15.0150.0871</t>
  </si>
  <si>
    <t>Phẫu thuật cắt amidan bằng Coblator</t>
  </si>
  <si>
    <t>15.0046.0872</t>
  </si>
  <si>
    <t>Phẫu thuật lấy đường rò luân nhĩ</t>
  </si>
  <si>
    <t>03.3951.0873</t>
  </si>
  <si>
    <t>Phẫu thuật nội soi cắt dây thần kinh
Vidien</t>
  </si>
  <si>
    <t>11.812.000</t>
  </si>
  <si>
    <t>15.0061.0873</t>
  </si>
  <si>
    <t>Phẫu thuật nội soi cắt dây thần kinh
Vidienne</t>
  </si>
  <si>
    <t>3.227.000</t>
  </si>
  <si>
    <t>15.0043.0874</t>
  </si>
  <si>
    <t>Phẫu thuật cắt bỏ u ống tai ngoài</t>
  </si>
  <si>
    <t>1.395.000</t>
  </si>
  <si>
    <t>15.0043.0875</t>
  </si>
  <si>
    <t>03.2157.0876</t>
  </si>
  <si>
    <t>Phẫu thuật cắt thanh quản và tái tạo hệ
phát âm</t>
  </si>
  <si>
    <t>10.387.000</t>
  </si>
  <si>
    <t>Chưa bao gồm stent hoặc
van phát âm, thanh quản
điện.</t>
  </si>
  <si>
    <t>03.2218.0876</t>
  </si>
  <si>
    <t>Cắt thanh quản có tái tạo phát âm</t>
  </si>
  <si>
    <t>15.0273.0876</t>
  </si>
  <si>
    <t>Phẫu thuật cắt hạ họng - thanh quản toàn
phần</t>
  </si>
  <si>
    <t>03.2602.0877</t>
  </si>
  <si>
    <t>Cắt u cuộn cảnh</t>
  </si>
  <si>
    <t>11.062.000</t>
  </si>
  <si>
    <t>12.0151.0877</t>
  </si>
  <si>
    <t>15.0040.0877</t>
  </si>
  <si>
    <t>Phẫu thuật cắt bỏ u cuộn cảnh</t>
  </si>
  <si>
    <t>11.136.000</t>
  </si>
  <si>
    <t>1.042.000</t>
  </si>
  <si>
    <t>15.0031.0881</t>
  </si>
  <si>
    <t>Chỉnh hình tai giữa có tái tạo chuỗi
xương con</t>
  </si>
  <si>
    <t>8.773.000</t>
  </si>
  <si>
    <t>15.0185.0883</t>
  </si>
  <si>
    <t>Phẫu thuật chỉnh hình sẹo hẹp thanh khí
quản bằng mảnh ghép sụn</t>
  </si>
  <si>
    <t>10.729.000</t>
  </si>
  <si>
    <t>03.1005.0883</t>
  </si>
  <si>
    <t>Nội soi phế quản ống mềm đặt stent khí
quản</t>
  </si>
  <si>
    <t>9.799.000</t>
  </si>
  <si>
    <t>03.1016.0883</t>
  </si>
  <si>
    <t>Nội soi đặt Stent khí – Phế quản</t>
  </si>
  <si>
    <t>01.0090.0883</t>
  </si>
  <si>
    <t>Đặt stent khí phế quản</t>
  </si>
  <si>
    <t>9.867.000</t>
  </si>
  <si>
    <t>02.0042.0883</t>
  </si>
  <si>
    <t>Nội soi phế quản - đặt stent khí, phế quản</t>
  </si>
  <si>
    <t>02.0044.0883</t>
  </si>
  <si>
    <t>Nội soi phế quản ống cứng cắt u trong
lòng khí, phế quản bằng điện đông cao
tần</t>
  </si>
  <si>
    <t>03.2217.0896</t>
  </si>
  <si>
    <t>Ghép thanh khí quản đặt stent</t>
  </si>
  <si>
    <t>8.457.000</t>
  </si>
  <si>
    <t>15.0240.0904</t>
  </si>
  <si>
    <t>1.043.000</t>
  </si>
  <si>
    <t>Cắt u mỡ, u bã đậu vùng hàm mặt đường
kính trên 5 cm</t>
  </si>
  <si>
    <t>Cắt u mỡ, u bã đậu vùng hàm mặt đường
kính dưới 5 cm</t>
  </si>
  <si>
    <t>Phẫu thuật cắt bỏ u nang vành tai/u bả
đậu dái tai</t>
  </si>
  <si>
    <t>1.995.000</t>
  </si>
  <si>
    <t>28.0158.0909</t>
  </si>
  <si>
    <t>1.666.000</t>
  </si>
  <si>
    <t>1.432.000</t>
  </si>
  <si>
    <t>03.2103.0911</t>
  </si>
  <si>
    <t>Phẫu thuật sào bào thượng nhĩ, vá nhĩ</t>
  </si>
  <si>
    <t>6.094.000</t>
  </si>
  <si>
    <t>Đã bao gồm chi phí mũi
khoan</t>
  </si>
  <si>
    <t>15.0020.0911</t>
  </si>
  <si>
    <t>Phẫu thuật xương chũm đơn thuần</t>
  </si>
  <si>
    <t>15.0026.0911</t>
  </si>
  <si>
    <t>Phẫu thuật chỉnh hình hốc mổ tiệt căn
xương chũm</t>
  </si>
  <si>
    <t>15.0029.0911</t>
  </si>
  <si>
    <t>Mở sào bào thượng nhĩ - vá nhĩ</t>
  </si>
  <si>
    <t>15.0041.0911</t>
  </si>
  <si>
    <t>Phẫu thuật tạo hình ống tai ngoài thiểu
sản</t>
  </si>
  <si>
    <t>15.0042.0911</t>
  </si>
  <si>
    <t>Phẫu thuật tạo hình chít hẹp ống tai ngoài</t>
  </si>
  <si>
    <t>15.0027.0911</t>
  </si>
  <si>
    <t>Mở sào bào</t>
  </si>
  <si>
    <t>5.836.000</t>
  </si>
  <si>
    <t>15.0028.0911</t>
  </si>
  <si>
    <t>Mở sào bào - thượng nhĩ</t>
  </si>
  <si>
    <t>03.2212.0912</t>
  </si>
  <si>
    <t>Phẫu thuật tạo hình sống mũi, cánh mũi</t>
  </si>
  <si>
    <t>4.195.000</t>
  </si>
  <si>
    <t>15.0123.0912</t>
  </si>
  <si>
    <t>Phẫu thuật chỉnh hình sống mũi sau chấn
thương</t>
  </si>
  <si>
    <t>15.0321.0912</t>
  </si>
  <si>
    <t>Nắn chỉnh hình tháp mũi sau chấn thương</t>
  </si>
  <si>
    <t>3.937.000</t>
  </si>
  <si>
    <t>03.2148.0912</t>
  </si>
  <si>
    <t>Nắn sống mũi sau chấn thương</t>
  </si>
  <si>
    <t>3.702.000</t>
  </si>
  <si>
    <t>15.0134.0912</t>
  </si>
  <si>
    <t>Nâng xương chính mũi sau chấn thương</t>
  </si>
  <si>
    <t>15.0134.0913</t>
  </si>
  <si>
    <t>1.927.000</t>
  </si>
  <si>
    <t>03.2240.0914</t>
  </si>
  <si>
    <t>Phẫu thuật nạo VA gây mê</t>
  </si>
  <si>
    <t>1.709.000</t>
  </si>
  <si>
    <t>15.0154.0914</t>
  </si>
  <si>
    <t>Phẫu thuật nạo VA gây mê nội khí quản</t>
  </si>
  <si>
    <t>12.0093.0915</t>
  </si>
  <si>
    <t>12.0155.0915</t>
  </si>
  <si>
    <t>Lấy hạch cổ chọn lọc hoặc vét hạch cổ
bảo tồn 1 bên</t>
  </si>
  <si>
    <t>12.0156.0915</t>
  </si>
  <si>
    <t>Lấy hạch cổ chọn lọc hoặc vét hạch cổ
bảo tồn 2 bên</t>
  </si>
  <si>
    <t>03.2156.0917</t>
  </si>
  <si>
    <t>Phẫu thuật nối khí quản tận-tận trong sẹo
hẹp thanh khí quản</t>
  </si>
  <si>
    <t>11.347.000</t>
  </si>
  <si>
    <t>15.0186.0917</t>
  </si>
  <si>
    <t>Nối khí quản tận - tận</t>
  </si>
  <si>
    <t>03.4165.0918</t>
  </si>
  <si>
    <t>Phẫu thuật nội soi cắt u nhú tai, mũi,
họng</t>
  </si>
  <si>
    <t>1.755.000</t>
  </si>
  <si>
    <t>03.3959.0918</t>
  </si>
  <si>
    <t>Phẫu thuật nội soi mở sàng-hàm, cắt
polyp mũi</t>
  </si>
  <si>
    <t>1.496.000</t>
  </si>
  <si>
    <t>12.0162.0918</t>
  </si>
  <si>
    <t>Cắt polyp mũi</t>
  </si>
  <si>
    <t>15.0081.0918</t>
  </si>
  <si>
    <t>Phẫu thuật nội soi cắt polyp mũi</t>
  </si>
  <si>
    <t>03.4165.0919</t>
  </si>
  <si>
    <t>1.502.000</t>
  </si>
  <si>
    <t>15.0081.0919</t>
  </si>
  <si>
    <t>15.0188.0925</t>
  </si>
  <si>
    <t>Kỹ thuật đặt van phát âm</t>
  </si>
  <si>
    <t>15.0234.0925</t>
  </si>
  <si>
    <t>15.0235.0926</t>
  </si>
  <si>
    <t>1.064.000</t>
  </si>
  <si>
    <t>15.0156.0929</t>
  </si>
  <si>
    <t>Phẫu thuật nội soi nạo VA bằng Coblator
(gây mê)</t>
  </si>
  <si>
    <t>2.609.000</t>
  </si>
  <si>
    <t>Đã bao gồm cả dao
Hummer.</t>
  </si>
  <si>
    <t>15.0157.0929</t>
  </si>
  <si>
    <t>Phẫu thuật nội soi nạo VA bằng
Microdebrider (Hummer) (gây mê)</t>
  </si>
  <si>
    <t>15.0098.0929</t>
  </si>
  <si>
    <t>Phẫu thuật nội soi cầm máu sau phẫu
thuật nội soi mũi xoang</t>
  </si>
  <si>
    <t>2.375.000</t>
  </si>
  <si>
    <t>Đã bao gồm cả dao Hummer.</t>
  </si>
  <si>
    <t>15.0252.0930</t>
  </si>
  <si>
    <t>1.302.000</t>
  </si>
  <si>
    <t>1.831.000</t>
  </si>
  <si>
    <t>1.816.000</t>
  </si>
  <si>
    <t>03.2113.0936</t>
  </si>
  <si>
    <t>Phẫu thuật áp xe não do tai</t>
  </si>
  <si>
    <t>8.332.000</t>
  </si>
  <si>
    <t>15.0015.0936</t>
  </si>
  <si>
    <t>Phẫu thuật dẫn lưu áp xe não do tai</t>
  </si>
  <si>
    <t>15.0151.0937</t>
  </si>
  <si>
    <t>Phẫu thuật cắt u Amidan</t>
  </si>
  <si>
    <t>03.2179.0937</t>
  </si>
  <si>
    <t>2.799.000</t>
  </si>
  <si>
    <t>03.2587.0937</t>
  </si>
  <si>
    <t>15.0149.0937</t>
  </si>
  <si>
    <t>03.2159.0938</t>
  </si>
  <si>
    <t>Phẫu thuật cắt thanh quản toàn phần</t>
  </si>
  <si>
    <t>03.2160.0938</t>
  </si>
  <si>
    <t>Phẫu thuật cắt thanh quản bán phần</t>
  </si>
  <si>
    <t>03.2561.0938</t>
  </si>
  <si>
    <t>Cắt thanh quản bán phần</t>
  </si>
  <si>
    <t>12.0116.0938</t>
  </si>
  <si>
    <t>Cắt hạ họng bán phần</t>
  </si>
  <si>
    <t>12.0130.0938</t>
  </si>
  <si>
    <t>15.0271.0938</t>
  </si>
  <si>
    <t>Phẫu thuật cắt hạ họng bán phần</t>
  </si>
  <si>
    <t>15.0274.0938</t>
  </si>
  <si>
    <t>15.0275.0938</t>
  </si>
  <si>
    <t>Phẫu thuật cắt thanh quản bán phần đứng</t>
  </si>
  <si>
    <t>15.0276.0938</t>
  </si>
  <si>
    <t>Phẫu thuật cắt thanh quản bán phần
ngang trên thanh môn</t>
  </si>
  <si>
    <t>15.0277.0938</t>
  </si>
  <si>
    <t>Phẫu thuật cắt bán phần thanh quản trên
nhẫn kiểu CHEP</t>
  </si>
  <si>
    <t>15.0272.0938</t>
  </si>
  <si>
    <t>Phẫu thuật cắt hạ họng - thanh quản bán
phần có tạo hình</t>
  </si>
  <si>
    <t>03.2200.0939</t>
  </si>
  <si>
    <t>Phẫu thuật cắt bỏ u thành bên họng lan
lên đáy sọ có kiểm soát bằng kính hiển vi
và nội soi</t>
  </si>
  <si>
    <t>12.888.000</t>
  </si>
  <si>
    <t>03.2573.0940</t>
  </si>
  <si>
    <t>Cắt bỏ ung thư Amidan và nạo vét hạch
cổ</t>
  </si>
  <si>
    <t>03.2596.0940</t>
  </si>
  <si>
    <t>Cắt ung thư amidan/thanh quản và nạo
vét hạch cổ</t>
  </si>
  <si>
    <t>12.0148.0940</t>
  </si>
  <si>
    <t>Cắt bỏ ung thư Amydan và nạo vét hạch
cổ</t>
  </si>
  <si>
    <t>15.0264.0940</t>
  </si>
  <si>
    <t>Phẫu thuật cắt u đáy lưỡi/hạ họng theo
đường mở xương hàm dưới không có tái
tạo</t>
  </si>
  <si>
    <t>15.0265.0940</t>
  </si>
  <si>
    <t>Phẫu thuật cắt u hạ họng/đáy lưỡi theo
đường trên xương móng</t>
  </si>
  <si>
    <t>15.0289.0940</t>
  </si>
  <si>
    <t>Phẫu thuật khối u khoảng bên họng</t>
  </si>
  <si>
    <t>15.0371.0940</t>
  </si>
  <si>
    <t>Phẫu thuật cắt ung thư Amidan sử dụng
dao siêu âm/ dao Ligasure / Laser CO2</t>
  </si>
  <si>
    <t>03.2559.0941</t>
  </si>
  <si>
    <t>Cắt bán phần lưỡi có tạo hình bằng vạt
cân cơ</t>
  </si>
  <si>
    <t>9.767.000</t>
  </si>
  <si>
    <t>03.2579.0941</t>
  </si>
  <si>
    <t>Cắt ung thư lưỡi và tạo hình tại chỗ</t>
  </si>
  <si>
    <t>12.0136.0941</t>
  </si>
  <si>
    <t>12.0138.0941</t>
  </si>
  <si>
    <t>03.2556.0941</t>
  </si>
  <si>
    <t>Cắt ung thư lưỡi, nạo vét hạch và tạo
hình bằng vạt từ xa</t>
  </si>
  <si>
    <t>9.841.000</t>
  </si>
  <si>
    <t>15.0088.0941</t>
  </si>
  <si>
    <t>Phẫu thuật cắt phần giữa xương hàm
trong ung thư sàng hàm</t>
  </si>
  <si>
    <t>15.0092.0941</t>
  </si>
  <si>
    <t>Phẫu thuật cắt u xơ mạch vòm họng theo
đường ngoài</t>
  </si>
  <si>
    <t>15.0263.0941</t>
  </si>
  <si>
    <t>Phẫu thuật cắt u đáy lưỡi/hạ họng theo
đường mở xương hàm dưới có tái tạo</t>
  </si>
  <si>
    <t>15.0103.0942</t>
  </si>
  <si>
    <t>Phẫu thuật cắt Concha Bullosa cuốn mũi</t>
  </si>
  <si>
    <t>5.995.000</t>
  </si>
  <si>
    <t>15.0104.0942</t>
  </si>
  <si>
    <t>Phẫu thuật nội soi chỉnh hình cuốn mũi
giữa</t>
  </si>
  <si>
    <t>15.0173.0943</t>
  </si>
  <si>
    <t>Phẫu thuật nội soi cắt dây thanh bằng
laser</t>
  </si>
  <si>
    <t>6.956.000</t>
  </si>
  <si>
    <t>26.0019.0943</t>
  </si>
  <si>
    <t>Phẫu thuật vi phẫu sử dụng laser cắt dây
thanh và sụn phễu một bên</t>
  </si>
  <si>
    <t>26.0020.0943</t>
  </si>
  <si>
    <t>Phẫu thuật vi phẫu sử dụng laser cắt dây
thanh</t>
  </si>
  <si>
    <t>03.2523.0944</t>
  </si>
  <si>
    <t>Cắt nang vùng sàn miệng và tuyến nước
bọt dưới hàm</t>
  </si>
  <si>
    <t>03.2594.0944</t>
  </si>
  <si>
    <t>Cắt tuyến nước bọt dưới hàm</t>
  </si>
  <si>
    <t>12.0016.0944</t>
  </si>
  <si>
    <t>Cắt các u ác tuyến dưới hàm</t>
  </si>
  <si>
    <t>12.0065.0944</t>
  </si>
  <si>
    <t>12.0086.0944</t>
  </si>
  <si>
    <t>Cắt u tuyến nước bọt dưới hàm</t>
  </si>
  <si>
    <t>12.0087.0944</t>
  </si>
  <si>
    <t>Cắt u tuyến nước bọt dưới lưỡi</t>
  </si>
  <si>
    <t>12.0088.0944</t>
  </si>
  <si>
    <t>Cắt u tuyến nước bọt phụ</t>
  </si>
  <si>
    <t>12.0137.0944</t>
  </si>
  <si>
    <t>Cắt một nửa lưỡi + vét hạch cổ</t>
  </si>
  <si>
    <t>15.0284.0944</t>
  </si>
  <si>
    <t>Phẫu thuật cắt tuyến dưới hàm</t>
  </si>
  <si>
    <t>6.706.000</t>
  </si>
  <si>
    <t>15.0295.0944</t>
  </si>
  <si>
    <t>Phẫu thuật lấy nang rò khe mang II</t>
  </si>
  <si>
    <t>03.2228.0945</t>
  </si>
  <si>
    <t>Phẫu thuật cắt thùy nông tuyến mang tai-
bảo tồn dây VII</t>
  </si>
  <si>
    <t>03.2229.0945</t>
  </si>
  <si>
    <t>Phẫu thuật cắt toàn bộ tuyến mang tai có
hoặc không bảo tồn dây VII</t>
  </si>
  <si>
    <t>03.2450.0945</t>
  </si>
  <si>
    <t>Cắt u vùng tuyến mang tai</t>
  </si>
  <si>
    <t>03.2498.0945</t>
  </si>
  <si>
    <t>Cắt toàn bộ tuyến mang tai bảo tồn dây
thần kinh VII</t>
  </si>
  <si>
    <t>03.2521.0945</t>
  </si>
  <si>
    <t>Cắt u tuyến nước bọt mang tai</t>
  </si>
  <si>
    <t>03.2578.0945</t>
  </si>
  <si>
    <t>Cắt u tuyến mang tai bảo tồn dây thần
kinh VII</t>
  </si>
  <si>
    <t>12.0014.0945</t>
  </si>
  <si>
    <t>Cắt các u ác tuyến mang tai</t>
  </si>
  <si>
    <t>12.0082.0945</t>
  </si>
  <si>
    <t>12.0089.0945</t>
  </si>
  <si>
    <t>12.0153.0945</t>
  </si>
  <si>
    <t>15.0282.0945</t>
  </si>
  <si>
    <t>15.0283.0945</t>
  </si>
  <si>
    <t>Phẫu thuật cắt tuyến mang tai có hoặc
không bảo tồn dây VII</t>
  </si>
  <si>
    <t>15.0293.0945</t>
  </si>
  <si>
    <t>Phẫu thuật rò khe mang I</t>
  </si>
  <si>
    <t>15.0294.0945</t>
  </si>
  <si>
    <t>Phẫu thuật rò khe mang I có bộc lộ dây
VII</t>
  </si>
  <si>
    <t>03.2224.0946</t>
  </si>
  <si>
    <t>Phẫu thuật chỉnh hình khối mũi sàng</t>
  </si>
  <si>
    <t>11.322.000</t>
  </si>
  <si>
    <t>15.0122.0946</t>
  </si>
  <si>
    <t>Phẫu thuật chấn thương khối mũi sàng</t>
  </si>
  <si>
    <t>15.0118.0947</t>
  </si>
  <si>
    <t>Phẫu thuật chấn thương xoang sàng- hàm</t>
  </si>
  <si>
    <t>7.707.000</t>
  </si>
  <si>
    <t>15.0116.0947</t>
  </si>
  <si>
    <t>Phẫu thuật vỡ xoang hàm</t>
  </si>
  <si>
    <t>7.448.000</t>
  </si>
  <si>
    <t>15.0072.0947</t>
  </si>
  <si>
    <t>Phẫu thuật bít lấp rò dịch não tủy ở mũi</t>
  </si>
  <si>
    <t>7.781.000</t>
  </si>
  <si>
    <t>03.2161.0948</t>
  </si>
  <si>
    <t>Phẫu thuật tạo hình sẹo hẹp thanh-khí
quản</t>
  </si>
  <si>
    <t>Chưa bao gồm chi phí mũi
khoan.</t>
  </si>
  <si>
    <t>15.0184.0948</t>
  </si>
  <si>
    <t>Phẫu thuật chỉnh hình sẹo hẹp thanh khí
quản bằng đặt ống nong</t>
  </si>
  <si>
    <t>15.0189.0948</t>
  </si>
  <si>
    <t>Phẫu thuật chấn thương thanh khí quản</t>
  </si>
  <si>
    <t>03.2092.0949</t>
  </si>
  <si>
    <t>Phẫu thuật đỉnh xương đá</t>
  </si>
  <si>
    <t>7.527.000</t>
  </si>
  <si>
    <t>15.0008.0949</t>
  </si>
  <si>
    <t>Phẫu thuật vùng đỉnh xương đá</t>
  </si>
  <si>
    <t>03.2081.0950</t>
  </si>
  <si>
    <t>Phẫu thuật giảm áp dây thần kinh VII</t>
  </si>
  <si>
    <t>10.258.000</t>
  </si>
  <si>
    <t>15.0011.0950</t>
  </si>
  <si>
    <t>Phẫu thuật giảm áp dây VII</t>
  </si>
  <si>
    <t>03.4239.0951</t>
  </si>
  <si>
    <t>Tạo hình hộp sọ sau chấn thương</t>
  </si>
  <si>
    <t>15.0114.0951</t>
  </si>
  <si>
    <t>Phẫu thuật chấn thương xoang trán</t>
  </si>
  <si>
    <t>15.0124.0951</t>
  </si>
  <si>
    <t>Phẫu thuật kết hợp xương trong chấn
thương sọ mặt</t>
  </si>
  <si>
    <t>03.2565.0952</t>
  </si>
  <si>
    <t>Cắt u họng - thanh quản bằng laser</t>
  </si>
  <si>
    <t>8.923.000</t>
  </si>
  <si>
    <t>Chưa bao gồm ống nội khí
quản.</t>
  </si>
  <si>
    <t>03.2575.0952</t>
  </si>
  <si>
    <t>Cắt ung thư thanh quản, hạ họng bằng
laser</t>
  </si>
  <si>
    <t>12.0115.0952</t>
  </si>
  <si>
    <t>12.0129.0952</t>
  </si>
  <si>
    <t>15.0171.0952</t>
  </si>
  <si>
    <t>Phẫu thuật nội soi cắt ung thư thanh quản
bằng Laser</t>
  </si>
  <si>
    <t>03.2601.0953</t>
  </si>
  <si>
    <t>Cắt khối u vùng họng miệng bằng laser</t>
  </si>
  <si>
    <t>12.0124.0953</t>
  </si>
  <si>
    <t>15.0202.0953</t>
  </si>
  <si>
    <t>Phẫu thuật Laser cắt u nang lành tính đáy
lưỡi, hạ họng, màn hầu, Amidan</t>
  </si>
  <si>
    <t>03.2180.0954</t>
  </si>
  <si>
    <t>4.467.000</t>
  </si>
  <si>
    <t>15.0046.0954</t>
  </si>
  <si>
    <t>4.233.000</t>
  </si>
  <si>
    <t>03.2205.0955</t>
  </si>
  <si>
    <t>Phẫu thuật dẫn lưu áp xe quanh thực quản</t>
  </si>
  <si>
    <t>5.347.000</t>
  </si>
  <si>
    <t>15.0180.0955</t>
  </si>
  <si>
    <t>Phẫu thuật nong hẹp thanh khí quản có
stent</t>
  </si>
  <si>
    <t>5.088.000</t>
  </si>
  <si>
    <t>15.0181.0955</t>
  </si>
  <si>
    <t>Phẫu thuật nong hẹp thanh khí quản
không có stent</t>
  </si>
  <si>
    <t>15.0290.0955</t>
  </si>
  <si>
    <t>Phẫu thuật mở cạnh cổ dẫn lưu áp xe</t>
  </si>
  <si>
    <t>15.0300.0955</t>
  </si>
  <si>
    <t>Phẫu thuật sinh thiết hạch cổ</t>
  </si>
  <si>
    <t>15.0090.0956</t>
  </si>
  <si>
    <t>Phẫu thuật mở cạnh mũi</t>
  </si>
  <si>
    <t>7.279.000</t>
  </si>
  <si>
    <t>15.0292.0957</t>
  </si>
  <si>
    <t>Phẫu thuật nang rò giáp lưỡi</t>
  </si>
  <si>
    <t>03.3961.0958</t>
  </si>
  <si>
    <t>Phẫu thuật nội soi nạo V.A</t>
  </si>
  <si>
    <t>4.474.000</t>
  </si>
  <si>
    <t>15.0094.0958</t>
  </si>
  <si>
    <t>Phẫu thuật nội soi cắt u vùng vòm mũi
họng</t>
  </si>
  <si>
    <t>15.0155.0958</t>
  </si>
  <si>
    <t>Phẫu thuật nạo V.A nội soi</t>
  </si>
  <si>
    <t>12.0094.0959</t>
  </si>
  <si>
    <t>Vét hạch cổ, truyền hoá chất động mạch
cảnh</t>
  </si>
  <si>
    <t>15.0064.0960</t>
  </si>
  <si>
    <t>Phẫu thuật nội soi thắt/ đốt động mạch
bướm khẩu cái</t>
  </si>
  <si>
    <t>4.407.000</t>
  </si>
  <si>
    <t>Chưa bao gồm mũi Hummer
và tay cắt.</t>
  </si>
  <si>
    <t>15.0068.0960</t>
  </si>
  <si>
    <t>Phẫu thuật nội soi thắt động mạch sàng</t>
  </si>
  <si>
    <t>15.0097.0960</t>
  </si>
  <si>
    <t>Phẫu thuật nội soi cầm máu mũi</t>
  </si>
  <si>
    <t>15.0091.0961</t>
  </si>
  <si>
    <t>Phẫu thuật nội soi cắt u mũi xoang</t>
  </si>
  <si>
    <t>12.602.000</t>
  </si>
  <si>
    <t>Chưa bao gồm keo sinh học.</t>
  </si>
  <si>
    <t>03.3946.0961</t>
  </si>
  <si>
    <t>Phẫu thuật nội soi mũi xoang cắt u xoang
bướm</t>
  </si>
  <si>
    <t>12.677.000</t>
  </si>
  <si>
    <t>03.4159.0962</t>
  </si>
  <si>
    <t>Phẫu thuật nội soi cắt bỏ u mạch máu
vùng đầu cổ</t>
  </si>
  <si>
    <t>17.328.000</t>
  </si>
  <si>
    <t>27.0019.0962</t>
  </si>
  <si>
    <t>17.402.000</t>
  </si>
  <si>
    <t>03.2197.0963</t>
  </si>
  <si>
    <t>Phẫu thuật cắt u xơ vòm mũi họng</t>
  </si>
  <si>
    <t>12.124.000</t>
  </si>
  <si>
    <t>03.3947.0963</t>
  </si>
  <si>
    <t>Phẫu thuật nội soi cắt u xơ vòm mũi họng</t>
  </si>
  <si>
    <t>15.0093.0963</t>
  </si>
  <si>
    <t>Phẫu thuật nội soi cắt u xơ mạch vòm
mũi họng</t>
  </si>
  <si>
    <t>12.198.000</t>
  </si>
  <si>
    <t>27.0017.0963</t>
  </si>
  <si>
    <t>Phẫu thuật nội soi cắt u xơ vòm mũi</t>
  </si>
  <si>
    <t>15.0172.0964</t>
  </si>
  <si>
    <t>Phẫu thuật nội soi cắt dây thanh</t>
  </si>
  <si>
    <t>7.653.000</t>
  </si>
  <si>
    <t>03.2177.0965</t>
  </si>
  <si>
    <t>Cắt u nang hạ họng-thanh quản qua nội
soi</t>
  </si>
  <si>
    <t>03.4160.0965</t>
  </si>
  <si>
    <t>Phẫu thuật nội soi cắt u nang hạ họng
thanh quản</t>
  </si>
  <si>
    <t>03.4162.0965</t>
  </si>
  <si>
    <t>Phẫu thuật nội soi cắt u nang hạ họng-
thanh quản</t>
  </si>
  <si>
    <t>15.0176.0965</t>
  </si>
  <si>
    <t>Phẫu thuật nội soi cắt u khí quản ống
cứng gây tê/gây mê</t>
  </si>
  <si>
    <t>15.0178.0965</t>
  </si>
  <si>
    <t>Phẫu thuật nội soi cắt u phế quản ống
cứng gây tê/gây mê</t>
  </si>
  <si>
    <t>15.0159.0965</t>
  </si>
  <si>
    <t>Phẫu thuật nội soi cắt u nang hạ họng/ hố
lưỡi thanh thiệt</t>
  </si>
  <si>
    <t>15.0177.0965</t>
  </si>
  <si>
    <t>Phẫu thuật nội soi cắt u khí quản ống
mềm gây tê/gây mê</t>
  </si>
  <si>
    <t>15.0179.0965</t>
  </si>
  <si>
    <t>Phẫu thuật nội soi cắt u phế quản ống
mềm gây tê/gây mê</t>
  </si>
  <si>
    <t>03.2222.0966</t>
  </si>
  <si>
    <t>FESS giải quyết các u lành tính</t>
  </si>
  <si>
    <t>6.699.000</t>
  </si>
  <si>
    <t>15.0148.0966</t>
  </si>
  <si>
    <t>Phẫu thuật chỉnh hình họng màn hầu lưỡi
gà (UPPP)</t>
  </si>
  <si>
    <t>15.0168.0966</t>
  </si>
  <si>
    <t>Phẫu thuật nội soi cắt u lành tính thanh
quản (papiloma, kén hơi thanh quản,…)
(gây tê/gây mê)</t>
  </si>
  <si>
    <t>15.0169.0966</t>
  </si>
  <si>
    <t>Phẫu thuật nội soi cắt u lành tính thanh
quản bằng Microdebrider (Hummer)</t>
  </si>
  <si>
    <t>15.0170.0966</t>
  </si>
  <si>
    <t>Phẫu thuật nội soi cắt u lành tính thanh
quản bằng Laser</t>
  </si>
  <si>
    <t>15.0182.0966</t>
  </si>
  <si>
    <t>Phẫu thuật nội soi nong hẹp thanh khí
quản có stent</t>
  </si>
  <si>
    <t>15.0183.0966</t>
  </si>
  <si>
    <t>Phẫu thuật nội soi nong hẹp thanh khí
quản không có stent</t>
  </si>
  <si>
    <t>15.0297.0966</t>
  </si>
  <si>
    <t>Phẫu thuật túi thừa Zenker</t>
  </si>
  <si>
    <t>15.0298.0966</t>
  </si>
  <si>
    <t>Phẫu thuật cắt kén hơi thanh quản</t>
  </si>
  <si>
    <t>15.0372.0967</t>
  </si>
  <si>
    <t>Phẫu thuật nội soi cắt u máu hạ họng -
thanh quản bằng dao siêu âm</t>
  </si>
  <si>
    <t>10.080.000</t>
  </si>
  <si>
    <t>Đã bao gồm dao siêu âm</t>
  </si>
  <si>
    <t>03.4161.0968</t>
  </si>
  <si>
    <t>Phẫu thuật nội soi cắt u nhú đảo ngược
vùng mũi xoang</t>
  </si>
  <si>
    <t>8.760.000</t>
  </si>
  <si>
    <t>15.0087.0968</t>
  </si>
  <si>
    <t>Phẫu thuật ung thư sàng hàm</t>
  </si>
  <si>
    <t>15.0089.0968</t>
  </si>
  <si>
    <t>Phẫu thuật ung thư sàng hàm phối hợp
nội soi</t>
  </si>
  <si>
    <t>15.0101.0969</t>
  </si>
  <si>
    <t>Phẫu thuật tịt lỗ mũi sau bẩm sinh</t>
  </si>
  <si>
    <t>03.3956.0969</t>
  </si>
  <si>
    <t>Phẫu thuật nội soi chỉnh hình cuốn dưới</t>
  </si>
  <si>
    <t>03.3958.0969</t>
  </si>
  <si>
    <t>Phẫu thuật nội soi cuốn giữa và cuốn
dưới</t>
  </si>
  <si>
    <t>15.0075.0969</t>
  </si>
  <si>
    <t>Phẫu thuật nội soi mở xoang trán</t>
  </si>
  <si>
    <t>15.0079.0969</t>
  </si>
  <si>
    <t>Phẫu thuật nội soi mở xoang bướm</t>
  </si>
  <si>
    <t>15.0105.0969</t>
  </si>
  <si>
    <t>Phẫu thuật chỉnh hình cuốn mũi dưới</t>
  </si>
  <si>
    <t>15.0106.0969</t>
  </si>
  <si>
    <t>Phẫu thuật nội soi chỉnh hình cuốn mũi
dưới</t>
  </si>
  <si>
    <t>27.0007.0969</t>
  </si>
  <si>
    <t>Phẫu thuật nội soi cắt cuốn mũi dưới</t>
  </si>
  <si>
    <t>15.0107.0969</t>
  </si>
  <si>
    <t>Phẫu thuật cuốn mũi dưới bằng sóng cao
tần (Coblator)</t>
  </si>
  <si>
    <t>5.761.000</t>
  </si>
  <si>
    <t>15.0108.0969</t>
  </si>
  <si>
    <t>Phẫu thuật chỉnh hình cuốn mũi dưới
bằng Laser</t>
  </si>
  <si>
    <t>15.0109.0969</t>
  </si>
  <si>
    <t>Phẫu thuật nội soi cắt cuốn dưới</t>
  </si>
  <si>
    <t>03.3955.0970</t>
  </si>
  <si>
    <t>Phẫu thuật nội soi chỉnh hình vách ngăn
mũi</t>
  </si>
  <si>
    <t>5.541.000</t>
  </si>
  <si>
    <t>15.0110.0970</t>
  </si>
  <si>
    <t>Phẫu thuật thủng vách ngăn mũi</t>
  </si>
  <si>
    <t>15.0111.0970</t>
  </si>
  <si>
    <t>Phẫu thuật nội soi bịt lỗ thủng vách ngăn
mũi</t>
  </si>
  <si>
    <t>03.3960.0970</t>
  </si>
  <si>
    <t>Phẫu thuật nội soi chỉnh hình vách ngăn</t>
  </si>
  <si>
    <t>5.282.000</t>
  </si>
  <si>
    <t>15.0102.0970</t>
  </si>
  <si>
    <t>Phẫu thuật nội soi cắt vách mũi xoang</t>
  </si>
  <si>
    <t>15.0112.0970</t>
  </si>
  <si>
    <t>Phẫu thuật chỉnh hình vách ngăn</t>
  </si>
  <si>
    <t>15.0113.0970</t>
  </si>
  <si>
    <t>15.0345.0970</t>
  </si>
  <si>
    <t>Phẫu thuật lấy sụn vành tai làm vật liệu
ghép tự thân</t>
  </si>
  <si>
    <t>15.0346.0970</t>
  </si>
  <si>
    <t>Phẫu thuật lấy sụn vách ngăn mũi làm
vật liệu ghép tự thân</t>
  </si>
  <si>
    <t>15.0347.0970</t>
  </si>
  <si>
    <t>Phẫu thuật lấy sụn sườn làm vật liệu
ghép tự thân</t>
  </si>
  <si>
    <t>15.0350.0970</t>
  </si>
  <si>
    <t>Phẫu thuật tạo hình khuyết bộ phận vành
tai bằng vạt da</t>
  </si>
  <si>
    <t>27.0010.0970</t>
  </si>
  <si>
    <t>15.0035.0971</t>
  </si>
  <si>
    <t>Phẫu thuật vá nhĩ bằng nội soi</t>
  </si>
  <si>
    <t>15.0036.0971</t>
  </si>
  <si>
    <t>Phẫu thuật tạo hình màng nhĩ</t>
  </si>
  <si>
    <t>15.0048.0971</t>
  </si>
  <si>
    <t>Đặt ống thông khí màng nhĩ</t>
  </si>
  <si>
    <t>15.0049.0971</t>
  </si>
  <si>
    <t>Phẫu thuật nội soi đặt ống thông khí
màng nhĩ</t>
  </si>
  <si>
    <t>03.2131.0972</t>
  </si>
  <si>
    <t>Phẫu thuật nội soi giảm áp ổ mắt</t>
  </si>
  <si>
    <t>8.559.000</t>
  </si>
  <si>
    <t>15.0070.0972</t>
  </si>
  <si>
    <t>27.0018.0972</t>
  </si>
  <si>
    <t>15.0071.0972</t>
  </si>
  <si>
    <t>Phẫu thuật nội soi giảm áp thần kinh thị
giác</t>
  </si>
  <si>
    <t>03.3927.0973</t>
  </si>
  <si>
    <t>Phẫu thuật nội soi lấy u nền sọ</t>
  </si>
  <si>
    <t>10.420.000</t>
  </si>
  <si>
    <t>03.3928.0973</t>
  </si>
  <si>
    <t>Phẫu thuật nội soi điều trị rò dịch não tuỷ
nền sọ</t>
  </si>
  <si>
    <t>03.3929.0973</t>
  </si>
  <si>
    <t>Phẫu thuật nội soi điều trị thoát vị nền sọ</t>
  </si>
  <si>
    <t>15.0007.0973</t>
  </si>
  <si>
    <t>Phẫu thuật điều trị rò dịch não tủy ở tai</t>
  </si>
  <si>
    <t>15.0073.0973</t>
  </si>
  <si>
    <t>Phẫu thuật nội soi bít lấp rò dịch não tủy
ở mũi</t>
  </si>
  <si>
    <t>15.0096.0973</t>
  </si>
  <si>
    <t>Phẫu thuật nội soi cắt u thần kinh khứu
giác</t>
  </si>
  <si>
    <t>27.0020.0973</t>
  </si>
  <si>
    <t>Phẫu thuật nội soi vùng nền sọ</t>
  </si>
  <si>
    <t>27.0021.0973</t>
  </si>
  <si>
    <t>27.0022.0973</t>
  </si>
  <si>
    <t>27.0033.0973</t>
  </si>
  <si>
    <t>27.0038.0973</t>
  </si>
  <si>
    <t>Phẫu thuật nội soi lấy u não vòm sọ</t>
  </si>
  <si>
    <t>27.0039.0973</t>
  </si>
  <si>
    <t>Phẫu thuật nội soi lấy u não dưới lều</t>
  </si>
  <si>
    <t>27.0072.0973</t>
  </si>
  <si>
    <t>Phẫu thuật nội soi lấy u</t>
  </si>
  <si>
    <t>27.0073.0973</t>
  </si>
  <si>
    <t>Phẫu thuật nội soi bịt lỗ dò dịch não tuỷ</t>
  </si>
  <si>
    <t>15.0084.0974</t>
  </si>
  <si>
    <t>Phẫu thuật nội soi mở các xoang sàng,
hàm, trán, bướm</t>
  </si>
  <si>
    <t>13.278.000</t>
  </si>
  <si>
    <t>27.0012.0974</t>
  </si>
  <si>
    <t>Phẫu thuật nội soi sào bào thượng nhĩ
(kín / hở)</t>
  </si>
  <si>
    <t>27.0005.0974</t>
  </si>
  <si>
    <t>Phẫu thuật nội soi nạo sàng trước / sau</t>
  </si>
  <si>
    <t>13.051.000</t>
  </si>
  <si>
    <t>27.0003.0974</t>
  </si>
  <si>
    <t>Phẫu thuật nội soi hàm sàng trán bướm</t>
  </si>
  <si>
    <t>27.0011.0974</t>
  </si>
  <si>
    <t>Phẫu thuật nội soi cắt bán phần xương
hàm trên medial maxillectomy</t>
  </si>
  <si>
    <t>15.0085.0975</t>
  </si>
  <si>
    <t>Phẫu thuật nội soi mở dẫn lưu/cắt bỏ u
nhày xoang</t>
  </si>
  <si>
    <t>03.3957.0975</t>
  </si>
  <si>
    <t>Phẫu thuật nội soi mũi xoang dẫn lưu u
nhầy</t>
  </si>
  <si>
    <t>7.020.000</t>
  </si>
  <si>
    <t>10.0066.0976</t>
  </si>
  <si>
    <t>Phẫu thuật đóng đườn dò dịch não tủy
hoặc thoát vị màng não tầng trước nền sọ
bằng đường qua xoang bướm</t>
  </si>
  <si>
    <t>7.366.000</t>
  </si>
  <si>
    <t>15.0360.0977</t>
  </si>
  <si>
    <t>Phẫu thuật nội soi nạo VA bằng Plasma
(gây mê)</t>
  </si>
  <si>
    <t>5.473.000</t>
  </si>
  <si>
    <t>Đã bao gồm dao plasma</t>
  </si>
  <si>
    <t>26.0021.0978</t>
  </si>
  <si>
    <t>Phẫu thuật vi phẫu chỉnh hình sẹo hẹp
thanh khí quản</t>
  </si>
  <si>
    <t>4.856.000</t>
  </si>
  <si>
    <t>26.0022.0978</t>
  </si>
  <si>
    <t>Phẫu thuật vi phẫu chỉnh hình sẹo hẹp
thanh khí quản kèm ghép sụn sườn</t>
  </si>
  <si>
    <t>26.0023.0978</t>
  </si>
  <si>
    <t>Phẫu thuật vi phẫu sử dụng laser cắt sẹo
sau cắt thanh quản</t>
  </si>
  <si>
    <t>26.0024.0978</t>
  </si>
  <si>
    <t>Phẫu thuật vi phẫu cắt dây thanh</t>
  </si>
  <si>
    <t>26.0025.0978</t>
  </si>
  <si>
    <t>Phẫu thuật vi phẫu cắt sẹo sau cắt thanh
quản</t>
  </si>
  <si>
    <t>26.0026.0978</t>
  </si>
  <si>
    <t>Phẫu thuật vi phẫu thanh quản</t>
  </si>
  <si>
    <t>15.0077.0978</t>
  </si>
  <si>
    <t>Phẫu thuật nội soi mở xoang sàng</t>
  </si>
  <si>
    <t>15.0078.0978</t>
  </si>
  <si>
    <t>Phẫu thuật nội soi mở xoang hàm</t>
  </si>
  <si>
    <t>15.0161.0978</t>
  </si>
  <si>
    <t>Phẫu thuật nội soi tách dính dây thanh</t>
  </si>
  <si>
    <t>15.0162.0978</t>
  </si>
  <si>
    <t>Phẫu thuật nội soi bơm dây thanh
(mỡ/Teflon...)</t>
  </si>
  <si>
    <t>15.0166.0978</t>
  </si>
  <si>
    <t>Phẫu thuật nội soi vi phẫu thanh quản cắt
u nang/ polyp/ hạt xơ/u hạt dây thanh
(gây tê/gây mê)</t>
  </si>
  <si>
    <t>15.0167.0978</t>
  </si>
  <si>
    <t>Phẫu thuật nội soi vi phẫu thanh quản cắt
u nang/ polyp/ hạt xơ/u hạt dây thanh
bằng ống soi mền gây tê</t>
  </si>
  <si>
    <t>03.2199.0979</t>
  </si>
  <si>
    <t>Phẫu thuật phục hồi, tái tạo dây thần
kinh VII</t>
  </si>
  <si>
    <t>11.833.000</t>
  </si>
  <si>
    <t>15.0260.0979</t>
  </si>
  <si>
    <t>Phẫu thuật phục hồi, tái tạo dây thần
kinh VII (đoạn ngoài sọ)</t>
  </si>
  <si>
    <t>15.0261.0979</t>
  </si>
  <si>
    <t>Phẫu thuật nối dây thần kinh VII trong
xương chũm</t>
  </si>
  <si>
    <t>15.0329.0979</t>
  </si>
  <si>
    <t>Phẫu thuật tạo hình mặt do liệt dây VII</t>
  </si>
  <si>
    <t>03.2080.0979</t>
  </si>
  <si>
    <t>Phẫu thuật phục hồi, tái tạo dây VII</t>
  </si>
  <si>
    <t>11.907.000</t>
  </si>
  <si>
    <t>15.0010.0979</t>
  </si>
  <si>
    <t>26.0005.0979</t>
  </si>
  <si>
    <t>Phẫu thuật vi phẫu nối ghép thần kinh</t>
  </si>
  <si>
    <t>28.0166.0979</t>
  </si>
  <si>
    <t>03.2233.0980</t>
  </si>
  <si>
    <t>Phẫu thuật cắt bỏ nang và rõ xoang lê
(túi mang 1V)</t>
  </si>
  <si>
    <t>03.3917.0980</t>
  </si>
  <si>
    <t>Cắt rò xoang lê</t>
  </si>
  <si>
    <t>15.0278.0980</t>
  </si>
  <si>
    <t>Phẫu thuật mở sụn giáp cắt dây thanh</t>
  </si>
  <si>
    <t>15.0296.0980</t>
  </si>
  <si>
    <t>Phẫu thuật rò xoang lê</t>
  </si>
  <si>
    <t>03.2111.0981</t>
  </si>
  <si>
    <t>Phẫu thuật tái tạo hệ thống truyền âm</t>
  </si>
  <si>
    <t>Chưa bao gồm keo sinh học,
xương con để thay thế hoặc
Prothese.</t>
  </si>
  <si>
    <t>03.2079.0981</t>
  </si>
  <si>
    <t>Phẫu thuật tạo hình tái tạo lại hệ thống
truyền âm</t>
  </si>
  <si>
    <t>8.406.000</t>
  </si>
  <si>
    <t>03.2198.0982</t>
  </si>
  <si>
    <t>Phẫu thuật tái tạo vùng đầu cổ mặt bằng
vạt da cơ xương</t>
  </si>
  <si>
    <t>15.0266.0982</t>
  </si>
  <si>
    <t>Phẫu thuật tạo hình họng – màn hầu bằng
vạt cơ – niêm mạc thành sau họng</t>
  </si>
  <si>
    <t>15.0327.0982</t>
  </si>
  <si>
    <t>Phẫu thuật tái tạo hình tổn thương mất
chất vùng mặt bằng vạt da, cân cơ, xương</t>
  </si>
  <si>
    <t>15.0328.0982</t>
  </si>
  <si>
    <t>Phẫu thuật tạo hình tổn thương mất chất
vùng mặt bằng mảnh ghép tự do da, cân
cơ, xương</t>
  </si>
  <si>
    <t>15.0267.0982</t>
  </si>
  <si>
    <t>Phẫu thuật phục hồi tổn thương phức tạp
miệng, họng bằng vạt cân cơ</t>
  </si>
  <si>
    <t>15.0268.0982</t>
  </si>
  <si>
    <t>Phẫu thuật tạo hình họng - màn hầu sau
cắt u ác tính</t>
  </si>
  <si>
    <t>15.0269.0982</t>
  </si>
  <si>
    <t>Phẫu thuật tạo hình lưỡi sau cắt u ác tính</t>
  </si>
  <si>
    <t>15.0270.0982</t>
  </si>
  <si>
    <t>Phẫu thuật tạo hình họng-thực quản sau
cắt u ác tính</t>
  </si>
  <si>
    <t>03.2083.0983</t>
  </si>
  <si>
    <t>Khoét mê nhĩ</t>
  </si>
  <si>
    <t>9.196.000</t>
  </si>
  <si>
    <t>03.2497.0983</t>
  </si>
  <si>
    <t>Cắt u dây thần kinh số VIII</t>
  </si>
  <si>
    <t>03.2568.0983</t>
  </si>
  <si>
    <t>Cắt u dây thần kinh VIII</t>
  </si>
  <si>
    <t>12.0081.0983</t>
  </si>
  <si>
    <t>15.0004.0983</t>
  </si>
  <si>
    <t>Phẫu thuật khoét mê nhĩ</t>
  </si>
  <si>
    <t>03.2088.0983</t>
  </si>
  <si>
    <t>Phẫu thuật cắt dây thần kinh tiền đình</t>
  </si>
  <si>
    <t>9.270.000</t>
  </si>
  <si>
    <t>03.2091.0983</t>
  </si>
  <si>
    <t>Phẫu thuật tai trong/u dây thần kinh
VII/u dây thần kinh VIII</t>
  </si>
  <si>
    <t>10.0098.0983</t>
  </si>
  <si>
    <t>Phẫu thuật u góc cầu tiểu não và/hoặc lỗ
tai trong bằng đường sau mê nhĩ-trước
xoang sigma</t>
  </si>
  <si>
    <t>10.0099.0983</t>
  </si>
  <si>
    <t>Phẫu thuật u góc cầu tiểu não và/hoặc lỗ
tai trong bằng đường dưới chẩm-sau
xoang sigma</t>
  </si>
  <si>
    <t>10.0100.0983</t>
  </si>
  <si>
    <t>Phẫu thuật u góc cầu tiểu não và/ hoặc lỗ
tai trong kết hợp hai đường vào phẫu
thuật</t>
  </si>
  <si>
    <t>15.0006.0983</t>
  </si>
  <si>
    <t>Phẫu thuật điều trị rò mê nhĩ</t>
  </si>
  <si>
    <t>15.0009.0983</t>
  </si>
  <si>
    <t>Phẫu thuật cắt u dây thần kinh VII</t>
  </si>
  <si>
    <t>15.0012.0983</t>
  </si>
  <si>
    <t>Phẫu thuật cắt u dây thần kinh VIII</t>
  </si>
  <si>
    <t>15.0013.0983</t>
  </si>
  <si>
    <t>15.0039.0983</t>
  </si>
  <si>
    <t>Phẫu thuật lấy u thần kinh thính giác
đường xuyên mê nhĩ</t>
  </si>
  <si>
    <t>03.2087.0984</t>
  </si>
  <si>
    <t>Phẫu thuật tạo hình tai giữa, tai ngoài do
dị tật bẩm sinh</t>
  </si>
  <si>
    <t>7.575.000</t>
  </si>
  <si>
    <t>03.2112.0984</t>
  </si>
  <si>
    <t>Chỉnh hình tai giữa</t>
  </si>
  <si>
    <t>15.0030.0984</t>
  </si>
  <si>
    <t>Phẫu thuật tạo hình tai giữa</t>
  </si>
  <si>
    <t>15.0037.0984</t>
  </si>
  <si>
    <t>Phẫu thuật chỉnh hình tai giữa type I, II,
III, IV</t>
  </si>
  <si>
    <t>15.0291.0985</t>
  </si>
  <si>
    <t>Phẫu thuật rò sống mũi</t>
  </si>
  <si>
    <t>10.476.000</t>
  </si>
  <si>
    <t>15.0322.0985</t>
  </si>
  <si>
    <t>Phẫu thuật tạo hình chít hẹp cửa mũi
trước</t>
  </si>
  <si>
    <t>15.0323.0985</t>
  </si>
  <si>
    <t>Phẫu thuật tạo hình chít hẹp/tịt cửa mũi
sau</t>
  </si>
  <si>
    <t>15.0330.0985</t>
  </si>
  <si>
    <t>Phẫu thuật tạo hình vùng mặt thiểu sản</t>
  </si>
  <si>
    <t>15.0320.0985</t>
  </si>
  <si>
    <t>Phẫu thuật tạo hình tháp mũi bằng vật
liệu ghép tự thân</t>
  </si>
  <si>
    <t>10.550.000</t>
  </si>
  <si>
    <t>03.2082.0986</t>
  </si>
  <si>
    <t>Thay thế xương bàn đạp</t>
  </si>
  <si>
    <t>15.0005.0986</t>
  </si>
  <si>
    <t>Phẫu thuật mở túi nội dịch</t>
  </si>
  <si>
    <t>15.0019.0986</t>
  </si>
  <si>
    <t>Phẫu thuật thay thế xương bàn đạp</t>
  </si>
  <si>
    <t>03.2078.0986</t>
  </si>
  <si>
    <t>Cấy điện cực ốc tai</t>
  </si>
  <si>
    <t>7.649.000</t>
  </si>
  <si>
    <t>15.0001.0986</t>
  </si>
  <si>
    <t>Cấy điện cực ốc tai (Cấy ốc tai điện tử)</t>
  </si>
  <si>
    <t>03.2093.0987</t>
  </si>
  <si>
    <t>Phẫu thuật tiệt căn xương chũm cải biên -
chỉnh hình tai giữa</t>
  </si>
  <si>
    <t>7.584.000</t>
  </si>
  <si>
    <t>03.2100.0987</t>
  </si>
  <si>
    <t>Phẫu thuật tai xương chũm trong viêm
màng não</t>
  </si>
  <si>
    <t>03.2101.0987</t>
  </si>
  <si>
    <t>Phẫu thuật tai xương chũm trong viêm
tắc tĩnh mạch bên</t>
  </si>
  <si>
    <t>03.2102.0987</t>
  </si>
  <si>
    <t>Phẫu thuật tiệt căn xương chũm</t>
  </si>
  <si>
    <t>15.0016.0987</t>
  </si>
  <si>
    <t>15.0017.0987</t>
  </si>
  <si>
    <t>15.0021.0987</t>
  </si>
  <si>
    <t>15.0023.0987</t>
  </si>
  <si>
    <t>Phẫu thuật tiệt căn xương chũm cải biên</t>
  </si>
  <si>
    <t>15.0025.0987</t>
  </si>
  <si>
    <t>15.0152.0988</t>
  </si>
  <si>
    <t>Phẫu thuật xử trí chảy máu sau cắt
Amidan (gây mê)</t>
  </si>
  <si>
    <t>15.0203.0988</t>
  </si>
  <si>
    <t>Nội soi cầm máu sau phẫu thuật vùng hạ
họng, thanh quản</t>
  </si>
  <si>
    <t>4.240.000</t>
  </si>
  <si>
    <t>15.0299.0988</t>
  </si>
  <si>
    <t>Phẫu thuật mở lại hốc mổ cầm máu sau
phẫu thuật vùng đầu cổ</t>
  </si>
  <si>
    <t>1.565.000</t>
  </si>
  <si>
    <t>03.2104.0997</t>
  </si>
  <si>
    <t>Vá nhĩ đơn thuần</t>
  </si>
  <si>
    <t>15.0032.0997</t>
  </si>
  <si>
    <t>Chỉnh hình tai giữa không tái tạo chuỗi
xương con</t>
  </si>
  <si>
    <t>15.0034.0997</t>
  </si>
  <si>
    <t>15.0187.0998</t>
  </si>
  <si>
    <t>Phẫu thuật trong mềm sụn thanh quản</t>
  </si>
  <si>
    <t>4.238.000</t>
  </si>
  <si>
    <t>15.0082.0998</t>
  </si>
  <si>
    <t>Phẫu thuật cắt polyp mũi bằng Laser</t>
  </si>
  <si>
    <t>15.0393.0998</t>
  </si>
  <si>
    <t>Phẫu thuật nội soi đóng lỗ rò xoang lê
bằng laser/nhiệt</t>
  </si>
  <si>
    <t>15.0066.0999</t>
  </si>
  <si>
    <t>Phẫu thuật nội soi thắt động mạch hàm
trong</t>
  </si>
  <si>
    <t>6.643.000</t>
  </si>
  <si>
    <t>15.0259.0999</t>
  </si>
  <si>
    <t>Phẫu thuật chấn thương mạch máu vùng
cổ</t>
  </si>
  <si>
    <t>15.0262.0999</t>
  </si>
  <si>
    <t>Phẫu thuật vùng chân bướm hàm</t>
  </si>
  <si>
    <t>15.0351.0999</t>
  </si>
  <si>
    <t>Phẫu thuật tạo hình toàn bộ vành tai bằng
vật liệu ghép tự thân</t>
  </si>
  <si>
    <t>15.0352.0999</t>
  </si>
  <si>
    <t>Phẫu thuật tạo hình vành tai bằng sụn
sườn</t>
  </si>
  <si>
    <t>15.0002.1000</t>
  </si>
  <si>
    <t>Phẫu thuật cấy máy trợ thính đường
xương (BAHA)</t>
  </si>
  <si>
    <t>4.247.000</t>
  </si>
  <si>
    <t>15.0160.1000</t>
  </si>
  <si>
    <t>Phẫu thuật dính mép trước dây thanh</t>
  </si>
  <si>
    <t>15.0163.1000</t>
  </si>
  <si>
    <t>Phẫu thuật chỉnh hình thanh quản điều trị
liệt dây thanh</t>
  </si>
  <si>
    <t>15.0164.1000</t>
  </si>
  <si>
    <t>Phẫu thuật điều trị liệt cơ mở thanh quản
hai bên</t>
  </si>
  <si>
    <t>15.0165.1000</t>
  </si>
  <si>
    <t>Phẫu thuật treo sụn phễu</t>
  </si>
  <si>
    <t>15.0175.1000</t>
  </si>
  <si>
    <t>Phẫu thuật mở khí quản thể khó (trẻ sơ
sinh, sau xạ trị, u vùng cổ, K tuyến
giáp,…)</t>
  </si>
  <si>
    <t>15.0176.1000</t>
  </si>
  <si>
    <t>15.0178.1000</t>
  </si>
  <si>
    <t>15.0257.1000</t>
  </si>
  <si>
    <t>Phẫu thuật thắt động mạch cảnh ngoài</t>
  </si>
  <si>
    <t>15.0258.1000</t>
  </si>
  <si>
    <t>Phẫu thuật thắt tĩnh mạch cảnh trong</t>
  </si>
  <si>
    <t>15.0353.1000</t>
  </si>
  <si>
    <t>Phẫu thuật tạo hình toàn bộ vành tai bằng
vật liệu ghép tổng hợp</t>
  </si>
  <si>
    <t>15.0354.1000</t>
  </si>
  <si>
    <t>Phẫu thuật tạo hình khuyết bộ phận vành
tai bằng vật liệu ghép tự thân/ vật liệu
ghép tổng hợp</t>
  </si>
  <si>
    <t>15.0033.1001</t>
  </si>
  <si>
    <t>Phẫu thuật mở hòm nhĩ kiểm tra/ lấy dị
vật</t>
  </si>
  <si>
    <t>3.018.000</t>
  </si>
  <si>
    <t>15.0067.1001</t>
  </si>
  <si>
    <t>Phẫu thuật thắt động mạch sàng</t>
  </si>
  <si>
    <t>15.0069.1001</t>
  </si>
  <si>
    <t>Phẫu thuật dẫn lưu áp xe ổ mắt</t>
  </si>
  <si>
    <t>15.0086.1001</t>
  </si>
  <si>
    <t>Phẫu thuật cắt u nang răng sinh/u nang
sàn mũi</t>
  </si>
  <si>
    <t>15.0099.1001</t>
  </si>
  <si>
    <t>Phẫu thuật nội soi tách dính niêm mạc
hốc mũi</t>
  </si>
  <si>
    <t>15.0100.1001</t>
  </si>
  <si>
    <t>Phẫu thuật nội soi tách dính niêm mạc
hốc mũi bằng Laser</t>
  </si>
  <si>
    <t>15.0117.1001</t>
  </si>
  <si>
    <t>Phẫu thuật mở xoang hàm</t>
  </si>
  <si>
    <t>15.0125.1001</t>
  </si>
  <si>
    <t>Phẫu thuật xoang hàm Caldwell-Luc</t>
  </si>
  <si>
    <t>15.0126.1001</t>
  </si>
  <si>
    <t>Phẫu thuật nội soi nong- dẫn lưu túi lệ</t>
  </si>
  <si>
    <t>15.0177.1001</t>
  </si>
  <si>
    <t>15.0179.1001</t>
  </si>
  <si>
    <t>15.0194.1001</t>
  </si>
  <si>
    <t>Phẫu thuật cắt u sàn miệng</t>
  </si>
  <si>
    <t>15.0355.1001</t>
  </si>
  <si>
    <t>Phẫu thuật chỉnh hình thu nhỏ vành tai</t>
  </si>
  <si>
    <t>15.0356.1001</t>
  </si>
  <si>
    <t>Phẫu thuật chỉnh hình vành tai cụp</t>
  </si>
  <si>
    <t>15.0357.1001</t>
  </si>
  <si>
    <t>Phẫu thuật chỉnh hình vành tai vùi</t>
  </si>
  <si>
    <t>15.0053.1002</t>
  </si>
  <si>
    <t>Phẫu thuật nạo vét sụn vành tai</t>
  </si>
  <si>
    <t>1.874.000</t>
  </si>
  <si>
    <t>15.0127.1002</t>
  </si>
  <si>
    <t>Phẫu thuật mở lỗ thông mũi xoang qua
khe dưới</t>
  </si>
  <si>
    <t>15.0128.1002</t>
  </si>
  <si>
    <t>Phẫu thuật nội soi mở lỗ thông mũi
xoang qua khe dưới</t>
  </si>
  <si>
    <t>15.0158.1002</t>
  </si>
  <si>
    <t>Phẫu thuật nội soi cầm máu sau nạo VA
(gây mê)</t>
  </si>
  <si>
    <t>15.0195.1002</t>
  </si>
  <si>
    <t>Phẫu thuật cắt u vùng niêm mạc má</t>
  </si>
  <si>
    <t>15.0214.1002</t>
  </si>
  <si>
    <t>Khâu phục hồi tổn thương đơn giản
miệng, họng</t>
  </si>
  <si>
    <t>15.0224.1002</t>
  </si>
  <si>
    <t>Phẫu thuật chỉnh hình lỗ mở khí quản</t>
  </si>
  <si>
    <t>15.0241.1003</t>
  </si>
  <si>
    <t>Nội soi thanh quản ống mềm lấy dị vật
gây tê</t>
  </si>
  <si>
    <t>1.318.000</t>
  </si>
  <si>
    <t>15.0244.1003</t>
  </si>
  <si>
    <t>Nội soi khí quản ống cứng chẩn đoán gây
tê/gây mê</t>
  </si>
  <si>
    <t>15.0245.1003</t>
  </si>
  <si>
    <t>Nội soi khí quản ống mềm chẩn đoán gây
tê</t>
  </si>
  <si>
    <t>15.0246.1003</t>
  </si>
  <si>
    <t>Nội soi khí quản ống cứng lấy dị vật gây
tê/gây mê</t>
  </si>
  <si>
    <t>15.0247.1003</t>
  </si>
  <si>
    <t>Nội soi khí quản ống mềm lấy dị vật gây
tê</t>
  </si>
  <si>
    <t>15.0248.1003</t>
  </si>
  <si>
    <t>Nội soi khí quản ống cứng sinh thiết u
gây tê/gây mê</t>
  </si>
  <si>
    <t>15.0249.1003</t>
  </si>
  <si>
    <t>Nội soi khí quản ống mềm sinh thiết u
gây tê</t>
  </si>
  <si>
    <t>1.530.000</t>
  </si>
  <si>
    <t>Điều trị tuỷ răng có sử dụng kính hiển vi
và hàn kín hệ thống ống tuỷ bằng Gutta
percha nguội</t>
  </si>
  <si>
    <t>1.486.000</t>
  </si>
  <si>
    <t>Điều trị tuỷ răng có sử dụng kính hiển vi
và hàn kín hệ thống ống tuỷ bằng Gutta
percha nóng chảy</t>
  </si>
  <si>
    <t>03.1726.1012</t>
  </si>
  <si>
    <t>1.252.000</t>
  </si>
  <si>
    <t>03.1727.1012</t>
  </si>
  <si>
    <t>16.0044.1012</t>
  </si>
  <si>
    <t>16.0045.1012</t>
  </si>
  <si>
    <t>1.726.000</t>
  </si>
  <si>
    <t>03.1726.1013</t>
  </si>
  <si>
    <t>1.492.000</t>
  </si>
  <si>
    <t>03.1727.1013</t>
  </si>
  <si>
    <t>16.0044.1013</t>
  </si>
  <si>
    <t>16.0045.1013</t>
  </si>
  <si>
    <t>1.210.000</t>
  </si>
  <si>
    <t>1.861.000</t>
  </si>
  <si>
    <t>03.1726.1015</t>
  </si>
  <si>
    <t>1.627.000</t>
  </si>
  <si>
    <t>03.1727.1015</t>
  </si>
  <si>
    <t>16.0044.1015</t>
  </si>
  <si>
    <t>16.0045.1015</t>
  </si>
  <si>
    <t>1.263.000</t>
  </si>
  <si>
    <t>Phẫu thuật nhổ răng khôn mọc lệch hàm
dưới</t>
  </si>
  <si>
    <t>Phẫu thuật nhổ răng khôn mọc lệch có
cắt thân</t>
  </si>
  <si>
    <t>16.0202.1028</t>
  </si>
  <si>
    <t>Phẫu thuật nhổ răng khôn mọc lệch có
cắt thân chia chân răng</t>
  </si>
  <si>
    <t>12.0074.1037</t>
  </si>
  <si>
    <t>Cắt u nang men răng, ghép xương</t>
  </si>
  <si>
    <t>2.474.000</t>
  </si>
  <si>
    <t>Chưa bao gồm màng tái tạo
mô và xương nhân tạo hoặc
sản phẩm sinh học thay thế
xương.</t>
  </si>
  <si>
    <t>03.1718.1037</t>
  </si>
  <si>
    <t>Phẫu thuật điều trị khuyết hổng chẽ chân
răng bằng màng sinh học, có ghép xương</t>
  </si>
  <si>
    <t>2.215.000</t>
  </si>
  <si>
    <t>03.1721.1037</t>
  </si>
  <si>
    <t>Phẫu thuật tái tạo xương sống hàm bằng
ghép xương đông khô và đặt màng sinh
học</t>
  </si>
  <si>
    <t>03.1722.1037</t>
  </si>
  <si>
    <t>Phẫu thuật tái tạo xương sống hàm bằng
ghép xương nhân tạo và đặt màng sinh
học</t>
  </si>
  <si>
    <t>16.0022.1037</t>
  </si>
  <si>
    <t>16.0025.1037</t>
  </si>
  <si>
    <t>Phẫu thuật điều trị khuyết hổng chẽ chân
răng bằng ghép xương nhân tạo và đặt
màng sinh học</t>
  </si>
  <si>
    <t>12.0071.1038</t>
  </si>
  <si>
    <t>Cắt bỏ nang xương hàm dưới 2 cm</t>
  </si>
  <si>
    <t>2.009.000</t>
  </si>
  <si>
    <t>12.0084.1039</t>
  </si>
  <si>
    <t>Cắt u lợi đường kính 2 cm trở lên</t>
  </si>
  <si>
    <t>1.631.000</t>
  </si>
  <si>
    <t>12.0085.1039</t>
  </si>
  <si>
    <t>Cắt toàn bộ u lợi 1 hàm</t>
  </si>
  <si>
    <t>12.0070.1039</t>
  </si>
  <si>
    <t>Cắt nang răng đường kính dưới 2 cm</t>
  </si>
  <si>
    <t>1.372.000</t>
  </si>
  <si>
    <t>12.0083.1040</t>
  </si>
  <si>
    <t>Cắt u lợi đường kính dưới hoặc bằng 2cm</t>
  </si>
  <si>
    <t>1.455.000</t>
  </si>
  <si>
    <t>Phẫu thuật lấy sỏi ống Wharton tuyến
dưới hàm</t>
  </si>
  <si>
    <t>2.100.000</t>
  </si>
  <si>
    <t>Bóc, cắt u bã đậu, u mỡ dưới da đầu
đường kính dưới 10 cm</t>
  </si>
  <si>
    <t>1.891.000</t>
  </si>
  <si>
    <t>10.0151.1044</t>
  </si>
  <si>
    <t>Phẫu thuật u thần kinh trên da</t>
  </si>
  <si>
    <t>Cắt các loại u vùng mặt có đường kính
dưới 5 cm</t>
  </si>
  <si>
    <t>1.632.000</t>
  </si>
  <si>
    <t>Cắt các loại u vùng da đầu, cổ có đường
kính dưới 5 cm</t>
  </si>
  <si>
    <t>Phẫu thuật cắt bỏ u da lành tính vùng da
đầu từ 2cm trở lên</t>
  </si>
  <si>
    <t>Cắt u máu dưới da đầu có đường kính
dưới 5 cm</t>
  </si>
  <si>
    <t>Phẫu thuật cắt bỏ u da lành tính vùng da
đầu dưới 2cm</t>
  </si>
  <si>
    <t>28.0159.1044</t>
  </si>
  <si>
    <t>Phẫu thuật cắt bỏ u da lành tính vành tai</t>
  </si>
  <si>
    <t>03.2442.1045</t>
  </si>
  <si>
    <t>Cắt u máu dưới da đầu có đường kính
trên 10 cm</t>
  </si>
  <si>
    <t>2.393.000</t>
  </si>
  <si>
    <t>03.2443.1045</t>
  </si>
  <si>
    <t>Cắt u máu dưới da đầu có đường kính 5
đến 10 cm</t>
  </si>
  <si>
    <t>Bóc, cắt u bã đậu, u mỡ dưới da đầu
đường kính trên 10 cm</t>
  </si>
  <si>
    <t>03.2455.1045</t>
  </si>
  <si>
    <t>Cắt u da đầu lành, đường kính từ 5 cm
trở lên</t>
  </si>
  <si>
    <t>10.0151.1045</t>
  </si>
  <si>
    <t>Cắt các loại u vùng da đầu, cổ có đường
kính 5 đến 10 cm</t>
  </si>
  <si>
    <t>Cắt các loại u vùng mặt có đường kính 5
đến 10 cm</t>
  </si>
  <si>
    <t>03.2522.1046</t>
  </si>
  <si>
    <t>Cắt nang vùng sàn miệng</t>
  </si>
  <si>
    <t>4.966.000</t>
  </si>
  <si>
    <t>12.0064.1046</t>
  </si>
  <si>
    <t>03.2515.1047</t>
  </si>
  <si>
    <t>Cắt bỏ nang xương hàm từ 2-5 cm</t>
  </si>
  <si>
    <t>5.122.000</t>
  </si>
  <si>
    <t>12.0072.1047</t>
  </si>
  <si>
    <t>12.0073.1047</t>
  </si>
  <si>
    <t>Cắt nang xương hàm khó</t>
  </si>
  <si>
    <t>03.2534.1047</t>
  </si>
  <si>
    <t>Cắt bỏ nang xương hàm dưới 2cm</t>
  </si>
  <si>
    <t>4.863.000</t>
  </si>
  <si>
    <t>03.2537.1047</t>
  </si>
  <si>
    <t>03.3913.1048</t>
  </si>
  <si>
    <t>Cắt nang giáp móng</t>
  </si>
  <si>
    <t>3.729.000</t>
  </si>
  <si>
    <t>03.2454.1048</t>
  </si>
  <si>
    <t>3.471.000</t>
  </si>
  <si>
    <t>12.0012.1048</t>
  </si>
  <si>
    <t>Cắt các u nang giáp móng</t>
  </si>
  <si>
    <t>15.0196.1048</t>
  </si>
  <si>
    <t>Phẫu thuật cắt u lưỡi (phần lưỡi di động)</t>
  </si>
  <si>
    <t>03.2512.1049</t>
  </si>
  <si>
    <t>Cắt u cơ vùng hàm mặt</t>
  </si>
  <si>
    <t>4.809.000</t>
  </si>
  <si>
    <t>03.2533.1049</t>
  </si>
  <si>
    <t>03.2536.1049</t>
  </si>
  <si>
    <t>12.0045.1049</t>
  </si>
  <si>
    <t>03.2451.1049</t>
  </si>
  <si>
    <t>Cắt u phần mềm vùng cổ</t>
  </si>
  <si>
    <t>4.551.000</t>
  </si>
  <si>
    <t>12.0010.1049</t>
  </si>
  <si>
    <t>Cắt các u lành vùng cổ</t>
  </si>
  <si>
    <t>15.0331.1049</t>
  </si>
  <si>
    <t>Phẫu thuật cắt u da vùng mặt</t>
  </si>
  <si>
    <t>03.2508.1049</t>
  </si>
  <si>
    <t>Cắt u vùng hàm mặt đơn giản</t>
  </si>
  <si>
    <t>4.316.000</t>
  </si>
  <si>
    <t>Điều trị đóng cuống răng bằng Canxi
Hydroxit</t>
  </si>
  <si>
    <t>1.016.000</t>
  </si>
  <si>
    <t>03.3809.1052</t>
  </si>
  <si>
    <t>Ghép da rời rộng mỗi chiều trên 5cm</t>
  </si>
  <si>
    <t>5.508.000</t>
  </si>
  <si>
    <t>Nắn sai khớp thái dương hàm dưới gây
mê</t>
  </si>
  <si>
    <t>3.294.000</t>
  </si>
  <si>
    <t>Nắn sai khớp thái dương hàm đến muộn
có gây tê</t>
  </si>
  <si>
    <t>2.437.000</t>
  </si>
  <si>
    <t>03.2006.1054</t>
  </si>
  <si>
    <t>Phẫu thuật cắt dây thần kinh V nhánh ổ
mắt</t>
  </si>
  <si>
    <t>5.346.000</t>
  </si>
  <si>
    <t>03.2007.1054</t>
  </si>
  <si>
    <t>Phẫu thuật cắt dây thần kinh V nhánh
dưới hàm</t>
  </si>
  <si>
    <t>03.2008.1054</t>
  </si>
  <si>
    <t>Phẫu thuật cắt dây thần kinh V nhánh
thái dương</t>
  </si>
  <si>
    <t>16.0316.1054</t>
  </si>
  <si>
    <t>Phẫu thuật cắt nhánh ổ mắt của dây thần
kinh V</t>
  </si>
  <si>
    <t>16.0317.1054</t>
  </si>
  <si>
    <t>Phẫu thuật cắt nhánh dưới hàm của dây
thần kinh V</t>
  </si>
  <si>
    <t>03.2005.1055</t>
  </si>
  <si>
    <t>Phẫu thuật ghép xương với khung nẹp
hợp kim tức thì sau cắt đoạn xương hàm
dưới</t>
  </si>
  <si>
    <t>5.039.000</t>
  </si>
  <si>
    <t>16.0314.1055</t>
  </si>
  <si>
    <t>03.2003.1056</t>
  </si>
  <si>
    <t>Phẫu thuật ghép xương tự thân tức thì
sau cắt đoạn xương hàm dưới</t>
  </si>
  <si>
    <t>7.138.000</t>
  </si>
  <si>
    <t>16.0312.1056</t>
  </si>
  <si>
    <t>Phẫu thuật ghép xương tự thân tự do tức
thì sau cắt đoạn xương hàm dưới</t>
  </si>
  <si>
    <t>03.2002.1057</t>
  </si>
  <si>
    <t>Phẫu thuật ghép xương bằng vật liệu thay
thế tức thì sau cắt đoạn xương hàm trên</t>
  </si>
  <si>
    <t>8.283.000</t>
  </si>
  <si>
    <t>16.0311.1057</t>
  </si>
  <si>
    <t>03.2014.1058</t>
  </si>
  <si>
    <t>Phẫu thuật cắt bỏ tuyến nước bọt mang
tai bảo tồn thần kinh VII</t>
  </si>
  <si>
    <t>7.267.000</t>
  </si>
  <si>
    <t>Chưa bao gồm máy dò thần
kinh.</t>
  </si>
  <si>
    <t>16.0319.1058</t>
  </si>
  <si>
    <t>03.2510.1059</t>
  </si>
  <si>
    <t>Cắt u máu - bạch mạch vùng hàm mặt</t>
  </si>
  <si>
    <t>5.664.000</t>
  </si>
  <si>
    <t>Cắt u máu, u bạch mạch vùng phức tạp,
khó</t>
  </si>
  <si>
    <t>03.2762.1059</t>
  </si>
  <si>
    <t>Cắt u bạch mạch, đường kính bằng và
trên 10cm</t>
  </si>
  <si>
    <t>12.0055.1059</t>
  </si>
  <si>
    <t>Cắt u máu – bạch mạch vùng hàm mặt</t>
  </si>
  <si>
    <t>12.0056.1059</t>
  </si>
  <si>
    <t>Cắt u mạch máu lớn vùng hàm mặt, khi
cắt bỏ kèm thắt động mạch cảnh 1 hay 2
bên</t>
  </si>
  <si>
    <t>12.0080.1059</t>
  </si>
  <si>
    <t>Cắt u thần kinh vùng hàm mặt</t>
  </si>
  <si>
    <t>12.0316.1059</t>
  </si>
  <si>
    <t>Cắt u máu/u bạch mạch lan toả, đường
kính bằng và trên 10cm</t>
  </si>
  <si>
    <t>28.0217.1059</t>
  </si>
  <si>
    <t>Cắt u máu vùng đầu mặt cổ</t>
  </si>
  <si>
    <t>28.0218.1059</t>
  </si>
  <si>
    <t>Cắt dị dạng bạch mạch đầu mặt cổ</t>
  </si>
  <si>
    <t>03.2441.1059</t>
  </si>
  <si>
    <t>Cắt u máu, u bạch mạch vùng đầu phức
tạp, khó</t>
  </si>
  <si>
    <t>5.738.000</t>
  </si>
  <si>
    <t>03.2628.1059</t>
  </si>
  <si>
    <t>Cắt u máu hay bạch mạch vùng cổ, vùng
trên xương đòn, vùng nách xâm lấn các
mạch máu lớn</t>
  </si>
  <si>
    <t>03.2518.1060</t>
  </si>
  <si>
    <t>5.163.000</t>
  </si>
  <si>
    <t>03.2531.1060</t>
  </si>
  <si>
    <t>Cắt bỏ u lành tính vùng tuyến nước bọt
mang tai hoặc dưới hàm trên 5 cm</t>
  </si>
  <si>
    <t>03.2538.1060</t>
  </si>
  <si>
    <t>Cắt bỏ u lành tính vùng tuyến nước bọt
mang tai hoặc dưới hàm từ 2-5 cm</t>
  </si>
  <si>
    <t>12.0086.1060</t>
  </si>
  <si>
    <t>12.0087.1060</t>
  </si>
  <si>
    <t>12.0088.1060</t>
  </si>
  <si>
    <t>12.0090.1060</t>
  </si>
  <si>
    <t>03.2492.1061</t>
  </si>
  <si>
    <t>03.2493.1061</t>
  </si>
  <si>
    <t>Cắt u mạch máu lớn trên 10 cm vùng sàn
miệng, dưới hàm, cạnh cổ</t>
  </si>
  <si>
    <t>5.412.000</t>
  </si>
  <si>
    <t>12.0047.1061</t>
  </si>
  <si>
    <t>Cắt u vùng hàm mặt phức tạp</t>
  </si>
  <si>
    <t>12.0057.1061</t>
  </si>
  <si>
    <t>03.2502.1063</t>
  </si>
  <si>
    <t>Cắt ung thư hàm trên kèm hố mắt và
xương gò má</t>
  </si>
  <si>
    <t>5.820.000</t>
  </si>
  <si>
    <t>12.0051.1063</t>
  </si>
  <si>
    <t>12.0075.1063</t>
  </si>
  <si>
    <t>Cắt bỏ u xương thái dương - tạo hình vạt
cơ da</t>
  </si>
  <si>
    <t>12.0144.1063</t>
  </si>
  <si>
    <t>Cắt ung thư- sàng hàm</t>
  </si>
  <si>
    <t>12.0159.1063</t>
  </si>
  <si>
    <t>Phẫu thuật cạnh mũi lấy u hốc mũi</t>
  </si>
  <si>
    <t>5.561.000</t>
  </si>
  <si>
    <t>03.2499.1063</t>
  </si>
  <si>
    <t>Cắt ung thư hàm trên, hàm dưới kèm vét
hạch, tạo hình bằng vạt da, cơ</t>
  </si>
  <si>
    <t>5.894.000</t>
  </si>
  <si>
    <t>12.0052.1063</t>
  </si>
  <si>
    <t>12.0076.1063</t>
  </si>
  <si>
    <t>28.0187.1064</t>
  </si>
  <si>
    <t>Phẫu thuật chỉnh sửa góc hàm xương
hàm dưới</t>
  </si>
  <si>
    <t>5.746.000</t>
  </si>
  <si>
    <t>28.0188.1064</t>
  </si>
  <si>
    <t>Phẫu thuật chỉnh sửa gò má - cung tiếp</t>
  </si>
  <si>
    <t>28.0189.1064</t>
  </si>
  <si>
    <t>Phẫu thuật cắt chỉnh cằm</t>
  </si>
  <si>
    <t>28.0190.1064</t>
  </si>
  <si>
    <t>Phẫu thuật chỉnh sửa thân xương hàm
dưới</t>
  </si>
  <si>
    <t>28.0439.1064</t>
  </si>
  <si>
    <t>Phẫu thuật chỉnh thon góc hàm</t>
  </si>
  <si>
    <t>03.2909.1064</t>
  </si>
  <si>
    <t>Phẫu thuật chỉnh hình sửa gò má - cung
tiếp</t>
  </si>
  <si>
    <t>5.487.000</t>
  </si>
  <si>
    <t>03.1997.1064</t>
  </si>
  <si>
    <t>Phẫu thuật mở xương 2 hàm</t>
  </si>
  <si>
    <t>03.2907.1064</t>
  </si>
  <si>
    <t>Phẫu thuật chỉnh hình sửa khung xương
hàm, mặt</t>
  </si>
  <si>
    <t>03.2910.1064</t>
  </si>
  <si>
    <t>Phẫu thuật chỉnh hình sửa góc hàm - thân
xương hàm dưới</t>
  </si>
  <si>
    <t>16.0263.1064</t>
  </si>
  <si>
    <t>Phẫu thuật chỉnh hình xương 2 hàm</t>
  </si>
  <si>
    <t>03.2061.1065</t>
  </si>
  <si>
    <t>Phẫu thuật điều trị đa chấn thương vùng
hàm mặt</t>
  </si>
  <si>
    <t>7.528.000</t>
  </si>
  <si>
    <t>16.0291.1065</t>
  </si>
  <si>
    <t>7.602.000</t>
  </si>
  <si>
    <t>03.2028.1066</t>
  </si>
  <si>
    <t>Phẫu thuật kết hợp xương điều trị gãy
xương gò má - cung tiếp bằng chỉ thép</t>
  </si>
  <si>
    <t>4.955.000</t>
  </si>
  <si>
    <t>Phẫu thuật kết hợp xương điều trị gãy
xương gò má - cung tiếp bằng nẹp vít
hợp kim</t>
  </si>
  <si>
    <t>Phẫu thuật kết hợp xương điều trị gãy
xương gò má - cung tiếp bằng nẹp vít tự
tiêu</t>
  </si>
  <si>
    <t>Điều trị gãy xương gò má - cung tiếp
bằng nắn chỉnh (có gây mê hoặc gây tê)</t>
  </si>
  <si>
    <t>16.0277.1066</t>
  </si>
  <si>
    <t>Phẫu thuật điều trị gãy xương gò má -
cung tiếp bằng chỉ thép</t>
  </si>
  <si>
    <t>Phẫu thuật điều trị gãy xương gò má -
cung tiếp bằng nẹp vít hợp kim</t>
  </si>
  <si>
    <t>Phẫu thuật điều trị gãy xương gò má -
cung tiếp bằng nẹp vít tự tiêu</t>
  </si>
  <si>
    <t>03.1976.1067</t>
  </si>
  <si>
    <t>Phẫu thuật kết hợp xương điều trị gãy lồi
cầu xương hàm dưới bằng chỉ thép</t>
  </si>
  <si>
    <t>4.746.000</t>
  </si>
  <si>
    <t>Phẫu thuật kết hợp xương điều trị gãy lồi
cầu xương hàm dưới bằng nẹp vít hợp
kim</t>
  </si>
  <si>
    <t>Phẫu thuật kết hợp xương điều trị gãy lồi
cầu xương hàm dưới bằng nẹp vít tự tiêu</t>
  </si>
  <si>
    <t>16.0242.1067</t>
  </si>
  <si>
    <t>Phẫu thuật điều trị gãy lồi cầu xương
hàm dưới bằng chỉ thép</t>
  </si>
  <si>
    <t>Phẫu thuật điều trị gãy lồi cầu xương
hàm dưới bằng nẹp vít hợp kim</t>
  </si>
  <si>
    <t>Phẫu thuật điều trị gãy lồi cầu xương
hàm dưới bằng nẹp vít tự tiêu</t>
  </si>
  <si>
    <t>Phẫu thuật kết hợp xương điều trị gãy lồi
cầu xương hàm dưới bằng vật liệu thay
thế</t>
  </si>
  <si>
    <t>4.821.000</t>
  </si>
  <si>
    <t>Phẫu thuật kết hợp xương điều trị gãy lồi
cầu xương hàm dưới bằng ghép xương,
sụn tự thân</t>
  </si>
  <si>
    <t>Phẫu thuật điều trị gãy lồi cầu xương
hàm dưới bằng vật liệu thay thế</t>
  </si>
  <si>
    <t>Phẫu thuật điều trị gãy lồi cầu xương
hàm dưới bằng ghép xương, sụn tự thân</t>
  </si>
  <si>
    <t>03.2018.1068</t>
  </si>
  <si>
    <t>Cố định điều trị gãy xương hàm dưới
bằng vít</t>
  </si>
  <si>
    <t>03.2019.1068</t>
  </si>
  <si>
    <t>Phẫu thuật kết hợp xương điều trị gãy
xương hàm dưới bằng chỉ thép</t>
  </si>
  <si>
    <t>Phẫu thuật kết hợp xương điều trị gãy
xương hàm dưới bằng nẹp vít hợp kim</t>
  </si>
  <si>
    <t>Phẫu thuật kết hợp xương điều trị gãy
xương hàm dưới bằng nẹp vít tự tiêu</t>
  </si>
  <si>
    <t>Điều trị gãy xương hàm dưới bằng cung
cố định 2 hàm</t>
  </si>
  <si>
    <t>03.2059.1068</t>
  </si>
  <si>
    <t>Cố định điều trị gãy xương hàm dưới
bằng các nút 1vy</t>
  </si>
  <si>
    <t>16.0268.1068</t>
  </si>
  <si>
    <t>Phẫu thuật điều trị gãy xương hàm dưới
bằng chỉ thép</t>
  </si>
  <si>
    <t>Phẫu thuật điều trị gãy xương hàm dưới
bằng nẹp vít hợp kim</t>
  </si>
  <si>
    <t>Phẫu thuật điều trị gãy xương hàm dưới
bằng nẹp vít tự tiêu</t>
  </si>
  <si>
    <t>Điều trị gãy xương hàm dưới bằng buộc
nút Ivy cố định 2 hàm</t>
  </si>
  <si>
    <t>Điều trị gãy xương hàm dưới bằng vít
neo chặn cố định 2 hàm</t>
  </si>
  <si>
    <t>03.1981.1069</t>
  </si>
  <si>
    <t>Phẫu thuật điều trị gãy xương hàm trên
Lefort 2 bằng chỉ thép</t>
  </si>
  <si>
    <t>5.059.000</t>
  </si>
  <si>
    <t>03.1982.1069</t>
  </si>
  <si>
    <t>Phẫu thuật điều trị gãy xương hàm trên
Lefort 2 bằng nẹp vít hợp kim</t>
  </si>
  <si>
    <t>03.1983.1069</t>
  </si>
  <si>
    <t>Phẫu thuật điều trị gãy xương hàm trên
Lefort 2 bằng nẹp vít tự tiêu</t>
  </si>
  <si>
    <t>03.1984.1069</t>
  </si>
  <si>
    <t>Phẫu thuật điều trị gãy xương hàm trên
Lefort 3 bằng chỉ thép</t>
  </si>
  <si>
    <t>03.1985.1069</t>
  </si>
  <si>
    <t>Phẫu thuật điều trị gãy xương hàm trên
Lefort 3 bằng nẹp vít hợp kim</t>
  </si>
  <si>
    <t>03.1986.1069</t>
  </si>
  <si>
    <t>Phẫu thuật điều trị gãy xương hàm trên
Lefort 3 bằng nẹp vít tự tiêu</t>
  </si>
  <si>
    <t>03.2032.1069</t>
  </si>
  <si>
    <t>Phẫu thuật điều trị gãy xương hàm trên
Lefort 1 bằng chỉ thép</t>
  </si>
  <si>
    <t>03.2033.1069</t>
  </si>
  <si>
    <t>Phẫu thuật điều trị gãy xương hàm trên
Lefort 1 bằng nẹp vít hợp kim</t>
  </si>
  <si>
    <t>03.2034.1069</t>
  </si>
  <si>
    <t>Phẫu thuật điều trị gãy xương hàm trên
Lefort 1 bằng nẹp vít tự tiêu</t>
  </si>
  <si>
    <t>16.0247.1069</t>
  </si>
  <si>
    <t>Phẫu thuật điều trị gãy Lefort I bằng chỉ
thép</t>
  </si>
  <si>
    <t>Phẫu thuật điều trị gãy Lefort I bằng nẹp
vít hợp kim</t>
  </si>
  <si>
    <t>Phẫu thuật điều trị gãy Lefort I bằng nẹp
vít tự tiêu</t>
  </si>
  <si>
    <t>16.0250.1069</t>
  </si>
  <si>
    <t>Phẫu thuật điều trị gãy Lefort II bằng chỉ
thép</t>
  </si>
  <si>
    <t>Phẫu thuật điều trị gãy Lefort II bằng nẹp
vít hợp kim</t>
  </si>
  <si>
    <t>Phẫu thuật điểu trị gãy Lefort II bằng nẹp
vít tự tiêu</t>
  </si>
  <si>
    <t>16.0253.1069</t>
  </si>
  <si>
    <t>Phẫu thuật điều trị gãy Lefort III bằng
chỉ thép</t>
  </si>
  <si>
    <t>Phẫu thuật điều trị gãy Lefort III bằng
nẹp vít hợp kim</t>
  </si>
  <si>
    <t>Phẫu thuật điều trị gãy Lefort III bằng
nẹp vít tự tiêu</t>
  </si>
  <si>
    <t>Phẫu thuật rạch dẫn lưu viêm tấy lan toả
vùng hàm mặt</t>
  </si>
  <si>
    <t>4.444.000</t>
  </si>
  <si>
    <t>Phẫu thuật điều trị dính khớp thái dương
hàm 1 bên bằng ghép vật liệu thay thế</t>
  </si>
  <si>
    <t>6.957.000</t>
  </si>
  <si>
    <t>Chưa bao gồm nẹp có lồi
cầu bằng titan và vít thay thế.</t>
  </si>
  <si>
    <t>Phẫu thuật điều trị dính khớp thái dương
hàm 1 bên bằng ghép xương - sụn tự thân</t>
  </si>
  <si>
    <t>Phẫu thuật điều trị dính khớp thái dương
hàm 2 bên bằng vật liệu thay thế</t>
  </si>
  <si>
    <t>7.237.000</t>
  </si>
  <si>
    <t>Chưa bao gồm nẹp có lồi
cầu bằng titan và vít.</t>
  </si>
  <si>
    <t>Phẫu thuật điều trị dính khớp thái dương
hàm 2 bên bằng ghép xương - sụn tự thân</t>
  </si>
  <si>
    <t>28.0168.1076</t>
  </si>
  <si>
    <t>Phẫu thuật khâu vết thương thấu má và
ống tuyến nước bọt</t>
  </si>
  <si>
    <t>5.952.000</t>
  </si>
  <si>
    <t>28.0176.1076</t>
  </si>
  <si>
    <t>Phẫu thuật lấy dị vật vùng hàm mặt</t>
  </si>
  <si>
    <t>03.2013.1077</t>
  </si>
  <si>
    <t>Phẫu thuật tạo hình các khuyết hổng lớn
vùng hàm mặt bằng vạt da cơ</t>
  </si>
  <si>
    <t>6.854.000</t>
  </si>
  <si>
    <t>16.0318.1077</t>
  </si>
  <si>
    <t>26.0010.1078</t>
  </si>
  <si>
    <t>Phẫu thuật vi phẫu tạo hình các khuyết
hổng lớn vùng hàm mặt sử dụng vạt ngực</t>
  </si>
  <si>
    <t>6.798.000</t>
  </si>
  <si>
    <t>26.0011.1078</t>
  </si>
  <si>
    <t>Phẫu thuật vi phẫu tạo hình các khuyết
hổng lớn vùng hàm mặt sử dụng vạt lưng</t>
  </si>
  <si>
    <t>26.0012.1078</t>
  </si>
  <si>
    <t>Phẫu thuật vi phẫu tạo hình các khuyết
hổng lớn vùng hàm mặt sử dụng vạt cơ
thon</t>
  </si>
  <si>
    <t>26.0013.1078</t>
  </si>
  <si>
    <t>26.0015.1078</t>
  </si>
  <si>
    <t>Phẫu thuật vi phẫu tạo hình các khuyết
hổng lớn vùng hàm mặt sử dụng vạt tự
do (cơ, xương, da, vạt phức hợp …)</t>
  </si>
  <si>
    <t>03.2064.1079</t>
  </si>
  <si>
    <t>4.577.000</t>
  </si>
  <si>
    <t>16.0294.1079</t>
  </si>
  <si>
    <t>03.2044.1081</t>
  </si>
  <si>
    <t>Phẫu thuật mở xoang hàm để lấy chóp
răng hoặc răng ngầm</t>
  </si>
  <si>
    <t>15.0074.1081</t>
  </si>
  <si>
    <t>Phẫu thuật xoang trán đường ngoài (phẫu
thuật Jacques)</t>
  </si>
  <si>
    <t>16.0323.1081</t>
  </si>
  <si>
    <t>16.0343.1083</t>
  </si>
  <si>
    <t>Phẫu thuật điều trị khe hở chéo mặt một
bên</t>
  </si>
  <si>
    <t>16.0344.1083</t>
  </si>
  <si>
    <t>Phẫu thuật điều trị khe hở chéo mặt hai
bên</t>
  </si>
  <si>
    <t>03.2016.1084</t>
  </si>
  <si>
    <t>Phẫu thuật điều trị khe hở vòm</t>
  </si>
  <si>
    <t>16.0345.1084</t>
  </si>
  <si>
    <t>Phẫu thuật điều trị khe hở vòm miệng
không toàn bộ</t>
  </si>
  <si>
    <t>16.0346.1084</t>
  </si>
  <si>
    <t>Phẫu thuật điều trị khe hở vòm miệng
toàn bộ</t>
  </si>
  <si>
    <t>28.0127.1084</t>
  </si>
  <si>
    <t>Phẫu thuật tạo hình khe hở vòm miệng
mắc phải</t>
  </si>
  <si>
    <t>28.0128.1084</t>
  </si>
  <si>
    <t>Phẫu thuật tạo hình khe hở vòm miệng
bẩm sinh</t>
  </si>
  <si>
    <t>28.0129.1084</t>
  </si>
  <si>
    <t>Phẫu thuật tạo hình thông mũi miệng</t>
  </si>
  <si>
    <t>15.0335.1084</t>
  </si>
  <si>
    <t>Phẫu thuật tạo hình vá khe hở vòm miệng
bằng vạt tại chỗ</t>
  </si>
  <si>
    <t>4.781.000</t>
  </si>
  <si>
    <t>03.2236.1085</t>
  </si>
  <si>
    <t>Phẫu thuật tạo hình điều trị khe hở vòm
miệng tạo vạt thành hầu</t>
  </si>
  <si>
    <t>28.0130.1085</t>
  </si>
  <si>
    <t>Phẫu thuật tạo hình thiểu năng vòm hầu
bằng vạt thành họng sau</t>
  </si>
  <si>
    <t>15.0336.1085</t>
  </si>
  <si>
    <t>Phẫu thuật tạo hình khe hở vòm miệng
bằng vạt thành sau họng</t>
  </si>
  <si>
    <t>15.0337.1086</t>
  </si>
  <si>
    <t>Phẫu thuật tạo hình khe hở môi</t>
  </si>
  <si>
    <t>5.143.000</t>
  </si>
  <si>
    <t>16.0342.1086</t>
  </si>
  <si>
    <t>Phẫu thuật điều trị khe hở môi hai bên</t>
  </si>
  <si>
    <t>28.0126.1086</t>
  </si>
  <si>
    <t>Phẫu thuật tạo hình biến dạng môi trong
sẹo khe hở môi hai bên</t>
  </si>
  <si>
    <t>03.2924.1086</t>
  </si>
  <si>
    <t>Phẫu thuật tạo hình môi toàn bộ</t>
  </si>
  <si>
    <t>5.217.000</t>
  </si>
  <si>
    <t>03.2925.1087</t>
  </si>
  <si>
    <t>Phẫu thuật tạo hình môi từng phần</t>
  </si>
  <si>
    <t>16.0341.1087</t>
  </si>
  <si>
    <t>Phẫu thuật điều trị khe hở môi một bên</t>
  </si>
  <si>
    <t>28.0125.1087</t>
  </si>
  <si>
    <t>Phẫu thuật tạo hình biến dạng môi trong
sẹo khe hở môi một bên</t>
  </si>
  <si>
    <t>28.0352.1091</t>
  </si>
  <si>
    <t>Rút nẹp vít và các dụng cụ khác sau phẫu
thuật [Dùng cho chuyên khoa Răng Hàm
Mặt và 1 bên]</t>
  </si>
  <si>
    <t>4.747.000</t>
  </si>
  <si>
    <t>03.2453.1093</t>
  </si>
  <si>
    <t>Tiêm thuốc điều trị u bạch huyết</t>
  </si>
  <si>
    <t>1.020.000</t>
  </si>
  <si>
    <t>12.0060.1093</t>
  </si>
  <si>
    <t>Tiêm xơ chữa u máu trong xương hàm</t>
  </si>
  <si>
    <t>12.0061.1093</t>
  </si>
  <si>
    <t>Tiêm xơ chữa u máu, bạch mạch lưỡi,
sàn miệng dưới hàm, cạnh cổ...</t>
  </si>
  <si>
    <t>12.0058.1093</t>
  </si>
  <si>
    <t>Tiêm xơ điều trị u máu vùng hàm mặt</t>
  </si>
  <si>
    <t>1.004.000</t>
  </si>
  <si>
    <t>12.0059.1093</t>
  </si>
  <si>
    <t>Tiêm xơ điều trị u bạch mạch vùng hàm
mặt</t>
  </si>
  <si>
    <t>16.0271.1095</t>
  </si>
  <si>
    <t>Phẫu thuật điều trị gãy xương gò má
bằng chỉ thép</t>
  </si>
  <si>
    <t>4.775.000</t>
  </si>
  <si>
    <t>16.0272.1095</t>
  </si>
  <si>
    <t>Phẫu thuật điều trị gãy xương gò má
bằng nẹp vít hợp kim</t>
  </si>
  <si>
    <t>16.0273.1095</t>
  </si>
  <si>
    <t>Phẫu thuật điều trị gãy xương gò má
bằng nẹp vít tự tiêu</t>
  </si>
  <si>
    <t>16.0274.1095</t>
  </si>
  <si>
    <t>Phẫu thuật điểu trị gãy cung tiếp bằng
chỉ thép</t>
  </si>
  <si>
    <t>16.0275.1095</t>
  </si>
  <si>
    <t>Phẫu thuật điều trị gãy cung tiếp bằng
nẹp vít hợp kim</t>
  </si>
  <si>
    <t>16.0276.1095</t>
  </si>
  <si>
    <t>Phẫu thuật điều trị gãy cung tiếp bằng
nẹp vít tự tiêu</t>
  </si>
  <si>
    <t>11.0019.1102</t>
  </si>
  <si>
    <t>Cắt bỏ hoại tử tiếp tuyến bỏng sâu dưới
5% diện tích cơ thể ở người lớn</t>
  </si>
  <si>
    <t>4.070.000</t>
  </si>
  <si>
    <t>11.0022.1102</t>
  </si>
  <si>
    <t>Cắt bỏ hoại tử tiếp tuyến bỏng sâu dưới
3% diện tích cơ thể ở trẻ em</t>
  </si>
  <si>
    <t>11.0017.1103</t>
  </si>
  <si>
    <t>Cắt bỏ hoại tử tiếp tuyến bỏng sâu trên
10% diện tích cơ thể ở người lớn</t>
  </si>
  <si>
    <t>6.566.000</t>
  </si>
  <si>
    <t>11.0021.1104</t>
  </si>
  <si>
    <t>Cắt bỏ hoại tử tiếp tuyến bỏng sâu từ 3%
- 5% diện tích cơ thể ở trẻ em</t>
  </si>
  <si>
    <t>5.505.000</t>
  </si>
  <si>
    <t>11.0018.1105</t>
  </si>
  <si>
    <t>Cắt bỏ hoại tử tiếp tuyến bỏng sâu từ 5%
- 10% diện tích cơ thể ở người lớn</t>
  </si>
  <si>
    <t>5.993.000</t>
  </si>
  <si>
    <t>11.0020.1105</t>
  </si>
  <si>
    <t>Cắt bỏ hoại tử tiếp tuyến bỏng sâu trên
5% diện tích cơ thể ở trẻ em</t>
  </si>
  <si>
    <t>11.0025.1106</t>
  </si>
  <si>
    <t>Cắt bỏ hoại tử toàn lớp bỏng sâu dưới
3% diện tích cơ thể ở người lớn</t>
  </si>
  <si>
    <t>4.194.000</t>
  </si>
  <si>
    <t>11.0028.1106</t>
  </si>
  <si>
    <t>Cắt bỏ hoại tử toàn lớp bỏng sâu dưới
1% diện tích cơ thể ở trẻ em</t>
  </si>
  <si>
    <t>11.0023.1107</t>
  </si>
  <si>
    <t>Cắt bỏ hoại tử toàn lớp bỏng sâu trên 5%
diện tích cơ thể ở người lớn</t>
  </si>
  <si>
    <t>6.500.000</t>
  </si>
  <si>
    <t>11.0027.1108</t>
  </si>
  <si>
    <t>Cắt bỏ hoại tử toàn lớp bỏng sâu từ 1% -
3% diện tích cơ thể ở trẻ em</t>
  </si>
  <si>
    <t>5.207.000</t>
  </si>
  <si>
    <t>11.0024.1109</t>
  </si>
  <si>
    <t>Cắt bỏ hoại tử toàn lớp bỏng sâu từ 3% -
5% diện tích cơ thể ở người lớn</t>
  </si>
  <si>
    <t>6.011.000</t>
  </si>
  <si>
    <t>11.0026.1109</t>
  </si>
  <si>
    <t>Cắt bỏ hoại tử toàn lớp bỏng sâu trên 3%
diện tích cơ thể ở trẻ em</t>
  </si>
  <si>
    <t>11.0064.1110</t>
  </si>
  <si>
    <t>Cắt hoại tử toàn lớp – khâu kín ≥ 3%
diện tích cơ thể ở người lớn</t>
  </si>
  <si>
    <t>6.514.000</t>
  </si>
  <si>
    <t>11.0066.1110</t>
  </si>
  <si>
    <t>Cắt hoại tử toàn lớp – khâu kín ≥ 1%
diện tích cơ thể ở trẻ em</t>
  </si>
  <si>
    <t>11.0065.1111</t>
  </si>
  <si>
    <t>Cắt hoại tử toàn lớp – khâu kín dưới 3%
diện tích cơ thể ở người lớn</t>
  </si>
  <si>
    <t>11.0067.1111</t>
  </si>
  <si>
    <t>Cắt hoại tử toàn lớp – khâu kín dưới 1%
diện tích cơ thể ở trẻ em</t>
  </si>
  <si>
    <t>11.0158.1112</t>
  </si>
  <si>
    <t>Cắt lọc mô hoại tử vết thương mạn tính
bằng dao thủy lực</t>
  </si>
  <si>
    <t>6.495.000</t>
  </si>
  <si>
    <t>11.0104.1113</t>
  </si>
  <si>
    <t>Cắt sẹo ghép da mảnh trung bình</t>
  </si>
  <si>
    <t>5.945.000</t>
  </si>
  <si>
    <t>04.0035.1114</t>
  </si>
  <si>
    <t>Phẫu thuật chỉnh hình cắt bỏ sẹo xấu do
lao hạch cổ</t>
  </si>
  <si>
    <t>5.608.000</t>
  </si>
  <si>
    <t>04.0036.1114</t>
  </si>
  <si>
    <t>Phẫu thuật chỉnh hình cắt bỏ sẹo xấu do
lao thành ngực</t>
  </si>
  <si>
    <t>04.0037.1114</t>
  </si>
  <si>
    <t>Phẫu thuật chỉnh hình cắt bỏ sẹo xấu do
lao các khớp ngoại biên</t>
  </si>
  <si>
    <t>11.0103.1114</t>
  </si>
  <si>
    <t>Cắt sẹo khâu kín</t>
  </si>
  <si>
    <t>11.0055.1118</t>
  </si>
  <si>
    <t>Ghép da đồng loại ≥ 10% diện tích cơ thể</t>
  </si>
  <si>
    <t>11.0056.1119</t>
  </si>
  <si>
    <t>Ghép da đồng loại dưới 10% diện tích cơ
thể</t>
  </si>
  <si>
    <t>3.357.000</t>
  </si>
  <si>
    <t>11.0031.1120</t>
  </si>
  <si>
    <t>Ghép da tự thân mảnh lớn dưới 5% diện
tích cơ thể ở người lớn</t>
  </si>
  <si>
    <t>4.541.000</t>
  </si>
  <si>
    <t>11.0034.1120</t>
  </si>
  <si>
    <t>Ghép da tự thân mảnh lớn dưới 3% diện
tích cơ thể ở trẻ em</t>
  </si>
  <si>
    <t>11.0162.1120</t>
  </si>
  <si>
    <t>Phẫu thuật ghép da mảnh điều trị vết
thương mạn tính</t>
  </si>
  <si>
    <t>11.0029.1121</t>
  </si>
  <si>
    <t>Ghép da tự thân mảnh lớn trên 10% diện
tích cơ thể ở người lớn</t>
  </si>
  <si>
    <t>7.455.000</t>
  </si>
  <si>
    <t>11.0033.1122</t>
  </si>
  <si>
    <t>Ghép da tự thân mảnh lớn từ 3% - 5%
diện tích cơ thể ở trẻ em</t>
  </si>
  <si>
    <t>5.819.000</t>
  </si>
  <si>
    <t>11.0030.1123</t>
  </si>
  <si>
    <t>Ghép da tự thân mảnh lớn từ 5% - 10%
diện tích cơ thể ở người lớn</t>
  </si>
  <si>
    <t>6.736.000</t>
  </si>
  <si>
    <t>11.0032.1123</t>
  </si>
  <si>
    <t>Ghép da tự thân mảnh lớn trên 5% diện
tích cơ thể ở trẻ em</t>
  </si>
  <si>
    <t>11.0043.1124</t>
  </si>
  <si>
    <t>Ghép da tự thân mảnh siêu nhỏ (micro
skin graft) ≥ 10% diện tích cơ thể ở
người lớn</t>
  </si>
  <si>
    <t>10.839.000</t>
  </si>
  <si>
    <t>11.0045.1124</t>
  </si>
  <si>
    <t>Ghép da tự thân mảnh siêu nhỏ (micro
skin graft) ≥ 5% diện tích cơ thể ở trẻ em</t>
  </si>
  <si>
    <t>11.0044.1125</t>
  </si>
  <si>
    <t>Ghép da tự thân mảnh siêu nhỏ (micro
skin graft) dưới 10% diện tích cơ thể ở
người lớn</t>
  </si>
  <si>
    <t>6.443.000</t>
  </si>
  <si>
    <t>11.0046.1125</t>
  </si>
  <si>
    <t>Ghép da tự thân mảnh siêu nhỏ (micro
skin graft) dưới 5% diện tích cơ thể ở trẻ
em</t>
  </si>
  <si>
    <t>11.0035.1126</t>
  </si>
  <si>
    <t>Ghép da tự thân mắt lưới (mesh graft) ≥
10% diện tích cơ thể ở người lớn</t>
  </si>
  <si>
    <t>8.124.000</t>
  </si>
  <si>
    <t>11.0036.1126</t>
  </si>
  <si>
    <t>Ghép da tự thân mắt lưới (mesh graft)
dưới 10% diện tích cơ thể ở người lớn</t>
  </si>
  <si>
    <t>11.0037.1126</t>
  </si>
  <si>
    <t>Ghép da tự thân mắt lưới (mesh graft) ≥
5% diện tích cơ thể ở trẻ em</t>
  </si>
  <si>
    <t>11.0038.1126</t>
  </si>
  <si>
    <t>Ghép da tự thân mắt lưới (mesh graft)
dưới 5% diện tích cơ thể ở trẻ em</t>
  </si>
  <si>
    <t>28.0281.1126</t>
  </si>
  <si>
    <t>Phẫu thuật loét tì đè cùng cụt bằng ghép
da tự thân</t>
  </si>
  <si>
    <t>28.0298.1126</t>
  </si>
  <si>
    <t>Phẫu thuật tạo hình khuyết da âm hộ
bằng ghép da tự thân</t>
  </si>
  <si>
    <t>28.0315.1126</t>
  </si>
  <si>
    <t>Phẫu thuật ghép da tự thân các khuyết
phần mềm cánh tay</t>
  </si>
  <si>
    <t>28.0316.1126</t>
  </si>
  <si>
    <t>Phẫu thuật ghép da tự thân các khuyết
phần mềm cẳng tay</t>
  </si>
  <si>
    <t>28.0323.1126</t>
  </si>
  <si>
    <t>Phẫu thuật điều trị vết thương bàn tay
bằng ghép da tự thân</t>
  </si>
  <si>
    <t>11.0047.1127</t>
  </si>
  <si>
    <t>Ghép da tự thân phối hợp kiểu hai lớp
(sandwich) ≥ 10% diện tích cơ thể ở
người lớn</t>
  </si>
  <si>
    <t>9.762.000</t>
  </si>
  <si>
    <t>11.0048.1127</t>
  </si>
  <si>
    <t>Ghép da tự thân phối hợp kiểu hai lớp
(sandwich) dưới 10% diện tích cơ thể ở
người lớn</t>
  </si>
  <si>
    <t>11.0049.1127</t>
  </si>
  <si>
    <t>Ghép da tự thân phối hợp kiểu hai lớp
(sandwich) ≥ 5% diện tích cơ thể ở trẻ em</t>
  </si>
  <si>
    <t>11.0050.1127</t>
  </si>
  <si>
    <t>Ghép da tự thân phối hợp kiểu hai lớp
(sandwich) dưới 5% diện tích cơ thể ở
trẻ em</t>
  </si>
  <si>
    <t>11.0039.1128</t>
  </si>
  <si>
    <t>Ghép da tự thân tem thư (post stam graft)
≥ 10% diện tích cơ thể ở người lớn</t>
  </si>
  <si>
    <t>7.277.000</t>
  </si>
  <si>
    <t>11.0040.1129</t>
  </si>
  <si>
    <t>Ghép da tự thân tem thư (post stam graft)
dưới 10% diện tích cơ thể ở người lớn</t>
  </si>
  <si>
    <t>7.083.000</t>
  </si>
  <si>
    <t>11.0041.1129</t>
  </si>
  <si>
    <t>Ghép da tự thân tem thư (post stam graft)
≥ 5% diện tích cơ thể ở trẻ em</t>
  </si>
  <si>
    <t>11.0042.1130</t>
  </si>
  <si>
    <t>Ghép da tự thân tem thư (post stam graft)
dưới 5% diện tích cơ thể ở trẻ em</t>
  </si>
  <si>
    <t>6.072.000</t>
  </si>
  <si>
    <t>11.0051.1131</t>
  </si>
  <si>
    <t>Ghép da tự thân xen kẽ (molem-jackson)
≥ 10% diện tích cơ thể ở người lớn</t>
  </si>
  <si>
    <t>11.0052.1132</t>
  </si>
  <si>
    <t>Ghép da tự thân xen kẽ (molem-jackson)
dưới 10% diện tích cơ thể ở người lớn</t>
  </si>
  <si>
    <t>8.703.000</t>
  </si>
  <si>
    <t>11.0053.1132</t>
  </si>
  <si>
    <t>Ghép da tự thân xen kẽ (molem-jackson)
≥ 5% diện tích cơ thể ở trẻ em</t>
  </si>
  <si>
    <t>11.0054.1132</t>
  </si>
  <si>
    <t>Ghép da tự thân xen kẽ (molem-jackson)
dưới 5% diện tích cơ thể ở trẻ em</t>
  </si>
  <si>
    <t>03.2955.1134</t>
  </si>
  <si>
    <t>Phẫu thuật hút mỡ và bơm mỡ tự thân
điều trị teo da</t>
  </si>
  <si>
    <t>7.581.000</t>
  </si>
  <si>
    <t>11.0168.1134</t>
  </si>
  <si>
    <t>Kỹ thuật ghép khối mỡ tự thân điều trị
vết thương mạn tính</t>
  </si>
  <si>
    <t>28.0468.1134</t>
  </si>
  <si>
    <t>Phẫu thuật cấy mỡ vùng mông</t>
  </si>
  <si>
    <t>28.0025.1134</t>
  </si>
  <si>
    <t>Phẫu thuật ghép mỡ trung bì vùng trán</t>
  </si>
  <si>
    <t>7.322.000</t>
  </si>
  <si>
    <t>28.0069.1134</t>
  </si>
  <si>
    <t>Phẫu thuật ghép mỡ trung bì tự thân điều
trị lõm mắt</t>
  </si>
  <si>
    <t>28.0466.1134</t>
  </si>
  <si>
    <t>Phẫu thuật cấy mỡ làm đầy vùng mặt</t>
  </si>
  <si>
    <t>28.0467.1134</t>
  </si>
  <si>
    <t>Phẫu thuật cấy mỡ bàn tay</t>
  </si>
  <si>
    <t>03.2988.1134</t>
  </si>
  <si>
    <t>Ghép xương, mỡ và các vật liệu khác
điều trị sẹo bỏng</t>
  </si>
  <si>
    <t>7.655.000</t>
  </si>
  <si>
    <t>28.0030.1134</t>
  </si>
  <si>
    <t>Phẫu thuật ghép mỡ tự thân coleman
vùng trán</t>
  </si>
  <si>
    <t>28.0194.1134</t>
  </si>
  <si>
    <t>Phẫu thuật tạo hình thiểu sản bẩm sinh
nửa mặt bằng ghép mỡ coleman</t>
  </si>
  <si>
    <t>28.0235.1134</t>
  </si>
  <si>
    <t>Ghép mỡ tự thân coleman</t>
  </si>
  <si>
    <t>28.0495.1134</t>
  </si>
  <si>
    <t>Ghép mỡ tự thân coleman vùng trán</t>
  </si>
  <si>
    <t>28.0499.1134</t>
  </si>
  <si>
    <t>Tạo hình thiểu sản bẩm sinh nửa mặt
bằng ghép mỡ coleman</t>
  </si>
  <si>
    <t>03.2983.1135</t>
  </si>
  <si>
    <t>Phẫu thuật đặt túi giãn da các cỡ điều trị
sẹo bỏng</t>
  </si>
  <si>
    <t>7.068.000</t>
  </si>
  <si>
    <t>11.0106.1135</t>
  </si>
  <si>
    <t>Kỹ thuật đặt túi giãn da điều trị sẹo bỏng</t>
  </si>
  <si>
    <t>11.0107.1135</t>
  </si>
  <si>
    <t>Phẫu thuật cắt sẹo, lấy bỏ túi giãn da, tạo
hình ổ khuyết</t>
  </si>
  <si>
    <t>28.0021.1135</t>
  </si>
  <si>
    <t>Phẫu thuật đặt túi giãn da vùng da đầu</t>
  </si>
  <si>
    <t>28.0023.1135</t>
  </si>
  <si>
    <t>Phẫu thuật tạo vạt giãn da vùng da đầu</t>
  </si>
  <si>
    <t>28.0104.1135</t>
  </si>
  <si>
    <t>Phẫu thuật đặt túi gĩan da cho tạo hình
tháp mũi</t>
  </si>
  <si>
    <t>28.0105.1135</t>
  </si>
  <si>
    <t>Phẫu thuật tạo tạo vạt giãncho tạo hình
tháp mũi</t>
  </si>
  <si>
    <t>28.0259.1135</t>
  </si>
  <si>
    <t>Phẫu thuật điều trị sẹo bỏng vú bằng kỹ
thuật giãn da</t>
  </si>
  <si>
    <t>28.0273.1135</t>
  </si>
  <si>
    <t>Phẫu thuật Tạo hình khuyết phần mềm
thành ngực, bụng bằng vạt giãn da</t>
  </si>
  <si>
    <t>28.0024.1135</t>
  </si>
  <si>
    <t>Phẫu thuật giãn da cấp tính vùng da đầu</t>
  </si>
  <si>
    <t>6.809.000</t>
  </si>
  <si>
    <t>03.2933.1136</t>
  </si>
  <si>
    <t>Phẫu thuật tạo hình vành tai kết hợp các
bộ phận xung quanh</t>
  </si>
  <si>
    <t>8.183.000</t>
  </si>
  <si>
    <t>11.0109.1136</t>
  </si>
  <si>
    <t>Kỹ thuật tạo vạt da có cuống mạch liền
điều trị sẹo bỏng</t>
  </si>
  <si>
    <t>11.0154.1136</t>
  </si>
  <si>
    <t>Kỹ thuật tạo vạt da nhánh xuyên cuống
liền che phủ tổn khuyết</t>
  </si>
  <si>
    <t>11.0164.1136</t>
  </si>
  <si>
    <t>Kỹ thuật sử dụng vạt da nhánh xuyên có
cuống mạch liền điều trị vết thương mạn
tính</t>
  </si>
  <si>
    <t>11.0165.1136</t>
  </si>
  <si>
    <t>Kỹ thuật sử dụng vạt da nhánh xuyên
động mạch mông trên điều trị loét cùng
cụt</t>
  </si>
  <si>
    <t>11.0166.1136</t>
  </si>
  <si>
    <t>Kỹ thuật tạo vạt da có cuống mạch liền
điều trị vết thương mạn tính</t>
  </si>
  <si>
    <t>28.0016.1136</t>
  </si>
  <si>
    <t>Tạo hình khuyết da đầu bằng vạt da tại
chỗ</t>
  </si>
  <si>
    <t>28.0017.1136</t>
  </si>
  <si>
    <t>Phẫu thuật tạo vạt da lân cận che phủ các
khuyết da đầu</t>
  </si>
  <si>
    <t>28.0042.1136</t>
  </si>
  <si>
    <t>Phẫu thuật tạo vạt da tại chỗ cho vết
thương khuyết toàn bộ mi dưới</t>
  </si>
  <si>
    <t>28.0241.1136</t>
  </si>
  <si>
    <t>Phẫu thuật tái tạo vú sau ung thư bằng
vạt da cơ có cuống mạch</t>
  </si>
  <si>
    <t>28.0246.1136</t>
  </si>
  <si>
    <t>Phẫu thuật điều trị loét sạ trị vùng ngực
bằng vạt da cơ có cuống mạch</t>
  </si>
  <si>
    <t>28.0247.1136</t>
  </si>
  <si>
    <t>28.0248.1136</t>
  </si>
  <si>
    <t>Phẫu thuật điều trị loét sạ trị vùng ngưc
bằng vạt da mạch xuyên vùng kế cận</t>
  </si>
  <si>
    <t>28.0258.1136</t>
  </si>
  <si>
    <t>Phẫu thuật diều trị sẹo bỏng vú bằng vạt
da cơ có cuống mạch</t>
  </si>
  <si>
    <t>28.0261.1136</t>
  </si>
  <si>
    <t>Phẫu thuật điều trị ung thư da vú bằng
vạt da tại chỗ</t>
  </si>
  <si>
    <t>28.0262.1136</t>
  </si>
  <si>
    <t>Phẫu thuật điều trị ung thư da vú bằng
vạt da cơ có cuống mạch nuôi</t>
  </si>
  <si>
    <t>28.0271.1136</t>
  </si>
  <si>
    <t>Phẫu thuật Tạo hình khuyết phần mềm
thành ngực bụng bằng vạt da lân cận</t>
  </si>
  <si>
    <t>28.0282.1136</t>
  </si>
  <si>
    <t>Phẫu thuật loét tì đè cùng cụt bằng vạt da
cơ có cuống mạch</t>
  </si>
  <si>
    <t>28.0283.1136</t>
  </si>
  <si>
    <t>Phẫu thuật loét tì đè ụ ngồi bằng vạt da
cơ có cuống mạch</t>
  </si>
  <si>
    <t>28.0284.1136</t>
  </si>
  <si>
    <t>Phẫu thuật loét tì đè mấu chuyển bằng
vạt da cơ có cuống mạch</t>
  </si>
  <si>
    <t>28.0294.1136</t>
  </si>
  <si>
    <t>Phẫu thuật tạo hình bìu bằng vạt da có
cuống mạch</t>
  </si>
  <si>
    <t>28.0295.1136</t>
  </si>
  <si>
    <t>Phẫu thuật vết thương khuyết da niêm
mạc vùng âm hộ âm đạo bằng vạt da tại
chỗ</t>
  </si>
  <si>
    <t>03.2932.1136</t>
  </si>
  <si>
    <t>Phẫu thuật tạo hình từng phần vành tai</t>
  </si>
  <si>
    <t>7.924.000</t>
  </si>
  <si>
    <t>28.0038.1136</t>
  </si>
  <si>
    <t>Phẫu thuật tạo vạt da tại chỗ cho vết
thương khuyết da mi</t>
  </si>
  <si>
    <t>28.0039.1136</t>
  </si>
  <si>
    <t>Phẫu thuật tạo vạt da lân cận cho vết
thương khuyết da mi</t>
  </si>
  <si>
    <t>28.0141.1136</t>
  </si>
  <si>
    <t>Phẫu thuật tạo hình khuyết 1/3 vành tai
bằng vạt tại chỗ</t>
  </si>
  <si>
    <t>28.0142.1136</t>
  </si>
  <si>
    <t>Phẫu thuật tạo hình khuyết 1/2 vành tai
bằng vạt tại chỗ</t>
  </si>
  <si>
    <t>28.0143.1136</t>
  </si>
  <si>
    <t>Phẫu thuật tạo hình khuyết ¼ vành tai
bằng vạt tại chỗ</t>
  </si>
  <si>
    <t>28.0155.1136</t>
  </si>
  <si>
    <t>Phẫu thuật tạo hình dị dạng dái tai bằng
vạt tại chỗ</t>
  </si>
  <si>
    <t>28.0286.1136</t>
  </si>
  <si>
    <t>Phẫu thuật tạo hình vết thương khuyết da
dương vật bằng vạt da tại chỗ</t>
  </si>
  <si>
    <t>03.2919.1136</t>
  </si>
  <si>
    <t>Phẫu thuật tạo hình mi mắt toàn bộ</t>
  </si>
  <si>
    <t>8.257.000</t>
  </si>
  <si>
    <t>03.2952.1136</t>
  </si>
  <si>
    <t>Phẫu thuật tái tạo tổn khuyết da bằng vạt
có cuống</t>
  </si>
  <si>
    <t>28.0076.1136</t>
  </si>
  <si>
    <t>Tái tạo toàn bộ mi và cùng đồ bằng vạt
có cuống mạch</t>
  </si>
  <si>
    <t>28.0209.1136</t>
  </si>
  <si>
    <t>Phẫu thuật điều trị hoại tử mô do tia xạ
bằng vạt có cuống mạch nuôi</t>
  </si>
  <si>
    <t>11.0068.1137</t>
  </si>
  <si>
    <t>Phẫu thuật chuyển vạt da tại chỗ điều trị
bỏng sâu</t>
  </si>
  <si>
    <t>6.340.000</t>
  </si>
  <si>
    <t>11.0069.1137</t>
  </si>
  <si>
    <t>Phẫu thuật chuyển vạt da kiểu Ý điều trị
bỏng sâu</t>
  </si>
  <si>
    <t>11.0111.1137</t>
  </si>
  <si>
    <t>Kỹ thuật tạo vạt da chữ Z điều trị sẹo
bỏng</t>
  </si>
  <si>
    <t>11.0112.1137</t>
  </si>
  <si>
    <t>Kỹ thuật tạo vạt da V-Y điều trị sẹo bỏng</t>
  </si>
  <si>
    <t>11.0113.1137</t>
  </si>
  <si>
    <t>Sử dụng vạt 5 cánh (five flap) trong điều
trị sẹo bỏng</t>
  </si>
  <si>
    <t>11.0115.1137</t>
  </si>
  <si>
    <t>Kỹ thuật tạo vạt da tại chỗ điều trị sẹo
bỏng</t>
  </si>
  <si>
    <t>11.0160.1137</t>
  </si>
  <si>
    <t>Phẫu thuật chuyển vạt da tại chỗ điều trị
vết thương mạn tính</t>
  </si>
  <si>
    <t>28.0297.1137</t>
  </si>
  <si>
    <t>Phẫu thuật tạo hình khuyết da âm hộ
bằng vạt có cuống</t>
  </si>
  <si>
    <t>03.2953.1137</t>
  </si>
  <si>
    <t>Phẫu thuật tái tạo tổn khuyết da bằng vạt
tại chỗ</t>
  </si>
  <si>
    <t>6.081.000</t>
  </si>
  <si>
    <t>Kỹ thuật tiêm huyết tương giàu tiểu cầu
điều trị vết thương mạn tính</t>
  </si>
  <si>
    <t>6.958.000</t>
  </si>
  <si>
    <t>Chưa bao gồm bộ kít tách
huyết tương.</t>
  </si>
  <si>
    <t>11.0071.1140</t>
  </si>
  <si>
    <t>Lấy bỏ sụn viêm hoại tử trong bỏng vành
tai</t>
  </si>
  <si>
    <t>4.621.000</t>
  </si>
  <si>
    <t>11.0070.1141</t>
  </si>
  <si>
    <t>Phẫu thuật chuyển vạt da phức tạp có nối
mạch vi phẫu điều trị bỏng sâu</t>
  </si>
  <si>
    <t>27.842.000</t>
  </si>
  <si>
    <t>11.0108.1141</t>
  </si>
  <si>
    <t>Kỹ thuật tạo vạt da có nối mạch dưới
kính hiển vi phẫu thuật điều trị bỏng</t>
  </si>
  <si>
    <t>11.0110.1141</t>
  </si>
  <si>
    <t>Kỹ thuật tạo vạt da “siêu mỏng” chẩm cổ
lưng có nối mạch vi phẫu điều trị sẹo
vùng cổ-mặt</t>
  </si>
  <si>
    <t>11.0114.1141</t>
  </si>
  <si>
    <t>Quy trình kỹ thuật tạo vạt da DIEP điều
trị bỏng</t>
  </si>
  <si>
    <t>11.0153.1141</t>
  </si>
  <si>
    <t>Kỹ thuật tạo vạt da có nối mạch dưới
kính hiển vi phẫu thuật điều trị sẹo</t>
  </si>
  <si>
    <t>11.0163.1141</t>
  </si>
  <si>
    <t>Kỹ thuật tạo vạt da có nối mạch dưới
kính hiển vi phẫu thuật điều trị vết
thương mạn tính</t>
  </si>
  <si>
    <t>11.0060.1142</t>
  </si>
  <si>
    <t>Phẫu thuật ghép da dày tự thân kiểu wolf-
krause ≥ 3% diện tích cơ thể ở người lớn
điều trị bỏng sâu</t>
  </si>
  <si>
    <t>7.901.000</t>
  </si>
  <si>
    <t>11.0061.1142</t>
  </si>
  <si>
    <t>Phẫu thuật ghép da dày tự thân kiểu wolf-
krause dưới 3% diện tích cơ thể ở người
lớn điều trị bỏng sâu</t>
  </si>
  <si>
    <t>11.0062.1142</t>
  </si>
  <si>
    <t>Phẫu thuật ghép da dày tự thân kiẻu wolf-
krause ≥ 1% diện tích cơ thể ở trẻ em
điều trị bỏng sâu</t>
  </si>
  <si>
    <t>11.0063.1142</t>
  </si>
  <si>
    <t>Phẫu thuật ghép da dày tự thân kiẻu wolf-
krause dưới 1% diện tích cơ thể ở trẻ em
điều trị bỏng sâu</t>
  </si>
  <si>
    <t>11.0105.1142</t>
  </si>
  <si>
    <t>Cắt sẹo ghép da dày toàn lớp kiểu wolf-
krause</t>
  </si>
  <si>
    <t>11.0075.1143</t>
  </si>
  <si>
    <t>Phẫu thuật khoan đục xương, lấy bỏ
xương chết trong điều trị bỏng sâu</t>
  </si>
  <si>
    <t>6.402.000</t>
  </si>
  <si>
    <t>11.0076.1143</t>
  </si>
  <si>
    <t>Phẫu thuật khoan, đục xương sọ trong
điều trị bỏng sâu có tổn thương xương sọ</t>
  </si>
  <si>
    <t>4.764.000</t>
  </si>
  <si>
    <t>11.0161.1144</t>
  </si>
  <si>
    <t>Phẫu thuật cắt đáy ổ loét mạn tính, khâu
kín</t>
  </si>
  <si>
    <t>07.0219.1144</t>
  </si>
  <si>
    <t>Nạo xương viêm trên người bệnh đái
tháo đường</t>
  </si>
  <si>
    <t>4.530.000</t>
  </si>
  <si>
    <t>07.0220.1144</t>
  </si>
  <si>
    <t>Tháo khớp ngón chân trên người bệnh
đái tháo đường</t>
  </si>
  <si>
    <t>11.0137.1146</t>
  </si>
  <si>
    <t>Tắm điều trị bệnh nhân hồi sức, cấp cứu
bỏng</t>
  </si>
  <si>
    <t>2.221.000</t>
  </si>
  <si>
    <t>11.0002.1151</t>
  </si>
  <si>
    <t>Thay băng điều trị vết bỏng từ 40% -
60% diện tích cơ thể ở người lớn</t>
  </si>
  <si>
    <t>1.391.000</t>
  </si>
  <si>
    <t>11.0007.1151</t>
  </si>
  <si>
    <t>Thay băng điều trị vết bỏng từ 40 % -
60% diện tích cơ thể ở trẻ em</t>
  </si>
  <si>
    <t>11.0001.1152</t>
  </si>
  <si>
    <t>Thay băng điều trị vết bỏng trên 60%
diện tích cơ thể ở người lớn</t>
  </si>
  <si>
    <t>2.411.000</t>
  </si>
  <si>
    <t>11.0006.1152</t>
  </si>
  <si>
    <t>Thay băng điều trị vết bỏng trên 60%
diện tích cơ thể ở trẻ em</t>
  </si>
  <si>
    <t>11.0142.1154</t>
  </si>
  <si>
    <t>Phẫu thuật cắt cuống da Ý</t>
  </si>
  <si>
    <t>4.935.000</t>
  </si>
  <si>
    <t>Chưa bao gồm mảnh da ghép
đồng loại.</t>
  </si>
  <si>
    <t>03.2822.1166</t>
  </si>
  <si>
    <t>Làm mặt nạ cố định đầu người bệnh</t>
  </si>
  <si>
    <t>1.424.000</t>
  </si>
  <si>
    <t>12.0380.1166</t>
  </si>
  <si>
    <t>Làm mặt nạ cố định đầu</t>
  </si>
  <si>
    <t>12.0388.1174</t>
  </si>
  <si>
    <t>Xạ phẫu u não bằng dao gamma quay</t>
  </si>
  <si>
    <t>31.330.000</t>
  </si>
  <si>
    <t>12.0389.1174</t>
  </si>
  <si>
    <t>Xạ phẫu u màng não bằng dao gamma
quay</t>
  </si>
  <si>
    <t>12.0390.1174</t>
  </si>
  <si>
    <t>Xạ phẫu u màng não thất bằng dao
gamma quay</t>
  </si>
  <si>
    <t>12.0391.1174</t>
  </si>
  <si>
    <t>Xạ phẫu u thân não bằng dao gamma
quay</t>
  </si>
  <si>
    <t>12.0392.1174</t>
  </si>
  <si>
    <t>Xạ phẫu u tiểu não bằng dao gamma quay</t>
  </si>
  <si>
    <t>12.0393.1174</t>
  </si>
  <si>
    <t>Xạ phẫu u tuyến yên bằng dao gamma
quay</t>
  </si>
  <si>
    <t>12.0394.1174</t>
  </si>
  <si>
    <t>Xạ phẫu u tuyến tùng bằng dao gamma
quay</t>
  </si>
  <si>
    <t>12.0395.1174</t>
  </si>
  <si>
    <t>Xạ phẫu u sọ hầu bằng dao gamma quay</t>
  </si>
  <si>
    <t>12.0396.1174</t>
  </si>
  <si>
    <t>Xạ phẫu u hậu nhãn cầu bằng dao
gamma quay</t>
  </si>
  <si>
    <t>12.0397.1174</t>
  </si>
  <si>
    <t>Xạ phẫu dị dạng mạch máu não bằng dao
gamma quay</t>
  </si>
  <si>
    <t>12.0398.1174</t>
  </si>
  <si>
    <t>Xạ phẫu u nguyên bào mạch máu nội sọ
bằng dao gamma quay</t>
  </si>
  <si>
    <t>12.0399.1174</t>
  </si>
  <si>
    <t>Xạ phẫu u dây thần kinh sọ não bằng dao
gamma quay</t>
  </si>
  <si>
    <t>12.0400.1174</t>
  </si>
  <si>
    <t>Điều trị đau dây thần kinh số V nguyên
phát bằng dao gamma quay</t>
  </si>
  <si>
    <t>12.0401.1174</t>
  </si>
  <si>
    <t>Xạ phẫu u thần kinh khứu giác bằng dao
gamma quay</t>
  </si>
  <si>
    <t>03.2777.1178</t>
  </si>
  <si>
    <t>Điều trị ung thư bằng nguồn áp sát</t>
  </si>
  <si>
    <t>6.048.000</t>
  </si>
  <si>
    <t>Chưa bao gồm bộ dụng cụ
dùng trong xạ trị áp sát.</t>
  </si>
  <si>
    <t>03.2777.1179</t>
  </si>
  <si>
    <t>03.2777.1180</t>
  </si>
  <si>
    <t>1.928.000</t>
  </si>
  <si>
    <t>03.2447.1181</t>
  </si>
  <si>
    <t>Cắt ung thư da có vá da rộng đường kính
dưới 5cm</t>
  </si>
  <si>
    <t>11.278.000</t>
  </si>
  <si>
    <t>03.2524.1181</t>
  </si>
  <si>
    <t>Cắt ung thư da vùng hàm mặt và tạo hình
bằng vạt tại chỗ</t>
  </si>
  <si>
    <t>03.2529.1181</t>
  </si>
  <si>
    <t>Cắt ung thư vùng hàm mặt có nạo vét
hạch dưới hàm và hạch cổ</t>
  </si>
  <si>
    <t>12.0048.1181</t>
  </si>
  <si>
    <t>12.0063.1181</t>
  </si>
  <si>
    <t>12.0067.1181</t>
  </si>
  <si>
    <t>Cắt ung thư vòm khẩu cái, tạo hình</t>
  </si>
  <si>
    <t>03.2448.1181</t>
  </si>
  <si>
    <t>Cắt ung thư da có vá da rộng đường kính
trên 5cm</t>
  </si>
  <si>
    <t>03.2527.1181</t>
  </si>
  <si>
    <t>Cắt ung thư vùng hàm mặt có nạo vét
hạch dưới hàm, hạch cổ và tạo hình bằng
vạt tại chỗ</t>
  </si>
  <si>
    <t>03.2528.1181</t>
  </si>
  <si>
    <t>Cắt ung thư vùng hàm mặt có nạo vét
hạch dưới hàm, hạch cổ và tạo hình bằng
vạt từ xa</t>
  </si>
  <si>
    <t>03.2737.1181</t>
  </si>
  <si>
    <t>Cắt ung thư biểu mô vùng mặt + tạo hình
vạt da, đóng khuyết da bằng phẫu thuật
tạo hình thẩm mỹ đường kính từ 5cm trở
lên</t>
  </si>
  <si>
    <t>12.0049.1181</t>
  </si>
  <si>
    <t>12.0050.1181</t>
  </si>
  <si>
    <t>03.2557.1182</t>
  </si>
  <si>
    <t>Cắt ung thư lưỡi - sàn miệng, nạo vét
hạch và tạo hình bằng vạt từ xa</t>
  </si>
  <si>
    <t>13.527.000</t>
  </si>
  <si>
    <t>12.0066.1182</t>
  </si>
  <si>
    <t>Cắt chậu sàn miệng, tạo hình và vét hạch
cổ</t>
  </si>
  <si>
    <t>12.0139.1182</t>
  </si>
  <si>
    <t>12.0140.1182</t>
  </si>
  <si>
    <t>12.0193.1183</t>
  </si>
  <si>
    <t>Cắt u máu, u bạch huyết trong lồng ngực
đường kính trên 10cm</t>
  </si>
  <si>
    <t>13.244.000</t>
  </si>
  <si>
    <t>12.0298.1184</t>
  </si>
  <si>
    <t>Cắt bỏ tạng trong tiểu khung, từ 2 tạng
trở lên</t>
  </si>
  <si>
    <t>12.709.000</t>
  </si>
  <si>
    <t>03.2743.1185</t>
  </si>
  <si>
    <t>Tháo khớp vai do ung thư chi trên</t>
  </si>
  <si>
    <t>10.556.000</t>
  </si>
  <si>
    <t>12.0330.1185</t>
  </si>
  <si>
    <t>Tháo khớp vai do ung thư đầu trên
xương cánh tay</t>
  </si>
  <si>
    <t>03.3219.1187</t>
  </si>
  <si>
    <t>Phẫu thuật đặt Port động/tĩnh mạch để
tiêm truyền hoá chất điều trị ung thư</t>
  </si>
  <si>
    <t>2.509.000</t>
  </si>
  <si>
    <t>Chưa bao gồm buồng tiêm
truyền.</t>
  </si>
  <si>
    <t>12.0053.1189</t>
  </si>
  <si>
    <t>Cắt ung thư niêm mạc miệng và tạo hình
bằng vạt tại chỗ</t>
  </si>
  <si>
    <t>5.900.000</t>
  </si>
  <si>
    <t>12.0054.1189</t>
  </si>
  <si>
    <t>Cắt ung thư niêm mạc miệng và tạo hình
bằng ghép da hoặc niêm mạc</t>
  </si>
  <si>
    <t>12.0135.1189</t>
  </si>
  <si>
    <t>Cắt u lưỡi lành tính</t>
  </si>
  <si>
    <t>12.0141.1189</t>
  </si>
  <si>
    <t>Cắt khối u khẩu cái</t>
  </si>
  <si>
    <t>12.0142.1189</t>
  </si>
  <si>
    <t>Cắt bỏ khối u màn hầu</t>
  </si>
  <si>
    <t>12.0194.1189</t>
  </si>
  <si>
    <t>Phẫu thuật vét hạch nách</t>
  </si>
  <si>
    <t>12.0314.1189</t>
  </si>
  <si>
    <t>Cắt u máu/u bạch mạch dưới da đường
kính từ 5 - 10cm</t>
  </si>
  <si>
    <t>12.0318.1189</t>
  </si>
  <si>
    <t>Cắt ung thư phần mềm chi trên hoặc chi
dưới đường kính bằng và trên 5cm</t>
  </si>
  <si>
    <t>12.0331.1189</t>
  </si>
  <si>
    <t>Tháo nửa bàn chân trước do ung thư</t>
  </si>
  <si>
    <t>12.0332.1189</t>
  </si>
  <si>
    <t>Tháo khớp cổ chân do ung thư</t>
  </si>
  <si>
    <t>5.641.000</t>
  </si>
  <si>
    <t>12.0319.1190</t>
  </si>
  <si>
    <t>Cắt u lành phần mềm đường kính trên
10cm</t>
  </si>
  <si>
    <t>4.149.000</t>
  </si>
  <si>
    <t>12.0011.1190</t>
  </si>
  <si>
    <t>Cắt các u lành tuyến giáp</t>
  </si>
  <si>
    <t>3.890.000</t>
  </si>
  <si>
    <t>12.0313.1190</t>
  </si>
  <si>
    <t>Cắt u máu khu trú, đường kính dưới 5 cm</t>
  </si>
  <si>
    <t>12.0317.1190</t>
  </si>
  <si>
    <t>Cắt ung thư phần mềm chi trên hoặc chi
dưới đường kính dưới 5cm</t>
  </si>
  <si>
    <t>12.0320.1190</t>
  </si>
  <si>
    <t>Cắt u lành phần mềm đường kính dưới
10cm</t>
  </si>
  <si>
    <t>12.0321.1190</t>
  </si>
  <si>
    <t>Cắt u bao gân</t>
  </si>
  <si>
    <t>12.0261.1191</t>
  </si>
  <si>
    <t>Cắt u sùi đầu miệng sáo</t>
  </si>
  <si>
    <t>12.0322.1191</t>
  </si>
  <si>
    <t>Cắt u nang bao hoạt dịch (cổ tay, khoeo
chân, cổ chân)</t>
  </si>
  <si>
    <t>12.0351.1192</t>
  </si>
  <si>
    <t>Xạ trị bằng các đồng vị phóng xạ</t>
  </si>
  <si>
    <t>1.461.000</t>
  </si>
  <si>
    <t>12.0377.1192</t>
  </si>
  <si>
    <t>Điều trị đích trong ung thư</t>
  </si>
  <si>
    <t>27.0092.1196</t>
  </si>
  <si>
    <t>Phẫu thuật nội soi bóc, sinh thiết hạch
trung thất</t>
  </si>
  <si>
    <t>4.198.000</t>
  </si>
  <si>
    <t>27.0093.1196</t>
  </si>
  <si>
    <t>Phẫu thuật nội soi sinh thiết u chẩn đoán</t>
  </si>
  <si>
    <t>27.0140.1196</t>
  </si>
  <si>
    <t>Phẫu thuật nội soi cố định dạ dày</t>
  </si>
  <si>
    <t>27.0166.1196</t>
  </si>
  <si>
    <t>Phẫu thuật nội soi khâu thủng tá tràng</t>
  </si>
  <si>
    <t>27.0167.1196</t>
  </si>
  <si>
    <t>Phẫu thuật nội soi khâu vết thương tá
tràng</t>
  </si>
  <si>
    <t>27.0173.1196</t>
  </si>
  <si>
    <t>Phẫu thuật nội soi khâu vết thương ruột
non</t>
  </si>
  <si>
    <t>27.0212.1196</t>
  </si>
  <si>
    <t>Phẫu thuật nội soi làm hậu môn nhân tạo</t>
  </si>
  <si>
    <t>27.0260.1196</t>
  </si>
  <si>
    <t>Phẫu thuật nội soi cắt chỏm nang gan</t>
  </si>
  <si>
    <t>27.0261.1196</t>
  </si>
  <si>
    <t>Phẫu thuật nội soi cắt nang gan</t>
  </si>
  <si>
    <t>27.0263.1196</t>
  </si>
  <si>
    <t>Phẫu thuật nội soi dẫn lưu áp - xe gan</t>
  </si>
  <si>
    <t>27.0264.1196</t>
  </si>
  <si>
    <t>Phẫu thuật nội soi thắt động mạch gan
điều trị ung thư gan/vết thương gan</t>
  </si>
  <si>
    <t>27.0274.1196</t>
  </si>
  <si>
    <t>Phẫu thuật nội soi mở túi mật ra da</t>
  </si>
  <si>
    <t>27.0292.1196</t>
  </si>
  <si>
    <t>Phẫu thuật nội soi nối nang tụy-hỗng
tràng</t>
  </si>
  <si>
    <t>27.0293.1196</t>
  </si>
  <si>
    <t>Phẫu thuật nội soi nối nang tụy-dạ dày</t>
  </si>
  <si>
    <t>27.0294.1196</t>
  </si>
  <si>
    <t>Phẫu thuật nội soi cắt lọc tụy hoại tử</t>
  </si>
  <si>
    <t>27.0295.1196</t>
  </si>
  <si>
    <t>Phẫu thuật nội soi dẫn lưu áp xe tụy</t>
  </si>
  <si>
    <t>27.0297.1196</t>
  </si>
  <si>
    <t>Phẫu thuật nội soi dẫn lưu nang tụy</t>
  </si>
  <si>
    <t>27.0300.1196</t>
  </si>
  <si>
    <t>Phẫu thuật nội soi khâu cầm máu lách</t>
  </si>
  <si>
    <t>27.0307.1196</t>
  </si>
  <si>
    <t>Phẫu thuật nội soi khâu mạc treo</t>
  </si>
  <si>
    <t>27.0313.1196</t>
  </si>
  <si>
    <t>Phẫu thuật nội soi đặt tấm lưới nhân tạo
đường vào hoàn toàn trước phúc mạc
(TEP)</t>
  </si>
  <si>
    <t>27.0314.1196</t>
  </si>
  <si>
    <t>Phẫu thuật nội soi đặt tấm lưới nhân tạo
trước phúc mạc đường vào qua ổ bụng
(TAPP)</t>
  </si>
  <si>
    <t>27.0315.1196</t>
  </si>
  <si>
    <t>Phẫu thuật nội soi đặt lưới nhân tạo trong
ổ bụng</t>
  </si>
  <si>
    <t>27.0316.1196</t>
  </si>
  <si>
    <t>Phẫu thuật nội soi khâu cơ hoành</t>
  </si>
  <si>
    <t>27.0328.1196</t>
  </si>
  <si>
    <t>Phẫu thuật nội soi khâu thủng cơ hoành</t>
  </si>
  <si>
    <t>27.0330.1196</t>
  </si>
  <si>
    <t>Phẫu thuật nội soi cầm máu sau mổ</t>
  </si>
  <si>
    <t>27.0331.1196</t>
  </si>
  <si>
    <t>Phẫu thuật nội soi dẫn lưu áp xe tồn dư</t>
  </si>
  <si>
    <t>27.0332.1196</t>
  </si>
  <si>
    <t>Phẫu thuật nội soi rửa bụng, dẫn lưu</t>
  </si>
  <si>
    <t>27.0353.1196</t>
  </si>
  <si>
    <t>Phẫu thuật nội soi treo thận để điều trị sa
thận</t>
  </si>
  <si>
    <t>27.0354.1196</t>
  </si>
  <si>
    <t>Tán sỏi thận qua da</t>
  </si>
  <si>
    <t>27.0355.1196</t>
  </si>
  <si>
    <t>Nội soi niệu quản ngược dòng bằng ống
soi mềm tán sỏi thận bằng laser</t>
  </si>
  <si>
    <t>27.0389.1196</t>
  </si>
  <si>
    <t>Nội soi xẻ cổ bàng quang điều trị xơ
cứng cổ bàng quang</t>
  </si>
  <si>
    <t>27.0393.1196</t>
  </si>
  <si>
    <t>Nội soi vá rò bàng quang - âm đạo</t>
  </si>
  <si>
    <t>27.0404.1196</t>
  </si>
  <si>
    <t>Phẫu thuật nội soi hạ tinh hoàn ẩn</t>
  </si>
  <si>
    <t>27.0414.1196</t>
  </si>
  <si>
    <t>Phẫu thuật nội soi cắt khối chửa ngoài tử
cung</t>
  </si>
  <si>
    <t>27.0418.1196</t>
  </si>
  <si>
    <t>Phẫu thuật nội soi GEU thể huyết tụ
thành nang</t>
  </si>
  <si>
    <t>27.0451.1196</t>
  </si>
  <si>
    <t>Phẫu thuật nội soi cắt hoạt mạc viêm
khớp khuỷu</t>
  </si>
  <si>
    <t>27.0454.1196</t>
  </si>
  <si>
    <t>Phẫu thuật nội soi điều trị viêm mỏm
trên lồi cầu ngoài</t>
  </si>
  <si>
    <t>27.0455.1196</t>
  </si>
  <si>
    <t>Phẫu thuật nội soi giải phóng ống cổ tay</t>
  </si>
  <si>
    <t>27.0456.1196</t>
  </si>
  <si>
    <t>Phẫu thuật nội soi cắt u họat dịch cổ tay</t>
  </si>
  <si>
    <t>27.0392.1197</t>
  </si>
  <si>
    <t>Nội soi khâu lỗ thủng bàng quang qua ổ
bụng</t>
  </si>
  <si>
    <t>2.964.000</t>
  </si>
  <si>
    <t>27.0329.1197</t>
  </si>
  <si>
    <t>Phẫu thuật nội soi sinh thiết hạch ổ bụng</t>
  </si>
  <si>
    <t>2.705.000</t>
  </si>
  <si>
    <t>27.0333.1197</t>
  </si>
  <si>
    <t>Nội soi ổ bụng chẩn đoán</t>
  </si>
  <si>
    <t>27.0335.1197</t>
  </si>
  <si>
    <t>Phẫu thuật nội soi sinh thiết u trong ổ
bụng</t>
  </si>
  <si>
    <t>27.0405.1197</t>
  </si>
  <si>
    <t>Phẫu thuật nội soi cắt tinh hoàn trong ổ
bụng</t>
  </si>
  <si>
    <t>27.0407.1197</t>
  </si>
  <si>
    <t>Phẫu thuật nội soi cắt xơ hẹp niệu đạo</t>
  </si>
  <si>
    <t>27.0408.1197</t>
  </si>
  <si>
    <t>Nội soi tán sỏi niệu đạo</t>
  </si>
  <si>
    <t>27.0437.1197</t>
  </si>
  <si>
    <t>Thông vòi tử cung qua nội soi</t>
  </si>
  <si>
    <t>26.0017.1203</t>
  </si>
  <si>
    <t>Phẫu thuật vi phẫu các bộ phận ở đầu,
mặt bị đứt rời (mũi, tai, môi…)</t>
  </si>
  <si>
    <t>8.829.000</t>
  </si>
  <si>
    <t>26.0057.1203</t>
  </si>
  <si>
    <t>Ghép thần kinh có mạch nuôi bằng vi
phẫu</t>
  </si>
  <si>
    <t>28.0078.1203</t>
  </si>
  <si>
    <t>Tái tạo toàn bộ mi và cùng đồ bằng vạt
tự do</t>
  </si>
  <si>
    <t>28.0085.1203</t>
  </si>
  <si>
    <t>Phẫu thuật ghép bộ phận mũi đứt rời có
sử dụng vi phẫu</t>
  </si>
  <si>
    <t>28.0113.1203</t>
  </si>
  <si>
    <t>Ghép một phần môi đứt rời bằng kỹ thuật
vi phẫu</t>
  </si>
  <si>
    <t>28.0114.1203</t>
  </si>
  <si>
    <t>Ghép toàn bộ môi đứt rời bằng kỹ thuật
vi phẫu</t>
  </si>
  <si>
    <t>28.0115.1203</t>
  </si>
  <si>
    <t>Ghép toàn bộ môi đứt rời và phần xung
quanh bằng kỹ thuật vi phẫu</t>
  </si>
  <si>
    <t>28.0139.1203</t>
  </si>
  <si>
    <t>Phẫu thuật ghép vành tai đứt rời bằng vi
phẫu</t>
  </si>
  <si>
    <t>27.0027.1209</t>
  </si>
  <si>
    <t>Phẫu thuật nội soi hỗ trợ giải áp vi mạch</t>
  </si>
  <si>
    <t>7.284.000</t>
  </si>
  <si>
    <t>27.0041.1209</t>
  </si>
  <si>
    <t>Phẫu thuật nội soi hỗ trợ lấy u não</t>
  </si>
  <si>
    <t>27.0061.1209</t>
  </si>
  <si>
    <t>Phẫu thuật nội soi cắt mấu răng C2 (mỏm
nha) qua miệng</t>
  </si>
  <si>
    <t>27.0067.1209</t>
  </si>
  <si>
    <t>Phẫu thuật nội soi hỗ trợ làm cứng cột
sống lưng</t>
  </si>
  <si>
    <t>27.0080.1209</t>
  </si>
  <si>
    <t>Phẫu thuật nội soi hỗ trợ (VATS) điều trị
bệnh lý phổi, trung thất</t>
  </si>
  <si>
    <t>27.0106.1209</t>
  </si>
  <si>
    <t>Phẫu thuật nội soi khâu gấp nếp cơ
hoành (điều trị liệt thần kinh hoành)</t>
  </si>
  <si>
    <t>27.0107.1209</t>
  </si>
  <si>
    <t>Phẫu thuật nội soi điều trị rung nhĩ</t>
  </si>
  <si>
    <t>27.0108.1209</t>
  </si>
  <si>
    <t>Phẫu thuật nội soi hỗ trợ (VATS) điều trị
bệnh lý tim</t>
  </si>
  <si>
    <t>27.0110.1209</t>
  </si>
  <si>
    <t>Phẫu thuật nội soi thắt tuần hoàn bàng hệ
chủ - phổi</t>
  </si>
  <si>
    <t>27.0111.1209</t>
  </si>
  <si>
    <t>Phẫu thuật nội soi điều trị phồng, hẹp,
tắc động mạch chủ bụng dưới thận</t>
  </si>
  <si>
    <t>27.0115.1209</t>
  </si>
  <si>
    <t>Phẫu thuật nội soi cắt xương sườn 1 điều
trị hội chứng đường thoát lồng ngực</t>
  </si>
  <si>
    <t>27.0117.1209</t>
  </si>
  <si>
    <t>Phẫu thuật nội soi hỗ trợ (VATS) điều trị
bệnh lý mạch máu</t>
  </si>
  <si>
    <t>27.0135.1209</t>
  </si>
  <si>
    <t>Phẫu thuật mở cơ thực quản nội soi ngực
phải điều trị bệnh co thắt thực quản nan
tỏa</t>
  </si>
  <si>
    <t>27.0296.1209</t>
  </si>
  <si>
    <t>Phẫu thuật nội soi Frey điều trị viêm tụy
mạn</t>
  </si>
  <si>
    <t>27.0308.1209</t>
  </si>
  <si>
    <t>Phẫu thuật nội soi đặt vòng thắt dạ dày</t>
  </si>
  <si>
    <t>27.0359.1209</t>
  </si>
  <si>
    <t>Nội soi thận ống mềm gắp sỏi thận</t>
  </si>
  <si>
    <t>27.0411.1209</t>
  </si>
  <si>
    <t>Phẫu thuật nội soi nạo hạch bẹn 2 bên
(trong ung thư dương vật)</t>
  </si>
  <si>
    <t>27.0457.1209</t>
  </si>
  <si>
    <t>Phẫu thuật nội soi điều trị tổn thương
phức hợp sụn sợi tam giác</t>
  </si>
  <si>
    <t>27.0473.1209</t>
  </si>
  <si>
    <t>Phẫu thuật nội soi hổ trợ điều trị gãy
xương phạm khớp vùng gối</t>
  </si>
  <si>
    <t>27.0493.1209</t>
  </si>
  <si>
    <t>Phẫu thuật nội soi lấy vạt: Vạt cơ lưng
to, Vạt cơ thẳng bụng, Vạt mạc treo …</t>
  </si>
  <si>
    <t>27.0494.1209</t>
  </si>
  <si>
    <t>Phẫu thuật nội soi chẩn đoán (u vú)</t>
  </si>
  <si>
    <t>27.0496.1209</t>
  </si>
  <si>
    <t>Phẫu thuật nội soi lấy vạt: Vạt cơ thon,
cơ thẳng đùi, cơ rộng trong …</t>
  </si>
  <si>
    <t>27.0100.1210</t>
  </si>
  <si>
    <t>Phẫu thuật nội soi đặt điện cực tạo nhịp
thượng tâm mạc</t>
  </si>
  <si>
    <t>5.267.000</t>
  </si>
  <si>
    <t>27.0104.1210</t>
  </si>
  <si>
    <t>Phẫu thuật nội soi dẫn lưu khoang màng
tim</t>
  </si>
  <si>
    <t>27.0105.1210</t>
  </si>
  <si>
    <t>Phẫu thuật nội soi cắt màng ngoài tim</t>
  </si>
  <si>
    <t>27.0109.1210</t>
  </si>
  <si>
    <t>Phẫu thuật nội soi kẹp ống động mạch</t>
  </si>
  <si>
    <t>27.0116.1210</t>
  </si>
  <si>
    <t>Phẫu thuật nội soi chuyển vị tĩnh mạch
trong phẫu thuật tạo thông động – tĩnh
mạch để chạy thận nhân tạo</t>
  </si>
  <si>
    <t>27.0146.1210</t>
  </si>
  <si>
    <t>Phẫu thuật nội soi qua dạ dày cắt polyp
dạ dày (Intraluminal Lap Surgery)</t>
  </si>
  <si>
    <t>27.0236.1210</t>
  </si>
  <si>
    <t>Phẫu thuật nội soi điều trị rò hậu môn</t>
  </si>
  <si>
    <t>27.0262.1210</t>
  </si>
  <si>
    <t>Nội soi ổ bụng hỗ trợ đốt u gan bằng
sóng cao tần (RFA)</t>
  </si>
  <si>
    <t>27.0336.1210</t>
  </si>
  <si>
    <t>Phẫu thuật nội soi hỗ trợ trong mổ mở</t>
  </si>
  <si>
    <t>27.0337.1210</t>
  </si>
  <si>
    <t>Phẫu thuật nội soi hỗ trợ trong can thiệp
nội soi ống mềm</t>
  </si>
  <si>
    <t>27.0370.1210</t>
  </si>
  <si>
    <t>Phẫu thuật nội soi cắm lại niệu quản vào
bàng quang</t>
  </si>
  <si>
    <t>27.0388.1210</t>
  </si>
  <si>
    <t>Phẫu thuật nội soi treo cổ bàng quang
điều trị tiểu không kiểm soát</t>
  </si>
  <si>
    <t>27.0400.1210</t>
  </si>
  <si>
    <t>Nội soi tuyến tiền liệt bằng laser đông
vón</t>
  </si>
  <si>
    <t>27.0401.1210</t>
  </si>
  <si>
    <t>Nội soi tuyến tiền liệt bằng sóng Radio
cao tần</t>
  </si>
  <si>
    <t>27.0402.1210</t>
  </si>
  <si>
    <t>Nội soi tuyến tiền liệt bằng phương pháp
nhiệt</t>
  </si>
  <si>
    <t>27.0410.1210</t>
  </si>
  <si>
    <t>Nội soi bóc bạch mạch điều trị đái dưỡng
chấp</t>
  </si>
  <si>
    <t>22.0503.1342</t>
  </si>
  <si>
    <t>Gạn bạch cầu điều trị</t>
  </si>
  <si>
    <t>1.088.000</t>
  </si>
  <si>
    <t>Chưa bao gồm kít tách tế
bào máu</t>
  </si>
  <si>
    <t>22.0504.1342</t>
  </si>
  <si>
    <t>Gạn tiểu cầu điều trị</t>
  </si>
  <si>
    <t>22.0505.1342</t>
  </si>
  <si>
    <t>Gạn hồng cầu điều trị</t>
  </si>
  <si>
    <t>22.0506.1342</t>
  </si>
  <si>
    <t>Trao đổi huyết tương điều trị</t>
  </si>
  <si>
    <t>22.0676.1342</t>
  </si>
  <si>
    <t>Gạn tách huyết tương điều trị</t>
  </si>
  <si>
    <t>24.0151.1654</t>
  </si>
  <si>
    <t>HCV đo tải lượng Real-time PCR</t>
  </si>
  <si>
    <t>1.205.000</t>
  </si>
  <si>
    <t>24.0028.1682</t>
  </si>
  <si>
    <t>Mycobacterium tuberculosis định danh
và kháng RMP Xpert</t>
  </si>
  <si>
    <t>1.058.000</t>
  </si>
  <si>
    <t>Đã bao gồm test xét
nghiệm. Giá tại Thông tư
13/2019/TT-BYT chưa bao
gồm test do giai đoạn này
đã được Chương trình chống
Lao quốc gia hỗ trợ.</t>
  </si>
  <si>
    <t>03.0017.1774</t>
  </si>
  <si>
    <t>Đặt catheter động mạch phổi</t>
  </si>
  <si>
    <t>4.933.000</t>
  </si>
  <si>
    <t>Bao gồm cả catheter Swan
granz, bộ phận nhận cảm áp
lực.</t>
  </si>
  <si>
    <t>01.0014.1774</t>
  </si>
  <si>
    <t>5.001.000</t>
  </si>
  <si>
    <t>03.0006.1774</t>
  </si>
  <si>
    <t>Đo cung lượng tim bằng máy đo điện tử
cao cấp (pha loãng nhiệt)</t>
  </si>
  <si>
    <t>21.0005.1774</t>
  </si>
  <si>
    <t>Thăm dò huyết động bằng Swan Ganz</t>
  </si>
  <si>
    <t>17.0124.1784</t>
  </si>
  <si>
    <t>Đo áp lực bàng quang bằng máy niệu
động học</t>
  </si>
  <si>
    <t>2.467.000</t>
  </si>
  <si>
    <t>17.0126.1786</t>
  </si>
  <si>
    <t>Đo áp lực hậu môn trực tràng</t>
  </si>
  <si>
    <t>21.0096.1786</t>
  </si>
  <si>
    <t>02.0619.1789</t>
  </si>
  <si>
    <t>Đo các thể tích phổi - Lung Volumes</t>
  </si>
  <si>
    <t>3.317.000</t>
  </si>
  <si>
    <t>02.0618.1795</t>
  </si>
  <si>
    <t>Đo khuếch tán phổi - Diffusion Capacity</t>
  </si>
  <si>
    <t>02.0123.1816</t>
  </si>
  <si>
    <t>Thăm dò điện sinh lý tim</t>
  </si>
  <si>
    <t>Chưa bao gồm bộ dụng cụ
thăm dò điện sinh lý tim.</t>
  </si>
  <si>
    <t>18.0671.1816</t>
  </si>
  <si>
    <t>Thăm dò điện sinh lý trong buồng tim</t>
  </si>
  <si>
    <t>21.0001.1816</t>
  </si>
  <si>
    <t>03.1245.1823</t>
  </si>
  <si>
    <t>Điều trị bằng kỹ thuật miễn dịch phóng
xạ</t>
  </si>
  <si>
    <t>1.076.000</t>
  </si>
  <si>
    <t>12.0406.1823</t>
  </si>
  <si>
    <t>Điều trị u lympho ác tính bằng kháng thể
đơn dòng đánh dấu phóng xạ</t>
  </si>
  <si>
    <t>12.0430.1823</t>
  </si>
  <si>
    <t>Điều trị u lympho ác tính không Hodgkin
bằng kháng thể đơn dòng gắn đồng vị
phóng xạ ¹³¹I-Rituximab</t>
  </si>
  <si>
    <t>12.0431.1823</t>
  </si>
  <si>
    <t>Điều trị u lympho ác tính không Hodgkin
bằng kháng thể đơn dòng gắn phóng xạ
¹³¹I-Nimotuzumab</t>
  </si>
  <si>
    <t>12.0432.1823</t>
  </si>
  <si>
    <t>Điều trị u lympho ác tính không Hodgkin
bằng kháng thể đơn dòng gắn đồng vị
phóng xạ ⁹⁰Y-Ibritumomab</t>
  </si>
  <si>
    <t>19.0378.1823</t>
  </si>
  <si>
    <t>19.0379.1823</t>
  </si>
  <si>
    <t>Điều trị ung thư bằng kháng thể đơn
dòng gắn phóng xạ</t>
  </si>
  <si>
    <t>19.0380.1823</t>
  </si>
  <si>
    <t>Điều trị ung thư bằng kháng thể đơn
dòng gắn phóng xạ với I¹³¹ -Rituximab</t>
  </si>
  <si>
    <t>19.0381.1823</t>
  </si>
  <si>
    <t>Điều trị ung thư bằng kháng thể đơn
dòng gắn phóng xạ với I¹³¹-Nimotuzumab</t>
  </si>
  <si>
    <t>19.0382.1823</t>
  </si>
  <si>
    <t>Điều trị bằng thụ thể Peptid phóng xạ
¹¹¹In-DTPA-octreotide</t>
  </si>
  <si>
    <t>19.0383.1823</t>
  </si>
  <si>
    <t>Điều trị bằng thụ thể Peptid phóng xạ
¹¹¹In-DOTATOC</t>
  </si>
  <si>
    <t>19.0384.1823</t>
  </si>
  <si>
    <t>Điều trị bằng thụ thể Peptid phóng xạ
⁹⁰Y-DOTATOC</t>
  </si>
  <si>
    <t>19.0385.1823</t>
  </si>
  <si>
    <t>Điều trị bằng thụ thể Peptid phóng xạ
⁹⁰Y-DOTA-Lanreotide</t>
  </si>
  <si>
    <t>19.0386.1823</t>
  </si>
  <si>
    <t>Điều trị bằng thụ thể Peptid phóng xạ
⁹⁰Y-DOTATATE</t>
  </si>
  <si>
    <t>19.0387.1823</t>
  </si>
  <si>
    <t>Điều trị bằng thụ thể Peptid phóng xạ
¹⁷⁷Lu -DOTATATE</t>
  </si>
  <si>
    <t>19.0388.1823</t>
  </si>
  <si>
    <t>Điều trị bằng thụ thể Peptid phóng xạ
¹⁷⁷Lu-DOTATOC</t>
  </si>
  <si>
    <t>19.0389.1823</t>
  </si>
  <si>
    <t>Điều trị bằng thụ thể Peptid phóng xạ
alpha ²¹³Bi-DOTATOC</t>
  </si>
  <si>
    <t>19.0390.1823</t>
  </si>
  <si>
    <t>Điều trị bằng nano - thụ thể peptid phóng
xạ ¹⁷⁷Lu-DOTATATE-PLGA-PEG NPs</t>
  </si>
  <si>
    <t>19.0399.1823</t>
  </si>
  <si>
    <t>19.0400.1823</t>
  </si>
  <si>
    <t>Điều trị ung thư bằng kháng thể đơn
dòng gắn phóng xạ với ⁹⁰Y- Rituximab</t>
  </si>
  <si>
    <t>19.0401.1823</t>
  </si>
  <si>
    <t>Điều trị ung thư bằng kháng thể đơn
dòng gắn phóng xạ với ⁹⁰Y-
Nimotuzumab</t>
  </si>
  <si>
    <t>03.1238.1873</t>
  </si>
  <si>
    <t>Điều trị giảm đau do ung thư di căn
xương bằng ¹⁵³Sm</t>
  </si>
  <si>
    <t>1.506.000</t>
  </si>
  <si>
    <t>19.0366.1873</t>
  </si>
  <si>
    <t>03.1219.1875</t>
  </si>
  <si>
    <t>Điều trị tràn dịch màng phổi do ung thư
bằng keo ⁹⁰Y</t>
  </si>
  <si>
    <t>2.699.000</t>
  </si>
  <si>
    <t>03.1220.1875</t>
  </si>
  <si>
    <t>Điều trị tràn dịch màng phổi do ung thư
bằng keo phóng xạ</t>
  </si>
  <si>
    <t>03.1221.1875</t>
  </si>
  <si>
    <t>Điều trị tràn dịch màng bụng do ung thư
bằng keo ⁹⁰Y</t>
  </si>
  <si>
    <t>03.1222.1875</t>
  </si>
  <si>
    <t>Điều trị tràn dịch màng bụng do ung thư
bằng keo phóng xạ</t>
  </si>
  <si>
    <t>12.0433.1875</t>
  </si>
  <si>
    <t>Điều trị tràn dịch màng phổi do ung thư
bằng keo phóng xạ ⁹⁰Y</t>
  </si>
  <si>
    <t>12.0434.1875</t>
  </si>
  <si>
    <t>Điều trị tràn dịch màng bụng do ung thư
bằng keo phóng xạ ⁹⁰Y</t>
  </si>
  <si>
    <t>19.0344.1875</t>
  </si>
  <si>
    <t>19.0345.1875</t>
  </si>
  <si>
    <t>19.0346.1875</t>
  </si>
  <si>
    <t>19.0347.1875</t>
  </si>
  <si>
    <t>03.1224.1877</t>
  </si>
  <si>
    <t>Điều trị ung thư gan bằng keo Silicon –
³²P</t>
  </si>
  <si>
    <t>1.234.000</t>
  </si>
  <si>
    <t>19.0350.1877</t>
  </si>
  <si>
    <t>03.1225.1878</t>
  </si>
  <si>
    <t>Điều trị ung thư gan nguyên phát bằng
I¹³¹ – Lipiodol</t>
  </si>
  <si>
    <t>1.102.000</t>
  </si>
  <si>
    <t>19.0351.1878</t>
  </si>
  <si>
    <t>03.1223.1879</t>
  </si>
  <si>
    <t>Điều trị ung thư gan nguyên phát bằng
¹⁸⁸Re</t>
  </si>
  <si>
    <t>1.041.000</t>
  </si>
  <si>
    <t>03.1227.1880</t>
  </si>
  <si>
    <t>Điều trị ung thư gan bằng hạt phóng xạ
¹²⁵I</t>
  </si>
  <si>
    <t>18.591.000</t>
  </si>
  <si>
    <t>03.1230.1880</t>
  </si>
  <si>
    <t>Điều trị ung thư tiền liệt tuyến bằng hạt
phóng xạ ¹²⁵I</t>
  </si>
  <si>
    <t>12.0423.1880</t>
  </si>
  <si>
    <t>Điều trị ung thư tiền liệt tuyến bằng cấy
hạt phóng xạ ¹²⁵I</t>
  </si>
  <si>
    <t>19.0357.1880</t>
  </si>
  <si>
    <t>03.1229.1881</t>
  </si>
  <si>
    <t>Điều trị ung thư vú bằng hạt phóng xạ ¹²⁵I</t>
  </si>
  <si>
    <t>19.0355.1881</t>
  </si>
  <si>
    <t>12.0404.1883</t>
  </si>
  <si>
    <t>Điều trị ung thư gan bằng hạt vi cầu
phóng xạ</t>
  </si>
  <si>
    <t>17.457.000</t>
  </si>
  <si>
    <t>Chưa bao gồm chi phí dây
dẫn trong trường hợp tiêm
hạt vi cầu vào khối u gan thứ
2 trở lên.</t>
  </si>
  <si>
    <t>12.0429.1883</t>
  </si>
  <si>
    <t>Điều trị ung thư gan bằng hạt vi cầu
phóng xạ ⁹⁰Y.</t>
  </si>
  <si>
    <t>19.0348.1883</t>
  </si>
  <si>
    <t>Điều trị ung thư gan bằng hạt vi cầu
phóng xạ ⁹⁰Y</t>
  </si>
  <si>
    <t>19.0397.1883</t>
  </si>
  <si>
    <t>Điều trị ung thư di căn gan bằng hạt vi
cầu phóng xạ ⁹⁰Y</t>
  </si>
  <si>
    <t>19.0398.1883</t>
  </si>
  <si>
    <t>Điều trị ung thư đường mật trong gan
bằng hạt vi cầu phóng xạ ⁹⁰Y</t>
  </si>
  <si>
    <t>19.0402.1883</t>
  </si>
  <si>
    <t>Điều trị ung thư bằng hạt vi cầu phóng xạ</t>
  </si>
  <si>
    <t>19.0415.1884</t>
  </si>
  <si>
    <t>PET/CT bằng bức xạ hãm ở bệnh nhân
ung thư gan, ung thư đường mật trong
gan, ung thư di căn gan sau điều trị bằng
hạt vi cầu phóng xạ ⁹⁰Y</t>
  </si>
  <si>
    <t>4.514.000</t>
  </si>
  <si>
    <t>1.600.000</t>
  </si>
  <si>
    <t>Lọc rửa tinh trùng</t>
  </si>
  <si>
    <t>1.306.000</t>
  </si>
  <si>
    <t>Cộng</t>
  </si>
  <si>
    <t>Ngày điều trị Hồi sức tích cực (ICU)/ghép tạng hoặc ghép tủy hoặc ghép tế bào gốc</t>
  </si>
  <si>
    <t>Ngày giường bệnh Nội khoa:</t>
  </si>
  <si>
    <t>Loại 1: Các khoa: Truyền nhiễm, Hô hấp, Huyết học, Ung thư, Tim mạch, Tâm thần,
Thần kinh, Lão, Nhi, Tiêu hoá, Thận học, Nội tiết; Dị ứng (đối với bệnh nhân dị ứng thuốc nặng: Stevens Jonhson hoặc Lyell)</t>
  </si>
  <si>
    <t>Loại 3: Các khoa:  YHDT, Phục hồi chức năng</t>
  </si>
  <si>
    <t>Ngày giường bệnh ngoại khoa, bỏng;</t>
  </si>
  <si>
    <t>Loại 1 : Sau các phẫu thuật loại đặc biệt; Bỏng độ 3-4 trên 70% diện tích cơ thể</t>
  </si>
  <si>
    <t>Loại 2 : Sau các phẫu thuật loại 1; Bỏng độ 3-4 từ 25 -70% diện tích cơ thể</t>
  </si>
  <si>
    <t>Loại 3 : Sau các phẫu thuật loại 2; Bỏng độ 2 trên 30% diện tích cơ thể, Bỏng độ 3-4
dưới 25% diện tích cơ thể</t>
  </si>
  <si>
    <t>Loại 4 : Sau các phẫu thuật loại 3; Bỏng độ 1, độ 2 dưới 30% diện tích cơ thể</t>
  </si>
  <si>
    <t>Đã phê duyệt</t>
  </si>
  <si>
    <t xml:space="preserve">DANH MỤC DỊCH VỤ KỸ THUẬT THEO YÊU CẦU </t>
  </si>
  <si>
    <t>Tên dịch vụ</t>
  </si>
  <si>
    <t>Không có giá NQ 62</t>
  </si>
  <si>
    <t>Dịch vụ khám bệnh do bác sĩ tuyến trung ương thực hiện (Thạc sĩ; Bác sĩ nội trú; CKI; CKII)</t>
  </si>
  <si>
    <t>Dịch vụ khám bệnh do bác sĩ tuyến trung ương thực hiện (Phó Giáo sư; Tiến sỹ, ...)</t>
  </si>
  <si>
    <t>Giá đề nghị phê duyệt</t>
  </si>
  <si>
    <t>Phụ lục 01</t>
  </si>
  <si>
    <t>Phụ lục 02</t>
  </si>
  <si>
    <t>Loại 2: Các Khoa: Cơ-Xương-Khớp, Da liễu, Dị ứng, Tai-Mũi-Họng, Mắt, Răng Hàm Mặt, Ngoại, Phụ -Sản không mổ; YHDT hoặc PHCN cho nhóm người bệnh tổn thương tủy sống, tai biến mạch máu não, chấn thương sọ não.</t>
  </si>
  <si>
    <t>GIÁ DỊCH VỤ KHÁM BỆNH THEO YÊU CẦU</t>
  </si>
  <si>
    <t>Phụ lục 03</t>
  </si>
  <si>
    <t>BVND Gia Định (file bảng giá áp dụng từ 01/01/2025</t>
  </si>
  <si>
    <t>Giá bình quân</t>
  </si>
  <si>
    <t>Giá tối thiểu</t>
  </si>
  <si>
    <t>BV Đức Giang (file bảng giá áp dụng từ ngày 10/12/2024)</t>
  </si>
  <si>
    <t>BV Sản Nhi Lào Cai Quyết định số 656/QĐ-BVSN ngày 31/12/2024</t>
  </si>
  <si>
    <t>3.1</t>
  </si>
  <si>
    <t>3.2</t>
  </si>
  <si>
    <t>3.3</t>
  </si>
  <si>
    <t>4.1</t>
  </si>
  <si>
    <t>4.3</t>
  </si>
  <si>
    <t>4.2</t>
  </si>
  <si>
    <t>4.4</t>
  </si>
  <si>
    <t>BVĐK tỉnh Lào Cai  Quyết định số 65/QĐ-BVT ngày 23/01/2025; QĐ số 329/QĐ-BVT ngày 23/04/2025</t>
  </si>
  <si>
    <t>BV bệnh Nhiệt đới TP HCM Quyết định số 4127/QĐ-BVBNĐ ngày 31/12/2024</t>
  </si>
  <si>
    <t>BV Đa khoa TP Vinh( QĐ 748/QĐ-BVTP ngày 24/01/2025)</t>
  </si>
  <si>
    <t>Bệnh viện Đh Y Hà Nội( tìm trên wesite https://hmuh.isofhcare.com/list-service)</t>
  </si>
  <si>
    <t>BVĐK Hà Nội
(25/12/2024)</t>
  </si>
  <si>
    <t>122,100</t>
  </si>
  <si>
    <t>126,900</t>
  </si>
  <si>
    <t>131,700</t>
  </si>
  <si>
    <t>121,900</t>
  </si>
  <si>
    <t>754,800</t>
  </si>
  <si>
    <t>254,900</t>
  </si>
  <si>
    <t>561,100</t>
  </si>
  <si>
    <t>549,500</t>
  </si>
  <si>
    <t>266,900</t>
  </si>
  <si>
    <t>761,800</t>
  </si>
  <si>
    <t>272,500</t>
  </si>
  <si>
    <t>379,900</t>
  </si>
  <si>
    <t>296,900</t>
  </si>
  <si>
    <t>Chưa bao gồm tấm lót hút VAC (gồm miếng xốp, đầu nối, dây dẫn dịch, băng dán cố định), dung dịch và thuốc rửa liên tục vết thương.</t>
  </si>
  <si>
    <t>Chưa bao gồm bộ đầu dò siêu âm và các dụng cụ để đưa vào lòng mạch.</t>
  </si>
  <si>
    <t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t>
  </si>
  <si>
    <t>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t>
  </si>
  <si>
    <t>Không thanh toán đối với các xét nghiệm Bilirubin gián tiếp; Tỷ lệ A/G là những xét nghiệm có thể ngoại suy được.</t>
  </si>
  <si>
    <t xml:space="preserve">Trường hợp theo dõi tim thai và cơn co tử cung của sản phụ khoa trong cuộc đẻ thì thanh toán 1 lần/ngày điều trị. </t>
  </si>
  <si>
    <t>Áp dụng cho 1 vị trí</t>
  </si>
  <si>
    <t>Trường hợp chỉ nội soi Tai hoặc Mũi hoặc Họng thì thanh toán 4. đồng/ca.</t>
  </si>
  <si>
    <t>Dịch vụ khám bệnh do Bác sĩ tuyến tỉnh thực hiện</t>
  </si>
  <si>
    <t>GIÁ DỊCH VỤ NGÀY GIƯỜNG BỆNH THEO YÊU CẦU VÀ PHẪU THUẬT THEO YÊU CẦU</t>
  </si>
  <si>
    <t>I</t>
  </si>
  <si>
    <t>Giá dịch vụ ngày giường bệnh theo yêu cầu</t>
  </si>
  <si>
    <t>Giá dịch vụ phẫu thuật theo yêu cầu</t>
  </si>
  <si>
    <t>BV Đa khoa TP Vinh (QĐ 748/QĐ-BVTP ngày 24/01/2025)</t>
  </si>
  <si>
    <t>II</t>
  </si>
  <si>
    <t xml:space="preserve">     </t>
  </si>
  <si>
    <t>Quáng Ninh</t>
  </si>
  <si>
    <t>Tỷ lệ tăng</t>
  </si>
  <si>
    <t>Yên Bái</t>
  </si>
  <si>
    <t>Quảng Ninh</t>
  </si>
  <si>
    <t>Giá NQ 62</t>
  </si>
  <si>
    <t>1 Răng</t>
  </si>
  <si>
    <t>Hải Dương</t>
  </si>
  <si>
    <t xml:space="preserve">BVĐKKV Củ Chi
(01/01/2025)
</t>
  </si>
  <si>
    <t>Lào Cai</t>
  </si>
  <si>
    <t>Thanh Hóa</t>
  </si>
  <si>
    <t>Giá dịch vụ theo yêu cầu</t>
  </si>
  <si>
    <t>A</t>
  </si>
  <si>
    <t>B</t>
  </si>
  <si>
    <t>3=2-1</t>
  </si>
  <si>
    <t>C</t>
  </si>
  <si>
    <t xml:space="preserve">Mức  giá  theo Nghị Quyết số 62/NQ-HĐND ngày 05/12/2024 của Hội đồng nhân dân tỉnh </t>
  </si>
  <si>
    <t>Chênh lệch so với Nghị quyết số 62/NQ-HĐND</t>
  </si>
  <si>
    <t>Dịch vụ mời bác sĩ phẫu thuật tuyến trung ương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</si>
</sst>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_-* #,##0.00_-;\-* #,##0.00_-;_-* &quot;-&quot;??_-;_-@_-"/>
    <numFmt numFmtId="166" formatCode="yyyy\-mm\-dd"/>
    <numFmt numFmtId="167" formatCode="0.0%"/>
  </numFmts>
  <fonts count="42" x14ac:knownFonts="1">
    <font>
      <sz val="12"/>
      <color rgb="FF000000"/>
      <name val="Calibri"/>
      <scheme val="minor"/>
    </font>
    <font>
      <sz val="11"/>
      <color theme="1"/>
      <name val="Calibri"/>
      <family val="2"/>
      <scheme val="minor"/>
    </font>
    <font>
      <b/>
      <sz val="14"/>
      <color theme="1"/>
      <name val="Times New Roman"/>
      <family val="1"/>
    </font>
    <font>
      <sz val="14"/>
      <color theme="1"/>
      <name val="Times New Roman"/>
      <family val="1"/>
    </font>
    <font>
      <sz val="10"/>
      <color theme="1"/>
      <name val="Arial"/>
      <family val="2"/>
    </font>
    <font>
      <b/>
      <sz val="12"/>
      <name val="Times New Roman"/>
      <family val="1"/>
    </font>
    <font>
      <sz val="12"/>
      <name val="Times New Roman"/>
      <family val="1"/>
    </font>
    <font>
      <sz val="12"/>
      <name val="Calibri"/>
      <family val="2"/>
      <scheme val="minor"/>
    </font>
    <font>
      <b/>
      <sz val="14"/>
      <name val="Times New Roman"/>
      <family val="1"/>
    </font>
    <font>
      <b/>
      <sz val="10"/>
      <name val="Times New Roman"/>
      <family val="1"/>
    </font>
    <font>
      <b/>
      <sz val="8"/>
      <name val="Times New Roman"/>
      <family val="1"/>
    </font>
    <font>
      <sz val="11"/>
      <color theme="1"/>
      <name val="Calibri"/>
      <family val="2"/>
      <scheme val="minor"/>
    </font>
    <font>
      <sz val="12"/>
      <color rgb="FF000000"/>
      <name val="Calibri"/>
      <family val="2"/>
      <scheme val="minor"/>
    </font>
    <font>
      <b/>
      <sz val="14"/>
      <color rgb="FFFF0000"/>
      <name val="Times New Roman"/>
      <family val="1"/>
    </font>
    <font>
      <b/>
      <sz val="18"/>
      <name val="Times New Roman"/>
      <family val="1"/>
    </font>
    <font>
      <sz val="12"/>
      <color rgb="FFFF0000"/>
      <name val="Times New Roman"/>
      <family val="1"/>
    </font>
    <font>
      <sz val="12"/>
      <color rgb="FFFF0000"/>
      <name val="Calibri"/>
      <family val="2"/>
      <scheme val="minor"/>
    </font>
    <font>
      <sz val="12"/>
      <color rgb="FF000000"/>
      <name val="Calibri"/>
      <family val="2"/>
      <scheme val="minor"/>
    </font>
    <font>
      <b/>
      <sz val="12"/>
      <color rgb="FFFF0000"/>
      <name val="Times New Roman"/>
      <family val="1"/>
    </font>
    <font>
      <b/>
      <sz val="12"/>
      <color theme="1"/>
      <name val="Times New Roman"/>
      <family val="1"/>
    </font>
    <font>
      <b/>
      <sz val="11"/>
      <color theme="1"/>
      <name val="Times New Roman"/>
      <family val="1"/>
    </font>
    <font>
      <sz val="12"/>
      <color theme="1"/>
      <name val="Times New Roman"/>
      <family val="1"/>
    </font>
    <font>
      <b/>
      <sz val="10"/>
      <color theme="1"/>
      <name val="Times New Roman"/>
      <family val="1"/>
    </font>
    <font>
      <b/>
      <sz val="10"/>
      <color rgb="FFFF0000"/>
      <name val="Times New Roman"/>
      <family val="1"/>
    </font>
    <font>
      <sz val="10"/>
      <color rgb="FF000000"/>
      <name val="Calibri"/>
      <family val="2"/>
      <scheme val="minor"/>
    </font>
    <font>
      <sz val="10"/>
      <color indexed="8"/>
      <name val="Arial"/>
      <family val="2"/>
    </font>
    <font>
      <sz val="8"/>
      <name val="Calibri"/>
      <family val="2"/>
      <scheme val="minor"/>
    </font>
    <font>
      <sz val="12"/>
      <color theme="1"/>
      <name val="Calibri"/>
      <family val="2"/>
      <scheme val="minor"/>
    </font>
    <font>
      <b/>
      <sz val="11"/>
      <color rgb="FF000000"/>
      <name val="Times New Roman"/>
      <family val="1"/>
    </font>
    <font>
      <b/>
      <sz val="10"/>
      <name val="Arial"/>
      <family val="2"/>
    </font>
    <font>
      <sz val="11"/>
      <color rgb="FF000000"/>
      <name val="Times New Roman"/>
      <family val="1"/>
    </font>
    <font>
      <sz val="10"/>
      <color rgb="FFFF0000"/>
      <name val="Arial"/>
      <family val="2"/>
    </font>
    <font>
      <b/>
      <sz val="18"/>
      <color theme="1"/>
      <name val="Times New Roman"/>
      <family val="1"/>
    </font>
    <font>
      <sz val="10"/>
      <color theme="1"/>
      <name val="Times New Roman"/>
      <family val="1"/>
    </font>
    <font>
      <sz val="11"/>
      <color theme="1"/>
      <name val="Times New Roman"/>
      <family val="1"/>
    </font>
    <font>
      <b/>
      <sz val="16"/>
      <color theme="1"/>
      <name val="Times New Roman"/>
      <family val="1"/>
    </font>
    <font>
      <sz val="18"/>
      <color theme="1"/>
      <name val="Times New Roman"/>
      <family val="1"/>
    </font>
    <font>
      <sz val="11"/>
      <name val="Times New Roman"/>
      <family val="1"/>
    </font>
    <font>
      <b/>
      <sz val="12"/>
      <name val="Calibri"/>
      <family val="2"/>
      <scheme val="minor"/>
    </font>
    <font>
      <b/>
      <sz val="16"/>
      <name val="Times New Roman"/>
      <family val="1"/>
    </font>
    <font>
      <sz val="11"/>
      <name val="Calibri"/>
      <family val="2"/>
      <scheme val="minor"/>
    </font>
    <font>
      <sz val="10"/>
      <name val="Times New Roman"/>
      <family val="1"/>
    </font>
  </fonts>
  <fills count="4">
    <fill>
      <patternFill patternType="none"/>
    </fill>
    <fill>
      <patternFill patternType="gray125"/>
    </fill>
    <fill>
      <patternFill patternType="solid">
        <fgColor rgb="FFFFFF00"/>
        <bgColor indexed="64"/>
      </patternFill>
    </fill>
    <fill>
      <patternFill patternType="solid">
        <fgColor rgb="FF92D050"/>
        <bgColor indexed="64"/>
      </patternFill>
    </fill>
  </fills>
  <borders count="2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hair">
        <color rgb="FF000000"/>
      </bottom>
      <diagonal/>
    </border>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rgb="FF000000"/>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hair">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style="thin">
        <color rgb="FF000000"/>
      </right>
      <top/>
      <bottom style="hair">
        <color rgb="FF000000"/>
      </bottom>
      <diagonal/>
    </border>
    <border>
      <left/>
      <right style="thin">
        <color rgb="FF000000"/>
      </right>
      <top style="hair">
        <color rgb="FF000000"/>
      </top>
      <bottom style="thin">
        <color indexed="64"/>
      </bottom>
      <diagonal/>
    </border>
  </borders>
  <cellStyleXfs count="13">
    <xf numFmtId="0" fontId="0" fillId="0" borderId="0"/>
    <xf numFmtId="0" fontId="11" fillId="0" borderId="4"/>
    <xf numFmtId="0" fontId="12" fillId="0" borderId="4"/>
    <xf numFmtId="0" fontId="11" fillId="0" borderId="4"/>
    <xf numFmtId="0" fontId="1" fillId="0" borderId="4"/>
    <xf numFmtId="164" fontId="1" fillId="0" borderId="4" applyFont="0" applyFill="0" applyBorder="0" applyAlignment="0" applyProtection="0"/>
    <xf numFmtId="0" fontId="4" fillId="0" borderId="4"/>
    <xf numFmtId="9" fontId="1" fillId="0" borderId="4" applyFont="0" applyFill="0" applyBorder="0" applyAlignment="0" applyProtection="0"/>
    <xf numFmtId="0" fontId="24" fillId="0" borderId="4"/>
    <xf numFmtId="164" fontId="1" fillId="0" borderId="4" applyFont="0" applyFill="0" applyBorder="0" applyAlignment="0" applyProtection="0"/>
    <xf numFmtId="165" fontId="24" fillId="0" borderId="4" applyFont="0" applyFill="0" applyBorder="0" applyAlignment="0" applyProtection="0"/>
    <xf numFmtId="0" fontId="25" fillId="0" borderId="4"/>
    <xf numFmtId="9" fontId="17" fillId="0" borderId="0" applyFont="0" applyFill="0" applyBorder="0" applyAlignment="0" applyProtection="0"/>
  </cellStyleXfs>
  <cellXfs count="222">
    <xf numFmtId="0" fontId="0" fillId="0" borderId="0" xfId="0"/>
    <xf numFmtId="0" fontId="7" fillId="0" borderId="0" xfId="0" applyFont="1"/>
    <xf numFmtId="0" fontId="8" fillId="0" borderId="0" xfId="0" applyFont="1" applyAlignment="1">
      <alignment vertical="top" wrapText="1"/>
    </xf>
    <xf numFmtId="0" fontId="5" fillId="0" borderId="0" xfId="0" applyFont="1" applyAlignment="1">
      <alignment vertical="top"/>
    </xf>
    <xf numFmtId="0" fontId="8" fillId="0" borderId="0" xfId="0" applyFont="1" applyAlignment="1">
      <alignment horizontal="left" vertical="top" wrapText="1"/>
    </xf>
    <xf numFmtId="0" fontId="8" fillId="0" borderId="0" xfId="0" applyFont="1" applyAlignment="1">
      <alignment horizontal="right" vertical="top" wrapText="1"/>
    </xf>
    <xf numFmtId="49" fontId="8" fillId="0" borderId="0" xfId="0" applyNumberFormat="1" applyFont="1" applyAlignment="1">
      <alignment vertical="top" wrapText="1"/>
    </xf>
    <xf numFmtId="0" fontId="6" fillId="0" borderId="0" xfId="0" applyFont="1" applyAlignment="1">
      <alignment vertical="top"/>
    </xf>
    <xf numFmtId="0" fontId="5" fillId="0" borderId="1" xfId="0" applyFont="1" applyBorder="1" applyAlignment="1">
      <alignment horizontal="center" vertical="top" wrapText="1"/>
    </xf>
    <xf numFmtId="0" fontId="5" fillId="0" borderId="1" xfId="0" applyFont="1" applyBorder="1" applyAlignment="1">
      <alignment horizontal="center" vertical="center" wrapText="1"/>
    </xf>
    <xf numFmtId="0" fontId="9" fillId="0" borderId="1" xfId="0" applyFont="1" applyBorder="1" applyAlignment="1">
      <alignment horizontal="center" vertical="center" wrapText="1"/>
    </xf>
    <xf numFmtId="0" fontId="10" fillId="0" borderId="1" xfId="0" applyFont="1" applyBorder="1" applyAlignment="1">
      <alignment horizontal="center" vertical="center" wrapText="1"/>
    </xf>
    <xf numFmtId="49" fontId="5" fillId="0" borderId="1" xfId="0" applyNumberFormat="1" applyFont="1" applyBorder="1" applyAlignment="1">
      <alignment horizontal="center" vertical="center" wrapText="1"/>
    </xf>
    <xf numFmtId="0" fontId="7" fillId="0" borderId="0" xfId="0" applyFont="1" applyAlignment="1">
      <alignment horizontal="right"/>
    </xf>
    <xf numFmtId="0" fontId="8" fillId="0" borderId="0" xfId="0" applyFont="1"/>
    <xf numFmtId="0" fontId="8" fillId="0" borderId="0" xfId="0" applyFont="1" applyAlignment="1">
      <alignment horizontal="right"/>
    </xf>
    <xf numFmtId="0" fontId="8" fillId="0" borderId="0" xfId="0" applyFont="1" applyAlignment="1">
      <alignment horizontal="center" vertical="top" wrapText="1"/>
    </xf>
    <xf numFmtId="0" fontId="7" fillId="0" borderId="0" xfId="0" applyFont="1" applyAlignment="1">
      <alignment horizontal="center"/>
    </xf>
    <xf numFmtId="0" fontId="14" fillId="0" borderId="0" xfId="0" applyFont="1" applyAlignment="1">
      <alignment horizontal="center"/>
    </xf>
    <xf numFmtId="0" fontId="16" fillId="0" borderId="0" xfId="0" applyFont="1"/>
    <xf numFmtId="0" fontId="18" fillId="0" borderId="1" xfId="0" applyFont="1" applyBorder="1" applyAlignment="1">
      <alignment horizontal="center" vertical="center" wrapText="1"/>
    </xf>
    <xf numFmtId="0" fontId="13" fillId="0" borderId="0" xfId="0" applyFont="1"/>
    <xf numFmtId="0" fontId="13" fillId="0" borderId="0" xfId="0" applyFont="1" applyAlignment="1">
      <alignment horizontal="left" vertical="top" wrapText="1"/>
    </xf>
    <xf numFmtId="0" fontId="7" fillId="0" borderId="0" xfId="0" applyFont="1" applyAlignment="1">
      <alignment horizontal="left"/>
    </xf>
    <xf numFmtId="0" fontId="8" fillId="0" borderId="0" xfId="0" applyFont="1" applyAlignment="1">
      <alignment horizontal="left"/>
    </xf>
    <xf numFmtId="0" fontId="27" fillId="0" borderId="0" xfId="0" applyFont="1"/>
    <xf numFmtId="0" fontId="19" fillId="0" borderId="1" xfId="0" applyFont="1" applyBorder="1" applyAlignment="1">
      <alignment horizontal="center" vertical="center" wrapText="1"/>
    </xf>
    <xf numFmtId="0" fontId="19" fillId="0" borderId="0" xfId="0" applyFont="1"/>
    <xf numFmtId="0" fontId="19" fillId="0" borderId="0" xfId="0" applyFont="1" applyAlignment="1">
      <alignment horizontal="right"/>
    </xf>
    <xf numFmtId="0" fontId="21" fillId="0" borderId="0" xfId="0" applyFont="1"/>
    <xf numFmtId="9" fontId="19" fillId="0" borderId="5" xfId="0" applyNumberFormat="1" applyFont="1" applyBorder="1" applyAlignment="1">
      <alignment horizontal="center" vertical="center"/>
    </xf>
    <xf numFmtId="0" fontId="2" fillId="0" borderId="0" xfId="0" applyFont="1"/>
    <xf numFmtId="49" fontId="5" fillId="0" borderId="1" xfId="0" applyNumberFormat="1" applyFont="1" applyBorder="1" applyAlignment="1">
      <alignment horizontal="center" vertical="top" wrapText="1"/>
    </xf>
    <xf numFmtId="9" fontId="5" fillId="0" borderId="1" xfId="0" applyNumberFormat="1" applyFont="1" applyBorder="1" applyAlignment="1">
      <alignment horizontal="center" vertical="center" wrapText="1"/>
    </xf>
    <xf numFmtId="0" fontId="22" fillId="0" borderId="1" xfId="0" applyFont="1" applyBorder="1" applyAlignment="1">
      <alignment horizontal="center" vertical="center" wrapText="1"/>
    </xf>
    <xf numFmtId="0" fontId="22"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3" fillId="0" borderId="0" xfId="0" applyFont="1" applyAlignment="1">
      <alignment vertical="top" wrapText="1"/>
    </xf>
    <xf numFmtId="14" fontId="8" fillId="0" borderId="0" xfId="0" applyNumberFormat="1" applyFont="1"/>
    <xf numFmtId="14" fontId="7" fillId="0" borderId="0" xfId="0" applyNumberFormat="1" applyFont="1"/>
    <xf numFmtId="14" fontId="6" fillId="0" borderId="0" xfId="0" applyNumberFormat="1" applyFont="1"/>
    <xf numFmtId="14" fontId="5" fillId="0" borderId="1" xfId="0" applyNumberFormat="1" applyFont="1" applyBorder="1" applyAlignment="1">
      <alignment horizontal="center" vertical="top" wrapText="1"/>
    </xf>
    <xf numFmtId="0" fontId="9" fillId="3" borderId="1" xfId="0" applyFont="1" applyFill="1" applyBorder="1" applyAlignment="1">
      <alignment horizontal="center" vertical="center" wrapText="1"/>
    </xf>
    <xf numFmtId="166" fontId="23" fillId="0" borderId="5" xfId="1" applyNumberFormat="1" applyFont="1" applyBorder="1" applyAlignment="1">
      <alignment horizontal="center" vertical="center" wrapText="1"/>
    </xf>
    <xf numFmtId="0" fontId="2" fillId="0" borderId="7" xfId="0" applyFont="1" applyBorder="1" applyAlignment="1">
      <alignment vertical="top" wrapText="1"/>
    </xf>
    <xf numFmtId="0" fontId="6" fillId="0" borderId="3" xfId="0" applyFont="1" applyBorder="1" applyAlignment="1">
      <alignment horizontal="right" vertical="center" wrapText="1"/>
    </xf>
    <xf numFmtId="49" fontId="6" fillId="0" borderId="3" xfId="0" applyNumberFormat="1" applyFont="1" applyBorder="1" applyAlignment="1">
      <alignment horizontal="left" vertical="center" wrapText="1"/>
    </xf>
    <xf numFmtId="49" fontId="6" fillId="0" borderId="3" xfId="0" applyNumberFormat="1" applyFont="1" applyBorder="1" applyAlignment="1">
      <alignment horizontal="left" vertical="center"/>
    </xf>
    <xf numFmtId="49" fontId="6" fillId="0" borderId="3" xfId="0" applyNumberFormat="1" applyFont="1" applyBorder="1" applyAlignment="1">
      <alignment horizontal="center" vertical="center" wrapText="1"/>
    </xf>
    <xf numFmtId="0" fontId="6" fillId="0" borderId="3" xfId="0" applyFont="1" applyBorder="1" applyAlignment="1">
      <alignment horizontal="left" vertical="center" wrapText="1"/>
    </xf>
    <xf numFmtId="49" fontId="6" fillId="0" borderId="3" xfId="0" applyNumberFormat="1" applyFont="1" applyBorder="1" applyAlignment="1">
      <alignment vertical="center" wrapText="1"/>
    </xf>
    <xf numFmtId="3" fontId="6" fillId="0" borderId="3" xfId="0" applyNumberFormat="1" applyFont="1" applyBorder="1" applyAlignment="1">
      <alignment horizontal="right" vertical="center" wrapText="1"/>
    </xf>
    <xf numFmtId="3" fontId="6" fillId="0" borderId="2" xfId="0" applyNumberFormat="1" applyFont="1" applyBorder="1" applyAlignment="1">
      <alignment horizontal="right" vertical="center" wrapText="1"/>
    </xf>
    <xf numFmtId="3" fontId="15" fillId="0" borderId="3" xfId="0" applyNumberFormat="1" applyFont="1" applyBorder="1" applyAlignment="1">
      <alignment horizontal="right" vertical="center" wrapText="1"/>
    </xf>
    <xf numFmtId="3" fontId="6" fillId="0" borderId="3" xfId="0" applyNumberFormat="1" applyFont="1" applyBorder="1" applyAlignment="1">
      <alignment horizontal="left" vertical="center" wrapText="1"/>
    </xf>
    <xf numFmtId="3" fontId="6" fillId="0" borderId="3" xfId="0" applyNumberFormat="1" applyFont="1" applyBorder="1" applyAlignment="1">
      <alignment horizontal="left" vertical="center"/>
    </xf>
    <xf numFmtId="14" fontId="6" fillId="0" borderId="3" xfId="0" applyNumberFormat="1" applyFont="1" applyBorder="1" applyAlignment="1">
      <alignment horizontal="left" vertical="center"/>
    </xf>
    <xf numFmtId="0" fontId="15" fillId="0" borderId="2" xfId="0" applyFont="1" applyBorder="1" applyAlignment="1">
      <alignment horizontal="left" vertical="center" wrapText="1"/>
    </xf>
    <xf numFmtId="3" fontId="15" fillId="0" borderId="2" xfId="0" applyNumberFormat="1" applyFont="1" applyBorder="1" applyAlignment="1">
      <alignment horizontal="right" vertical="center" wrapText="1"/>
    </xf>
    <xf numFmtId="3" fontId="21" fillId="0" borderId="2" xfId="0" applyNumberFormat="1" applyFont="1" applyBorder="1" applyAlignment="1">
      <alignment horizontal="right" vertical="center" wrapText="1"/>
    </xf>
    <xf numFmtId="167" fontId="15" fillId="0" borderId="2" xfId="12" applyNumberFormat="1" applyFont="1" applyFill="1" applyBorder="1" applyAlignment="1">
      <alignment horizontal="right" vertical="center" wrapText="1"/>
    </xf>
    <xf numFmtId="0" fontId="15" fillId="0" borderId="3" xfId="0" applyFont="1" applyBorder="1" applyAlignment="1">
      <alignment horizontal="right" vertical="center" wrapText="1"/>
    </xf>
    <xf numFmtId="0" fontId="6" fillId="0" borderId="3" xfId="0" applyFont="1" applyBorder="1" applyAlignment="1">
      <alignment horizontal="center" vertical="center" wrapText="1"/>
    </xf>
    <xf numFmtId="1" fontId="28" fillId="0" borderId="11" xfId="0" applyNumberFormat="1" applyFont="1" applyBorder="1" applyAlignment="1">
      <alignment horizontal="center" vertical="top" wrapText="1"/>
    </xf>
    <xf numFmtId="0" fontId="28" fillId="0" borderId="11" xfId="0" applyFont="1" applyBorder="1" applyAlignment="1">
      <alignment horizontal="center" vertical="top" wrapText="1"/>
    </xf>
    <xf numFmtId="0" fontId="28" fillId="0" borderId="12" xfId="0" applyFont="1" applyBorder="1" applyAlignment="1">
      <alignment horizontal="center" vertical="top" wrapText="1"/>
    </xf>
    <xf numFmtId="0" fontId="29" fillId="0" borderId="0" xfId="0" applyFont="1" applyAlignment="1">
      <alignment horizontal="center"/>
    </xf>
    <xf numFmtId="1" fontId="30" fillId="0" borderId="11" xfId="0" applyNumberFormat="1" applyFont="1" applyBorder="1" applyAlignment="1">
      <alignment horizontal="center" vertical="top" wrapText="1"/>
    </xf>
    <xf numFmtId="0" fontId="30" fillId="0" borderId="11" xfId="0" applyFont="1" applyBorder="1" applyAlignment="1">
      <alignment horizontal="center" vertical="top" wrapText="1"/>
    </xf>
    <xf numFmtId="0" fontId="30" fillId="0" borderId="12" xfId="0" applyFont="1" applyBorder="1" applyAlignment="1">
      <alignment horizontal="center" vertical="top" wrapText="1"/>
    </xf>
    <xf numFmtId="0" fontId="0" fillId="0" borderId="0" xfId="0" applyAlignment="1">
      <alignment horizontal="center"/>
    </xf>
    <xf numFmtId="1" fontId="30" fillId="0" borderId="10" xfId="0" applyNumberFormat="1" applyFont="1" applyBorder="1" applyAlignment="1">
      <alignment horizontal="left" vertical="top" wrapText="1"/>
    </xf>
    <xf numFmtId="0" fontId="30" fillId="0" borderId="10" xfId="0" applyFont="1" applyBorder="1" applyAlignment="1">
      <alignment horizontal="center" vertical="top" wrapText="1"/>
    </xf>
    <xf numFmtId="0" fontId="30" fillId="0" borderId="10" xfId="0" applyFont="1" applyBorder="1" applyAlignment="1">
      <alignment horizontal="left" vertical="top" wrapText="1"/>
    </xf>
    <xf numFmtId="3" fontId="31" fillId="0" borderId="10" xfId="0" applyNumberFormat="1" applyFont="1" applyBorder="1"/>
    <xf numFmtId="1" fontId="30" fillId="0" borderId="8" xfId="0" applyNumberFormat="1" applyFont="1" applyBorder="1" applyAlignment="1">
      <alignment horizontal="left" vertical="top" wrapText="1"/>
    </xf>
    <xf numFmtId="0" fontId="30" fillId="0" borderId="8" xfId="0" applyFont="1" applyBorder="1" applyAlignment="1">
      <alignment horizontal="center" vertical="top" wrapText="1"/>
    </xf>
    <xf numFmtId="0" fontId="30" fillId="0" borderId="8" xfId="0" applyFont="1" applyBorder="1" applyAlignment="1">
      <alignment horizontal="left" vertical="top" wrapText="1"/>
    </xf>
    <xf numFmtId="3" fontId="31" fillId="0" borderId="8" xfId="0" applyNumberFormat="1" applyFont="1" applyBorder="1"/>
    <xf numFmtId="1" fontId="30" fillId="0" borderId="9" xfId="0" applyNumberFormat="1" applyFont="1" applyBorder="1" applyAlignment="1">
      <alignment horizontal="left" vertical="top" wrapText="1"/>
    </xf>
    <xf numFmtId="0" fontId="30" fillId="0" borderId="9" xfId="0" applyFont="1" applyBorder="1" applyAlignment="1">
      <alignment horizontal="center" vertical="top" wrapText="1"/>
    </xf>
    <xf numFmtId="0" fontId="30" fillId="0" borderId="9" xfId="0" applyFont="1" applyBorder="1" applyAlignment="1">
      <alignment horizontal="left" vertical="top" wrapText="1"/>
    </xf>
    <xf numFmtId="3" fontId="31" fillId="0" borderId="9" xfId="0" applyNumberFormat="1" applyFont="1" applyBorder="1"/>
    <xf numFmtId="1" fontId="30" fillId="0" borderId="13" xfId="0" applyNumberFormat="1" applyFont="1" applyBorder="1" applyAlignment="1">
      <alignment horizontal="left" vertical="top" wrapText="1"/>
    </xf>
    <xf numFmtId="0" fontId="30" fillId="0" borderId="0" xfId="0" applyFont="1" applyAlignment="1">
      <alignment horizontal="center" vertical="top" wrapText="1"/>
    </xf>
    <xf numFmtId="0" fontId="30" fillId="0" borderId="0" xfId="0" applyFont="1" applyAlignment="1">
      <alignment horizontal="left" vertical="top" wrapText="1"/>
    </xf>
    <xf numFmtId="3" fontId="31" fillId="0" borderId="0" xfId="0" applyNumberFormat="1" applyFont="1"/>
    <xf numFmtId="3" fontId="20" fillId="0" borderId="5" xfId="0" applyNumberFormat="1" applyFont="1" applyBorder="1" applyAlignment="1">
      <alignment horizontal="center" vertical="center" wrapText="1"/>
    </xf>
    <xf numFmtId="0" fontId="27" fillId="0" borderId="0" xfId="0" applyFont="1" applyAlignment="1">
      <alignment horizontal="right"/>
    </xf>
    <xf numFmtId="0" fontId="32" fillId="0" borderId="4" xfId="0" applyFont="1" applyBorder="1"/>
    <xf numFmtId="0" fontId="32" fillId="0" borderId="6" xfId="0" applyFont="1" applyBorder="1" applyAlignment="1">
      <alignment horizontal="center"/>
    </xf>
    <xf numFmtId="0" fontId="33" fillId="0" borderId="0" xfId="0" applyFont="1"/>
    <xf numFmtId="9" fontId="19" fillId="0" borderId="5" xfId="0" applyNumberFormat="1" applyFont="1" applyBorder="1" applyAlignment="1">
      <alignment horizontal="center" vertical="center" wrapText="1"/>
    </xf>
    <xf numFmtId="3" fontId="34" fillId="0" borderId="20" xfId="0" applyNumberFormat="1" applyFont="1" applyBorder="1" applyAlignment="1">
      <alignment horizontal="center" vertical="center" wrapText="1"/>
    </xf>
    <xf numFmtId="3" fontId="34" fillId="0" borderId="20" xfId="0" applyNumberFormat="1" applyFont="1" applyBorder="1" applyAlignment="1">
      <alignment horizontal="center" vertical="center"/>
    </xf>
    <xf numFmtId="0" fontId="34" fillId="0" borderId="0" xfId="0" applyFont="1"/>
    <xf numFmtId="3" fontId="34" fillId="0" borderId="21" xfId="0" applyNumberFormat="1" applyFont="1" applyBorder="1" applyAlignment="1">
      <alignment horizontal="center" vertical="center"/>
    </xf>
    <xf numFmtId="3" fontId="34" fillId="0" borderId="19" xfId="0" applyNumberFormat="1" applyFont="1" applyBorder="1" applyAlignment="1">
      <alignment horizontal="center" vertical="center"/>
    </xf>
    <xf numFmtId="0" fontId="34" fillId="0" borderId="0" xfId="0" applyFont="1" applyAlignment="1">
      <alignment horizontal="center"/>
    </xf>
    <xf numFmtId="0" fontId="3" fillId="0" borderId="0" xfId="0" applyFont="1"/>
    <xf numFmtId="0" fontId="36" fillId="0" borderId="6" xfId="0" applyFont="1" applyBorder="1" applyAlignment="1">
      <alignment horizontal="center"/>
    </xf>
    <xf numFmtId="0" fontId="36" fillId="0" borderId="4" xfId="0" applyFont="1" applyBorder="1"/>
    <xf numFmtId="0" fontId="21" fillId="0" borderId="0" xfId="0" applyFont="1" applyAlignment="1">
      <alignment horizontal="right"/>
    </xf>
    <xf numFmtId="3" fontId="34" fillId="0" borderId="5" xfId="0" applyNumberFormat="1" applyFont="1" applyBorder="1" applyAlignment="1">
      <alignment horizontal="center" vertical="center" wrapText="1"/>
    </xf>
    <xf numFmtId="0" fontId="19" fillId="0" borderId="5" xfId="0" applyFont="1" applyBorder="1" applyAlignment="1">
      <alignment horizontal="center" vertical="center" wrapText="1"/>
    </xf>
    <xf numFmtId="3" fontId="3" fillId="0" borderId="5" xfId="0" applyNumberFormat="1" applyFont="1" applyBorder="1" applyAlignment="1">
      <alignment horizontal="center" vertical="center" wrapText="1"/>
    </xf>
    <xf numFmtId="3" fontId="3" fillId="0" borderId="5" xfId="0" applyNumberFormat="1" applyFont="1" applyBorder="1" applyAlignment="1">
      <alignment vertical="center" wrapText="1"/>
    </xf>
    <xf numFmtId="3" fontId="3" fillId="0" borderId="5" xfId="0" applyNumberFormat="1" applyFont="1" applyBorder="1" applyAlignment="1">
      <alignment vertical="center"/>
    </xf>
    <xf numFmtId="3" fontId="3" fillId="0" borderId="5" xfId="0" applyNumberFormat="1" applyFont="1" applyBorder="1" applyAlignment="1">
      <alignment horizontal="left" vertical="center" wrapText="1"/>
    </xf>
    <xf numFmtId="0" fontId="19" fillId="0" borderId="5" xfId="0" applyFont="1" applyBorder="1" applyAlignment="1">
      <alignment horizontal="center" vertical="center"/>
    </xf>
    <xf numFmtId="9" fontId="19" fillId="0" borderId="5" xfId="0" applyNumberFormat="1" applyFont="1" applyBorder="1" applyAlignment="1">
      <alignment horizontal="left" vertical="center"/>
    </xf>
    <xf numFmtId="0" fontId="21" fillId="0" borderId="5" xfId="0" applyFont="1" applyBorder="1" applyAlignment="1">
      <alignment horizontal="center" vertical="center"/>
    </xf>
    <xf numFmtId="0" fontId="21" fillId="0" borderId="5" xfId="0" applyFont="1" applyBorder="1" applyAlignment="1">
      <alignment horizontal="left" vertical="center" wrapText="1"/>
    </xf>
    <xf numFmtId="3" fontId="21" fillId="0" borderId="5" xfId="0" applyNumberFormat="1" applyFont="1" applyBorder="1" applyAlignment="1">
      <alignment horizontal="right" vertical="center"/>
    </xf>
    <xf numFmtId="3" fontId="21" fillId="0" borderId="5" xfId="0" applyNumberFormat="1" applyFont="1" applyBorder="1" applyAlignment="1">
      <alignment horizontal="center" vertical="center"/>
    </xf>
    <xf numFmtId="3" fontId="21" fillId="0" borderId="5" xfId="0" applyNumberFormat="1" applyFont="1" applyBorder="1" applyAlignment="1">
      <alignment horizontal="right" vertical="center" wrapText="1"/>
    </xf>
    <xf numFmtId="16" fontId="21" fillId="0" borderId="5" xfId="0" quotePrefix="1" applyNumberFormat="1" applyFont="1" applyBorder="1" applyAlignment="1">
      <alignment horizontal="center" vertical="center"/>
    </xf>
    <xf numFmtId="0" fontId="21" fillId="0" borderId="5" xfId="0" quotePrefix="1" applyFont="1" applyBorder="1" applyAlignment="1">
      <alignment horizontal="center" vertical="center"/>
    </xf>
    <xf numFmtId="0" fontId="34" fillId="0" borderId="5" xfId="0" applyFont="1" applyBorder="1"/>
    <xf numFmtId="0" fontId="20" fillId="0" borderId="5" xfId="0" applyFont="1" applyBorder="1" applyAlignment="1">
      <alignment horizontal="right" wrapText="1"/>
    </xf>
    <xf numFmtId="9" fontId="20" fillId="0" borderId="5" xfId="0" applyNumberFormat="1" applyFont="1" applyBorder="1" applyAlignment="1">
      <alignment horizontal="center" vertical="center"/>
    </xf>
    <xf numFmtId="9" fontId="20" fillId="0" borderId="5" xfId="0" applyNumberFormat="1" applyFont="1" applyBorder="1" applyAlignment="1">
      <alignment horizontal="center" vertical="center" wrapText="1"/>
    </xf>
    <xf numFmtId="0" fontId="7" fillId="0" borderId="0" xfId="0" applyFont="1" applyFill="1" applyAlignment="1">
      <alignment horizontal="center"/>
    </xf>
    <xf numFmtId="0" fontId="7" fillId="0" borderId="0" xfId="0" applyFont="1" applyFill="1"/>
    <xf numFmtId="0" fontId="7" fillId="0" borderId="0" xfId="0" applyFont="1" applyFill="1" applyAlignment="1">
      <alignment horizontal="left"/>
    </xf>
    <xf numFmtId="0" fontId="7" fillId="0" borderId="0" xfId="0" applyFont="1" applyFill="1" applyAlignment="1">
      <alignment horizontal="right"/>
    </xf>
    <xf numFmtId="14" fontId="7" fillId="0" borderId="0" xfId="0" applyNumberFormat="1" applyFont="1" applyFill="1"/>
    <xf numFmtId="0" fontId="8" fillId="0" borderId="0" xfId="0" applyFont="1" applyFill="1"/>
    <xf numFmtId="0" fontId="6" fillId="0" borderId="0" xfId="0" applyFont="1" applyFill="1" applyAlignment="1">
      <alignment horizontal="right"/>
    </xf>
    <xf numFmtId="0" fontId="37" fillId="0" borderId="0" xfId="0" applyFont="1" applyFill="1" applyAlignment="1">
      <alignment horizontal="left"/>
    </xf>
    <xf numFmtId="0" fontId="6" fillId="0" borderId="0" xfId="0" applyFont="1" applyFill="1" applyAlignment="1">
      <alignment horizontal="center"/>
    </xf>
    <xf numFmtId="0" fontId="38" fillId="0" borderId="0" xfId="0" applyFont="1" applyFill="1"/>
    <xf numFmtId="0" fontId="39" fillId="0" borderId="4" xfId="0" applyFont="1" applyFill="1" applyBorder="1" applyAlignment="1"/>
    <xf numFmtId="0" fontId="40" fillId="0" borderId="0" xfId="0" applyFont="1" applyFill="1" applyAlignment="1">
      <alignment horizontal="left"/>
    </xf>
    <xf numFmtId="0" fontId="8" fillId="0" borderId="5" xfId="0" applyFont="1" applyFill="1" applyBorder="1" applyAlignment="1">
      <alignment vertical="top" wrapText="1"/>
    </xf>
    <xf numFmtId="0" fontId="8" fillId="0" borderId="5" xfId="0" applyFont="1" applyFill="1" applyBorder="1" applyAlignment="1">
      <alignment horizontal="center" vertical="top" wrapText="1"/>
    </xf>
    <xf numFmtId="0" fontId="8" fillId="0" borderId="5" xfId="0" applyFont="1" applyFill="1" applyBorder="1" applyAlignment="1">
      <alignment horizontal="left" vertical="top" wrapText="1"/>
    </xf>
    <xf numFmtId="0" fontId="5" fillId="0" borderId="5" xfId="0" applyFont="1" applyFill="1" applyBorder="1" applyAlignment="1">
      <alignment vertical="top"/>
    </xf>
    <xf numFmtId="0" fontId="6" fillId="0" borderId="5" xfId="0" applyFont="1" applyFill="1" applyBorder="1" applyAlignment="1">
      <alignment vertical="top"/>
    </xf>
    <xf numFmtId="14" fontId="6" fillId="0" borderId="5" xfId="0" applyNumberFormat="1" applyFont="1" applyFill="1" applyBorder="1"/>
    <xf numFmtId="3" fontId="5" fillId="0" borderId="17" xfId="0" applyNumberFormat="1" applyFont="1" applyFill="1" applyBorder="1" applyAlignment="1">
      <alignment vertical="center" wrapText="1"/>
    </xf>
    <xf numFmtId="0" fontId="5" fillId="0" borderId="16" xfId="0" applyFont="1" applyFill="1" applyBorder="1" applyAlignment="1">
      <alignment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top" wrapText="1"/>
    </xf>
    <xf numFmtId="9" fontId="5" fillId="0" borderId="5"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top" wrapText="1"/>
    </xf>
    <xf numFmtId="14" fontId="5" fillId="0" borderId="5" xfId="0" applyNumberFormat="1" applyFont="1" applyFill="1" applyBorder="1" applyAlignment="1">
      <alignment horizontal="center" vertical="top" wrapText="1"/>
    </xf>
    <xf numFmtId="0" fontId="9" fillId="0" borderId="5" xfId="0" applyFont="1" applyFill="1" applyBorder="1" applyAlignment="1">
      <alignment horizontal="center" vertical="center" wrapText="1"/>
    </xf>
    <xf numFmtId="0" fontId="5" fillId="0" borderId="14" xfId="0" applyFont="1" applyFill="1" applyBorder="1" applyAlignment="1">
      <alignment vertical="center" wrapText="1"/>
    </xf>
    <xf numFmtId="0" fontId="5" fillId="0" borderId="14" xfId="0" applyFont="1" applyFill="1" applyBorder="1" applyAlignment="1">
      <alignment horizontal="center" vertical="center" wrapText="1"/>
    </xf>
    <xf numFmtId="3" fontId="5" fillId="0" borderId="14" xfId="0" applyNumberFormat="1" applyFont="1" applyFill="1" applyBorder="1" applyAlignment="1">
      <alignment horizontal="center" vertical="center" wrapText="1"/>
    </xf>
    <xf numFmtId="0" fontId="5" fillId="0" borderId="17" xfId="0" applyFont="1" applyFill="1" applyBorder="1" applyAlignment="1">
      <alignment vertical="center" wrapText="1"/>
    </xf>
    <xf numFmtId="0" fontId="5" fillId="0" borderId="5" xfId="0" applyFont="1" applyFill="1" applyBorder="1" applyAlignment="1">
      <alignment vertical="center" wrapText="1"/>
    </xf>
    <xf numFmtId="3" fontId="37" fillId="0" borderId="5" xfId="0" applyNumberFormat="1" applyFont="1" applyFill="1" applyBorder="1" applyAlignment="1">
      <alignment horizontal="center" vertical="center" wrapText="1"/>
    </xf>
    <xf numFmtId="3" fontId="37" fillId="0" borderId="5" xfId="0" applyNumberFormat="1" applyFont="1" applyFill="1" applyBorder="1" applyAlignment="1">
      <alignment horizontal="center" vertical="center"/>
    </xf>
    <xf numFmtId="49" fontId="6" fillId="0" borderId="5" xfId="0" applyNumberFormat="1" applyFont="1" applyFill="1" applyBorder="1" applyAlignment="1">
      <alignment horizontal="center" vertical="top" wrapText="1"/>
    </xf>
    <xf numFmtId="14" fontId="6" fillId="0" borderId="5" xfId="0" applyNumberFormat="1" applyFont="1" applyFill="1" applyBorder="1" applyAlignment="1">
      <alignment horizontal="center" vertical="top" wrapText="1"/>
    </xf>
    <xf numFmtId="0" fontId="6" fillId="0" borderId="5" xfId="0" applyFont="1" applyFill="1" applyBorder="1" applyAlignment="1">
      <alignment horizontal="center" vertical="center" wrapText="1"/>
    </xf>
    <xf numFmtId="0" fontId="41" fillId="0" borderId="5" xfId="0" applyFont="1" applyFill="1" applyBorder="1" applyAlignment="1">
      <alignment horizontal="center" vertical="center" wrapText="1"/>
    </xf>
    <xf numFmtId="0" fontId="6" fillId="0" borderId="5" xfId="0" applyFont="1" applyFill="1" applyBorder="1" applyAlignment="1">
      <alignment vertical="center" wrapText="1"/>
    </xf>
    <xf numFmtId="3" fontId="6" fillId="0" borderId="5" xfId="0" applyNumberFormat="1" applyFont="1" applyFill="1" applyBorder="1" applyAlignment="1">
      <alignment horizontal="center" vertical="center" wrapText="1"/>
    </xf>
    <xf numFmtId="0" fontId="6" fillId="0" borderId="4" xfId="0" applyFont="1" applyFill="1" applyBorder="1" applyAlignment="1">
      <alignment vertical="center" wrapText="1"/>
    </xf>
    <xf numFmtId="3" fontId="6" fillId="0" borderId="2" xfId="0" applyNumberFormat="1" applyFont="1" applyFill="1" applyBorder="1" applyAlignment="1">
      <alignment horizontal="left" vertical="center" wrapText="1"/>
    </xf>
    <xf numFmtId="3" fontId="7" fillId="0" borderId="0" xfId="0" applyNumberFormat="1" applyFont="1" applyFill="1"/>
    <xf numFmtId="49" fontId="6" fillId="0" borderId="5" xfId="0" applyNumberFormat="1" applyFont="1" applyFill="1" applyBorder="1" applyAlignment="1">
      <alignment horizontal="left" vertical="center" wrapText="1"/>
    </xf>
    <xf numFmtId="3" fontId="6" fillId="0" borderId="18" xfId="0" applyNumberFormat="1" applyFont="1" applyFill="1" applyBorder="1" applyAlignment="1">
      <alignment horizontal="left" vertical="center" wrapText="1"/>
    </xf>
    <xf numFmtId="3" fontId="6" fillId="0" borderId="22" xfId="0" applyNumberFormat="1" applyFont="1" applyFill="1" applyBorder="1" applyAlignment="1">
      <alignment horizontal="left" vertical="center" wrapText="1"/>
    </xf>
    <xf numFmtId="3" fontId="6" fillId="0" borderId="22" xfId="0" applyNumberFormat="1" applyFont="1" applyFill="1" applyBorder="1" applyAlignment="1">
      <alignment horizontal="right" vertical="center" wrapText="1"/>
    </xf>
    <xf numFmtId="3" fontId="6" fillId="0" borderId="23" xfId="0" applyNumberFormat="1" applyFont="1" applyFill="1" applyBorder="1" applyAlignment="1">
      <alignment horizontal="left" vertical="center" wrapText="1"/>
    </xf>
    <xf numFmtId="49" fontId="6" fillId="0" borderId="5" xfId="0" applyNumberFormat="1" applyFont="1" applyFill="1" applyBorder="1" applyAlignment="1">
      <alignment horizontal="left" vertical="center"/>
    </xf>
    <xf numFmtId="49" fontId="6" fillId="0" borderId="5" xfId="0" applyNumberFormat="1" applyFont="1" applyFill="1" applyBorder="1" applyAlignment="1">
      <alignment horizontal="center" vertical="center" wrapText="1"/>
    </xf>
    <xf numFmtId="0" fontId="6" fillId="0" borderId="5" xfId="0" applyFont="1" applyFill="1" applyBorder="1" applyAlignment="1">
      <alignment horizontal="left" vertical="center" wrapText="1"/>
    </xf>
    <xf numFmtId="49" fontId="6" fillId="0" borderId="5" xfId="0" applyNumberFormat="1" applyFont="1" applyFill="1" applyBorder="1" applyAlignment="1">
      <alignment vertical="center" wrapText="1"/>
    </xf>
    <xf numFmtId="3" fontId="6" fillId="0" borderId="5" xfId="0" applyNumberFormat="1" applyFont="1" applyFill="1" applyBorder="1" applyAlignment="1">
      <alignment horizontal="right" vertical="center" wrapText="1"/>
    </xf>
    <xf numFmtId="3" fontId="6" fillId="0" borderId="5" xfId="0" applyNumberFormat="1" applyFont="1" applyFill="1" applyBorder="1" applyAlignment="1">
      <alignment horizontal="left" vertical="center" wrapText="1"/>
    </xf>
    <xf numFmtId="3" fontId="6" fillId="0" borderId="5" xfId="0" applyNumberFormat="1" applyFont="1" applyFill="1" applyBorder="1" applyAlignment="1">
      <alignment horizontal="left" vertical="center"/>
    </xf>
    <xf numFmtId="14" fontId="6" fillId="0" borderId="5" xfId="0" applyNumberFormat="1" applyFont="1" applyFill="1" applyBorder="1" applyAlignment="1">
      <alignment horizontal="left" vertical="center"/>
    </xf>
    <xf numFmtId="167" fontId="6" fillId="0" borderId="5" xfId="12" applyNumberFormat="1" applyFont="1" applyFill="1" applyBorder="1" applyAlignment="1">
      <alignment horizontal="right" vertical="center" wrapText="1"/>
    </xf>
    <xf numFmtId="3" fontId="5" fillId="0" borderId="5" xfId="0" applyNumberFormat="1" applyFont="1" applyFill="1" applyBorder="1" applyAlignment="1">
      <alignment horizontal="right" vertical="center" wrapText="1"/>
    </xf>
    <xf numFmtId="3" fontId="37" fillId="0" borderId="5" xfId="0" applyNumberFormat="1" applyFont="1" applyFill="1" applyBorder="1" applyAlignment="1">
      <alignment horizontal="left" vertical="center" wrapText="1"/>
    </xf>
    <xf numFmtId="0" fontId="6" fillId="0" borderId="5" xfId="0" applyFont="1" applyFill="1" applyBorder="1" applyAlignment="1">
      <alignment horizontal="right" vertical="center" wrapText="1"/>
    </xf>
    <xf numFmtId="9" fontId="20" fillId="0" borderId="12" xfId="0" applyNumberFormat="1" applyFont="1" applyBorder="1" applyAlignment="1">
      <alignment horizontal="center" vertical="center" wrapText="1"/>
    </xf>
    <xf numFmtId="9" fontId="20" fillId="0" borderId="14" xfId="0" applyNumberFormat="1" applyFont="1" applyBorder="1" applyAlignment="1">
      <alignment horizontal="center" vertical="center" wrapText="1"/>
    </xf>
    <xf numFmtId="3" fontId="20" fillId="0" borderId="12" xfId="0" applyNumberFormat="1" applyFont="1" applyBorder="1" applyAlignment="1">
      <alignment horizontal="center" vertical="center" wrapText="1"/>
    </xf>
    <xf numFmtId="3" fontId="20" fillId="0" borderId="14" xfId="0" applyNumberFormat="1" applyFont="1" applyBorder="1" applyAlignment="1">
      <alignment horizontal="center" vertical="center" wrapText="1"/>
    </xf>
    <xf numFmtId="9" fontId="22" fillId="0" borderId="12" xfId="0" applyNumberFormat="1" applyFont="1" applyBorder="1" applyAlignment="1">
      <alignment horizontal="center" vertical="center" wrapText="1"/>
    </xf>
    <xf numFmtId="9" fontId="22" fillId="0" borderId="14" xfId="0" applyNumberFormat="1" applyFont="1" applyBorder="1" applyAlignment="1">
      <alignment horizontal="center" vertical="center" wrapText="1"/>
    </xf>
    <xf numFmtId="0" fontId="19" fillId="0" borderId="15"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3" fillId="0" borderId="0" xfId="0" applyFont="1" applyAlignment="1">
      <alignment horizontal="center"/>
    </xf>
    <xf numFmtId="0" fontId="35" fillId="0" borderId="0" xfId="0" applyFont="1" applyAlignment="1">
      <alignment horizontal="center"/>
    </xf>
    <xf numFmtId="166" fontId="20" fillId="0" borderId="12" xfId="1" applyNumberFormat="1" applyFont="1" applyBorder="1" applyAlignment="1">
      <alignment horizontal="center" vertical="center" wrapText="1"/>
    </xf>
    <xf numFmtId="166" fontId="20" fillId="0" borderId="14" xfId="1" applyNumberFormat="1" applyFont="1" applyBorder="1" applyAlignment="1">
      <alignment horizontal="center" vertical="center" wrapText="1"/>
    </xf>
    <xf numFmtId="0" fontId="2" fillId="0" borderId="4"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14" xfId="0" applyFont="1" applyBorder="1" applyAlignment="1">
      <alignment horizontal="center" vertical="center" wrapText="1"/>
    </xf>
    <xf numFmtId="9" fontId="20" fillId="0" borderId="5" xfId="0" applyNumberFormat="1" applyFont="1" applyBorder="1" applyAlignment="1">
      <alignment horizontal="center" vertical="center" wrapText="1"/>
    </xf>
    <xf numFmtId="0" fontId="20" fillId="0" borderId="12" xfId="0" applyFont="1" applyBorder="1" applyAlignment="1">
      <alignment horizontal="center" vertical="center"/>
    </xf>
    <xf numFmtId="0" fontId="20" fillId="0" borderId="14" xfId="0" applyFont="1" applyBorder="1" applyAlignment="1">
      <alignment horizontal="center" vertical="center"/>
    </xf>
    <xf numFmtId="9" fontId="20" fillId="0" borderId="12" xfId="0" applyNumberFormat="1" applyFont="1" applyBorder="1" applyAlignment="1">
      <alignment horizontal="center" vertical="center"/>
    </xf>
    <xf numFmtId="9" fontId="20" fillId="0" borderId="14" xfId="0" applyNumberFormat="1" applyFont="1" applyBorder="1" applyAlignment="1">
      <alignment horizontal="center" vertical="center"/>
    </xf>
    <xf numFmtId="166" fontId="22" fillId="0" borderId="12" xfId="1" applyNumberFormat="1" applyFont="1" applyBorder="1" applyAlignment="1">
      <alignment horizontal="center" vertical="center" wrapText="1"/>
    </xf>
    <xf numFmtId="166" fontId="22" fillId="0" borderId="14" xfId="1" applyNumberFormat="1" applyFont="1" applyBorder="1" applyAlignment="1">
      <alignment horizontal="center" vertical="center" wrapText="1"/>
    </xf>
    <xf numFmtId="3" fontId="5" fillId="0" borderId="12" xfId="0" applyNumberFormat="1" applyFont="1" applyFill="1" applyBorder="1" applyAlignment="1">
      <alignment horizontal="center" vertical="center" wrapText="1"/>
    </xf>
    <xf numFmtId="3" fontId="5" fillId="0" borderId="14"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39" fillId="0" borderId="4" xfId="0" applyFont="1" applyFill="1" applyBorder="1" applyAlignment="1">
      <alignment horizontal="center"/>
    </xf>
    <xf numFmtId="0" fontId="6" fillId="0" borderId="0" xfId="0" applyFont="1" applyFill="1" applyAlignment="1">
      <alignment horizontal="center"/>
    </xf>
    <xf numFmtId="0" fontId="9" fillId="0" borderId="12"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14" xfId="0" applyFont="1" applyFill="1" applyBorder="1" applyAlignment="1">
      <alignment horizontal="center" vertical="center" wrapText="1"/>
    </xf>
    <xf numFmtId="166" fontId="9" fillId="0" borderId="12" xfId="1" applyNumberFormat="1" applyFont="1" applyFill="1" applyBorder="1" applyAlignment="1">
      <alignment horizontal="center" vertical="center" wrapText="1"/>
    </xf>
    <xf numFmtId="166" fontId="9" fillId="0" borderId="14" xfId="1"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14" xfId="0" applyNumberFormat="1" applyFont="1" applyFill="1" applyBorder="1" applyAlignment="1">
      <alignment horizontal="center" vertical="center" wrapText="1"/>
    </xf>
    <xf numFmtId="0" fontId="8" fillId="0" borderId="5" xfId="0" applyFont="1" applyFill="1" applyBorder="1" applyAlignment="1">
      <alignment horizontal="center" vertical="top" wrapText="1"/>
    </xf>
  </cellXfs>
  <cellStyles count="13">
    <cellStyle name="Comma 2 4" xfId="9"/>
    <cellStyle name="Comma 6" xfId="5"/>
    <cellStyle name="Comma 7" xfId="10"/>
    <cellStyle name="Normal" xfId="0" builtinId="0"/>
    <cellStyle name="Normal 2" xfId="3"/>
    <cellStyle name="Normal 2 12" xfId="6"/>
    <cellStyle name="Normal 2 2" xfId="11"/>
    <cellStyle name="Normal 4" xfId="1"/>
    <cellStyle name="Normal 4 4" xfId="2"/>
    <cellStyle name="Normal 7" xfId="4"/>
    <cellStyle name="Normal 8" xfId="8"/>
    <cellStyle name="Percent" xfId="12" builtinId="5"/>
    <cellStyle name="Percent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666750</xdr:colOff>
      <xdr:row>3</xdr:row>
      <xdr:rowOff>0</xdr:rowOff>
    </xdr:from>
    <xdr:ext cx="38100" cy="0"/>
    <xdr:grpSp>
      <xdr:nvGrpSpPr>
        <xdr:cNvPr id="2" name="Shape 2">
          <a:extLst>
            <a:ext uri="{FF2B5EF4-FFF2-40B4-BE49-F238E27FC236}">
              <a16:creationId xmlns:a16="http://schemas.microsoft.com/office/drawing/2014/main" id="{00000000-0008-0000-0000-000002000000}"/>
            </a:ext>
          </a:extLst>
        </xdr:cNvPr>
        <xdr:cNvGrpSpPr/>
      </xdr:nvGrpSpPr>
      <xdr:grpSpPr>
        <a:xfrm>
          <a:off x="561975" y="1037167"/>
          <a:ext cx="38100" cy="0"/>
          <a:chOff x="5326950" y="3780000"/>
          <a:chExt cx="4677345" cy="358188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5326950" y="3780000"/>
            <a:ext cx="4677345" cy="3581880"/>
            <a:chOff x="668655" y="198120"/>
            <a:chExt cx="4677345" cy="358188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000-000005000000}"/>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clientData fLocksWithSheet="0"/>
  </xdr:oneCellAnchor>
  <xdr:oneCellAnchor>
    <xdr:from>
      <xdr:col>2</xdr:col>
      <xdr:colOff>0</xdr:colOff>
      <xdr:row>3</xdr:row>
      <xdr:rowOff>0</xdr:rowOff>
    </xdr:from>
    <xdr:ext cx="38100" cy="0"/>
    <xdr:grpSp>
      <xdr:nvGrpSpPr>
        <xdr:cNvPr id="6" name="Shape 2">
          <a:extLst>
            <a:ext uri="{FF2B5EF4-FFF2-40B4-BE49-F238E27FC236}">
              <a16:creationId xmlns:a16="http://schemas.microsoft.com/office/drawing/2014/main" id="{00000000-0008-0000-0000-000006000000}"/>
            </a:ext>
          </a:extLst>
        </xdr:cNvPr>
        <xdr:cNvGrpSpPr/>
      </xdr:nvGrpSpPr>
      <xdr:grpSpPr>
        <a:xfrm>
          <a:off x="4201583" y="1037167"/>
          <a:ext cx="38100" cy="0"/>
          <a:chOff x="5326950" y="3780000"/>
          <a:chExt cx="2073210" cy="2972280"/>
        </a:xfrm>
      </xdr:grpSpPr>
      <xdr:grpSp>
        <xdr:nvGrpSpPr>
          <xdr:cNvPr id="7" name="Shape 6">
            <a:extLst>
              <a:ext uri="{FF2B5EF4-FFF2-40B4-BE49-F238E27FC236}">
                <a16:creationId xmlns:a16="http://schemas.microsoft.com/office/drawing/2014/main" id="{00000000-0008-0000-0000-000007000000}"/>
              </a:ext>
            </a:extLst>
          </xdr:cNvPr>
          <xdr:cNvGrpSpPr/>
        </xdr:nvGrpSpPr>
        <xdr:grpSpPr>
          <a:xfrm>
            <a:off x="5326950" y="3780000"/>
            <a:ext cx="2073210" cy="2972280"/>
            <a:chOff x="3272790" y="807720"/>
            <a:chExt cx="2073210" cy="2972280"/>
          </a:xfrm>
        </xdr:grpSpPr>
        <xdr:sp macro="" textlink="">
          <xdr:nvSpPr>
            <xdr:cNvPr id="8" name="Shape 4">
              <a:extLst>
                <a:ext uri="{FF2B5EF4-FFF2-40B4-BE49-F238E27FC236}">
                  <a16:creationId xmlns:a16="http://schemas.microsoft.com/office/drawing/2014/main" id="{00000000-0008-0000-0000-000008000000}"/>
                </a:ext>
              </a:extLst>
            </xdr:cNvPr>
            <xdr:cNvSpPr/>
          </xdr:nvSpPr>
          <xdr:spPr>
            <a:xfrm>
              <a:off x="3272790" y="8077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9" name="Shape 7">
              <a:extLst>
                <a:ext uri="{FF2B5EF4-FFF2-40B4-BE49-F238E27FC236}">
                  <a16:creationId xmlns:a16="http://schemas.microsoft.com/office/drawing/2014/main" id="{00000000-0008-0000-0000-000009000000}"/>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TTA\DVKT\Danh%20m&#7909;c%20gi&#225;%20&#273;&#7873;%20ngh&#7883;%20ph&#234;%20duy&#7879;t%20(Hai.18h00_0812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Zalo%20Received%20Files\TH%20danh%20muc%20KCB%20TYC%2018.6(%20BS%20Hu&#795;o&#795;&#768;ng,%20T.%20Anh%20&#273;a&#771;%20ra&#768;%20soa&#769;t%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KB"/>
      <sheetName val="PL2. Ngay giuong"/>
      <sheetName val="PL3. DVKT&amp;XN"/>
      <sheetName val="PL4. Gây tê"/>
      <sheetName val="PL5.TYT"/>
    </sheetNames>
    <sheetDataSet>
      <sheetData sheetId="0"/>
      <sheetData sheetId="1"/>
      <sheetData sheetId="2">
        <row r="10">
          <cell r="G10" t="str">
            <v>Siêu âm cấp cứu tại giường bệnh</v>
          </cell>
          <cell r="H10" t="str">
            <v>01.0303.0001</v>
          </cell>
        </row>
        <row r="11">
          <cell r="G11" t="str">
            <v>Siêu âm dẫn đường đặt catheter động mạch cấp cứu</v>
          </cell>
          <cell r="H11" t="str">
            <v>01.0021.0001</v>
          </cell>
        </row>
        <row r="12">
          <cell r="G12" t="str">
            <v>Siêu âm dẫn đường đặt catheter tĩnh mạch cấp cứu</v>
          </cell>
          <cell r="H12" t="str">
            <v>01.0020.0001</v>
          </cell>
        </row>
        <row r="13">
          <cell r="G13" t="str">
            <v>Siêu âm màng phổi cấp cứu</v>
          </cell>
          <cell r="H13" t="str">
            <v>01.0092.0001</v>
          </cell>
        </row>
        <row r="14">
          <cell r="G14" t="str">
            <v>Siêu âm ổ bụng tại giường cấp cứu</v>
          </cell>
          <cell r="H14" t="str">
            <v>01.0239.0001</v>
          </cell>
        </row>
        <row r="15">
          <cell r="G15" t="str">
            <v>Siêu âm khớp (một vị trí)</v>
          </cell>
          <cell r="H15" t="str">
            <v>02.0373.0001</v>
          </cell>
        </row>
        <row r="16">
          <cell r="G16" t="str">
            <v>Siêu âm màng phổi cấp cứu</v>
          </cell>
          <cell r="H16" t="str">
            <v>02.0063.0001</v>
          </cell>
        </row>
        <row r="17">
          <cell r="G17" t="str">
            <v>Siêu âm ổ bụng</v>
          </cell>
          <cell r="H17" t="str">
            <v>02.0314.0001</v>
          </cell>
        </row>
        <row r="18">
          <cell r="G18" t="str">
            <v>Siêu âm phần mềm (một vị trí)</v>
          </cell>
          <cell r="H18" t="str">
            <v>02.0374.0001</v>
          </cell>
        </row>
        <row r="19">
          <cell r="G19" t="str">
            <v>Siêu âm màng ngoài tim cấp cứu</v>
          </cell>
          <cell r="H19" t="str">
            <v>03.0069.0001</v>
          </cell>
        </row>
        <row r="20">
          <cell r="G20" t="str">
            <v>Siêu âm màng phổi</v>
          </cell>
          <cell r="H20" t="str">
            <v>03.0070.0001</v>
          </cell>
        </row>
        <row r="21">
          <cell r="G21" t="str">
            <v>Siêu âm các khối u phổi ngoại vi</v>
          </cell>
          <cell r="H21" t="str">
            <v>18.0013.0001</v>
          </cell>
        </row>
        <row r="22">
          <cell r="G22" t="str">
            <v>Siêu âm các tuyến nước bọt</v>
          </cell>
          <cell r="H22" t="str">
            <v>18.0002.0001</v>
          </cell>
        </row>
        <row r="23">
          <cell r="G23" t="str">
            <v>Siêu âm cơ phần mềm vùng cổ mặt</v>
          </cell>
          <cell r="H23" t="str">
            <v>18.0003.0001</v>
          </cell>
        </row>
        <row r="24">
          <cell r="G24" t="str">
            <v>Siêu âm dương vật</v>
          </cell>
          <cell r="H24" t="str">
            <v>18.0059.0001</v>
          </cell>
        </row>
        <row r="25">
          <cell r="G25" t="str">
            <v>Siêu âm hạch vùng cổ</v>
          </cell>
          <cell r="H25" t="str">
            <v>18.0004.0001</v>
          </cell>
        </row>
        <row r="26">
          <cell r="G26" t="str">
            <v>Siêu âm hệ tiết niệu (thận, tuyến thượng thận, bàng quang, tiền liệt tuyến)</v>
          </cell>
          <cell r="H26" t="str">
            <v>18.0016.0001</v>
          </cell>
        </row>
        <row r="27">
          <cell r="G27" t="str">
            <v>Siêu âm hốc mắt</v>
          </cell>
          <cell r="H27" t="str">
            <v>18.0006.0001</v>
          </cell>
        </row>
        <row r="28">
          <cell r="G28" t="str">
            <v>Siêu âm khớp (gối, háng, khuỷu, cổ tay….)</v>
          </cell>
          <cell r="H28" t="str">
            <v>18.0043.0001</v>
          </cell>
        </row>
        <row r="29">
          <cell r="G29" t="str">
            <v>Siêu âm màng phổi</v>
          </cell>
          <cell r="H29" t="str">
            <v>18.0011.0001</v>
          </cell>
        </row>
        <row r="30">
          <cell r="G30" t="str">
            <v>Siêu âm nhãn cầu</v>
          </cell>
          <cell r="H30" t="str">
            <v>18.0008.0001</v>
          </cell>
        </row>
        <row r="31">
          <cell r="G31" t="str">
            <v>Siêu âm ổ bụng (gan mật, tụy, lách, thận, bàng quang)</v>
          </cell>
          <cell r="H31" t="str">
            <v>18.0015.0001</v>
          </cell>
        </row>
        <row r="32">
          <cell r="G32" t="str">
            <v>Siêu âm ống tiêu hóa (dạ dày, ruột non, đại tràng)</v>
          </cell>
          <cell r="H32" t="str">
            <v>18.0019.0001</v>
          </cell>
        </row>
        <row r="33">
          <cell r="G33" t="str">
            <v>Siêu âm phần mềm (da, tổ chức dưới da, cơ….)</v>
          </cell>
          <cell r="H33" t="str">
            <v>18.0044.0001</v>
          </cell>
        </row>
        <row r="34">
          <cell r="G34" t="str">
            <v>Siêu âm qua thóp</v>
          </cell>
          <cell r="H34" t="str">
            <v>18.0007.0001</v>
          </cell>
        </row>
        <row r="35">
          <cell r="G35" t="str">
            <v>Siêu âm tại giường</v>
          </cell>
          <cell r="H35" t="str">
            <v>18.0703.0001</v>
          </cell>
        </row>
        <row r="36">
          <cell r="G36" t="str">
            <v>Siêu âm thai (thai, nhau thai, nước ối)</v>
          </cell>
          <cell r="H36" t="str">
            <v>18.0020.0001</v>
          </cell>
        </row>
        <row r="37">
          <cell r="G37" t="str">
            <v>Siêu âm thai nhi trong 3 tháng cuối</v>
          </cell>
          <cell r="H37" t="str">
            <v>18.0036.0001</v>
          </cell>
        </row>
        <row r="38">
          <cell r="G38" t="str">
            <v>Siêu âm thai nhi trong 3 tháng đầu</v>
          </cell>
          <cell r="H38" t="str">
            <v>18.0034.0001</v>
          </cell>
        </row>
        <row r="39">
          <cell r="G39" t="str">
            <v>Siêu âm thai nhi trong 3 tháng giữa</v>
          </cell>
          <cell r="H39" t="str">
            <v>18.0035.0001</v>
          </cell>
        </row>
        <row r="40">
          <cell r="G40" t="str">
            <v>Siêu âm thành ngực (cơ, phần mềm thành ngực)</v>
          </cell>
          <cell r="H40" t="str">
            <v>18.0012.0001</v>
          </cell>
        </row>
        <row r="41">
          <cell r="G41" t="str">
            <v>Siêu âm tinh hoàn hai bên</v>
          </cell>
          <cell r="H41" t="str">
            <v>18.0057.0001</v>
          </cell>
        </row>
        <row r="42">
          <cell r="G42" t="str">
            <v>Siêu âm tử cung buồng trứng qua đường bụng</v>
          </cell>
          <cell r="H42" t="str">
            <v>18.0030.0001</v>
          </cell>
        </row>
        <row r="43">
          <cell r="G43" t="str">
            <v>Siêu âm tử cung phần phụ</v>
          </cell>
          <cell r="H43" t="str">
            <v>18.0018.0001</v>
          </cell>
        </row>
        <row r="44">
          <cell r="G44" t="str">
            <v>Siêu âm tuyến giáp</v>
          </cell>
          <cell r="H44" t="str">
            <v>18.0001.0001</v>
          </cell>
        </row>
        <row r="45">
          <cell r="G45" t="str">
            <v>Siêu âm tuyến vú hai bên</v>
          </cell>
          <cell r="H45" t="str">
            <v>18.0054.0001</v>
          </cell>
        </row>
        <row r="46">
          <cell r="G46" t="str">
            <v>Siêu âm + đo trục nhãn cầu</v>
          </cell>
          <cell r="H46" t="str">
            <v>14.0293.0002</v>
          </cell>
        </row>
        <row r="47">
          <cell r="G47" t="str">
            <v>Siêu âm tim thai qua đường âm đạo</v>
          </cell>
          <cell r="H47" t="str">
            <v>03.4253.0003</v>
          </cell>
        </row>
        <row r="48">
          <cell r="G48" t="str">
            <v>Siêu âm 3D/4D trực tràng</v>
          </cell>
          <cell r="H48" t="str">
            <v>18.0066.0003</v>
          </cell>
        </row>
        <row r="49">
          <cell r="G49" t="str">
            <v>Siêu âm tiền liệt tuyến qua trực tràng</v>
          </cell>
          <cell r="H49" t="str">
            <v>18.0017.0003</v>
          </cell>
        </row>
        <row r="50">
          <cell r="G50" t="str">
            <v>Siêu âm tử cung buồng trứng qua đường âm đạo</v>
          </cell>
          <cell r="H50" t="str">
            <v>18.0031.0003</v>
          </cell>
        </row>
        <row r="51">
          <cell r="G51" t="str">
            <v>Kỹ thuật đánh giá huyết động cấp cứu không xâm nhập bằng USCOM</v>
          </cell>
          <cell r="H51" t="str">
            <v>01.0025.0004</v>
          </cell>
        </row>
        <row r="52">
          <cell r="G52" t="str">
            <v>Siêu âm doppler mạch cấp cứu tại giường</v>
          </cell>
          <cell r="H52" t="str">
            <v>01.0019.0004</v>
          </cell>
        </row>
        <row r="53">
          <cell r="G53" t="str">
            <v>Siêu âm doppler xuyên sọ</v>
          </cell>
          <cell r="H53" t="str">
            <v>01.0208.0004</v>
          </cell>
        </row>
        <row r="54">
          <cell r="G54" t="str">
            <v>Siêu âm tim cấp cứu tại giường</v>
          </cell>
          <cell r="H54" t="str">
            <v>01.0018.0004</v>
          </cell>
        </row>
        <row r="55">
          <cell r="G55" t="str">
            <v>Siêu âm doppler mạch máu</v>
          </cell>
          <cell r="H55" t="str">
            <v>02.0112.0004</v>
          </cell>
        </row>
        <row r="56">
          <cell r="G56" t="str">
            <v>Siêu âm doppler mạch máu hệ tĩnh mạch cửa hoặc mạch máu ổ bụng</v>
          </cell>
          <cell r="H56" t="str">
            <v>02.0316.0004</v>
          </cell>
        </row>
        <row r="57">
          <cell r="G57" t="str">
            <v>Siêu âm doppler mạch máu khối u gan</v>
          </cell>
          <cell r="H57" t="str">
            <v>02.0315.0004</v>
          </cell>
        </row>
        <row r="58">
          <cell r="G58" t="str">
            <v>Siêu âm doppler màu tim qua thành ngực trong tim mạch can thiệp</v>
          </cell>
          <cell r="H58" t="str">
            <v>02.0447.0004</v>
          </cell>
        </row>
        <row r="59">
          <cell r="G59" t="str">
            <v>Siêu âm doppler tim</v>
          </cell>
          <cell r="H59" t="str">
            <v>02.0113.0004</v>
          </cell>
        </row>
        <row r="60">
          <cell r="G60" t="str">
            <v>Siêu âm doppler xuyên sọ</v>
          </cell>
          <cell r="H60" t="str">
            <v>02.0153.0004</v>
          </cell>
        </row>
        <row r="61">
          <cell r="G61" t="str">
            <v>Siêu âm doppler xuyên sọ cấp cứu tại giường</v>
          </cell>
          <cell r="H61" t="str">
            <v>02.0154.0004</v>
          </cell>
        </row>
        <row r="62">
          <cell r="G62" t="str">
            <v>Siêu âm mạch trong điều trị RF mạch máu</v>
          </cell>
          <cell r="H62" t="str">
            <v>02.0445.0004</v>
          </cell>
        </row>
        <row r="63">
          <cell r="G63" t="str">
            <v>Siêu âm tim cấp cứu tại giường</v>
          </cell>
          <cell r="H63" t="str">
            <v>02.0119.0004</v>
          </cell>
        </row>
        <row r="64">
          <cell r="G64" t="str">
            <v>Siêu âm doppler mạch máu cấp cứu</v>
          </cell>
          <cell r="H64" t="str">
            <v>03.0043.0004</v>
          </cell>
        </row>
        <row r="65">
          <cell r="G65" t="str">
            <v>Siêu âm doppler xuyên sọ</v>
          </cell>
          <cell r="H65" t="str">
            <v>03.0143.0004</v>
          </cell>
        </row>
        <row r="66">
          <cell r="G66" t="str">
            <v>Siêu âm tim cấp cứu tại giường</v>
          </cell>
          <cell r="H66" t="str">
            <v>03.0041.0004</v>
          </cell>
        </row>
        <row r="67">
          <cell r="G67" t="str">
            <v>Siêu âm tim doppler</v>
          </cell>
          <cell r="H67" t="str">
            <v>03.4248.0004</v>
          </cell>
        </row>
        <row r="68">
          <cell r="G68" t="str">
            <v>Siêu âm tim doppler tại giường</v>
          </cell>
          <cell r="H68" t="str">
            <v>03.4249.0004</v>
          </cell>
        </row>
        <row r="69">
          <cell r="G69" t="str">
            <v>Siêu âm tim tại giường</v>
          </cell>
          <cell r="H69" t="str">
            <v>03.2820.0004</v>
          </cell>
        </row>
        <row r="70">
          <cell r="G70" t="str">
            <v>Siêu âm tim thai qua thành bụng</v>
          </cell>
          <cell r="H70" t="str">
            <v>03.4252.0004</v>
          </cell>
        </row>
        <row r="71">
          <cell r="G71" t="str">
            <v>doppler động mạch cảnh, doppler xuyên sọ</v>
          </cell>
          <cell r="H71" t="str">
            <v>18.0048.0004</v>
          </cell>
        </row>
        <row r="72">
          <cell r="G72" t="str">
            <v>Siêu âm cầu nối động mạch tĩnh mạch</v>
          </cell>
          <cell r="H72" t="str">
            <v>18.0046.0004</v>
          </cell>
        </row>
        <row r="73">
          <cell r="G73" t="str">
            <v>Siêu âm doppler động mạch thận</v>
          </cell>
          <cell r="H73" t="str">
            <v>18.0024.0004</v>
          </cell>
        </row>
        <row r="74">
          <cell r="G74" t="str">
            <v>Siêu âm doppler động mạch tử cung</v>
          </cell>
          <cell r="H74" t="str">
            <v>18.0037.0004</v>
          </cell>
        </row>
        <row r="75">
          <cell r="G75" t="str">
            <v>Siêu âm doppler động mạch, tĩnh mạch chi dưới</v>
          </cell>
          <cell r="H75" t="str">
            <v>18.0045.0004</v>
          </cell>
        </row>
        <row r="76">
          <cell r="G76" t="str">
            <v>Siêu âm doppler mạch máu ổ bụng (động mạch chủ, mạc treo tràng trên, thân tạng…)</v>
          </cell>
          <cell r="H76" t="str">
            <v>18.0023.0004</v>
          </cell>
        </row>
        <row r="77">
          <cell r="G77" t="str">
            <v>Siêu âm doppler tim, van tim</v>
          </cell>
          <cell r="H77" t="str">
            <v>18.0052.0004</v>
          </cell>
        </row>
        <row r="78">
          <cell r="G78" t="str">
            <v>Siêu âm doppler tĩnh mạch chậu, chủ dưới</v>
          </cell>
          <cell r="H78" t="str">
            <v>18.0029.0004</v>
          </cell>
        </row>
        <row r="79">
          <cell r="G79" t="str">
            <v>Siêu âm doppler tử cung, buồng trứng qua đường âm đạo</v>
          </cell>
          <cell r="H79" t="str">
            <v>18.0033.0004</v>
          </cell>
        </row>
        <row r="80">
          <cell r="G80" t="str">
            <v>Siêu âm tim, màng tim qua thành ngực</v>
          </cell>
          <cell r="H80" t="str">
            <v>18.0049.0004</v>
          </cell>
        </row>
        <row r="81">
          <cell r="G81" t="str">
            <v>Siêu âm doppler xuyên sọ</v>
          </cell>
          <cell r="H81" t="str">
            <v>06.0037.0004</v>
          </cell>
        </row>
        <row r="82">
          <cell r="G82" t="str">
            <v>Siêu âm tim cấp cứu tại giường</v>
          </cell>
          <cell r="H82" t="str">
            <v>09.0151.0004</v>
          </cell>
        </row>
        <row r="83">
          <cell r="G83" t="str">
            <v>Siêu âm tim cản âm</v>
          </cell>
          <cell r="H83" t="str">
            <v>02.0115.0005</v>
          </cell>
        </row>
        <row r="84">
          <cell r="G84" t="str">
            <v>Siêu âm tim cản âm cấp cứu tại giường</v>
          </cell>
          <cell r="H84" t="str">
            <v>02.0444.0005</v>
          </cell>
        </row>
        <row r="85">
          <cell r="G85" t="str">
            <v>Siêu âm tim, mạch máu có cản âm</v>
          </cell>
          <cell r="H85" t="str">
            <v>18.0051.0005</v>
          </cell>
        </row>
        <row r="86">
          <cell r="G86" t="str">
            <v>Siêu âm doppler màu tim gắng sức với Dobutamine</v>
          </cell>
          <cell r="H86" t="str">
            <v>02.0457.0006</v>
          </cell>
        </row>
        <row r="87">
          <cell r="G87" t="str">
            <v>Siêu âm doppler màu tim gắng sức với xe đạp lực kế</v>
          </cell>
          <cell r="H87" t="str">
            <v>02.0458.0006</v>
          </cell>
        </row>
        <row r="88">
          <cell r="G88" t="str">
            <v>Siêu âm tim gắng sức (thảm chạy, thuốc)</v>
          </cell>
          <cell r="H88" t="str">
            <v>02.0114.0006</v>
          </cell>
        </row>
        <row r="89">
          <cell r="G89" t="str">
            <v>Siêu âm doppler màu tim 3D/4D qua thành ngực trong tim mạch can thiệp</v>
          </cell>
          <cell r="H89" t="str">
            <v>02.0449.0007</v>
          </cell>
        </row>
        <row r="90">
          <cell r="G90" t="str">
            <v>Siêu âm tim 4D</v>
          </cell>
          <cell r="H90" t="str">
            <v>02.0116.0007</v>
          </cell>
        </row>
        <row r="91">
          <cell r="G91" t="str">
            <v>Siêu âm 3D/4D tim</v>
          </cell>
          <cell r="H91" t="str">
            <v>18.0053.0007</v>
          </cell>
        </row>
        <row r="92">
          <cell r="G92" t="str">
            <v>Siêu âm doppler màu tim 3D/4D qua thực quản</v>
          </cell>
          <cell r="H92" t="str">
            <v>02.0446.0008</v>
          </cell>
        </row>
        <row r="93">
          <cell r="G93" t="str">
            <v>Siêu âm doppler màu tim 3D/4D qua thực quản trong tim mạch can thiệp</v>
          </cell>
          <cell r="H93" t="str">
            <v>02.0450.0008</v>
          </cell>
        </row>
        <row r="94">
          <cell r="G94" t="str">
            <v>Siêu âm doppler màu tim qua thực quản trong tim mạch can thiệp</v>
          </cell>
          <cell r="H94" t="str">
            <v>02.0448.0008</v>
          </cell>
        </row>
        <row r="95">
          <cell r="G95" t="str">
            <v>Siêu âm tim qua thực quản</v>
          </cell>
          <cell r="H95" t="str">
            <v>02.0117.0008</v>
          </cell>
        </row>
        <row r="96">
          <cell r="G96" t="str">
            <v>Siêu âm tim qua thực quản cấp cứu tại giường</v>
          </cell>
          <cell r="H96" t="str">
            <v>02.0443.0008</v>
          </cell>
        </row>
        <row r="97">
          <cell r="G97" t="str">
            <v>Siêu âm tim qua đường thực quản</v>
          </cell>
          <cell r="H97" t="str">
            <v>03.4250.0008</v>
          </cell>
        </row>
        <row r="98">
          <cell r="G98" t="str">
            <v>Siêu âm tim qua thực quản cấp cứu</v>
          </cell>
          <cell r="H98" t="str">
            <v>03.0015.0008</v>
          </cell>
        </row>
        <row r="99">
          <cell r="G99" t="str">
            <v>Siêu âm tim, màng tim qua thực quản</v>
          </cell>
          <cell r="H99" t="str">
            <v>18.0050.0008</v>
          </cell>
        </row>
        <row r="100">
          <cell r="G100" t="str">
            <v>Đo phân suất dự trữ lưu lượng vành (FFR)</v>
          </cell>
          <cell r="H100" t="str">
            <v>02.0439.0009</v>
          </cell>
        </row>
        <row r="101">
          <cell r="G101" t="str">
            <v>Siêu âm trong lòng mạch vành (IVUS)</v>
          </cell>
          <cell r="H101" t="str">
            <v>02.0118.0009</v>
          </cell>
        </row>
        <row r="102">
          <cell r="G102" t="str">
            <v>Siêu âm nội mạch</v>
          </cell>
          <cell r="H102" t="str">
            <v>18.0047.0009</v>
          </cell>
        </row>
        <row r="103">
          <cell r="G103" t="str">
            <v>Chụp khu trú dị vật nội nhãn</v>
          </cell>
          <cell r="H103" t="str">
            <v>14.0238.0010</v>
          </cell>
        </row>
        <row r="104">
          <cell r="G104" t="str">
            <v>Chụp lỗ thị giác</v>
          </cell>
          <cell r="H104" t="str">
            <v>14.0239.0010</v>
          </cell>
        </row>
        <row r="105">
          <cell r="G105" t="str">
            <v>Chụp X-quang Blondeau</v>
          </cell>
          <cell r="H105" t="str">
            <v>18.0072.0010</v>
          </cell>
        </row>
        <row r="106">
          <cell r="G106" t="str">
            <v>Chụp X-quang Chausse III</v>
          </cell>
          <cell r="H106" t="str">
            <v>18.0077.0010</v>
          </cell>
        </row>
        <row r="107">
          <cell r="G107" t="str">
            <v>Chụp X-quang cột sống cổ C1-C2</v>
          </cell>
          <cell r="H107" t="str">
            <v>18.0089.0010</v>
          </cell>
        </row>
        <row r="108">
          <cell r="G108" t="str">
            <v>Chụp X-quang cột sống cổ chếch hai bên</v>
          </cell>
          <cell r="H108" t="str">
            <v>18.0087.0010</v>
          </cell>
        </row>
        <row r="109">
          <cell r="G109" t="str">
            <v>Chụp X-quang cột sống thắt lưng De Sèze</v>
          </cell>
          <cell r="H109" t="str">
            <v>18.0095.0010</v>
          </cell>
        </row>
        <row r="110">
          <cell r="G110" t="str">
            <v>Chụp X-quang đỉnh phổi ưỡn</v>
          </cell>
          <cell r="H110" t="str">
            <v>18.0123.0010</v>
          </cell>
        </row>
        <row r="111">
          <cell r="G111" t="str">
            <v>Chụp X-quang hàm chếch một bên</v>
          </cell>
          <cell r="H111" t="str">
            <v>18.0074.0010</v>
          </cell>
        </row>
        <row r="112">
          <cell r="G112" t="str">
            <v>Chụp X-quang Hirtz</v>
          </cell>
          <cell r="H112" t="str">
            <v>18.0073.0010</v>
          </cell>
        </row>
        <row r="113">
          <cell r="G113" t="str">
            <v>Chụp X-quang hố yên thẳng hoặc nghiêng</v>
          </cell>
          <cell r="H113" t="str">
            <v>18.0076.0010</v>
          </cell>
        </row>
        <row r="114">
          <cell r="G114" t="str">
            <v>Chụp X-quang khớp háng nghiêng</v>
          </cell>
          <cell r="H114" t="str">
            <v>18.0110.0010</v>
          </cell>
        </row>
        <row r="115">
          <cell r="G115" t="str">
            <v>Chụp X-quang khớp khuỷu gập (Jones hoặc Coyle)</v>
          </cell>
          <cell r="H115" t="str">
            <v>18.0105.0010</v>
          </cell>
        </row>
        <row r="116">
          <cell r="G116" t="str">
            <v>Chụp X-quang khớp thái dương hàm</v>
          </cell>
          <cell r="H116" t="str">
            <v>18.0080.0010</v>
          </cell>
        </row>
        <row r="117">
          <cell r="G117" t="str">
            <v>Chụp X-quang khớp vai nghiêng hoặc chếch</v>
          </cell>
          <cell r="H117" t="str">
            <v>18.0101.0010</v>
          </cell>
        </row>
        <row r="118">
          <cell r="G118" t="str">
            <v>Chụp X-quang khớp vai thẳng</v>
          </cell>
          <cell r="H118" t="str">
            <v>18.0100.0010</v>
          </cell>
        </row>
        <row r="119">
          <cell r="G119" t="str">
            <v>Chụp X-quang khung chậu thẳng</v>
          </cell>
          <cell r="H119" t="str">
            <v>18.0098.0010</v>
          </cell>
        </row>
        <row r="120">
          <cell r="G120" t="str">
            <v>Chụp X-quang mặt thấp hoặc mặt cao</v>
          </cell>
          <cell r="H120" t="str">
            <v>18.0069.0010</v>
          </cell>
        </row>
        <row r="121">
          <cell r="G121" t="str">
            <v>Chụp X-quang mỏm trâm</v>
          </cell>
          <cell r="H121" t="str">
            <v>18.0085.0010</v>
          </cell>
        </row>
        <row r="122">
          <cell r="G122" t="str">
            <v>Chụp X-quang ngực nghiêng hoặc chếch mỗi bên</v>
          </cell>
          <cell r="H122" t="str">
            <v>18.0120.0010</v>
          </cell>
        </row>
        <row r="123">
          <cell r="G123" t="str">
            <v>Chụp X-quang ngực thẳng</v>
          </cell>
          <cell r="H123" t="str">
            <v>18.0119.0010</v>
          </cell>
        </row>
        <row r="124">
          <cell r="G124" t="str">
            <v>Chụp X-quang răng cánh cắn (Bite wing)</v>
          </cell>
          <cell r="H124" t="str">
            <v>18.0082.0010</v>
          </cell>
        </row>
        <row r="125">
          <cell r="G125" t="str">
            <v>Chụp X-quang Schuller</v>
          </cell>
          <cell r="H125" t="str">
            <v>18.0078.0010</v>
          </cell>
        </row>
        <row r="126">
          <cell r="G126" t="str">
            <v>Chụp X-quang sọ thẳng/nghiêng</v>
          </cell>
          <cell r="H126" t="str">
            <v>18.0067.0010</v>
          </cell>
        </row>
        <row r="127">
          <cell r="G127" t="str">
            <v>Chụp X-quang sọ tiếp tuyến</v>
          </cell>
          <cell r="H127" t="str">
            <v>18.0070.0010</v>
          </cell>
        </row>
        <row r="128">
          <cell r="G128" t="str">
            <v>Chụp X-quang Stenvers</v>
          </cell>
          <cell r="H128" t="str">
            <v>18.0079.0010</v>
          </cell>
        </row>
        <row r="129">
          <cell r="G129" t="str">
            <v>Chụp X-quang xương bả vai thẳng nghiêng</v>
          </cell>
          <cell r="H129" t="str">
            <v>18.0102.0010</v>
          </cell>
        </row>
        <row r="130">
          <cell r="G130" t="str">
            <v>Chụp X-quang xương bàn ngón tay thẳng, nghiêng hoặc chếch</v>
          </cell>
          <cell r="H130" t="str">
            <v>18.0108.0010</v>
          </cell>
        </row>
        <row r="131">
          <cell r="G131" t="str">
            <v>Chụp X-quang xương chính mũi nghiêng hoặc tiếp tuyến</v>
          </cell>
          <cell r="H131" t="str">
            <v>18.0075.0010</v>
          </cell>
        </row>
        <row r="132">
          <cell r="G132" t="str">
            <v>Chụp X-quang xương đòn thẳng hoặc chếch</v>
          </cell>
          <cell r="H132" t="str">
            <v>18.0099.0010</v>
          </cell>
        </row>
        <row r="133">
          <cell r="G133" t="str">
            <v>Chụp khu trú dị vật nội nhãn</v>
          </cell>
          <cell r="H133" t="str">
            <v>14.0238.0011</v>
          </cell>
        </row>
        <row r="134">
          <cell r="G134" t="str">
            <v>Chụp lỗ thị giác</v>
          </cell>
          <cell r="H134" t="str">
            <v>14.0239.0011</v>
          </cell>
        </row>
        <row r="135">
          <cell r="G135" t="str">
            <v>Chụp X-quang cột sống cùng cụt thẳng nghiêng</v>
          </cell>
          <cell r="H135" t="str">
            <v>18.0096.0011</v>
          </cell>
        </row>
        <row r="136">
          <cell r="G136" t="str">
            <v>Chụp X-quang cột sống ngực thẳng nghiêng hoặc chếch</v>
          </cell>
          <cell r="H136" t="str">
            <v>18.0090.0011</v>
          </cell>
        </row>
        <row r="137">
          <cell r="G137" t="str">
            <v>Chụp X-quang cột sống thắt lưng chếch hai bên</v>
          </cell>
          <cell r="H137" t="str">
            <v>18.0092.0011</v>
          </cell>
        </row>
        <row r="138">
          <cell r="G138" t="str">
            <v>Chụp X-quang cột sống thắt lưng động, gập ưỡn</v>
          </cell>
          <cell r="H138" t="str">
            <v>18.0094.0011</v>
          </cell>
        </row>
        <row r="139">
          <cell r="G139" t="str">
            <v>Chụp X-quang cột sống thắt lưng L5-S1 thẳng nghiêng</v>
          </cell>
          <cell r="H139" t="str">
            <v>18.0093.0011</v>
          </cell>
        </row>
        <row r="140">
          <cell r="G140" t="str">
            <v>Chụp X-quang cột sống thắt lưng thẳng nghiêng</v>
          </cell>
          <cell r="H140" t="str">
            <v>18.0091.0011</v>
          </cell>
        </row>
        <row r="141">
          <cell r="G141" t="str">
            <v>Chụp X-quang hốc mắt thẳng nghiêng</v>
          </cell>
          <cell r="H141" t="str">
            <v>18.0071.0011</v>
          </cell>
        </row>
        <row r="142">
          <cell r="G142" t="str">
            <v>Chụp X-quang khớp gối thẳng, nghiêng hoặc chếch</v>
          </cell>
          <cell r="H142" t="str">
            <v>18.0112.0011</v>
          </cell>
        </row>
        <row r="143">
          <cell r="G143" t="str">
            <v>Chụp X-quang khớp khuỷu thẳng, nghiêng hoặc chếch</v>
          </cell>
          <cell r="H143" t="str">
            <v>18.0104.0011</v>
          </cell>
        </row>
        <row r="144">
          <cell r="G144" t="str">
            <v>Chụp X-quang khớp ức đòn thẳng chếch</v>
          </cell>
          <cell r="H144" t="str">
            <v>18.0122.0011</v>
          </cell>
        </row>
        <row r="145">
          <cell r="G145" t="str">
            <v>Chụp X-quang mặt thẳng nghiêng</v>
          </cell>
          <cell r="H145" t="str">
            <v>18.0068.0011</v>
          </cell>
        </row>
        <row r="146">
          <cell r="G146" t="str">
            <v>Chụp X-quang xương bàn, ngón chân thẳng, nghiêng hoặc chếch</v>
          </cell>
          <cell r="H146" t="str">
            <v>18.0116.0011</v>
          </cell>
        </row>
        <row r="147">
          <cell r="G147" t="str">
            <v>Chụp X-quang xương bánh chè và khớp đùi bánh chè</v>
          </cell>
          <cell r="H147" t="str">
            <v>18.0113.0011</v>
          </cell>
        </row>
        <row r="148">
          <cell r="G148" t="str">
            <v>Chụp X-quang xương cẳng chân thẳng nghiêng</v>
          </cell>
          <cell r="H148" t="str">
            <v>18.0114.0011</v>
          </cell>
        </row>
        <row r="149">
          <cell r="G149" t="str">
            <v>Chụp X-quang xương cẳng tay thẳng nghiêng</v>
          </cell>
          <cell r="H149" t="str">
            <v>18.0106.0011</v>
          </cell>
        </row>
        <row r="150">
          <cell r="G150" t="str">
            <v>Chụp X-quang xương cánh tay thẳng nghiêng</v>
          </cell>
          <cell r="H150" t="str">
            <v>18.0103.0011</v>
          </cell>
        </row>
        <row r="151">
          <cell r="G151" t="str">
            <v>Chụp X-quang xương cổ chân thẳng, nghiêng hoặc chếch</v>
          </cell>
          <cell r="H151" t="str">
            <v>18.0115.0011</v>
          </cell>
        </row>
        <row r="152">
          <cell r="G152" t="str">
            <v>Chụp X-quang xương cổ tay thẳng, nghiêng hoặc chếch</v>
          </cell>
          <cell r="H152" t="str">
            <v>18.0107.0011</v>
          </cell>
        </row>
        <row r="153">
          <cell r="G153" t="str">
            <v>Chụp X-quang xương đùi thẳng nghiêng</v>
          </cell>
          <cell r="H153" t="str">
            <v>18.0111.0011</v>
          </cell>
        </row>
        <row r="154">
          <cell r="G154" t="str">
            <v>Chụp X-quang xương gót thẳng nghiêng</v>
          </cell>
          <cell r="H154" t="str">
            <v>18.0117.0011</v>
          </cell>
        </row>
        <row r="155">
          <cell r="G155" t="str">
            <v>Chụp X-quang xương ức thẳng, nghiêng</v>
          </cell>
          <cell r="H155" t="str">
            <v>18.0121.0011</v>
          </cell>
        </row>
        <row r="156">
          <cell r="G156" t="str">
            <v>Chụp X-quang bụng không chuẩn bị thẳng hoặc nghiêng</v>
          </cell>
          <cell r="H156" t="str">
            <v>18.0125.0012</v>
          </cell>
        </row>
        <row r="157">
          <cell r="G157" t="str">
            <v>Chụp X-quang cột sống thắt lưng De Sèze</v>
          </cell>
          <cell r="H157" t="str">
            <v>18.0095.0012</v>
          </cell>
        </row>
        <row r="158">
          <cell r="G158" t="str">
            <v>Chụp X-quang đỉnh phổi ưỡn</v>
          </cell>
          <cell r="H158" t="str">
            <v>18.0123.0012</v>
          </cell>
        </row>
        <row r="159">
          <cell r="G159" t="str">
            <v>Chụp X-quang khớp háng nghiêng</v>
          </cell>
          <cell r="H159" t="str">
            <v>18.0110.0012</v>
          </cell>
        </row>
        <row r="160">
          <cell r="G160" t="str">
            <v>Chụp X-quang khớp háng thẳng hai bên</v>
          </cell>
          <cell r="H160" t="str">
            <v>18.0109.0012</v>
          </cell>
        </row>
        <row r="161">
          <cell r="G161" t="str">
            <v>Chụp X-quang khớp khuỷu gập (Jones hoặc Coyle)</v>
          </cell>
          <cell r="H161" t="str">
            <v>18.0105.0012</v>
          </cell>
        </row>
        <row r="162">
          <cell r="G162" t="str">
            <v>Chụp X-quang khớp vai nghiêng hoặc chếch</v>
          </cell>
          <cell r="H162" t="str">
            <v>18.0101.0012</v>
          </cell>
        </row>
        <row r="163">
          <cell r="G163" t="str">
            <v>Chụp X-quang khớp vai thẳng</v>
          </cell>
          <cell r="H163" t="str">
            <v>18.0100.0012</v>
          </cell>
        </row>
        <row r="164">
          <cell r="G164" t="str">
            <v>Chụp X-quang khung chậu thẳng</v>
          </cell>
          <cell r="H164" t="str">
            <v>18.0098.0012</v>
          </cell>
        </row>
        <row r="165">
          <cell r="G165" t="str">
            <v>Chụp X-quang ngực nghiêng hoặc chếch mỗi bên</v>
          </cell>
          <cell r="H165" t="str">
            <v>18.0120.0012</v>
          </cell>
        </row>
        <row r="166">
          <cell r="G166" t="str">
            <v>Chụp X-quang ngực thẳng</v>
          </cell>
          <cell r="H166" t="str">
            <v>18.0119.0012</v>
          </cell>
        </row>
        <row r="167">
          <cell r="G167" t="str">
            <v>Chụp X-quang xương đòn thẳng hoặc chếch</v>
          </cell>
          <cell r="H167" t="str">
            <v>18.0099.0012</v>
          </cell>
        </row>
        <row r="168">
          <cell r="G168" t="str">
            <v>Chụp X-quang bụng không chuẩn bị thẳng hoặc nghiêng</v>
          </cell>
          <cell r="H168" t="str">
            <v>18.0125.0013</v>
          </cell>
        </row>
        <row r="169">
          <cell r="G169" t="str">
            <v>Chụp X-quang cột sống cổ chếch hai bên</v>
          </cell>
          <cell r="H169" t="str">
            <v>18.0087.0013</v>
          </cell>
        </row>
        <row r="170">
          <cell r="G170" t="str">
            <v>Chụp X-quang cột sống cổ thẳng nghiêng</v>
          </cell>
          <cell r="H170" t="str">
            <v>18.0086.0013</v>
          </cell>
        </row>
        <row r="171">
          <cell r="G171" t="str">
            <v>Chụp X-quang cột sống cùng cụt thẳng nghiêng</v>
          </cell>
          <cell r="H171" t="str">
            <v>18.0096.0013</v>
          </cell>
        </row>
        <row r="172">
          <cell r="G172" t="str">
            <v>Chụp X-quang cột sống ngực thẳng nghiêng hoặc chếch</v>
          </cell>
          <cell r="H172" t="str">
            <v>18.0090.0013</v>
          </cell>
        </row>
        <row r="173">
          <cell r="G173" t="str">
            <v>Chụp X-quang cột sống thắt lưng chếch hai bên</v>
          </cell>
          <cell r="H173" t="str">
            <v>18.0092.0013</v>
          </cell>
        </row>
        <row r="174">
          <cell r="G174" t="str">
            <v>Chụp X-quang cột sống thắt lưng động, gập ưỡn</v>
          </cell>
          <cell r="H174" t="str">
            <v>18.0094.0013</v>
          </cell>
        </row>
        <row r="175">
          <cell r="G175" t="str">
            <v>Chụp X-quang cột sống thắt lưng L5-S1 thẳng nghiêng</v>
          </cell>
          <cell r="H175" t="str">
            <v>18.0093.0013</v>
          </cell>
        </row>
        <row r="176">
          <cell r="G176" t="str">
            <v>Chụp X-quang cột sống thắt lưng thẳng nghiêng</v>
          </cell>
          <cell r="H176" t="str">
            <v>18.0091.0013</v>
          </cell>
        </row>
        <row r="177">
          <cell r="G177" t="str">
            <v>Chụp X-quang khớp gối thẳng, nghiêng hoặc chếch</v>
          </cell>
          <cell r="H177" t="str">
            <v>18.0112.0013</v>
          </cell>
        </row>
        <row r="178">
          <cell r="G178" t="str">
            <v>Chụp X-quang khớp khuỷu thẳng, nghiêng hoặc chếch</v>
          </cell>
          <cell r="H178" t="str">
            <v>18.0104.0013</v>
          </cell>
        </row>
        <row r="179">
          <cell r="G179" t="str">
            <v>Chụp X-quang khớp ức đòn thẳng chếch</v>
          </cell>
          <cell r="H179" t="str">
            <v>18.0122.0013</v>
          </cell>
        </row>
        <row r="180">
          <cell r="G180" t="str">
            <v>Chụp X-quang khớp vai thẳng</v>
          </cell>
          <cell r="H180" t="str">
            <v>18.0100.0013</v>
          </cell>
        </row>
        <row r="181">
          <cell r="G181" t="str">
            <v>Chụp X-quang mặt thẳng nghiêng</v>
          </cell>
          <cell r="H181" t="str">
            <v>18.0068.0013</v>
          </cell>
        </row>
        <row r="182">
          <cell r="G182" t="str">
            <v>Chụp X-quang ngực thẳng</v>
          </cell>
          <cell r="H182" t="str">
            <v>18.0119.0013</v>
          </cell>
        </row>
        <row r="183">
          <cell r="G183" t="str">
            <v>Chụp X-quang sọ thẳng/nghiêng</v>
          </cell>
          <cell r="H183" t="str">
            <v>18.0067.0013</v>
          </cell>
        </row>
        <row r="184">
          <cell r="G184" t="str">
            <v>Chụp X-quang toàn bộ chi dưới thẳng</v>
          </cell>
          <cell r="H184" t="str">
            <v>18.0118.0013</v>
          </cell>
        </row>
        <row r="185">
          <cell r="G185" t="str">
            <v>Chụp X-quang xương bả vai thẳng nghiêng</v>
          </cell>
          <cell r="H185" t="str">
            <v>18.0102.0013</v>
          </cell>
        </row>
        <row r="186">
          <cell r="G186" t="str">
            <v>Chụp X-quang xương bàn ngón tay thẳng, nghiêng hoặc chếch</v>
          </cell>
          <cell r="H186" t="str">
            <v>18.0108.0013</v>
          </cell>
        </row>
        <row r="187">
          <cell r="G187" t="str">
            <v>Chụp X-quang xương bàn, ngón chân thẳng, nghiêng hoặc chếch</v>
          </cell>
          <cell r="H187" t="str">
            <v>18.0116.0013</v>
          </cell>
        </row>
        <row r="188">
          <cell r="G188" t="str">
            <v>Chụp X-quang xương bánh chè và khớp đùi bánh chè</v>
          </cell>
          <cell r="H188" t="str">
            <v>18.0113.0013</v>
          </cell>
        </row>
        <row r="189">
          <cell r="G189" t="str">
            <v>Chụp X-quang xương cẳng chân thẳng nghiêng</v>
          </cell>
          <cell r="H189" t="str">
            <v>18.0114.0013</v>
          </cell>
        </row>
        <row r="190">
          <cell r="G190" t="str">
            <v>Chụp X-quang xương cẳng tay thẳng nghiêng</v>
          </cell>
          <cell r="H190" t="str">
            <v>18.0106.0013</v>
          </cell>
        </row>
        <row r="191">
          <cell r="G191" t="str">
            <v>Chụp X-quang xương cánh tay thẳng nghiêng</v>
          </cell>
          <cell r="H191" t="str">
            <v>18.0103.0013</v>
          </cell>
        </row>
        <row r="192">
          <cell r="G192" t="str">
            <v>Chụp X-quang xương cổ chân thẳng, nghiêng hoặc chếch</v>
          </cell>
          <cell r="H192" t="str">
            <v>18.0115.0013</v>
          </cell>
        </row>
        <row r="193">
          <cell r="G193" t="str">
            <v>Chụp X-quang xương cổ tay thẳng, nghiêng hoặc chếch</v>
          </cell>
          <cell r="H193" t="str">
            <v>18.0107.0013</v>
          </cell>
        </row>
        <row r="194">
          <cell r="G194" t="str">
            <v>Chụp X-quang xương đùi thẳng nghiêng</v>
          </cell>
          <cell r="H194" t="str">
            <v>18.0111.0013</v>
          </cell>
        </row>
        <row r="195">
          <cell r="G195" t="str">
            <v>Chụp X-quang xương ức thẳng, nghiêng</v>
          </cell>
          <cell r="H195" t="str">
            <v>18.0121.0013</v>
          </cell>
        </row>
        <row r="196">
          <cell r="G196" t="str">
            <v>Chụp X-quang răng cận chóp (Periapical)</v>
          </cell>
          <cell r="H196" t="str">
            <v>18.0081.2001</v>
          </cell>
        </row>
        <row r="197">
          <cell r="G197" t="str">
            <v>Chụp X-quang phim đo sọ thẳng, nghiêng (Cephalometric)</v>
          </cell>
          <cell r="H197" t="str">
            <v>18.0129.0014</v>
          </cell>
        </row>
        <row r="198">
          <cell r="G198" t="str">
            <v>Chụp X-quang răng toàn cảnh</v>
          </cell>
          <cell r="H198" t="str">
            <v>18.0083.0014</v>
          </cell>
        </row>
        <row r="199">
          <cell r="G199" t="str">
            <v>Chụp Angiography mắt</v>
          </cell>
          <cell r="H199" t="str">
            <v>14.0294.0015</v>
          </cell>
        </row>
        <row r="200">
          <cell r="G200" t="str">
            <v>Chụp đáy mắt không huỳnh quang</v>
          </cell>
          <cell r="H200" t="str">
            <v>14.0244.0015</v>
          </cell>
        </row>
        <row r="201">
          <cell r="G201" t="str">
            <v>Chụp OCT bán phần sau nhãn cầu</v>
          </cell>
          <cell r="H201" t="str">
            <v>14.0243.0015</v>
          </cell>
        </row>
        <row r="202">
          <cell r="G202" t="str">
            <v>Chụp OCT bán phần trước nhãn cầu</v>
          </cell>
          <cell r="H202" t="str">
            <v>14.0242.0015</v>
          </cell>
        </row>
        <row r="203">
          <cell r="G203" t="str">
            <v>Chụp X-quang thực quản cổ nghiêng</v>
          </cell>
          <cell r="H203" t="str">
            <v>18.0124.0016</v>
          </cell>
        </row>
        <row r="204">
          <cell r="G204" t="str">
            <v>Chụp X-quang ruột non</v>
          </cell>
          <cell r="H204" t="str">
            <v>18.0131.0017</v>
          </cell>
        </row>
        <row r="205">
          <cell r="G205" t="str">
            <v>Chụp X-quang thực quản dạ dày</v>
          </cell>
          <cell r="H205" t="str">
            <v>18.0130.0017</v>
          </cell>
        </row>
        <row r="206">
          <cell r="G206" t="str">
            <v>Chụp X-quang đại tràng</v>
          </cell>
          <cell r="H206" t="str">
            <v>18.0132.0018</v>
          </cell>
        </row>
        <row r="207">
          <cell r="G207" t="str">
            <v>Chụp X-quang đường mật qua Kehr</v>
          </cell>
          <cell r="H207" t="str">
            <v>18.0133.0019</v>
          </cell>
        </row>
        <row r="208">
          <cell r="G208" t="str">
            <v>Chụp X-quang mật tụy ngược dòng qua nội soi</v>
          </cell>
          <cell r="H208" t="str">
            <v>18.0134.0019</v>
          </cell>
        </row>
        <row r="209">
          <cell r="G209" t="str">
            <v>Chụp X-quang bể thận - niệu quản xuôi dòng</v>
          </cell>
          <cell r="H209" t="str">
            <v>18.0141.0020</v>
          </cell>
        </row>
        <row r="210">
          <cell r="G210" t="str">
            <v>Chụp X-quang niệu đồ tĩnh mạch (UIV)</v>
          </cell>
          <cell r="H210" t="str">
            <v>18.0140.0020</v>
          </cell>
        </row>
        <row r="211">
          <cell r="G211" t="str">
            <v>Chụp X-quang niệu quản - bể thận ngược dòng</v>
          </cell>
          <cell r="H211" t="str">
            <v>18.0142.0021</v>
          </cell>
        </row>
        <row r="212">
          <cell r="G212" t="str">
            <v>Chụp bàng quang chẩn đoán trào ngược bàng quang niệu quản</v>
          </cell>
          <cell r="H212" t="str">
            <v>02.0178.0022</v>
          </cell>
        </row>
        <row r="213">
          <cell r="G213" t="str">
            <v>Chụp X-quang bàng quang trên xương mu</v>
          </cell>
          <cell r="H213" t="str">
            <v>18.0144.0022</v>
          </cell>
        </row>
        <row r="214">
          <cell r="G214" t="str">
            <v>Chụp X-quang tử cung vòi trứng</v>
          </cell>
          <cell r="H214" t="str">
            <v>18.0138.0023</v>
          </cell>
        </row>
        <row r="215">
          <cell r="G215" t="str">
            <v>Chụp X-quang đường rò</v>
          </cell>
          <cell r="H215" t="str">
            <v>18.0135.0025</v>
          </cell>
        </row>
        <row r="216">
          <cell r="G216" t="str">
            <v>Chụp X-quang tuyến vú</v>
          </cell>
          <cell r="H216" t="str">
            <v>18.0126.0026</v>
          </cell>
        </row>
        <row r="217">
          <cell r="G217" t="str">
            <v>Chụp X-quang bao rễ thần kinh</v>
          </cell>
          <cell r="H217" t="str">
            <v>18.0148.0027</v>
          </cell>
        </row>
        <row r="218">
          <cell r="G218" t="str">
            <v>Chụp khu trú dị vật nội nhãn</v>
          </cell>
          <cell r="H218" t="str">
            <v>14.0238.0028</v>
          </cell>
        </row>
        <row r="219">
          <cell r="G219" t="str">
            <v>Chụp lỗ thị giác</v>
          </cell>
          <cell r="H219" t="str">
            <v>14.0239.0028</v>
          </cell>
        </row>
        <row r="220">
          <cell r="G220" t="str">
            <v>Chụp X-quang Blondeau</v>
          </cell>
          <cell r="H220" t="str">
            <v>18.0072.0028</v>
          </cell>
        </row>
        <row r="221">
          <cell r="G221" t="str">
            <v>Chụp X-quang bụng không chuẩn bị thẳng hoặc nghiêng</v>
          </cell>
          <cell r="H221" t="str">
            <v>18.0125.0028</v>
          </cell>
        </row>
        <row r="222">
          <cell r="G222" t="str">
            <v>Chụp X-quang Chausse III</v>
          </cell>
          <cell r="H222" t="str">
            <v>18.0077.0028</v>
          </cell>
        </row>
        <row r="223">
          <cell r="G223" t="str">
            <v>Chụp X-quang cột sống cổ C1-C2</v>
          </cell>
          <cell r="H223" t="str">
            <v>18.0089.0028</v>
          </cell>
        </row>
        <row r="224">
          <cell r="G224" t="str">
            <v>Chụp X-quang cột sống cổ chếch hai bên</v>
          </cell>
          <cell r="H224" t="str">
            <v>18.0087.0028</v>
          </cell>
        </row>
        <row r="225">
          <cell r="G225" t="str">
            <v>Chụp X-quang cột sống cổ thẳng nghiêng</v>
          </cell>
          <cell r="H225" t="str">
            <v>18.0086.0028</v>
          </cell>
        </row>
        <row r="226">
          <cell r="G226" t="str">
            <v>Chụp X-quang cột sống cùng cụt thẳng nghiêng</v>
          </cell>
          <cell r="H226" t="str">
            <v>18.0096.0028</v>
          </cell>
        </row>
        <row r="227">
          <cell r="G227" t="str">
            <v>Chụp X-quang cột sống ngực thẳng nghiêng hoặc chếch</v>
          </cell>
          <cell r="H227" t="str">
            <v>18.0090.0028</v>
          </cell>
        </row>
        <row r="228">
          <cell r="G228" t="str">
            <v>Chụp X-quang cột sống thắt lưng chếch hai bên</v>
          </cell>
          <cell r="H228" t="str">
            <v>18.0092.0028</v>
          </cell>
        </row>
        <row r="229">
          <cell r="G229" t="str">
            <v>Chụp X-quang cột sống thắt lưng De Sèze</v>
          </cell>
          <cell r="H229" t="str">
            <v>18.0095.0028</v>
          </cell>
        </row>
        <row r="230">
          <cell r="G230" t="str">
            <v>Chụp X-quang cột sống thắt lưng động, gập ưỡn</v>
          </cell>
          <cell r="H230" t="str">
            <v>18.0094.0028</v>
          </cell>
        </row>
        <row r="231">
          <cell r="G231" t="str">
            <v>Chụp X-quang cột sống thắt lưng L5-S1 thẳng nghiêng</v>
          </cell>
          <cell r="H231" t="str">
            <v>18.0093.0028</v>
          </cell>
        </row>
        <row r="232">
          <cell r="G232" t="str">
            <v>Chụp X-quang cột sống thắt lưng thẳng nghiêng</v>
          </cell>
          <cell r="H232" t="str">
            <v>18.0091.0028</v>
          </cell>
        </row>
        <row r="233">
          <cell r="G233" t="str">
            <v>Chụp X-quang đỉnh phổi ưỡn</v>
          </cell>
          <cell r="H233" t="str">
            <v>18.0123.0028</v>
          </cell>
        </row>
        <row r="234">
          <cell r="G234" t="str">
            <v>Chụp X-quang hàm chếch một bên</v>
          </cell>
          <cell r="H234" t="str">
            <v>18.0074.0028</v>
          </cell>
        </row>
        <row r="235">
          <cell r="G235" t="str">
            <v>Chụp X-quang Hirtz</v>
          </cell>
          <cell r="H235" t="str">
            <v>18.0073.0028</v>
          </cell>
        </row>
        <row r="236">
          <cell r="G236" t="str">
            <v>Chụp X-quang hố yên thẳng hoặc nghiêng</v>
          </cell>
          <cell r="H236" t="str">
            <v>18.0076.0028</v>
          </cell>
        </row>
        <row r="237">
          <cell r="G237" t="str">
            <v>Chụp X-quang hốc mắt thẳng nghiêng</v>
          </cell>
          <cell r="H237" t="str">
            <v>18.0071.0028</v>
          </cell>
        </row>
        <row r="238">
          <cell r="G238" t="str">
            <v>Chụp X-quang khớp gối thẳng, nghiêng hoặc chếch</v>
          </cell>
          <cell r="H238" t="str">
            <v>18.0112.0028</v>
          </cell>
        </row>
        <row r="239">
          <cell r="G239" t="str">
            <v>Chụp X-quang khớp háng nghiêng</v>
          </cell>
          <cell r="H239" t="str">
            <v>18.0110.0028</v>
          </cell>
        </row>
        <row r="240">
          <cell r="G240" t="str">
            <v>Chụp X-quang khớp háng thẳng hai bên</v>
          </cell>
          <cell r="H240" t="str">
            <v>18.0109.0028</v>
          </cell>
        </row>
        <row r="241">
          <cell r="G241" t="str">
            <v>Chụp X-quang khớp khuỷu gập (Jones hoặc Coyle)</v>
          </cell>
          <cell r="H241" t="str">
            <v>18.0105.0028</v>
          </cell>
        </row>
        <row r="242">
          <cell r="G242" t="str">
            <v>Chụp X-quang khớp khuỷu thẳng, nghiêng hoặc chếch</v>
          </cell>
          <cell r="H242" t="str">
            <v>18.0104.0028</v>
          </cell>
        </row>
        <row r="243">
          <cell r="G243" t="str">
            <v>Chụp X-quang khớp thái dương hàm</v>
          </cell>
          <cell r="H243" t="str">
            <v>18.0080.0028</v>
          </cell>
        </row>
        <row r="244">
          <cell r="G244" t="str">
            <v>Chụp X-quang khớp ức đòn thẳng chếch</v>
          </cell>
          <cell r="H244" t="str">
            <v>18.0122.0028</v>
          </cell>
        </row>
        <row r="245">
          <cell r="G245" t="str">
            <v>Chụp X-quang khớp vai nghiêng hoặc chếch</v>
          </cell>
          <cell r="H245" t="str">
            <v>18.0101.0028</v>
          </cell>
        </row>
        <row r="246">
          <cell r="G246" t="str">
            <v>Chụp X-quang khớp vai thẳng</v>
          </cell>
          <cell r="H246" t="str">
            <v>18.0100.0028</v>
          </cell>
        </row>
        <row r="247">
          <cell r="G247" t="str">
            <v>Chụp X-quang khung chậu thẳng</v>
          </cell>
          <cell r="H247" t="str">
            <v>18.0098.0028</v>
          </cell>
        </row>
        <row r="248">
          <cell r="G248" t="str">
            <v>Chụp X-quang mặt thẳng nghiêng</v>
          </cell>
          <cell r="H248" t="str">
            <v>18.0068.0028</v>
          </cell>
        </row>
        <row r="249">
          <cell r="G249" t="str">
            <v>Chụp X-quang mặt thấp hoặc mặt cao</v>
          </cell>
          <cell r="H249" t="str">
            <v>18.0069.0028</v>
          </cell>
        </row>
        <row r="250">
          <cell r="G250" t="str">
            <v>Chụp X-quang mỏm trâm</v>
          </cell>
          <cell r="H250" t="str">
            <v>18.0085.0028</v>
          </cell>
        </row>
        <row r="251">
          <cell r="G251" t="str">
            <v>Chụp X-quang ngực nghiêng hoặc chếch mỗi bên</v>
          </cell>
          <cell r="H251" t="str">
            <v>18.0120.0028</v>
          </cell>
        </row>
        <row r="252">
          <cell r="G252" t="str">
            <v>Chụp X-quang ngực thẳng</v>
          </cell>
          <cell r="H252" t="str">
            <v>18.0119.0028</v>
          </cell>
        </row>
        <row r="253">
          <cell r="G253" t="str">
            <v>Chụp X-quang phim cắn (Occlusal)</v>
          </cell>
          <cell r="H253" t="str">
            <v>18.0084.0028</v>
          </cell>
        </row>
        <row r="254">
          <cell r="G254" t="str">
            <v>Chụp X-quang phim đo sọ thẳng, nghiêng (Cephalometric)</v>
          </cell>
          <cell r="H254" t="str">
            <v>18.0129.0028</v>
          </cell>
        </row>
        <row r="255">
          <cell r="G255" t="str">
            <v>Chụp X-quang răng cánh cắn (Bite wing)</v>
          </cell>
          <cell r="H255" t="str">
            <v>18.0082.0028</v>
          </cell>
        </row>
        <row r="256">
          <cell r="G256" t="str">
            <v>Chụp X-quang răng toàn cảnh</v>
          </cell>
          <cell r="H256" t="str">
            <v>18.0083.0028</v>
          </cell>
        </row>
        <row r="257">
          <cell r="G257" t="str">
            <v>Chụp X-quang Schuller</v>
          </cell>
          <cell r="H257" t="str">
            <v>18.0078.0028</v>
          </cell>
        </row>
        <row r="258">
          <cell r="G258" t="str">
            <v>Chụp X-quang sọ thẳng/nghiêng</v>
          </cell>
          <cell r="H258" t="str">
            <v>18.0067.0028</v>
          </cell>
        </row>
        <row r="259">
          <cell r="G259" t="str">
            <v>Chụp X-quang sọ tiếp tuyến</v>
          </cell>
          <cell r="H259" t="str">
            <v>18.0070.0028</v>
          </cell>
        </row>
        <row r="260">
          <cell r="G260" t="str">
            <v>Chụp X-quang Stenvers</v>
          </cell>
          <cell r="H260" t="str">
            <v>18.0079.0028</v>
          </cell>
        </row>
        <row r="261">
          <cell r="G261" t="str">
            <v>Chụp X-quang tại giường</v>
          </cell>
          <cell r="H261" t="str">
            <v>18.0127.0028</v>
          </cell>
        </row>
        <row r="262">
          <cell r="G262" t="str">
            <v>Chụp X-quang tại phòng mổ</v>
          </cell>
          <cell r="H262" t="str">
            <v>18.0128.0028</v>
          </cell>
        </row>
        <row r="263">
          <cell r="G263" t="str">
            <v>Chụp X-quang xương bả vai thẳng nghiêng</v>
          </cell>
          <cell r="H263" t="str">
            <v>18.0102.0028</v>
          </cell>
        </row>
        <row r="264">
          <cell r="G264" t="str">
            <v>Chụp X-quang xương bàn ngón tay thẳng, nghiêng hoặc chếch</v>
          </cell>
          <cell r="H264" t="str">
            <v>18.0108.0028</v>
          </cell>
        </row>
        <row r="265">
          <cell r="G265" t="str">
            <v>Chụp X-quang xương bàn, ngón chân thẳng, nghiêng hoặc chếch</v>
          </cell>
          <cell r="H265" t="str">
            <v>18.0116.0028</v>
          </cell>
        </row>
        <row r="266">
          <cell r="G266" t="str">
            <v>Chụp X-quang xương bánh chè và khớp đùi bánh chè</v>
          </cell>
          <cell r="H266" t="str">
            <v>18.0113.0028</v>
          </cell>
        </row>
        <row r="267">
          <cell r="G267" t="str">
            <v>Chụp X-quang xương cẳng chân thẳng nghiêng</v>
          </cell>
          <cell r="H267" t="str">
            <v>18.0114.0028</v>
          </cell>
        </row>
        <row r="268">
          <cell r="G268" t="str">
            <v>Chụp X-quang xương cẳng tay thẳng nghiêng</v>
          </cell>
          <cell r="H268" t="str">
            <v>18.0106.0028</v>
          </cell>
        </row>
        <row r="269">
          <cell r="G269" t="str">
            <v>Chụp X-quang xương cánh tay thẳng nghiêng</v>
          </cell>
          <cell r="H269" t="str">
            <v>18.0103.0028</v>
          </cell>
        </row>
        <row r="270">
          <cell r="G270" t="str">
            <v>Chụp X-quang xương chính mũi nghiêng hoặc tiếp tuyến</v>
          </cell>
          <cell r="H270" t="str">
            <v>18.0075.0028</v>
          </cell>
        </row>
        <row r="271">
          <cell r="G271" t="str">
            <v>Chụp X-quang xương cổ chân thẳng, nghiêng hoặc chếch</v>
          </cell>
          <cell r="H271" t="str">
            <v>18.0115.0028</v>
          </cell>
        </row>
        <row r="272">
          <cell r="G272" t="str">
            <v>Chụp X-quang xương cổ tay thẳng, nghiêng hoặc chếch</v>
          </cell>
          <cell r="H272" t="str">
            <v>18.0107.0028</v>
          </cell>
        </row>
        <row r="273">
          <cell r="G273" t="str">
            <v>Chụp X-quang xương đòn thẳng hoặc chếch</v>
          </cell>
          <cell r="H273" t="str">
            <v>18.0099.0028</v>
          </cell>
        </row>
        <row r="274">
          <cell r="G274" t="str">
            <v>Chụp X-quang xương đùi thẳng nghiêng</v>
          </cell>
          <cell r="H274" t="str">
            <v>18.0111.0028</v>
          </cell>
        </row>
        <row r="275">
          <cell r="G275" t="str">
            <v>Chụp X-quang xương gót thẳng nghiêng</v>
          </cell>
          <cell r="H275" t="str">
            <v>18.0117.0028</v>
          </cell>
        </row>
        <row r="276">
          <cell r="G276" t="str">
            <v>Chụp X-quang xương ức thẳng, nghiêng</v>
          </cell>
          <cell r="H276" t="str">
            <v>18.0121.0028</v>
          </cell>
        </row>
        <row r="277">
          <cell r="G277" t="str">
            <v>Chụp khu trú dị vật nội nhãn</v>
          </cell>
          <cell r="H277" t="str">
            <v>14.0238.0029</v>
          </cell>
        </row>
        <row r="278">
          <cell r="G278" t="str">
            <v>Chụp lỗ thị giác</v>
          </cell>
          <cell r="H278" t="str">
            <v>14.0239.0029</v>
          </cell>
        </row>
        <row r="279">
          <cell r="G279" t="str">
            <v>Chụp X-quang Blondeau</v>
          </cell>
          <cell r="H279" t="str">
            <v>18.0072.0029</v>
          </cell>
        </row>
        <row r="280">
          <cell r="G280" t="str">
            <v>Chụp X-quang bụng không chuẩn bị thẳng hoặc nghiêng</v>
          </cell>
          <cell r="H280" t="str">
            <v>18.0125.0029</v>
          </cell>
        </row>
        <row r="281">
          <cell r="G281" t="str">
            <v>Chụp X-quang cột sống cổ C1-C2</v>
          </cell>
          <cell r="H281" t="str">
            <v>18.0089.0029</v>
          </cell>
        </row>
        <row r="282">
          <cell r="G282" t="str">
            <v>Chụp X-quang cột sống cổ chếch hai bên</v>
          </cell>
          <cell r="H282" t="str">
            <v>18.0087.0029</v>
          </cell>
        </row>
        <row r="283">
          <cell r="G283" t="str">
            <v>Chụp X-quang cột sống cổ thẳng nghiêng</v>
          </cell>
          <cell r="H283" t="str">
            <v>18.0086.0029</v>
          </cell>
        </row>
        <row r="284">
          <cell r="G284" t="str">
            <v>Chụp X-quang cột sống cùng cụt thẳng nghiêng</v>
          </cell>
          <cell r="H284" t="str">
            <v>18.0096.0029</v>
          </cell>
        </row>
        <row r="285">
          <cell r="G285" t="str">
            <v>Chụp X-quang cột sống ngực thẳng nghiêng hoặc chếch</v>
          </cell>
          <cell r="H285" t="str">
            <v>18.0090.0029</v>
          </cell>
        </row>
        <row r="286">
          <cell r="G286" t="str">
            <v>Chụp X-quang cột sống thắt lưng chếch hai bên</v>
          </cell>
          <cell r="H286" t="str">
            <v>18.0092.0029</v>
          </cell>
        </row>
        <row r="287">
          <cell r="G287" t="str">
            <v>Chụp X-quang cột sống thắt lưng động, gập ưỡn</v>
          </cell>
          <cell r="H287" t="str">
            <v>18.0094.0029</v>
          </cell>
        </row>
        <row r="288">
          <cell r="G288" t="str">
            <v>Chụp X-quang cột sống thắt lưng L5-S1 thẳng nghiêng</v>
          </cell>
          <cell r="H288" t="str">
            <v>18.0093.0029</v>
          </cell>
        </row>
        <row r="289">
          <cell r="G289" t="str">
            <v>Chụp X-quang cột sống thắt lưng thẳng nghiêng</v>
          </cell>
          <cell r="H289" t="str">
            <v>18.0091.0029</v>
          </cell>
        </row>
        <row r="290">
          <cell r="G290" t="str">
            <v>Chụp X-quang hốc mắt thẳng nghiêng</v>
          </cell>
          <cell r="H290" t="str">
            <v>18.0071.0029</v>
          </cell>
        </row>
        <row r="291">
          <cell r="G291" t="str">
            <v>Chụp X-quang khớp gối thẳng, nghiêng hoặc chếch</v>
          </cell>
          <cell r="H291" t="str">
            <v>18.0112.0029</v>
          </cell>
        </row>
        <row r="292">
          <cell r="G292" t="str">
            <v>Chụp X-quang khớp khuỷu thẳng, nghiêng hoặc chếch</v>
          </cell>
          <cell r="H292" t="str">
            <v>18.0104.0029</v>
          </cell>
        </row>
        <row r="293">
          <cell r="G293" t="str">
            <v>Chụp X-quang khớp ức đòn thẳng chếch</v>
          </cell>
          <cell r="H293" t="str">
            <v>18.0122.0029</v>
          </cell>
        </row>
        <row r="294">
          <cell r="G294" t="str">
            <v>Chụp X-quang khớp vai thẳng</v>
          </cell>
          <cell r="H294" t="str">
            <v>18.0100.0029</v>
          </cell>
        </row>
        <row r="295">
          <cell r="G295" t="str">
            <v>Chụp X-quang mặt thẳng nghiêng</v>
          </cell>
          <cell r="H295" t="str">
            <v>18.0068.0029</v>
          </cell>
        </row>
        <row r="296">
          <cell r="G296" t="str">
            <v>Chụp X-quang ngực thẳng</v>
          </cell>
          <cell r="H296" t="str">
            <v>18.0119.0029</v>
          </cell>
        </row>
        <row r="297">
          <cell r="G297" t="str">
            <v>Chụp X-quang phim đo sọ thẳng, nghiêng (Cephalometric)</v>
          </cell>
          <cell r="H297" t="str">
            <v>18.0129.0029</v>
          </cell>
        </row>
        <row r="298">
          <cell r="G298" t="str">
            <v>Chụp X-quang sọ thẳng/nghiêng</v>
          </cell>
          <cell r="H298" t="str">
            <v>18.0067.0029</v>
          </cell>
        </row>
        <row r="299">
          <cell r="G299" t="str">
            <v>Chụp X-quang xương bả vai thẳng nghiêng</v>
          </cell>
          <cell r="H299" t="str">
            <v>18.0102.0029</v>
          </cell>
        </row>
        <row r="300">
          <cell r="G300" t="str">
            <v>Chụp X-quang xương bàn ngón tay thẳng, nghiêng hoặc chếch</v>
          </cell>
          <cell r="H300" t="str">
            <v>18.0108.0029</v>
          </cell>
        </row>
        <row r="301">
          <cell r="G301" t="str">
            <v>Chụp X-quang xương bàn, ngón chân thẳng, nghiêng hoặc chếch</v>
          </cell>
          <cell r="H301" t="str">
            <v>18.0116.0029</v>
          </cell>
        </row>
        <row r="302">
          <cell r="G302" t="str">
            <v>Chụp X-quang xương bánh chè và khớp đùi bánh chè</v>
          </cell>
          <cell r="H302" t="str">
            <v>18.0113.0029</v>
          </cell>
        </row>
        <row r="303">
          <cell r="G303" t="str">
            <v>Chụp X-quang xương cẳng chân thẳng nghiêng</v>
          </cell>
          <cell r="H303" t="str">
            <v>18.0114.0029</v>
          </cell>
        </row>
        <row r="304">
          <cell r="G304" t="str">
            <v>Chụp X-quang xương cẳng tay thẳng nghiêng</v>
          </cell>
          <cell r="H304" t="str">
            <v>18.0106.0029</v>
          </cell>
        </row>
        <row r="305">
          <cell r="G305" t="str">
            <v>Chụp X-quang xương cánh tay thẳng nghiêng</v>
          </cell>
          <cell r="H305" t="str">
            <v>18.0103.0029</v>
          </cell>
        </row>
        <row r="306">
          <cell r="G306" t="str">
            <v>Chụp X-quang xương cổ chân thẳng, nghiêng hoặc chếch</v>
          </cell>
          <cell r="H306" t="str">
            <v>18.0115.0029</v>
          </cell>
        </row>
        <row r="307">
          <cell r="G307" t="str">
            <v>Chụp X-quang xương cổ tay thẳng, nghiêng hoặc chếch</v>
          </cell>
          <cell r="H307" t="str">
            <v>18.0107.0029</v>
          </cell>
        </row>
        <row r="308">
          <cell r="G308" t="str">
            <v>Chụp X-quang xương đùi thẳng nghiêng</v>
          </cell>
          <cell r="H308" t="str">
            <v>18.0111.0029</v>
          </cell>
        </row>
        <row r="309">
          <cell r="G309" t="str">
            <v>Chụp X-quang xương gót thẳng nghiêng</v>
          </cell>
          <cell r="H309" t="str">
            <v>18.0117.0029</v>
          </cell>
        </row>
        <row r="310">
          <cell r="G310" t="str">
            <v>Chụp X-quang xương ức thẳng, nghiêng</v>
          </cell>
          <cell r="H310" t="str">
            <v>18.0121.0029</v>
          </cell>
        </row>
        <row r="311">
          <cell r="G311" t="str">
            <v>Chụp X-quang cột sống cổ động, nghiêng 3 tư thế</v>
          </cell>
          <cell r="H311" t="str">
            <v>18.0088.0030</v>
          </cell>
        </row>
        <row r="312">
          <cell r="G312" t="str">
            <v>Chụp X-quang khớp cùng chậu thẳng chếch hai bên</v>
          </cell>
          <cell r="H312" t="str">
            <v>18.0097.0030</v>
          </cell>
        </row>
        <row r="313">
          <cell r="G313" t="str">
            <v>Chụp X-quang toàn bộ chi dưới thẳng</v>
          </cell>
          <cell r="H313" t="str">
            <v>18.0118.0030</v>
          </cell>
        </row>
        <row r="314">
          <cell r="G314" t="str">
            <v>Chụp X-quang răng cận chóp (Periapical)</v>
          </cell>
          <cell r="H314" t="str">
            <v>18.0081.2002</v>
          </cell>
        </row>
        <row r="315">
          <cell r="G315" t="str">
            <v>Chụp X-quang tử cung vòi trứng</v>
          </cell>
          <cell r="H315" t="str">
            <v>18.0138.0031</v>
          </cell>
        </row>
        <row r="316">
          <cell r="G316" t="str">
            <v>Chụp X-quang bể thận - niệu quản xuôi dòng</v>
          </cell>
          <cell r="H316" t="str">
            <v>18.0141.0032</v>
          </cell>
        </row>
        <row r="317">
          <cell r="G317" t="str">
            <v>Chụp X-quang niệu đồ tĩnh mạch (UIV)</v>
          </cell>
          <cell r="H317" t="str">
            <v>18.0140.0032</v>
          </cell>
        </row>
        <row r="318">
          <cell r="G318" t="str">
            <v>Chụp X-quang niệu đạo bàng quang ngược dòng</v>
          </cell>
          <cell r="H318" t="str">
            <v>18.0143.0033</v>
          </cell>
        </row>
        <row r="319">
          <cell r="G319" t="str">
            <v>Chụp X-quang niệu quản - bể thận ngược dòng</v>
          </cell>
          <cell r="H319" t="str">
            <v>18.0142.0033</v>
          </cell>
        </row>
        <row r="320">
          <cell r="G320" t="str">
            <v>Chụp X-quang thực quản cổ nghiêng</v>
          </cell>
          <cell r="H320" t="str">
            <v>18.0124.0034</v>
          </cell>
        </row>
        <row r="321">
          <cell r="G321" t="str">
            <v>Chụp X-quang ruột non</v>
          </cell>
          <cell r="H321" t="str">
            <v>18.0131.0035</v>
          </cell>
        </row>
        <row r="322">
          <cell r="G322" t="str">
            <v>Chụp X-quang thực quản dạ dày</v>
          </cell>
          <cell r="H322" t="str">
            <v>18.0130.0035</v>
          </cell>
        </row>
        <row r="323">
          <cell r="G323" t="str">
            <v>Chụp X-quang đại tràng</v>
          </cell>
          <cell r="H323" t="str">
            <v>18.0132.0036</v>
          </cell>
        </row>
        <row r="324">
          <cell r="G324" t="str">
            <v>Chụp X-quang số hóa cắt lớp tuyến vú 1 bên (tomosynthesis)</v>
          </cell>
          <cell r="H324" t="str">
            <v>18.0704.0038</v>
          </cell>
        </row>
        <row r="325">
          <cell r="G325" t="str">
            <v>Chụp X-quang ống tuyến sữa</v>
          </cell>
          <cell r="H325" t="str">
            <v>18.0139.0039</v>
          </cell>
        </row>
        <row r="326">
          <cell r="G326" t="str">
            <v>Chụp X-quang tuyến nước bọt</v>
          </cell>
          <cell r="H326" t="str">
            <v>18.0136.0039</v>
          </cell>
        </row>
        <row r="327">
          <cell r="G327" t="str">
            <v>Chụp cắt lớp vi tính bụng - tiểu khung thường quy (từ 1-32 dãy)</v>
          </cell>
          <cell r="H327" t="str">
            <v>18.0220.0040</v>
          </cell>
        </row>
        <row r="328">
          <cell r="G328" t="str">
            <v>Chụp cắt lớp vi tính cột sống cổ không tiêm thuốc cản quang (từ 1- 32 dãy)</v>
          </cell>
          <cell r="H328" t="str">
            <v>18.0255.0040</v>
          </cell>
        </row>
        <row r="329">
          <cell r="G329" t="str">
            <v>Chụp cắt lớp vi tính cột sống ngực không tiêm thuốc cản quang (từ 1- 32 dãy)</v>
          </cell>
          <cell r="H329" t="str">
            <v>18.0257.0040</v>
          </cell>
        </row>
        <row r="330">
          <cell r="G330" t="str">
            <v>Chụp cắt lớp vi tính cột sống thắt lưng không tiêm thuốc cản quang (từ 1- 32 dãy)</v>
          </cell>
          <cell r="H330" t="str">
            <v>18.0259.0040</v>
          </cell>
        </row>
        <row r="331">
          <cell r="G331" t="str">
            <v>Chụp cắt lớp vi tính hàm mặt chùm tia hình nón hàm dưới (Cone-Beam CT)</v>
          </cell>
          <cell r="H331" t="str">
            <v>18.0163.0040</v>
          </cell>
        </row>
        <row r="332">
          <cell r="G332" t="str">
            <v>Chụp cắt lớp vi tính hàm mặt chùm tia hình nón hàm trên (Cone-Beam CT)</v>
          </cell>
          <cell r="H332" t="str">
            <v>18.0162.0040</v>
          </cell>
        </row>
        <row r="333">
          <cell r="G333" t="str">
            <v>Chụp cắt lớp vi tính hàm mặt chùm tia hình nón hàm trên hàm dưới (Cone-Beam CT)</v>
          </cell>
          <cell r="H333" t="str">
            <v>18.0164.0040</v>
          </cell>
        </row>
        <row r="334">
          <cell r="G334" t="str">
            <v>Chụp cắt lớp vi tính hệ tiết niệu thường quy (từ 1-32 dãy)</v>
          </cell>
          <cell r="H334" t="str">
            <v>18.0222.0040</v>
          </cell>
        </row>
        <row r="335">
          <cell r="G335" t="str">
            <v>Chụp cắt lớp vi tính khớp thường quy không tiêm thuốc cản quang (từ 1- 32 dãy)</v>
          </cell>
          <cell r="H335" t="str">
            <v>18.0261.0040</v>
          </cell>
        </row>
        <row r="336">
          <cell r="G336" t="str">
            <v>Chụp cắt lớp vi tính lồng ngực không tiêm thuốc cản quang (từ 1- 32 dãy)</v>
          </cell>
          <cell r="H336" t="str">
            <v>18.0191.0040</v>
          </cell>
        </row>
        <row r="337">
          <cell r="G337" t="str">
            <v>Chụp cắt lớp vi tính nội soi ảo cây phế quản (từ 1- 32 dãy)</v>
          </cell>
          <cell r="H337" t="str">
            <v>18.0195.0040</v>
          </cell>
        </row>
        <row r="338">
          <cell r="G338" t="str">
            <v>Chụp cắt lớp vi tính phổi độ phân giải cao (từ 1- 32 dãy)</v>
          </cell>
          <cell r="H338" t="str">
            <v>18.0193.0040</v>
          </cell>
        </row>
        <row r="339">
          <cell r="G339" t="str">
            <v>Chụp cắt lớp vi tính ruột non (entero-scan) không dùng sonde (từ 1-32 dãy)</v>
          </cell>
          <cell r="H339" t="str">
            <v>18.0227.0040</v>
          </cell>
        </row>
        <row r="340">
          <cell r="G340" t="str">
            <v>Chụp cắt lớp vi tính tầng trên ổ bụng thường quy (gồm: chụp cắt lớp vi tính gan - mật, tụy, lách, dạ dày - tá tràng.v.v.) (từ 1-32 dãy)</v>
          </cell>
          <cell r="H340" t="str">
            <v>18.0219.0040</v>
          </cell>
        </row>
        <row r="341">
          <cell r="G341" t="str">
            <v>Chụp cắt lớp vi tính tiểu khung thường quy (gồm: chụp cắt lớp vi tính tử cung - buồng trứng, tiền liệt tuyến, các khối u vùng tiểu khung.v.v.) (từ 1-32 dãy)</v>
          </cell>
          <cell r="H341" t="str">
            <v>18.0221.0040</v>
          </cell>
        </row>
        <row r="342">
          <cell r="G342" t="str">
            <v>Chụp cắt lớp vi tính tiểu khung thường quy (gồm: chụp cắt lớp vi tính tử cung-buồng trứng, tiền liệt tuyến, các khối u vùng tiểu khung.v.v.)</v>
          </cell>
          <cell r="H342" t="str">
            <v>18.0245.0040</v>
          </cell>
        </row>
        <row r="343">
          <cell r="G343" t="str">
            <v>Chụp cắt lớp vi tính tính điểm vôi hóa mạch vành (từ 1- 32 dãy)</v>
          </cell>
          <cell r="H343" t="str">
            <v>18.0199.0040</v>
          </cell>
        </row>
        <row r="344">
          <cell r="G344" t="str">
            <v>Chụp cắt lớp vi tính xương chi không tiêm thuốc cản quang (từ 1- 32 dãy)</v>
          </cell>
          <cell r="H344" t="str">
            <v>18.0264.0040</v>
          </cell>
        </row>
        <row r="345">
          <cell r="G345" t="str">
            <v>Chụp CLVT hàm - mặt không tiêm thuốc cản quang (từ 1-32 dãy)</v>
          </cell>
          <cell r="H345" t="str">
            <v>18.0155.0040</v>
          </cell>
        </row>
        <row r="346">
          <cell r="G346" t="str">
            <v>Chụp CLVT hàm mặt có dựng hình 3D (từ 1-32 dãy)</v>
          </cell>
          <cell r="H346" t="str">
            <v>18.0161.0040</v>
          </cell>
        </row>
        <row r="347">
          <cell r="G347" t="str">
            <v>Chụp CLVT hàm mặt có ứng dụng phần mềm nha khoa (từ 1-32 dãy)</v>
          </cell>
          <cell r="H347" t="str">
            <v>18.0157.0040</v>
          </cell>
        </row>
        <row r="348">
          <cell r="G348" t="str">
            <v>Chụp CLVT hốc mắt (từ 1-32 dãy)</v>
          </cell>
          <cell r="H348" t="str">
            <v>18.0160.0040</v>
          </cell>
        </row>
        <row r="349">
          <cell r="G349" t="str">
            <v>Chụp CLVT sọ não không tiêm thuốc cản quang (từ 1-32 dãy)</v>
          </cell>
          <cell r="H349" t="str">
            <v>18.0149.0040</v>
          </cell>
        </row>
        <row r="350">
          <cell r="G350" t="str">
            <v>Chụp CLVT tai - xương đá không tiêm thuốc (từ 1-32 dãy)</v>
          </cell>
          <cell r="H350" t="str">
            <v>18.0158.0040</v>
          </cell>
        </row>
        <row r="351">
          <cell r="G351" t="str">
            <v>Xạ trị sử dụng CT mô phỏng</v>
          </cell>
          <cell r="H351" t="str">
            <v>12.0421.0041</v>
          </cell>
        </row>
        <row r="352">
          <cell r="G352" t="str">
            <v>Chụp cắt lớp vi tính bụng - tiểu khung thường quy (từ 1-32 dãy)</v>
          </cell>
          <cell r="H352" t="str">
            <v>18.0220.0041</v>
          </cell>
        </row>
        <row r="353">
          <cell r="G353" t="str">
            <v>Chụp cắt lớp vi tính cột sống cổ có tiêm thuốc cản quang (từ 1- 32 dãy)</v>
          </cell>
          <cell r="H353" t="str">
            <v>18.0256.0041</v>
          </cell>
        </row>
        <row r="354">
          <cell r="G354" t="str">
            <v>Chụp cắt lớp vi tính cột sống ngực có tiêm thuốc cản quang (từ 1- 32 dãy)</v>
          </cell>
          <cell r="H354" t="str">
            <v>18.0258.0041</v>
          </cell>
        </row>
        <row r="355">
          <cell r="G355" t="str">
            <v>Chụp cắt lớp vi tính cột sống thắt lưng có tiêm thuốc cản quang (từ 1- 32 dãy)</v>
          </cell>
          <cell r="H355" t="str">
            <v>18.0260.0041</v>
          </cell>
        </row>
        <row r="356">
          <cell r="G356" t="str">
            <v>Chụp cắt lớp vi tính đại tràng (colo-scan) dùng dịch hoặc hơi có nội soi ảo (từ 1-32 dãy)</v>
          </cell>
          <cell r="H356" t="str">
            <v>18.0229.0041</v>
          </cell>
        </row>
        <row r="357">
          <cell r="G357" t="str">
            <v>Chụp cắt lớp vi tính động mạch chủ - chậu (từ 1-32 dãy)</v>
          </cell>
          <cell r="H357" t="str">
            <v>18.0230.0041</v>
          </cell>
        </row>
        <row r="358">
          <cell r="G358" t="str">
            <v>Chụp cắt lớp vi tính động mạch chủ ngực (từ 1- 32 dãy)</v>
          </cell>
          <cell r="H358" t="str">
            <v>18.0197.0041</v>
          </cell>
        </row>
        <row r="359">
          <cell r="G359" t="str">
            <v>Chụp cắt lớp vi tính động mạch phổi (từ 1- 32 dãy)</v>
          </cell>
          <cell r="H359" t="str">
            <v>18.0196.0041</v>
          </cell>
        </row>
        <row r="360">
          <cell r="G360" t="str">
            <v>Chụp cắt lớp vi tính động mạch vành, tim (từ 1- 32 dãy)</v>
          </cell>
          <cell r="H360" t="str">
            <v>18.0198.0041</v>
          </cell>
        </row>
        <row r="361">
          <cell r="G361" t="str">
            <v>Chụp cắt lớp vi tính gan có dựng hình đường mật (từ 1-32 dãy)</v>
          </cell>
          <cell r="H361" t="str">
            <v>18.0225.0041</v>
          </cell>
        </row>
        <row r="362">
          <cell r="G362" t="str">
            <v>Chụp cắt lớp vi tính hệ tiết niệu có khảo sát mạch thận và/hoặc dựng hình đường bài xuất (từ 1-32 dãy)</v>
          </cell>
          <cell r="H362" t="str">
            <v>18.0224.0041</v>
          </cell>
        </row>
        <row r="363">
          <cell r="G363" t="str">
            <v>Chụp cắt lớp vi tính hệ tiết niệu thường quy (từ 1-32 dãy)</v>
          </cell>
          <cell r="H363" t="str">
            <v>18.0222.0041</v>
          </cell>
        </row>
        <row r="364">
          <cell r="G364" t="str">
            <v>Chụp cắt lớp vi tính khớp có tiêm thuốc cản quang vào ổ khớp (từ 1- 32 dãy)</v>
          </cell>
          <cell r="H364" t="str">
            <v>18.0263.0041</v>
          </cell>
        </row>
        <row r="365">
          <cell r="G365" t="str">
            <v>Chụp cắt lớp vi tính khớp thường quy có tiêm thuốc cản quang (từ 1- 32 dãy)</v>
          </cell>
          <cell r="H365" t="str">
            <v>18.0262.0041</v>
          </cell>
        </row>
        <row r="366">
          <cell r="G366" t="str">
            <v>Chụp cắt lớp vi tính lồng ngực có tiêm thuốc cản quang (từ 1- 32 dãy)</v>
          </cell>
          <cell r="H366" t="str">
            <v>18.0192.0041</v>
          </cell>
        </row>
        <row r="367">
          <cell r="G367" t="str">
            <v>Chụp cắt lớp vi tính mạch máu chi dưới (từ 1- 32 dãy)</v>
          </cell>
          <cell r="H367" t="str">
            <v>18.0267.0041</v>
          </cell>
        </row>
        <row r="368">
          <cell r="G368" t="str">
            <v>Chụp cắt lớp vi tính mạch máu chi trên (từ 1- 32 dãy)</v>
          </cell>
          <cell r="H368" t="str">
            <v>18.0266.0041</v>
          </cell>
        </row>
        <row r="369">
          <cell r="G369" t="str">
            <v>Chụp cắt lớp vi tính ruột non (entero-scan) có dùng sonde (từ 1-32 dãy)</v>
          </cell>
          <cell r="H369" t="str">
            <v>18.0228.0041</v>
          </cell>
        </row>
        <row r="370">
          <cell r="G370" t="str">
            <v>Chụp cắt lớp vi tính tạng khảo sát huyết động học khối u (CT perfusion) (từ 1-32 dãy)</v>
          </cell>
          <cell r="H370" t="str">
            <v>18.0226.0041</v>
          </cell>
        </row>
        <row r="371">
          <cell r="G371" t="str">
            <v>Chụp cắt lớp vi tính tầng trên ổ bụng có khảo sát mạch các tạng (bao gồm mạch: gan, tụy, lách và mạch khối u) (từ 1-32 dãy)</v>
          </cell>
          <cell r="H371" t="str">
            <v>18.0223.0041</v>
          </cell>
        </row>
        <row r="372">
          <cell r="G372" t="str">
            <v>Chụp cắt lớp vi tính tầng trên ổ bụng thường quy (gồm: chụp cắt lớp vi tính gan - mật, tụy, lách, dạ dày - tá tràng.v.v.) (từ 1-32 dãy)</v>
          </cell>
          <cell r="H372" t="str">
            <v>18.0219.0041</v>
          </cell>
        </row>
        <row r="373">
          <cell r="G373" t="str">
            <v>Chụp cắt lớp vi tính tiểu khung thường quy (gồm: chụp cắt lớp vi tính tử cung - buồng trứng, tiền liệt tuyến, các khối u vùng tiểu khung.v.v.) (từ 1-32 dãy)</v>
          </cell>
          <cell r="H373" t="str">
            <v>18.0221.0041</v>
          </cell>
        </row>
        <row r="374">
          <cell r="G374" t="str">
            <v>Chụp cắt lớp vi tính tiểu khung thường quy (gồm: chụp cắt lớp vi tính tử cung-buồng trứng, tiền liệt tuyến, các khối u vùng tiểu khung.v.v.)</v>
          </cell>
          <cell r="H374" t="str">
            <v>18.0245.0041</v>
          </cell>
        </row>
        <row r="375">
          <cell r="G375" t="str">
            <v>Chụp cắt lớp vi tính xương chi có tiêm thuốc cản quang (từ 1- 32 dãy)</v>
          </cell>
          <cell r="H375" t="str">
            <v>18.0265.0041</v>
          </cell>
        </row>
        <row r="376">
          <cell r="G376" t="str">
            <v>Chụp CLVT hàm - mặt có tiêm thuốc cản quang (từ 1-32 dãy)</v>
          </cell>
          <cell r="H376" t="str">
            <v>18.0156.0041</v>
          </cell>
        </row>
        <row r="377">
          <cell r="G377" t="str">
            <v>Chụp CLVT hệ động mạch cảnh có tiêm thuốc cản quang (từ 1-32 dãy)</v>
          </cell>
          <cell r="H377" t="str">
            <v>18.0151.0041</v>
          </cell>
        </row>
        <row r="378">
          <cell r="G378" t="str">
            <v>Chụp CLVT hốc mắt (từ 1-32 dãy)</v>
          </cell>
          <cell r="H378" t="str">
            <v>18.0160.0041</v>
          </cell>
        </row>
        <row r="379">
          <cell r="G379" t="str">
            <v>Chụp CLVT mạch máu não (từ 1-32 dãy)</v>
          </cell>
          <cell r="H379" t="str">
            <v>18.0153.0041</v>
          </cell>
        </row>
        <row r="380">
          <cell r="G380" t="str">
            <v>Chụp CLVT sọ não có dựng hình 3D (từ 1-32 dãy)</v>
          </cell>
          <cell r="H380" t="str">
            <v>18.0154.0041</v>
          </cell>
        </row>
        <row r="381">
          <cell r="G381" t="str">
            <v>Chụp CLVT sọ não có tiêm thuốc cản quang (từ 1-32 dãy)</v>
          </cell>
          <cell r="H381" t="str">
            <v>18.0150.0041</v>
          </cell>
        </row>
        <row r="382">
          <cell r="G382" t="str">
            <v>Chụp CLVT tai - xương đá có tiêm thuốc cản quang (từ 1-32 dãy)</v>
          </cell>
          <cell r="H382" t="str">
            <v>18.0159.0041</v>
          </cell>
        </row>
        <row r="383">
          <cell r="G383" t="str">
            <v>Chụp CLVT tưới máu não (CT perfusion) (từ 1-32 dãy)</v>
          </cell>
          <cell r="H383" t="str">
            <v>18.0152.0041</v>
          </cell>
        </row>
        <row r="384">
          <cell r="G384" t="str">
            <v>Chụp cắt lớp vi tính bụng-tiểu khung thường quy (từ 64-128 dãy)</v>
          </cell>
          <cell r="H384" t="str">
            <v>18.0232.0042</v>
          </cell>
        </row>
        <row r="385">
          <cell r="G385" t="str">
            <v>Chụp cắt lớp vi tính cột sống cổ có tiêm thuốc cản quang (từ 64-128 dãy)</v>
          </cell>
          <cell r="H385" t="str">
            <v>18.0269.0042</v>
          </cell>
        </row>
        <row r="386">
          <cell r="G386" t="str">
            <v>Chụp cắt lớp vi tính cột sống ngực có tiêm thuốc cản quang (từ 64-128 dãy)</v>
          </cell>
          <cell r="H386" t="str">
            <v>18.0271.0042</v>
          </cell>
        </row>
        <row r="387">
          <cell r="G387" t="str">
            <v>Chụp cắt lớp vi tính cột sống thắt lưng có tiêm thuốc cản quang (từ 64-128 dãy)</v>
          </cell>
          <cell r="H387" t="str">
            <v>18.0273.0042</v>
          </cell>
        </row>
        <row r="388">
          <cell r="G388" t="str">
            <v>Chụp cắt lớp vi tính đại tràng (colo-scan) dùng dịch hoặc hơi có nội soi ảo (từ 64-128 dãy)</v>
          </cell>
          <cell r="H388" t="str">
            <v>18.0241.0042</v>
          </cell>
        </row>
        <row r="389">
          <cell r="G389" t="str">
            <v>Chụp cắt lớp vi tính động mạch chủ - chậu (từ 64-128 dãy)</v>
          </cell>
          <cell r="H389" t="str">
            <v>18.0242.0042</v>
          </cell>
        </row>
        <row r="390">
          <cell r="G390" t="str">
            <v>Chụp cắt lớp vi tính động mạch chủ ngực (từ 64-128 dãy)</v>
          </cell>
          <cell r="H390" t="str">
            <v>18.0206.0042</v>
          </cell>
        </row>
        <row r="391">
          <cell r="G391" t="str">
            <v>Chụp cắt lớp vi tính động mạch phổi (từ 64-128 dãy)</v>
          </cell>
          <cell r="H391" t="str">
            <v>18.0205.0042</v>
          </cell>
        </row>
        <row r="392">
          <cell r="G392" t="str">
            <v>Chụp cắt lớp vi tính động mạch vành, tim (từ 64-128 dãy)</v>
          </cell>
          <cell r="H392" t="str">
            <v>18.0207.0042</v>
          </cell>
        </row>
        <row r="393">
          <cell r="G393" t="str">
            <v>Chụp cắt lớp vi tính gan có dựng hình đường mật (từ 64-128 dãy)</v>
          </cell>
          <cell r="H393" t="str">
            <v>18.0237.0042</v>
          </cell>
        </row>
        <row r="394">
          <cell r="G394" t="str">
            <v>Chụp cắt lớp vi tính hệ tiết niệu có khảo sát mạch thận và/hoặc dựng hình đường bài xuất (từ 64-128 dãy)</v>
          </cell>
          <cell r="H394" t="str">
            <v>18.0236.0042</v>
          </cell>
        </row>
        <row r="395">
          <cell r="G395" t="str">
            <v>Chụp cắt lớp vi tính hệ tiết niệu thường quy (từ 64-128 dãy)</v>
          </cell>
          <cell r="H395" t="str">
            <v>18.0234.0042</v>
          </cell>
        </row>
        <row r="396">
          <cell r="G396" t="str">
            <v>Chụp cắt lớp vi tính khớp có tiêm thuốc cản quang vào ổ khớp (từ 64-128 dãy)</v>
          </cell>
          <cell r="H396" t="str">
            <v>18.0276.0042</v>
          </cell>
        </row>
        <row r="397">
          <cell r="G397" t="str">
            <v>Chụp cắt lớp vi tính khớp thường quy có tiêm thuốc cản quang (từ 64-128 dãy)</v>
          </cell>
          <cell r="H397" t="str">
            <v>18.0275.0042</v>
          </cell>
        </row>
        <row r="398">
          <cell r="G398" t="str">
            <v>Chụp cắt lớp vi tính lồng ngực có tiêm thuốc cản quang (từ 64-128 dãy)</v>
          </cell>
          <cell r="H398" t="str">
            <v>18.0201.0042</v>
          </cell>
        </row>
        <row r="399">
          <cell r="G399" t="str">
            <v>Chụp cắt lớp vi tính mạch máu chi dưới (từ 64-128 dãy)</v>
          </cell>
          <cell r="H399" t="str">
            <v>18.0281.0042</v>
          </cell>
        </row>
        <row r="400">
          <cell r="G400" t="str">
            <v>Chụp cắt lớp vi tính mạch máu chi trên (từ 64-128 dãy)</v>
          </cell>
          <cell r="H400" t="str">
            <v>18.0280.0042</v>
          </cell>
        </row>
        <row r="401">
          <cell r="G401" t="str">
            <v>Chụp cắt lớp vi tính ruột non (entero-scan) có dùng sonde (từ 64-128 dãy)</v>
          </cell>
          <cell r="H401" t="str">
            <v>18.0240.0042</v>
          </cell>
        </row>
        <row r="402">
          <cell r="G402" t="str">
            <v>Chụp cắt lớp vi tính tạng khảo sát huyết động học khối u (CT perfusion) (từ 64-128 dãy)</v>
          </cell>
          <cell r="H402" t="str">
            <v>18.0238.0042</v>
          </cell>
        </row>
        <row r="403">
          <cell r="G403" t="str">
            <v>Chụp cắt lớp vi tính tầng trên ổ bụng có khảo sát mạch các tạng (bao gồm mạch: gan, tụy, lách và mạch khối u) (từ 64-128 dãy)</v>
          </cell>
          <cell r="H403" t="str">
            <v>18.0235.0042</v>
          </cell>
        </row>
        <row r="404">
          <cell r="G404" t="str">
            <v>Chụp cắt lớp vi tính tầng trên ổ bụng thường quy (gồm: chụp cắt lớp vi tính gan - mật, tụy, lách, dạ dày - tá tràng.v.v.) (từ 64-128 dãy)</v>
          </cell>
          <cell r="H404" t="str">
            <v>18.0231.0042</v>
          </cell>
        </row>
        <row r="405">
          <cell r="G405" t="str">
            <v>Chụp cắt lớp vi tính tiểu khung thường quy (gồm: chụp cắt lớp vi tính tử cung - buồng trứng, tiền liệt tuyến, các khối u vùng tiểu khung.v.v.) (từ 64-128 dãy)</v>
          </cell>
          <cell r="H405" t="str">
            <v>18.0233.0042</v>
          </cell>
        </row>
        <row r="406">
          <cell r="G406" t="str">
            <v>Chụp cắt lớp vi tính tiểu khung thường quy (gồm: chụp cắt lớp vi tính tử cung-buồng trứng, tiền liệt tuyến, các khối u vùng tiểu khung.v.v.)</v>
          </cell>
          <cell r="H406" t="str">
            <v>18.0245.0042</v>
          </cell>
        </row>
        <row r="407">
          <cell r="G407" t="str">
            <v>Chụp cắt lớp vi tính xương chi có tiêm thuốc cản quang (từ 64-128 dãy)</v>
          </cell>
          <cell r="H407" t="str">
            <v>18.0278.0042</v>
          </cell>
        </row>
        <row r="408">
          <cell r="G408" t="str">
            <v>Chụp CLVT hàm - mặt có tiêm thuốc cản quang (từ 64-128 dãy)</v>
          </cell>
          <cell r="H408" t="str">
            <v>18.0172.0042</v>
          </cell>
        </row>
        <row r="409">
          <cell r="G409" t="str">
            <v>Chụp CLVT hệ động mạch cảnh có tiêm thuốc cản quang (từ 64-128 dãy)</v>
          </cell>
          <cell r="H409" t="str">
            <v>18.0167.0042</v>
          </cell>
        </row>
        <row r="410">
          <cell r="G410" t="str">
            <v>Chụp CLVT hốc mắt (từ 64-128 dãy)</v>
          </cell>
          <cell r="H410" t="str">
            <v>18.0176.0042</v>
          </cell>
        </row>
        <row r="411">
          <cell r="G411" t="str">
            <v>Chụp CLVT mạch máu não (từ 64-128 dãy)</v>
          </cell>
          <cell r="H411" t="str">
            <v>18.0169.0042</v>
          </cell>
        </row>
        <row r="412">
          <cell r="G412" t="str">
            <v>Chụp CLVT sọ não có dựng hình 3D (từ 64-128 dãy)</v>
          </cell>
          <cell r="H412" t="str">
            <v>18.0170.0042</v>
          </cell>
        </row>
        <row r="413">
          <cell r="G413" t="str">
            <v>Chụp CLVT sọ não có tiêm thuốc cản quang (từ 64-128 dãy)</v>
          </cell>
          <cell r="H413" t="str">
            <v>18.0166.0042</v>
          </cell>
        </row>
        <row r="414">
          <cell r="G414" t="str">
            <v>Chụp CLVT tai - xương đá có tiêm thuốc cản quang (từ 64-128 dãy)</v>
          </cell>
          <cell r="H414" t="str">
            <v>18.0175.0042</v>
          </cell>
        </row>
        <row r="415">
          <cell r="G415" t="str">
            <v>Chụp CLVT tưới máu não (CT perfusion) (từ 64-128 dãy)</v>
          </cell>
          <cell r="H415" t="str">
            <v>18.0168.0042</v>
          </cell>
        </row>
        <row r="416">
          <cell r="G416" t="str">
            <v>Chụp cắt lớp vi tính bụng-tiểu khung thường quy (từ 64-128 dãy)</v>
          </cell>
          <cell r="H416" t="str">
            <v>18.0232.0043</v>
          </cell>
        </row>
        <row r="417">
          <cell r="G417" t="str">
            <v>Chụp cắt lớp vi tính cột sống cổ không tiêm thuốc cản quang (từ 64-128 dãy)</v>
          </cell>
          <cell r="H417" t="str">
            <v>18.0268.0043</v>
          </cell>
        </row>
        <row r="418">
          <cell r="G418" t="str">
            <v>Chụp cắt lớp vi tính cột sống ngực không tiêm thuốc cản quang (từ 64-128 dãy)</v>
          </cell>
          <cell r="H418" t="str">
            <v>18.0270.0043</v>
          </cell>
        </row>
        <row r="419">
          <cell r="G419" t="str">
            <v>Chụp cắt lớp vi tính cột sống thắt lưng không tiêm thuốc cản quang (từ 64-128 dãy)</v>
          </cell>
          <cell r="H419" t="str">
            <v>18.0272.0043</v>
          </cell>
        </row>
        <row r="420">
          <cell r="G420" t="str">
            <v>Chụp cắt lớp vi tính hệ tiết niệu thường quy (từ 64-128 dãy)</v>
          </cell>
          <cell r="H420" t="str">
            <v>18.0234.0043</v>
          </cell>
        </row>
        <row r="421">
          <cell r="G421" t="str">
            <v>Chụp cắt lớp vi tính khớp thường quy không tiêm thuốc cản quang (từ 64-128 dãy)</v>
          </cell>
          <cell r="H421" t="str">
            <v>18.0274.0043</v>
          </cell>
        </row>
        <row r="422">
          <cell r="G422" t="str">
            <v>Chụp cắt lớp vi tính lồng ngực không tiêm thuốc cản quang (từ 64-128 dãy)</v>
          </cell>
          <cell r="H422" t="str">
            <v>18.0200.0043</v>
          </cell>
        </row>
        <row r="423">
          <cell r="G423" t="str">
            <v>Chụp cắt lớp vi tính nội soi ảo cây phế quản (từ 64-128 dãy)</v>
          </cell>
          <cell r="H423" t="str">
            <v>18.0204.0043</v>
          </cell>
        </row>
        <row r="424">
          <cell r="G424" t="str">
            <v>Chụp cắt lớp vi tính phổi độ phân giải cao (từ 64-128 dãy)</v>
          </cell>
          <cell r="H424" t="str">
            <v>18.0202.0043</v>
          </cell>
        </row>
        <row r="425">
          <cell r="G425" t="str">
            <v>Chụp cắt lớp vi tính ruột non (entero-scan) không dùng sonde (từ 64-128 dãy)</v>
          </cell>
          <cell r="H425" t="str">
            <v>18.0239.0043</v>
          </cell>
        </row>
        <row r="426">
          <cell r="G426" t="str">
            <v>Chụp cắt lớp vi tính tầng trên ổ bụng thường quy (gồm: chụp cắt lớp vi tính gan - mật, tụy, lách, dạ dày - tá tràng.v.v.) (từ 64-128 dãy)</v>
          </cell>
          <cell r="H426" t="str">
            <v>18.0231.0043</v>
          </cell>
        </row>
        <row r="427">
          <cell r="G427" t="str">
            <v>Chụp cắt lớp vi tính tiểu khung thường quy (gồm: chụp cắt lớp vi tính tử cung - buồng trứng, tiền liệt tuyến, các khối u vùng tiểu khung.v.v.) (từ 64-128 dãy)</v>
          </cell>
          <cell r="H427" t="str">
            <v>18.0233.0043</v>
          </cell>
        </row>
        <row r="428">
          <cell r="G428" t="str">
            <v>Chụp cắt lớp vi tính tiểu khung thường quy (gồm: chụp cắt lớp vi tính tử cung-buồng trứng, tiền liệt tuyến, các khối u vùng tiểu khung.v.v.)</v>
          </cell>
          <cell r="H428" t="str">
            <v>18.0245.0043</v>
          </cell>
        </row>
        <row r="429">
          <cell r="G429" t="str">
            <v>Chụp cắt lớp vi tính tính điểm vôi hóa mạch vành (từ 64-128 dãy)</v>
          </cell>
          <cell r="H429" t="str">
            <v>18.0208.0043</v>
          </cell>
        </row>
        <row r="430">
          <cell r="G430" t="str">
            <v>Chụp cắt lớp vi tính xương chi không tiêm thuốc cản quang (từ 64-128 dãy)</v>
          </cell>
          <cell r="H430" t="str">
            <v>18.0277.0043</v>
          </cell>
        </row>
        <row r="431">
          <cell r="G431" t="str">
            <v>Chụp CLVT hàm - mặt không tiêm thuốc cản quang (từ 64-128 dãy)</v>
          </cell>
          <cell r="H431" t="str">
            <v>18.0171.0043</v>
          </cell>
        </row>
        <row r="432">
          <cell r="G432" t="str">
            <v>Chụp CLVT hàm mặt có dựng hình 3D (từ 64-128 dãy)</v>
          </cell>
          <cell r="H432" t="str">
            <v>18.0177.0043</v>
          </cell>
        </row>
        <row r="433">
          <cell r="G433" t="str">
            <v>Chụp CLVT hàm mặt có ứng dụng phần mềm nha khoa (từ 64-128 dãy)</v>
          </cell>
          <cell r="H433" t="str">
            <v>18.0173.0043</v>
          </cell>
        </row>
        <row r="434">
          <cell r="G434" t="str">
            <v>Chụp CLVT hốc mắt (từ 64-128 dãy)</v>
          </cell>
          <cell r="H434" t="str">
            <v>18.0176.0043</v>
          </cell>
        </row>
        <row r="435">
          <cell r="G435" t="str">
            <v>Chụp CLVT sọ não không tiêm thuốc cản quang (từ 64-128 dãy)</v>
          </cell>
          <cell r="H435" t="str">
            <v>18.0165.0043</v>
          </cell>
        </row>
        <row r="436">
          <cell r="G436" t="str">
            <v>Chụp CLVT tai - xương đá không tiêm thuốc (từ 64-128 dãy)</v>
          </cell>
          <cell r="H436" t="str">
            <v>18.0174.0043</v>
          </cell>
        </row>
        <row r="437">
          <cell r="G437" t="str">
            <v>Chụp cắt lớp vi tính tầm soát toàn thân (từ 64-128 dãy)</v>
          </cell>
          <cell r="H437" t="str">
            <v>18.0279.0044</v>
          </cell>
        </row>
        <row r="438">
          <cell r="G438" t="str">
            <v>Chụp cắt lớp vi tính tầm soát toàn thân (từ 64-128 dãy)</v>
          </cell>
          <cell r="H438" t="str">
            <v>18.0279.0045</v>
          </cell>
        </row>
        <row r="439">
          <cell r="G439" t="str">
            <v>Chụp cắt lớp vi tính bụng - tiểu khung thường quy (từ ≥ 256 dãy)</v>
          </cell>
          <cell r="H439" t="str">
            <v>18.0244.0046</v>
          </cell>
        </row>
        <row r="440">
          <cell r="G440" t="str">
            <v>Chụp cắt lớp vi tính cột sống cổ có tiêm thuốc cản quang (từ ≥256 dãy)</v>
          </cell>
          <cell r="H440" t="str">
            <v>18.0283.0046</v>
          </cell>
        </row>
        <row r="441">
          <cell r="G441" t="str">
            <v>Chụp cắt lớp vi tính cột sống ngực có tiêm thuốc cản quang (từ ≥256 dãy)</v>
          </cell>
          <cell r="H441" t="str">
            <v>18.0285.0046</v>
          </cell>
        </row>
        <row r="442">
          <cell r="G442" t="str">
            <v>Chụp cắt lớp vi tính cột sống thắt lưng có tiêm thuốc cản quang (từ ≥256 dãy)</v>
          </cell>
          <cell r="H442" t="str">
            <v>18.0287.0046</v>
          </cell>
        </row>
        <row r="443">
          <cell r="G443" t="str">
            <v>Chụp cắt lớp vi tính đại tràng (colo-scan) dùng dịch hoặc hơi có nội soi ảo (từ ≥ 256 dãy)</v>
          </cell>
          <cell r="H443" t="str">
            <v>18.0253.0046</v>
          </cell>
        </row>
        <row r="444">
          <cell r="G444" t="str">
            <v>Chụp cắt lớp vi tính động mạch chủ ngực (từ ≥ 256 dãy)</v>
          </cell>
          <cell r="H444" t="str">
            <v>18.0215.0046</v>
          </cell>
        </row>
        <row r="445">
          <cell r="G445" t="str">
            <v>Chụp cắt lớp vi tính động mạch chủ-chậu (từ ≥ 256 dãy)</v>
          </cell>
          <cell r="H445" t="str">
            <v>18.0254.0046</v>
          </cell>
        </row>
        <row r="446">
          <cell r="G446" t="str">
            <v>Chụp cắt lớp vi tính động mạch phổi (từ ≥ 256 dãy)</v>
          </cell>
          <cell r="H446" t="str">
            <v>18.0214.0046</v>
          </cell>
        </row>
        <row r="447">
          <cell r="G447" t="str">
            <v>Chụp cắt lớp vi tính động mạch vành, tim có dùng thuốc beta block (từ ≥ 256 dãy)</v>
          </cell>
          <cell r="H447" t="str">
            <v>18.0216.0046</v>
          </cell>
        </row>
        <row r="448">
          <cell r="G448" t="str">
            <v>Chụp cắt lớp vi tính động mạch vành, tim không dùng thuốc beta block (từ ≥ 256 dãy)</v>
          </cell>
          <cell r="H448" t="str">
            <v>18.0217.0046</v>
          </cell>
        </row>
        <row r="449">
          <cell r="G449" t="str">
            <v>Chụp cắt lớp vi tính gan có dựng hình đường mật (từ ≥ 256 dãy)</v>
          </cell>
          <cell r="H449" t="str">
            <v>18.0249.0046</v>
          </cell>
        </row>
        <row r="450">
          <cell r="G450" t="str">
            <v>Chụp cắt lớp vi tính hệ tiết niệu có khảo sát mạch thận và/hoặc dựng hình đường bài xuất (từ ≥ 256 dãy)</v>
          </cell>
          <cell r="H450" t="str">
            <v>18.0248.0046</v>
          </cell>
        </row>
        <row r="451">
          <cell r="G451" t="str">
            <v>Chụp cắt lớp vi tính hệ tiết niệu thường quy (từ ≥ 256 dãy)</v>
          </cell>
          <cell r="H451" t="str">
            <v>18.0246.0046</v>
          </cell>
        </row>
        <row r="452">
          <cell r="G452" t="str">
            <v>Chụp cắt lớp vi tính khớp có tiêm thuốc cản quang vào ổ khớp (từ ≥256 dãy)</v>
          </cell>
          <cell r="H452" t="str">
            <v>18.0290.0046</v>
          </cell>
        </row>
        <row r="453">
          <cell r="G453" t="str">
            <v>Chụp cắt lớp vi tính khớp thường quy có tiêm thuốc cản quang (từ ≥256 dãy)</v>
          </cell>
          <cell r="H453" t="str">
            <v>18.0289.0046</v>
          </cell>
        </row>
        <row r="454">
          <cell r="G454" t="str">
            <v>Chụp cắt lớp vi tính lồng ngực có tiêm thuốc cản quang (từ ≥ 256 dãy)</v>
          </cell>
          <cell r="H454" t="str">
            <v>18.0210.0046</v>
          </cell>
        </row>
        <row r="455">
          <cell r="G455" t="str">
            <v>Chụp cắt lớp vi tính mạch máu chi dưới (từ ≥256 dãy)</v>
          </cell>
          <cell r="H455" t="str">
            <v>18.0295.0046</v>
          </cell>
        </row>
        <row r="456">
          <cell r="G456" t="str">
            <v>Chụp cắt lớp vi tính mạch máu chi trên (từ ≥256 dãy)</v>
          </cell>
          <cell r="H456" t="str">
            <v>18.0294.0046</v>
          </cell>
        </row>
        <row r="457">
          <cell r="G457" t="str">
            <v>Chụp cắt lớp vi tính ruột non (entero-scan) có dùng sonde (từ ≥ 256 dãy)</v>
          </cell>
          <cell r="H457" t="str">
            <v>18.0252.0046</v>
          </cell>
        </row>
        <row r="458">
          <cell r="G458" t="str">
            <v>Chụp cắt lớp vi tính tạng khảo sát huyết động học khối u (CT perfusion) (từ ≥ 256 dãy)</v>
          </cell>
          <cell r="H458" t="str">
            <v>18.0250.0046</v>
          </cell>
        </row>
        <row r="459">
          <cell r="G459" t="str">
            <v>Chụp cắt lớp vi tính tầng trên ổ bụng có khảo sát mạch các tạng (bao gồm mạch: gan, tụy, lách và mạch khối u) (từ ≥ 256 dãy)</v>
          </cell>
          <cell r="H459" t="str">
            <v>18.0247.0046</v>
          </cell>
        </row>
        <row r="460">
          <cell r="G460" t="str">
            <v>Chụp cắt lớp vi tính tầng trên ổ bụng thường quy (gồm: chụp cắt lớp vi tính gan - mật, tụy, lách, dạ dày - tá tràng.v.v.) (từ ≥ 256 dãy)</v>
          </cell>
          <cell r="H460" t="str">
            <v>18.0243.0046</v>
          </cell>
        </row>
        <row r="461">
          <cell r="G461" t="str">
            <v>Chụp cắt lớp vi tính tiểu khung thường quy (gồm: chụp cắt lớp vi tính tử cung-buồng trứng, tiền liệt tuyến, các khối u vùng tiểu khung.v.v.)</v>
          </cell>
          <cell r="H461" t="str">
            <v>18.0245.0046</v>
          </cell>
        </row>
        <row r="462">
          <cell r="G462" t="str">
            <v>Chụp cắt lớp vi tính xương chi có tiêm thuốc cản quang (từ ≥256 dãy)</v>
          </cell>
          <cell r="H462" t="str">
            <v>18.0292.0046</v>
          </cell>
        </row>
        <row r="463">
          <cell r="G463" t="str">
            <v>Chụp CLVT hàm - mặt có tiêm thuốc cản quang (từ ≥ 256 dãy)</v>
          </cell>
          <cell r="H463" t="str">
            <v>18.0185.0046</v>
          </cell>
        </row>
        <row r="464">
          <cell r="G464" t="str">
            <v>Chụp CLVT hệ động mạch cảnh có tiêm thuốc cản quang (từ ≥ 256 dãy)</v>
          </cell>
          <cell r="H464" t="str">
            <v>18.0180.0046</v>
          </cell>
        </row>
        <row r="465">
          <cell r="G465" t="str">
            <v>Chụp CLVT mạch máu não (từ ≥ 256 dãy)</v>
          </cell>
          <cell r="H465" t="str">
            <v>18.0182.0046</v>
          </cell>
        </row>
        <row r="466">
          <cell r="G466" t="str">
            <v>Chụp CLVT sọ não có tiêm thuốc cản quang (từ ≥ 256 dãy)</v>
          </cell>
          <cell r="H466" t="str">
            <v>18.0179.0046</v>
          </cell>
        </row>
        <row r="467">
          <cell r="G467" t="str">
            <v>Chụp CLVT tai - xương đá có tiêm thuốc cản quang (từ ≥ 256 dãy)</v>
          </cell>
          <cell r="H467" t="str">
            <v>18.0188.0046</v>
          </cell>
        </row>
        <row r="468">
          <cell r="G468" t="str">
            <v>Chụp CLVT tưới máu não (CT perfusion) (từ ≥ 256 dãy)</v>
          </cell>
          <cell r="H468" t="str">
            <v>18.0181.0046</v>
          </cell>
        </row>
        <row r="469">
          <cell r="G469" t="str">
            <v>Chụp cắt lớp vi tính bụng - tiểu khung thường quy (từ ≥ 256 dãy)</v>
          </cell>
          <cell r="H469" t="str">
            <v>18.0244.0047</v>
          </cell>
        </row>
        <row r="470">
          <cell r="G470" t="str">
            <v>Chụp cắt lớp vi tính cột sống cổ không tiêm thuốc cản quang (từ ≥256 dãy)</v>
          </cell>
          <cell r="H470" t="str">
            <v>18.0282.0047</v>
          </cell>
        </row>
        <row r="471">
          <cell r="G471" t="str">
            <v>Chụp cắt lớp vi tính cột sống ngực không tiêm thuốc cản quang (từ ≥256 dãy)</v>
          </cell>
          <cell r="H471" t="str">
            <v>18.0284.0047</v>
          </cell>
        </row>
        <row r="472">
          <cell r="G472" t="str">
            <v>Chụp cắt lớp vi tính cột sống thắt lưng không tiêm thuốc cản quang (từ ≥256 dãy)</v>
          </cell>
          <cell r="H472" t="str">
            <v>18.0286.0047</v>
          </cell>
        </row>
        <row r="473">
          <cell r="G473" t="str">
            <v>Chụp cắt lớp vi tính hệ tiết niệu thường quy (từ ≥ 256 dãy)</v>
          </cell>
          <cell r="H473" t="str">
            <v>18.0246.0047</v>
          </cell>
        </row>
        <row r="474">
          <cell r="G474" t="str">
            <v>Chụp cắt lớp vi tính khớp thường quy không tiêm thuốc cản quang (từ ≥256 dãy)</v>
          </cell>
          <cell r="H474" t="str">
            <v>18.0288.0047</v>
          </cell>
        </row>
        <row r="475">
          <cell r="G475" t="str">
            <v>Chụp cắt lớp vi tính lồng ngực không tiêm thuốc cản quang (từ ≥ 256 dãy)</v>
          </cell>
          <cell r="H475" t="str">
            <v>18.0209.0047</v>
          </cell>
        </row>
        <row r="476">
          <cell r="G476" t="str">
            <v>Chụp cắt lớp vi tính nội soi ảo cây phế quản (từ ≥ 256 dãy)</v>
          </cell>
          <cell r="H476" t="str">
            <v>18.0213.0047</v>
          </cell>
        </row>
        <row r="477">
          <cell r="G477" t="str">
            <v>Chụp cắt lớp vi tính phổi độ phân giải cao (từ ≥ 256 dãy)</v>
          </cell>
          <cell r="H477" t="str">
            <v>18.0211.0047</v>
          </cell>
        </row>
        <row r="478">
          <cell r="G478" t="str">
            <v>Chụp cắt lớp vi tính phổi liều thấp tầm soát u (từ ≥ 256 dãy)</v>
          </cell>
          <cell r="H478" t="str">
            <v>18.0212.0047</v>
          </cell>
        </row>
        <row r="479">
          <cell r="G479" t="str">
            <v>Chụp cắt lớp vi tính ruột non (entero-scan) không dùng sonde (từ ≥ 256 dãy)</v>
          </cell>
          <cell r="H479" t="str">
            <v>18.0251.0047</v>
          </cell>
        </row>
        <row r="480">
          <cell r="G480" t="str">
            <v>Chụp cắt lớp vi tính tầng trên ổ bụng thường quy (gồm: chụp cắt lớp vi tính gan - mật, tụy, lách, dạ dày - tá tràng.v.v.) (từ ≥ 256 dãy)</v>
          </cell>
          <cell r="H480" t="str">
            <v>18.0243.0047</v>
          </cell>
        </row>
        <row r="481">
          <cell r="G481" t="str">
            <v>Chụp cắt lớp vi tính tiểu khung thường quy (gồm: chụp cắt lớp vi tính tử cung-buồng trứng, tiền liệt tuyến, các khối u vùng tiểu khung.v.v.)</v>
          </cell>
          <cell r="H481" t="str">
            <v>18.0245.0047</v>
          </cell>
        </row>
        <row r="482">
          <cell r="G482" t="str">
            <v>Chụp cắt lớp vi tính tính điểm vôi hóa mạch vành (từ ≥ 256 dãy)</v>
          </cell>
          <cell r="H482" t="str">
            <v>18.0218.0047</v>
          </cell>
        </row>
        <row r="483">
          <cell r="G483" t="str">
            <v>Chụp cắt lớp vi tính xương chi không tiêm thuốc cản quang (từ ≥256 dãy)</v>
          </cell>
          <cell r="H483" t="str">
            <v>18.0291.0047</v>
          </cell>
        </row>
        <row r="484">
          <cell r="G484" t="str">
            <v>Chụp CLVT hàm - mặt không tiêm thuốc cản quang (từ ≥ 256 dãy)</v>
          </cell>
          <cell r="H484" t="str">
            <v>18.0184.0047</v>
          </cell>
        </row>
        <row r="485">
          <cell r="G485" t="str">
            <v>Chụp CLVT hàm mặt có dựng hình 3D (từ ≥ 256 dãy)</v>
          </cell>
          <cell r="H485" t="str">
            <v>18.0190.0047</v>
          </cell>
        </row>
        <row r="486">
          <cell r="G486" t="str">
            <v>Chụp CLVT hàm mặt có ứng dụng phần mềm nha khoa (từ ≥ 256 dãy)</v>
          </cell>
          <cell r="H486" t="str">
            <v>18.0186.0047</v>
          </cell>
        </row>
        <row r="487">
          <cell r="G487" t="str">
            <v>Chụp CLVT hốc mắt (từ ≥ 256 dãy)</v>
          </cell>
          <cell r="H487" t="str">
            <v>18.0189.0047</v>
          </cell>
        </row>
        <row r="488">
          <cell r="G488" t="str">
            <v>Chụp CLVT sọ não có dựng hình 3D (từ ≥ 256 dãy)</v>
          </cell>
          <cell r="H488" t="str">
            <v>18.0183.0047</v>
          </cell>
        </row>
        <row r="489">
          <cell r="G489" t="str">
            <v>Chụp CLVT sọ não không tiêm thuốc cản quang (từ ≥ 256 dãy)</v>
          </cell>
          <cell r="H489" t="str">
            <v>18.0178.0047</v>
          </cell>
        </row>
        <row r="490">
          <cell r="G490" t="str">
            <v>Chụp CLVT tai - xương đá không tiêm thuốc (từ ≥ 256 dãy)</v>
          </cell>
          <cell r="H490" t="str">
            <v>18.0187.0047</v>
          </cell>
        </row>
        <row r="491">
          <cell r="G491" t="str">
            <v>Chụp cắt lớp vi tính tầm soát toàn thân (từ ≥256 dãy)</v>
          </cell>
          <cell r="H491" t="str">
            <v>18.0293.0048</v>
          </cell>
        </row>
        <row r="492">
          <cell r="G492" t="str">
            <v>Chụp cắt lớp vi tính tầm soát toàn thân (từ ≥256 dãy)</v>
          </cell>
          <cell r="H492" t="str">
            <v>18.0293.0049</v>
          </cell>
        </row>
        <row r="493">
          <cell r="G493" t="str">
            <v>PET/CT</v>
          </cell>
          <cell r="H493" t="str">
            <v>03.1119.0050</v>
          </cell>
        </row>
        <row r="494">
          <cell r="G494" t="str">
            <v>PET/CT</v>
          </cell>
          <cell r="H494" t="str">
            <v>19.0222.0050</v>
          </cell>
        </row>
        <row r="495">
          <cell r="G495" t="str">
            <v>PET/CT chẩn đoán bệnh Alzheimer với ¹⁸FDG</v>
          </cell>
          <cell r="H495" t="str">
            <v>19.0241.0050</v>
          </cell>
        </row>
        <row r="496">
          <cell r="G496" t="str">
            <v>PET/CT chẩn đoán bệnh chuyển hóa glucose cơ tim với ¹⁸FDG</v>
          </cell>
          <cell r="H496" t="str">
            <v>19.0262.0050</v>
          </cell>
        </row>
        <row r="497">
          <cell r="G497" t="str">
            <v>PET/CT chẩn đoán bệnh động kinh với ¹⁸FDG</v>
          </cell>
          <cell r="H497" t="str">
            <v>19.0242.0050</v>
          </cell>
        </row>
        <row r="498">
          <cell r="G498" t="str">
            <v>PET/CT chẩn đoán bệnh hệ thần kinh</v>
          </cell>
          <cell r="H498" t="str">
            <v>19.0238.0050</v>
          </cell>
        </row>
        <row r="499">
          <cell r="G499" t="str">
            <v>PET/CT chẩn đoán bệnh hệ thần kinh với ¹⁸FDG</v>
          </cell>
          <cell r="H499" t="str">
            <v>19.0239.0050</v>
          </cell>
        </row>
        <row r="500">
          <cell r="G500" t="str">
            <v>PET/CT chẩn đoán bệnh nhiễm trùng</v>
          </cell>
          <cell r="H500" t="str">
            <v>19.0270.0050</v>
          </cell>
        </row>
        <row r="501">
          <cell r="G501" t="str">
            <v>PET/CT chẩn đoán bệnh Parkinson với ¹⁸FDG</v>
          </cell>
          <cell r="H501" t="str">
            <v>19.0243.0050</v>
          </cell>
        </row>
        <row r="502">
          <cell r="G502" t="str">
            <v>PET/CT chẩn đoán bệnh sa sút trí tuệ với ¹⁸FDG</v>
          </cell>
          <cell r="H502" t="str">
            <v>19.0240.0050</v>
          </cell>
        </row>
        <row r="503">
          <cell r="G503" t="str">
            <v>PET/CT chẩn đoán bệnh thiếu máu cơ tim với ¹⁸FDG</v>
          </cell>
          <cell r="H503" t="str">
            <v>19.0268.0050</v>
          </cell>
        </row>
        <row r="504">
          <cell r="G504" t="str">
            <v>PET/CT chẩn đoán bệnh tim mạch</v>
          </cell>
          <cell r="H504" t="str">
            <v>19.0259.0050</v>
          </cell>
        </row>
        <row r="505">
          <cell r="G505" t="str">
            <v>PET/CT chẩn đoán bệnh tim mạch với ¹⁸FDG</v>
          </cell>
          <cell r="H505" t="str">
            <v>19.0267.0050</v>
          </cell>
        </row>
        <row r="506">
          <cell r="G506" t="str">
            <v>PET/CT chẩn đoán khối u</v>
          </cell>
          <cell r="H506" t="str">
            <v>19.0223.0050</v>
          </cell>
        </row>
        <row r="507">
          <cell r="G507" t="str">
            <v>PET/CT chẩn đoán khối u với ¹⁸FDG</v>
          </cell>
          <cell r="H507" t="str">
            <v>19.0224.0050</v>
          </cell>
        </row>
        <row r="508">
          <cell r="G508" t="str">
            <v>PET/CT chẩn đoán suy giảm trí nhớ (dimentia)</v>
          </cell>
          <cell r="H508" t="str">
            <v>19.0257.0050</v>
          </cell>
        </row>
        <row r="509">
          <cell r="G509" t="str">
            <v>PET/CT đánh giá sự sống còn của cơ tim với ¹⁸FDG</v>
          </cell>
          <cell r="H509" t="str">
            <v>19.0269.0050</v>
          </cell>
        </row>
        <row r="510">
          <cell r="G510" t="str">
            <v>PET/CT trong bệnh viêm nhiễm với ¹⁸FDG</v>
          </cell>
          <cell r="H510" t="str">
            <v>19.0271.0050</v>
          </cell>
        </row>
        <row r="511">
          <cell r="G511" t="str">
            <v>PET/CT mô phỏng xạ trị</v>
          </cell>
          <cell r="H511" t="str">
            <v>19.0278.0051</v>
          </cell>
        </row>
        <row r="512">
          <cell r="G512" t="str">
            <v>Chụp các động mạch tủy [dưới DSA]</v>
          </cell>
          <cell r="H512" t="str">
            <v>18.0508.0052</v>
          </cell>
        </row>
        <row r="513">
          <cell r="G513" t="str">
            <v>Chụp động mạch các loại chọc kim trực tiếp số hóa xóa nền (DSA)</v>
          </cell>
          <cell r="H513" t="str">
            <v>18.0515.0052</v>
          </cell>
        </row>
        <row r="514">
          <cell r="G514" t="str">
            <v>Chụp động mạch chậu số hóa xóa nền (DSA)</v>
          </cell>
          <cell r="H514" t="str">
            <v>18.0504.0052</v>
          </cell>
        </row>
        <row r="515">
          <cell r="G515" t="str">
            <v>Chụp động mạch chi (trên, dưới) số hóa xóa nền (DSA)</v>
          </cell>
          <cell r="H515" t="str">
            <v>18.0505.0052</v>
          </cell>
        </row>
        <row r="516">
          <cell r="G516" t="str">
            <v>Chụp động mạch chủ số hóa xóa nền (DSA)</v>
          </cell>
          <cell r="H516" t="str">
            <v>18.0503.0052</v>
          </cell>
        </row>
        <row r="517">
          <cell r="G517" t="str">
            <v>Chụp động mạch mạc treo số hóa xóa nền (DSA)</v>
          </cell>
          <cell r="H517" t="str">
            <v>18.0510.0052</v>
          </cell>
        </row>
        <row r="518">
          <cell r="G518" t="str">
            <v>Chụp động mạch não số hóa xóa nền (DSA)</v>
          </cell>
          <cell r="H518" t="str">
            <v>18.0501.0052</v>
          </cell>
        </row>
        <row r="519">
          <cell r="G519" t="str">
            <v>Chụp động mạch phế quản số hóa xóa nền (DSA)</v>
          </cell>
          <cell r="H519" t="str">
            <v>18.0507.0052</v>
          </cell>
        </row>
        <row r="520">
          <cell r="G520" t="str">
            <v>Chụp động mạch phổi số hóa xóa nền (DSA)</v>
          </cell>
          <cell r="H520" t="str">
            <v>18.0506.0052</v>
          </cell>
        </row>
        <row r="521">
          <cell r="G521" t="str">
            <v>Chụp động mạch tạng (gan, lách, thận, tử cung, sinh dục..) số hóa xóa nền (DSA)</v>
          </cell>
          <cell r="H521" t="str">
            <v>18.0509.0052</v>
          </cell>
        </row>
        <row r="522">
          <cell r="G522" t="str">
            <v>Chụp mạch vùng đầu mặt cổ số hóa xóa nền (DSA)</v>
          </cell>
          <cell r="H522" t="str">
            <v>18.0502.0052</v>
          </cell>
        </row>
        <row r="523">
          <cell r="G523" t="str">
            <v>Chụp tĩnh mạch chi số hóa xóa nền (DSA)</v>
          </cell>
          <cell r="H523" t="str">
            <v>18.0514.0052</v>
          </cell>
        </row>
        <row r="524">
          <cell r="G524" t="str">
            <v>Chụp tĩnh mạch lách - cửa đo áp lực số hóa xóa nền (DSA)</v>
          </cell>
          <cell r="H524" t="str">
            <v>18.0513.0052</v>
          </cell>
        </row>
        <row r="525">
          <cell r="G525" t="str">
            <v>Chụp tĩnh mạch lách - cửa số hóa xóa nền (DSA)</v>
          </cell>
          <cell r="H525" t="str">
            <v>18.0512.0052</v>
          </cell>
        </row>
        <row r="526">
          <cell r="G526" t="str">
            <v>Chụp tĩnh mạch số hóa xóa nền (DSA)</v>
          </cell>
          <cell r="H526" t="str">
            <v>18.0511.0052</v>
          </cell>
        </row>
        <row r="527">
          <cell r="G527" t="str">
            <v>Chụp và điều trị bơm thuốc tiêu sợi huyết tại chỗ mạch chi qua ống thông số hóa xóa nền</v>
          </cell>
          <cell r="H527" t="str">
            <v>18.0524.0052</v>
          </cell>
        </row>
        <row r="528">
          <cell r="G528" t="str">
            <v>Chụp và nong cầu nối mạch chi (trên, dưới) số hóa xóa nền</v>
          </cell>
          <cell r="H528" t="str">
            <v>18.0521.0052</v>
          </cell>
        </row>
        <row r="529">
          <cell r="G529" t="str">
            <v>Chụp động mạch vành</v>
          </cell>
          <cell r="H529" t="str">
            <v>02.0437.0053</v>
          </cell>
        </row>
        <row r="530">
          <cell r="G530" t="str">
            <v>Thông tim chẩn đoán (dưới DSA)</v>
          </cell>
          <cell r="H530" t="str">
            <v>02.0125.0053</v>
          </cell>
        </row>
        <row r="531">
          <cell r="G531" t="str">
            <v>Thông tim và chụp buồng tim cản quang</v>
          </cell>
          <cell r="H531" t="str">
            <v>02.0126.0053</v>
          </cell>
        </row>
        <row r="532">
          <cell r="G532" t="str">
            <v>Chụp động mạch vành</v>
          </cell>
          <cell r="H532" t="str">
            <v>18.0657.0053</v>
          </cell>
        </row>
        <row r="533">
          <cell r="G533" t="str">
            <v>Thông tim ống lớn [dưới DSA]</v>
          </cell>
          <cell r="H533" t="str">
            <v>18.0661.0053</v>
          </cell>
        </row>
        <row r="534">
          <cell r="G534" t="str">
            <v>Thông tim chẩn đoán (dưới DSA)</v>
          </cell>
          <cell r="H534" t="str">
            <v>21.0002.0053</v>
          </cell>
        </row>
        <row r="535">
          <cell r="G535" t="str">
            <v>Bít lỗ thông liên nhĩ/liên thất/ống động mạch</v>
          </cell>
          <cell r="H535" t="str">
            <v>02.0069.0054</v>
          </cell>
        </row>
        <row r="536">
          <cell r="G536" t="str">
            <v>Bít ống động mạch bằng dụng cụ qua da</v>
          </cell>
          <cell r="H536" t="str">
            <v>02.0467.0054</v>
          </cell>
        </row>
        <row r="537">
          <cell r="G537" t="str">
            <v>Bít thông liên nhĩ bằng dụng cụ qua da</v>
          </cell>
          <cell r="H537" t="str">
            <v>02.0465.0054</v>
          </cell>
        </row>
        <row r="538">
          <cell r="G538" t="str">
            <v>Bít thông liên thất bằng dụng cụ qua da</v>
          </cell>
          <cell r="H538" t="str">
            <v>02.0466.0054</v>
          </cell>
        </row>
        <row r="539">
          <cell r="G539" t="str">
            <v>Bít tiểu nhĩ trái bằng dụng cụ nhằm ngăn ngừa biến cố tắc mạch ở người bệnh rung nhĩ</v>
          </cell>
          <cell r="H539" t="str">
            <v>02.0070.0054</v>
          </cell>
        </row>
        <row r="540">
          <cell r="G540" t="str">
            <v>Đặt bóng đối xung động mạch chủ</v>
          </cell>
          <cell r="H540" t="str">
            <v>02.0081.0054</v>
          </cell>
        </row>
        <row r="541">
          <cell r="G541" t="str">
            <v>Đặt coil bít ống động mạch</v>
          </cell>
          <cell r="H541" t="str">
            <v>02.0084.0054</v>
          </cell>
        </row>
        <row r="542">
          <cell r="G542" t="str">
            <v>Đặt dù lọc máu động mạch trong can thiệp nội mạch máu</v>
          </cell>
          <cell r="H542" t="str">
            <v>02.0079.0054</v>
          </cell>
        </row>
        <row r="543">
          <cell r="G543" t="str">
            <v>Đặt filter lọc máu tĩnh mạch chủ</v>
          </cell>
          <cell r="H543" t="str">
            <v>02.0078.0054</v>
          </cell>
        </row>
        <row r="544">
          <cell r="G544" t="str">
            <v>Đặt stent ống động mạch</v>
          </cell>
          <cell r="H544" t="str">
            <v>02.0080.0054</v>
          </cell>
        </row>
        <row r="545">
          <cell r="G545" t="str">
            <v>Điều trị bằng tế bào gốc ở người bệnh sau nhồi máu cơ tim cấp</v>
          </cell>
          <cell r="H545" t="str">
            <v>02.0090.0054</v>
          </cell>
        </row>
        <row r="546">
          <cell r="G546" t="str">
            <v>Đóng các lỗ rò động mạch, tĩnh mạch</v>
          </cell>
          <cell r="H546" t="str">
            <v>02.0092.0054</v>
          </cell>
        </row>
        <row r="547">
          <cell r="G547" t="str">
            <v>Hút huyết khối trong động mạch vành</v>
          </cell>
          <cell r="H547" t="str">
            <v>02.0440.0054</v>
          </cell>
        </row>
        <row r="548">
          <cell r="G548" t="str">
            <v>Khoan các tổn thương vôi hóa ở động mạch</v>
          </cell>
          <cell r="H548" t="str">
            <v>02.0099.0054</v>
          </cell>
        </row>
        <row r="549">
          <cell r="G549" t="str">
            <v>Nong hẹp eo động mạch chủ</v>
          </cell>
          <cell r="H549" t="str">
            <v>02.0105.0054</v>
          </cell>
        </row>
        <row r="550">
          <cell r="G550" t="str">
            <v>Nong hẹp van 2 lá bằng bóng Inoue</v>
          </cell>
          <cell r="H550" t="str">
            <v>02.0103.0054</v>
          </cell>
        </row>
        <row r="551">
          <cell r="G551" t="str">
            <v>Nong màng ngoài tim bằng bóng trong điều trị tràn dịch màng ngoài tim mạn tính</v>
          </cell>
          <cell r="H551" t="str">
            <v>02.0107.0054</v>
          </cell>
        </row>
        <row r="552">
          <cell r="G552" t="str">
            <v>Nong và đặt stent các động mạch khác</v>
          </cell>
          <cell r="H552" t="str">
            <v>02.0102.0054</v>
          </cell>
        </row>
        <row r="553">
          <cell r="G553" t="str">
            <v>Nong và đặt stent động mạch vành</v>
          </cell>
          <cell r="H553" t="str">
            <v>02.0101.0054</v>
          </cell>
        </row>
        <row r="554">
          <cell r="G554" t="str">
            <v>Nong van động mạch chủ</v>
          </cell>
          <cell r="H554" t="str">
            <v>02.0104.0054</v>
          </cell>
        </row>
        <row r="555">
          <cell r="G555" t="str">
            <v>Nong van động mạch phổi</v>
          </cell>
          <cell r="H555" t="str">
            <v>02.0106.0054</v>
          </cell>
        </row>
        <row r="556">
          <cell r="G556" t="str">
            <v>Sửa van hai lá qua đường ống thông (Mitraclip)</v>
          </cell>
          <cell r="H556" t="str">
            <v>02.0441.0054</v>
          </cell>
        </row>
        <row r="557">
          <cell r="G557" t="str">
            <v>Thay van động mạch chủ qua da</v>
          </cell>
          <cell r="H557" t="str">
            <v>02.0122.0054</v>
          </cell>
        </row>
        <row r="558">
          <cell r="G558" t="str">
            <v>Triệt đốt thần kinh giao cảm động mạch thận bằng năng lượng sóng tần số radio qua đường ống thông trong điều trị tăng huyết áp kháng trị</v>
          </cell>
          <cell r="H558" t="str">
            <v>02.0127.0054</v>
          </cell>
        </row>
        <row r="559">
          <cell r="G559" t="str">
            <v>Bít lỗ thông liên nhĩ/liên thất/ống động mạch</v>
          </cell>
          <cell r="H559" t="str">
            <v>03.2270.0054</v>
          </cell>
        </row>
        <row r="560">
          <cell r="G560" t="str">
            <v>Đặt coil bít ống động mạch</v>
          </cell>
          <cell r="H560" t="str">
            <v>03.2311.0054</v>
          </cell>
        </row>
        <row r="561">
          <cell r="G561" t="str">
            <v>Đặt dù lọc máu động mạch</v>
          </cell>
          <cell r="H561" t="str">
            <v>03.2293.0054</v>
          </cell>
        </row>
        <row r="562">
          <cell r="G562" t="str">
            <v>Đặt filter lọc máu tĩnh mạch chủ</v>
          </cell>
          <cell r="H562" t="str">
            <v>03.2291.0054</v>
          </cell>
        </row>
        <row r="563">
          <cell r="G563" t="str">
            <v>Đặt stent động mạch cảnh</v>
          </cell>
          <cell r="H563" t="str">
            <v>03.2300.0054</v>
          </cell>
        </row>
        <row r="564">
          <cell r="G564" t="str">
            <v>Đặt stent động mạch thận</v>
          </cell>
          <cell r="H564" t="str">
            <v>03.2302.0054</v>
          </cell>
        </row>
        <row r="565">
          <cell r="G565" t="str">
            <v>Đặt stent động mạch vành</v>
          </cell>
          <cell r="H565" t="str">
            <v>03.2299.0054</v>
          </cell>
        </row>
        <row r="566">
          <cell r="G566" t="str">
            <v>Đặt stent ống động mạch</v>
          </cell>
          <cell r="H566" t="str">
            <v>03.2303.0054</v>
          </cell>
        </row>
        <row r="567">
          <cell r="G567" t="str">
            <v>Đặt stent phình động mạch chủ</v>
          </cell>
          <cell r="H567" t="str">
            <v>03.2306.0054</v>
          </cell>
        </row>
        <row r="568">
          <cell r="G568" t="str">
            <v>Đặt stent tĩnh mạch phổi</v>
          </cell>
          <cell r="H568" t="str">
            <v>03.2279.0054</v>
          </cell>
        </row>
        <row r="569">
          <cell r="G569" t="str">
            <v>Đóng lỗ rò động mạch vành</v>
          </cell>
          <cell r="H569" t="str">
            <v>03.2283.0054</v>
          </cell>
        </row>
        <row r="570">
          <cell r="G570" t="str">
            <v>Khoan các tổn thương vôi hóa ở động mạch</v>
          </cell>
          <cell r="H570" t="str">
            <v>03.2310.0054</v>
          </cell>
        </row>
        <row r="571">
          <cell r="G571" t="str">
            <v>Lấy dị vật trong buồng tim</v>
          </cell>
          <cell r="H571" t="str">
            <v>03.2286.0054</v>
          </cell>
        </row>
        <row r="572">
          <cell r="G572" t="str">
            <v>Nong động mạch thận</v>
          </cell>
          <cell r="H572" t="str">
            <v>03.2361.0054</v>
          </cell>
        </row>
        <row r="573">
          <cell r="G573" t="str">
            <v>Nong hẹp eo động mạch chủ</v>
          </cell>
          <cell r="H573" t="str">
            <v>03.2297.0054</v>
          </cell>
        </row>
        <row r="574">
          <cell r="G574" t="str">
            <v>Nong hẹp nhánh động mạch phổi</v>
          </cell>
          <cell r="H574" t="str">
            <v>03.2276.0054</v>
          </cell>
        </row>
        <row r="575">
          <cell r="G575" t="str">
            <v>Nong hẹp tĩnh mạch phổi</v>
          </cell>
          <cell r="H575" t="str">
            <v>03.2277.0054</v>
          </cell>
        </row>
        <row r="576">
          <cell r="G576" t="str">
            <v>Nong hẹp van 2 lá bằng bóng Inoue</v>
          </cell>
          <cell r="H576" t="str">
            <v>03.2304.0054</v>
          </cell>
        </row>
        <row r="577">
          <cell r="G577" t="str">
            <v>Nong mạch/đặt stent mạch các loại </v>
          </cell>
          <cell r="H577" t="str">
            <v>03.2313.0054</v>
          </cell>
        </row>
        <row r="578">
          <cell r="G578" t="str">
            <v>Nong rộng van tim</v>
          </cell>
          <cell r="H578" t="str">
            <v>03.2308.0054</v>
          </cell>
        </row>
        <row r="579">
          <cell r="G579" t="str">
            <v>Nong van động mạch chủ</v>
          </cell>
          <cell r="H579" t="str">
            <v>03.2296.0054</v>
          </cell>
        </row>
        <row r="580">
          <cell r="G580" t="str">
            <v>Nong van động mạch phổi</v>
          </cell>
          <cell r="H580" t="str">
            <v>03.2298.0054</v>
          </cell>
        </row>
        <row r="581">
          <cell r="G581" t="str">
            <v>Phá vách liên nhĩ</v>
          </cell>
          <cell r="H581" t="str">
            <v>03.2275.0054</v>
          </cell>
        </row>
        <row r="582">
          <cell r="G582" t="str">
            <v>Thay van 2 lá qua da</v>
          </cell>
          <cell r="H582" t="str">
            <v>03.2282.0054</v>
          </cell>
        </row>
        <row r="583">
          <cell r="G583" t="str">
            <v>Thay van động mạch chủ qua da</v>
          </cell>
          <cell r="H583" t="str">
            <v>03.2281.0054</v>
          </cell>
        </row>
        <row r="584">
          <cell r="G584" t="str">
            <v>Thông tim ống lớn và chụp buồng tim cản quang</v>
          </cell>
          <cell r="H584" t="str">
            <v>03.2309.0054</v>
          </cell>
        </row>
        <row r="585">
          <cell r="G585" t="str">
            <v>Bít ống động mạch [dưới DSA]</v>
          </cell>
          <cell r="H585" t="str">
            <v>18.0667.0054</v>
          </cell>
        </row>
        <row r="586">
          <cell r="G586" t="str">
            <v>Bít thông liên nhĩ [dưới DSA]</v>
          </cell>
          <cell r="H586" t="str">
            <v>18.0665.0054</v>
          </cell>
        </row>
        <row r="587">
          <cell r="G587" t="str">
            <v>Bít thông liên thất [dưới DSA]</v>
          </cell>
          <cell r="H587" t="str">
            <v>18.0666.0054</v>
          </cell>
        </row>
        <row r="588">
          <cell r="G588" t="str">
            <v>Chụp, nong động mạch vành bằng bóng</v>
          </cell>
          <cell r="H588" t="str">
            <v>18.0658.0054</v>
          </cell>
        </row>
        <row r="589">
          <cell r="G589" t="str">
            <v>Chụp, nong và đặt stent động mạch vành</v>
          </cell>
          <cell r="H589" t="str">
            <v>18.0659.0054</v>
          </cell>
        </row>
        <row r="590">
          <cell r="G590" t="str">
            <v>Nong van động mạch chủ [dưới DSA]</v>
          </cell>
          <cell r="H590" t="str">
            <v>18.0663.0054</v>
          </cell>
        </row>
        <row r="591">
          <cell r="G591" t="str">
            <v>Nong van động mạch phổi [dưới DSA]</v>
          </cell>
          <cell r="H591" t="str">
            <v>18.0664.0054</v>
          </cell>
        </row>
        <row r="592">
          <cell r="G592" t="str">
            <v>Nong van hai lá [dưới DSA]</v>
          </cell>
          <cell r="H592" t="str">
            <v>18.0662.0054</v>
          </cell>
        </row>
        <row r="593">
          <cell r="G593" t="str">
            <v>Đặt stent graft điều trị bệnh lý động mạch chủ</v>
          </cell>
          <cell r="H593" t="str">
            <v>02.0468.0055</v>
          </cell>
        </row>
        <row r="594">
          <cell r="G594" t="str">
            <v>Đặt stent hẹp động mạch chủ</v>
          </cell>
          <cell r="H594" t="str">
            <v>02.0083.0055</v>
          </cell>
        </row>
        <row r="595">
          <cell r="G595" t="str">
            <v>Đặt stent phình động mạch chủ</v>
          </cell>
          <cell r="H595" t="str">
            <v>02.0082.0055</v>
          </cell>
        </row>
        <row r="596">
          <cell r="G596" t="str">
            <v>Nong hẹp eo động mạch chủ + đặt stent</v>
          </cell>
          <cell r="H596" t="str">
            <v>02.0108.0055</v>
          </cell>
        </row>
        <row r="597">
          <cell r="G597" t="str">
            <v>Nong và đặt stent động mạch thận</v>
          </cell>
          <cell r="H597" t="str">
            <v>02.0442.0055</v>
          </cell>
        </row>
        <row r="598">
          <cell r="G598" t="str">
            <v>Đặt bóng dội ngược động mạch chủ</v>
          </cell>
          <cell r="H598" t="str">
            <v>03.2305.0055</v>
          </cell>
        </row>
        <row r="599">
          <cell r="G599" t="str">
            <v>Đặt stent động mạch ngoại biên</v>
          </cell>
          <cell r="H599" t="str">
            <v>03.2301.0055</v>
          </cell>
        </row>
        <row r="600">
          <cell r="G600" t="str">
            <v>Đặt stent hẹp động mạch chủ</v>
          </cell>
          <cell r="H600" t="str">
            <v>03.2307.0055</v>
          </cell>
        </row>
        <row r="601">
          <cell r="G601" t="str">
            <v>Đặt stent hẹp eo động mạch chủ</v>
          </cell>
          <cell r="H601" t="str">
            <v>03.2280.0055</v>
          </cell>
        </row>
        <row r="602">
          <cell r="G602" t="str">
            <v>Nong động mạch cảnh</v>
          </cell>
          <cell r="H602" t="str">
            <v>03.2294.0055</v>
          </cell>
        </row>
        <row r="603">
          <cell r="G603" t="str">
            <v>Nong động mạch ngoại biên</v>
          </cell>
          <cell r="H603" t="str">
            <v>03.2295.0055</v>
          </cell>
        </row>
        <row r="604">
          <cell r="G604" t="str">
            <v>Tách van động mạch phổi trong teo van động mạch phổi bằng sóng cao tần và bóng qua da</v>
          </cell>
          <cell r="H604" t="str">
            <v>03.2287.0055</v>
          </cell>
        </row>
        <row r="605">
          <cell r="G605" t="str">
            <v>Chụp nong động mạch ngoại biên bằng bóng [dưới DSA]</v>
          </cell>
          <cell r="H605" t="str">
            <v>18.0672.0055</v>
          </cell>
        </row>
        <row r="606">
          <cell r="G606" t="str">
            <v>Chụp và can thiệp mạch chủ bụng số hóa xóa nền</v>
          </cell>
          <cell r="H606" t="str">
            <v>18.0517.0055</v>
          </cell>
        </row>
        <row r="607">
          <cell r="G607" t="str">
            <v>Chụp và can thiệp mạch chủ ngực số hóa xóa nền</v>
          </cell>
          <cell r="H607" t="str">
            <v>18.0516.0055</v>
          </cell>
        </row>
        <row r="608">
          <cell r="G608" t="str">
            <v>Chụp và can thiệp tĩnh mạch chi (trên, dưới) số hóa xóa nền</v>
          </cell>
          <cell r="H608" t="str">
            <v>18.0522.0055</v>
          </cell>
        </row>
        <row r="609">
          <cell r="G609" t="str">
            <v>Chụp và đặt lưới lọc tĩnh mạch chủ số hóa xóa nền</v>
          </cell>
          <cell r="H609" t="str">
            <v>18.0527.0055</v>
          </cell>
        </row>
        <row r="610">
          <cell r="G610" t="str">
            <v>Chụp và điều trị lấy huyết khối qua ống thông điều trị tắc mạch chi số hóa xóa nền</v>
          </cell>
          <cell r="H610" t="str">
            <v>18.0525.0055</v>
          </cell>
        </row>
        <row r="611">
          <cell r="G611" t="str">
            <v>Chụp và nong động mạch chi (trên, dưới) số hóa xóa nền</v>
          </cell>
          <cell r="H611" t="str">
            <v>18.0518.0055</v>
          </cell>
        </row>
        <row r="612">
          <cell r="G612" t="str">
            <v>Chụp và nút mạch dị dạng mạch chi (trên, dưới) số hóa xóa nền</v>
          </cell>
          <cell r="H612" t="str">
            <v>18.0520.0055</v>
          </cell>
        </row>
        <row r="613">
          <cell r="G613" t="str">
            <v>Chụp, nong động mạch và đặt stent [dưới DSA]</v>
          </cell>
          <cell r="H613" t="str">
            <v>18.0673.0055</v>
          </cell>
        </row>
        <row r="614">
          <cell r="G614" t="str">
            <v>Chụp, nong và đặt stent động mạch chi (trên, dưới) số hóa xóa nền</v>
          </cell>
          <cell r="H614" t="str">
            <v>18.0519.0055</v>
          </cell>
        </row>
        <row r="615">
          <cell r="G615" t="str">
            <v>Đặt stent động mạch chủ [dưới DSA]</v>
          </cell>
          <cell r="H615" t="str">
            <v>18.0675.0055</v>
          </cell>
        </row>
        <row r="616">
          <cell r="G616" t="str">
            <v>Chụp và can thiệp động mạch chủ ngực dưới X-quang tăng sáng</v>
          </cell>
          <cell r="H616" t="str">
            <v>18.0449.0056</v>
          </cell>
        </row>
        <row r="617">
          <cell r="G617" t="str">
            <v>Thông động mạch cảnh trong, xoang hang</v>
          </cell>
          <cell r="H617" t="str">
            <v>03.2320.0057</v>
          </cell>
        </row>
        <row r="618">
          <cell r="G618" t="str">
            <v>Chụp và bơm thuốc tiêu sợi huyết đường động mạch điều trị tắc động mạch não cấp số hóa xóa nền</v>
          </cell>
          <cell r="H618" t="str">
            <v>18.0565.0057</v>
          </cell>
        </row>
        <row r="619">
          <cell r="G619" t="str">
            <v>Chụp và can thiệp các bệnh lý hệ tĩnh mạch não số hóa xóa nền</v>
          </cell>
          <cell r="H619" t="str">
            <v>18.0567.0057</v>
          </cell>
        </row>
        <row r="620">
          <cell r="G620" t="str">
            <v>Chụp và can thiệp lấy huyết khối động mạch não số hóa xóa nền</v>
          </cell>
          <cell r="H620" t="str">
            <v>18.0566.0057</v>
          </cell>
        </row>
        <row r="621">
          <cell r="G621" t="str">
            <v>Chụp và điều trị phình động mạch não bằng thay đổi dòng chảy số hóa xóa nền</v>
          </cell>
          <cell r="H621" t="str">
            <v>18.0554.0057</v>
          </cell>
        </row>
        <row r="622">
          <cell r="G622" t="str">
            <v>Chụp và nong hẹp động mạch nội sọ số hóa xóa nền</v>
          </cell>
          <cell r="H622" t="str">
            <v>18.0563.0057</v>
          </cell>
        </row>
        <row r="623">
          <cell r="G623" t="str">
            <v>Chụp và nút dị dạng mạch tủy số hóa xóa nền</v>
          </cell>
          <cell r="H623" t="str">
            <v>18.0559.0057</v>
          </cell>
        </row>
        <row r="624">
          <cell r="G624" t="str">
            <v>Chụp và nút dị dạng thông động tĩnh mạch màng cứng số hóa xóa nền</v>
          </cell>
          <cell r="H624" t="str">
            <v>18.0557.0057</v>
          </cell>
        </row>
        <row r="625">
          <cell r="G625" t="str">
            <v>Chụp và nút dị dạng thông động tĩnh mạch não số hóa xóa nền</v>
          </cell>
          <cell r="H625" t="str">
            <v>18.0555.0057</v>
          </cell>
        </row>
        <row r="626">
          <cell r="G626" t="str">
            <v>Chụp và nút động mạch đốt sống số hóa xóa nền</v>
          </cell>
          <cell r="H626" t="str">
            <v>18.0560.0057</v>
          </cell>
        </row>
        <row r="627">
          <cell r="G627" t="str">
            <v>Chụp và nút mạch điều trị bệnh lý dị dạng mạch vùng đầu mặt cổ và hàm mặt số hóa xóa nền</v>
          </cell>
          <cell r="H627" t="str">
            <v>18.0570.0057</v>
          </cell>
        </row>
        <row r="628">
          <cell r="G628" t="str">
            <v>Chụp và nút mạch điều trị chảy máu mũi số hóa xóa nền</v>
          </cell>
          <cell r="H628" t="str">
            <v>18.0568.0057</v>
          </cell>
        </row>
        <row r="629">
          <cell r="G629" t="str">
            <v>Chụp và nút mạch điều trị u xơ mũi họng số hóa xóa nền</v>
          </cell>
          <cell r="H629" t="str">
            <v>18.0569.0057</v>
          </cell>
        </row>
        <row r="630">
          <cell r="G630" t="str">
            <v>Chụp và nút phình động mạch não số hóa xóa nền</v>
          </cell>
          <cell r="H630" t="str">
            <v>18.0553.0057</v>
          </cell>
        </row>
        <row r="631">
          <cell r="G631" t="str">
            <v>Chụp và nút thông động mạch cảnh xoang hang số hóa xóa nền</v>
          </cell>
          <cell r="H631" t="str">
            <v>18.0556.0057</v>
          </cell>
        </row>
        <row r="632">
          <cell r="G632" t="str">
            <v>Chụp và test nút động mạch não số hóa xóa nền</v>
          </cell>
          <cell r="H632" t="str">
            <v>18.0558.0057</v>
          </cell>
        </row>
        <row r="633">
          <cell r="G633" t="str">
            <v>Chụp, nong và đặt stent điều trị hẹp động mạch ngoài sọ (mạch cảnh, đốt sống) số hóa xóa nền</v>
          </cell>
          <cell r="H633" t="str">
            <v>18.0562.0057</v>
          </cell>
        </row>
        <row r="634">
          <cell r="G634" t="str">
            <v>Chụp, nong và đặt stent điều trị hẹp động mạch nội sọ số hóa xóa nền</v>
          </cell>
          <cell r="H634" t="str">
            <v>18.0564.0057</v>
          </cell>
        </row>
        <row r="635">
          <cell r="G635" t="str">
            <v>Nút động mạch kết hợp hóa chất điều trị ung thư gan trước phẫu thuật</v>
          </cell>
          <cell r="H635" t="str">
            <v>03.2318.0058</v>
          </cell>
        </row>
        <row r="636">
          <cell r="G636" t="str">
            <v>Nút động mạch kết hợp hóa chất điều trị ung thư thận trước phẫu thuật</v>
          </cell>
          <cell r="H636" t="str">
            <v>03.2319.0058</v>
          </cell>
        </row>
        <row r="637">
          <cell r="G637" t="str">
            <v>Nút mạch cầm máu trong sản khoa</v>
          </cell>
          <cell r="H637" t="str">
            <v>13.0042.0058</v>
          </cell>
        </row>
        <row r="638">
          <cell r="G638" t="str">
            <v>Chụp nút mạch điều trị ung thư gan (TACE)</v>
          </cell>
          <cell r="H638" t="str">
            <v>18.0530.0058</v>
          </cell>
        </row>
        <row r="639">
          <cell r="G639" t="str">
            <v>Chụp và bơm dược chất phóng xạ, hạt phóng xạ điều trị khối u số hóa xóa nền</v>
          </cell>
          <cell r="H639" t="str">
            <v>18.0552.0058</v>
          </cell>
        </row>
        <row r="640">
          <cell r="G640" t="str">
            <v>Chụp và can thiệp mạch lách số hóa xóa nền</v>
          </cell>
          <cell r="H640" t="str">
            <v>18.0540.0058</v>
          </cell>
        </row>
        <row r="641">
          <cell r="G641" t="str">
            <v>Chụp và can thiệp mạch phổi số hóa xóa nền</v>
          </cell>
          <cell r="H641" t="str">
            <v>18.0533.0058</v>
          </cell>
        </row>
        <row r="642">
          <cell r="G642" t="str">
            <v>Chụp và can thiệp mạch tá tụy số hóa xóa nền</v>
          </cell>
          <cell r="H642" t="str">
            <v>18.0541.0058</v>
          </cell>
        </row>
        <row r="643">
          <cell r="G643" t="str">
            <v>Chụp và điều trị giãn tĩnh mạch dạ dày số hóa xóa nền</v>
          </cell>
          <cell r="H643" t="str">
            <v>18.0547.0058</v>
          </cell>
        </row>
        <row r="644">
          <cell r="G644" t="str">
            <v>Chụp và điều trị giãn tĩnh mạch thực quản xuyên gan qua da số hóa xóa nền</v>
          </cell>
          <cell r="H644" t="str">
            <v>18.0548.0058</v>
          </cell>
        </row>
        <row r="645">
          <cell r="G645" t="str">
            <v>Chụp và nút dị dạng động mạch thận số hóa xóa nền</v>
          </cell>
          <cell r="H645" t="str">
            <v>18.0544.0058</v>
          </cell>
        </row>
        <row r="646">
          <cell r="G646" t="str">
            <v>Chụp và nút dị dạng mạch các tạng số hóa xóa nền</v>
          </cell>
          <cell r="H646" t="str">
            <v>18.0551.0058</v>
          </cell>
        </row>
        <row r="647">
          <cell r="G647" t="str">
            <v>Chụp và nút động mạch điều trị cầm máu các tạng số hóa xóa nền</v>
          </cell>
          <cell r="H647" t="str">
            <v>18.0550.0058</v>
          </cell>
        </row>
        <row r="648">
          <cell r="G648" t="str">
            <v>Chụp và nút động mạch gan số hóa xóa nền</v>
          </cell>
          <cell r="H648" t="str">
            <v>18.0529.0058</v>
          </cell>
        </row>
        <row r="649">
          <cell r="G649" t="str">
            <v>Chụp và nút động mạch phế quản số hóa xóa nền</v>
          </cell>
          <cell r="H649" t="str">
            <v>18.0532.0058</v>
          </cell>
        </row>
        <row r="650">
          <cell r="G650" t="str">
            <v>Chụp và nút động mạch tử cung số hóa xóa nền</v>
          </cell>
          <cell r="H650" t="str">
            <v>18.0537.0058</v>
          </cell>
        </row>
        <row r="651">
          <cell r="G651" t="str">
            <v>Chụp và nút giãn tĩnh mạch buồng trứng số hóa xóa nền</v>
          </cell>
          <cell r="H651" t="str">
            <v>18.0539.0058</v>
          </cell>
        </row>
        <row r="652">
          <cell r="G652" t="str">
            <v>Chụp và nút giãn tĩnh mạch tinh số hóa xóa nền</v>
          </cell>
          <cell r="H652" t="str">
            <v>18.0538.0058</v>
          </cell>
        </row>
        <row r="653">
          <cell r="G653" t="str">
            <v>Chụp và nút hệ tĩnh mạch cửa gan số hóa xóa nền</v>
          </cell>
          <cell r="H653" t="str">
            <v>18.0531.0058</v>
          </cell>
        </row>
        <row r="654">
          <cell r="G654" t="str">
            <v>Chụp và nút mạch bằng hạt gắn hóa chất điều trị u gan số hóa xóa nền</v>
          </cell>
          <cell r="H654" t="str">
            <v>18.0545.0058</v>
          </cell>
        </row>
        <row r="655">
          <cell r="G655" t="str">
            <v>Chụp và nút mạch điều trị lạc nội mạch trong cơ tử cung số hóa xóa nền</v>
          </cell>
          <cell r="H655" t="str">
            <v>18.0536.0058</v>
          </cell>
        </row>
        <row r="656">
          <cell r="G656" t="str">
            <v>Chụp và nút mạch điều trị phì đại lành tính tuyến tiền liệt</v>
          </cell>
          <cell r="H656" t="str">
            <v>18.0681.0058</v>
          </cell>
        </row>
        <row r="657">
          <cell r="G657" t="str">
            <v>Chụp và nút mạch điều trị u gan số hóa xóa nền</v>
          </cell>
          <cell r="H657" t="str">
            <v>18.0528.0058</v>
          </cell>
        </row>
        <row r="658">
          <cell r="G658" t="str">
            <v>Chụp và nút mạch điều trị u phổi [dưới DSA]</v>
          </cell>
          <cell r="H658" t="str">
            <v>18.0687.0058</v>
          </cell>
        </row>
        <row r="659">
          <cell r="G659" t="str">
            <v>Chụp và nút mạch điều trị u trung thất [dưới DSA]</v>
          </cell>
          <cell r="H659" t="str">
            <v>18.0688.0058</v>
          </cell>
        </row>
        <row r="660">
          <cell r="G660" t="str">
            <v>Chụp và nút mạch điều trị u xơ tử cung số hóa xóa nền</v>
          </cell>
          <cell r="H660" t="str">
            <v>18.0535.0058</v>
          </cell>
        </row>
        <row r="661">
          <cell r="G661" t="str">
            <v>Chụp và nút mạch mạc treo (tràng trên, tràng dưới) số hóa xóa nền</v>
          </cell>
          <cell r="H661" t="str">
            <v>18.0534.0058</v>
          </cell>
        </row>
        <row r="662">
          <cell r="G662" t="str">
            <v>Chụp và nút mạch tiền phẫu các khối u số hóa xóa nền</v>
          </cell>
          <cell r="H662" t="str">
            <v>18.0561.0058</v>
          </cell>
        </row>
        <row r="663">
          <cell r="G663" t="str">
            <v>Chụp và tạo luồng thông cửa chủ qua da (TIPS) số hóa xóa nền</v>
          </cell>
          <cell r="H663" t="str">
            <v>18.0546.0058</v>
          </cell>
        </row>
        <row r="664">
          <cell r="G664" t="str">
            <v>Chụp, nong và đặt stent động mạch mạc treo (tràng trên, tràng dưới) số hóa xóa nền</v>
          </cell>
          <cell r="H664" t="str">
            <v>18.0542.0058</v>
          </cell>
        </row>
        <row r="665">
          <cell r="G665" t="str">
            <v>Chụp, nong và đặt stent động mạch thận số hóa xóa nền</v>
          </cell>
          <cell r="H665" t="str">
            <v>18.0543.0058</v>
          </cell>
        </row>
        <row r="666">
          <cell r="G666" t="str">
            <v>Nút động mạch trong điều trị chảy máu do các khối u ác tính vùng tiểu khung (ung thư cổ tử cung, ung thư bàng quang không có chỉ định phẫu thuật, …)</v>
          </cell>
          <cell r="H666" t="str">
            <v>18.0684.0058</v>
          </cell>
        </row>
        <row r="667">
          <cell r="G667" t="str">
            <v>Nút động mạch trong điều trị chảy máu do ung thư tuyến tiền liệt</v>
          </cell>
          <cell r="H667" t="str">
            <v>18.0683.0058</v>
          </cell>
        </row>
        <row r="668">
          <cell r="G668" t="str">
            <v>Can thiệp điều trị hẹp đại tràng trước và sau phẫu thuật số hóa xóa nền</v>
          </cell>
          <cell r="H668" t="str">
            <v>18.0597.0059</v>
          </cell>
        </row>
        <row r="669">
          <cell r="G669" t="str">
            <v>Chụp và sinh thiết gan qua tĩnh mạch trên gan số hóa xóa nền</v>
          </cell>
          <cell r="H669" t="str">
            <v>18.0549.0059</v>
          </cell>
        </row>
        <row r="670">
          <cell r="G670" t="str">
            <v>Dẫn lưu áp xe các tạng (gan, lách, thận, ruột thừa..) số hóa xóa nền</v>
          </cell>
          <cell r="H670" t="str">
            <v>18.0592.0059</v>
          </cell>
        </row>
        <row r="671">
          <cell r="G671" t="str">
            <v>Dẫn lưu áp xe ngực/bụng số hóa xóa nền</v>
          </cell>
          <cell r="H671" t="str">
            <v>18.0590.0059</v>
          </cell>
        </row>
        <row r="672">
          <cell r="G672" t="str">
            <v>Dẫn lưu bể thận số hóa xóa nền</v>
          </cell>
          <cell r="H672" t="str">
            <v>18.0593.0059</v>
          </cell>
        </row>
        <row r="673">
          <cell r="G673" t="str">
            <v>Dẫn lưu các ổ dịch ngực/bụng số hóa xóa nền</v>
          </cell>
          <cell r="H673" t="str">
            <v>18.0591.0059</v>
          </cell>
        </row>
        <row r="674">
          <cell r="G674" t="str">
            <v>Đặt cổng truyền hóa chất dưới da số hóa xóa nền</v>
          </cell>
          <cell r="H674" t="str">
            <v>18.0581.0059</v>
          </cell>
        </row>
        <row r="675">
          <cell r="G675" t="str">
            <v>Điều trị bơm tắc mạch trực tiếp qua da số hóa xóa nền</v>
          </cell>
          <cell r="H675" t="str">
            <v>18.0585.0059</v>
          </cell>
        </row>
        <row r="676">
          <cell r="G676" t="str">
            <v>Điều trị tiêm xơ trực tiếp qua da số hóa xóa nền</v>
          </cell>
          <cell r="H676" t="str">
            <v>18.0584.0059</v>
          </cell>
        </row>
        <row r="677">
          <cell r="G677" t="str">
            <v>Đốt sóng cao tần điều trị suy giãn tĩnh mạch số hóa xóa nền</v>
          </cell>
          <cell r="H677" t="str">
            <v>18.0583.0059</v>
          </cell>
        </row>
        <row r="678">
          <cell r="G678" t="str">
            <v>Mở thông dạ dày qua da số hóa xóa nền</v>
          </cell>
          <cell r="H678" t="str">
            <v>18.0582.0059</v>
          </cell>
        </row>
        <row r="679">
          <cell r="G679" t="str">
            <v>Mở thông dạ dày qua da số hóa xóa nền</v>
          </cell>
          <cell r="H679" t="str">
            <v>18.0589.0059</v>
          </cell>
        </row>
        <row r="680">
          <cell r="G680" t="str">
            <v>Nong đặt stent thực quản, dạ dày số hóa xóa nền</v>
          </cell>
          <cell r="H680" t="str">
            <v>18.0598.0059</v>
          </cell>
        </row>
        <row r="681">
          <cell r="G681" t="str">
            <v>Nong và đặt stent điều trị hẹp tắc vị tràng số hóa xóa nền</v>
          </cell>
          <cell r="H681" t="str">
            <v>18.0595.0059</v>
          </cell>
        </row>
        <row r="682">
          <cell r="G682" t="str">
            <v>Chọc hút ổ dịch/áp xe não dưới cắt lớp vi tính</v>
          </cell>
          <cell r="H682" t="str">
            <v>18.0649.0060</v>
          </cell>
        </row>
        <row r="683">
          <cell r="G683" t="str">
            <v>Dẫn lưu các ổ dịch trong ổ bụng dưới hướng dẫn cắt lớp vi tính</v>
          </cell>
          <cell r="H683" t="str">
            <v>18.0652.0060</v>
          </cell>
        </row>
        <row r="684">
          <cell r="G684" t="str">
            <v>Dẫn lưu dịch, áp xe, nang dưới hướng dẫn cắt lớp bi tính</v>
          </cell>
          <cell r="H684" t="str">
            <v>18.0653.0060</v>
          </cell>
        </row>
        <row r="685">
          <cell r="G685" t="str">
            <v>Nong khí quản, phế quản bằng nội soi ống cứng</v>
          </cell>
          <cell r="H685" t="str">
            <v>02.0034.0061</v>
          </cell>
        </row>
        <row r="686">
          <cell r="G686" t="str">
            <v>Đặt dẫn lưu đường mật xuống tá tràng theo đường qua da</v>
          </cell>
          <cell r="H686" t="str">
            <v>03.2350.0061</v>
          </cell>
        </row>
        <row r="687">
          <cell r="G687" t="str">
            <v>Dẫn lưu đường mật số hóa xóa nền</v>
          </cell>
          <cell r="H687" t="str">
            <v>18.0587.0061</v>
          </cell>
        </row>
        <row r="688">
          <cell r="G688" t="str">
            <v>Đặt sonde JJ số hóa xóa nền</v>
          </cell>
          <cell r="H688" t="str">
            <v>18.0594.0061</v>
          </cell>
        </row>
        <row r="689">
          <cell r="G689" t="str">
            <v>Nong đặt stent đường mật số hóa xóa nền</v>
          </cell>
          <cell r="H689" t="str">
            <v>18.0588.0061</v>
          </cell>
        </row>
        <row r="690">
          <cell r="G690" t="str">
            <v>Sinh thiết trong lòng đường mật qua da số hóa xóa nền</v>
          </cell>
          <cell r="H690" t="str">
            <v>18.0599.0061</v>
          </cell>
        </row>
        <row r="691">
          <cell r="G691" t="str">
            <v>Phẫu thuật tạo hình nhân nhầy đĩa đệm cột sống cổ bằng sóng cao tần</v>
          </cell>
          <cell r="H691" t="str">
            <v>10.1089.0062</v>
          </cell>
        </row>
        <row r="692">
          <cell r="G692" t="str">
            <v>Phẫu thuật tạo hình nhân nhầy đĩa đệm cột sống thắt lưng bằng sóng cao tần</v>
          </cell>
          <cell r="H692" t="str">
            <v>10.1090.0062</v>
          </cell>
        </row>
        <row r="693">
          <cell r="G693" t="str">
            <v>Đốt nhiệt sóng cao tần điều trị ung thư gan</v>
          </cell>
          <cell r="H693" t="str">
            <v>12.0229.0062</v>
          </cell>
        </row>
        <row r="694">
          <cell r="G694" t="str">
            <v>Đốt sóng cao tần điều trị các u tạng dưới hướng dẫn cắt lớp vi tính</v>
          </cell>
          <cell r="H694" t="str">
            <v>18.0635.0062</v>
          </cell>
        </row>
        <row r="695">
          <cell r="G695" t="str">
            <v>Đốt sóng cao tần điều trị u gan dưới hướng dẫn cắt lớp vi tính</v>
          </cell>
          <cell r="H695" t="str">
            <v>18.0634.0062</v>
          </cell>
        </row>
        <row r="696">
          <cell r="G696" t="str">
            <v>Siêu âm can thiệp - điều trị sóng cao tần khối ung thư gan bằng kim đơn cực</v>
          </cell>
          <cell r="H696" t="str">
            <v>02.0332.0063</v>
          </cell>
        </row>
        <row r="697">
          <cell r="G697" t="str">
            <v>Siêu âm can thiệp - điều trị sóng cao tần khối ung thư gan bằng kimm chùm Leveen</v>
          </cell>
          <cell r="H697" t="str">
            <v>02.0331.0063</v>
          </cell>
        </row>
        <row r="698">
          <cell r="G698" t="str">
            <v>Đốt nhiệt cao tần điều trị ung thư gan qua hướng dẫn của siêu âm, qua phẫu thuật nội soi</v>
          </cell>
          <cell r="H698" t="str">
            <v>12.0230.0063</v>
          </cell>
        </row>
        <row r="699">
          <cell r="G699" t="str">
            <v>Điều trị các khối u bằng vi sóng (Microwave)</v>
          </cell>
          <cell r="H699" t="str">
            <v>18.0693.0063</v>
          </cell>
        </row>
        <row r="700">
          <cell r="G700" t="str">
            <v>Đốt sóng cao tần điều trị các u tạng dưới hướng dẫn siêu âm</v>
          </cell>
          <cell r="H700" t="str">
            <v>18.0602.0063</v>
          </cell>
        </row>
        <row r="701">
          <cell r="G701" t="str">
            <v>Đốt sóng cao tần điều trị u gan dưới hướng dẫn siêu âm</v>
          </cell>
          <cell r="H701" t="str">
            <v>18.0601.0063</v>
          </cell>
        </row>
        <row r="702">
          <cell r="G702" t="str">
            <v>Đốt sóng cao tần điều trị ung thư gan (RFA) dưới hướng dẫn siêu âm</v>
          </cell>
          <cell r="H702" t="str">
            <v>18.0614.0063</v>
          </cell>
        </row>
        <row r="703">
          <cell r="G703" t="str">
            <v>Diệt hạch điều trị đau dây V số hóa xóa nền</v>
          </cell>
          <cell r="H703" t="str">
            <v>18.0600.0064</v>
          </cell>
        </row>
        <row r="704">
          <cell r="G704" t="str">
            <v>Điều trị các khối u tạng (thận, lách, tụy...) số hóa xóa nền</v>
          </cell>
          <cell r="H704" t="str">
            <v>18.0579.0064</v>
          </cell>
        </row>
        <row r="705">
          <cell r="G705" t="str">
            <v>Điều trị các tổn thương xương số hóa xóa nền</v>
          </cell>
          <cell r="H705" t="str">
            <v>18.0578.0064</v>
          </cell>
        </row>
        <row r="706">
          <cell r="G706" t="str">
            <v>Điều trị thoát vị đĩa đệm qua da số hóa xóa nền</v>
          </cell>
          <cell r="H706" t="str">
            <v>18.0586.0064</v>
          </cell>
        </row>
        <row r="707">
          <cell r="G707" t="str">
            <v>Điều trị u xương dạng xương số hóa xóa nền</v>
          </cell>
          <cell r="H707" t="str">
            <v>18.0577.0064</v>
          </cell>
        </row>
        <row r="708">
          <cell r="G708" t="str">
            <v>Đổ xi măng cột sống số hóa xóa nền</v>
          </cell>
          <cell r="H708" t="str">
            <v>18.0572.0064</v>
          </cell>
        </row>
        <row r="709">
          <cell r="G709" t="str">
            <v>Đốt sóng cao tần điều trị các khối u số hóa xóa nền</v>
          </cell>
          <cell r="H709" t="str">
            <v>18.0580.0064</v>
          </cell>
        </row>
        <row r="710">
          <cell r="G710" t="str">
            <v>Tạo hình đặt Stent và bơm xi măng điều trị xẹp đốt sống [dưới DSA]</v>
          </cell>
          <cell r="H710" t="str">
            <v>18.0689.0064</v>
          </cell>
        </row>
        <row r="711">
          <cell r="G711" t="str">
            <v>Tạo hình và đổ xi măng cột sống (kyphoplasty)</v>
          </cell>
          <cell r="H711" t="str">
            <v>18.0573.0064</v>
          </cell>
        </row>
        <row r="712">
          <cell r="G712" t="str">
            <v>Tiêm phá đông khớp vai số hóa xóa nền</v>
          </cell>
          <cell r="H712" t="str">
            <v>18.0574.0064</v>
          </cell>
        </row>
        <row r="713">
          <cell r="G713" t="str">
            <v>Chụp cộng hưởng từ bạch mạch có tiêm tương phản đặc hiệu (1.5T)</v>
          </cell>
          <cell r="H713" t="str">
            <v>18.0431.0065</v>
          </cell>
        </row>
        <row r="714">
          <cell r="G714" t="str">
            <v>Chụp cộng hưởng từ bạch mạch có tiêm tương phản không đặc hiệu (1.5T)</v>
          </cell>
          <cell r="H714" t="str">
            <v>18.0430.0065</v>
          </cell>
        </row>
        <row r="715">
          <cell r="G715" t="str">
            <v>Chụp cộng hưởng từ bệnh lý cơ tim có tiêm thuốc tương phản</v>
          </cell>
          <cell r="H715" t="str">
            <v>18.0695.0065</v>
          </cell>
        </row>
        <row r="716">
          <cell r="G716" t="str">
            <v>Chụp cộng hưởng từ bìu, dương vật có tiêm chất tương phản (0.2-1.5T)</v>
          </cell>
          <cell r="H716" t="str">
            <v>18.0395.0065</v>
          </cell>
        </row>
        <row r="717">
          <cell r="G717" t="str">
            <v>Chụp cộng hưởng từ cột sống cổ có tiêm tương phản (0.2-1.5T)</v>
          </cell>
          <cell r="H717" t="str">
            <v>18.0405.0065</v>
          </cell>
        </row>
        <row r="718">
          <cell r="G718" t="str">
            <v>Chụp cộng hưởng từ cột sống ngực có tiêm tương phản (0.2-1.5T)</v>
          </cell>
          <cell r="H718" t="str">
            <v>18.0407.0065</v>
          </cell>
        </row>
        <row r="719">
          <cell r="G719" t="str">
            <v>Chụp cộng hưởng từ cột sống thắt lưng - cùng có tiêm tương phản (0.2-1.5T)</v>
          </cell>
          <cell r="H719" t="str">
            <v>18.0409.0065</v>
          </cell>
        </row>
        <row r="720">
          <cell r="G720" t="str">
            <v>Chụp cộng hưởng từ đánh giá bánh nhau (rau) (0.2-1.5T)</v>
          </cell>
          <cell r="H720" t="str">
            <v>18.0401.0065</v>
          </cell>
        </row>
        <row r="721">
          <cell r="G721" t="str">
            <v>Chụp cộng hưởng từ đáy sọ và xương đá (0.2-1.5T)</v>
          </cell>
          <cell r="H721" t="str">
            <v>18.0379.0065</v>
          </cell>
        </row>
        <row r="722">
          <cell r="G722" t="str">
            <v>Chụp cộng hưởng từ động mạch chi dưới có tiêm tương phản (1.5T)</v>
          </cell>
          <cell r="H722" t="str">
            <v>18.0425.0065</v>
          </cell>
        </row>
        <row r="723">
          <cell r="G723" t="str">
            <v>Chụp cộng hưởng từ động mạch chi trên có tiêm tương phản (1.5T)</v>
          </cell>
          <cell r="H723" t="str">
            <v>18.0423.0065</v>
          </cell>
        </row>
        <row r="724">
          <cell r="G724" t="str">
            <v>Chụp cộng hưởng từ động mạch chủ - chậu (1.5T)</v>
          </cell>
          <cell r="H724" t="str">
            <v>18.0417.0065</v>
          </cell>
        </row>
        <row r="725">
          <cell r="G725" t="str">
            <v>Chụp cộng hưởng từ động mạch chủ - ngực (1.5T)</v>
          </cell>
          <cell r="H725" t="str">
            <v>18.0418.0065</v>
          </cell>
        </row>
        <row r="726">
          <cell r="G726" t="str">
            <v>Chụp cộng hưởng từ động mạch vành (1.5T)</v>
          </cell>
          <cell r="H726" t="str">
            <v>18.0419.0065</v>
          </cell>
        </row>
        <row r="727">
          <cell r="G727" t="str">
            <v>Chụp cộng hưởng từ hệ mạch cổ có tiêm chất tương phản (0.2-1.5T)</v>
          </cell>
          <cell r="H727" t="str">
            <v>18.0371.0065</v>
          </cell>
        </row>
        <row r="728">
          <cell r="G728" t="str">
            <v>Chụp cộng hưởng từ hốc mắt và thần kinh thị giác có tiêm chất tương phản (0.2-1.5T)</v>
          </cell>
          <cell r="H728" t="str">
            <v>18.0374.0065</v>
          </cell>
        </row>
        <row r="729">
          <cell r="G729" t="str">
            <v>Chụp cộng hưởng từ khớp có tiêm tương phản nội khớp (0.2-1.5T)</v>
          </cell>
          <cell r="H729" t="str">
            <v>18.0412.0065</v>
          </cell>
        </row>
        <row r="730">
          <cell r="G730" t="str">
            <v>Chụp cộng hưởng từ khớp có tiêm tương phản tĩnh mạch (0.2-1.5T)</v>
          </cell>
          <cell r="H730" t="str">
            <v>18.0411.0065</v>
          </cell>
        </row>
        <row r="731">
          <cell r="G731" t="str">
            <v>Chụp cộng hưởng từ lồng ngực có tiêm chất tương phản  (0.2-1.5T)</v>
          </cell>
          <cell r="H731" t="str">
            <v>18.0384.0065</v>
          </cell>
        </row>
        <row r="732">
          <cell r="G732" t="str">
            <v>Chụp cộng hưởng từ não- mạch não có tiêm chất tương phản (0.2-1.5T)</v>
          </cell>
          <cell r="H732" t="str">
            <v>18.0369.0065</v>
          </cell>
        </row>
        <row r="733">
          <cell r="G733" t="str">
            <v>Chụp cộng hưởng từ nội soi ảo khung đại tràng (virtual colonoscopy) (0.2-1.5T)</v>
          </cell>
          <cell r="H733" t="str">
            <v>18.0398.0065</v>
          </cell>
        </row>
        <row r="734">
          <cell r="G734" t="str">
            <v>Chụp cộng hưởng từ phần mềm chi có tiêm tương phản (0.2-1.5T)</v>
          </cell>
          <cell r="H734" t="str">
            <v>18.0416.0065</v>
          </cell>
        </row>
        <row r="735">
          <cell r="G735" t="str">
            <v>Chụp cộng hưởng từ ruột non (enteroclysis) (0.2-1.5T)</v>
          </cell>
          <cell r="H735" t="str">
            <v>18.0397.0065</v>
          </cell>
        </row>
        <row r="736">
          <cell r="G736" t="str">
            <v>Chụp cộng hưởng từ sọ não có tiêm chất tương phản (0.2-1.5T)</v>
          </cell>
          <cell r="H736" t="str">
            <v>18.0367.0065</v>
          </cell>
        </row>
        <row r="737">
          <cell r="G737" t="str">
            <v>Chụp cộng hưởng từ tầng bụng có tiêm chất tương phản (gồm: chụp cộng hưởng từ gan - mật, tụy, lách, thận, dạ dày - tá tràng...) (0.2-1.5T)</v>
          </cell>
          <cell r="H737" t="str">
            <v>18.0390.0065</v>
          </cell>
        </row>
        <row r="738">
          <cell r="G738" t="str">
            <v>Chụp cộng hưởng từ tầng trên ổ bụng có khảo sát mạch các tạng (bao gồm mạch: gan, tụy, lách và mạch khối u) (1.5T)</v>
          </cell>
          <cell r="H738" t="str">
            <v>18.0421.0065</v>
          </cell>
        </row>
        <row r="739">
          <cell r="G739" t="str">
            <v>Chụp cộng hưởng từ thông khí phổi (Heli) (0.2-1.5T)</v>
          </cell>
          <cell r="H739" t="str">
            <v>18.0385.0065</v>
          </cell>
        </row>
        <row r="740">
          <cell r="G740" t="str">
            <v>Chụp cộng hưởng từ tim (1.5T)</v>
          </cell>
          <cell r="H740" t="str">
            <v>18.0420.0065</v>
          </cell>
        </row>
        <row r="741">
          <cell r="G741" t="str">
            <v>Chụp cộng hưởng từ tim đánh giá các bệnh lý tim bẩm sinh</v>
          </cell>
          <cell r="H741" t="str">
            <v>18.0699.0065</v>
          </cell>
        </row>
        <row r="742">
          <cell r="G742" t="str">
            <v>Chụp cộng hưởng từ tim đánh giá các bệnh lý tim bẩm sinh có tiêm thuốc tương phản</v>
          </cell>
          <cell r="H742" t="str">
            <v>18.0698.0065</v>
          </cell>
        </row>
        <row r="743">
          <cell r="G743" t="str">
            <v>Chụp cộng hưởng từ tim đánh giá các khối u tim có tiêm thuốc tương phản</v>
          </cell>
          <cell r="H743" t="str">
            <v>18.0697.0065</v>
          </cell>
        </row>
        <row r="744">
          <cell r="G744" t="str">
            <v>Chụp cộng hưởng từ tim đánh giá khuếch tán sức căng (DTI - Diffusion Tensor Imaging)</v>
          </cell>
          <cell r="H744" t="str">
            <v>18.0701.0065</v>
          </cell>
        </row>
        <row r="745">
          <cell r="G745" t="str">
            <v>Chụp cộng hưởng từ tĩnh mạch có tiêm tương phản (1.5T)</v>
          </cell>
          <cell r="H745" t="str">
            <v>18.0429.0065</v>
          </cell>
        </row>
        <row r="746">
          <cell r="G746" t="str">
            <v>Chụp cộng hưởng từ tưới máu não (perfusion) (0.2-1.5T)</v>
          </cell>
          <cell r="H746" t="str">
            <v>18.0375.0065</v>
          </cell>
        </row>
        <row r="747">
          <cell r="G747" t="str">
            <v>Chụp cộng hưởng từ tuyến tiền liệt có tiêm tương phản (0.2-1.5T)</v>
          </cell>
          <cell r="H747" t="str">
            <v>18.0399.0065</v>
          </cell>
        </row>
        <row r="748">
          <cell r="G748" t="str">
            <v>Chụp cộng hưởng từ tuyến vú động học có tiêm tương phản (0.2-1.5T)</v>
          </cell>
          <cell r="H748" t="str">
            <v>18.0387.0065</v>
          </cell>
        </row>
        <row r="749">
          <cell r="G749" t="str">
            <v>Chụp cộng hưởng từ tuyến yên có tiêm chất tương phản (khảo sát động học) (0.2-1.5T)</v>
          </cell>
          <cell r="H749" t="str">
            <v>18.0372.0065</v>
          </cell>
        </row>
        <row r="750">
          <cell r="G750" t="str">
            <v>Chụp cộng hưởng từ vùng chậu có tiêm chất tương phản (gồm: chụp cộng hưởng từ tử cung - phần phụ, tiền liệt tuyến, đại tràng chậu hông, trực tràng, các khối u vùng chậu…) (0.2-1.5T)</v>
          </cell>
          <cell r="H750" t="str">
            <v>18.0323.0065</v>
          </cell>
        </row>
        <row r="751">
          <cell r="G751" t="str">
            <v>Chụp cộng hưởng từ vùng chậu dò hậu môn (0.2-1.5T)</v>
          </cell>
          <cell r="H751" t="str">
            <v>18.0392.0065</v>
          </cell>
        </row>
        <row r="752">
          <cell r="G752" t="str">
            <v>Chụp cộng hưởng từ vùng mặt - cổ có tiêm tương phản (0.2-1.5T)</v>
          </cell>
          <cell r="H752" t="str">
            <v>18.0381.0065</v>
          </cell>
        </row>
        <row r="753">
          <cell r="G753" t="str">
            <v>Chụp cộng hưởng từ xương và tủy xương có tiêm tương phản (0.2-1.5T)</v>
          </cell>
          <cell r="H753" t="str">
            <v>18.0414.0065</v>
          </cell>
        </row>
        <row r="754">
          <cell r="G754" t="str">
            <v>Chụp cộng hưởng từ bạch mạch có tiêm tương phản đặc hiệu (≥ 3T)</v>
          </cell>
          <cell r="H754" t="str">
            <v>18.0431.0065</v>
          </cell>
        </row>
        <row r="755">
          <cell r="G755" t="str">
            <v>Chụp cộng hưởng từ bạch mạch có tiêm tương phản không đặc hiệu (≥ 3T)</v>
          </cell>
          <cell r="H755" t="str">
            <v>18.0430.0065</v>
          </cell>
        </row>
        <row r="756">
          <cell r="G756" t="str">
            <v>Chụp cộng hưởng từ bìu, dương vật có tiêm chất tương phản (≥ 3T)</v>
          </cell>
          <cell r="H756" t="str">
            <v>18.0395.0065</v>
          </cell>
        </row>
        <row r="757">
          <cell r="G757" t="str">
            <v>Chụp cộng hưởng từ cột sống cổ có tiêm tương phản (≥ 3T)</v>
          </cell>
          <cell r="H757" t="str">
            <v>18.0405.0065</v>
          </cell>
        </row>
        <row r="758">
          <cell r="G758" t="str">
            <v>Chụp cộng hưởng từ cột sống ngực có tiêm tương phản (≥ 3T)</v>
          </cell>
          <cell r="H758" t="str">
            <v>18.0407.0065</v>
          </cell>
        </row>
        <row r="759">
          <cell r="G759" t="str">
            <v>Chụp cộng hưởng từ cột sống thắt lưng - cùng có tiêm tương phản (≥ 3T)</v>
          </cell>
          <cell r="H759" t="str">
            <v>18.0409.0065</v>
          </cell>
        </row>
        <row r="760">
          <cell r="G760" t="str">
            <v>Chụp cộng hưởng từ đánh giá bánh nhau (rau) (≥ 3T)</v>
          </cell>
          <cell r="H760" t="str">
            <v>18.0401.0065</v>
          </cell>
        </row>
        <row r="761">
          <cell r="G761" t="str">
            <v>Chụp cộng hưởng từ đáy sọ và xương đá (≥ 3T)</v>
          </cell>
          <cell r="H761" t="str">
            <v>18.0379.0065</v>
          </cell>
        </row>
        <row r="762">
          <cell r="G762" t="str">
            <v>Chụp cộng hưởng từ động mạch chi dưới có tiêm tương phản (≥ 3T)</v>
          </cell>
          <cell r="H762" t="str">
            <v>18.0425.0065</v>
          </cell>
        </row>
        <row r="763">
          <cell r="G763" t="str">
            <v>Chụp cộng hưởng từ động mạch chi trên có tiêm tương phản (≥ 3T)</v>
          </cell>
          <cell r="H763" t="str">
            <v>18.0423.0065</v>
          </cell>
        </row>
        <row r="764">
          <cell r="G764" t="str">
            <v>Chụp cộng hưởng từ động mạch chủ - chậu (≥ 3T)</v>
          </cell>
          <cell r="H764" t="str">
            <v>18.0417.0065</v>
          </cell>
        </row>
        <row r="765">
          <cell r="G765" t="str">
            <v>Chụp cộng hưởng từ động mạch chủ-ngực (≥ 3T)</v>
          </cell>
          <cell r="H765" t="str">
            <v>18.0418.0065</v>
          </cell>
        </row>
        <row r="766">
          <cell r="G766" t="str">
            <v>Chụp cộng hưởng từ động mạch vành (≥ 3T)</v>
          </cell>
          <cell r="H766" t="str">
            <v>18.0419.0065</v>
          </cell>
        </row>
        <row r="767">
          <cell r="G767" t="str">
            <v>Chụp cộng hưởng từ hệ mạch cổ có tiêm chất tương phản (≥ 3T)</v>
          </cell>
          <cell r="H767" t="str">
            <v>18.0371.0065</v>
          </cell>
        </row>
        <row r="768">
          <cell r="G768" t="str">
            <v>Chụp cộng hưởng từ hốc mắt và thần kinh thị giác có tiêm chất tương phản (≥ 3T)</v>
          </cell>
          <cell r="H768" t="str">
            <v>18.0374.0065</v>
          </cell>
        </row>
        <row r="769">
          <cell r="G769" t="str">
            <v>Chụp cộng hưởng từ khớp có tiêm tương phản nội khớp (≥ 3T)</v>
          </cell>
          <cell r="H769" t="str">
            <v>18.0412.0065</v>
          </cell>
        </row>
        <row r="770">
          <cell r="G770" t="str">
            <v>Chụp cộng hưởng từ khớp có tiêm tương phản tĩnh mạch (≥ 3T)</v>
          </cell>
          <cell r="H770" t="str">
            <v>18.0411.0065</v>
          </cell>
        </row>
        <row r="771">
          <cell r="G771" t="str">
            <v>Chụp cộng hưởng từ lồng ngực có tiêm chất tương phản (≥ 3T)</v>
          </cell>
          <cell r="H771" t="str">
            <v>18.0384.0065</v>
          </cell>
        </row>
        <row r="772">
          <cell r="G772" t="str">
            <v>Chụp cộng hưởng từ não- mạch não có tiêm chất tương phản (≥ 3T)</v>
          </cell>
          <cell r="H772" t="str">
            <v>18.0369.0065</v>
          </cell>
        </row>
        <row r="773">
          <cell r="G773" t="str">
            <v>Chụp cộng hưởng từ nội soi ảo khung đại tràng (virtual colonoscopy) (≥ 3T)</v>
          </cell>
          <cell r="H773" t="str">
            <v>18.0398.0065</v>
          </cell>
        </row>
        <row r="774">
          <cell r="G774" t="str">
            <v>Chụp cộng hưởng từ phần mềm chi có tiêm tương phản (≥ 3T)</v>
          </cell>
          <cell r="H774" t="str">
            <v>18.0416.0065</v>
          </cell>
        </row>
        <row r="775">
          <cell r="G775" t="str">
            <v>Chụp cộng hưởng từ ruột non (enteroclysis) (≥ 3T)</v>
          </cell>
          <cell r="H775" t="str">
            <v>18.0397.0065</v>
          </cell>
        </row>
        <row r="776">
          <cell r="G776" t="str">
            <v>Chụp cộng hưởng từ sọ não có tiêm chất tương phản (≥ 3T)</v>
          </cell>
          <cell r="H776" t="str">
            <v>18.0367.0065</v>
          </cell>
        </row>
        <row r="777">
          <cell r="G777" t="str">
            <v>Chụp cộng hưởng từ tầng bụng có tiêm chất tương phản (gồm: chụp cộng hưởng từ gan - mật, tụy, lách, thận, dạ dày - tá tràng...) (≥ 3T)</v>
          </cell>
          <cell r="H777" t="str">
            <v>18.0390.0065</v>
          </cell>
        </row>
        <row r="778">
          <cell r="G778" t="str">
            <v>Chụp cộng hưởng từ tầng trên ổ bụng có khảo sát mạch các tạng (bao gồm mạch: gan, tụy, lách và mạch khối u) (≥ 3T)</v>
          </cell>
          <cell r="H778" t="str">
            <v>18.0421.0065</v>
          </cell>
        </row>
        <row r="779">
          <cell r="G779" t="str">
            <v>Chụp cộng hưởng từ thông khí phổi (Heli) (≥ 3T)</v>
          </cell>
          <cell r="H779" t="str">
            <v>18.0385.0065</v>
          </cell>
        </row>
        <row r="780">
          <cell r="G780" t="str">
            <v>Chụp cộng hưởng từ tim (≥ 3T)</v>
          </cell>
          <cell r="H780" t="str">
            <v>18.0420.0065</v>
          </cell>
        </row>
        <row r="781">
          <cell r="G781" t="str">
            <v>Chụp cộng hưởng từ tĩnh mạch có tiêm tương phản (≥ 3T)</v>
          </cell>
          <cell r="H781" t="str">
            <v>18.0429.0065</v>
          </cell>
        </row>
        <row r="782">
          <cell r="G782" t="str">
            <v>Chụp cộng hưởng từ tưới máu não (perfusion) (≥ 3T)</v>
          </cell>
          <cell r="H782" t="str">
            <v>18.0375.0065</v>
          </cell>
        </row>
        <row r="783">
          <cell r="G783" t="str">
            <v>Chụp cộng hưởng từ tuyến tiền liệt có tiêm tương phản (≥ 3T)</v>
          </cell>
          <cell r="H783" t="str">
            <v>18.0399.0065</v>
          </cell>
        </row>
        <row r="784">
          <cell r="G784" t="str">
            <v>Chụp cộng hưởng từ tuyến vú động học có tiêm tương phản (≥ 3T)</v>
          </cell>
          <cell r="H784" t="str">
            <v>18.0387.0065</v>
          </cell>
        </row>
        <row r="785">
          <cell r="G785" t="str">
            <v>Chụp cộng hưởng từ tuyến yên có tiêm chất tương phản (khảo sát động học) (≥ 3T)</v>
          </cell>
          <cell r="H785" t="str">
            <v>18.0372.0065</v>
          </cell>
        </row>
        <row r="786">
          <cell r="G786" t="str">
            <v>Chụp cộng hưởng từ vùng chậu có tiêm chất tương phản (gồm: chụp cộng hưởng từ tử cung - phần phụ, tiền liệt tuyến, đại tràng chậu hông, trực tràng, các khối u vùng chậu…) (0.2-1.5T)</v>
          </cell>
          <cell r="H786" t="str">
            <v>18.0323.0065</v>
          </cell>
        </row>
        <row r="787">
          <cell r="G787" t="str">
            <v>Chụp cộng hưởng từ vùng chậu dò hậu môn (≥ 3T)</v>
          </cell>
          <cell r="H787" t="str">
            <v>18.0392.0065</v>
          </cell>
        </row>
        <row r="788">
          <cell r="G788" t="str">
            <v>Chụp cộng hưởng từ vùng mặt - cổ có tiêm tương phản (≥ 3T)</v>
          </cell>
          <cell r="H788" t="str">
            <v>18.0381.0065</v>
          </cell>
        </row>
        <row r="789">
          <cell r="G789" t="str">
            <v>Chụp cộng hưởng từ xương và tủy xương có tiêm tương phản (≥ 3T)</v>
          </cell>
          <cell r="H789" t="str">
            <v>18.0414.0065</v>
          </cell>
        </row>
        <row r="790">
          <cell r="G790" t="str">
            <v>Chụp cộng hưởng từ bìu, dương vật (0.2-1.5T)</v>
          </cell>
          <cell r="H790" t="str">
            <v>18.0394.0066</v>
          </cell>
        </row>
        <row r="791">
          <cell r="G791" t="str">
            <v>Chụp cộng hưởng từ cột sống cổ (0.2-1.5T)</v>
          </cell>
          <cell r="H791" t="str">
            <v>18.0404.0066</v>
          </cell>
        </row>
        <row r="792">
          <cell r="G792" t="str">
            <v>Chụp cộng hưởng từ cột sống ngực (0.2-1.5T)</v>
          </cell>
          <cell r="H792" t="str">
            <v>18.0406.0066</v>
          </cell>
        </row>
        <row r="793">
          <cell r="G793" t="str">
            <v>Chụp cộng hưởng từ cột sống thắt lưng - cùng (0.2-1.5T)</v>
          </cell>
          <cell r="H793" t="str">
            <v>18.0408.0066</v>
          </cell>
        </row>
        <row r="794">
          <cell r="G794" t="str">
            <v>Chụp cộng hưởng từ dây thần kinh ngoại biên (neurography MR) (1.5T)</v>
          </cell>
          <cell r="H794" t="str">
            <v>18.0434.0066</v>
          </cell>
        </row>
        <row r="795">
          <cell r="G795" t="str">
            <v>Chụp cộng hưởng từ động học sàn chậu, tống phân (defecography-MR) (0.2-1.5T)</v>
          </cell>
          <cell r="H795" t="str">
            <v>18.0396.0066</v>
          </cell>
        </row>
        <row r="796">
          <cell r="G796" t="str">
            <v>Chụp cộng hưởng từ động mạch chi dưới (1.5T)</v>
          </cell>
          <cell r="H796" t="str">
            <v>18.0424.0066</v>
          </cell>
        </row>
        <row r="797">
          <cell r="G797" t="str">
            <v>Chụp cộng hưởng từ động mạch chi trên (1.5T)</v>
          </cell>
          <cell r="H797" t="str">
            <v>18.0422.0066</v>
          </cell>
        </row>
        <row r="798">
          <cell r="G798" t="str">
            <v>Chụp cộng hưởng từ hệ mạch cổ không tiêm chất tương phản (0.2-1.5T)</v>
          </cell>
          <cell r="H798" t="str">
            <v>18.0370.0066</v>
          </cell>
        </row>
        <row r="799">
          <cell r="G799" t="str">
            <v>Chụp cộng hưởng từ hốc mắt và thần kinh thị giác (0.2-1.5T)</v>
          </cell>
          <cell r="H799" t="str">
            <v>18.0373.0066</v>
          </cell>
        </row>
        <row r="800">
          <cell r="G800" t="str">
            <v>Chụp cộng hưởng từ khớp (0.2-1.5T)</v>
          </cell>
          <cell r="H800" t="str">
            <v>18.0410.0066</v>
          </cell>
        </row>
        <row r="801">
          <cell r="G801" t="str">
            <v>Chụp cộng hưởng từ khuếch tán (DWI - Diffusion-weighted Imaging) (0.2-1.5T)</v>
          </cell>
          <cell r="H801" t="str">
            <v>18.0378.0066</v>
          </cell>
        </row>
        <row r="802">
          <cell r="G802" t="str">
            <v>Chụp cộng hưởng từ lồng ngực (0.2-1.5T)</v>
          </cell>
          <cell r="H802" t="str">
            <v>18.0383.0066</v>
          </cell>
        </row>
        <row r="803">
          <cell r="G803" t="str">
            <v>Chụp cộng hưởng từ não- mạch não không tiêm chất tương phản (0.2-1.5T)</v>
          </cell>
          <cell r="H803" t="str">
            <v>18.0368.0066</v>
          </cell>
        </row>
        <row r="804">
          <cell r="G804" t="str">
            <v>Chụp cộng hưởng từ phần mềm chi (0.2-1.5T)</v>
          </cell>
          <cell r="H804" t="str">
            <v>18.0415.0066</v>
          </cell>
        </row>
        <row r="805">
          <cell r="G805" t="str">
            <v>Chụp cộng hưởng từ sọ não (0.2-1.5T)</v>
          </cell>
          <cell r="H805" t="str">
            <v>18.0366.0066</v>
          </cell>
        </row>
        <row r="806">
          <cell r="G806" t="str">
            <v>Chụp cộng hưởng từ tầng bụng không tiêm chất tương phản (gồm: chụp cộng hưởng từ gan - mật, tụy, lách, thận, dạ dày - tá tràng...) (0.2-1.5T)</v>
          </cell>
          <cell r="H806" t="str">
            <v>18.0319.0066</v>
          </cell>
        </row>
        <row r="807">
          <cell r="G807" t="str">
            <v>Chụp cộng hưởng từ thai nhi (0.2-1.5T)</v>
          </cell>
          <cell r="H807" t="str">
            <v>18.0402.0066</v>
          </cell>
        </row>
        <row r="808">
          <cell r="G808" t="str">
            <v>Chụp cộng hưởng từ tim đánh giá quá tải sắt</v>
          </cell>
          <cell r="H808" t="str">
            <v>18.0700.0066</v>
          </cell>
        </row>
        <row r="809">
          <cell r="G809" t="str">
            <v>Chụp cộng hưởng từ tĩnh mạch (1.5T)</v>
          </cell>
          <cell r="H809" t="str">
            <v>18.0428.0066</v>
          </cell>
        </row>
        <row r="810">
          <cell r="G810" t="str">
            <v>Chụp cộng hưởng từ tuyến vú (0.2-1.5T)</v>
          </cell>
          <cell r="H810" t="str">
            <v>18.0386.0066</v>
          </cell>
        </row>
        <row r="811">
          <cell r="G811" t="str">
            <v>Chụp cộng hưởng từ vùng chậu (gồm: chụp cộng hưởng từ tử cung - phần phụ, tiền liệt tuyến, đại tràng chậu hông, trực tràng, các khối u vùng chậu…) (0.2-1.5T)</v>
          </cell>
          <cell r="H811" t="str">
            <v>18.0391.0066</v>
          </cell>
        </row>
        <row r="812">
          <cell r="G812" t="str">
            <v>Chụp cộng hưởng từ vùng mặt - cổ (0.2-1.5T)</v>
          </cell>
          <cell r="H812" t="str">
            <v>18.0380.0066</v>
          </cell>
        </row>
        <row r="813">
          <cell r="G813" t="str">
            <v>Chụp cộng hưởng từ xương và tủy xương (0.2-1.5T)</v>
          </cell>
          <cell r="H813" t="str">
            <v>18.0413.0066</v>
          </cell>
        </row>
        <row r="814">
          <cell r="G814" t="str">
            <v>Chụp cộng hưởng từ bìu, dương vật (≥ 3T)</v>
          </cell>
          <cell r="H814" t="str">
            <v>18.0394.0066</v>
          </cell>
        </row>
        <row r="815">
          <cell r="G815" t="str">
            <v>Chụp cộng hưởng từ cột sống cổ (≥ 3T)</v>
          </cell>
          <cell r="H815" t="str">
            <v>18.0404.0066</v>
          </cell>
        </row>
        <row r="816">
          <cell r="G816" t="str">
            <v>Chụp cộng hưởng từ cột sống ngực (≥ 3T)</v>
          </cell>
          <cell r="H816" t="str">
            <v>18.0406.0066</v>
          </cell>
        </row>
        <row r="817">
          <cell r="G817" t="str">
            <v>Chụp cộng hưởng từ cột sống thắt lưng - cùng (≥ 3T)</v>
          </cell>
          <cell r="H817" t="str">
            <v>18.0408.0066</v>
          </cell>
        </row>
        <row r="818">
          <cell r="G818" t="str">
            <v>Chụp cộng hưởng từ dây thần kinh ngoại biên (neurography MR) (≥ 3T)</v>
          </cell>
          <cell r="H818" t="str">
            <v>18.0434.0066</v>
          </cell>
        </row>
        <row r="819">
          <cell r="G819" t="str">
            <v>Chụp cộng hưởng từ động học sàn chậu, tống phân (defecography-MR) (≥ 3T)</v>
          </cell>
          <cell r="H819" t="str">
            <v>18.0396.0066</v>
          </cell>
        </row>
        <row r="820">
          <cell r="G820" t="str">
            <v>Chụp cộng hưởng từ động mạch chi dưới (≥ 3T)</v>
          </cell>
          <cell r="H820" t="str">
            <v>18.0424.0066</v>
          </cell>
        </row>
        <row r="821">
          <cell r="G821" t="str">
            <v>Chụp cộng hưởng từ động mạch chi trên (≥ 3T)</v>
          </cell>
          <cell r="H821" t="str">
            <v>18.0422.0066</v>
          </cell>
        </row>
        <row r="822">
          <cell r="G822" t="str">
            <v>Chụp cộng hưởng từ hệ mạch cổ không tiêm chất tương phản (≥ 3T)</v>
          </cell>
          <cell r="H822" t="str">
            <v>18.0370.0066</v>
          </cell>
        </row>
        <row r="823">
          <cell r="G823" t="str">
            <v>Chụp cộng hưởng từ hốc mắt và thần kinh thị giác (≥ 3T)</v>
          </cell>
          <cell r="H823" t="str">
            <v>18.0373.0066</v>
          </cell>
        </row>
        <row r="824">
          <cell r="G824" t="str">
            <v>Chụp cộng hưởng từ khớp (≥ 3T)</v>
          </cell>
          <cell r="H824" t="str">
            <v>18.0410.0066</v>
          </cell>
        </row>
        <row r="825">
          <cell r="G825" t="str">
            <v>Chụp cộng hưởng từ khuếch tán (DWI - Diffusion-weighted Imaging) (≥ 3T)</v>
          </cell>
          <cell r="H825" t="str">
            <v>18.0378.0066</v>
          </cell>
        </row>
        <row r="826">
          <cell r="G826" t="str">
            <v>Chụp cộng hưởng từ lồng ngực (≥ 3T)</v>
          </cell>
          <cell r="H826" t="str">
            <v>18.0383.0066</v>
          </cell>
        </row>
        <row r="827">
          <cell r="G827" t="str">
            <v>Chụp cộng hưởng từ não - mạch não không tiêm chất tương phản (≥ 3T)</v>
          </cell>
          <cell r="H827" t="str">
            <v>18.0368.0066</v>
          </cell>
        </row>
        <row r="828">
          <cell r="G828" t="str">
            <v>Chụp cộng hưởng từ phần mềm chi (≥ 3T)</v>
          </cell>
          <cell r="H828" t="str">
            <v>18.0415.0066</v>
          </cell>
        </row>
        <row r="829">
          <cell r="G829" t="str">
            <v>Chụp cộng hưởng từ sọ não (≥ 3T)</v>
          </cell>
          <cell r="H829" t="str">
            <v>18.0366.0066</v>
          </cell>
        </row>
        <row r="830">
          <cell r="G830" t="str">
            <v>Chụp cộng hưởng từ tầng bụng không tiêm chất tương phản (gồm: chụp cộng hưởng từ gan - mật, tụy, lách, thận, dạ dày - tá tràng...) (0.2-1.5T)</v>
          </cell>
          <cell r="H830" t="str">
            <v>18.0319.0066</v>
          </cell>
        </row>
        <row r="831">
          <cell r="G831" t="str">
            <v>Chụp cộng hưởng từ thai nhi (≥ 3T)</v>
          </cell>
          <cell r="H831" t="str">
            <v>18.0402.0066</v>
          </cell>
        </row>
        <row r="832">
          <cell r="G832" t="str">
            <v>Chụp cộng hưởng từ tĩnh mạch (≥ 3T)</v>
          </cell>
          <cell r="H832" t="str">
            <v>18.0428.0066</v>
          </cell>
        </row>
        <row r="833">
          <cell r="G833" t="str">
            <v>Chụp cộng hưởng từ tuyến vú (≥ 3T)</v>
          </cell>
          <cell r="H833" t="str">
            <v>18.0386.0066</v>
          </cell>
        </row>
        <row r="834">
          <cell r="G834" t="str">
            <v>Chụp cộng hưởng từ vùng chậu (gồm: chụp cộng hưởng từ tử cung - phần phụ, tiền liệt tuyến, đại tràng chậu hông, trực tràng, các khối u vùng chậu…) (≥ 3T)</v>
          </cell>
          <cell r="H834" t="str">
            <v>18.0391.0066</v>
          </cell>
        </row>
        <row r="835">
          <cell r="G835" t="str">
            <v>Chụp cộng hưởng từ vùng mặt - cổ (≥ 3T)</v>
          </cell>
          <cell r="H835" t="str">
            <v>18.0380.0066</v>
          </cell>
        </row>
        <row r="836">
          <cell r="G836" t="str">
            <v>Chụp cộng hưởng từ xương và tủy xương (≥ 3T)</v>
          </cell>
          <cell r="H836" t="str">
            <v>18.0413.0066</v>
          </cell>
        </row>
        <row r="837">
          <cell r="G837" t="str">
            <v>Chụp cộng hưởng từ gan với chất tương phản đặc hiệu mô (≥ 3T)</v>
          </cell>
          <cell r="H837" t="str">
            <v>18.0403.0067</v>
          </cell>
        </row>
        <row r="838">
          <cell r="G838" t="str">
            <v>Chụp cộng hưởng từ gan với chất tương phản đặc hiệu mô (0.2-1.5T)</v>
          </cell>
          <cell r="H838" t="str">
            <v>18.0333.0067</v>
          </cell>
        </row>
        <row r="839">
          <cell r="G839" t="str">
            <v>Chụp cộng hưởng từ gan với chất tương phản đặc hiệu mô (≥ 3T)</v>
          </cell>
          <cell r="H839" t="str">
            <v>18.0403.0067</v>
          </cell>
        </row>
        <row r="840">
          <cell r="G840" t="str">
            <v>Chụp cộng hưởng từ các bó sợi thần kinh (tractography) hay chụp cộng hưởng từ khuếch tán sức căng (DTI - Diffusion Tensor Imaging) (0.2-1.5T)</v>
          </cell>
          <cell r="H840" t="str">
            <v>18.0377.0068</v>
          </cell>
        </row>
        <row r="841">
          <cell r="G841" t="str">
            <v>Chụp cộng hưởng từ phổ não (spectrography) (0.2-1.5T)</v>
          </cell>
          <cell r="H841" t="str">
            <v>18.0376.0068</v>
          </cell>
        </row>
        <row r="842">
          <cell r="G842" t="str">
            <v>Chụp cộng hưởng từ phổ tuyến tiền liệt (0.2-1.5T)</v>
          </cell>
          <cell r="H842" t="str">
            <v>18.0400.0068</v>
          </cell>
        </row>
        <row r="843">
          <cell r="G843" t="str">
            <v>Chụp cộng hưởng từ phổ tuyến vú (0.2-1.5T)</v>
          </cell>
          <cell r="H843" t="str">
            <v>18.0388.0068</v>
          </cell>
        </row>
        <row r="844">
          <cell r="G844" t="str">
            <v>Chụp cộng hưởng từ sọ não chức năng (0.2-1.5T)</v>
          </cell>
          <cell r="H844" t="str">
            <v>18.0382.0068</v>
          </cell>
        </row>
        <row r="845">
          <cell r="G845" t="str">
            <v>Chụp cộng hưởng từ tim sử dụng chất gắng sức đánh giá tưới máu cơ tim có tiêm thuốc tương phản</v>
          </cell>
          <cell r="H845" t="str">
            <v>18.0694.0068</v>
          </cell>
        </row>
        <row r="846">
          <cell r="G846" t="str">
            <v>Chụp cộng hưởng từ tưới máu các tạng (1.5T)</v>
          </cell>
          <cell r="H846" t="str">
            <v>18.0435.0068</v>
          </cell>
        </row>
        <row r="847">
          <cell r="G847" t="str">
            <v>Cộng hưởng từ phổ tim</v>
          </cell>
          <cell r="H847" t="str">
            <v>18.0702.0068</v>
          </cell>
        </row>
        <row r="848">
          <cell r="G848" t="str">
            <v>Chụp cộng hưởng từ các bó sợi thần kinh (tractography) hay chụp cộng hưởng từ khuếch tán sức căng (DTI - Diffusion Tensor Imaging) (≥ 3T)</v>
          </cell>
          <cell r="H848" t="str">
            <v>18.0377.0068</v>
          </cell>
        </row>
        <row r="849">
          <cell r="G849" t="str">
            <v>Chụp cộng hưởng từ phổ não (spectrography) (≥ 3T)</v>
          </cell>
          <cell r="H849" t="str">
            <v>18.0376.0068</v>
          </cell>
        </row>
        <row r="850">
          <cell r="G850" t="str">
            <v>Chụp cộng hưởng từ phổ tuyến tiền liệt (≥ 3T)</v>
          </cell>
          <cell r="H850" t="str">
            <v>18.0400.0068</v>
          </cell>
        </row>
        <row r="851">
          <cell r="G851" t="str">
            <v>Chụp cộng hưởng từ phổ tuyến vú (≥ 3T)</v>
          </cell>
          <cell r="H851" t="str">
            <v>18.0388.0068</v>
          </cell>
        </row>
        <row r="852">
          <cell r="G852" t="str">
            <v>Chụp cộng hưởng từ sọ não chức năng (≥ 3T)</v>
          </cell>
          <cell r="H852" t="str">
            <v>18.0382.0068</v>
          </cell>
        </row>
        <row r="853">
          <cell r="G853" t="str">
            <v>Chụp cộng hưởng từ tưới máu các tạng (≥ 3T)</v>
          </cell>
          <cell r="H853" t="str">
            <v>18.0435.0068</v>
          </cell>
        </row>
        <row r="854">
          <cell r="G854" t="str">
            <v>Lập trình máy tạo nhịp tim</v>
          </cell>
          <cell r="H854" t="str">
            <v>02.0100.0069</v>
          </cell>
        </row>
        <row r="855">
          <cell r="G855" t="str">
            <v>Siêu âm đàn hồi mô (gan, tuyến vú…)</v>
          </cell>
          <cell r="H855" t="str">
            <v>18.0065.0069</v>
          </cell>
        </row>
        <row r="856">
          <cell r="G856" t="str">
            <v>Siêu âm đàn hồi mô vú</v>
          </cell>
          <cell r="H856" t="str">
            <v>18.0056.0069</v>
          </cell>
        </row>
        <row r="857">
          <cell r="G857" t="str">
            <v>Siêu âm đàn hồi nhu mô tuyến giáp</v>
          </cell>
          <cell r="H857" t="str">
            <v>18.0005.0069</v>
          </cell>
        </row>
        <row r="858">
          <cell r="G858" t="str">
            <v>Siêu âm doppler các khối u trong ổ bụng</v>
          </cell>
          <cell r="H858" t="str">
            <v>18.0021.0069</v>
          </cell>
        </row>
        <row r="859">
          <cell r="G859" t="str">
            <v>Siêu âm doppler dương vật</v>
          </cell>
          <cell r="H859" t="str">
            <v>18.0060.0069</v>
          </cell>
        </row>
        <row r="860">
          <cell r="G860" t="str">
            <v>Siêu âm doppler gan lách</v>
          </cell>
          <cell r="H860" t="str">
            <v>18.0022.0069</v>
          </cell>
        </row>
        <row r="861">
          <cell r="G861" t="str">
            <v>Siêu âm doppler hốc mắt</v>
          </cell>
          <cell r="H861" t="str">
            <v>18.0009.0069</v>
          </cell>
        </row>
        <row r="862">
          <cell r="G862" t="str">
            <v>Siêu âm doppler thai nhi (thai, nhau thai, dây rốn, động mạch tử cung)</v>
          </cell>
          <cell r="H862" t="str">
            <v>18.0026.0069</v>
          </cell>
        </row>
        <row r="863">
          <cell r="G863" t="str">
            <v>Siêu âm doppler tinh hoàn, mào tinh hoàn hai bên</v>
          </cell>
          <cell r="H863" t="str">
            <v>18.0058.0069</v>
          </cell>
        </row>
        <row r="864">
          <cell r="G864" t="str">
            <v>Siêu âm doppler tử cung phần phụ</v>
          </cell>
          <cell r="H864" t="str">
            <v>18.0025.0069</v>
          </cell>
        </row>
        <row r="865">
          <cell r="G865" t="str">
            <v>Siêu âm doppler tử cung, buồng trứng qua đường bụng</v>
          </cell>
          <cell r="H865" t="str">
            <v>18.0032.0069</v>
          </cell>
        </row>
        <row r="866">
          <cell r="G866" t="str">
            <v>Siêu âm doppler tuyến vú</v>
          </cell>
          <cell r="H866" t="str">
            <v>18.0055.0069</v>
          </cell>
        </row>
        <row r="867">
          <cell r="G867" t="str">
            <v>Siêu âm doppler u tuyến, hạch vùng cổ</v>
          </cell>
          <cell r="H867" t="str">
            <v>18.0010.0069</v>
          </cell>
        </row>
        <row r="868">
          <cell r="G868" t="str">
            <v>Đo mật độ xương bằng kỹ thuật DEXA</v>
          </cell>
          <cell r="H868" t="str">
            <v>19.0192.0069</v>
          </cell>
        </row>
        <row r="869">
          <cell r="G869" t="str">
            <v>Đo mật độ xương bằng kỹ thuật DEXA</v>
          </cell>
          <cell r="H869" t="str">
            <v>19.0192.0070</v>
          </cell>
        </row>
        <row r="870">
          <cell r="G870" t="str">
            <v>Đo mật độ xương bằng phương pháp DEXA [2 vị trí]</v>
          </cell>
          <cell r="H870" t="str">
            <v>21.0102.0070</v>
          </cell>
        </row>
        <row r="871">
          <cell r="G871" t="str">
            <v>Bóp bóng ambu qua mặt nạ</v>
          </cell>
          <cell r="H871" t="str">
            <v>01.0065.0071</v>
          </cell>
        </row>
        <row r="872">
          <cell r="G872" t="str">
            <v>Chọc hút dịch khí phế quản qua màng nhẫn giáp</v>
          </cell>
          <cell r="H872" t="str">
            <v>01.0091.0071</v>
          </cell>
        </row>
        <row r="873">
          <cell r="G873" t="str">
            <v>Bơm rửa khoang màng phổi</v>
          </cell>
          <cell r="H873" t="str">
            <v>02.0002.0071</v>
          </cell>
        </row>
        <row r="874">
          <cell r="G874" t="str">
            <v>Đặt catheter qua màng nhẫn giáp lấy bệnh phẩm</v>
          </cell>
          <cell r="H874" t="str">
            <v>02.0015.0071</v>
          </cell>
        </row>
        <row r="875">
          <cell r="G875" t="str">
            <v>Bơm rửa màng phổi</v>
          </cell>
          <cell r="H875" t="str">
            <v>03.0081.0071</v>
          </cell>
        </row>
        <row r="876">
          <cell r="G876" t="str">
            <v>Bóp bóng ambu, thổi ngạt sơ sinh</v>
          </cell>
          <cell r="H876" t="str">
            <v>13.0200.0071</v>
          </cell>
        </row>
        <row r="877">
          <cell r="G877" t="str">
            <v>Nội soi bơm rửa niệu quản sau tán sỏi ngoài cơ thể</v>
          </cell>
          <cell r="H877" t="str">
            <v>02.0214.0072</v>
          </cell>
        </row>
        <row r="878">
          <cell r="G878" t="str">
            <v>Nội soi bơm rửa niệu quản sau tán sỏi ngoài cơ thể có gây mê</v>
          </cell>
          <cell r="H878" t="str">
            <v>02.0486.0072</v>
          </cell>
        </row>
        <row r="879">
          <cell r="G879" t="str">
            <v>Nội soi bàng quang, đưa catheter lên niệu quản bơm rửa niệu quản sau tán sỏi ngoài cơ thể khi sỏi tắc ở niệu quản</v>
          </cell>
          <cell r="H879" t="str">
            <v>03.1081.0072</v>
          </cell>
        </row>
        <row r="880">
          <cell r="G880" t="str">
            <v>Nội soi bàng quang, đưa catheter lên niệu quản bơm rửa niệu quản sau tán sỏi ngoài cơ thể khi sỏi tắc ở niệu quản</v>
          </cell>
          <cell r="H880" t="str">
            <v>20.0089.0072</v>
          </cell>
        </row>
        <row r="881">
          <cell r="G881" t="str">
            <v>Bơm streptokinase vào khoang màng phổi</v>
          </cell>
          <cell r="H881" t="str">
            <v>02.0003.0073</v>
          </cell>
        </row>
        <row r="882">
          <cell r="G882" t="str">
            <v>Cấp cứu ngừng tuần hoàn cho người bệnh ngộ độc</v>
          </cell>
          <cell r="H882" t="str">
            <v>01.0362.0074</v>
          </cell>
        </row>
        <row r="883">
          <cell r="G883" t="str">
            <v>Cấp cứu ngừng tuần hoàn hô hấp cơ bản</v>
          </cell>
          <cell r="H883" t="str">
            <v>01.0158.0074</v>
          </cell>
        </row>
        <row r="884">
          <cell r="G884" t="str">
            <v>Cấp cứu ngừng tuần hoàn hô hấp</v>
          </cell>
          <cell r="H884" t="str">
            <v>03.0113.0074</v>
          </cell>
        </row>
        <row r="885">
          <cell r="G885" t="str">
            <v>Đặt canuyn mũi hầu, miệng hầu</v>
          </cell>
          <cell r="H885" t="str">
            <v>01.0053.0075</v>
          </cell>
        </row>
        <row r="886">
          <cell r="G886" t="str">
            <v>Cắt chỉ khâu da</v>
          </cell>
          <cell r="H886" t="str">
            <v>03.1703.0075</v>
          </cell>
        </row>
        <row r="887">
          <cell r="G887" t="str">
            <v>Cắt chỉ khâu giác mạc</v>
          </cell>
          <cell r="H887" t="str">
            <v>03.1681.0075</v>
          </cell>
        </row>
        <row r="888">
          <cell r="G888" t="str">
            <v>Cắt chỉ khâu kết mạc</v>
          </cell>
          <cell r="H888" t="str">
            <v>03.1690.0075</v>
          </cell>
        </row>
        <row r="889">
          <cell r="G889" t="str">
            <v>Thay băng, cắt chỉ vết mổ</v>
          </cell>
          <cell r="H889" t="str">
            <v>03.3826.0075</v>
          </cell>
        </row>
        <row r="890">
          <cell r="G890" t="str">
            <v>Cắt chỉ</v>
          </cell>
          <cell r="H890" t="str">
            <v>10.9004.0075</v>
          </cell>
        </row>
        <row r="891">
          <cell r="G891" t="str">
            <v>Cắt chỉ khâu da mi đơn giản</v>
          </cell>
          <cell r="H891" t="str">
            <v>14.0203.0075</v>
          </cell>
        </row>
        <row r="892">
          <cell r="G892" t="str">
            <v>Cắt chỉ khâu giác mạc</v>
          </cell>
          <cell r="H892" t="str">
            <v>14.0192.0075</v>
          </cell>
        </row>
        <row r="893">
          <cell r="G893" t="str">
            <v>Cắt chỉ khâu kết mạc</v>
          </cell>
          <cell r="H893" t="str">
            <v>14.0204.0075</v>
          </cell>
        </row>
        <row r="894">
          <cell r="G894" t="str">
            <v>Cắt chỉ sau phẫu thuật lác</v>
          </cell>
          <cell r="H894" t="str">
            <v>14.0111.0075</v>
          </cell>
        </row>
        <row r="895">
          <cell r="G895" t="str">
            <v>Cắt chỉ sau phẫu thuật lác, sụp mi</v>
          </cell>
          <cell r="H895" t="str">
            <v>14.0116.0075</v>
          </cell>
        </row>
        <row r="896">
          <cell r="G896" t="str">
            <v>Cắt chỉ sau phẫu thuật sụp mi</v>
          </cell>
          <cell r="H896" t="str">
            <v>14.0112.0075</v>
          </cell>
        </row>
        <row r="897">
          <cell r="G897" t="str">
            <v>Cắt chỉ sau phẫu thuật</v>
          </cell>
          <cell r="H897" t="str">
            <v>15.0302.0075</v>
          </cell>
        </row>
        <row r="898">
          <cell r="G898" t="str">
            <v>Chăm sóc da cho người bệnh Steven-Jonhson</v>
          </cell>
          <cell r="H898" t="str">
            <v>03.4212.0076</v>
          </cell>
        </row>
        <row r="899">
          <cell r="G899" t="str">
            <v>Chăm sóc người bệnh dị ứng thuốc nặng: Lyell, Stevens-Johnson</v>
          </cell>
          <cell r="H899" t="str">
            <v>03.3007.0076</v>
          </cell>
        </row>
        <row r="900">
          <cell r="G900" t="str">
            <v>Chăm sóc người bệnh dị ứng thuốc nặng</v>
          </cell>
          <cell r="H900" t="str">
            <v>05.0002.0076</v>
          </cell>
        </row>
        <row r="901">
          <cell r="G901" t="str">
            <v>Chọc dò ổ bụng cấp cứu</v>
          </cell>
          <cell r="H901" t="str">
            <v>01.0240.0077</v>
          </cell>
        </row>
        <row r="902">
          <cell r="G902" t="str">
            <v>Chọc dò dịch màng phổi</v>
          </cell>
          <cell r="H902" t="str">
            <v>02.0009.0077</v>
          </cell>
        </row>
        <row r="903">
          <cell r="G903" t="str">
            <v>Chọc dò dịch ổ bụng xét nghiệm</v>
          </cell>
          <cell r="H903" t="str">
            <v>02.0242.0077</v>
          </cell>
        </row>
        <row r="904">
          <cell r="G904" t="str">
            <v>Chọc tháo dịch ổ bụng điều trị</v>
          </cell>
          <cell r="H904" t="str">
            <v>02.0243.0077</v>
          </cell>
        </row>
        <row r="905">
          <cell r="G905" t="str">
            <v>Chọc dịch màng bụng</v>
          </cell>
          <cell r="H905" t="str">
            <v>03.2354.0077</v>
          </cell>
        </row>
        <row r="906">
          <cell r="G906" t="str">
            <v>Chọc dò ổ bụng cấp cứu</v>
          </cell>
          <cell r="H906" t="str">
            <v>03.0165.0077</v>
          </cell>
        </row>
        <row r="907">
          <cell r="G907" t="str">
            <v>Chọc hút/dẫn lưu dịch màng phổi</v>
          </cell>
          <cell r="H907" t="str">
            <v>03.0079.0077</v>
          </cell>
        </row>
        <row r="908">
          <cell r="G908" t="str">
            <v>Chọc thăm dò màng phổi</v>
          </cell>
          <cell r="H908" t="str">
            <v>03.0084.0077</v>
          </cell>
        </row>
        <row r="909">
          <cell r="G909" t="str">
            <v>Dẫn lưu dịch màng bụng</v>
          </cell>
          <cell r="H909" t="str">
            <v>03.2355.0077</v>
          </cell>
        </row>
        <row r="910">
          <cell r="G910" t="str">
            <v>Dẫn lưu ổ bụng cấp cứu</v>
          </cell>
          <cell r="H910" t="str">
            <v>03.0164.0077</v>
          </cell>
        </row>
        <row r="911">
          <cell r="G911" t="str">
            <v>Chọc hút dịch màng bụng, màng phổi do quá kích buồng trứng</v>
          </cell>
          <cell r="H911" t="str">
            <v>13.0137.0077</v>
          </cell>
        </row>
        <row r="912">
          <cell r="G912" t="str">
            <v>Chọc hút dẫn lưu dịch ổ bụng dưới hướng dẫn của siêu âm trong điều trị viêm tụy cấp</v>
          </cell>
          <cell r="H912" t="str">
            <v>01.0356.0078</v>
          </cell>
        </row>
        <row r="913">
          <cell r="G913" t="str">
            <v>Chọc tháo dịch ổ bụng dưới hướng dẫn của siêu âm trong khoa hồi sức cấp cứu</v>
          </cell>
          <cell r="H913" t="str">
            <v>01.0357.0078</v>
          </cell>
        </row>
        <row r="914">
          <cell r="G914" t="str">
            <v>Chọc hút mủ màng phổi, ổ áp xe phổi dưới hướng dẫn của siêu âm</v>
          </cell>
          <cell r="H914" t="str">
            <v>02.0432.0078</v>
          </cell>
        </row>
        <row r="915">
          <cell r="G915" t="str">
            <v>Chọc tháo dịch màng phổi dưới hướng dẫn của siêu âm</v>
          </cell>
          <cell r="H915" t="str">
            <v>02.0008.0078</v>
          </cell>
        </row>
        <row r="916">
          <cell r="G916" t="str">
            <v>Chọc tháo dịch ổ bụng điều trị</v>
          </cell>
          <cell r="H916" t="str">
            <v>02.0243.0078</v>
          </cell>
        </row>
        <row r="917">
          <cell r="G917" t="str">
            <v>Siêu âm can thiệp - chọc dịch ổ bụng xét nghiệm</v>
          </cell>
          <cell r="H917" t="str">
            <v>02.0322.0078</v>
          </cell>
        </row>
        <row r="918">
          <cell r="G918" t="str">
            <v>Siêu âm can thiệp - đặt ống thông dẫn lưu dịch màng bụng liên tục</v>
          </cell>
          <cell r="H918" t="str">
            <v>02.0333.0078</v>
          </cell>
        </row>
        <row r="919">
          <cell r="G919" t="str">
            <v>Chọc dò màng phổi dưới hướng dẫn của siêu âm</v>
          </cell>
          <cell r="H919" t="str">
            <v>03.2332.0078</v>
          </cell>
        </row>
        <row r="920">
          <cell r="G920" t="str">
            <v>Chọc tháo dịch màng phổi dưới hướng dẫn của siêu âm</v>
          </cell>
          <cell r="H920" t="str">
            <v>03.2333.0078</v>
          </cell>
        </row>
        <row r="921">
          <cell r="G921" t="str">
            <v>Chọc hút dịch - khí màng phổi bằng kim hay catheter</v>
          </cell>
          <cell r="H921" t="str">
            <v>01.0093.0079</v>
          </cell>
        </row>
        <row r="922">
          <cell r="G922" t="str">
            <v>Chọc hút dịch, khí trung thất</v>
          </cell>
          <cell r="H922" t="str">
            <v>01.0098.0079</v>
          </cell>
        </row>
        <row r="923">
          <cell r="G923" t="str">
            <v>Chọc hút khí màng phổi</v>
          </cell>
          <cell r="H923" t="str">
            <v>02.0011.0079</v>
          </cell>
        </row>
        <row r="924">
          <cell r="G924" t="str">
            <v>Chọc hút dịch khí phế quản qua màng nhẫn giáp</v>
          </cell>
          <cell r="H924" t="str">
            <v>03.0098.0079</v>
          </cell>
        </row>
        <row r="925">
          <cell r="G925" t="str">
            <v>Chọc hút/dẫn lưu khí màng phổi áp lực thấp</v>
          </cell>
          <cell r="H925" t="str">
            <v>03.0080.0079</v>
          </cell>
        </row>
        <row r="926">
          <cell r="G926" t="str">
            <v>Chọc hút dịch, khí màng phổi sơ sinh</v>
          </cell>
          <cell r="H926" t="str">
            <v>13.0191.0079</v>
          </cell>
        </row>
        <row r="927">
          <cell r="G927" t="str">
            <v>Chọc dò màng ngoài tim cấp cứu</v>
          </cell>
          <cell r="H927" t="str">
            <v>01.0041.0081</v>
          </cell>
        </row>
        <row r="928">
          <cell r="G928" t="str">
            <v>Chọc hút dịch màng ngoài tim dưới siêu âm</v>
          </cell>
          <cell r="H928" t="str">
            <v>01.0040.0081</v>
          </cell>
        </row>
        <row r="929">
          <cell r="G929" t="str">
            <v>Chọc dò màng ngoài tim</v>
          </cell>
          <cell r="H929" t="str">
            <v>02.0075.0081</v>
          </cell>
        </row>
        <row r="930">
          <cell r="G930" t="str">
            <v>Chọc dò trung thất dưới hướng dẫn của siêu âm</v>
          </cell>
          <cell r="H930" t="str">
            <v>02.0005.0081</v>
          </cell>
        </row>
        <row r="931">
          <cell r="G931" t="str">
            <v>Chọc dò và dẫn lưu màng ngoài tim</v>
          </cell>
          <cell r="H931" t="str">
            <v>02.0074.0081</v>
          </cell>
        </row>
        <row r="932">
          <cell r="G932" t="str">
            <v>Dẫn lưu màng ngoài tim</v>
          </cell>
          <cell r="H932" t="str">
            <v>02.0076.0081</v>
          </cell>
        </row>
        <row r="933">
          <cell r="G933" t="str">
            <v>Chọc dò màng ngoài tim cấp cứu</v>
          </cell>
          <cell r="H933" t="str">
            <v>03.0039.0081</v>
          </cell>
        </row>
        <row r="934">
          <cell r="G934" t="str">
            <v>Chọc hút dịch màng ngoài tim dưới siêu âm</v>
          </cell>
          <cell r="H934" t="str">
            <v>03.0038.0081</v>
          </cell>
        </row>
        <row r="935">
          <cell r="G935" t="str">
            <v>Dẫn lưu dịch màng ngoài tim cấp cứu</v>
          </cell>
          <cell r="H935" t="str">
            <v>03.0018.0081</v>
          </cell>
        </row>
        <row r="936">
          <cell r="G936" t="str">
            <v>Dẫn lưu dịch, máu màng ngoài tim</v>
          </cell>
          <cell r="H936" t="str">
            <v>03.0040.0081</v>
          </cell>
        </row>
        <row r="937">
          <cell r="G937" t="str">
            <v>Chọc hút dịch màng tim dưới hướng dẫn siêu âm</v>
          </cell>
          <cell r="H937" t="str">
            <v>18.0628.0081</v>
          </cell>
        </row>
        <row r="938">
          <cell r="G938" t="str">
            <v>Chọc hút nang vú dưới hướng dẫn siêu âm</v>
          </cell>
          <cell r="H938" t="str">
            <v>18.0623.0082</v>
          </cell>
        </row>
        <row r="939">
          <cell r="G939" t="str">
            <v>Chọc dịch tủy sống</v>
          </cell>
          <cell r="H939" t="str">
            <v>01.0202.0083</v>
          </cell>
        </row>
        <row r="940">
          <cell r="G940" t="str">
            <v>Chọc dò dịch não tủy</v>
          </cell>
          <cell r="H940" t="str">
            <v>02.0129.0083</v>
          </cell>
        </row>
        <row r="941">
          <cell r="G941" t="str">
            <v>Chọc dịch tủy sống</v>
          </cell>
          <cell r="H941" t="str">
            <v>03.0148.0083</v>
          </cell>
        </row>
        <row r="942">
          <cell r="G942" t="str">
            <v>Chọc dò tủy sống trẻ sơ sinh</v>
          </cell>
          <cell r="H942" t="str">
            <v>03.0146.0083</v>
          </cell>
        </row>
        <row r="943">
          <cell r="G943" t="str">
            <v>Chọc dịch não tủy thắt lưng (thủ thuật)</v>
          </cell>
          <cell r="H943" t="str">
            <v>10.0057.0083</v>
          </cell>
        </row>
        <row r="944">
          <cell r="G944" t="str">
            <v>Chọc dò tủy sống sơ sinh</v>
          </cell>
          <cell r="H944" t="str">
            <v>13.0188.0083</v>
          </cell>
        </row>
        <row r="945">
          <cell r="G945" t="str">
            <v>Thủ thuật chọc tủy sống tiêm hóa chất nội tủy</v>
          </cell>
          <cell r="H945" t="str">
            <v>22.0515.0083</v>
          </cell>
        </row>
        <row r="946">
          <cell r="G946" t="str">
            <v>Chọc hút dịch và bơm thuốc điều trị nang giáp</v>
          </cell>
          <cell r="H946" t="str">
            <v>03.2890.0084</v>
          </cell>
        </row>
        <row r="947">
          <cell r="G947" t="str">
            <v>Chọc hút dịch điều trị u nang giáp</v>
          </cell>
          <cell r="H947" t="str">
            <v>07.0242.0084</v>
          </cell>
        </row>
        <row r="948">
          <cell r="G948" t="str">
            <v>Chọc hút dịch và bơm thuốc điều trị nang giáp</v>
          </cell>
          <cell r="H948" t="str">
            <v>03.2890.0085</v>
          </cell>
        </row>
        <row r="949">
          <cell r="G949" t="str">
            <v>Chọc nang tuyến giáp dưới hướng dẫn siêu âm</v>
          </cell>
          <cell r="H949" t="str">
            <v>18.0622.0085</v>
          </cell>
        </row>
        <row r="950">
          <cell r="G950" t="str">
            <v>Chọc hút dịch điều trị u nang giáp có hướng dẫn của siêu âm</v>
          </cell>
          <cell r="H950" t="str">
            <v>07.0243.0085</v>
          </cell>
        </row>
        <row r="951">
          <cell r="G951" t="str">
            <v>Chọc hút nước tiểu trên xương mu</v>
          </cell>
          <cell r="H951" t="str">
            <v>02.0177.0086</v>
          </cell>
        </row>
        <row r="952">
          <cell r="G952" t="str">
            <v>Chọc hút tế bào cơ bằng kim nhỏ</v>
          </cell>
          <cell r="H952" t="str">
            <v>02.0340.0086</v>
          </cell>
        </row>
        <row r="953">
          <cell r="G953" t="str">
            <v>Chọc hút tế bào phần mềm bằng kim nhỏ</v>
          </cell>
          <cell r="H953" t="str">
            <v>02.0342.0086</v>
          </cell>
        </row>
        <row r="954">
          <cell r="G954" t="str">
            <v>Chọc hút tế bào xương bằng kim nhỏ</v>
          </cell>
          <cell r="H954" t="str">
            <v>02.0341.0086</v>
          </cell>
        </row>
        <row r="955">
          <cell r="G955" t="str">
            <v>Hút ổ viêm/áp xe phần mềm</v>
          </cell>
          <cell r="H955" t="str">
            <v>02.0363.0086</v>
          </cell>
        </row>
        <row r="956">
          <cell r="G956" t="str">
            <v>Chọc hút nước tiểu trên xương mu</v>
          </cell>
          <cell r="H956" t="str">
            <v>03.0125.0086</v>
          </cell>
        </row>
        <row r="957">
          <cell r="G957" t="str">
            <v>Chọc hút tế bào cơ dưới hướng dẫn của siêu âm</v>
          </cell>
          <cell r="H957" t="str">
            <v>02.0345.0087</v>
          </cell>
        </row>
        <row r="958">
          <cell r="G958" t="str">
            <v>Chọc hút tế bào hạch dưới hướng dẫn của siêu âm</v>
          </cell>
          <cell r="H958" t="str">
            <v>02.0344.0087</v>
          </cell>
        </row>
        <row r="959">
          <cell r="G959" t="str">
            <v>Chọc hút tế bào khối u dưới hướng dẫn của siêu âm</v>
          </cell>
          <cell r="H959" t="str">
            <v>02.0347.0087</v>
          </cell>
        </row>
        <row r="960">
          <cell r="G960" t="str">
            <v>Chọc hút tế bào phần mềm dưới hướng dẫn của siêu âm</v>
          </cell>
          <cell r="H960" t="str">
            <v>02.0343.0087</v>
          </cell>
        </row>
        <row r="961">
          <cell r="G961" t="str">
            <v>Chọc hút tế bào xương dưới hướng dẫn của siêu âm</v>
          </cell>
          <cell r="H961" t="str">
            <v>02.0346.0087</v>
          </cell>
        </row>
        <row r="962">
          <cell r="G962" t="str">
            <v>Hút ổ viêm/áp xe phần mềm dưới hướng dẫn của siêu âm</v>
          </cell>
          <cell r="H962" t="str">
            <v>02.0364.0087</v>
          </cell>
        </row>
        <row r="963">
          <cell r="G963" t="str">
            <v>Chọc áp xe gan qua siêu âm</v>
          </cell>
          <cell r="H963" t="str">
            <v>03.2352.0087</v>
          </cell>
        </row>
        <row r="964">
          <cell r="G964" t="str">
            <v>Chọc hút và bơm thuốc vào nang thận</v>
          </cell>
          <cell r="H964" t="str">
            <v>10.0312.0087</v>
          </cell>
        </row>
        <row r="965">
          <cell r="G965" t="str">
            <v>Tiêm cồn tuyệt đối vào u gan qua siêu âm</v>
          </cell>
          <cell r="H965" t="str">
            <v>12.0232.0087</v>
          </cell>
        </row>
        <row r="966">
          <cell r="G966" t="str">
            <v>Chọc hút dịch ổ khớp dưới hướng dẫn siêu âm</v>
          </cell>
          <cell r="H966" t="str">
            <v>18.0625.0087</v>
          </cell>
        </row>
        <row r="967">
          <cell r="G967" t="str">
            <v>Chọc hút hạch (hoặc u) dưới hướng dẫn siêu âm</v>
          </cell>
          <cell r="H967" t="str">
            <v>18.0620.0087</v>
          </cell>
        </row>
        <row r="968">
          <cell r="G968" t="str">
            <v>Chọc hút tế bào dưới hướng dẫn của siêu âm</v>
          </cell>
          <cell r="H968" t="str">
            <v>18.0630.0087</v>
          </cell>
        </row>
        <row r="969">
          <cell r="G969" t="str">
            <v>Chọc dò trung thất dưới hướng dẫn của chụp cắt lớp vi tính</v>
          </cell>
          <cell r="H969" t="str">
            <v>02.0006.0088</v>
          </cell>
        </row>
        <row r="970">
          <cell r="G970" t="str">
            <v>Chọc hút khí, mủ màng phổi, ổ áp xe phổi dưới hướng dẫn của chụp cắt lớp vi tính</v>
          </cell>
          <cell r="H970" t="str">
            <v>02.0433.0088</v>
          </cell>
        </row>
        <row r="971">
          <cell r="G971" t="str">
            <v>Chọc hút và bơm thuốc vào nang thận</v>
          </cell>
          <cell r="H971" t="str">
            <v>10.0312.0088</v>
          </cell>
        </row>
        <row r="972">
          <cell r="G972" t="str">
            <v>Điều trị thoát vị đĩa đệm qua da dưới hướng dẫn của cắt lớp hoặc cộng hưởng từ</v>
          </cell>
          <cell r="H972" t="str">
            <v>10.1088.0088</v>
          </cell>
        </row>
        <row r="973">
          <cell r="G973" t="str">
            <v>Chọc hút hạch hoặc u dưới hướng dẫn cắt lớp vi tính</v>
          </cell>
          <cell r="H973" t="str">
            <v>18.0651.0088</v>
          </cell>
        </row>
        <row r="974">
          <cell r="G974" t="str">
            <v>Chọc hút ổ dịch, áp xe dưới hướng dẫn cắt lớp vi tính</v>
          </cell>
          <cell r="H974" t="str">
            <v>18.0650.0088</v>
          </cell>
        </row>
        <row r="975">
          <cell r="G975" t="str">
            <v>Chọc hút tế bào tuyến giáp</v>
          </cell>
          <cell r="H975" t="str">
            <v>07.0244.0089</v>
          </cell>
        </row>
        <row r="976">
          <cell r="G976" t="str">
            <v>Chọc hút tế bào tuyến giáp dưới hướng dẫn siêu âm</v>
          </cell>
          <cell r="H976" t="str">
            <v>18.0619.0090</v>
          </cell>
        </row>
        <row r="977">
          <cell r="G977" t="str">
            <v>Chọc hút tế bào tuyến giáp dưới hướng dẫn siêu âm</v>
          </cell>
          <cell r="H977" t="str">
            <v>18.0621.0090</v>
          </cell>
        </row>
        <row r="978">
          <cell r="G978" t="str">
            <v>Sinh thiết tuyến giáp dưới hướng dẫn siêu âm</v>
          </cell>
          <cell r="H978" t="str">
            <v>18.0610.0090</v>
          </cell>
        </row>
        <row r="979">
          <cell r="G979" t="str">
            <v>Chọc hút u giáp có hướng dẫn của siêu âm</v>
          </cell>
          <cell r="H979" t="str">
            <v>07.0245.0090</v>
          </cell>
        </row>
        <row r="980">
          <cell r="G980" t="str">
            <v>Chọc hút tủy xương làm tủy đồ</v>
          </cell>
          <cell r="H980" t="str">
            <v>03.2809.0091</v>
          </cell>
        </row>
        <row r="981">
          <cell r="G981" t="str">
            <v>Thủ thuật chọc hút tủy làm tủy đồ (bao gồm kim chọc tủy nhiều lần)</v>
          </cell>
          <cell r="H981" t="str">
            <v>22.0127.0091</v>
          </cell>
        </row>
        <row r="982">
          <cell r="G982" t="str">
            <v>Chọc hút tủy xương làm tủy đồ</v>
          </cell>
          <cell r="H982" t="str">
            <v>03.2809.0092</v>
          </cell>
        </row>
        <row r="983">
          <cell r="G983" t="str">
            <v>Thủ thuật chọc hút tủy làm tủy đồ (chưa bao gồm kim chọc tủy một lần)</v>
          </cell>
          <cell r="H983" t="str">
            <v>22.0126.0092</v>
          </cell>
        </row>
        <row r="984">
          <cell r="G984" t="str">
            <v>Chọc hút tủy xương làm tủy đồ</v>
          </cell>
          <cell r="H984" t="str">
            <v>03.2809.0093</v>
          </cell>
        </row>
        <row r="985">
          <cell r="G985" t="str">
            <v>Thủ thuật chọc hút tủy làm tủy đồ (sử dụng máy khoan cầm tay)</v>
          </cell>
          <cell r="H985" t="str">
            <v>22.0128.0093</v>
          </cell>
        </row>
        <row r="986">
          <cell r="G986" t="str">
            <v>Mở màng phổi cấp cứu</v>
          </cell>
          <cell r="H986" t="str">
            <v>01.0095.0094</v>
          </cell>
        </row>
        <row r="987">
          <cell r="G987" t="str">
            <v>Mở màng phổi tối thiểu bằng troca</v>
          </cell>
          <cell r="H987" t="str">
            <v>01.0096.0094</v>
          </cell>
        </row>
        <row r="988">
          <cell r="G988" t="str">
            <v>Dẫn lưu áp xe phổi</v>
          </cell>
          <cell r="H988" t="str">
            <v>03.3248.0094</v>
          </cell>
        </row>
        <row r="989">
          <cell r="G989" t="str">
            <v>Đặt dẫn lưu khí, dịch màng phổi</v>
          </cell>
          <cell r="H989" t="str">
            <v>03.3247.0094</v>
          </cell>
        </row>
        <row r="990">
          <cell r="G990" t="str">
            <v>Mở màng phổi tối thiểu</v>
          </cell>
          <cell r="H990" t="str">
            <v>03.0085.0094</v>
          </cell>
        </row>
        <row r="991">
          <cell r="G991" t="str">
            <v>Dẫn lưu màng phổi sơ sinh</v>
          </cell>
          <cell r="H991" t="str">
            <v>13.0195.0094</v>
          </cell>
        </row>
        <row r="992">
          <cell r="G992" t="str">
            <v xml:space="preserve">Dẫn lưu ổ bụng trong viêm tụy cấp </v>
          </cell>
          <cell r="H992" t="str">
            <v>01.0243.0095</v>
          </cell>
        </row>
        <row r="993">
          <cell r="G993" t="str">
            <v>Dẫn lưu màng phổi, ổ áp xe phổi dưới hướng dẫn của siêu âm</v>
          </cell>
          <cell r="H993" t="str">
            <v>02.0012.0095</v>
          </cell>
        </row>
        <row r="994">
          <cell r="G994" t="str">
            <v>Dẫn lưu áp xe phổi</v>
          </cell>
          <cell r="H994" t="str">
            <v>03.3248.0095</v>
          </cell>
        </row>
        <row r="995">
          <cell r="G995" t="str">
            <v>Dẫn lưu ổ áp xe phổi dưới hướng dẫn của siêu âm</v>
          </cell>
          <cell r="H995" t="str">
            <v>03.2326.0095</v>
          </cell>
        </row>
        <row r="996">
          <cell r="G996" t="str">
            <v>Đặt sonde dẫn lưu khoang màng phổi dưới hướng dẫn của siêu âm</v>
          </cell>
          <cell r="H996" t="str">
            <v>03.2329.0095</v>
          </cell>
        </row>
        <row r="997">
          <cell r="G997" t="str">
            <v xml:space="preserve">Dẫn lưu ổ bụng trong viêm tụy cấp </v>
          </cell>
          <cell r="H997" t="str">
            <v>01.0243.0096</v>
          </cell>
        </row>
        <row r="998">
          <cell r="G998" t="str">
            <v>Dẫn lưu màng phổi, ổ áp xe phổi dưới hướng dẫn của chụp cắt lớp vi tính</v>
          </cell>
          <cell r="H998" t="str">
            <v>02.0013.0096</v>
          </cell>
        </row>
        <row r="999">
          <cell r="G999" t="str">
            <v>Dẫn lưu ổ áp xe phổi dưới hướng dẫn của máy chụp cắt lớp vi tính</v>
          </cell>
          <cell r="H999" t="str">
            <v>03.2327.0096</v>
          </cell>
        </row>
        <row r="1000">
          <cell r="G1000" t="str">
            <v>Đặt sonde dẫn lưu khoang màng phổi dưới hướng dẫn của chụp cắt lớp vi tính</v>
          </cell>
          <cell r="H1000" t="str">
            <v>03.2325.0096</v>
          </cell>
        </row>
        <row r="1001">
          <cell r="G1001" t="str">
            <v>Khai thông động mạch phổi bằng sử dụng thuốc tiêu sợi huyết trong điều trị tắc mạch phổi cấp</v>
          </cell>
          <cell r="H1001" t="str">
            <v>01.0386.0097</v>
          </cell>
        </row>
        <row r="1002">
          <cell r="G1002" t="str">
            <v>Khai thông động mạch vành bằng sử dụng thuốc tiêu sợi huyết trong điều trị nhồi máu cơ tim cấp</v>
          </cell>
          <cell r="H1002" t="str">
            <v>01.0322.0097</v>
          </cell>
        </row>
        <row r="1003">
          <cell r="G1003" t="str">
            <v>Khai thông mạch não bằng điều trị thuốc tiêu sợi huyết trong nhồi máu não cấp</v>
          </cell>
          <cell r="H1003" t="str">
            <v>01.0346.0097</v>
          </cell>
        </row>
        <row r="1004">
          <cell r="G1004" t="str">
            <v>Thăm dò huyết động theo phương pháp PiCCO</v>
          </cell>
          <cell r="H1004" t="str">
            <v>01.0023.0097</v>
          </cell>
        </row>
        <row r="1005">
          <cell r="G1005" t="str">
            <v>Đặt catheter động mạch</v>
          </cell>
          <cell r="H1005" t="str">
            <v>03.0033.0097</v>
          </cell>
        </row>
        <row r="1006">
          <cell r="G1006" t="str">
            <v>Đặt catheter động mạch</v>
          </cell>
          <cell r="H1006" t="str">
            <v>01.0009.0098</v>
          </cell>
        </row>
        <row r="1007">
          <cell r="G1007" t="str">
            <v xml:space="preserve">Dẫn lưu não thất cấp cứu </v>
          </cell>
          <cell r="H1007" t="str">
            <v>01.0209.0099</v>
          </cell>
        </row>
        <row r="1008">
          <cell r="G1008" t="str">
            <v>Đặt catheter tĩnh mạch trung tâm 1 nòng</v>
          </cell>
          <cell r="H1008" t="str">
            <v>01.0007.0099</v>
          </cell>
        </row>
        <row r="1009">
          <cell r="G1009" t="str">
            <v>Đặt catheter tĩnh mạch trung tâm một nòng dưới hướng dẫn của siêu âm</v>
          </cell>
          <cell r="H1009" t="str">
            <v>01.0317.0099</v>
          </cell>
        </row>
        <row r="1010">
          <cell r="G1010" t="str">
            <v>Đặt dẫn lưu màng ngoài tim cấp cứu bằng catheter qua da</v>
          </cell>
          <cell r="H1010" t="str">
            <v>01.0042.0099</v>
          </cell>
        </row>
        <row r="1011">
          <cell r="G1011" t="str">
            <v>Dẫn lưu dịch quanh thận dưới siêu âm</v>
          </cell>
          <cell r="H1011" t="str">
            <v>02.0180.0099</v>
          </cell>
        </row>
        <row r="1012">
          <cell r="G1012" t="str">
            <v>Đặt catheter tĩnh mạch trung tâm</v>
          </cell>
          <cell r="H1012" t="str">
            <v>03.0035.0099</v>
          </cell>
        </row>
        <row r="1013">
          <cell r="G1013" t="str">
            <v>Đặt catheter tĩnh mạch trung tâm bù dịch điều trị sốc bỏng</v>
          </cell>
          <cell r="H1013" t="str">
            <v>11.0088.0099</v>
          </cell>
        </row>
        <row r="1014">
          <cell r="G1014" t="str">
            <v>Đặt ống thông tĩnh mạch rốn sơ sinh</v>
          </cell>
          <cell r="H1014" t="str">
            <v>13.0185.0099</v>
          </cell>
        </row>
        <row r="1015">
          <cell r="G1015" t="str">
            <v>Đặt ống thông tĩnh mạch trung tâm sơ sinh</v>
          </cell>
          <cell r="H1015" t="str">
            <v>13.0183.0099</v>
          </cell>
        </row>
        <row r="1016">
          <cell r="G1016" t="str">
            <v>Đặt catheter tĩnh mạch cảnh ngoài</v>
          </cell>
          <cell r="H1016" t="str">
            <v>09.0028.0099</v>
          </cell>
        </row>
        <row r="1017">
          <cell r="G1017" t="str">
            <v>Đặt catheter tĩnh mạch trung tâm ba nòng dưới hướng dẫn của siêu âm</v>
          </cell>
          <cell r="H1017" t="str">
            <v>01.0319.0100</v>
          </cell>
        </row>
        <row r="1018">
          <cell r="G1018" t="str">
            <v>Đặt catheter tĩnh mạch trung tâm hai nòng dưới hướng dẫn của siêu âm</v>
          </cell>
          <cell r="H1018" t="str">
            <v>01.0318.0100</v>
          </cell>
        </row>
        <row r="1019">
          <cell r="G1019" t="str">
            <v>Đặt catheter tĩnh mạch trung tâm nhiều nòng</v>
          </cell>
          <cell r="H1019" t="str">
            <v>01.0008.0100</v>
          </cell>
        </row>
        <row r="1020">
          <cell r="G1020" t="str">
            <v>Đặt catheter tĩnh mạch cảnh để lọc máu cấp cứu</v>
          </cell>
          <cell r="H1020" t="str">
            <v>02.0183.0100</v>
          </cell>
        </row>
        <row r="1021">
          <cell r="G1021" t="str">
            <v>Đặt catheter tĩnh mạch trung tâm</v>
          </cell>
          <cell r="H1021" t="str">
            <v>03.0035.0100</v>
          </cell>
        </row>
        <row r="1022">
          <cell r="G1022" t="str">
            <v>Đặt catheter lọc máu cấp cứu</v>
          </cell>
          <cell r="H1022" t="str">
            <v>01.0172.0101</v>
          </cell>
        </row>
        <row r="1023">
          <cell r="G1023" t="str">
            <v>Đặt catheter hai nòng tĩnh mạch cảnh trong để lọc máu</v>
          </cell>
          <cell r="H1023" t="str">
            <v>02.0185.0101</v>
          </cell>
        </row>
        <row r="1024">
          <cell r="G1024" t="str">
            <v>Đặt catheter hai nòng tĩnh mạch dưới đòn để lọc máu</v>
          </cell>
          <cell r="H1024" t="str">
            <v>02.0186.0101</v>
          </cell>
        </row>
        <row r="1025">
          <cell r="G1025" t="str">
            <v>Đặt catheter một nòng hoặc hai nòng tĩnh mạch đùi để lọc máu</v>
          </cell>
          <cell r="H1025" t="str">
            <v>02.0498.0101</v>
          </cell>
        </row>
        <row r="1026">
          <cell r="G1026" t="str">
            <v>Đặt catheter lọc máu cấp cứu</v>
          </cell>
          <cell r="H1026" t="str">
            <v>03.0117.0101</v>
          </cell>
        </row>
        <row r="1027">
          <cell r="G1027" t="str">
            <v>Đặt catheter hai nòng có cuff, tạo đường hầm để lọc máu</v>
          </cell>
          <cell r="H1027" t="str">
            <v>02.0184.0102</v>
          </cell>
        </row>
        <row r="1028">
          <cell r="G1028" t="str">
            <v>Đặt nội khí quản</v>
          </cell>
          <cell r="H1028" t="str">
            <v>01.0066.1888</v>
          </cell>
        </row>
        <row r="1029">
          <cell r="G1029" t="str">
            <v>Đặt nội khí quản 2 nòng</v>
          </cell>
          <cell r="H1029" t="str">
            <v>01.0067.1888</v>
          </cell>
        </row>
        <row r="1030">
          <cell r="G1030" t="str">
            <v>Đặt nội khí quản có cửa hút trên bóng chèn (Hi-low EVAC)</v>
          </cell>
          <cell r="H1030" t="str">
            <v>01.0070.1888</v>
          </cell>
        </row>
        <row r="1031">
          <cell r="G1031" t="str">
            <v>Thay ống nội khí quản</v>
          </cell>
          <cell r="H1031" t="str">
            <v>01.0077.1888</v>
          </cell>
        </row>
        <row r="1032">
          <cell r="G1032" t="str">
            <v>Đặt nội khí quản 2 nòng</v>
          </cell>
          <cell r="H1032" t="str">
            <v>02.0017.1888</v>
          </cell>
        </row>
        <row r="1033">
          <cell r="G1033" t="str">
            <v>Bơm rửa phế quản có bàn chải</v>
          </cell>
          <cell r="H1033" t="str">
            <v>03.0065.1888</v>
          </cell>
        </row>
        <row r="1034">
          <cell r="G1034" t="str">
            <v>Bơm rửa phế quản không bàn chải</v>
          </cell>
          <cell r="H1034" t="str">
            <v>03.0066.1888</v>
          </cell>
        </row>
        <row r="1035">
          <cell r="G1035" t="str">
            <v>Đặt nội khí quản</v>
          </cell>
          <cell r="H1035" t="str">
            <v>03.0077.1888</v>
          </cell>
        </row>
        <row r="1036">
          <cell r="G1036" t="str">
            <v>Đặt nội khí quản 2 nòng</v>
          </cell>
          <cell r="H1036" t="str">
            <v>03.0099.1888</v>
          </cell>
        </row>
        <row r="1037">
          <cell r="G1037" t="str">
            <v>Đặt nội khí quản</v>
          </cell>
          <cell r="H1037" t="str">
            <v>15.0219.1888</v>
          </cell>
        </row>
        <row r="1038">
          <cell r="G1038" t="str">
            <v>Đặt ống thông dạ dày</v>
          </cell>
          <cell r="H1038" t="str">
            <v>01.0216.0103</v>
          </cell>
        </row>
        <row r="1039">
          <cell r="G1039" t="str">
            <v>Đặt ống thông dạ dày</v>
          </cell>
          <cell r="H1039" t="str">
            <v>02.0244.0103</v>
          </cell>
        </row>
        <row r="1040">
          <cell r="G1040" t="str">
            <v>Đặt ống thông dạ dày</v>
          </cell>
          <cell r="H1040" t="str">
            <v>03.0167.0103</v>
          </cell>
        </row>
        <row r="1041">
          <cell r="G1041" t="str">
            <v>Đặt ống thông dạ dày (hút dịch hoặc nuôi dưỡng) sơ sinh</v>
          </cell>
          <cell r="H1041" t="str">
            <v>13.0192.0103</v>
          </cell>
        </row>
        <row r="1042">
          <cell r="G1042" t="str">
            <v>Đặt ống thông niệu quản qua nội soi (sonde JJ)</v>
          </cell>
          <cell r="H1042" t="str">
            <v>02.0190.0104</v>
          </cell>
        </row>
        <row r="1043">
          <cell r="G1043" t="str">
            <v>Đặt ống thông niệu quản qua nội soi (sonde JJ) có tiền mê</v>
          </cell>
          <cell r="H1043" t="str">
            <v>02.0484.0104</v>
          </cell>
        </row>
        <row r="1044">
          <cell r="G1044" t="str">
            <v>Nội soi đặt ống thông niệu quản (sonde JJ)</v>
          </cell>
          <cell r="H1044" t="str">
            <v>03.1074.0104</v>
          </cell>
        </row>
        <row r="1045">
          <cell r="G1045" t="str">
            <v>Dẫn lưu đài bể thận qua da</v>
          </cell>
          <cell r="H1045" t="str">
            <v>10.0313.0104</v>
          </cell>
        </row>
        <row r="1046">
          <cell r="G1046" t="str">
            <v>Dẫn lưu thận qua da dưới hướng dẫn của siêu âm</v>
          </cell>
          <cell r="H1046" t="str">
            <v>10.0318.0104</v>
          </cell>
        </row>
        <row r="1047">
          <cell r="G1047" t="str">
            <v>Đặt ống thông JJ trong hẹp niệu quản</v>
          </cell>
          <cell r="H1047" t="str">
            <v>10.0335.0104</v>
          </cell>
        </row>
        <row r="1048">
          <cell r="G1048" t="str">
            <v>Đặt ống thông niệu quản qua nội soi (sonde JJ)</v>
          </cell>
          <cell r="H1048" t="str">
            <v>20.0083.0104</v>
          </cell>
        </row>
        <row r="1049">
          <cell r="G1049" t="str">
            <v>Nội soi nong niệu quản hẹp</v>
          </cell>
          <cell r="H1049" t="str">
            <v>27.0378.0104</v>
          </cell>
        </row>
        <row r="1050">
          <cell r="G1050" t="str">
            <v>Nội soi nong hẹp thực quản có stent</v>
          </cell>
          <cell r="H1050" t="str">
            <v>15.0198.0105</v>
          </cell>
        </row>
        <row r="1051">
          <cell r="G1051" t="str">
            <v>Nội soi đặt bộ stent thực quản, dạ dày, tá tràng, đại tràng, trực tràng</v>
          </cell>
          <cell r="H1051" t="str">
            <v>20.0053.0105</v>
          </cell>
        </row>
        <row r="1052">
          <cell r="G1052" t="str">
            <v>Điều trị rối loạn nhịp tim bằng sóng tần số radio</v>
          </cell>
          <cell r="H1052" t="str">
            <v>02.0086.0106</v>
          </cell>
        </row>
        <row r="1053">
          <cell r="G1053" t="str">
            <v>Điều trị rối loạn nhịp tim phức tạp bằng sóng cao tần</v>
          </cell>
          <cell r="H1053" t="str">
            <v>02.0463.0106</v>
          </cell>
        </row>
        <row r="1054">
          <cell r="G1054" t="str">
            <v>Điều trị rối loạn nhịp tim phức tạp bằng sóng có tần số Radio có sử dụng hệ thống lập bản đồ ba chiều giải phẫu - điện học các buồng tim</v>
          </cell>
          <cell r="H1054" t="str">
            <v>02.0438.0106</v>
          </cell>
        </row>
        <row r="1055">
          <cell r="G1055" t="str">
            <v>Điều trị rung nhĩ bằng năng lượng sóng tần số radio sử dụng hệ thống lập bản đồ ba chiều giải phẫu - điện học các buồng tim</v>
          </cell>
          <cell r="H1055" t="str">
            <v>02.0087.0106</v>
          </cell>
        </row>
        <row r="1056">
          <cell r="G1056" t="str">
            <v>Điều trị rung nhĩ bằng sóng cao tần</v>
          </cell>
          <cell r="H1056" t="str">
            <v>02.0462.0106</v>
          </cell>
        </row>
        <row r="1057">
          <cell r="G1057" t="str">
            <v>Điều trị rối loạn nhịp tim bằng sóng tần số radio</v>
          </cell>
          <cell r="H1057" t="str">
            <v>03.2292.0106</v>
          </cell>
        </row>
        <row r="1058">
          <cell r="G1058" t="str">
            <v>Điều trị rối loạn nhịp tim bằng sóng cao tần thông thường [bằng năng lượng sóng có tần số radio]</v>
          </cell>
          <cell r="H1058" t="str">
            <v>02.0461.0107</v>
          </cell>
        </row>
        <row r="1059">
          <cell r="G1059" t="str">
            <v>Điều trị suy tĩnh mạch bằng laser nội mạch</v>
          </cell>
          <cell r="H1059" t="str">
            <v>02.0088.0107</v>
          </cell>
        </row>
        <row r="1060">
          <cell r="G1060" t="str">
            <v>Điều trị suy tĩnh mạch bằng laser nội mạch</v>
          </cell>
          <cell r="H1060" t="str">
            <v>03.2315.0107</v>
          </cell>
        </row>
        <row r="1061">
          <cell r="G1061" t="str">
            <v>Điều trị suy tĩnh mạch bằng năng lượng sóng tần số radio</v>
          </cell>
          <cell r="H1061" t="str">
            <v>02.0089.0108</v>
          </cell>
        </row>
        <row r="1062">
          <cell r="G1062" t="str">
            <v>Gây dính màng phổi bằng povidone iodine bơm qua ống dẫn lưu màng phổi</v>
          </cell>
          <cell r="H1062" t="str">
            <v>01.0104.0109</v>
          </cell>
        </row>
        <row r="1063">
          <cell r="G1063" t="str">
            <v>Gây dính màng phổi bằng tetracyclin bơm qua ống dẫn lưu màng phổi</v>
          </cell>
          <cell r="H1063" t="str">
            <v>01.0105.0109</v>
          </cell>
        </row>
        <row r="1064">
          <cell r="G1064" t="str">
            <v>Gây dính màng phổi bằng thuốc/hóa chất qua ống dẫn lưu màng phổi</v>
          </cell>
          <cell r="H1064" t="str">
            <v>02.0025.0109</v>
          </cell>
        </row>
        <row r="1065">
          <cell r="G1065" t="str">
            <v>Gây dính màng phổi bằng các loại thuốc, hóa chất</v>
          </cell>
          <cell r="H1065" t="str">
            <v>03.2324.0109</v>
          </cell>
        </row>
        <row r="1066">
          <cell r="G1066" t="str">
            <v>Gây dính màng phổi bằng bơm hóa chất màng phổi</v>
          </cell>
          <cell r="H1066" t="str">
            <v>12.0372.0109</v>
          </cell>
        </row>
        <row r="1067">
          <cell r="G1067" t="str">
            <v>Gan nhân tạo trong điều trị suy gan cấp</v>
          </cell>
          <cell r="H1067" t="str">
            <v>01.0350.0110</v>
          </cell>
        </row>
        <row r="1068">
          <cell r="G1068" t="str">
            <v>Lọc máu hấp phụ phân tử tái tuần hoàn (gan nhân tạo - MARS)</v>
          </cell>
          <cell r="H1068" t="str">
            <v>01.0200.0110</v>
          </cell>
        </row>
        <row r="1069">
          <cell r="G1069" t="str">
            <v>Siêu lọc máu tái hấp phụ phân tử (gan nhân tạo) (MARS)</v>
          </cell>
          <cell r="H1069" t="str">
            <v>03.0121.0110</v>
          </cell>
        </row>
        <row r="1070">
          <cell r="G1070" t="str">
            <v xml:space="preserve">Dẫn lưu khí màng phổi áp lực thấp </v>
          </cell>
          <cell r="H1070" t="str">
            <v>01.0094.0111</v>
          </cell>
        </row>
        <row r="1071">
          <cell r="G1071" t="str">
            <v xml:space="preserve">Dẫn lưu màng phổi liên tục </v>
          </cell>
          <cell r="H1071" t="str">
            <v>01.0097.0111</v>
          </cell>
        </row>
        <row r="1072">
          <cell r="G1072" t="str">
            <v xml:space="preserve">Dẫn lưu trung thất liên tục </v>
          </cell>
          <cell r="H1072" t="str">
            <v>01.0099.0111</v>
          </cell>
        </row>
        <row r="1073">
          <cell r="G1073" t="str">
            <v>Hút dẫn lưu khoang màng phổi bằng máy hút áp lực âm liên tục</v>
          </cell>
          <cell r="H1073" t="str">
            <v>02.0026.0111</v>
          </cell>
        </row>
        <row r="1074">
          <cell r="G1074" t="str">
            <v>Hút áp lực âm (VAC) liên tục trong 24h điều trị vết thương mạn tính</v>
          </cell>
          <cell r="H1074" t="str">
            <v>11.0117.0111</v>
          </cell>
        </row>
        <row r="1075">
          <cell r="G1075" t="str">
            <v>Hút áp lực âm (VAC) liên tục trong 24h điều trị vết thương, vết bỏng</v>
          </cell>
          <cell r="H1075" t="str">
            <v>11.0100.0111</v>
          </cell>
        </row>
        <row r="1076">
          <cell r="G1076" t="str">
            <v>Hút dịch khớp cổ chân</v>
          </cell>
          <cell r="H1076" t="str">
            <v>02.0355.0112</v>
          </cell>
        </row>
        <row r="1077">
          <cell r="G1077" t="str">
            <v>Hút dịch khớp cổ tay</v>
          </cell>
          <cell r="H1077" t="str">
            <v>02.0357.0112</v>
          </cell>
        </row>
        <row r="1078">
          <cell r="G1078" t="str">
            <v>Hút dịch khớp gối</v>
          </cell>
          <cell r="H1078" t="str">
            <v>02.0349.0112</v>
          </cell>
        </row>
        <row r="1079">
          <cell r="G1079" t="str">
            <v>Hút dịch khớp háng</v>
          </cell>
          <cell r="H1079" t="str">
            <v>02.0351.0112</v>
          </cell>
        </row>
        <row r="1080">
          <cell r="G1080" t="str">
            <v>Hút dịch khớp khuỷu</v>
          </cell>
          <cell r="H1080" t="str">
            <v>02.0353.0112</v>
          </cell>
        </row>
        <row r="1081">
          <cell r="G1081" t="str">
            <v>Hút dịch khớp vai</v>
          </cell>
          <cell r="H1081" t="str">
            <v>02.0359.0112</v>
          </cell>
        </row>
        <row r="1082">
          <cell r="G1082" t="str">
            <v>Hút nang bao hoạt dịch</v>
          </cell>
          <cell r="H1082" t="str">
            <v>02.0361.0112</v>
          </cell>
        </row>
        <row r="1083">
          <cell r="G1083" t="str">
            <v>Lấy dịch khớp xác định tinh thể urat</v>
          </cell>
          <cell r="H1083" t="str">
            <v>02.0515.0112</v>
          </cell>
        </row>
        <row r="1084">
          <cell r="G1084" t="str">
            <v>Lấy xét nghiệm tế bào học dịch khớp</v>
          </cell>
          <cell r="H1084" t="str">
            <v>02.0514.0112</v>
          </cell>
        </row>
        <row r="1085">
          <cell r="G1085" t="str">
            <v>Chọc dịch khớp</v>
          </cell>
          <cell r="H1085" t="str">
            <v>03.2367.0112</v>
          </cell>
        </row>
        <row r="1086">
          <cell r="G1086" t="str">
            <v>Hút dịch khớp cổ chân dưới hướng dẫn của siêu âm</v>
          </cell>
          <cell r="H1086" t="str">
            <v>02.0356.0113</v>
          </cell>
        </row>
        <row r="1087">
          <cell r="G1087" t="str">
            <v>Hút dịch khớp cổ tay dưới hướng dẫn của siêu âm</v>
          </cell>
          <cell r="H1087" t="str">
            <v>02.0358.0113</v>
          </cell>
        </row>
        <row r="1088">
          <cell r="G1088" t="str">
            <v>Hút dịch khớp gối dưới hướng dẫn của siêu âm</v>
          </cell>
          <cell r="H1088" t="str">
            <v>02.0350.0113</v>
          </cell>
        </row>
        <row r="1089">
          <cell r="G1089" t="str">
            <v>Hút dịch khớp háng dưới hướng dẫn của siêu âm</v>
          </cell>
          <cell r="H1089" t="str">
            <v>02.0352.0113</v>
          </cell>
        </row>
        <row r="1090">
          <cell r="G1090" t="str">
            <v>Hút dịch khớp khuỷu dưới hướng dẫn của siêu âm</v>
          </cell>
          <cell r="H1090" t="str">
            <v>02.0354.0113</v>
          </cell>
        </row>
        <row r="1091">
          <cell r="G1091" t="str">
            <v>Hút dịch khớp vai dưới hướng dẫn của siêu âm</v>
          </cell>
          <cell r="H1091" t="str">
            <v>02.0360.0113</v>
          </cell>
        </row>
        <row r="1092">
          <cell r="G1092" t="str">
            <v>Hút nang bao hoạt dịch dưới hướng dẫn của siêu âm</v>
          </cell>
          <cell r="H1092" t="str">
            <v>02.0362.0113</v>
          </cell>
        </row>
        <row r="1093">
          <cell r="G1093" t="str">
            <v>Hút đờm qua ống nội khí quản/canuyn mở khí quản bằng ống thông một lần ở người bệnh có thở máy (một lần hút)</v>
          </cell>
          <cell r="H1093" t="str">
            <v>01.0055.0114</v>
          </cell>
        </row>
        <row r="1094">
          <cell r="G1094" t="str">
            <v>Hút đờm qua ống nội khí quản/canuyn mở khí quản bằng ống thông một lần ở người bệnh không thở máy (một lần hút)</v>
          </cell>
          <cell r="H1094" t="str">
            <v>01.0054.0114</v>
          </cell>
        </row>
        <row r="1095">
          <cell r="G1095" t="str">
            <v>Hút đờm hầu họng</v>
          </cell>
          <cell r="H1095" t="str">
            <v>02.0150.0114</v>
          </cell>
        </row>
        <row r="1096">
          <cell r="G1096" t="str">
            <v>Hút đờm khí phế quản ở người bệnh sau đặt nội khí quản, mở khí quản, thở máy</v>
          </cell>
          <cell r="H1096" t="str">
            <v>03.0076.0114</v>
          </cell>
        </row>
        <row r="1097">
          <cell r="G1097" t="str">
            <v>Lấy sỏi niệu quản qua nội soi</v>
          </cell>
          <cell r="H1097" t="str">
            <v>02.0202.0115</v>
          </cell>
        </row>
        <row r="1098">
          <cell r="G1098" t="str">
            <v>Nội soi lấy sỏi niệu quản</v>
          </cell>
          <cell r="H1098" t="str">
            <v>03.1077.0115</v>
          </cell>
        </row>
        <row r="1099">
          <cell r="G1099" t="str">
            <v>Lấy sỏi niệu quản qua nội soi</v>
          </cell>
          <cell r="H1099" t="str">
            <v>20.0085.0115</v>
          </cell>
        </row>
        <row r="1100">
          <cell r="G1100" t="str">
            <v>Lọc màng bụng cấp cứu liên tục</v>
          </cell>
          <cell r="H1100" t="str">
            <v>01.0188.0116</v>
          </cell>
        </row>
        <row r="1101">
          <cell r="G1101" t="str">
            <v xml:space="preserve">Lọc màng bụng cấp cứu liên tục </v>
          </cell>
          <cell r="H1101" t="str">
            <v>02.0203.0116</v>
          </cell>
        </row>
        <row r="1102">
          <cell r="G1102" t="str">
            <v>Lọc màng bụng chu kỳ (CAPD)</v>
          </cell>
          <cell r="H1102" t="str">
            <v>02.0204.0116</v>
          </cell>
        </row>
        <row r="1103">
          <cell r="G1103" t="str">
            <v>Lọc màng bụng chu kỳ</v>
          </cell>
          <cell r="H1103" t="str">
            <v>03.0119.0116</v>
          </cell>
        </row>
        <row r="1104">
          <cell r="G1104" t="str">
            <v>Lọc màng bụng chu kỳ</v>
          </cell>
          <cell r="H1104" t="str">
            <v>03.2365.0116</v>
          </cell>
        </row>
        <row r="1105">
          <cell r="G1105" t="str">
            <v>Lọc màng bụng cấp cứu liên tục</v>
          </cell>
          <cell r="H1105" t="str">
            <v>01.0188.0117</v>
          </cell>
        </row>
        <row r="1106">
          <cell r="G1106" t="str">
            <v>Lọc màng bụng liên tục bằng máy</v>
          </cell>
          <cell r="H1106" t="str">
            <v>02.0206.0117</v>
          </cell>
        </row>
        <row r="1107">
          <cell r="G1107" t="str">
            <v>Lọc màng bụng cấp cứu</v>
          </cell>
          <cell r="H1107" t="str">
            <v>03.0118.0117</v>
          </cell>
        </row>
        <row r="1108">
          <cell r="G1108" t="str">
            <v>Hạ thân nhiệt chỉ huy</v>
          </cell>
          <cell r="H1108" t="str">
            <v>01.0247.0118</v>
          </cell>
        </row>
        <row r="1109">
          <cell r="G1109" t="str">
            <v>Lọc máu hấp phụ cytokine với quả lọc pmx (polymicin b)</v>
          </cell>
          <cell r="H1109" t="str">
            <v>01.0332.0118</v>
          </cell>
        </row>
        <row r="1110">
          <cell r="G1110" t="str">
            <v>Lọc máu liên tục cấp cứu (CVVH)</v>
          </cell>
          <cell r="H1110" t="str">
            <v>01.0176.0118</v>
          </cell>
        </row>
        <row r="1111">
          <cell r="G1111" t="str">
            <v>Lọc máu liên tục cấp cứu (CVVH) cho người bệnh ARDS</v>
          </cell>
          <cell r="H1111" t="str">
            <v>01.0185.0118</v>
          </cell>
        </row>
        <row r="1112">
          <cell r="G1112" t="str">
            <v>Lọc máu liên tục cấp cứu (CVVH) cho người bệnh sốc nhiễm khuẩn</v>
          </cell>
          <cell r="H1112" t="str">
            <v>01.0178.0118</v>
          </cell>
        </row>
        <row r="1113">
          <cell r="G1113" t="str">
            <v>Lọc máu liên tục cấp cứu (CVVH) cho người bệnh suy đa tạng</v>
          </cell>
          <cell r="H1113" t="str">
            <v>01.0179.0118</v>
          </cell>
        </row>
        <row r="1114">
          <cell r="G1114" t="str">
            <v>Lọc máu liên tục cấp cứu (CVVH) cho người bệnh suy thận cấp do tiêu cơ vân nặng</v>
          </cell>
          <cell r="H1114" t="str">
            <v>01.0187.0118</v>
          </cell>
        </row>
        <row r="1115">
          <cell r="G1115" t="str">
            <v>Lọc máu liên tục cấp cứu (CVVH) cho người bệnh viêm tụy cấp</v>
          </cell>
          <cell r="H1115" t="str">
            <v>01.0180.0118</v>
          </cell>
        </row>
        <row r="1116">
          <cell r="G1116" t="str">
            <v>Lọc máu liên tục cấp cứu (SCUF) cho người bệnh quá tải thể tích</v>
          </cell>
          <cell r="H1116" t="str">
            <v>01.0186.0118</v>
          </cell>
        </row>
        <row r="1117">
          <cell r="G1117" t="str">
            <v>Lọc máu liên tục cấp cứu có thẩm tách (CVVHD)</v>
          </cell>
          <cell r="H1117" t="str">
            <v>01.0177.0118</v>
          </cell>
        </row>
        <row r="1118">
          <cell r="G1118" t="str">
            <v>Lọc máu liên tục CVVH trong hội chứng suy hô hấp cấp tiến triển (ARDS)</v>
          </cell>
          <cell r="H1118" t="str">
            <v>01.0313.0118</v>
          </cell>
        </row>
        <row r="1119">
          <cell r="G1119" t="str">
            <v>Lọc máu liên tục trong hội chứng tiêu cơ vân cấp</v>
          </cell>
          <cell r="H1119" t="str">
            <v>01.0330.0118</v>
          </cell>
        </row>
        <row r="1120">
          <cell r="G1120" t="str">
            <v>Lọc máu thẩm tách liên tục cấp cứu (CVVHDF)</v>
          </cell>
          <cell r="H1120" t="str">
            <v>01.0181.0118</v>
          </cell>
        </row>
        <row r="1121">
          <cell r="G1121" t="str">
            <v>Lọc máu thẩm tách liên tục cấp cứu (CVVHDF) cho người bệnh sốc nhiễm khuẩn</v>
          </cell>
          <cell r="H1121" t="str">
            <v>01.0182.0118</v>
          </cell>
        </row>
        <row r="1122">
          <cell r="G1122" t="str">
            <v>Lọc máu thẩm tách liên tục cấp cứu (CVVHDF) cho người bệnh suy đa tạng</v>
          </cell>
          <cell r="H1122" t="str">
            <v>01.0183.0118</v>
          </cell>
        </row>
        <row r="1123">
          <cell r="G1123" t="str">
            <v>Lọc máu thẩm tách liên tục cấp cứu (CVVHDF) cho người bệnh viêm tụy cấp</v>
          </cell>
          <cell r="H1123" t="str">
            <v>01.0184.0118</v>
          </cell>
        </row>
        <row r="1124">
          <cell r="G1124" t="str">
            <v>Lọc máu thẩm tách liên tục trong hội chứng tiêu cơ vân cấp</v>
          </cell>
          <cell r="H1124" t="str">
            <v>01.0331.0118</v>
          </cell>
        </row>
        <row r="1125">
          <cell r="G1125" t="str">
            <v>Nội soi bơm rửa phế quản cấp cứu lấy bệnh phẩm ở người bệnh thở máy</v>
          </cell>
          <cell r="H1125" t="str">
            <v>01.0116.0118</v>
          </cell>
        </row>
        <row r="1126">
          <cell r="G1126" t="str">
            <v>Nội soi phế quản cấp cứu để cầm máu ở người bệnh thở máy</v>
          </cell>
          <cell r="H1126" t="str">
            <v>01.0117.0118</v>
          </cell>
        </row>
        <row r="1127">
          <cell r="G1127" t="str">
            <v>Nội soi phế quản ống mềm chẩn đoán cấp cứu ở người bệnh có thở máy</v>
          </cell>
          <cell r="H1127" t="str">
            <v>01.0108.0118</v>
          </cell>
        </row>
        <row r="1128">
          <cell r="G1128" t="str">
            <v>Nội soi phế quản ống mềm điều trị cấp cứu ở người bệnh có thở máy</v>
          </cell>
          <cell r="H1128" t="str">
            <v>01.0110.0118</v>
          </cell>
        </row>
        <row r="1129">
          <cell r="G1129" t="str">
            <v>Nội soi phế quản sinh thiết ở người bệnh thở máy</v>
          </cell>
          <cell r="H1129" t="str">
            <v>01.0118.0118</v>
          </cell>
        </row>
        <row r="1130">
          <cell r="G1130" t="str">
            <v>Nội soi phế quản sinh thiết xuyên thành ở người bệnh thở máy</v>
          </cell>
          <cell r="H1130" t="str">
            <v>01.0119.0118</v>
          </cell>
        </row>
        <row r="1131">
          <cell r="G1131" t="str">
            <v>Nội soi phế quản ống mềm ở người bệnh có thở máy</v>
          </cell>
          <cell r="H1131" t="str">
            <v>02.0054.0118</v>
          </cell>
        </row>
        <row r="1132">
          <cell r="G1132" t="str">
            <v>Nội soi phế quản qua ống nội khí quản</v>
          </cell>
          <cell r="H1132" t="str">
            <v>02.0051.0118</v>
          </cell>
        </row>
        <row r="1133">
          <cell r="G1133" t="str">
            <v>Siêu lọc máu chậm liên tục (SCUF)</v>
          </cell>
          <cell r="H1133" t="str">
            <v>02.0234.0118</v>
          </cell>
        </row>
        <row r="1134">
          <cell r="G1134" t="str">
            <v>Siêu lọc máu liên tục cấp cứu (SCUF) cho người bệnh quá tải thể tích</v>
          </cell>
          <cell r="H1134" t="str">
            <v>02.0235.0118</v>
          </cell>
        </row>
        <row r="1135">
          <cell r="G1135" t="str">
            <v>Lọc máu hấp thụ bằng than hoạt</v>
          </cell>
          <cell r="H1135" t="str">
            <v>03.0115.0118</v>
          </cell>
        </row>
        <row r="1136">
          <cell r="G1136" t="str">
            <v>Lọc máu liên tục (CRRT)</v>
          </cell>
          <cell r="H1136" t="str">
            <v>03.0114.0118</v>
          </cell>
        </row>
        <row r="1137">
          <cell r="G1137" t="str">
            <v>Siêu lọc máu liên tục 24h điều trị nhiễm độc, nhiễm khuẩn do bỏng</v>
          </cell>
          <cell r="H1137" t="str">
            <v>11.0144.0118</v>
          </cell>
        </row>
        <row r="1138">
          <cell r="G1138" t="str">
            <v>Siêu lọc máu liên tục 48h điều trị nhiễm độc, nhiễm khuẩn do bỏng</v>
          </cell>
          <cell r="H1138" t="str">
            <v>11.0145.0118</v>
          </cell>
        </row>
        <row r="1139">
          <cell r="G1139" t="str">
            <v>Siêu lọc máu liên tục kết hợp thẩm tách 24h điều trị nhiễm độc, nhiễm khuẩn do bỏng</v>
          </cell>
          <cell r="H1139" t="str">
            <v>11.0146.0118</v>
          </cell>
        </row>
        <row r="1140">
          <cell r="G1140" t="str">
            <v>Siêu lọc máu liên tục kết hợp thẩm tách 48h điều trị nhiễm độc, nhiễm khuẩn do bỏng</v>
          </cell>
          <cell r="H1140" t="str">
            <v>11.0147.0118</v>
          </cell>
        </row>
        <row r="1141">
          <cell r="G1141" t="str">
            <v>Lọc máu liên tục</v>
          </cell>
          <cell r="H1141" t="str">
            <v>22.0507.0118</v>
          </cell>
        </row>
        <row r="1142">
          <cell r="G1142" t="str">
            <v>Lọc máu liên tục</v>
          </cell>
          <cell r="H1142" t="str">
            <v>09.0130.0118</v>
          </cell>
        </row>
        <row r="1143">
          <cell r="G1143" t="str">
            <v>Lọc huyết tương sử dụng 2 quả lọc</v>
          </cell>
          <cell r="H1143" t="str">
            <v>01.0194.0119</v>
          </cell>
        </row>
        <row r="1144">
          <cell r="G1144" t="str">
            <v>Lọc máu hấp phụ với than hoạt trong ngộ độc cấp</v>
          </cell>
          <cell r="H1144" t="str">
            <v>01.0199.0119</v>
          </cell>
        </row>
        <row r="1145">
          <cell r="G1145" t="str">
            <v>Lọc và tách huyết tương chọn lọc</v>
          </cell>
          <cell r="H1145" t="str">
            <v>01.0189.0119</v>
          </cell>
        </row>
        <row r="1146">
          <cell r="G1146" t="str">
            <v>Thay huyết tương bằng gelatin hoặc dung dịch cao phân tử</v>
          </cell>
          <cell r="H1146" t="str">
            <v>01.0326.0119</v>
          </cell>
        </row>
        <row r="1147">
          <cell r="G1147" t="str">
            <v>Thay huyết tương điều trị ban xuất huyết giảm tiểu cầu huyết khối (TTP) với dịch thay thế huyết tương tươi đông lạnh</v>
          </cell>
          <cell r="H1147" t="str">
            <v>01.0347.0119</v>
          </cell>
        </row>
        <row r="1148">
          <cell r="G1148" t="str">
            <v>Thay huyết tương sử dụng albumin</v>
          </cell>
          <cell r="H1148" t="str">
            <v>01.0193.0119</v>
          </cell>
        </row>
        <row r="1149">
          <cell r="G1149" t="str">
            <v>Thay huyết tương sử dụng huyết tương</v>
          </cell>
          <cell r="H1149" t="str">
            <v>01.0192.0119</v>
          </cell>
        </row>
        <row r="1150">
          <cell r="G1150" t="str">
            <v>Thay huyết tương trong điều trị cơn nhược cơ</v>
          </cell>
          <cell r="H1150" t="str">
            <v>01.0341.0119</v>
          </cell>
        </row>
        <row r="1151">
          <cell r="G1151" t="str">
            <v>Thay huyết tương trong điều trị cơn nhược cơ với dịch thay thế albumin 5%</v>
          </cell>
          <cell r="H1151" t="str">
            <v>01.0342.0119</v>
          </cell>
        </row>
        <row r="1152">
          <cell r="G1152" t="str">
            <v>Thay huyết tương trong điều trị cơn nhược cơ với dịch thay thế albumin 5% kết hợp với dung dịch cao phân tử</v>
          </cell>
          <cell r="H1152" t="str">
            <v>01.0343.0119</v>
          </cell>
        </row>
        <row r="1153">
          <cell r="G1153" t="str">
            <v>Thay huyết tương trong điều trị cơn nhược cơ với dịch thay thế huyết tương tươi đông lạnh</v>
          </cell>
          <cell r="H1153" t="str">
            <v>01.0344.0119</v>
          </cell>
        </row>
        <row r="1154">
          <cell r="G1154" t="str">
            <v>Thay huyết tương trong điều trị đợt cấp Lupus ban đỏ hệ thống với dịch thay thế albumin 5%</v>
          </cell>
          <cell r="H1154" t="str">
            <v>01.0327.0119</v>
          </cell>
        </row>
        <row r="1155">
          <cell r="G1155" t="str">
            <v>Thay huyết tương trong điều trị đợt cấp Lupus ban đỏ hệ thống với dịch thay thế albumin 5% kết hợp với hydroxyethyl starch (HES)</v>
          </cell>
          <cell r="H1155" t="str">
            <v>01.0328.0119</v>
          </cell>
        </row>
        <row r="1156">
          <cell r="G1156" t="str">
            <v>Thay huyết tương trong điều trị đợt cấp Lupus ban đỏ hệ thống với dịch thay thế huyết tương tươi đông lạnh</v>
          </cell>
          <cell r="H1156" t="str">
            <v>01.0329.0119</v>
          </cell>
        </row>
        <row r="1157">
          <cell r="G1157" t="str">
            <v>Thay huyết tương trong điều trị hội chứng Guillain-barré với dịch thay thế albumin 5%</v>
          </cell>
          <cell r="H1157" t="str">
            <v>01.0338.0119</v>
          </cell>
        </row>
        <row r="1158">
          <cell r="G1158" t="str">
            <v>Thay huyết tương trong điều trị hội chứng Guillain-barré với dịch thay thế albumin 5% kết hợp với dung dịch cao phân tử</v>
          </cell>
          <cell r="H1158" t="str">
            <v>01.0339.0119</v>
          </cell>
        </row>
        <row r="1159">
          <cell r="G1159" t="str">
            <v>Thay huyết tương trong điều trị hội chứng Guillain-barré với dịch thay thế huyết tương tươi đông lạnh</v>
          </cell>
          <cell r="H1159" t="str">
            <v>01.0340.0119</v>
          </cell>
        </row>
        <row r="1160">
          <cell r="G1160" t="str">
            <v>Thay huyết tương trong điều trị viêm tụy cấp do tăng triglyceride</v>
          </cell>
          <cell r="H1160" t="str">
            <v>01.0359.0119</v>
          </cell>
        </row>
        <row r="1161">
          <cell r="G1161" t="str">
            <v>Thay huyết tương trong hội chứng Guillain-Barré, nhược cơ</v>
          </cell>
          <cell r="H1161" t="str">
            <v>01.0195.0119</v>
          </cell>
        </row>
        <row r="1162">
          <cell r="G1162" t="str">
            <v>Thay huyết tương trong hội chứng xuất huyết giảm tiểu cầu tắc mạch (hội chứng TTP)</v>
          </cell>
          <cell r="H1162" t="str">
            <v>01.0197.0119</v>
          </cell>
        </row>
        <row r="1163">
          <cell r="G1163" t="str">
            <v>Thay huyết tương trong Lupus ban đỏ rải rác</v>
          </cell>
          <cell r="H1163" t="str">
            <v>01.0196.0119</v>
          </cell>
        </row>
        <row r="1164">
          <cell r="G1164" t="str">
            <v>Thay huyết tương trong suy gan cấp</v>
          </cell>
          <cell r="H1164" t="str">
            <v>01.0198.0119</v>
          </cell>
        </row>
        <row r="1165">
          <cell r="G1165" t="str">
            <v>Thay huyết tương tươi bằng huyết tương tươi đông lạnh trong điều trị suy gan cấp</v>
          </cell>
          <cell r="H1165" t="str">
            <v>01.0348.0119</v>
          </cell>
        </row>
        <row r="1166">
          <cell r="G1166" t="str">
            <v>Lọc huyết tương (Plasmapheresis)</v>
          </cell>
          <cell r="H1166" t="str">
            <v>02.0205.0119</v>
          </cell>
        </row>
        <row r="1167">
          <cell r="G1167" t="str">
            <v>Lọc huyết tương sử dụng 2 quả lọc (quả lọc kép)</v>
          </cell>
          <cell r="H1167" t="str">
            <v>02.0208.0119</v>
          </cell>
        </row>
        <row r="1168">
          <cell r="G1168" t="str">
            <v>Lọc huyết tương sử dụng 2 quả lọc trong Lupus</v>
          </cell>
          <cell r="H1168" t="str">
            <v>02.0207.0119</v>
          </cell>
        </row>
        <row r="1169">
          <cell r="G1169" t="str">
            <v>Thay huyết tương trong Lupus ban đỏ rải rác</v>
          </cell>
          <cell r="H1169" t="str">
            <v>02.0239.0119</v>
          </cell>
        </row>
        <row r="1170">
          <cell r="G1170" t="str">
            <v>Lọc và tách huyết tương chọn lọc</v>
          </cell>
          <cell r="H1170" t="str">
            <v>03.0120.0119</v>
          </cell>
        </row>
        <row r="1171">
          <cell r="G1171" t="str">
            <v>Thay huyết tương</v>
          </cell>
          <cell r="H1171" t="str">
            <v>03.0116.0119</v>
          </cell>
        </row>
        <row r="1172">
          <cell r="G1172" t="str">
            <v>Lọc máu thay huyết tương</v>
          </cell>
          <cell r="H1172" t="str">
            <v>09.0132.0119</v>
          </cell>
        </row>
        <row r="1173">
          <cell r="G1173" t="str">
            <v>Mở khí quản cấp cứu</v>
          </cell>
          <cell r="H1173" t="str">
            <v>01.0071.0120</v>
          </cell>
        </row>
        <row r="1174">
          <cell r="G1174" t="str">
            <v>Mở khí quản qua da một thì cấp cứu ngạt thở</v>
          </cell>
          <cell r="H1174" t="str">
            <v>01.0074.0120</v>
          </cell>
        </row>
        <row r="1175">
          <cell r="G1175" t="str">
            <v>Mở khí quản qua màng nhẫn giáp</v>
          </cell>
          <cell r="H1175" t="str">
            <v>01.0072.0120</v>
          </cell>
        </row>
        <row r="1176">
          <cell r="G1176" t="str">
            <v>Mở khí quản thường quy</v>
          </cell>
          <cell r="H1176" t="str">
            <v>01.0073.0120</v>
          </cell>
        </row>
        <row r="1177">
          <cell r="G1177" t="str">
            <v>Mở khí quản</v>
          </cell>
          <cell r="H1177" t="str">
            <v>03.0078.0120</v>
          </cell>
        </row>
        <row r="1178">
          <cell r="G1178" t="str">
            <v>Mở khí quản qua da cấp cứu</v>
          </cell>
          <cell r="H1178" t="str">
            <v>03.0096.0120</v>
          </cell>
        </row>
        <row r="1179">
          <cell r="G1179" t="str">
            <v>Mở khí quản cấp cứu qua tổn thương bỏng</v>
          </cell>
          <cell r="H1179" t="str">
            <v>11.0087.0120</v>
          </cell>
        </row>
        <row r="1180">
          <cell r="G1180" t="str">
            <v>Phẫu thuật mở khí quản (Gây tê/ gây mê)</v>
          </cell>
          <cell r="H1180" t="str">
            <v>15.0174.0120</v>
          </cell>
        </row>
        <row r="1181">
          <cell r="G1181" t="str">
            <v>Đặt ống thông dẫn lưu bàng quang trên khớp vệ</v>
          </cell>
          <cell r="H1181" t="str">
            <v>01.0162.0121</v>
          </cell>
        </row>
        <row r="1182">
          <cell r="G1182" t="str">
            <v>Mở thông bàng quang trên xương mu</v>
          </cell>
          <cell r="H1182" t="str">
            <v>01.0163.0121</v>
          </cell>
        </row>
        <row r="1183">
          <cell r="G1183" t="str">
            <v>Chọc hút dịch nang thận có tiêm cồn tuyệt đối dưới hướng dẫn của siêu âm</v>
          </cell>
          <cell r="H1183" t="str">
            <v>02.0174.0121</v>
          </cell>
        </row>
        <row r="1184">
          <cell r="G1184" t="str">
            <v>Chọc hút dịch nang thận dưới hướng dẫn của siêu âm</v>
          </cell>
          <cell r="H1184" t="str">
            <v>02.0176.0121</v>
          </cell>
        </row>
        <row r="1185">
          <cell r="G1185" t="str">
            <v>Chọc hút dịch quanh thận dưới hướng dẫn của siêu âm</v>
          </cell>
          <cell r="H1185" t="str">
            <v>02.0175.0121</v>
          </cell>
        </row>
        <row r="1186">
          <cell r="G1186" t="str">
            <v>Mở thông bàng quang</v>
          </cell>
          <cell r="H1186" t="str">
            <v>03.3532.0121</v>
          </cell>
        </row>
        <row r="1187">
          <cell r="G1187" t="str">
            <v>Mở thông bàng quang trên xương mu</v>
          </cell>
          <cell r="H1187" t="str">
            <v>03.0129.0121</v>
          </cell>
        </row>
        <row r="1188">
          <cell r="G1188" t="str">
            <v>Nghiệm pháp hồi phục phế quản với thuốc giãn phế quản</v>
          </cell>
          <cell r="H1188" t="str">
            <v>02.0058.0122</v>
          </cell>
        </row>
        <row r="1189">
          <cell r="G1189" t="str">
            <v>Nội soi lồng ngực để chẩn đoán và điều trị</v>
          </cell>
          <cell r="H1189" t="str">
            <v>03.1026.0123</v>
          </cell>
        </row>
        <row r="1190">
          <cell r="G1190" t="str">
            <v>Nội soi màng phổi, gây dính bằng thuốc/hóa chất</v>
          </cell>
          <cell r="H1190" t="str">
            <v>02.0039.0124</v>
          </cell>
        </row>
        <row r="1191">
          <cell r="G1191" t="str">
            <v>Phẫu thuật nội soi điều trị máu đông màng phổi</v>
          </cell>
          <cell r="H1191" t="str">
            <v>27.0087.0124</v>
          </cell>
        </row>
        <row r="1192">
          <cell r="G1192" t="str">
            <v>Phẫu thuật nội soi điều trị ổ cặn màng phổi</v>
          </cell>
          <cell r="H1192" t="str">
            <v>27.0088.0124</v>
          </cell>
        </row>
        <row r="1193">
          <cell r="G1193" t="str">
            <v>Phẫu thuật nội soi gây dính màng phổi</v>
          </cell>
          <cell r="H1193" t="str">
            <v>27.0078.0124</v>
          </cell>
        </row>
        <row r="1194">
          <cell r="G1194" t="str">
            <v>Phẫu thuật nội soi lấy dị vật phổi - màng phổi</v>
          </cell>
          <cell r="H1194" t="str">
            <v>27.0089.0124</v>
          </cell>
        </row>
        <row r="1195">
          <cell r="G1195" t="str">
            <v>Nội soi màng phổi sinh thiết</v>
          </cell>
          <cell r="H1195" t="str">
            <v>01.0101.0125</v>
          </cell>
        </row>
        <row r="1196">
          <cell r="G1196" t="str">
            <v>Nội soi màng phổi, sinh thiết màng phổi</v>
          </cell>
          <cell r="H1196" t="str">
            <v>02.0038.0125</v>
          </cell>
        </row>
        <row r="1197">
          <cell r="G1197" t="str">
            <v>Nội soi màng phổi sinh thiết</v>
          </cell>
          <cell r="H1197" t="str">
            <v>03.0074.0125</v>
          </cell>
        </row>
        <row r="1198">
          <cell r="G1198" t="str">
            <v>Phẫu thuật nội soi cắt - khâu kén khí phổi</v>
          </cell>
          <cell r="H1198" t="str">
            <v>27.0082.0125</v>
          </cell>
        </row>
        <row r="1199">
          <cell r="G1199" t="str">
            <v>Phẫu thuật nội soi cắt u trung thất nhỏ (&lt; 5 cm)</v>
          </cell>
          <cell r="H1199" t="str">
            <v>27.0090.0125</v>
          </cell>
        </row>
        <row r="1200">
          <cell r="G1200" t="str">
            <v>Phẫu thuật nội soi gỡ dính - hút rửa màng phổi trong bệnh lý mủ màng phổi</v>
          </cell>
          <cell r="H1200" t="str">
            <v>27.0077.0125</v>
          </cell>
        </row>
        <row r="1201">
          <cell r="G1201" t="str">
            <v>Phẫu thuật nội soi khâu rò ống ngực</v>
          </cell>
          <cell r="H1201" t="str">
            <v>27.0079.0125</v>
          </cell>
        </row>
        <row r="1202">
          <cell r="G1202" t="str">
            <v>Phẫu thuật nội soi xử trí tràn máu, tràn khí màng phổi</v>
          </cell>
          <cell r="H1202" t="str">
            <v>27.0075.0125</v>
          </cell>
        </row>
        <row r="1203">
          <cell r="G1203" t="str">
            <v>Đo niệu dòng đồ</v>
          </cell>
          <cell r="H1203" t="str">
            <v>21.0047.0126</v>
          </cell>
        </row>
        <row r="1204">
          <cell r="G1204" t="str">
            <v>Nội soi phế quản chải phế quản chẩn đoán</v>
          </cell>
          <cell r="H1204" t="str">
            <v>02.0048.0127</v>
          </cell>
        </row>
        <row r="1205">
          <cell r="G1205" t="str">
            <v>Nội soi phế quản dưới gây mê</v>
          </cell>
          <cell r="H1205" t="str">
            <v>02.0036.0127</v>
          </cell>
        </row>
        <row r="1206">
          <cell r="G1206" t="str">
            <v>Nội soi phế quản ống mềm sinh thiết niêm mạc phế quản</v>
          </cell>
          <cell r="H1206" t="str">
            <v>02.0043.0127</v>
          </cell>
        </row>
        <row r="1207">
          <cell r="G1207" t="str">
            <v>Nội soi khí phế quản bằng ống soi mềm</v>
          </cell>
          <cell r="H1207" t="str">
            <v>03.0053.0127</v>
          </cell>
        </row>
        <row r="1208">
          <cell r="G1208" t="str">
            <v>Nội soi phế quản ống mềm sinh thiết niêm mạc phế quản</v>
          </cell>
          <cell r="H1208" t="str">
            <v>03.1007.0127</v>
          </cell>
        </row>
        <row r="1209">
          <cell r="G1209" t="str">
            <v>Nội soi phế quản sinh thiết xuyên vách phế quản</v>
          </cell>
          <cell r="H1209" t="str">
            <v>03.1012.0127</v>
          </cell>
        </row>
        <row r="1210">
          <cell r="G1210" t="str">
            <v>Nội soi phế quản ống cứng sinh thiết u gây tê/gây mê</v>
          </cell>
          <cell r="H1210" t="str">
            <v>15.0254.0127</v>
          </cell>
        </row>
        <row r="1211">
          <cell r="G1211" t="str">
            <v>Nội soi khí - phế quản ống mềm sinh thiết</v>
          </cell>
          <cell r="H1211" t="str">
            <v>20.0022.0127</v>
          </cell>
        </row>
        <row r="1212">
          <cell r="G1212" t="str">
            <v>Bơm rửa phế quản</v>
          </cell>
          <cell r="H1212" t="str">
            <v>01.0112.0128</v>
          </cell>
        </row>
        <row r="1213">
          <cell r="G1213" t="str">
            <v>Nội soi khí phế quản cấp cứu</v>
          </cell>
          <cell r="H1213" t="str">
            <v>01.0106.0128</v>
          </cell>
        </row>
        <row r="1214">
          <cell r="G1214" t="str">
            <v>Nội soi phế quản dưới gây mê</v>
          </cell>
          <cell r="H1214" t="str">
            <v>02.0036.0128</v>
          </cell>
        </row>
        <row r="1215">
          <cell r="G1215" t="str">
            <v>Nội soi rửa phế quản phế nang chọn lọc</v>
          </cell>
          <cell r="H1215" t="str">
            <v>02.0049.0128</v>
          </cell>
        </row>
        <row r="1216">
          <cell r="G1216" t="str">
            <v>Nội soi khí phế quản bằng ống soi mềm</v>
          </cell>
          <cell r="H1216" t="str">
            <v>03.0053.0128</v>
          </cell>
        </row>
        <row r="1217">
          <cell r="G1217" t="str">
            <v>Nội soi khí phế quản cấp cứu</v>
          </cell>
          <cell r="H1217" t="str">
            <v>03.0057.0128</v>
          </cell>
        </row>
        <row r="1218">
          <cell r="G1218" t="str">
            <v>Nội soi khí phế quản hút đờm</v>
          </cell>
          <cell r="H1218" t="str">
            <v>03.0056.0128</v>
          </cell>
        </row>
        <row r="1219">
          <cell r="G1219" t="str">
            <v>Nội soi phế quản chải phế quản chẩn đoán</v>
          </cell>
          <cell r="H1219" t="str">
            <v>03.1018.0128</v>
          </cell>
        </row>
        <row r="1220">
          <cell r="G1220" t="str">
            <v>Nội soi phế quản ống mềm</v>
          </cell>
          <cell r="H1220" t="str">
            <v>03.1014.0128</v>
          </cell>
        </row>
        <row r="1221">
          <cell r="G1221" t="str">
            <v>Nội soi phế quản qua ống nội khí quản</v>
          </cell>
          <cell r="H1221" t="str">
            <v>03.1022.0128</v>
          </cell>
        </row>
        <row r="1222">
          <cell r="G1222" t="str">
            <v>Nội soi rửa phế quản phế nang chọn lọc</v>
          </cell>
          <cell r="H1222" t="str">
            <v>03.1019.0128</v>
          </cell>
        </row>
        <row r="1223">
          <cell r="G1223" t="str">
            <v>Nội soi phế quản ống cứng chẩn đoán gây tê/gây mê</v>
          </cell>
          <cell r="H1223" t="str">
            <v>15.0250.0128</v>
          </cell>
        </row>
        <row r="1224">
          <cell r="G1224" t="str">
            <v>Nội soi khí phế quản lấy dị vật</v>
          </cell>
          <cell r="H1224" t="str">
            <v>01.0111.0129</v>
          </cell>
        </row>
        <row r="1225">
          <cell r="G1225" t="str">
            <v>Kỹ thuật đặt van một chiều nội phế quản</v>
          </cell>
          <cell r="H1225" t="str">
            <v>02.0027.0129</v>
          </cell>
        </row>
        <row r="1226">
          <cell r="G1226" t="str">
            <v>Nội soi phế quản dưới gây mê</v>
          </cell>
          <cell r="H1226" t="str">
            <v>02.0036.0129</v>
          </cell>
        </row>
        <row r="1227">
          <cell r="G1227" t="str">
            <v>Nội soi phế quản lấy dị vật (ống cứng, ống mềm)</v>
          </cell>
          <cell r="H1227" t="str">
            <v>02.0050.0129</v>
          </cell>
        </row>
        <row r="1228">
          <cell r="G1228" t="str">
            <v>Nội soi phế quản ống cứng</v>
          </cell>
          <cell r="H1228" t="str">
            <v>02.0046.0129</v>
          </cell>
        </row>
        <row r="1229">
          <cell r="G1229" t="str">
            <v>Nội soi khí phế quản lấy dị vật</v>
          </cell>
          <cell r="H1229" t="str">
            <v>03.0073.0129</v>
          </cell>
        </row>
        <row r="1230">
          <cell r="G1230" t="str">
            <v>Nội soi phế quản lấy dị vật (ống cứng, ống mềm)</v>
          </cell>
          <cell r="H1230" t="str">
            <v>03.1021.0129</v>
          </cell>
        </row>
        <row r="1231">
          <cell r="G1231" t="str">
            <v>Nội soi phế quản ống mềm</v>
          </cell>
          <cell r="H1231" t="str">
            <v>03.1014.0129</v>
          </cell>
        </row>
        <row r="1232">
          <cell r="G1232" t="str">
            <v>Nội soi phế quản ống cứng lấy dị vật gây tê/gây mê</v>
          </cell>
          <cell r="H1232" t="str">
            <v>15.0252.0129</v>
          </cell>
        </row>
        <row r="1233">
          <cell r="G1233" t="str">
            <v>Nội soi phế quản ống mềm lấy dị vật gây tê/[gây mê]</v>
          </cell>
          <cell r="H1233" t="str">
            <v>15.0253.0129</v>
          </cell>
        </row>
        <row r="1234">
          <cell r="G1234" t="str">
            <v>Nội soi khí - phế quản ống mềm lấy dị vật</v>
          </cell>
          <cell r="H1234" t="str">
            <v>20.0031.0129</v>
          </cell>
        </row>
        <row r="1235">
          <cell r="G1235" t="str">
            <v>Nội soi phế quản ống mềm</v>
          </cell>
          <cell r="H1235" t="str">
            <v>02.0045.0130</v>
          </cell>
        </row>
        <row r="1236">
          <cell r="G1236" t="str">
            <v>Nội soi rửa phế quản phế nang chọn lọc</v>
          </cell>
          <cell r="H1236" t="str">
            <v>02.0049.0130</v>
          </cell>
        </row>
        <row r="1237">
          <cell r="G1237" t="str">
            <v>Nội soi khí phế quản bằng ống soi mềm</v>
          </cell>
          <cell r="H1237" t="str">
            <v>03.0053.0130</v>
          </cell>
        </row>
        <row r="1238">
          <cell r="G1238" t="str">
            <v>Nội soi khí phế quản hút đờm</v>
          </cell>
          <cell r="H1238" t="str">
            <v>03.0056.0130</v>
          </cell>
        </row>
        <row r="1239">
          <cell r="G1239" t="str">
            <v>Nội soi phế quản ống mềm</v>
          </cell>
          <cell r="H1239" t="str">
            <v>03.1014.0130</v>
          </cell>
        </row>
        <row r="1240">
          <cell r="G1240" t="str">
            <v>Nội soi phế quản ống cứng chẩn đoán gây tê/gây mê</v>
          </cell>
          <cell r="H1240" t="str">
            <v>15.0250.0130</v>
          </cell>
        </row>
        <row r="1241">
          <cell r="G1241" t="str">
            <v>Nội soi phế quản ống mềm chẩn đoán gây tê</v>
          </cell>
          <cell r="H1241" t="str">
            <v>15.0251.0130</v>
          </cell>
        </row>
        <row r="1242">
          <cell r="G1242" t="str">
            <v>Nội soi khí - phế quản ống mềm rửa phế quản phế nang chọn lọc</v>
          </cell>
          <cell r="H1242" t="str">
            <v>20.0029.0130</v>
          </cell>
        </row>
        <row r="1243">
          <cell r="G1243" t="str">
            <v>Nội soi phế quản chải phế quản chẩn đoán</v>
          </cell>
          <cell r="H1243" t="str">
            <v>02.0048.0131</v>
          </cell>
        </row>
        <row r="1244">
          <cell r="G1244" t="str">
            <v>Nội soi phế quản ống mềm</v>
          </cell>
          <cell r="H1244" t="str">
            <v>02.0045.0131</v>
          </cell>
        </row>
        <row r="1245">
          <cell r="G1245" t="str">
            <v>Nội soi phế quản ống mềm sinh thiết niêm mạc phế quản</v>
          </cell>
          <cell r="H1245" t="str">
            <v>02.0043.0131</v>
          </cell>
        </row>
        <row r="1246">
          <cell r="G1246" t="str">
            <v>Nội soi phế quản sinh thiết xuyên vách phế quản</v>
          </cell>
          <cell r="H1246" t="str">
            <v>02.0040.0131</v>
          </cell>
        </row>
        <row r="1247">
          <cell r="G1247" t="str">
            <v>Nội soi khí phế quản bằng ống soi mềm</v>
          </cell>
          <cell r="H1247" t="str">
            <v>03.0053.0131</v>
          </cell>
        </row>
        <row r="1248">
          <cell r="G1248" t="str">
            <v>Nội soi phế quản ống mềm</v>
          </cell>
          <cell r="H1248" t="str">
            <v>03.1014.0131</v>
          </cell>
        </row>
        <row r="1249">
          <cell r="G1249" t="str">
            <v>Nội soi phế quản ống mềm sinh thiết niêm mạc phế quản</v>
          </cell>
          <cell r="H1249" t="str">
            <v>03.1007.0131</v>
          </cell>
        </row>
        <row r="1250">
          <cell r="G1250" t="str">
            <v>Nội soi phế quản sinh thiết xuyên vách phế quản</v>
          </cell>
          <cell r="H1250" t="str">
            <v>03.1012.0131</v>
          </cell>
        </row>
        <row r="1251">
          <cell r="G1251" t="str">
            <v>Nội soi phế quản ống cứng sinh thiết u gây tê/gây mê</v>
          </cell>
          <cell r="H1251" t="str">
            <v>15.0254.0131</v>
          </cell>
        </row>
        <row r="1252">
          <cell r="G1252" t="str">
            <v>Nội soi phế quản ống mềm sinh thiết u gây tê</v>
          </cell>
          <cell r="H1252" t="str">
            <v>15.0255.0131</v>
          </cell>
        </row>
        <row r="1253">
          <cell r="G1253" t="str">
            <v>Nội soi khí - phế quản ống mềm sinh thiết</v>
          </cell>
          <cell r="H1253" t="str">
            <v>20.0022.0131</v>
          </cell>
        </row>
        <row r="1254">
          <cell r="G1254" t="str">
            <v>Nội soi khí - phế quản ống mềm sinh thiết xuyên vách</v>
          </cell>
          <cell r="H1254" t="str">
            <v>20.0017.0131</v>
          </cell>
        </row>
        <row r="1255">
          <cell r="G1255" t="str">
            <v>Nội soi phế quản lấy dị vật (ống cứng, ống mềm)</v>
          </cell>
          <cell r="H1255" t="str">
            <v>02.0050.0132</v>
          </cell>
        </row>
        <row r="1256">
          <cell r="G1256" t="str">
            <v>Nội soi phế quản ống cứng</v>
          </cell>
          <cell r="H1256" t="str">
            <v>02.0046.0132</v>
          </cell>
        </row>
        <row r="1257">
          <cell r="G1257" t="str">
            <v>Nội soi phế quản ống mềm</v>
          </cell>
          <cell r="H1257" t="str">
            <v>02.0045.0132</v>
          </cell>
        </row>
        <row r="1258">
          <cell r="G1258" t="str">
            <v>Nội soi khí phế quản lấy dị vật</v>
          </cell>
          <cell r="H1258" t="str">
            <v>03.0073.0132</v>
          </cell>
        </row>
        <row r="1259">
          <cell r="G1259" t="str">
            <v>Nội soi phế quản ống mềm lấy dị vật gây tê/[gây mê]</v>
          </cell>
          <cell r="H1259" t="str">
            <v>15.0253.0132</v>
          </cell>
        </row>
        <row r="1260">
          <cell r="G1260" t="str">
            <v>Nội soi khí - phế quản ống mềm lấy dị vật</v>
          </cell>
          <cell r="H1260" t="str">
            <v>20.0031.0132</v>
          </cell>
        </row>
        <row r="1261">
          <cell r="G1261" t="str">
            <v>Nội soi phế quản ống mềm: cắt đốt u, sẹo nội phế quản bằng điện đông cao tần</v>
          </cell>
          <cell r="H1261" t="str">
            <v>02.0041.0133</v>
          </cell>
        </row>
        <row r="1262">
          <cell r="G1262" t="str">
            <v>Nội soi phế quản ống mềm cắt đốt trong lòng phế quản bằng điện đông cao tần</v>
          </cell>
          <cell r="H1262" t="str">
            <v>03.1004.0133</v>
          </cell>
        </row>
        <row r="1263">
          <cell r="G1263" t="str">
            <v>Nội soi khí - phế quản ống mềm cắt đốt u bằng điện đông cao tần</v>
          </cell>
          <cell r="H1263" t="str">
            <v>20.0018.0133</v>
          </cell>
        </row>
        <row r="1264">
          <cell r="G1264" t="str">
            <v>Nội soi thực quản - dạ dày - tá tràng có sinh thiết</v>
          </cell>
          <cell r="H1264" t="str">
            <v>02.0304.0134</v>
          </cell>
        </row>
        <row r="1265">
          <cell r="G1265" t="str">
            <v>Nội soi thực quản, dạ dày, tá tràng có thể kết hợp sinh thiết</v>
          </cell>
          <cell r="H1265" t="str">
            <v>03.1061.0134</v>
          </cell>
        </row>
        <row r="1266">
          <cell r="G1266" t="str">
            <v>Nội soi thực quản, dạ dày, tá tràng kết hợp sinh thiết</v>
          </cell>
          <cell r="H1266" t="str">
            <v>20.0079.0134</v>
          </cell>
        </row>
        <row r="1267">
          <cell r="G1267" t="str">
            <v>Nội soi can thiệp - làm Clo test chẩn đoán nhiễm H.Pylori</v>
          </cell>
          <cell r="H1267" t="str">
            <v>02.0272.2044</v>
          </cell>
        </row>
        <row r="1268">
          <cell r="G1268" t="str">
            <v>Nội soi thực quản - dạ dày - tá tràng cấp cứu</v>
          </cell>
          <cell r="H1268" t="str">
            <v>02.0253.0135</v>
          </cell>
        </row>
        <row r="1269">
          <cell r="G1269" t="str">
            <v>Nội soi thực quản - dạ dày - tá tràng không sinh thiết</v>
          </cell>
          <cell r="H1269" t="str">
            <v>02.0305.0135</v>
          </cell>
        </row>
        <row r="1270">
          <cell r="G1270" t="str">
            <v>Nội soi thực quản, dạ dày, tá tràng có thể kết hợp sinh thiết</v>
          </cell>
          <cell r="H1270" t="str">
            <v>03.1061.0135</v>
          </cell>
        </row>
        <row r="1271">
          <cell r="G1271" t="str">
            <v>Nội soi thực quản ống cứng chẩn đoán gây tê/gây mê</v>
          </cell>
          <cell r="H1271" t="str">
            <v>15.0232.0135</v>
          </cell>
        </row>
        <row r="1272">
          <cell r="G1272" t="str">
            <v>Nội soi thực quản ống mềm chẩn đoán gây tê/gây mê</v>
          </cell>
          <cell r="H1272" t="str">
            <v>15.0233.0135</v>
          </cell>
        </row>
        <row r="1273">
          <cell r="G1273" t="str">
            <v>Nội soi thực quản, dạ dày, tá tràng</v>
          </cell>
          <cell r="H1273" t="str">
            <v>20.0080.0135</v>
          </cell>
        </row>
        <row r="1274">
          <cell r="G1274" t="str">
            <v>Nội soi đại tràng sigma ổ có sinh thiết</v>
          </cell>
          <cell r="H1274" t="str">
            <v>02.0307.0136</v>
          </cell>
        </row>
        <row r="1275">
          <cell r="G1275" t="str">
            <v>Nội soi đại trực tràng toàn bộ ống mềm có sinh thiết</v>
          </cell>
          <cell r="H1275" t="str">
            <v>02.0262.0136</v>
          </cell>
        </row>
        <row r="1276">
          <cell r="G1276" t="str">
            <v>Nội soi đại, trực tràng có thể sinh thiết</v>
          </cell>
          <cell r="H1276" t="str">
            <v>03.1066.0136</v>
          </cell>
        </row>
        <row r="1277">
          <cell r="G1277" t="str">
            <v>Soi đại tràng sinh thiết</v>
          </cell>
          <cell r="H1277" t="str">
            <v>03.0161.0136</v>
          </cell>
        </row>
        <row r="1278">
          <cell r="G1278" t="str">
            <v>Nội soi đại, trực tràng có thể sinh thiết</v>
          </cell>
          <cell r="H1278" t="str">
            <v>20.0073.0136</v>
          </cell>
        </row>
        <row r="1279">
          <cell r="G1279" t="str">
            <v>Nội soi đại tràng sigma không sinh thiết</v>
          </cell>
          <cell r="H1279" t="str">
            <v>02.0306.0137</v>
          </cell>
        </row>
        <row r="1280">
          <cell r="G1280" t="str">
            <v>Nội soi đại trực tràng toàn bộ can thiệp cấp cứu</v>
          </cell>
          <cell r="H1280" t="str">
            <v>02.0294.0137</v>
          </cell>
        </row>
        <row r="1281">
          <cell r="G1281" t="str">
            <v>Nội soi đại trực tràng toàn bộ ống mềm không sinh thiết</v>
          </cell>
          <cell r="H1281" t="str">
            <v>02.0259.0137</v>
          </cell>
        </row>
        <row r="1282">
          <cell r="G1282" t="str">
            <v>Nội soi đại tràng sigma</v>
          </cell>
          <cell r="H1282" t="str">
            <v>03.1062.0137</v>
          </cell>
        </row>
        <row r="1283">
          <cell r="G1283" t="str">
            <v>Soi đại tràng chẩn đoán bằng ống soi mềm</v>
          </cell>
          <cell r="H1283" t="str">
            <v>03.0158.0137</v>
          </cell>
        </row>
        <row r="1284">
          <cell r="G1284" t="str">
            <v>Nội soi đại tràng sigma</v>
          </cell>
          <cell r="H1284" t="str">
            <v>20.0081.0137</v>
          </cell>
        </row>
        <row r="1285">
          <cell r="G1285" t="str">
            <v>Nội soi trực tràng ống mềm có sinh thiết</v>
          </cell>
          <cell r="H1285" t="str">
            <v>02.0309.0138</v>
          </cell>
        </row>
        <row r="1286">
          <cell r="G1286" t="str">
            <v>Nội soi trực tràng toàn bộ có sinh thiết</v>
          </cell>
          <cell r="H1286" t="str">
            <v>02.0293.0138</v>
          </cell>
        </row>
        <row r="1287">
          <cell r="G1287" t="str">
            <v>Nội soi trực tràng ống cứng có sinh thiết</v>
          </cell>
          <cell r="H1287" t="str">
            <v>02.0311.0139</v>
          </cell>
        </row>
        <row r="1288">
          <cell r="G1288" t="str">
            <v>Nội soi trực tràng ống mềm</v>
          </cell>
          <cell r="H1288" t="str">
            <v>02.0256.0139</v>
          </cell>
        </row>
        <row r="1289">
          <cell r="G1289" t="str">
            <v>Nội soi trực tràng ống mềm cấp cứu</v>
          </cell>
          <cell r="H1289" t="str">
            <v>02.0257.0139</v>
          </cell>
        </row>
        <row r="1290">
          <cell r="G1290" t="str">
            <v>Nội soi trực tràng ống mềm không sinh thiết</v>
          </cell>
          <cell r="H1290" t="str">
            <v>02.0308.0139</v>
          </cell>
        </row>
        <row r="1291">
          <cell r="G1291" t="str">
            <v>Nội soi trực tràng cấp cứu</v>
          </cell>
          <cell r="H1291" t="str">
            <v>03.0162.0139</v>
          </cell>
        </row>
        <row r="1292">
          <cell r="G1292" t="str">
            <v>Soi trực tràng</v>
          </cell>
          <cell r="H1292" t="str">
            <v>03.1071.0139</v>
          </cell>
        </row>
        <row r="1293">
          <cell r="G1293" t="str">
            <v>Nội soi dạ dày - tá tràng điều trị chảy máu do ổ loét bằng tiêm xơ tại đơn vị hồi sức tích cực</v>
          </cell>
          <cell r="H1293" t="str">
            <v>01.0351.0140</v>
          </cell>
        </row>
        <row r="1294">
          <cell r="G1294" t="str">
            <v>Nội soi dạ dày thực quản cấp cứu chẩn đoán và cầm máu</v>
          </cell>
          <cell r="H1294" t="str">
            <v>01.0232.0140</v>
          </cell>
        </row>
        <row r="1295">
          <cell r="G1295" t="str">
            <v>Nội soi thực quản - dạ dày - tá tràng cầm máu bằng kẹp clip đơn vị hồi sức cấp cứu và chống độc</v>
          </cell>
          <cell r="H1295" t="str">
            <v>01.0353.0140</v>
          </cell>
        </row>
        <row r="1296">
          <cell r="G1296" t="str">
            <v>Nội soi tiêu hóa cầm máu cấp cứu bằng vòng cao su tại đơn vị hồi sức tích cực</v>
          </cell>
          <cell r="H1296" t="str">
            <v>01.0352.0140</v>
          </cell>
        </row>
        <row r="1297">
          <cell r="G1297" t="str">
            <v>Nội soi can thiệp - cầm máu ống tiêu hóa bằng laser argon</v>
          </cell>
          <cell r="H1297" t="str">
            <v>02.0276.0140</v>
          </cell>
        </row>
        <row r="1298">
          <cell r="G1298" t="str">
            <v>Nội soi can thiệp - cắt gắp bã thức ăn dạ dày</v>
          </cell>
          <cell r="H1298" t="str">
            <v>02.0267.0140</v>
          </cell>
        </row>
        <row r="1299">
          <cell r="G1299" t="str">
            <v>Nội soi can thiệp - cắt tách dưới niêm mạc ống tiêu hóa điều trị ung thư sớm</v>
          </cell>
          <cell r="H1299" t="str">
            <v>02.0500.0140</v>
          </cell>
        </row>
        <row r="1300">
          <cell r="G1300" t="str">
            <v>Nội soi can thiệp - kẹp clip cầm máu</v>
          </cell>
          <cell r="H1300" t="str">
            <v>02.0285.0140</v>
          </cell>
        </row>
        <row r="1301">
          <cell r="G1301" t="str">
            <v>Nội soi can thiệp - thắt búi giãn tĩnh mạch thực quản bằng vòng cao su</v>
          </cell>
          <cell r="H1301" t="str">
            <v>02.0265.0140</v>
          </cell>
        </row>
        <row r="1302">
          <cell r="G1302" t="str">
            <v>Nội soi can thiệp - tiêm cầm máu</v>
          </cell>
          <cell r="H1302" t="str">
            <v>02.0271.0140</v>
          </cell>
        </row>
        <row r="1303">
          <cell r="G1303" t="str">
            <v>Nội soi can thiệp - tiêm chất keo búi giãn tĩnh mạch phình vị</v>
          </cell>
          <cell r="H1303" t="str">
            <v>02.0298.0140</v>
          </cell>
        </row>
        <row r="1304">
          <cell r="G1304" t="str">
            <v>Nội soi can thiệp - tiêm xơ búi giãn tĩnh mạch thực quản</v>
          </cell>
          <cell r="H1304" t="str">
            <v>02.0264.0140</v>
          </cell>
        </row>
        <row r="1305">
          <cell r="G1305" t="str">
            <v>Cầm máu thực quản qua nội soi</v>
          </cell>
          <cell r="H1305" t="str">
            <v>03.0157.0140</v>
          </cell>
        </row>
        <row r="1306">
          <cell r="G1306" t="str">
            <v>Nội soi cầm máu bằng clip trong chảy máu đường tiêu hóa</v>
          </cell>
          <cell r="H1306" t="str">
            <v>03.1049.0140</v>
          </cell>
        </row>
        <row r="1307">
          <cell r="G1307" t="str">
            <v>Nội soi chích (tiêm) keo điều trị giãn tĩnh mạch phình vị</v>
          </cell>
          <cell r="H1307" t="str">
            <v>03.1070.0140</v>
          </cell>
        </row>
        <row r="1308">
          <cell r="G1308" t="str">
            <v>Nội soi dạ dày cầm máu</v>
          </cell>
          <cell r="H1308" t="str">
            <v>03.0155.0140</v>
          </cell>
        </row>
        <row r="1309">
          <cell r="G1309" t="str">
            <v>Nội soi dạ dày thực quản cấp cứu chảy máu tiêu hóa cao để chẩn đoán và điều trị</v>
          </cell>
          <cell r="H1309" t="str">
            <v>03.1056.0140</v>
          </cell>
        </row>
        <row r="1310">
          <cell r="G1310" t="str">
            <v>Nội soi thực quản - dạ dày, tiêm cầm máu</v>
          </cell>
          <cell r="H1310" t="str">
            <v>03.1057.0140</v>
          </cell>
        </row>
        <row r="1311">
          <cell r="G1311" t="str">
            <v>Soi dạ dày thực quản chẩn đoán và cầm máu</v>
          </cell>
          <cell r="H1311" t="str">
            <v>03.0159.0140</v>
          </cell>
        </row>
        <row r="1312">
          <cell r="G1312" t="str">
            <v>Nội soi cầm máu bằng clip trong chảy máu đường tiêu hóa</v>
          </cell>
          <cell r="H1312" t="str">
            <v>20.0059.0140</v>
          </cell>
        </row>
        <row r="1313">
          <cell r="G1313" t="str">
            <v>Nội soi chích (tiêm) keo điều trị dãn tĩnh mạch phình vị</v>
          </cell>
          <cell r="H1313" t="str">
            <v>20.0076.0140</v>
          </cell>
        </row>
        <row r="1314">
          <cell r="G1314" t="str">
            <v>Nội soi dạ dày thực quản cấp cứu chảy máu tiêu hóa cao để chẩn đoán và điều trị</v>
          </cell>
          <cell r="H1314" t="str">
            <v>20.0067.0140</v>
          </cell>
        </row>
        <row r="1315">
          <cell r="G1315" t="str">
            <v>Nội soi mật tụy ngược dòng - (ERCP)</v>
          </cell>
          <cell r="H1315" t="str">
            <v>02.0283.0141</v>
          </cell>
        </row>
        <row r="1316">
          <cell r="G1316" t="str">
            <v>Nội soi mật tụy ngược dòng - cắt papilla điều trị u bóng Vater</v>
          </cell>
          <cell r="H1316" t="str">
            <v>02.0501.0141</v>
          </cell>
        </row>
        <row r="1317">
          <cell r="G1317" t="str">
            <v>Nội soi mật tụy ngược dòng can thiệp - cắt cơ oddi</v>
          </cell>
          <cell r="H1317" t="str">
            <v>02.0284.0141</v>
          </cell>
        </row>
        <row r="1318">
          <cell r="G1318" t="str">
            <v>Nội soi mật tụy ngược dòng can thiệp - Đặt stent đường mật - tụy</v>
          </cell>
          <cell r="H1318" t="str">
            <v>02.0263.0141</v>
          </cell>
        </row>
        <row r="1319">
          <cell r="G1319" t="str">
            <v>Nội soi mật tụy ngược dòng can thiệp - lấy sỏi đường, giun đường mật</v>
          </cell>
          <cell r="H1319" t="str">
            <v>02.0275.0141</v>
          </cell>
        </row>
        <row r="1320">
          <cell r="G1320" t="str">
            <v>Nội soi mật tụy ngược dòng can thiệp - nong đường mật bằng bóng</v>
          </cell>
          <cell r="H1320" t="str">
            <v>02.0274.0141</v>
          </cell>
        </row>
        <row r="1321">
          <cell r="G1321" t="str">
            <v>Nội soi đường mật qua tá tràng</v>
          </cell>
          <cell r="H1321" t="str">
            <v>03.1069.0141</v>
          </cell>
        </row>
        <row r="1322">
          <cell r="G1322" t="str">
            <v>Nội soi mật tụy ngược dòng để chẩn đoán bệnh lý đường mật tụy</v>
          </cell>
          <cell r="H1322" t="str">
            <v>03.1046.0141</v>
          </cell>
        </row>
        <row r="1323">
          <cell r="G1323" t="str">
            <v>Nội soi mật tụy ngược dòng để đặt stent đường mật tụy</v>
          </cell>
          <cell r="H1323" t="str">
            <v>03.1048.0141</v>
          </cell>
        </row>
        <row r="1324">
          <cell r="G1324" t="str">
            <v>Nội soi mật tụy ngược dòng để chẩn đoán bệnh lý đường mật tụy</v>
          </cell>
          <cell r="H1324" t="str">
            <v>20.0054.0141</v>
          </cell>
        </row>
        <row r="1325">
          <cell r="G1325" t="str">
            <v>Nội soi mật tụy ngược dòng để đặt Stent đường mật tụy</v>
          </cell>
          <cell r="H1325" t="str">
            <v>20.0056.0141</v>
          </cell>
        </row>
        <row r="1326">
          <cell r="G1326" t="str">
            <v>Nội soi ổ bụng</v>
          </cell>
          <cell r="H1326" t="str">
            <v>02.0288.0142</v>
          </cell>
        </row>
        <row r="1327">
          <cell r="G1327" t="str">
            <v>Nội soi ổ bụng để thăm dò, chẩn đoán</v>
          </cell>
          <cell r="H1327" t="str">
            <v>03.1052.0142</v>
          </cell>
        </row>
        <row r="1328">
          <cell r="G1328" t="str">
            <v>Nội soi ổ bụng để thăm dò, chẩn đoán</v>
          </cell>
          <cell r="H1328" t="str">
            <v>20.0063.0142</v>
          </cell>
        </row>
        <row r="1329">
          <cell r="G1329" t="str">
            <v>Nội soi ổ bụng có sinh thiết</v>
          </cell>
          <cell r="H1329" t="str">
            <v>02.0289.0143</v>
          </cell>
        </row>
        <row r="1330">
          <cell r="G1330" t="str">
            <v>Nội soi ổ bụng- sinh thiết</v>
          </cell>
          <cell r="H1330" t="str">
            <v>03.1055.0143</v>
          </cell>
        </row>
        <row r="1331">
          <cell r="G1331" t="str">
            <v>Nội soi ổ bụng - sinh thiết</v>
          </cell>
          <cell r="H1331" t="str">
            <v>20.0066.0143</v>
          </cell>
        </row>
        <row r="1332">
          <cell r="G1332" t="str">
            <v>Nội soi siêu âm đường tiêu hóa trên</v>
          </cell>
          <cell r="H1332" t="str">
            <v>02.0291.0145</v>
          </cell>
        </row>
        <row r="1333">
          <cell r="G1333" t="str">
            <v>Nội soi siêu âm trực tràng</v>
          </cell>
          <cell r="H1333" t="str">
            <v>02.0303.0145</v>
          </cell>
        </row>
        <row r="1334">
          <cell r="G1334" t="str">
            <v>Nội soi siêu âm đường tiêu hóa trên kết hợp với chọc hút tế bào</v>
          </cell>
          <cell r="H1334" t="str">
            <v>03.1045.0145</v>
          </cell>
        </row>
        <row r="1335">
          <cell r="G1335" t="str">
            <v>Nội soi siêu âm trực tràng</v>
          </cell>
          <cell r="H1335" t="str">
            <v>03.1073.0145</v>
          </cell>
        </row>
        <row r="1336">
          <cell r="G1336" t="str">
            <v>Siêu âm nội soi dạ dày, thực quản</v>
          </cell>
          <cell r="H1336" t="str">
            <v>03.1060.0145</v>
          </cell>
        </row>
        <row r="1337">
          <cell r="G1337" t="str">
            <v>Siêu âm nội soi</v>
          </cell>
          <cell r="H1337" t="str">
            <v>18.0062.0145</v>
          </cell>
        </row>
        <row r="1338">
          <cell r="G1338" t="str">
            <v>Nội soi siêu âm trực tràng</v>
          </cell>
          <cell r="H1338" t="str">
            <v>20.0078.0145</v>
          </cell>
        </row>
        <row r="1339">
          <cell r="G1339" t="str">
            <v>Nội soi khớp gối điều trị bào khớp</v>
          </cell>
          <cell r="H1339" t="str">
            <v>02.0367.0146</v>
          </cell>
        </row>
        <row r="1340">
          <cell r="G1340" t="str">
            <v>Nội soi khớp gối điều trị nội soi kết hợp mở tối thiểu ổ khớp lấy dị vật</v>
          </cell>
          <cell r="H1340" t="str">
            <v>02.0368.0146</v>
          </cell>
        </row>
        <row r="1341">
          <cell r="G1341" t="str">
            <v>Nội soi khớp gối điều trị rửa khớp</v>
          </cell>
          <cell r="H1341" t="str">
            <v>02.0366.0146</v>
          </cell>
        </row>
        <row r="1342">
          <cell r="G1342" t="str">
            <v>Nội soi khớp vai điều trị bào khớp</v>
          </cell>
          <cell r="H1342" t="str">
            <v>02.0371.0146</v>
          </cell>
        </row>
        <row r="1343">
          <cell r="G1343" t="str">
            <v>Nội soi khớp vai điều trị lấy dị vật</v>
          </cell>
          <cell r="H1343" t="str">
            <v>02.0372.0146</v>
          </cell>
        </row>
        <row r="1344">
          <cell r="G1344" t="str">
            <v>Nội soi khớp vai điều trị rửa khớp</v>
          </cell>
          <cell r="H1344" t="str">
            <v>02.0370.0146</v>
          </cell>
        </row>
        <row r="1345">
          <cell r="G1345" t="str">
            <v>Nội soi siêu âm can thiệp - chọc hút tế bào khối u gan, tụy, u ổ bụng bằng kim nhỏ</v>
          </cell>
          <cell r="H1345" t="str">
            <v>02.0281.0146</v>
          </cell>
        </row>
        <row r="1346">
          <cell r="G1346" t="str">
            <v>Nội soi siêu âm dẫn lưu nang tụy</v>
          </cell>
          <cell r="H1346" t="str">
            <v>02.0312.0146</v>
          </cell>
        </row>
        <row r="1347">
          <cell r="G1347" t="str">
            <v>Chọc hút, sinh thiết khối u trung thất qua siêu âm thực quản</v>
          </cell>
          <cell r="H1347" t="str">
            <v>18.0627.0146</v>
          </cell>
        </row>
        <row r="1348">
          <cell r="G1348" t="str">
            <v>Nội soi bàng quang chẩn đoán có gây mê (Nội soi bàng quang không sinh thiết)</v>
          </cell>
          <cell r="H1348" t="str">
            <v>02.0485.0147</v>
          </cell>
        </row>
        <row r="1349">
          <cell r="G1349" t="str">
            <v>Nội soi bàng quang có gây mê</v>
          </cell>
          <cell r="H1349" t="str">
            <v>02.0492.0147</v>
          </cell>
        </row>
        <row r="1350">
          <cell r="G1350" t="str">
            <v>Nội soi niệu quản chẩn đoán</v>
          </cell>
          <cell r="H1350" t="str">
            <v>02.0213.0148</v>
          </cell>
        </row>
        <row r="1351">
          <cell r="G1351" t="str">
            <v>Dẫn lưu bể thận ngược dòng cấp cứu bằng nội soi</v>
          </cell>
          <cell r="H1351" t="str">
            <v>03.0124.0148</v>
          </cell>
        </row>
        <row r="1352">
          <cell r="G1352" t="str">
            <v>Nội soi bàng quang</v>
          </cell>
          <cell r="H1352" t="str">
            <v>03.1078.0148</v>
          </cell>
        </row>
        <row r="1353">
          <cell r="G1353" t="str">
            <v>Nội soi niệu đạo, bàng quang chẩn đoán</v>
          </cell>
          <cell r="H1353" t="str">
            <v>03.4138.0148</v>
          </cell>
        </row>
        <row r="1354">
          <cell r="G1354" t="str">
            <v>Nội soi niệu quản chẩn đoán</v>
          </cell>
          <cell r="H1354" t="str">
            <v>03.1085.0148</v>
          </cell>
        </row>
        <row r="1355">
          <cell r="G1355" t="str">
            <v>Nội soi bàng quang để sinh thiết bàng quang đa điểm</v>
          </cell>
          <cell r="H1355" t="str">
            <v>02.0215.0149</v>
          </cell>
        </row>
        <row r="1356">
          <cell r="G1356" t="str">
            <v>Nội soi bàng quang sinh thiết</v>
          </cell>
          <cell r="H1356" t="str">
            <v>03.1087.0149</v>
          </cell>
        </row>
        <row r="1357">
          <cell r="G1357" t="str">
            <v>Nội soi bàng quang</v>
          </cell>
          <cell r="H1357" t="str">
            <v>02.0221.0150</v>
          </cell>
        </row>
        <row r="1358">
          <cell r="G1358" t="str">
            <v>Nội soi bàng quang chẩn đoán (Nội soi bàng quang không sinh thiết)</v>
          </cell>
          <cell r="H1358" t="str">
            <v>02.0212.0150</v>
          </cell>
        </row>
        <row r="1359">
          <cell r="G1359" t="str">
            <v>Nội soi bơm rửa bàng quang, bơm hóa chất</v>
          </cell>
          <cell r="H1359" t="str">
            <v>02.0219.0150</v>
          </cell>
        </row>
        <row r="1360">
          <cell r="G1360" t="str">
            <v>Nội soi bàng quang tìm xem đái dưỡng chấp, đặt catheter lên thận bơm thuốc để tránh phẫu thuật</v>
          </cell>
          <cell r="H1360" t="str">
            <v>03.1080.0151</v>
          </cell>
        </row>
        <row r="1361">
          <cell r="G1361" t="str">
            <v>Nội soi bàng quang gắp dị vật bàng quang</v>
          </cell>
          <cell r="H1361" t="str">
            <v>02.0216.0152</v>
          </cell>
        </row>
        <row r="1362">
          <cell r="G1362" t="str">
            <v>Nội soi bàng quang, lấy dị vật, sỏi</v>
          </cell>
          <cell r="H1362" t="str">
            <v>02.0222.0152</v>
          </cell>
        </row>
        <row r="1363">
          <cell r="G1363" t="str">
            <v>Nội soi bơm rửa bàng quang, lấy máu cục</v>
          </cell>
          <cell r="H1363" t="str">
            <v>02.0218.0152</v>
          </cell>
        </row>
        <row r="1364">
          <cell r="G1364" t="str">
            <v>Rút sonde JJ qua đường nội soi bàng quang</v>
          </cell>
          <cell r="H1364" t="str">
            <v>02.0229.0152</v>
          </cell>
        </row>
        <row r="1365">
          <cell r="G1365" t="str">
            <v>Rút sonde modelage qua đường nội soi bàng quang</v>
          </cell>
          <cell r="H1365" t="str">
            <v>02.0230.0152</v>
          </cell>
        </row>
        <row r="1366">
          <cell r="G1366" t="str">
            <v>Nội soi bàng quang, bơm rửa lấy máu cục tránh phẫu thuật</v>
          </cell>
          <cell r="H1366" t="str">
            <v>03.1082.0152</v>
          </cell>
        </row>
        <row r="1367">
          <cell r="G1367" t="str">
            <v>Nội soi bàng quang, lấy dị vật, sỏi</v>
          </cell>
          <cell r="H1367" t="str">
            <v>03.1079.0152</v>
          </cell>
        </row>
        <row r="1368">
          <cell r="G1368" t="str">
            <v>Nội soi tháo sonde JJ</v>
          </cell>
          <cell r="H1368" t="str">
            <v>03.4107.0152</v>
          </cell>
        </row>
        <row r="1369">
          <cell r="G1369" t="str">
            <v>Soi bàng quang, lấy dị vật, sỏi</v>
          </cell>
          <cell r="H1369" t="str">
            <v>20.0087.0152</v>
          </cell>
        </row>
        <row r="1370">
          <cell r="G1370" t="str">
            <v>Nối thông động - tĩnh mạch có dịch chuyển mạch</v>
          </cell>
          <cell r="H1370" t="str">
            <v>02.0224.0153</v>
          </cell>
        </row>
        <row r="1371">
          <cell r="G1371" t="str">
            <v>Nối thông động - tĩnh mạch sử dụng mạch nhân tạo</v>
          </cell>
          <cell r="H1371" t="str">
            <v>02.0225.0154</v>
          </cell>
        </row>
        <row r="1372">
          <cell r="G1372" t="str">
            <v>Kỹ thuật tạo đường hầm trên cầu nối (AVF) để sử dụng kim đầu tù trong lọc máu (kỹ thuật Button hole)</v>
          </cell>
          <cell r="H1372" t="str">
            <v>02.0201.0155</v>
          </cell>
        </row>
        <row r="1373">
          <cell r="G1373" t="str">
            <v>Nối thông động - tĩnh mạch</v>
          </cell>
          <cell r="H1373" t="str">
            <v>02.0223.0155</v>
          </cell>
        </row>
        <row r="1374">
          <cell r="G1374" t="str">
            <v>Nong niệu đạo và đặt sonde tiểu</v>
          </cell>
          <cell r="H1374" t="str">
            <v>02.0211.0156</v>
          </cell>
        </row>
        <row r="1375">
          <cell r="G1375" t="str">
            <v>Nong niệu đạo</v>
          </cell>
          <cell r="H1375" t="str">
            <v>03.3606.0156</v>
          </cell>
        </row>
        <row r="1376">
          <cell r="G1376" t="str">
            <v>Nong niệu đạo</v>
          </cell>
          <cell r="H1376" t="str">
            <v>10.0405.0156</v>
          </cell>
        </row>
        <row r="1377">
          <cell r="G1377" t="str">
            <v>Nội soi can thiệp - nong thực quản bằng bóng</v>
          </cell>
          <cell r="H1377" t="str">
            <v>02.0266.0157</v>
          </cell>
        </row>
        <row r="1378">
          <cell r="G1378" t="str">
            <v>Nội soi ong hẹp thực quản, tâm vị</v>
          </cell>
          <cell r="H1378" t="str">
            <v>03.1034.0157</v>
          </cell>
        </row>
        <row r="1379">
          <cell r="G1379" t="str">
            <v>Nong hẹp thực quản, môn vị, tá tràng</v>
          </cell>
          <cell r="H1379" t="str">
            <v>03.2340.0157</v>
          </cell>
        </row>
        <row r="1380">
          <cell r="G1380" t="str">
            <v>Nội soi nong hẹp thực quản</v>
          </cell>
          <cell r="H1380" t="str">
            <v>15.0193.0157</v>
          </cell>
        </row>
        <row r="1381">
          <cell r="G1381" t="str">
            <v>Nong hẹp thực quản, tâm vị qua nội soi</v>
          </cell>
          <cell r="H1381" t="str">
            <v>20.0057.0157</v>
          </cell>
        </row>
        <row r="1382">
          <cell r="G1382" t="str">
            <v>Rửa bàng quang lấy máu cục</v>
          </cell>
          <cell r="H1382" t="str">
            <v>01.0165.0158</v>
          </cell>
        </row>
        <row r="1383">
          <cell r="G1383" t="str">
            <v>Rửa bàng quang ở người bệnh hồi sức cấp cứu và chống độc</v>
          </cell>
          <cell r="H1383" t="str">
            <v>01.0336.0158</v>
          </cell>
        </row>
        <row r="1384">
          <cell r="G1384" t="str">
            <v>Rửa bàng quang</v>
          </cell>
          <cell r="H1384" t="str">
            <v>02.0233.0158</v>
          </cell>
        </row>
        <row r="1385">
          <cell r="G1385" t="str">
            <v>Rửa bàng quang lấy máu cục</v>
          </cell>
          <cell r="H1385" t="str">
            <v>02.0232.0158</v>
          </cell>
        </row>
        <row r="1386">
          <cell r="G1386" t="str">
            <v>Rửa bàng quang lấy máu cục</v>
          </cell>
          <cell r="H1386" t="str">
            <v>03.0131.0158</v>
          </cell>
        </row>
        <row r="1387">
          <cell r="G1387" t="str">
            <v>Bơm rửa bàng quang, bơm hóa chất</v>
          </cell>
          <cell r="H1387" t="str">
            <v>10.0353.0158</v>
          </cell>
        </row>
        <row r="1388">
          <cell r="G1388" t="str">
            <v>Rửa dạ dày cấp cứu</v>
          </cell>
          <cell r="H1388" t="str">
            <v>01.0218.0159</v>
          </cell>
        </row>
        <row r="1389">
          <cell r="G1389" t="str">
            <v>Rửa dạ dày cấp cứu</v>
          </cell>
          <cell r="H1389" t="str">
            <v>02.0313.0159</v>
          </cell>
        </row>
        <row r="1390">
          <cell r="G1390" t="str">
            <v>Rửa dạ dày cấp cứu</v>
          </cell>
          <cell r="H1390" t="str">
            <v>03.0168.0159</v>
          </cell>
        </row>
        <row r="1391">
          <cell r="G1391" t="str">
            <v>Rửa dạ dày sơ sinh</v>
          </cell>
          <cell r="H1391" t="str">
            <v>13.0193.0159</v>
          </cell>
        </row>
        <row r="1392">
          <cell r="G1392" t="str">
            <v>Rửa dạ dày loại bỏ chất độc bằng hệ thống kín</v>
          </cell>
          <cell r="H1392" t="str">
            <v>01.0219.0160</v>
          </cell>
        </row>
        <row r="1393">
          <cell r="G1393" t="str">
            <v>Rửa dạ dày loại bỏ chất độc bằng hệ thống kín</v>
          </cell>
          <cell r="H1393" t="str">
            <v>03.0169.0160</v>
          </cell>
        </row>
        <row r="1394">
          <cell r="G1394" t="str">
            <v>Rửa phổi toàn bộ</v>
          </cell>
          <cell r="H1394" t="str">
            <v>02.0062.0161</v>
          </cell>
        </row>
        <row r="1395">
          <cell r="G1395" t="str">
            <v>Rửa toàn bộ hệ thống tiêu hóa (dạ dày, tiểu tràng, đại tràng)</v>
          </cell>
          <cell r="H1395" t="str">
            <v>01.0220.0162</v>
          </cell>
        </row>
        <row r="1396">
          <cell r="G1396" t="str">
            <v>Rửa toàn bộ hệ thống tiêu hóa (dạ dày, tiểu tràng, đại tràng)</v>
          </cell>
          <cell r="H1396" t="str">
            <v>03.0153.0162</v>
          </cell>
        </row>
        <row r="1397">
          <cell r="G1397" t="str">
            <v>Rút máu để điều trị</v>
          </cell>
          <cell r="H1397" t="str">
            <v>22.0499.0163</v>
          </cell>
        </row>
        <row r="1398">
          <cell r="G1398" t="str">
            <v>Rút catheter đường hầm</v>
          </cell>
          <cell r="H1398" t="str">
            <v>02.0231.0164</v>
          </cell>
        </row>
        <row r="1399">
          <cell r="G1399" t="str">
            <v>Rút ống dẫn lưu màng phổi, ống dẫn lưu ổ áp xe</v>
          </cell>
          <cell r="H1399" t="str">
            <v>02.0061.0164</v>
          </cell>
        </row>
        <row r="1400">
          <cell r="G1400" t="str">
            <v>Rút sonde dẫn lưu bể thận qua da</v>
          </cell>
          <cell r="H1400" t="str">
            <v>02.0227.0164</v>
          </cell>
        </row>
        <row r="1401">
          <cell r="G1401" t="str">
            <v>Rút sonde dẫn lưu hố thận ghép qua da</v>
          </cell>
          <cell r="H1401" t="str">
            <v>02.0483.0164</v>
          </cell>
        </row>
        <row r="1402">
          <cell r="G1402" t="str">
            <v>Rút sonde dẫn lưu tụ dịch - máu quanh thận</v>
          </cell>
          <cell r="H1402" t="str">
            <v>02.0228.0164</v>
          </cell>
        </row>
        <row r="1403">
          <cell r="G1403" t="str">
            <v>Rút sonde dẫn lưu màng phổi, sonde dẫn lưu ổ áp xe</v>
          </cell>
          <cell r="H1403" t="str">
            <v>03.2331.0164</v>
          </cell>
        </row>
        <row r="1404">
          <cell r="G1404" t="str">
            <v>Chọc dẫn lưu ổ áp xe dưới siêu âm</v>
          </cell>
          <cell r="H1404" t="str">
            <v>01.0244.0165</v>
          </cell>
        </row>
        <row r="1405">
          <cell r="G1405" t="str">
            <v>Chọc hút dẫn lưu nang giả tụy dưới hướng dẫn của siêu âm trong hồi sức cấp cứu</v>
          </cell>
          <cell r="H1405" t="str">
            <v>01.0355.0165</v>
          </cell>
        </row>
        <row r="1406">
          <cell r="G1406" t="str">
            <v>Dẫn lưu bể thận qua da dưới hướng dẫn của siêu âm</v>
          </cell>
          <cell r="H1406" t="str">
            <v>02.0182.0165</v>
          </cell>
        </row>
        <row r="1407">
          <cell r="G1407" t="str">
            <v>Dẫn lưu nang thận dưới hướng dẫn siêu âm</v>
          </cell>
          <cell r="H1407" t="str">
            <v>02.0181.0165</v>
          </cell>
        </row>
        <row r="1408">
          <cell r="G1408" t="str">
            <v>Siêu âm can thiệp - đặt ống thông dẫn lưu ổ áp xe</v>
          </cell>
          <cell r="H1408" t="str">
            <v>02.0317.0165</v>
          </cell>
        </row>
        <row r="1409">
          <cell r="G1409" t="str">
            <v>Siêu âm can thiệp - đặt ống thông dẫn lưu ổ áp xe gan</v>
          </cell>
          <cell r="H1409" t="str">
            <v>02.0326.0165</v>
          </cell>
        </row>
        <row r="1410">
          <cell r="G1410" t="str">
            <v>Đặt dẫn lưu ổ dịch/áp xe ổ bụng sau mổ dưới siêu âm</v>
          </cell>
          <cell r="H1410" t="str">
            <v>03.2337.0165</v>
          </cell>
        </row>
        <row r="1411">
          <cell r="G1411" t="str">
            <v>Dẫn lưu các ổ dịch trong ổ bụng dưới hướng dẫn siêu âm</v>
          </cell>
          <cell r="H1411" t="str">
            <v>18.0632.0165</v>
          </cell>
        </row>
        <row r="1412">
          <cell r="G1412" t="str">
            <v>Dẫn lưu dịch, áp xe, nang dưới hướng dẫn của siêu âm</v>
          </cell>
          <cell r="H1412" t="str">
            <v>18.0633.0165</v>
          </cell>
        </row>
        <row r="1413">
          <cell r="G1413" t="str">
            <v>Siêu âm can thiệp - chọc hút mủ ổ áp xe gan</v>
          </cell>
          <cell r="H1413" t="str">
            <v>02.0325.0166</v>
          </cell>
        </row>
        <row r="1414">
          <cell r="G1414" t="str">
            <v>Siêu âm can thiệp - chọc hút nang gan</v>
          </cell>
          <cell r="H1414" t="str">
            <v>02.0318.0166</v>
          </cell>
        </row>
        <row r="1415">
          <cell r="G1415" t="str">
            <v>Siêu âm can thiệp - chọc hút nang giả tụy</v>
          </cell>
          <cell r="H1415" t="str">
            <v>02.0329.0166</v>
          </cell>
        </row>
        <row r="1416">
          <cell r="G1416" t="str">
            <v>Siêu âm can thiệp - chọc hút ổ áp xe trong ổ bụng</v>
          </cell>
          <cell r="H1416" t="str">
            <v>02.0334.0166</v>
          </cell>
        </row>
        <row r="1417">
          <cell r="G1417" t="str">
            <v>Siêu âm can thiệp - chọc hút tế bào khối u gan, tụy, khối u ổ bụng bằng kim nhỏ</v>
          </cell>
          <cell r="H1417" t="str">
            <v>02.0319.0166</v>
          </cell>
        </row>
        <row r="1418">
          <cell r="G1418" t="str">
            <v>Siêu âm can thiệp - chọc hút và tiêm thuốc điều trị nang gan</v>
          </cell>
          <cell r="H1418" t="str">
            <v>02.0320.0166</v>
          </cell>
        </row>
        <row r="1419">
          <cell r="G1419" t="str">
            <v>Siêu âm can thiệp - đặt ống thông dẫn lưu nang giả tụy</v>
          </cell>
          <cell r="H1419" t="str">
            <v>02.0330.0166</v>
          </cell>
        </row>
        <row r="1420">
          <cell r="G1420" t="str">
            <v>Siêu âm can thiệp - tiêm cồn tuyệt đối điều trị ung thư gan</v>
          </cell>
          <cell r="H1420" t="str">
            <v>02.0324.0166</v>
          </cell>
        </row>
        <row r="1421">
          <cell r="G1421" t="str">
            <v>Chọc hút và tiêm thuốc nang gan</v>
          </cell>
          <cell r="H1421" t="str">
            <v>03.2344.0166</v>
          </cell>
        </row>
        <row r="1422">
          <cell r="G1422" t="str">
            <v>Chọc hút ổ dịch, áp xe dưới hướng dẫn của siêu âm</v>
          </cell>
          <cell r="H1422" t="str">
            <v>18.0629.0166</v>
          </cell>
        </row>
        <row r="1423">
          <cell r="G1423" t="str">
            <v>Sinh thiết tim cơ tim qua thông tim</v>
          </cell>
          <cell r="H1423" t="str">
            <v>03.2285.0167</v>
          </cell>
        </row>
        <row r="1424">
          <cell r="G1424" t="str">
            <v>Sinh thiết cơ tim</v>
          </cell>
          <cell r="H1424" t="str">
            <v>18.0660.0167</v>
          </cell>
        </row>
        <row r="1425">
          <cell r="G1425" t="str">
            <v>Sinh thiết da bằng kim chuyên dụng (biopsy punch)</v>
          </cell>
          <cell r="H1425" t="str">
            <v>02.0380.0168</v>
          </cell>
        </row>
        <row r="1426">
          <cell r="G1426" t="str">
            <v>Sinh thiết phần mềm bằng súng  dưới hướng dẫn của siêu âm</v>
          </cell>
          <cell r="H1426" t="str">
            <v>02.0376.0168</v>
          </cell>
        </row>
        <row r="1427">
          <cell r="G1427" t="str">
            <v>Sinh thiết tuyến nước bọt</v>
          </cell>
          <cell r="H1427" t="str">
            <v>02.0375.0168</v>
          </cell>
        </row>
        <row r="1428">
          <cell r="G1428" t="str">
            <v>Kỹ thuật sinh thiết da</v>
          </cell>
          <cell r="H1428" t="str">
            <v>03.4211.0168</v>
          </cell>
        </row>
        <row r="1429">
          <cell r="G1429" t="str">
            <v>Sinh thiết hốc mũi</v>
          </cell>
          <cell r="H1429" t="str">
            <v>15.0135.0168</v>
          </cell>
        </row>
        <row r="1430">
          <cell r="G1430" t="str">
            <v>Sinh thiết u họng miệng</v>
          </cell>
          <cell r="H1430" t="str">
            <v>15.0211.0168</v>
          </cell>
        </row>
        <row r="1431">
          <cell r="G1431" t="str">
            <v>Sinh thiết niêm mạc</v>
          </cell>
          <cell r="H1431" t="str">
            <v>05.0065.0168</v>
          </cell>
        </row>
        <row r="1432">
          <cell r="G1432" t="str">
            <v>Sinh thiết thận dưới hướng dẫn của siêu âm</v>
          </cell>
          <cell r="H1432" t="str">
            <v>02.0236.0169</v>
          </cell>
        </row>
        <row r="1433">
          <cell r="G1433" t="str">
            <v>Sinh thiết thận ghép sau ghép thận dưới hướng dẫn của siêu âm</v>
          </cell>
          <cell r="H1433" t="str">
            <v>02.0237.0169</v>
          </cell>
        </row>
        <row r="1434">
          <cell r="G1434" t="str">
            <v>Sinh thiết u phổi dưới hướng dẫn của siêu âm</v>
          </cell>
          <cell r="H1434" t="str">
            <v>02.0065.0169</v>
          </cell>
        </row>
        <row r="1435">
          <cell r="G1435" t="str">
            <v>Sinh thiết u trung thất dưới hướng dẫn của siêu âm</v>
          </cell>
          <cell r="H1435" t="str">
            <v>02.0435.0169</v>
          </cell>
        </row>
        <row r="1436">
          <cell r="G1436" t="str">
            <v>Sinh thiết gan bằng kim/dụng cụ sinh thiết dưới siêu âm</v>
          </cell>
          <cell r="H1436" t="str">
            <v>03.2342.0169</v>
          </cell>
        </row>
        <row r="1437">
          <cell r="G1437" t="str">
            <v>Sinh thiết thận qua da dưới siêu âm</v>
          </cell>
          <cell r="H1437" t="str">
            <v>03.2363.0169</v>
          </cell>
        </row>
        <row r="1438">
          <cell r="G1438" t="str">
            <v>Sinh thiết gan dưới hướng dẫn siêu âm</v>
          </cell>
          <cell r="H1438" t="str">
            <v>18.0603.0169</v>
          </cell>
        </row>
        <row r="1439">
          <cell r="G1439" t="str">
            <v>Sinh thiết gan ghép dưới hướng dẫn siêu âm</v>
          </cell>
          <cell r="H1439" t="str">
            <v>18.0604.0169</v>
          </cell>
        </row>
        <row r="1440">
          <cell r="G1440" t="str">
            <v>Sinh thiết lách dưới hướng dẫn siêu âm</v>
          </cell>
          <cell r="H1440" t="str">
            <v>18.0606.0169</v>
          </cell>
        </row>
        <row r="1441">
          <cell r="G1441" t="str">
            <v>Sinh thiết thận dưới hướng dẫn siêu âm</v>
          </cell>
          <cell r="H1441" t="str">
            <v>18.0607.0169</v>
          </cell>
        </row>
        <row r="1442">
          <cell r="G1442" t="str">
            <v>Sinh thiết thận ghép dưới hướng dẫn siêu âm</v>
          </cell>
          <cell r="H1442" t="str">
            <v>18.0608.0169</v>
          </cell>
        </row>
        <row r="1443">
          <cell r="G1443" t="str">
            <v>Sinh thiết phần mềm bằng kim bắn dưới hướng dẫn của siêu âm</v>
          </cell>
          <cell r="H1443" t="str">
            <v>02.0377.0170</v>
          </cell>
        </row>
        <row r="1444">
          <cell r="G1444" t="str">
            <v>Sinh thiết xương dưới hướng dẫn của siêu âm</v>
          </cell>
          <cell r="H1444" t="str">
            <v>02.0379.0170</v>
          </cell>
        </row>
        <row r="1445">
          <cell r="G1445" t="str">
            <v>Sinh thiết hạch (hoặc u) dưới hướng dẫn siêu âm</v>
          </cell>
          <cell r="H1445" t="str">
            <v>18.0609.0170</v>
          </cell>
        </row>
        <row r="1446">
          <cell r="G1446" t="str">
            <v>Sinh thiết phần mềm dưới hướng dẫn siêu âm</v>
          </cell>
          <cell r="H1446" t="str">
            <v>18.0611.0170</v>
          </cell>
        </row>
        <row r="1447">
          <cell r="G1447" t="str">
            <v>Sinh thiết phổi/màng phổi dưới hướng dẫn siêu âm</v>
          </cell>
          <cell r="H1447" t="str">
            <v>18.0618.0170</v>
          </cell>
        </row>
        <row r="1448">
          <cell r="G1448" t="str">
            <v>Sinh thiết vú dưới hướng dẫn siêu âm</v>
          </cell>
          <cell r="H1448" t="str">
            <v>18.0605.0170</v>
          </cell>
        </row>
        <row r="1449">
          <cell r="G1449" t="str">
            <v>Sinh thiết u phổi dưới hướng dẫn của chụp cắt lớp vi tính</v>
          </cell>
          <cell r="H1449" t="str">
            <v>02.0066.0171</v>
          </cell>
        </row>
        <row r="1450">
          <cell r="G1450" t="str">
            <v>Sinh thiết u trung thất dưới hướng dẫn của chụp cắt lớp vi tính</v>
          </cell>
          <cell r="H1450" t="str">
            <v>02.0434.0171</v>
          </cell>
        </row>
        <row r="1451">
          <cell r="G1451" t="str">
            <v>Sinh thiết các tạng dưới cộng hưởng từ</v>
          </cell>
          <cell r="H1451" t="str">
            <v>18.0654.0171</v>
          </cell>
        </row>
        <row r="1452">
          <cell r="G1452" t="str">
            <v>Sinh thiết cột sống dưới cắt lớp vi tính</v>
          </cell>
          <cell r="H1452" t="str">
            <v>18.0645.0171</v>
          </cell>
        </row>
        <row r="1453">
          <cell r="G1453" t="str">
            <v>Sinh thiết gan dưới cắt lớp vi tính</v>
          </cell>
          <cell r="H1453" t="str">
            <v>18.0638.0171</v>
          </cell>
        </row>
        <row r="1454">
          <cell r="G1454" t="str">
            <v>Sinh thiết gan ghép dưới cắt lớp vi tính</v>
          </cell>
          <cell r="H1454" t="str">
            <v>18.0642.0171</v>
          </cell>
        </row>
        <row r="1455">
          <cell r="G1455" t="str">
            <v>Sinh thiết lách dưới cắt lớp vi tính</v>
          </cell>
          <cell r="H1455" t="str">
            <v>18.0640.0171</v>
          </cell>
        </row>
        <row r="1456">
          <cell r="G1456" t="str">
            <v>Sinh thiết não dưới cắt lớp vi tính</v>
          </cell>
          <cell r="H1456" t="str">
            <v>18.0646.0171</v>
          </cell>
        </row>
        <row r="1457">
          <cell r="G1457" t="str">
            <v>Sinh thiết phổi/màng phổi dưới cắt lớp vi tính</v>
          </cell>
          <cell r="H1457" t="str">
            <v>18.0636.0171</v>
          </cell>
        </row>
        <row r="1458">
          <cell r="G1458" t="str">
            <v>Sinh thiết trung thất dưới cắt lớp vi tính</v>
          </cell>
          <cell r="H1458" t="str">
            <v>18.0637.0171</v>
          </cell>
        </row>
        <row r="1459">
          <cell r="G1459" t="str">
            <v>Sinh thiết tụy dưới cắt lớp vi tính</v>
          </cell>
          <cell r="H1459" t="str">
            <v>18.0641.0171</v>
          </cell>
        </row>
        <row r="1460">
          <cell r="G1460" t="str">
            <v>Sinh thiết xương dưới cắt lớp vi tính</v>
          </cell>
          <cell r="H1460" t="str">
            <v>18.0644.0171</v>
          </cell>
        </row>
        <row r="1461">
          <cell r="G1461" t="str">
            <v>Sinh thiết tạng hay khối ổ bụng dưới cắt lớp vi tính</v>
          </cell>
          <cell r="H1461" t="str">
            <v>18.0648.0172</v>
          </cell>
        </row>
        <row r="1462">
          <cell r="G1462" t="str">
            <v>Sinh thiết thận dưới cắt lớp vi tính</v>
          </cell>
          <cell r="H1462" t="str">
            <v>18.0639.0172</v>
          </cell>
        </row>
        <row r="1463">
          <cell r="G1463" t="str">
            <v>Sinh thiết thận ghép dưới cắt lớp vi tính</v>
          </cell>
          <cell r="H1463" t="str">
            <v>18.0643.0172</v>
          </cell>
        </row>
        <row r="1464">
          <cell r="G1464" t="str">
            <v>Sinh thiết phần mềm bằng phương pháp sinh thiết mở</v>
          </cell>
          <cell r="H1464" t="str">
            <v>02.0519.0173</v>
          </cell>
        </row>
        <row r="1465">
          <cell r="G1465" t="str">
            <v>Sinh thiết hạch, cơ, thần kinh và các u dưới da</v>
          </cell>
          <cell r="H1465" t="str">
            <v>05.0067.0173</v>
          </cell>
        </row>
        <row r="1466">
          <cell r="G1466" t="str">
            <v>Sinh thiết màng hoạt dịch dưới hướng dẫn của siêu âm</v>
          </cell>
          <cell r="H1466" t="str">
            <v>02.0378.0174</v>
          </cell>
        </row>
        <row r="1467">
          <cell r="G1467" t="str">
            <v>Rửa màng bụng cấp cứu</v>
          </cell>
          <cell r="H1467" t="str">
            <v>01.0242.0175</v>
          </cell>
        </row>
        <row r="1468">
          <cell r="G1468" t="str">
            <v>Sinh thiết màng phổi mù</v>
          </cell>
          <cell r="H1468" t="str">
            <v>02.0064.0175</v>
          </cell>
        </row>
        <row r="1469">
          <cell r="G1469" t="str">
            <v>Chọc hút nang, tiêm xơ dưới hướng dẫn siêu âm</v>
          </cell>
          <cell r="H1469" t="str">
            <v>18.0624.0175</v>
          </cell>
        </row>
        <row r="1470">
          <cell r="G1470" t="str">
            <v>Sinh thiết móng</v>
          </cell>
          <cell r="H1470" t="str">
            <v>05.0053.0176</v>
          </cell>
        </row>
        <row r="1471">
          <cell r="G1471" t="str">
            <v>Sinh thiết tiền liệt tuyến qua siêu âm nội soi đường trực tràng</v>
          </cell>
          <cell r="H1471" t="str">
            <v>18.0064.0177</v>
          </cell>
        </row>
        <row r="1472">
          <cell r="G1472" t="str">
            <v>Sinh thiết tiền liệt tuyến qua trực tràng dưới hướng dẫn siêu âm</v>
          </cell>
          <cell r="H1472" t="str">
            <v>18.0613.0177</v>
          </cell>
        </row>
        <row r="1473">
          <cell r="G1473" t="str">
            <v>Sinh thiết tủy xương</v>
          </cell>
          <cell r="H1473" t="str">
            <v>03.2815.0178</v>
          </cell>
        </row>
        <row r="1474">
          <cell r="G1474" t="str">
            <v>Thủ thuật sinh thiết tủy xương (chưa bao gồm kim sinh thiết một lần)</v>
          </cell>
          <cell r="H1474" t="str">
            <v>22.0130.0178</v>
          </cell>
        </row>
        <row r="1475">
          <cell r="G1475" t="str">
            <v>Sinh thiết tủy xương</v>
          </cell>
          <cell r="H1475" t="str">
            <v>03.2815.0179</v>
          </cell>
        </row>
        <row r="1476">
          <cell r="G1476" t="str">
            <v>Thủ thuật sinh thiết tủy xương (bao gồm kim sinh thiết nhiều lần)</v>
          </cell>
          <cell r="H1476" t="str">
            <v>22.0131.0179</v>
          </cell>
        </row>
        <row r="1477">
          <cell r="G1477" t="str">
            <v>Sinh thiết tủy xương</v>
          </cell>
          <cell r="H1477" t="str">
            <v>03.2815.0180</v>
          </cell>
        </row>
        <row r="1478">
          <cell r="G1478" t="str">
            <v>Thủ thuật sinh thiết tủy xương (sử dụng máy khoan cầm tay)</v>
          </cell>
          <cell r="H1478" t="str">
            <v>22.0132.0180</v>
          </cell>
        </row>
        <row r="1479">
          <cell r="G1479" t="str">
            <v>Chọc sinh thiết vú dưới định vị nổi (Stereotaxic)</v>
          </cell>
          <cell r="H1479" t="str">
            <v>18.0690.0182</v>
          </cell>
        </row>
        <row r="1480">
          <cell r="G1480" t="str">
            <v>Nội soi đặt catherter bàng quang niệu quản để chụp UPR</v>
          </cell>
          <cell r="H1480" t="str">
            <v>02.0217.0183</v>
          </cell>
        </row>
        <row r="1481">
          <cell r="G1481" t="str">
            <v>Nội soi đại tràng tiêm cầm máu</v>
          </cell>
          <cell r="H1481" t="str">
            <v>03.1064.0184</v>
          </cell>
        </row>
        <row r="1482">
          <cell r="G1482" t="str">
            <v>Soi đại tràng cầm máu</v>
          </cell>
          <cell r="H1482" t="str">
            <v>03.0160.0184</v>
          </cell>
        </row>
        <row r="1483">
          <cell r="G1483" t="str">
            <v>Nội soi đại tràng tiêm cầm máu</v>
          </cell>
          <cell r="H1483" t="str">
            <v>20.0071.0184</v>
          </cell>
        </row>
        <row r="1484">
          <cell r="G1484" t="str">
            <v>Nội soi khớp vai chẩn đoán (có sinh thiết)</v>
          </cell>
          <cell r="H1484" t="str">
            <v>02.0369.0185</v>
          </cell>
        </row>
        <row r="1485">
          <cell r="G1485" t="str">
            <v>Nội soi màng phổi để chẩn đoán</v>
          </cell>
          <cell r="H1485" t="str">
            <v>03.0067.0186</v>
          </cell>
        </row>
        <row r="1486">
          <cell r="G1486" t="str">
            <v>Nội soi phế quản ống mềm</v>
          </cell>
          <cell r="H1486" t="str">
            <v>02.0045.0187</v>
          </cell>
        </row>
        <row r="1487">
          <cell r="G1487" t="str">
            <v>Nội soi hậu môn ống cứng can thiệp - thắt trĩ bằng vòng cao su</v>
          </cell>
          <cell r="H1487" t="str">
            <v>02.0292.0191</v>
          </cell>
        </row>
        <row r="1488">
          <cell r="G1488" t="str">
            <v>Nội soi hậu môn ống cứng can thiệp - tiêm xơ búi trĩ</v>
          </cell>
          <cell r="H1488" t="str">
            <v>02.0273.0191</v>
          </cell>
        </row>
        <row r="1489">
          <cell r="G1489" t="str">
            <v>Nội soi trực tràng - hậu môn thắt trĩ</v>
          </cell>
          <cell r="H1489" t="str">
            <v>03.1065.0191</v>
          </cell>
        </row>
        <row r="1490">
          <cell r="G1490" t="str">
            <v>Nội soi trực tràng - hậu môn thắt trĩ</v>
          </cell>
          <cell r="H1490" t="str">
            <v>20.0072.0191</v>
          </cell>
        </row>
        <row r="1491">
          <cell r="G1491" t="str">
            <v>Tạo nhịp tim cấp cứu tạm thời với điện cực ngoài lồng ngực</v>
          </cell>
          <cell r="H1491" t="str">
            <v>01.0036.0192</v>
          </cell>
        </row>
        <row r="1492">
          <cell r="G1492" t="str">
            <v>Sốc điện điều trị rung nhĩ</v>
          </cell>
          <cell r="H1492" t="str">
            <v>02.0120.0192</v>
          </cell>
        </row>
        <row r="1493">
          <cell r="G1493" t="str">
            <v>Kích thích tim tạm thời với điện cực ngoài lồng ngực</v>
          </cell>
          <cell r="H1493" t="str">
            <v>03.0023.0192</v>
          </cell>
        </row>
        <row r="1494">
          <cell r="G1494" t="str">
            <v>Kích thích tim với tần số cao</v>
          </cell>
          <cell r="H1494" t="str">
            <v>03.0022.0192</v>
          </cell>
        </row>
        <row r="1495">
          <cell r="G1495" t="str">
            <v>Sốc điện ngoài lồng ngực cấp cứu</v>
          </cell>
          <cell r="H1495" t="str">
            <v>03.0029.0192</v>
          </cell>
        </row>
        <row r="1496">
          <cell r="G1496" t="str">
            <v>Sốc điện phá rung nhĩ, cơn tim đập nhanh</v>
          </cell>
          <cell r="H1496" t="str">
            <v>03.0024.0192</v>
          </cell>
        </row>
        <row r="1497">
          <cell r="G1497" t="str">
            <v>Tạo nhịp tim cấp cứu với điện cực ngoài</v>
          </cell>
          <cell r="H1497" t="str">
            <v>03.0025.0192</v>
          </cell>
        </row>
        <row r="1498">
          <cell r="G1498" t="str">
            <v>Tạo nhịp tim qua da</v>
          </cell>
          <cell r="H1498" t="str">
            <v>03.4190.0192</v>
          </cell>
        </row>
        <row r="1499">
          <cell r="G1499" t="str">
            <v>Đặt, theo dõi, xử trí máy tạo nhịp tim tạm thời bằng điện cực sau phẫu thuật tim hở</v>
          </cell>
          <cell r="H1499" t="str">
            <v>03.0008.0193</v>
          </cell>
        </row>
        <row r="1500">
          <cell r="G1500" t="str">
            <v>Lọc máu bằng kỹ thuật thẩm tách siêu lọc dịch bù trực tiếp từ dịch lọc (Hemodiafiltration Online: HDF-Online) (hoặc: Thẩm tách siêu lọc máu (HDF-Online))</v>
          </cell>
          <cell r="H1500" t="str">
            <v>02.0209.0194</v>
          </cell>
        </row>
        <row r="1501">
          <cell r="G1501" t="str">
            <v>Lọc máu cấp cứu (ở người chưa có mở thông động tĩnh mạch)</v>
          </cell>
          <cell r="H1501" t="str">
            <v>01.0173.0195</v>
          </cell>
        </row>
        <row r="1502">
          <cell r="G1502" t="str">
            <v>Lọc máu cấp cứu ở người bệnh có mở thông động tĩnh mạch (FAV)</v>
          </cell>
          <cell r="H1502" t="str">
            <v>01.0337.0195</v>
          </cell>
        </row>
        <row r="1503">
          <cell r="G1503" t="str">
            <v xml:space="preserve">Lọc máu hấp phụ bằng quả lọc </v>
          </cell>
          <cell r="H1503" t="str">
            <v>01.0191.0195</v>
          </cell>
        </row>
        <row r="1504">
          <cell r="G1504" t="str">
            <v>Lọc máu hấp phụ bilirubin trong điều trị suy gan cấp</v>
          </cell>
          <cell r="H1504" t="str">
            <v>01.0349.0195</v>
          </cell>
        </row>
        <row r="1505">
          <cell r="G1505" t="str">
            <v>Thận nhân tạo cấp cứu</v>
          </cell>
          <cell r="H1505" t="str">
            <v>01.0174.0195</v>
          </cell>
        </row>
        <row r="1506">
          <cell r="G1506" t="str">
            <v>Thận nhân tạo cấp cứu (quả lọc, dây máu 1 lần)</v>
          </cell>
          <cell r="H1506" t="str">
            <v>02.0496.0195</v>
          </cell>
        </row>
        <row r="1507">
          <cell r="G1507" t="str">
            <v>Thận nhân tạo thường quy</v>
          </cell>
          <cell r="H1507" t="str">
            <v>01.0175.0196</v>
          </cell>
        </row>
        <row r="1508">
          <cell r="G1508" t="str">
            <v>Thận nhân tạo chu kỳ (quả lọc, dây máu 6 lần)</v>
          </cell>
          <cell r="H1508" t="str">
            <v>02.0495.0196</v>
          </cell>
        </row>
        <row r="1509">
          <cell r="G1509" t="str">
            <v>Thận nhân tạo (ở người đã có mở thông động tĩnh mạch)</v>
          </cell>
          <cell r="H1509" t="str">
            <v>03.0011.0196</v>
          </cell>
        </row>
        <row r="1510">
          <cell r="G1510" t="str">
            <v xml:space="preserve">Phối hợp thận nhân tạo (HD) và hấp thụ máu (HP) bằng quả hấp phụ máu </v>
          </cell>
          <cell r="H1510" t="str">
            <v>02.0226.2038</v>
          </cell>
        </row>
        <row r="1511">
          <cell r="G1511" t="str">
            <v>Tháo bột các loại</v>
          </cell>
          <cell r="H1511" t="str">
            <v>03.4246.0198</v>
          </cell>
        </row>
        <row r="1512">
          <cell r="G1512" t="str">
            <v>Thay băng điều trị vết thương mạn tính</v>
          </cell>
          <cell r="H1512" t="str">
            <v>11.0116.0199</v>
          </cell>
        </row>
        <row r="1513">
          <cell r="G1513" t="str">
            <v>Cắt lọc, lấy bỏ tổ chức hoại tử cho các nhiễm trùng bàn chân vết loét khu trú ở ngón chân trên người bệnh đái tháo đường</v>
          </cell>
          <cell r="H1513" t="str">
            <v>07.0226.0199</v>
          </cell>
        </row>
        <row r="1514">
          <cell r="G1514" t="str">
            <v>Cắt lọc, lấy bỏ tổ chức hoại tử cho các nhiễm trùng phần mềm trên người bệnh đái tháo đường</v>
          </cell>
          <cell r="H1514" t="str">
            <v>07.0230.0199</v>
          </cell>
        </row>
        <row r="1515">
          <cell r="G1515" t="str">
            <v>Chăm sóc lỗ mở khí quản (một lần)</v>
          </cell>
          <cell r="H1515" t="str">
            <v>01.0076.0200</v>
          </cell>
        </row>
        <row r="1516">
          <cell r="G1516" t="str">
            <v>Chăm sóc lỗ mở khí quản</v>
          </cell>
          <cell r="H1516" t="str">
            <v>03.0102.0200</v>
          </cell>
        </row>
        <row r="1517">
          <cell r="G1517" t="str">
            <v>Thay băng, cắt chỉ</v>
          </cell>
          <cell r="H1517" t="str">
            <v>03.3911.0200</v>
          </cell>
        </row>
        <row r="1518">
          <cell r="G1518" t="str">
            <v>Thay băng, cắt chỉ vết mổ</v>
          </cell>
          <cell r="H1518" t="str">
            <v>03.3826.0200</v>
          </cell>
        </row>
        <row r="1519">
          <cell r="G1519" t="str">
            <v>Thay băng</v>
          </cell>
          <cell r="H1519" t="str">
            <v>10.9003.0200</v>
          </cell>
        </row>
        <row r="1520">
          <cell r="G1520" t="str">
            <v>Thay băng vết mổ</v>
          </cell>
          <cell r="H1520" t="str">
            <v>15.0303.0200</v>
          </cell>
        </row>
        <row r="1521">
          <cell r="G1521" t="str">
            <v>Thay băng trên người bệnh đái tháo đường</v>
          </cell>
          <cell r="H1521" t="str">
            <v>07.0225.0200</v>
          </cell>
        </row>
        <row r="1522">
          <cell r="G1522" t="str">
            <v>Thay băng, cắt chỉ</v>
          </cell>
          <cell r="H1522" t="str">
            <v>03.3911.0201</v>
          </cell>
        </row>
        <row r="1523">
          <cell r="G1523" t="str">
            <v>Thay băng</v>
          </cell>
          <cell r="H1523" t="str">
            <v>10.9003.0201</v>
          </cell>
        </row>
        <row r="1524">
          <cell r="G1524" t="str">
            <v>Thay băng trên người bệnh đái tháo đường</v>
          </cell>
          <cell r="H1524" t="str">
            <v>07.0225.0201</v>
          </cell>
        </row>
        <row r="1525">
          <cell r="G1525" t="str">
            <v>Thay băng, cắt chỉ vết mổ</v>
          </cell>
          <cell r="H1525" t="str">
            <v>03.3826.2047</v>
          </cell>
        </row>
        <row r="1526">
          <cell r="G1526" t="str">
            <v>Thay băng vết mổ</v>
          </cell>
          <cell r="H1526" t="str">
            <v>15.0303.2047</v>
          </cell>
        </row>
        <row r="1527">
          <cell r="G1527" t="str">
            <v>Thay băng, cắt chỉ</v>
          </cell>
          <cell r="H1527" t="str">
            <v>03.3911.0202</v>
          </cell>
        </row>
        <row r="1528">
          <cell r="G1528" t="str">
            <v>Thay băng, cắt chỉ vết mổ</v>
          </cell>
          <cell r="H1528" t="str">
            <v>03.3826.0202</v>
          </cell>
        </row>
        <row r="1529">
          <cell r="G1529" t="str">
            <v>Thay băng</v>
          </cell>
          <cell r="H1529" t="str">
            <v>10.9003.0202</v>
          </cell>
        </row>
        <row r="1530">
          <cell r="G1530" t="str">
            <v>Thay băng vết mổ</v>
          </cell>
          <cell r="H1530" t="str">
            <v>15.0303.0202</v>
          </cell>
        </row>
        <row r="1531">
          <cell r="G1531" t="str">
            <v>Thay băng trên người bệnh đái tháo đường</v>
          </cell>
          <cell r="H1531" t="str">
            <v>07.0225.0202</v>
          </cell>
        </row>
        <row r="1532">
          <cell r="G1532" t="str">
            <v>Thay băng cho các vết thương hoại tử rộng (một lần)</v>
          </cell>
          <cell r="H1532" t="str">
            <v>01.0267.0203</v>
          </cell>
        </row>
        <row r="1533">
          <cell r="G1533" t="str">
            <v>Thay băng các vết loét hoại tử rộng sau TBMMN</v>
          </cell>
          <cell r="H1533" t="str">
            <v>02.0163.0203</v>
          </cell>
        </row>
        <row r="1534">
          <cell r="G1534" t="str">
            <v>Thay băng, cắt chỉ</v>
          </cell>
          <cell r="H1534" t="str">
            <v>03.3911.0203</v>
          </cell>
        </row>
        <row r="1535">
          <cell r="G1535" t="str">
            <v>Thay băng, cắt chỉ vết mổ</v>
          </cell>
          <cell r="H1535" t="str">
            <v>03.3826.0203</v>
          </cell>
        </row>
        <row r="1536">
          <cell r="G1536" t="str">
            <v>Thay băng</v>
          </cell>
          <cell r="H1536" t="str">
            <v>10.9003.0203</v>
          </cell>
        </row>
        <row r="1537">
          <cell r="G1537" t="str">
            <v>Thay băng trên người bệnh đái tháo đường</v>
          </cell>
          <cell r="H1537" t="str">
            <v>07.0225.0203</v>
          </cell>
        </row>
        <row r="1538">
          <cell r="G1538" t="str">
            <v>Thay băng cho các vết thương hoại tử rộng (một lần)</v>
          </cell>
          <cell r="H1538" t="str">
            <v>01.0267.0204</v>
          </cell>
        </row>
        <row r="1539">
          <cell r="G1539" t="str">
            <v>Thay băng, cắt chỉ</v>
          </cell>
          <cell r="H1539" t="str">
            <v>03.3911.0204</v>
          </cell>
        </row>
        <row r="1540">
          <cell r="G1540" t="str">
            <v>Thay băng, cắt chỉ vết mổ</v>
          </cell>
          <cell r="H1540" t="str">
            <v>03.3826.0204</v>
          </cell>
        </row>
        <row r="1541">
          <cell r="G1541" t="str">
            <v>Thay băng</v>
          </cell>
          <cell r="H1541" t="str">
            <v>10.9003.0204</v>
          </cell>
        </row>
        <row r="1542">
          <cell r="G1542" t="str">
            <v>Thay băng vết mổ</v>
          </cell>
          <cell r="H1542" t="str">
            <v>15.0303.0204</v>
          </cell>
        </row>
        <row r="1543">
          <cell r="G1543" t="str">
            <v>Thay băng trên người bệnh đái tháo đường</v>
          </cell>
          <cell r="H1543" t="str">
            <v>07.0225.0204</v>
          </cell>
        </row>
        <row r="1544">
          <cell r="G1544" t="str">
            <v>Thay băng cho các vết thương hoại tử rộng (một lần)</v>
          </cell>
          <cell r="H1544" t="str">
            <v>01.0267.0205</v>
          </cell>
        </row>
        <row r="1545">
          <cell r="G1545" t="str">
            <v>Thay băng, cắt chỉ</v>
          </cell>
          <cell r="H1545" t="str">
            <v>03.3911.0205</v>
          </cell>
        </row>
        <row r="1546">
          <cell r="G1546" t="str">
            <v>Thay băng, cắt chỉ vết mổ</v>
          </cell>
          <cell r="H1546" t="str">
            <v>03.3826.0205</v>
          </cell>
        </row>
        <row r="1547">
          <cell r="G1547" t="str">
            <v>Thay băng</v>
          </cell>
          <cell r="H1547" t="str">
            <v>10.9003.0205</v>
          </cell>
        </row>
        <row r="1548">
          <cell r="G1548" t="str">
            <v>Thay băng vết mổ</v>
          </cell>
          <cell r="H1548" t="str">
            <v>15.0303.0205</v>
          </cell>
        </row>
        <row r="1549">
          <cell r="G1549" t="str">
            <v>Thay băng trên người bệnh đái tháo đường</v>
          </cell>
          <cell r="H1549" t="str">
            <v>07.0225.0205</v>
          </cell>
        </row>
        <row r="1550">
          <cell r="G1550" t="str">
            <v>Đặt canuyn mở khí quản 2 nòng</v>
          </cell>
          <cell r="H1550" t="str">
            <v>01.0089.0206</v>
          </cell>
        </row>
        <row r="1551">
          <cell r="G1551" t="str">
            <v>Thay canuyn mở khí quản</v>
          </cell>
          <cell r="H1551" t="str">
            <v>01.0080.0206</v>
          </cell>
        </row>
        <row r="1552">
          <cell r="G1552" t="str">
            <v>Thay canuyn mở khí quản</v>
          </cell>
          <cell r="H1552" t="str">
            <v>02.0067.0206</v>
          </cell>
        </row>
        <row r="1553">
          <cell r="G1553" t="str">
            <v>Thay canuyn mở khí quản</v>
          </cell>
          <cell r="H1553" t="str">
            <v>03.0101.0206</v>
          </cell>
        </row>
        <row r="1554">
          <cell r="G1554" t="str">
            <v>Thay canuyn</v>
          </cell>
          <cell r="H1554" t="str">
            <v>15.0220.0206</v>
          </cell>
        </row>
        <row r="1555">
          <cell r="G1555" t="str">
            <v>Bơm rửa ổ lao khớp</v>
          </cell>
          <cell r="H1555" t="str">
            <v>04.0030.0207</v>
          </cell>
        </row>
        <row r="1556">
          <cell r="G1556" t="str">
            <v>Thay transfer set ở người bệnh lọc màng bụng liên tục ngoại trú</v>
          </cell>
          <cell r="H1556" t="str">
            <v>02.0240.0208</v>
          </cell>
        </row>
        <row r="1557">
          <cell r="G1557" t="str">
            <v xml:space="preserve">Thông khí nhân tạo CPAP qua van Boussignac </v>
          </cell>
          <cell r="H1557" t="str">
            <v>01.0129.0209</v>
          </cell>
        </row>
        <row r="1558">
          <cell r="G1558" t="str">
            <v xml:space="preserve">Thông khí nhân tạo không xâm nhập </v>
          </cell>
          <cell r="H1558" t="str">
            <v>01.0128.0209</v>
          </cell>
        </row>
        <row r="1559">
          <cell r="G1559" t="str">
            <v xml:space="preserve">Thông khí nhân tạo không xâm nhập phương thức BiPAP </v>
          </cell>
          <cell r="H1559" t="str">
            <v>01.0131.0209</v>
          </cell>
        </row>
        <row r="1560">
          <cell r="G1560" t="str">
            <v xml:space="preserve">Thông khí nhân tạo không xâm nhập phương thức CPAP </v>
          </cell>
          <cell r="H1560" t="str">
            <v>01.0130.0209</v>
          </cell>
        </row>
        <row r="1561">
          <cell r="G1561" t="str">
            <v>Thông khí nhân tạo kiểu áp lực thể tích với đích thể tích (VCV+ hay MMV+Assure)</v>
          </cell>
          <cell r="H1561" t="str">
            <v>01.0142.0209</v>
          </cell>
        </row>
        <row r="1562">
          <cell r="G1562" t="str">
            <v>Thông khí nhân tạo trong khi vận chuyển</v>
          </cell>
          <cell r="H1562" t="str">
            <v>01.0144.0209</v>
          </cell>
        </row>
        <row r="1563">
          <cell r="G1563" t="str">
            <v>Thông khí nhân tạo với khí NO</v>
          </cell>
          <cell r="H1563" t="str">
            <v>01.0143.0209</v>
          </cell>
        </row>
        <row r="1564">
          <cell r="G1564" t="str">
            <v xml:space="preserve">Thông khí nhân tạo xâm nhập </v>
          </cell>
          <cell r="H1564" t="str">
            <v>01.0132.0209</v>
          </cell>
        </row>
        <row r="1565">
          <cell r="G1565" t="str">
            <v>Thông khí nhân tạo xâm nhập phương thức A/C (VCV)</v>
          </cell>
          <cell r="H1565" t="str">
            <v>01.0135.0209</v>
          </cell>
        </row>
        <row r="1566">
          <cell r="G1566" t="str">
            <v xml:space="preserve">Thông khí nhân tạo xâm nhập phương thức APRV </v>
          </cell>
          <cell r="H1566" t="str">
            <v>01.0139.0209</v>
          </cell>
        </row>
        <row r="1567">
          <cell r="G1567" t="str">
            <v xml:space="preserve">Thông khí nhân tạo xâm nhập phương thức CPAP </v>
          </cell>
          <cell r="H1567" t="str">
            <v>01.0138.0209</v>
          </cell>
        </row>
        <row r="1568">
          <cell r="G1568" t="str">
            <v xml:space="preserve">Thông khí nhân tạo xâm nhập phương thức HFO </v>
          </cell>
          <cell r="H1568" t="str">
            <v>01.0141.0209</v>
          </cell>
        </row>
        <row r="1569">
          <cell r="G1569" t="str">
            <v xml:space="preserve">Thông khí nhân tạo xâm nhập phương thức NAVA </v>
          </cell>
          <cell r="H1569" t="str">
            <v>01.0140.0209</v>
          </cell>
        </row>
        <row r="1570">
          <cell r="G1570" t="str">
            <v xml:space="preserve">Thông khí nhân tạo xâm nhập phương thức PCV </v>
          </cell>
          <cell r="H1570" t="str">
            <v>01.0134.0209</v>
          </cell>
        </row>
        <row r="1571">
          <cell r="G1571" t="str">
            <v xml:space="preserve">Thông khí nhân tạo xâm nhập phương thức PSV </v>
          </cell>
          <cell r="H1571" t="str">
            <v>01.0137.0209</v>
          </cell>
        </row>
        <row r="1572">
          <cell r="G1572" t="str">
            <v>Thông khí nhân tạo xâm nhập phương thức SIMV</v>
          </cell>
          <cell r="H1572" t="str">
            <v>01.0136.0209</v>
          </cell>
        </row>
        <row r="1573">
          <cell r="G1573" t="str">
            <v xml:space="preserve">Thông khí nhân tạo xâm nhập phương thức VCV </v>
          </cell>
          <cell r="H1573" t="str">
            <v>01.0133.0209</v>
          </cell>
        </row>
        <row r="1574">
          <cell r="G1574" t="str">
            <v>Hỗ trợ hô hấp xâm nhập qua nội khí quản</v>
          </cell>
          <cell r="H1574" t="str">
            <v>03.0083.0209</v>
          </cell>
        </row>
        <row r="1575">
          <cell r="G1575" t="str">
            <v>Thở máy bằng xâm nhập</v>
          </cell>
          <cell r="H1575" t="str">
            <v>03.0058.0209</v>
          </cell>
        </row>
        <row r="1576">
          <cell r="G1576" t="str">
            <v>Thở máy không xâm nhập (thở CPAP, thở BiPAP)</v>
          </cell>
          <cell r="H1576" t="str">
            <v>03.0082.0209</v>
          </cell>
        </row>
        <row r="1577">
          <cell r="G1577" t="str">
            <v>Hô hấp áp lực dương liên tục (CPAP) không xâm nhập ở trẻ sơ sinh (thở CPAP qua mũi)</v>
          </cell>
          <cell r="H1577" t="str">
            <v>13.0187.0209</v>
          </cell>
        </row>
        <row r="1578">
          <cell r="G1578" t="str">
            <v>Đặt ống thông dẫn lưu bàng quang</v>
          </cell>
          <cell r="H1578" t="str">
            <v>01.0160.0210</v>
          </cell>
        </row>
        <row r="1579">
          <cell r="G1579" t="str">
            <v>Thông bàng quang</v>
          </cell>
          <cell r="H1579" t="str">
            <v>01.0164.0210</v>
          </cell>
        </row>
        <row r="1580">
          <cell r="G1580" t="str">
            <v>Đặt sonde bàng quang</v>
          </cell>
          <cell r="H1580" t="str">
            <v>02.0188.0210</v>
          </cell>
        </row>
        <row r="1581">
          <cell r="G1581" t="str">
            <v>Thông tiểu</v>
          </cell>
          <cell r="H1581" t="str">
            <v>03.0133.0210</v>
          </cell>
        </row>
        <row r="1582">
          <cell r="G1582" t="str">
            <v>Đặt ống thông hậu môn</v>
          </cell>
          <cell r="H1582" t="str">
            <v>01.0223.0211</v>
          </cell>
        </row>
        <row r="1583">
          <cell r="G1583" t="str">
            <v>Thụt giữ</v>
          </cell>
          <cell r="H1583" t="str">
            <v>01.0222.0211</v>
          </cell>
        </row>
        <row r="1584">
          <cell r="G1584" t="str">
            <v>Thụt tháo</v>
          </cell>
          <cell r="H1584" t="str">
            <v>01.0221.0211</v>
          </cell>
        </row>
        <row r="1585">
          <cell r="G1585" t="str">
            <v>Đặt ống thông hậu môn</v>
          </cell>
          <cell r="H1585" t="str">
            <v>02.0247.0211</v>
          </cell>
        </row>
        <row r="1586">
          <cell r="G1586" t="str">
            <v>Thụt tháo chuẩn bị sạch đại tràng</v>
          </cell>
          <cell r="H1586" t="str">
            <v>02.0338.0211</v>
          </cell>
        </row>
        <row r="1587">
          <cell r="G1587" t="str">
            <v>Thụt tháo phân</v>
          </cell>
          <cell r="H1587" t="str">
            <v>02.0339.0211</v>
          </cell>
        </row>
        <row r="1588">
          <cell r="G1588" t="str">
            <v>Đặt sonde hậu môn</v>
          </cell>
          <cell r="H1588" t="str">
            <v>03.0178.0211</v>
          </cell>
        </row>
        <row r="1589">
          <cell r="G1589" t="str">
            <v>Đặt sonde hậu môn</v>
          </cell>
          <cell r="H1589" t="str">
            <v>03.2358.0211</v>
          </cell>
        </row>
        <row r="1590">
          <cell r="G1590" t="str">
            <v>Thụt tháo phân</v>
          </cell>
          <cell r="H1590" t="str">
            <v>03.0179.0211</v>
          </cell>
        </row>
        <row r="1591">
          <cell r="G1591" t="str">
            <v>Thụt tháo phân</v>
          </cell>
          <cell r="H1591" t="str">
            <v>03.2357.0211</v>
          </cell>
        </row>
        <row r="1592">
          <cell r="G1592" t="str">
            <v>Đặt sonde hậu môn sơ sinh</v>
          </cell>
          <cell r="H1592" t="str">
            <v>13.0199.0211</v>
          </cell>
        </row>
        <row r="1593">
          <cell r="G1593" t="str">
            <v>Tiêm bắp thịt</v>
          </cell>
          <cell r="H1593" t="str">
            <v>03.2389.0212</v>
          </cell>
        </row>
        <row r="1594">
          <cell r="G1594" t="str">
            <v>Tiêm dưới da</v>
          </cell>
          <cell r="H1594" t="str">
            <v>03.2388.0212</v>
          </cell>
        </row>
        <row r="1595">
          <cell r="G1595" t="str">
            <v>Tiêm tĩnh mạch</v>
          </cell>
          <cell r="H1595" t="str">
            <v>03.2390.0212</v>
          </cell>
        </row>
        <row r="1596">
          <cell r="G1596" t="str">
            <v>Tiêm trong da</v>
          </cell>
          <cell r="H1596" t="str">
            <v>03.2387.0212</v>
          </cell>
        </row>
        <row r="1597">
          <cell r="G1597" t="str">
            <v>Tiêm tĩnh mạch, truyền tĩnh mạch</v>
          </cell>
          <cell r="H1597" t="str">
            <v>14.0291.0212</v>
          </cell>
        </row>
        <row r="1598">
          <cell r="G1598" t="str">
            <v>Tiêm trong da; tiêm dưới da; tiêm bắp thịt</v>
          </cell>
          <cell r="H1598" t="str">
            <v>14.0290.0212</v>
          </cell>
        </row>
        <row r="1599">
          <cell r="G1599" t="str">
            <v>Tiêm cân gan chân</v>
          </cell>
          <cell r="H1599" t="str">
            <v>02.0407.0213</v>
          </cell>
        </row>
        <row r="1600">
          <cell r="G1600" t="str">
            <v>Tiêm cạnh cột sống cổ</v>
          </cell>
          <cell r="H1600" t="str">
            <v>02.0408.0213</v>
          </cell>
        </row>
        <row r="1601">
          <cell r="G1601" t="str">
            <v>Tiêm cạnh cột sống ngực</v>
          </cell>
          <cell r="H1601" t="str">
            <v>02.0410.0213</v>
          </cell>
        </row>
        <row r="1602">
          <cell r="G1602" t="str">
            <v>Tiêm cạnh cột sống thắt lưng</v>
          </cell>
          <cell r="H1602" t="str">
            <v>02.0409.0213</v>
          </cell>
        </row>
        <row r="1603">
          <cell r="G1603" t="str">
            <v>Tiêm điểm bám gân lồi cầu trong (lồi cầu ngoài) xương cánh tay</v>
          </cell>
          <cell r="H1603" t="str">
            <v>02.0397.0213</v>
          </cell>
        </row>
        <row r="1604">
          <cell r="G1604" t="str">
            <v>Tiêm điểm bám gân mỏm cùng vai</v>
          </cell>
          <cell r="H1604" t="str">
            <v>02.0404.0213</v>
          </cell>
        </row>
        <row r="1605">
          <cell r="G1605" t="str">
            <v>Tiêm điểm bám gân mỏm trâm quay (mỏm trâm trụ)</v>
          </cell>
          <cell r="H1605" t="str">
            <v>02.0396.0213</v>
          </cell>
        </row>
        <row r="1606">
          <cell r="G1606" t="str">
            <v>Tiêm điểm bám gân mỏm trâm quay (trâm trụ)</v>
          </cell>
          <cell r="H1606" t="str">
            <v>02.0405.0213</v>
          </cell>
        </row>
        <row r="1607">
          <cell r="G1607" t="str">
            <v>Tiêm điểm bám gân quanh khớp gối</v>
          </cell>
          <cell r="H1607" t="str">
            <v>02.0398.0213</v>
          </cell>
        </row>
        <row r="1608">
          <cell r="G1608" t="str">
            <v>Tiêm gân gấp ngón tay</v>
          </cell>
          <cell r="H1608" t="str">
            <v>02.0401.0213</v>
          </cell>
        </row>
        <row r="1609">
          <cell r="G1609" t="str">
            <v>Tiêm gân gót</v>
          </cell>
          <cell r="H1609" t="str">
            <v>02.0406.0213</v>
          </cell>
        </row>
        <row r="1610">
          <cell r="G1610" t="str">
            <v>Tiêm gân nhị đầu khớp vai</v>
          </cell>
          <cell r="H1610" t="str">
            <v>02.0402.0213</v>
          </cell>
        </row>
        <row r="1611">
          <cell r="G1611" t="str">
            <v>Tiêm gân trên gai (dưới gai, gân bao xoay khớp vai)</v>
          </cell>
          <cell r="H1611" t="str">
            <v>02.0403.0213</v>
          </cell>
        </row>
        <row r="1612">
          <cell r="G1612" t="str">
            <v>Tiêm hội chứng DeQuervain</v>
          </cell>
          <cell r="H1612" t="str">
            <v>02.0399.0213</v>
          </cell>
        </row>
        <row r="1613">
          <cell r="G1613" t="str">
            <v>Tiêm hội chứng đường hầm cổ tay</v>
          </cell>
          <cell r="H1613" t="str">
            <v>02.0400.0213</v>
          </cell>
        </row>
        <row r="1614">
          <cell r="G1614" t="str">
            <v>Tiêm khớp bàn ngón chân</v>
          </cell>
          <cell r="H1614" t="str">
            <v>02.0384.0213</v>
          </cell>
        </row>
        <row r="1615">
          <cell r="G1615" t="str">
            <v>Tiêm khớp bàn ngón tay</v>
          </cell>
          <cell r="H1615" t="str">
            <v>02.0386.0213</v>
          </cell>
        </row>
        <row r="1616">
          <cell r="G1616" t="str">
            <v>Tiêm khớp cổ chân</v>
          </cell>
          <cell r="H1616" t="str">
            <v>02.0383.0213</v>
          </cell>
        </row>
        <row r="1617">
          <cell r="G1617" t="str">
            <v>Tiêm khớp cổ tay</v>
          </cell>
          <cell r="H1617" t="str">
            <v>02.0385.0213</v>
          </cell>
        </row>
        <row r="1618">
          <cell r="G1618" t="str">
            <v>Tiêm khớp cùng chậu</v>
          </cell>
          <cell r="H1618" t="str">
            <v>02.0395.0213</v>
          </cell>
        </row>
        <row r="1619">
          <cell r="G1619" t="str">
            <v>Tiêm khớp đòn - cùng vai</v>
          </cell>
          <cell r="H1619" t="str">
            <v>02.0392.0213</v>
          </cell>
        </row>
        <row r="1620">
          <cell r="G1620" t="str">
            <v>Tiêm khớp đốt ngón tay</v>
          </cell>
          <cell r="H1620" t="str">
            <v>02.0387.0213</v>
          </cell>
        </row>
        <row r="1621">
          <cell r="G1621" t="str">
            <v>Tiêm khớp gối</v>
          </cell>
          <cell r="H1621" t="str">
            <v>02.0381.0213</v>
          </cell>
        </row>
        <row r="1622">
          <cell r="G1622" t="str">
            <v>Tiêm khớp háng</v>
          </cell>
          <cell r="H1622" t="str">
            <v>02.0382.0213</v>
          </cell>
        </row>
        <row r="1623">
          <cell r="G1623" t="str">
            <v>Tiêm khớp khuỷu tay</v>
          </cell>
          <cell r="H1623" t="str">
            <v>02.0388.0213</v>
          </cell>
        </row>
        <row r="1624">
          <cell r="G1624" t="str">
            <v>Tiêm khớp thái dương hàm</v>
          </cell>
          <cell r="H1624" t="str">
            <v>02.0393.0213</v>
          </cell>
        </row>
        <row r="1625">
          <cell r="G1625" t="str">
            <v>Tiêm khớp ức - sườn</v>
          </cell>
          <cell r="H1625" t="str">
            <v>02.0391.0213</v>
          </cell>
        </row>
        <row r="1626">
          <cell r="G1626" t="str">
            <v>Tiêm khớp ức đòn</v>
          </cell>
          <cell r="H1626" t="str">
            <v>02.0390.0213</v>
          </cell>
        </row>
        <row r="1627">
          <cell r="G1627" t="str">
            <v>Tiêm khớp vai</v>
          </cell>
          <cell r="H1627" t="str">
            <v>02.0389.0213</v>
          </cell>
        </row>
        <row r="1628">
          <cell r="G1628" t="str">
            <v>Tiêm nội khớp: acid hyaluronic</v>
          </cell>
          <cell r="H1628" t="str">
            <v>02.0510.0213</v>
          </cell>
        </row>
        <row r="1629">
          <cell r="G1629" t="str">
            <v>Tiêm chất nhờn vào khớp</v>
          </cell>
          <cell r="H1629" t="str">
            <v>03.2371.0213</v>
          </cell>
        </row>
        <row r="1630">
          <cell r="G1630" t="str">
            <v>Tiêm corticoide vào khớp</v>
          </cell>
          <cell r="H1630" t="str">
            <v>03.2372.0213</v>
          </cell>
        </row>
        <row r="1631">
          <cell r="G1631" t="str">
            <v>Tiêm điểm bám gân mỏm cùng vai dưới hướng dẫn của siêu âm</v>
          </cell>
          <cell r="H1631" t="str">
            <v>02.0429.0214</v>
          </cell>
        </row>
        <row r="1632">
          <cell r="G1632" t="str">
            <v>Tiêm gân gấp ngón tay dưới hướng dẫn của siêu âm</v>
          </cell>
          <cell r="H1632" t="str">
            <v>02.0426.0214</v>
          </cell>
        </row>
        <row r="1633">
          <cell r="G1633" t="str">
            <v>Tiêm gân nhị đầu khớp vai dưới hướng dẫn của siêu âm</v>
          </cell>
          <cell r="H1633" t="str">
            <v>02.0427.0214</v>
          </cell>
        </row>
        <row r="1634">
          <cell r="G1634" t="str">
            <v>Tiêm gân trên gai (dưới gai, gân bao xoay khớp vai) dưới hướng dẫn của siêu âm</v>
          </cell>
          <cell r="H1634" t="str">
            <v>02.0428.0214</v>
          </cell>
        </row>
        <row r="1635">
          <cell r="G1635" t="str">
            <v>Tiêm hội chứng DeQuervain dưới hướng dẫn của siêu âm</v>
          </cell>
          <cell r="H1635" t="str">
            <v>02.0424.0214</v>
          </cell>
        </row>
        <row r="1636">
          <cell r="G1636" t="str">
            <v>Tiêm hội chứng đường hầm cổ tay dưới hướng dẫn của siêu âm</v>
          </cell>
          <cell r="H1636" t="str">
            <v>02.0425.0214</v>
          </cell>
        </row>
        <row r="1637">
          <cell r="G1637" t="str">
            <v>Tiêm khớp bàn ngón chân dưới hướng dẫn của siêu âm</v>
          </cell>
          <cell r="H1637" t="str">
            <v>02.0414.0214</v>
          </cell>
        </row>
        <row r="1638">
          <cell r="G1638" t="str">
            <v>Tiêm khớp bàn ngón tay dưới hướng dẫn của siêu âm</v>
          </cell>
          <cell r="H1638" t="str">
            <v>02.0416.0214</v>
          </cell>
        </row>
        <row r="1639">
          <cell r="G1639" t="str">
            <v>Tiêm khớp cổ chân dưới hướng dẫn của siêu âm</v>
          </cell>
          <cell r="H1639" t="str">
            <v>02.0413.0214</v>
          </cell>
        </row>
        <row r="1640">
          <cell r="G1640" t="str">
            <v>Tiêm khớp cổ tay dưới hướng dẫn của siêu âm</v>
          </cell>
          <cell r="H1640" t="str">
            <v>02.0415.0214</v>
          </cell>
        </row>
        <row r="1641">
          <cell r="G1641" t="str">
            <v>Tiêm khớp đòn - cùng vai dưới hướng dẫn của siêu âm</v>
          </cell>
          <cell r="H1641" t="str">
            <v>02.0422.0214</v>
          </cell>
        </row>
        <row r="1642">
          <cell r="G1642" t="str">
            <v>Tiêm khớp đốt ngón tay dưới hướng dẫn của siêu âm</v>
          </cell>
          <cell r="H1642" t="str">
            <v>02.0417.0214</v>
          </cell>
        </row>
        <row r="1643">
          <cell r="G1643" t="str">
            <v>Tiêm khớp gối dưới hướng dẫn của siêu âm</v>
          </cell>
          <cell r="H1643" t="str">
            <v>02.0411.0214</v>
          </cell>
        </row>
        <row r="1644">
          <cell r="G1644" t="str">
            <v>Tiêm khớp háng dưới hướng dẫn của siêu âm</v>
          </cell>
          <cell r="H1644" t="str">
            <v>02.0412.0214</v>
          </cell>
        </row>
        <row r="1645">
          <cell r="G1645" t="str">
            <v>Tiêm khớp khuỷu tay dưới hướng dẫn của siêu âm</v>
          </cell>
          <cell r="H1645" t="str">
            <v>02.0418.0214</v>
          </cell>
        </row>
        <row r="1646">
          <cell r="G1646" t="str">
            <v>Tiêm khớp thái dương hàm dưới hướng dẫn của siêu âm</v>
          </cell>
          <cell r="H1646" t="str">
            <v>02.0423.0214</v>
          </cell>
        </row>
        <row r="1647">
          <cell r="G1647" t="str">
            <v>Tiêm khớp ức - sườn dưới hướng dẫn của siêu âm</v>
          </cell>
          <cell r="H1647" t="str">
            <v>02.0421.0214</v>
          </cell>
        </row>
        <row r="1648">
          <cell r="G1648" t="str">
            <v>Tiêm khớp ức đòn dưới hướng dẫn của siêu âm</v>
          </cell>
          <cell r="H1648" t="str">
            <v>02.0420.0214</v>
          </cell>
        </row>
        <row r="1649">
          <cell r="G1649" t="str">
            <v>Tiêm khớp vai dưới hướng dẫn của siêu âm</v>
          </cell>
          <cell r="H1649" t="str">
            <v>02.0419.0214</v>
          </cell>
        </row>
        <row r="1650">
          <cell r="G1650" t="str">
            <v>Tiêm chất nhờn vào khớp</v>
          </cell>
          <cell r="H1650" t="str">
            <v>03.2371.0214</v>
          </cell>
        </row>
        <row r="1651">
          <cell r="G1651" t="str">
            <v>Tiêm corticoide vào khớp</v>
          </cell>
          <cell r="H1651" t="str">
            <v>03.2372.0214</v>
          </cell>
        </row>
        <row r="1652">
          <cell r="G1652" t="str">
            <v>Đặt catheter tĩnh mạch ngoại biên</v>
          </cell>
          <cell r="H1652" t="str">
            <v>01.0006.0215</v>
          </cell>
        </row>
        <row r="1653">
          <cell r="G1653" t="str">
            <v>Truyền tĩnh mạch</v>
          </cell>
          <cell r="H1653" t="str">
            <v>03.2391.0215</v>
          </cell>
        </row>
        <row r="1654">
          <cell r="G1654" t="str">
            <v>Đặt dây truyền dịch ngoại vi điều trị người bệnh bỏng</v>
          </cell>
          <cell r="H1654" t="str">
            <v>11.0089.0215</v>
          </cell>
        </row>
        <row r="1655">
          <cell r="G1655" t="str">
            <v>Cắt lọc tổ chức hoại tử hoặc cắt lọc vết thương đơn giản</v>
          </cell>
          <cell r="H1655" t="str">
            <v>03.3821.0216</v>
          </cell>
        </row>
        <row r="1656">
          <cell r="G1656" t="str">
            <v>Khâu vết thương phần mềm dài dưới 10 cm</v>
          </cell>
          <cell r="H1656" t="str">
            <v>03.3827.0216</v>
          </cell>
        </row>
        <row r="1657">
          <cell r="G1657" t="str">
            <v>Khâu vết thương phần mềm vùng đầu cổ</v>
          </cell>
          <cell r="H1657" t="str">
            <v>03.2245.0216</v>
          </cell>
        </row>
        <row r="1658">
          <cell r="G1658" t="str">
            <v>Khâu vết thương phần mềm dài trên 10 cm</v>
          </cell>
          <cell r="H1658" t="str">
            <v>10.9005.0216</v>
          </cell>
        </row>
        <row r="1659">
          <cell r="G1659" t="str">
            <v>Bộc lộ tĩnh mạch ngoại vi để truyền dịch điều trị người bệnh bỏng</v>
          </cell>
          <cell r="H1659" t="str">
            <v>11.0090.0216</v>
          </cell>
        </row>
        <row r="1660">
          <cell r="G1660" t="str">
            <v>Khâu vết rách vành tai</v>
          </cell>
          <cell r="H1660" t="str">
            <v>15.0051.0216</v>
          </cell>
        </row>
        <row r="1661">
          <cell r="G1661" t="str">
            <v>Khâu vết thương đơn giản vùng đầu, mặt, cổ</v>
          </cell>
          <cell r="H1661" t="str">
            <v>15.0301.0216</v>
          </cell>
        </row>
        <row r="1662">
          <cell r="G1662">
            <v>3.3824999999999998</v>
          </cell>
          <cell r="H1662" t="str">
            <v>03.3825.0217</v>
          </cell>
        </row>
        <row r="1663">
          <cell r="G1663" t="str">
            <v>Khâu vết thương phần mềm vùng đầu cổ</v>
          </cell>
          <cell r="H1663" t="str">
            <v>03.2245.0217</v>
          </cell>
        </row>
        <row r="1664">
          <cell r="G1664" t="str">
            <v>Khâu vết thương phần mềm dài trên 10 cm</v>
          </cell>
          <cell r="H1664" t="str">
            <v>10.9005.0217</v>
          </cell>
        </row>
        <row r="1665">
          <cell r="G1665" t="str">
            <v>Khâu vết thương đơn giản vùng đầu, mặt, cổ</v>
          </cell>
          <cell r="H1665" t="str">
            <v>15.0301.0217</v>
          </cell>
        </row>
        <row r="1666">
          <cell r="G1666" t="str">
            <v>Khâu lại da vết phẫu thuật sau nhiễm khuẩn</v>
          </cell>
          <cell r="H1666" t="str">
            <v>03.3818.0218</v>
          </cell>
        </row>
        <row r="1667">
          <cell r="G1667" t="str">
            <v>Khâu vết thương âm hộ, âm đạo</v>
          </cell>
          <cell r="H1667" t="str">
            <v>03.3594.0218</v>
          </cell>
        </row>
        <row r="1668">
          <cell r="G1668" t="str">
            <v>Khâu vết thương phần mềm dài dưới 10 cm</v>
          </cell>
          <cell r="H1668" t="str">
            <v>03.3827.0218</v>
          </cell>
        </row>
        <row r="1669">
          <cell r="G1669" t="str">
            <v>Khâu vết thương phần mềm vùng đầu cổ</v>
          </cell>
          <cell r="H1669" t="str">
            <v>03.2245.0218</v>
          </cell>
        </row>
        <row r="1670">
          <cell r="G1670" t="str">
            <v>Khâu vết thương phần mềm dài trên 10 cm</v>
          </cell>
          <cell r="H1670" t="str">
            <v>10.9005.0218</v>
          </cell>
        </row>
        <row r="1671">
          <cell r="G1671" t="str">
            <v>Khâu vết thương đơn giản vùng đầu, mặt, cổ</v>
          </cell>
          <cell r="H1671" t="str">
            <v>15.0301.0218</v>
          </cell>
        </row>
        <row r="1672">
          <cell r="G1672" t="str">
            <v>Khâu vết thương phần mềm dài trên 10 cm</v>
          </cell>
          <cell r="H1672" t="str">
            <v>03.3825.0219</v>
          </cell>
        </row>
        <row r="1673">
          <cell r="G1673" t="str">
            <v>Khâu vết thương phần mềm vùng đầu cổ</v>
          </cell>
          <cell r="H1673" t="str">
            <v>03.2245.0219</v>
          </cell>
        </row>
        <row r="1674">
          <cell r="G1674" t="str">
            <v>Khâu vết thương phần mềm dài trên 10 cm</v>
          </cell>
          <cell r="H1674" t="str">
            <v>10.9005.0219</v>
          </cell>
        </row>
        <row r="1675">
          <cell r="G1675" t="str">
            <v>Khâu vết thương đơn giản vùng đầu, mặt, cổ</v>
          </cell>
          <cell r="H1675" t="str">
            <v>15.0301.0219</v>
          </cell>
        </row>
        <row r="1676">
          <cell r="G1676" t="str">
            <v>Điều trị bằng máy kéo giãn cột sống</v>
          </cell>
          <cell r="H1676" t="str">
            <v>17.0026.0220</v>
          </cell>
        </row>
        <row r="1677">
          <cell r="G1677" t="str">
            <v>Điều trị bằng Parafin</v>
          </cell>
          <cell r="H1677" t="str">
            <v>17.0018.0221</v>
          </cell>
        </row>
        <row r="1678">
          <cell r="G1678" t="str">
            <v>Bó thuốc</v>
          </cell>
          <cell r="H1678" t="str">
            <v>03.0287.0222</v>
          </cell>
        </row>
        <row r="1679">
          <cell r="G1679" t="str">
            <v>Bó thuốc</v>
          </cell>
          <cell r="H1679" t="str">
            <v>08.0026.0222</v>
          </cell>
        </row>
        <row r="1680">
          <cell r="G1680" t="str">
            <v>Mai hoa châm</v>
          </cell>
          <cell r="H1680" t="str">
            <v>03.0273.2045</v>
          </cell>
        </row>
        <row r="1681">
          <cell r="G1681" t="str">
            <v>Từ châm</v>
          </cell>
          <cell r="H1681" t="str">
            <v>03.0271.2045</v>
          </cell>
        </row>
        <row r="1682">
          <cell r="G1682" t="str">
            <v>Mãng châm</v>
          </cell>
          <cell r="H1682" t="str">
            <v>08.0003.2045</v>
          </cell>
        </row>
        <row r="1683">
          <cell r="G1683" t="str">
            <v>Ôn châm</v>
          </cell>
          <cell r="H1683" t="str">
            <v>08.0008.2045</v>
          </cell>
        </row>
        <row r="1684">
          <cell r="G1684" t="str">
            <v>Hào châm</v>
          </cell>
          <cell r="H1684" t="str">
            <v>03.0289.0224</v>
          </cell>
        </row>
        <row r="1685">
          <cell r="G1685" t="str">
            <v>Nhĩ châm</v>
          </cell>
          <cell r="H1685" t="str">
            <v>03.0290.0224</v>
          </cell>
        </row>
        <row r="1686">
          <cell r="G1686" t="str">
            <v>Ôn châm</v>
          </cell>
          <cell r="H1686" t="str">
            <v>03.0291.0224</v>
          </cell>
        </row>
        <row r="1687">
          <cell r="G1687" t="str">
            <v>Chích lể</v>
          </cell>
          <cell r="H1687" t="str">
            <v>08.0010.0224</v>
          </cell>
        </row>
        <row r="1688">
          <cell r="G1688" t="str">
            <v>Hào châm</v>
          </cell>
          <cell r="H1688" t="str">
            <v>08.0002.0224</v>
          </cell>
        </row>
        <row r="1689">
          <cell r="G1689" t="str">
            <v>Mai hoa châm</v>
          </cell>
          <cell r="H1689" t="str">
            <v>08.0001.0224</v>
          </cell>
        </row>
        <row r="1690">
          <cell r="G1690" t="str">
            <v>Nhĩ châm</v>
          </cell>
          <cell r="H1690" t="str">
            <v>08.0004.0224</v>
          </cell>
        </row>
        <row r="1691">
          <cell r="G1691" t="str">
            <v>Ôn châm</v>
          </cell>
          <cell r="H1691" t="str">
            <v>08.0008.0224</v>
          </cell>
        </row>
        <row r="1692">
          <cell r="G1692" t="str">
            <v>Từ châm</v>
          </cell>
          <cell r="H1692" t="str">
            <v>08.0012.0224</v>
          </cell>
        </row>
        <row r="1693">
          <cell r="G1693" t="str">
            <v>Chẩn đóan điện thần kinh cơ</v>
          </cell>
          <cell r="H1693" t="str">
            <v>03.0715.0226</v>
          </cell>
        </row>
        <row r="1694">
          <cell r="G1694" t="str">
            <v>Chẩn đoán điện thần kinh cơ</v>
          </cell>
          <cell r="H1694" t="str">
            <v>17.0195.0226</v>
          </cell>
        </row>
        <row r="1695">
          <cell r="G1695" t="str">
            <v>Cấy chỉ châm điều trị liệt các dây thần kinh</v>
          </cell>
          <cell r="H1695" t="str">
            <v>03.0409.0227</v>
          </cell>
        </row>
        <row r="1696">
          <cell r="G1696" t="str">
            <v>Cấy chỉ điều trị bại não</v>
          </cell>
          <cell r="H1696" t="str">
            <v>03.0412.0227</v>
          </cell>
        </row>
        <row r="1697">
          <cell r="G1697" t="str">
            <v>Cấy chỉ điều trị bệnh tâm căn suy nhược</v>
          </cell>
          <cell r="H1697" t="str">
            <v>03.0420.0227</v>
          </cell>
        </row>
        <row r="1698">
          <cell r="G1698" t="str">
            <v>Cấy chỉ điều trị bệnh tự kỷ</v>
          </cell>
          <cell r="H1698" t="str">
            <v>03.0413.0227</v>
          </cell>
        </row>
        <row r="1699">
          <cell r="G1699" t="str">
            <v>Cấy chỉ điều trị bí đái</v>
          </cell>
          <cell r="H1699" t="str">
            <v>03.0454.0227</v>
          </cell>
        </row>
        <row r="1700">
          <cell r="G1700" t="str">
            <v>Cấy chỉ điều trị bướu cổ đơn thuần</v>
          </cell>
          <cell r="H1700" t="str">
            <v>03.0456.0227</v>
          </cell>
        </row>
        <row r="1701">
          <cell r="G1701" t="str">
            <v>Cấy chỉ điều trị chứng nói ngọng, nói lắp</v>
          </cell>
          <cell r="H1701" t="str">
            <v>03.0416.0227</v>
          </cell>
        </row>
        <row r="1702">
          <cell r="G1702" t="str">
            <v>Cấy chỉ điều trị chứng ù tai</v>
          </cell>
          <cell r="H1702" t="str">
            <v>03.0414.0227</v>
          </cell>
        </row>
        <row r="1703">
          <cell r="G1703" t="str">
            <v>Cấy chỉ điều trị đái dầm</v>
          </cell>
          <cell r="H1703" t="str">
            <v>03.0453.0227</v>
          </cell>
        </row>
        <row r="1704">
          <cell r="G1704" t="str">
            <v>Cấy chỉ điều trị đại, tiểu tiện không tự chủ</v>
          </cell>
          <cell r="H1704" t="str">
            <v>03.0451.0227</v>
          </cell>
        </row>
        <row r="1705">
          <cell r="G1705" t="str">
            <v>Cấy chỉ điều trị đau dạ dày</v>
          </cell>
          <cell r="H1705" t="str">
            <v>03.0441.0227</v>
          </cell>
        </row>
        <row r="1706">
          <cell r="G1706" t="str">
            <v>Cấy chỉ điều trị đau đầu, đau nửa đầu</v>
          </cell>
          <cell r="H1706" t="str">
            <v>03.0423.0227</v>
          </cell>
        </row>
        <row r="1707">
          <cell r="G1707" t="str">
            <v>Cấy chỉ điều trị đau lưng</v>
          </cell>
          <cell r="H1707" t="str">
            <v>03.0446.0227</v>
          </cell>
        </row>
        <row r="1708">
          <cell r="G1708" t="str">
            <v>Cấy chỉ điều trị đau mỏi cơ</v>
          </cell>
          <cell r="H1708" t="str">
            <v>03.0447.0227</v>
          </cell>
        </row>
        <row r="1709">
          <cell r="G1709" t="str">
            <v>Cấy chỉ điều trị đau ngực, sườn</v>
          </cell>
          <cell r="H1709" t="str">
            <v>03.0438.0227</v>
          </cell>
        </row>
        <row r="1710">
          <cell r="G1710" t="str">
            <v>Cấy chỉ điều trị đau thần kinh liên sườn</v>
          </cell>
          <cell r="H1710" t="str">
            <v>03.0437.0227</v>
          </cell>
        </row>
        <row r="1711">
          <cell r="G1711" t="str">
            <v>Cấy chỉ điều trị đau thần kinh toạ</v>
          </cell>
          <cell r="H1711" t="str">
            <v>03.0411.0227</v>
          </cell>
        </row>
        <row r="1712">
          <cell r="G1712" t="str">
            <v>Cấy chỉ điều trị di chứng bại liệt</v>
          </cell>
          <cell r="H1712" t="str">
            <v>03.0404.0227</v>
          </cell>
        </row>
        <row r="1713">
          <cell r="G1713" t="str">
            <v>Cấy chỉ điều trị dị ứng</v>
          </cell>
          <cell r="H1713" t="str">
            <v>03.0443.0227</v>
          </cell>
        </row>
        <row r="1714">
          <cell r="G1714" t="str">
            <v>Cấy chỉ điều trị động kinh</v>
          </cell>
          <cell r="H1714" t="str">
            <v>03.0422.0227</v>
          </cell>
        </row>
        <row r="1715">
          <cell r="G1715" t="str">
            <v>Cấy chỉ điều trị giảm đau do ung thư</v>
          </cell>
          <cell r="H1715" t="str">
            <v>03.0460.0227</v>
          </cell>
        </row>
        <row r="1716">
          <cell r="G1716" t="str">
            <v>Cấy chỉ điều trị giảm đau sau phẫu thuật</v>
          </cell>
          <cell r="H1716" t="str">
            <v>03.0459.0227</v>
          </cell>
        </row>
        <row r="1717">
          <cell r="G1717" t="str">
            <v>Cấy chỉ điều trị giảm khứu giác</v>
          </cell>
          <cell r="H1717" t="str">
            <v>03.0415.0227</v>
          </cell>
        </row>
        <row r="1718">
          <cell r="G1718" t="str">
            <v>Cấy chỉ điều trị giảm thị lực do teo gai thị</v>
          </cell>
          <cell r="H1718" t="str">
            <v>03.0429.0227</v>
          </cell>
        </row>
        <row r="1719">
          <cell r="G1719" t="str">
            <v>Cấy chỉ điều trị giảm thính lực</v>
          </cell>
          <cell r="H1719" t="str">
            <v>03.0431.0227</v>
          </cell>
        </row>
        <row r="1720">
          <cell r="G1720" t="str">
            <v>Cấy chỉ điều trị hen phế quản</v>
          </cell>
          <cell r="H1720" t="str">
            <v>03.0435.0227</v>
          </cell>
        </row>
        <row r="1721">
          <cell r="G1721" t="str">
            <v>Cấy chỉ điều trị hội chứng ngoại tháp</v>
          </cell>
          <cell r="H1721" t="str">
            <v>03.0421.0227</v>
          </cell>
        </row>
        <row r="1722">
          <cell r="G1722" t="str">
            <v>Cấy chỉ điều trị hội chứng vai gáy</v>
          </cell>
          <cell r="H1722" t="str">
            <v>03.0449.0227</v>
          </cell>
        </row>
        <row r="1723">
          <cell r="G1723" t="str">
            <v>Cấy chỉ điều trị huyết áp thấp</v>
          </cell>
          <cell r="H1723" t="str">
            <v>03.0436.0227</v>
          </cell>
        </row>
        <row r="1724">
          <cell r="G1724" t="str">
            <v>Cấy chỉ điều trị khàn tiếng</v>
          </cell>
          <cell r="H1724" t="str">
            <v>03.0417.0227</v>
          </cell>
        </row>
        <row r="1725">
          <cell r="G1725" t="str">
            <v>Cấy chỉ điều trị liệt chi dưới</v>
          </cell>
          <cell r="H1725" t="str">
            <v>03.0406.0227</v>
          </cell>
        </row>
        <row r="1726">
          <cell r="G1726" t="str">
            <v>Cấy chỉ điều trị liệt chi trên</v>
          </cell>
          <cell r="H1726" t="str">
            <v>03.0405.0227</v>
          </cell>
        </row>
        <row r="1727">
          <cell r="G1727" t="str">
            <v>Cấy chỉ điều trị liệt dây thần kinh VII ngoại biên</v>
          </cell>
          <cell r="H1727" t="str">
            <v>03.0428.0227</v>
          </cell>
        </row>
        <row r="1728">
          <cell r="G1728" t="str">
            <v>Cấy chỉ điều trị liệt do bệnh của cơ</v>
          </cell>
          <cell r="H1728" t="str">
            <v>03.0408.0227</v>
          </cell>
        </row>
        <row r="1729">
          <cell r="G1729" t="str">
            <v>Cấy chỉ điều trị liệt nửa người</v>
          </cell>
          <cell r="H1729" t="str">
            <v>03.0407.0227</v>
          </cell>
        </row>
        <row r="1730">
          <cell r="G1730" t="str">
            <v>Cấy chỉ điều trị liệt tứ chi do chấn thương cột sống</v>
          </cell>
          <cell r="H1730" t="str">
            <v>03.0458.0227</v>
          </cell>
        </row>
        <row r="1731">
          <cell r="G1731" t="str">
            <v>Cấy chỉ điều trị mất ngủ</v>
          </cell>
          <cell r="H1731" t="str">
            <v>03.0424.0227</v>
          </cell>
        </row>
        <row r="1732">
          <cell r="G1732" t="str">
            <v>Cấy chỉ điều trị nôn, nấc</v>
          </cell>
          <cell r="H1732" t="str">
            <v>03.0442.0227</v>
          </cell>
        </row>
        <row r="1733">
          <cell r="G1733" t="str">
            <v>Cấy chỉ điều trị rối loạn chức năng do chấn thương sọ não</v>
          </cell>
          <cell r="H1733" t="str">
            <v>03.0457.0227</v>
          </cell>
        </row>
        <row r="1734">
          <cell r="G1734" t="str">
            <v>Cấy chỉ điều trị rối loạn thần kinh thực vật</v>
          </cell>
          <cell r="H1734" t="str">
            <v>03.0455.0227</v>
          </cell>
        </row>
        <row r="1735">
          <cell r="G1735" t="str">
            <v>Cấy chỉ điều trị rối loạn tiền đình</v>
          </cell>
          <cell r="H1735" t="str">
            <v>03.0430.0227</v>
          </cell>
        </row>
        <row r="1736">
          <cell r="G1736" t="str">
            <v>Cấy chỉ điều trị sa dạ dày</v>
          </cell>
          <cell r="H1736" t="str">
            <v>03.0440.0227</v>
          </cell>
        </row>
        <row r="1737">
          <cell r="G1737" t="str">
            <v>Cấy chỉ điều trị sa trực tràng</v>
          </cell>
          <cell r="H1737" t="str">
            <v>03.4181.0227</v>
          </cell>
        </row>
        <row r="1738">
          <cell r="G1738" t="str">
            <v>Cấy chỉ điều trị táo bón</v>
          </cell>
          <cell r="H1738" t="str">
            <v>03.0452.0227</v>
          </cell>
        </row>
        <row r="1739">
          <cell r="G1739" t="str">
            <v>Cấy chỉ điều trị teo cơ</v>
          </cell>
          <cell r="H1739" t="str">
            <v>03.0410.0227</v>
          </cell>
        </row>
        <row r="1740">
          <cell r="G1740" t="str">
            <v>Cấy chỉ điều trị thất ngôn</v>
          </cell>
          <cell r="H1740" t="str">
            <v>03.0432.0227</v>
          </cell>
        </row>
        <row r="1741">
          <cell r="G1741" t="str">
            <v>Cấy chỉ điều trị thiếu máu não mạn tính</v>
          </cell>
          <cell r="H1741" t="str">
            <v>03.0425.0227</v>
          </cell>
        </row>
        <row r="1742">
          <cell r="G1742" t="str">
            <v>Cấy chỉ điều trị thoái hóa khớp</v>
          </cell>
          <cell r="H1742" t="str">
            <v>03.0445.0227</v>
          </cell>
        </row>
        <row r="1743">
          <cell r="G1743" t="str">
            <v>Cấy chỉ điều trị tổn thương dây thần kinh V</v>
          </cell>
          <cell r="H1743" t="str">
            <v>03.0427.0227</v>
          </cell>
        </row>
        <row r="1744">
          <cell r="G1744" t="str">
            <v>Cấy chỉ điều trị tổn thương dây, rễ và đám rối thần kinh</v>
          </cell>
          <cell r="H1744" t="str">
            <v>03.0426.0227</v>
          </cell>
        </row>
        <row r="1745">
          <cell r="G1745" t="str">
            <v>Cấy chỉ điều trị trĩ</v>
          </cell>
          <cell r="H1745" t="str">
            <v>03.0439.0227</v>
          </cell>
        </row>
        <row r="1746">
          <cell r="G1746" t="str">
            <v>Cấy chỉ điều trị viêm co cứng cơ delta</v>
          </cell>
          <cell r="H1746" t="str">
            <v>03.0450.0227</v>
          </cell>
        </row>
        <row r="1747">
          <cell r="G1747" t="str">
            <v>Cấy chỉ điều trị viêm khớp dạng thấp</v>
          </cell>
          <cell r="H1747" t="str">
            <v>03.0444.0227</v>
          </cell>
        </row>
        <row r="1748">
          <cell r="G1748" t="str">
            <v>Cấy chỉ điều trị viêm mũi dị ứng</v>
          </cell>
          <cell r="H1748" t="str">
            <v>03.0434.0227</v>
          </cell>
        </row>
        <row r="1749">
          <cell r="G1749" t="str">
            <v>Cấy chỉ điều trị viêm quanh khớp vai</v>
          </cell>
          <cell r="H1749" t="str">
            <v>03.0448.0227</v>
          </cell>
        </row>
        <row r="1750">
          <cell r="G1750" t="str">
            <v>Cấy chỉ điều trị viêm xoang</v>
          </cell>
          <cell r="H1750" t="str">
            <v>03.0433.0227</v>
          </cell>
        </row>
        <row r="1751">
          <cell r="G1751" t="str">
            <v>Cấy chỉ</v>
          </cell>
          <cell r="H1751" t="str">
            <v>08.0007.0227</v>
          </cell>
        </row>
        <row r="1752">
          <cell r="G1752" t="str">
            <v>Cấy chỉ châm điều trị hội chứng dạ dày - tá tràng</v>
          </cell>
          <cell r="H1752" t="str">
            <v>08.0232.0227</v>
          </cell>
        </row>
        <row r="1753">
          <cell r="G1753" t="str">
            <v>Cấy chỉ châm điều trị phục hồi chức năng vận động ở trẻ bại não</v>
          </cell>
          <cell r="H1753" t="str">
            <v>08.0240.0227</v>
          </cell>
        </row>
        <row r="1754">
          <cell r="G1754" t="str">
            <v>Cấy chỉ điều trị chậm phát triển trí tuệ ở trẻ bại não</v>
          </cell>
          <cell r="H1754" t="str">
            <v>08.0239.0227</v>
          </cell>
        </row>
        <row r="1755">
          <cell r="G1755" t="str">
            <v>Cấy chỉ điều trị cơn động kinh cục bộ</v>
          </cell>
          <cell r="H1755" t="str">
            <v>08.0270.0227</v>
          </cell>
        </row>
        <row r="1756">
          <cell r="G1756" t="str">
            <v>Cấy chỉ điều trị đái dầm</v>
          </cell>
          <cell r="H1756" t="str">
            <v>08.0269.0227</v>
          </cell>
        </row>
        <row r="1757">
          <cell r="G1757" t="str">
            <v>Cấy chỉ điều trị đau bụng kinh</v>
          </cell>
          <cell r="H1757" t="str">
            <v>08.0272.0227</v>
          </cell>
        </row>
        <row r="1758">
          <cell r="G1758" t="str">
            <v>Cấy chỉ điều trị đau đầu, đau nửa đầu</v>
          </cell>
          <cell r="H1758" t="str">
            <v>08.0242.0227</v>
          </cell>
        </row>
        <row r="1759">
          <cell r="G1759" t="str">
            <v>Cấy chỉ điều trị đau do thoái hóa khớp</v>
          </cell>
          <cell r="H1759" t="str">
            <v>08.0267.0227</v>
          </cell>
        </row>
        <row r="1760">
          <cell r="G1760" t="str">
            <v>Cấy chỉ điều trị đau lưng</v>
          </cell>
          <cell r="H1760" t="str">
            <v>08.0268.0227</v>
          </cell>
        </row>
        <row r="1761">
          <cell r="G1761" t="str">
            <v>Cấy chỉ điều trị đau thần kinh liên sườn</v>
          </cell>
          <cell r="H1761" t="str">
            <v>08.0251.0227</v>
          </cell>
        </row>
        <row r="1762">
          <cell r="G1762" t="str">
            <v>Cấy chỉ điều trị di tinh</v>
          </cell>
          <cell r="H1762" t="str">
            <v>08.0275.0227</v>
          </cell>
        </row>
        <row r="1763">
          <cell r="G1763" t="str">
            <v>Cấy chỉ điều trị giảm thị lực</v>
          </cell>
          <cell r="H1763" t="str">
            <v>08.0236.0227</v>
          </cell>
        </row>
        <row r="1764">
          <cell r="G1764" t="str">
            <v>Cấy chỉ điều trị giảm thính lực</v>
          </cell>
          <cell r="H1764" t="str">
            <v>08.0235.0227</v>
          </cell>
        </row>
        <row r="1765">
          <cell r="G1765" t="str">
            <v>Cấy chỉ điều trị hen phế quản</v>
          </cell>
          <cell r="H1765" t="str">
            <v>08.0247.0227</v>
          </cell>
        </row>
        <row r="1766">
          <cell r="G1766" t="str">
            <v>Cấy chỉ điều trị hội chứng ngoại tháp</v>
          </cell>
          <cell r="H1766" t="str">
            <v>08.0255.0227</v>
          </cell>
        </row>
        <row r="1767">
          <cell r="G1767" t="str">
            <v>Cấy chỉ điều trị hội chứng thắt lưng hông</v>
          </cell>
          <cell r="H1767" t="str">
            <v>08.0241.0227</v>
          </cell>
        </row>
        <row r="1768">
          <cell r="G1768" t="str">
            <v>Cấy chỉ điều trị hội chứng tiền đình</v>
          </cell>
          <cell r="H1768" t="str">
            <v>08.0245.0227</v>
          </cell>
        </row>
        <row r="1769">
          <cell r="G1769" t="str">
            <v>Cấy chỉ điều trị hội chứng tiền mãn kinh</v>
          </cell>
          <cell r="H1769" t="str">
            <v>08.0274.0227</v>
          </cell>
        </row>
        <row r="1770">
          <cell r="G1770" t="str">
            <v>Cấy chỉ điều trị hội chứng tự kỷ</v>
          </cell>
          <cell r="H1770" t="str">
            <v>08.0237.0227</v>
          </cell>
        </row>
        <row r="1771">
          <cell r="G1771" t="str">
            <v>Cấy chỉ điều trị hội chứng vai gáy</v>
          </cell>
          <cell r="H1771" t="str">
            <v>08.0246.0227</v>
          </cell>
        </row>
        <row r="1772">
          <cell r="G1772" t="str">
            <v>Cấy chỉ điều trị huyết áp thấp</v>
          </cell>
          <cell r="H1772" t="str">
            <v>08.0248.0227</v>
          </cell>
        </row>
        <row r="1773">
          <cell r="G1773" t="str">
            <v>Cấy chỉ điều trị khàn tiếng</v>
          </cell>
          <cell r="H1773" t="str">
            <v>08.0256.0227</v>
          </cell>
        </row>
        <row r="1774">
          <cell r="G1774" t="str">
            <v>Cấy chỉ điều trị liệt chi dưới</v>
          </cell>
          <cell r="H1774" t="str">
            <v>08.0258.0227</v>
          </cell>
        </row>
        <row r="1775">
          <cell r="G1775" t="str">
            <v>Cấy chỉ điều trị liệt chi trên</v>
          </cell>
          <cell r="H1775" t="str">
            <v>08.0257.0227</v>
          </cell>
        </row>
        <row r="1776">
          <cell r="G1776" t="str">
            <v>Cấy chỉ điều trị liệt dây thần kinh VII ngoại biên</v>
          </cell>
          <cell r="H1776" t="str">
            <v>08.0249.0227</v>
          </cell>
        </row>
        <row r="1777">
          <cell r="G1777" t="str">
            <v>Cấy chỉ điều trị liệt do tổn thương đám rối cánh tay ở trẻ em</v>
          </cell>
          <cell r="H1777" t="str">
            <v>08.0238.0227</v>
          </cell>
        </row>
        <row r="1778">
          <cell r="G1778" t="str">
            <v>Cấy chỉ điều trị liệt dương</v>
          </cell>
          <cell r="H1778" t="str">
            <v>08.0276.0227</v>
          </cell>
        </row>
        <row r="1779">
          <cell r="G1779" t="str">
            <v>Cấy chỉ điều trị liệt nửa người do tai biến mạch máu não</v>
          </cell>
          <cell r="H1779" t="str">
            <v>08.0228.0227</v>
          </cell>
        </row>
        <row r="1780">
          <cell r="G1780" t="str">
            <v>Cấy chỉ điều trị liệt tứ chi do chấn thương cột sống</v>
          </cell>
          <cell r="H1780" t="str">
            <v>08.0253.0227</v>
          </cell>
        </row>
        <row r="1781">
          <cell r="G1781" t="str">
            <v>Cấy chỉ điều trị mất ngủ</v>
          </cell>
          <cell r="H1781" t="str">
            <v>08.0243.0227</v>
          </cell>
        </row>
        <row r="1782">
          <cell r="G1782" t="str">
            <v>Cấy chỉ điều trị mày đay</v>
          </cell>
          <cell r="H1782" t="str">
            <v>08.0233.0227</v>
          </cell>
        </row>
        <row r="1783">
          <cell r="G1783" t="str">
            <v>Cấy chỉ điều trị nấc</v>
          </cell>
          <cell r="H1783" t="str">
            <v>08.0244.0227</v>
          </cell>
        </row>
        <row r="1784">
          <cell r="G1784" t="str">
            <v>Cấy chỉ điều trị rối loạn kinh nguyệt</v>
          </cell>
          <cell r="H1784" t="str">
            <v>08.0271.0227</v>
          </cell>
        </row>
        <row r="1785">
          <cell r="G1785" t="str">
            <v>Cấy chỉ điều trị rối loạn thần kinh chức năng sau chấn thương sọ não</v>
          </cell>
          <cell r="H1785" t="str">
            <v>08.0254.0227</v>
          </cell>
        </row>
        <row r="1786">
          <cell r="G1786" t="str">
            <v>Cấy chỉ điều trị rối loạn tiêu hóa</v>
          </cell>
          <cell r="H1786" t="str">
            <v>08.0263.0227</v>
          </cell>
        </row>
        <row r="1787">
          <cell r="G1787" t="str">
            <v>Cấy chỉ điều trị rối loạn tiểu tiện không tự chủ</v>
          </cell>
          <cell r="H1787" t="str">
            <v>08.0277.0227</v>
          </cell>
        </row>
        <row r="1788">
          <cell r="G1788" t="str">
            <v>Cấy chỉ điều trị sa dạ dày</v>
          </cell>
          <cell r="H1788" t="str">
            <v>08.0231.0227</v>
          </cell>
        </row>
        <row r="1789">
          <cell r="G1789" t="str">
            <v>Cấy chỉ điều trị sa tử cung</v>
          </cell>
          <cell r="H1789" t="str">
            <v>08.0273.0227</v>
          </cell>
        </row>
        <row r="1790">
          <cell r="G1790" t="str">
            <v>Cấy chỉ điều trị tâm căn suy nhược</v>
          </cell>
          <cell r="H1790" t="str">
            <v>08.0229.0227</v>
          </cell>
        </row>
        <row r="1791">
          <cell r="G1791" t="str">
            <v>Cấy chỉ điều trị táo bón kéo dài</v>
          </cell>
          <cell r="H1791" t="str">
            <v>08.0264.0227</v>
          </cell>
        </row>
        <row r="1792">
          <cell r="G1792" t="str">
            <v>Cấy chỉ điều trị thất vận ngôn</v>
          </cell>
          <cell r="H1792" t="str">
            <v>08.0252.0227</v>
          </cell>
        </row>
        <row r="1793">
          <cell r="G1793" t="str">
            <v>Cấy chỉ điều trị thiểu năng tuần hoàn não mạn tính</v>
          </cell>
          <cell r="H1793" t="str">
            <v>08.0250.0227</v>
          </cell>
        </row>
        <row r="1794">
          <cell r="G1794" t="str">
            <v>Cấy chỉ điều trị viêm mũi dị ứng</v>
          </cell>
          <cell r="H1794" t="str">
            <v>08.0230.0227</v>
          </cell>
        </row>
        <row r="1795">
          <cell r="G1795" t="str">
            <v>Cấy chỉ điều trị viêm mũi xoang</v>
          </cell>
          <cell r="H1795" t="str">
            <v>08.0262.0227</v>
          </cell>
        </row>
        <row r="1796">
          <cell r="G1796" t="str">
            <v>Cấy chỉ điều trị viêm quanh khớp vai</v>
          </cell>
          <cell r="H1796" t="str">
            <v>08.0266.0227</v>
          </cell>
        </row>
        <row r="1797">
          <cell r="G1797" t="str">
            <v>Cấy chỉ hỗ trợ điều trị vẩy nến</v>
          </cell>
          <cell r="H1797" t="str">
            <v>08.0234.0227</v>
          </cell>
        </row>
        <row r="1798">
          <cell r="G1798" t="str">
            <v>Cấy chỉ hỗ trợ điều trị viêm khớp dạng thấp</v>
          </cell>
          <cell r="H1798" t="str">
            <v>08.0265.0227</v>
          </cell>
        </row>
        <row r="1799">
          <cell r="G1799" t="str">
            <v>Chườm ngải</v>
          </cell>
          <cell r="H1799" t="str">
            <v>03.0288.0228</v>
          </cell>
        </row>
        <row r="1800">
          <cell r="G1800" t="str">
            <v>Cứu điều trị bại não thể hàn</v>
          </cell>
          <cell r="H1800" t="str">
            <v>03.0682.0228</v>
          </cell>
        </row>
        <row r="1801">
          <cell r="G1801" t="str">
            <v>Cứu điều trị bệnh tự kỷ thể hàn</v>
          </cell>
          <cell r="H1801" t="str">
            <v>03.0683.0228</v>
          </cell>
        </row>
        <row r="1802">
          <cell r="G1802" t="str">
            <v>Cứu điều trị bí đái thể hàn</v>
          </cell>
          <cell r="H1802" t="str">
            <v>03.0694.0228</v>
          </cell>
        </row>
        <row r="1803">
          <cell r="G1803" t="str">
            <v>Cứu điều trị cảm cúm thể hàn</v>
          </cell>
          <cell r="H1803" t="str">
            <v>03.0696.0228</v>
          </cell>
        </row>
        <row r="1804">
          <cell r="G1804" t="str">
            <v>Cứu điều trị đái dầm thể hàn</v>
          </cell>
          <cell r="H1804" t="str">
            <v>03.0693.0228</v>
          </cell>
        </row>
        <row r="1805">
          <cell r="G1805" t="str">
            <v>Cứu điều trị đau bụng ỉa chảy thể hàn</v>
          </cell>
          <cell r="H1805" t="str">
            <v>03.0673.0228</v>
          </cell>
        </row>
        <row r="1806">
          <cell r="G1806" t="str">
            <v>Cứu điều trị đau đầu, đau nửa đầu thể hàn</v>
          </cell>
          <cell r="H1806" t="str">
            <v>03.0688.0228</v>
          </cell>
        </row>
        <row r="1807">
          <cell r="G1807" t="str">
            <v>Cứu điều trị đau lưng thể hàn</v>
          </cell>
          <cell r="H1807" t="str">
            <v>03.0671.0228</v>
          </cell>
        </row>
        <row r="1808">
          <cell r="G1808" t="str">
            <v>Cứu điều trị đau thần kinh toạ thể hàn</v>
          </cell>
          <cell r="H1808" t="str">
            <v>03.0672.0228</v>
          </cell>
        </row>
        <row r="1809">
          <cell r="G1809" t="str">
            <v>Cứu điều trị đau vai gáy cấp thể hàn</v>
          </cell>
          <cell r="H1809" t="str">
            <v>03.0675.0228</v>
          </cell>
        </row>
        <row r="1810">
          <cell r="G1810" t="str">
            <v>Cứu điều trị giảm khứu giác thể hàn</v>
          </cell>
          <cell r="H1810" t="str">
            <v>03.0685.0228</v>
          </cell>
        </row>
        <row r="1811">
          <cell r="G1811" t="str">
            <v>Cứu điều trị khàn tiếng thể hàn</v>
          </cell>
          <cell r="H1811" t="str">
            <v>03.0686.0228</v>
          </cell>
        </row>
        <row r="1812">
          <cell r="G1812" t="str">
            <v>Cứu điều trị liệt chi dưới thể hàn</v>
          </cell>
          <cell r="H1812" t="str">
            <v>03.0679.0228</v>
          </cell>
        </row>
        <row r="1813">
          <cell r="G1813" t="str">
            <v>Cứu điều trị liệt chi trên thể hàn</v>
          </cell>
          <cell r="H1813" t="str">
            <v>03.0678.0228</v>
          </cell>
        </row>
        <row r="1814">
          <cell r="G1814" t="str">
            <v>Cứu điều trị liệt do bệnh của cơ thể hàn</v>
          </cell>
          <cell r="H1814" t="str">
            <v>03.0681.0228</v>
          </cell>
        </row>
        <row r="1815">
          <cell r="G1815" t="str">
            <v>Cứu điều trị liệt nửa người thể hàn</v>
          </cell>
          <cell r="H1815" t="str">
            <v>03.0680.0228</v>
          </cell>
        </row>
        <row r="1816">
          <cell r="G1816" t="str">
            <v>Cứu điều trị liệt thần kinh VII ngoại biên thể hàn</v>
          </cell>
          <cell r="H1816" t="str">
            <v>03.0674.0228</v>
          </cell>
        </row>
        <row r="1817">
          <cell r="G1817" t="str">
            <v>Cứu điều trị liệt thể hàn</v>
          </cell>
          <cell r="H1817" t="str">
            <v>03.0677.0228</v>
          </cell>
        </row>
        <row r="1818">
          <cell r="G1818" t="str">
            <v>Cứu điều trị ngoại cảm phong hàn</v>
          </cell>
          <cell r="H1818" t="str">
            <v>03.0676.0228</v>
          </cell>
        </row>
        <row r="1819">
          <cell r="G1819" t="str">
            <v>Cứu điều trị nôn nấc thể hàn</v>
          </cell>
          <cell r="H1819" t="str">
            <v>03.0690.0228</v>
          </cell>
        </row>
        <row r="1820">
          <cell r="G1820" t="str">
            <v>Cứu điều trị rối loạn cảm giác đầu chi thể hàn</v>
          </cell>
          <cell r="H1820" t="str">
            <v>03.0689.0228</v>
          </cell>
        </row>
        <row r="1821">
          <cell r="G1821" t="str">
            <v>Cứu điều trị rối loạn đại tiểu tiện thể hàn</v>
          </cell>
          <cell r="H1821" t="str">
            <v>03.0691.0228</v>
          </cell>
        </row>
        <row r="1822">
          <cell r="G1822" t="str">
            <v>Cứu điều trị rối loạn thần kinh thực vật thể hàn</v>
          </cell>
          <cell r="H1822" t="str">
            <v>03.0695.0228</v>
          </cell>
        </row>
        <row r="1823">
          <cell r="G1823" t="str">
            <v>Cứu điều trị rối loạn tiêu hóa thể hàn</v>
          </cell>
          <cell r="H1823" t="str">
            <v>03.0692.0228</v>
          </cell>
        </row>
        <row r="1824">
          <cell r="G1824" t="str">
            <v>Cứu điều trị ù tai thể hàn</v>
          </cell>
          <cell r="H1824" t="str">
            <v>03.0684.0228</v>
          </cell>
        </row>
        <row r="1825">
          <cell r="G1825" t="str">
            <v>Điều trị chườm ngải cứu</v>
          </cell>
          <cell r="H1825" t="str">
            <v>17.0161.0228</v>
          </cell>
        </row>
        <row r="1826">
          <cell r="G1826" t="str">
            <v>Chườm ngải</v>
          </cell>
          <cell r="H1826" t="str">
            <v>08.0027.0228</v>
          </cell>
        </row>
        <row r="1827">
          <cell r="G1827" t="str">
            <v>Cứu</v>
          </cell>
          <cell r="H1827" t="str">
            <v>08.0009.0228</v>
          </cell>
        </row>
        <row r="1828">
          <cell r="G1828" t="str">
            <v>Cứu điều trị bí đái thể hàn</v>
          </cell>
          <cell r="H1828" t="str">
            <v>08.0468.0228</v>
          </cell>
        </row>
        <row r="1829">
          <cell r="G1829" t="str">
            <v>Cứu điều trị cảm cúm thể hàn</v>
          </cell>
          <cell r="H1829" t="str">
            <v>08.0476.0228</v>
          </cell>
        </row>
        <row r="1830">
          <cell r="G1830" t="str">
            <v>Cứu điều trị chậm phát triển trí tuệ ở trẻ bại não</v>
          </cell>
          <cell r="H1830" t="str">
            <v>08.0464.0228</v>
          </cell>
        </row>
        <row r="1831">
          <cell r="G1831" t="str">
            <v>Cứu điều trị đái dầm thể hàn</v>
          </cell>
          <cell r="H1831" t="str">
            <v>08.0472.0228</v>
          </cell>
        </row>
        <row r="1832">
          <cell r="G1832" t="str">
            <v>Cứu điều trị đau bụng kinh thể hàn</v>
          </cell>
          <cell r="H1832" t="str">
            <v>08.0470.0228</v>
          </cell>
        </row>
        <row r="1833">
          <cell r="G1833" t="str">
            <v>Cứu điều trị đau đầu, đau nửa đầu thể hàn</v>
          </cell>
          <cell r="H1833" t="str">
            <v>08.0452.0228</v>
          </cell>
        </row>
        <row r="1834">
          <cell r="G1834" t="str">
            <v>Cứu điều trị đau lưng thể hàn</v>
          </cell>
          <cell r="H1834" t="str">
            <v>08.0473.0228</v>
          </cell>
        </row>
        <row r="1835">
          <cell r="G1835" t="str">
            <v>Cứu điều trị đau vai gáy cấp thể hàn</v>
          </cell>
          <cell r="H1835" t="str">
            <v>08.0461.0228</v>
          </cell>
        </row>
        <row r="1836">
          <cell r="G1836" t="str">
            <v>Cứu điều trị di tinh thể hàn</v>
          </cell>
          <cell r="H1836" t="str">
            <v>08.0465.0228</v>
          </cell>
        </row>
        <row r="1837">
          <cell r="G1837" t="str">
            <v>Cứu điều trị giảm khứu giác thể hàn</v>
          </cell>
          <cell r="H1837" t="str">
            <v>08.0474.0228</v>
          </cell>
        </row>
        <row r="1838">
          <cell r="G1838" t="str">
            <v>Cứu điều trị giảm thính lực thể hàn</v>
          </cell>
          <cell r="H1838" t="str">
            <v>08.0462.0228</v>
          </cell>
        </row>
        <row r="1839">
          <cell r="G1839" t="str">
            <v>Cứu điều trị hội chứng thắt lưng- hông thể phong hàn</v>
          </cell>
          <cell r="H1839" t="str">
            <v>08.0451.0228</v>
          </cell>
        </row>
        <row r="1840">
          <cell r="G1840" t="str">
            <v>Cứu điều trị khàn tiếng thể hàn</v>
          </cell>
          <cell r="H1840" t="str">
            <v>08.0455.0228</v>
          </cell>
        </row>
        <row r="1841">
          <cell r="G1841" t="str">
            <v>Cứu điều trị liệt chi dưới thể hàn</v>
          </cell>
          <cell r="H1841" t="str">
            <v>08.0458.0228</v>
          </cell>
        </row>
        <row r="1842">
          <cell r="G1842" t="str">
            <v>Cứu điều trị liệt chi trên thể hàn</v>
          </cell>
          <cell r="H1842" t="str">
            <v>08.0457.0228</v>
          </cell>
        </row>
        <row r="1843">
          <cell r="G1843" t="str">
            <v>Cứu điều trị liệt dây thần kinh số VII ngoại biên thể hàn</v>
          </cell>
          <cell r="H1843" t="str">
            <v>08.0460.0228</v>
          </cell>
        </row>
        <row r="1844">
          <cell r="G1844" t="str">
            <v>Cứu điều trị liệt dương thể hàn</v>
          </cell>
          <cell r="H1844" t="str">
            <v>08.0466.0228</v>
          </cell>
        </row>
        <row r="1845">
          <cell r="G1845" t="str">
            <v>Cứu điều trị liệt nửa người thể hàn</v>
          </cell>
          <cell r="H1845" t="str">
            <v>08.0459.0228</v>
          </cell>
        </row>
        <row r="1846">
          <cell r="G1846" t="str">
            <v>Cứu điều trị nấc thể hàn</v>
          </cell>
          <cell r="H1846" t="str">
            <v>08.0453.0228</v>
          </cell>
        </row>
        <row r="1847">
          <cell r="G1847" t="str">
            <v>Cứu điều trị ngoại cảm phong hàn</v>
          </cell>
          <cell r="H1847" t="str">
            <v>08.0454.0228</v>
          </cell>
        </row>
        <row r="1848">
          <cell r="G1848" t="str">
            <v>Cứu điều trị rối loạn cảm giác đầu chi thể hàn</v>
          </cell>
          <cell r="H1848" t="str">
            <v>08.0456.0228</v>
          </cell>
        </row>
        <row r="1849">
          <cell r="G1849" t="str">
            <v>Cứu điều trị rối loạn kinh nguyệt thể hàn</v>
          </cell>
          <cell r="H1849" t="str">
            <v>08.0471.0228</v>
          </cell>
        </row>
        <row r="1850">
          <cell r="G1850" t="str">
            <v>Cứu điều trị rối loạn thần kinh thực vật thể hàn</v>
          </cell>
          <cell r="H1850" t="str">
            <v>08.0475.0228</v>
          </cell>
        </row>
        <row r="1851">
          <cell r="G1851" t="str">
            <v>Cứu điều trị rối loạn tiêu hóa thể hàn</v>
          </cell>
          <cell r="H1851" t="str">
            <v>08.0477.0228</v>
          </cell>
        </row>
        <row r="1852">
          <cell r="G1852" t="str">
            <v>Cứu điều trị rối loạn tiểu tiện thể hàn</v>
          </cell>
          <cell r="H1852" t="str">
            <v>08.0467.0228</v>
          </cell>
        </row>
        <row r="1853">
          <cell r="G1853" t="str">
            <v>Cứu điều trị sa tử cung thể hàn</v>
          </cell>
          <cell r="H1853" t="str">
            <v>08.0469.0228</v>
          </cell>
        </row>
        <row r="1854">
          <cell r="G1854" t="str">
            <v>Cứu hỗ trợ điều trị bệnh tự kỷ thể hàn</v>
          </cell>
          <cell r="H1854" t="str">
            <v>08.0463.0228</v>
          </cell>
        </row>
        <row r="1855">
          <cell r="G1855" t="str">
            <v>Đặt thuốc YHCT</v>
          </cell>
          <cell r="H1855" t="str">
            <v>03.0286.0229</v>
          </cell>
        </row>
        <row r="1856">
          <cell r="G1856" t="str">
            <v>Đặt thuốc YHCT</v>
          </cell>
          <cell r="H1856" t="str">
            <v>08.0025.0229</v>
          </cell>
        </row>
        <row r="1857">
          <cell r="G1857" t="str">
            <v>Điện mãng châm điều trị bại não</v>
          </cell>
          <cell r="H1857" t="str">
            <v>03.0302.2046</v>
          </cell>
        </row>
        <row r="1858">
          <cell r="G1858" t="str">
            <v>Điện mãng châm điều trị bệnh hố mắt</v>
          </cell>
          <cell r="H1858" t="str">
            <v>03.0313.2046</v>
          </cell>
        </row>
        <row r="1859">
          <cell r="G1859" t="str">
            <v>Điện mãng châm điều trị bệnh lý các dây thần kinh</v>
          </cell>
          <cell r="H1859" t="str">
            <v>03.0299.2046</v>
          </cell>
        </row>
        <row r="1860">
          <cell r="G1860" t="str">
            <v>Điện mãng châm điều trị chứng nói ngọng, nói lắp</v>
          </cell>
          <cell r="H1860" t="str">
            <v>03.0303.2046</v>
          </cell>
        </row>
        <row r="1861">
          <cell r="G1861" t="str">
            <v>Điện mãng châm điều trị chứng táo bón</v>
          </cell>
          <cell r="H1861" t="str">
            <v>03.0340.2046</v>
          </cell>
        </row>
        <row r="1862">
          <cell r="G1862" t="str">
            <v>Điện mãng châm điều trị chứng tic</v>
          </cell>
          <cell r="H1862" t="str">
            <v>03.0335.2046</v>
          </cell>
        </row>
        <row r="1863">
          <cell r="G1863" t="str">
            <v>Điện mãng châm điều trị cơn đau quặn thận</v>
          </cell>
          <cell r="H1863" t="str">
            <v>03.0337.2046</v>
          </cell>
        </row>
        <row r="1864">
          <cell r="G1864" t="str">
            <v>Điện mãng châm điều trị đái dầm</v>
          </cell>
          <cell r="H1864" t="str">
            <v>03.0342.2046</v>
          </cell>
        </row>
        <row r="1865">
          <cell r="G1865" t="str">
            <v>Điện mãng châm điều trị đau dạ dày</v>
          </cell>
          <cell r="H1865" t="str">
            <v>03.0327.2046</v>
          </cell>
        </row>
        <row r="1866">
          <cell r="G1866" t="str">
            <v>Điện mãng châm điều trị đau đầu</v>
          </cell>
          <cell r="H1866" t="str">
            <v>03.0307.2046</v>
          </cell>
        </row>
        <row r="1867">
          <cell r="G1867" t="str">
            <v>Điện mãng châm điều trị đau lưng</v>
          </cell>
          <cell r="H1867" t="str">
            <v>03.0331.2046</v>
          </cell>
        </row>
        <row r="1868">
          <cell r="G1868" t="str">
            <v>Điện mãng châm điều trị đau mỏi cơ</v>
          </cell>
          <cell r="H1868" t="str">
            <v>03.0332.2046</v>
          </cell>
        </row>
        <row r="1869">
          <cell r="G1869" t="str">
            <v>Điện mãng châm điều trị đau ngực, sườn</v>
          </cell>
          <cell r="H1869" t="str">
            <v>03.0324.2046</v>
          </cell>
        </row>
        <row r="1870">
          <cell r="G1870" t="str">
            <v>Điện mãng châm điều trị đau nửa đầu</v>
          </cell>
          <cell r="H1870" t="str">
            <v>03.0308.2046</v>
          </cell>
        </row>
        <row r="1871">
          <cell r="G1871" t="str">
            <v>Điện mãng châm điều trị đau răng</v>
          </cell>
          <cell r="H1871" t="str">
            <v>03.0350.2046</v>
          </cell>
        </row>
        <row r="1872">
          <cell r="G1872" t="str">
            <v>Điện mãng châm điều trị đau thần kinh liên sườn</v>
          </cell>
          <cell r="H1872" t="str">
            <v>03.0323.2046</v>
          </cell>
        </row>
        <row r="1873">
          <cell r="G1873" t="str">
            <v>Điện mãng châm điều trị đau thần kinh toạ</v>
          </cell>
          <cell r="H1873" t="str">
            <v>03.0301.2046</v>
          </cell>
        </row>
        <row r="1874">
          <cell r="G1874" t="str">
            <v>Điện mãng châm điều trị động kinh cục bộ</v>
          </cell>
          <cell r="H1874" t="str">
            <v>03.0305.2046</v>
          </cell>
        </row>
        <row r="1875">
          <cell r="G1875" t="str">
            <v>Điện mãng châm điều trị giảm đau do ung thư</v>
          </cell>
          <cell r="H1875" t="str">
            <v>03.0349.2046</v>
          </cell>
        </row>
        <row r="1876">
          <cell r="G1876" t="str">
            <v>Điện mãng châm điều trị giảm đau sau phẫu thuật</v>
          </cell>
          <cell r="H1876" t="str">
            <v>03.0348.2046</v>
          </cell>
        </row>
        <row r="1877">
          <cell r="G1877" t="str">
            <v>Điện mãng châm điều trị giảm thị lực do teo gai thị</v>
          </cell>
          <cell r="H1877" t="str">
            <v>03.0316.2046</v>
          </cell>
        </row>
        <row r="1878">
          <cell r="G1878" t="str">
            <v>Điện mãng châm điều trị giảm thính lực</v>
          </cell>
          <cell r="H1878" t="str">
            <v>03.0318.2046</v>
          </cell>
        </row>
        <row r="1879">
          <cell r="G1879" t="str">
            <v>Điện mãng châm điều trị hen phế quản</v>
          </cell>
          <cell r="H1879" t="str">
            <v>03.0320.2046</v>
          </cell>
        </row>
        <row r="1880">
          <cell r="G1880" t="str">
            <v>Điện mãng châm điều trị hội chứng tiền đình</v>
          </cell>
          <cell r="H1880" t="str">
            <v>03.0317.2046</v>
          </cell>
        </row>
        <row r="1881">
          <cell r="G1881" t="str">
            <v>Điện mãng châm điều trị hội chứng vai gáy</v>
          </cell>
          <cell r="H1881" t="str">
            <v>03.0334.2046</v>
          </cell>
        </row>
        <row r="1882">
          <cell r="G1882" t="str">
            <v>Điện mãng châm điều trị huyết áp thấp</v>
          </cell>
          <cell r="H1882" t="str">
            <v>03.0322.2046</v>
          </cell>
        </row>
        <row r="1883">
          <cell r="G1883" t="str">
            <v>Điện mãng châm điều trị khàn tiếng</v>
          </cell>
          <cell r="H1883" t="str">
            <v>03.0304.2046</v>
          </cell>
        </row>
        <row r="1884">
          <cell r="G1884" t="str">
            <v>Điện mãng châm điều trị liệt chi dưới</v>
          </cell>
          <cell r="H1884" t="str">
            <v>03.0296.2046</v>
          </cell>
        </row>
        <row r="1885">
          <cell r="G1885" t="str">
            <v>Điện mãng châm điều trị liệt chi trên</v>
          </cell>
          <cell r="H1885" t="str">
            <v>03.0295.2046</v>
          </cell>
        </row>
        <row r="1886">
          <cell r="G1886" t="str">
            <v>Điện mãng châm điều trị liệt do bệnh của cơ</v>
          </cell>
          <cell r="H1886" t="str">
            <v>03.0298.2046</v>
          </cell>
        </row>
        <row r="1887">
          <cell r="G1887" t="str">
            <v>Điện mãng châm điều trị liệt nửa người</v>
          </cell>
          <cell r="H1887" t="str">
            <v>03.0297.2046</v>
          </cell>
        </row>
        <row r="1888">
          <cell r="G1888" t="str">
            <v>Điện mãng châm điều trị liệt sau giai đoạn cấp</v>
          </cell>
          <cell r="H1888" t="str">
            <v>03.0294.2046</v>
          </cell>
        </row>
        <row r="1889">
          <cell r="G1889" t="str">
            <v>Điện mãng châm điều trị liệt tứ chi do chấn thương cột sống</v>
          </cell>
          <cell r="H1889" t="str">
            <v>03.0347.2046</v>
          </cell>
        </row>
        <row r="1890">
          <cell r="G1890" t="str">
            <v>Điện mãng châm điều trị liệt VII ngoại biên</v>
          </cell>
          <cell r="H1890" t="str">
            <v>03.0312.2046</v>
          </cell>
        </row>
        <row r="1891">
          <cell r="G1891" t="str">
            <v>Điện mãng châm điều trị rối loạn đại, tiểu tiện</v>
          </cell>
          <cell r="H1891" t="str">
            <v>03.0339.2046</v>
          </cell>
        </row>
        <row r="1892">
          <cell r="G1892" t="str">
            <v>Điện mãng châm điều trị rối loạn thần kinh chức năng sau chấn thương sọ não</v>
          </cell>
          <cell r="H1892" t="str">
            <v>03.0346.2046</v>
          </cell>
        </row>
        <row r="1893">
          <cell r="G1893" t="str">
            <v>Điện mãng châm điều trị rối loạn thần kinh thực vật</v>
          </cell>
          <cell r="H1893" t="str">
            <v>03.0344.2046</v>
          </cell>
        </row>
        <row r="1894">
          <cell r="G1894" t="str">
            <v>Điện mãng châm điều trị rối loạn tiêu hóa</v>
          </cell>
          <cell r="H1894" t="str">
            <v>03.0341.2046</v>
          </cell>
        </row>
        <row r="1895">
          <cell r="G1895" t="str">
            <v>Điện mãng châm điều trị sa dạ dày</v>
          </cell>
          <cell r="H1895" t="str">
            <v>03.0326.2046</v>
          </cell>
        </row>
        <row r="1896">
          <cell r="G1896" t="str">
            <v>Điện mãng châm điều trị stress</v>
          </cell>
          <cell r="H1896" t="str">
            <v>03.0309.2046</v>
          </cell>
        </row>
        <row r="1897">
          <cell r="G1897" t="str">
            <v>Điện mãng châm điều trị tâm căn suy nhược</v>
          </cell>
          <cell r="H1897" t="str">
            <v>03.0306.2046</v>
          </cell>
        </row>
        <row r="1898">
          <cell r="G1898" t="str">
            <v>Điện mãng châm điều trị tăng huyết áp</v>
          </cell>
          <cell r="H1898" t="str">
            <v>03.0321.2046</v>
          </cell>
        </row>
        <row r="1899">
          <cell r="G1899" t="str">
            <v>Điện mãng châm điều trị teo cơ</v>
          </cell>
          <cell r="H1899" t="str">
            <v>03.0300.2046</v>
          </cell>
        </row>
        <row r="1900">
          <cell r="G1900" t="str">
            <v>Điện mãng châm điều trị thất ngôn</v>
          </cell>
          <cell r="H1900" t="str">
            <v>03.0319.2046</v>
          </cell>
        </row>
        <row r="1901">
          <cell r="G1901" t="str">
            <v>Điện mãng châm điều trị thoái hóa khớp</v>
          </cell>
          <cell r="H1901" t="str">
            <v>03.0330.2046</v>
          </cell>
        </row>
        <row r="1902">
          <cell r="G1902" t="str">
            <v>Điện mãng châm điều trị tổn thương dây thần kinh V</v>
          </cell>
          <cell r="H1902" t="str">
            <v>03.0311.2046</v>
          </cell>
        </row>
        <row r="1903">
          <cell r="G1903" t="str">
            <v>Điện mãng châm điều trị tổn thương dây, rễ và đám rối thần kinh</v>
          </cell>
          <cell r="H1903" t="str">
            <v>03.0310.2046</v>
          </cell>
        </row>
        <row r="1904">
          <cell r="G1904" t="str">
            <v>Điện mãng châm điều trị trĩ</v>
          </cell>
          <cell r="H1904" t="str">
            <v>03.0325.2046</v>
          </cell>
        </row>
        <row r="1905">
          <cell r="G1905" t="str">
            <v>Điện mãng châm điều trị viêm co cứng cơ delta</v>
          </cell>
          <cell r="H1905" t="str">
            <v>03.0336.2046</v>
          </cell>
        </row>
        <row r="1906">
          <cell r="G1906" t="str">
            <v>Điện mãng châm điều trị viêm da thần kinh</v>
          </cell>
          <cell r="H1906" t="str">
            <v>03.0328.2046</v>
          </cell>
        </row>
        <row r="1907">
          <cell r="G1907" t="str">
            <v>Điện mãng châm điều trị viêm kết mạc</v>
          </cell>
          <cell r="H1907" t="str">
            <v>03.0314.2046</v>
          </cell>
        </row>
        <row r="1908">
          <cell r="G1908" t="str">
            <v>Điện mãng châm điều trị viêm khớp dạng thấp</v>
          </cell>
          <cell r="H1908" t="str">
            <v>03.0329.2046</v>
          </cell>
        </row>
        <row r="1909">
          <cell r="G1909" t="str">
            <v>Điện mãng châm điều trị viêm quanh khớp vai</v>
          </cell>
          <cell r="H1909" t="str">
            <v>03.0333.2046</v>
          </cell>
        </row>
        <row r="1910">
          <cell r="G1910" t="str">
            <v>Điện mãng châm điều trị viêm thần kinh thị giác sau giai đoạn cấp</v>
          </cell>
          <cell r="H1910" t="str">
            <v>03.0315.2046</v>
          </cell>
        </row>
        <row r="1911">
          <cell r="G1911" t="str">
            <v>Điện móng châm điều trị bí đái</v>
          </cell>
          <cell r="H1911" t="str">
            <v>03.0343.2046</v>
          </cell>
        </row>
        <row r="1912">
          <cell r="G1912" t="str">
            <v>Châm tê nhổ răng khôn mọc lệch 900 hoặc ngầm dưới lợi, dưới niêm mạc, phải chụp phim răng để chẩn đoán xác định và chọn phương pháp phẫu thuật</v>
          </cell>
          <cell r="H1912" t="str">
            <v>08.0056.2046</v>
          </cell>
        </row>
        <row r="1913">
          <cell r="G1913" t="str">
            <v>Châm tê phẫu thuật áp xe tuyến tiền liệt</v>
          </cell>
          <cell r="H1913" t="str">
            <v>08.0084.2046</v>
          </cell>
        </row>
        <row r="1914">
          <cell r="G1914" t="str">
            <v>Châm tê phẫu thuật bóc nhân tuyến giáp</v>
          </cell>
          <cell r="H1914" t="str">
            <v>08.0110.2046</v>
          </cell>
        </row>
        <row r="1915">
          <cell r="G1915" t="str">
            <v>Châm tê phẫu thuật cắt 2/3 dạ dày do loét, viêm, u lành</v>
          </cell>
          <cell r="H1915" t="str">
            <v>08.0061.2046</v>
          </cell>
        </row>
        <row r="1916">
          <cell r="G1916" t="str">
            <v>Châm tê phẫu thuật cắt bỏ trĩ vòng</v>
          </cell>
          <cell r="H1916" t="str">
            <v>08.0067.2046</v>
          </cell>
        </row>
        <row r="1917">
          <cell r="G1917" t="str">
            <v>Châm tê phẫu thuật cắt cụt cẳng chân</v>
          </cell>
          <cell r="H1917" t="str">
            <v>08.0100.2046</v>
          </cell>
        </row>
        <row r="1918">
          <cell r="G1918" t="str">
            <v>Châm tê phẫu thuật cắt cụt cổ tử cung</v>
          </cell>
          <cell r="H1918" t="str">
            <v>08.0089.2046</v>
          </cell>
        </row>
        <row r="1919">
          <cell r="G1919" t="str">
            <v>Châm tê phẫu thuật cắt dây thanh</v>
          </cell>
          <cell r="H1919" t="str">
            <v>08.0048.2046</v>
          </cell>
        </row>
        <row r="1920">
          <cell r="G1920" t="str">
            <v>Châm tê phẫu thuật cắt dính thanh quản</v>
          </cell>
          <cell r="H1920" t="str">
            <v>08.0049.2046</v>
          </cell>
        </row>
        <row r="1921">
          <cell r="G1921" t="str">
            <v>Châm tê phẫu thuật cắt đoạn đại tràng, làm hậu môn nhân tạo</v>
          </cell>
          <cell r="H1921" t="str">
            <v>08.0065.2046</v>
          </cell>
        </row>
        <row r="1922">
          <cell r="G1922" t="str">
            <v>Châm tê phẫu thuật cắt dương vật không vét hạch, cắt một nửa dương vật</v>
          </cell>
          <cell r="H1922" t="str">
            <v>08.0081.2046</v>
          </cell>
        </row>
        <row r="1923">
          <cell r="G1923" t="str">
            <v>Châm tê phẫu thuật cắt hạch lao to vùng cổ</v>
          </cell>
          <cell r="H1923" t="str">
            <v>08.0058.2046</v>
          </cell>
        </row>
        <row r="1924">
          <cell r="G1924" t="str">
            <v>Châm tê phẫu thuật cắt hẹp bao quy đầu</v>
          </cell>
          <cell r="H1924" t="str">
            <v>08.0086.2046</v>
          </cell>
        </row>
        <row r="1925">
          <cell r="G1925" t="str">
            <v>Châm tê phẫu thuật cắt một nửa bàng quang và cắt túi thừa bàng quang</v>
          </cell>
          <cell r="H1925" t="str">
            <v>08.0078.2046</v>
          </cell>
        </row>
        <row r="1926">
          <cell r="G1926" t="str">
            <v>Châm tê phẫu thuật cắt polyp một đoạn đại tràng phải cắt đoạn đại tràng phía trên làm hậu môn nhân tạo</v>
          </cell>
          <cell r="H1926" t="str">
            <v>08.0029.2046</v>
          </cell>
        </row>
        <row r="1927">
          <cell r="G1927" t="str">
            <v>Châm tê phẫu thuật cắt polyp mũi</v>
          </cell>
          <cell r="H1927" t="str">
            <v>08.0052.2046</v>
          </cell>
        </row>
        <row r="1928">
          <cell r="G1928" t="str">
            <v>Châm tê phẫu thuật cắt polyp tử cung</v>
          </cell>
          <cell r="H1928" t="str">
            <v>08.0108.2046</v>
          </cell>
        </row>
        <row r="1929">
          <cell r="G1929" t="str">
            <v>Châm tê phẫu thuật cắt ruột thừa ở vị trí bình thường</v>
          </cell>
          <cell r="H1929" t="str">
            <v>08.0073.2046</v>
          </cell>
        </row>
        <row r="1930">
          <cell r="G1930" t="str">
            <v>Châm tê phẫu thuật cắt toàn bộ thận và niệu quản</v>
          </cell>
          <cell r="H1930" t="str">
            <v>08.0076.2046</v>
          </cell>
        </row>
        <row r="1931">
          <cell r="G1931" t="str">
            <v>Châm tê phẫu thuật cắt toàn bộ thanh quản</v>
          </cell>
          <cell r="H1931" t="str">
            <v>08.0045.2046</v>
          </cell>
        </row>
        <row r="1932">
          <cell r="G1932" t="str">
            <v>Châm tê phẫu thuật cắt toàn bộ tuyến giáp và vét hạch cổ 2 bên</v>
          </cell>
          <cell r="H1932" t="str">
            <v>08.0031.2046</v>
          </cell>
        </row>
        <row r="1933">
          <cell r="G1933" t="str">
            <v>Châm tê phẫu thuật cắt toàn bộ tuyến giáp, 1 thùy có vét hạch cổ 1 bên</v>
          </cell>
          <cell r="H1933" t="str">
            <v>08.0032.2046</v>
          </cell>
        </row>
        <row r="1934">
          <cell r="G1934" t="str">
            <v>Châm tê phẫu thuật cắt trĩ từ 2 bó trở lên</v>
          </cell>
          <cell r="H1934" t="str">
            <v>08.0070.2046</v>
          </cell>
        </row>
        <row r="1935">
          <cell r="G1935" t="str">
            <v>Châm tê phẫu thuật cắt túi thừa niệu đạo</v>
          </cell>
          <cell r="H1935" t="str">
            <v>08.0087.2046</v>
          </cell>
        </row>
        <row r="1936">
          <cell r="G1936" t="str">
            <v>Châm tê phẫu thuật cắt túi thừa tá tràng</v>
          </cell>
          <cell r="H1936" t="str">
            <v>08.0062.2046</v>
          </cell>
        </row>
        <row r="1937">
          <cell r="G1937" t="str">
            <v>Châm tê phẫu thuật cắt tuyến vú mở rộng có vét hạch</v>
          </cell>
          <cell r="H1937" t="str">
            <v>08.0034.2046</v>
          </cell>
        </row>
        <row r="1938">
          <cell r="G1938" t="str">
            <v>Châm tê phẫu thuật cắt u cuộn cảnh</v>
          </cell>
          <cell r="H1938" t="str">
            <v>08.0040.2046</v>
          </cell>
        </row>
        <row r="1939">
          <cell r="G1939" t="str">
            <v>Châm tê phẫu thuật cắt u da đầu lành, đường kính trên 5 cm</v>
          </cell>
          <cell r="H1939" t="str">
            <v>08.0111.2046</v>
          </cell>
        </row>
        <row r="1940">
          <cell r="G1940" t="str">
            <v>Châm tê phẫu thuật cắt u da đầu lành, đường kính từ 2- 5 cm</v>
          </cell>
          <cell r="H1940" t="str">
            <v>08.0112.2046</v>
          </cell>
        </row>
        <row r="1941">
          <cell r="G1941" t="str">
            <v>Châm tê phẫu thuật cắt u lành dương vật</v>
          </cell>
          <cell r="H1941" t="str">
            <v>08.0102.2046</v>
          </cell>
        </row>
        <row r="1942">
          <cell r="G1942" t="str">
            <v>Châm tê phẫu thuật cắt u lành phần mềm</v>
          </cell>
          <cell r="H1942" t="str">
            <v>08.0107.2046</v>
          </cell>
        </row>
        <row r="1943">
          <cell r="G1943" t="str">
            <v>Châm tê phẫu thuật cắt u mạc treo có cắt ruột</v>
          </cell>
          <cell r="H1943" t="str">
            <v>08.0064.2046</v>
          </cell>
        </row>
        <row r="1944">
          <cell r="G1944" t="str">
            <v>Châm tê phẫu thuật cắt u mạc treo không cắt ruột</v>
          </cell>
          <cell r="H1944" t="str">
            <v>08.0069.2046</v>
          </cell>
        </row>
        <row r="1945">
          <cell r="G1945" t="str">
            <v>Châm tê phẫu thuật cắt u nang cạnh cổ</v>
          </cell>
          <cell r="H1945" t="str">
            <v>08.0055.2046</v>
          </cell>
        </row>
        <row r="1946">
          <cell r="G1946" t="str">
            <v>Châm tê phẫu thuật cắt u nang giáp móng</v>
          </cell>
          <cell r="H1946" t="str">
            <v>08.0054.2046</v>
          </cell>
        </row>
        <row r="1947">
          <cell r="G1947" t="str">
            <v>Châm tê phẫu thuật cắt u nang thừng tinh</v>
          </cell>
          <cell r="H1947" t="str">
            <v>08.0103.2046</v>
          </cell>
        </row>
        <row r="1948">
          <cell r="G1948" t="str">
            <v>Châm tê phẫu thuật cắt u nang tuyến giáp</v>
          </cell>
          <cell r="H1948" t="str">
            <v>08.0105.2046</v>
          </cell>
        </row>
        <row r="1949">
          <cell r="G1949" t="str">
            <v>Châm tê phẫu thuật cắt u sùi đầu miệng sáo</v>
          </cell>
          <cell r="H1949" t="str">
            <v>08.0085.2046</v>
          </cell>
        </row>
        <row r="1950">
          <cell r="G1950" t="str">
            <v>Châm tê phẫu thuật cắt u thành âm đạo</v>
          </cell>
          <cell r="H1950" t="str">
            <v>08.0109.2046</v>
          </cell>
        </row>
        <row r="1951">
          <cell r="G1951" t="str">
            <v>Châm tê phẫu thuật cắt u thành sau họng</v>
          </cell>
          <cell r="H1951" t="str">
            <v>08.0044.2046</v>
          </cell>
        </row>
        <row r="1952">
          <cell r="G1952" t="str">
            <v>Châm tê phẫu thuật cắt u tuyến giáp</v>
          </cell>
          <cell r="H1952" t="str">
            <v>08.0106.2046</v>
          </cell>
        </row>
        <row r="1953">
          <cell r="G1953" t="str">
            <v>Châm tê phẫu thuật cắt u tuyến mang tai</v>
          </cell>
          <cell r="H1953" t="str">
            <v>08.0041.2046</v>
          </cell>
        </row>
        <row r="1954">
          <cell r="G1954" t="str">
            <v>Châm tê phẫu thuật cắt u tuyến nước bọt mang tai</v>
          </cell>
          <cell r="H1954" t="str">
            <v>08.0035.2046</v>
          </cell>
        </row>
        <row r="1955">
          <cell r="G1955" t="str">
            <v>Châm tê phẫu thuật cắt u xơ vòm mũi họng</v>
          </cell>
          <cell r="H1955" t="str">
            <v>08.0039.2046</v>
          </cell>
        </row>
        <row r="1956">
          <cell r="G1956" t="str">
            <v>Châm tê phẫu thuật cắt ung thư giáp trạng</v>
          </cell>
          <cell r="H1956" t="str">
            <v>08.0033.2046</v>
          </cell>
        </row>
        <row r="1957">
          <cell r="G1957" t="str">
            <v>Châm tê phẫu thuật cố định nẹp vít gãy hai 2 xương cẳng tay</v>
          </cell>
          <cell r="H1957" t="str">
            <v>08.0096.2046</v>
          </cell>
        </row>
        <row r="1958">
          <cell r="G1958" t="str">
            <v>Châm tê phẫu thuật cứng duỗi khớp gối đơn thuần</v>
          </cell>
          <cell r="H1958" t="str">
            <v>08.0030.2046</v>
          </cell>
        </row>
        <row r="1959">
          <cell r="G1959" t="str">
            <v>Châm tê phẫu thuật dẫn lưu áp xe khoang retzius</v>
          </cell>
          <cell r="H1959" t="str">
            <v>08.0083.2046</v>
          </cell>
        </row>
        <row r="1960">
          <cell r="G1960" t="str">
            <v>Châm tê phẫu thuật dẫn lưu áp xe ruột thừa</v>
          </cell>
          <cell r="H1960" t="str">
            <v>08.0072.2046</v>
          </cell>
        </row>
        <row r="1961">
          <cell r="G1961" t="str">
            <v>Châm tê phẫu thuật dẫn lưu nước tiểu bàng quang</v>
          </cell>
          <cell r="H1961" t="str">
            <v>08.0080.2046</v>
          </cell>
        </row>
        <row r="1962">
          <cell r="G1962" t="str">
            <v>Châm tê phẫu thuật đẫn lưu thận qua da</v>
          </cell>
          <cell r="H1962" t="str">
            <v>08.0079.2046</v>
          </cell>
        </row>
        <row r="1963">
          <cell r="G1963" t="str">
            <v>Châm tê phẫu thuật dẫn lưu viêm tấy quanh thận, áp xe thận</v>
          </cell>
          <cell r="H1963" t="str">
            <v>08.0082.2046</v>
          </cell>
        </row>
        <row r="1964">
          <cell r="G1964" t="str">
            <v>Châm tê phẫu thuật điều trị hẹp môn vị phì đại</v>
          </cell>
          <cell r="H1964" t="str">
            <v>08.0092.2046</v>
          </cell>
        </row>
        <row r="1965">
          <cell r="G1965" t="str">
            <v>Châm tê phẫu thuật đóng hậu môn nhân tạo</v>
          </cell>
          <cell r="H1965" t="str">
            <v>08.0093.2046</v>
          </cell>
        </row>
        <row r="1966">
          <cell r="G1966" t="str">
            <v>Châm tê phẫu thuật glôcôm</v>
          </cell>
          <cell r="H1966" t="str">
            <v>08.0036.2046</v>
          </cell>
        </row>
        <row r="1967">
          <cell r="G1967" t="str">
            <v>Châm tê phẫu thuật khâu vết thương phần mềm vùng đầu - cổ</v>
          </cell>
          <cell r="H1967" t="str">
            <v>08.0101.2046</v>
          </cell>
        </row>
        <row r="1968">
          <cell r="G1968" t="str">
            <v>Châm tê phẫu thuật khâu vòng cổ tử cung</v>
          </cell>
          <cell r="H1968" t="str">
            <v>08.0091.2046</v>
          </cell>
        </row>
        <row r="1969">
          <cell r="G1969" t="str">
            <v>Châm tê phẫu thuật lác thông thường</v>
          </cell>
          <cell r="H1969" t="str">
            <v>08.0038.2046</v>
          </cell>
        </row>
        <row r="1970">
          <cell r="G1970" t="str">
            <v>Châm tê phẫu thuật lấy bỏ toàn bộ xương bánh chè</v>
          </cell>
          <cell r="H1970" t="str">
            <v>08.0099.2046</v>
          </cell>
        </row>
        <row r="1971">
          <cell r="G1971" t="str">
            <v>Châm tê phẫu thuật lấy sỏi mở bể thận trong xoang</v>
          </cell>
          <cell r="H1971" t="str">
            <v>08.0077.2046</v>
          </cell>
        </row>
        <row r="1972">
          <cell r="G1972" t="str">
            <v>Châm tê phẫu thuật lấy sỏi niệu đạo</v>
          </cell>
          <cell r="H1972" t="str">
            <v>08.0094.2046</v>
          </cell>
        </row>
        <row r="1973">
          <cell r="G1973" t="str">
            <v>Châm tê phẫu thuật lấy thể thủy tinh trong bao, ngoài bao, rửa hút các loại cataract già, bệnh lý, sa, lệch, vỡ</v>
          </cell>
          <cell r="H1973" t="str">
            <v>08.0037.2046</v>
          </cell>
        </row>
        <row r="1974">
          <cell r="G1974" t="str">
            <v>Châm tê phẫu thuật lấy tủy chân răng một chân hàng loạt 2 - 3 răng, lấy tủy chân răng nhiều chân</v>
          </cell>
          <cell r="H1974" t="str">
            <v>08.0057.2046</v>
          </cell>
        </row>
        <row r="1975">
          <cell r="G1975" t="str">
            <v>Châm tê phẫu thuật mở rộng lỗ sáo</v>
          </cell>
          <cell r="H1975" t="str">
            <v>08.0088.2046</v>
          </cell>
        </row>
        <row r="1976">
          <cell r="G1976" t="str">
            <v>Châm tê phẫu thuật mở thông dạ dày</v>
          </cell>
          <cell r="H1976" t="str">
            <v>08.0071.2046</v>
          </cell>
        </row>
        <row r="1977">
          <cell r="G1977" t="str">
            <v>Châm tê phẫu thuật nạo áp xe lạnh hố chậu</v>
          </cell>
          <cell r="H1977" t="str">
            <v>08.0059.2046</v>
          </cell>
        </row>
        <row r="1978">
          <cell r="G1978" t="str">
            <v>Châm tê phẫu thuật nạo áp xe lạnh hố lưng</v>
          </cell>
          <cell r="H1978" t="str">
            <v>08.0060.2046</v>
          </cell>
        </row>
        <row r="1979">
          <cell r="G1979" t="str">
            <v>Châm tê phẫu thuật nạo xoang triệt để trong viêm xoang do răng</v>
          </cell>
          <cell r="H1979" t="str">
            <v>08.0053.2046</v>
          </cell>
        </row>
        <row r="1980">
          <cell r="G1980" t="str">
            <v>Châm tê phẫu thuật nối gân gấp cổ chân</v>
          </cell>
          <cell r="H1980" t="str">
            <v>08.0098.2046</v>
          </cell>
        </row>
        <row r="1981">
          <cell r="G1981" t="str">
            <v>Châm tê phẫu thuật nối nang tụy - hỗng tràng</v>
          </cell>
          <cell r="H1981" t="str">
            <v>08.0075.2046</v>
          </cell>
        </row>
        <row r="1982">
          <cell r="G1982" t="str">
            <v>Châm tê phẫu thuật nối vị tràng</v>
          </cell>
          <cell r="H1982" t="str">
            <v>08.0068.2046</v>
          </cell>
        </row>
        <row r="1983">
          <cell r="G1983" t="str">
            <v>Châm tê phẫu thuật phẫu thuật bàn chân thuổng</v>
          </cell>
          <cell r="H1983" t="str">
            <v>08.0095.2046</v>
          </cell>
        </row>
        <row r="1984">
          <cell r="G1984" t="str">
            <v>Châm tê phẫu thuật phẫu thuật vết thương khớp</v>
          </cell>
          <cell r="H1984" t="str">
            <v>08.0097.2046</v>
          </cell>
        </row>
        <row r="1985">
          <cell r="G1985" t="str">
            <v>Châm tê phẫu thuật quặm</v>
          </cell>
          <cell r="H1985" t="str">
            <v>08.0113.2046</v>
          </cell>
        </row>
        <row r="1986">
          <cell r="G1986" t="str">
            <v>Châm tê phẫu thuật sa trực tràng không cắt ruột</v>
          </cell>
          <cell r="H1986" t="str">
            <v>08.0066.2046</v>
          </cell>
        </row>
        <row r="1987">
          <cell r="G1987" t="str">
            <v>Châm tê phẫu thuật sẹo hẹp thanh - khí quản</v>
          </cell>
          <cell r="H1987" t="str">
            <v>08.0046.2046</v>
          </cell>
        </row>
        <row r="1988">
          <cell r="G1988" t="str">
            <v>Châm tê phẫu thuật tắc ruột do dây chằng</v>
          </cell>
          <cell r="H1988" t="str">
            <v>08.0063.2046</v>
          </cell>
        </row>
        <row r="1989">
          <cell r="G1989" t="str">
            <v>Châm tê phẫu thuật tai xương chũm trong viêm tắc tĩnh mạch bên</v>
          </cell>
          <cell r="H1989" t="str">
            <v>08.0042.2046</v>
          </cell>
        </row>
        <row r="1990">
          <cell r="G1990" t="str">
            <v>Châm tê phẫu thuật thắt trĩ có kèm bóc tách, cắt một bó trĩ</v>
          </cell>
          <cell r="H1990" t="str">
            <v>08.0074.2046</v>
          </cell>
        </row>
        <row r="1991">
          <cell r="G1991" t="str">
            <v>Châm tê phẫu thuật tràn dịch màng tinh hoàn</v>
          </cell>
          <cell r="H1991" t="str">
            <v>08.0104.2046</v>
          </cell>
        </row>
        <row r="1992">
          <cell r="G1992" t="str">
            <v>Châm tê phẫu thuật treo tử cung</v>
          </cell>
          <cell r="H1992" t="str">
            <v>08.0090.2046</v>
          </cell>
        </row>
        <row r="1993">
          <cell r="G1993" t="str">
            <v>Châm tê phẫu thuật trong mềm sụn thanh quản</v>
          </cell>
          <cell r="H1993" t="str">
            <v>08.0047.2046</v>
          </cell>
        </row>
        <row r="1994">
          <cell r="G1994" t="str">
            <v>Châm tê phẫu thuật vách ngăn mũi</v>
          </cell>
          <cell r="H1994" t="str">
            <v>08.0051.2046</v>
          </cell>
        </row>
        <row r="1995">
          <cell r="G1995" t="str">
            <v>Châm tê phẫu thuật vùng chân bướm hàm</v>
          </cell>
          <cell r="H1995" t="str">
            <v>08.0050.2046</v>
          </cell>
        </row>
        <row r="1996">
          <cell r="G1996" t="str">
            <v>Châm tê phẫu thuật xoang trán</v>
          </cell>
          <cell r="H1996" t="str">
            <v>08.0043.2046</v>
          </cell>
        </row>
        <row r="1997">
          <cell r="G1997" t="str">
            <v>Điện châm</v>
          </cell>
          <cell r="H1997" t="str">
            <v>08.0005.2046</v>
          </cell>
        </row>
        <row r="1998">
          <cell r="G1998" t="str">
            <v>Điện mãng châm điều trị</v>
          </cell>
          <cell r="H1998" t="str">
            <v>08.0146.2046</v>
          </cell>
        </row>
        <row r="1999">
          <cell r="G1999" t="str">
            <v>Điện mãng châm điều trị béo phì</v>
          </cell>
          <cell r="H1999" t="str">
            <v>08.0115.2046</v>
          </cell>
        </row>
        <row r="2000">
          <cell r="G2000" t="str">
            <v>Điện mãng châm điều trị bí đái cơ năng</v>
          </cell>
          <cell r="H2000" t="str">
            <v>08.0161.2046</v>
          </cell>
        </row>
        <row r="2001">
          <cell r="G2001" t="str">
            <v>Điện mãng châm điều trị đái dầm</v>
          </cell>
          <cell r="H2001" t="str">
            <v>08.0126.2046</v>
          </cell>
        </row>
        <row r="2002">
          <cell r="G2002" t="str">
            <v>Điện mãng châm điều trị đau dây thần kinh liên sườn</v>
          </cell>
          <cell r="H2002" t="str">
            <v>08.0135.2046</v>
          </cell>
        </row>
        <row r="2003">
          <cell r="G2003" t="str">
            <v>Điện mãng châm điều trị đau hố mắt</v>
          </cell>
          <cell r="H2003" t="str">
            <v>08.0143.2046</v>
          </cell>
        </row>
        <row r="2004">
          <cell r="G2004" t="str">
            <v>Điện mãng châm điều trị đau lưng</v>
          </cell>
          <cell r="H2004" t="str">
            <v>08.0157.2046</v>
          </cell>
        </row>
        <row r="2005">
          <cell r="G2005" t="str">
            <v>Điện mãng châm điều trị đau răng</v>
          </cell>
          <cell r="H2005" t="str">
            <v>08.0153.2046</v>
          </cell>
        </row>
        <row r="2006">
          <cell r="G2006" t="str">
            <v>Điện mãng châm điều trị đau thần kinh V</v>
          </cell>
          <cell r="H2006" t="str">
            <v>08.0137.2046</v>
          </cell>
        </row>
        <row r="2007">
          <cell r="G2007" t="str">
            <v>Điện mãng châm điều trị di tinh</v>
          </cell>
          <cell r="H2007" t="str">
            <v>08.0158.2046</v>
          </cell>
        </row>
        <row r="2008">
          <cell r="G2008" t="str">
            <v>Điện mãng châm điều trị giảm đau do thoái hóa khớp</v>
          </cell>
          <cell r="H2008" t="str">
            <v>08.0156.2046</v>
          </cell>
        </row>
        <row r="2009">
          <cell r="G2009" t="str">
            <v>Điện mãng châm điều trị giảm thị lực</v>
          </cell>
          <cell r="H2009" t="str">
            <v>08.0145.2046</v>
          </cell>
        </row>
        <row r="2010">
          <cell r="G2010" t="str">
            <v>Điện mãng châm điều trị hen phế quản</v>
          </cell>
          <cell r="H2010" t="str">
            <v>08.0131.2046</v>
          </cell>
        </row>
        <row r="2011">
          <cell r="G2011" t="str">
            <v>Điện mãng châm điều trị hội chứng- dạ dày tá tràng</v>
          </cell>
          <cell r="H2011" t="str">
            <v>08.0117.2046</v>
          </cell>
        </row>
        <row r="2012">
          <cell r="G2012" t="str">
            <v>Điện mãng châm điều trị hội chứng thắt lưng- hông</v>
          </cell>
          <cell r="H2012" t="str">
            <v>08.0114.2046</v>
          </cell>
        </row>
        <row r="2013">
          <cell r="G2013" t="str">
            <v>Điện mãng châm điều trị hội chứng tiền đình</v>
          </cell>
          <cell r="H2013" t="str">
            <v>08.0129.2046</v>
          </cell>
        </row>
        <row r="2014">
          <cell r="G2014" t="str">
            <v>Điện mãng châm điều trị hội chứng tiền mãn kinh</v>
          </cell>
          <cell r="H2014" t="str">
            <v>08.0125.2046</v>
          </cell>
        </row>
        <row r="2015">
          <cell r="G2015" t="str">
            <v>Điện mãng châm điều trị hội chứng vai gáy</v>
          </cell>
          <cell r="H2015" t="str">
            <v>08.0130.2046</v>
          </cell>
        </row>
        <row r="2016">
          <cell r="G2016" t="str">
            <v>Điện mãng châm điều trị huyết áp thấp</v>
          </cell>
          <cell r="H2016" t="str">
            <v>08.0132.2046</v>
          </cell>
        </row>
        <row r="2017">
          <cell r="G2017" t="str">
            <v>Điện mãng châm điều trị khàn tiếng</v>
          </cell>
          <cell r="H2017" t="str">
            <v>08.0140.2046</v>
          </cell>
        </row>
        <row r="2018">
          <cell r="G2018" t="str">
            <v>Điện mãng châm điều trị liệt chi dưới</v>
          </cell>
          <cell r="H2018" t="str">
            <v>08.0142.2046</v>
          </cell>
        </row>
        <row r="2019">
          <cell r="G2019" t="str">
            <v>Điện mãng châm điều trị liệt chi trên</v>
          </cell>
          <cell r="H2019" t="str">
            <v>08.0141.2046</v>
          </cell>
        </row>
        <row r="2020">
          <cell r="G2020" t="str">
            <v>Điện mãng châm điều trị liệt dây thần kinh VII ngoại biên</v>
          </cell>
          <cell r="H2020" t="str">
            <v>08.0133.2046</v>
          </cell>
        </row>
        <row r="2021">
          <cell r="G2021" t="str">
            <v>Điện mãng châm điều trị liệt do bệnh cơ ở trẻ em</v>
          </cell>
          <cell r="H2021" t="str">
            <v>08.0122.2046</v>
          </cell>
        </row>
        <row r="2022">
          <cell r="G2022" t="str">
            <v>Điện mãng châm điều trị liệt do tổn thương đám rối thần kinh cánh tay ở trẻ em</v>
          </cell>
          <cell r="H2022" t="str">
            <v>08.0123.2046</v>
          </cell>
        </row>
        <row r="2023">
          <cell r="G2023" t="str">
            <v>Điện mãng châm điều trị liệt dương</v>
          </cell>
          <cell r="H2023" t="str">
            <v>08.0159.2046</v>
          </cell>
        </row>
        <row r="2024">
          <cell r="G2024" t="str">
            <v>Điện mãng châm điều trị liệt nửa người do tai biến mạch máu não</v>
          </cell>
          <cell r="H2024" t="str">
            <v>08.0116.2046</v>
          </cell>
        </row>
        <row r="2025">
          <cell r="G2025" t="str">
            <v>Điện mãng châm điều trị liệt tứ chi do chấn thương cột sống</v>
          </cell>
          <cell r="H2025" t="str">
            <v>08.0138.2046</v>
          </cell>
        </row>
        <row r="2026">
          <cell r="G2026" t="str">
            <v>Điện mãng châm điều trị rối loạn kinh nguyệt</v>
          </cell>
          <cell r="H2026" t="str">
            <v>08.0128.2046</v>
          </cell>
        </row>
        <row r="2027">
          <cell r="G2027" t="str">
            <v>Điện mãng châm điều trị rối loạn thần kinh chức năng do chấn thương sọ não</v>
          </cell>
          <cell r="H2027" t="str">
            <v>08.0139.2046</v>
          </cell>
        </row>
        <row r="2028">
          <cell r="G2028" t="str">
            <v>Điện mãng châm điều trị rối loạn tiêu hóa</v>
          </cell>
          <cell r="H2028" t="str">
            <v>08.0152.2046</v>
          </cell>
        </row>
        <row r="2029">
          <cell r="G2029" t="str">
            <v>Điện mãng châm điều trị rối loạn tiểu tiện</v>
          </cell>
          <cell r="H2029" t="str">
            <v>08.0160.2046</v>
          </cell>
        </row>
        <row r="2030">
          <cell r="G2030" t="str">
            <v>Điện mãng châm điều trị sa dạ dày</v>
          </cell>
          <cell r="H2030" t="str">
            <v>08.0118.2046</v>
          </cell>
        </row>
        <row r="2031">
          <cell r="G2031" t="str">
            <v>Điện mãng châm điều trị sa tử cung</v>
          </cell>
          <cell r="H2031" t="str">
            <v>08.0124.2046</v>
          </cell>
        </row>
        <row r="2032">
          <cell r="G2032" t="str">
            <v>Điện mãng châm điều trị tắc tia sữa</v>
          </cell>
          <cell r="H2032" t="str">
            <v>08.0134.2046</v>
          </cell>
        </row>
        <row r="2033">
          <cell r="G2033" t="str">
            <v>Điện mãng châm điều trị tâm căn suy nhược</v>
          </cell>
          <cell r="H2033" t="str">
            <v>08.0119.2046</v>
          </cell>
        </row>
        <row r="2034">
          <cell r="G2034" t="str">
            <v>Điện mãng châm điều trị táo bón kéo dài</v>
          </cell>
          <cell r="H2034" t="str">
            <v>08.0150.2046</v>
          </cell>
        </row>
        <row r="2035">
          <cell r="G2035" t="str">
            <v>Điện mãng châm điều trị thất vận ngôn</v>
          </cell>
          <cell r="H2035" t="str">
            <v>08.0136.2046</v>
          </cell>
        </row>
        <row r="2036">
          <cell r="G2036" t="str">
            <v>Điện mãng châm điều trị thống kinh</v>
          </cell>
          <cell r="H2036" t="str">
            <v>08.0127.2046</v>
          </cell>
        </row>
        <row r="2037">
          <cell r="G2037" t="str">
            <v>Điện mãng châm điều trị trĩ</v>
          </cell>
          <cell r="H2037" t="str">
            <v>08.0120.2046</v>
          </cell>
        </row>
        <row r="2038">
          <cell r="G2038" t="str">
            <v>Điện mãng châm điều trị viêm đa khớp dạng thấp</v>
          </cell>
          <cell r="H2038" t="str">
            <v>08.0154.2046</v>
          </cell>
        </row>
        <row r="2039">
          <cell r="G2039" t="str">
            <v>Điện mãng châm điều trị viêm kết mạc</v>
          </cell>
          <cell r="H2039" t="str">
            <v>08.0144.2046</v>
          </cell>
        </row>
        <row r="2040">
          <cell r="G2040" t="str">
            <v>Điện mãng châm điều trị viêm mũi xoang</v>
          </cell>
          <cell r="H2040" t="str">
            <v>08.0151.2046</v>
          </cell>
        </row>
        <row r="2041">
          <cell r="G2041" t="str">
            <v>Điện mãng châm điều trị viêm quanh khớp vai</v>
          </cell>
          <cell r="H2041" t="str">
            <v>08.0155.2046</v>
          </cell>
        </row>
        <row r="2042">
          <cell r="G2042" t="str">
            <v>Điện mãng châm phục hồi chức năng vận động cho trẻ bại liệt</v>
          </cell>
          <cell r="H2042" t="str">
            <v>08.0121.2046</v>
          </cell>
        </row>
        <row r="2043">
          <cell r="G2043" t="str">
            <v>Điện châm điều rối loạn trị đại, tiểu tiện</v>
          </cell>
          <cell r="H2043" t="str">
            <v>03.0501.0230</v>
          </cell>
        </row>
        <row r="2044">
          <cell r="G2044" t="str">
            <v>Điện châm điều trị bại não</v>
          </cell>
          <cell r="H2044" t="str">
            <v>03.0468.0230</v>
          </cell>
        </row>
        <row r="2045">
          <cell r="G2045" t="str">
            <v>Điện châm điều trị bệnh hố mắt</v>
          </cell>
          <cell r="H2045" t="str">
            <v>03.0487.0230</v>
          </cell>
        </row>
        <row r="2046">
          <cell r="G2046" t="str">
            <v>Điện châm điều trị bệnh tự kỷ</v>
          </cell>
          <cell r="H2046" t="str">
            <v>03.0469.0230</v>
          </cell>
        </row>
        <row r="2047">
          <cell r="G2047" t="str">
            <v>Điện châm điều trị bí đái</v>
          </cell>
          <cell r="H2047" t="str">
            <v>03.0506.0230</v>
          </cell>
        </row>
        <row r="2048">
          <cell r="G2048" t="str">
            <v>Điện châm điều trị bướu cổ đơn thuần</v>
          </cell>
          <cell r="H2048" t="str">
            <v>03.0511.0230</v>
          </cell>
        </row>
        <row r="2049">
          <cell r="G2049" t="str">
            <v>Điện châm điều trị cảm cúm</v>
          </cell>
          <cell r="H2049" t="str">
            <v>03.0508.0230</v>
          </cell>
        </row>
        <row r="2050">
          <cell r="G2050" t="str">
            <v>Điện châm điều trị chắp lẹo</v>
          </cell>
          <cell r="H2050" t="str">
            <v>03.0485.0230</v>
          </cell>
        </row>
        <row r="2051">
          <cell r="G2051" t="str">
            <v>Điện châm điều trị chứng nói ngọng, nói lắp</v>
          </cell>
          <cell r="H2051" t="str">
            <v>03.0472.0230</v>
          </cell>
        </row>
        <row r="2052">
          <cell r="G2052" t="str">
            <v>Điện châm điều trị chứng tic</v>
          </cell>
          <cell r="H2052" t="str">
            <v>03.0531.0230</v>
          </cell>
        </row>
        <row r="2053">
          <cell r="G2053" t="str">
            <v>Điện châm điều trị chứng ù tai</v>
          </cell>
          <cell r="H2053" t="str">
            <v>03.0470.0230</v>
          </cell>
        </row>
        <row r="2054">
          <cell r="G2054" t="str">
            <v>Điện châm điều trị cơn đau quặn thận</v>
          </cell>
          <cell r="H2054" t="str">
            <v>03.0498.0230</v>
          </cell>
        </row>
        <row r="2055">
          <cell r="G2055" t="str">
            <v>Điện châm điều trị đái dầm</v>
          </cell>
          <cell r="H2055" t="str">
            <v>03.0505.0230</v>
          </cell>
        </row>
        <row r="2056">
          <cell r="G2056" t="str">
            <v>Điện châm điều trị đau đầu, đau nửa đầu</v>
          </cell>
          <cell r="H2056" t="str">
            <v>03.0478.0230</v>
          </cell>
        </row>
        <row r="2057">
          <cell r="G2057" t="str">
            <v>Điện châm điều trị đau dây thần kinh liên sườn</v>
          </cell>
          <cell r="H2057" t="str">
            <v>03.0522.0230</v>
          </cell>
        </row>
        <row r="2058">
          <cell r="G2058" t="str">
            <v>Điện châm điều trị đau lưng</v>
          </cell>
          <cell r="H2058" t="str">
            <v>03.0527.0230</v>
          </cell>
        </row>
        <row r="2059">
          <cell r="G2059" t="str">
            <v>Điện châm điều trị đau mỏi cơ</v>
          </cell>
          <cell r="H2059" t="str">
            <v>03.0528.0230</v>
          </cell>
        </row>
        <row r="2060">
          <cell r="G2060" t="str">
            <v>Điện châm điều trị đau ngực sườn</v>
          </cell>
          <cell r="H2060" t="str">
            <v>03.0523.0230</v>
          </cell>
        </row>
        <row r="2061">
          <cell r="G2061" t="str">
            <v>Điện châm điều trị đau răng</v>
          </cell>
          <cell r="H2061" t="str">
            <v>03.0516.0230</v>
          </cell>
        </row>
        <row r="2062">
          <cell r="G2062" t="str">
            <v>Điện châm điều trị đau thần kinh toạ</v>
          </cell>
          <cell r="H2062" t="str">
            <v>03.0467.0230</v>
          </cell>
        </row>
        <row r="2063">
          <cell r="G2063" t="str">
            <v>Điện châm điều trị di chứng bại liệt</v>
          </cell>
          <cell r="H2063" t="str">
            <v>03.0461.0230</v>
          </cell>
        </row>
        <row r="2064">
          <cell r="G2064" t="str">
            <v>Điện châm điều trị động kinh cục bộ</v>
          </cell>
          <cell r="H2064" t="str">
            <v>03.0477.0230</v>
          </cell>
        </row>
        <row r="2065">
          <cell r="G2065" t="str">
            <v>Điện châm điều trị giảm đau do ung thư</v>
          </cell>
          <cell r="H2065" t="str">
            <v>03.0515.0230</v>
          </cell>
        </row>
        <row r="2066">
          <cell r="G2066" t="str">
            <v>Điện châm điều trị giảm đau do Zona</v>
          </cell>
          <cell r="H2066" t="str">
            <v>03.0517.0230</v>
          </cell>
        </row>
        <row r="2067">
          <cell r="G2067" t="str">
            <v>Điện châm điều trị giảm đau sau phẫu thuật</v>
          </cell>
          <cell r="H2067" t="str">
            <v>03.0514.0230</v>
          </cell>
        </row>
        <row r="2068">
          <cell r="G2068" t="str">
            <v>Điện châm điều trị giảm khứu giác</v>
          </cell>
          <cell r="H2068" t="str">
            <v>03.0471.0230</v>
          </cell>
        </row>
        <row r="2069">
          <cell r="G2069" t="str">
            <v>Điện châm điều trị giảm thị lực</v>
          </cell>
          <cell r="H2069" t="str">
            <v>03.0491.0230</v>
          </cell>
        </row>
        <row r="2070">
          <cell r="G2070" t="str">
            <v>Điện châm điều trị giảm thính lực</v>
          </cell>
          <cell r="H2070" t="str">
            <v>03.0493.0230</v>
          </cell>
        </row>
        <row r="2071">
          <cell r="G2071" t="str">
            <v>Điện châm điều trị hen phế quản</v>
          </cell>
          <cell r="H2071" t="str">
            <v>03.0519.0230</v>
          </cell>
        </row>
        <row r="2072">
          <cell r="G2072" t="str">
            <v>Điện châm điều trị hội chứng ngoại tháp</v>
          </cell>
          <cell r="H2072" t="str">
            <v>03.0476.0230</v>
          </cell>
        </row>
        <row r="2073">
          <cell r="G2073" t="str">
            <v>Điện châm điều trị hội chứng tiền đình</v>
          </cell>
          <cell r="H2073" t="str">
            <v>03.0492.0230</v>
          </cell>
        </row>
        <row r="2074">
          <cell r="G2074" t="str">
            <v>Điện châm điều trị hội chứng vai gáy</v>
          </cell>
          <cell r="H2074" t="str">
            <v>03.0530.0230</v>
          </cell>
        </row>
        <row r="2075">
          <cell r="G2075" t="str">
            <v>Điện châm điều trị huyết áp thấp</v>
          </cell>
          <cell r="H2075" t="str">
            <v>03.0521.0230</v>
          </cell>
        </row>
        <row r="2076">
          <cell r="G2076" t="str">
            <v>Điện châm điều trị khàn tiếng</v>
          </cell>
          <cell r="H2076" t="str">
            <v>03.0473.0230</v>
          </cell>
        </row>
        <row r="2077">
          <cell r="G2077" t="str">
            <v>Điện châm điều trị lác</v>
          </cell>
          <cell r="H2077" t="str">
            <v>03.0490.0230</v>
          </cell>
        </row>
        <row r="2078">
          <cell r="G2078" t="str">
            <v>Điện châm điều trị liệt chi dưới</v>
          </cell>
          <cell r="H2078" t="str">
            <v>03.0463.0230</v>
          </cell>
        </row>
        <row r="2079">
          <cell r="G2079" t="str">
            <v>Điện châm điều trị liệt chi trên</v>
          </cell>
          <cell r="H2079" t="str">
            <v>03.0462.0230</v>
          </cell>
        </row>
        <row r="2080">
          <cell r="G2080" t="str">
            <v>Điện châm điều trị liệt dây thần kinh VII ngoại biên</v>
          </cell>
          <cell r="H2080" t="str">
            <v>03.0484.0230</v>
          </cell>
        </row>
        <row r="2081">
          <cell r="G2081" t="str">
            <v>Điện châm điều trị liệt do bệnh của cơ</v>
          </cell>
          <cell r="H2081" t="str">
            <v>03.0465.0230</v>
          </cell>
        </row>
        <row r="2082">
          <cell r="G2082" t="str">
            <v>Điện châm điều trị liệt nửa người</v>
          </cell>
          <cell r="H2082" t="str">
            <v>03.0464.0230</v>
          </cell>
        </row>
        <row r="2083">
          <cell r="G2083" t="str">
            <v>Điện châm điều trị liệt tứ chi do chấn thương cột sống</v>
          </cell>
          <cell r="H2083" t="str">
            <v>03.0513.0230</v>
          </cell>
        </row>
        <row r="2084">
          <cell r="G2084" t="str">
            <v>Điện châm điều trị mất ngủ</v>
          </cell>
          <cell r="H2084" t="str">
            <v>03.0479.0230</v>
          </cell>
        </row>
        <row r="2085">
          <cell r="G2085" t="str">
            <v>Điện châm điều trị nôn nấc</v>
          </cell>
          <cell r="H2085" t="str">
            <v>03.0497.0230</v>
          </cell>
        </row>
        <row r="2086">
          <cell r="G2086" t="str">
            <v>Điện châm điều trị rối loạn cảm giác</v>
          </cell>
          <cell r="H2086" t="str">
            <v>03.0504.0230</v>
          </cell>
        </row>
        <row r="2087">
          <cell r="G2087" t="str">
            <v>Điện châm điều trị rối loạn cảm giác đầu chi</v>
          </cell>
          <cell r="H2087" t="str">
            <v>03.0495.0230</v>
          </cell>
        </row>
        <row r="2088">
          <cell r="G2088" t="str">
            <v>Điện châm điều trị rối loạn chức năng do chấn thương sọ não</v>
          </cell>
          <cell r="H2088" t="str">
            <v>03.0512.0230</v>
          </cell>
        </row>
        <row r="2089">
          <cell r="G2089" t="str">
            <v>Điện châm điều trị rối loạn thần kinh thực vật</v>
          </cell>
          <cell r="H2089" t="str">
            <v>03.0507.0230</v>
          </cell>
        </row>
        <row r="2090">
          <cell r="G2090" t="str">
            <v>Điện châm điều trị rối loạn tiêu hóa</v>
          </cell>
          <cell r="H2090" t="str">
            <v>03.0503.0230</v>
          </cell>
        </row>
        <row r="2091">
          <cell r="G2091" t="str">
            <v>Điện châm điều trị sa trực tràng</v>
          </cell>
          <cell r="H2091" t="str">
            <v>03.4182.0230</v>
          </cell>
        </row>
        <row r="2092">
          <cell r="G2092" t="str">
            <v>Điện châm điều trị stress</v>
          </cell>
          <cell r="H2092" t="str">
            <v>03.0480.0230</v>
          </cell>
        </row>
        <row r="2093">
          <cell r="G2093" t="str">
            <v>Điện châm điều trị sụp mi</v>
          </cell>
          <cell r="H2093" t="str">
            <v>03.0486.0230</v>
          </cell>
        </row>
        <row r="2094">
          <cell r="G2094" t="str">
            <v>Điện châm điều trị tăng huyết áp</v>
          </cell>
          <cell r="H2094" t="str">
            <v>03.0520.0230</v>
          </cell>
        </row>
        <row r="2095">
          <cell r="G2095" t="str">
            <v>Điện châm điều trị táo bón</v>
          </cell>
          <cell r="H2095" t="str">
            <v>03.0502.0230</v>
          </cell>
        </row>
        <row r="2096">
          <cell r="G2096" t="str">
            <v>Điện châm điều trị teo cơ</v>
          </cell>
          <cell r="H2096" t="str">
            <v>03.0466.0230</v>
          </cell>
        </row>
        <row r="2097">
          <cell r="G2097" t="str">
            <v>Điện châm điều trị thất ngôn</v>
          </cell>
          <cell r="H2097" t="str">
            <v>03.0494.0230</v>
          </cell>
        </row>
        <row r="2098">
          <cell r="G2098" t="str">
            <v>Điện châm điều trị thiếu máu não mạn tính</v>
          </cell>
          <cell r="H2098" t="str">
            <v>03.0481.0230</v>
          </cell>
        </row>
        <row r="2099">
          <cell r="G2099" t="str">
            <v>Điện châm điều trị thoái hóa khớp</v>
          </cell>
          <cell r="H2099" t="str">
            <v>03.0526.0230</v>
          </cell>
        </row>
        <row r="2100">
          <cell r="G2100" t="str">
            <v>Điện châm điều trị tổn thương dây thần kinh V</v>
          </cell>
          <cell r="H2100" t="str">
            <v>03.0483.0230</v>
          </cell>
        </row>
        <row r="2101">
          <cell r="G2101" t="str">
            <v>Điện châm điều trị tổn thương gây liệt rễ, đám rối và dây thần kinh</v>
          </cell>
          <cell r="H2101" t="str">
            <v>03.0482.0230</v>
          </cell>
        </row>
        <row r="2102">
          <cell r="G2102" t="str">
            <v>Điện châm điều trị viêm Amidan cấp</v>
          </cell>
          <cell r="H2102" t="str">
            <v>03.0509.0230</v>
          </cell>
        </row>
        <row r="2103">
          <cell r="G2103" t="str">
            <v>Điện châm điều trị viêm bàng quang cấp</v>
          </cell>
          <cell r="H2103" t="str">
            <v>03.0499.0230</v>
          </cell>
        </row>
        <row r="2104">
          <cell r="G2104" t="str">
            <v>Điện châm điều trị viêm co cứng cơ delta</v>
          </cell>
          <cell r="H2104" t="str">
            <v>03.0496.0230</v>
          </cell>
        </row>
        <row r="2105">
          <cell r="G2105" t="str">
            <v>Điện châm điều trị viêm đa dây thần kinh</v>
          </cell>
          <cell r="H2105" t="str">
            <v>03.0524.0230</v>
          </cell>
        </row>
        <row r="2106">
          <cell r="G2106" t="str">
            <v>Điện châm điều trị viêm kết mạc</v>
          </cell>
          <cell r="H2106" t="str">
            <v>03.0488.0230</v>
          </cell>
        </row>
        <row r="2107">
          <cell r="G2107" t="str">
            <v>Điện châm điều trị viêm khớp dạng thấp</v>
          </cell>
          <cell r="H2107" t="str">
            <v>03.0525.0230</v>
          </cell>
        </row>
        <row r="2108">
          <cell r="G2108" t="str">
            <v>Điện châm điều trị viêm mũi xoang</v>
          </cell>
          <cell r="H2108" t="str">
            <v>03.0518.0230</v>
          </cell>
        </row>
        <row r="2109">
          <cell r="G2109" t="str">
            <v>Điện châm điều trị viêm phần phụ</v>
          </cell>
          <cell r="H2109" t="str">
            <v>03.0500.0230</v>
          </cell>
        </row>
        <row r="2110">
          <cell r="G2110" t="str">
            <v>Điện châm điều trị viêm quanh khớp vai</v>
          </cell>
          <cell r="H2110" t="str">
            <v>03.0529.0230</v>
          </cell>
        </row>
        <row r="2111">
          <cell r="G2111" t="str">
            <v>Điện châm điều trị viêm thần kinh thị giác sau giai đoạn cấp</v>
          </cell>
          <cell r="H2111" t="str">
            <v>03.0489.0230</v>
          </cell>
        </row>
        <row r="2112">
          <cell r="G2112" t="str">
            <v>Điện mãng châm điều trị bại não</v>
          </cell>
          <cell r="H2112" t="str">
            <v>03.0302.0230</v>
          </cell>
        </row>
        <row r="2113">
          <cell r="G2113" t="str">
            <v>Điện mãng châm điều trị bệnh hố mắt</v>
          </cell>
          <cell r="H2113" t="str">
            <v>03.0313.0230</v>
          </cell>
        </row>
        <row r="2114">
          <cell r="G2114" t="str">
            <v>Điện mãng châm điều trị bệnh lý các dây thần kinh</v>
          </cell>
          <cell r="H2114" t="str">
            <v>03.0299.0230</v>
          </cell>
        </row>
        <row r="2115">
          <cell r="G2115" t="str">
            <v>Điện mãng châm điều trị chứng nói ngọng, nói lắp</v>
          </cell>
          <cell r="H2115" t="str">
            <v>03.0303.0230</v>
          </cell>
        </row>
        <row r="2116">
          <cell r="G2116" t="str">
            <v>Điện mãng châm điều trị chứng táo bón</v>
          </cell>
          <cell r="H2116" t="str">
            <v>03.0340.0230</v>
          </cell>
        </row>
        <row r="2117">
          <cell r="G2117" t="str">
            <v>Điện mãng châm điều trị chứng tic</v>
          </cell>
          <cell r="H2117" t="str">
            <v>03.0335.0230</v>
          </cell>
        </row>
        <row r="2118">
          <cell r="G2118" t="str">
            <v>Điện mãng châm điều trị cơn đau quặn thận</v>
          </cell>
          <cell r="H2118" t="str">
            <v>03.0337.0230</v>
          </cell>
        </row>
        <row r="2119">
          <cell r="G2119" t="str">
            <v>Điện mãng châm điều trị đái dầm</v>
          </cell>
          <cell r="H2119" t="str">
            <v>03.0342.0230</v>
          </cell>
        </row>
        <row r="2120">
          <cell r="G2120" t="str">
            <v>Điện mãng châm điều trị đau dạ dày</v>
          </cell>
          <cell r="H2120" t="str">
            <v>03.0327.0230</v>
          </cell>
        </row>
        <row r="2121">
          <cell r="G2121" t="str">
            <v>Điện mãng châm điều trị đau đầu</v>
          </cell>
          <cell r="H2121" t="str">
            <v>03.0307.0230</v>
          </cell>
        </row>
        <row r="2122">
          <cell r="G2122" t="str">
            <v>Điện mãng châm điều trị đau lưng</v>
          </cell>
          <cell r="H2122" t="str">
            <v>03.0331.0230</v>
          </cell>
        </row>
        <row r="2123">
          <cell r="G2123" t="str">
            <v>Điện mãng châm điều trị đau mỏi cơ</v>
          </cell>
          <cell r="H2123" t="str">
            <v>03.0332.0230</v>
          </cell>
        </row>
        <row r="2124">
          <cell r="G2124" t="str">
            <v>Điện mãng châm điều trị đau ngực, sườn</v>
          </cell>
          <cell r="H2124" t="str">
            <v>03.0324.0230</v>
          </cell>
        </row>
        <row r="2125">
          <cell r="G2125" t="str">
            <v>Điện mãng châm điều trị đau nửa đầu</v>
          </cell>
          <cell r="H2125" t="str">
            <v>03.0308.0230</v>
          </cell>
        </row>
        <row r="2126">
          <cell r="G2126" t="str">
            <v>Điện mãng châm điều trị đau răng</v>
          </cell>
          <cell r="H2126" t="str">
            <v>03.0350.0230</v>
          </cell>
        </row>
        <row r="2127">
          <cell r="G2127" t="str">
            <v>Điện mãng châm điều trị đau thần kinh liên sườn</v>
          </cell>
          <cell r="H2127" t="str">
            <v>03.0323.0230</v>
          </cell>
        </row>
        <row r="2128">
          <cell r="G2128" t="str">
            <v>Điện mãng châm điều trị đau thần kinh toạ</v>
          </cell>
          <cell r="H2128" t="str">
            <v>03.0301.0230</v>
          </cell>
        </row>
        <row r="2129">
          <cell r="G2129" t="str">
            <v>Điện mãng châm điều trị động kinh cục bộ</v>
          </cell>
          <cell r="H2129" t="str">
            <v>03.0305.0230</v>
          </cell>
        </row>
        <row r="2130">
          <cell r="G2130" t="str">
            <v>Điện mãng châm điều trị giảm đau do ung thư</v>
          </cell>
          <cell r="H2130" t="str">
            <v>03.0349.0230</v>
          </cell>
        </row>
        <row r="2131">
          <cell r="G2131" t="str">
            <v>Điện mãng châm điều trị giảm đau sau phẫu thuật</v>
          </cell>
          <cell r="H2131" t="str">
            <v>03.0348.0230</v>
          </cell>
        </row>
        <row r="2132">
          <cell r="G2132" t="str">
            <v>Điện mãng châm điều trị giảm thị lực do teo gai thị</v>
          </cell>
          <cell r="H2132" t="str">
            <v>03.0316.0230</v>
          </cell>
        </row>
        <row r="2133">
          <cell r="G2133" t="str">
            <v>Điện mãng châm điều trị giảm thính lực</v>
          </cell>
          <cell r="H2133" t="str">
            <v>03.0318.0230</v>
          </cell>
        </row>
        <row r="2134">
          <cell r="G2134" t="str">
            <v>Điện mãng châm điều trị hen phế quản</v>
          </cell>
          <cell r="H2134" t="str">
            <v>03.0320.0230</v>
          </cell>
        </row>
        <row r="2135">
          <cell r="G2135" t="str">
            <v>Điện mãng châm điều trị hội chứng tiền đình</v>
          </cell>
          <cell r="H2135" t="str">
            <v>03.0317.0230</v>
          </cell>
        </row>
        <row r="2136">
          <cell r="G2136" t="str">
            <v>Điện mãng châm điều trị hội chứng vai gáy</v>
          </cell>
          <cell r="H2136" t="str">
            <v>03.0334.0230</v>
          </cell>
        </row>
        <row r="2137">
          <cell r="G2137" t="str">
            <v>Điện mãng châm điều trị huyết áp thấp</v>
          </cell>
          <cell r="H2137" t="str">
            <v>03.0322.0230</v>
          </cell>
        </row>
        <row r="2138">
          <cell r="G2138" t="str">
            <v>Điện mãng châm điều trị khàn tiếng</v>
          </cell>
          <cell r="H2138" t="str">
            <v>03.0304.0230</v>
          </cell>
        </row>
        <row r="2139">
          <cell r="G2139" t="str">
            <v>Điện mãng châm điều trị liệt chi dưới</v>
          </cell>
          <cell r="H2139" t="str">
            <v>03.0296.0230</v>
          </cell>
        </row>
        <row r="2140">
          <cell r="G2140" t="str">
            <v>Điện mãng châm điều trị liệt chi trên</v>
          </cell>
          <cell r="H2140" t="str">
            <v>03.0295.0230</v>
          </cell>
        </row>
        <row r="2141">
          <cell r="G2141" t="str">
            <v>Điện mãng châm điều trị liệt do bệnh của cơ</v>
          </cell>
          <cell r="H2141" t="str">
            <v>03.0298.0230</v>
          </cell>
        </row>
        <row r="2142">
          <cell r="G2142" t="str">
            <v>Điện mãng châm điều trị liệt nửa người</v>
          </cell>
          <cell r="H2142" t="str">
            <v>03.0297.0230</v>
          </cell>
        </row>
        <row r="2143">
          <cell r="G2143" t="str">
            <v>Điện mãng châm điều trị liệt sau giai đoạn cấp</v>
          </cell>
          <cell r="H2143" t="str">
            <v>03.0294.0230</v>
          </cell>
        </row>
        <row r="2144">
          <cell r="G2144" t="str">
            <v>Điện mãng châm điều trị liệt tứ chi do chấn thương cột sống</v>
          </cell>
          <cell r="H2144" t="str">
            <v>03.0347.0230</v>
          </cell>
        </row>
        <row r="2145">
          <cell r="G2145" t="str">
            <v>Điện mãng châm điều trị liệt VII ngoại biên</v>
          </cell>
          <cell r="H2145" t="str">
            <v>03.0312.0230</v>
          </cell>
        </row>
        <row r="2146">
          <cell r="G2146" t="str">
            <v>Điện mãng châm điều trị rối loạn đại, tiểu tiện</v>
          </cell>
          <cell r="H2146" t="str">
            <v>03.0339.0230</v>
          </cell>
        </row>
        <row r="2147">
          <cell r="G2147" t="str">
            <v>Điện mãng châm điều trị rối loạn thần kinh chức năng sau chấn thương sọ não</v>
          </cell>
          <cell r="H2147" t="str">
            <v>03.0346.0230</v>
          </cell>
        </row>
        <row r="2148">
          <cell r="G2148" t="str">
            <v>Điện mãng châm điều trị rối loạn thần kinh thực vật</v>
          </cell>
          <cell r="H2148" t="str">
            <v>03.0344.0230</v>
          </cell>
        </row>
        <row r="2149">
          <cell r="G2149" t="str">
            <v>Điện mãng châm điều trị rối loạn tiêu hóa</v>
          </cell>
          <cell r="H2149" t="str">
            <v>03.0341.0230</v>
          </cell>
        </row>
        <row r="2150">
          <cell r="G2150" t="str">
            <v>Điện mãng châm điều trị sa dạ dày</v>
          </cell>
          <cell r="H2150" t="str">
            <v>03.0326.0230</v>
          </cell>
        </row>
        <row r="2151">
          <cell r="G2151" t="str">
            <v>Điện mãng châm điều trị stress</v>
          </cell>
          <cell r="H2151" t="str">
            <v>03.0309.0230</v>
          </cell>
        </row>
        <row r="2152">
          <cell r="G2152" t="str">
            <v>Điện mãng châm điều trị tâm căn suy nhược</v>
          </cell>
          <cell r="H2152" t="str">
            <v>03.0306.0230</v>
          </cell>
        </row>
        <row r="2153">
          <cell r="G2153" t="str">
            <v>Điện mãng châm điều trị tăng huyết áp</v>
          </cell>
          <cell r="H2153" t="str">
            <v>03.0321.0230</v>
          </cell>
        </row>
        <row r="2154">
          <cell r="G2154" t="str">
            <v>Điện mãng châm điều trị teo cơ</v>
          </cell>
          <cell r="H2154" t="str">
            <v>03.0300.0230</v>
          </cell>
        </row>
        <row r="2155">
          <cell r="G2155" t="str">
            <v>Điện mãng châm điều trị thất ngôn</v>
          </cell>
          <cell r="H2155" t="str">
            <v>03.0319.0230</v>
          </cell>
        </row>
        <row r="2156">
          <cell r="G2156" t="str">
            <v>Điện mãng châm điều trị thoái hóa khớp</v>
          </cell>
          <cell r="H2156" t="str">
            <v>03.0330.0230</v>
          </cell>
        </row>
        <row r="2157">
          <cell r="G2157" t="str">
            <v>Điện mãng châm điều trị tổn thương dây thần kinh V</v>
          </cell>
          <cell r="H2157" t="str">
            <v>03.0311.0230</v>
          </cell>
        </row>
        <row r="2158">
          <cell r="G2158" t="str">
            <v>Điện mãng châm điều trị tổn thương dây, rễ và đám rối thần kinh</v>
          </cell>
          <cell r="H2158" t="str">
            <v>03.0310.0230</v>
          </cell>
        </row>
        <row r="2159">
          <cell r="G2159" t="str">
            <v>Điện mãng châm điều trị trĩ</v>
          </cell>
          <cell r="H2159" t="str">
            <v>03.0325.0230</v>
          </cell>
        </row>
        <row r="2160">
          <cell r="G2160" t="str">
            <v>Điện mãng châm điều trị viêm co cứng cơ delta</v>
          </cell>
          <cell r="H2160" t="str">
            <v>03.0336.0230</v>
          </cell>
        </row>
        <row r="2161">
          <cell r="G2161" t="str">
            <v>Điện mãng châm điều trị viêm da thần kinh</v>
          </cell>
          <cell r="H2161" t="str">
            <v>03.0328.0230</v>
          </cell>
        </row>
        <row r="2162">
          <cell r="G2162" t="str">
            <v>Điện mãng châm điều trị viêm kết mạc</v>
          </cell>
          <cell r="H2162" t="str">
            <v>03.0314.0230</v>
          </cell>
        </row>
        <row r="2163">
          <cell r="G2163" t="str">
            <v>Điện mãng châm điều trị viêm khớp dạng thấp</v>
          </cell>
          <cell r="H2163" t="str">
            <v>03.0329.0230</v>
          </cell>
        </row>
        <row r="2164">
          <cell r="G2164" t="str">
            <v>Điện mãng châm điều trị viêm quanh khớp vai</v>
          </cell>
          <cell r="H2164" t="str">
            <v>03.0333.0230</v>
          </cell>
        </row>
        <row r="2165">
          <cell r="G2165" t="str">
            <v>Điện mãng châm điều trị viêm thần kinh thị giác sau giai đoạn cấp</v>
          </cell>
          <cell r="H2165" t="str">
            <v>03.0315.0230</v>
          </cell>
        </row>
        <row r="2166">
          <cell r="G2166" t="str">
            <v>Điện móng châm điều trị bí đái</v>
          </cell>
          <cell r="H2166" t="str">
            <v>03.0343.0230</v>
          </cell>
        </row>
        <row r="2167">
          <cell r="G2167" t="str">
            <v>Điện nhĩ châm điều trị bại não</v>
          </cell>
          <cell r="H2167" t="str">
            <v>03.0355.0230</v>
          </cell>
        </row>
        <row r="2168">
          <cell r="G2168" t="str">
            <v>Điện nhĩ châm điều trị bệnh hố mắt</v>
          </cell>
          <cell r="H2168" t="str">
            <v>03.0374.0230</v>
          </cell>
        </row>
        <row r="2169">
          <cell r="G2169" t="str">
            <v>Điện nhĩ châm điều trị bệnh tự kỷ</v>
          </cell>
          <cell r="H2169" t="str">
            <v>03.0357.0230</v>
          </cell>
        </row>
        <row r="2170">
          <cell r="G2170" t="str">
            <v>Điện nhĩ châm điều trị béo phì</v>
          </cell>
          <cell r="H2170" t="str">
            <v>03.0399.0230</v>
          </cell>
        </row>
        <row r="2171">
          <cell r="G2171" t="str">
            <v>Điện nhĩ châm điều trị bí đái</v>
          </cell>
          <cell r="H2171" t="str">
            <v>03.0397.0230</v>
          </cell>
        </row>
        <row r="2172">
          <cell r="G2172" t="str">
            <v>Điện nhĩ châm điều trị bướu cổ đơn thuần</v>
          </cell>
          <cell r="H2172" t="str">
            <v>03.0400.0230</v>
          </cell>
        </row>
        <row r="2173">
          <cell r="G2173" t="str">
            <v>Điện nhĩ châm điều trị chắp lẹo</v>
          </cell>
          <cell r="H2173" t="str">
            <v>03.0372.0230</v>
          </cell>
        </row>
        <row r="2174">
          <cell r="G2174" t="str">
            <v>Điện nhĩ châm điều trị chứng nói ngọng, nói lắp</v>
          </cell>
          <cell r="H2174" t="str">
            <v>03.0360.0230</v>
          </cell>
        </row>
        <row r="2175">
          <cell r="G2175" t="str">
            <v>Điện nhĩ châm điều trị chứng ù tai</v>
          </cell>
          <cell r="H2175" t="str">
            <v>03.0358.0230</v>
          </cell>
        </row>
        <row r="2176">
          <cell r="G2176" t="str">
            <v>Điện nhĩ châm điều trị đái dầm</v>
          </cell>
          <cell r="H2176" t="str">
            <v>03.0396.0230</v>
          </cell>
        </row>
        <row r="2177">
          <cell r="G2177" t="str">
            <v>Điện nhĩ châm điều trị đau dạ dày</v>
          </cell>
          <cell r="H2177" t="str">
            <v>03.0391.0230</v>
          </cell>
        </row>
        <row r="2178">
          <cell r="G2178" t="str">
            <v>Điện nhĩ châm điều trị đau đầu, đau nửa đầu</v>
          </cell>
          <cell r="H2178" t="str">
            <v>03.0366.0230</v>
          </cell>
        </row>
        <row r="2179">
          <cell r="G2179" t="str">
            <v>Điện nhĩ châm điều trị đau lưng</v>
          </cell>
          <cell r="H2179" t="str">
            <v>03.0393.0230</v>
          </cell>
        </row>
        <row r="2180">
          <cell r="G2180" t="str">
            <v>Điện nhĩ châm điều trị đau mỏi cơ</v>
          </cell>
          <cell r="H2180" t="str">
            <v>03.0394.0230</v>
          </cell>
        </row>
        <row r="2181">
          <cell r="G2181" t="str">
            <v>Điện nhĩ châm điều trị đau ngực, sườn</v>
          </cell>
          <cell r="H2181" t="str">
            <v>03.0388.0230</v>
          </cell>
        </row>
        <row r="2182">
          <cell r="G2182" t="str">
            <v>Điện nhĩ châm điều trị đau răng</v>
          </cell>
          <cell r="H2182" t="str">
            <v>03.0403.0230</v>
          </cell>
        </row>
        <row r="2183">
          <cell r="G2183" t="str">
            <v>Điện nhĩ châm điều trị đau thần kinh liên sườn</v>
          </cell>
          <cell r="H2183" t="str">
            <v>03.0387.0230</v>
          </cell>
        </row>
        <row r="2184">
          <cell r="G2184" t="str">
            <v>Điện nhĩ châm điều trị đau thần kinh tọa</v>
          </cell>
          <cell r="H2184" t="str">
            <v>03.0353.0230</v>
          </cell>
        </row>
        <row r="2185">
          <cell r="G2185" t="str">
            <v>Điện nhĩ châm điều trị động kinh</v>
          </cell>
          <cell r="H2185" t="str">
            <v>03.0365.0230</v>
          </cell>
        </row>
        <row r="2186">
          <cell r="G2186" t="str">
            <v>Điện nhĩ châm điều trị giảm đau sau phẫu thuật</v>
          </cell>
          <cell r="H2186" t="str">
            <v>03.0401.0230</v>
          </cell>
        </row>
        <row r="2187">
          <cell r="G2187" t="str">
            <v>Điện nhĩ châm điều trị giảm đau ung thư</v>
          </cell>
          <cell r="H2187" t="str">
            <v>03.0402.0230</v>
          </cell>
        </row>
        <row r="2188">
          <cell r="G2188" t="str">
            <v>Điện nhĩ châm điều trị giảm khứu giác</v>
          </cell>
          <cell r="H2188" t="str">
            <v>03.0359.0230</v>
          </cell>
        </row>
        <row r="2189">
          <cell r="G2189" t="str">
            <v>Điện nhĩ châm điều trị giảm thị lực</v>
          </cell>
          <cell r="H2189" t="str">
            <v>03.0378.0230</v>
          </cell>
        </row>
        <row r="2190">
          <cell r="G2190" t="str">
            <v>Điện nhĩ châm điều trị giảm thính lực</v>
          </cell>
          <cell r="H2190" t="str">
            <v>03.0380.0230</v>
          </cell>
        </row>
        <row r="2191">
          <cell r="G2191" t="str">
            <v>Điện nhĩ châm điều trị hen phế quản</v>
          </cell>
          <cell r="H2191" t="str">
            <v>03.0384.0230</v>
          </cell>
        </row>
        <row r="2192">
          <cell r="G2192" t="str">
            <v>Điện nhĩ châm điều trị hội chứng ngoại tháp</v>
          </cell>
          <cell r="H2192" t="str">
            <v>03.0364.0230</v>
          </cell>
        </row>
        <row r="2193">
          <cell r="G2193" t="str">
            <v>Điện nhĩ châm điều trị hội chứng vai gáy</v>
          </cell>
          <cell r="H2193" t="str">
            <v>03.0395.0230</v>
          </cell>
        </row>
        <row r="2194">
          <cell r="G2194" t="str">
            <v>Điện nhĩ châm điều trị huyết áp thấp</v>
          </cell>
          <cell r="H2194" t="str">
            <v>03.0386.0230</v>
          </cell>
        </row>
        <row r="2195">
          <cell r="G2195" t="str">
            <v>Điện nhĩ châm điều trị khàn tiếng</v>
          </cell>
          <cell r="H2195" t="str">
            <v>03.0361.0230</v>
          </cell>
        </row>
        <row r="2196">
          <cell r="G2196" t="str">
            <v>Điện nhĩ châm điều trị lác</v>
          </cell>
          <cell r="H2196" t="str">
            <v>03.0377.0230</v>
          </cell>
        </row>
        <row r="2197">
          <cell r="G2197" t="str">
            <v>Điện nhĩ châm điều trị liệt chi dưới</v>
          </cell>
          <cell r="H2197" t="str">
            <v>03.0352.0230</v>
          </cell>
        </row>
        <row r="2198">
          <cell r="G2198" t="str">
            <v>Điện nhĩ châm điều trị liệt chi trên</v>
          </cell>
          <cell r="H2198" t="str">
            <v>03.0351.0230</v>
          </cell>
        </row>
        <row r="2199">
          <cell r="G2199" t="str">
            <v>Điện nhĩ châm điều trị liệt dây thần kinh VII ngoại biên</v>
          </cell>
          <cell r="H2199" t="str">
            <v>03.0371.0230</v>
          </cell>
        </row>
        <row r="2200">
          <cell r="G2200" t="str">
            <v>Điện nhĩ châm điều trị liệt do bệnh của cơ</v>
          </cell>
          <cell r="H2200" t="str">
            <v>03.0356.0230</v>
          </cell>
        </row>
        <row r="2201">
          <cell r="G2201" t="str">
            <v>Điện nhĩ châm điều trị liệt nửa người</v>
          </cell>
          <cell r="H2201" t="str">
            <v>03.0354.0230</v>
          </cell>
        </row>
        <row r="2202">
          <cell r="G2202" t="str">
            <v>Điện nhĩ châm điều trị mất ngủ</v>
          </cell>
          <cell r="H2202" t="str">
            <v>03.0367.0230</v>
          </cell>
        </row>
        <row r="2203">
          <cell r="G2203" t="str">
            <v>Điện nhĩ châm điều trị nôn, nấc</v>
          </cell>
          <cell r="H2203" t="str">
            <v>03.0392.0230</v>
          </cell>
        </row>
        <row r="2204">
          <cell r="G2204" t="str">
            <v>Điện nhĩ châm điều trị rối loạn đại tiện</v>
          </cell>
          <cell r="H2204" t="str">
            <v>03.4178.0230</v>
          </cell>
        </row>
        <row r="2205">
          <cell r="G2205" t="str">
            <v>Điện nhĩ châm điều trị rối loạn thần kinh thực vật</v>
          </cell>
          <cell r="H2205" t="str">
            <v>03.0398.0230</v>
          </cell>
        </row>
        <row r="2206">
          <cell r="G2206" t="str">
            <v>Điện nhĩ châm điều trị sa dạ dày</v>
          </cell>
          <cell r="H2206" t="str">
            <v>03.0390.0230</v>
          </cell>
        </row>
        <row r="2207">
          <cell r="G2207" t="str">
            <v>Điện nhĩ châm điều trị sa trực tràng</v>
          </cell>
          <cell r="H2207" t="str">
            <v>03.4179.0230</v>
          </cell>
        </row>
        <row r="2208">
          <cell r="G2208" t="str">
            <v>Điện nhĩ châm điều trị sụp mi</v>
          </cell>
          <cell r="H2208" t="str">
            <v>03.0373.0230</v>
          </cell>
        </row>
        <row r="2209">
          <cell r="G2209" t="str">
            <v>Điện nhĩ châm điều trị tăng huyết áp</v>
          </cell>
          <cell r="H2209" t="str">
            <v>03.0385.0230</v>
          </cell>
        </row>
        <row r="2210">
          <cell r="G2210" t="str">
            <v>Điện nhĩ châm điều trị táo bón</v>
          </cell>
          <cell r="H2210" t="str">
            <v>03.4180.0230</v>
          </cell>
        </row>
        <row r="2211">
          <cell r="G2211" t="str">
            <v>Điện nhĩ châm điều trị thất ngôn</v>
          </cell>
          <cell r="H2211" t="str">
            <v>03.0381.0230</v>
          </cell>
        </row>
        <row r="2212">
          <cell r="G2212" t="str">
            <v>Điện nhĩ châm điều trị thiếu máu não mạn tính</v>
          </cell>
          <cell r="H2212" t="str">
            <v>03.0368.0230</v>
          </cell>
        </row>
        <row r="2213">
          <cell r="G2213" t="str">
            <v>Điện nhĩ châm điều trị tổn thương dây thần kinh V</v>
          </cell>
          <cell r="H2213" t="str">
            <v>03.0370.0230</v>
          </cell>
        </row>
        <row r="2214">
          <cell r="G2214" t="str">
            <v>Điện nhĩ châm điều trị tổn thương rễ, đám rối và dây thần kinh</v>
          </cell>
          <cell r="H2214" t="str">
            <v>03.0369.0230</v>
          </cell>
        </row>
        <row r="2215">
          <cell r="G2215" t="str">
            <v>Điện nhĩ châm điều trị trĩ</v>
          </cell>
          <cell r="H2215" t="str">
            <v>03.0389.0230</v>
          </cell>
        </row>
        <row r="2216">
          <cell r="G2216" t="str">
            <v>Điện nhĩ châm điều trị viêm kết mạc</v>
          </cell>
          <cell r="H2216" t="str">
            <v>03.0375.0230</v>
          </cell>
        </row>
        <row r="2217">
          <cell r="G2217" t="str">
            <v>Điện nhĩ châm điều trị viêm mũi dị ứng</v>
          </cell>
          <cell r="H2217" t="str">
            <v>03.0383.0230</v>
          </cell>
        </row>
        <row r="2218">
          <cell r="G2218" t="str">
            <v>Điện nhĩ châm điều trị viêm thần kinh thị giác sau giai đoạn cấp</v>
          </cell>
          <cell r="H2218" t="str">
            <v>03.0376.0230</v>
          </cell>
        </row>
        <row r="2219">
          <cell r="G2219" t="str">
            <v>Điện nhĩ châm điều trị viêm xoang</v>
          </cell>
          <cell r="H2219" t="str">
            <v>03.0382.0230</v>
          </cell>
        </row>
        <row r="2220">
          <cell r="G2220" t="str">
            <v>Điện châm</v>
          </cell>
          <cell r="H2220" t="str">
            <v>08.0005.0230</v>
          </cell>
        </row>
        <row r="2221">
          <cell r="G2221" t="str">
            <v>Điện châm điều trị bí đái cơ năng</v>
          </cell>
          <cell r="H2221" t="str">
            <v>08.0293.0230</v>
          </cell>
        </row>
        <row r="2222">
          <cell r="G2222" t="str">
            <v>Điện châm điều trị cảm mạo</v>
          </cell>
          <cell r="H2222" t="str">
            <v>08.0282.0230</v>
          </cell>
        </row>
        <row r="2223">
          <cell r="G2223" t="str">
            <v>Điện châm điều trị chậm phát triển trí tuệ ở trẻ bại não</v>
          </cell>
          <cell r="H2223" t="str">
            <v>08.0288.0230</v>
          </cell>
        </row>
        <row r="2224">
          <cell r="G2224" t="str">
            <v>Điện châm điều trị chắp lẹo</v>
          </cell>
          <cell r="H2224" t="str">
            <v>08.0302.0230</v>
          </cell>
        </row>
        <row r="2225">
          <cell r="G2225" t="str">
            <v>Điện châm điều trị chứng tic cơ mặt</v>
          </cell>
          <cell r="H2225" t="str">
            <v>08.0321.0230</v>
          </cell>
        </row>
        <row r="2226">
          <cell r="G2226" t="str">
            <v>Điện châm điều trị cơn đau quặn thận</v>
          </cell>
          <cell r="H2226" t="str">
            <v>08.0290.0230</v>
          </cell>
        </row>
        <row r="2227">
          <cell r="G2227" t="str">
            <v>Điện châm điều trị đau do thoái hóa khớp</v>
          </cell>
          <cell r="H2227" t="str">
            <v>08.0313.0230</v>
          </cell>
        </row>
        <row r="2228">
          <cell r="G2228" t="str">
            <v>Điện châm điều trị đau hố mắt</v>
          </cell>
          <cell r="H2228" t="str">
            <v>08.0303.0230</v>
          </cell>
        </row>
        <row r="2229">
          <cell r="G2229" t="str">
            <v>Điện châm điều trị đau răng</v>
          </cell>
          <cell r="H2229" t="str">
            <v>08.0312.0230</v>
          </cell>
        </row>
        <row r="2230">
          <cell r="G2230" t="str">
            <v>Điện châm điều trị giảm đau do ung thư</v>
          </cell>
          <cell r="H2230" t="str">
            <v>08.0318.0230</v>
          </cell>
        </row>
        <row r="2231">
          <cell r="G2231" t="str">
            <v>Điện châm điều trị giảm đau do zona</v>
          </cell>
          <cell r="H2231" t="str">
            <v>08.0319.0230</v>
          </cell>
        </row>
        <row r="2232">
          <cell r="G2232" t="str">
            <v>Điện châm điều trị giảm khứu giác</v>
          </cell>
          <cell r="H2232" t="str">
            <v>08.0315.0230</v>
          </cell>
        </row>
        <row r="2233">
          <cell r="G2233" t="str">
            <v>Điện châm điều trị hội chứng ngoại tháp</v>
          </cell>
          <cell r="H2233" t="str">
            <v>08.0298.0230</v>
          </cell>
        </row>
        <row r="2234">
          <cell r="G2234" t="str">
            <v>Điện châm điều trị hội chứng stress</v>
          </cell>
          <cell r="H2234" t="str">
            <v>08.0281.0230</v>
          </cell>
        </row>
        <row r="2235">
          <cell r="G2235" t="str">
            <v>Điện châm điều trị hội chứng tiền đình</v>
          </cell>
          <cell r="H2235" t="str">
            <v>08.0278.0230</v>
          </cell>
        </row>
        <row r="2236">
          <cell r="G2236" t="str">
            <v>Điện châm điều trị hội chứng tiền mãn kinh</v>
          </cell>
          <cell r="H2236" t="str">
            <v>08.0295.0230</v>
          </cell>
        </row>
        <row r="2237">
          <cell r="G2237" t="str">
            <v>Điện châm điều trị huyết áp thấp</v>
          </cell>
          <cell r="H2237" t="str">
            <v>08.0279.0230</v>
          </cell>
        </row>
        <row r="2238">
          <cell r="G2238" t="str">
            <v>Điện châm điều trị khàn tiếng</v>
          </cell>
          <cell r="H2238" t="str">
            <v>08.0299.0230</v>
          </cell>
        </row>
        <row r="2239">
          <cell r="G2239" t="str">
            <v>Điện châm điều trị lác cơ năng</v>
          </cell>
          <cell r="H2239" t="str">
            <v>08.0306.0230</v>
          </cell>
        </row>
        <row r="2240">
          <cell r="G2240" t="str">
            <v>Điện châm điều trị liệt chi trên</v>
          </cell>
          <cell r="H2240" t="str">
            <v>08.0301.0230</v>
          </cell>
        </row>
        <row r="2241">
          <cell r="G2241" t="str">
            <v>Điện châm điều trị liệt do tổn thương đám rối dây thần kinh</v>
          </cell>
          <cell r="H2241" t="str">
            <v>08.0316.0230</v>
          </cell>
        </row>
        <row r="2242">
          <cell r="G2242" t="str">
            <v>Điện châm điều trị liệt do viêm đa rễ, đa dây thần kinh</v>
          </cell>
          <cell r="H2242" t="str">
            <v>08.0320.0230</v>
          </cell>
        </row>
        <row r="2243">
          <cell r="G2243" t="str">
            <v>Điện châm điều trị liệt tay do tổn thương đám rối cánh tay ở trẻ em</v>
          </cell>
          <cell r="H2243" t="str">
            <v>08.0287.0230</v>
          </cell>
        </row>
        <row r="2244">
          <cell r="G2244" t="str">
            <v>Điện châm điều trị liệt tứ chi do chấn thương cột sống</v>
          </cell>
          <cell r="H2244" t="str">
            <v>08.0296.0230</v>
          </cell>
        </row>
        <row r="2245">
          <cell r="G2245" t="str">
            <v>Điện châm điều trị phục hồi chức năng cho trẻ bại liệt</v>
          </cell>
          <cell r="H2245" t="str">
            <v>08.0285.0230</v>
          </cell>
        </row>
        <row r="2246">
          <cell r="G2246" t="str">
            <v>Điện châm điều trị phục hồi chức năng vận động ở trẻ bại não</v>
          </cell>
          <cell r="H2246" t="str">
            <v>08.0289.0230</v>
          </cell>
        </row>
        <row r="2247">
          <cell r="G2247" t="str">
            <v>Điện châm điều trị rối loạn cảm giác đầu chi</v>
          </cell>
          <cell r="H2247" t="str">
            <v>08.0300.0230</v>
          </cell>
        </row>
        <row r="2248">
          <cell r="G2248" t="str">
            <v>Điện châm điều trị rối loạn cảm giác nông</v>
          </cell>
          <cell r="H2248" t="str">
            <v>08.0307.0230</v>
          </cell>
        </row>
        <row r="2249">
          <cell r="G2249" t="str">
            <v>Điện châm điều trị rối loạn thần kinh chức năng sau chấn thương sọ não</v>
          </cell>
          <cell r="H2249" t="str">
            <v>08.0297.0230</v>
          </cell>
        </row>
        <row r="2250">
          <cell r="G2250" t="str">
            <v>Điện châm điều trị rối loạn thần kinh thực vật</v>
          </cell>
          <cell r="H2250" t="str">
            <v>08.0317.0230</v>
          </cell>
        </row>
        <row r="2251">
          <cell r="G2251" t="str">
            <v>Điện châm điều trị rối loạn tiêu hóa</v>
          </cell>
          <cell r="H2251" t="str">
            <v>08.0311.0230</v>
          </cell>
        </row>
        <row r="2252">
          <cell r="G2252" t="str">
            <v>Điện châm điều trị rối loạn tiểu tiện</v>
          </cell>
          <cell r="H2252" t="str">
            <v>08.0292.0230</v>
          </cell>
        </row>
        <row r="2253">
          <cell r="G2253" t="str">
            <v>Điện châm điều trị sa tử cung</v>
          </cell>
          <cell r="H2253" t="str">
            <v>08.0294.0230</v>
          </cell>
        </row>
        <row r="2254">
          <cell r="G2254" t="str">
            <v>Điện châm điều trị thiểu năng tuần hoàn não mạn tính</v>
          </cell>
          <cell r="H2254" t="str">
            <v>08.0280.0230</v>
          </cell>
        </row>
        <row r="2255">
          <cell r="G2255" t="str">
            <v>Điện châm điều trị trĩ</v>
          </cell>
          <cell r="H2255" t="str">
            <v>08.0284.0230</v>
          </cell>
        </row>
        <row r="2256">
          <cell r="G2256" t="str">
            <v>Điện châm điều trị ù tai</v>
          </cell>
          <cell r="H2256" t="str">
            <v>08.0314.0230</v>
          </cell>
        </row>
        <row r="2257">
          <cell r="G2257" t="str">
            <v>Điện châm điều trị viêm Amidan</v>
          </cell>
          <cell r="H2257" t="str">
            <v>08.0283.0230</v>
          </cell>
        </row>
        <row r="2258">
          <cell r="G2258" t="str">
            <v>Điện châm điều trị viêm bàng quang</v>
          </cell>
          <cell r="H2258" t="str">
            <v>08.0291.0230</v>
          </cell>
        </row>
        <row r="2259">
          <cell r="G2259" t="str">
            <v>Điện châm điều trị viêm kết mạc</v>
          </cell>
          <cell r="H2259" t="str">
            <v>08.0304.0230</v>
          </cell>
        </row>
        <row r="2260">
          <cell r="G2260" t="str">
            <v>Điện châm điều trị viêm mũi xoang</v>
          </cell>
          <cell r="H2260" t="str">
            <v>08.0310.0230</v>
          </cell>
        </row>
        <row r="2261">
          <cell r="G2261" t="str">
            <v>Điện châm điều trị viêm thần kinh thị giác sau giai đoạn cấp</v>
          </cell>
          <cell r="H2261" t="str">
            <v>08.0305.0230</v>
          </cell>
        </row>
        <row r="2262">
          <cell r="G2262" t="str">
            <v>Điện nhĩ châm điều di tinh</v>
          </cell>
          <cell r="H2262" t="str">
            <v>08.0186.0230</v>
          </cell>
        </row>
        <row r="2263">
          <cell r="G2263" t="str">
            <v>Điện nhĩ châm điều trị bí đái cơ năng</v>
          </cell>
          <cell r="H2263" t="str">
            <v>08.0189.0230</v>
          </cell>
        </row>
        <row r="2264">
          <cell r="G2264" t="str">
            <v>Điện nhĩ châm điều trị cảm mạo</v>
          </cell>
          <cell r="H2264" t="str">
            <v>08.0174.0230</v>
          </cell>
        </row>
        <row r="2265">
          <cell r="G2265" t="str">
            <v>Điện nhĩ châm điều trị chậm phát triển trí tuệ ở trẻ bại não</v>
          </cell>
          <cell r="H2265" t="str">
            <v>08.0182.0230</v>
          </cell>
        </row>
        <row r="2266">
          <cell r="G2266" t="str">
            <v>Điện nhĩ châm điều trị chứng tíc cơ mặt</v>
          </cell>
          <cell r="H2266" t="str">
            <v>08.0227.0230</v>
          </cell>
        </row>
        <row r="2267">
          <cell r="G2267" t="str">
            <v>Điện nhĩ châm điều trị cơn đau quặn thận</v>
          </cell>
          <cell r="H2267" t="str">
            <v>08.0184.0230</v>
          </cell>
        </row>
        <row r="2268">
          <cell r="G2268" t="str">
            <v>Điện nhĩ châm điều trị cơn động kinh cục bộ</v>
          </cell>
          <cell r="H2268" t="str">
            <v>08.0190.0230</v>
          </cell>
        </row>
        <row r="2269">
          <cell r="G2269" t="str">
            <v>Điện nhĩ châm điều trị đái dầm</v>
          </cell>
          <cell r="H2269" t="str">
            <v>08.0211.0230</v>
          </cell>
        </row>
        <row r="2270">
          <cell r="G2270" t="str">
            <v>Điện nhĩ châm điều trị đau đầu, đau nửa đầu</v>
          </cell>
          <cell r="H2270" t="str">
            <v>08.0169.0230</v>
          </cell>
        </row>
        <row r="2271">
          <cell r="G2271" t="str">
            <v>Điện nhĩ châm điều trị đau dây thần kinh V</v>
          </cell>
          <cell r="H2271" t="str">
            <v>08.0194.0230</v>
          </cell>
        </row>
        <row r="2272">
          <cell r="G2272" t="str">
            <v>Điện nhĩ châm điều trị đau do thoái hóa khớp</v>
          </cell>
          <cell r="H2272" t="str">
            <v>08.0217.0230</v>
          </cell>
        </row>
        <row r="2273">
          <cell r="G2273" t="str">
            <v>Điện nhĩ châm điều trị đau hố mắt</v>
          </cell>
          <cell r="H2273" t="str">
            <v>08.0203.0230</v>
          </cell>
        </row>
        <row r="2274">
          <cell r="G2274" t="str">
            <v>Điện nhĩ châm điều trị đau lưng</v>
          </cell>
          <cell r="H2274" t="str">
            <v>08.0218.0230</v>
          </cell>
        </row>
        <row r="2275">
          <cell r="G2275" t="str">
            <v>Điện nhĩ châm điều trị đau răng</v>
          </cell>
          <cell r="H2275" t="str">
            <v>08.0213.0230</v>
          </cell>
        </row>
        <row r="2276">
          <cell r="G2276" t="str">
            <v>Điện nhĩ châm điều trị giảm đau do ung thư</v>
          </cell>
          <cell r="H2276" t="str">
            <v>08.0224.0230</v>
          </cell>
        </row>
        <row r="2277">
          <cell r="G2277" t="str">
            <v>Điện nhĩ châm điều trị giảm đau do zona</v>
          </cell>
          <cell r="H2277" t="str">
            <v>08.0225.0230</v>
          </cell>
        </row>
        <row r="2278">
          <cell r="G2278" t="str">
            <v>Điện nhĩ châm điều trị giảm khứu giác</v>
          </cell>
          <cell r="H2278" t="str">
            <v>08.0220.0230</v>
          </cell>
        </row>
        <row r="2279">
          <cell r="G2279" t="str">
            <v>Điện nhĩ châm điều trị giảm thị lực</v>
          </cell>
          <cell r="H2279" t="str">
            <v>08.0206.0230</v>
          </cell>
        </row>
        <row r="2280">
          <cell r="G2280" t="str">
            <v>Điện nhĩ châm điều trị giảm thính lực</v>
          </cell>
          <cell r="H2280" t="str">
            <v>08.0180.0230</v>
          </cell>
        </row>
        <row r="2281">
          <cell r="G2281" t="str">
            <v>Điện nhĩ châm điều trị hen phế quản</v>
          </cell>
          <cell r="H2281" t="str">
            <v>08.0164.0230</v>
          </cell>
        </row>
        <row r="2282">
          <cell r="G2282" t="str">
            <v>Điện nhĩ châm điều trị hội chứng dạ dày - tá tràng</v>
          </cell>
          <cell r="H2282" t="str">
            <v>08.0178.0230</v>
          </cell>
        </row>
        <row r="2283">
          <cell r="G2283" t="str">
            <v>Điện nhĩ châm điều trị hội chứng stress</v>
          </cell>
          <cell r="H2283" t="str">
            <v>08.0171.0230</v>
          </cell>
        </row>
        <row r="2284">
          <cell r="G2284" t="str">
            <v>Điện nhĩ châm điều trị hội chứng tiền đình</v>
          </cell>
          <cell r="H2284" t="str">
            <v>08.0162.0230</v>
          </cell>
        </row>
        <row r="2285">
          <cell r="G2285" t="str">
            <v>Điện nhĩ châm điều trị hội chứng tiền mãn kinh</v>
          </cell>
          <cell r="H2285" t="str">
            <v>08.0192.0230</v>
          </cell>
        </row>
        <row r="2286">
          <cell r="G2286" t="str">
            <v>Điện nhĩ châm điều trị hội chứng tự kỷ ở trẻ em</v>
          </cell>
          <cell r="H2286" t="str">
            <v>08.0181.0230</v>
          </cell>
        </row>
        <row r="2287">
          <cell r="G2287" t="str">
            <v>Điện nhĩ châm điều trị hội chứng vai gáy</v>
          </cell>
          <cell r="H2287" t="str">
            <v>08.0163.0230</v>
          </cell>
        </row>
        <row r="2288">
          <cell r="G2288" t="str">
            <v>Điện nhĩ châm điều trị huyết áp thấp</v>
          </cell>
          <cell r="H2288" t="str">
            <v>08.0165.0230</v>
          </cell>
        </row>
        <row r="2289">
          <cell r="G2289" t="str">
            <v>Điện nhĩ châm điều trị khàn tiếng</v>
          </cell>
          <cell r="H2289" t="str">
            <v>08.0197.0230</v>
          </cell>
        </row>
        <row r="2290">
          <cell r="G2290" t="str">
            <v>Điện nhĩ châm điều trị liệt chi dưới</v>
          </cell>
          <cell r="H2290" t="str">
            <v>08.0200.0230</v>
          </cell>
        </row>
        <row r="2291">
          <cell r="G2291" t="str">
            <v>Điện nhĩ châm điều trị liệt chi trên</v>
          </cell>
          <cell r="H2291" t="str">
            <v>08.0199.0230</v>
          </cell>
        </row>
        <row r="2292">
          <cell r="G2292" t="str">
            <v>Điện nhĩ châm điều trị liệt dây VII ngoại biên</v>
          </cell>
          <cell r="H2292" t="str">
            <v>08.0166.0230</v>
          </cell>
        </row>
        <row r="2293">
          <cell r="G2293" t="str">
            <v>Điện nhĩ châm điều trị liệt dương</v>
          </cell>
          <cell r="H2293" t="str">
            <v>08.0187.0230</v>
          </cell>
        </row>
        <row r="2294">
          <cell r="G2294" t="str">
            <v>Điện nhĩ châm điều trị liệt nửa người do tai biến mạch máu não</v>
          </cell>
          <cell r="H2294" t="str">
            <v>08.0177.0230</v>
          </cell>
        </row>
        <row r="2295">
          <cell r="G2295" t="str">
            <v>Điện nhĩ châm điều trị liệt rễ, đám rối dây thần kinh</v>
          </cell>
          <cell r="H2295" t="str">
            <v>08.0221.0230</v>
          </cell>
        </row>
        <row r="2296">
          <cell r="G2296" t="str">
            <v>Điện nhĩ châm điều trị liệt tứ chi do chấn thương cột sống</v>
          </cell>
          <cell r="H2296" t="str">
            <v>08.0195.0230</v>
          </cell>
        </row>
        <row r="2297">
          <cell r="G2297" t="str">
            <v>Điện nhĩ châm điều trị mất ngủ</v>
          </cell>
          <cell r="H2297" t="str">
            <v>08.0170.0230</v>
          </cell>
        </row>
        <row r="2298">
          <cell r="G2298" t="str">
            <v>Điện nhĩ châm điều trị nấc</v>
          </cell>
          <cell r="H2298" t="str">
            <v>08.0173.0230</v>
          </cell>
        </row>
        <row r="2299">
          <cell r="G2299" t="str">
            <v>Điện nhĩ châm điều trị nôn</v>
          </cell>
          <cell r="H2299" t="str">
            <v>08.0172.0230</v>
          </cell>
        </row>
        <row r="2300">
          <cell r="G2300" t="str">
            <v>Điện nhĩ châm điều trị phục hồi chức năng ở trẻ bại não</v>
          </cell>
          <cell r="H2300" t="str">
            <v>08.0183.0230</v>
          </cell>
        </row>
        <row r="2301">
          <cell r="G2301" t="str">
            <v>Điện nhĩ châm điều trị rối loạn cảm giác đầu chi</v>
          </cell>
          <cell r="H2301" t="str">
            <v>08.0198.0230</v>
          </cell>
        </row>
        <row r="2302">
          <cell r="G2302" t="str">
            <v>Điện nhĩ châm điều trị rối loạn cảm giác nông</v>
          </cell>
          <cell r="H2302" t="str">
            <v>08.0222.0230</v>
          </cell>
        </row>
        <row r="2303">
          <cell r="G2303" t="str">
            <v>Điện nhĩ châm điều trị rối loạn kinh nguyệt</v>
          </cell>
          <cell r="H2303" t="str">
            <v>08.0202.0230</v>
          </cell>
        </row>
        <row r="2304">
          <cell r="G2304" t="str">
            <v>Điện nhĩ châm điều trị rối loạn thần kinh chức năng sau chấn thương sọ não</v>
          </cell>
          <cell r="H2304" t="str">
            <v>08.0196.0230</v>
          </cell>
        </row>
        <row r="2305">
          <cell r="G2305" t="str">
            <v>Điện nhĩ châm điều trị rối loạn thần kinh thực vật</v>
          </cell>
          <cell r="H2305" t="str">
            <v>08.0223.0230</v>
          </cell>
        </row>
        <row r="2306">
          <cell r="G2306" t="str">
            <v>Điện nhĩ châm điều trị rối loạn tiêu hóa</v>
          </cell>
          <cell r="H2306" t="str">
            <v>08.0212.0230</v>
          </cell>
        </row>
        <row r="2307">
          <cell r="G2307" t="str">
            <v>Điện nhĩ châm điều trị rối loạn tiểu tiện</v>
          </cell>
          <cell r="H2307" t="str">
            <v>08.0188.0230</v>
          </cell>
        </row>
        <row r="2308">
          <cell r="G2308" t="str">
            <v>Điện nhĩ châm điều trị sa tử cung</v>
          </cell>
          <cell r="H2308" t="str">
            <v>08.0191.0230</v>
          </cell>
        </row>
        <row r="2309">
          <cell r="G2309" t="str">
            <v>Điện nhĩ châm điều trị tắc tia sữa</v>
          </cell>
          <cell r="H2309" t="str">
            <v>08.0167.0230</v>
          </cell>
        </row>
        <row r="2310">
          <cell r="G2310" t="str">
            <v>Điện nhĩ châm điều trị táo bón kéo dài</v>
          </cell>
          <cell r="H2310" t="str">
            <v>08.0208.0230</v>
          </cell>
        </row>
        <row r="2311">
          <cell r="G2311" t="str">
            <v>Điện nhĩ châm điều trị thất vận ngôn</v>
          </cell>
          <cell r="H2311" t="str">
            <v>08.0193.0230</v>
          </cell>
        </row>
        <row r="2312">
          <cell r="G2312" t="str">
            <v>Điện nhĩ châm điều trị thiểu năng tuần hoàn não mạn tính</v>
          </cell>
          <cell r="H2312" t="str">
            <v>08.0168.0230</v>
          </cell>
        </row>
        <row r="2313">
          <cell r="G2313" t="str">
            <v>Điện nhĩ châm điều trị thống kinh</v>
          </cell>
          <cell r="H2313" t="str">
            <v>08.0201.0230</v>
          </cell>
        </row>
        <row r="2314">
          <cell r="G2314" t="str">
            <v>Điện nhĩ châm điều trị ù tai</v>
          </cell>
          <cell r="H2314" t="str">
            <v>08.0219.0230</v>
          </cell>
        </row>
        <row r="2315">
          <cell r="G2315" t="str">
            <v>Điện nhĩ châm điều trị viêm bàng quang</v>
          </cell>
          <cell r="H2315" t="str">
            <v>08.0185.0230</v>
          </cell>
        </row>
        <row r="2316">
          <cell r="G2316" t="str">
            <v>Điện nhĩ châm điều trị viêm đa rễ, đa dây thần kinh</v>
          </cell>
          <cell r="H2316" t="str">
            <v>08.0226.0230</v>
          </cell>
        </row>
        <row r="2317">
          <cell r="G2317" t="str">
            <v>Điện nhĩ châm điều trị viêm kết mạc</v>
          </cell>
          <cell r="H2317" t="str">
            <v>08.0204.0230</v>
          </cell>
        </row>
        <row r="2318">
          <cell r="G2318" t="str">
            <v>Điện nhĩ châm điều trị viêm khớp dạng thấp</v>
          </cell>
          <cell r="H2318" t="str">
            <v>08.0215.0230</v>
          </cell>
        </row>
        <row r="2319">
          <cell r="G2319" t="str">
            <v>Điện nhĩ châm điều trị viêm mũi xoang</v>
          </cell>
          <cell r="H2319" t="str">
            <v>08.0209.0230</v>
          </cell>
        </row>
        <row r="2320">
          <cell r="G2320" t="str">
            <v>Điện nhĩ châm điều trị viêm quanh khớp vai</v>
          </cell>
          <cell r="H2320" t="str">
            <v>08.0216.0230</v>
          </cell>
        </row>
        <row r="2321">
          <cell r="G2321" t="str">
            <v>Điện nhĩ châm điều trị viêm thần kinh thị giác sau giai đoạn cấp</v>
          </cell>
          <cell r="H2321" t="str">
            <v>08.0205.0230</v>
          </cell>
        </row>
        <row r="2322">
          <cell r="G2322" t="str">
            <v>Điện nhĩ châm phục hồi chức năng cho trẻ bại liệt</v>
          </cell>
          <cell r="H2322" t="str">
            <v>08.0179.0230</v>
          </cell>
        </row>
        <row r="2323">
          <cell r="G2323" t="str">
            <v>Điều trị bằng điện phân thuốc</v>
          </cell>
          <cell r="H2323" t="str">
            <v>03.0772.0231</v>
          </cell>
        </row>
        <row r="2324">
          <cell r="G2324" t="str">
            <v>Điều trị bằng điện phân dẫn thuốc</v>
          </cell>
          <cell r="H2324" t="str">
            <v>17.0006.0231</v>
          </cell>
        </row>
        <row r="2325">
          <cell r="G2325" t="str">
            <v>Điều trị bằng dòng điện một chiều đều</v>
          </cell>
          <cell r="H2325" t="str">
            <v>17.0005.0231</v>
          </cell>
        </row>
        <row r="2326">
          <cell r="G2326" t="str">
            <v>Điều trị bằng điện trường cao áp</v>
          </cell>
          <cell r="H2326" t="str">
            <v>17.0027.0232</v>
          </cell>
        </row>
        <row r="2327">
          <cell r="G2327" t="str">
            <v>Điều trị bằng ion tĩnh điện</v>
          </cell>
          <cell r="H2327" t="str">
            <v>17.0028.0232</v>
          </cell>
        </row>
        <row r="2328">
          <cell r="G2328" t="str">
            <v>Điều trị bằng tĩnh điện trường</v>
          </cell>
          <cell r="H2328" t="str">
            <v>17.0030.0232</v>
          </cell>
        </row>
        <row r="2329">
          <cell r="G2329" t="str">
            <v>Điều trị bằng từ trường</v>
          </cell>
          <cell r="H2329" t="str">
            <v>17.0004.0232</v>
          </cell>
        </row>
        <row r="2330">
          <cell r="G2330" t="str">
            <v>Điều trị bằng điện vi dòng</v>
          </cell>
          <cell r="H2330" t="str">
            <v>17.0158.0233</v>
          </cell>
        </row>
        <row r="2331">
          <cell r="G2331" t="str">
            <v>Điều trị bằng các dòng điện xung</v>
          </cell>
          <cell r="H2331" t="str">
            <v>03.0773.0234</v>
          </cell>
        </row>
        <row r="2332">
          <cell r="G2332" t="str">
            <v>Điều trị bằng các dòng điện xung</v>
          </cell>
          <cell r="H2332" t="str">
            <v>17.0007.0234</v>
          </cell>
        </row>
        <row r="2333">
          <cell r="G2333" t="str">
            <v>Giác hơi</v>
          </cell>
          <cell r="H2333" t="str">
            <v>08.0485.0235</v>
          </cell>
        </row>
        <row r="2334">
          <cell r="G2334" t="str">
            <v>Giác hơi điều trị các chứng đau</v>
          </cell>
          <cell r="H2334" t="str">
            <v>08.0481.0235</v>
          </cell>
        </row>
        <row r="2335">
          <cell r="G2335" t="str">
            <v>Giác hơi điều trị cảm cúm</v>
          </cell>
          <cell r="H2335" t="str">
            <v>08.0482.0235</v>
          </cell>
        </row>
        <row r="2336">
          <cell r="G2336" t="str">
            <v>Giác hơi điều trị ngoại cảm phong hàn</v>
          </cell>
          <cell r="H2336" t="str">
            <v>08.0479.0235</v>
          </cell>
        </row>
        <row r="2337">
          <cell r="G2337" t="str">
            <v>Giác hơi điều trị ngoại cảm phong nhiệt</v>
          </cell>
          <cell r="H2337" t="str">
            <v>08.0480.0235</v>
          </cell>
        </row>
        <row r="2338">
          <cell r="G2338" t="str">
            <v>Điều trị bằng dòng giao thoa</v>
          </cell>
          <cell r="H2338" t="str">
            <v>17.0010.0236</v>
          </cell>
        </row>
        <row r="2339">
          <cell r="G2339" t="str">
            <v>Điều trị bằng tia hồng ngoại</v>
          </cell>
          <cell r="H2339" t="str">
            <v>03.0774.0237</v>
          </cell>
        </row>
        <row r="2340">
          <cell r="G2340" t="str">
            <v>Điều trị tổn thương bỏng bằng máy sưởi ấm bức xạ</v>
          </cell>
          <cell r="H2340" t="str">
            <v>11.0099.0237</v>
          </cell>
        </row>
        <row r="2341">
          <cell r="G2341" t="str">
            <v>Điều trị vết thương mạn tính bằng đèn hồng ngoại</v>
          </cell>
          <cell r="H2341" t="str">
            <v>11.0171.0237</v>
          </cell>
        </row>
        <row r="2342">
          <cell r="G2342" t="str">
            <v>Điều trị tắc tia sữa bằng sóng ngắn, hồng ngoại</v>
          </cell>
          <cell r="H2342" t="str">
            <v>13.0051.0237</v>
          </cell>
        </row>
        <row r="2343">
          <cell r="G2343" t="str">
            <v>Điều trị bằng tia hồng ngoại</v>
          </cell>
          <cell r="H2343" t="str">
            <v>17.0011.0237</v>
          </cell>
        </row>
        <row r="2344">
          <cell r="G2344" t="str">
            <v>Kéo nắn cột sống cổ</v>
          </cell>
          <cell r="H2344" t="str">
            <v>03.0274.0238</v>
          </cell>
        </row>
        <row r="2345">
          <cell r="G2345" t="str">
            <v>Kéo nắn cột sống thắt lưng</v>
          </cell>
          <cell r="H2345" t="str">
            <v>03.0275.0238</v>
          </cell>
        </row>
        <row r="2346">
          <cell r="G2346" t="str">
            <v>Kỹ thuật kéo giãn cho trẻ em bị vẹo cổ bẩm sinh</v>
          </cell>
          <cell r="H2346" t="str">
            <v>17.0175.0238</v>
          </cell>
        </row>
        <row r="2347">
          <cell r="G2347" t="str">
            <v>Kỹ thuật kéo nắn trị liệu</v>
          </cell>
          <cell r="H2347" t="str">
            <v>17.0078.0238</v>
          </cell>
        </row>
        <row r="2348">
          <cell r="G2348" t="str">
            <v>Kéo nắn cột sống cổ</v>
          </cell>
          <cell r="H2348" t="str">
            <v>08.0013.0238</v>
          </cell>
        </row>
        <row r="2349">
          <cell r="G2349" t="str">
            <v>Kéo nắn cột sống thắt lưng</v>
          </cell>
          <cell r="H2349" t="str">
            <v>08.0014.0238</v>
          </cell>
        </row>
        <row r="2350">
          <cell r="G2350" t="str">
            <v>Nắn bó trật khớp bằng phương pháp YHCT</v>
          </cell>
          <cell r="H2350" t="str">
            <v>08.0486.0238</v>
          </cell>
        </row>
        <row r="2351">
          <cell r="G2351" t="str">
            <v>Điều trị rối loạn đại tiện, tiểu tiện bằng phản hồi sinh học</v>
          </cell>
          <cell r="H2351" t="str">
            <v>03.0907.0239</v>
          </cell>
        </row>
        <row r="2352">
          <cell r="G2352" t="str">
            <v>Kỹ thuật can thiệp rối loạn đại tiện bằng phản hồi sinh học (biofeedback)</v>
          </cell>
          <cell r="H2352" t="str">
            <v>17.0135.0239</v>
          </cell>
        </row>
        <row r="2353">
          <cell r="G2353" t="str">
            <v>Kỹ thuật tập đường ruột cho người bệnh tổn thương tủy sống</v>
          </cell>
          <cell r="H2353" t="str">
            <v>17.0134.0240</v>
          </cell>
        </row>
        <row r="2354">
          <cell r="G2354" t="str">
            <v>Kỹ thuật sử dụng áo nẹp chỉnh hình cột sống ngực - thắt lưng TLSO (điều trị cong vẹo cột sống)</v>
          </cell>
          <cell r="H2354" t="str">
            <v>17.0147.0241</v>
          </cell>
        </row>
        <row r="2355">
          <cell r="G2355" t="str">
            <v>Kỹ thuật sử dụng áo nẹp chỉnh hình cột sống thắt lưng LSO (điều trị cong vẹo cột sống)</v>
          </cell>
          <cell r="H2355" t="str">
            <v>17.0148.0241</v>
          </cell>
        </row>
        <row r="2356">
          <cell r="G2356" t="str">
            <v>Kỹ thuật sử dụng chân giả dưới gối</v>
          </cell>
          <cell r="H2356" t="str">
            <v>17.0146.0241</v>
          </cell>
        </row>
        <row r="2357">
          <cell r="G2357" t="str">
            <v>Kỹ thuật sử dụng chân giả tháo khớp háng</v>
          </cell>
          <cell r="H2357" t="str">
            <v>17.0144.0241</v>
          </cell>
        </row>
        <row r="2358">
          <cell r="G2358" t="str">
            <v>Kỹ thuật sử dụng chân giả trên gối</v>
          </cell>
          <cell r="H2358" t="str">
            <v>17.0145.0241</v>
          </cell>
        </row>
        <row r="2359">
          <cell r="G2359" t="str">
            <v>Kỹ thuật sử dụng nẹp bàn chân FO</v>
          </cell>
          <cell r="H2359" t="str">
            <v>17.0153.0241</v>
          </cell>
        </row>
        <row r="2360">
          <cell r="G2360" t="str">
            <v>Kỹ thuật sử dụng nẹp chỉnh hình tư thế chân, tay cho người bệnh sau bỏng</v>
          </cell>
          <cell r="H2360" t="str">
            <v>17.0233.0241</v>
          </cell>
        </row>
        <row r="2361">
          <cell r="G2361" t="str">
            <v>Kỹ thuật sử dụng nẹp chỉnh hình tư thế cổ cho người bệnh sau bỏng</v>
          </cell>
          <cell r="H2361" t="str">
            <v>17.0232.0241</v>
          </cell>
        </row>
        <row r="2362">
          <cell r="G2362" t="str">
            <v>Kỹ thuật sử dụng nẹp cổ bàn chân AFO</v>
          </cell>
          <cell r="H2362" t="str">
            <v>17.0152.0241</v>
          </cell>
        </row>
        <row r="2363">
          <cell r="G2363" t="str">
            <v>Kỹ thuật sử dụng nẹp cổ bàn tay WHO</v>
          </cell>
          <cell r="H2363" t="str">
            <v>17.0149.0241</v>
          </cell>
        </row>
        <row r="2364">
          <cell r="G2364" t="str">
            <v>Kỹ thuật sử dụng nẹp dạng khớp háng (SWASH)</v>
          </cell>
          <cell r="H2364" t="str">
            <v>17.0143.0241</v>
          </cell>
        </row>
        <row r="2365">
          <cell r="G2365" t="str">
            <v>Kỹ thuật sử dụng nẹp gối cổ bàn chân KAFO</v>
          </cell>
          <cell r="H2365" t="str">
            <v>17.0151.0241</v>
          </cell>
        </row>
        <row r="2366">
          <cell r="G2366" t="str">
            <v>Kỹ thuật sử dụng nẹp trên gối có khớp háng HKAFO</v>
          </cell>
          <cell r="H2366" t="str">
            <v>17.0150.0241</v>
          </cell>
        </row>
        <row r="2367">
          <cell r="G2367" t="str">
            <v>Kỹ thuật sử dụng tay giả dưới khuỷu</v>
          </cell>
          <cell r="H2367" t="str">
            <v>17.0142.0241</v>
          </cell>
        </row>
        <row r="2368">
          <cell r="G2368" t="str">
            <v>Kỹ thuật sử dụng tay giả trên khuỷu</v>
          </cell>
          <cell r="H2368" t="str">
            <v>17.0141.0241</v>
          </cell>
        </row>
        <row r="2369">
          <cell r="G2369" t="str">
            <v>Thông tiểu ngắt quãng trong PHCN tổn thương tủy sống</v>
          </cell>
          <cell r="H2369" t="str">
            <v>03.0782.0242</v>
          </cell>
        </row>
        <row r="2370">
          <cell r="G2370" t="str">
            <v>Kỹ thuật thông tiểu ngắt quãng trong phục hồi chức năng tủy sống</v>
          </cell>
          <cell r="H2370" t="str">
            <v>17.0133.0242</v>
          </cell>
        </row>
        <row r="2371">
          <cell r="G2371" t="str">
            <v>Laser châm</v>
          </cell>
          <cell r="H2371" t="str">
            <v>03.0272.0243</v>
          </cell>
        </row>
        <row r="2372">
          <cell r="G2372" t="str">
            <v>Điều trị bằng laser công suất thấp</v>
          </cell>
          <cell r="H2372" t="str">
            <v>17.0012.0243</v>
          </cell>
        </row>
        <row r="2373">
          <cell r="G2373" t="str">
            <v>Điều trị bằng laser công suất thấp vào điểm vận động và huyệt đạo</v>
          </cell>
          <cell r="H2373" t="str">
            <v>17.0159.0243</v>
          </cell>
        </row>
        <row r="2374">
          <cell r="G2374" t="str">
            <v>laser châm</v>
          </cell>
          <cell r="H2374" t="str">
            <v>08.0011.0243</v>
          </cell>
        </row>
        <row r="2375">
          <cell r="G2375" t="str">
            <v>Điều trị vết thương chậm liền bằng laser he-ne</v>
          </cell>
          <cell r="H2375" t="str">
            <v>11.0120.0244</v>
          </cell>
        </row>
        <row r="2376">
          <cell r="G2376" t="str">
            <v>Điều trị vết thương mạn tính bằng chiếu tia plasma</v>
          </cell>
          <cell r="H2376" t="str">
            <v>11.0173.0244</v>
          </cell>
        </row>
        <row r="2377">
          <cell r="G2377" t="str">
            <v>laser nội mạch</v>
          </cell>
          <cell r="H2377" t="str">
            <v>03.0701.0245</v>
          </cell>
        </row>
        <row r="2378">
          <cell r="G2378" t="str">
            <v>Điều trị bằng laser công suất thấp nội mạch</v>
          </cell>
          <cell r="H2378" t="str">
            <v>17.0160.0245</v>
          </cell>
        </row>
        <row r="2379">
          <cell r="G2379" t="str">
            <v>Nắn, bó gãy xương cẳng chân bằng phương pháp YHCT</v>
          </cell>
          <cell r="H2379" t="str">
            <v>03.0279.0246</v>
          </cell>
        </row>
        <row r="2380">
          <cell r="G2380" t="str">
            <v>Nắn, bó gãy xương cẳng chân bằng phương pháp YHCT</v>
          </cell>
          <cell r="H2380" t="str">
            <v>08.0018.0246</v>
          </cell>
        </row>
        <row r="2381">
          <cell r="G2381" t="str">
            <v>Nắn, bó gãy xương cẳng tay bằng phương pháp YHCT</v>
          </cell>
          <cell r="H2381" t="str">
            <v>03.0277.0247</v>
          </cell>
        </row>
        <row r="2382">
          <cell r="G2382" t="str">
            <v>Nắn, bó gãy xương cẳng tay bằng phương pháp YHCT</v>
          </cell>
          <cell r="H2382" t="str">
            <v>08.0016.0247</v>
          </cell>
        </row>
        <row r="2383">
          <cell r="G2383" t="str">
            <v>Nắn, bó gãy xương cánh tay bằng phương pháp YHCT</v>
          </cell>
          <cell r="H2383" t="str">
            <v>03.0278.0248</v>
          </cell>
        </row>
        <row r="2384">
          <cell r="G2384" t="str">
            <v>Nắn, bó gãy xương cánh tay bằng phương pháp YHCT</v>
          </cell>
          <cell r="H2384" t="str">
            <v>08.0017.0248</v>
          </cell>
        </row>
        <row r="2385">
          <cell r="G2385" t="str">
            <v>Ngâm thuốc YHCT bộ phận</v>
          </cell>
          <cell r="H2385" t="str">
            <v>03.0285.0249</v>
          </cell>
        </row>
        <row r="2386">
          <cell r="G2386" t="str">
            <v>Ngâm thuốc YHCT toàn thân</v>
          </cell>
          <cell r="H2386" t="str">
            <v>03.0281.0249</v>
          </cell>
        </row>
        <row r="2387">
          <cell r="G2387" t="str">
            <v>Ngâm thuốc YHCT bộ phận</v>
          </cell>
          <cell r="H2387" t="str">
            <v>08.0024.0249</v>
          </cell>
        </row>
        <row r="2388">
          <cell r="G2388" t="str">
            <v>Ngâm thuốc YHCT toàn thân</v>
          </cell>
          <cell r="H2388" t="str">
            <v>08.0023.0249</v>
          </cell>
        </row>
        <row r="2389">
          <cell r="G2389" t="str">
            <v>Phong bế thần kinh bằng Phenol để điều trị co cứng cơ</v>
          </cell>
          <cell r="H2389" t="str">
            <v>17.0130.0250</v>
          </cell>
        </row>
        <row r="2390">
          <cell r="G2390" t="str">
            <v>Sắc thuốc thang</v>
          </cell>
          <cell r="H2390" t="str">
            <v>03.0284.0252</v>
          </cell>
        </row>
        <row r="2391">
          <cell r="G2391" t="str">
            <v>Sắc thuốc thang và đóng gói thuốc bằng máy</v>
          </cell>
          <cell r="H2391" t="str">
            <v>03.0276.0252</v>
          </cell>
        </row>
        <row r="2392">
          <cell r="G2392" t="str">
            <v>Sắc thuốc thang</v>
          </cell>
          <cell r="H2392" t="str">
            <v>08.0022.0252</v>
          </cell>
        </row>
        <row r="2393">
          <cell r="G2393" t="str">
            <v>Sắc thuốc thang và đóng gói thuốc bằng máy</v>
          </cell>
          <cell r="H2393" t="str">
            <v>08.0015.0252</v>
          </cell>
        </row>
        <row r="2394">
          <cell r="G2394" t="str">
            <v>Siêu âm điều trị</v>
          </cell>
          <cell r="H2394" t="str">
            <v>03.0708.0253</v>
          </cell>
        </row>
        <row r="2395">
          <cell r="G2395" t="str">
            <v>Điều trị sẹo bỏng bằng siêu âm kết hợp với thuốc</v>
          </cell>
          <cell r="H2395" t="str">
            <v>11.0124.0253</v>
          </cell>
        </row>
        <row r="2396">
          <cell r="G2396" t="str">
            <v>Điều trị bằng siêu âm</v>
          </cell>
          <cell r="H2396" t="str">
            <v>17.0008.0253</v>
          </cell>
        </row>
        <row r="2397">
          <cell r="G2397" t="str">
            <v>Điều trị bằng sóng ngắn và sóng cực ngắn</v>
          </cell>
          <cell r="H2397" t="str">
            <v>03.0705.0254</v>
          </cell>
        </row>
        <row r="2398">
          <cell r="G2398" t="str">
            <v>Điều trị tắc tia sữa bằng sóng ngắn, hồng ngoại</v>
          </cell>
          <cell r="H2398" t="str">
            <v>13.0051.0254</v>
          </cell>
        </row>
        <row r="2399">
          <cell r="G2399" t="str">
            <v>Điều trị bằng sóng cực ngắn</v>
          </cell>
          <cell r="H2399" t="str">
            <v>17.0002.0254</v>
          </cell>
        </row>
        <row r="2400">
          <cell r="G2400" t="str">
            <v>Điều trị bằng sóng ngắn</v>
          </cell>
          <cell r="H2400" t="str">
            <v>17.0001.0254</v>
          </cell>
        </row>
        <row r="2401">
          <cell r="G2401" t="str">
            <v>Điều trị bằng vi sóng</v>
          </cell>
          <cell r="H2401" t="str">
            <v>17.0003.0254</v>
          </cell>
        </row>
        <row r="2402">
          <cell r="G2402" t="str">
            <v>Điều trị mụn trứng cá bằng chiếu đèn LED</v>
          </cell>
          <cell r="H2402" t="str">
            <v>05.0107.0254</v>
          </cell>
        </row>
        <row r="2403">
          <cell r="G2403" t="str">
            <v>Điều trị bằng sóng xung kích</v>
          </cell>
          <cell r="H2403" t="str">
            <v>17.0009.0255</v>
          </cell>
        </row>
        <row r="2404">
          <cell r="G2404" t="str">
            <v>Tập do cứng khớp</v>
          </cell>
          <cell r="H2404" t="str">
            <v>17.0250.0256</v>
          </cell>
        </row>
        <row r="2405">
          <cell r="G2405" t="str">
            <v>Tập tri giác và nhận thức</v>
          </cell>
          <cell r="H2405" t="str">
            <v>17.0102.0258</v>
          </cell>
        </row>
        <row r="2406">
          <cell r="G2406" t="str">
            <v>Luyện tập dưỡng sinh</v>
          </cell>
          <cell r="H2406" t="str">
            <v>08.0028.0259</v>
          </cell>
        </row>
        <row r="2407">
          <cell r="G2407" t="str">
            <v>Tập giao tiếp (ngôn ngữ ký hiệu, hình ảnh…)</v>
          </cell>
          <cell r="H2407" t="str">
            <v>17.0108.0260</v>
          </cell>
        </row>
        <row r="2408">
          <cell r="G2408" t="str">
            <v>Tập luyện với ghế tập cơ 4 đầu đùi</v>
          </cell>
          <cell r="H2408" t="str">
            <v>03.0901.0261</v>
          </cell>
        </row>
        <row r="2409">
          <cell r="G2409" t="str">
            <v>Tập với ghế tập mạnh cơ tứ đầu đùi</v>
          </cell>
          <cell r="H2409" t="str">
            <v>17.0070.0261</v>
          </cell>
        </row>
        <row r="2410">
          <cell r="G2410" t="str">
            <v>Vận động trị liệu bàng quang</v>
          </cell>
          <cell r="H2410" t="str">
            <v>03.0130.0262</v>
          </cell>
        </row>
        <row r="2411">
          <cell r="G2411" t="str">
            <v>Tập mạnh cơ đáy chậu (cơ sàn chậu, pelvis floor)</v>
          </cell>
          <cell r="H2411" t="str">
            <v>17.0091.0262</v>
          </cell>
        </row>
        <row r="2412">
          <cell r="G2412" t="str">
            <v>Tập nuốt</v>
          </cell>
          <cell r="H2412" t="str">
            <v>17.0104.0263</v>
          </cell>
        </row>
        <row r="2413">
          <cell r="G2413" t="str">
            <v>Nghiệm pháp đánh giá rối loạn nuốt tại giường cho người bệnh tai biến mạch máu não</v>
          </cell>
          <cell r="H2413" t="str">
            <v>02.0479.0264</v>
          </cell>
        </row>
        <row r="2414">
          <cell r="G2414" t="str">
            <v>Tập nuốt</v>
          </cell>
          <cell r="H2414" t="str">
            <v>17.0104.0264</v>
          </cell>
        </row>
        <row r="2415">
          <cell r="G2415" t="str">
            <v>Sửa lỗi phát âm</v>
          </cell>
          <cell r="H2415" t="str">
            <v>03.0749.0265</v>
          </cell>
        </row>
        <row r="2416">
          <cell r="G2416" t="str">
            <v>Tập cho người thất ngôn</v>
          </cell>
          <cell r="H2416" t="str">
            <v>17.0109.0265</v>
          </cell>
        </row>
        <row r="2417">
          <cell r="G2417" t="str">
            <v>Tập sửa lỗi phát âm</v>
          </cell>
          <cell r="H2417" t="str">
            <v>17.0111.0265</v>
          </cell>
        </row>
        <row r="2418">
          <cell r="G2418" t="str">
            <v>Tập vận động đoạn chi 30 phút</v>
          </cell>
          <cell r="H2418" t="str">
            <v>03.0892.0266</v>
          </cell>
        </row>
        <row r="2419">
          <cell r="G2419" t="str">
            <v>Kỹ thuật tập tay và bàn tay cho người bệnh liệt nửa người</v>
          </cell>
          <cell r="H2419" t="str">
            <v>17.0033.0266</v>
          </cell>
        </row>
        <row r="2420">
          <cell r="G2420" t="str">
            <v>Tập vận động toàn thân 30 phút</v>
          </cell>
          <cell r="H2420" t="str">
            <v>03.0894.0267</v>
          </cell>
        </row>
        <row r="2421">
          <cell r="G2421" t="str">
            <v>Kỹ thuật tập đứng và đi cho người bệnh liệt nửa người</v>
          </cell>
          <cell r="H2421" t="str">
            <v>17.0034.0267</v>
          </cell>
        </row>
        <row r="2422">
          <cell r="G2422" t="str">
            <v>Tập điều hợp vận động</v>
          </cell>
          <cell r="H2422" t="str">
            <v>17.0090.0267</v>
          </cell>
        </row>
        <row r="2423">
          <cell r="G2423" t="str">
            <v>Tập đứng thăng bằng tĩnh và động</v>
          </cell>
          <cell r="H2423" t="str">
            <v>17.0039.0267</v>
          </cell>
        </row>
        <row r="2424">
          <cell r="G2424" t="str">
            <v>Tập ngồi thăng bằng tĩnh và động</v>
          </cell>
          <cell r="H2424" t="str">
            <v>17.0037.0267</v>
          </cell>
        </row>
        <row r="2425">
          <cell r="G2425" t="str">
            <v>Tập tạo thuận thần kinh cơ cảm thụ bản thể chức năng</v>
          </cell>
          <cell r="H2425" t="str">
            <v>17.0062.0267</v>
          </cell>
        </row>
        <row r="2426">
          <cell r="G2426" t="str">
            <v>Tập vận động có kháng trở</v>
          </cell>
          <cell r="H2426" t="str">
            <v>17.0056.0267</v>
          </cell>
        </row>
        <row r="2427">
          <cell r="G2427" t="str">
            <v>Tập vận động có trợ giúp</v>
          </cell>
          <cell r="H2427" t="str">
            <v>17.0053.0267</v>
          </cell>
        </row>
        <row r="2428">
          <cell r="G2428" t="str">
            <v>Tập vận động thụ động</v>
          </cell>
          <cell r="H2428" t="str">
            <v>17.0052.0267</v>
          </cell>
        </row>
        <row r="2429">
          <cell r="G2429" t="str">
            <v>Kỹ thuật tập đi trên máy Treadmill với nâng đỡ một phần trọng lượng</v>
          </cell>
          <cell r="H2429" t="str">
            <v>17.0187.0268</v>
          </cell>
        </row>
        <row r="2430">
          <cell r="G2430" t="str">
            <v>Kỹ thuật tập sử dụng và điều khiển xe lăn</v>
          </cell>
          <cell r="H2430" t="str">
            <v>17.0092.0268</v>
          </cell>
        </row>
        <row r="2431">
          <cell r="G2431" t="str">
            <v>Tập đi trên các địa hình khác nhau (dốc, sỏi, gồ ghề...)</v>
          </cell>
          <cell r="H2431" t="str">
            <v>17.0048.0268</v>
          </cell>
        </row>
        <row r="2432">
          <cell r="G2432" t="str">
            <v>Tập đi trên máy thảm lăn (Treadmill)</v>
          </cell>
          <cell r="H2432" t="str">
            <v>17.0046.0268</v>
          </cell>
        </row>
        <row r="2433">
          <cell r="G2433" t="str">
            <v>Tập đi với bàn xương cá</v>
          </cell>
          <cell r="H2433" t="str">
            <v>17.0045.0268</v>
          </cell>
        </row>
        <row r="2434">
          <cell r="G2434" t="str">
            <v>Tập đi với chân giả dưới gối</v>
          </cell>
          <cell r="H2434" t="str">
            <v>17.0050.0268</v>
          </cell>
        </row>
        <row r="2435">
          <cell r="G2435" t="str">
            <v>Tập đi với chân giả trên gối</v>
          </cell>
          <cell r="H2435" t="str">
            <v>17.0049.0268</v>
          </cell>
        </row>
        <row r="2436">
          <cell r="G2436" t="str">
            <v>Tập đi với gậy</v>
          </cell>
          <cell r="H2436" t="str">
            <v>17.0044.0268</v>
          </cell>
        </row>
        <row r="2437">
          <cell r="G2437" t="str">
            <v>Tập đi với khung tập đi</v>
          </cell>
          <cell r="H2437" t="str">
            <v>17.0042.0268</v>
          </cell>
        </row>
        <row r="2438">
          <cell r="G2438" t="str">
            <v>Tập đi với khung treo</v>
          </cell>
          <cell r="H2438" t="str">
            <v>17.0051.0268</v>
          </cell>
        </row>
        <row r="2439">
          <cell r="G2439" t="str">
            <v>Tập đi với nạng (nạng nách, nạng khuỷu)</v>
          </cell>
          <cell r="H2439" t="str">
            <v>17.0043.0268</v>
          </cell>
        </row>
        <row r="2440">
          <cell r="G2440" t="str">
            <v>Tập đi với thanh song song</v>
          </cell>
          <cell r="H2440" t="str">
            <v>17.0041.0268</v>
          </cell>
        </row>
        <row r="2441">
          <cell r="G2441" t="str">
            <v>Tập lên, xuống cầu thang</v>
          </cell>
          <cell r="H2441" t="str">
            <v>17.0047.0268</v>
          </cell>
        </row>
        <row r="2442">
          <cell r="G2442" t="str">
            <v>Tập thăng bằng với bàn bập bênh</v>
          </cell>
          <cell r="H2442" t="str">
            <v>17.0068.0268</v>
          </cell>
        </row>
        <row r="2443">
          <cell r="G2443" t="str">
            <v>Tập trong bồn bóng nhỏ</v>
          </cell>
          <cell r="H2443" t="str">
            <v>17.0059.0268</v>
          </cell>
        </row>
        <row r="2444">
          <cell r="G2444" t="str">
            <v>Tập vận động trên bóng</v>
          </cell>
          <cell r="H2444" t="str">
            <v>17.0058.0268</v>
          </cell>
        </row>
        <row r="2445">
          <cell r="G2445" t="str">
            <v>Tập vận động với các dụng cụ trợ giúp</v>
          </cell>
          <cell r="H2445" t="str">
            <v>17.0251.0268</v>
          </cell>
        </row>
        <row r="2446">
          <cell r="G2446" t="str">
            <v>Tập với bàn nghiêng</v>
          </cell>
          <cell r="H2446" t="str">
            <v>17.0072.0268</v>
          </cell>
        </row>
        <row r="2447">
          <cell r="G2447" t="str">
            <v>Tập với dụng cụ chèo thuyền</v>
          </cell>
          <cell r="H2447" t="str">
            <v>17.0067.0268</v>
          </cell>
        </row>
        <row r="2448">
          <cell r="G2448" t="str">
            <v>Tập với dụng cụ quay khớp vai</v>
          </cell>
          <cell r="H2448" t="str">
            <v>17.0066.0268</v>
          </cell>
        </row>
        <row r="2449">
          <cell r="G2449" t="str">
            <v>Tập với giàn treo các chi</v>
          </cell>
          <cell r="H2449" t="str">
            <v>17.0064.0268</v>
          </cell>
        </row>
        <row r="2450">
          <cell r="G2450" t="str">
            <v>Tập với máy tập thăng bằng</v>
          </cell>
          <cell r="H2450" t="str">
            <v>17.0069.0268</v>
          </cell>
        </row>
        <row r="2451">
          <cell r="G2451" t="str">
            <v>Tập với thang tường</v>
          </cell>
          <cell r="H2451" t="str">
            <v>17.0063.0268</v>
          </cell>
        </row>
        <row r="2452">
          <cell r="G2452" t="str">
            <v>Tập với hệ thống ròng rọc</v>
          </cell>
          <cell r="H2452" t="str">
            <v>03.0902.0269</v>
          </cell>
        </row>
        <row r="2453">
          <cell r="G2453" t="str">
            <v>Tập với ròng rọc</v>
          </cell>
          <cell r="H2453" t="str">
            <v>17.0065.0269</v>
          </cell>
        </row>
        <row r="2454">
          <cell r="G2454" t="str">
            <v>Tập với xe đạp tập</v>
          </cell>
          <cell r="H2454" t="str">
            <v>03.0903.0270</v>
          </cell>
        </row>
        <row r="2455">
          <cell r="G2455" t="str">
            <v>Tập với xe đạp tập</v>
          </cell>
          <cell r="H2455" t="str">
            <v>17.0071.0270</v>
          </cell>
        </row>
        <row r="2456">
          <cell r="G2456" t="str">
            <v>Thuỷ châm điều trị bại não</v>
          </cell>
          <cell r="H2456" t="str">
            <v>03.0539.0271</v>
          </cell>
        </row>
        <row r="2457">
          <cell r="G2457" t="str">
            <v>Thuỷ châm điều trị bệnh hố mắt</v>
          </cell>
          <cell r="H2457" t="str">
            <v>03.0557.0271</v>
          </cell>
        </row>
        <row r="2458">
          <cell r="G2458" t="str">
            <v>Thuỷ châm điều trị bệnh tự kỷ</v>
          </cell>
          <cell r="H2458" t="str">
            <v>03.0540.0271</v>
          </cell>
        </row>
        <row r="2459">
          <cell r="G2459" t="str">
            <v>Thuỷ châm điều trị bệnh vẩy nến</v>
          </cell>
          <cell r="H2459" t="str">
            <v>03.0576.0271</v>
          </cell>
        </row>
        <row r="2460">
          <cell r="G2460" t="str">
            <v>Thuỷ châm điều trị bí đái</v>
          </cell>
          <cell r="H2460" t="str">
            <v>03.0593.0271</v>
          </cell>
        </row>
        <row r="2461">
          <cell r="G2461" t="str">
            <v>Thuỷ châm điều trị bướu cổ đơn thuần</v>
          </cell>
          <cell r="H2461" t="str">
            <v>03.0596.0271</v>
          </cell>
        </row>
        <row r="2462">
          <cell r="G2462" t="str">
            <v>Thuỷ châm điều trị chứng tic</v>
          </cell>
          <cell r="H2462" t="str">
            <v>03.0584.0271</v>
          </cell>
        </row>
        <row r="2463">
          <cell r="G2463" t="str">
            <v>Thuỷ châm điều trị chứng ù tai</v>
          </cell>
          <cell r="H2463" t="str">
            <v>03.0541.0271</v>
          </cell>
        </row>
        <row r="2464">
          <cell r="G2464" t="str">
            <v>Thuỷ châm điều trị cơn đau quặn thận</v>
          </cell>
          <cell r="H2464" t="str">
            <v>03.0587.0271</v>
          </cell>
        </row>
        <row r="2465">
          <cell r="G2465" t="str">
            <v>Thuỷ châm điều trị đái dầm</v>
          </cell>
          <cell r="H2465" t="str">
            <v>03.0592.0271</v>
          </cell>
        </row>
        <row r="2466">
          <cell r="G2466" t="str">
            <v>Thuỷ châm điều trị đau dạ dày</v>
          </cell>
          <cell r="H2466" t="str">
            <v>03.0574.0271</v>
          </cell>
        </row>
        <row r="2467">
          <cell r="G2467" t="str">
            <v>Thuỷ châm điều trị đau đầu, đau nửa đầu</v>
          </cell>
          <cell r="H2467" t="str">
            <v>03.0549.0271</v>
          </cell>
        </row>
        <row r="2468">
          <cell r="G2468" t="str">
            <v>Thuỷ châm điều trị đau lưng</v>
          </cell>
          <cell r="H2468" t="str">
            <v>03.0580.0271</v>
          </cell>
        </row>
        <row r="2469">
          <cell r="G2469" t="str">
            <v>Thuỷ châm điều trị đau mỏi cơ</v>
          </cell>
          <cell r="H2469" t="str">
            <v>03.0581.0271</v>
          </cell>
        </row>
        <row r="2470">
          <cell r="G2470" t="str">
            <v>Thuỷ châm điều trị đau ngực, sườn</v>
          </cell>
          <cell r="H2470" t="str">
            <v>03.0571.0271</v>
          </cell>
        </row>
        <row r="2471">
          <cell r="G2471" t="str">
            <v>Thuỷ châm điều trị đau răng</v>
          </cell>
          <cell r="H2471" t="str">
            <v>03.0601.0271</v>
          </cell>
        </row>
        <row r="2472">
          <cell r="G2472" t="str">
            <v>Thuỷ châm điều trị đau thần kinh liên sườn</v>
          </cell>
          <cell r="H2472" t="str">
            <v>03.0570.0271</v>
          </cell>
        </row>
        <row r="2473">
          <cell r="G2473" t="str">
            <v>Thuỷ châm điều trị đau thần kinh toạ</v>
          </cell>
          <cell r="H2473" t="str">
            <v>03.0538.0271</v>
          </cell>
        </row>
        <row r="2474">
          <cell r="G2474" t="str">
            <v>Thuỷ châm điều trị đau vùng ngực</v>
          </cell>
          <cell r="H2474" t="str">
            <v>03.0569.0271</v>
          </cell>
        </row>
        <row r="2475">
          <cell r="G2475" t="str">
            <v>Thuỷ châm điều trị dị ứng</v>
          </cell>
          <cell r="H2475" t="str">
            <v>03.0577.0271</v>
          </cell>
        </row>
        <row r="2476">
          <cell r="G2476" t="str">
            <v>Thuỷ châm điều trị động kinh</v>
          </cell>
          <cell r="H2476" t="str">
            <v>03.0548.0271</v>
          </cell>
        </row>
        <row r="2477">
          <cell r="G2477" t="str">
            <v>Thuỷ châm điều trị giảm đau do ung thư</v>
          </cell>
          <cell r="H2477" t="str">
            <v>03.0600.0271</v>
          </cell>
        </row>
        <row r="2478">
          <cell r="G2478" t="str">
            <v>Thuỷ châm điều trị giảm đau sau phẫu thuật</v>
          </cell>
          <cell r="H2478" t="str">
            <v>03.0599.0271</v>
          </cell>
        </row>
        <row r="2479">
          <cell r="G2479" t="str">
            <v>Thuỷ châm điều trị giảm khứu giác</v>
          </cell>
          <cell r="H2479" t="str">
            <v>03.0542.0271</v>
          </cell>
        </row>
        <row r="2480">
          <cell r="G2480" t="str">
            <v>Thuỷ châm điều trị giảm thị lực</v>
          </cell>
          <cell r="H2480" t="str">
            <v>03.0560.0271</v>
          </cell>
        </row>
        <row r="2481">
          <cell r="G2481" t="str">
            <v>Thuỷ châm điều trị giảm thính lực</v>
          </cell>
          <cell r="H2481" t="str">
            <v>03.0562.0271</v>
          </cell>
        </row>
        <row r="2482">
          <cell r="G2482" t="str">
            <v>Thuỷ châm điều trị hen phế quản</v>
          </cell>
          <cell r="H2482" t="str">
            <v>03.0566.0271</v>
          </cell>
        </row>
        <row r="2483">
          <cell r="G2483" t="str">
            <v>Thuỷ châm điều trị hội chứng ngoại tháp</v>
          </cell>
          <cell r="H2483" t="str">
            <v>03.0547.0271</v>
          </cell>
        </row>
        <row r="2484">
          <cell r="G2484" t="str">
            <v>Thuỷ châm điều trị hội chứng tiền đình</v>
          </cell>
          <cell r="H2484" t="str">
            <v>03.0561.0271</v>
          </cell>
        </row>
        <row r="2485">
          <cell r="G2485" t="str">
            <v>Thuỷ châm điều trị hội chứng tiền đình</v>
          </cell>
          <cell r="H2485" t="str">
            <v>03.0602.0271</v>
          </cell>
        </row>
        <row r="2486">
          <cell r="G2486" t="str">
            <v>Thuỷ châm điều trị hội chứng vai gáy</v>
          </cell>
          <cell r="H2486" t="str">
            <v>03.0583.0271</v>
          </cell>
        </row>
        <row r="2487">
          <cell r="G2487" t="str">
            <v>Thuỷ châm điều trị huyết áp thấp</v>
          </cell>
          <cell r="H2487" t="str">
            <v>03.0568.0271</v>
          </cell>
        </row>
        <row r="2488">
          <cell r="G2488" t="str">
            <v>Thuỷ châm điều trị khàn tiếng</v>
          </cell>
          <cell r="H2488" t="str">
            <v>03.0544.0271</v>
          </cell>
        </row>
        <row r="2489">
          <cell r="G2489" t="str">
            <v>Thuỷ châm điều trị lác</v>
          </cell>
          <cell r="H2489" t="str">
            <v>03.0559.0271</v>
          </cell>
        </row>
        <row r="2490">
          <cell r="G2490" t="str">
            <v>Thuỷ châm điều trị liệt</v>
          </cell>
          <cell r="H2490" t="str">
            <v>03.0532.0271</v>
          </cell>
        </row>
        <row r="2491">
          <cell r="G2491" t="str">
            <v>Thuỷ châm điều trị liệt chi dưới</v>
          </cell>
          <cell r="H2491" t="str">
            <v>03.0534.0271</v>
          </cell>
        </row>
        <row r="2492">
          <cell r="G2492" t="str">
            <v>Thuỷ châm điều trị liệt chi trên</v>
          </cell>
          <cell r="H2492" t="str">
            <v>03.0533.0271</v>
          </cell>
        </row>
        <row r="2493">
          <cell r="G2493" t="str">
            <v>Thuỷ châm điều trị liệt dây thần kinh số VII ngoại biên</v>
          </cell>
          <cell r="H2493" t="str">
            <v>03.0555.0271</v>
          </cell>
        </row>
        <row r="2494">
          <cell r="G2494" t="str">
            <v>Thuỷ châm điều trị liệt do bệnh của cơ</v>
          </cell>
          <cell r="H2494" t="str">
            <v>03.0536.0271</v>
          </cell>
        </row>
        <row r="2495">
          <cell r="G2495" t="str">
            <v>Thuỷ châm điều trị liệt nửa người</v>
          </cell>
          <cell r="H2495" t="str">
            <v>03.0535.0271</v>
          </cell>
        </row>
        <row r="2496">
          <cell r="G2496" t="str">
            <v>Thuỷ châm điều trị liệt tứ chi do chấn thương cột sống</v>
          </cell>
          <cell r="H2496" t="str">
            <v>03.0598.0271</v>
          </cell>
        </row>
        <row r="2497">
          <cell r="G2497" t="str">
            <v>Thuỷ châm điều trị mất ngủ</v>
          </cell>
          <cell r="H2497" t="str">
            <v>03.0550.0271</v>
          </cell>
        </row>
        <row r="2498">
          <cell r="G2498" t="str">
            <v>Thuỷ châm điều trị nôn, nấc</v>
          </cell>
          <cell r="H2498" t="str">
            <v>03.0575.0271</v>
          </cell>
        </row>
        <row r="2499">
          <cell r="G2499" t="str">
            <v>Thuỷ châm điều trị rối loạn cảm giác</v>
          </cell>
          <cell r="H2499" t="str">
            <v>03.0591.0271</v>
          </cell>
        </row>
        <row r="2500">
          <cell r="G2500" t="str">
            <v>Thuỷ châm điều trị rối loạn cảm giác đầu chi</v>
          </cell>
          <cell r="H2500" t="str">
            <v>03.0585.0271</v>
          </cell>
        </row>
        <row r="2501">
          <cell r="G2501" t="str">
            <v>Thuỷ châm điều trị rối loạn chức năng do chấn thương sọ não</v>
          </cell>
          <cell r="H2501" t="str">
            <v>03.0597.0271</v>
          </cell>
        </row>
        <row r="2502">
          <cell r="G2502" t="str">
            <v>Thuỷ châm điều trị rối loạn đại, tiểu tiện</v>
          </cell>
          <cell r="H2502" t="str">
            <v>03.0588.0271</v>
          </cell>
        </row>
        <row r="2503">
          <cell r="G2503" t="str">
            <v>Thuỷ châm điều trị rối loạn thần kinh thực vật</v>
          </cell>
          <cell r="H2503" t="str">
            <v>03.0594.0271</v>
          </cell>
        </row>
        <row r="2504">
          <cell r="G2504" t="str">
            <v>Thuỷ châm điều trị rối loạn tiêu hóa</v>
          </cell>
          <cell r="H2504" t="str">
            <v>03.0590.0271</v>
          </cell>
        </row>
        <row r="2505">
          <cell r="G2505" t="str">
            <v>Thuỷ châm điều trị rối loạn vận ngôn</v>
          </cell>
          <cell r="H2505" t="str">
            <v>03.0543.0271</v>
          </cell>
        </row>
        <row r="2506">
          <cell r="G2506" t="str">
            <v>Thuỷ châm điều trị sa dạ dày</v>
          </cell>
          <cell r="H2506" t="str">
            <v>03.0573.0271</v>
          </cell>
        </row>
        <row r="2507">
          <cell r="G2507" t="str">
            <v>Thủy châm điều trị sa trực tràng</v>
          </cell>
          <cell r="H2507" t="str">
            <v>03.4183.0271</v>
          </cell>
        </row>
        <row r="2508">
          <cell r="G2508" t="str">
            <v>Thuỷ châm điều trị stress</v>
          </cell>
          <cell r="H2508" t="str">
            <v>03.0551.0271</v>
          </cell>
        </row>
        <row r="2509">
          <cell r="G2509" t="str">
            <v>Thuỷ châm điều trị sụp mi</v>
          </cell>
          <cell r="H2509" t="str">
            <v>03.0556.0271</v>
          </cell>
        </row>
        <row r="2510">
          <cell r="G2510" t="str">
            <v>Thuỷ châm điều trị tăng huyết áp</v>
          </cell>
          <cell r="H2510" t="str">
            <v>03.0567.0271</v>
          </cell>
        </row>
        <row r="2511">
          <cell r="G2511" t="str">
            <v>Thuỷ châm điều trị táo bón</v>
          </cell>
          <cell r="H2511" t="str">
            <v>03.0589.0271</v>
          </cell>
        </row>
        <row r="2512">
          <cell r="G2512" t="str">
            <v>Thuỷ châm điều trị teo cơ</v>
          </cell>
          <cell r="H2512" t="str">
            <v>03.0537.0271</v>
          </cell>
        </row>
        <row r="2513">
          <cell r="G2513" t="str">
            <v>Thuỷ châm điều trị thất ngôn</v>
          </cell>
          <cell r="H2513" t="str">
            <v>03.0563.0271</v>
          </cell>
        </row>
        <row r="2514">
          <cell r="G2514" t="str">
            <v>Thuỷ châm điều trị thiếu máu não mạn tính</v>
          </cell>
          <cell r="H2514" t="str">
            <v>03.0552.0271</v>
          </cell>
        </row>
        <row r="2515">
          <cell r="G2515" t="str">
            <v>Thuỷ châm điều trị thoái hóa khớp</v>
          </cell>
          <cell r="H2515" t="str">
            <v>03.0579.0271</v>
          </cell>
        </row>
        <row r="2516">
          <cell r="G2516" t="str">
            <v>Thuỷ châm điều trị tổn thương dây thần kinh V</v>
          </cell>
          <cell r="H2516" t="str">
            <v>03.0554.0271</v>
          </cell>
        </row>
        <row r="2517">
          <cell r="G2517" t="str">
            <v>Thuỷ châm điều trị tổn thương rễ, đám rối và dây thần kinh</v>
          </cell>
          <cell r="H2517" t="str">
            <v>03.0553.0271</v>
          </cell>
        </row>
        <row r="2518">
          <cell r="G2518" t="str">
            <v>Thuỷ châm điều trị trĩ</v>
          </cell>
          <cell r="H2518" t="str">
            <v>03.0572.0271</v>
          </cell>
        </row>
        <row r="2519">
          <cell r="G2519" t="str">
            <v>Thuỷ châm điều trị viêm co cứng cơ delta</v>
          </cell>
          <cell r="H2519" t="str">
            <v>03.0586.0271</v>
          </cell>
        </row>
        <row r="2520">
          <cell r="G2520" t="str">
            <v>Thuỷ châm điều trị viêm khớp dạng thấp</v>
          </cell>
          <cell r="H2520" t="str">
            <v>03.0578.0271</v>
          </cell>
        </row>
        <row r="2521">
          <cell r="G2521" t="str">
            <v>Thuỷ châm điều trị viêm mũi dị ứng</v>
          </cell>
          <cell r="H2521" t="str">
            <v>03.0565.0271</v>
          </cell>
        </row>
        <row r="2522">
          <cell r="G2522" t="str">
            <v>Thuỷ châm điều trị viêm quanh khớp vai</v>
          </cell>
          <cell r="H2522" t="str">
            <v>03.0582.0271</v>
          </cell>
        </row>
        <row r="2523">
          <cell r="G2523" t="str">
            <v>Thuỷ châm điều trị viêm thần kinh thị giác sau giai đoạn cấp</v>
          </cell>
          <cell r="H2523" t="str">
            <v>03.0558.0271</v>
          </cell>
        </row>
        <row r="2524">
          <cell r="G2524" t="str">
            <v>Thuỷ châm điều trị viêm xoang</v>
          </cell>
          <cell r="H2524" t="str">
            <v>03.0564.0271</v>
          </cell>
        </row>
        <row r="2525">
          <cell r="G2525" t="str">
            <v>Thủy châm</v>
          </cell>
          <cell r="H2525" t="str">
            <v>08.0006.0271</v>
          </cell>
        </row>
        <row r="2526">
          <cell r="G2526" t="str">
            <v>Thuỷ châm điều trị bại liệt trẻ em</v>
          </cell>
          <cell r="H2526" t="str">
            <v>08.0338.0271</v>
          </cell>
        </row>
        <row r="2527">
          <cell r="G2527" t="str">
            <v>Thuỷ châm điều trị bệnh tự kỷ ở trẻ em</v>
          </cell>
          <cell r="H2527" t="str">
            <v>08.0341.0271</v>
          </cell>
        </row>
        <row r="2528">
          <cell r="G2528" t="str">
            <v>Thuỷ châm điều trị bệnh viêm mũi dị ứng</v>
          </cell>
          <cell r="H2528" t="str">
            <v>08.0336.0271</v>
          </cell>
        </row>
        <row r="2529">
          <cell r="G2529" t="str">
            <v>Thuỷ châm điều trị bí đái cơ năng</v>
          </cell>
          <cell r="H2529" t="str">
            <v>08.0388.0271</v>
          </cell>
        </row>
        <row r="2530">
          <cell r="G2530" t="str">
            <v>Thuỷ châm điều trị cảm mạo, cúm</v>
          </cell>
          <cell r="H2530" t="str">
            <v>08.0327.0271</v>
          </cell>
        </row>
        <row r="2531">
          <cell r="G2531" t="str">
            <v>Thuỷ châm điều trị chậm phát triển trí tuệ ở trẻ bại não</v>
          </cell>
          <cell r="H2531" t="str">
            <v>08.0343.0271</v>
          </cell>
        </row>
        <row r="2532">
          <cell r="G2532" t="str">
            <v>Thuỷ châm điều trị cơn động kinh cục bộ</v>
          </cell>
          <cell r="H2532" t="str">
            <v>08.0345.0271</v>
          </cell>
        </row>
        <row r="2533">
          <cell r="G2533" t="str">
            <v>Thuỷ châm điều trị đái dầm</v>
          </cell>
          <cell r="H2533" t="str">
            <v>08.0350.0271</v>
          </cell>
        </row>
        <row r="2534">
          <cell r="G2534" t="str">
            <v>Thuỷ châm điều trị đau đầu, đau nửa đầu</v>
          </cell>
          <cell r="H2534" t="str">
            <v>08.0323.0271</v>
          </cell>
        </row>
        <row r="2535">
          <cell r="G2535" t="str">
            <v>Thuỷ châm điều trị đau dây thần kinh liên sườn</v>
          </cell>
          <cell r="H2535" t="str">
            <v>08.0357.0271</v>
          </cell>
        </row>
        <row r="2536">
          <cell r="G2536" t="str">
            <v>Thuỷ châm điều trị đau dây V</v>
          </cell>
          <cell r="H2536" t="str">
            <v>08.0359.0271</v>
          </cell>
        </row>
        <row r="2537">
          <cell r="G2537" t="str">
            <v>Thuỷ châm điều trị đau do thoái hóa khớp</v>
          </cell>
          <cell r="H2537" t="str">
            <v>08.0376.0271</v>
          </cell>
        </row>
        <row r="2538">
          <cell r="G2538" t="str">
            <v>Thuỷ châm điều trị đau hố mắt</v>
          </cell>
          <cell r="H2538" t="str">
            <v>08.0380.0271</v>
          </cell>
        </row>
        <row r="2539">
          <cell r="G2539" t="str">
            <v>Thuỷ châm điều trị đau liệt tứ chi do chấn thương cột sống</v>
          </cell>
          <cell r="H2539" t="str">
            <v>08.0360.0271</v>
          </cell>
        </row>
        <row r="2540">
          <cell r="G2540" t="str">
            <v>Thuỷ châm điều trị đau lưng</v>
          </cell>
          <cell r="H2540" t="str">
            <v>08.0378.0271</v>
          </cell>
        </row>
        <row r="2541">
          <cell r="G2541" t="str">
            <v>Thuỷ châm điều trị đau răng</v>
          </cell>
          <cell r="H2541" t="str">
            <v>08.0373.0271</v>
          </cell>
        </row>
        <row r="2542">
          <cell r="G2542" t="str">
            <v>Thuỷ châm điều trị đau vai gáy</v>
          </cell>
          <cell r="H2542" t="str">
            <v>08.0352.0271</v>
          </cell>
        </row>
        <row r="2543">
          <cell r="G2543" t="str">
            <v>Thuỷ châm điều trị di tinh</v>
          </cell>
          <cell r="H2543" t="str">
            <v>08.0385.0271</v>
          </cell>
        </row>
        <row r="2544">
          <cell r="G2544" t="str">
            <v>Thuỷ châm điều trị giảm thị lực</v>
          </cell>
          <cell r="H2544" t="str">
            <v>08.0383.0271</v>
          </cell>
        </row>
        <row r="2545">
          <cell r="G2545" t="str">
            <v>Thuỷ châm điều trị giảm thính lực</v>
          </cell>
          <cell r="H2545" t="str">
            <v>08.0339.0271</v>
          </cell>
        </row>
        <row r="2546">
          <cell r="G2546" t="str">
            <v>Thuỷ châm điều trị hen phế quản</v>
          </cell>
          <cell r="H2546" t="str">
            <v>08.0353.0271</v>
          </cell>
        </row>
        <row r="2547">
          <cell r="G2547" t="str">
            <v>Thuỷ châm điều trị hội chứng dạ dày tá tràng</v>
          </cell>
          <cell r="H2547" t="str">
            <v>08.0331.0271</v>
          </cell>
        </row>
        <row r="2548">
          <cell r="G2548" t="str">
            <v>Thuỷ châm điều trị hội chứng ngoại tháp</v>
          </cell>
          <cell r="H2548" t="str">
            <v>08.0362.0271</v>
          </cell>
        </row>
        <row r="2549">
          <cell r="G2549" t="str">
            <v>Thuỷ châm điều trị hội chứng stress</v>
          </cell>
          <cell r="H2549" t="str">
            <v>08.0325.0271</v>
          </cell>
        </row>
        <row r="2550">
          <cell r="G2550" t="str">
            <v>Thuỷ châm điều trị hội chứng thắt lưng- hông</v>
          </cell>
          <cell r="H2550" t="str">
            <v>08.0322.0271</v>
          </cell>
        </row>
        <row r="2551">
          <cell r="G2551" t="str">
            <v>Thuỷ châm điều trị hội chứng tiền đình</v>
          </cell>
          <cell r="H2551" t="str">
            <v>08.0351.0271</v>
          </cell>
        </row>
        <row r="2552">
          <cell r="G2552" t="str">
            <v>Thuỷ châm điều trị hội chứng tiền mãn kinh</v>
          </cell>
          <cell r="H2552" t="str">
            <v>08.0347.0271</v>
          </cell>
        </row>
        <row r="2553">
          <cell r="G2553" t="str">
            <v>Thuỷ châm điều trị huyết áp thấp</v>
          </cell>
          <cell r="H2553" t="str">
            <v>08.0354.0271</v>
          </cell>
        </row>
        <row r="2554">
          <cell r="G2554" t="str">
            <v>Thuỷ châm điều trị khàn tiếng</v>
          </cell>
          <cell r="H2554" t="str">
            <v>08.0363.0271</v>
          </cell>
        </row>
        <row r="2555">
          <cell r="G2555" t="str">
            <v>Thuỷ châm điều trị lác cơ năng</v>
          </cell>
          <cell r="H2555" t="str">
            <v>08.0382.0271</v>
          </cell>
        </row>
        <row r="2556">
          <cell r="G2556" t="str">
            <v>Thuỷ châm điều trị liệt chi trên</v>
          </cell>
          <cell r="H2556" t="str">
            <v>08.0365.0271</v>
          </cell>
        </row>
        <row r="2557">
          <cell r="G2557" t="str">
            <v>Thuỷ châm điều trị liệt dây thần kinh VII ngoại biên</v>
          </cell>
          <cell r="H2557" t="str">
            <v>08.0356.0271</v>
          </cell>
        </row>
        <row r="2558">
          <cell r="G2558" t="str">
            <v>Thuỷ châm điều trị liệt do tổn thương đám rối cánh tay ở trẻ em</v>
          </cell>
          <cell r="H2558" t="str">
            <v>08.0342.0271</v>
          </cell>
        </row>
        <row r="2559">
          <cell r="G2559" t="str">
            <v>Thuỷ châm điều trị liệt dương</v>
          </cell>
          <cell r="H2559" t="str">
            <v>08.0386.0271</v>
          </cell>
        </row>
        <row r="2560">
          <cell r="G2560" t="str">
            <v>Thuỷ châm điều trị liệt hai chi dưới</v>
          </cell>
          <cell r="H2560" t="str">
            <v>08.0366.0271</v>
          </cell>
        </row>
        <row r="2561">
          <cell r="G2561" t="str">
            <v>Thuỷ châm điều trị liệt nửa người do tai biến mạch máu não</v>
          </cell>
          <cell r="H2561" t="str">
            <v>08.0330.0271</v>
          </cell>
        </row>
        <row r="2562">
          <cell r="G2562" t="str">
            <v>Thuỷ châm điều trị liệt trẻ em</v>
          </cell>
          <cell r="H2562" t="str">
            <v>08.0340.0271</v>
          </cell>
        </row>
        <row r="2563">
          <cell r="G2563" t="str">
            <v>Thuỷ châm điều trị loạn chức năng do chấn thương sọ não</v>
          </cell>
          <cell r="H2563" t="str">
            <v>08.0361.0271</v>
          </cell>
        </row>
        <row r="2564">
          <cell r="G2564" t="str">
            <v>Thuỷ châm điều trị mất ngủ</v>
          </cell>
          <cell r="H2564" t="str">
            <v>08.0324.0271</v>
          </cell>
        </row>
        <row r="2565">
          <cell r="G2565" t="str">
            <v>Thuỷ châm điều trị mày đay</v>
          </cell>
          <cell r="H2565" t="str">
            <v>08.0335.0271</v>
          </cell>
        </row>
        <row r="2566">
          <cell r="G2566" t="str">
            <v>Thuỷ châm điều trị nấc</v>
          </cell>
          <cell r="H2566" t="str">
            <v>08.0326.0271</v>
          </cell>
        </row>
        <row r="2567">
          <cell r="G2567" t="str">
            <v>Thuỷ châm điều trị phục hồi chức năng vận động ở trẻ bại não</v>
          </cell>
          <cell r="H2567" t="str">
            <v>08.0344.0271</v>
          </cell>
        </row>
        <row r="2568">
          <cell r="G2568" t="str">
            <v>Thuỷ châm điều trị rối loạn cảm giác đầu chi</v>
          </cell>
          <cell r="H2568" t="str">
            <v>08.0364.0271</v>
          </cell>
        </row>
        <row r="2569">
          <cell r="G2569" t="str">
            <v>Thuỷ châm điều trị rối loạn kinh nguyệt</v>
          </cell>
          <cell r="H2569" t="str">
            <v>08.0349.0271</v>
          </cell>
        </row>
        <row r="2570">
          <cell r="G2570" t="str">
            <v>Thuỷ châm điều trị rối loạn tiêu hóa</v>
          </cell>
          <cell r="H2570" t="str">
            <v>08.0372.0271</v>
          </cell>
        </row>
        <row r="2571">
          <cell r="G2571" t="str">
            <v>Thuỷ châm điều trị rối loạn tiểu tiện</v>
          </cell>
          <cell r="H2571" t="str">
            <v>08.0387.0271</v>
          </cell>
        </row>
        <row r="2572">
          <cell r="G2572" t="str">
            <v>Thuỷ châm điều trị sa dạ dày</v>
          </cell>
          <cell r="H2572" t="str">
            <v>08.0332.0271</v>
          </cell>
        </row>
        <row r="2573">
          <cell r="G2573" t="str">
            <v>Thuỷ châm điều trị sa tử cung</v>
          </cell>
          <cell r="H2573" t="str">
            <v>08.0346.0271</v>
          </cell>
        </row>
        <row r="2574">
          <cell r="G2574" t="str">
            <v>Thuỷ châm điều trị sụp mi</v>
          </cell>
          <cell r="H2574" t="str">
            <v>08.0367.0271</v>
          </cell>
        </row>
        <row r="2575">
          <cell r="G2575" t="str">
            <v>Thuỷ châm điều trị sụp mi</v>
          </cell>
          <cell r="H2575" t="str">
            <v>08.0379.0271</v>
          </cell>
        </row>
        <row r="2576">
          <cell r="G2576" t="str">
            <v>Thuỷ châm điều trị tâm căn suy nhược</v>
          </cell>
          <cell r="H2576" t="str">
            <v>08.0337.0271</v>
          </cell>
        </row>
        <row r="2577">
          <cell r="G2577" t="str">
            <v>Thuỷ châm điều trị táo bón kéo dài</v>
          </cell>
          <cell r="H2577" t="str">
            <v>08.0374.0271</v>
          </cell>
        </row>
        <row r="2578">
          <cell r="G2578" t="str">
            <v>Thuỷ châm điều trị thất vận ngôn</v>
          </cell>
          <cell r="H2578" t="str">
            <v>08.0358.0271</v>
          </cell>
        </row>
        <row r="2579">
          <cell r="G2579" t="str">
            <v>Thuỷ châm điều trị thiểu năng tuần hoàn não mạn tính</v>
          </cell>
          <cell r="H2579" t="str">
            <v>08.0355.0271</v>
          </cell>
        </row>
        <row r="2580">
          <cell r="G2580" t="str">
            <v>Thuỷ châm điều trị thống kinh</v>
          </cell>
          <cell r="H2580" t="str">
            <v>08.0348.0271</v>
          </cell>
        </row>
        <row r="2581">
          <cell r="G2581" t="str">
            <v>Thuỷ châm điều trị trĩ</v>
          </cell>
          <cell r="H2581" t="str">
            <v>08.0333.0271</v>
          </cell>
        </row>
        <row r="2582">
          <cell r="G2582" t="str">
            <v>Thuỷ châm điều trị viêm amydan</v>
          </cell>
          <cell r="H2582" t="str">
            <v>08.0328.0271</v>
          </cell>
        </row>
        <row r="2583">
          <cell r="G2583" t="str">
            <v>Thuỷ châm điều trị viêm bàng quang</v>
          </cell>
          <cell r="H2583" t="str">
            <v>08.0384.0271</v>
          </cell>
        </row>
        <row r="2584">
          <cell r="G2584" t="str">
            <v>Thuỷ châm điều trị viêm mũi xoang</v>
          </cell>
          <cell r="H2584" t="str">
            <v>08.0371.0271</v>
          </cell>
        </row>
        <row r="2585">
          <cell r="G2585" t="str">
            <v>Thuỷ châm điều trị viêm quanh khớp vai</v>
          </cell>
          <cell r="H2585" t="str">
            <v>08.0377.0271</v>
          </cell>
        </row>
        <row r="2586">
          <cell r="G2586" t="str">
            <v>Thuỷ châm điều trị viêm thần kinh thị giác sau giai đoạn cấp</v>
          </cell>
          <cell r="H2586" t="str">
            <v>08.0381.0271</v>
          </cell>
        </row>
        <row r="2587">
          <cell r="G2587" t="str">
            <v>Thuỷ châm hỗ trợ điều trị bệnh vẩy nến</v>
          </cell>
          <cell r="H2587" t="str">
            <v>08.0334.0271</v>
          </cell>
        </row>
        <row r="2588">
          <cell r="G2588" t="str">
            <v>Thuỷ châm hỗ trợ điều trị viêm khớp dạng thấp</v>
          </cell>
          <cell r="H2588" t="str">
            <v>08.0375.0271</v>
          </cell>
        </row>
        <row r="2589">
          <cell r="G2589" t="str">
            <v>Thuỷ trị liệu</v>
          </cell>
          <cell r="H2589" t="str">
            <v>03.0767.0272</v>
          </cell>
        </row>
        <row r="2590">
          <cell r="G2590" t="str">
            <v>Thuỷ trị liệu có thuốc</v>
          </cell>
          <cell r="H2590" t="str">
            <v>03.0768.0272</v>
          </cell>
        </row>
        <row r="2591">
          <cell r="G2591" t="str">
            <v>Thủy trị liệu chi thể điều trị vết bỏng</v>
          </cell>
          <cell r="H2591" t="str">
            <v>11.0149.0272</v>
          </cell>
        </row>
        <row r="2592">
          <cell r="G2592" t="str">
            <v>Thủy trị liệu chi thể điều trị vết thương mạn tính</v>
          </cell>
          <cell r="H2592" t="str">
            <v>11.0157.0272</v>
          </cell>
        </row>
        <row r="2593">
          <cell r="G2593" t="str">
            <v>Điều trị bằng bồn xoáy hoặc bể sục</v>
          </cell>
          <cell r="H2593" t="str">
            <v>17.0019.0272</v>
          </cell>
        </row>
        <row r="2594">
          <cell r="G2594" t="str">
            <v>Điều trị bằng bùn</v>
          </cell>
          <cell r="H2594" t="str">
            <v>17.0023.0272</v>
          </cell>
        </row>
        <row r="2595">
          <cell r="G2595" t="str">
            <v>Điều trị bằng nước khóang</v>
          </cell>
          <cell r="H2595" t="str">
            <v>17.0024.0272</v>
          </cell>
        </row>
        <row r="2596">
          <cell r="G2596" t="str">
            <v>Thủy trị liệu cho người bệnh sau bỏng</v>
          </cell>
          <cell r="H2596" t="str">
            <v>17.0163.0272</v>
          </cell>
        </row>
        <row r="2597">
          <cell r="G2597" t="str">
            <v>Thủy trị liệu có thuốc</v>
          </cell>
          <cell r="H2597" t="str">
            <v>17.0162.0272</v>
          </cell>
        </row>
        <row r="2598">
          <cell r="G2598" t="str">
            <v>Thủy trị liệu toàn thân (bể bơi, bồn ngâm)</v>
          </cell>
          <cell r="H2598" t="str">
            <v>17.0022.0272</v>
          </cell>
        </row>
        <row r="2599">
          <cell r="G2599" t="str">
            <v>Điều trị bệnh da bằng ngâm, tắm</v>
          </cell>
          <cell r="H2599" t="str">
            <v>05.0003.0272</v>
          </cell>
        </row>
        <row r="2600">
          <cell r="G2600" t="str">
            <v>Tiêm Botulinum toxine vào cơ thành bàng quang để điều trị bàng quang tăng hoạt động</v>
          </cell>
          <cell r="H2600" t="str">
            <v>17.0132.0273</v>
          </cell>
        </row>
        <row r="2601">
          <cell r="G2601" t="str">
            <v>Điều trị chứng co cứng chi trên sau tai biến mạch máu não bằng kỹ thuật tiêm Botulinum Toxin A</v>
          </cell>
          <cell r="H2601" t="str">
            <v>02.0471.0274</v>
          </cell>
        </row>
        <row r="2602">
          <cell r="G2602" t="str">
            <v>Điều trị chứng co cứng gấp bàn chân (Plantar Flexion Spasm) sau tai biến mạch máu não bằng kỹ thuật tiêm Botulium Toxin A</v>
          </cell>
          <cell r="H2602" t="str">
            <v>02.0470.0274</v>
          </cell>
        </row>
        <row r="2603">
          <cell r="G2603" t="str">
            <v>Điều trị chứng co thắt nửa mặt bằng tiêm Botulinum Toxin A</v>
          </cell>
          <cell r="H2603" t="str">
            <v>02.0133.0274</v>
          </cell>
        </row>
        <row r="2604">
          <cell r="G2604" t="str">
            <v>Điều trị chứng giật cơ mi mắt bằng tiêm Botulinum Toxin A</v>
          </cell>
          <cell r="H2604" t="str">
            <v>02.0139.0274</v>
          </cell>
        </row>
        <row r="2605">
          <cell r="G2605" t="str">
            <v xml:space="preserve">Điều trị chứng vẹo cổ bằng tiêm Botulinum Toxin A </v>
          </cell>
          <cell r="H2605" t="str">
            <v>02.0132.0274</v>
          </cell>
        </row>
        <row r="2606">
          <cell r="G2606" t="str">
            <v>Điều trị co cứng bàn tay khi viết (writer’s cramp) type 1 bằng kỹ thuật tiêm Botulinum Toxin A</v>
          </cell>
          <cell r="H2606" t="str">
            <v>02.0472.0274</v>
          </cell>
        </row>
        <row r="2607">
          <cell r="G2607" t="str">
            <v>Điều trị co cứng bàn tay khi viết (writer’s cramp) type 2 bằng kỹ thuật tiêm Botulium Toxin A</v>
          </cell>
          <cell r="H2607" t="str">
            <v>02.0473.0274</v>
          </cell>
        </row>
        <row r="2608">
          <cell r="G2608" t="str">
            <v>Tiêm Botulinum toxine vào điểm vận động để điều trị co cứng cơ</v>
          </cell>
          <cell r="H2608" t="str">
            <v>17.0131.0274</v>
          </cell>
        </row>
        <row r="2609">
          <cell r="G2609" t="str">
            <v>Tiêm Botulinum toxine vào điểm vận động để điều trị loạn trương lực cơ cổ</v>
          </cell>
          <cell r="H2609" t="str">
            <v>17.0215.0274</v>
          </cell>
        </row>
        <row r="2610">
          <cell r="G2610" t="str">
            <v>Tiêm Botulinum toxine vào điểm vận động để điều trị loạn trương lực cơ khu trú</v>
          </cell>
          <cell r="H2610" t="str">
            <v>17.0216.0274</v>
          </cell>
        </row>
        <row r="2611">
          <cell r="G2611" t="str">
            <v>Điều trị bằng tia tử ngoại tại chỗ</v>
          </cell>
          <cell r="H2611" t="str">
            <v>03.0776.0275</v>
          </cell>
        </row>
        <row r="2612">
          <cell r="G2612" t="str">
            <v>Điều trị bằng tia tử ngoại toàn thân</v>
          </cell>
          <cell r="H2612" t="str">
            <v>03.0777.0275</v>
          </cell>
        </row>
        <row r="2613">
          <cell r="G2613" t="str">
            <v>Điều trị bằng tia tử ngoại tại chỗ</v>
          </cell>
          <cell r="H2613" t="str">
            <v>17.0014.0275</v>
          </cell>
        </row>
        <row r="2614">
          <cell r="G2614" t="str">
            <v>Điều trị bằng tia tử ngoại toàn thân</v>
          </cell>
          <cell r="H2614" t="str">
            <v>17.0015.0275</v>
          </cell>
        </row>
        <row r="2615">
          <cell r="G2615" t="str">
            <v>Đo liều sinh học trong điều trị tia tử ngoại</v>
          </cell>
          <cell r="H2615" t="str">
            <v>17.0013.0275</v>
          </cell>
        </row>
        <row r="2616">
          <cell r="G2616" t="str">
            <v>Điều trị các bệnh lý của da bằng UVB tại chỗ</v>
          </cell>
          <cell r="H2616" t="str">
            <v>05.0042.0275</v>
          </cell>
        </row>
        <row r="2617">
          <cell r="G2617" t="str">
            <v>Vận động trị liệu hô hấp</v>
          </cell>
          <cell r="H2617" t="str">
            <v>01.0085.0277</v>
          </cell>
        </row>
        <row r="2618">
          <cell r="G2618" t="str">
            <v>Vận động trị liệu hô hấp</v>
          </cell>
          <cell r="H2618" t="str">
            <v>02.0068.0277</v>
          </cell>
        </row>
        <row r="2619">
          <cell r="G2619" t="str">
            <v>Tập các kiểu thở</v>
          </cell>
          <cell r="H2619" t="str">
            <v>17.0073.0277</v>
          </cell>
        </row>
        <row r="2620">
          <cell r="G2620" t="str">
            <v>Tập ho có trợ giúp</v>
          </cell>
          <cell r="H2620" t="str">
            <v>17.0075.0277</v>
          </cell>
        </row>
        <row r="2621">
          <cell r="G2621" t="str">
            <v>Xoa bóp áp lực hơi</v>
          </cell>
          <cell r="H2621" t="str">
            <v>17.0252.0279</v>
          </cell>
        </row>
        <row r="2622">
          <cell r="G2622" t="str">
            <v>Xoa bóp bấm huyệt điều trị bại não trẻ em</v>
          </cell>
          <cell r="H2622" t="str">
            <v>03.0609.0280</v>
          </cell>
        </row>
        <row r="2623">
          <cell r="G2623" t="str">
            <v>Xoa bóp bấm huyệt điều trị bệnh tự kỷ</v>
          </cell>
          <cell r="H2623" t="str">
            <v>03.0613.0280</v>
          </cell>
        </row>
        <row r="2624">
          <cell r="G2624" t="str">
            <v>Xoa bóp bấm huyệt điều trị bí đái</v>
          </cell>
          <cell r="H2624" t="str">
            <v>03.0660.0280</v>
          </cell>
        </row>
        <row r="2625">
          <cell r="G2625" t="str">
            <v>Xoa bóp bấm huyệt điều trị choáng ngất</v>
          </cell>
          <cell r="H2625" t="str">
            <v>03.0612.0280</v>
          </cell>
        </row>
        <row r="2626">
          <cell r="G2626" t="str">
            <v>Xoa bóp bấm huyệt điều trị chứng tic</v>
          </cell>
          <cell r="H2626" t="str">
            <v>03.0652.0280</v>
          </cell>
        </row>
        <row r="2627">
          <cell r="G2627" t="str">
            <v>Xoa bóp bấm huyệt điều trị chứng ù tai</v>
          </cell>
          <cell r="H2627" t="str">
            <v>03.0614.0280</v>
          </cell>
        </row>
        <row r="2628">
          <cell r="G2628" t="str">
            <v>Xoa bóp bấm huyệt điều trị cứng khớp chi dưới</v>
          </cell>
          <cell r="H2628" t="str">
            <v>03.0611.0280</v>
          </cell>
        </row>
        <row r="2629">
          <cell r="G2629" t="str">
            <v>Xoa bóp bấm huyệt điều trị cứng khớp chi trên</v>
          </cell>
          <cell r="H2629" t="str">
            <v>03.0610.0280</v>
          </cell>
        </row>
        <row r="2630">
          <cell r="G2630" t="str">
            <v>Xoa bóp bấm huyệt điều trị đái dầm</v>
          </cell>
          <cell r="H2630" t="str">
            <v>03.0668.0280</v>
          </cell>
        </row>
        <row r="2631">
          <cell r="G2631" t="str">
            <v>Xoa bóp bấm huyệt điều trị đau dạ dày</v>
          </cell>
          <cell r="H2631" t="str">
            <v>03.0644.0280</v>
          </cell>
        </row>
        <row r="2632">
          <cell r="G2632" t="str">
            <v>Xoa bóp bấm huyệt điều trị đau đầu, đau nửa đầu</v>
          </cell>
          <cell r="H2632" t="str">
            <v>03.0624.0280</v>
          </cell>
        </row>
        <row r="2633">
          <cell r="G2633" t="str">
            <v>Xoa bóp bấm huyệt điều trị đau lưng</v>
          </cell>
          <cell r="H2633" t="str">
            <v>03.0648.0280</v>
          </cell>
        </row>
        <row r="2634">
          <cell r="G2634" t="str">
            <v>Xoa bóp bấm huyệt điều trị đau mỏi cơ</v>
          </cell>
          <cell r="H2634" t="str">
            <v>03.0649.0280</v>
          </cell>
        </row>
        <row r="2635">
          <cell r="G2635" t="str">
            <v>Xoa bóp bấm huyệt điều trị đau ngực, sườn</v>
          </cell>
          <cell r="H2635" t="str">
            <v>03.0643.0280</v>
          </cell>
        </row>
        <row r="2636">
          <cell r="G2636" t="str">
            <v>Xoa bóp bấm huyệt điều trị đau răng</v>
          </cell>
          <cell r="H2636" t="str">
            <v>03.0667.0280</v>
          </cell>
        </row>
        <row r="2637">
          <cell r="G2637" t="str">
            <v>Xoa bóp bấm huyệt điều trị đau thần kinh liên sườn</v>
          </cell>
          <cell r="H2637" t="str">
            <v>03.0642.0280</v>
          </cell>
        </row>
        <row r="2638">
          <cell r="G2638" t="str">
            <v>Xoa bóp bấm huyệt điều trị đau thần kinh toạ</v>
          </cell>
          <cell r="H2638" t="str">
            <v>03.0607.0280</v>
          </cell>
        </row>
        <row r="2639">
          <cell r="G2639" t="str">
            <v>Xoa bóp bấm huyệt điều trị đau vùng ngực</v>
          </cell>
          <cell r="H2639" t="str">
            <v>03.0641.0280</v>
          </cell>
        </row>
        <row r="2640">
          <cell r="G2640" t="str">
            <v>Xoa bóp bấm huyệt điều trị động kinh</v>
          </cell>
          <cell r="H2640" t="str">
            <v>03.0623.0280</v>
          </cell>
        </row>
        <row r="2641">
          <cell r="G2641" t="str">
            <v>Xoa bóp bấm huyệt điều trị giảm đau do ung thư</v>
          </cell>
          <cell r="H2641" t="str">
            <v>03.0666.0280</v>
          </cell>
        </row>
        <row r="2642">
          <cell r="G2642" t="str">
            <v>Xoa bóp bấm huyệt điều trị giảm đau sau phẫu thuật</v>
          </cell>
          <cell r="H2642" t="str">
            <v>03.0665.0280</v>
          </cell>
        </row>
        <row r="2643">
          <cell r="G2643" t="str">
            <v>Xoa bóp bấm huyệt điều trị giảm khứu giác</v>
          </cell>
          <cell r="H2643" t="str">
            <v>03.0615.0280</v>
          </cell>
        </row>
        <row r="2644">
          <cell r="G2644" t="str">
            <v>Xoa bóp bấm huyệt điều trị giảm thị lực do teo gai thị</v>
          </cell>
          <cell r="H2644" t="str">
            <v>03.0634.0280</v>
          </cell>
        </row>
        <row r="2645">
          <cell r="G2645" t="str">
            <v>Xoa bóp bấm huyệt điều trị giảm thính lực</v>
          </cell>
          <cell r="H2645" t="str">
            <v>03.0636.0280</v>
          </cell>
        </row>
        <row r="2646">
          <cell r="G2646" t="str">
            <v>Xoa bóp bấm huyệt điều trị hen phế quản</v>
          </cell>
          <cell r="H2646" t="str">
            <v>03.0638.0280</v>
          </cell>
        </row>
        <row r="2647">
          <cell r="G2647" t="str">
            <v>Xoa bóp bấm huyệt điều trị hội chứng ngoại tháp</v>
          </cell>
          <cell r="H2647" t="str">
            <v>03.0622.0280</v>
          </cell>
        </row>
        <row r="2648">
          <cell r="G2648" t="str">
            <v>Xoa bóp bấm huyệt điều trị hội chứng tiền đình</v>
          </cell>
          <cell r="H2648" t="str">
            <v>03.0635.0280</v>
          </cell>
        </row>
        <row r="2649">
          <cell r="G2649" t="str">
            <v>Xoa bóp bấm huyệt điều trị hội chứng vai gáy</v>
          </cell>
          <cell r="H2649" t="str">
            <v>03.0651.0280</v>
          </cell>
        </row>
        <row r="2650">
          <cell r="G2650" t="str">
            <v>Xoa bóp bấm huyệt điều trị huyết áp thấp</v>
          </cell>
          <cell r="H2650" t="str">
            <v>03.0640.0280</v>
          </cell>
        </row>
        <row r="2651">
          <cell r="G2651" t="str">
            <v>Xoa bóp bấm huyệt điều trị hysteria</v>
          </cell>
          <cell r="H2651" t="str">
            <v>03.0670.0280</v>
          </cell>
        </row>
        <row r="2652">
          <cell r="G2652" t="str">
            <v>Xoa bóp bấm huyệt điều trị lác</v>
          </cell>
          <cell r="H2652" t="str">
            <v>03.0633.0280</v>
          </cell>
        </row>
        <row r="2653">
          <cell r="G2653" t="str">
            <v>Xoa bóp bấm huyệt điều trị liệt</v>
          </cell>
          <cell r="H2653" t="str">
            <v>03.0603.0280</v>
          </cell>
        </row>
        <row r="2654">
          <cell r="G2654" t="str">
            <v>Xoa bóp bấm huyệt điều trị liệt các dây thần kinh</v>
          </cell>
          <cell r="H2654" t="str">
            <v>03.0617.0280</v>
          </cell>
        </row>
        <row r="2655">
          <cell r="G2655" t="str">
            <v>Xoa bóp bấm huyệt điều trị liệt chi dưới</v>
          </cell>
          <cell r="H2655" t="str">
            <v>03.0605.0280</v>
          </cell>
        </row>
        <row r="2656">
          <cell r="G2656" t="str">
            <v>Xoa bóp bấm huyệt điều trị liệt chi trên</v>
          </cell>
          <cell r="H2656" t="str">
            <v>03.0604.0280</v>
          </cell>
        </row>
        <row r="2657">
          <cell r="G2657" t="str">
            <v>Xoa bóp bấm huyệt điều trị liệt dây thần kinh số VII ngoại biên</v>
          </cell>
          <cell r="H2657" t="str">
            <v>03.0630.0280</v>
          </cell>
        </row>
        <row r="2658">
          <cell r="G2658" t="str">
            <v>Xoa bóp bấm huyệt điều trị liệt do bệnh của cơ</v>
          </cell>
          <cell r="H2658" t="str">
            <v>03.0616.0280</v>
          </cell>
        </row>
        <row r="2659">
          <cell r="G2659" t="str">
            <v>Xoa bóp bấm huyệt điều trị liệt do viêm não</v>
          </cell>
          <cell r="H2659" t="str">
            <v>03.0608.0280</v>
          </cell>
        </row>
        <row r="2660">
          <cell r="G2660" t="str">
            <v>Xoa bóp bấm huyệt điều trị liệt nửa người</v>
          </cell>
          <cell r="H2660" t="str">
            <v>03.0606.0280</v>
          </cell>
        </row>
        <row r="2661">
          <cell r="G2661" t="str">
            <v>Xoa bóp bấm huyệt điều trị liệt tứ chi do chấn thương cột sống</v>
          </cell>
          <cell r="H2661" t="str">
            <v>03.0664.0280</v>
          </cell>
        </row>
        <row r="2662">
          <cell r="G2662" t="str">
            <v>Xoa bóp bấm huyệt điều trị mất ngủ</v>
          </cell>
          <cell r="H2662" t="str">
            <v>03.0625.0280</v>
          </cell>
        </row>
        <row r="2663">
          <cell r="G2663" t="str">
            <v>Xoa bóp bấm huyệt điều trị nôn, nấc</v>
          </cell>
          <cell r="H2663" t="str">
            <v>03.0645.0280</v>
          </cell>
        </row>
        <row r="2664">
          <cell r="G2664" t="str">
            <v>Xoa bóp bấm huyệt điều trị nôn, nấc</v>
          </cell>
          <cell r="H2664" t="str">
            <v>03.0653.0280</v>
          </cell>
        </row>
        <row r="2665">
          <cell r="G2665" t="str">
            <v>Xoa bóp bấm huyệt điều trị rối loạn cảm giác</v>
          </cell>
          <cell r="H2665" t="str">
            <v>03.0659.0280</v>
          </cell>
        </row>
        <row r="2666">
          <cell r="G2666" t="str">
            <v>Xoa bóp bấm huyệt điều trị rối loạn cảm giác đầu chi</v>
          </cell>
          <cell r="H2666" t="str">
            <v>03.0654.0280</v>
          </cell>
        </row>
        <row r="2667">
          <cell r="G2667" t="str">
            <v>Xoa bóp bấm huyệt điều trị rối loạn chức năng do chấn thương sọ não</v>
          </cell>
          <cell r="H2667" t="str">
            <v>03.0663.0280</v>
          </cell>
        </row>
        <row r="2668">
          <cell r="G2668" t="str">
            <v>Xoa bóp bấm huyệt điều trị rối loạn đại, tiểu tiện</v>
          </cell>
          <cell r="H2668" t="str">
            <v>03.0656.0280</v>
          </cell>
        </row>
        <row r="2669">
          <cell r="G2669" t="str">
            <v>Xoa bóp bấm huyệt điều trị rối loạn thần kinh thực vật</v>
          </cell>
          <cell r="H2669" t="str">
            <v>03.0661.0280</v>
          </cell>
        </row>
        <row r="2670">
          <cell r="G2670" t="str">
            <v>Xoa bóp bấm huyệt điều trị rối loạn tiêu hóa</v>
          </cell>
          <cell r="H2670" t="str">
            <v>03.0658.0280</v>
          </cell>
        </row>
        <row r="2671">
          <cell r="G2671" t="str">
            <v>Xoa bóp bấm huyệt điều trị sa trực tràng</v>
          </cell>
          <cell r="H2671" t="str">
            <v>03.0669.0280</v>
          </cell>
        </row>
        <row r="2672">
          <cell r="G2672" t="str">
            <v>Xoa bóp bấm huyệt điều trị stress</v>
          </cell>
          <cell r="H2672" t="str">
            <v>03.0626.0280</v>
          </cell>
        </row>
        <row r="2673">
          <cell r="G2673" t="str">
            <v>Xoa bóp bấm huyệt điều trị sụp mi</v>
          </cell>
          <cell r="H2673" t="str">
            <v>03.0631.0280</v>
          </cell>
        </row>
        <row r="2674">
          <cell r="G2674" t="str">
            <v>Xoa bóp bấm huyệt điều trị tâm căn suy nhược</v>
          </cell>
          <cell r="H2674" t="str">
            <v>03.0621.0280</v>
          </cell>
        </row>
        <row r="2675">
          <cell r="G2675" t="str">
            <v>Xoa bóp bấm huyệt điều trị tăng huyết áp</v>
          </cell>
          <cell r="H2675" t="str">
            <v>03.0639.0280</v>
          </cell>
        </row>
        <row r="2676">
          <cell r="G2676" t="str">
            <v>Xoa bóp bấm huyệt điều trị táo bón</v>
          </cell>
          <cell r="H2676" t="str">
            <v>03.0657.0280</v>
          </cell>
        </row>
        <row r="2677">
          <cell r="G2677" t="str">
            <v>Xoa bóp bấm huyệt điều trị teo cơ</v>
          </cell>
          <cell r="H2677" t="str">
            <v>03.0618.0280</v>
          </cell>
        </row>
        <row r="2678">
          <cell r="G2678" t="str">
            <v>Xoa bóp bấm huyệt điều trị thiếu máu não mạn tính</v>
          </cell>
          <cell r="H2678" t="str">
            <v>03.0627.0280</v>
          </cell>
        </row>
        <row r="2679">
          <cell r="G2679" t="str">
            <v>Xoa bóp bấm huyệt điều trị thoái hóa khớp</v>
          </cell>
          <cell r="H2679" t="str">
            <v>03.0647.0280</v>
          </cell>
        </row>
        <row r="2680">
          <cell r="G2680" t="str">
            <v>Xoa bóp bấm huyệt điều trị tổn thương dây thần kinh V</v>
          </cell>
          <cell r="H2680" t="str">
            <v>03.0629.0280</v>
          </cell>
        </row>
        <row r="2681">
          <cell r="G2681" t="str">
            <v>Xoa bóp bấm huyệt điều trị tổn thương rễ, đám rối và dây thần kinh</v>
          </cell>
          <cell r="H2681" t="str">
            <v>03.0628.0280</v>
          </cell>
        </row>
        <row r="2682">
          <cell r="G2682" t="str">
            <v>Xoa bóp bấm huyệt điều trị viêm co cứng cơ delta</v>
          </cell>
          <cell r="H2682" t="str">
            <v>03.0655.0280</v>
          </cell>
        </row>
        <row r="2683">
          <cell r="G2683" t="str">
            <v>Xoa bóp bấm huyệt điều trị viêm khớp dạng thấp</v>
          </cell>
          <cell r="H2683" t="str">
            <v>03.0646.0280</v>
          </cell>
        </row>
        <row r="2684">
          <cell r="G2684" t="str">
            <v>Xoa bóp bấm huyệt điều trị viêm mũi xoang</v>
          </cell>
          <cell r="H2684" t="str">
            <v>03.0637.0280</v>
          </cell>
        </row>
        <row r="2685">
          <cell r="G2685" t="str">
            <v>Xoa bóp bấm huyệt điều trị viêm quanh khớp vai</v>
          </cell>
          <cell r="H2685" t="str">
            <v>03.0650.0280</v>
          </cell>
        </row>
        <row r="2686">
          <cell r="G2686" t="str">
            <v>Xoa bóp bấm huyệt điều trị viêm thần kinh thị giác sau giai đoạn cấp</v>
          </cell>
          <cell r="H2686" t="str">
            <v>03.0632.0280</v>
          </cell>
        </row>
        <row r="2687">
          <cell r="G2687" t="str">
            <v>Xoa bóp bấm huyệt bằng tay</v>
          </cell>
          <cell r="H2687" t="str">
            <v>08.0483.0280</v>
          </cell>
        </row>
        <row r="2688">
          <cell r="G2688" t="str">
            <v>Xoa bóp bấm huyệt điều trị bệnh tự kỷ ở trẻ em</v>
          </cell>
          <cell r="H2688" t="str">
            <v>08.0399.0280</v>
          </cell>
        </row>
        <row r="2689">
          <cell r="G2689" t="str">
            <v>Xoa bóp bấm huyệt điều trị béo phì</v>
          </cell>
          <cell r="H2689" t="str">
            <v>08.0444.0280</v>
          </cell>
        </row>
        <row r="2690">
          <cell r="G2690" t="str">
            <v>Xoa bóp bấm huyệt điều trị bí đái cơ năng</v>
          </cell>
          <cell r="H2690" t="str">
            <v>08.0442.0280</v>
          </cell>
        </row>
        <row r="2691">
          <cell r="G2691" t="str">
            <v>Xoa bóp bấm huyệt điều trị chậm phát triển trí tuệ ở trẻ bại não</v>
          </cell>
          <cell r="H2691" t="str">
            <v>08.0394.0280</v>
          </cell>
        </row>
        <row r="2692">
          <cell r="G2692" t="str">
            <v>Xoa bóp bấm huyệt điều trị choáng, ngất</v>
          </cell>
          <cell r="H2692" t="str">
            <v>08.0398.0280</v>
          </cell>
        </row>
        <row r="2693">
          <cell r="G2693" t="str">
            <v>Xoa bóp bấm huyệt điều trị chứng tic cơ mặt</v>
          </cell>
          <cell r="H2693" t="str">
            <v>08.0433.0280</v>
          </cell>
        </row>
        <row r="2694">
          <cell r="G2694" t="str">
            <v>Xoa bóp bấm huyệt điều trị chứng ù tai</v>
          </cell>
          <cell r="H2694" t="str">
            <v>08.0400.0280</v>
          </cell>
        </row>
        <row r="2695">
          <cell r="G2695" t="str">
            <v>Xoa bóp bấm huyệt điều trị cứng khớp chi dưới</v>
          </cell>
          <cell r="H2695" t="str">
            <v>08.0397.0280</v>
          </cell>
        </row>
        <row r="2696">
          <cell r="G2696" t="str">
            <v>Xoa bóp bấm huyệt điều trị cứng khớp chi trên</v>
          </cell>
          <cell r="H2696" t="str">
            <v>08.0396.0280</v>
          </cell>
        </row>
        <row r="2697">
          <cell r="G2697" t="str">
            <v>Xoa bóp bấm huyệt điều trị đái dầm</v>
          </cell>
          <cell r="H2697" t="str">
            <v>08.0449.0280</v>
          </cell>
        </row>
        <row r="2698">
          <cell r="G2698" t="str">
            <v>Xoa bóp bấm huyệt điều trị đau bụng kinh</v>
          </cell>
          <cell r="H2698" t="str">
            <v>08.0437.0280</v>
          </cell>
        </row>
        <row r="2699">
          <cell r="G2699" t="str">
            <v>Xoa bóp bấm huyệt điều trị đau đầu, đau nửa đầu</v>
          </cell>
          <cell r="H2699" t="str">
            <v>08.0408.0280</v>
          </cell>
        </row>
        <row r="2700">
          <cell r="G2700" t="str">
            <v>Xoa bóp bấm huyệt điều trị đau do thoái hóa khớp</v>
          </cell>
          <cell r="H2700" t="str">
            <v>08.0429.0280</v>
          </cell>
        </row>
        <row r="2701">
          <cell r="G2701" t="str">
            <v>Xoa bóp bấm huyệt điều trị đau lưng</v>
          </cell>
          <cell r="H2701" t="str">
            <v>08.0430.0280</v>
          </cell>
        </row>
        <row r="2702">
          <cell r="G2702" t="str">
            <v>Xoa bóp bấm huyệt điều trị đau thần kinh liên sườn</v>
          </cell>
          <cell r="H2702" t="str">
            <v>08.0425.0280</v>
          </cell>
        </row>
        <row r="2703">
          <cell r="G2703" t="str">
            <v>Xoa bóp bấm huyệt điều trị giảm đau do ung thư</v>
          </cell>
          <cell r="H2703" t="str">
            <v>08.0448.0280</v>
          </cell>
        </row>
        <row r="2704">
          <cell r="G2704" t="str">
            <v>Xoa bóp bấm huyệt điều trị giảm đau sau phẫu thuật</v>
          </cell>
          <cell r="H2704" t="str">
            <v>08.0447.0280</v>
          </cell>
        </row>
        <row r="2705">
          <cell r="G2705" t="str">
            <v>Xoa bóp bấm huyệt điều trị giảm khứu giác</v>
          </cell>
          <cell r="H2705" t="str">
            <v>08.0401.0280</v>
          </cell>
        </row>
        <row r="2706">
          <cell r="G2706" t="str">
            <v>Xoa bóp bấm huyệt điều trị giảm thị lực</v>
          </cell>
          <cell r="H2706" t="str">
            <v>08.0418.0280</v>
          </cell>
        </row>
        <row r="2707">
          <cell r="G2707" t="str">
            <v>Xoa bóp bấm huyệt điều trị giảm thính lực</v>
          </cell>
          <cell r="H2707" t="str">
            <v>08.0420.0280</v>
          </cell>
        </row>
        <row r="2708">
          <cell r="G2708" t="str">
            <v>Xoa bóp bấm huyệt điều trị hen phế quản</v>
          </cell>
          <cell r="H2708" t="str">
            <v>08.0422.0280</v>
          </cell>
        </row>
        <row r="2709">
          <cell r="G2709" t="str">
            <v>Xoa bóp bấm huyệt điều trị hội chứng dạ dày- tá tràng</v>
          </cell>
          <cell r="H2709" t="str">
            <v>08.0426.0280</v>
          </cell>
        </row>
        <row r="2710">
          <cell r="G2710" t="str">
            <v>Xoa bóp bấm huyệt điều trị hội chứng ngoại tháp</v>
          </cell>
          <cell r="H2710" t="str">
            <v>08.0407.0280</v>
          </cell>
        </row>
        <row r="2711">
          <cell r="G2711" t="str">
            <v>Xoa bóp bấm huyệt điều trị hội chứng phân ly</v>
          </cell>
          <cell r="H2711" t="str">
            <v>08.0450.0280</v>
          </cell>
        </row>
        <row r="2712">
          <cell r="G2712" t="str">
            <v>Xoa bóp bấm huyệt điều trị hội chứng stress</v>
          </cell>
          <cell r="H2712" t="str">
            <v>08.0410.0280</v>
          </cell>
        </row>
        <row r="2713">
          <cell r="G2713" t="str">
            <v>Xoa bóp bấm huyệt điều trị hội chứng thắt lưng- hông</v>
          </cell>
          <cell r="H2713" t="str">
            <v>08.0392.0280</v>
          </cell>
        </row>
        <row r="2714">
          <cell r="G2714" t="str">
            <v>Xoa bóp bấm huyệt điều trị hội chứng tiền đình</v>
          </cell>
          <cell r="H2714" t="str">
            <v>08.0419.0280</v>
          </cell>
        </row>
        <row r="2715">
          <cell r="G2715" t="str">
            <v>Xoa bóp bấm huyệt điều trị hội chứng tiền mãn kinh</v>
          </cell>
          <cell r="H2715" t="str">
            <v>08.0438.0280</v>
          </cell>
        </row>
        <row r="2716">
          <cell r="G2716" t="str">
            <v>Xoa bóp bấm huyệt điều trị hội chứng vai gáy</v>
          </cell>
          <cell r="H2716" t="str">
            <v>08.0432.0280</v>
          </cell>
        </row>
        <row r="2717">
          <cell r="G2717" t="str">
            <v>Xoa bóp bấm huyệt điều trị huyết áp thấp</v>
          </cell>
          <cell r="H2717" t="str">
            <v>08.0424.0280</v>
          </cell>
        </row>
        <row r="2718">
          <cell r="G2718" t="str">
            <v>Xoa bóp bấm huyệt điều trị lác cơ năng</v>
          </cell>
          <cell r="H2718" t="str">
            <v>08.0417.0280</v>
          </cell>
        </row>
        <row r="2719">
          <cell r="G2719" t="str">
            <v>Xoa bóp bấm huyệt điều trị liệt chi dưới</v>
          </cell>
          <cell r="H2719" t="str">
            <v>08.0390.0280</v>
          </cell>
        </row>
        <row r="2720">
          <cell r="G2720" t="str">
            <v>Xoa bóp bấm huyệt điều trị liệt chi trên</v>
          </cell>
          <cell r="H2720" t="str">
            <v>08.0389.0280</v>
          </cell>
        </row>
        <row r="2721">
          <cell r="G2721" t="str">
            <v>Xoa bóp bấm huyệt điều trị liệt dây thần kinh số VII ngoại biên</v>
          </cell>
          <cell r="H2721" t="str">
            <v>08.0414.0280</v>
          </cell>
        </row>
        <row r="2722">
          <cell r="G2722" t="str">
            <v>Xoa bóp bấm huyệt điều trị liệt do bệnh của cơ</v>
          </cell>
          <cell r="H2722" t="str">
            <v>08.0402.0280</v>
          </cell>
        </row>
        <row r="2723">
          <cell r="G2723" t="str">
            <v>Xoa bóp bấm huyệt điều trị liệt do viêm não</v>
          </cell>
          <cell r="H2723" t="str">
            <v>08.0393.0280</v>
          </cell>
        </row>
        <row r="2724">
          <cell r="G2724" t="str">
            <v>Xoa bóp bấm huyệt điều trị liệt nửa người do tai biến mạch máu não</v>
          </cell>
          <cell r="H2724" t="str">
            <v>08.0391.0280</v>
          </cell>
        </row>
        <row r="2725">
          <cell r="G2725" t="str">
            <v>Xoa bóp bấm huyệt điều trị liệt tứ chi do chấn thương cột sống</v>
          </cell>
          <cell r="H2725" t="str">
            <v>08.0446.0280</v>
          </cell>
        </row>
        <row r="2726">
          <cell r="G2726" t="str">
            <v>Xoa bóp bấm huyệt điều trị mất ngủ</v>
          </cell>
          <cell r="H2726" t="str">
            <v>08.0409.0280</v>
          </cell>
        </row>
        <row r="2727">
          <cell r="G2727" t="str">
            <v>Xoa bóp bấm huyệt điều trị nấc</v>
          </cell>
          <cell r="H2727" t="str">
            <v>08.0427.0280</v>
          </cell>
        </row>
        <row r="2728">
          <cell r="G2728" t="str">
            <v>Xoa bóp bấm huyệt điều trị rối loạn cảm giác đầu chi</v>
          </cell>
          <cell r="H2728" t="str">
            <v>08.0434.0280</v>
          </cell>
        </row>
        <row r="2729">
          <cell r="G2729" t="str">
            <v>Xoa bóp bấm huyệt điều trị rối loạn cảm giác nông</v>
          </cell>
          <cell r="H2729" t="str">
            <v>08.0441.0280</v>
          </cell>
        </row>
        <row r="2730">
          <cell r="G2730" t="str">
            <v>Xoa bóp bấm huyệt điều trị rối loạn chức năng vận động do chấn thương sọ não</v>
          </cell>
          <cell r="H2730" t="str">
            <v>08.0445.0280</v>
          </cell>
        </row>
        <row r="2731">
          <cell r="G2731" t="str">
            <v>Xoa bóp bấm huyệt điều trị rối loạn kinh nguyệt</v>
          </cell>
          <cell r="H2731" t="str">
            <v>08.0436.0280</v>
          </cell>
        </row>
        <row r="2732">
          <cell r="G2732" t="str">
            <v>Xoa bóp bấm huyệt điều trị rối loạn thần kinh thực vật</v>
          </cell>
          <cell r="H2732" t="str">
            <v>08.0443.0280</v>
          </cell>
        </row>
        <row r="2733">
          <cell r="G2733" t="str">
            <v>Xoa bóp bấm huyệt điều trị rối loạn tiêu hóa</v>
          </cell>
          <cell r="H2733" t="str">
            <v>08.0440.0280</v>
          </cell>
        </row>
        <row r="2734">
          <cell r="G2734" t="str">
            <v>Xoa bóp bấm huyệt điều trị sụp mi</v>
          </cell>
          <cell r="H2734" t="str">
            <v>08.0415.0280</v>
          </cell>
        </row>
        <row r="2735">
          <cell r="G2735" t="str">
            <v>Xoa bóp bấm huyệt điều trị tắc tia sữa</v>
          </cell>
          <cell r="H2735" t="str">
            <v>08.0435.0280</v>
          </cell>
        </row>
        <row r="2736">
          <cell r="G2736" t="str">
            <v>Xoa bóp bấm huyệt điều trị tâm căn suy nhược</v>
          </cell>
          <cell r="H2736" t="str">
            <v>08.0406.0280</v>
          </cell>
        </row>
        <row r="2737">
          <cell r="G2737" t="str">
            <v>Xoa bóp bấm huyệt điều trị táo bón</v>
          </cell>
          <cell r="H2737" t="str">
            <v>08.0439.0280</v>
          </cell>
        </row>
        <row r="2738">
          <cell r="G2738" t="str">
            <v>Xoa bóp bấm huyệt điều trị thiểu năng tuần hoàn não mạn tính</v>
          </cell>
          <cell r="H2738" t="str">
            <v>08.0411.0280</v>
          </cell>
        </row>
        <row r="2739">
          <cell r="G2739" t="str">
            <v>Xoa bóp bấm huyệt điều trị tổn thương dây thần kinh V</v>
          </cell>
          <cell r="H2739" t="str">
            <v>08.0413.0280</v>
          </cell>
        </row>
        <row r="2740">
          <cell r="G2740" t="str">
            <v>Xoa bóp bấm huyệt điều trị tổn thương rễ, đám rối và dây thần kinh</v>
          </cell>
          <cell r="H2740" t="str">
            <v>08.0412.0280</v>
          </cell>
        </row>
        <row r="2741">
          <cell r="G2741" t="str">
            <v>Xoa bóp bấm huyệt điều trị viêm khớp dạng thấp</v>
          </cell>
          <cell r="H2741" t="str">
            <v>08.0428.0280</v>
          </cell>
        </row>
        <row r="2742">
          <cell r="G2742" t="str">
            <v>Xoa bóp bấm huyệt điều trị viêm mũi xoang</v>
          </cell>
          <cell r="H2742" t="str">
            <v>08.0421.0280</v>
          </cell>
        </row>
        <row r="2743">
          <cell r="G2743" t="str">
            <v>Xoa bóp bấm huyệt điều trị viêm quanh khớp vai</v>
          </cell>
          <cell r="H2743" t="str">
            <v>08.0431.0280</v>
          </cell>
        </row>
        <row r="2744">
          <cell r="G2744" t="str">
            <v>Xoa bóp bấm huyệt điều trị viêm thần kinh thị giác sau giai đoạn cấp</v>
          </cell>
          <cell r="H2744" t="str">
            <v>08.0416.0280</v>
          </cell>
        </row>
        <row r="2745">
          <cell r="G2745" t="str">
            <v>Xoa bóp bấm huyệt hỗ trợ điều trị tăng huyết áp</v>
          </cell>
          <cell r="H2745" t="str">
            <v>08.0423.0280</v>
          </cell>
        </row>
        <row r="2746">
          <cell r="G2746" t="str">
            <v>Xoa bóp bấm huyệt phục hồi chức năng vận động ở trẻ bại não</v>
          </cell>
          <cell r="H2746" t="str">
            <v>08.0395.0280</v>
          </cell>
        </row>
        <row r="2747">
          <cell r="G2747" t="str">
            <v>Xoa bóp bằng máy</v>
          </cell>
          <cell r="H2747" t="str">
            <v>03.0743.0281</v>
          </cell>
        </row>
        <row r="2748">
          <cell r="G2748" t="str">
            <v>Kỹ thuật xoa bóp bằng máy</v>
          </cell>
          <cell r="H2748" t="str">
            <v>17.0168.0281</v>
          </cell>
        </row>
        <row r="2749">
          <cell r="G2749" t="str">
            <v>Xoa bóp bấm huyệt bằng máy</v>
          </cell>
          <cell r="H2749" t="str">
            <v>08.0484.0281</v>
          </cell>
        </row>
        <row r="2750">
          <cell r="G2750" t="str">
            <v xml:space="preserve">Xoa bóp cục bộ bằng tay </v>
          </cell>
          <cell r="H2750" t="str">
            <v>03.0807.0282</v>
          </cell>
        </row>
        <row r="2751">
          <cell r="G2751" t="str">
            <v>Kỹ thuật xoa bóp vùng</v>
          </cell>
          <cell r="H2751" t="str">
            <v>17.0085.0282</v>
          </cell>
        </row>
        <row r="2752">
          <cell r="G2752" t="str">
            <v>Xoa bóp phòng chống loét trong các bệnh thần kinh (một ngày)</v>
          </cell>
          <cell r="H2752" t="str">
            <v>02.0166.0283</v>
          </cell>
        </row>
        <row r="2753">
          <cell r="G2753" t="str">
            <v xml:space="preserve">Xoa bóp toàn thân bằng tay </v>
          </cell>
          <cell r="H2753" t="str">
            <v>03.0808.0283</v>
          </cell>
        </row>
        <row r="2754">
          <cell r="G2754" t="str">
            <v>Kỹ thuật xoa bóp toàn thân</v>
          </cell>
          <cell r="H2754" t="str">
            <v>17.0086.0283</v>
          </cell>
        </row>
        <row r="2755">
          <cell r="G2755" t="str">
            <v>Xông hơi thuốc</v>
          </cell>
          <cell r="H2755" t="str">
            <v>03.0282.0284</v>
          </cell>
        </row>
        <row r="2756">
          <cell r="G2756" t="str">
            <v>Xông hơi thuốc</v>
          </cell>
          <cell r="H2756" t="str">
            <v>08.0020.0284</v>
          </cell>
        </row>
        <row r="2757">
          <cell r="G2757" t="str">
            <v>Xông khói thuốc</v>
          </cell>
          <cell r="H2757" t="str">
            <v>03.0283.0285</v>
          </cell>
        </row>
        <row r="2758">
          <cell r="G2758" t="str">
            <v>Xông khói thuốc</v>
          </cell>
          <cell r="H2758" t="str">
            <v>08.0021.0285</v>
          </cell>
        </row>
        <row r="2759">
          <cell r="G2759" t="str">
            <v>Xông thuốc bằng máy</v>
          </cell>
          <cell r="H2759" t="str">
            <v>03.0280.0286</v>
          </cell>
        </row>
        <row r="2760">
          <cell r="G2760" t="str">
            <v>Xông thuốc bằng máy</v>
          </cell>
          <cell r="H2760" t="str">
            <v>08.0019.0286</v>
          </cell>
        </row>
        <row r="2761">
          <cell r="G2761" t="str">
            <v xml:space="preserve">Tim phổi nhân tạo (ECMO) cấp cứu tại giường trong hỗ trợ suy hô hấp cấp </v>
          </cell>
          <cell r="H2761" t="str">
            <v>01.0048.0290</v>
          </cell>
        </row>
        <row r="2762">
          <cell r="G2762" t="str">
            <v xml:space="preserve">Tim phổi nhân tạo (ECMO) cấp cứu tại giường trong hỗ trợ suy tuần hoàn cấp </v>
          </cell>
          <cell r="H2762" t="str">
            <v>01.0049.0290</v>
          </cell>
        </row>
        <row r="2763">
          <cell r="G2763" t="str">
            <v>Tim phổi nhân tạo (E cmO)</v>
          </cell>
          <cell r="H2763" t="str">
            <v>03.0004.0290</v>
          </cell>
        </row>
        <row r="2764">
          <cell r="G2764" t="str">
            <v>Kỹ thuật chạy máy hỗ trợ tim phổi (E cmO) ở người lớn</v>
          </cell>
          <cell r="H2764" t="str">
            <v>10.0242.0290</v>
          </cell>
        </row>
        <row r="2765">
          <cell r="G2765" t="str">
            <v>Kỹ thuật chạy máy hỗ trợ tim phổi (E cmO) ở trẻ em</v>
          </cell>
          <cell r="H2765" t="str">
            <v>10.0206.0290</v>
          </cell>
        </row>
        <row r="2766">
          <cell r="G2766" t="str">
            <v xml:space="preserve">Tim phổi nhân tạo (ECMO) cấp cứu tại giường trong hỗ trợ suy hô hấp cấp </v>
          </cell>
          <cell r="H2766" t="str">
            <v>01.0048.0291</v>
          </cell>
        </row>
        <row r="2767">
          <cell r="G2767" t="str">
            <v xml:space="preserve">Tim phổi nhân tạo (ECMO) cấp cứu tại giường trong hỗ trợ suy tuần hoàn cấp </v>
          </cell>
          <cell r="H2767" t="str">
            <v>01.0049.0291</v>
          </cell>
        </row>
        <row r="2768">
          <cell r="G2768" t="str">
            <v>Kỹ thuật chạy máy hỗ trợ tim phổi (E cmO) ở người lớn</v>
          </cell>
          <cell r="H2768" t="str">
            <v>10.0242.0291</v>
          </cell>
        </row>
        <row r="2769">
          <cell r="G2769" t="str">
            <v>Kỹ thuật chạy máy hỗ trợ tim phổi (E cmO) ở trẻ em</v>
          </cell>
          <cell r="H2769" t="str">
            <v>10.0206.0291</v>
          </cell>
        </row>
        <row r="2770">
          <cell r="G2770" t="str">
            <v xml:space="preserve">Tim phổi nhân tạo (ECMO) cấp cứu tại giường trong hỗ trợ suy hô hấp cấp </v>
          </cell>
          <cell r="H2770" t="str">
            <v>01.0048.0292</v>
          </cell>
        </row>
        <row r="2771">
          <cell r="G2771" t="str">
            <v xml:space="preserve">Tim phổi nhân tạo (ECMO) cấp cứu tại giường trong hỗ trợ suy tuần hoàn cấp </v>
          </cell>
          <cell r="H2771" t="str">
            <v>01.0049.0292</v>
          </cell>
        </row>
        <row r="2772">
          <cell r="G2772" t="str">
            <v>Chạy máy E cmO mỗi 12h/lần</v>
          </cell>
          <cell r="H2772" t="str">
            <v>03.4175.0292</v>
          </cell>
        </row>
        <row r="2773">
          <cell r="G2773" t="str">
            <v>Hỗ trợ hô hấp bằng màng trao đổi oxy ngoài cơ thể (E cmO)</v>
          </cell>
          <cell r="H2773" t="str">
            <v>03.4176.0292</v>
          </cell>
        </row>
        <row r="2774">
          <cell r="G2774" t="str">
            <v>Hỗ trợ hô hấp- tuần hoàn bằng màng trao đổi oxy ngoài cơ thể (E cmO)</v>
          </cell>
          <cell r="H2774" t="str">
            <v>03.4177.0292</v>
          </cell>
        </row>
        <row r="2775">
          <cell r="G2775" t="str">
            <v>Tim phổi nhân tạo (E cmO)</v>
          </cell>
          <cell r="H2775" t="str">
            <v>03.0004.0292</v>
          </cell>
        </row>
        <row r="2776">
          <cell r="G2776" t="str">
            <v>Tuần hoàn ngoài cơ thể</v>
          </cell>
          <cell r="H2776" t="str">
            <v>03.0003.0292</v>
          </cell>
        </row>
        <row r="2777">
          <cell r="G2777" t="str">
            <v>Kỹ thuật chạy máy hỗ trợ tim phổi (E cmO) ở người lớn</v>
          </cell>
          <cell r="H2777" t="str">
            <v>10.0242.0292</v>
          </cell>
        </row>
        <row r="2778">
          <cell r="G2778" t="str">
            <v>Kỹ thuật chạy máy hỗ trợ tim phổi (E cmO) ở trẻ em</v>
          </cell>
          <cell r="H2778" t="str">
            <v>10.0206.0292</v>
          </cell>
        </row>
        <row r="2779">
          <cell r="G2779" t="str">
            <v xml:space="preserve">Tim phổi nhân tạo (ECMO) cấp cứu tại giường trong hỗ trợ suy hô hấp cấp </v>
          </cell>
          <cell r="H2779" t="str">
            <v>01.0048.0293</v>
          </cell>
        </row>
        <row r="2780">
          <cell r="G2780" t="str">
            <v xml:space="preserve">Tim phổi nhân tạo (ECMO) cấp cứu tại giường trong hỗ trợ suy tuần hoàn cấp </v>
          </cell>
          <cell r="H2780" t="str">
            <v>01.0049.0293</v>
          </cell>
        </row>
        <row r="2781">
          <cell r="G2781" t="str">
            <v>Tim phổi nhân tạo (E cmO)</v>
          </cell>
          <cell r="H2781" t="str">
            <v>03.0004.0293</v>
          </cell>
        </row>
        <row r="2782">
          <cell r="G2782" t="str">
            <v>Kỹ thuật chạy máy hỗ trợ tim phổi (E cmO) ở người lớn</v>
          </cell>
          <cell r="H2782" t="str">
            <v>10.0242.0293</v>
          </cell>
        </row>
        <row r="2783">
          <cell r="G2783" t="str">
            <v>Kỹ thuật chạy máy hỗ trợ tim phổi (E cmO) ở trẻ em</v>
          </cell>
          <cell r="H2783" t="str">
            <v>10.0206.0293</v>
          </cell>
        </row>
        <row r="2784">
          <cell r="G2784" t="str">
            <v>Siêu âm nội soi phế quản ống mềm</v>
          </cell>
          <cell r="H2784" t="str">
            <v>01.0115.0297</v>
          </cell>
        </row>
        <row r="2785">
          <cell r="G2785" t="str">
            <v xml:space="preserve">Thở máy xâm nhập hai phổi độc lập </v>
          </cell>
          <cell r="H2785" t="str">
            <v>01.0153.0297</v>
          </cell>
        </row>
        <row r="2786">
          <cell r="G2786" t="str">
            <v>Chọc hút dịch, khí trung thất</v>
          </cell>
          <cell r="H2786" t="str">
            <v>03.0061.0297</v>
          </cell>
        </row>
        <row r="2787">
          <cell r="G2787" t="str">
            <v>Thở máy với tần số cao (HFO)</v>
          </cell>
          <cell r="H2787" t="str">
            <v>03.0054.0297</v>
          </cell>
        </row>
        <row r="2788">
          <cell r="G2788" t="str">
            <v>Đặt đường truyền vào thể hang</v>
          </cell>
          <cell r="H2788" t="str">
            <v>01.0013.0298</v>
          </cell>
        </row>
        <row r="2789">
          <cell r="G2789" t="str">
            <v>Đặt đường truyền vào xương (qua đường xương)</v>
          </cell>
          <cell r="H2789" t="str">
            <v>01.0012.0298</v>
          </cell>
        </row>
        <row r="2790">
          <cell r="G2790" t="str">
            <v>Đặt mặt nạ thanh quản cấp cứu</v>
          </cell>
          <cell r="H2790" t="str">
            <v>01.0069.0298</v>
          </cell>
        </row>
        <row r="2791">
          <cell r="G2791" t="str">
            <v>Đặt nội khí quản cấp cứu bằng Combitube</v>
          </cell>
          <cell r="H2791" t="str">
            <v>01.0068.0298</v>
          </cell>
        </row>
        <row r="2792">
          <cell r="G2792" t="str">
            <v>Đặt ống thông Blakemore vào thực quản cầm máu</v>
          </cell>
          <cell r="H2792" t="str">
            <v>01.0231.0298</v>
          </cell>
        </row>
        <row r="2793">
          <cell r="G2793" t="str">
            <v>Đo áp lực ổ bụng</v>
          </cell>
          <cell r="H2793" t="str">
            <v>01.0238.0299</v>
          </cell>
        </row>
        <row r="2794">
          <cell r="G2794" t="str">
            <v>Hồi phục nhịp xoang cho người bệnh loạn nhịp bằng máy sốc điện</v>
          </cell>
          <cell r="H2794" t="str">
            <v>01.0034.0299</v>
          </cell>
        </row>
        <row r="2795">
          <cell r="G2795" t="str">
            <v>Sốc điện ngoài lồng ngực cấp cứu</v>
          </cell>
          <cell r="H2795" t="str">
            <v>01.0032.0299</v>
          </cell>
        </row>
        <row r="2796">
          <cell r="G2796" t="str">
            <v>Hút đờm qua ống nội khí quản bằng catheter kín</v>
          </cell>
          <cell r="H2796" t="str">
            <v>03.0092.0299</v>
          </cell>
        </row>
        <row r="2797">
          <cell r="G2797" t="str">
            <v>Hút đờm qua ống nội khí quản/canuyn mở khí quản bằng ống thông kín (có thở máy) (một lần hút)</v>
          </cell>
          <cell r="H2797" t="str">
            <v>01.0056.0300</v>
          </cell>
        </row>
        <row r="2798">
          <cell r="G2798" t="str">
            <v>Hút đờm qua ống nội khí quản bằng catheter một lần</v>
          </cell>
          <cell r="H2798" t="str">
            <v>03.0091.0300</v>
          </cell>
        </row>
        <row r="2799">
          <cell r="G2799" t="str">
            <v xml:space="preserve">Giảm mẫn cảm nhanh với thuốc </v>
          </cell>
          <cell r="H2799" t="str">
            <v>02.0600.0301</v>
          </cell>
        </row>
        <row r="2800">
          <cell r="G2800" t="str">
            <v>Giảm mẫn cảm với sữa</v>
          </cell>
          <cell r="H2800" t="str">
            <v>02.0603.0302</v>
          </cell>
        </row>
        <row r="2801">
          <cell r="G2801" t="str">
            <v>Giảm mẫn cảm với thức ăn</v>
          </cell>
          <cell r="H2801" t="str">
            <v>02.0604.0302</v>
          </cell>
        </row>
        <row r="2802">
          <cell r="G2802" t="str">
            <v>Giảm mẫn cảm với thuốc đường tĩnh mạch</v>
          </cell>
          <cell r="H2802" t="str">
            <v>02.0601.0302</v>
          </cell>
        </row>
        <row r="2803">
          <cell r="G2803" t="str">
            <v>Giảm mẫn cảm với thuốc đường uống</v>
          </cell>
          <cell r="H2803" t="str">
            <v>02.0602.0302</v>
          </cell>
        </row>
        <row r="2804">
          <cell r="G2804" t="str">
            <v>Giảm mẫn cảm dưới lưỡi mạt nhà</v>
          </cell>
          <cell r="H2804" t="str">
            <v>03.4210.0302</v>
          </cell>
        </row>
        <row r="2805">
          <cell r="G2805" t="str">
            <v>Giảm mẫn cảm đường tiêm và dưới da</v>
          </cell>
          <cell r="H2805" t="str">
            <v>03.2380.0302</v>
          </cell>
        </row>
        <row r="2806">
          <cell r="G2806" t="str">
            <v>Giảm mẫn cảm với sữa</v>
          </cell>
          <cell r="H2806" t="str">
            <v>03.4209.0302</v>
          </cell>
        </row>
        <row r="2807">
          <cell r="G2807" t="str">
            <v>Giảm mẫn cảm với thức ăn</v>
          </cell>
          <cell r="H2807" t="str">
            <v>03.4208.0302</v>
          </cell>
        </row>
        <row r="2808">
          <cell r="G2808" t="str">
            <v>Giảm mẫn cảm với thuốc tiêm</v>
          </cell>
          <cell r="H2808" t="str">
            <v>03.4207.0302</v>
          </cell>
        </row>
        <row r="2809">
          <cell r="G2809" t="str">
            <v>Điều trị liệu pháp miễn dịch đặc hiệu đường dưới lưỡi với dị nguyên (giai đoạn ban đầu - thời gian điều trị trung bình 15 ngày)</v>
          </cell>
          <cell r="H2809" t="str">
            <v>02.0598.0303</v>
          </cell>
        </row>
        <row r="2810">
          <cell r="G2810" t="str">
            <v>Điều trị liệu pháp miễn dịch đặc hiệu đường dưới lưỡi với dị nguyên (giai đoạn duy trì - thời gian điều trị trung bình 3 tháng)</v>
          </cell>
          <cell r="H2810" t="str">
            <v>02.0599.0304</v>
          </cell>
        </row>
        <row r="2811">
          <cell r="G2811" t="str">
            <v>Phản ứng phân hủy Mastocyte (đối với 6 loại dị nguyên)</v>
          </cell>
          <cell r="H2811" t="str">
            <v>02.0596.0305</v>
          </cell>
        </row>
        <row r="2812">
          <cell r="G2812" t="str">
            <v>Phản ứng phân hủy Mastocyte</v>
          </cell>
          <cell r="H2812" t="str">
            <v>03.2381.0305</v>
          </cell>
        </row>
        <row r="2813">
          <cell r="G2813" t="str">
            <v>Phản ứng tiêu bạch cầu đặc hiệu</v>
          </cell>
          <cell r="H2813" t="str">
            <v>02.0597.0306</v>
          </cell>
        </row>
        <row r="2814">
          <cell r="G2814" t="str">
            <v>Test áp bì (Patch test) đặc hiệu với mỹ phẩm</v>
          </cell>
          <cell r="H2814" t="str">
            <v>02.0595.0307</v>
          </cell>
        </row>
        <row r="2815">
          <cell r="G2815" t="str">
            <v>Test áp bì (Patch test) đặc hiệu với thuốc (đối với 6 loại thuốc)</v>
          </cell>
          <cell r="H2815" t="str">
            <v>02.0594.0307</v>
          </cell>
        </row>
        <row r="2816">
          <cell r="G2816" t="str">
            <v>Test áp (Patch test) với các loại thuốc</v>
          </cell>
          <cell r="H2816" t="str">
            <v>03.2384.0307</v>
          </cell>
        </row>
        <row r="2817">
          <cell r="G2817" t="str">
            <v>Test hồi phục phế quản</v>
          </cell>
          <cell r="H2817" t="str">
            <v>02.0610.0308</v>
          </cell>
        </row>
        <row r="2818">
          <cell r="G2818" t="str">
            <v>Test giãn phế quản (broncho modilator test)</v>
          </cell>
          <cell r="H2818" t="str">
            <v>21.0018.0308</v>
          </cell>
        </row>
        <row r="2819">
          <cell r="G2819" t="str">
            <v>Test huyết thanh tự thân</v>
          </cell>
          <cell r="H2819" t="str">
            <v>02.0609.0309</v>
          </cell>
        </row>
        <row r="2820">
          <cell r="G2820" t="str">
            <v>Test kích thích phế quản không đặc hiệu với Methacholine</v>
          </cell>
          <cell r="H2820" t="str">
            <v>02.0611.0310</v>
          </cell>
        </row>
        <row r="2821">
          <cell r="G2821" t="str">
            <v>Test kích thích với sữa</v>
          </cell>
          <cell r="H2821" t="str">
            <v>02.0607.0311</v>
          </cell>
        </row>
        <row r="2822">
          <cell r="G2822" t="str">
            <v>Test kích thích với thức ăn</v>
          </cell>
          <cell r="H2822" t="str">
            <v>02.0608.0311</v>
          </cell>
        </row>
        <row r="2823">
          <cell r="G2823" t="str">
            <v>Test kích thích với thuốc đường tĩnh mạch</v>
          </cell>
          <cell r="H2823" t="str">
            <v>02.0605.0311</v>
          </cell>
        </row>
        <row r="2824">
          <cell r="G2824" t="str">
            <v>Test kích thích với thuốc đường uống</v>
          </cell>
          <cell r="H2824" t="str">
            <v>02.0606.0311</v>
          </cell>
        </row>
        <row r="2825">
          <cell r="G2825" t="str">
            <v>Test lẩy da (Prick test) đặc hiệu với các dị nguyên hô hấp</v>
          </cell>
          <cell r="H2825" t="str">
            <v>02.0585.0312</v>
          </cell>
        </row>
        <row r="2826">
          <cell r="G2826" t="str">
            <v>Test lẩy da (Prick test) đặc hiệu với các dị nguyên sữa</v>
          </cell>
          <cell r="H2826" t="str">
            <v>02.0587.0312</v>
          </cell>
        </row>
        <row r="2827">
          <cell r="G2827" t="str">
            <v>Test lẩy da (Prick test) đặc hiệu với các dị nguyên thức ăn</v>
          </cell>
          <cell r="H2827" t="str">
            <v>02.0586.0312</v>
          </cell>
        </row>
        <row r="2828">
          <cell r="G2828" t="str">
            <v>Test lẩy da với các dị nguyên</v>
          </cell>
          <cell r="H2828" t="str">
            <v>03.2379.0312</v>
          </cell>
        </row>
        <row r="2829">
          <cell r="G2829" t="str">
            <v>Test lẩy da với các dị nguyên hô hấp</v>
          </cell>
          <cell r="H2829" t="str">
            <v>03.4194.0312</v>
          </cell>
        </row>
        <row r="2830">
          <cell r="G2830" t="str">
            <v>Test lẩy da với các dị nguyên sữa</v>
          </cell>
          <cell r="H2830" t="str">
            <v>03.4196.0312</v>
          </cell>
        </row>
        <row r="2831">
          <cell r="G2831" t="str">
            <v>Test lẩy da với các dị nguyên thức ăn</v>
          </cell>
          <cell r="H2831" t="str">
            <v>03.4195.0312</v>
          </cell>
        </row>
        <row r="2832">
          <cell r="G2832" t="str">
            <v>Test lẩy da (Prick test) đặc hiệu với các loại thuốc (Đối với 6 loại thuốc)</v>
          </cell>
          <cell r="H2832" t="str">
            <v>02.0588.0313</v>
          </cell>
        </row>
        <row r="2833">
          <cell r="G2833" t="str">
            <v>Test lẩy da (Prick test) đặc hiệu với vắc xin, huyết thanh</v>
          </cell>
          <cell r="H2833" t="str">
            <v>02.0589.0313</v>
          </cell>
        </row>
        <row r="2834">
          <cell r="G2834" t="str">
            <v>Test lẩy da (Prick test) với các loại thuốc</v>
          </cell>
          <cell r="H2834" t="str">
            <v>03.2382.0313</v>
          </cell>
        </row>
        <row r="2835">
          <cell r="G2835" t="str">
            <v>Test lẩy da với các dị nguyên</v>
          </cell>
          <cell r="H2835" t="str">
            <v>03.2379.0313</v>
          </cell>
        </row>
        <row r="2836">
          <cell r="G2836" t="str">
            <v>Test nội bì chậm đặc hiệu với thuốc</v>
          </cell>
          <cell r="H2836" t="str">
            <v>02.0592.0314</v>
          </cell>
        </row>
        <row r="2837">
          <cell r="G2837" t="str">
            <v>Test nội bì chậm đặc hiệu với vắc xin, huyết thanh</v>
          </cell>
          <cell r="H2837" t="str">
            <v>02.0593.0314</v>
          </cell>
        </row>
        <row r="2838">
          <cell r="G2838" t="str">
            <v>Test nội bì</v>
          </cell>
          <cell r="H2838" t="str">
            <v>03.2383.0314</v>
          </cell>
        </row>
        <row r="2839">
          <cell r="G2839" t="str">
            <v>Test nội bì nhanh đặc hiệu với thuốc</v>
          </cell>
          <cell r="H2839" t="str">
            <v>02.0590.0315</v>
          </cell>
        </row>
        <row r="2840">
          <cell r="G2840" t="str">
            <v>Test nội bì nhanh đặc hiệu với vắc xin, huyết thanh</v>
          </cell>
          <cell r="H2840" t="str">
            <v>02.0591.0315</v>
          </cell>
        </row>
        <row r="2841">
          <cell r="G2841" t="str">
            <v>Test nội bì</v>
          </cell>
          <cell r="H2841" t="str">
            <v>03.2383.0315</v>
          </cell>
        </row>
        <row r="2842">
          <cell r="G2842" t="str">
            <v>Nội soi can thiệp - đặt dẫn lưu nang giả tụy vào dạ dày</v>
          </cell>
          <cell r="H2842" t="str">
            <v>02.0269.0318</v>
          </cell>
        </row>
        <row r="2843">
          <cell r="G2843" t="str">
            <v>Nội soi can thiệp - đặt stent ống tiêu hóa</v>
          </cell>
          <cell r="H2843" t="str">
            <v>02.0282.0318</v>
          </cell>
        </row>
        <row r="2844">
          <cell r="G2844" t="str">
            <v>Nội soi ruột non bóng đơn (Single Baloon Endoscopy)</v>
          </cell>
          <cell r="H2844" t="str">
            <v>02.0279.0318</v>
          </cell>
        </row>
        <row r="2845">
          <cell r="G2845" t="str">
            <v>Nội soi ruột non bóng kép (Double Baloon Endoscopy)</v>
          </cell>
          <cell r="H2845" t="str">
            <v>02.0278.0318</v>
          </cell>
        </row>
        <row r="2846">
          <cell r="G2846" t="str">
            <v>Gây xơ tĩnh mạch điều trị suy, giãn tĩnh mạch mạn tính</v>
          </cell>
          <cell r="H2846" t="str">
            <v>02.0093.0319</v>
          </cell>
        </row>
        <row r="2847">
          <cell r="G2847" t="str">
            <v>Nội soi đại trực tràng toàn bộ ống mềm có dùng thuốc gây mê</v>
          </cell>
          <cell r="H2847" t="str">
            <v>02.0261.0319</v>
          </cell>
        </row>
        <row r="2848">
          <cell r="G2848" t="str">
            <v>Nội soi thực quản - dạ dày - tá tràng qua đường mũi</v>
          </cell>
          <cell r="H2848" t="str">
            <v>02.0255.0319</v>
          </cell>
        </row>
        <row r="2849">
          <cell r="G2849" t="str">
            <v>Siêu âm can thiệp - đặt ống thông đường mật qua da để chụp đường mật có phối hợp dưới C-ARM</v>
          </cell>
          <cell r="H2849" t="str">
            <v>02.0323.0319</v>
          </cell>
        </row>
        <row r="2850">
          <cell r="G2850" t="str">
            <v>Sốc điện điều trị các rối loạn nhịp nhanh</v>
          </cell>
          <cell r="H2850" t="str">
            <v>02.0121.0320</v>
          </cell>
        </row>
        <row r="2851">
          <cell r="G2851" t="str">
            <v>Tiêm ngoài màng cứng</v>
          </cell>
          <cell r="H2851" t="str">
            <v>02.0394.0320</v>
          </cell>
        </row>
        <row r="2852">
          <cell r="G2852" t="str">
            <v>Ghi điện tim qua chuyển đạo thực quản</v>
          </cell>
          <cell r="H2852" t="str">
            <v>01.0004.0321</v>
          </cell>
        </row>
        <row r="2853">
          <cell r="G2853" t="str">
            <v>Ghi điện tim qua chuyển đạo thực quản</v>
          </cell>
          <cell r="H2853" t="str">
            <v>02.0094.0321</v>
          </cell>
        </row>
        <row r="2854">
          <cell r="G2854" t="str">
            <v>Chụp và phân tích da bằng máy phân tích da</v>
          </cell>
          <cell r="H2854" t="str">
            <v>05.0089.0322</v>
          </cell>
        </row>
        <row r="2855">
          <cell r="G2855" t="str">
            <v>Đắp mặt nạ điều trị bệnh da</v>
          </cell>
          <cell r="H2855" t="str">
            <v>03.2998.0323</v>
          </cell>
        </row>
        <row r="2856">
          <cell r="G2856" t="str">
            <v>Đắp mặt nạ điều trị một số bệnh da</v>
          </cell>
          <cell r="H2856" t="str">
            <v>05.0071.0323</v>
          </cell>
        </row>
        <row r="2857">
          <cell r="G2857" t="str">
            <v>Áp nitơ lỏng các khối u lành tính ngoài da</v>
          </cell>
          <cell r="H2857" t="str">
            <v>03.3002.0324</v>
          </cell>
        </row>
        <row r="2858">
          <cell r="G2858" t="str">
            <v>Bơm túi giãn da vùng da đầu</v>
          </cell>
          <cell r="H2858" t="str">
            <v>28.0022.0324</v>
          </cell>
        </row>
        <row r="2859">
          <cell r="G2859" t="str">
            <v>Điều trị bớt sùi bằng Nitơ lỏng</v>
          </cell>
          <cell r="H2859" t="str">
            <v>05.0022.0324</v>
          </cell>
        </row>
        <row r="2860">
          <cell r="G2860" t="str">
            <v>Điều trị hạt cơm bằng Nitơ lỏng</v>
          </cell>
          <cell r="H2860" t="str">
            <v>05.0019.0324</v>
          </cell>
        </row>
        <row r="2861">
          <cell r="G2861" t="str">
            <v>Điều trị sẩn cục bằng Nitơ lỏng</v>
          </cell>
          <cell r="H2861" t="str">
            <v>05.0020.0324</v>
          </cell>
        </row>
        <row r="2862">
          <cell r="G2862" t="str">
            <v>Điều trị sẹo lồi bằng Nitơ lỏng</v>
          </cell>
          <cell r="H2862" t="str">
            <v>05.0021.0324</v>
          </cell>
        </row>
        <row r="2863">
          <cell r="G2863" t="str">
            <v>Điều trị u mềm lây bằng nạo thương tổn</v>
          </cell>
          <cell r="H2863" t="str">
            <v>05.0051.0324</v>
          </cell>
        </row>
        <row r="2864">
          <cell r="G2864" t="str">
            <v>Điều trị các bệnh lý của da bằng PUVA tại chỗ</v>
          </cell>
          <cell r="H2864" t="str">
            <v>05.0040.0325</v>
          </cell>
        </row>
        <row r="2865">
          <cell r="G2865" t="str">
            <v>Điều trị hạt cơm bằng Plasma</v>
          </cell>
          <cell r="H2865" t="str">
            <v>05.0013.0326</v>
          </cell>
        </row>
        <row r="2866">
          <cell r="G2866" t="str">
            <v>Điều trị rám má bằng laser Fractional</v>
          </cell>
          <cell r="H2866" t="str">
            <v>05.0097.0327</v>
          </cell>
        </row>
        <row r="2867">
          <cell r="G2867" t="str">
            <v>Điều trị sẹo lõm bằng laser Fractional, radiofrequency</v>
          </cell>
          <cell r="H2867" t="str">
            <v>05.0093.0327</v>
          </cell>
        </row>
        <row r="2868">
          <cell r="G2868" t="str">
            <v>Điều chứng tăng sắc tố bằng IPL</v>
          </cell>
          <cell r="H2868" t="str">
            <v>05.0034.0328</v>
          </cell>
        </row>
        <row r="2869">
          <cell r="G2869" t="str">
            <v>Điều trị chứng rậm lông bằng IPL</v>
          </cell>
          <cell r="H2869" t="str">
            <v>05.0035.0328</v>
          </cell>
        </row>
        <row r="2870">
          <cell r="G2870" t="str">
            <v>Điều trị giãn mạch máu bằng IPL</v>
          </cell>
          <cell r="H2870" t="str">
            <v>05.0033.0328</v>
          </cell>
        </row>
        <row r="2871">
          <cell r="G2871" t="str">
            <v>Điều trị sẹo lồi bằng IPL</v>
          </cell>
          <cell r="H2871" t="str">
            <v>05.0036.0328</v>
          </cell>
        </row>
        <row r="2872">
          <cell r="G2872" t="str">
            <v>Điều trị trứng cá bằng IPL</v>
          </cell>
          <cell r="H2872" t="str">
            <v>05.0037.0328</v>
          </cell>
        </row>
        <row r="2873">
          <cell r="G2873" t="str">
            <v>Điều trị các thương tổn có sùi bằng đốt điện, plasma, laser, nitơ lỏng</v>
          </cell>
          <cell r="H2873" t="str">
            <v>03.3041.0329</v>
          </cell>
        </row>
        <row r="2874">
          <cell r="G2874" t="str">
            <v>Điều trị chai chân bằng đốt điện, plasma, laser, nitơ lỏng</v>
          </cell>
          <cell r="H2874" t="str">
            <v>03.3046.0329</v>
          </cell>
        </row>
        <row r="2875">
          <cell r="G2875" t="str">
            <v>Điều trị chứng dày sừng bằng đốt điện, plasma, laser, nitơ lỏng, gọt cắt bỏ</v>
          </cell>
          <cell r="H2875" t="str">
            <v>03.3037.0329</v>
          </cell>
        </row>
        <row r="2876">
          <cell r="G2876" t="str">
            <v>Điều trị dày sừng da dầu, ánh sáng bằng đốt điện, plasma, laser, nitơ lỏng</v>
          </cell>
          <cell r="H2876" t="str">
            <v>03.3038.0329</v>
          </cell>
        </row>
        <row r="2877">
          <cell r="G2877" t="str">
            <v>Điều trị hạt cơm bằng đốt điện, plasma, laser, nitơ lỏng</v>
          </cell>
          <cell r="H2877" t="str">
            <v>03.3035.0329</v>
          </cell>
        </row>
        <row r="2878">
          <cell r="G2878" t="str">
            <v>Điều trị hạt cơm phẳng bằng đốt điện, plasma, laser, nitơ lỏng</v>
          </cell>
          <cell r="H2878" t="str">
            <v>03.3036.0329</v>
          </cell>
        </row>
        <row r="2879">
          <cell r="G2879" t="str">
            <v>Điều trị mắt cá chân bằng đốt điện, plasma, laser, nitơ lỏng</v>
          </cell>
          <cell r="H2879" t="str">
            <v>03.3045.0329</v>
          </cell>
        </row>
        <row r="2880">
          <cell r="G2880" t="str">
            <v>Điều trị sẩn cục bằng đốt điện, plasma, laser, nitơ lỏng</v>
          </cell>
          <cell r="H2880" t="str">
            <v>03.3047.0329</v>
          </cell>
        </row>
        <row r="2881">
          <cell r="G2881" t="str">
            <v>Điều trị sùi mào gà ở nam giới bằng đốt điện, plasma, laser, nitơ lỏng</v>
          </cell>
          <cell r="H2881" t="str">
            <v>03.3043.0329</v>
          </cell>
        </row>
        <row r="2882">
          <cell r="G2882" t="str">
            <v>Điều trị sùi mào gà ở phụ nữ bằng đốt điện, plasma, laser, nitơ lỏng</v>
          </cell>
          <cell r="H2882" t="str">
            <v>03.3042.0329</v>
          </cell>
        </row>
        <row r="2883">
          <cell r="G2883" t="str">
            <v>Điều trị u mềm lây bằng đốt điện, plasma, laser, nitơ lỏng</v>
          </cell>
          <cell r="H2883" t="str">
            <v>03.3039.0329</v>
          </cell>
        </row>
        <row r="2884">
          <cell r="G2884" t="str">
            <v>Điều trị u nhú, u mềm treo bằng đốt điện, plasma, laser, nitơ lỏng</v>
          </cell>
          <cell r="H2884" t="str">
            <v>03.3040.0329</v>
          </cell>
        </row>
        <row r="2885">
          <cell r="G2885" t="str">
            <v>Điều trị u ống tuyến mồ hôi bằng đốt điện, plasma, laser, nitơ lỏng</v>
          </cell>
          <cell r="H2885" t="str">
            <v>03.3044.0329</v>
          </cell>
        </row>
        <row r="2886">
          <cell r="G2886" t="str">
            <v>Điều trị bớt sùi bằng đốt điện</v>
          </cell>
          <cell r="H2886" t="str">
            <v>05.0050.0329</v>
          </cell>
        </row>
        <row r="2887">
          <cell r="G2887" t="str">
            <v>Điều trị bớt sùi bằng laser CO2</v>
          </cell>
          <cell r="H2887" t="str">
            <v>05.0011.0329</v>
          </cell>
        </row>
        <row r="2888">
          <cell r="G2888" t="str">
            <v>Điều trị bớt sùi bằng Plasma</v>
          </cell>
          <cell r="H2888" t="str">
            <v>05.0018.0329</v>
          </cell>
        </row>
        <row r="2889">
          <cell r="G2889" t="str">
            <v>Điều trị dày sừng ánh nắng bằng đốt điện</v>
          </cell>
          <cell r="H2889" t="str">
            <v>05.0048.0329</v>
          </cell>
        </row>
        <row r="2890">
          <cell r="G2890" t="str">
            <v>Điều trị dày sừng ánh nắng bằng laser CO2</v>
          </cell>
          <cell r="H2890" t="str">
            <v>05.0009.0329</v>
          </cell>
        </row>
        <row r="2891">
          <cell r="G2891" t="str">
            <v>Điều trị dày sừng ánh nắng bằng Plasma</v>
          </cell>
          <cell r="H2891" t="str">
            <v>05.0016.0329</v>
          </cell>
        </row>
        <row r="2892">
          <cell r="G2892" t="str">
            <v>Điều trị dày sừng da dầu bằng đốt điện</v>
          </cell>
          <cell r="H2892" t="str">
            <v>05.0047.0329</v>
          </cell>
        </row>
        <row r="2893">
          <cell r="G2893" t="str">
            <v>Điều trị dày sừng da dầu bằng laser CO2</v>
          </cell>
          <cell r="H2893" t="str">
            <v>05.0008.0329</v>
          </cell>
        </row>
        <row r="2894">
          <cell r="G2894" t="str">
            <v>Điều trị dày sừng da dầu bằng Plasma</v>
          </cell>
          <cell r="H2894" t="str">
            <v>05.0015.0329</v>
          </cell>
        </row>
        <row r="2895">
          <cell r="G2895" t="str">
            <v>Điều trị hạt cơm bằng đốt điện</v>
          </cell>
          <cell r="H2895" t="str">
            <v>05.0045.0329</v>
          </cell>
        </row>
        <row r="2896">
          <cell r="G2896" t="str">
            <v>Điều trị hạt cơm bằng laser CO2</v>
          </cell>
          <cell r="H2896" t="str">
            <v>05.0005.0329</v>
          </cell>
        </row>
        <row r="2897">
          <cell r="G2897" t="str">
            <v>Điều trị sẩn cục bằng đốt điện</v>
          </cell>
          <cell r="H2897" t="str">
            <v>05.0049.0329</v>
          </cell>
        </row>
        <row r="2898">
          <cell r="G2898" t="str">
            <v>Điều trị sẩn cục bằng laser CO2</v>
          </cell>
          <cell r="H2898" t="str">
            <v>05.0010.0329</v>
          </cell>
        </row>
        <row r="2899">
          <cell r="G2899" t="str">
            <v>Điều trị sẩn cục bằng Plasma</v>
          </cell>
          <cell r="H2899" t="str">
            <v>05.0017.0329</v>
          </cell>
        </row>
        <row r="2900">
          <cell r="G2900" t="str">
            <v>Điều trị sùi mào gà bằng đốt điện</v>
          </cell>
          <cell r="H2900" t="str">
            <v>05.0044.0329</v>
          </cell>
        </row>
        <row r="2901">
          <cell r="G2901" t="str">
            <v>Điều trị sùi mào gà bằng Plasma</v>
          </cell>
          <cell r="H2901" t="str">
            <v>05.0012.0329</v>
          </cell>
        </row>
        <row r="2902">
          <cell r="G2902" t="str">
            <v>Điều trị u mềm treo bằng đốt điện</v>
          </cell>
          <cell r="H2902" t="str">
            <v>05.0046.0329</v>
          </cell>
        </row>
        <row r="2903">
          <cell r="G2903" t="str">
            <v>Điều trị u mềm treo bằng laser CO2</v>
          </cell>
          <cell r="H2903" t="str">
            <v>05.0007.0329</v>
          </cell>
        </row>
        <row r="2904">
          <cell r="G2904" t="str">
            <v>Điều trị u mềm treo bằng Plasma</v>
          </cell>
          <cell r="H2904" t="str">
            <v>05.0014.0329</v>
          </cell>
        </row>
        <row r="2905">
          <cell r="G2905" t="str">
            <v>Điều trị u ống tuyến mồ hôi bằng laser CO2</v>
          </cell>
          <cell r="H2905" t="str">
            <v>05.0006.0329</v>
          </cell>
        </row>
        <row r="2906">
          <cell r="G2906" t="str">
            <v>Điều trị giãn mạch máu bằng laser màu</v>
          </cell>
          <cell r="H2906" t="str">
            <v>05.0030.0330</v>
          </cell>
        </row>
        <row r="2907">
          <cell r="G2907" t="str">
            <v>Điều trị sẹo lồi bằng laser màu</v>
          </cell>
          <cell r="H2907" t="str">
            <v>05.0031.0330</v>
          </cell>
        </row>
        <row r="2908">
          <cell r="G2908" t="str">
            <v>Điều trị u mạch máu bằng laser màu (Pulsed Dye laser)</v>
          </cell>
          <cell r="H2908" t="str">
            <v>05.0029.0330</v>
          </cell>
        </row>
        <row r="2909">
          <cell r="G2909" t="str">
            <v>Điều trị bớt sắc tố, chứng tăng sắc tố bằng laser: YAG-KTP, Rubi, 1PL...</v>
          </cell>
          <cell r="H2909" t="str">
            <v>03.3012.0331</v>
          </cell>
        </row>
        <row r="2910">
          <cell r="G2910" t="str">
            <v>Điều trị u máu, giãn mạch, chứng đỏ da bằng laser: YAG-KTP, Argon...</v>
          </cell>
          <cell r="H2910" t="str">
            <v>03.3011.0331</v>
          </cell>
        </row>
        <row r="2911">
          <cell r="G2911" t="str">
            <v>Điều trị bớt tăng sắc tố bằng YAG-KTP</v>
          </cell>
          <cell r="H2911" t="str">
            <v>05.0026.0331</v>
          </cell>
        </row>
        <row r="2912">
          <cell r="G2912" t="str">
            <v>Điều trị các bớt sắc tố bằng laser Ruby</v>
          </cell>
          <cell r="H2912" t="str">
            <v>05.0095.0331</v>
          </cell>
        </row>
        <row r="2913">
          <cell r="G2913" t="str">
            <v>Điều trị sẹo lồi bằng YAG-KTP</v>
          </cell>
          <cell r="H2913" t="str">
            <v>05.0028.0331</v>
          </cell>
        </row>
        <row r="2914">
          <cell r="G2914" t="str">
            <v>Điều trị u mạch máu bằng YAG-KTP</v>
          </cell>
          <cell r="H2914" t="str">
            <v>05.0025.0331</v>
          </cell>
        </row>
        <row r="2915">
          <cell r="G2915" t="str">
            <v>Điều trị đau do zona bằng chiếu laser Hé- Né</v>
          </cell>
          <cell r="H2915" t="str">
            <v>05.0073.0332</v>
          </cell>
        </row>
        <row r="2916">
          <cell r="G2916" t="str">
            <v>Điều trị loét lỗ đáo cho người bệnh phong bằng chiếu laser Hé- Né</v>
          </cell>
          <cell r="H2916" t="str">
            <v>05.0072.0332</v>
          </cell>
        </row>
        <row r="2917">
          <cell r="G2917" t="str">
            <v>Chấm TCA điều trị sẹo lõm</v>
          </cell>
          <cell r="H2917" t="str">
            <v>03.3010.0333</v>
          </cell>
        </row>
        <row r="2918">
          <cell r="G2918" t="str">
            <v>Điều trị sẹo lõm bằng tiêm Acid hyaluronic</v>
          </cell>
          <cell r="H2918" t="str">
            <v>03.3009.0333</v>
          </cell>
        </row>
        <row r="2919">
          <cell r="G2919" t="str">
            <v>Điều trị sẹo xấu bằng hóa chất</v>
          </cell>
          <cell r="H2919" t="str">
            <v>03.3008.0333</v>
          </cell>
        </row>
        <row r="2920">
          <cell r="G2920" t="str">
            <v>Điều trị rụng tóc bằng tiêm Triamcinolon dưới da</v>
          </cell>
          <cell r="H2920" t="str">
            <v>05.0023.0333</v>
          </cell>
        </row>
        <row r="2921">
          <cell r="G2921" t="str">
            <v>Điều trị sẹo lồi bằng tiêm Triamcinolon trong thương tổn</v>
          </cell>
          <cell r="H2921" t="str">
            <v>05.0024.0333</v>
          </cell>
        </row>
        <row r="2922">
          <cell r="G2922" t="str">
            <v>Điều trị sẹo lõm bằng TCA (trichloacetic acid)</v>
          </cell>
          <cell r="H2922" t="str">
            <v>05.0043.0333</v>
          </cell>
        </row>
        <row r="2923">
          <cell r="G2923" t="str">
            <v>Điều trị sùi mào gà (gây mê) bằng đốt điện, plasma, laser, nitơ lỏng</v>
          </cell>
          <cell r="H2923" t="str">
            <v>03.3020.0334</v>
          </cell>
        </row>
        <row r="2924">
          <cell r="G2924" t="str">
            <v>Điều trị sùi mào gà (gây tê tủy sống) bằng đốt điện, plasma, laser, nitơ lỏng</v>
          </cell>
          <cell r="H2924" t="str">
            <v>03.3019.0334</v>
          </cell>
        </row>
        <row r="2925">
          <cell r="G2925" t="str">
            <v>Cắt, đốt sùi mào gà âm hộ; âm đạo; tầng sinh môn</v>
          </cell>
          <cell r="H2925" t="str">
            <v>13.0155.0334</v>
          </cell>
        </row>
        <row r="2926">
          <cell r="G2926" t="str">
            <v>Điều trị sùi mào gà bằng laser CO2</v>
          </cell>
          <cell r="H2926" t="str">
            <v>05.0004.0334</v>
          </cell>
        </row>
        <row r="2927">
          <cell r="G2927" t="str">
            <v>Phẫu thuật sùi mào gà đường kính 5 cm trở lên</v>
          </cell>
          <cell r="H2927" t="str">
            <v>05.0090.0334</v>
          </cell>
        </row>
        <row r="2928">
          <cell r="G2928" t="str">
            <v>Điều trị u mạch máu bằng IPL (Intense Pulsed Light)</v>
          </cell>
          <cell r="H2928" t="str">
            <v>05.0032.0335</v>
          </cell>
        </row>
        <row r="2929">
          <cell r="G2929" t="str">
            <v xml:space="preserve">Điều trị viêm da cơ địa bằng máy </v>
          </cell>
          <cell r="H2929" t="str">
            <v>05.0088.0336</v>
          </cell>
        </row>
        <row r="2930">
          <cell r="G2930" t="str">
            <v>Phẫu thuật chuyển gân điều trị hở mi</v>
          </cell>
          <cell r="H2930" t="str">
            <v>03.2913.0337</v>
          </cell>
        </row>
        <row r="2931">
          <cell r="G2931" t="str">
            <v>Phẫu thuật chuyển gân điều trị mắt hở mi (2 mắt)</v>
          </cell>
          <cell r="H2931" t="str">
            <v>14.0231.0337</v>
          </cell>
        </row>
        <row r="2932">
          <cell r="G2932" t="str">
            <v>Phẫu thuật làm hẹp khe mi, rút ngắn dây chằng mi ngoài, mi trong điều trị hở mi do liệt dây VII</v>
          </cell>
          <cell r="H2932" t="str">
            <v>28.0074.0337</v>
          </cell>
        </row>
        <row r="2933">
          <cell r="G2933" t="str">
            <v>Tái tạo toàn bộ mi bằng vạt có cuống mạch</v>
          </cell>
          <cell r="H2933" t="str">
            <v>28.0075.0337</v>
          </cell>
        </row>
        <row r="2934">
          <cell r="G2934" t="str">
            <v>Phẫu thuật chuyển gân điều trị hở mi (mắt thỏ) cho người bệnh phong</v>
          </cell>
          <cell r="H2934" t="str">
            <v>05.0059.0337</v>
          </cell>
        </row>
        <row r="2935">
          <cell r="G2935" t="str">
            <v>Phẫu thuật điều trị hẹp hố khẩu cái cho người bệnh phong</v>
          </cell>
          <cell r="H2935" t="str">
            <v>05.0062.0338</v>
          </cell>
        </row>
        <row r="2936">
          <cell r="G2936" t="str">
            <v>Nạo vét lỗ đáo có viêm xương</v>
          </cell>
          <cell r="H2936" t="str">
            <v>03.3034.0339</v>
          </cell>
        </row>
        <row r="2937">
          <cell r="G2937" t="str">
            <v>Phẫu thuật điều trị lỗ đáo có viêm xương cho người bệnh phong</v>
          </cell>
          <cell r="H2937" t="str">
            <v>05.0066.0339</v>
          </cell>
        </row>
        <row r="2938">
          <cell r="G2938" t="str">
            <v>Nạo vét lỗ đáo không viêm xương</v>
          </cell>
          <cell r="H2938" t="str">
            <v>03.3033.0340</v>
          </cell>
        </row>
        <row r="2939">
          <cell r="G2939" t="str">
            <v>Phẫu thuật điều trị lỗ đáo không viêm xương cho người bệnh phong</v>
          </cell>
          <cell r="H2939" t="str">
            <v>05.0070.0340</v>
          </cell>
        </row>
        <row r="2940">
          <cell r="G2940" t="str">
            <v>Phẫu thuật điều trị sa trễ mi dưới cho người bệnh phong</v>
          </cell>
          <cell r="H2940" t="str">
            <v>05.0060.0341</v>
          </cell>
        </row>
        <row r="2941">
          <cell r="G2941" t="str">
            <v>Phẫu thuật điều trị sập cầu mũi cho người bệnh phong</v>
          </cell>
          <cell r="H2941" t="str">
            <v>05.0061.0342</v>
          </cell>
        </row>
        <row r="2942">
          <cell r="G2942" t="str">
            <v>Phẫu thuật điều trị móng chọc thịt</v>
          </cell>
          <cell r="H2942" t="str">
            <v>05.0068.0343</v>
          </cell>
        </row>
        <row r="2943">
          <cell r="G2943" t="str">
            <v>Phẫu thuật điều trị móng cuộn, móng quặp</v>
          </cell>
          <cell r="H2943" t="str">
            <v>05.0069.0343</v>
          </cell>
        </row>
        <row r="2944">
          <cell r="G2944" t="str">
            <v>Phẫu thuật điều trị u dưới móng</v>
          </cell>
          <cell r="H2944" t="str">
            <v>05.0054.0343</v>
          </cell>
        </row>
        <row r="2945">
          <cell r="G2945" t="str">
            <v>Phẫu thuật giải áp thần kinh ngoại biên</v>
          </cell>
          <cell r="H2945" t="str">
            <v>03.3896.0344</v>
          </cell>
        </row>
        <row r="2946">
          <cell r="G2946" t="str">
            <v>Phẫu thuật nội soi hội chứng ống cổ tay</v>
          </cell>
          <cell r="H2946" t="str">
            <v>03.4142.0344</v>
          </cell>
        </row>
        <row r="2947">
          <cell r="G2947" t="str">
            <v>Phẫu thuật chuyển giường thần kinh trụ</v>
          </cell>
          <cell r="H2947" t="str">
            <v>10.0976.0344</v>
          </cell>
        </row>
        <row r="2948">
          <cell r="G2948" t="str">
            <v>Phẫu thuật điều trị hội chứng chền ép thần kinh quay</v>
          </cell>
          <cell r="H2948" t="str">
            <v>10.0834.0344</v>
          </cell>
        </row>
        <row r="2949">
          <cell r="G2949" t="str">
            <v>Phẫu thuật điều trị hội chứng chền ép thần kinh trụ</v>
          </cell>
          <cell r="H2949" t="str">
            <v>10.0833.0344</v>
          </cell>
        </row>
        <row r="2950">
          <cell r="G2950" t="str">
            <v>Phẫu thuật điều trị hội chứng ống cổ tay</v>
          </cell>
          <cell r="H2950" t="str">
            <v>10.0832.0344</v>
          </cell>
        </row>
        <row r="2951">
          <cell r="G2951" t="str">
            <v>Phẫu thuật giải ép thần kinh (ống cổ tay, Khuỷu…)</v>
          </cell>
          <cell r="H2951" t="str">
            <v>10.0965.0344</v>
          </cell>
        </row>
        <row r="2952">
          <cell r="G2952" t="str">
            <v>Phẫu thuật giải phóng chèn ép TK ngoại biên</v>
          </cell>
          <cell r="H2952" t="str">
            <v>10.0149.0344</v>
          </cell>
        </row>
        <row r="2953">
          <cell r="G2953" t="str">
            <v>Phẫu thuật nối thần kinh ngoại biên và ghép TK ngoại biên</v>
          </cell>
          <cell r="H2953" t="str">
            <v>10.0150.0344</v>
          </cell>
        </row>
        <row r="2954">
          <cell r="G2954" t="str">
            <v>Phẫu thuật u thần kinh ngoại biên</v>
          </cell>
          <cell r="H2954" t="str">
            <v>10.0148.0344</v>
          </cell>
        </row>
        <row r="2955">
          <cell r="G2955" t="str">
            <v>Phẫu thuật giải áp thần kinh cho người bệnh phong</v>
          </cell>
          <cell r="H2955" t="str">
            <v>05.0052.0344</v>
          </cell>
        </row>
        <row r="2956">
          <cell r="G2956" t="str">
            <v>Phẫu thuật ung thư biểu mô tế bào đáy/gai vùng mặt, phẫu thuật Mohs</v>
          </cell>
          <cell r="H2956" t="str">
            <v>03.2754.0345</v>
          </cell>
        </row>
        <row r="2957">
          <cell r="G2957" t="str">
            <v>Phẫu thuật Mohs điều trị ung thư da</v>
          </cell>
          <cell r="H2957" t="str">
            <v>05.0063.0345</v>
          </cell>
        </row>
        <row r="2958">
          <cell r="G2958" t="str">
            <v>Phẫu thuật cắt bỏ các u nhỏ dưới móng</v>
          </cell>
          <cell r="H2958" t="str">
            <v>03.3021.0348</v>
          </cell>
        </row>
        <row r="2959">
          <cell r="G2959" t="str">
            <v>Dẫn lưu áp xe tuyến giáp</v>
          </cell>
          <cell r="H2959" t="str">
            <v>07.0003.0354</v>
          </cell>
        </row>
        <row r="2960">
          <cell r="G2960" t="str">
            <v>Gọt chai chân (gọt nốt chai) trên người bệnh đái tháo đường</v>
          </cell>
          <cell r="H2960" t="str">
            <v>07.0233.0355</v>
          </cell>
        </row>
        <row r="2961">
          <cell r="G2961" t="str">
            <v>Cắt các u ác tuyến giáp</v>
          </cell>
          <cell r="H2961" t="str">
            <v>12.0015.0356</v>
          </cell>
        </row>
        <row r="2962">
          <cell r="G2962" t="str">
            <v>Phẫu thuật cắt tuyến giáp sử dụng dao siêu âm/hàn mô, hàn mạch</v>
          </cell>
          <cell r="H2962" t="str">
            <v>15.0381.0356</v>
          </cell>
        </row>
        <row r="2963">
          <cell r="G2963" t="str">
            <v>Cắt 1 thùy tuyến giáp kèm nạo vét hạch 1 bên trong ung thư tuyến giáp bằng dao siêu âm</v>
          </cell>
          <cell r="H2963" t="str">
            <v>07.0052.0356</v>
          </cell>
        </row>
        <row r="2964">
          <cell r="G2964" t="str">
            <v>Cắt 1 thùy tuyến giáp lấy bướu thòng trong bướu giáp thòng bằng dao siêu âm</v>
          </cell>
          <cell r="H2964" t="str">
            <v>07.0056.0356</v>
          </cell>
        </row>
        <row r="2965">
          <cell r="G2965" t="str">
            <v>Cắt 1 thùy tuyến giáp lấy bướu thòng và cắt bán phần thùy còn lại trong bướu giáp thòng bằng dao siêu âm</v>
          </cell>
          <cell r="H2965" t="str">
            <v>07.0057.0356</v>
          </cell>
        </row>
        <row r="2966">
          <cell r="G2966" t="str">
            <v>Cắt 1 thùy tuyến giáp trong bướu giáp khồng lồ bằng dao siêu âm</v>
          </cell>
          <cell r="H2966" t="str">
            <v>07.0059.0356</v>
          </cell>
        </row>
        <row r="2967">
          <cell r="G2967" t="str">
            <v>Cắt 1 thùy tuyến giáp và cắt bán phần thùy còn lại trong basedow bằng dao siêu âm</v>
          </cell>
          <cell r="H2967" t="str">
            <v>07.0048.0356</v>
          </cell>
        </row>
        <row r="2968">
          <cell r="G2968" t="str">
            <v>Cắt 1 thùy tuyến giáp và cắt bán phần thùy còn lại trong bướu giáp khổng lồ bằng dao siêu âm</v>
          </cell>
          <cell r="H2968" t="str">
            <v>07.0060.0356</v>
          </cell>
        </row>
        <row r="2969">
          <cell r="G2969" t="str">
            <v>Cắt 1 thùy tuyến giáp và lấy nhân thùy còn lại trong bướu giáp nhân bằng dao siêu âm</v>
          </cell>
          <cell r="H2969" t="str">
            <v>07.0042.0356</v>
          </cell>
        </row>
        <row r="2970">
          <cell r="G2970" t="str">
            <v>Cắt bán phần 2 thùy tuyến giáp trong bướu giáp đa nhân bằng dao siêu âm</v>
          </cell>
          <cell r="H2970" t="str">
            <v>07.0043.0356</v>
          </cell>
        </row>
        <row r="2971">
          <cell r="G2971" t="str">
            <v>Cắt bán phần 2 thùy tuyến giáp trong bướu giáp đơn thuần không có nhân bằng dao siêu âm</v>
          </cell>
          <cell r="H2971" t="str">
            <v>07.0038.0356</v>
          </cell>
        </row>
        <row r="2972">
          <cell r="G2972" t="str">
            <v>Cắt bỏ tuyến thượng thận 1 bên bằng dao siêu âm</v>
          </cell>
          <cell r="H2972" t="str">
            <v>07.0065.0356</v>
          </cell>
        </row>
        <row r="2973">
          <cell r="G2973" t="str">
            <v>Cắt gần toàn bộ tuyến giáp trong basedow bằng dao siêu âm</v>
          </cell>
          <cell r="H2973" t="str">
            <v>07.0047.0356</v>
          </cell>
        </row>
        <row r="2974">
          <cell r="G2974" t="str">
            <v>Cắt toàn bộ tuyến giáp trong basedow bằng dao siêu âm</v>
          </cell>
          <cell r="H2974" t="str">
            <v>07.0049.0356</v>
          </cell>
        </row>
        <row r="2975">
          <cell r="G2975" t="str">
            <v>Cắt toàn bộ tuyến giáp trong bướu giáp đa nhân bằng dao siêu âm</v>
          </cell>
          <cell r="H2975" t="str">
            <v>07.0044.0356</v>
          </cell>
        </row>
        <row r="2976">
          <cell r="G2976" t="str">
            <v>Cắt toàn bộ tuyến giáp trong bướu giáp đa nhân độc bằng dao siêu âm</v>
          </cell>
          <cell r="H2976" t="str">
            <v>07.0046.0356</v>
          </cell>
        </row>
        <row r="2977">
          <cell r="G2977" t="str">
            <v>Cắt toàn bộ tuyến giáp trong ung thư tuyến giáp bằng dao siêu âm</v>
          </cell>
          <cell r="H2977" t="str">
            <v>07.0051.0356</v>
          </cell>
        </row>
        <row r="2978">
          <cell r="G2978" t="str">
            <v>Cắt tuyến cận giáp trong cường tuyến cận giáp nguyên phát do quá sản tuyến hoặc u tuyến hoặc ung thư tuyến cận giáp bằng dao siêu âm</v>
          </cell>
          <cell r="H2978" t="str">
            <v>07.0062.0356</v>
          </cell>
        </row>
        <row r="2979">
          <cell r="G2979" t="str">
            <v>Cắt tuyến cận giáp trong quá sản thứ phát sau suy thận mạn tính bằng dao siêu âm</v>
          </cell>
          <cell r="H2979" t="str">
            <v>07.0063.0356</v>
          </cell>
        </row>
        <row r="2980">
          <cell r="G2980" t="str">
            <v>Cắt tuyến ức trong quá sản hoặc u tuyến ức bằng dao siêu âm</v>
          </cell>
          <cell r="H2980" t="str">
            <v>07.0064.0356</v>
          </cell>
        </row>
        <row r="2981">
          <cell r="G2981" t="str">
            <v>Cắt u tuyến thượng thận 1 bên bằng dao siêu âm</v>
          </cell>
          <cell r="H2981" t="str">
            <v>07.0067.0356</v>
          </cell>
        </row>
        <row r="2982">
          <cell r="G2982" t="str">
            <v>Cắt u tuyến thượng thận 2 bên bằng dao siêu âm</v>
          </cell>
          <cell r="H2982" t="str">
            <v>07.0068.0356</v>
          </cell>
        </row>
        <row r="2983">
          <cell r="G2983" t="str">
            <v>Phẫu thuật nội soi cắt 1 thùy tuyến giáp trong bướu giáp nhân</v>
          </cell>
          <cell r="H2983" t="str">
            <v>03.3930.0357</v>
          </cell>
        </row>
        <row r="2984">
          <cell r="G2984" t="str">
            <v>Phẫu thuật nội soi cắt 1 thùy tuyến giáp trong bướu giáp nhân độc</v>
          </cell>
          <cell r="H2984" t="str">
            <v>03.3931.0357</v>
          </cell>
        </row>
        <row r="2985">
          <cell r="G2985" t="str">
            <v>Phẫu thuật nội soi cắt gần toàn bộ tuyến giáp trong bệnh basedow</v>
          </cell>
          <cell r="H2985" t="str">
            <v>03.3943.0357</v>
          </cell>
        </row>
        <row r="2986">
          <cell r="G2986" t="str">
            <v>Phẫu thuật nội soi cắt nhân độc tuyến giáp</v>
          </cell>
          <cell r="H2986" t="str">
            <v>03.3937.0357</v>
          </cell>
        </row>
        <row r="2987">
          <cell r="G2987" t="str">
            <v>Phẫu thuật nội soi cắt toàn bộ tuyến giáp do ung thư tuyến giáp</v>
          </cell>
          <cell r="H2987" t="str">
            <v>03.4163.0357</v>
          </cell>
        </row>
        <row r="2988">
          <cell r="G2988" t="str">
            <v>Phẫu thuật nội soi cắt toàn bộ tuyến giáp trong bướu giáp đa nhân</v>
          </cell>
          <cell r="H2988" t="str">
            <v>03.3940.0357</v>
          </cell>
        </row>
        <row r="2989">
          <cell r="G2989" t="str">
            <v>Phẫu thuật nội soi cắt toàn bộ tuyến giáp trong bướu giáp đa nhân độc</v>
          </cell>
          <cell r="H2989" t="str">
            <v>03.3941.0357</v>
          </cell>
        </row>
        <row r="2990">
          <cell r="G2990" t="str">
            <v>Cắt các u ác tuyến giáp</v>
          </cell>
          <cell r="H2990" t="str">
            <v>12.0015.0357</v>
          </cell>
        </row>
        <row r="2991">
          <cell r="G2991" t="str">
            <v>Phẫu thuật cắt thùy giáp</v>
          </cell>
          <cell r="H2991" t="str">
            <v>15.0287.0357</v>
          </cell>
        </row>
        <row r="2992">
          <cell r="G2992" t="str">
            <v>Phẫu thuật cắt tuyến giáp gần toàn phần</v>
          </cell>
          <cell r="H2992" t="str">
            <v>15.0286.0357</v>
          </cell>
        </row>
        <row r="2993">
          <cell r="G2993" t="str">
            <v>Phẫu thuật cắt tuyến giáp toàn phần</v>
          </cell>
          <cell r="H2993" t="str">
            <v>15.0285.0357</v>
          </cell>
        </row>
        <row r="2994">
          <cell r="G2994" t="str">
            <v>Phẫu thuật nội soi cắt 1 thùy tuyến giáp</v>
          </cell>
          <cell r="H2994" t="str">
            <v>27.0042.0357</v>
          </cell>
        </row>
        <row r="2995">
          <cell r="G2995" t="str">
            <v>Phẫu thuật nội soi cắt 1 thùy tuyến giáp + eo giáp</v>
          </cell>
          <cell r="H2995" t="str">
            <v>27.0043.0357</v>
          </cell>
        </row>
        <row r="2996">
          <cell r="G2996" t="str">
            <v>Phẫu thuật nội soi cắt 1 thùy tuyến giáp trong bướu giáp nhân</v>
          </cell>
          <cell r="H2996" t="str">
            <v>27.0048.0357</v>
          </cell>
        </row>
        <row r="2997">
          <cell r="G2997" t="str">
            <v>Phẫu thuật nội soi cắt 1 thùy tuyến giáp trong bướu giáp nhân độc</v>
          </cell>
          <cell r="H2997" t="str">
            <v>27.0049.0357</v>
          </cell>
        </row>
        <row r="2998">
          <cell r="G2998" t="str">
            <v>Phẫu thuật nội soi cắt bán phần 1 thùy tuyến giáp</v>
          </cell>
          <cell r="H2998" t="str">
            <v>27.0044.0357</v>
          </cell>
        </row>
        <row r="2999">
          <cell r="G2999" t="str">
            <v>Phẫu thuật nội soi cắt bán phần 2 thùy tuyến giáp</v>
          </cell>
          <cell r="H2999" t="str">
            <v>27.0045.0357</v>
          </cell>
        </row>
        <row r="3000">
          <cell r="G3000" t="str">
            <v>Phẫu thuật nội soi cắt bán phần 2 thùy tuyến giáp trong bướu giáp đa nhân</v>
          </cell>
          <cell r="H3000" t="str">
            <v>27.0052.0357</v>
          </cell>
        </row>
        <row r="3001">
          <cell r="G3001" t="str">
            <v>Phẫu thuật nội soi cắt bán phần 2 thùy tuyến giáp trong bướu giáp đa nhân độc</v>
          </cell>
          <cell r="H3001" t="str">
            <v>27.0053.0357</v>
          </cell>
        </row>
        <row r="3002">
          <cell r="G3002" t="str">
            <v>Phẫu thuật nội soi cắt gần toàn bộ tuyến giáp trong bệnh basedow</v>
          </cell>
          <cell r="H3002" t="str">
            <v>27.0056.0357</v>
          </cell>
        </row>
        <row r="3003">
          <cell r="G3003" t="str">
            <v>Phẫu thuật nội soi cắt nhân độc tuyến giáp</v>
          </cell>
          <cell r="H3003" t="str">
            <v>27.0051.0357</v>
          </cell>
        </row>
        <row r="3004">
          <cell r="G3004" t="str">
            <v>Phẫu thuật nội soi cắt nhân tuyến giáp</v>
          </cell>
          <cell r="H3004" t="str">
            <v>27.0050.0357</v>
          </cell>
        </row>
        <row r="3005">
          <cell r="G3005" t="str">
            <v>Phẫu thuật nội soi cắt toàn bộ tuyến giáp</v>
          </cell>
          <cell r="H3005" t="str">
            <v>27.0046.0357</v>
          </cell>
        </row>
        <row r="3006">
          <cell r="G3006" t="str">
            <v>Phẫu thuật nội soi cắt toàn bộ tuyến giáp + nạo hạch cổ 2 bên trong ung thư</v>
          </cell>
          <cell r="H3006" t="str">
            <v>27.0059.0357</v>
          </cell>
        </row>
        <row r="3007">
          <cell r="G3007" t="str">
            <v>Phẫu thuật nội soi cắt toàn bộ tuyến giáp trong bệnh basedow</v>
          </cell>
          <cell r="H3007" t="str">
            <v>27.0057.0357</v>
          </cell>
        </row>
        <row r="3008">
          <cell r="G3008" t="str">
            <v>Phẫu thuật nội soi cắt toàn bộ tuyến giáp trong bướu giáp đa nhân</v>
          </cell>
          <cell r="H3008" t="str">
            <v>27.0054.0357</v>
          </cell>
        </row>
        <row r="3009">
          <cell r="G3009" t="str">
            <v>Phẫu thuật nội soi cắt toàn bộ tuyến giáp trong bướu giáp đa nhân độc</v>
          </cell>
          <cell r="H3009" t="str">
            <v>27.0055.0357</v>
          </cell>
        </row>
        <row r="3010">
          <cell r="G3010" t="str">
            <v>Phẫu thuật nội soi cắt toàn bộ tuyến giáp trong ung thư tuyến giáp</v>
          </cell>
          <cell r="H3010" t="str">
            <v>27.0058.0357</v>
          </cell>
        </row>
        <row r="3011">
          <cell r="G3011" t="str">
            <v>Phẫu thuật nội soi cắt tuyến cận giáp</v>
          </cell>
          <cell r="H3011" t="str">
            <v>27.0047.0357</v>
          </cell>
        </row>
        <row r="3012">
          <cell r="G3012" t="str">
            <v>Cắt 1 thùy tuyến giáp kèm nạo vét hạch 1 bên trong ung thư tuyến giáp</v>
          </cell>
          <cell r="H3012" t="str">
            <v>07.0020.0357</v>
          </cell>
        </row>
        <row r="3013">
          <cell r="G3013" t="str">
            <v>Cắt 1 thùy tuyến giáp lấy bướu thòng trong bướu giáp thòng</v>
          </cell>
          <cell r="H3013" t="str">
            <v>07.0024.0357</v>
          </cell>
        </row>
        <row r="3014">
          <cell r="G3014" t="str">
            <v>Cắt 1 thùy tuyến giáp lấy bướu thòng và cắt bán phần thùy còn lại trong bướu giáp thòng</v>
          </cell>
          <cell r="H3014" t="str">
            <v>07.0025.0357</v>
          </cell>
        </row>
        <row r="3015">
          <cell r="G3015" t="str">
            <v>Cắt 1 thùy tuyến giáp trong bướu giáp khồng lồ</v>
          </cell>
          <cell r="H3015" t="str">
            <v>07.0027.0357</v>
          </cell>
        </row>
        <row r="3016">
          <cell r="G3016" t="str">
            <v>Cắt 1 thùy tuyến giáp và cắt bán phần thùy còn lại trong basedow</v>
          </cell>
          <cell r="H3016" t="str">
            <v>07.0016.0357</v>
          </cell>
        </row>
        <row r="3017">
          <cell r="G3017" t="str">
            <v>Cắt 1 thùy tuyến giáp và cắt bán phần thùy còn lại trong bướu giáp khổng lồ</v>
          </cell>
          <cell r="H3017" t="str">
            <v>07.0028.0357</v>
          </cell>
        </row>
        <row r="3018">
          <cell r="G3018" t="str">
            <v>Cắt 1 thùy tuyến giáp và lấy nhân thùy còn lại trong bướu giáp nhân</v>
          </cell>
          <cell r="H3018" t="str">
            <v>07.0010.0357</v>
          </cell>
        </row>
        <row r="3019">
          <cell r="G3019" t="str">
            <v>Cắt bán phần 2 thùy tuyến giáp trong bướu giáp đa nhân</v>
          </cell>
          <cell r="H3019" t="str">
            <v>07.0011.0357</v>
          </cell>
        </row>
        <row r="3020">
          <cell r="G3020" t="str">
            <v>Cắt bán phần 2 thùy tuyến giáp trong bướu giáp đơn thuần không có nhân</v>
          </cell>
          <cell r="H3020" t="str">
            <v>07.0006.0357</v>
          </cell>
        </row>
        <row r="3021">
          <cell r="G3021" t="str">
            <v>Cắt bỏ tuyến thượng thận 1 bên</v>
          </cell>
          <cell r="H3021" t="str">
            <v>07.0034.0357</v>
          </cell>
        </row>
        <row r="3022">
          <cell r="G3022" t="str">
            <v>Cắt gần toàn bộ tuyến giáp trong basedow</v>
          </cell>
          <cell r="H3022" t="str">
            <v>07.0015.0357</v>
          </cell>
        </row>
        <row r="3023">
          <cell r="G3023" t="str">
            <v>Cắt toàn bộ tuyến giáp trong basedow</v>
          </cell>
          <cell r="H3023" t="str">
            <v>07.0017.0357</v>
          </cell>
        </row>
        <row r="3024">
          <cell r="G3024" t="str">
            <v>Cắt toàn bộ tuyến giáp trong bướu giáp đa nhân</v>
          </cell>
          <cell r="H3024" t="str">
            <v>07.0012.0357</v>
          </cell>
        </row>
        <row r="3025">
          <cell r="G3025" t="str">
            <v>Cắt toàn bộ tuyến giáp trong bướu giáp đa nhân độc</v>
          </cell>
          <cell r="H3025" t="str">
            <v>07.0014.0357</v>
          </cell>
        </row>
        <row r="3026">
          <cell r="G3026" t="str">
            <v>Cắt toàn bộ tuyến giáp trong ung thư tuyến giáp</v>
          </cell>
          <cell r="H3026" t="str">
            <v>07.0019.0357</v>
          </cell>
        </row>
        <row r="3027">
          <cell r="G3027" t="str">
            <v>Cắt tuyến cận giáp trong cường tuyến cận giáp nguyên phát do quá sản tuyến hoặc u tuyến hoặc ung thư tuyến cận giáp</v>
          </cell>
          <cell r="H3027" t="str">
            <v>07.0031.0357</v>
          </cell>
        </row>
        <row r="3028">
          <cell r="G3028" t="str">
            <v>Cắt tuyến cận giáp trong quá sản thứ phát sau suy thận mạn tính</v>
          </cell>
          <cell r="H3028" t="str">
            <v>07.0032.0357</v>
          </cell>
        </row>
        <row r="3029">
          <cell r="G3029" t="str">
            <v>Cắt tuyến ức trong quá sản hoặc u tuyến ức</v>
          </cell>
          <cell r="H3029" t="str">
            <v>07.0033.0357</v>
          </cell>
        </row>
        <row r="3030">
          <cell r="G3030" t="str">
            <v>Cắt u tuyến thượng thận 1 bên</v>
          </cell>
          <cell r="H3030" t="str">
            <v>07.0036.0357</v>
          </cell>
        </row>
        <row r="3031">
          <cell r="G3031" t="str">
            <v>Phẫu thuật nội soi cắt 1 thùy tuyến giáp trong bướu giáp nhân</v>
          </cell>
          <cell r="H3031" t="str">
            <v>03.3930.0358</v>
          </cell>
        </row>
        <row r="3032">
          <cell r="G3032" t="str">
            <v>Phẫu thuật nội soi cắt 1 thùy tuyến giáp trong bướu giáp nhân độc</v>
          </cell>
          <cell r="H3032" t="str">
            <v>03.3931.0358</v>
          </cell>
        </row>
        <row r="3033">
          <cell r="G3033" t="str">
            <v>Phẫu thuật nội soi cắt gần toàn bộ tuyến giáp trong bệnh basedow</v>
          </cell>
          <cell r="H3033" t="str">
            <v>03.3943.0358</v>
          </cell>
        </row>
        <row r="3034">
          <cell r="G3034" t="str">
            <v>Phẫu thuật nội soi cắt nhân độc tuyến giáp</v>
          </cell>
          <cell r="H3034" t="str">
            <v>03.3937.0358</v>
          </cell>
        </row>
        <row r="3035">
          <cell r="G3035" t="str">
            <v>Phẫu thuật nội soi cắt toàn bộ tuyến giáp do ung thư tuyến giáp</v>
          </cell>
          <cell r="H3035" t="str">
            <v>03.4163.0358</v>
          </cell>
        </row>
        <row r="3036">
          <cell r="G3036" t="str">
            <v>Phẫu thuật nội soi cắt tuyến giáp sử dụng dao siêu âm</v>
          </cell>
          <cell r="H3036" t="str">
            <v>15.0382.0358</v>
          </cell>
        </row>
        <row r="3037">
          <cell r="G3037" t="str">
            <v>Phẫu thuật nội soi cắt 1 thùy tuyến giáp</v>
          </cell>
          <cell r="H3037" t="str">
            <v>27.0042.0358</v>
          </cell>
        </row>
        <row r="3038">
          <cell r="G3038" t="str">
            <v>Phẫu thuật nội soi cắt 1 thùy tuyến giáp + eo giáp</v>
          </cell>
          <cell r="H3038" t="str">
            <v>27.0043.0358</v>
          </cell>
        </row>
        <row r="3039">
          <cell r="G3039" t="str">
            <v>Phẫu thuật nội soi cắt 1 thùy tuyến giáp trong bướu giáp nhân</v>
          </cell>
          <cell r="H3039" t="str">
            <v>27.0048.0358</v>
          </cell>
        </row>
        <row r="3040">
          <cell r="G3040" t="str">
            <v>Phẫu thuật nội soi cắt 1 thùy tuyến giáp trong bướu giáp nhân độc</v>
          </cell>
          <cell r="H3040" t="str">
            <v>27.0049.0358</v>
          </cell>
        </row>
        <row r="3041">
          <cell r="G3041" t="str">
            <v>Phẫu thuật nội soi cắt bán phần 1 thùy tuyến giáp</v>
          </cell>
          <cell r="H3041" t="str">
            <v>27.0044.0358</v>
          </cell>
        </row>
        <row r="3042">
          <cell r="G3042" t="str">
            <v>Phẫu thuật nội soi cắt bán phần 2 thùy tuyến giáp</v>
          </cell>
          <cell r="H3042" t="str">
            <v>27.0045.0358</v>
          </cell>
        </row>
        <row r="3043">
          <cell r="G3043" t="str">
            <v>Phẫu thuật nội soi cắt bán phần 2 thùy tuyến giáp trong bướu giáp đa nhân</v>
          </cell>
          <cell r="H3043" t="str">
            <v>27.0052.0358</v>
          </cell>
        </row>
        <row r="3044">
          <cell r="G3044" t="str">
            <v>Phẫu thuật nội soi cắt bán phần 2 thùy tuyến giáp trong bướu giáp đa nhân độc</v>
          </cell>
          <cell r="H3044" t="str">
            <v>27.0053.0358</v>
          </cell>
        </row>
        <row r="3045">
          <cell r="G3045" t="str">
            <v>Phẫu thuật nội soi cắt gần toàn bộ tuyến giáp trong bệnh basedow</v>
          </cell>
          <cell r="H3045" t="str">
            <v>27.0056.0358</v>
          </cell>
        </row>
        <row r="3046">
          <cell r="G3046" t="str">
            <v>Phẫu thuật nội soi cắt nhân độc tuyến giáp</v>
          </cell>
          <cell r="H3046" t="str">
            <v>27.0051.0358</v>
          </cell>
        </row>
        <row r="3047">
          <cell r="G3047" t="str">
            <v>Phẫu thuật nội soi cắt nhân tuyến giáp</v>
          </cell>
          <cell r="H3047" t="str">
            <v>27.0050.0358</v>
          </cell>
        </row>
        <row r="3048">
          <cell r="G3048" t="str">
            <v>Phẫu thuật nội soi cắt toàn bộ tuyến giáp</v>
          </cell>
          <cell r="H3048" t="str">
            <v>27.0046.0358</v>
          </cell>
        </row>
        <row r="3049">
          <cell r="G3049" t="str">
            <v>Phẫu thuật nội soi cắt tuyến cận giáp</v>
          </cell>
          <cell r="H3049" t="str">
            <v>27.0047.0358</v>
          </cell>
        </row>
        <row r="3050">
          <cell r="G3050" t="str">
            <v>Cắt 1 thùy tuyến giáp trong bướu giáp nhân bằng dao siêu âm</v>
          </cell>
          <cell r="H3050" t="str">
            <v>07.0040.0359</v>
          </cell>
        </row>
        <row r="3051">
          <cell r="G3051" t="str">
            <v>Cắt 1 thùy tuyến giáp trong bướu giáp nhân độc bằng dao siêu âm</v>
          </cell>
          <cell r="H3051" t="str">
            <v>07.0045.0359</v>
          </cell>
        </row>
        <row r="3052">
          <cell r="G3052" t="str">
            <v>Cắt 1 thùy tuyến giáp trong ung thư tuyến giáp bằng dao siêu âm</v>
          </cell>
          <cell r="H3052" t="str">
            <v>07.0050.0359</v>
          </cell>
        </row>
        <row r="3053">
          <cell r="G3053" t="str">
            <v>Cắt bán phần 1 thùy tuyến giáp và lấy nhân thùy còn lại trong bướu giáp nhân bằng dao siêu âm</v>
          </cell>
          <cell r="H3053" t="str">
            <v>07.0041.0359</v>
          </cell>
        </row>
        <row r="3054">
          <cell r="G3054" t="str">
            <v>Cắt 1 thùy tuyến giáp trong bướu giáp nhân</v>
          </cell>
          <cell r="H3054" t="str">
            <v>07.0008.0360</v>
          </cell>
        </row>
        <row r="3055">
          <cell r="G3055" t="str">
            <v>Cắt 1 thùy tuyến giáp trong bướu giáp nhân độc</v>
          </cell>
          <cell r="H3055" t="str">
            <v>07.0013.0360</v>
          </cell>
        </row>
        <row r="3056">
          <cell r="G3056" t="str">
            <v>Cắt 1 thùy tuyến giáp trong ung thư tuyến giáp</v>
          </cell>
          <cell r="H3056" t="str">
            <v>07.0018.0360</v>
          </cell>
        </row>
        <row r="3057">
          <cell r="G3057" t="str">
            <v>Cắt bán phần 1 thùy tuyến giáp và lấy nhân thùy còn lại trong bướu giáp nhân</v>
          </cell>
          <cell r="H3057" t="str">
            <v>07.0009.0360</v>
          </cell>
        </row>
        <row r="3058">
          <cell r="G3058" t="str">
            <v>Phẫu thuật cầm máu lại sau mổ tuyến giáp</v>
          </cell>
          <cell r="H3058" t="str">
            <v>07.0030.0360</v>
          </cell>
        </row>
        <row r="3059">
          <cell r="G3059" t="str">
            <v>Cắt bán phần 1 thùy tuyến giáp trong bướu giáp nhân bằng dao siêu âm</v>
          </cell>
          <cell r="H3059" t="str">
            <v>07.0039.0361</v>
          </cell>
        </row>
        <row r="3060">
          <cell r="G3060" t="str">
            <v>Cắt bán phần 1 thùy tuyến giáp trong bướu giáp nhân</v>
          </cell>
          <cell r="H3060" t="str">
            <v>07.0007.0362</v>
          </cell>
        </row>
        <row r="3061">
          <cell r="G3061" t="str">
            <v>Cắt bỏ tuyến thượng thận 2 bên</v>
          </cell>
          <cell r="H3061" t="str">
            <v>07.0035.0363</v>
          </cell>
        </row>
        <row r="3062">
          <cell r="G3062" t="str">
            <v>Cắt toàn bộ tuyến giáp kèm nạo vét hạch 1 bên trong ung thư tuyến giáp</v>
          </cell>
          <cell r="H3062" t="str">
            <v>07.0021.0363</v>
          </cell>
        </row>
        <row r="3063">
          <cell r="G3063" t="str">
            <v>Cắt toàn bộ tuyến giáp kèm nạo vét hạch 2 bên trong ung thư tuyến giáp</v>
          </cell>
          <cell r="H3063" t="str">
            <v>07.0022.0363</v>
          </cell>
        </row>
        <row r="3064">
          <cell r="G3064" t="str">
            <v>Cắt toàn bộ tuyến giáp trong bướu giáp khổng lồ</v>
          </cell>
          <cell r="H3064" t="str">
            <v>07.0029.0363</v>
          </cell>
        </row>
        <row r="3065">
          <cell r="G3065" t="str">
            <v>Cắt toàn bộ tuyến giáp trong bướu giáp thòng</v>
          </cell>
          <cell r="H3065" t="str">
            <v>07.0026.0363</v>
          </cell>
        </row>
        <row r="3066">
          <cell r="G3066" t="str">
            <v>Cắt u tuyến thượng thận 2 bên</v>
          </cell>
          <cell r="H3066" t="str">
            <v>07.0037.0363</v>
          </cell>
        </row>
        <row r="3067">
          <cell r="G3067" t="str">
            <v>Phẫu thuật nội soi cắt toàn bộ tuyến giáp trong ung thư tuyến giáp</v>
          </cell>
          <cell r="H3067" t="str">
            <v>27.0058.0364</v>
          </cell>
        </row>
        <row r="3068">
          <cell r="G3068" t="str">
            <v>Cắt bỏ tuyến thượng thận 2 bên bằng dao siêu âm</v>
          </cell>
          <cell r="H3068" t="str">
            <v>07.0066.0364</v>
          </cell>
        </row>
        <row r="3069">
          <cell r="G3069" t="str">
            <v>Cắt toàn bộ tuyến giáp kèm nạo vét hạch 1 bên trong ung thư tuyến giáp bằng dao siêu âm</v>
          </cell>
          <cell r="H3069" t="str">
            <v>07.0053.0364</v>
          </cell>
        </row>
        <row r="3070">
          <cell r="G3070" t="str">
            <v>Cắt toàn bộ tuyến giáp kèm nạo vét hạch 2 bên trong ung thư tuyến giáp bằng dao siêu âm</v>
          </cell>
          <cell r="H3070" t="str">
            <v>07.0054.0364</v>
          </cell>
        </row>
        <row r="3071">
          <cell r="G3071" t="str">
            <v>Cắt toàn bộ tuyến giáp trong bướu giáp khổng lồ bằng dao siêu âm</v>
          </cell>
          <cell r="H3071" t="str">
            <v>07.0061.0364</v>
          </cell>
        </row>
        <row r="3072">
          <cell r="G3072" t="str">
            <v>Cắt toàn bộ tuyến giáp trong bướu giáp thòng bằng dao siêu âm</v>
          </cell>
          <cell r="H3072" t="str">
            <v>07.0058.0364</v>
          </cell>
        </row>
        <row r="3073">
          <cell r="G3073" t="str">
            <v>Phẫu thuật nội soi cắt bán phần 2 thùy tuyến giáp trong bướu giáp đa nhân</v>
          </cell>
          <cell r="H3073" t="str">
            <v>03.3938.0365</v>
          </cell>
        </row>
        <row r="3074">
          <cell r="G3074" t="str">
            <v>Phẫu thuật nội soi cắt bán phần 2 thùy tuyến giáp trong bướu giáp đa nhân độc</v>
          </cell>
          <cell r="H3074" t="str">
            <v>03.3939.0365</v>
          </cell>
        </row>
        <row r="3075">
          <cell r="G3075" t="str">
            <v>Phẫu thuật nội soi cắt toàn bộ tuyến giáp trong bướu giáp đa nhân</v>
          </cell>
          <cell r="H3075" t="str">
            <v>03.3940.0365</v>
          </cell>
        </row>
        <row r="3076">
          <cell r="G3076" t="str">
            <v>Phẫu thuật nội soi cắt toàn bộ tuyến giáp trong bướu giáp đa nhân độc</v>
          </cell>
          <cell r="H3076" t="str">
            <v>03.3941.0365</v>
          </cell>
        </row>
        <row r="3077">
          <cell r="G3077" t="str">
            <v>Phẫu thuật nội soi cắt toàn bộ tuyến giáp trong ung thư tuyến giáp</v>
          </cell>
          <cell r="H3077" t="str">
            <v>03.3942.0365</v>
          </cell>
        </row>
        <row r="3078">
          <cell r="G3078" t="str">
            <v>Phẫu thuật nội soi cắt toàn bộ tuyến giáp + nạo hạch cổ 2 bên trong ung thư</v>
          </cell>
          <cell r="H3078" t="str">
            <v>27.0059.0365</v>
          </cell>
        </row>
        <row r="3079">
          <cell r="G3079" t="str">
            <v>Phẫu thuật nội soi cắt toàn bộ tuyến giáp + nạo hạch cổi bên trong ung thư</v>
          </cell>
          <cell r="H3079" t="str">
            <v>27.0060.0365</v>
          </cell>
        </row>
        <row r="3080">
          <cell r="G3080" t="str">
            <v>Phẫu thuật nội soi cắt toàn bộ tuyến giáp trong bệnh basedow</v>
          </cell>
          <cell r="H3080" t="str">
            <v>27.0057.0365</v>
          </cell>
        </row>
        <row r="3081">
          <cell r="G3081" t="str">
            <v>Phẫu thuật nội soi cắt toàn bộ tuyến giáp trong bướu giáp đa nhân</v>
          </cell>
          <cell r="H3081" t="str">
            <v>27.0054.0365</v>
          </cell>
        </row>
        <row r="3082">
          <cell r="G3082" t="str">
            <v>Phẫu thuật nội soi cắt toàn bộ tuyến giáp trong bướu giáp đa nhân độc</v>
          </cell>
          <cell r="H3082" t="str">
            <v>27.0055.0365</v>
          </cell>
        </row>
        <row r="3083">
          <cell r="G3083" t="str">
            <v>Cắt lọc, lấy bỏ tổ chức hoại tử cho các nhiễm trùng bàn chân vết loét rộng &lt; ½ bàn chân trên người bệnh đái tháo đường</v>
          </cell>
          <cell r="H3083" t="str">
            <v>07.0228.0366</v>
          </cell>
        </row>
        <row r="3084">
          <cell r="G3084" t="str">
            <v>Cắt lọc, lấy bỏ tổ chức hoại tử cho các nhiễm trùng bàn chân vết loét rộng lan tỏa cả bàn chân trên người bệnh đái tháo đường</v>
          </cell>
          <cell r="H3084" t="str">
            <v>07.0229.0366</v>
          </cell>
        </row>
        <row r="3085">
          <cell r="G3085" t="str">
            <v>Cắt lọc, lấy bỏ tổ chức hoại tử cho các nhiễm trùng bàn chân vết loét rộng &lt; ¼ bàn chân trên người bệnh đái tháo đường</v>
          </cell>
          <cell r="H3085" t="str">
            <v>07.0227.0367</v>
          </cell>
        </row>
        <row r="3086">
          <cell r="G3086" t="str">
            <v>Tháo móng quặp trên người bệnh đái tháo đường</v>
          </cell>
          <cell r="H3086" t="str">
            <v>07.0232.0367</v>
          </cell>
        </row>
        <row r="3087">
          <cell r="G3087" t="str">
            <v>Cắt bỏ dây chằng vàng</v>
          </cell>
          <cell r="H3087" t="str">
            <v>03.3635.0369</v>
          </cell>
        </row>
        <row r="3088">
          <cell r="G3088" t="str">
            <v>Giải phóng chèn ép chấn thương cột sống thắt lư­ng</v>
          </cell>
          <cell r="H3088" t="str">
            <v>03.3634.0369</v>
          </cell>
        </row>
        <row r="3089">
          <cell r="G3089" t="str">
            <v>Khoan sọ thăm dò</v>
          </cell>
          <cell r="H3089" t="str">
            <v>03.3059.0369</v>
          </cell>
        </row>
        <row r="3090">
          <cell r="G3090" t="str">
            <v>Mở cung sau cột sống ngực</v>
          </cell>
          <cell r="H3090" t="str">
            <v>03.3636.0369</v>
          </cell>
        </row>
        <row r="3091">
          <cell r="G3091" t="str">
            <v>Mở cung sau và cắt bỏ mỏm khớp dưới</v>
          </cell>
          <cell r="H3091" t="str">
            <v>03.3633.0369</v>
          </cell>
        </row>
        <row r="3092">
          <cell r="G3092" t="str">
            <v>Phẫu thuật giải phóng chèn ép tủy</v>
          </cell>
          <cell r="H3092" t="str">
            <v>03.3073.0369</v>
          </cell>
        </row>
        <row r="3093">
          <cell r="G3093" t="str">
            <v>Phẫu thuật giải ép tủy trong lao cột sống cổ</v>
          </cell>
          <cell r="H3093" t="str">
            <v>04.0001.0369</v>
          </cell>
        </row>
        <row r="3094">
          <cell r="G3094" t="str">
            <v>Phẫu thuật giải ép tủy trong lao cột sống lưng-thắt lưng</v>
          </cell>
          <cell r="H3094" t="str">
            <v>04.0010.0369</v>
          </cell>
        </row>
        <row r="3095">
          <cell r="G3095" t="str">
            <v>Phẫu thuật giải ép tủy trong lao cột sống ngực</v>
          </cell>
          <cell r="H3095" t="str">
            <v>04.0009.0369</v>
          </cell>
        </row>
        <row r="3096">
          <cell r="G3096" t="str">
            <v>Cắt một phần bản sống trong hẹp ống sống cổ</v>
          </cell>
          <cell r="H3096" t="str">
            <v>10.1041.0369</v>
          </cell>
        </row>
        <row r="3097">
          <cell r="G3097" t="str">
            <v>Giải phóng chèn ép chấn thương cột sống thắt lưng</v>
          </cell>
          <cell r="H3097" t="str">
            <v>10.1077.0369</v>
          </cell>
        </row>
        <row r="3098">
          <cell r="G3098" t="str">
            <v>Lấy đĩa đệm đường sau qua đường cắt xương sườn</v>
          </cell>
          <cell r="H3098" t="str">
            <v>10.1054.0369</v>
          </cell>
        </row>
        <row r="3099">
          <cell r="G3099" t="str">
            <v>Mở cung sau và cắt bỏ mỏm khớp dưới</v>
          </cell>
          <cell r="H3099" t="str">
            <v>10.1101.0369</v>
          </cell>
        </row>
        <row r="3100">
          <cell r="G3100" t="str">
            <v>Mở rộng lỗ liên hợp để giải phóng chèn ép rễ</v>
          </cell>
          <cell r="H3100" t="str">
            <v>10.1102.0369</v>
          </cell>
        </row>
        <row r="3101">
          <cell r="G3101" t="str">
            <v>Phẫu thuật áp xe dưới màng tủy</v>
          </cell>
          <cell r="H3101" t="str">
            <v>10.0036.0369</v>
          </cell>
        </row>
        <row r="3102">
          <cell r="G3102" t="str">
            <v>Phẫu thuật cắt bỏ đường rò dưới da - dưới màng tủy</v>
          </cell>
          <cell r="H3102" t="str">
            <v>10.0045.0369</v>
          </cell>
        </row>
        <row r="3103">
          <cell r="G3103" t="str">
            <v>Phẫu thuật cắt chéo thân đốt sống cổ đường trước</v>
          </cell>
          <cell r="H3103" t="str">
            <v>10.1047.0369</v>
          </cell>
        </row>
        <row r="3104">
          <cell r="G3104" t="str">
            <v>Phẫu thuật cắt hoặc tạo hình cung sau trong điều trị hẹp ống sống</v>
          </cell>
          <cell r="H3104" t="str">
            <v>10.1109.0369</v>
          </cell>
        </row>
        <row r="3105">
          <cell r="G3105" t="str">
            <v>Phẫu thuật giải ép cắt bỏ dây chằng vàng</v>
          </cell>
          <cell r="H3105" t="str">
            <v>10.1100.0369</v>
          </cell>
        </row>
        <row r="3106">
          <cell r="G3106" t="str">
            <v>Phẫu thuật giải ép lỗ liên hợp cột sống cổ đường trước</v>
          </cell>
          <cell r="H3106" t="str">
            <v>10.1048.0369</v>
          </cell>
        </row>
        <row r="3107">
          <cell r="G3107" t="str">
            <v>Phẫu thuật giải phóng chèn ép thần kinh mặt (dây VII) trong co giật nửa mặt (facial tics), bằng đường mở nắp sọ</v>
          </cell>
          <cell r="H3107" t="str">
            <v>10.0128.0369</v>
          </cell>
        </row>
        <row r="3108">
          <cell r="G3108" t="str">
            <v>Phẫu thuật giải phóng chèn ép thần kinh tam thoa (dây V) trong đau nửa mặt, bằng đường mở nắp sọ</v>
          </cell>
          <cell r="H3108" t="str">
            <v>10.0127.0369</v>
          </cell>
        </row>
        <row r="3109">
          <cell r="G3109" t="str">
            <v>Phẫu thuật giải phóng thần kinh ngoại biên</v>
          </cell>
          <cell r="H3109" t="str">
            <v>10.1107.0369</v>
          </cell>
        </row>
        <row r="3110">
          <cell r="G3110" t="str">
            <v>Phẫu thuật lấy đĩa đệm cột sống đường trước</v>
          </cell>
          <cell r="H3110" t="str">
            <v>10.1060.0369</v>
          </cell>
        </row>
        <row r="3111">
          <cell r="G3111" t="str">
            <v>Phẫu thuật lấy thoát vị đĩa đệm cột sống thắt lung</v>
          </cell>
          <cell r="H3111" t="str">
            <v>10.1078.0369</v>
          </cell>
        </row>
        <row r="3112">
          <cell r="G3112" t="str">
            <v>Phẫu thuật mở cung sau cột sống ngực</v>
          </cell>
          <cell r="H3112" t="str">
            <v>10.1053.0369</v>
          </cell>
        </row>
        <row r="3113">
          <cell r="G3113" t="str">
            <v>Phẫu thuật mở cung sau đốt sống đơn thuần kết hợp với tạo hình màng cứng tủy</v>
          </cell>
          <cell r="H3113" t="str">
            <v>10.0054.0369</v>
          </cell>
        </row>
        <row r="3114">
          <cell r="G3114" t="str">
            <v>Phẫu thuật mở nắp sọ sinh thiết tổn thương nội sọ</v>
          </cell>
          <cell r="H3114" t="str">
            <v>10.0072.0369</v>
          </cell>
        </row>
        <row r="3115">
          <cell r="G3115" t="str">
            <v>Phẫu thuật mở thông não thất, mở thông nang dưới nhện qua mở nắp sọ</v>
          </cell>
          <cell r="H3115" t="str">
            <v>10.0063.0369</v>
          </cell>
        </row>
        <row r="3116">
          <cell r="G3116" t="str">
            <v>Phẫu thuật nang màng nhện tủy</v>
          </cell>
          <cell r="H3116" t="str">
            <v>10.1110.0369</v>
          </cell>
        </row>
        <row r="3117">
          <cell r="G3117" t="str">
            <v>Phẫu thuật nang Tarlov</v>
          </cell>
          <cell r="H3117" t="str">
            <v>10.1051.0369</v>
          </cell>
        </row>
        <row r="3118">
          <cell r="G3118" t="str">
            <v>Phẫu thuật sinh thiết tổn thương nội sọ có định vị dẫn đường</v>
          </cell>
          <cell r="H3118" t="str">
            <v>10.0073.0369</v>
          </cell>
        </row>
        <row r="3119">
          <cell r="G3119" t="str">
            <v>Phẫu thuật sinh thiết tổn thương ở nền sọ qua đường miệng hoặc mũi</v>
          </cell>
          <cell r="H3119" t="str">
            <v>10.0074.0369</v>
          </cell>
        </row>
        <row r="3120">
          <cell r="G3120" t="str">
            <v>Phẫu thuật vi phẫu điều trị đau dây tam thoa phương pháp Janneta</v>
          </cell>
          <cell r="H3120" t="str">
            <v>26.0014.0369</v>
          </cell>
        </row>
        <row r="3121">
          <cell r="G3121" t="str">
            <v>Lấy máu tụ trong sọ, ngoài màng cứng, dưới màng cứng, trong não</v>
          </cell>
          <cell r="H3121" t="str">
            <v>03.3068.0370</v>
          </cell>
        </row>
        <row r="3122">
          <cell r="G3122" t="str">
            <v>Mổ lấy khối máu tụ nội sọ do chấn thương sọ não phức tạp</v>
          </cell>
          <cell r="H3122" t="str">
            <v>03.3071.0370</v>
          </cell>
        </row>
        <row r="3123">
          <cell r="G3123" t="str">
            <v>Phẫu thuật mở nắp sọ giải áp, lấy máu tụ và chùng màng cứng</v>
          </cell>
          <cell r="H3123" t="str">
            <v>03.3072.0370</v>
          </cell>
        </row>
        <row r="3124">
          <cell r="G3124" t="str">
            <v>Phẫu thuật dẫn lưu máu tụ trong não thất</v>
          </cell>
          <cell r="H3124" t="str">
            <v>10.0011.0370</v>
          </cell>
        </row>
        <row r="3125">
          <cell r="G3125" t="str">
            <v>Phẫu thuật giải chèn ép thần kinh thị giác do vỡ ống thị giác</v>
          </cell>
          <cell r="H3125" t="str">
            <v>10.0024.0370</v>
          </cell>
        </row>
        <row r="3126">
          <cell r="G3126" t="str">
            <v>Phẫu thuật lấy máu tụ dưới màng cứng cấp tính</v>
          </cell>
          <cell r="H3126" t="str">
            <v>10.0008.0370</v>
          </cell>
        </row>
        <row r="3127">
          <cell r="G3127" t="str">
            <v>Phẫu thuật lấy máu tụ dưới màng cứng mạn tính hai bên</v>
          </cell>
          <cell r="H3127" t="str">
            <v>10.0010.0370</v>
          </cell>
        </row>
        <row r="3128">
          <cell r="G3128" t="str">
            <v>Phẫu thuật lấy màu tụ dưới màng cứng mạn tính một bên</v>
          </cell>
          <cell r="H3128" t="str">
            <v>10.0009.0370</v>
          </cell>
        </row>
        <row r="3129">
          <cell r="G3129" t="str">
            <v>Phẫu thuật lấy máu tụ ngoài màng cứng dưới lều tiểu não (hố sau)</v>
          </cell>
          <cell r="H3129" t="str">
            <v>10.0006.0370</v>
          </cell>
        </row>
        <row r="3130">
          <cell r="G3130" t="str">
            <v>Phẫu thuật lấy máu tụ ngoài màng cứng nhiều vị trí trên lều và/hoặc dưới lều tiểu não</v>
          </cell>
          <cell r="H3130" t="str">
            <v>10.0007.0370</v>
          </cell>
        </row>
        <row r="3131">
          <cell r="G3131" t="str">
            <v>Phẫu thuật lấy máu tụ ngoài màng cứng trên lều tiểu não</v>
          </cell>
          <cell r="H3131" t="str">
            <v>10.0005.0370</v>
          </cell>
        </row>
        <row r="3132">
          <cell r="G3132" t="str">
            <v>Phẫu thuật lấy máu tụ quanh ổ mắt sau CTSN</v>
          </cell>
          <cell r="H3132" t="str">
            <v>10.0023.0370</v>
          </cell>
        </row>
        <row r="3133">
          <cell r="G3133" t="str">
            <v>Phẫu thuật lấy máu tụ trong não thất</v>
          </cell>
          <cell r="H3133" t="str">
            <v>10.0012.0370</v>
          </cell>
        </row>
        <row r="3134">
          <cell r="G3134" t="str">
            <v>Phẫu thuật máu tụ dưới màng cứng tủy sống</v>
          </cell>
          <cell r="H3134" t="str">
            <v>10.1097.0370</v>
          </cell>
        </row>
        <row r="3135">
          <cell r="G3135" t="str">
            <v>Phẫu thuật máu tụ ngoài màng cứng tủy sống</v>
          </cell>
          <cell r="H3135" t="str">
            <v>10.1096.0370</v>
          </cell>
        </row>
        <row r="3136">
          <cell r="G3136" t="str">
            <v>Phẫu thuật mở nắp sọ giải ép trong tăng áp lực nội sọ (do máu tụ, thiếu máu não, phù não)</v>
          </cell>
          <cell r="H3136" t="str">
            <v>10.0015.0370</v>
          </cell>
        </row>
        <row r="3137">
          <cell r="G3137" t="str">
            <v>Cắt u nội nhãn</v>
          </cell>
          <cell r="H3137" t="str">
            <v>03.2540.0371</v>
          </cell>
        </row>
        <row r="3138">
          <cell r="G3138" t="str">
            <v>Phẫu thuật u đỉnh hốc mắt</v>
          </cell>
          <cell r="H3138" t="str">
            <v>10.0147.0371</v>
          </cell>
        </row>
        <row r="3139">
          <cell r="G3139" t="str">
            <v>Cắt u hốc mắt bằng đường xuyên sọ</v>
          </cell>
          <cell r="H3139" t="str">
            <v>12.0100.0371</v>
          </cell>
        </row>
        <row r="3140">
          <cell r="G3140" t="str">
            <v>Cắt u nội nhãn</v>
          </cell>
          <cell r="H3140" t="str">
            <v>12.0096.0371</v>
          </cell>
        </row>
        <row r="3141">
          <cell r="G3141" t="str">
            <v>Cắt ung thư hố mắt đã xâm lấn các xoang: xoang hàm, xoang sàng …</v>
          </cell>
          <cell r="H3141" t="str">
            <v>12.0111.0371</v>
          </cell>
        </row>
        <row r="3142">
          <cell r="G3142" t="str">
            <v>Cắt u hốc mắt bằng đường xuyên sọ</v>
          </cell>
          <cell r="H3142" t="str">
            <v>14.0226.0371</v>
          </cell>
        </row>
        <row r="3143">
          <cell r="G3143" t="str">
            <v>Phẫu thuật áp xe não</v>
          </cell>
          <cell r="H3143" t="str">
            <v>03.3064.0372</v>
          </cell>
        </row>
        <row r="3144">
          <cell r="G3144" t="str">
            <v>Phẫu thuật áp xe não bằng đường qua mê nhĩ</v>
          </cell>
          <cell r="H3144" t="str">
            <v>10.0031.0372</v>
          </cell>
        </row>
        <row r="3145">
          <cell r="G3145" t="str">
            <v>Phẫu thuật áp xe não bằng đường qua xương đá</v>
          </cell>
          <cell r="H3145" t="str">
            <v>10.0030.0372</v>
          </cell>
        </row>
        <row r="3146">
          <cell r="G3146" t="str">
            <v>Phẫu thuật chọc hút áp xe não, bán cầu đại não</v>
          </cell>
          <cell r="H3146" t="str">
            <v>10.0025.0372</v>
          </cell>
        </row>
        <row r="3147">
          <cell r="G3147" t="str">
            <v>Phẫu thuật chọc hút áp xe não, tiểu não</v>
          </cell>
          <cell r="H3147" t="str">
            <v>10.0026.0372</v>
          </cell>
        </row>
        <row r="3148">
          <cell r="G3148" t="str">
            <v>Phẫu thuật lấy bao áp xe não, đại não, bằng đường mở nắp sọ</v>
          </cell>
          <cell r="H3148" t="str">
            <v>10.0027.0372</v>
          </cell>
        </row>
        <row r="3149">
          <cell r="G3149" t="str">
            <v>Phẫu thuật lấy bao áp xe não, tiểu não, bằng đường mở nắp sọ</v>
          </cell>
          <cell r="H3149" t="str">
            <v>10.0028.0372</v>
          </cell>
        </row>
        <row r="3150">
          <cell r="G3150" t="str">
            <v>Phẫu thuật tụ mủ dưới màng cứng</v>
          </cell>
          <cell r="H3150" t="str">
            <v>10.0033.0372</v>
          </cell>
        </row>
        <row r="3151">
          <cell r="G3151" t="str">
            <v>Phẫu thuật tụ mủ ngoài màng cứng</v>
          </cell>
          <cell r="H3151" t="str">
            <v>10.0034.0372</v>
          </cell>
        </row>
        <row r="3152">
          <cell r="G3152" t="str">
            <v>Phẫu thuật bóc bao áp xe não</v>
          </cell>
          <cell r="H3152" t="str">
            <v>27.0024.0372</v>
          </cell>
        </row>
        <row r="3153">
          <cell r="G3153" t="str">
            <v>Dẫn lưu não thất</v>
          </cell>
          <cell r="H3153" t="str">
            <v>03.3062.0373</v>
          </cell>
        </row>
        <row r="3154">
          <cell r="G3154" t="str">
            <v>Phẫu thuật dẫn lưu dưới màng cứng - màng bụng</v>
          </cell>
          <cell r="H3154" t="str">
            <v>03.4230.0373</v>
          </cell>
        </row>
        <row r="3155">
          <cell r="G3155" t="str">
            <v>Phẫu thuật dẫn lưu não thất - màng bụng</v>
          </cell>
          <cell r="H3155" t="str">
            <v>03.3063.0373</v>
          </cell>
        </row>
        <row r="3156">
          <cell r="G3156" t="str">
            <v>Phẫu thật dẫn lưu dịch não tủy thắt lưng-ổ bụng</v>
          </cell>
          <cell r="H3156" t="str">
            <v>10.0060.0373</v>
          </cell>
        </row>
        <row r="3157">
          <cell r="G3157" t="str">
            <v>Phẫu thuật áp xe ngoài màng tủy</v>
          </cell>
          <cell r="H3157" t="str">
            <v>10.0035.0373</v>
          </cell>
        </row>
        <row r="3158">
          <cell r="G3158" t="str">
            <v>Phẫu thuật dẫn lưu nang dưới nhện nội sọ-ổ bụng</v>
          </cell>
          <cell r="H3158" t="str">
            <v>10.0061.0373</v>
          </cell>
        </row>
        <row r="3159">
          <cell r="G3159" t="str">
            <v>Phẫu thuật dẫn lưu nang dưới nhện nội sọ-tâm nhĩ</v>
          </cell>
          <cell r="H3159" t="str">
            <v>10.0062.0373</v>
          </cell>
        </row>
        <row r="3160">
          <cell r="G3160" t="str">
            <v>Phẫu thuật dẫn lưu não thất ổ bụng trong dãn não thất</v>
          </cell>
          <cell r="H3160" t="str">
            <v>10.0058.0373</v>
          </cell>
        </row>
        <row r="3161">
          <cell r="G3161" t="str">
            <v>Phẫu thuật dẫn lưu não thất ra ngoài trong chấn thương sọ não (CTSN)</v>
          </cell>
          <cell r="H3161" t="str">
            <v>10.0016.0373</v>
          </cell>
        </row>
        <row r="3162">
          <cell r="G3162" t="str">
            <v>Phẫu thuật dẫn lưu não thất-tâm nhĩ trong dãn não thất</v>
          </cell>
          <cell r="H3162" t="str">
            <v>10.0059.0373</v>
          </cell>
        </row>
        <row r="3163">
          <cell r="G3163" t="str">
            <v>Phẫu thuật đặt catheter vào não thất đo áp lực nội sọ</v>
          </cell>
          <cell r="H3163" t="str">
            <v>10.0018.0373</v>
          </cell>
        </row>
        <row r="3164">
          <cell r="G3164" t="str">
            <v>Phẫu thuật đặt catheter vào nhu mô đo áp lực nội sọ</v>
          </cell>
          <cell r="H3164" t="str">
            <v>10.0019.0373</v>
          </cell>
        </row>
        <row r="3165">
          <cell r="G3165" t="str">
            <v>Phẫu thuật đặt catheter vào ống sống thắt lưng đo áp lực dịch não tủy</v>
          </cell>
          <cell r="H3165" t="str">
            <v>10.0020.0373</v>
          </cell>
        </row>
        <row r="3166">
          <cell r="G3166" t="str">
            <v>Phẫu thuật lấy bỏ dẫn lưu não thất (ổ bụng, tâm nhĩ) hoặc dẫn lưu nang dịch não tủy (ổ bụng, não thất)</v>
          </cell>
          <cell r="H3166" t="str">
            <v>10.0064.0373</v>
          </cell>
        </row>
        <row r="3167">
          <cell r="G3167" t="str">
            <v>Phẫu thuật dẫn lưu não thất</v>
          </cell>
          <cell r="H3167" t="str">
            <v>15.0014.0373</v>
          </cell>
        </row>
        <row r="3168">
          <cell r="G3168" t="str">
            <v>Nội soi mở thông não thất bể đáy</v>
          </cell>
          <cell r="H3168" t="str">
            <v>03.0989.0374</v>
          </cell>
        </row>
        <row r="3169">
          <cell r="G3169" t="str">
            <v>Nội soi mở thông vào não thất</v>
          </cell>
          <cell r="H3169" t="str">
            <v>03.0990.0374</v>
          </cell>
        </row>
        <row r="3170">
          <cell r="G3170" t="str">
            <v>Phẫu thuật nội soi phá sàn não thất III</v>
          </cell>
          <cell r="H3170" t="str">
            <v>03.4237.0374</v>
          </cell>
        </row>
        <row r="3171">
          <cell r="G3171" t="str">
            <v>Phẫu thuật nội soi phá sàn não thất III + đốt đám rối mạch mạc</v>
          </cell>
          <cell r="H3171" t="str">
            <v>03.4238.0374</v>
          </cell>
        </row>
        <row r="3172">
          <cell r="G3172" t="str">
            <v>Phẫu thuật nội soi phá sàn não thất III + sinh thiết u</v>
          </cell>
          <cell r="H3172" t="str">
            <v>03.4226.0374</v>
          </cell>
        </row>
        <row r="3173">
          <cell r="G3173" t="str">
            <v>Phẫu thuật lấy bỏ nang màng tủy (meningeal cysts) trong ống sống bằng đường vào phía sau</v>
          </cell>
          <cell r="H3173" t="str">
            <v>10.0046.0374</v>
          </cell>
        </row>
        <row r="3174">
          <cell r="G3174" t="str">
            <v>Phẫu thuật u dưới màng tủy, ngoài tủy kèm theo tái tạo đốt sống, bằng đường vào phía trước hoặc trước ngoài</v>
          </cell>
          <cell r="H3174" t="str">
            <v>10.0049.0374</v>
          </cell>
        </row>
        <row r="3175">
          <cell r="G3175" t="str">
            <v>Phãu thuật u dưới trong màng tủy, ngoài tủy, bằng đường vào phía sau hoặc sau -ngoài</v>
          </cell>
          <cell r="H3175" t="str">
            <v>10.0048.0374</v>
          </cell>
        </row>
        <row r="3176">
          <cell r="G3176" t="str">
            <v>Phẫu thuật u ngoài màng cứng tủy sống-rễ thần kinh, bằng đường vào phía sau</v>
          </cell>
          <cell r="H3176" t="str">
            <v>10.0050.0374</v>
          </cell>
        </row>
        <row r="3177">
          <cell r="G3177" t="str">
            <v>Phẫu thuật u rễ thần kinh ngoài màng tủy kèm tái tạo đốt sống, bằng đường vào phía sau</v>
          </cell>
          <cell r="H3177" t="str">
            <v>10.0051.0374</v>
          </cell>
        </row>
        <row r="3178">
          <cell r="G3178" t="str">
            <v>Phẫu thuật u trong và ngoài ống sống, kèm tái tạo đốt sống, bằng đường vào trước hoặc trước-ngoài</v>
          </cell>
          <cell r="H3178" t="str">
            <v>10.0053.0374</v>
          </cell>
        </row>
        <row r="3179">
          <cell r="G3179" t="str">
            <v>Phẫu thuật u trong và ngoài ống sống, không tái tạo đốt sống, bằng đường vào phía sau hoặc sau-ngoài</v>
          </cell>
          <cell r="H3179" t="str">
            <v>10.0052.0374</v>
          </cell>
        </row>
        <row r="3180">
          <cell r="G3180" t="str">
            <v>Phẫu thuật vết thương tủy sống</v>
          </cell>
          <cell r="H3180" t="str">
            <v>10.1094.0374</v>
          </cell>
        </row>
        <row r="3181">
          <cell r="G3181" t="str">
            <v>Phẫu thuật nội soi tiệt căn xương chũm</v>
          </cell>
          <cell r="H3181" t="str">
            <v>15.0022.0374</v>
          </cell>
        </row>
        <row r="3182">
          <cell r="G3182" t="str">
            <v>Phẫu thuật nội soi tiệt căn xương chũm cải biên</v>
          </cell>
          <cell r="H3182" t="str">
            <v>15.0024.0374</v>
          </cell>
        </row>
        <row r="3183">
          <cell r="G3183" t="str">
            <v>Nội soi mở thông não thất</v>
          </cell>
          <cell r="H3183" t="str">
            <v>20.0002.0374</v>
          </cell>
        </row>
        <row r="3184">
          <cell r="G3184" t="str">
            <v>Phẫu thuật nội soi giảm áp dây thần kinh II</v>
          </cell>
          <cell r="H3184" t="str">
            <v>27.0029.0374</v>
          </cell>
        </row>
        <row r="3185">
          <cell r="G3185" t="str">
            <v>Phẫu thuật nội soi hỗ trợ giải ép thần kinh số V</v>
          </cell>
          <cell r="H3185" t="str">
            <v>27.0028.0374</v>
          </cell>
        </row>
        <row r="3186">
          <cell r="G3186" t="str">
            <v>Phẫu thuật nội soi hỗ trợ kẹp cổ túi phình</v>
          </cell>
          <cell r="H3186" t="str">
            <v>27.0026.0374</v>
          </cell>
        </row>
        <row r="3187">
          <cell r="G3187" t="str">
            <v>Phẫu thuật nội soi kẹp cổ túi phình động mạch não</v>
          </cell>
          <cell r="H3187" t="str">
            <v>27.0025.0374</v>
          </cell>
        </row>
        <row r="3188">
          <cell r="G3188" t="str">
            <v>Phẫu thuật nội soi lấy máu tụ</v>
          </cell>
          <cell r="H3188" t="str">
            <v>27.0023.0374</v>
          </cell>
        </row>
        <row r="3189">
          <cell r="G3189" t="str">
            <v>Phẫu thuật nội soi lấy nhân đệm cột sống thắt lưng qua đường liên bản sống</v>
          </cell>
          <cell r="H3189" t="str">
            <v>27.0064.0374</v>
          </cell>
        </row>
        <row r="3190">
          <cell r="G3190" t="str">
            <v>Phẫu thuật nội soi lấy u não thất</v>
          </cell>
          <cell r="H3190" t="str">
            <v>27.0035.0374</v>
          </cell>
        </row>
        <row r="3191">
          <cell r="G3191" t="str">
            <v>Phẫu thuật nội soi lấy u vùng bản lề chẩm cổ qua miệng</v>
          </cell>
          <cell r="H3191" t="str">
            <v>27.0062.0374</v>
          </cell>
        </row>
        <row r="3192">
          <cell r="G3192" t="str">
            <v>Phẫu thuật nội soi phá nang màng nhện dịch não tủy</v>
          </cell>
          <cell r="H3192" t="str">
            <v>27.0031.0374</v>
          </cell>
        </row>
        <row r="3193">
          <cell r="G3193" t="str">
            <v>Phẫu thuật nội soi phá thông sàn não thất III</v>
          </cell>
          <cell r="H3193" t="str">
            <v>27.0030.0374</v>
          </cell>
        </row>
        <row r="3194">
          <cell r="G3194" t="str">
            <v>Phẫu thuật nội soi phá thông sàn não thất và sinh thiết u não não thất</v>
          </cell>
          <cell r="H3194" t="str">
            <v>27.0037.0374</v>
          </cell>
        </row>
        <row r="3195">
          <cell r="G3195" t="str">
            <v>Phẫu thuật nội soi sinh thiết u não thất</v>
          </cell>
          <cell r="H3195" t="str">
            <v>27.0036.0374</v>
          </cell>
        </row>
        <row r="3196">
          <cell r="G3196" t="str">
            <v>Phẫu thuật nội soi tạo hình cống não</v>
          </cell>
          <cell r="H3196" t="str">
            <v>27.0032.0374</v>
          </cell>
        </row>
        <row r="3197">
          <cell r="G3197" t="str">
            <v>Phẫu thuật nội soi tủy sống</v>
          </cell>
          <cell r="H3197" t="str">
            <v>27.0071.0374</v>
          </cell>
        </row>
        <row r="3198">
          <cell r="G3198" t="str">
            <v>Phẫu thuật nội soi tuyến yên qua đường xương bướm</v>
          </cell>
          <cell r="H3198" t="str">
            <v>03.3935.0375</v>
          </cell>
        </row>
        <row r="3199">
          <cell r="G3199" t="str">
            <v>Phẫu thuật u nguyên sống (chordoma) xương bướm bằng đường qua xoang bướm</v>
          </cell>
          <cell r="H3199" t="str">
            <v>10.0116.0375</v>
          </cell>
        </row>
        <row r="3200">
          <cell r="G3200" t="str">
            <v>Phẫu thuật u sọ hầu bằng đường qua xoang bướm</v>
          </cell>
          <cell r="H3200" t="str">
            <v>10.0115.0375</v>
          </cell>
        </row>
        <row r="3201">
          <cell r="G3201" t="str">
            <v>Phẫu thuật u tuyến yên bằng đường qua xoang bướm</v>
          </cell>
          <cell r="H3201" t="str">
            <v>10.0113.0375</v>
          </cell>
        </row>
        <row r="3202">
          <cell r="G3202" t="str">
            <v>Phẫu thuật nội soi cắt u tuyến yên qua đường mũi</v>
          </cell>
          <cell r="H3202" t="str">
            <v>15.0095.0375</v>
          </cell>
        </row>
        <row r="3203">
          <cell r="G3203" t="str">
            <v>Phẫu thuật nội soi lấy u sọ hầu qua xoang bướm</v>
          </cell>
          <cell r="H3203" t="str">
            <v>27.0040.0375</v>
          </cell>
        </row>
        <row r="3204">
          <cell r="G3204" t="str">
            <v>Phẫu thuật nội soi tuyến yên qua đường xương bướm</v>
          </cell>
          <cell r="H3204" t="str">
            <v>27.0034.0375</v>
          </cell>
        </row>
        <row r="3205">
          <cell r="G3205" t="str">
            <v>Phẫu thuật dị dạng cổ chẩm</v>
          </cell>
          <cell r="H3205" t="str">
            <v>10.0076.0376</v>
          </cell>
        </row>
        <row r="3206">
          <cell r="G3206" t="str">
            <v>Phẫu thuật vá đường rò dịch não tủy nền sọ sau CTSN</v>
          </cell>
          <cell r="H3206" t="str">
            <v>10.0022.0376</v>
          </cell>
        </row>
        <row r="3207">
          <cell r="G3207" t="str">
            <v>Phẫu thuật vá đường rò dịch não tủy ở vòm sọ sau CTSN</v>
          </cell>
          <cell r="H3207" t="str">
            <v>10.0021.0376</v>
          </cell>
        </row>
        <row r="3208">
          <cell r="G3208" t="str">
            <v>Phẫu thuật vá màng cứng hoặc tạo hình màng cứng</v>
          </cell>
          <cell r="H3208" t="str">
            <v>10.1099.0376</v>
          </cell>
        </row>
        <row r="3209">
          <cell r="G3209" t="str">
            <v>Phẫu thuật thoát vị màng não tủy vùng lưng/cùng cụt chưa vỡ</v>
          </cell>
          <cell r="H3209" t="str">
            <v>03.3080.0377</v>
          </cell>
        </row>
        <row r="3210">
          <cell r="G3210" t="str">
            <v>Phẫu thuật thoát vị màng não tủy vùng lưng/cùng cụt đã vỡ, nhiễm trùng</v>
          </cell>
          <cell r="H3210" t="str">
            <v>03.3081.0377</v>
          </cell>
        </row>
        <row r="3211">
          <cell r="G3211" t="str">
            <v>Phẫu thuật thoát vị não và màng não</v>
          </cell>
          <cell r="H3211" t="str">
            <v>03.3065.0377</v>
          </cell>
        </row>
        <row r="3212">
          <cell r="G3212" t="str">
            <v>Giải phóng dị tật tủy sống chẻ đôi, bằng đường vào phía sau</v>
          </cell>
          <cell r="H3212" t="str">
            <v>10.0044.0377</v>
          </cell>
        </row>
        <row r="3213">
          <cell r="G3213" t="str">
            <v>Phẫu thuật đóng dị tật nứt đốt sống (spina bifida) kèm theo thoát vị màng tủy, bằng đường vào phía sau</v>
          </cell>
          <cell r="H3213" t="str">
            <v>10.0042.0377</v>
          </cell>
        </row>
        <row r="3214">
          <cell r="G3214" t="str">
            <v>Phẫu thuật đóng dị tật nứt đốt sống (spina bifida) kèm theo thoát vị tủy-màng tủy, bằng đường vào phía sau</v>
          </cell>
          <cell r="H3214" t="str">
            <v>10.0043.0377</v>
          </cell>
        </row>
        <row r="3215">
          <cell r="G3215" t="str">
            <v>Phẫu thuật đóng đường rò dịch não tủy hoặc một thoát vị màng tủy sau mổ tủy sống</v>
          </cell>
          <cell r="H3215" t="str">
            <v>10.0047.0377</v>
          </cell>
        </row>
        <row r="3216">
          <cell r="G3216" t="str">
            <v>Phẫu thuật đóng đường rò dịch não tủy hoặc thoát vị màng não ở tầng trước nền sọ qua đường mở nắp sọ</v>
          </cell>
          <cell r="H3216" t="str">
            <v>10.0065.0377</v>
          </cell>
        </row>
        <row r="3217">
          <cell r="G3217" t="str">
            <v>Phẫu thuật đóng đường rò dịch não tủy hoặc thoát vị màng não tầng trước nền sọ bằng đường qua xoang sàng</v>
          </cell>
          <cell r="H3217" t="str">
            <v>10.0067.0377</v>
          </cell>
        </row>
        <row r="3218">
          <cell r="G3218" t="str">
            <v>Phẫu thuật đóng đường rò dịch não tủy qua xoang trán</v>
          </cell>
          <cell r="H3218" t="str">
            <v>10.0068.0377</v>
          </cell>
        </row>
        <row r="3219">
          <cell r="G3219" t="str">
            <v>Phẫu thuật đóng đường rò dịch não tủy sau mổ các thương tổn nền sọ</v>
          </cell>
          <cell r="H3219" t="str">
            <v>10.0071.0377</v>
          </cell>
        </row>
        <row r="3220">
          <cell r="G3220" t="str">
            <v>Phẫu thuật đóng đường rò dịch não tủy tầng giữa nền sọ bằng đường vào trên xương đá</v>
          </cell>
          <cell r="H3220" t="str">
            <v>10.0070.0377</v>
          </cell>
        </row>
        <row r="3221">
          <cell r="G3221" t="str">
            <v>Phẫu thuật đóng đường rò dịch não tủy tầng giữa nền sọ qua mở nắp sọ</v>
          </cell>
          <cell r="H3221" t="str">
            <v>10.0069.0377</v>
          </cell>
        </row>
        <row r="3222">
          <cell r="G3222" t="str">
            <v>Phẫu thuật thoát vị não màng não nền sọ</v>
          </cell>
          <cell r="H3222" t="str">
            <v>10.0078.0377</v>
          </cell>
        </row>
        <row r="3223">
          <cell r="G3223" t="str">
            <v>Phẫu thuật thoát vị não màng não vòm sọ</v>
          </cell>
          <cell r="H3223" t="str">
            <v>10.0077.0377</v>
          </cell>
        </row>
        <row r="3224">
          <cell r="G3224" t="str">
            <v>Phẫu thuật thoát vị tủy-màng tủy</v>
          </cell>
          <cell r="H3224" t="str">
            <v>10.0079.0377</v>
          </cell>
        </row>
        <row r="3225">
          <cell r="G3225" t="str">
            <v>Phẫu thuật vi phẫu u tủy</v>
          </cell>
          <cell r="H3225" t="str">
            <v>03.4225.0378</v>
          </cell>
        </row>
        <row r="3226">
          <cell r="G3226" t="str">
            <v>Cắt u máu tủy sống, dị dạng động tĩnh mạch trong tủy</v>
          </cell>
          <cell r="H3226" t="str">
            <v>10.0055.0378</v>
          </cell>
        </row>
        <row r="3227">
          <cell r="G3227" t="str">
            <v>Phẫu thuật lấy bỏ u mỡ (lipoma) ở vùng đuôi ngựa + đóng thoát vị màng tủy hoặc thoát vị tủy-màng tủy, bằng đường vào phía sau</v>
          </cell>
          <cell r="H3227" t="str">
            <v>10.0041.0378</v>
          </cell>
        </row>
        <row r="3228">
          <cell r="G3228" t="str">
            <v>Cắt u não có sử dụng vi phẫu</v>
          </cell>
          <cell r="H3228" t="str">
            <v>03.2460.0379</v>
          </cell>
        </row>
        <row r="3229">
          <cell r="G3229" t="str">
            <v>Phẫu thuật vi phẫu u não bán cầu</v>
          </cell>
          <cell r="H3229" t="str">
            <v>03.4223.0379</v>
          </cell>
        </row>
        <row r="3230">
          <cell r="G3230" t="str">
            <v>Phẫu thuật đặt điện cực sâu điều trị bệnh Parkinson</v>
          </cell>
          <cell r="H3230" t="str">
            <v>10.0126.0379</v>
          </cell>
        </row>
        <row r="3231">
          <cell r="G3231" t="str">
            <v>Phẫu thuật u hố sau xâm lấn xoang tĩnh mạch, bằng đường mở nắp sọ</v>
          </cell>
          <cell r="H3231" t="str">
            <v>10.0105.0379</v>
          </cell>
        </row>
        <row r="3232">
          <cell r="G3232" t="str">
            <v>Phẫu thuật u nội sọ, vòm đại não, xâm lấn xoang tĩnh mạch, bằng đường mở nắp sọ</v>
          </cell>
          <cell r="H3232" t="str">
            <v>10.0103.0379</v>
          </cell>
        </row>
        <row r="3233">
          <cell r="G3233" t="str">
            <v>Phẫu thuật vi phẫu u não đường giữa</v>
          </cell>
          <cell r="H3233" t="str">
            <v>26.0003.0379</v>
          </cell>
        </row>
        <row r="3234">
          <cell r="G3234" t="str">
            <v>Phẫu thuật vi phẫu u tiểu não</v>
          </cell>
          <cell r="H3234" t="str">
            <v>03.4224.0380</v>
          </cell>
        </row>
        <row r="3235">
          <cell r="G3235" t="str">
            <v>Phẫu thuật u 1/3 trong cánh nhỏ xương bướm bằng đường mở nắp sọ</v>
          </cell>
          <cell r="H3235" t="str">
            <v>10.0093.0380</v>
          </cell>
        </row>
        <row r="3236">
          <cell r="G3236" t="str">
            <v>Phẫu thuật u đỉnh xương đá bằng đường qua xương đá</v>
          </cell>
          <cell r="H3236" t="str">
            <v>10.0094.0380</v>
          </cell>
        </row>
        <row r="3237">
          <cell r="G3237" t="str">
            <v>Phẫu thuật u lỗ chẩn bằng đường mở nắp sọ</v>
          </cell>
          <cell r="H3237" t="str">
            <v>10.0101.0380</v>
          </cell>
        </row>
        <row r="3238">
          <cell r="G3238" t="str">
            <v>Phẫu thuật u rãnh trượt, bằng đường mở nắp sọ</v>
          </cell>
          <cell r="H3238" t="str">
            <v>10.0096.0380</v>
          </cell>
        </row>
        <row r="3239">
          <cell r="G3239" t="str">
            <v>Phẫu thuật u tầng trước nền sọ bằng đường mở nắp sọ trán và đường qua xoang sàng</v>
          </cell>
          <cell r="H3239" t="str">
            <v>10.0090.0380</v>
          </cell>
        </row>
        <row r="3240">
          <cell r="G3240" t="str">
            <v>Phẫu thuật u tầng trước nền sọ bằng mở nắp sọ trán 2 bên</v>
          </cell>
          <cell r="H3240" t="str">
            <v>10.0089.0380</v>
          </cell>
        </row>
        <row r="3241">
          <cell r="G3241" t="str">
            <v>Phẫu thuật u tầng trước nền sọ bằng mở nắp sọ trán một bên</v>
          </cell>
          <cell r="H3241" t="str">
            <v>10.0088.0380</v>
          </cell>
        </row>
        <row r="3242">
          <cell r="G3242" t="str">
            <v>Phẫu thuật u vùng giao thoa thị giác và/hoặc vùng dưới đồi bằng đường mở nắp sọ</v>
          </cell>
          <cell r="H3242" t="str">
            <v>10.0091.0380</v>
          </cell>
        </row>
        <row r="3243">
          <cell r="G3243" t="str">
            <v>Phẫu thuật u vùng rãnh trượt (petroclivan) bằng đường qua xương đá</v>
          </cell>
          <cell r="H3243" t="str">
            <v>10.0095.0380</v>
          </cell>
        </row>
        <row r="3244">
          <cell r="G3244" t="str">
            <v>Phẫu thuật u vùng rãnh trượt bằng đường qua miệng hoặc qua xương bướm</v>
          </cell>
          <cell r="H3244" t="str">
            <v>10.0097.0380</v>
          </cell>
        </row>
        <row r="3245">
          <cell r="G3245" t="str">
            <v>Phẫu thuật u vùng tầng giữa nền sọ bằng mở năp sọ</v>
          </cell>
          <cell r="H3245" t="str">
            <v>10.0092.0380</v>
          </cell>
        </row>
        <row r="3246">
          <cell r="G3246" t="str">
            <v>Phẫu thuật vi phẫu u não nền sọ</v>
          </cell>
          <cell r="H3246" t="str">
            <v>26.0001.0380</v>
          </cell>
        </row>
        <row r="3247">
          <cell r="G3247" t="str">
            <v>Phẫu thuật lấy bỏ vùng gây động kinh, bằng đường mở nắp sọ</v>
          </cell>
          <cell r="H3247" t="str">
            <v>10.0117.0381</v>
          </cell>
        </row>
        <row r="3248">
          <cell r="G3248" t="str">
            <v>Phẫu thuật u đại não bằng đường mở nắp sọ</v>
          </cell>
          <cell r="H3248" t="str">
            <v>10.0119.0381</v>
          </cell>
        </row>
        <row r="3249">
          <cell r="G3249" t="str">
            <v>Phẫu thuật u hố sau không xâm lấn xoang tĩnh mạch, bằng đường mở nắp sọ</v>
          </cell>
          <cell r="H3249" t="str">
            <v>10.0104.0381</v>
          </cell>
        </row>
        <row r="3250">
          <cell r="G3250" t="str">
            <v>Phẫu thuật u liềm não, bằng đường mở nắp sọ</v>
          </cell>
          <cell r="H3250" t="str">
            <v>10.0106.0381</v>
          </cell>
        </row>
        <row r="3251">
          <cell r="G3251" t="str">
            <v>Phẫu thuật u máu thể hang (cavernoma) đại não</v>
          </cell>
          <cell r="H3251" t="str">
            <v>10.0083.0381</v>
          </cell>
        </row>
        <row r="3252">
          <cell r="G3252" t="str">
            <v>Phẫu thuật u máu thể hang thân não</v>
          </cell>
          <cell r="H3252" t="str">
            <v>10.0085.0381</v>
          </cell>
        </row>
        <row r="3253">
          <cell r="G3253" t="str">
            <v>Phẫu thuật u máu thể hang tiểu não</v>
          </cell>
          <cell r="H3253" t="str">
            <v>10.0084.0381</v>
          </cell>
        </row>
        <row r="3254">
          <cell r="G3254" t="str">
            <v>Phẫu thuật u não thất ba bằng đường mở nắp sọ</v>
          </cell>
          <cell r="H3254" t="str">
            <v>10.0110.0381</v>
          </cell>
        </row>
        <row r="3255">
          <cell r="G3255" t="str">
            <v>Phẫu thuật u não thất bên bằng đường mở nắp sọ</v>
          </cell>
          <cell r="H3255" t="str">
            <v>10.0109.0381</v>
          </cell>
        </row>
        <row r="3256">
          <cell r="G3256" t="str">
            <v>Phẫu thuật u não thất tư bằng đường mở nắp sọ</v>
          </cell>
          <cell r="H3256" t="str">
            <v>10.0111.0381</v>
          </cell>
        </row>
        <row r="3257">
          <cell r="G3257" t="str">
            <v>Phẫu thuật u nội sọ, vòm đại não không xâm lấn xoang tĩnh mạch, bằng đường mở nắp sọ</v>
          </cell>
          <cell r="H3257" t="str">
            <v>10.0102.0381</v>
          </cell>
        </row>
        <row r="3258">
          <cell r="G3258" t="str">
            <v>Phẫu thuật u thân não, bằng đường mở nắp sọ</v>
          </cell>
          <cell r="H3258" t="str">
            <v>10.0121.0381</v>
          </cell>
        </row>
        <row r="3259">
          <cell r="G3259" t="str">
            <v>Phẫu thuật u thể trai, vách trong suốt bằng đường mở nắp sọ</v>
          </cell>
          <cell r="H3259" t="str">
            <v>10.0118.0381</v>
          </cell>
        </row>
        <row r="3260">
          <cell r="G3260" t="str">
            <v>Phẫu thuật u trong nhu mô tiểu não, bằng đường mở nắp sọ</v>
          </cell>
          <cell r="H3260" t="str">
            <v>10.0120.0381</v>
          </cell>
        </row>
        <row r="3261">
          <cell r="G3261" t="str">
            <v>Phẫu thuật vi phẫu u não thất</v>
          </cell>
          <cell r="H3261" t="str">
            <v>26.0002.0381</v>
          </cell>
        </row>
        <row r="3262">
          <cell r="G3262" t="str">
            <v>Phẫu thuật u bờ tự do lều tiểu não, bằng đường vào trên lều tiểu não (bao gồm cả u tuyến tùng)</v>
          </cell>
          <cell r="H3262" t="str">
            <v>10.0108.0382</v>
          </cell>
        </row>
        <row r="3263">
          <cell r="G3263" t="str">
            <v>Phẫu thuật u lều tiểu não, bằng đường vào dưới lều tiểu não</v>
          </cell>
          <cell r="H3263" t="str">
            <v>10.0107.0382</v>
          </cell>
        </row>
        <row r="3264">
          <cell r="G3264" t="str">
            <v>Phẫu thuật u sọ hầu bằng đường mở nắp sọ</v>
          </cell>
          <cell r="H3264" t="str">
            <v>10.0114.0382</v>
          </cell>
        </row>
        <row r="3265">
          <cell r="G3265" t="str">
            <v>Phẫu thuật u tuyến yên bằng đường mở nắp sọ</v>
          </cell>
          <cell r="H3265" t="str">
            <v>10.0112.0382</v>
          </cell>
        </row>
        <row r="3266">
          <cell r="G3266" t="str">
            <v>Phẫu thuật viêm xương sọ</v>
          </cell>
          <cell r="H3266" t="str">
            <v>03.3067.0383</v>
          </cell>
        </row>
        <row r="3267">
          <cell r="G3267" t="str">
            <v>Phẫu thuật viêm xương sọ</v>
          </cell>
          <cell r="H3267" t="str">
            <v>10.0029.0383</v>
          </cell>
        </row>
        <row r="3268">
          <cell r="G3268" t="str">
            <v>Ghép khuyết xương sọ</v>
          </cell>
          <cell r="H3268" t="str">
            <v>03.3060.0384</v>
          </cell>
        </row>
        <row r="3269">
          <cell r="G3269" t="str">
            <v>Phẫu thuật tái tạo trán lõm bằng xi măng xương</v>
          </cell>
          <cell r="H3269" t="str">
            <v>03.2903.0384</v>
          </cell>
        </row>
        <row r="3270">
          <cell r="G3270" t="str">
            <v>Phẫu thuật vá khuyết sọ sau chấn thương sọ não</v>
          </cell>
          <cell r="H3270" t="str">
            <v>10.0017.0384</v>
          </cell>
        </row>
        <row r="3271">
          <cell r="G3271" t="str">
            <v>Phẫu thuật độn khuyết xương sọ bằng chất liệu nhân tạo</v>
          </cell>
          <cell r="H3271" t="str">
            <v>28.0029.0384</v>
          </cell>
        </row>
        <row r="3272">
          <cell r="G3272" t="str">
            <v>Phẫu thuật độn khuyết xương sọ bằng sụn tự thân</v>
          </cell>
          <cell r="H3272" t="str">
            <v>28.0026.0384</v>
          </cell>
        </row>
        <row r="3273">
          <cell r="G3273" t="str">
            <v>Phẫu thuật độn khuyết xương sọ bằng xương đồng loại</v>
          </cell>
          <cell r="H3273" t="str">
            <v>28.0028.0384</v>
          </cell>
        </row>
        <row r="3274">
          <cell r="G3274" t="str">
            <v>Phẫu thuật độn khuyết xương sọ bằng xương tự thân</v>
          </cell>
          <cell r="H3274" t="str">
            <v>28.0027.0384</v>
          </cell>
        </row>
        <row r="3275">
          <cell r="G3275" t="str">
            <v>Phẫu thuật tái tạo trán lõm bằng xi măng xương</v>
          </cell>
          <cell r="H3275" t="str">
            <v>28.0031.0384</v>
          </cell>
        </row>
        <row r="3276">
          <cell r="G3276" t="str">
            <v>Phẫu thuật u da đầu thâm nhiễm xương-màng cứng sọ</v>
          </cell>
          <cell r="H3276" t="str">
            <v>10.0124.0385</v>
          </cell>
        </row>
        <row r="3277">
          <cell r="G3277" t="str">
            <v>Phẫu thuật u thần kinh hốc mắt</v>
          </cell>
          <cell r="H3277" t="str">
            <v>10.0145.0385</v>
          </cell>
        </row>
        <row r="3278">
          <cell r="G3278" t="str">
            <v>Phẫu thuật u xơ cơ ổ mắt</v>
          </cell>
          <cell r="H3278" t="str">
            <v>10.0144.0385</v>
          </cell>
        </row>
        <row r="3279">
          <cell r="G3279" t="str">
            <v>Phẫu thuật u xương hốc mắt</v>
          </cell>
          <cell r="H3279" t="str">
            <v>10.0146.0385</v>
          </cell>
        </row>
        <row r="3280">
          <cell r="G3280" t="str">
            <v>Phẫu thuật u xương sọ vòm sọ</v>
          </cell>
          <cell r="H3280" t="str">
            <v>10.0122.0385</v>
          </cell>
        </row>
        <row r="3281">
          <cell r="G3281" t="str">
            <v>Phẫu thuật vết thương sọ não hở</v>
          </cell>
          <cell r="H3281" t="str">
            <v>03.3070.0386</v>
          </cell>
        </row>
        <row r="3282">
          <cell r="G3282" t="str">
            <v>Phẫu thuật vết thương sọ não (có rách màng não)</v>
          </cell>
          <cell r="H3282" t="str">
            <v>10.0003.0386</v>
          </cell>
        </row>
        <row r="3283">
          <cell r="G3283" t="str">
            <v>Phẫu thuật vỡ lún xương sọ hở</v>
          </cell>
          <cell r="H3283" t="str">
            <v>10.0002.0386</v>
          </cell>
        </row>
        <row r="3284">
          <cell r="G3284" t="str">
            <v>Phẫu thuật xử lý lún sọ không có vết thương</v>
          </cell>
          <cell r="H3284" t="str">
            <v>10.0004.0386</v>
          </cell>
        </row>
        <row r="3285">
          <cell r="G3285" t="str">
            <v>Phẫu thuật xử lý vết thương xoang hơi trán</v>
          </cell>
          <cell r="H3285" t="str">
            <v>10.0013.0386</v>
          </cell>
        </row>
        <row r="3286">
          <cell r="G3286" t="str">
            <v>Phẫu thuật xử lý vết thương xoang tĩnh mạch sọ</v>
          </cell>
          <cell r="H3286" t="str">
            <v>10.0014.0386</v>
          </cell>
        </row>
        <row r="3287">
          <cell r="G3287" t="str">
            <v>Phẫu thuật phình động mạch não, dị dạng mạch não</v>
          </cell>
          <cell r="H3287" t="str">
            <v>03.3052.0387</v>
          </cell>
        </row>
        <row r="3288">
          <cell r="G3288" t="str">
            <v>Phẫu thuật vi phẫu túi phình động mạch não</v>
          </cell>
          <cell r="H3288" t="str">
            <v>03.4236.0387</v>
          </cell>
        </row>
        <row r="3289">
          <cell r="G3289" t="str">
            <v>Phẫu thuật dị dạng động-tĩnh mạch màng cứng (fistula durale)</v>
          </cell>
          <cell r="H3289" t="str">
            <v>10.0087.0387</v>
          </cell>
        </row>
        <row r="3290">
          <cell r="G3290" t="str">
            <v>Phẫu thuật dị dạng động-tĩnh mạch não</v>
          </cell>
          <cell r="H3290" t="str">
            <v>10.0082.0387</v>
          </cell>
        </row>
        <row r="3291">
          <cell r="G3291" t="str">
            <v>Phẫu thuật kẹp cổ túi phình mạch não phần sau đa giác Willis</v>
          </cell>
          <cell r="H3291" t="str">
            <v>10.0081.0387</v>
          </cell>
        </row>
        <row r="3292">
          <cell r="G3292" t="str">
            <v>Phẫu thuật kẹp cổ túi phình mạch não phần trước đa giác Willis</v>
          </cell>
          <cell r="H3292" t="str">
            <v>10.0080.0387</v>
          </cell>
        </row>
        <row r="3293">
          <cell r="G3293" t="str">
            <v>Phẫu thuật vi phẫu dị dạng mạch não</v>
          </cell>
          <cell r="H3293" t="str">
            <v>26.0004.0387</v>
          </cell>
        </row>
        <row r="3294">
          <cell r="G3294" t="str">
            <v>Phẫu thuật nối động mạch trong-ngoài sọ</v>
          </cell>
          <cell r="H3294" t="str">
            <v>10.0086.0388</v>
          </cell>
        </row>
        <row r="3295">
          <cell r="G3295" t="str">
            <v>Phẫu thuật vi phẫu nối hoặc ghép mạch nội sọ</v>
          </cell>
          <cell r="H3295" t="str">
            <v>26.0006.0388</v>
          </cell>
        </row>
        <row r="3296">
          <cell r="G3296" t="str">
            <v>Phẫu thuật vi phẫu nối lại da đầu</v>
          </cell>
          <cell r="H3296" t="str">
            <v>26.0016.0388</v>
          </cell>
        </row>
        <row r="3297">
          <cell r="G3297" t="str">
            <v>Quang động học (PTD) trong điều trị u não ác tính</v>
          </cell>
          <cell r="H3297" t="str">
            <v>03.2489.0390</v>
          </cell>
        </row>
        <row r="3298">
          <cell r="G3298" t="str">
            <v>Quang động học (PTD) trong điều trị u não ác tính</v>
          </cell>
          <cell r="H3298" t="str">
            <v>12.0043.0390</v>
          </cell>
        </row>
        <row r="3299">
          <cell r="G3299" t="str">
            <v>Đặt máy khử rung tự động</v>
          </cell>
          <cell r="H3299" t="str">
            <v>01.0033.0391</v>
          </cell>
        </row>
        <row r="3300">
          <cell r="G3300" t="str">
            <v>Cấy máy phá rung tự động (ICD)</v>
          </cell>
          <cell r="H3300" t="str">
            <v>02.0073.0391</v>
          </cell>
        </row>
        <row r="3301">
          <cell r="G3301" t="str">
            <v>Cấy máy phá rung tự động (ICD) loại 1 buồng</v>
          </cell>
          <cell r="H3301" t="str">
            <v>02.0455.0391</v>
          </cell>
        </row>
        <row r="3302">
          <cell r="G3302" t="str">
            <v>Cấy máy phá rung tự động (ICD) loại 2 buồng</v>
          </cell>
          <cell r="H3302" t="str">
            <v>02.0456.0391</v>
          </cell>
        </row>
        <row r="3303">
          <cell r="G3303" t="str">
            <v>Cấy máy tạo nhịp vĩnh viễn điều trị các rối loạn nhịp chậm</v>
          </cell>
          <cell r="H3303" t="str">
            <v>02.0071.0391</v>
          </cell>
        </row>
        <row r="3304">
          <cell r="G3304" t="str">
            <v>Cấy máy tạo nhịp vĩnh viễn điều trị tái đồng bộ tim (CRT)</v>
          </cell>
          <cell r="H3304" t="str">
            <v>02.0072.0391</v>
          </cell>
        </row>
        <row r="3305">
          <cell r="G3305" t="str">
            <v>Cấy máy tạo nhịp vĩnh viễn loại 1 buồng</v>
          </cell>
          <cell r="H3305" t="str">
            <v>02.0452.0391</v>
          </cell>
        </row>
        <row r="3306">
          <cell r="G3306" t="str">
            <v>Cấy máy tạo nhịp vĩnh viễn loại 2 buồng</v>
          </cell>
          <cell r="H3306" t="str">
            <v>02.0453.0391</v>
          </cell>
        </row>
        <row r="3307">
          <cell r="G3307" t="str">
            <v>Cấy máy tạo nhịp vĩnh viễn loại 3 buồng</v>
          </cell>
          <cell r="H3307" t="str">
            <v>02.0454.0391</v>
          </cell>
        </row>
        <row r="3308">
          <cell r="G3308" t="str">
            <v>Đặt máy tạo nhịp tạm thời với điện cực trong buồng tim</v>
          </cell>
          <cell r="H3308" t="str">
            <v>02.0077.0391</v>
          </cell>
        </row>
        <row r="3309">
          <cell r="G3309" t="str">
            <v>Kích thích tim vượt tần số điều trị loạn nhịp</v>
          </cell>
          <cell r="H3309" t="str">
            <v>02.0098.0391</v>
          </cell>
        </row>
        <row r="3310">
          <cell r="G3310" t="str">
            <v>Tạo nhịp tim cấp cứu với điện cực trong buồng tim dưới màn huỳnh quang</v>
          </cell>
          <cell r="H3310" t="str">
            <v>02.0460.0391</v>
          </cell>
        </row>
        <row r="3311">
          <cell r="G3311" t="str">
            <v>Tạo nhịp tim cấp cứu với điện cực trong buồng tim tại giường</v>
          </cell>
          <cell r="H3311" t="str">
            <v>02.0459.0391</v>
          </cell>
        </row>
        <row r="3312">
          <cell r="G3312" t="str">
            <v>Thay máy tạo nhịp tim, cập nhật máy tạo nhịp tim</v>
          </cell>
          <cell r="H3312" t="str">
            <v>02.0464.0391</v>
          </cell>
        </row>
        <row r="3313">
          <cell r="G3313" t="str">
            <v>Cấy máy tạo nhịp vĩnh viễn</v>
          </cell>
          <cell r="H3313" t="str">
            <v>03.2267.0391</v>
          </cell>
        </row>
        <row r="3314">
          <cell r="G3314" t="str">
            <v>Đặt máy tạo nhịp tạm thời trong tim</v>
          </cell>
          <cell r="H3314" t="str">
            <v>03.2290.0391</v>
          </cell>
        </row>
        <row r="3315">
          <cell r="G3315" t="str">
            <v>Đặt máy tạo nhịp trong cơ thể, điện cực trong tim hoặc điện cực màng trên tim</v>
          </cell>
          <cell r="H3315" t="str">
            <v>03.2266.0391</v>
          </cell>
        </row>
        <row r="3316">
          <cell r="G3316" t="str">
            <v>Đặt, theo dõi, xử trí máy tạo nhịp tim vĩnh viễn bằng điện cực trong tim (một ổ)</v>
          </cell>
          <cell r="H3316" t="str">
            <v>03.0007.0391</v>
          </cell>
        </row>
        <row r="3317">
          <cell r="G3317" t="str">
            <v>Kích thích tim vượt tần số điều trị loạn nhịp</v>
          </cell>
          <cell r="H3317" t="str">
            <v>03.2312.0391</v>
          </cell>
        </row>
        <row r="3318">
          <cell r="G3318" t="str">
            <v>Kích thích vĩnh viễn bằng máy tạo nhịp trong cơ thể (hai ổ)</v>
          </cell>
          <cell r="H3318" t="str">
            <v>03.0001.0391</v>
          </cell>
        </row>
        <row r="3319">
          <cell r="G3319" t="str">
            <v>Phẫu thuật đặt máy tạo nhịp tim</v>
          </cell>
          <cell r="H3319" t="str">
            <v>03.3119.0391</v>
          </cell>
        </row>
        <row r="3320">
          <cell r="G3320" t="str">
            <v>Phẫu thuật đặt bộ phát kích thích điện cực tủy sống</v>
          </cell>
          <cell r="H3320" t="str">
            <v>10.0142.0391</v>
          </cell>
        </row>
        <row r="3321">
          <cell r="G3321" t="str">
            <v>Phẫu thuật đặt dưới da bộ phát kích thích điện cực thần kinh</v>
          </cell>
          <cell r="H3321" t="str">
            <v>10.0141.0391</v>
          </cell>
        </row>
        <row r="3322">
          <cell r="G3322" t="str">
            <v>Phẫu thuật lấy bỏ bộ phát kích thích điện cực thần kinh</v>
          </cell>
          <cell r="H3322" t="str">
            <v>10.0143.0391</v>
          </cell>
        </row>
        <row r="3323">
          <cell r="G3323" t="str">
            <v>Phẫu thuật thay bộ phát kích thích điện cực thần kinh, đặt dưới da</v>
          </cell>
          <cell r="H3323" t="str">
            <v>10.0140.0391</v>
          </cell>
        </row>
        <row r="3324">
          <cell r="G3324" t="str">
            <v>Đặt máy tạo nhịp</v>
          </cell>
          <cell r="H3324" t="str">
            <v>18.0669.0391</v>
          </cell>
        </row>
        <row r="3325">
          <cell r="G3325" t="str">
            <v>Đặt máy tạo nhịp phá rung</v>
          </cell>
          <cell r="H3325" t="str">
            <v>18.0670.0391</v>
          </cell>
        </row>
        <row r="3326">
          <cell r="G3326" t="str">
            <v>Phẫu thuật bắc cầu động mạch chủ vành 3 cầu trở lên</v>
          </cell>
          <cell r="H3326" t="str">
            <v>03.3144.0392</v>
          </cell>
        </row>
        <row r="3327">
          <cell r="G3327" t="str">
            <v>Phẫu thuật bắc cầu mạch vành không dùng máy tim phổi</v>
          </cell>
          <cell r="H3327" t="str">
            <v>03.3157.0392</v>
          </cell>
        </row>
        <row r="3328">
          <cell r="G3328" t="str">
            <v>Phẫu thuật bắc cầu động mạch chủ - động mạch vành có dùng máy tim phổi nhân tạo</v>
          </cell>
          <cell r="H3328" t="str">
            <v>10.0213.0392</v>
          </cell>
        </row>
        <row r="3329">
          <cell r="G3329" t="str">
            <v>Phẫu thuật bắc cầu động mạch chủ - động mạch vành kết hợp can thiệp khác trên tim (thay van, cắt khối phồng thất trái …)</v>
          </cell>
          <cell r="H3329" t="str">
            <v>10.0215.0392</v>
          </cell>
        </row>
        <row r="3330">
          <cell r="G3330" t="str">
            <v>Cắt đoạn nối động mạch phổi</v>
          </cell>
          <cell r="H3330" t="str">
            <v>03.3179.0393</v>
          </cell>
        </row>
        <row r="3331">
          <cell r="G3331" t="str">
            <v>Phẫu thuật bắc cầu động mạch chủ ngực - bụng</v>
          </cell>
          <cell r="H3331" t="str">
            <v>03.3174.0393</v>
          </cell>
        </row>
        <row r="3332">
          <cell r="G3332" t="str">
            <v>Phẫu thuật bắc cầu động mạch chủ ngực - đùi</v>
          </cell>
          <cell r="H3332" t="str">
            <v>03.3175.0393</v>
          </cell>
        </row>
        <row r="3333">
          <cell r="G3333" t="str">
            <v>Phẫu thuật bắc cầu động mạch chủ với các động mạch xuất phát từ quai động mạch chủ</v>
          </cell>
          <cell r="H3333" t="str">
            <v>03.3149.0393</v>
          </cell>
        </row>
        <row r="3334">
          <cell r="G3334" t="str">
            <v>Phẫu thuật bắc cầu động mạch dưới đòn - động mạch cảnh</v>
          </cell>
          <cell r="H3334" t="str">
            <v>03.3173.0393</v>
          </cell>
        </row>
        <row r="3335">
          <cell r="G3335" t="str">
            <v>Phẫu thuật bắc cầu động mạch nách- đùi</v>
          </cell>
          <cell r="H3335" t="str">
            <v>03.3176.0393</v>
          </cell>
        </row>
        <row r="3336">
          <cell r="G3336" t="str">
            <v>Phẫu thuật hẹp hay phồng động mạch cảnh gốc, cảnh trong</v>
          </cell>
          <cell r="H3336" t="str">
            <v>03.3199.0393</v>
          </cell>
        </row>
        <row r="3337">
          <cell r="G3337" t="str">
            <v>Phẫu thuật hẹp hay tắc chạc ba động mạch chủ và động mạch chậu, tạo hình hoặc thay chạc ba</v>
          </cell>
          <cell r="H3337" t="str">
            <v>03.3171.0393</v>
          </cell>
        </row>
        <row r="3338">
          <cell r="G3338" t="str">
            <v>Phẫu thuật làm shunt điều trị trong tăng áp lực tĩnh mạch cửa</v>
          </cell>
          <cell r="H3338" t="str">
            <v>03.3183.0393</v>
          </cell>
        </row>
        <row r="3339">
          <cell r="G3339" t="str">
            <v>Phẫu thuật lấy lớp áo trong động mạch cảnh</v>
          </cell>
          <cell r="H3339" t="str">
            <v>03.3177.0393</v>
          </cell>
        </row>
        <row r="3340">
          <cell r="G3340" t="str">
            <v>Phẫu thuật nối cửa - chủ</v>
          </cell>
          <cell r="H3340" t="str">
            <v>03.3187.0393</v>
          </cell>
        </row>
        <row r="3341">
          <cell r="G3341" t="str">
            <v>Phẫu thuật nối tĩnh mạch lách - tĩnh mạch thận bên-bên</v>
          </cell>
          <cell r="H3341" t="str">
            <v>03.3188.0393</v>
          </cell>
        </row>
        <row r="3342">
          <cell r="G3342" t="str">
            <v>Phẫu thuật phồng động mạch phổi, dò động tĩnh mạch phổi</v>
          </cell>
          <cell r="H3342" t="str">
            <v>03.3153.0393</v>
          </cell>
        </row>
        <row r="3343">
          <cell r="G3343" t="str">
            <v>Phẫu thuật phục hồi lưu thông tĩnh mạch chủ trên bị tắc</v>
          </cell>
          <cell r="H3343" t="str">
            <v>03.3172.0393</v>
          </cell>
        </row>
        <row r="3344">
          <cell r="G3344" t="str">
            <v>Phẫu thuật tái lập liên thông động mạch thận bằng ghép mạch máu, lột nội mạc động mạch hay cắm lại động mạch thận</v>
          </cell>
          <cell r="H3344" t="str">
            <v>03.3178.0393</v>
          </cell>
        </row>
        <row r="3345">
          <cell r="G3345" t="str">
            <v>Phẫu thuật thông động mạch cảnh, tĩnh mạch cảnh</v>
          </cell>
          <cell r="H3345" t="str">
            <v>03.3200.0393</v>
          </cell>
        </row>
        <row r="3346">
          <cell r="G3346" t="str">
            <v>Phẫu thuật bắc cầu các động mạch vùng cổ - nền cổ (cảnh - dưới đòn, cảnh - cảnh)</v>
          </cell>
          <cell r="H3346" t="str">
            <v>10.0257.0393</v>
          </cell>
        </row>
        <row r="3347">
          <cell r="G3347" t="str">
            <v>Phẫu thuật bắc cầu động mạch chủ lên - động mạch lớn xuất phát từ quai động mạch chủ</v>
          </cell>
          <cell r="H3347" t="str">
            <v>10.0248.0393</v>
          </cell>
        </row>
        <row r="3348">
          <cell r="G3348" t="str">
            <v>Phẫu thuật cấp cứu lồng ngực có dùng máy tim phổi nhân tạo</v>
          </cell>
          <cell r="H3348" t="str">
            <v>10.0166.0393</v>
          </cell>
        </row>
        <row r="3349">
          <cell r="G3349" t="str">
            <v>Phẫu thuật điều trị hẹp khít động mạch cảnh do xơ vữa</v>
          </cell>
          <cell r="H3349" t="str">
            <v>10.0254.0393</v>
          </cell>
        </row>
        <row r="3350">
          <cell r="G3350" t="str">
            <v>Phẫu thuật điều trị phồng động mạch cảnh</v>
          </cell>
          <cell r="H3350" t="str">
            <v>10.0255.0393</v>
          </cell>
        </row>
        <row r="3351">
          <cell r="G3351" t="str">
            <v>Phẫu thuật điều trị teo, dị dạng quai động mạch chủ</v>
          </cell>
          <cell r="H3351" t="str">
            <v>10.0201.0393</v>
          </cell>
        </row>
        <row r="3352">
          <cell r="G3352" t="str">
            <v>Phẫu thuật điều trị thông động - tĩnh mạch cảnh</v>
          </cell>
          <cell r="H3352" t="str">
            <v>10.0256.0393</v>
          </cell>
        </row>
        <row r="3353">
          <cell r="G3353" t="str">
            <v>Phẫu thuật điều trị vết thương - chấn thương động - tĩnh mạch chủ, mạch tạng, mạch thận</v>
          </cell>
          <cell r="H3353" t="str">
            <v>10.0174.0393</v>
          </cell>
        </row>
        <row r="3354">
          <cell r="G3354" t="str">
            <v>Phẫu thuật điều trị vết thương - chấn thương mạch cảnh</v>
          </cell>
          <cell r="H3354" t="str">
            <v>10.0168.0393</v>
          </cell>
        </row>
        <row r="3355">
          <cell r="G3355" t="str">
            <v>Phẫu thuật điều trị vỡ eo động mạch chủ</v>
          </cell>
          <cell r="H3355" t="str">
            <v>10.0165.0393</v>
          </cell>
        </row>
        <row r="3356">
          <cell r="G3356" t="str">
            <v>Phẫu thuật đóng rò động mạch vành vào các buồng tim</v>
          </cell>
          <cell r="H3356" t="str">
            <v>10.0198.0393</v>
          </cell>
        </row>
        <row r="3357">
          <cell r="G3357" t="str">
            <v>Phẫu thuật nối tắt tĩnh mạch chủ - động mạch phổi điều trị bệnh tim bẩm sinh phức tạp</v>
          </cell>
          <cell r="H3357" t="str">
            <v>10.0182.0393</v>
          </cell>
        </row>
        <row r="3358">
          <cell r="G3358" t="str">
            <v>Phẫu thuật sửa toàn bộ bệnh tĩnh mạch phổi đổ lạc chỗ bán phần</v>
          </cell>
          <cell r="H3358" t="str">
            <v>10.0194.0393</v>
          </cell>
        </row>
        <row r="3359">
          <cell r="G3359" t="str">
            <v>Tạo hình tĩnh mạch gan - chủ dưới</v>
          </cell>
          <cell r="H3359" t="str">
            <v>10.0599.0393</v>
          </cell>
        </row>
        <row r="3360">
          <cell r="G3360" t="str">
            <v>Cắt màng ngoài tim điều trị viêm màng ngoài tim co thắt</v>
          </cell>
          <cell r="H3360" t="str">
            <v>03.3090.0394</v>
          </cell>
        </row>
        <row r="3361">
          <cell r="G3361" t="str">
            <v>Cắt màng ngoài tim trong viêm màng ngoài tim có mủ</v>
          </cell>
          <cell r="H3361" t="str">
            <v>03.3134.0394</v>
          </cell>
        </row>
        <row r="3362">
          <cell r="G3362" t="str">
            <v>Phẫu thuật cắt màng tim rộng</v>
          </cell>
          <cell r="H3362" t="str">
            <v>03.3133.0394</v>
          </cell>
        </row>
        <row r="3363">
          <cell r="G3363" t="str">
            <v>Phẫu thuật cắt màng tim điều trị viêm màng ngoài tim co thắt</v>
          </cell>
          <cell r="H3363" t="str">
            <v>10.0236.0394</v>
          </cell>
        </row>
        <row r="3364">
          <cell r="G3364" t="str">
            <v>Phẫu thuật điều trị viêm mủ màng tim</v>
          </cell>
          <cell r="H3364" t="str">
            <v>10.0237.0394</v>
          </cell>
        </row>
        <row r="3365">
          <cell r="G3365" t="str">
            <v>Phẫu thuật bệnh lý ống động mạch ở trẻ em bằng mổ mở</v>
          </cell>
          <cell r="H3365" t="str">
            <v>03.3124.0395</v>
          </cell>
        </row>
        <row r="3366">
          <cell r="G3366" t="str">
            <v>Phẫu thuật cắt ống động mạch ở người bệnh trên 15 tuổi hay ở người bệnh có áp lực phổi bằng hay cao hơn 2 phần 3 áp lực đại tuần hoàn</v>
          </cell>
          <cell r="H3366" t="str">
            <v>03.3165.0395</v>
          </cell>
        </row>
        <row r="3367">
          <cell r="G3367" t="str">
            <v>Thắt ống động mạch</v>
          </cell>
          <cell r="H3367" t="str">
            <v>03.3202.0395</v>
          </cell>
        </row>
        <row r="3368">
          <cell r="G3368" t="str">
            <v>Phẫu thuật bắc cầu động mạch chủ - động mạch vành không dùng máy tim phổi nhân tạo</v>
          </cell>
          <cell r="H3368" t="str">
            <v>10.0214.0395</v>
          </cell>
        </row>
        <row r="3369">
          <cell r="G3369" t="str">
            <v>Phẫu thuật điều trị bệnh còn ống động mạch ở trẻ lớn và người lớn</v>
          </cell>
          <cell r="H3369" t="str">
            <v>10.0179.0395</v>
          </cell>
        </row>
        <row r="3370">
          <cell r="G3370" t="str">
            <v>Phẫu thuật điều trị bệnh còn ống động mạch ở trẻ nhỏ</v>
          </cell>
          <cell r="H3370" t="str">
            <v>10.0178.0395</v>
          </cell>
        </row>
        <row r="3371">
          <cell r="G3371" t="str">
            <v>Phẫu thuật nong van động mạch chủ</v>
          </cell>
          <cell r="H3371" t="str">
            <v>03.3142.0396</v>
          </cell>
        </row>
        <row r="3372">
          <cell r="G3372" t="str">
            <v>Phẫu thuật mở hẹp van động mạch phổi bằng ngừng tuần hoàn tạm thời</v>
          </cell>
          <cell r="H3372" t="str">
            <v>10.0207.0396</v>
          </cell>
        </row>
        <row r="3373">
          <cell r="G3373" t="str">
            <v>Phẫu thuật cắt hẹp eo động mạch chủ, ghép động mạch chủ bằng Prosthesis, bóc nội mạc động mạch cảnh</v>
          </cell>
          <cell r="H3373" t="str">
            <v>03.3163.0397</v>
          </cell>
        </row>
        <row r="3374">
          <cell r="G3374" t="str">
            <v>Phẫu thuật hẹp eo động mạch chủ</v>
          </cell>
          <cell r="H3374" t="str">
            <v>03.3169.0397</v>
          </cell>
        </row>
        <row r="3375">
          <cell r="G3375" t="str">
            <v>Phẫu thuật tạo hình eo động mạch</v>
          </cell>
          <cell r="H3375" t="str">
            <v>03.3196.0397</v>
          </cell>
        </row>
        <row r="3376">
          <cell r="G3376" t="str">
            <v>Phẫu thuật tạo hình eo động mạch có hạ huyết áp chỉ huy</v>
          </cell>
          <cell r="H3376" t="str">
            <v>03.3197.0397</v>
          </cell>
        </row>
        <row r="3377">
          <cell r="G3377" t="str">
            <v>Phẫu thuật điều trị hẹp eo động mạch chủ ở trẻ lớn và người lớn</v>
          </cell>
          <cell r="H3377" t="str">
            <v>10.0203.0397</v>
          </cell>
        </row>
        <row r="3378">
          <cell r="G3378" t="str">
            <v>Phẫu thuật điều trị hẹp eo động mạch chủ ở trẻ nhỏ</v>
          </cell>
          <cell r="H3378" t="str">
            <v>10.0202.0397</v>
          </cell>
        </row>
        <row r="3379">
          <cell r="G3379" t="str">
            <v>Phẫu thuật đặt Catheter ổ bụng để lọc màng bụng chu kỳ</v>
          </cell>
          <cell r="H3379" t="str">
            <v>10.1113.0398</v>
          </cell>
        </row>
        <row r="3380">
          <cell r="G3380" t="str">
            <v>Phẫu thuật bắc cầu mạch máu để chạy thận nhân tạo</v>
          </cell>
          <cell r="H3380" t="str">
            <v>03.3216.0399</v>
          </cell>
        </row>
        <row r="3381">
          <cell r="G3381" t="str">
            <v>Phẫu thuật bắc cầu động mạch chủ bụng - động mạch tạng</v>
          </cell>
          <cell r="H3381" t="str">
            <v>10.0252.0399</v>
          </cell>
        </row>
        <row r="3382">
          <cell r="G3382" t="str">
            <v>Phẫu thuật tạo thông động - tĩnh mạch để chạy thận nhân tạo</v>
          </cell>
          <cell r="H3382" t="str">
            <v>10.0260.0399</v>
          </cell>
        </row>
        <row r="3383">
          <cell r="G3383" t="str">
            <v>Mở lồng ngực thăm dò</v>
          </cell>
          <cell r="H3383" t="str">
            <v>03.3234.0400</v>
          </cell>
        </row>
        <row r="3384">
          <cell r="G3384" t="str">
            <v>Mở lồng ngực thăm dò, sinh thiết</v>
          </cell>
          <cell r="H3384" t="str">
            <v>03.2632.0400</v>
          </cell>
        </row>
        <row r="3385">
          <cell r="G3385" t="str">
            <v>Phẫu thuật lấy dị vật lồng ngực, ổ bụng</v>
          </cell>
          <cell r="H3385" t="str">
            <v>03.3919.0400</v>
          </cell>
        </row>
        <row r="3386">
          <cell r="G3386" t="str">
            <v>Mở ngực thăm dò</v>
          </cell>
          <cell r="H3386" t="str">
            <v>10.0414.0400</v>
          </cell>
        </row>
        <row r="3387">
          <cell r="G3387" t="str">
            <v>Mở ngực thăm dò, sinh thiết</v>
          </cell>
          <cell r="H3387" t="str">
            <v>10.0289.0400</v>
          </cell>
        </row>
        <row r="3388">
          <cell r="G3388" t="str">
            <v>Mở ngực thăm dò, sinh thiết</v>
          </cell>
          <cell r="H3388" t="str">
            <v>10.0415.0400</v>
          </cell>
        </row>
        <row r="3389">
          <cell r="G3389" t="str">
            <v>Phẫu thuật dẫn lưu dịch khoang màng tim</v>
          </cell>
          <cell r="H3389" t="str">
            <v>10.0238.0400</v>
          </cell>
        </row>
        <row r="3390">
          <cell r="G3390" t="str">
            <v>Mở lồng ngực thăm dò, sinh thiết</v>
          </cell>
          <cell r="H3390" t="str">
            <v>12.0166.0400</v>
          </cell>
        </row>
        <row r="3391">
          <cell r="G3391" t="str">
            <v>Phẫu thuật bóc kén màng phổi</v>
          </cell>
          <cell r="H3391" t="str">
            <v>12.0169.0400</v>
          </cell>
        </row>
        <row r="3392">
          <cell r="G3392" t="str">
            <v>Phẫu thuật bóc kén trong nhu mô phổi</v>
          </cell>
          <cell r="H3392" t="str">
            <v>12.0170.0400</v>
          </cell>
        </row>
        <row r="3393">
          <cell r="G3393" t="str">
            <v>Phẫu thuật cắt kén khí phổi</v>
          </cell>
          <cell r="H3393" t="str">
            <v>12.0171.0400</v>
          </cell>
        </row>
        <row r="3394">
          <cell r="G3394" t="str">
            <v>Phẫu thuật điều trị ghép động mạch bằng ống ghép nhân tạo</v>
          </cell>
          <cell r="H3394" t="str">
            <v>03.3182.0401</v>
          </cell>
        </row>
        <row r="3395">
          <cell r="G3395" t="str">
            <v>Phẫu thuật tạo lỗ rò động tĩnh mạch bằng ghép mạch máu</v>
          </cell>
          <cell r="H3395" t="str">
            <v>03.3164.0401</v>
          </cell>
        </row>
        <row r="3396">
          <cell r="G3396" t="str">
            <v>Phẫu thuật cắt u trung thất lớn kèm bắc cầu phục hồi lưu thông hệ tĩnh mạch chủ trên</v>
          </cell>
          <cell r="H3396" t="str">
            <v>10.0276.0401</v>
          </cell>
        </row>
        <row r="3397">
          <cell r="G3397" t="str">
            <v>Phẫu thuật điều trị vết thương - chấn thương mạch chậu</v>
          </cell>
          <cell r="H3397" t="str">
            <v>10.0169.0401</v>
          </cell>
        </row>
        <row r="3398">
          <cell r="G3398" t="str">
            <v>Phẫu thuật điều trị vết thương - chấn thương mạch dưới đòn</v>
          </cell>
          <cell r="H3398" t="str">
            <v>10.0170.0401</v>
          </cell>
        </row>
        <row r="3399">
          <cell r="G3399" t="str">
            <v>Phẫu thuật thay đoạn động mạch chủ bụng dưới thận, động mạch chậu</v>
          </cell>
          <cell r="H3399" t="str">
            <v>10.0246.0401</v>
          </cell>
        </row>
        <row r="3400">
          <cell r="G3400" t="str">
            <v>Phẫu thuật điều trị phồng động mạch chủ ngực - bụng</v>
          </cell>
          <cell r="H3400" t="str">
            <v>03.3159.0402</v>
          </cell>
        </row>
        <row r="3401">
          <cell r="G3401" t="str">
            <v>Phẫu thuật điều trị phồng động mạch chủ ngực - bụng trên và ngang thận</v>
          </cell>
          <cell r="H3401" t="str">
            <v>03.3160.0402</v>
          </cell>
        </row>
        <row r="3402">
          <cell r="G3402" t="str">
            <v>Phẫu thuật phồng động mạch chủ bụng đoạn dưới động mạch thận</v>
          </cell>
          <cell r="H3402" t="str">
            <v>03.3170.0402</v>
          </cell>
        </row>
        <row r="3403">
          <cell r="G3403" t="str">
            <v>Phẫu thuật phồng động mạch chủ ngực</v>
          </cell>
          <cell r="H3403" t="str">
            <v>03.3167.0402</v>
          </cell>
        </row>
        <row r="3404">
          <cell r="G3404" t="str">
            <v>Phẫu thuật phồng gốc động mạch chủ bảo tồn van động mạch chủ</v>
          </cell>
          <cell r="H3404" t="str">
            <v>03.3156.0402</v>
          </cell>
        </row>
        <row r="3405">
          <cell r="G3405" t="str">
            <v>Phẫu thuật phồng gốc động mạch chủ kèm thay van động mạch chủ</v>
          </cell>
          <cell r="H3405" t="str">
            <v>03.3158.0402</v>
          </cell>
        </row>
        <row r="3406">
          <cell r="G3406" t="str">
            <v>Phẫu thuật phồng quai động mạch chủ</v>
          </cell>
          <cell r="H3406" t="str">
            <v>03.3166.0402</v>
          </cell>
        </row>
        <row r="3407">
          <cell r="G3407" t="str">
            <v>Phẫu thuật teo hai quai động mạch chủ (dị dạng quai động mạch)</v>
          </cell>
          <cell r="H3407" t="str">
            <v>03.3168.0402</v>
          </cell>
        </row>
        <row r="3408">
          <cell r="G3408" t="str">
            <v>Phẫu thuật thay đoạn động mạch chủ bụng kèm theo ghép các động mạch (thân tạng, mạc treo tràng trên, thận)</v>
          </cell>
          <cell r="H3408" t="str">
            <v>03.3186.0402</v>
          </cell>
        </row>
        <row r="3409">
          <cell r="G3409" t="str">
            <v>Phẫu thuật thay đoạn động mạch chủ lên kèm quai động mạch chủ, động mạch chủ xuống</v>
          </cell>
          <cell r="H3409" t="str">
            <v>03.3147.0402</v>
          </cell>
        </row>
        <row r="3410">
          <cell r="G3410" t="str">
            <v>Phẫu thuật thay đoạn động mạch chủ lên kèm van động mạch chủ</v>
          </cell>
          <cell r="H3410" t="str">
            <v>03.3145.0402</v>
          </cell>
        </row>
        <row r="3411">
          <cell r="G3411" t="str">
            <v>Phẫu thuật thay đoạn động mạch ngực xuống</v>
          </cell>
          <cell r="H3411" t="str">
            <v>03.3185.0402</v>
          </cell>
        </row>
        <row r="3412">
          <cell r="G3412" t="str">
            <v>Phẫu thuật thay đoạn động mạch xuất phát từ quai động mạch chủ</v>
          </cell>
          <cell r="H3412" t="str">
            <v>03.3148.0402</v>
          </cell>
        </row>
        <row r="3413">
          <cell r="G3413" t="str">
            <v>Phẫu thuật thay động mạch chủ</v>
          </cell>
          <cell r="H3413" t="str">
            <v>03.3143.0402</v>
          </cell>
        </row>
        <row r="3414">
          <cell r="G3414" t="str">
            <v>Thay đoạn động mạch chủ lên kèm quai động mạch chủ</v>
          </cell>
          <cell r="H3414" t="str">
            <v>03.3146.0402</v>
          </cell>
        </row>
        <row r="3415">
          <cell r="G3415" t="str">
            <v>Phẫu thuật điều trị lóc động mạch chủ type A</v>
          </cell>
          <cell r="H3415" t="str">
            <v>10.0229.0402</v>
          </cell>
        </row>
        <row r="3416">
          <cell r="G3416" t="str">
            <v>Phẫu thuật thay đoạn động mạch chủ bụng trên và dưới thận</v>
          </cell>
          <cell r="H3416" t="str">
            <v>10.0247.0402</v>
          </cell>
        </row>
        <row r="3417">
          <cell r="G3417" t="str">
            <v>Phẫu thuật thay đoạn động mạch chủ lên</v>
          </cell>
          <cell r="H3417" t="str">
            <v>10.0230.0402</v>
          </cell>
        </row>
        <row r="3418">
          <cell r="G3418" t="str">
            <v>Phẫu thuật thay đoạn động mạch chủ ngực</v>
          </cell>
          <cell r="H3418" t="str">
            <v>10.0244.0402</v>
          </cell>
        </row>
        <row r="3419">
          <cell r="G3419" t="str">
            <v>Phẫu thuật thay đoạn động mạch chủ trên thận</v>
          </cell>
          <cell r="H3419" t="str">
            <v>10.0245.0402</v>
          </cell>
        </row>
        <row r="3420">
          <cell r="G3420" t="str">
            <v>Phẫu thuật thay động mạch chủ lên và quai động mạch chủ</v>
          </cell>
          <cell r="H3420" t="str">
            <v>10.0231.0402</v>
          </cell>
        </row>
        <row r="3421">
          <cell r="G3421" t="str">
            <v>Phẫu thuật thay động mạch chủ lên, quai động mạch chủ và động mạch chủ xuống</v>
          </cell>
          <cell r="H3421" t="str">
            <v>10.0232.0402</v>
          </cell>
        </row>
        <row r="3422">
          <cell r="G3422" t="str">
            <v>Phẫu thuật Band động mạch phổi tạm thời trong điều trị các trường hợp tăng lượng máu lên phổi</v>
          </cell>
          <cell r="H3422" t="str">
            <v>03.3121.0403</v>
          </cell>
        </row>
        <row r="3423">
          <cell r="G3423" t="str">
            <v>Phẫu thuật bệnh Ebstein</v>
          </cell>
          <cell r="H3423" t="str">
            <v>03.3155.0403</v>
          </cell>
        </row>
        <row r="3424">
          <cell r="G3424" t="str">
            <v>Phẫu thuật bệnh tim bẩm sinh ba buồng nhĩ</v>
          </cell>
          <cell r="H3424" t="str">
            <v>03.3132.0403</v>
          </cell>
        </row>
        <row r="3425">
          <cell r="G3425" t="str">
            <v>Phẫu thuật bệnh tim bẩm sinh đảo ngược các mạch máu lớn, ba buồng nhĩ</v>
          </cell>
          <cell r="H3425" t="str">
            <v>03.3131.0403</v>
          </cell>
        </row>
        <row r="3426">
          <cell r="G3426" t="str">
            <v>Phẫu thuật bệnh tim bẩm sinh thông liên nhĩ</v>
          </cell>
          <cell r="H3426" t="str">
            <v>03.3091.0403</v>
          </cell>
        </row>
        <row r="3427">
          <cell r="G3427" t="str">
            <v>Phẫu thuật bệnh tim bẩm sinh thông liên thất</v>
          </cell>
          <cell r="H3427" t="str">
            <v>03.3092.0403</v>
          </cell>
        </row>
        <row r="3428">
          <cell r="G3428" t="str">
            <v>Phẫu thuật bệnh tim bẩm sinh tứ chứng Fallot</v>
          </cell>
          <cell r="H3428" t="str">
            <v>03.3093.0403</v>
          </cell>
        </row>
        <row r="3429">
          <cell r="G3429" t="str">
            <v>Phẫu thuật bệnh tim bẩm sinh vỡ xoang Valsava</v>
          </cell>
          <cell r="H3429" t="str">
            <v>03.3094.0403</v>
          </cell>
        </row>
        <row r="3430">
          <cell r="G3430" t="str">
            <v>Phẫu thuật chuyển vị đại động mạch</v>
          </cell>
          <cell r="H3430" t="str">
            <v>03.3181.0403</v>
          </cell>
        </row>
        <row r="3431">
          <cell r="G3431" t="str">
            <v>Phẫu thuật dạng DKS trong các bệnh lý một tâm thất</v>
          </cell>
          <cell r="H3431" t="str">
            <v>03.3108.0403</v>
          </cell>
        </row>
        <row r="3432">
          <cell r="G3432" t="str">
            <v>Phẫu thuật dạng Fontan trong điều trị các bệnh lý tim một tâm thất</v>
          </cell>
          <cell r="H3432" t="str">
            <v>03.3104.0403</v>
          </cell>
        </row>
        <row r="3433">
          <cell r="G3433" t="str">
            <v>Phẫu thuật dạng Gleen hoặc BCPS trong điều trị các bệnh lý tim một tâm thất</v>
          </cell>
          <cell r="H3433" t="str">
            <v>03.3103.0403</v>
          </cell>
        </row>
        <row r="3434">
          <cell r="G3434" t="str">
            <v>Phẫu thuật điều trị các bệnh lý vòng thắt động mạch và kìm động mạch bằng mổ mở</v>
          </cell>
          <cell r="H3434" t="str">
            <v>03.3127.0403</v>
          </cell>
        </row>
        <row r="3435">
          <cell r="G3435" t="str">
            <v>Phẫu thuật điều trị kênh nhĩ thất bán phần</v>
          </cell>
          <cell r="H3435" t="str">
            <v>03.3138.0403</v>
          </cell>
        </row>
        <row r="3436">
          <cell r="G3436" t="str">
            <v>Phẫu thuật điều trị kênh nhĩ thất toàn phần</v>
          </cell>
          <cell r="H3436" t="str">
            <v>03.3095.0403</v>
          </cell>
        </row>
        <row r="3437">
          <cell r="G3437" t="str">
            <v>Phẫu thuật dò động mạch vành vào nhĩ phải, động mạch phổi</v>
          </cell>
          <cell r="H3437" t="str">
            <v>03.3150.0403</v>
          </cell>
        </row>
        <row r="3438">
          <cell r="G3438" t="str">
            <v>Phẫu thuật đóng đường rò trong bệnh lý đường hầm động mạch chủ-thất trái</v>
          </cell>
          <cell r="H3438" t="str">
            <v>03.3123.0403</v>
          </cell>
        </row>
        <row r="3439">
          <cell r="G3439" t="str">
            <v>Phẫu thuật Fontan</v>
          </cell>
          <cell r="H3439" t="str">
            <v>03.3180.0403</v>
          </cell>
        </row>
        <row r="3440">
          <cell r="G3440" t="str">
            <v>Phẫu thuật ghép van tim đồng loại (hemograft)</v>
          </cell>
          <cell r="H3440" t="str">
            <v>03.3086.0403</v>
          </cell>
        </row>
        <row r="3441">
          <cell r="G3441" t="str">
            <v>Phẫu thuật hẹp van động mạch phổi bằng ngừng tuần hoàn</v>
          </cell>
          <cell r="H3441" t="str">
            <v>03.3162.0403</v>
          </cell>
        </row>
        <row r="3442">
          <cell r="G3442" t="str">
            <v>Phẫu thuật hibrid điều trị các bệnh tim bẩm sinh</v>
          </cell>
          <cell r="H3442" t="str">
            <v>03.3129.0403</v>
          </cell>
        </row>
        <row r="3443">
          <cell r="G3443" t="str">
            <v>Phẫu thuật lại sửa toàn bộ các dị tật tim bẩm sinh</v>
          </cell>
          <cell r="H3443" t="str">
            <v>03.3088.0403</v>
          </cell>
        </row>
        <row r="3444">
          <cell r="G3444" t="str">
            <v>Phẫu thuật Norwood trong hội chứng thiểu sản tim trái</v>
          </cell>
          <cell r="H3444" t="str">
            <v>03.3102.0403</v>
          </cell>
        </row>
        <row r="3445">
          <cell r="G3445" t="str">
            <v>Phẫu thuật sửa chữa bất thường hoàn toàn toàn hồi lưu tĩnh mạch phổi</v>
          </cell>
          <cell r="H3445" t="str">
            <v>03.3152.0403</v>
          </cell>
        </row>
        <row r="3446">
          <cell r="G3446" t="str">
            <v>Phẫu thuật sửa chữa bất thường xuất phát của một động mạch phổi từ động mạch chủ</v>
          </cell>
          <cell r="H3446" t="str">
            <v>03.3112.0403</v>
          </cell>
        </row>
        <row r="3447">
          <cell r="G3447" t="str">
            <v>Phẫu thuật sửa chữa bệnh lý hẹp các tĩnh mạch phổi</v>
          </cell>
          <cell r="H3447" t="str">
            <v>03.3116.0403</v>
          </cell>
        </row>
        <row r="3448">
          <cell r="G3448" t="str">
            <v>Phẫu thuật sửa chữa các bất thường của tĩnh mạch hệ thống trở về</v>
          </cell>
          <cell r="H3448" t="str">
            <v>03.3117.0403</v>
          </cell>
        </row>
        <row r="3449">
          <cell r="G3449" t="str">
            <v>Phẫu thuật sửa chữa các bất thường xuất phát của động mạch vành</v>
          </cell>
          <cell r="H3449" t="str">
            <v>03.3113.0403</v>
          </cell>
        </row>
        <row r="3450">
          <cell r="G3450" t="str">
            <v>Phẫu thuật sửa chữa hẹp đường ra thất phải đơn thuần</v>
          </cell>
          <cell r="H3450" t="str">
            <v>03.3099.0403</v>
          </cell>
        </row>
        <row r="3451">
          <cell r="G3451" t="str">
            <v>Phẫu thuật sửa chữa kinh điển của bệnh lý chuyển gốc động mạch có sửa chữa</v>
          </cell>
          <cell r="H3451" t="str">
            <v>03.3114.0403</v>
          </cell>
        </row>
        <row r="3452">
          <cell r="G3452" t="str">
            <v>Phẫu thuật sửa chữa sinh lý của bệnh lý chuyển gốc động mạch có sửa chữa</v>
          </cell>
          <cell r="H3452" t="str">
            <v>03.3115.0403</v>
          </cell>
        </row>
        <row r="3453">
          <cell r="G3453" t="str">
            <v>Phẫu thuật sửa chữa toàn bộ bệnh lý cửa sổ chủ-phổi</v>
          </cell>
          <cell r="H3453" t="str">
            <v>03.3111.0403</v>
          </cell>
        </row>
        <row r="3454">
          <cell r="G3454" t="str">
            <v>Phẫu thuật sửa chữa trong bệnh lý hẹp đường ra thất trái loại Konno hoặc Ross-Konno</v>
          </cell>
          <cell r="H3454" t="str">
            <v>03.3101.0403</v>
          </cell>
        </row>
        <row r="3455">
          <cell r="G3455" t="str">
            <v>Phẫu thuật sửa toàn bộ bệnh lý thân chung động mạch</v>
          </cell>
          <cell r="H3455" t="str">
            <v>03.3110.0403</v>
          </cell>
        </row>
        <row r="3456">
          <cell r="G3456" t="str">
            <v>Phẫu thuật sửa toàn bộ trong bệnh lý hẹp phổi và vách liên thất kín</v>
          </cell>
          <cell r="H3456" t="str">
            <v>03.3096.0403</v>
          </cell>
        </row>
        <row r="3457">
          <cell r="G3457" t="str">
            <v>Phẫu thuật sửa toàn bộ trong bệnh lý không có van động mạch phổi bẩm sinh kèm theo thương tổn trong tim</v>
          </cell>
          <cell r="H3457" t="str">
            <v>03.3100.0403</v>
          </cell>
        </row>
        <row r="3458">
          <cell r="G3458" t="str">
            <v>Phẫu thuật sửa toàn bộ trong bệnh lý teo phổi và vách liên thất kín</v>
          </cell>
          <cell r="H3458" t="str">
            <v>03.3097.0403</v>
          </cell>
        </row>
        <row r="3459">
          <cell r="G3459" t="str">
            <v>Phẫu thuật sửa toàn bộ trong bệnh lý teo van và/hoặc thân-nhánh động mạch phổi và vách liên thất hở</v>
          </cell>
          <cell r="H3459" t="str">
            <v>03.3098.0403</v>
          </cell>
        </row>
        <row r="3460">
          <cell r="G3460" t="str">
            <v>Phẫu thuật sửa toàn bộ trong một thì của bệnh lý gián đoạn quai động mạch chủ kèm theo theo các thương tổn trong tim</v>
          </cell>
          <cell r="H3460" t="str">
            <v>03.3109.0403</v>
          </cell>
        </row>
        <row r="3461">
          <cell r="G3461" t="str">
            <v>Phẫu thuật sửa toàn bộ trong một thì của bệnh lý hẹp eo động mạch chủ kèm theo các thương tổn trong tim</v>
          </cell>
          <cell r="H3461" t="str">
            <v>03.3105.0403</v>
          </cell>
        </row>
        <row r="3462">
          <cell r="G3462" t="str">
            <v>Phẫu thuật sửa và tạo hình van động mạch chủ trong bệnh lý van động mạch chủ bẩm sinh</v>
          </cell>
          <cell r="H3462" t="str">
            <v>03.3107.0403</v>
          </cell>
        </row>
        <row r="3463">
          <cell r="G3463" t="str">
            <v>Phẫu thuật sửa van hai lá tim bẩm sinh</v>
          </cell>
          <cell r="H3463" t="str">
            <v>03.3106.0403</v>
          </cell>
        </row>
        <row r="3464">
          <cell r="G3464" t="str">
            <v>Phẫu thuật thất phải 2 đường ra</v>
          </cell>
          <cell r="H3464" t="str">
            <v>03.3089.0403</v>
          </cell>
        </row>
        <row r="3465">
          <cell r="G3465" t="str">
            <v>Phẫu thuật thay van tim do bệnh lý van tim bẩm sinh</v>
          </cell>
          <cell r="H3465" t="str">
            <v>03.3122.0403</v>
          </cell>
        </row>
        <row r="3466">
          <cell r="G3466" t="str">
            <v>Phẫu thuật tĩnh mạch phổi bất thường</v>
          </cell>
          <cell r="H3466" t="str">
            <v>03.3151.0403</v>
          </cell>
        </row>
        <row r="3467">
          <cell r="G3467" t="str">
            <v>Phẫu thuật cắt túi phồng thất trái</v>
          </cell>
          <cell r="H3467" t="str">
            <v>10.0235.0403</v>
          </cell>
        </row>
        <row r="3468">
          <cell r="G3468" t="str">
            <v>Phẫu thuật điều trị hẹp đường ra thất phải đơn thuần (hẹp phễu thất phải, van động mạch phổi …)</v>
          </cell>
          <cell r="H3468" t="str">
            <v>10.0193.0403</v>
          </cell>
        </row>
        <row r="3469">
          <cell r="G3469" t="str">
            <v>Phẫu thuật đóng thông liên nhĩ</v>
          </cell>
          <cell r="H3469" t="str">
            <v>10.0184.0403</v>
          </cell>
        </row>
        <row r="3470">
          <cell r="G3470" t="str">
            <v>Phẫu thuật Fontan</v>
          </cell>
          <cell r="H3470" t="str">
            <v>10.0183.0403</v>
          </cell>
        </row>
        <row r="3471">
          <cell r="G3471" t="str">
            <v>Phẫu thuật ghép van tim đồng loài</v>
          </cell>
          <cell r="H3471" t="str">
            <v>10.0177.0403</v>
          </cell>
        </row>
        <row r="3472">
          <cell r="G3472" t="str">
            <v>Phẫu thuật Hybrid điều trị bệnh tim bẩm sinh (phẫu thuật tim + can thiệp tim mạch)</v>
          </cell>
          <cell r="H3472" t="str">
            <v>10.0208.0403</v>
          </cell>
        </row>
        <row r="3473">
          <cell r="G3473" t="str">
            <v>Phẫu thuật Hybrid điều trị bệnh tim mắc phải (phẫu thuật tim + can thiệp tim mạch)</v>
          </cell>
          <cell r="H3473" t="str">
            <v>10.0243.0403</v>
          </cell>
        </row>
        <row r="3474">
          <cell r="G3474" t="str">
            <v>Phẫu thuật sửa toàn bộ ≥ 2 bệnh tim bẩm sinh phối hợp</v>
          </cell>
          <cell r="H3474" t="str">
            <v>10.0199.0403</v>
          </cell>
        </row>
        <row r="3475">
          <cell r="G3475" t="str">
            <v>Phẫu thuật sửa toàn bộ bệnh đảo ngược các mạch máu lớn</v>
          </cell>
          <cell r="H3475" t="str">
            <v>10.0190.0403</v>
          </cell>
        </row>
        <row r="3476">
          <cell r="G3476" t="str">
            <v>Phẫu thuật sửa toàn bộ bệnh nhĩ 3 buồng</v>
          </cell>
          <cell r="H3476" t="str">
            <v>10.0192.0403</v>
          </cell>
        </row>
        <row r="3477">
          <cell r="G3477" t="str">
            <v>Phẫu thuật sửa toàn bộ bệnh thất phải hai đường ra</v>
          </cell>
          <cell r="H3477" t="str">
            <v>10.0189.0403</v>
          </cell>
        </row>
        <row r="3478">
          <cell r="G3478" t="str">
            <v>Phẫu thuật sửa toàn bộ bệnh tĩnh mạch phổi đổ lạc chỗ hoàn toàn</v>
          </cell>
          <cell r="H3478" t="str">
            <v>10.0195.0403</v>
          </cell>
        </row>
        <row r="3479">
          <cell r="G3479" t="str">
            <v>Phẫu thuật sửa toàn bộ kênh sàn nhĩ - thất bán phần</v>
          </cell>
          <cell r="H3479" t="str">
            <v>10.0187.0403</v>
          </cell>
        </row>
        <row r="3480">
          <cell r="G3480" t="str">
            <v>Phẫu thuật sửa toàn bộ kênh sàn nhĩ - thất toàn bộ</v>
          </cell>
          <cell r="H3480" t="str">
            <v>10.0188.0403</v>
          </cell>
        </row>
        <row r="3481">
          <cell r="G3481" t="str">
            <v>Phẫu thuật sửa toàn bộ tứ chứng Fallot</v>
          </cell>
          <cell r="H3481" t="str">
            <v>10.0186.0403</v>
          </cell>
        </row>
        <row r="3482">
          <cell r="G3482" t="str">
            <v>Phẫu thuật sửa toàn bộ vỡ phình xoang Valsalva</v>
          </cell>
          <cell r="H3482" t="str">
            <v>10.0191.0403</v>
          </cell>
        </row>
        <row r="3483">
          <cell r="G3483" t="str">
            <v>Phẫu thuật sửa van ba lá điều trị bệnh Ebstein</v>
          </cell>
          <cell r="H3483" t="str">
            <v>10.0196.0403</v>
          </cell>
        </row>
        <row r="3484">
          <cell r="G3484" t="str">
            <v>Phẫu thuật tạo hình hoặc thay van ba lá đơn thuần</v>
          </cell>
          <cell r="H3484" t="str">
            <v>10.0225.0403</v>
          </cell>
        </row>
        <row r="3485">
          <cell r="G3485" t="str">
            <v>Phẫu thuật tạo hình hoặc thay van ba lá kết hợp can thiệp khác trên tim (thay, tạo hình … các van tim khác)</v>
          </cell>
          <cell r="H3485" t="str">
            <v>10.0226.0403</v>
          </cell>
        </row>
        <row r="3486">
          <cell r="G3486" t="str">
            <v>Phẫu thuật tạo hình van động mạch chủ</v>
          </cell>
          <cell r="H3486" t="str">
            <v>10.0223.0403</v>
          </cell>
        </row>
        <row r="3487">
          <cell r="G3487" t="str">
            <v>Phẫu thuật tạo hình van hai lá bị hẹp do thấp</v>
          </cell>
          <cell r="H3487" t="str">
            <v>10.0218.0403</v>
          </cell>
        </row>
        <row r="3488">
          <cell r="G3488" t="str">
            <v>Phẫu thuật tạo hình van hai lá ở bệnh van hai lá không do thấp</v>
          </cell>
          <cell r="H3488" t="str">
            <v>10.0219.0403</v>
          </cell>
        </row>
        <row r="3489">
          <cell r="G3489" t="str">
            <v>Phẫu thuật thay hoặc tạo hình van hai lá kết hợp thay hoặc tạo hình van động mạch chủ</v>
          </cell>
          <cell r="H3489" t="str">
            <v>10.0224.0403</v>
          </cell>
        </row>
        <row r="3490">
          <cell r="G3490" t="str">
            <v>Phẫu thuật thay lại 1 van tim</v>
          </cell>
          <cell r="H3490" t="str">
            <v>10.0227.0403</v>
          </cell>
        </row>
        <row r="3491">
          <cell r="G3491" t="str">
            <v>Phẫu thuật thay lại 2 van tim</v>
          </cell>
          <cell r="H3491" t="str">
            <v>10.0228.0403</v>
          </cell>
        </row>
        <row r="3492">
          <cell r="G3492" t="str">
            <v>Phẫu thuật thay van ba lá điều trị bệnh Ebstein</v>
          </cell>
          <cell r="H3492" t="str">
            <v>10.0197.0403</v>
          </cell>
        </row>
        <row r="3493">
          <cell r="G3493" t="str">
            <v>Phẫu thuật thay van động mạch chủ</v>
          </cell>
          <cell r="H3493" t="str">
            <v>10.0221.0403</v>
          </cell>
        </row>
        <row r="3494">
          <cell r="G3494" t="str">
            <v>Phẫu thuật thay van động mạch chủ và động mạch chủ lên</v>
          </cell>
          <cell r="H3494" t="str">
            <v>10.0222.0403</v>
          </cell>
        </row>
        <row r="3495">
          <cell r="G3495" t="str">
            <v>Phẫu thuật thay van hai lá</v>
          </cell>
          <cell r="H3495" t="str">
            <v>10.0220.0403</v>
          </cell>
        </row>
        <row r="3496">
          <cell r="G3496" t="str">
            <v>Phẫu thuật vá thông liên thất</v>
          </cell>
          <cell r="H3496" t="str">
            <v>10.0185.0403</v>
          </cell>
        </row>
        <row r="3497">
          <cell r="G3497" t="str">
            <v>Phẫu thuật nội soi đóng lỗ thông liên nhĩ</v>
          </cell>
          <cell r="H3497" t="str">
            <v>27.0103.0403</v>
          </cell>
        </row>
        <row r="3498">
          <cell r="G3498" t="str">
            <v>Phẫu thuật nội soi sửa van hai lá</v>
          </cell>
          <cell r="H3498" t="str">
            <v>27.0101.0403</v>
          </cell>
        </row>
        <row r="3499">
          <cell r="G3499" t="str">
            <v>Phẫu thuật nội soi thay van hai lá</v>
          </cell>
          <cell r="H3499" t="str">
            <v>27.0102.0403</v>
          </cell>
        </row>
        <row r="3500">
          <cell r="G3500" t="str">
            <v>Phẫu thuật vỡ tim do chấn thương ngực kín</v>
          </cell>
          <cell r="H3500" t="str">
            <v>03.3136.0404</v>
          </cell>
        </row>
        <row r="3501">
          <cell r="G3501" t="str">
            <v>Phẫu thuật điều trị vết thương tim</v>
          </cell>
          <cell r="H3501" t="str">
            <v>10.0155.0404</v>
          </cell>
        </row>
        <row r="3502">
          <cell r="G3502" t="str">
            <v>Phẫu thuật điều trị vỡ tim do chấn thương</v>
          </cell>
          <cell r="H3502" t="str">
            <v>10.0156.0404</v>
          </cell>
        </row>
        <row r="3503">
          <cell r="G3503" t="str">
            <v>Phẫu thuật tách hẹp van hai lá tim kín lần đầu</v>
          </cell>
          <cell r="H3503" t="str">
            <v>10.0216.0404</v>
          </cell>
        </row>
        <row r="3504">
          <cell r="G3504" t="str">
            <v>Phẫu thuật tách hẹp van hai lá tim kín lần hai</v>
          </cell>
          <cell r="H3504" t="str">
            <v>10.0217.0404</v>
          </cell>
        </row>
        <row r="3505">
          <cell r="G3505" t="str">
            <v>Phẫu thuật chữa tạm thời tứ chứng Fallot</v>
          </cell>
          <cell r="H3505" t="str">
            <v>03.3141.0405</v>
          </cell>
        </row>
        <row r="3506">
          <cell r="G3506" t="str">
            <v>Phẫu thuật tim loại Blalock</v>
          </cell>
          <cell r="H3506" t="str">
            <v>03.3087.0405</v>
          </cell>
        </row>
        <row r="3507">
          <cell r="G3507" t="str">
            <v>Phẫu thuật bắc cầu động mạch chủ - động mạch phổi phổi trong bệnh tim bẩm sinh có hẹp đường ra thất phải</v>
          </cell>
          <cell r="H3507" t="str">
            <v>10.0181.0405</v>
          </cell>
        </row>
        <row r="3508">
          <cell r="G3508" t="str">
            <v>Cắt đoạn nối khí quản</v>
          </cell>
          <cell r="H3508" t="str">
            <v>03.3223.0406</v>
          </cell>
        </row>
        <row r="3509">
          <cell r="G3509" t="str">
            <v>Cắt đoạn nối phế quản gốc, phế quản thùy</v>
          </cell>
          <cell r="H3509" t="str">
            <v>03.3225.0406</v>
          </cell>
        </row>
        <row r="3510">
          <cell r="G3510" t="str">
            <v>Phẫu thuật điều trị các rối loạn nhịp tim</v>
          </cell>
          <cell r="H3510" t="str">
            <v>03.3118.0406</v>
          </cell>
        </row>
        <row r="3511">
          <cell r="G3511" t="str">
            <v>Phẫu thuật thất 1 buồng</v>
          </cell>
          <cell r="H3511" t="str">
            <v>03.3085.0406</v>
          </cell>
        </row>
        <row r="3512">
          <cell r="G3512" t="str">
            <v>Tạo hình khí quản kỹ thuật sliding</v>
          </cell>
          <cell r="H3512" t="str">
            <v>03.3224.0406</v>
          </cell>
        </row>
        <row r="3513">
          <cell r="G3513" t="str">
            <v>Phẫu thuật bệnh mạch máu có dùng máy tim phổi nhân tạo</v>
          </cell>
          <cell r="H3513" t="str">
            <v>10.0269.0406</v>
          </cell>
        </row>
        <row r="3514">
          <cell r="G3514" t="str">
            <v>Phẫu thuật bệnh tim bẩm sinh có dùng máy tim phổi nhân tạo</v>
          </cell>
          <cell r="H3514" t="str">
            <v>10.0205.0406</v>
          </cell>
        </row>
        <row r="3515">
          <cell r="G3515" t="str">
            <v>Phẫu thuật bệnh tim mắc phải có dùng máy tim phổi nhân tạo</v>
          </cell>
          <cell r="H3515" t="str">
            <v>10.0240.0406</v>
          </cell>
        </row>
        <row r="3516">
          <cell r="G3516" t="str">
            <v>Phẫu thuật cắt u cơ tim</v>
          </cell>
          <cell r="H3516" t="str">
            <v>10.0234.0406</v>
          </cell>
        </row>
        <row r="3517">
          <cell r="G3517" t="str">
            <v>Phẫu thuật cắt u nhày nhĩ trái</v>
          </cell>
          <cell r="H3517" t="str">
            <v>10.0233.0406</v>
          </cell>
        </row>
        <row r="3518">
          <cell r="G3518" t="str">
            <v>Cắt u máu trong xương</v>
          </cell>
          <cell r="H3518" t="str">
            <v>03.3879.0407</v>
          </cell>
        </row>
        <row r="3519">
          <cell r="G3519" t="str">
            <v>Cắt u máu, u bạch huyết đường kính 5 - 10 cm</v>
          </cell>
          <cell r="H3519" t="str">
            <v>03.2640.0407</v>
          </cell>
        </row>
        <row r="3520">
          <cell r="G3520" t="str">
            <v>Cắt u máu, u bạch huyết đường kính trên 10 cm</v>
          </cell>
          <cell r="H3520" t="str">
            <v>03.2629.0407</v>
          </cell>
        </row>
        <row r="3521">
          <cell r="G3521" t="str">
            <v>Phẫu thuật cắt u máu lớn (đường kính ≥ 10 cm)</v>
          </cell>
          <cell r="H3521" t="str">
            <v>10.0264.0407</v>
          </cell>
        </row>
        <row r="3522">
          <cell r="G3522" t="str">
            <v>Phẫu thuật cắt u máu nhỏ (đường kính &lt; 10 cm)</v>
          </cell>
          <cell r="H3522" t="str">
            <v>10.0265.0407</v>
          </cell>
        </row>
        <row r="3523">
          <cell r="G3523" t="str">
            <v>Phẫu thuật U máu</v>
          </cell>
          <cell r="H3523" t="str">
            <v>10.0972.0407</v>
          </cell>
        </row>
        <row r="3524">
          <cell r="G3524" t="str">
            <v>Cắt u máu, u bạch huyết thành ngực đường kính 5 - 10 cm</v>
          </cell>
          <cell r="H3524" t="str">
            <v>12.0191.0407</v>
          </cell>
        </row>
        <row r="3525">
          <cell r="G3525" t="str">
            <v>Cắt 1 phổi</v>
          </cell>
          <cell r="H3525" t="str">
            <v>03.3228.0408</v>
          </cell>
        </row>
        <row r="3526">
          <cell r="G3526" t="str">
            <v>Cắt 1 thùy hay 1 phân thùy phổi</v>
          </cell>
          <cell r="H3526" t="str">
            <v>03.3230.0408</v>
          </cell>
        </row>
        <row r="3527">
          <cell r="G3527" t="str">
            <v>Cắt 1 thùy kèm cắt 1 phân thùy phổi điển hình</v>
          </cell>
          <cell r="H3527" t="str">
            <v>03.3229.0408</v>
          </cell>
        </row>
        <row r="3528">
          <cell r="G3528" t="str">
            <v>Cắt 1 thùy kèm cắt một phân thùy điển hình do ung thư</v>
          </cell>
          <cell r="H3528" t="str">
            <v>03.2620.0408</v>
          </cell>
        </row>
        <row r="3529">
          <cell r="G3529" t="str">
            <v>Cắt 1 thùy phổi hoặc một phân thùy phổi do ung thư</v>
          </cell>
          <cell r="H3529" t="str">
            <v>03.2631.0408</v>
          </cell>
        </row>
        <row r="3530">
          <cell r="G3530" t="str">
            <v>Cắt một phổi do ung thư</v>
          </cell>
          <cell r="H3530" t="str">
            <v>03.2619.0408</v>
          </cell>
        </row>
        <row r="3531">
          <cell r="G3531" t="str">
            <v>Cắt phổi không điển hình do ung thư</v>
          </cell>
          <cell r="H3531" t="str">
            <v>03.2621.0408</v>
          </cell>
        </row>
        <row r="3532">
          <cell r="G3532" t="str">
            <v>Cắt phổi và cắt màng phổi</v>
          </cell>
          <cell r="H3532" t="str">
            <v>03.2627.0408</v>
          </cell>
        </row>
        <row r="3533">
          <cell r="G3533" t="str">
            <v>Cắt thùy phổi hoặc cắt lá phổi kèm cắt một mảng thành ngực</v>
          </cell>
          <cell r="H3533" t="str">
            <v>03.2626.0408</v>
          </cell>
        </row>
        <row r="3534">
          <cell r="G3534" t="str">
            <v>Cắt thùy phổi hoặc cắt lá phổi kèm vét hạch trung thất</v>
          </cell>
          <cell r="H3534" t="str">
            <v>03.2625.0408</v>
          </cell>
        </row>
        <row r="3535">
          <cell r="G3535" t="str">
            <v>Cắt thùy phổi, phần phổi còn lại</v>
          </cell>
          <cell r="H3535" t="str">
            <v>03.2622.0408</v>
          </cell>
        </row>
        <row r="3536">
          <cell r="G3536" t="str">
            <v>Mở lồng ngực trong tràn khí màng phổi có cắt thùy phổi</v>
          </cell>
          <cell r="H3536" t="str">
            <v>03.3253.0408</v>
          </cell>
        </row>
        <row r="3537">
          <cell r="G3537" t="str">
            <v>Phẫu thuật cắt phổi biệt lập ngoài thùy phổi</v>
          </cell>
          <cell r="H3537" t="str">
            <v>03.3242.0408</v>
          </cell>
        </row>
        <row r="3538">
          <cell r="G3538" t="str">
            <v>Phẫu thuật cắt phổi kèm theo bóc vỏ màng phổi</v>
          </cell>
          <cell r="H3538" t="str">
            <v>03.3232.0408</v>
          </cell>
        </row>
        <row r="3539">
          <cell r="G3539" t="str">
            <v>Phẫu thuật cắt 1 thùy phổi bệnh lý</v>
          </cell>
          <cell r="H3539" t="str">
            <v>10.0272.0408</v>
          </cell>
        </row>
        <row r="3540">
          <cell r="G3540" t="str">
            <v>Phẫu thuật cắt một bên phổi bệnh lý</v>
          </cell>
          <cell r="H3540" t="str">
            <v>10.0273.0408</v>
          </cell>
        </row>
        <row r="3541">
          <cell r="G3541" t="str">
            <v>Phẫu thuật cắt phổi do ung thư kèm nạo vét hạch</v>
          </cell>
          <cell r="H3541" t="str">
            <v>10.0274.0408</v>
          </cell>
        </row>
        <row r="3542">
          <cell r="G3542" t="str">
            <v>Phẫu thuật cắt u nang phế quản</v>
          </cell>
          <cell r="H3542" t="str">
            <v>10.0277.0408</v>
          </cell>
        </row>
        <row r="3543">
          <cell r="G3543" t="str">
            <v>Phẫu thuật điều trị dò động - tĩnh mạch phổi</v>
          </cell>
          <cell r="H3543" t="str">
            <v>10.0200.0408</v>
          </cell>
        </row>
        <row r="3544">
          <cell r="G3544" t="str">
            <v>Cắt 1 thùy kèm cắt một phân thùy điển hình do ung thư</v>
          </cell>
          <cell r="H3544" t="str">
            <v>12.0179.0408</v>
          </cell>
        </row>
        <row r="3545">
          <cell r="G3545" t="str">
            <v>Cắt 1 thùy phổi hoặc một phân thùy phổi do ung thư</v>
          </cell>
          <cell r="H3545" t="str">
            <v>12.0182.0408</v>
          </cell>
        </row>
        <row r="3546">
          <cell r="G3546" t="str">
            <v>Cắt 2 thùy phổi 2 bên lồng ngực trong một phẫu thuật</v>
          </cell>
          <cell r="H3546" t="str">
            <v>12.0183.0408</v>
          </cell>
        </row>
        <row r="3547">
          <cell r="G3547" t="str">
            <v>Cắt một bên phổi do ung thư</v>
          </cell>
          <cell r="H3547" t="str">
            <v>12.0181.0408</v>
          </cell>
        </row>
        <row r="3548">
          <cell r="G3548" t="str">
            <v>Cắt phổi không điển hình do ung thư</v>
          </cell>
          <cell r="H3548" t="str">
            <v>12.0187.0408</v>
          </cell>
        </row>
        <row r="3549">
          <cell r="G3549" t="str">
            <v>Cắt phổi và màng phổi</v>
          </cell>
          <cell r="H3549" t="str">
            <v>12.0186.0408</v>
          </cell>
        </row>
        <row r="3550">
          <cell r="G3550" t="str">
            <v>Cắt thùy phổi hoặc cắt một bên phổi kèm một mảng thành ngực</v>
          </cell>
          <cell r="H3550" t="str">
            <v>12.0185.0408</v>
          </cell>
        </row>
        <row r="3551">
          <cell r="G3551" t="str">
            <v>Cắt thùy phổi hoặc cắt một bên phổi kèm vét hạch trung thất</v>
          </cell>
          <cell r="H3551" t="str">
            <v>12.0184.0408</v>
          </cell>
        </row>
        <row r="3552">
          <cell r="G3552" t="str">
            <v>Cắt thùy phổi, phần phổi còn lại</v>
          </cell>
          <cell r="H3552" t="str">
            <v>12.0180.0408</v>
          </cell>
        </row>
        <row r="3553">
          <cell r="G3553" t="str">
            <v>Cắt u trung thất</v>
          </cell>
          <cell r="H3553" t="str">
            <v>03.2617.0409</v>
          </cell>
        </row>
        <row r="3554">
          <cell r="G3554" t="str">
            <v>Cắt u trung thất vừa và nhỏ lệch 1 bên lồng ngực</v>
          </cell>
          <cell r="H3554" t="str">
            <v>03.2618.0409</v>
          </cell>
        </row>
        <row r="3555">
          <cell r="G3555" t="str">
            <v>Phẫu thuật cắt u trung thất</v>
          </cell>
          <cell r="H3555" t="str">
            <v>10.0275.0409</v>
          </cell>
        </row>
        <row r="3556">
          <cell r="G3556" t="str">
            <v>Cắt u trung thất</v>
          </cell>
          <cell r="H3556" t="str">
            <v>12.0188.0409</v>
          </cell>
        </row>
        <row r="3557">
          <cell r="G3557" t="str">
            <v>Cắt u trung thất vừa và nhỏ lệch 1 bên lồng ngực</v>
          </cell>
          <cell r="H3557" t="str">
            <v>12.0189.0409</v>
          </cell>
        </row>
        <row r="3558">
          <cell r="G3558" t="str">
            <v>Phẫu thuật dẫn lưu tối thiểu khoang màng phổi</v>
          </cell>
          <cell r="H3558" t="str">
            <v>10.0152.0410</v>
          </cell>
        </row>
        <row r="3559">
          <cell r="G3559" t="str">
            <v>Phẫu thuật mở ngực nhỏ tạo dính màng phổi</v>
          </cell>
          <cell r="H3559" t="str">
            <v>10.0284.0410</v>
          </cell>
        </row>
        <row r="3560">
          <cell r="G3560" t="str">
            <v>Bóc màng phổi trong dày dính màng phổi</v>
          </cell>
          <cell r="H3560" t="str">
            <v>03.3251.0411</v>
          </cell>
        </row>
        <row r="3561">
          <cell r="G3561" t="str">
            <v>Bóc vỏ màng phổi kèm khâu lỗ rò phế quản trong ổ cặn màng phổi có rò phế quản</v>
          </cell>
          <cell r="H3561" t="str">
            <v>03.3241.0411</v>
          </cell>
        </row>
        <row r="3562">
          <cell r="G3562" t="str">
            <v>Cắt mảng thành ngực điều trị ổ cặn màng phổi (Schede)</v>
          </cell>
          <cell r="H3562" t="str">
            <v>03.3231.0411</v>
          </cell>
        </row>
        <row r="3563">
          <cell r="G3563" t="str">
            <v>Đánh xẹp thành ngực trong ổ cặn màng phổi</v>
          </cell>
          <cell r="H3563" t="str">
            <v>03.3252.0411</v>
          </cell>
        </row>
        <row r="3564">
          <cell r="G3564" t="str">
            <v>Khâu vết thương nhu mô phổi</v>
          </cell>
          <cell r="H3564" t="str">
            <v>03.3246.0411</v>
          </cell>
        </row>
        <row r="3565">
          <cell r="G3565" t="str">
            <v>Mở lồng ngực lấy dị vật trong phổi</v>
          </cell>
          <cell r="H3565" t="str">
            <v>03.3250.0411</v>
          </cell>
        </row>
        <row r="3566">
          <cell r="G3566" t="str">
            <v>Mở ngực nhỏ tạo dính màng phổi trong tràn khí màng phổi tái phát</v>
          </cell>
          <cell r="H3566" t="str">
            <v>03.3233.0411</v>
          </cell>
        </row>
        <row r="3567">
          <cell r="G3567" t="str">
            <v>Phẫu thuật cố định mảng sườn di động bằng nẹp</v>
          </cell>
          <cell r="H3567" t="str">
            <v>03.3264.0411</v>
          </cell>
        </row>
        <row r="3568">
          <cell r="G3568" t="str">
            <v>Phẫu thuật dị dạng xương ức lồi, lõm</v>
          </cell>
          <cell r="H3568" t="str">
            <v>03.3240.0411</v>
          </cell>
        </row>
        <row r="3569">
          <cell r="G3569" t="str">
            <v>Phẫu thuật mở lồng ngực khâu lỗ rò phế quản</v>
          </cell>
          <cell r="H3569" t="str">
            <v>03.3236.0411</v>
          </cell>
        </row>
        <row r="3570">
          <cell r="G3570" t="str">
            <v>Phẫu thuật mở lồng ngực khâu, thắt ống ngực</v>
          </cell>
          <cell r="H3570" t="str">
            <v>03.3237.0411</v>
          </cell>
        </row>
        <row r="3571">
          <cell r="G3571" t="str">
            <v>Phẫu thuật bóc màng phổi điều trị ổ cặn, dầy dính màng phổi</v>
          </cell>
          <cell r="H3571" t="str">
            <v>10.0281.0411</v>
          </cell>
        </row>
        <row r="3572">
          <cell r="G3572" t="str">
            <v>Phẫu thuật cắt - khâu kén khí phổi</v>
          </cell>
          <cell r="H3572" t="str">
            <v>10.0290.0411</v>
          </cell>
        </row>
        <row r="3573">
          <cell r="G3573" t="str">
            <v>Phẫu thuật cắt một phân thùy phổi, cắt phổi không điển hình do bệnh lý</v>
          </cell>
          <cell r="H3573" t="str">
            <v>10.0271.0411</v>
          </cell>
        </row>
        <row r="3574">
          <cell r="G3574" t="str">
            <v>Phẫu thuật cắt xương sườn do u xương sườn</v>
          </cell>
          <cell r="H3574" t="str">
            <v>10.0285.0411</v>
          </cell>
        </row>
        <row r="3575">
          <cell r="G3575" t="str">
            <v>Phẫu thuật cắt xương sườn do viêm xương</v>
          </cell>
          <cell r="H3575" t="str">
            <v>10.0286.0411</v>
          </cell>
        </row>
        <row r="3576">
          <cell r="G3576" t="str">
            <v>Phẫu thuật đánh xẹp ngực điều trị ổ cặn màng phổi</v>
          </cell>
          <cell r="H3576" t="str">
            <v>10.0287.0411</v>
          </cell>
        </row>
        <row r="3577">
          <cell r="G3577" t="str">
            <v>Phẫu thuật điều trị bệnh lý mủ màng phổi</v>
          </cell>
          <cell r="H3577" t="str">
            <v>10.0293.0411</v>
          </cell>
        </row>
        <row r="3578">
          <cell r="G3578" t="str">
            <v>Phẫu thuật điều trị bệnh lý phổi - trung thất ở trẻ em dưới 5 tuổi</v>
          </cell>
          <cell r="H3578" t="str">
            <v>10.0294.0411</v>
          </cell>
        </row>
        <row r="3579">
          <cell r="G3579" t="str">
            <v>Phẫu thuật điều trị lỗ rò phế quản</v>
          </cell>
          <cell r="H3579" t="str">
            <v>10.0283.0411</v>
          </cell>
        </row>
        <row r="3580">
          <cell r="G3580" t="str">
            <v>Phẫu thuật điều trị mảng sườn di động</v>
          </cell>
          <cell r="H3580" t="str">
            <v>10.0163.0411</v>
          </cell>
        </row>
        <row r="3581">
          <cell r="G3581" t="str">
            <v>Phẫu thuật điều trị máu đông màng phổi</v>
          </cell>
          <cell r="H3581" t="str">
            <v>10.0291.0411</v>
          </cell>
        </row>
        <row r="3582">
          <cell r="G3582" t="str">
            <v>Phẫu thuật khâu vết thương nhu mô phổi</v>
          </cell>
          <cell r="H3582" t="str">
            <v>10.0159.0411</v>
          </cell>
        </row>
        <row r="3583">
          <cell r="G3583" t="str">
            <v>Phẫu thuật lấy dị vật phổi - màng phổi</v>
          </cell>
          <cell r="H3583" t="str">
            <v>10.0292.0411</v>
          </cell>
        </row>
        <row r="3584">
          <cell r="G3584" t="str">
            <v>Phẫu thuật lấy dị vật trong phổi - màng phổi</v>
          </cell>
          <cell r="H3584" t="str">
            <v>10.0160.0411</v>
          </cell>
        </row>
        <row r="3585">
          <cell r="G3585" t="str">
            <v>Cắt u nang phổi hoặc u nang phế quản</v>
          </cell>
          <cell r="H3585" t="str">
            <v>12.0178.0411</v>
          </cell>
        </row>
        <row r="3586">
          <cell r="G3586" t="str">
            <v>Phẫu thuật cắt u sụn phế quản</v>
          </cell>
          <cell r="H3586" t="str">
            <v>12.0168.0411</v>
          </cell>
        </row>
        <row r="3587">
          <cell r="G3587" t="str">
            <v>Phẫu thuật nội soi cắt u trung thất</v>
          </cell>
          <cell r="H3587" t="str">
            <v>03.3975.0412</v>
          </cell>
        </row>
        <row r="3588">
          <cell r="G3588" t="str">
            <v>Phẫu thuật nội soi cắt u trung thất lớn (&gt; 5 cm)</v>
          </cell>
          <cell r="H3588" t="str">
            <v>27.0091.0412</v>
          </cell>
        </row>
        <row r="3589">
          <cell r="G3589" t="str">
            <v>Phẫu thuật nội soi cắt kén, nang phổi</v>
          </cell>
          <cell r="H3589" t="str">
            <v>03.3970.0413</v>
          </cell>
        </row>
        <row r="3590">
          <cell r="G3590" t="str">
            <v>Phẫu thuật nội soi cắt một phân thùy phổi</v>
          </cell>
          <cell r="H3590" t="str">
            <v>03.3969.0413</v>
          </cell>
        </row>
        <row r="3591">
          <cell r="G3591" t="str">
            <v>Phẫu thuật nội soi cắt - nối phế quản</v>
          </cell>
          <cell r="H3591" t="str">
            <v>27.0099.0413</v>
          </cell>
        </row>
        <row r="3592">
          <cell r="G3592" t="str">
            <v>Phẫu thuật nội soi cắt 1 thùy phổi</v>
          </cell>
          <cell r="H3592" t="str">
            <v>27.0095.0413</v>
          </cell>
        </row>
        <row r="3593">
          <cell r="G3593" t="str">
            <v>Phẫu thuật nội soi cắt 1 thùy phổi kèm nạo vét hạch</v>
          </cell>
          <cell r="H3593" t="str">
            <v>27.0096.0413</v>
          </cell>
        </row>
        <row r="3594">
          <cell r="G3594" t="str">
            <v>Phẫu thuật nội soi cắt một phần thùy phổi, kén - nang phổi</v>
          </cell>
          <cell r="H3594" t="str">
            <v>27.0094.0413</v>
          </cell>
        </row>
        <row r="3595">
          <cell r="G3595" t="str">
            <v>Phẫu thuật nội soi cắt một phổi</v>
          </cell>
          <cell r="H3595" t="str">
            <v>27.0097.0413</v>
          </cell>
        </row>
        <row r="3596">
          <cell r="G3596" t="str">
            <v>Phẫu thuật nội soi cắt một phổi kèm nạo vét hạch</v>
          </cell>
          <cell r="H3596" t="str">
            <v>27.0098.0413</v>
          </cell>
        </row>
        <row r="3597">
          <cell r="G3597" t="str">
            <v>Khâu cơ hoành bị rách hay thủng do chấn thương qua đường ngực</v>
          </cell>
          <cell r="H3597" t="str">
            <v>03.3260.0414</v>
          </cell>
        </row>
        <row r="3598">
          <cell r="G3598" t="str">
            <v>Phẫu thuật điều trị vết thương ngực hở đơn thuần</v>
          </cell>
          <cell r="H3598" t="str">
            <v>10.0153.0414</v>
          </cell>
        </row>
        <row r="3599">
          <cell r="G3599" t="str">
            <v>Phẫu thuật điều trị vết thương ngực hở nặng có chỉ định mở ngực cấp cứu</v>
          </cell>
          <cell r="H3599" t="str">
            <v>10.0154.0414</v>
          </cell>
        </row>
        <row r="3600">
          <cell r="G3600" t="str">
            <v>Phẫu thuật Nuss kết hợp nội soi điều trị lõm ngực bẩm sinh (VATS)</v>
          </cell>
          <cell r="H3600" t="str">
            <v>27.0081.0414</v>
          </cell>
        </row>
        <row r="3601">
          <cell r="G3601" t="str">
            <v>Ghép thận tự thân trong cấp cứu do chấn thương cuống thận</v>
          </cell>
          <cell r="H3601" t="str">
            <v>03.3468.0415</v>
          </cell>
        </row>
        <row r="3602">
          <cell r="G3602" t="str">
            <v>Ghép thận tự thân trong cấp cứu do chấn thương cuống thận</v>
          </cell>
          <cell r="H3602" t="str">
            <v>10.0296.0415</v>
          </cell>
        </row>
        <row r="3603">
          <cell r="G3603" t="str">
            <v>Phẫu thuật nội soi bóc vỏ màng phổi</v>
          </cell>
          <cell r="H3603" t="str">
            <v>27.0086.0415</v>
          </cell>
        </row>
        <row r="3604">
          <cell r="G3604" t="str">
            <v>Cắt đơn vị thận phụ với niệu quản lạc chỗ trong thận niệu quản đôi</v>
          </cell>
          <cell r="H3604" t="str">
            <v>03.3469.0416</v>
          </cell>
        </row>
        <row r="3605">
          <cell r="G3605" t="str">
            <v>Cắt một nửa thận</v>
          </cell>
          <cell r="H3605" t="str">
            <v>03.3472.0416</v>
          </cell>
        </row>
        <row r="3606">
          <cell r="G3606" t="str">
            <v>Cắt thận đơn thuần</v>
          </cell>
          <cell r="H3606" t="str">
            <v>03.3471.0416</v>
          </cell>
        </row>
        <row r="3607">
          <cell r="G3607" t="str">
            <v>Cắt thận và niệu quản do u niệu quản, u đường bài xuất</v>
          </cell>
          <cell r="H3607" t="str">
            <v>03.2708.0416</v>
          </cell>
        </row>
        <row r="3608">
          <cell r="G3608" t="str">
            <v>Cắt toàn bộ thận và niệu quản</v>
          </cell>
          <cell r="H3608" t="str">
            <v>03.2715.0416</v>
          </cell>
        </row>
        <row r="3609">
          <cell r="G3609" t="str">
            <v>Cắt toàn bộ thận và niệu quản</v>
          </cell>
          <cell r="H3609" t="str">
            <v>03.3470.0416</v>
          </cell>
        </row>
        <row r="3610">
          <cell r="G3610" t="str">
            <v>Cắt u thận kèm lấy huyết khối tĩnh mạch chủ dưới</v>
          </cell>
          <cell r="H3610" t="str">
            <v>03.2714.0416</v>
          </cell>
        </row>
        <row r="3611">
          <cell r="G3611" t="str">
            <v>Cắt ung thư thận</v>
          </cell>
          <cell r="H3611" t="str">
            <v>03.2713.0416</v>
          </cell>
        </row>
        <row r="3612">
          <cell r="G3612" t="str">
            <v>Cắt eo thận móng ngựa</v>
          </cell>
          <cell r="H3612" t="str">
            <v>10.0314.0416</v>
          </cell>
        </row>
        <row r="3613">
          <cell r="G3613" t="str">
            <v>Cắt một nửa thận (cắt thận bán phần)</v>
          </cell>
          <cell r="H3613" t="str">
            <v>10.0304.0416</v>
          </cell>
        </row>
        <row r="3614">
          <cell r="G3614" t="str">
            <v>Cắt thận đơn thuần</v>
          </cell>
          <cell r="H3614" t="str">
            <v>10.0303.0416</v>
          </cell>
        </row>
        <row r="3615">
          <cell r="G3615" t="str">
            <v>Cắt thận rộng rãi + nạo vét hạch</v>
          </cell>
          <cell r="H3615" t="str">
            <v>10.0322.0416</v>
          </cell>
        </row>
        <row r="3616">
          <cell r="G3616" t="str">
            <v>Cắt thận thận phụ (thận dư số) với niệu quản lạc chỗ</v>
          </cell>
          <cell r="H3616" t="str">
            <v>10.0301.0416</v>
          </cell>
        </row>
        <row r="3617">
          <cell r="G3617" t="str">
            <v>Cắt toàn bộ thận và niệu quản</v>
          </cell>
          <cell r="H3617" t="str">
            <v>10.0302.0416</v>
          </cell>
        </row>
        <row r="3618">
          <cell r="G3618" t="str">
            <v>Cắt thận và niệu quản do u niệu quản, u đường tiết niệu</v>
          </cell>
          <cell r="H3618" t="str">
            <v>12.0257.0416</v>
          </cell>
        </row>
        <row r="3619">
          <cell r="G3619" t="str">
            <v>Cắt toàn bộ thận và niệu quản</v>
          </cell>
          <cell r="H3619" t="str">
            <v>12.0260.0416</v>
          </cell>
        </row>
        <row r="3620">
          <cell r="G3620" t="str">
            <v>Cắt ung thư thận có hoặc không vét hạch hệ thống</v>
          </cell>
          <cell r="H3620" t="str">
            <v>12.0259.0416</v>
          </cell>
        </row>
        <row r="3621">
          <cell r="G3621" t="str">
            <v>Cắt u thượng thận</v>
          </cell>
          <cell r="H3621" t="str">
            <v>03.2669.0417</v>
          </cell>
        </row>
        <row r="3622">
          <cell r="G3622" t="str">
            <v>Cắt u tuyến thượng thận</v>
          </cell>
          <cell r="H3622" t="str">
            <v>03.3392.0417</v>
          </cell>
        </row>
        <row r="3623">
          <cell r="G3623" t="str">
            <v>Cắt u tuyến thượng thận (mổ mở)</v>
          </cell>
          <cell r="H3623" t="str">
            <v>10.0321.0417</v>
          </cell>
        </row>
        <row r="3624">
          <cell r="G3624" t="str">
            <v>Nội soi lấy sỏi bàng quang</v>
          </cell>
          <cell r="H3624" t="str">
            <v>03.4116.0418</v>
          </cell>
        </row>
        <row r="3625">
          <cell r="G3625" t="str">
            <v>Phẫu thuật nội soi lấy sỏi bể thận qua nội soi sau phúc mạc</v>
          </cell>
          <cell r="H3625" t="str">
            <v>03.4095.0418</v>
          </cell>
        </row>
        <row r="3626">
          <cell r="G3626" t="str">
            <v>Phẫu thuật nội soi lấy sỏi niệu quản đoạn trên qua nội soi sau phúc mạc</v>
          </cell>
          <cell r="H3626" t="str">
            <v>03.4098.0418</v>
          </cell>
        </row>
        <row r="3627">
          <cell r="G3627" t="str">
            <v>Nội soi niệu quản 2 bên 1 thì gắp sỏi niệu quản</v>
          </cell>
          <cell r="H3627" t="str">
            <v>27.0380.0418</v>
          </cell>
        </row>
        <row r="3628">
          <cell r="G3628" t="str">
            <v>Phẫu thuật nội soi lấy sỏi niệu quản</v>
          </cell>
          <cell r="H3628" t="str">
            <v>27.0365.0418</v>
          </cell>
        </row>
        <row r="3629">
          <cell r="G3629" t="str">
            <v>Phẫu thuật nội soi ổ bụng lấy sỏi bể thận</v>
          </cell>
          <cell r="H3629" t="str">
            <v>27.0356.0418</v>
          </cell>
        </row>
        <row r="3630">
          <cell r="G3630" t="str">
            <v>Phẫu thuật nội soi sau phúc mạc lấy sỏi bể thận</v>
          </cell>
          <cell r="H3630" t="str">
            <v>27.0357.0418</v>
          </cell>
        </row>
        <row r="3631">
          <cell r="G3631" t="str">
            <v>Phẫu thuật nội soi sau phúc mạc lấy sỏi niệu quản</v>
          </cell>
          <cell r="H3631" t="str">
            <v>27.0371.0418</v>
          </cell>
        </row>
        <row r="3632">
          <cell r="G3632" t="str">
            <v>Cắt eo thận móng ngựa qua nội soi</v>
          </cell>
          <cell r="H3632" t="str">
            <v>03.4089.0419</v>
          </cell>
        </row>
        <row r="3633">
          <cell r="G3633" t="str">
            <v>Cắt thận bệnh lý lành tính nội soi qua phúc mạc</v>
          </cell>
          <cell r="H3633" t="str">
            <v>03.4086.0419</v>
          </cell>
        </row>
        <row r="3634">
          <cell r="G3634" t="str">
            <v>Cắt thận bệnh lý lành tính nội soi sau phúc mạc</v>
          </cell>
          <cell r="H3634" t="str">
            <v>03.4087.0419</v>
          </cell>
        </row>
        <row r="3635">
          <cell r="G3635" t="str">
            <v>Cắt thận tận gốc qua nội soi ổ bụng hay mổ mở (bướu wilm)</v>
          </cell>
          <cell r="H3635" t="str">
            <v>03.4090.0419</v>
          </cell>
        </row>
        <row r="3636">
          <cell r="G3636" t="str">
            <v>Phẫu thuật nội soi cắt đơn vị thận không chức năng với niệu quản lạc chỗ trong thận niệu quản đôi</v>
          </cell>
          <cell r="H3636" t="str">
            <v>03.4085.0419</v>
          </cell>
        </row>
        <row r="3637">
          <cell r="G3637" t="str">
            <v>Phẫu thuật nội soi cắt thận</v>
          </cell>
          <cell r="H3637" t="str">
            <v>03.4083.0419</v>
          </cell>
        </row>
        <row r="3638">
          <cell r="G3638" t="str">
            <v>Phẫu thuật nội soi cắt u sau phúc mạc</v>
          </cell>
          <cell r="H3638" t="str">
            <v>03.4044.0419</v>
          </cell>
        </row>
        <row r="3639">
          <cell r="G3639" t="str">
            <v>Phẫu thuật nội soi cắt bỏ thận phụ</v>
          </cell>
          <cell r="H3639" t="str">
            <v>27.0339.0419</v>
          </cell>
        </row>
        <row r="3640">
          <cell r="G3640" t="str">
            <v>Phẫu thuật nội soi cắt eo thận móng ngựa</v>
          </cell>
          <cell r="H3640" t="str">
            <v>27.0340.0419</v>
          </cell>
        </row>
        <row r="3641">
          <cell r="G3641" t="str">
            <v>Phẫu thuật nội soi cắt thận bán phần</v>
          </cell>
          <cell r="H3641" t="str">
            <v>27.0342.0419</v>
          </cell>
        </row>
        <row r="3642">
          <cell r="G3642" t="str">
            <v>Phẫu thuật nội soi cắt thận đơn giản</v>
          </cell>
          <cell r="H3642" t="str">
            <v>27.0344.0419</v>
          </cell>
        </row>
        <row r="3643">
          <cell r="G3643" t="str">
            <v>Phẫu thuật nội soi cắt thận tận gốc</v>
          </cell>
          <cell r="H3643" t="str">
            <v>27.0343.0419</v>
          </cell>
        </row>
        <row r="3644">
          <cell r="G3644" t="str">
            <v>Phẫu thuật nội soi cắt thận và niệu quản do u đường bài xuất</v>
          </cell>
          <cell r="H3644" t="str">
            <v>27.0360.0419</v>
          </cell>
        </row>
        <row r="3645">
          <cell r="G3645" t="str">
            <v>Phẫu thuật nội soi cắt u sau phúc mạc</v>
          </cell>
          <cell r="H3645" t="str">
            <v>27.0327.0419</v>
          </cell>
        </row>
        <row r="3646">
          <cell r="G3646" t="str">
            <v>Phẫu thuật nội soi cắt u thận</v>
          </cell>
          <cell r="H3646" t="str">
            <v>27.0341.0419</v>
          </cell>
        </row>
        <row r="3647">
          <cell r="G3647" t="str">
            <v>Phẫu thuật nội soi cắt u thận ác tính</v>
          </cell>
          <cell r="H3647" t="str">
            <v>27.0346.0419</v>
          </cell>
        </row>
        <row r="3648">
          <cell r="G3648" t="str">
            <v>Phẫu thuật nội soi cắt u thận lành tính</v>
          </cell>
          <cell r="H3648" t="str">
            <v>27.0345.0419</v>
          </cell>
        </row>
        <row r="3649">
          <cell r="G3649" t="str">
            <v>Cắt chỏm nang thận nội soi sau phúc mạc</v>
          </cell>
          <cell r="H3649" t="str">
            <v>03.4088.0420</v>
          </cell>
        </row>
        <row r="3650">
          <cell r="G3650" t="str">
            <v>Phẫu thuật nội soi qua phúc mạc cắt bỏ tuyến thượng thận 1 bên/2 bên</v>
          </cell>
          <cell r="H3650" t="str">
            <v>03.4096.0420</v>
          </cell>
        </row>
        <row r="3651">
          <cell r="G3651" t="str">
            <v>Phẫu thuật nội soi sau phúc mạc cắt u tuyến thượng thận</v>
          </cell>
          <cell r="H3651" t="str">
            <v>03.4097.0420</v>
          </cell>
        </row>
        <row r="3652">
          <cell r="G3652" t="str">
            <v>Nội soi cắt chỏm nang tuyến thượng thận</v>
          </cell>
          <cell r="H3652" t="str">
            <v>27.0326.0420</v>
          </cell>
        </row>
        <row r="3653">
          <cell r="G3653" t="str">
            <v>Nội soi cắt nang tuyến thượng thận</v>
          </cell>
          <cell r="H3653" t="str">
            <v>27.0325.0420</v>
          </cell>
        </row>
        <row r="3654">
          <cell r="G3654" t="str">
            <v>Phẫu thuật nội soi cắt bán phần tuyến thượng thận 1 bên</v>
          </cell>
          <cell r="H3654" t="str">
            <v>27.0323.0420</v>
          </cell>
        </row>
        <row r="3655">
          <cell r="G3655" t="str">
            <v>Phẫu thuật nội soi cắt bán phần tuyến thượng thận 2 bên</v>
          </cell>
          <cell r="H3655" t="str">
            <v>27.0324.0420</v>
          </cell>
        </row>
        <row r="3656">
          <cell r="G3656" t="str">
            <v>Phẫu thuật nội soi cắt bỏ toàn bộ tuyến thượng thận 1 bên</v>
          </cell>
          <cell r="H3656" t="str">
            <v>27.0321.0420</v>
          </cell>
        </row>
        <row r="3657">
          <cell r="G3657" t="str">
            <v>Phẫu thuật nội soi cắt bỏ toàn bộ tuyến thượng thận 2 bên</v>
          </cell>
          <cell r="H3657" t="str">
            <v>27.0322.0420</v>
          </cell>
        </row>
        <row r="3658">
          <cell r="G3658" t="str">
            <v>Phẫu thuật nội soi cắt chỏm nang thận qua phúc mạc</v>
          </cell>
          <cell r="H3658" t="str">
            <v>27.0347.0420</v>
          </cell>
        </row>
        <row r="3659">
          <cell r="G3659" t="str">
            <v>Phẫu thuật nội soi cắt chỏm nang thận sau phúc mạc</v>
          </cell>
          <cell r="H3659" t="str">
            <v>27.0349.0420</v>
          </cell>
        </row>
        <row r="3660">
          <cell r="G3660" t="str">
            <v>Phẫu thuật nội soi cắt nang thận qua phúc mạc</v>
          </cell>
          <cell r="H3660" t="str">
            <v>27.0348.0420</v>
          </cell>
        </row>
        <row r="3661">
          <cell r="G3661" t="str">
            <v>Phẫu thuật nội soi cắt nang thận sau phúc mạc</v>
          </cell>
          <cell r="H3661" t="str">
            <v>27.0350.0420</v>
          </cell>
        </row>
        <row r="3662">
          <cell r="G3662" t="str">
            <v>Lấy sỏi bàng quang lần 2, đóng lỗ rò bàng quang</v>
          </cell>
          <cell r="H3662" t="str">
            <v>03.3517.0421</v>
          </cell>
        </row>
        <row r="3663">
          <cell r="G3663" t="str">
            <v>Lấy sỏi bể thận ngoài xoang</v>
          </cell>
          <cell r="H3663" t="str">
            <v>03.3479.0421</v>
          </cell>
        </row>
        <row r="3664">
          <cell r="G3664" t="str">
            <v>Lấy sỏi mở bể thận trong xoang</v>
          </cell>
          <cell r="H3664" t="str">
            <v>03.3476.0421</v>
          </cell>
        </row>
        <row r="3665">
          <cell r="G3665" t="str">
            <v>Lấy sỏi mở bể thận, đài thận có dẫn lưu thận</v>
          </cell>
          <cell r="H3665" t="str">
            <v>03.3477.0421</v>
          </cell>
        </row>
        <row r="3666">
          <cell r="G3666" t="str">
            <v>Lấy sỏi niệu quản</v>
          </cell>
          <cell r="H3666" t="str">
            <v>03.3492.0421</v>
          </cell>
        </row>
        <row r="3667">
          <cell r="G3667" t="str">
            <v>Lấy sỏi niệu quản đoạn sát bàng quang</v>
          </cell>
          <cell r="H3667" t="str">
            <v>03.3494.0421</v>
          </cell>
        </row>
        <row r="3668">
          <cell r="G3668" t="str">
            <v>Lấy sỏi niệu quản tái phát, phẫu thuật lại</v>
          </cell>
          <cell r="H3668" t="str">
            <v>03.3493.0421</v>
          </cell>
        </row>
        <row r="3669">
          <cell r="G3669" t="str">
            <v>Lấy sỏi san hô mở rộng thận (Bivalve) có hạ nhiệt</v>
          </cell>
          <cell r="H3669" t="str">
            <v>03.3478.0421</v>
          </cell>
        </row>
        <row r="3670">
          <cell r="G3670" t="str">
            <v>Lấy sỏi san hô thận</v>
          </cell>
          <cell r="H3670" t="str">
            <v>03.3475.0421</v>
          </cell>
        </row>
        <row r="3671">
          <cell r="G3671" t="str">
            <v>Lấy sỏi thận bệnh lý, thận móng ngựa, thận đa nang</v>
          </cell>
          <cell r="H3671" t="str">
            <v>03.3465.0421</v>
          </cell>
        </row>
        <row r="3672">
          <cell r="G3672" t="str">
            <v>Mổ lấy sỏi bàng quang</v>
          </cell>
          <cell r="H3672" t="str">
            <v>03.3531.0421</v>
          </cell>
        </row>
        <row r="3673">
          <cell r="G3673" t="str">
            <v>Lấy sỏi bàng quang</v>
          </cell>
          <cell r="H3673" t="str">
            <v>10.0355.0421</v>
          </cell>
        </row>
        <row r="3674">
          <cell r="G3674" t="str">
            <v>Lấy sỏi bể thận ngoài xoang</v>
          </cell>
          <cell r="H3674" t="str">
            <v>10.0310.0421</v>
          </cell>
        </row>
        <row r="3675">
          <cell r="G3675" t="str">
            <v>Lấy sỏi mở bể thận trong xoang</v>
          </cell>
          <cell r="H3675" t="str">
            <v>10.0307.0421</v>
          </cell>
        </row>
        <row r="3676">
          <cell r="G3676" t="str">
            <v>Lấy sỏi mở bể thận, đài thận có dẫn lưu thận</v>
          </cell>
          <cell r="H3676" t="str">
            <v>10.0308.0421</v>
          </cell>
        </row>
        <row r="3677">
          <cell r="G3677" t="str">
            <v>Lấy sỏi niệu quản đoạn sát bàng quang</v>
          </cell>
          <cell r="H3677" t="str">
            <v>10.0327.0421</v>
          </cell>
        </row>
        <row r="3678">
          <cell r="G3678" t="str">
            <v>Lấy sỏi niệu quản đơn thuần</v>
          </cell>
          <cell r="H3678" t="str">
            <v>10.0325.0421</v>
          </cell>
        </row>
        <row r="3679">
          <cell r="G3679" t="str">
            <v>Lấy sỏi niệu quản tái phát, phẫu thuật lại</v>
          </cell>
          <cell r="H3679" t="str">
            <v>10.0326.0421</v>
          </cell>
        </row>
        <row r="3680">
          <cell r="G3680" t="str">
            <v>Lấy sỏi san hô mở rộng thận (Bivalve) có hạ nhiệt</v>
          </cell>
          <cell r="H3680" t="str">
            <v>10.0309.0421</v>
          </cell>
        </row>
        <row r="3681">
          <cell r="G3681" t="str">
            <v>Lấy sỏi san hô thận</v>
          </cell>
          <cell r="H3681" t="str">
            <v>10.0306.0421</v>
          </cell>
        </row>
        <row r="3682">
          <cell r="G3682" t="str">
            <v>Lấy sỏi thận bệnh lý, thận móng ngựa, thận đa nang</v>
          </cell>
          <cell r="H3682" t="str">
            <v>10.0299.0421</v>
          </cell>
        </row>
        <row r="3683">
          <cell r="G3683" t="str">
            <v>Cắt nối niệu quản</v>
          </cell>
          <cell r="H3683" t="str">
            <v>03.3491.0422</v>
          </cell>
        </row>
        <row r="3684">
          <cell r="G3684" t="str">
            <v>Nối niệu quản - đài thận</v>
          </cell>
          <cell r="H3684" t="str">
            <v>03.3490.0422</v>
          </cell>
        </row>
        <row r="3685">
          <cell r="G3685" t="str">
            <v>Nối niệu quản - niệu quản trong thận niệu quản đôi còn chức năng</v>
          </cell>
          <cell r="H3685" t="str">
            <v>03.3501.0422</v>
          </cell>
        </row>
        <row r="3686">
          <cell r="G3686" t="str">
            <v>Tạo hình phần nối bể thận - niệu quản</v>
          </cell>
          <cell r="H3686" t="str">
            <v>03.3474.0422</v>
          </cell>
        </row>
        <row r="3687">
          <cell r="G3687" t="str">
            <v>Tạo hình niệu quản bằng đoạn ruột</v>
          </cell>
          <cell r="H3687" t="str">
            <v>10.0332.0422</v>
          </cell>
        </row>
        <row r="3688">
          <cell r="G3688" t="str">
            <v>Phẫu thuật nội soi điều trị túi sa niệu quản trong bàng quang</v>
          </cell>
          <cell r="H3688" t="str">
            <v>03.4120.0423</v>
          </cell>
        </row>
        <row r="3689">
          <cell r="G3689" t="str">
            <v>Cắt nối niệu quản</v>
          </cell>
          <cell r="H3689" t="str">
            <v>10.0324.0423</v>
          </cell>
        </row>
        <row r="3690">
          <cell r="G3690" t="str">
            <v>Nối niệu quản - đài thận</v>
          </cell>
          <cell r="H3690" t="str">
            <v>10.0323.0423</v>
          </cell>
        </row>
        <row r="3691">
          <cell r="G3691" t="str">
            <v>Phẫu thuật cắt dị tật hậu môn - trực tràng, làm lại niệu đạo</v>
          </cell>
          <cell r="H3691" t="str">
            <v>10.0365.0423</v>
          </cell>
        </row>
        <row r="3692">
          <cell r="G3692" t="str">
            <v>Phẫu thuật chữa xơ cứng dương vật (Peyronie)</v>
          </cell>
          <cell r="H3692" t="str">
            <v>10.0409.0423</v>
          </cell>
        </row>
        <row r="3693">
          <cell r="G3693" t="str">
            <v>Phẫu thuật dò niệu đạo - âm đạo - trực tràng bẩm sinh</v>
          </cell>
          <cell r="H3693" t="str">
            <v>10.0363.0423</v>
          </cell>
        </row>
        <row r="3694">
          <cell r="G3694" t="str">
            <v>Phẫu thuật dò niệu đạo - âm đạo bẩm sinh</v>
          </cell>
          <cell r="H3694" t="str">
            <v>10.0362.0423</v>
          </cell>
        </row>
        <row r="3695">
          <cell r="G3695" t="str">
            <v>Phẫu thuật dò niệu đạo - trực tràng bẩm sinh</v>
          </cell>
          <cell r="H3695" t="str">
            <v>10.0361.0423</v>
          </cell>
        </row>
        <row r="3696">
          <cell r="G3696" t="str">
            <v>Phẫu thuật mở rộng bàng quang bằng đoạn hồi tràng</v>
          </cell>
          <cell r="H3696" t="str">
            <v>10.0336.0423</v>
          </cell>
        </row>
        <row r="3697">
          <cell r="G3697" t="str">
            <v>Tạo hình khúc nối bể thận - niệu quản (Phương pháp Foley, Anderson - Hynes</v>
          </cell>
          <cell r="H3697" t="str">
            <v>10.0320.0423</v>
          </cell>
        </row>
        <row r="3698">
          <cell r="G3698" t="str">
            <v>Tạo hình niệu quản do phình to niệu quản</v>
          </cell>
          <cell r="H3698" t="str">
            <v>10.0331.0423</v>
          </cell>
        </row>
        <row r="3699">
          <cell r="G3699" t="str">
            <v>Nội soi bóc u tiền liệt tuyến lành tính</v>
          </cell>
          <cell r="H3699" t="str">
            <v>27.0398.0423</v>
          </cell>
        </row>
        <row r="3700">
          <cell r="G3700" t="str">
            <v>Nội soi tạo hình niệu quản sau tĩnh mạch chủ</v>
          </cell>
          <cell r="H3700" t="str">
            <v>27.0369.0423</v>
          </cell>
        </row>
        <row r="3701">
          <cell r="G3701" t="str">
            <v>Nội soi xẻ hẹp bể thận - niệu quản, mở rộng niệu quản nội soi</v>
          </cell>
          <cell r="H3701" t="str">
            <v>27.0362.0423</v>
          </cell>
        </row>
        <row r="3702">
          <cell r="G3702" t="str">
            <v>Phẫu thuật nội soi tạo hình khúc nối niệu quản - bể thận</v>
          </cell>
          <cell r="H3702" t="str">
            <v>27.0363.0423</v>
          </cell>
        </row>
        <row r="3703">
          <cell r="G3703" t="str">
            <v>Phẫu thuật nội soi tạo hình niệu quản</v>
          </cell>
          <cell r="H3703" t="str">
            <v>27.0366.0423</v>
          </cell>
        </row>
        <row r="3704">
          <cell r="G3704" t="str">
            <v>Cắt bàng quang, đưa niệu quản ra ngoài da</v>
          </cell>
          <cell r="H3704" t="str">
            <v>03.3522.0424</v>
          </cell>
        </row>
        <row r="3705">
          <cell r="G3705" t="str">
            <v>Cắt một nửa bàng quang có tạo hình bằng ruột</v>
          </cell>
          <cell r="H3705" t="str">
            <v>03.3510.0424</v>
          </cell>
        </row>
        <row r="3706">
          <cell r="G3706" t="str">
            <v>Cắt một phần bàng quang</v>
          </cell>
          <cell r="H3706" t="str">
            <v>03.2709.0424</v>
          </cell>
        </row>
        <row r="3707">
          <cell r="G3707" t="str">
            <v>Cắt toàn bộ bàng quang kèm tạo hình bàng quang kiểu Studder</v>
          </cell>
          <cell r="H3707" t="str">
            <v>03.3503.0424</v>
          </cell>
        </row>
        <row r="3708">
          <cell r="G3708" t="str">
            <v>Cắt toàn bộ bàng quang kèm tạo hình ruột - bàng quang</v>
          </cell>
          <cell r="H3708" t="str">
            <v>03.3514.0424</v>
          </cell>
        </row>
        <row r="3709">
          <cell r="G3709" t="str">
            <v>Cắt bàng quan toàn bộ, nạo vét hạch và chuyển lưu dòng nước tiểu bằng ruột</v>
          </cell>
          <cell r="H3709" t="str">
            <v>10.0358.0424</v>
          </cell>
        </row>
        <row r="3710">
          <cell r="G3710" t="str">
            <v>Cắt bàng quang, đưa niệu quản ra ngoài da</v>
          </cell>
          <cell r="H3710" t="str">
            <v>10.0347.0424</v>
          </cell>
        </row>
        <row r="3711">
          <cell r="G3711" t="str">
            <v>Cắt cổ bàng quang</v>
          </cell>
          <cell r="H3711" t="str">
            <v>10.0349.0424</v>
          </cell>
        </row>
        <row r="3712">
          <cell r="G3712" t="str">
            <v>Cắt toàn bộ bàng quang kèm tạo hình bàng quang kiểu Studder, Camey</v>
          </cell>
          <cell r="H3712" t="str">
            <v>10.0337.0424</v>
          </cell>
        </row>
        <row r="3713">
          <cell r="G3713" t="str">
            <v>Cắt toàn bộ bàng quang, cắm niệu quản vào ruột</v>
          </cell>
          <cell r="H3713" t="str">
            <v>10.0345.0424</v>
          </cell>
        </row>
        <row r="3714">
          <cell r="G3714" t="str">
            <v>Cắt u bàng quang đường trên</v>
          </cell>
          <cell r="H3714" t="str">
            <v>03.2716.0425</v>
          </cell>
        </row>
        <row r="3715">
          <cell r="G3715" t="str">
            <v>Phẫu thuật cắt túi thừa bàng quang</v>
          </cell>
          <cell r="H3715" t="str">
            <v>03.3527.0425</v>
          </cell>
        </row>
        <row r="3716">
          <cell r="G3716" t="str">
            <v>Cắt u ống niệu rốn và một phần bàng quang</v>
          </cell>
          <cell r="H3716" t="str">
            <v>10.0360.0425</v>
          </cell>
        </row>
        <row r="3717">
          <cell r="G3717" t="str">
            <v>Phẫu thuật cắt túi thừa bàng quang</v>
          </cell>
          <cell r="H3717" t="str">
            <v>10.0352.0425</v>
          </cell>
        </row>
        <row r="3718">
          <cell r="G3718" t="str">
            <v>Cắt u bàng quang đường trên</v>
          </cell>
          <cell r="H3718" t="str">
            <v>12.0243.0425</v>
          </cell>
        </row>
        <row r="3719">
          <cell r="G3719" t="str">
            <v>Nội soi cắt u bàng quang</v>
          </cell>
          <cell r="H3719" t="str">
            <v>03.4114.0426</v>
          </cell>
        </row>
        <row r="3720">
          <cell r="G3720" t="str">
            <v>Nội soi cắt u bàng quang tái phát</v>
          </cell>
          <cell r="H3720" t="str">
            <v>03.4115.0426</v>
          </cell>
        </row>
        <row r="3721">
          <cell r="G3721" t="str">
            <v>Cắt u bàng quang tái phát qua nội soi</v>
          </cell>
          <cell r="H3721" t="str">
            <v>27.0386.0426</v>
          </cell>
        </row>
        <row r="3722">
          <cell r="G3722" t="str">
            <v>Nội soi bàng quang cắt u</v>
          </cell>
          <cell r="H3722" t="str">
            <v>27.0385.0426</v>
          </cell>
        </row>
        <row r="3723">
          <cell r="G3723" t="str">
            <v>Phẫu thuật nội soi cắt túi thừa bàng quang</v>
          </cell>
          <cell r="H3723" t="str">
            <v>27.0383.0426</v>
          </cell>
        </row>
        <row r="3724">
          <cell r="G3724" t="str">
            <v>Phẫu thuật nội soi cắt bàng quang</v>
          </cell>
          <cell r="H3724" t="str">
            <v>03.4112.0427</v>
          </cell>
        </row>
        <row r="3725">
          <cell r="G3725" t="str">
            <v>Phẫu thuật nội soi cắt bàng quang bán phần</v>
          </cell>
          <cell r="H3725" t="str">
            <v>27.0381.0427</v>
          </cell>
        </row>
        <row r="3726">
          <cell r="G3726" t="str">
            <v>Phẫu thuật nội soi cắt bàng quang tận gốc</v>
          </cell>
          <cell r="H3726" t="str">
            <v>27.0382.0427</v>
          </cell>
        </row>
        <row r="3727">
          <cell r="G3727" t="str">
            <v>Phẫu thuật nội soi cắt bàng quang, tạo hình bàng quang qua ổ bụng</v>
          </cell>
          <cell r="H3727" t="str">
            <v>27.0387.0427</v>
          </cell>
        </row>
        <row r="3728">
          <cell r="G3728" t="str">
            <v>Phẫu thuật nội soi cắt cổ bàng quang</v>
          </cell>
          <cell r="H3728" t="str">
            <v>27.0518.0428</v>
          </cell>
        </row>
        <row r="3729">
          <cell r="G3729" t="str">
            <v>Cắt đường rò bàng quang - rốn, khâu lại bàng quang</v>
          </cell>
          <cell r="H3729" t="str">
            <v>03.3516.0429</v>
          </cell>
        </row>
        <row r="3730">
          <cell r="G3730" t="str">
            <v>Cắt đường rò bàng quang rốn, khâu lại bàng quang</v>
          </cell>
          <cell r="H3730" t="str">
            <v>03.3530.0429</v>
          </cell>
        </row>
        <row r="3731">
          <cell r="G3731" t="str">
            <v>Phẫu thuật rò bàng quang-âm đạo, bàng quang-tử cung, trực tràng</v>
          </cell>
          <cell r="H3731" t="str">
            <v>03.3521.0429</v>
          </cell>
        </row>
        <row r="3732">
          <cell r="G3732" t="str">
            <v>Phẫu thuật rò bàng quang-âm đạo, bàng quang-tử cung, trực tràng</v>
          </cell>
          <cell r="H3732" t="str">
            <v>10.0346.0429</v>
          </cell>
        </row>
        <row r="3733">
          <cell r="G3733" t="str">
            <v>Phẫu thuật rò niệu quản - âm đạo</v>
          </cell>
          <cell r="H3733" t="str">
            <v>10.0330.0429</v>
          </cell>
        </row>
        <row r="3734">
          <cell r="G3734" t="str">
            <v>Điều trị phì đại tuyến tiền liệt bằng kỹ thuật laser phóng bên</v>
          </cell>
          <cell r="H3734" t="str">
            <v>02.0192.0430</v>
          </cell>
        </row>
        <row r="3735">
          <cell r="G3735" t="str">
            <v>Điều trị u xơ tiền liệt tuyến bằng laser</v>
          </cell>
          <cell r="H3735" t="str">
            <v>27.0399.0430</v>
          </cell>
        </row>
        <row r="3736">
          <cell r="G3736" t="str">
            <v>Nội soi cắt đốt u lành tuyến tiền liệt qua đường niệu đạo (TURP)</v>
          </cell>
          <cell r="H3736" t="str">
            <v>27.0519.0431</v>
          </cell>
        </row>
        <row r="3737">
          <cell r="G3737" t="str">
            <v>Bóc u tiền liệt tuyến qua đường bàng quang</v>
          </cell>
          <cell r="H3737" t="str">
            <v>10.0376.0432</v>
          </cell>
        </row>
        <row r="3738">
          <cell r="G3738" t="str">
            <v>Bóc u tiền liệt tuyến qua đường sau xương mu</v>
          </cell>
          <cell r="H3738" t="str">
            <v>10.0375.0432</v>
          </cell>
        </row>
        <row r="3739">
          <cell r="G3739" t="str">
            <v>Phẫu thuật nội soi cắt toàn bộ tuyến tiền liệt</v>
          </cell>
          <cell r="H3739" t="str">
            <v>03.4121.0433</v>
          </cell>
        </row>
        <row r="3740">
          <cell r="G3740" t="str">
            <v>Cắt u phì đại lành tính tuyến tiền liệt qua nội soi</v>
          </cell>
          <cell r="H3740" t="str">
            <v>27.0396.0433</v>
          </cell>
        </row>
        <row r="3741">
          <cell r="G3741" t="str">
            <v>Phẫu thuật nội soi cắt toàn bộ tuyến tiền liệt</v>
          </cell>
          <cell r="H3741" t="str">
            <v>27.0395.0433</v>
          </cell>
        </row>
        <row r="3742">
          <cell r="G3742" t="str">
            <v>Phẫu thuật nội soi cắt u tiền liệt tuyến triệt căn qua ổ bụng hoặc ngoài phúc mạc</v>
          </cell>
          <cell r="H3742" t="str">
            <v>27.0397.0433</v>
          </cell>
        </row>
        <row r="3743">
          <cell r="G3743" t="str">
            <v>Cấp cứu nối niệu đạo do vỡ xương chậu</v>
          </cell>
          <cell r="H3743" t="str">
            <v>03.3545.0434</v>
          </cell>
        </row>
        <row r="3744">
          <cell r="G3744" t="str">
            <v>Cắt nối niệu đạo sau</v>
          </cell>
          <cell r="H3744" t="str">
            <v>03.3544.0434</v>
          </cell>
        </row>
        <row r="3745">
          <cell r="G3745" t="str">
            <v>Cắt nối niệu đạo trước</v>
          </cell>
          <cell r="H3745" t="str">
            <v>03.3543.0434</v>
          </cell>
        </row>
        <row r="3746">
          <cell r="G3746" t="str">
            <v>Phẫu thuật dò niệu đạo - âm đạo - trực tràng bẩm sinh</v>
          </cell>
          <cell r="H3746" t="str">
            <v>03.3538.0434</v>
          </cell>
        </row>
        <row r="3747">
          <cell r="G3747" t="str">
            <v>Phẫu thuật dò niệu đạo - âm đạo bẩm sinh</v>
          </cell>
          <cell r="H3747" t="str">
            <v>03.3537.0434</v>
          </cell>
        </row>
        <row r="3748">
          <cell r="G3748" t="str">
            <v>Phẫu thuật dò niệu đạo - trực tràng bẩm sinh</v>
          </cell>
          <cell r="H3748" t="str">
            <v>03.3536.0434</v>
          </cell>
        </row>
        <row r="3749">
          <cell r="G3749" t="str">
            <v>Cấp cứu nối niệu đạo do vỡ xương chậu</v>
          </cell>
          <cell r="H3749" t="str">
            <v>10.0369.0434</v>
          </cell>
        </row>
        <row r="3750">
          <cell r="G3750" t="str">
            <v>Cắt nối niệu đạo sau</v>
          </cell>
          <cell r="H3750" t="str">
            <v>10.0368.0434</v>
          </cell>
        </row>
        <row r="3751">
          <cell r="G3751" t="str">
            <v>Cắt nối niệu đạo trước</v>
          </cell>
          <cell r="H3751" t="str">
            <v>10.0367.0434</v>
          </cell>
        </row>
        <row r="3752">
          <cell r="G3752" t="str">
            <v>Phẫu thuật cấp cứu vỡ bàng quang</v>
          </cell>
          <cell r="H3752" t="str">
            <v>10.0350.0434</v>
          </cell>
        </row>
        <row r="3753">
          <cell r="G3753" t="str">
            <v>Phẫu thuật lỗ tiểu lệch thấp, tạo hình một thì</v>
          </cell>
          <cell r="H3753" t="str">
            <v>10.0373.0434</v>
          </cell>
        </row>
        <row r="3754">
          <cell r="G3754" t="str">
            <v>Phẫu thuật sa niệu đạo nữ</v>
          </cell>
          <cell r="H3754" t="str">
            <v>10.0364.0434</v>
          </cell>
        </row>
        <row r="3755">
          <cell r="G3755" t="str">
            <v>Cắt bỏ dương vật ung thư có vét hạch</v>
          </cell>
          <cell r="H3755" t="str">
            <v>12.0266.0434</v>
          </cell>
        </row>
        <row r="3756">
          <cell r="G3756" t="str">
            <v>Cắt cụt toàn bộ bộ phận sinh dục ngoài do ung thư</v>
          </cell>
          <cell r="H3756" t="str">
            <v>12.0252.0434</v>
          </cell>
        </row>
        <row r="3757">
          <cell r="G3757" t="str">
            <v>Cắt cụt toàn bộ bộ phận sinh dục ngoài do ung thư + nạo vét hạch bẹn hai bên</v>
          </cell>
          <cell r="H3757" t="str">
            <v>12.0253.0434</v>
          </cell>
        </row>
        <row r="3758">
          <cell r="G3758" t="str">
            <v>Cắt bỏ tinh hoàn</v>
          </cell>
          <cell r="H3758" t="str">
            <v>03.3607.0435</v>
          </cell>
        </row>
        <row r="3759">
          <cell r="G3759" t="str">
            <v>Cắt bỏ tinh hoàn lạc chỗ</v>
          </cell>
          <cell r="H3759" t="str">
            <v>03.3586.0435</v>
          </cell>
        </row>
        <row r="3760">
          <cell r="G3760" t="str">
            <v>Phẫu thuật hạ lại tinh hoàn</v>
          </cell>
          <cell r="H3760" t="str">
            <v>03.3587.0435</v>
          </cell>
        </row>
        <row r="3761">
          <cell r="G3761" t="str">
            <v>Phẫu thuật nội soi cắt tinh hoàn ẩn trong ổ bụng</v>
          </cell>
          <cell r="H3761" t="str">
            <v>03.4122.0435</v>
          </cell>
        </row>
        <row r="3762">
          <cell r="G3762" t="str">
            <v>Phẫu thuật xoắn, vỡ tinh hoàn</v>
          </cell>
          <cell r="H3762" t="str">
            <v>03.3601.0435</v>
          </cell>
        </row>
        <row r="3763">
          <cell r="G3763" t="str">
            <v>Cắt bỏ tinh hoàn</v>
          </cell>
          <cell r="H3763" t="str">
            <v>10.0406.0435</v>
          </cell>
        </row>
        <row r="3764">
          <cell r="G3764" t="str">
            <v>Cắt bỏ tinh hoàn lạc chỗ</v>
          </cell>
          <cell r="H3764" t="str">
            <v>10.0386.0435</v>
          </cell>
        </row>
        <row r="3765">
          <cell r="G3765" t="str">
            <v>Hạ tinh hoàn ẩn, tinh hoàn lạc chổ</v>
          </cell>
          <cell r="H3765" t="str">
            <v>10.0394.0435</v>
          </cell>
        </row>
        <row r="3766">
          <cell r="G3766" t="str">
            <v>Phẫu thuật lỗ tiểu lệch thấp, tạo hình thì 2</v>
          </cell>
          <cell r="H3766" t="str">
            <v>10.0374.0435</v>
          </cell>
        </row>
        <row r="3767">
          <cell r="G3767" t="str">
            <v>Phẫu thuật tạo hình điều trị lỗ niệu đạo mặt lưng dương vật</v>
          </cell>
          <cell r="H3767" t="str">
            <v>10.0391.0435</v>
          </cell>
        </row>
        <row r="3768">
          <cell r="G3768" t="str">
            <v>Phẫu thuật xoắn, vỡ tinh hoàn</v>
          </cell>
          <cell r="H3768" t="str">
            <v>10.0407.0435</v>
          </cell>
        </row>
        <row r="3769">
          <cell r="G3769" t="str">
            <v>Tạo hình miệng niệu đạo lệch thấp ở nữ giới</v>
          </cell>
          <cell r="H3769" t="str">
            <v>10.0379.0435</v>
          </cell>
        </row>
        <row r="3770">
          <cell r="G3770" t="str">
            <v>Nội soi đặt sonde JJ</v>
          </cell>
          <cell r="H3770" t="str">
            <v>03.4106.0436</v>
          </cell>
        </row>
        <row r="3771">
          <cell r="G3771" t="str">
            <v>Dẫn lưu áp xe khoang Retzius</v>
          </cell>
          <cell r="H3771" t="str">
            <v>10.0357.0436</v>
          </cell>
        </row>
        <row r="3772">
          <cell r="G3772" t="str">
            <v>Dẫn lưu bàng quang, đặt Tuteur niệu đạo</v>
          </cell>
          <cell r="H3772" t="str">
            <v>10.0378.0436</v>
          </cell>
        </row>
        <row r="3773">
          <cell r="G3773" t="str">
            <v>Dẫn lưu bể thận tối thiểu</v>
          </cell>
          <cell r="H3773" t="str">
            <v>10.0317.0436</v>
          </cell>
        </row>
        <row r="3774">
          <cell r="G3774" t="str">
            <v>Dẫn lưu nước tiểu bàng quang</v>
          </cell>
          <cell r="H3774" t="str">
            <v>10.0356.0436</v>
          </cell>
        </row>
        <row r="3775">
          <cell r="G3775" t="str">
            <v>Dẫn lưu viêm tấy khung chậu do rò nước tiểu</v>
          </cell>
          <cell r="H3775" t="str">
            <v>10.0371.0436</v>
          </cell>
        </row>
        <row r="3776">
          <cell r="G3776" t="str">
            <v>Dẫn lưu viêm tấy quanh thận, áp xe thận</v>
          </cell>
          <cell r="H3776" t="str">
            <v>10.0319.0436</v>
          </cell>
        </row>
        <row r="3777">
          <cell r="G3777" t="str">
            <v>Đặt ống Stent chữa bí đái do phì đại tiền liệt tuyến</v>
          </cell>
          <cell r="H3777" t="str">
            <v>10.0383.0436</v>
          </cell>
        </row>
        <row r="3778">
          <cell r="G3778" t="str">
            <v>Đưa một đầu niệu đạo ra ngoài da</v>
          </cell>
          <cell r="H3778" t="str">
            <v>10.0370.0436</v>
          </cell>
        </row>
        <row r="3779">
          <cell r="G3779" t="str">
            <v>Phẫu thuật áp xe tuyến tiền liệt</v>
          </cell>
          <cell r="H3779" t="str">
            <v>10.0372.0436</v>
          </cell>
        </row>
        <row r="3780">
          <cell r="G3780" t="str">
            <v>Phẫu thuật chữa cương cứng dương vật</v>
          </cell>
          <cell r="H3780" t="str">
            <v>10.0403.0436</v>
          </cell>
        </row>
        <row r="3781">
          <cell r="G3781" t="str">
            <v>Nội soi mở rộng niệu quản, nong rộng niệu quản</v>
          </cell>
          <cell r="H3781" t="str">
            <v>27.0367.0436</v>
          </cell>
        </row>
        <row r="3782">
          <cell r="G3782" t="str">
            <v>Phẫu thuật chỉnh hình cong dương vật</v>
          </cell>
          <cell r="H3782" t="str">
            <v>03.4227.0437</v>
          </cell>
        </row>
        <row r="3783">
          <cell r="G3783" t="str">
            <v>Phẫu thuật tạo hình da dương vật trong mất da dương vật</v>
          </cell>
          <cell r="H3783" t="str">
            <v>03.2948.0437</v>
          </cell>
        </row>
        <row r="3784">
          <cell r="G3784" t="str">
            <v>Tạo hình dương vật do lệch lạc phái tính do gien</v>
          </cell>
          <cell r="H3784" t="str">
            <v>03.3554.0437</v>
          </cell>
        </row>
        <row r="3785">
          <cell r="G3785" t="str">
            <v>Tạo hình dương vật do lệch lạc phái tính do gien</v>
          </cell>
          <cell r="H3785" t="str">
            <v>10.0384.0437</v>
          </cell>
        </row>
        <row r="3786">
          <cell r="G3786" t="str">
            <v>Phẫu thuật tạo hình dương vật bằng vạt da có cuống mạch kế cận</v>
          </cell>
          <cell r="H3786" t="str">
            <v>28.0292.0437</v>
          </cell>
        </row>
        <row r="3787">
          <cell r="G3787" t="str">
            <v>Đặt prothese cố định sàn chậu vào mỏm nhô xương cụt</v>
          </cell>
          <cell r="H3787" t="str">
            <v>10.1114.0438</v>
          </cell>
        </row>
        <row r="3788">
          <cell r="G3788" t="str">
            <v>Tán sỏi ngoài cơ thể định vị bằng X-quang hoặc siêu âm</v>
          </cell>
          <cell r="H3788" t="str">
            <v>02.0238.0439</v>
          </cell>
        </row>
        <row r="3789">
          <cell r="G3789" t="str">
            <v>Tán sỏi ngoài cơ thể</v>
          </cell>
          <cell r="H3789" t="str">
            <v>03.3480.0439</v>
          </cell>
        </row>
        <row r="3790">
          <cell r="G3790" t="str">
            <v>Tán sỏi thận qua da bằng máy tán hơi</v>
          </cell>
          <cell r="H3790" t="str">
            <v>03.3466.0439</v>
          </cell>
        </row>
        <row r="3791">
          <cell r="G3791" t="str">
            <v>Tán sỏi ngoài cơ thể</v>
          </cell>
          <cell r="H3791" t="str">
            <v>10.0311.0439</v>
          </cell>
        </row>
        <row r="3792">
          <cell r="G3792" t="str">
            <v>Nội soi tán sỏi niệu quản (búa khí nén, siêu âm, laser)</v>
          </cell>
          <cell r="H3792" t="str">
            <v>02.0220.0440</v>
          </cell>
        </row>
        <row r="3793">
          <cell r="G3793" t="str">
            <v>Bóp sỏi bàng quang qua nội soi (bóp sỏi cơ học)</v>
          </cell>
          <cell r="H3793" t="str">
            <v>03.4119.0440</v>
          </cell>
        </row>
        <row r="3794">
          <cell r="G3794" t="str">
            <v>Điều trị sỏi thận bằng phương pháp nội soi ngược dòng bằng ống soi mềm + tán sỏi bằng laser</v>
          </cell>
          <cell r="H3794" t="str">
            <v>03.4103.0440</v>
          </cell>
        </row>
        <row r="3795">
          <cell r="G3795" t="str">
            <v>Nội soi tán sỏi niệu quản (búa khí nén, siêu âm, laser)</v>
          </cell>
          <cell r="H3795" t="str">
            <v>03.1076.0440</v>
          </cell>
        </row>
        <row r="3796">
          <cell r="G3796" t="str">
            <v>Tán sỏi niệu quản đoạn giữa và dưới qua nội soi niệu quản ngược dòng bằng ống cứng và máy tán hơi</v>
          </cell>
          <cell r="H3796" t="str">
            <v>03.4108.0440</v>
          </cell>
        </row>
        <row r="3797">
          <cell r="G3797" t="str">
            <v>Tán sỏi niệu quản qua nội soi</v>
          </cell>
          <cell r="H3797" t="str">
            <v>03.4109.0440</v>
          </cell>
        </row>
        <row r="3798">
          <cell r="G3798" t="str">
            <v>Nội soi tán sỏi niệu quản (búa khí nén, siêu âm, laser)</v>
          </cell>
          <cell r="H3798" t="str">
            <v>20.0084.0440</v>
          </cell>
        </row>
        <row r="3799">
          <cell r="G3799" t="str">
            <v>Nội soi bàng quang tán sỏi</v>
          </cell>
          <cell r="H3799" t="str">
            <v>27.0391.0440</v>
          </cell>
        </row>
        <row r="3800">
          <cell r="G3800" t="str">
            <v>Nội soi niệu quản 2 bên 1 thì tán sỏi niệu quản</v>
          </cell>
          <cell r="H3800" t="str">
            <v>27.0379.0440</v>
          </cell>
        </row>
        <row r="3801">
          <cell r="G3801" t="str">
            <v>Cắt u lành thực quản</v>
          </cell>
          <cell r="H3801" t="str">
            <v>03.2645.0441</v>
          </cell>
        </row>
        <row r="3802">
          <cell r="G3802" t="str">
            <v>Lấy u cơ, xơ…thực quản đường cổ hoặc đường bụng</v>
          </cell>
          <cell r="H3802" t="str">
            <v>10.0428.0441</v>
          </cell>
        </row>
        <row r="3803">
          <cell r="G3803" t="str">
            <v>Lấy u cơ, xơ…thực quản đường ngực</v>
          </cell>
          <cell r="H3803" t="str">
            <v>10.0427.0441</v>
          </cell>
        </row>
        <row r="3804">
          <cell r="G3804" t="str">
            <v>Phẫu thuật điều trị thực quản đôi</v>
          </cell>
          <cell r="H3804" t="str">
            <v>10.0442.0441</v>
          </cell>
        </row>
        <row r="3805">
          <cell r="G3805" t="str">
            <v>Cắt u lành thực quản</v>
          </cell>
          <cell r="H3805" t="str">
            <v>12.0195.0441</v>
          </cell>
        </row>
        <row r="3806">
          <cell r="G3806" t="str">
            <v>Cắt túi thừa thực quản cổ</v>
          </cell>
          <cell r="H3806" t="str">
            <v>03.3276.0442</v>
          </cell>
        </row>
        <row r="3807">
          <cell r="G3807" t="str">
            <v>Cắt túi thừa thực quản ngực</v>
          </cell>
          <cell r="H3807" t="str">
            <v>03.3267.0442</v>
          </cell>
        </row>
        <row r="3808">
          <cell r="G3808" t="str">
            <v>Phẫu thuật cắt túi thừa thực quản</v>
          </cell>
          <cell r="H3808" t="str">
            <v>03.2164.0442</v>
          </cell>
        </row>
        <row r="3809">
          <cell r="G3809" t="str">
            <v>Phẫu thuật điều trị thực quản đôi</v>
          </cell>
          <cell r="H3809" t="str">
            <v>03.3266.0442</v>
          </cell>
        </row>
        <row r="3810">
          <cell r="G3810" t="str">
            <v>Phẫu thuật mở lồng ngực cắt túi phình thực quản</v>
          </cell>
          <cell r="H3810" t="str">
            <v>03.3238.0442</v>
          </cell>
        </row>
        <row r="3811">
          <cell r="G3811" t="str">
            <v>Cắt đoạn thực quản, dẫn lưu hai đầu ra ngoài</v>
          </cell>
          <cell r="H3811" t="str">
            <v>10.0429.0442</v>
          </cell>
        </row>
        <row r="3812">
          <cell r="G3812" t="str">
            <v>Cắt nối thực quản</v>
          </cell>
          <cell r="H3812" t="str">
            <v>10.0430.0442</v>
          </cell>
        </row>
        <row r="3813">
          <cell r="G3813" t="str">
            <v>Cắt thực quản, cắt toàn bộ dạ dày, tạo hình thực quản bằng đoạn đại tràng hoặc ruột non</v>
          </cell>
          <cell r="H3813" t="str">
            <v>10.0437.0442</v>
          </cell>
        </row>
        <row r="3814">
          <cell r="G3814" t="str">
            <v>Cắt thực quản, hạ họng, thanh quản</v>
          </cell>
          <cell r="H3814" t="str">
            <v>10.0438.0442</v>
          </cell>
        </row>
        <row r="3815">
          <cell r="G3815" t="str">
            <v>Cắt thực quản, tạo hình thực quản bằng dạ dày đường bụng, ngực</v>
          </cell>
          <cell r="H3815" t="str">
            <v>10.0433.0442</v>
          </cell>
        </row>
        <row r="3816">
          <cell r="G3816" t="str">
            <v>Cắt thực quản, tạo hình thực quản bằng dạ dày đường bụng, ngực, cổ</v>
          </cell>
          <cell r="H3816" t="str">
            <v>10.0432.0442</v>
          </cell>
        </row>
        <row r="3817">
          <cell r="G3817" t="str">
            <v>Cắt thực quản, tạo hình thực quản bằng dạ dày không mở ngực</v>
          </cell>
          <cell r="H3817" t="str">
            <v>10.0431.0442</v>
          </cell>
        </row>
        <row r="3818">
          <cell r="G3818" t="str">
            <v>Cắt thực quản, tạo hình thực quản bằng đại tràng đường bụng, ngực</v>
          </cell>
          <cell r="H3818" t="str">
            <v>10.0436.0442</v>
          </cell>
        </row>
        <row r="3819">
          <cell r="G3819" t="str">
            <v>Cắt thực quản, tạo hình thực quản bằng đại tràng đường bụng, ngực, cổ</v>
          </cell>
          <cell r="H3819" t="str">
            <v>10.0435.0442</v>
          </cell>
        </row>
        <row r="3820">
          <cell r="G3820" t="str">
            <v>Cắt thực quản, tạo hình thực quản bằng đại tràng không mở ngực</v>
          </cell>
          <cell r="H3820" t="str">
            <v>10.0434.0442</v>
          </cell>
        </row>
        <row r="3821">
          <cell r="G3821" t="str">
            <v>Cắt thực quản, tạo hình thực quản bằng quai ruột (ruột non, đại tràng vi phẫu)</v>
          </cell>
          <cell r="H3821" t="str">
            <v>10.0439.0442</v>
          </cell>
        </row>
        <row r="3822">
          <cell r="G3822" t="str">
            <v>Cắt túi thừa thực quản cổ</v>
          </cell>
          <cell r="H3822" t="str">
            <v>10.0425.0442</v>
          </cell>
        </row>
        <row r="3823">
          <cell r="G3823" t="str">
            <v>Cắt túi thừa thực quản ngực</v>
          </cell>
          <cell r="H3823" t="str">
            <v>10.0426.0442</v>
          </cell>
        </row>
        <row r="3824">
          <cell r="G3824" t="str">
            <v>Phẫu thuật điều trị teo thực quản</v>
          </cell>
          <cell r="H3824" t="str">
            <v>10.0443.0442</v>
          </cell>
        </row>
        <row r="3825">
          <cell r="G3825" t="str">
            <v>Phẫu thuật nội soi cắt thực quản do bệnh lành tính qua nội soi ngực-bụng</v>
          </cell>
          <cell r="H3825" t="str">
            <v>03.4000.0443</v>
          </cell>
        </row>
        <row r="3826">
          <cell r="G3826" t="str">
            <v>Phẫu thuật nội soi cắt toàn bộ thực quản do ung thư, tạo hình thực quản</v>
          </cell>
          <cell r="H3826" t="str">
            <v>03.4047.0443</v>
          </cell>
        </row>
        <row r="3827">
          <cell r="G3827" t="str">
            <v>Phẫu thuật nội soi lồng ngực cắt nối thực quản điều trị hẹp thực quản</v>
          </cell>
          <cell r="H3827" t="str">
            <v>03.3981.0443</v>
          </cell>
        </row>
        <row r="3828">
          <cell r="G3828" t="str">
            <v>Phẫu thuật nội soi lồng ngực điều trị teo thực quản: nối ngay</v>
          </cell>
          <cell r="H3828" t="str">
            <v>03.3979.0443</v>
          </cell>
        </row>
        <row r="3829">
          <cell r="G3829" t="str">
            <v>Cắt thực quản nội soi bụng - ngực phải với miệng nối ở ngực phải (phẫu thuật Lewis - Santy)</v>
          </cell>
          <cell r="H3829" t="str">
            <v>27.0121.0443</v>
          </cell>
        </row>
        <row r="3830">
          <cell r="G3830" t="str">
            <v>Cắt thực quản nội soi ngực phải</v>
          </cell>
          <cell r="H3830" t="str">
            <v>27.0119.0443</v>
          </cell>
        </row>
        <row r="3831">
          <cell r="G3831" t="str">
            <v>Cắt thực quản nội soi ngực và bụng</v>
          </cell>
          <cell r="H3831" t="str">
            <v>27.0118.0443</v>
          </cell>
        </row>
        <row r="3832">
          <cell r="G3832" t="str">
            <v>Cắt thực quản nội soi qua khe hoành</v>
          </cell>
          <cell r="H3832" t="str">
            <v>27.0120.0443</v>
          </cell>
        </row>
        <row r="3833">
          <cell r="G3833" t="str">
            <v>Phẫu thuật đặt Stent thực quản</v>
          </cell>
          <cell r="H3833" t="str">
            <v>10.1115.0444</v>
          </cell>
        </row>
        <row r="3834">
          <cell r="G3834" t="str">
            <v>Phẫu thuật nội soi chống trào ngược dạ dày thực quản</v>
          </cell>
          <cell r="H3834" t="str">
            <v>03.3999.0445</v>
          </cell>
        </row>
        <row r="3835">
          <cell r="G3835" t="str">
            <v>Phẫu thuật nội soi kỹ thuật Heller điều trị co thắt tâm vị</v>
          </cell>
          <cell r="H3835" t="str">
            <v>03.4028.0445</v>
          </cell>
        </row>
        <row r="3836">
          <cell r="G3836" t="str">
            <v>Nối Wirsung ruột non + nối ống mật chủ - ruột non + nối dạ dày - ruột non trên ba quai ruột biệt lập</v>
          </cell>
          <cell r="H3836" t="str">
            <v>10.0662.0445</v>
          </cell>
        </row>
        <row r="3837">
          <cell r="G3837" t="str">
            <v>Phẫu thuật Heller kết hợp tạo van chống trào ngược qua nội soi bụng</v>
          </cell>
          <cell r="H3837" t="str">
            <v>27.0134.0445</v>
          </cell>
        </row>
        <row r="3838">
          <cell r="G3838" t="str">
            <v>Phẫu thuật Heller qua nội soi bụng</v>
          </cell>
          <cell r="H3838" t="str">
            <v>27.0133.0445</v>
          </cell>
        </row>
        <row r="3839">
          <cell r="G3839" t="str">
            <v>Phẫu thuật Heller qua nội soi ngực trái</v>
          </cell>
          <cell r="H3839" t="str">
            <v>27.0132.0445</v>
          </cell>
        </row>
        <row r="3840">
          <cell r="G3840" t="str">
            <v>Phẫu thuật tạo van chống trào ngược dạ dày - thực quản qua nội soi</v>
          </cell>
          <cell r="H3840" t="str">
            <v>27.0136.0445</v>
          </cell>
        </row>
        <row r="3841">
          <cell r="G3841" t="str">
            <v>Cắt bỏ thực quản có hay không kèm các tạng khác, tạo hình ngay</v>
          </cell>
          <cell r="H3841" t="str">
            <v>03.2647.0446</v>
          </cell>
        </row>
        <row r="3842">
          <cell r="G3842" t="str">
            <v>Cắt bỏ u thực quản, cắt tạo hình dạ dày - miệng nối thực quản dạ dày (Phẫu thuật Lewis-Santy hoặc phẫu thuật Akiyama)</v>
          </cell>
          <cell r="H3842" t="str">
            <v>03.2648.0446</v>
          </cell>
        </row>
        <row r="3843">
          <cell r="G3843" t="str">
            <v>Cắt toàn bộ hạ họng - thực quản, tái tạo ống họng thực quản bằng dạ dày - ruột</v>
          </cell>
          <cell r="H3843" t="str">
            <v>03.2563.0446</v>
          </cell>
        </row>
        <row r="3844">
          <cell r="G3844" t="str">
            <v>Phẫu thuật điều trị hẹp thực quản</v>
          </cell>
          <cell r="H3844" t="str">
            <v>03.3273.0446</v>
          </cell>
        </row>
        <row r="3845">
          <cell r="G3845" t="str">
            <v>Phẫu thuật điều trị rò khí thực quản</v>
          </cell>
          <cell r="H3845" t="str">
            <v>03.3274.0446</v>
          </cell>
        </row>
        <row r="3846">
          <cell r="G3846" t="str">
            <v>Phẫu thuật điều trị rò thực quản</v>
          </cell>
          <cell r="H3846" t="str">
            <v>03.3275.0446</v>
          </cell>
        </row>
        <row r="3847">
          <cell r="G3847" t="str">
            <v>Phẫu thuật nối thực quản ngay trong điều trị teo thực quản</v>
          </cell>
          <cell r="H3847" t="str">
            <v>03.3269.0446</v>
          </cell>
        </row>
        <row r="3848">
          <cell r="G3848" t="str">
            <v>Phẫu thuật tạo hình thực quản bằng dạ dày/đại tràng</v>
          </cell>
          <cell r="H3848" t="str">
            <v>03.3270.0446</v>
          </cell>
        </row>
        <row r="3849">
          <cell r="G3849" t="str">
            <v>Tạo hình tại chỗ sẹo hẹp thực quản đường cổ</v>
          </cell>
          <cell r="H3849" t="str">
            <v>10.0449.0446</v>
          </cell>
        </row>
        <row r="3850">
          <cell r="G3850" t="str">
            <v>Tạo hình thực quản bằng dạ dày không cắt thực quản</v>
          </cell>
          <cell r="H3850" t="str">
            <v>10.0440.0446</v>
          </cell>
        </row>
        <row r="3851">
          <cell r="G3851" t="str">
            <v>Tạo hình thực quản bằng đại tràng không cắt thực quản</v>
          </cell>
          <cell r="H3851" t="str">
            <v>10.0441.0446</v>
          </cell>
        </row>
        <row r="3852">
          <cell r="G3852" t="str">
            <v>Cắt bỏ thực quản có hay không kèm các tạng khác, tạo hình ngay</v>
          </cell>
          <cell r="H3852" t="str">
            <v>12.0197.0446</v>
          </cell>
        </row>
        <row r="3853">
          <cell r="G3853" t="str">
            <v>Cắt bỏ thực quản ngực, tạo hình thực quản bàng ống dạ dày (Phẫu thuật Lewis-Santy hoặc phẫu thuật Akiyama)</v>
          </cell>
          <cell r="H3853" t="str">
            <v>12.0198.0446</v>
          </cell>
        </row>
        <row r="3854">
          <cell r="G3854" t="str">
            <v>Cắt toàn bộ hạ họng - thực quản, tái tạo ống họng thực quản bằng dạ dày - ruột</v>
          </cell>
          <cell r="H3854" t="str">
            <v>12.0119.0446</v>
          </cell>
        </row>
        <row r="3855">
          <cell r="G3855" t="str">
            <v>Tạo hình thực quản (do ung thư &amp; bệnh lành tính)</v>
          </cell>
          <cell r="H3855" t="str">
            <v>12.0196.0446</v>
          </cell>
        </row>
        <row r="3856">
          <cell r="G3856" t="str">
            <v>Phẫu thuật nội soi điều trị thực quản đôi</v>
          </cell>
          <cell r="H3856" t="str">
            <v>03.3974.0447</v>
          </cell>
        </row>
        <row r="3857">
          <cell r="G3857" t="str">
            <v>Phẫu thuật nội soi lồng ngực điều trị rò khí - thực quản</v>
          </cell>
          <cell r="H3857" t="str">
            <v>03.3980.0447</v>
          </cell>
        </row>
        <row r="3858">
          <cell r="G3858" t="str">
            <v>Phẫu thuật nội soi tạo hình thực quản bằng dạ dày</v>
          </cell>
          <cell r="H3858" t="str">
            <v>03.4001.0447</v>
          </cell>
        </row>
        <row r="3859">
          <cell r="G3859" t="str">
            <v>Phẫu thuật nội soi tạo hình thực quản bằng đại tràng</v>
          </cell>
          <cell r="H3859" t="str">
            <v>03.4002.0447</v>
          </cell>
        </row>
        <row r="3860">
          <cell r="G3860" t="str">
            <v>Phẫu thuật nội soi điều trị teo thực quản bẩm sinh</v>
          </cell>
          <cell r="H3860" t="str">
            <v>27.0131.0447</v>
          </cell>
        </row>
        <row r="3861">
          <cell r="G3861" t="str">
            <v>Phẫu thuật nội soi tạo hình thực quản bằng dạ dày</v>
          </cell>
          <cell r="H3861" t="str">
            <v>27.0138.0447</v>
          </cell>
        </row>
        <row r="3862">
          <cell r="G3862" t="str">
            <v>Phẫu thuật nội soi tạo hình thực quản bằng đại tràng</v>
          </cell>
          <cell r="H3862" t="str">
            <v>27.0139.0447</v>
          </cell>
        </row>
        <row r="3863">
          <cell r="G3863" t="str">
            <v>Cắt 2/3 dạ dày do loét, viêm, u lành</v>
          </cell>
          <cell r="H3863" t="str">
            <v>03.3284.0448</v>
          </cell>
        </row>
        <row r="3864">
          <cell r="G3864" t="str">
            <v>Cắt 2/3 dạ dày do ung thư</v>
          </cell>
          <cell r="H3864" t="str">
            <v>03.2660.0448</v>
          </cell>
        </row>
        <row r="3865">
          <cell r="G3865" t="str">
            <v>Cắt 3/4 dạ dày do u do ung thư</v>
          </cell>
          <cell r="H3865" t="str">
            <v>03.2650.0448</v>
          </cell>
        </row>
        <row r="3866">
          <cell r="G3866" t="str">
            <v>Cắt bán phần dạ dày cực dưới do ung thư kèm vét hạch hệ thống</v>
          </cell>
          <cell r="H3866" t="str">
            <v>03.2661.0448</v>
          </cell>
        </row>
        <row r="3867">
          <cell r="G3867" t="str">
            <v>Phẫu thuật cắt 3/4 dạ dày</v>
          </cell>
          <cell r="H3867" t="str">
            <v>03.3285.0448</v>
          </cell>
        </row>
        <row r="3868">
          <cell r="G3868" t="str">
            <v>Phẫu thuật điều trị dạ dày đôi</v>
          </cell>
          <cell r="H3868" t="str">
            <v>03.3294.0448</v>
          </cell>
        </row>
        <row r="3869">
          <cell r="G3869" t="str">
            <v>Cắt bán phần hoặc gần toàn bộ dạ dày cực dưới do ung thư kèm vét hạch hệ thống Di hoặc D2</v>
          </cell>
          <cell r="H3869" t="str">
            <v>12.0200.0448</v>
          </cell>
        </row>
        <row r="3870">
          <cell r="G3870" t="str">
            <v>Cắt lại dạ dày do ung thư</v>
          </cell>
          <cell r="H3870" t="str">
            <v>03.2652.0449</v>
          </cell>
        </row>
        <row r="3871">
          <cell r="G3871" t="str">
            <v>Cắt toàn bộ dạ dày do ung thư</v>
          </cell>
          <cell r="H3871" t="str">
            <v>03.2651.0449</v>
          </cell>
        </row>
        <row r="3872">
          <cell r="G3872" t="str">
            <v>Cắt toàn bộ dạ dày do ung thư tạo hình bằng đoạn ruột non</v>
          </cell>
          <cell r="H3872" t="str">
            <v>03.2653.0449</v>
          </cell>
        </row>
        <row r="3873">
          <cell r="G3873" t="str">
            <v>Phẫu thuật cắt lại dạ dày do bệnh lành tính</v>
          </cell>
          <cell r="H3873" t="str">
            <v>03.3286.0449</v>
          </cell>
        </row>
        <row r="3874">
          <cell r="G3874" t="str">
            <v>Phẫu thuật cắt toàn bộ dạ dày lần đầu hoặc mổ lại</v>
          </cell>
          <cell r="H3874" t="str">
            <v>03.3279.0449</v>
          </cell>
        </row>
        <row r="3875">
          <cell r="G3875" t="str">
            <v>Phẫu thuật cắt toàn bộ dạ dày, tạo hình dạ dày bằng đoạn ruột non</v>
          </cell>
          <cell r="H3875" t="str">
            <v>03.3280.0449</v>
          </cell>
        </row>
        <row r="3876">
          <cell r="G3876" t="str">
            <v>Cắt đoạn dạ dày</v>
          </cell>
          <cell r="H3876" t="str">
            <v>10.0455.0448</v>
          </cell>
        </row>
        <row r="3877">
          <cell r="G3877" t="str">
            <v>Cắt đoạn dạ dày và mạc nối lớn</v>
          </cell>
          <cell r="H3877" t="str">
            <v>10.0456.0448</v>
          </cell>
        </row>
        <row r="3878">
          <cell r="G3878" t="str">
            <v>Cắt lại dạ dày</v>
          </cell>
          <cell r="H3878" t="str">
            <v>10.0458.0449</v>
          </cell>
        </row>
        <row r="3879">
          <cell r="G3879" t="str">
            <v>Cắt toàn bộ dạ dày</v>
          </cell>
          <cell r="H3879" t="str">
            <v>10.0457.0449</v>
          </cell>
        </row>
        <row r="3880">
          <cell r="G3880" t="str">
            <v>Cắt dạ dày do ung thư</v>
          </cell>
          <cell r="H3880" t="str">
            <v>12.0199.0449</v>
          </cell>
        </row>
        <row r="3881">
          <cell r="G3881" t="str">
            <v>Cắt toàn bộ dạ dày do ung thư tạo hình bằng đoạn ruột non</v>
          </cell>
          <cell r="H3881" t="str">
            <v>12.0202.0449</v>
          </cell>
        </row>
        <row r="3882">
          <cell r="G3882" t="str">
            <v>Cắt toàn bộ dạ dày do ung thư và vét hạch hệ thống</v>
          </cell>
          <cell r="H3882" t="str">
            <v>12.0201.0449</v>
          </cell>
        </row>
        <row r="3883">
          <cell r="G3883" t="str">
            <v>Phẫu thuật nội soi cắt 2/3 dạ dày</v>
          </cell>
          <cell r="H3883" t="str">
            <v>03.4032.0450</v>
          </cell>
        </row>
        <row r="3884">
          <cell r="G3884" t="str">
            <v>Phẫu thuật nội soi cắt 3/4 dạ dày</v>
          </cell>
          <cell r="H3884" t="str">
            <v>03.4033.0450</v>
          </cell>
        </row>
        <row r="3885">
          <cell r="G3885" t="str">
            <v>Phẫu thuật nội soi cắt bán phần dạ dày cực dưới do ung thư kèm vét hạch hệ thống</v>
          </cell>
          <cell r="H3885" t="str">
            <v>03.4034.0450</v>
          </cell>
        </row>
        <row r="3886">
          <cell r="G3886" t="str">
            <v>Phẫu thuật nội soi cắt toàn bộ dạ dày</v>
          </cell>
          <cell r="H3886" t="str">
            <v>03.4031.0450</v>
          </cell>
        </row>
        <row r="3887">
          <cell r="G3887" t="str">
            <v>Phẫu thuật nội soi cắt toàn bộ dạ dày, vét hạch hệ thống</v>
          </cell>
          <cell r="H3887" t="str">
            <v>03.4035.0450</v>
          </cell>
        </row>
        <row r="3888">
          <cell r="G3888" t="str">
            <v>Phẫu thuật nội soi điều trị ống tiêu hóa đôi (dạ dày, ruột)</v>
          </cell>
          <cell r="H3888" t="str">
            <v>03.4003.0450</v>
          </cell>
        </row>
        <row r="3889">
          <cell r="G3889" t="str">
            <v>Phẫu thuật nội soi điều trị xoắn dạ dày có kèm cắt dạ dày</v>
          </cell>
          <cell r="H3889" t="str">
            <v>03.4030.0450</v>
          </cell>
        </row>
        <row r="3890">
          <cell r="G3890" t="str">
            <v>Phẫu thuật nội soi cắt 2/3 dạ dày</v>
          </cell>
          <cell r="H3890" t="str">
            <v>27.0155.0450</v>
          </cell>
        </row>
        <row r="3891">
          <cell r="G3891" t="str">
            <v>Phẫu thuật nội soi cắt 3/4 dạ dày</v>
          </cell>
          <cell r="H3891" t="str">
            <v>27.0156.0450</v>
          </cell>
        </row>
        <row r="3892">
          <cell r="G3892" t="str">
            <v>Phẫu thuật nội soi cắt bán phần dưới dạ dày + nạo hạch D1</v>
          </cell>
          <cell r="H3892" t="str">
            <v>27.0159.0450</v>
          </cell>
        </row>
        <row r="3893">
          <cell r="G3893" t="str">
            <v>Phẫu thuật nội soi cắt bán phần dưới dạ dày + nạo hạch D1α</v>
          </cell>
          <cell r="H3893" t="str">
            <v>27.0160.0450</v>
          </cell>
        </row>
        <row r="3894">
          <cell r="G3894" t="str">
            <v>Phẫu thuật nội soi cắt bán phần dưới dạ dày + nạo hạch D1β</v>
          </cell>
          <cell r="H3894" t="str">
            <v>27.0161.0450</v>
          </cell>
        </row>
        <row r="3895">
          <cell r="G3895" t="str">
            <v>Phẫu thuật nội soi cắt bán phần dưới dạ dày + nạo hạch D2</v>
          </cell>
          <cell r="H3895" t="str">
            <v>27.0162.0450</v>
          </cell>
        </row>
        <row r="3896">
          <cell r="G3896" t="str">
            <v>Phẫu thuật nội soi cắt bán phần dưới dạ dày + nạo hạch D3</v>
          </cell>
          <cell r="H3896" t="str">
            <v>27.0163.0450</v>
          </cell>
        </row>
        <row r="3897">
          <cell r="G3897" t="str">
            <v>Phẫu thuật nội soi cắt dạ dày hình ống</v>
          </cell>
          <cell r="H3897" t="str">
            <v>27.0309.0450</v>
          </cell>
        </row>
        <row r="3898">
          <cell r="G3898" t="str">
            <v>Phẫu thuật nội soi cắt dạ dày không điển hình</v>
          </cell>
          <cell r="H3898" t="str">
            <v>27.0154.0450</v>
          </cell>
        </row>
        <row r="3899">
          <cell r="G3899" t="str">
            <v>Phẫu thuật nội soi cắt toàn bộ dạ dày</v>
          </cell>
          <cell r="H3899" t="str">
            <v>27.0157.0450</v>
          </cell>
        </row>
        <row r="3900">
          <cell r="G3900" t="str">
            <v>Phẫu thuật nội soi cắt toàn bộ dạ dày + cắt lách</v>
          </cell>
          <cell r="H3900" t="str">
            <v>27.0158.0450</v>
          </cell>
        </row>
        <row r="3901">
          <cell r="G3901" t="str">
            <v>Phẫu thuật nội soi cắt toàn bộ dạ dày + cắt lách + nạo hạch D2</v>
          </cell>
          <cell r="H3901" t="str">
            <v>27.0165.0450</v>
          </cell>
        </row>
        <row r="3902">
          <cell r="G3902" t="str">
            <v>Phẫu thuật nội soi cắt toàn bộ dạ dày + nạo hạch D2</v>
          </cell>
          <cell r="H3902" t="str">
            <v>27.0164.0450</v>
          </cell>
        </row>
        <row r="3903">
          <cell r="G3903" t="str">
            <v>Phẫu thuật nội soi điều trị xoắn dạ dày có kèm cắt dạ dày</v>
          </cell>
          <cell r="H3903" t="str">
            <v>27.0151.0450</v>
          </cell>
        </row>
        <row r="3904">
          <cell r="G3904" t="str">
            <v>Phẫu thuật nội soi điều trị thủng tạng rỗng (trong chấn thương bụng)</v>
          </cell>
          <cell r="H3904" t="str">
            <v>03.4076.0451</v>
          </cell>
        </row>
        <row r="3905">
          <cell r="G3905" t="str">
            <v>Phẫu thuật nội soi khâu thủng dạ dày</v>
          </cell>
          <cell r="H3905" t="str">
            <v>03.4068.0451</v>
          </cell>
        </row>
        <row r="3906">
          <cell r="G3906" t="str">
            <v>Phẫu thuật nội soi viêm phúc mạc ruột thừa</v>
          </cell>
          <cell r="H3906" t="str">
            <v>03.4078.0451</v>
          </cell>
        </row>
        <row r="3907">
          <cell r="G3907" t="str">
            <v>Phẫu thuật nội soi khâu thủng dạ dày</v>
          </cell>
          <cell r="H3907" t="str">
            <v>27.0142.0451</v>
          </cell>
        </row>
        <row r="3908">
          <cell r="G3908" t="str">
            <v>Phẫu thuật nội soi khâu vết thương dạ dày</v>
          </cell>
          <cell r="H3908" t="str">
            <v>27.0144.0451</v>
          </cell>
        </row>
        <row r="3909">
          <cell r="G3909" t="str">
            <v>Phẫu thuật nội soi viêm phúc mạc do viêm ruột thừa</v>
          </cell>
          <cell r="H3909" t="str">
            <v>27.0191.0451</v>
          </cell>
        </row>
        <row r="3910">
          <cell r="G3910" t="str">
            <v>Phẫu thuật nội soi cắt dây thần kinh X</v>
          </cell>
          <cell r="H3910" t="str">
            <v>03.4027.0452</v>
          </cell>
        </row>
        <row r="3911">
          <cell r="G3911" t="str">
            <v>Phẫu thuật điều trị co thắt thực quản lan tỏa</v>
          </cell>
          <cell r="H3911" t="str">
            <v>10.0446.0452</v>
          </cell>
        </row>
        <row r="3912">
          <cell r="G3912" t="str">
            <v>Cắt túi thừa thực quản qua nội soi bụng</v>
          </cell>
          <cell r="H3912" t="str">
            <v>27.0130.0452</v>
          </cell>
        </row>
        <row r="3913">
          <cell r="G3913" t="str">
            <v>Cắt túi thừa thực quản qua nội soi ngực phải</v>
          </cell>
          <cell r="H3913" t="str">
            <v>27.0128.0452</v>
          </cell>
        </row>
        <row r="3914">
          <cell r="G3914" t="str">
            <v>Cắt túi thừa thực quản qua nội soi ngực trái</v>
          </cell>
          <cell r="H3914" t="str">
            <v>27.0129.0452</v>
          </cell>
        </row>
        <row r="3915">
          <cell r="G3915" t="str">
            <v>Cắt u lành thực quản nội soi ngực phải</v>
          </cell>
          <cell r="H3915" t="str">
            <v>27.0122.0452</v>
          </cell>
        </row>
        <row r="3916">
          <cell r="G3916" t="str">
            <v>Cắt u lành thực quản nội soi ngực trái</v>
          </cell>
          <cell r="H3916" t="str">
            <v>27.0123.0452</v>
          </cell>
        </row>
        <row r="3917">
          <cell r="G3917" t="str">
            <v>Phẫu thuật nội soi cắt - đốt hạch giao cảm cổ</v>
          </cell>
          <cell r="H3917" t="str">
            <v>27.0084.0452</v>
          </cell>
        </row>
        <row r="3918">
          <cell r="G3918" t="str">
            <v>Phẫu thuật nội soi cắt - đốt hạch giao cảm ngực</v>
          </cell>
          <cell r="H3918" t="str">
            <v>27.0083.0452</v>
          </cell>
        </row>
        <row r="3919">
          <cell r="G3919" t="str">
            <v>Phẫu thuật nội soi cắt - đốt hạch giao cảm thắt lưng</v>
          </cell>
          <cell r="H3919" t="str">
            <v>27.0085.0452</v>
          </cell>
        </row>
        <row r="3920">
          <cell r="G3920" t="str">
            <v>Phẫu thuật nội soi cắt thần kinh X chọn lọc</v>
          </cell>
          <cell r="H3920" t="str">
            <v>27.0149.0452</v>
          </cell>
        </row>
        <row r="3921">
          <cell r="G3921" t="str">
            <v>Phẫu thuật nội soi cắt thần kinh X siêu chọn lọc</v>
          </cell>
          <cell r="H3921" t="str">
            <v>27.0150.0452</v>
          </cell>
        </row>
        <row r="3922">
          <cell r="G3922" t="str">
            <v>Phẫu thuật nội soi cắt thân thần kinh X</v>
          </cell>
          <cell r="H3922" t="str">
            <v>27.0148.0452</v>
          </cell>
        </row>
        <row r="3923">
          <cell r="G3923" t="str">
            <v>Phẫu thuật nội soi điều trị thoát vị khe hoành</v>
          </cell>
          <cell r="H3923" t="str">
            <v>27.0137.0452</v>
          </cell>
        </row>
        <row r="3924">
          <cell r="G3924" t="str">
            <v>Phẫu thuật nội soi khâu hẹp lỗ thực quản + tạo hình tâm vị kiểu Dor</v>
          </cell>
          <cell r="H3924" t="str">
            <v>27.0318.0452</v>
          </cell>
        </row>
        <row r="3925">
          <cell r="G3925" t="str">
            <v>Phẫu thuật nội soi khâu hẹp lỗ thực quản + tạo hình tâm vị kiểu Lortat - Jacob</v>
          </cell>
          <cell r="H3925" t="str">
            <v>27.0317.0452</v>
          </cell>
        </row>
        <row r="3926">
          <cell r="G3926" t="str">
            <v>Phẫu thuật nội soi khâu hẹp lỗ thực quản + tạo hình tâm vị kiểu Nissen</v>
          </cell>
          <cell r="H3926" t="str">
            <v>27.0320.0452</v>
          </cell>
        </row>
        <row r="3927">
          <cell r="G3927" t="str">
            <v>Phẫu thuật nội soi khâu hẹp lỗ thực quản + tạo hình tâm vị kiểu Toupet</v>
          </cell>
          <cell r="H3927" t="str">
            <v>27.0319.0452</v>
          </cell>
        </row>
        <row r="3928">
          <cell r="G3928" t="str">
            <v>Phẫu thuật nội soi khâu thủng đại tràng + hậu môn nhân tạo trên dòng</v>
          </cell>
          <cell r="H3928" t="str">
            <v>27.0208.0452</v>
          </cell>
        </row>
        <row r="3929">
          <cell r="G3929" t="str">
            <v>Phẫu thuật nội soi khâu thủng trực tràng + hậu môn nhân tạo</v>
          </cell>
          <cell r="H3929" t="str">
            <v>27.0228.0452</v>
          </cell>
        </row>
        <row r="3930">
          <cell r="G3930" t="str">
            <v>Phẫu thuật nội soi khâu vết thương đại tràng + hậu môn nhân tạo</v>
          </cell>
          <cell r="H3930" t="str">
            <v>27.0209.0452</v>
          </cell>
        </row>
        <row r="3931">
          <cell r="G3931" t="str">
            <v>Phẫu thuật nội soi khâu vết thương trực tràng + hậu môn nhân tạo trên dòng</v>
          </cell>
          <cell r="H3931" t="str">
            <v>27.0230.0452</v>
          </cell>
        </row>
        <row r="3932">
          <cell r="G3932" t="str">
            <v>Phẫu thuật điều trị bệnh phình đại tràng bẩm sinh 1 thì</v>
          </cell>
          <cell r="H3932" t="str">
            <v>03.3323.0453</v>
          </cell>
        </row>
        <row r="3933">
          <cell r="G3933" t="str">
            <v>Cắt đoạn đại tràng</v>
          </cell>
          <cell r="H3933" t="str">
            <v>03.3320.0454</v>
          </cell>
        </row>
        <row r="3934">
          <cell r="G3934" t="str">
            <v>Cắt lại đại tràng</v>
          </cell>
          <cell r="H3934" t="str">
            <v>03.3319.0454</v>
          </cell>
        </row>
        <row r="3935">
          <cell r="G3935" t="str">
            <v>Cắt lại đại tràng do ung thư</v>
          </cell>
          <cell r="H3935" t="str">
            <v>03.2655.0454</v>
          </cell>
        </row>
        <row r="3936">
          <cell r="G3936" t="str">
            <v>Cắt một nửa đại tràng phải, trái</v>
          </cell>
          <cell r="H3936" t="str">
            <v>03.2664.0454</v>
          </cell>
        </row>
        <row r="3937">
          <cell r="G3937" t="str">
            <v>Cắt toàn bộ đại tràng do ung thư</v>
          </cell>
          <cell r="H3937" t="str">
            <v>03.2654.0454</v>
          </cell>
        </row>
        <row r="3938">
          <cell r="G3938" t="str">
            <v>Phẫu thuật cắt nửa đại tràng trái/phải</v>
          </cell>
          <cell r="H3938" t="str">
            <v>03.3322.0454</v>
          </cell>
        </row>
        <row r="3939">
          <cell r="G3939" t="str">
            <v>Phẫu thuật lại phình đại tràng bẩm sinh</v>
          </cell>
          <cell r="H3939" t="str">
            <v>03.3299.0454</v>
          </cell>
        </row>
        <row r="3940">
          <cell r="G3940" t="str">
            <v>Cắt đại tràng phải hoặc đại tràng trái nối ngay</v>
          </cell>
          <cell r="H3940" t="str">
            <v>10.0518.0454</v>
          </cell>
        </row>
        <row r="3941">
          <cell r="G3941" t="str">
            <v>Cắt đại tràng phải hoặc đại tràng trái, đóng đầu dưới, đưa đầu trên ra ngoài kiểu Hartmann</v>
          </cell>
          <cell r="H3941" t="str">
            <v>10.0520.0454</v>
          </cell>
        </row>
        <row r="3942">
          <cell r="G3942" t="str">
            <v>Cắt đại tràng phải hoặc đại tràng trái, đưa 2 đầu ruột ra ngoài</v>
          </cell>
          <cell r="H3942" t="str">
            <v>10.0519.0454</v>
          </cell>
        </row>
        <row r="3943">
          <cell r="G3943" t="str">
            <v>Cắt đoạn đại tràng nối ngay</v>
          </cell>
          <cell r="H3943" t="str">
            <v>10.0514.0454</v>
          </cell>
        </row>
        <row r="3944">
          <cell r="G3944" t="str">
            <v>Cắt đoạn đại tràng, đóng đầu dưới, đưa đầu trên ra ngoài ổ bụng kiểu Hartmann</v>
          </cell>
          <cell r="H3944" t="str">
            <v>10.0516.0454</v>
          </cell>
        </row>
        <row r="3945">
          <cell r="G3945" t="str">
            <v>Cắt đoạn đại tràng, đưa 2 đầu đại tràng ra ngoài</v>
          </cell>
          <cell r="H3945" t="str">
            <v>10.0515.0454</v>
          </cell>
        </row>
        <row r="3946">
          <cell r="G3946" t="str">
            <v>Cắt đoạn trực tràng nối ngay</v>
          </cell>
          <cell r="H3946" t="str">
            <v>10.0527.0454</v>
          </cell>
        </row>
        <row r="3947">
          <cell r="G3947" t="str">
            <v>Cắt đoạn trực tràng, cơ thắt trong bảo tồn cơ thắt ngoài đường tầng sinh môn</v>
          </cell>
          <cell r="H3947" t="str">
            <v>10.0531.0454</v>
          </cell>
        </row>
        <row r="3948">
          <cell r="G3948" t="str">
            <v>Cắt đoạn trực tràng, đóng đầu dưới đưa đầu trên ra ngoài kiểu Hartmann</v>
          </cell>
          <cell r="H3948" t="str">
            <v>10.0528.0454</v>
          </cell>
        </row>
        <row r="3949">
          <cell r="G3949" t="str">
            <v>Cắt đoạn trực tràng, miệng nối đại tràng - ống hậu môn</v>
          </cell>
          <cell r="H3949" t="str">
            <v>10.0530.0454</v>
          </cell>
        </row>
        <row r="3950">
          <cell r="G3950" t="str">
            <v>Cắt đoạn trực tràng, miệng nối đại trực tràng thấp</v>
          </cell>
          <cell r="H3950" t="str">
            <v>10.0529.0454</v>
          </cell>
        </row>
        <row r="3951">
          <cell r="G3951" t="str">
            <v>Cắt manh tràng và đoạn cuối hồi tràng</v>
          </cell>
          <cell r="H3951" t="str">
            <v>10.0517.0454</v>
          </cell>
        </row>
        <row r="3952">
          <cell r="G3952" t="str">
            <v>Cắt toàn bộ đại tràng, nối ngay ruột non - trực tràng</v>
          </cell>
          <cell r="H3952" t="str">
            <v>10.0521.0454</v>
          </cell>
        </row>
        <row r="3953">
          <cell r="G3953" t="str">
            <v>Cắt toàn bộ đại trực tràng, đưa hồi tràng ra làm hậu môn nhân tạo</v>
          </cell>
          <cell r="H3953" t="str">
            <v>10.0523.0454</v>
          </cell>
        </row>
        <row r="3954">
          <cell r="G3954" t="str">
            <v>Cắt toàn bộ đại trực tràng, nối ngay ruột non - ống hậu môn</v>
          </cell>
          <cell r="H3954" t="str">
            <v>10.0522.0454</v>
          </cell>
        </row>
        <row r="3955">
          <cell r="G3955" t="str">
            <v>Cắt lại đại tràng do ung thư</v>
          </cell>
          <cell r="H3955" t="str">
            <v>12.0206.0454</v>
          </cell>
        </row>
        <row r="3956">
          <cell r="G3956" t="str">
            <v>Phẫu thuật điều trị tắc ruột do dính/dây chằng không cắt nối ruột</v>
          </cell>
          <cell r="H3956" t="str">
            <v>03.3313.0455</v>
          </cell>
        </row>
        <row r="3957">
          <cell r="G3957" t="str">
            <v>Phẫu thuật điều trị xoắn ruột</v>
          </cell>
          <cell r="H3957" t="str">
            <v>03.3311.0455</v>
          </cell>
        </row>
        <row r="3958">
          <cell r="G3958" t="str">
            <v>Phẫu thuật điều trị xoắn trung tràng</v>
          </cell>
          <cell r="H3958" t="str">
            <v>03.3304.0455</v>
          </cell>
        </row>
        <row r="3959">
          <cell r="G3959" t="str">
            <v>Bóc bạch mạch quanh thận, điều trị bệnh đái dưỡng chấp</v>
          </cell>
          <cell r="H3959" t="str">
            <v>10.0300.0455</v>
          </cell>
        </row>
        <row r="3960">
          <cell r="G3960" t="str">
            <v>Cắt dây chằng, gỡ dính ruột</v>
          </cell>
          <cell r="H3960" t="str">
            <v>10.0481.0455</v>
          </cell>
        </row>
        <row r="3961">
          <cell r="G3961" t="str">
            <v>Cắt màng ngăn tá tràng</v>
          </cell>
          <cell r="H3961" t="str">
            <v>10.0478.0455</v>
          </cell>
        </row>
        <row r="3962">
          <cell r="G3962" t="str">
            <v>Cắt thần kinh X chọn lọc</v>
          </cell>
          <cell r="H3962" t="str">
            <v>10.0467.0455</v>
          </cell>
        </row>
        <row r="3963">
          <cell r="G3963" t="str">
            <v>Cắt thần kinh X siêu chọn lọc</v>
          </cell>
          <cell r="H3963" t="str">
            <v>10.0468.0455</v>
          </cell>
        </row>
        <row r="3964">
          <cell r="G3964" t="str">
            <v>Cắt thần kinh X toàn bộ</v>
          </cell>
          <cell r="H3964" t="str">
            <v>10.0466.0455</v>
          </cell>
        </row>
        <row r="3965">
          <cell r="G3965" t="str">
            <v>Cắt toàn bộ mạc treo trực tràng</v>
          </cell>
          <cell r="H3965" t="str">
            <v>10.0537.0455</v>
          </cell>
        </row>
        <row r="3966">
          <cell r="G3966" t="str">
            <v>Gỡ dính sau mổ lại</v>
          </cell>
          <cell r="H3966" t="str">
            <v>10.0491.0455</v>
          </cell>
        </row>
        <row r="3967">
          <cell r="G3967" t="str">
            <v>Phẫu thuật điều trị sa trực tràng đường bụng</v>
          </cell>
          <cell r="H3967" t="str">
            <v>10.0535.0455</v>
          </cell>
        </row>
        <row r="3968">
          <cell r="G3968" t="str">
            <v>Tháo lồng ruột non</v>
          </cell>
          <cell r="H3968" t="str">
            <v>10.0483.0455</v>
          </cell>
        </row>
        <row r="3969">
          <cell r="G3969" t="str">
            <v>Tháo xoắn ruột non</v>
          </cell>
          <cell r="H3969" t="str">
            <v>10.0482.0455</v>
          </cell>
        </row>
        <row r="3970">
          <cell r="G3970" t="str">
            <v>Phẫu thuật nội soi cắt dây dính hay dây chằng</v>
          </cell>
          <cell r="H3970" t="str">
            <v>27.0178.0455</v>
          </cell>
        </row>
        <row r="3971">
          <cell r="G3971" t="str">
            <v>Phẫu thuật nội soi gỡ dính ruột</v>
          </cell>
          <cell r="H3971" t="str">
            <v>27.0177.0455</v>
          </cell>
        </row>
        <row r="3972">
          <cell r="G3972" t="str">
            <v>Cắt túi thừa tá tràng</v>
          </cell>
          <cell r="H3972" t="str">
            <v>03.3290.0456</v>
          </cell>
        </row>
        <row r="3973">
          <cell r="G3973" t="str">
            <v>Đóng hậu môn nhân tạo</v>
          </cell>
          <cell r="H3973" t="str">
            <v>03.3321.0456</v>
          </cell>
        </row>
        <row r="3974">
          <cell r="G3974" t="str">
            <v>Nối dạ dày - ruột (omega hay Roux-en-Y)</v>
          </cell>
          <cell r="H3974" t="str">
            <v>03.3293.0456</v>
          </cell>
        </row>
        <row r="3975">
          <cell r="G3975" t="str">
            <v>Phẫu thuật cắt u nang mạc treo ruột có cắt nối ruột</v>
          </cell>
          <cell r="H3975" t="str">
            <v>03.3389.0456</v>
          </cell>
        </row>
        <row r="3976">
          <cell r="G3976" t="str">
            <v>Phẫu thuật điều trị còn ống rốn tràng, túi thừa Meckel không biến chứng</v>
          </cell>
          <cell r="H3976" t="str">
            <v>03.3305.0456</v>
          </cell>
        </row>
        <row r="3977">
          <cell r="G3977" t="str">
            <v>Phẫu thuật điều trị ruột đôi</v>
          </cell>
          <cell r="H3977" t="str">
            <v>03.3300.0456</v>
          </cell>
        </row>
        <row r="3978">
          <cell r="G3978" t="str">
            <v>Phẫu thuật điều trị tắc ruột do dính/dây chằng có cắt nối ruột</v>
          </cell>
          <cell r="H3978" t="str">
            <v>03.3314.0456</v>
          </cell>
        </row>
        <row r="3979">
          <cell r="G3979" t="str">
            <v>Phẫu thuật điều trị tắc ruột do viêm phúc mạc thai nhi</v>
          </cell>
          <cell r="H3979" t="str">
            <v>03.3308.0456</v>
          </cell>
        </row>
        <row r="3980">
          <cell r="G3980" t="str">
            <v>Phẫu thuật điều trị tắc ruột phân su</v>
          </cell>
          <cell r="H3980" t="str">
            <v>03.3307.0456</v>
          </cell>
        </row>
        <row r="3981">
          <cell r="G3981" t="str">
            <v>Phẫu thuật điều trị viêm/chảy máu túi thừa Meckel</v>
          </cell>
          <cell r="H3981" t="str">
            <v>03.3306.0456</v>
          </cell>
        </row>
        <row r="3982">
          <cell r="G3982" t="str">
            <v>Phẫu thuật sa trực tràng đường bụng hoặc đường tầng sinh môn, có cắt ruột</v>
          </cell>
          <cell r="H3982" t="str">
            <v>03.3342.0456</v>
          </cell>
        </row>
        <row r="3983">
          <cell r="G3983" t="str">
            <v>Nối tắt ruột non - đại tràng hoặc trực tràng</v>
          </cell>
          <cell r="H3983" t="str">
            <v>10.0494.0456</v>
          </cell>
        </row>
        <row r="3984">
          <cell r="G3984" t="str">
            <v>Nối tắt ruột non - ruột non</v>
          </cell>
          <cell r="H3984" t="str">
            <v>10.0495.0456</v>
          </cell>
        </row>
        <row r="3985">
          <cell r="G3985" t="str">
            <v>Cắt đại trực tràng nội soi, nối máy</v>
          </cell>
          <cell r="H3985" t="str">
            <v>03.4051.0457</v>
          </cell>
        </row>
        <row r="3986">
          <cell r="G3986" t="str">
            <v>Cắt đoạn đại tràng nội soi, nối tay</v>
          </cell>
          <cell r="H3986" t="str">
            <v>03.4050.0457</v>
          </cell>
        </row>
        <row r="3987">
          <cell r="G3987" t="str">
            <v>Phẫu thuật nội soi cắt cụt trực tràng đường bụng, đường tầng sinh môn</v>
          </cell>
          <cell r="H3987" t="str">
            <v>03.4038.0457</v>
          </cell>
        </row>
        <row r="3988">
          <cell r="G3988" t="str">
            <v>Phẫu thuật nội soi cắt đại tràng chậu hông điều trị sa đại tràng chậu hông (Sigmoidocele)</v>
          </cell>
          <cell r="H3988" t="str">
            <v>03.4054.0457</v>
          </cell>
        </row>
        <row r="3989">
          <cell r="G3989" t="str">
            <v>Phẫu thuật nội soi cắt đoạn đại tràng</v>
          </cell>
          <cell r="H3989" t="str">
            <v>03.4040.0457</v>
          </cell>
        </row>
        <row r="3990">
          <cell r="G3990" t="str">
            <v>Phẫu thuật nội soi cắt đoạn đại tràng ngang, đại tràng sigma nối ngay</v>
          </cell>
          <cell r="H3990" t="str">
            <v>03.4041.0457</v>
          </cell>
        </row>
        <row r="3991">
          <cell r="G3991" t="str">
            <v>Phẫu thuật nội soi cắt một nửa đại tràng phải hoặc trái</v>
          </cell>
          <cell r="H3991" t="str">
            <v>03.4042.0457</v>
          </cell>
        </row>
        <row r="3992">
          <cell r="G3992" t="str">
            <v>Phẫu thuật nội soi cắt ruột non</v>
          </cell>
          <cell r="H3992" t="str">
            <v>03.4080.0457</v>
          </cell>
        </row>
        <row r="3993">
          <cell r="G3993" t="str">
            <v>Phẫu thuật nội soi cắt toàn bộ đại tràng</v>
          </cell>
          <cell r="H3993" t="str">
            <v>03.4036.0457</v>
          </cell>
        </row>
        <row r="3994">
          <cell r="G3994" t="str">
            <v>Phẫu thuật nội soi cắt trực tràng + bảo tồn cơ thắt</v>
          </cell>
          <cell r="H3994" t="str">
            <v>03.4061.0457</v>
          </cell>
        </row>
        <row r="3995">
          <cell r="G3995" t="str">
            <v>Phẫu thuật nội soi cắt trực tràng + tầng sinh môn (PT milor)</v>
          </cell>
          <cell r="H3995" t="str">
            <v>03.4056.0457</v>
          </cell>
        </row>
        <row r="3996">
          <cell r="G3996" t="str">
            <v>Phẫu thuật nội soi cắt trực tràng cao</v>
          </cell>
          <cell r="H3996" t="str">
            <v>03.4055.0457</v>
          </cell>
        </row>
        <row r="3997">
          <cell r="G3997" t="str">
            <v>Phẫu thuật nội soi cắt trực tràng giữ lại cơ tròn</v>
          </cell>
          <cell r="H3997" t="str">
            <v>03.4039.0457</v>
          </cell>
        </row>
        <row r="3998">
          <cell r="G3998" t="str">
            <v>Phẫu thuật nội soi cắt trực tràng nối máy qua nội soi ổ bụng</v>
          </cell>
          <cell r="H3998" t="str">
            <v>03.4059.0457</v>
          </cell>
        </row>
        <row r="3999">
          <cell r="G3999" t="str">
            <v>Phẫu thuật nội soi cắt túi thừa Meckel</v>
          </cell>
          <cell r="H3999" t="str">
            <v>03.4079.0457</v>
          </cell>
        </row>
        <row r="4000">
          <cell r="G4000" t="str">
            <v>Phẫu thuật nội soi cắt u mạc treo có cắt ruột</v>
          </cell>
          <cell r="H4000" t="str">
            <v>03.4045.0457</v>
          </cell>
        </row>
        <row r="4001">
          <cell r="G4001" t="str">
            <v>Phẫu thuật nội soi điều trị lồng ruột</v>
          </cell>
          <cell r="H4001" t="str">
            <v>03.4009.0457</v>
          </cell>
        </row>
        <row r="4002">
          <cell r="G4002" t="str">
            <v>Phẫu thuật nội soi điều trị tắc ruột phân su</v>
          </cell>
          <cell r="H4002" t="str">
            <v>03.4007.0457</v>
          </cell>
        </row>
        <row r="4003">
          <cell r="G4003" t="str">
            <v>Phẫu thuật nội soi điều trị tắc tá tràng</v>
          </cell>
          <cell r="H4003" t="str">
            <v>03.4004.0457</v>
          </cell>
        </row>
        <row r="4004">
          <cell r="G4004" t="str">
            <v>Phẫu thuật nội soi điều trị xoắn trung tràng</v>
          </cell>
          <cell r="H4004" t="str">
            <v>03.4005.0457</v>
          </cell>
        </row>
        <row r="4005">
          <cell r="G4005" t="str">
            <v>Phẫu thuật nội soi lỗ thủng ruột do bệnh lý hoặc vết thương bụng</v>
          </cell>
          <cell r="H4005" t="str">
            <v>03.4075.0457</v>
          </cell>
        </row>
        <row r="4006">
          <cell r="G4006" t="str">
            <v>Phẫu thuật nội soi phình đại tràng bẩm sinh trẻ lớn</v>
          </cell>
          <cell r="H4006" t="str">
            <v>03.4048.0457</v>
          </cell>
        </row>
        <row r="4007">
          <cell r="G4007" t="str">
            <v>Phẫu thuật nội soi phình đại tràng bẩm sinh trẻ sơ sinh</v>
          </cell>
          <cell r="H4007" t="str">
            <v>03.4049.0457</v>
          </cell>
        </row>
        <row r="4008">
          <cell r="G4008" t="str">
            <v>Phẫu thuật nội soi tắc ruột do dây chằng</v>
          </cell>
          <cell r="H4008" t="str">
            <v>03.4077.0457</v>
          </cell>
        </row>
        <row r="4009">
          <cell r="G4009" t="str">
            <v>Phẫu thuật nội soi u bóng trực tràng/dị dạng hậu môn</v>
          </cell>
          <cell r="H4009" t="str">
            <v>03.4057.0457</v>
          </cell>
        </row>
        <row r="4010">
          <cell r="G4010" t="str">
            <v>Phẫu thuật nôi soi vỡ đại tràng</v>
          </cell>
          <cell r="H4010" t="str">
            <v>03.4052.0457</v>
          </cell>
        </row>
        <row r="4011">
          <cell r="G4011" t="str">
            <v>Phẫu thuật nội soi vỡ ruột trong chấn thương bụng kín</v>
          </cell>
          <cell r="H4011" t="str">
            <v>03.4074.0457</v>
          </cell>
        </row>
        <row r="4012">
          <cell r="G4012" t="str">
            <v>Cắt thực quản đôi dạng nang qua nội soi bụng</v>
          </cell>
          <cell r="H4012" t="str">
            <v>27.0127.0457</v>
          </cell>
        </row>
        <row r="4013">
          <cell r="G4013" t="str">
            <v>Cắt thực quản đôi dạng nang qua nội soi ngực phải</v>
          </cell>
          <cell r="H4013" t="str">
            <v>27.0125.0457</v>
          </cell>
        </row>
        <row r="4014">
          <cell r="G4014" t="str">
            <v>Cắt thực quản đôi dạng nang qua nội soi ngực trái</v>
          </cell>
          <cell r="H4014" t="str">
            <v>27.0126.0457</v>
          </cell>
        </row>
        <row r="4015">
          <cell r="G4015" t="str">
            <v>Cắt u lành thực quản nội soi bụng</v>
          </cell>
          <cell r="H4015" t="str">
            <v>27.0124.0457</v>
          </cell>
        </row>
        <row r="4016">
          <cell r="G4016" t="str">
            <v>Phẫu thuật nội soi cắt đại tràng chậu hông</v>
          </cell>
          <cell r="H4016" t="str">
            <v>27.0201.0457</v>
          </cell>
        </row>
        <row r="4017">
          <cell r="G4017" t="str">
            <v>Phẫu thuật nội soi cắt đại tràng ngang</v>
          </cell>
          <cell r="H4017" t="str">
            <v>27.0197.0457</v>
          </cell>
        </row>
        <row r="4018">
          <cell r="G4018" t="str">
            <v>Phẫu thuật nội soi cắt đại tràng phải</v>
          </cell>
          <cell r="H4018" t="str">
            <v>27.0193.0457</v>
          </cell>
        </row>
        <row r="4019">
          <cell r="G4019" t="str">
            <v>Phẫu thuật nội soi cắt đại tràng phải mở rộng</v>
          </cell>
          <cell r="H4019" t="str">
            <v>27.0195.0457</v>
          </cell>
        </row>
        <row r="4020">
          <cell r="G4020" t="str">
            <v>Phẫu thuật nội soi cắt đại tràng trái</v>
          </cell>
          <cell r="H4020" t="str">
            <v>27.0199.0457</v>
          </cell>
        </row>
        <row r="4021">
          <cell r="G4021" t="str">
            <v>Phẫu thuật nội soi cắt đoạn đại tràng</v>
          </cell>
          <cell r="H4021" t="str">
            <v>27.0205.0457</v>
          </cell>
        </row>
        <row r="4022">
          <cell r="G4022" t="str">
            <v>Phẫu thuật nội soi cắt đoạn đại trực tràng</v>
          </cell>
          <cell r="H4022" t="str">
            <v>27.0215.0457</v>
          </cell>
        </row>
        <row r="4023">
          <cell r="G4023" t="str">
            <v>Phẫu thuật nội soi cắt đoạn ruột non</v>
          </cell>
          <cell r="H4023" t="str">
            <v>27.0185.0457</v>
          </cell>
        </row>
        <row r="4024">
          <cell r="G4024" t="str">
            <v>Phẫu thuật nội soi cắt đoạn tá tràng</v>
          </cell>
          <cell r="H4024" t="str">
            <v>27.0171.0457</v>
          </cell>
        </row>
        <row r="4025">
          <cell r="G4025" t="str">
            <v>Phẫu thuật nội soi cắt đoạn trực tràng trong điều trị sa trực tràng</v>
          </cell>
          <cell r="H4025" t="str">
            <v>27.0233.0457</v>
          </cell>
        </row>
        <row r="4026">
          <cell r="G4026" t="str">
            <v>Phẫu thuật nội soi cắt gần toàn bộ ruột non</v>
          </cell>
          <cell r="H4026" t="str">
            <v>27.0186.0457</v>
          </cell>
        </row>
        <row r="4027">
          <cell r="G4027" t="str">
            <v>Phẫu thuật nội soi cắt manh tràng</v>
          </cell>
          <cell r="H4027" t="str">
            <v>27.0192.0457</v>
          </cell>
        </row>
        <row r="4028">
          <cell r="G4028" t="str">
            <v>Phẫu thuật nội soi cắt toàn bộ đại tràng</v>
          </cell>
          <cell r="H4028" t="str">
            <v>27.0203.0457</v>
          </cell>
        </row>
        <row r="4029">
          <cell r="G4029" t="str">
            <v>Phẫu thuật nội soi cắt trực tràng thấp</v>
          </cell>
          <cell r="H4029" t="str">
            <v>27.0217.0457</v>
          </cell>
        </row>
        <row r="4030">
          <cell r="G4030" t="str">
            <v>Phẫu thuật nội soi cắt trực tràng, đóng mỏm cụt trực tràng, mở hậu môn nhân tạo</v>
          </cell>
          <cell r="H4030" t="str">
            <v>27.0223.0457</v>
          </cell>
        </row>
        <row r="4031">
          <cell r="G4031" t="str">
            <v>Phẫu thuật nội soi cắt trực tràng, nối đại tràng - ống hậu môn</v>
          </cell>
          <cell r="H4031" t="str">
            <v>27.0219.0457</v>
          </cell>
        </row>
        <row r="4032">
          <cell r="G4032" t="str">
            <v>Phẫu thuật nội soi cắt trực tràng, ống hậu môn ngả bụng và tầng sinh môn</v>
          </cell>
          <cell r="H4032" t="str">
            <v>27.0221.0457</v>
          </cell>
        </row>
        <row r="4033">
          <cell r="G4033" t="str">
            <v>Phẫu thuật nội soi cắt túi thừa Meckel</v>
          </cell>
          <cell r="H4033" t="str">
            <v>27.0184.0457</v>
          </cell>
        </row>
        <row r="4034">
          <cell r="G4034" t="str">
            <v>Phẫu thuật nội soi cắt u mạc treo ruột + cắt đoạn ruột non</v>
          </cell>
          <cell r="H4034" t="str">
            <v>27.0305.0457</v>
          </cell>
        </row>
        <row r="4035">
          <cell r="G4035" t="str">
            <v>Phẫu thuật nội soi Điều trị Megacolon (phẫu thuật Soave đường hậu môn một thì)</v>
          </cell>
          <cell r="H4035" t="str">
            <v>27.0213.0457</v>
          </cell>
        </row>
        <row r="4036">
          <cell r="G4036" t="str">
            <v>Phẫu thuật nội soi đóng hậu môn nhân tạo</v>
          </cell>
          <cell r="H4036" t="str">
            <v>27.0214.0457</v>
          </cell>
        </row>
        <row r="4037">
          <cell r="G4037" t="str">
            <v>Phẫu thuật nội soi hạ bóng trực tràng + tạo hình hậu môn một thì</v>
          </cell>
          <cell r="H4037" t="str">
            <v>27.0232.0457</v>
          </cell>
        </row>
        <row r="4038">
          <cell r="G4038" t="str">
            <v>Phẫu thuật nội soi khâu thủng dạ dày + nối dạ dày - hỗng tràng</v>
          </cell>
          <cell r="H4038" t="str">
            <v>27.0143.0457</v>
          </cell>
        </row>
        <row r="4039">
          <cell r="G4039" t="str">
            <v>Phẫu thuật nội soi khâu thủng ruột non + đưa ruột non ra da trên dòng</v>
          </cell>
          <cell r="H4039" t="str">
            <v>27.0174.0457</v>
          </cell>
        </row>
        <row r="4040">
          <cell r="G4040" t="str">
            <v>Phẫu thuật nội soi khâu thủng tá tràng + nối dạ dày - hỗng tràng</v>
          </cell>
          <cell r="H4040" t="str">
            <v>27.0168.0457</v>
          </cell>
        </row>
        <row r="4041">
          <cell r="G4041" t="str">
            <v>Phẫu thuật nội soi khâu vết thương dạ dày + nối dạ dày - hỗng tràng</v>
          </cell>
          <cell r="H4041" t="str">
            <v>27.0145.0457</v>
          </cell>
        </row>
        <row r="4042">
          <cell r="G4042" t="str">
            <v>Phẫu thuật nội soi khâu vết thương tá tràng + nối dạ dày - hỗng tràng</v>
          </cell>
          <cell r="H4042" t="str">
            <v>27.0169.0457</v>
          </cell>
        </row>
        <row r="4043">
          <cell r="G4043" t="str">
            <v>Phẫu thuật nội soi nối dạ dày - hỗng tràng</v>
          </cell>
          <cell r="H4043" t="str">
            <v>27.0152.0457</v>
          </cell>
        </row>
        <row r="4044">
          <cell r="G4044" t="str">
            <v>Phẫu thuật nội soi nối dạ dày - hỗng tràng, nối túi mật - hỗng tràng</v>
          </cell>
          <cell r="H4044" t="str">
            <v>27.0153.0457</v>
          </cell>
        </row>
        <row r="4045">
          <cell r="G4045" t="str">
            <v>Phẫu thuật nội soi nối tắt dạ dày - hỗng tràng</v>
          </cell>
          <cell r="H4045" t="str">
            <v>27.0310.0457</v>
          </cell>
        </row>
        <row r="4046">
          <cell r="G4046" t="str">
            <v>Phẫu thuật nội soi nối tắt đại tràng - đại tràng</v>
          </cell>
          <cell r="H4046" t="str">
            <v>27.0211.0457</v>
          </cell>
        </row>
        <row r="4047">
          <cell r="G4047" t="str">
            <v>Phẫu thuật nội soi nối tắt hồi tràng - đại tràng ngang</v>
          </cell>
          <cell r="H4047" t="str">
            <v>27.0210.0457</v>
          </cell>
        </row>
        <row r="4048">
          <cell r="G4048" t="str">
            <v>Phẫu thuật nội soi nối tắt ruột non - ruột non</v>
          </cell>
          <cell r="H4048" t="str">
            <v>27.0176.0457</v>
          </cell>
        </row>
        <row r="4049">
          <cell r="G4049" t="str">
            <v>Cắt đoạn ruột non</v>
          </cell>
          <cell r="H4049" t="str">
            <v>03.3331.0458</v>
          </cell>
        </row>
        <row r="4050">
          <cell r="G4050" t="str">
            <v>Cắt đoạn ruột non do u</v>
          </cell>
          <cell r="H4050" t="str">
            <v>03.2670.0458</v>
          </cell>
        </row>
        <row r="4051">
          <cell r="G4051" t="str">
            <v>Phẫu thuật điều trị tắc tá tràng bẩm sinh</v>
          </cell>
          <cell r="H4051" t="str">
            <v>03.3301.0458</v>
          </cell>
        </row>
        <row r="4052">
          <cell r="G4052" t="str">
            <v>Phẫu thuật điều trị teo ruột</v>
          </cell>
          <cell r="H4052" t="str">
            <v>03.3302.0458</v>
          </cell>
        </row>
        <row r="4053">
          <cell r="G4053" t="str">
            <v>Phẫu thuật điều trị viêm phúc mạc do viêm ruột hoại tử biến chứng</v>
          </cell>
          <cell r="H4053" t="str">
            <v>03.3312.0458</v>
          </cell>
        </row>
        <row r="4054">
          <cell r="G4054" t="str">
            <v>Phẫu thuật điều trị xoắn ruột</v>
          </cell>
          <cell r="H4054" t="str">
            <v>03.3311.0458</v>
          </cell>
        </row>
        <row r="4055">
          <cell r="G4055" t="str">
            <v>Phẫu thuật điều trị xoắn trung tràng</v>
          </cell>
          <cell r="H4055" t="str">
            <v>03.3304.0458</v>
          </cell>
        </row>
        <row r="4056">
          <cell r="G4056" t="str">
            <v>Phẫu thuật tháo lông có cắt ruột, nối ngay hoặc dẫn lưu 2 đầu ruột</v>
          </cell>
          <cell r="H4056" t="str">
            <v>03.3318.0458</v>
          </cell>
        </row>
        <row r="4057">
          <cell r="G4057" t="str">
            <v>Cắt đoạn ruột non, đưa hai đầu ruột ra ngoài</v>
          </cell>
          <cell r="H4057" t="str">
            <v>10.0488.0458</v>
          </cell>
        </row>
        <row r="4058">
          <cell r="G4058" t="str">
            <v>Cắt đoạn ruột non, lập lại lưu thông</v>
          </cell>
          <cell r="H4058" t="str">
            <v>10.0487.0458</v>
          </cell>
        </row>
        <row r="4059">
          <cell r="G4059" t="str">
            <v>Cắt đoạn ruột non, nối tận bên, đưa 1 đầu ra ngoài (Quénue)</v>
          </cell>
          <cell r="H4059" t="str">
            <v>10.0489.0458</v>
          </cell>
        </row>
        <row r="4060">
          <cell r="G4060" t="str">
            <v>Cắt nhiều đoạn ruột non</v>
          </cell>
          <cell r="H4060" t="str">
            <v>10.0490.0458</v>
          </cell>
        </row>
        <row r="4061">
          <cell r="G4061" t="str">
            <v>Cắt tá tràng bảo tồn đầu tụy</v>
          </cell>
          <cell r="H4061" t="str">
            <v>10.0474.0458</v>
          </cell>
        </row>
        <row r="4062">
          <cell r="G4062" t="str">
            <v>Cắt toàn bộ ruột non</v>
          </cell>
          <cell r="H4062" t="str">
            <v>10.0503.0458</v>
          </cell>
        </row>
        <row r="4063">
          <cell r="G4063" t="str">
            <v>Phẫu thuật viêm ruột thừa</v>
          </cell>
          <cell r="H4063" t="str">
            <v>03.3327.0459</v>
          </cell>
        </row>
        <row r="4064">
          <cell r="G4064" t="str">
            <v>Các phẫu thuật ruột thừa khác</v>
          </cell>
          <cell r="H4064" t="str">
            <v>10.0510.0459</v>
          </cell>
        </row>
        <row r="4065">
          <cell r="G4065" t="str">
            <v>Cắt ruột thừa đơn thuần</v>
          </cell>
          <cell r="H4065" t="str">
            <v>10.0506.0459</v>
          </cell>
        </row>
        <row r="4066">
          <cell r="G4066" t="str">
            <v>Cắt ruột thừa, dẫn lưu ổ áp xe</v>
          </cell>
          <cell r="H4066" t="str">
            <v>10.0508.0459</v>
          </cell>
        </row>
        <row r="4067">
          <cell r="G4067" t="str">
            <v>Cắt ruột thừa, lau rửa ổ bụng</v>
          </cell>
          <cell r="H4067" t="str">
            <v>10.0507.0459</v>
          </cell>
        </row>
        <row r="4068">
          <cell r="G4068" t="str">
            <v>Cắt túi thừa tá tràng</v>
          </cell>
          <cell r="H4068" t="str">
            <v>10.0476.0459</v>
          </cell>
        </row>
        <row r="4069">
          <cell r="G4069" t="str">
            <v>Cắt u tá tràng</v>
          </cell>
          <cell r="H4069" t="str">
            <v>10.0473.0459</v>
          </cell>
        </row>
        <row r="4070">
          <cell r="G4070" t="str">
            <v>Khâu vùi túi thừa tá tràng</v>
          </cell>
          <cell r="H4070" t="str">
            <v>10.0475.0459</v>
          </cell>
        </row>
        <row r="4071">
          <cell r="G4071" t="str">
            <v>Phẫu thuật nội soi cắt túi thừa đại tràng</v>
          </cell>
          <cell r="H4071" t="str">
            <v>27.0206.0459</v>
          </cell>
        </row>
        <row r="4072">
          <cell r="G4072" t="str">
            <v>Phẫu thuật nội soi khâu thủng đại tràng</v>
          </cell>
          <cell r="H4072" t="str">
            <v>27.0207.0459</v>
          </cell>
        </row>
        <row r="4073">
          <cell r="G4073" t="str">
            <v>Phẫu thuật nội soi khâu thủng trực tràng</v>
          </cell>
          <cell r="H4073" t="str">
            <v>27.0227.0459</v>
          </cell>
        </row>
        <row r="4074">
          <cell r="G4074" t="str">
            <v>Phẫu thuật nội soi khâu vết thương đại tràng</v>
          </cell>
          <cell r="H4074" t="str">
            <v>27.208b.0459</v>
          </cell>
        </row>
        <row r="4075">
          <cell r="G4075" t="str">
            <v>Phẫu thuật nội soi khâu vết thương ruột non + đưa ruột non ra da trên dòng</v>
          </cell>
          <cell r="H4075" t="str">
            <v>27.0175.0459</v>
          </cell>
        </row>
        <row r="4076">
          <cell r="G4076" t="str">
            <v>Phẫu thuật nội soi khâu vết thương trực tràng</v>
          </cell>
          <cell r="H4076" t="str">
            <v>27.0229.0459</v>
          </cell>
        </row>
        <row r="4077">
          <cell r="G4077" t="str">
            <v>Phẫu thuật nội soi cắt ruột thừa</v>
          </cell>
          <cell r="H4077" t="str">
            <v>03.4071.2039</v>
          </cell>
        </row>
        <row r="4078">
          <cell r="G4078" t="str">
            <v>Phẫu thuật nội soi cắt lại mỏm ruột thừa</v>
          </cell>
          <cell r="H4078" t="str">
            <v>27.0189.2039</v>
          </cell>
        </row>
        <row r="4079">
          <cell r="G4079" t="str">
            <v>Phẫu thuật nội soi cắt ruột thừa</v>
          </cell>
          <cell r="H4079" t="str">
            <v>27.0187.2039</v>
          </cell>
        </row>
        <row r="4080">
          <cell r="G4080" t="str">
            <v>Phẫu thuật nội soi cắt ruột thừa + rửa bụng</v>
          </cell>
          <cell r="H4080" t="str">
            <v>27.0188.2039</v>
          </cell>
        </row>
        <row r="4081">
          <cell r="G4081" t="str">
            <v>Phẫu thuật nội soi điều trị áp xe ruột thừa trong ổ bụng</v>
          </cell>
          <cell r="H4081" t="str">
            <v>27.0190.2039</v>
          </cell>
        </row>
        <row r="4082">
          <cell r="G4082" t="str">
            <v>Cắt đoạn trực tràng do ung thư</v>
          </cell>
          <cell r="H4082" t="str">
            <v>03.2656.0460</v>
          </cell>
        </row>
        <row r="4083">
          <cell r="G4083" t="str">
            <v>Cắt u trực tràng ống hậu môn đường dưới</v>
          </cell>
          <cell r="H4083" t="str">
            <v>03.2665.0460</v>
          </cell>
        </row>
        <row r="4084">
          <cell r="G4084" t="str">
            <v>Phẫu thuật điều trị dị tật hậu môn trực tràng bằng đường bụng kết hợp đường sau trực tràng</v>
          </cell>
          <cell r="H4084" t="str">
            <v>03.3351.0460</v>
          </cell>
        </row>
        <row r="4085">
          <cell r="G4085" t="str">
            <v>Cắt cụt trực tràng đường bụng, tầng sinh môn</v>
          </cell>
          <cell r="H4085" t="str">
            <v>10.0532.0460</v>
          </cell>
        </row>
        <row r="4086">
          <cell r="G4086" t="str">
            <v>Cắt u trực tràng ống hậu môn đường dưới</v>
          </cell>
          <cell r="H4086" t="str">
            <v>12.0210.0460</v>
          </cell>
        </row>
        <row r="4087">
          <cell r="G4087" t="str">
            <v>Phẫu thuật điều trị dị tật hậu môn trực tràng bằng đường trước xương cùng và sau trực tràng</v>
          </cell>
          <cell r="H4087" t="str">
            <v>03.3352.0461</v>
          </cell>
        </row>
        <row r="4088">
          <cell r="G4088" t="str">
            <v>Phâu thuật điều trị dị tật hậu môn trực tràng một thì</v>
          </cell>
          <cell r="H4088" t="str">
            <v>03.3343.0461</v>
          </cell>
        </row>
        <row r="4089">
          <cell r="G4089" t="str">
            <v>Phẫu thuật lại các dị tật hậu môn trực tràng</v>
          </cell>
          <cell r="H4089" t="str">
            <v>03.3333.0461</v>
          </cell>
        </row>
        <row r="4090">
          <cell r="G4090" t="str">
            <v>Phẫu thuật nội soi hạ bóng trực tràng + tạo hình hậu môn/dị dạng 1 thì</v>
          </cell>
          <cell r="H4090" t="str">
            <v>03.4062.0461</v>
          </cell>
        </row>
        <row r="4091">
          <cell r="G4091" t="str">
            <v>Phẫu thuật nội soi khâu treo trực tràng điều trị sa trực tràng</v>
          </cell>
          <cell r="H4091" t="str">
            <v>03.4065.0462</v>
          </cell>
        </row>
        <row r="4092">
          <cell r="G4092" t="str">
            <v>Phẫu thuật nội soi sa trực tràng</v>
          </cell>
          <cell r="H4092" t="str">
            <v>03.4064.0462</v>
          </cell>
        </row>
        <row r="4093">
          <cell r="G4093" t="str">
            <v>Phẫu thuật nội soi cố định trực tràng</v>
          </cell>
          <cell r="H4093" t="str">
            <v>27.0225.0462</v>
          </cell>
        </row>
        <row r="4094">
          <cell r="G4094" t="str">
            <v>Phẫu thuật nội soi cố định trực tràng + cắt đoạn đại tràng</v>
          </cell>
          <cell r="H4094" t="str">
            <v>27.0226.0462</v>
          </cell>
        </row>
        <row r="4095">
          <cell r="G4095" t="str">
            <v>Phẫu thuật nội soi cố định trực tràng bằng lưới trong điều trị sa trực tràng</v>
          </cell>
          <cell r="H4095" t="str">
            <v>27.0235.0462</v>
          </cell>
        </row>
        <row r="4096">
          <cell r="G4096" t="str">
            <v>Phẫu thuật nội soi cố định trực tràng trong điều trị sa trực tràng</v>
          </cell>
          <cell r="H4096" t="str">
            <v>27.0234.0462</v>
          </cell>
        </row>
        <row r="4097">
          <cell r="G4097" t="str">
            <v>Phẫu thuật nội soi tháo lồng ruột và cố định manh tràng</v>
          </cell>
          <cell r="H4097" t="str">
            <v>27.0183.0462</v>
          </cell>
        </row>
        <row r="4098">
          <cell r="G4098" t="str">
            <v>Phẫu thuật Miles qua nội soi</v>
          </cell>
          <cell r="H4098" t="str">
            <v>03.4060.0463</v>
          </cell>
        </row>
        <row r="4099">
          <cell r="G4099" t="str">
            <v>Phẫu thuật nội soi cắt đoạn trực tràng do ung thư</v>
          </cell>
          <cell r="H4099" t="str">
            <v>03.4037.0463</v>
          </cell>
        </row>
        <row r="4100">
          <cell r="G4100" t="str">
            <v>Phẫu thuật nội soi cắt đại tràng chậu hông+ nạo vét hạch</v>
          </cell>
          <cell r="H4100" t="str">
            <v>27.0202.0463</v>
          </cell>
        </row>
        <row r="4101">
          <cell r="G4101" t="str">
            <v>Phẫu thuật nội soi cắt đại tràng ngang + nạo vét hạch</v>
          </cell>
          <cell r="H4101" t="str">
            <v>27.0198.0463</v>
          </cell>
        </row>
        <row r="4102">
          <cell r="G4102" t="str">
            <v>Phẫu thuật nội soi cắt đại tràng phải + nạo vét hạch</v>
          </cell>
          <cell r="H4102" t="str">
            <v>27.0194.0463</v>
          </cell>
        </row>
        <row r="4103">
          <cell r="G4103" t="str">
            <v>Phẫu thuật nội soi cắt đại tràng phải mở + nạo vét hạch rộng</v>
          </cell>
          <cell r="H4103" t="str">
            <v>27.0196.0463</v>
          </cell>
        </row>
        <row r="4104">
          <cell r="G4104" t="str">
            <v>Phẫu thuật nội soi cắt đại tràng trái+ nạo vét hạch</v>
          </cell>
          <cell r="H4104" t="str">
            <v>27.0200.0463</v>
          </cell>
        </row>
        <row r="4105">
          <cell r="G4105" t="str">
            <v>Phẫu thuật nội soi cắt đoạn đại tràng+ nạo vét hạch</v>
          </cell>
          <cell r="H4105" t="str">
            <v>27.205b.0463</v>
          </cell>
        </row>
        <row r="4106">
          <cell r="G4106" t="str">
            <v>Phẫu thuật nội soi cắt đoạn đại trực tràng+ nạo vét hạch</v>
          </cell>
          <cell r="H4106" t="str">
            <v>27.0216.0463</v>
          </cell>
        </row>
        <row r="4107">
          <cell r="G4107" t="str">
            <v>Phẫu thuật nội soi cắt toàn bộ đại tràng + nạo vét hạch</v>
          </cell>
          <cell r="H4107" t="str">
            <v>27.0204.0463</v>
          </cell>
        </row>
        <row r="4108">
          <cell r="G4108" t="str">
            <v>Phẫu thuật nội soi cắt trực tràng thấp+ nạo vét hạch</v>
          </cell>
          <cell r="H4108" t="str">
            <v>27.0218.0463</v>
          </cell>
        </row>
        <row r="4109">
          <cell r="G4109" t="str">
            <v>Phẫu thuật nội soi cắt trực tràng, đóng mỏm cụt trực tràng, mở hậu môn nhân tạo+ nạo vét hạch</v>
          </cell>
          <cell r="H4109" t="str">
            <v>27.0224.0463</v>
          </cell>
        </row>
        <row r="4110">
          <cell r="G4110" t="str">
            <v>Phẫu thuật nội soi cắt trực tràng, nối đại tràng - ống hậu môn+ nạo vét hạch+ nạo vét hạch</v>
          </cell>
          <cell r="H4110" t="str">
            <v>27.0220.0463</v>
          </cell>
        </row>
        <row r="4111">
          <cell r="G4111" t="str">
            <v>Phẫu thuật nội soi cắt trực tràng, ống hậu môn ngả bụng và tầng sinh môn + nạo vét hạch</v>
          </cell>
          <cell r="H4111" t="str">
            <v>27.0222.0463</v>
          </cell>
        </row>
        <row r="4112">
          <cell r="G4112" t="str">
            <v>Dẫn lưu đài bể thận qua da</v>
          </cell>
          <cell r="H4112" t="str">
            <v>03.3482.0464</v>
          </cell>
        </row>
        <row r="4113">
          <cell r="G4113" t="str">
            <v>Dẫn lưu đường mật ra da</v>
          </cell>
          <cell r="H4113" t="str">
            <v>03.3438.0464</v>
          </cell>
        </row>
        <row r="4114">
          <cell r="G4114" t="str">
            <v>Dẫn lưu đường mật ra da do ung thư</v>
          </cell>
          <cell r="H4114" t="str">
            <v>03.2688.0464</v>
          </cell>
        </row>
        <row r="4115">
          <cell r="G4115" t="str">
            <v>Dẫn lưu nang ống mật chủ</v>
          </cell>
          <cell r="H4115" t="str">
            <v>03.3444.0464</v>
          </cell>
        </row>
        <row r="4116">
          <cell r="G4116" t="str">
            <v>Dẫn lưu niệu quản ra thành bụng 1 bên/2 bên</v>
          </cell>
          <cell r="H4116" t="str">
            <v>03.3498.0464</v>
          </cell>
        </row>
        <row r="4117">
          <cell r="G4117" t="str">
            <v>Dẫn lưu túi mật</v>
          </cell>
          <cell r="H4117" t="str">
            <v>03.3443.0464</v>
          </cell>
        </row>
        <row r="4118">
          <cell r="G4118" t="str">
            <v>Dẫn lưu túi mật và dẫn lưu hậu cung mạc nối kèm lấy tổ chức tụy hoại tử</v>
          </cell>
          <cell r="H4118" t="str">
            <v>03.3460.0464</v>
          </cell>
        </row>
        <row r="4119">
          <cell r="G4119" t="str">
            <v>Dẫn lưu viêm tấy quanh thận, áp xe thận</v>
          </cell>
          <cell r="H4119" t="str">
            <v>03.3489.0464</v>
          </cell>
        </row>
        <row r="4120">
          <cell r="G4120" t="str">
            <v>Nối nang tụy - dạ dày</v>
          </cell>
          <cell r="H4120" t="str">
            <v>03.3454.0464</v>
          </cell>
        </row>
        <row r="4121">
          <cell r="G4121" t="str">
            <v>Phẫu thuật dẫn lưu áp xe cơ đái chậu</v>
          </cell>
          <cell r="H4121" t="str">
            <v>03.3394.0464</v>
          </cell>
        </row>
        <row r="4122">
          <cell r="G4122" t="str">
            <v>Dẫn lưu nang tụy</v>
          </cell>
          <cell r="H4122" t="str">
            <v>10.0641.0464</v>
          </cell>
        </row>
        <row r="4123">
          <cell r="G4123" t="str">
            <v>Đưa niệu quản ra da đơn thuần ± thắt ĐM chậu trong</v>
          </cell>
          <cell r="H4123" t="str">
            <v>10.0334.0464</v>
          </cell>
        </row>
        <row r="4124">
          <cell r="G4124" t="str">
            <v>Lấy tổ chức tụy hoại tử, dẫn lưu</v>
          </cell>
          <cell r="H4124" t="str">
            <v>10.0669.0464</v>
          </cell>
        </row>
        <row r="4125">
          <cell r="G4125" t="str">
            <v>Mở đường mật, đặt dẫn lưu đường mật</v>
          </cell>
          <cell r="H4125" t="str">
            <v>10.0638.0464</v>
          </cell>
        </row>
        <row r="4126">
          <cell r="G4126" t="str">
            <v>Nối nang tụy với dạ dày</v>
          </cell>
          <cell r="H4126" t="str">
            <v>10.0643.0464</v>
          </cell>
        </row>
        <row r="4127">
          <cell r="G4127" t="str">
            <v>Nối nang tụy với hỗng tràng</v>
          </cell>
          <cell r="H4127" t="str">
            <v>10.0644.0464</v>
          </cell>
        </row>
        <row r="4128">
          <cell r="G4128" t="str">
            <v>Nối nang tụy với tá tràng</v>
          </cell>
          <cell r="H4128" t="str">
            <v>10.0642.0464</v>
          </cell>
        </row>
        <row r="4129">
          <cell r="G4129" t="str">
            <v>Nối vị tràng</v>
          </cell>
          <cell r="H4129" t="str">
            <v>10.0453.0464</v>
          </cell>
        </row>
        <row r="4130">
          <cell r="G4130" t="str">
            <v>Phẫu thuật Mercadier điều trị sỏi tụy, viêm tụy mạn</v>
          </cell>
          <cell r="H4130" t="str">
            <v>10.0664.0464</v>
          </cell>
        </row>
        <row r="4131">
          <cell r="G4131" t="str">
            <v>Phẫu thuật nội soi cắt túi thừa tá tràng</v>
          </cell>
          <cell r="H4131" t="str">
            <v>27.0170.0464</v>
          </cell>
        </row>
        <row r="4132">
          <cell r="G4132" t="str">
            <v>Phẫu thuật nội soi khâu thủng ruột non</v>
          </cell>
          <cell r="H4132" t="str">
            <v>27.0172.0464</v>
          </cell>
        </row>
        <row r="4133">
          <cell r="G4133" t="str">
            <v>Khâu lỗ thủng dạ dày, tá tràng đơn thuần</v>
          </cell>
          <cell r="H4133" t="str">
            <v>03.3298.0465</v>
          </cell>
        </row>
        <row r="4134">
          <cell r="G4134" t="str">
            <v>Phẫu thuật điều trị hoại tử thủng dạ dày ở trẻ sơ sinh</v>
          </cell>
          <cell r="H4134" t="str">
            <v>03.3295.0465</v>
          </cell>
        </row>
        <row r="4135">
          <cell r="G4135" t="str">
            <v>Phẫu thuật điều trị tắc ruột do bã thức ăn</v>
          </cell>
          <cell r="H4135" t="str">
            <v>03.3309.0465</v>
          </cell>
        </row>
        <row r="4136">
          <cell r="G4136" t="str">
            <v>Phẫu thuật điều trị viêm phúc mạc do thủng ruột: dẫn lưu ổ bụng, làm hậu môn nhân tạo</v>
          </cell>
          <cell r="H4136" t="str">
            <v>03.3303.0465</v>
          </cell>
        </row>
        <row r="4137">
          <cell r="G4137" t="str">
            <v>Phẫu thuật lại chữa rò ống tiêu hóa sau mổ</v>
          </cell>
          <cell r="H4137" t="str">
            <v>03.3398.0465</v>
          </cell>
        </row>
        <row r="4138">
          <cell r="G4138" t="str">
            <v>Phẫu thuật tắc ruột do giun</v>
          </cell>
          <cell r="H4138" t="str">
            <v>03.3310.0465</v>
          </cell>
        </row>
        <row r="4139">
          <cell r="G4139" t="str">
            <v>Bắc cầu động mạch mạc treo tràng trên bằng đoạn tĩnh mạch hiển hoặc đoạn mạch nhân tạo</v>
          </cell>
          <cell r="H4139" t="str">
            <v>10.0501.0465</v>
          </cell>
        </row>
        <row r="4140">
          <cell r="G4140" t="str">
            <v>Các loại phẫu thuật phân lưu cửa chủ</v>
          </cell>
          <cell r="H4140" t="str">
            <v>10.0604.0465</v>
          </cell>
        </row>
        <row r="4141">
          <cell r="G4141" t="str">
            <v>Cắt dạ dày hình chêm</v>
          </cell>
          <cell r="H4141" t="str">
            <v>10.0454.0465</v>
          </cell>
        </row>
        <row r="4142">
          <cell r="G4142" t="str">
            <v>Cắt đoạn động mạch mạc treo tràng trên, nối động mạch trực tiếp</v>
          </cell>
          <cell r="H4142" t="str">
            <v>10.0502.0465</v>
          </cell>
        </row>
        <row r="4143">
          <cell r="G4143" t="str">
            <v>Cắt ruột non hình chêm</v>
          </cell>
          <cell r="H4143" t="str">
            <v>10.0486.0465</v>
          </cell>
        </row>
        <row r="4144">
          <cell r="G4144" t="str">
            <v>Cắt túi thừa đại tràng</v>
          </cell>
          <cell r="H4144" t="str">
            <v>10.0513.0465</v>
          </cell>
        </row>
        <row r="4145">
          <cell r="G4145" t="str">
            <v>Đẩy bã thức ăn xuống đại tràng</v>
          </cell>
          <cell r="H4145" t="str">
            <v>10.0484.0465</v>
          </cell>
        </row>
        <row r="4146">
          <cell r="G4146" t="str">
            <v>Đóng lỗ rò thực quản - khí quản</v>
          </cell>
          <cell r="H4146" t="str">
            <v>10.0424.0465</v>
          </cell>
        </row>
        <row r="4147">
          <cell r="G4147" t="str">
            <v>Đóng mở thông ruột non</v>
          </cell>
          <cell r="H4147" t="str">
            <v>10.0493.0465</v>
          </cell>
        </row>
        <row r="4148">
          <cell r="G4148" t="str">
            <v>Đóng rò thực quản</v>
          </cell>
          <cell r="H4148" t="str">
            <v>10.0423.0465</v>
          </cell>
        </row>
        <row r="4149">
          <cell r="G4149" t="str">
            <v>Đóng rò trực tràng - âm đạo</v>
          </cell>
          <cell r="H4149" t="str">
            <v>10.0540.0465</v>
          </cell>
        </row>
        <row r="4150">
          <cell r="G4150" t="str">
            <v>Đóng rò trực tràng - bàng quang</v>
          </cell>
          <cell r="H4150" t="str">
            <v>10.0541.0465</v>
          </cell>
        </row>
        <row r="4151">
          <cell r="G4151" t="str">
            <v>Khâu cầm máu ổ loét dạ dày</v>
          </cell>
          <cell r="H4151" t="str">
            <v>10.0465.0465</v>
          </cell>
        </row>
        <row r="4152">
          <cell r="G4152" t="str">
            <v>Khâu lỗ thủng dạ dày tá tràng</v>
          </cell>
          <cell r="H4152" t="str">
            <v>10.0463.0465</v>
          </cell>
        </row>
        <row r="4153">
          <cell r="G4153" t="str">
            <v>Khâu lỗ thủng đại tràng</v>
          </cell>
          <cell r="H4153" t="str">
            <v>10.0512.0465</v>
          </cell>
        </row>
        <row r="4154">
          <cell r="G4154" t="str">
            <v>Khâu lỗ thủng hoặc khâu vết thương ruột non</v>
          </cell>
          <cell r="H4154" t="str">
            <v>10.0480.0465</v>
          </cell>
        </row>
        <row r="4155">
          <cell r="G4155" t="str">
            <v>Khâu lỗ thủng hoặc vết thương thực quản</v>
          </cell>
          <cell r="H4155" t="str">
            <v>10.0419.0465</v>
          </cell>
        </row>
        <row r="4156">
          <cell r="G4156" t="str">
            <v>Khâu lỗ thủng, vết thương trực tràng</v>
          </cell>
          <cell r="H4156" t="str">
            <v>10.0534.0465</v>
          </cell>
        </row>
        <row r="4157">
          <cell r="G4157" t="str">
            <v>Khâu vết thương động mạch mạc treo tràng trên</v>
          </cell>
          <cell r="H4157" t="str">
            <v>10.0500.0465</v>
          </cell>
        </row>
        <row r="4158">
          <cell r="G4158" t="str">
            <v>Khâu vết thương tĩnh mạch mạc treo tràng trên</v>
          </cell>
          <cell r="H4158" t="str">
            <v>10.0499.0465</v>
          </cell>
        </row>
        <row r="4159">
          <cell r="G4159" t="str">
            <v>Lấy dị vật thực quản đường bụng</v>
          </cell>
          <cell r="H4159" t="str">
            <v>10.0422.0465</v>
          </cell>
        </row>
        <row r="4160">
          <cell r="G4160" t="str">
            <v>Lấy dị vật thực quản đường cổ</v>
          </cell>
          <cell r="H4160" t="str">
            <v>10.0420.0465</v>
          </cell>
        </row>
        <row r="4161">
          <cell r="G4161" t="str">
            <v>Lấy dị vật thực quản đường ngực</v>
          </cell>
          <cell r="H4161" t="str">
            <v>10.0421.0465</v>
          </cell>
        </row>
        <row r="4162">
          <cell r="G4162" t="str">
            <v>Lấy dị vật trực tràng</v>
          </cell>
          <cell r="H4162" t="str">
            <v>10.0526.0465</v>
          </cell>
        </row>
        <row r="4163">
          <cell r="G4163" t="str">
            <v>Lấy huyết khối tĩnh mạch cửa</v>
          </cell>
          <cell r="H4163" t="str">
            <v>10.0603.0465</v>
          </cell>
        </row>
        <row r="4164">
          <cell r="G4164" t="str">
            <v>Mở dạ dày xử lý tổn thương</v>
          </cell>
          <cell r="H4164" t="str">
            <v>10.0471.0465</v>
          </cell>
        </row>
        <row r="4165">
          <cell r="G4165" t="str">
            <v>Mở ruột non lấy dị vật (bã thức ăn, giun, mảnh kim loại,…)</v>
          </cell>
          <cell r="H4165" t="str">
            <v>10.0485.0465</v>
          </cell>
        </row>
        <row r="4166">
          <cell r="G4166" t="str">
            <v>Phẫu thuật điều trị rò trực tràng - niệu đạo</v>
          </cell>
          <cell r="H4166" t="str">
            <v>10.0543.0465</v>
          </cell>
        </row>
        <row r="4167">
          <cell r="G4167" t="str">
            <v>Phẫu thuật điều trị rò trực tràng - niệu quản</v>
          </cell>
          <cell r="H4167" t="str">
            <v>10.0542.0465</v>
          </cell>
        </row>
        <row r="4168">
          <cell r="G4168" t="str">
            <v>Phẫu thuật điều trị rò trực tràng - tầng sinh môn</v>
          </cell>
          <cell r="H4168" t="str">
            <v>10.0544.0465</v>
          </cell>
        </row>
        <row r="4169">
          <cell r="G4169" t="str">
            <v>Phẫu thuật điều trị rò trực tràng - tiểu khung</v>
          </cell>
          <cell r="H4169" t="str">
            <v>10.0545.0465</v>
          </cell>
        </row>
        <row r="4170">
          <cell r="G4170" t="str">
            <v>Phẫu thuật điều trị sa trực tràng qua đường hậu môn</v>
          </cell>
          <cell r="H4170" t="str">
            <v>10.0536.0465</v>
          </cell>
        </row>
        <row r="4171">
          <cell r="G4171" t="str">
            <v>Cắt gan khâu vết thương mạch máu: tĩnh mạch trên gan, tĩnh mạch chủ dưới</v>
          </cell>
          <cell r="H4171" t="str">
            <v>03.3409.0466</v>
          </cell>
        </row>
        <row r="4172">
          <cell r="G4172" t="str">
            <v>Cắt gan không điển hình do vỡ gan, cắt gan lớn</v>
          </cell>
          <cell r="H4172" t="str">
            <v>03.3411.0466</v>
          </cell>
        </row>
        <row r="4173">
          <cell r="G4173" t="str">
            <v>Cắt gan không điển hình do vỡ gan, cắt gan nhỏ</v>
          </cell>
          <cell r="H4173" t="str">
            <v>03.3413.0466</v>
          </cell>
        </row>
        <row r="4174">
          <cell r="G4174" t="str">
            <v>Cắt gan phải hoặc gan trái</v>
          </cell>
          <cell r="H4174" t="str">
            <v>03.3410.0466</v>
          </cell>
        </row>
        <row r="4175">
          <cell r="G4175" t="str">
            <v>Cắt hạ phân thùy gan</v>
          </cell>
          <cell r="H4175" t="str">
            <v>03.3412.0466</v>
          </cell>
        </row>
        <row r="4176">
          <cell r="G4176" t="str">
            <v>Lấy sỏi ống mật chủ kèm cắt phân thùy gan</v>
          </cell>
          <cell r="H4176" t="str">
            <v>03.3433.0466</v>
          </cell>
        </row>
        <row r="4177">
          <cell r="G4177" t="str">
            <v>Nối ống mật chủ-hỗng tràng kèm dẫn lưu trong gan và cắt gan</v>
          </cell>
          <cell r="H4177" t="str">
            <v>03.3420.0466</v>
          </cell>
        </row>
        <row r="4178">
          <cell r="G4178" t="str">
            <v>Phẫu thuật chảy máu đường mật: cắt gan</v>
          </cell>
          <cell r="H4178" t="str">
            <v>03.3425.0466</v>
          </cell>
        </row>
        <row r="4179">
          <cell r="G4179" t="str">
            <v>Các phẫu thuật cắt gan khác</v>
          </cell>
          <cell r="H4179" t="str">
            <v>10.0598.0466</v>
          </cell>
        </row>
        <row r="4180">
          <cell r="G4180" t="str">
            <v>Cắt gan hình chêm, nối gan ruột</v>
          </cell>
          <cell r="H4180" t="str">
            <v>10.0596.0466</v>
          </cell>
        </row>
        <row r="4181">
          <cell r="G4181" t="str">
            <v>Cắt gan lớn</v>
          </cell>
          <cell r="H4181" t="str">
            <v>10.0594.0466</v>
          </cell>
        </row>
        <row r="4182">
          <cell r="G4182" t="str">
            <v>Cắt gan nhỏ</v>
          </cell>
          <cell r="H4182" t="str">
            <v>10.0593.0466</v>
          </cell>
        </row>
        <row r="4183">
          <cell r="G4183" t="str">
            <v>Cắt gan phải</v>
          </cell>
          <cell r="H4183" t="str">
            <v>10.0576.0466</v>
          </cell>
        </row>
        <row r="4184">
          <cell r="G4184" t="str">
            <v>Cắt gan phải mở rộng</v>
          </cell>
          <cell r="H4184" t="str">
            <v>10.0590.0466</v>
          </cell>
        </row>
        <row r="4185">
          <cell r="G4185" t="str">
            <v>Cắt gan phân thùy sau</v>
          </cell>
          <cell r="H4185" t="str">
            <v>10.0578.0466</v>
          </cell>
        </row>
        <row r="4186">
          <cell r="G4186" t="str">
            <v>Cắt gan phân thùy trước</v>
          </cell>
          <cell r="H4186" t="str">
            <v>10.0579.0466</v>
          </cell>
        </row>
        <row r="4187">
          <cell r="G4187" t="str">
            <v>Cắt gan toàn bộ</v>
          </cell>
          <cell r="H4187" t="str">
            <v>10.0575.0466</v>
          </cell>
        </row>
        <row r="4188">
          <cell r="G4188" t="str">
            <v>Cắt gan trái</v>
          </cell>
          <cell r="H4188" t="str">
            <v>10.0577.0466</v>
          </cell>
        </row>
        <row r="4189">
          <cell r="G4189" t="str">
            <v>Cắt gan trái mở rộng</v>
          </cell>
          <cell r="H4189" t="str">
            <v>10.0591.0466</v>
          </cell>
        </row>
        <row r="4190">
          <cell r="G4190" t="str">
            <v>Cắt gan trung tâm</v>
          </cell>
          <cell r="H4190" t="str">
            <v>10.0592.0466</v>
          </cell>
        </row>
        <row r="4191">
          <cell r="G4191" t="str">
            <v>Cắt hạ phân thùy 1</v>
          </cell>
          <cell r="H4191" t="str">
            <v>10.0581.0466</v>
          </cell>
        </row>
        <row r="4192">
          <cell r="G4192" t="str">
            <v>Cắt hạ phân thùy 2</v>
          </cell>
          <cell r="H4192" t="str">
            <v>10.0582.0466</v>
          </cell>
        </row>
        <row r="4193">
          <cell r="G4193" t="str">
            <v>Cắt hạ phân thùy 3</v>
          </cell>
          <cell r="H4193" t="str">
            <v>10.0583.0466</v>
          </cell>
        </row>
        <row r="4194">
          <cell r="G4194" t="str">
            <v>Cắt hạ phân thùy 4</v>
          </cell>
          <cell r="H4194" t="str">
            <v>10.0584.0466</v>
          </cell>
        </row>
        <row r="4195">
          <cell r="G4195" t="str">
            <v>Cắt hạ phân thùy 5</v>
          </cell>
          <cell r="H4195" t="str">
            <v>10.0585.0466</v>
          </cell>
        </row>
        <row r="4196">
          <cell r="G4196" t="str">
            <v>Cắt hạ phân thùy 6</v>
          </cell>
          <cell r="H4196" t="str">
            <v>10.0586.0466</v>
          </cell>
        </row>
        <row r="4197">
          <cell r="G4197" t="str">
            <v>Cắt hạ phân thùy 7</v>
          </cell>
          <cell r="H4197" t="str">
            <v>10.0587.0466</v>
          </cell>
        </row>
        <row r="4198">
          <cell r="G4198" t="str">
            <v>Cắt hạ phân thùy 8</v>
          </cell>
          <cell r="H4198" t="str">
            <v>10.0588.0466</v>
          </cell>
        </row>
        <row r="4199">
          <cell r="G4199" t="str">
            <v>Cắt hạ phân thùy 9</v>
          </cell>
          <cell r="H4199" t="str">
            <v>10.0589.0466</v>
          </cell>
        </row>
        <row r="4200">
          <cell r="G4200" t="str">
            <v>Cắt lọc nhu mô gan</v>
          </cell>
          <cell r="H4200" t="str">
            <v>10.0607.0466</v>
          </cell>
        </row>
        <row r="4201">
          <cell r="G4201" t="str">
            <v>Cắt nhiều hạ phân thùy</v>
          </cell>
          <cell r="H4201" t="str">
            <v>10.0595.0466</v>
          </cell>
        </row>
        <row r="4202">
          <cell r="G4202" t="str">
            <v>Cắt thùy gan trái</v>
          </cell>
          <cell r="H4202" t="str">
            <v>10.0580.0466</v>
          </cell>
        </row>
        <row r="4203">
          <cell r="G4203" t="str">
            <v>Lấy bỏ u gan</v>
          </cell>
          <cell r="H4203" t="str">
            <v>10.0606.0466</v>
          </cell>
        </row>
        <row r="4204">
          <cell r="G4204" t="str">
            <v>Phẫu thuật nội soi cắt hạ phân thùy gan, u gan nhỏ</v>
          </cell>
          <cell r="H4204" t="str">
            <v>03.4012.0467</v>
          </cell>
        </row>
        <row r="4205">
          <cell r="G4205" t="str">
            <v>Phẫu thuật nội soi cắt gan hạ phân thùy I</v>
          </cell>
          <cell r="H4205" t="str">
            <v>27.0244.0467</v>
          </cell>
        </row>
        <row r="4206">
          <cell r="G4206" t="str">
            <v>Phẫu thuật nội soi cắt gan hạ phân thùy II</v>
          </cell>
          <cell r="H4206" t="str">
            <v>27.0245.0467</v>
          </cell>
        </row>
        <row r="4207">
          <cell r="G4207" t="str">
            <v>Phẫu thuật nội soi cắt gan hạ phân thùy III</v>
          </cell>
          <cell r="H4207" t="str">
            <v>27.0246.0467</v>
          </cell>
        </row>
        <row r="4208">
          <cell r="G4208" t="str">
            <v>Phẫu thuật nội soi cắt gan hạ phân thùy IV</v>
          </cell>
          <cell r="H4208" t="str">
            <v>27.0247.0467</v>
          </cell>
        </row>
        <row r="4209">
          <cell r="G4209" t="str">
            <v>Phẫu thuật nội soi cắt gan hạ phân thùy IVA</v>
          </cell>
          <cell r="H4209" t="str">
            <v>27.0248.0467</v>
          </cell>
        </row>
        <row r="4210">
          <cell r="G4210" t="str">
            <v>Phẫu thuật nội soi cắt gan hạ phân thùy IVB</v>
          </cell>
          <cell r="H4210" t="str">
            <v>27.0249.0467</v>
          </cell>
        </row>
        <row r="4211">
          <cell r="G4211" t="str">
            <v>Phẫu thuật nội soi cắt gan hạ phân thùy IV-V</v>
          </cell>
          <cell r="H4211" t="str">
            <v>27.0254.0467</v>
          </cell>
        </row>
        <row r="4212">
          <cell r="G4212" t="str">
            <v>Phẫu thuật nội soi cắt gan hạ phân thùy V</v>
          </cell>
          <cell r="H4212" t="str">
            <v>27.0250.0467</v>
          </cell>
        </row>
        <row r="4213">
          <cell r="G4213" t="str">
            <v>Phẫu thuật nội soi cắt gan hạ phân thùy VI</v>
          </cell>
          <cell r="H4213" t="str">
            <v>27.0251.0467</v>
          </cell>
        </row>
        <row r="4214">
          <cell r="G4214" t="str">
            <v>Phẫu thuật nội soi cắt gan hạ phân thùy VII</v>
          </cell>
          <cell r="H4214" t="str">
            <v>27.0252.0467</v>
          </cell>
        </row>
        <row r="4215">
          <cell r="G4215" t="str">
            <v>Phẫu thuật nội soi cắt gan hạ phân thùy VIII</v>
          </cell>
          <cell r="H4215" t="str">
            <v>27.0253.0467</v>
          </cell>
        </row>
        <row r="4216">
          <cell r="G4216" t="str">
            <v>Phẫu thuật nội soi cắt gan hạ phân thùy VII-VIII</v>
          </cell>
          <cell r="H4216" t="str">
            <v>27.0256.0467</v>
          </cell>
        </row>
        <row r="4217">
          <cell r="G4217" t="str">
            <v>Phẫu thuật nội soi cắt gan hạ phân thùy VI-VII-VIII</v>
          </cell>
          <cell r="H4217" t="str">
            <v>27.0257.0467</v>
          </cell>
        </row>
        <row r="4218">
          <cell r="G4218" t="str">
            <v>Phẫu thuật nội soi cắt gan hạ phân thùy V-VI</v>
          </cell>
          <cell r="H4218" t="str">
            <v>27.0255.0467</v>
          </cell>
        </row>
        <row r="4219">
          <cell r="G4219" t="str">
            <v>Phẫu thuật nội soi cắt gan không điển hình</v>
          </cell>
          <cell r="H4219" t="str">
            <v>27.0258.0467</v>
          </cell>
        </row>
        <row r="4220">
          <cell r="G4220" t="str">
            <v>Phẫu thuật nội soi cắt gan phải</v>
          </cell>
          <cell r="H4220" t="str">
            <v>27.0237.0467</v>
          </cell>
        </row>
        <row r="4221">
          <cell r="G4221" t="str">
            <v>Phẫu thuật nội soi cắt gan phân thùy sau</v>
          </cell>
          <cell r="H4221" t="str">
            <v>27.0240.0467</v>
          </cell>
        </row>
        <row r="4222">
          <cell r="G4222" t="str">
            <v>Phẫu thuật nội soi cắt gan phân thùy trước</v>
          </cell>
          <cell r="H4222" t="str">
            <v>27.0239.0467</v>
          </cell>
        </row>
        <row r="4223">
          <cell r="G4223" t="str">
            <v>Phẫu thuật nội soi cắt gan thùy phải</v>
          </cell>
          <cell r="H4223" t="str">
            <v>27.0242.0467</v>
          </cell>
        </row>
        <row r="4224">
          <cell r="G4224" t="str">
            <v>Phẫu thuật nội soi cắt gan thùy trái</v>
          </cell>
          <cell r="H4224" t="str">
            <v>27.0241.0467</v>
          </cell>
        </row>
        <row r="4225">
          <cell r="G4225" t="str">
            <v>Phẫu thuật nội soi cắt gan trái</v>
          </cell>
          <cell r="H4225" t="str">
            <v>27.0238.0467</v>
          </cell>
        </row>
        <row r="4226">
          <cell r="G4226" t="str">
            <v>Phẫu thuật nội soi cắt gan trung tâm</v>
          </cell>
          <cell r="H4226" t="str">
            <v>27.0243.0467</v>
          </cell>
        </row>
        <row r="4227">
          <cell r="G4227" t="str">
            <v>Phẫu thuật nội soi mở ống mật chủ lấy sỏi + cắt gan thùy trái</v>
          </cell>
          <cell r="H4227" t="str">
            <v>27.0268.0467</v>
          </cell>
        </row>
        <row r="4228">
          <cell r="G4228" t="str">
            <v>Cắt gan có sử dụng kỹ thuật cao (dao siêu âm, sóng cao tần…)</v>
          </cell>
          <cell r="H4228" t="str">
            <v>10.0597.0468</v>
          </cell>
        </row>
        <row r="4229">
          <cell r="G4229" t="str">
            <v>Phẫu thuật điều trị chảy máu đường mật: thắt động mạch gan</v>
          </cell>
          <cell r="H4229" t="str">
            <v>03.3424.0469</v>
          </cell>
        </row>
        <row r="4230">
          <cell r="G4230" t="str">
            <v>Phẫu thuật điều trị teo đường mật bẩm sinh</v>
          </cell>
          <cell r="H4230" t="str">
            <v>03.3426.0469</v>
          </cell>
        </row>
        <row r="4231">
          <cell r="G4231" t="str">
            <v>Phẫu thuật điều trị thủng đường mật ngoài gan</v>
          </cell>
          <cell r="H4231" t="str">
            <v>03.3430.0469</v>
          </cell>
        </row>
        <row r="4232">
          <cell r="G4232" t="str">
            <v>Phẫu thuật sỏi trong gan</v>
          </cell>
          <cell r="H4232" t="str">
            <v>03.3423.0469</v>
          </cell>
        </row>
        <row r="4233">
          <cell r="G4233" t="str">
            <v>Các phẫu thuật đường mật khác</v>
          </cell>
          <cell r="H4233" t="str">
            <v>10.0639.0469</v>
          </cell>
        </row>
        <row r="4234">
          <cell r="G4234" t="str">
            <v>Phẫu thuật nội soi điều trị áp xe gan</v>
          </cell>
          <cell r="H4234" t="str">
            <v>03.4013.0470</v>
          </cell>
        </row>
        <row r="4235">
          <cell r="G4235" t="str">
            <v>Phẫu thuật nội soi điều trị nang gan đơn thuần</v>
          </cell>
          <cell r="H4235" t="str">
            <v>03.4014.0470</v>
          </cell>
        </row>
        <row r="4236">
          <cell r="G4236" t="str">
            <v>phẫu thuật nội soi cắt nang đường mật</v>
          </cell>
          <cell r="H4236" t="str">
            <v>27.0280.0470</v>
          </cell>
        </row>
        <row r="4237">
          <cell r="G4237" t="str">
            <v>Phẫu thuật nội soi khâu cầm máu vỡ gan</v>
          </cell>
          <cell r="H4237" t="str">
            <v>27.0259.0470</v>
          </cell>
        </row>
        <row r="4238">
          <cell r="G4238" t="str">
            <v>Khâu cầm máu gan và dẫn lưu ổ bụng do ung thư gan vỡ</v>
          </cell>
          <cell r="H4238" t="str">
            <v>03.2692.0471</v>
          </cell>
        </row>
        <row r="4239">
          <cell r="G4239" t="str">
            <v>Khâu vỡ gan do chấn thương, vết thương gan</v>
          </cell>
          <cell r="H4239" t="str">
            <v>03.3415.0471</v>
          </cell>
        </row>
        <row r="4240">
          <cell r="G4240" t="str">
            <v>Cầm máu nhu mô gan</v>
          </cell>
          <cell r="H4240" t="str">
            <v>10.0608.0471</v>
          </cell>
        </row>
        <row r="4241">
          <cell r="G4241" t="str">
            <v>Chèn gạc nhu mô gan cầm máu</v>
          </cell>
          <cell r="H4241" t="str">
            <v>10.0609.0471</v>
          </cell>
        </row>
        <row r="4242">
          <cell r="G4242" t="str">
            <v>Lấy máu tụ bao gan</v>
          </cell>
          <cell r="H4242" t="str">
            <v>10.0610.0471</v>
          </cell>
        </row>
        <row r="4243">
          <cell r="G4243" t="str">
            <v>Khâu cầm máu gan và dẫn lưu ổ bụng do ung thư gan vỡ</v>
          </cell>
          <cell r="H4243" t="str">
            <v>12.0234.0471</v>
          </cell>
        </row>
        <row r="4244">
          <cell r="G4244" t="str">
            <v>Cắt túi mật</v>
          </cell>
          <cell r="H4244" t="str">
            <v>03.3427.0472</v>
          </cell>
        </row>
        <row r="4245">
          <cell r="G4245" t="str">
            <v>Cắt túi mật</v>
          </cell>
          <cell r="H4245" t="str">
            <v>10.0621.0472</v>
          </cell>
        </row>
        <row r="4246">
          <cell r="G4246" t="str">
            <v>Phẫu thuật nội soi cắt túi mật</v>
          </cell>
          <cell r="H4246" t="str">
            <v>03.4021.0473</v>
          </cell>
        </row>
        <row r="4247">
          <cell r="G4247" t="str">
            <v>Phẫu thuật nội soi cắt túi mật</v>
          </cell>
          <cell r="H4247" t="str">
            <v>27.0273.0473</v>
          </cell>
        </row>
        <row r="4248">
          <cell r="G4248" t="str">
            <v>Phẫu thuật nội soi cắt túi mật, mở OMC lấy sỏi, dẫn lưu Kehr</v>
          </cell>
          <cell r="H4248" t="str">
            <v>27.0272.0473</v>
          </cell>
        </row>
        <row r="4249">
          <cell r="G4249" t="str">
            <v>Phẫu thuật nội soi mở ống mật chủ lấy sỏi</v>
          </cell>
          <cell r="H4249" t="str">
            <v>27.0265.0473</v>
          </cell>
        </row>
        <row r="4250">
          <cell r="G4250" t="str">
            <v>Phẫu thuật nội soi nối OMC - tá tràng</v>
          </cell>
          <cell r="H4250" t="str">
            <v>27.0283.0473</v>
          </cell>
        </row>
        <row r="4251">
          <cell r="G4251" t="str">
            <v>Phẫu thuật nội soi nối ống gan chung-hỗng tràng</v>
          </cell>
          <cell r="H4251" t="str">
            <v>27.0277.0473</v>
          </cell>
        </row>
        <row r="4252">
          <cell r="G4252" t="str">
            <v>Phẫu thuật nội soi nối ống mật chủ - hỗng tràng</v>
          </cell>
          <cell r="H4252" t="str">
            <v>27.0278.0473</v>
          </cell>
        </row>
        <row r="4253">
          <cell r="G4253" t="str">
            <v>Phẫu thuật nội soi nối túi mật - hỗng tràng</v>
          </cell>
          <cell r="H4253" t="str">
            <v>27.0275.0473</v>
          </cell>
        </row>
        <row r="4254">
          <cell r="G4254" t="str">
            <v>Cắt túi mật, mở ống mật chủ lấy sỏi, dẫn lưu Kehr</v>
          </cell>
          <cell r="H4254" t="str">
            <v>03.3428.0474</v>
          </cell>
        </row>
        <row r="4255">
          <cell r="G4255" t="str">
            <v>Lấy sỏi ống mật chủ, dẫn lưu ống Kehr kèm tạo hình cơ thắt Oddi</v>
          </cell>
          <cell r="H4255" t="str">
            <v>03.3422.0474</v>
          </cell>
        </row>
        <row r="4256">
          <cell r="G4256" t="str">
            <v>Phẫu thuật điều trị áp xe gan do giun, mở ống mật chủ lấy giun</v>
          </cell>
          <cell r="H4256" t="str">
            <v>03.3429.0474</v>
          </cell>
        </row>
        <row r="4257">
          <cell r="G4257" t="str">
            <v>Mở ống mật chủ lấy sỏi đường mật, dẫn lưu đường mật</v>
          </cell>
          <cell r="H4257" t="str">
            <v>10.0623.0474</v>
          </cell>
        </row>
        <row r="4258">
          <cell r="G4258" t="str">
            <v>Mở ống mật chủ lấy sỏi đường mật, không dẫn lưu đường mật</v>
          </cell>
          <cell r="H4258" t="str">
            <v>10.0622.0474</v>
          </cell>
        </row>
        <row r="4259">
          <cell r="G4259" t="str">
            <v>Mở ống mật chủ lấy sỏi đường mật, nội soi tán sỏi đường mật</v>
          </cell>
          <cell r="H4259" t="str">
            <v>10.0625.0474</v>
          </cell>
        </row>
        <row r="4260">
          <cell r="G4260" t="str">
            <v>Lấy sỏi ống mật chủ, dẫn lưu ống Kehr, phẫu thuật lại</v>
          </cell>
          <cell r="H4260" t="str">
            <v>03.3434.0475</v>
          </cell>
        </row>
        <row r="4261">
          <cell r="G4261" t="str">
            <v>Mở miệng nối mật ruột lấy sỏi dẫn lưu Kehr hoặc làm lại miệng nối mật ruột</v>
          </cell>
          <cell r="H4261" t="str">
            <v>10.0630.0475</v>
          </cell>
        </row>
        <row r="4262">
          <cell r="G4262" t="str">
            <v>Phẫu thuật nội soi cắt túi mật, mở ống mật chủ lấy sỏi, đặt dẫn lưu Kehr</v>
          </cell>
          <cell r="H4262" t="str">
            <v>03.4022.0476</v>
          </cell>
        </row>
        <row r="4263">
          <cell r="G4263" t="str">
            <v>Phẫu thuật nội soi lấy sỏi đường mật trong và ngoài gan có dẫn lưu Kehr</v>
          </cell>
          <cell r="H4263" t="str">
            <v>27.0270.0476</v>
          </cell>
        </row>
        <row r="4264">
          <cell r="G4264" t="str">
            <v>Phẫu thuật nội soi mở ống mật chủ lấy sỏi + cắt túi mật</v>
          </cell>
          <cell r="H4264" t="str">
            <v>27.0266.0476</v>
          </cell>
        </row>
        <row r="4265">
          <cell r="G4265" t="str">
            <v>Phẫu thuật nội soi mở ống mật chủ lấy sỏi + nối ống mật chủ - hỗng tràng</v>
          </cell>
          <cell r="H4265" t="str">
            <v>27.0269.0476</v>
          </cell>
        </row>
        <row r="4266">
          <cell r="G4266" t="str">
            <v>Phẫu thuật nội soi cắt nang ống mật chủ, nối ống gan chung-ruột</v>
          </cell>
          <cell r="H4266" t="str">
            <v>03.4020.0477</v>
          </cell>
        </row>
        <row r="4267">
          <cell r="G4267" t="str">
            <v>Phẫu thuật nội soi điều trị teo mật</v>
          </cell>
          <cell r="H4267" t="str">
            <v>03.4024.0477</v>
          </cell>
        </row>
        <row r="4268">
          <cell r="G4268" t="str">
            <v>Phẫu thuật nội soi cắt nang ống mật chủ, nối ống gan chung - hỗng tràng</v>
          </cell>
          <cell r="H4268" t="str">
            <v>27.0276.0477</v>
          </cell>
        </row>
        <row r="4269">
          <cell r="G4269" t="str">
            <v>phẫu thuật nội soi cắt u đường mật ngoài gan thay thế OMC bằng quai ruột rời</v>
          </cell>
          <cell r="H4269" t="str">
            <v>27.0284.0477</v>
          </cell>
        </row>
        <row r="4270">
          <cell r="G4270" t="str">
            <v>Phẫu thuật nội soi cắt u OMC</v>
          </cell>
          <cell r="H4270" t="str">
            <v>27.0282.0477</v>
          </cell>
        </row>
        <row r="4271">
          <cell r="G4271" t="str">
            <v>Phẫu thuật nội soi điều trị chảy máu đường mật</v>
          </cell>
          <cell r="H4271" t="str">
            <v>27.0281.0477</v>
          </cell>
        </row>
        <row r="4272">
          <cell r="G4272" t="str">
            <v>Phẫu thuật nội soi dẫn lưu túi mật/đường mật ngoài gan</v>
          </cell>
          <cell r="H4272" t="str">
            <v>03.4023.0478</v>
          </cell>
        </row>
        <row r="4273">
          <cell r="G4273" t="str">
            <v>Phẫu thuật nội soi lấy dị vật trong đường mật</v>
          </cell>
          <cell r="H4273" t="str">
            <v>27.0279.0478</v>
          </cell>
        </row>
        <row r="4274">
          <cell r="G4274" t="str">
            <v>Phẫu thuật nội soi lấy sỏi OMC có dẫn lưu Kehr</v>
          </cell>
          <cell r="H4274" t="str">
            <v>27.0267.0478</v>
          </cell>
        </row>
        <row r="4275">
          <cell r="G4275" t="str">
            <v>Tán sỏi qua đường hầm Kehr hoặc qua da</v>
          </cell>
          <cell r="H4275" t="str">
            <v>10.0626.0479</v>
          </cell>
        </row>
        <row r="4276">
          <cell r="G4276" t="str">
            <v>Phẫu thuật nội soi tán sỏi trong mổ nội soi đường mật và tán sỏi qua đường hầm Kehr</v>
          </cell>
          <cell r="H4276" t="str">
            <v>27.0271.0479</v>
          </cell>
        </row>
        <row r="4277">
          <cell r="G4277" t="str">
            <v>Cắt bỏ nang ống mật chủ và nối mật ruột</v>
          </cell>
          <cell r="H4277" t="str">
            <v>03.3436.0481</v>
          </cell>
        </row>
        <row r="4278">
          <cell r="G4278" t="str">
            <v>Cắt đoạn ống mật chủ, nối rốn gan - hỗng tràng</v>
          </cell>
          <cell r="H4278" t="str">
            <v>03.3417.0481</v>
          </cell>
        </row>
        <row r="4279">
          <cell r="G4279" t="str">
            <v>Lấy sỏi ống Wirsung, nối Wirsung - hỗng tràng</v>
          </cell>
          <cell r="H4279" t="str">
            <v>03.3449.0481</v>
          </cell>
        </row>
        <row r="4280">
          <cell r="G4280" t="str">
            <v>Nối mật-Hỗng tràng do ung thư</v>
          </cell>
          <cell r="H4280" t="str">
            <v>03.2687.0481</v>
          </cell>
        </row>
        <row r="4281">
          <cell r="G4281" t="str">
            <v>Nối nang tụy - hỗng tràng</v>
          </cell>
          <cell r="H4281" t="str">
            <v>03.3455.0481</v>
          </cell>
        </row>
        <row r="4282">
          <cell r="G4282" t="str">
            <v>Nối ống mật chủ - hỗng tràng</v>
          </cell>
          <cell r="H4282" t="str">
            <v>03.3437.0481</v>
          </cell>
        </row>
        <row r="4283">
          <cell r="G4283" t="str">
            <v>Nối ống mật chủ - tá tràng</v>
          </cell>
          <cell r="H4283" t="str">
            <v>03.3421.0481</v>
          </cell>
        </row>
        <row r="4284">
          <cell r="G4284" t="str">
            <v>Nối ống tụy - hỗng tràng</v>
          </cell>
          <cell r="H4284" t="str">
            <v>03.3450.0481</v>
          </cell>
        </row>
        <row r="4285">
          <cell r="G4285" t="str">
            <v>Nối túi mật - hỗng tràng</v>
          </cell>
          <cell r="H4285" t="str">
            <v>03.3442.0481</v>
          </cell>
        </row>
        <row r="4286">
          <cell r="G4286" t="str">
            <v>Phẫu thuật cắt đoạn ống mật chủ và tạo hình đường mật</v>
          </cell>
          <cell r="H4286" t="str">
            <v>03.3418.0481</v>
          </cell>
        </row>
        <row r="4287">
          <cell r="G4287" t="str">
            <v>Cắt đường mật ngoài gan</v>
          </cell>
          <cell r="H4287" t="str">
            <v>10.0635.0481</v>
          </cell>
        </row>
        <row r="4288">
          <cell r="G4288" t="str">
            <v>Cắt ngã ba đường mật hoặc ống gan phải ống gan trái</v>
          </cell>
          <cell r="H4288" t="str">
            <v>10.0636.0481</v>
          </cell>
        </row>
        <row r="4289">
          <cell r="G4289" t="str">
            <v>Nối diện cắt thân tụy với dạ dày</v>
          </cell>
          <cell r="H4289" t="str">
            <v>10.0661.0481</v>
          </cell>
        </row>
        <row r="4290">
          <cell r="G4290" t="str">
            <v>Nối mật ruột bên - bên</v>
          </cell>
          <cell r="H4290" t="str">
            <v>10.0632.0481</v>
          </cell>
        </row>
        <row r="4291">
          <cell r="G4291" t="str">
            <v>Nối mật ruột tận - bên</v>
          </cell>
          <cell r="H4291" t="str">
            <v>10.0633.0481</v>
          </cell>
        </row>
        <row r="4292">
          <cell r="G4292" t="str">
            <v>Nối ngã ba đường mật hoặc ống gan phải hoặc ống gan trái với hỗng tràng</v>
          </cell>
          <cell r="H4292" t="str">
            <v>10.0634.0481</v>
          </cell>
        </row>
        <row r="4293">
          <cell r="G4293" t="str">
            <v>Nối tụy ruột</v>
          </cell>
          <cell r="H4293" t="str">
            <v>10.0659.0481</v>
          </cell>
        </row>
        <row r="4294">
          <cell r="G4294" t="str">
            <v>Phẫu thuật Frey điều trị sỏi tụy, viêm tụy mạn</v>
          </cell>
          <cell r="H4294" t="str">
            <v>10.0666.0481</v>
          </cell>
        </row>
        <row r="4295">
          <cell r="G4295" t="str">
            <v>Phẫu thuật Patington - Rochelle điều trị sỏi tụy, viêm tụy mạn</v>
          </cell>
          <cell r="H4295" t="str">
            <v>10.0665.0481</v>
          </cell>
        </row>
        <row r="4296">
          <cell r="G4296" t="str">
            <v>Nối mật - hỗng tràng do ung thư</v>
          </cell>
          <cell r="H4296" t="str">
            <v>12.0236.0481</v>
          </cell>
        </row>
        <row r="4297">
          <cell r="G4297" t="str">
            <v>Cắt bỏ khối u tá tụy</v>
          </cell>
          <cell r="H4297" t="str">
            <v>03.2697.0482</v>
          </cell>
        </row>
        <row r="4298">
          <cell r="G4298" t="str">
            <v>Cắt khối tá - tụy</v>
          </cell>
          <cell r="H4298" t="str">
            <v>03.3447.0482</v>
          </cell>
        </row>
        <row r="4299">
          <cell r="G4299" t="str">
            <v>Cắt bóng Vater và tạo hình ống mật chủ, ống Wirsung qua đường mở D2 tá tràng</v>
          </cell>
          <cell r="H4299" t="str">
            <v>10.0477.0482</v>
          </cell>
        </row>
        <row r="4300">
          <cell r="G4300" t="str">
            <v>Cắt khối tá tụy</v>
          </cell>
          <cell r="H4300" t="str">
            <v>10.0648.0482</v>
          </cell>
        </row>
        <row r="4301">
          <cell r="G4301" t="str">
            <v>Cắt khối tá tụy + tạo hình động mạch mạc treo tràng trên bằng đoạn mạch nhân tạo</v>
          </cell>
          <cell r="H4301" t="str">
            <v>10.0652.0482</v>
          </cell>
        </row>
        <row r="4302">
          <cell r="G4302" t="str">
            <v>Cắt khối tá tụy + tạo hình tĩnh mạch cửa bằng mạch nhân tạo</v>
          </cell>
          <cell r="H4302" t="str">
            <v>10.0651.0482</v>
          </cell>
        </row>
        <row r="4303">
          <cell r="G4303" t="str">
            <v>Cắt khối tá tụy + tạo hình tĩnh mạch cửa tự thân</v>
          </cell>
          <cell r="H4303" t="str">
            <v>10.0650.0482</v>
          </cell>
        </row>
        <row r="4304">
          <cell r="G4304" t="str">
            <v>Cắt khối tá tụy bảo tồn môn vị</v>
          </cell>
          <cell r="H4304" t="str">
            <v>10.0649.0482</v>
          </cell>
        </row>
        <row r="4305">
          <cell r="G4305" t="str">
            <v>Cắt toàn bộ tụy</v>
          </cell>
          <cell r="H4305" t="str">
            <v>10.0656.0482</v>
          </cell>
        </row>
        <row r="4306">
          <cell r="G4306" t="str">
            <v>Cắt bỏ khối u tá tụy</v>
          </cell>
          <cell r="H4306" t="str">
            <v>12.0240.0482</v>
          </cell>
        </row>
        <row r="4307">
          <cell r="G4307" t="str">
            <v>Phẫu thuật nội soi cắt khối tá tụy</v>
          </cell>
          <cell r="H4307" t="str">
            <v>27.0285.0483</v>
          </cell>
        </row>
        <row r="4308">
          <cell r="G4308" t="str">
            <v>Phẫu thuật nội soi cắt thân và đuôi tụy</v>
          </cell>
          <cell r="H4308" t="str">
            <v>27.0288.0483</v>
          </cell>
        </row>
        <row r="4309">
          <cell r="G4309" t="str">
            <v>Phẫu thuật nội soi cắt toàn bộ tụy</v>
          </cell>
          <cell r="H4309" t="str">
            <v>27.0286.0483</v>
          </cell>
        </row>
        <row r="4310">
          <cell r="G4310" t="str">
            <v>Phẫu thuật nội soi cắt toàn bộ tụy + cắt lách</v>
          </cell>
          <cell r="H4310" t="str">
            <v>27.0287.0483</v>
          </cell>
        </row>
        <row r="4311">
          <cell r="G4311" t="str">
            <v>Phẫu thuật nội soi cắt u tụy</v>
          </cell>
          <cell r="H4311" t="str">
            <v>27.0290.0483</v>
          </cell>
        </row>
        <row r="4312">
          <cell r="G4312" t="str">
            <v>Cắt lách bán phần do chấn thương</v>
          </cell>
          <cell r="H4312" t="str">
            <v>03.3461.0484</v>
          </cell>
        </row>
        <row r="4313">
          <cell r="G4313" t="str">
            <v>Cắt lách bệnh lý do ung thư, áp xe, xơ lách, huyết tán…</v>
          </cell>
          <cell r="H4313" t="str">
            <v>03.3453.0484</v>
          </cell>
        </row>
        <row r="4314">
          <cell r="G4314" t="str">
            <v>Cắt lách do u, ung thư,</v>
          </cell>
          <cell r="H4314" t="str">
            <v>03.2699.0484</v>
          </cell>
        </row>
        <row r="4315">
          <cell r="G4315" t="str">
            <v>Cắt lách toàn bộ do chấn thương</v>
          </cell>
          <cell r="H4315" t="str">
            <v>03.3463.0484</v>
          </cell>
        </row>
        <row r="4316">
          <cell r="G4316" t="str">
            <v>Cắt lách bán phần</v>
          </cell>
          <cell r="H4316" t="str">
            <v>10.0675.0484</v>
          </cell>
        </row>
        <row r="4317">
          <cell r="G4317" t="str">
            <v>Cắt lách bệnh lý</v>
          </cell>
          <cell r="H4317" t="str">
            <v>10.0674.0484</v>
          </cell>
        </row>
        <row r="4318">
          <cell r="G4318" t="str">
            <v>Cắt lách do chấn thương</v>
          </cell>
          <cell r="H4318" t="str">
            <v>10.0673.0484</v>
          </cell>
        </row>
        <row r="4319">
          <cell r="G4319" t="str">
            <v>Cắt lách bệnh lý, ung thư, áp xe, xơ lách</v>
          </cell>
          <cell r="H4319" t="str">
            <v>12.0242.0484</v>
          </cell>
        </row>
        <row r="4320">
          <cell r="G4320" t="str">
            <v>Phẫu thuật nội soi cắt lách</v>
          </cell>
          <cell r="H4320" t="str">
            <v>03.4016.0485</v>
          </cell>
        </row>
        <row r="4321">
          <cell r="G4321" t="str">
            <v>Phẫu thuật nội soi cắt bán phần lách trong chấn thương</v>
          </cell>
          <cell r="H4321" t="str">
            <v>27.0303.0485</v>
          </cell>
        </row>
        <row r="4322">
          <cell r="G4322" t="str">
            <v>Phẫu thuật nội soi cắt lách</v>
          </cell>
          <cell r="H4322" t="str">
            <v>27.0298.0485</v>
          </cell>
        </row>
        <row r="4323">
          <cell r="G4323" t="str">
            <v>Phẫu thuật nội soi cắt lách bán phần</v>
          </cell>
          <cell r="H4323" t="str">
            <v>27.0299.0485</v>
          </cell>
        </row>
        <row r="4324">
          <cell r="G4324" t="str">
            <v>Cắt đuôi tụy</v>
          </cell>
          <cell r="H4324" t="str">
            <v>03.3456.0486</v>
          </cell>
        </row>
        <row r="4325">
          <cell r="G4325" t="str">
            <v>Cắt đuôi tụy và cắt lách</v>
          </cell>
          <cell r="H4325" t="str">
            <v>03.2696.0486</v>
          </cell>
        </row>
        <row r="4326">
          <cell r="G4326" t="str">
            <v>Cắt gần toàn bộ tụy trong cường 1nsulin</v>
          </cell>
          <cell r="H4326" t="str">
            <v>03.3452.0486</v>
          </cell>
        </row>
        <row r="4327">
          <cell r="G4327" t="str">
            <v>Cắt thân + đuôi tụy</v>
          </cell>
          <cell r="H4327" t="str">
            <v>03.3457.0486</v>
          </cell>
        </row>
        <row r="4328">
          <cell r="G4328" t="str">
            <v>Cắt thân và đuôi tụy</v>
          </cell>
          <cell r="H4328" t="str">
            <v>03.2698.0486</v>
          </cell>
        </row>
        <row r="4329">
          <cell r="G4329" t="str">
            <v>Phẫu thuật cắt bỏ đuôi tụy - nối mỏm tụy còn lại với quai hỗng tràng</v>
          </cell>
          <cell r="H4329" t="str">
            <v>03.3451.0486</v>
          </cell>
        </row>
        <row r="4330">
          <cell r="G4330" t="str">
            <v>Phẫu thuật Fray</v>
          </cell>
          <cell r="H4330" t="str">
            <v>03.3448.0486</v>
          </cell>
        </row>
        <row r="4331">
          <cell r="G4331" t="str">
            <v>Các phẫu thuật cắt tụy khác</v>
          </cell>
          <cell r="H4331" t="str">
            <v>10.0658.0486</v>
          </cell>
        </row>
        <row r="4332">
          <cell r="G4332" t="str">
            <v>Cắt bỏ nang tụy</v>
          </cell>
          <cell r="H4332" t="str">
            <v>10.0645.0486</v>
          </cell>
        </row>
        <row r="4333">
          <cell r="G4333" t="str">
            <v>Cắt đuôi tụy bảo tồn lách</v>
          </cell>
          <cell r="H4333" t="str">
            <v>10.0655.0486</v>
          </cell>
        </row>
        <row r="4334">
          <cell r="G4334" t="str">
            <v>Cắt một phần tụy</v>
          </cell>
          <cell r="H4334" t="str">
            <v>10.0657.0486</v>
          </cell>
        </row>
        <row r="4335">
          <cell r="G4335" t="str">
            <v>Cắt thân đuôi tụy kèm cắt lách</v>
          </cell>
          <cell r="H4335" t="str">
            <v>10.0654.0486</v>
          </cell>
        </row>
        <row r="4336">
          <cell r="G4336" t="str">
            <v>Cắt tụy trung tâm</v>
          </cell>
          <cell r="H4336" t="str">
            <v>10.0653.0486</v>
          </cell>
        </row>
        <row r="4337">
          <cell r="G4337" t="str">
            <v>Khâu vết thương tụy và dẫn lưu</v>
          </cell>
          <cell r="H4337" t="str">
            <v>10.0640.0486</v>
          </cell>
        </row>
        <row r="4338">
          <cell r="G4338" t="str">
            <v>Lấy nhân ở tụy (di căn tụy, u tụy)</v>
          </cell>
          <cell r="H4338" t="str">
            <v>10.0646.0486</v>
          </cell>
        </row>
        <row r="4339">
          <cell r="G4339" t="str">
            <v>Lấy tổ chức ung thư tát phát khu trú tại tụy</v>
          </cell>
          <cell r="H4339" t="str">
            <v>10.0647.0486</v>
          </cell>
        </row>
        <row r="4340">
          <cell r="G4340" t="str">
            <v>Nối diện cắt đầu tụy và thân tụy với ruột non trên quai Y</v>
          </cell>
          <cell r="H4340" t="str">
            <v>10.0660.0486</v>
          </cell>
        </row>
        <row r="4341">
          <cell r="G4341" t="str">
            <v>Phẫu thuật Frey - Beger điều trị sỏi tụy, viêm tụy mạn</v>
          </cell>
          <cell r="H4341" t="str">
            <v>10.0667.0486</v>
          </cell>
        </row>
        <row r="4342">
          <cell r="G4342" t="str">
            <v>Phẫu thuật Puestow - Gillesby</v>
          </cell>
          <cell r="H4342" t="str">
            <v>10.0668.0486</v>
          </cell>
        </row>
        <row r="4343">
          <cell r="G4343" t="str">
            <v>Cắt đuôi tụy và cắt lách</v>
          </cell>
          <cell r="H4343" t="str">
            <v>12.0239.0486</v>
          </cell>
        </row>
        <row r="4344">
          <cell r="G4344" t="str">
            <v>Cắt thân và đuôi tụy</v>
          </cell>
          <cell r="H4344" t="str">
            <v>12.0241.0486</v>
          </cell>
        </row>
        <row r="4345">
          <cell r="G4345" t="str">
            <v>Cắt u sau phúc mạc</v>
          </cell>
          <cell r="H4345" t="str">
            <v>03.2666.0487</v>
          </cell>
        </row>
        <row r="4346">
          <cell r="G4346" t="str">
            <v>Phẫu thuật cắt u sau phúc mạc</v>
          </cell>
          <cell r="H4346" t="str">
            <v>03.3390.0487</v>
          </cell>
        </row>
        <row r="4347">
          <cell r="G4347" t="str">
            <v>Lấy u sau phúc mạc</v>
          </cell>
          <cell r="H4347" t="str">
            <v>10.0713.0487</v>
          </cell>
        </row>
        <row r="4348">
          <cell r="G4348" t="str">
            <v>Cắt bướu nephroblastome sau phúc mạc</v>
          </cell>
          <cell r="H4348" t="str">
            <v>12.0258.0487</v>
          </cell>
        </row>
        <row r="4349">
          <cell r="G4349" t="str">
            <v>Cắt u sau phúc mạc</v>
          </cell>
          <cell r="H4349" t="str">
            <v>12.0216.0487</v>
          </cell>
        </row>
        <row r="4350">
          <cell r="G4350" t="str">
            <v>Cắt, nạo vét hạch cổ tiệt căn</v>
          </cell>
          <cell r="H4350" t="str">
            <v>03.2581.0488</v>
          </cell>
        </row>
        <row r="4351">
          <cell r="G4351" t="str">
            <v>Nạo vét hạch cổ chọn lọc hoặc chức năng 1 bên</v>
          </cell>
          <cell r="H4351" t="str">
            <v>03.2583.0488</v>
          </cell>
        </row>
        <row r="4352">
          <cell r="G4352" t="str">
            <v>Nạo vét hạch cổ chọn lọc hoặc chức năng 2 bên</v>
          </cell>
          <cell r="H4352" t="str">
            <v>03.2584.0488</v>
          </cell>
        </row>
        <row r="4353">
          <cell r="G4353" t="str">
            <v>Vét hạch cổ bảo tồn</v>
          </cell>
          <cell r="H4353" t="str">
            <v>03.2504.0488</v>
          </cell>
        </row>
        <row r="4354">
          <cell r="G4354" t="str">
            <v>Phẫu thuật bóc tách, cắt bỏ hạch lao to vùng bẹn</v>
          </cell>
          <cell r="H4354" t="str">
            <v>04.0034.0488</v>
          </cell>
        </row>
        <row r="4355">
          <cell r="G4355" t="str">
            <v>Phẫu thuật bóc tách, cắt bỏ hạch lao to vùng cổ</v>
          </cell>
          <cell r="H4355" t="str">
            <v>04.0032.0488</v>
          </cell>
        </row>
        <row r="4356">
          <cell r="G4356" t="str">
            <v>Phẫu thuật bóc tách, cắt bỏ hạch lao to vùng nách</v>
          </cell>
          <cell r="H4356" t="str">
            <v>04.0033.0488</v>
          </cell>
        </row>
        <row r="4357">
          <cell r="G4357" t="str">
            <v>Phẫu thuật lấy hạch mạc treo trong ổ bụng do lao</v>
          </cell>
          <cell r="H4357" t="str">
            <v>04.0031.0488</v>
          </cell>
        </row>
        <row r="4358">
          <cell r="G4358" t="str">
            <v>Lấy hạch cuống gan</v>
          </cell>
          <cell r="H4358" t="str">
            <v>10.0615.0488</v>
          </cell>
        </row>
        <row r="4359">
          <cell r="G4359" t="str">
            <v>Nạo vét hạch cổ</v>
          </cell>
          <cell r="H4359" t="str">
            <v>10.0445.0488</v>
          </cell>
        </row>
        <row r="4360">
          <cell r="G4360" t="str">
            <v>Nạo vét hạch D1</v>
          </cell>
          <cell r="H4360" t="str">
            <v>10.0459.0488</v>
          </cell>
        </row>
        <row r="4361">
          <cell r="G4361" t="str">
            <v>Nạo vét hạch D2</v>
          </cell>
          <cell r="H4361" t="str">
            <v>10.0460.0488</v>
          </cell>
        </row>
        <row r="4362">
          <cell r="G4362" t="str">
            <v>Nạo vét hạch D3</v>
          </cell>
          <cell r="H4362" t="str">
            <v>10.0461.0488</v>
          </cell>
        </row>
        <row r="4363">
          <cell r="G4363" t="str">
            <v>Nạo vét hạch D4</v>
          </cell>
          <cell r="H4363" t="str">
            <v>10.0462.0488</v>
          </cell>
        </row>
        <row r="4364">
          <cell r="G4364" t="str">
            <v>Nạo vét hạch trung thất</v>
          </cell>
          <cell r="H4364" t="str">
            <v>10.0444.0488</v>
          </cell>
        </row>
        <row r="4365">
          <cell r="G4365" t="str">
            <v>Cắt, nạo vét hạch cổ tiệt căn</v>
          </cell>
          <cell r="H4365" t="str">
            <v>12.0154.0488</v>
          </cell>
        </row>
        <row r="4366">
          <cell r="G4366" t="str">
            <v xml:space="preserve">Lấy hạch cổ chọn lọc hoặc vét hạch cổ bảo tồn </v>
          </cell>
          <cell r="H4366" t="str">
            <v>12.0156.0488</v>
          </cell>
        </row>
        <row r="4367">
          <cell r="G4367" t="str">
            <v>Lấy hạch cổ chọn lọc hoặc vét hạch cổ bảo tồn 1 bên</v>
          </cell>
          <cell r="H4367" t="str">
            <v>12.0155.0488</v>
          </cell>
        </row>
        <row r="4368">
          <cell r="G4368" t="str">
            <v>Vét hạch cổ bảo tồn</v>
          </cell>
          <cell r="H4368" t="str">
            <v>12.0093.0488</v>
          </cell>
        </row>
        <row r="4369">
          <cell r="G4369" t="str">
            <v>Nạo vét hạch cổ chọn lọc</v>
          </cell>
          <cell r="H4369" t="str">
            <v>15.0280.0488</v>
          </cell>
        </row>
        <row r="4370">
          <cell r="G4370" t="str">
            <v>Nạo vét hạch cổ chức năng</v>
          </cell>
          <cell r="H4370" t="str">
            <v>15.0281.0488</v>
          </cell>
        </row>
        <row r="4371">
          <cell r="G4371" t="str">
            <v>Nạo vét hạch cổ chức năng sử dụng dao siêu âm/hàn mô, hàn mạch</v>
          </cell>
          <cell r="H4371" t="str">
            <v>15.0378.0488</v>
          </cell>
        </row>
        <row r="4372">
          <cell r="G4372" t="str">
            <v>Nạo vét hạch cổ tiệt căn</v>
          </cell>
          <cell r="H4372" t="str">
            <v>15.0279.0488</v>
          </cell>
        </row>
        <row r="4373">
          <cell r="G4373" t="str">
            <v>Nạo vét hạch cổ tiệt căn sử dụng dao siêu âm/hàn mô, hàn mạch</v>
          </cell>
          <cell r="H4373" t="str">
            <v>15.0376.0488</v>
          </cell>
        </row>
        <row r="4374">
          <cell r="G4374" t="str">
            <v>Nạo vét hạch cổ trong ung thư tuyến giáp đã phẫu thuật</v>
          </cell>
          <cell r="H4374" t="str">
            <v>07.0023.0488</v>
          </cell>
        </row>
        <row r="4375">
          <cell r="G4375" t="str">
            <v>Nạo vét hạch cổ trong ung thư tuyến giáp đã phẫu thuật bằng dao siêu âm</v>
          </cell>
          <cell r="H4375" t="str">
            <v>07.0055.0488</v>
          </cell>
        </row>
        <row r="4376">
          <cell r="G4376" t="str">
            <v>Cắt teratoma/u tế bào mầm vùng cùng cụt bằng đường mổ cùng cụt</v>
          </cell>
          <cell r="H4376" t="str">
            <v>03.3393.0489</v>
          </cell>
        </row>
        <row r="4377">
          <cell r="G4377" t="str">
            <v>Cắt teratoma/u tế bào mầm vùng tiều khung, ổ bụng bằng đường mổ cùng cụt kết hơp đường bụng</v>
          </cell>
          <cell r="H4377" t="str">
            <v>03.3382.0489</v>
          </cell>
        </row>
        <row r="4378">
          <cell r="G4378" t="str">
            <v>Phẫu thuật cắt u nang mạc nối lớn</v>
          </cell>
          <cell r="H4378" t="str">
            <v>03.3387.0489</v>
          </cell>
        </row>
        <row r="4379">
          <cell r="G4379" t="str">
            <v>Phẫu thuật cắt u nang mạc treo ruột không cắt ruột</v>
          </cell>
          <cell r="H4379" t="str">
            <v>03.3388.0489</v>
          </cell>
        </row>
        <row r="4380">
          <cell r="G4380" t="str">
            <v>Bóc phúc mạc bên phải</v>
          </cell>
          <cell r="H4380" t="str">
            <v>10.0705.0489</v>
          </cell>
        </row>
        <row r="4381">
          <cell r="G4381" t="str">
            <v>Bóc phúc mạc bên trái</v>
          </cell>
          <cell r="H4381" t="str">
            <v>10.0704.0489</v>
          </cell>
        </row>
        <row r="4382">
          <cell r="G4382" t="str">
            <v>Bóc phúc mạc douglas</v>
          </cell>
          <cell r="H4382" t="str">
            <v>10.0702.0489</v>
          </cell>
        </row>
        <row r="4383">
          <cell r="G4383" t="str">
            <v>Bóc phúc mạc kèm cắt các tạng khác</v>
          </cell>
          <cell r="H4383" t="str">
            <v>10.0707.0489</v>
          </cell>
        </row>
        <row r="4384">
          <cell r="G4384" t="str">
            <v>Bóc phúc mạc kèm cắt các tạng khác và điều trị hóa chất nhiệt độ cao trong phúc mạc trong mổ</v>
          </cell>
          <cell r="H4384" t="str">
            <v>10.0711.0489</v>
          </cell>
        </row>
        <row r="4385">
          <cell r="G4385" t="str">
            <v>Bóc phúc mạc kèm cắt các tạng khác và điều trị hóa chất trong phúc mạc trong mổ</v>
          </cell>
          <cell r="H4385" t="str">
            <v>10.0710.0489</v>
          </cell>
        </row>
        <row r="4386">
          <cell r="G4386" t="str">
            <v>Bóc phúc mạc kèm điều trị hóa chất nhiệt độ cao trong phúc mạc trong mổ</v>
          </cell>
          <cell r="H4386" t="str">
            <v>10.0709.0489</v>
          </cell>
        </row>
        <row r="4387">
          <cell r="G4387" t="str">
            <v>Bóc phúc mạc kèm điều trị hóa chất trong phúc mạc trong mổ</v>
          </cell>
          <cell r="H4387" t="str">
            <v>10.0708.0489</v>
          </cell>
        </row>
        <row r="4388">
          <cell r="G4388" t="str">
            <v>Bóc phúc mạc phủ tạng</v>
          </cell>
          <cell r="H4388" t="str">
            <v>10.0706.0489</v>
          </cell>
        </row>
        <row r="4389">
          <cell r="G4389" t="str">
            <v>Bóc u xơ, cơ… trực tràng đường bụng</v>
          </cell>
          <cell r="H4389" t="str">
            <v>10.0538.0489</v>
          </cell>
        </row>
        <row r="4390">
          <cell r="G4390" t="str">
            <v>Cắt bỏ u mạc nối lớn</v>
          </cell>
          <cell r="H4390" t="str">
            <v>10.0497.0489</v>
          </cell>
        </row>
        <row r="4391">
          <cell r="G4391" t="str">
            <v>Cắt mạc nối lớn</v>
          </cell>
          <cell r="H4391" t="str">
            <v>10.0496.0489</v>
          </cell>
        </row>
        <row r="4392">
          <cell r="G4392" t="str">
            <v>Cắt u mạc treo ruột</v>
          </cell>
          <cell r="H4392" t="str">
            <v>10.0498.0489</v>
          </cell>
        </row>
        <row r="4393">
          <cell r="G4393" t="str">
            <v>Lấy mạc nối lớn và mạc nối nhỏ</v>
          </cell>
          <cell r="H4393" t="str">
            <v>10.0703.0489</v>
          </cell>
        </row>
        <row r="4394">
          <cell r="G4394" t="str">
            <v>Lấy u phúc mạc</v>
          </cell>
          <cell r="H4394" t="str">
            <v>10.0712.0489</v>
          </cell>
        </row>
        <row r="4395">
          <cell r="G4395" t="str">
            <v>Phẫu thuật nội soi cắt u mạc treo không cắt ruột</v>
          </cell>
          <cell r="H4395" t="str">
            <v>03.4046.0490</v>
          </cell>
        </row>
        <row r="4396">
          <cell r="G4396" t="str">
            <v>Phẫu thuật nội soi cắt u nang mạc nối lớn</v>
          </cell>
          <cell r="H4396" t="str">
            <v>03.4011.0490</v>
          </cell>
        </row>
        <row r="4397">
          <cell r="G4397" t="str">
            <v>Phẫu thuật nội soi cắt nang mạc treo ruột</v>
          </cell>
          <cell r="H4397" t="str">
            <v>27.0306.0490</v>
          </cell>
        </row>
        <row r="4398">
          <cell r="G4398" t="str">
            <v>Phẫu thuật nội soi cắt u mạc treo ruột, không cắt ruột</v>
          </cell>
          <cell r="H4398" t="str">
            <v>27.0304.0490</v>
          </cell>
        </row>
        <row r="4399">
          <cell r="G4399" t="str">
            <v>Phẫu thuật nội soi cắt u thành ngực</v>
          </cell>
          <cell r="H4399" t="str">
            <v>27.0076.0490</v>
          </cell>
        </row>
        <row r="4400">
          <cell r="G4400" t="str">
            <v>Phẫu thuật nội soi mở vòi trứng lấy khối chửa ngoài tử cung + tạo hình vòi trứng</v>
          </cell>
          <cell r="H4400" t="str">
            <v>27.0415.0490</v>
          </cell>
        </row>
        <row r="4401">
          <cell r="G4401" t="str">
            <v>Làm hậu môn nhân tạo cấp cứu ở trẻ sơ sinh</v>
          </cell>
          <cell r="H4401" t="str">
            <v>03.3315.0491</v>
          </cell>
        </row>
        <row r="4402">
          <cell r="G4402" t="str">
            <v>Làm hậu môn nhân tạo trẻ lớn</v>
          </cell>
          <cell r="H4402" t="str">
            <v>03.3316.0491</v>
          </cell>
        </row>
        <row r="4403">
          <cell r="G4403" t="str">
            <v>Mở bụng thăm dò</v>
          </cell>
          <cell r="H4403" t="str">
            <v>03.3402.0491</v>
          </cell>
        </row>
        <row r="4404">
          <cell r="G4404" t="str">
            <v>Mở dạ dày lấy bã thức ăn</v>
          </cell>
          <cell r="H4404" t="str">
            <v>03.3292.0491</v>
          </cell>
        </row>
        <row r="4405">
          <cell r="G4405" t="str">
            <v>Mổ thăm dò ổ bụng, sinh thiết u</v>
          </cell>
          <cell r="H4405" t="str">
            <v>03.2671.0491</v>
          </cell>
        </row>
        <row r="4406">
          <cell r="G4406" t="str">
            <v>Mở thông dạ dày</v>
          </cell>
          <cell r="H4406" t="str">
            <v>03.3297.0491</v>
          </cell>
        </row>
        <row r="4407">
          <cell r="G4407" t="str">
            <v>Mở thông dạ dày ra da do ung thư</v>
          </cell>
          <cell r="H4407" t="str">
            <v>03.2675.0491</v>
          </cell>
        </row>
        <row r="4408">
          <cell r="G4408" t="str">
            <v>Phẫu thuật điều trị xoắn dạ dày</v>
          </cell>
          <cell r="H4408" t="str">
            <v>03.3289.0491</v>
          </cell>
        </row>
        <row r="4409">
          <cell r="G4409" t="str">
            <v>Phẫu thuật lấy dị vật lồng ngực, ổ bụng</v>
          </cell>
          <cell r="H4409" t="str">
            <v>03.3919.0491</v>
          </cell>
        </row>
        <row r="4410">
          <cell r="G4410" t="str">
            <v>Phẫu thuật thăm dò ổ bụng trên người bệnh mơ hồ giới tính</v>
          </cell>
          <cell r="H4410" t="str">
            <v>03.3565.0491</v>
          </cell>
        </row>
        <row r="4411">
          <cell r="G4411" t="str">
            <v>Phẫu thuật thăm dò ổ bụng và ống bẹn cho người bệnh không sờ thấy và siêu âm không thấy tinh hoàn</v>
          </cell>
          <cell r="H4411" t="str">
            <v>03.3598.0491</v>
          </cell>
        </row>
        <row r="4412">
          <cell r="G4412" t="str">
            <v>Dẫn lưu hoặc mở thông manh tràng</v>
          </cell>
          <cell r="H4412" t="str">
            <v>10.0511.0491</v>
          </cell>
        </row>
        <row r="4413">
          <cell r="G4413" t="str">
            <v>Đưa thực quản ra ngoài</v>
          </cell>
          <cell r="H4413" t="str">
            <v>10.0417.0491</v>
          </cell>
        </row>
        <row r="4414">
          <cell r="G4414" t="str">
            <v>Làm hậu môn nhân tạo</v>
          </cell>
          <cell r="H4414" t="str">
            <v>10.0524.0491</v>
          </cell>
        </row>
        <row r="4415">
          <cell r="G4415" t="str">
            <v>Làm hậu môn nhân tạo</v>
          </cell>
          <cell r="H4415" t="str">
            <v>10.0525.0491</v>
          </cell>
        </row>
        <row r="4416">
          <cell r="G4416" t="str">
            <v>Mở bụng thăm dò</v>
          </cell>
          <cell r="H4416" t="str">
            <v>10.0451.0491</v>
          </cell>
        </row>
        <row r="4417">
          <cell r="G4417" t="str">
            <v>Mở bụng thăm dò, lau rửa ổ bụng, đặt dẫn lưu</v>
          </cell>
          <cell r="H4417" t="str">
            <v>10.0701.0491</v>
          </cell>
        </row>
        <row r="4418">
          <cell r="G4418" t="str">
            <v>Mở bụng thăm dò, sinh thiết</v>
          </cell>
          <cell r="H4418" t="str">
            <v>10.0452.0491</v>
          </cell>
        </row>
        <row r="4419">
          <cell r="G4419" t="str">
            <v>Mở thông dạ dày</v>
          </cell>
          <cell r="H4419" t="str">
            <v>10.0416.0491</v>
          </cell>
        </row>
        <row r="4420">
          <cell r="G4420" t="str">
            <v>Mở thông hỗng tràng hoặc mở thông hồi tràng</v>
          </cell>
          <cell r="H4420" t="str">
            <v>10.0479.0491</v>
          </cell>
        </row>
        <row r="4421">
          <cell r="G4421" t="str">
            <v>Phẫu thuật điều trị bệnh Rectocelle</v>
          </cell>
          <cell r="H4421" t="str">
            <v>10.0564.0491</v>
          </cell>
        </row>
        <row r="4422">
          <cell r="G4422" t="str">
            <v>Thăm dò kết hợp với tiêm cồn hoặc đốt sóng cao tần hoặc áp lạnh</v>
          </cell>
          <cell r="H4422" t="str">
            <v>10.0618.0491</v>
          </cell>
        </row>
        <row r="4423">
          <cell r="G4423" t="str">
            <v>Thăm dò, sinh thiết gan</v>
          </cell>
          <cell r="H4423" t="str">
            <v>10.0574.0491</v>
          </cell>
        </row>
        <row r="4424">
          <cell r="G4424" t="str">
            <v>Làm hậu môn nhân tạo</v>
          </cell>
          <cell r="H4424" t="str">
            <v>12.0215.0491</v>
          </cell>
        </row>
        <row r="4425">
          <cell r="G4425" t="str">
            <v>Mở thông dạ dày ra da do ung thư</v>
          </cell>
          <cell r="H4425" t="str">
            <v>12.0203.0491</v>
          </cell>
        </row>
        <row r="4426">
          <cell r="G4426" t="str">
            <v>Phẫu thuật thoát vị bẹn bẹn nghẹt</v>
          </cell>
          <cell r="H4426" t="str">
            <v>03.3589.0492</v>
          </cell>
        </row>
        <row r="4427">
          <cell r="G4427" t="str">
            <v>Phẫu thuật thoát vị bẹn hay thành bụng thường</v>
          </cell>
          <cell r="H4427" t="str">
            <v>03.3401.0492</v>
          </cell>
        </row>
        <row r="4428">
          <cell r="G4428" t="str">
            <v>Phẫu thuật thoát vị bẹn nghẹt</v>
          </cell>
          <cell r="H4428" t="str">
            <v>03.3395.0492</v>
          </cell>
        </row>
        <row r="4429">
          <cell r="G4429" t="str">
            <v xml:space="preserve">Phẫu thuật thoát vị bẹn thường 1 bên </v>
          </cell>
          <cell r="H4429" t="str">
            <v>03.3599.0492</v>
          </cell>
        </row>
        <row r="4430">
          <cell r="G4430" t="str">
            <v>Phẫu thuật thoát vị đùi đùi nghẹt</v>
          </cell>
          <cell r="H4430" t="str">
            <v>03.3590.0492</v>
          </cell>
        </row>
        <row r="4431">
          <cell r="G4431" t="str">
            <v>Phẫu thuật thoát vị khó: đùi, bịt</v>
          </cell>
          <cell r="H4431" t="str">
            <v>03.3384.0492</v>
          </cell>
        </row>
        <row r="4432">
          <cell r="G4432" t="str">
            <v>Phẫu thuật thoát vị rốn nghẹt</v>
          </cell>
          <cell r="H4432" t="str">
            <v>03.3396.0492</v>
          </cell>
        </row>
        <row r="4433">
          <cell r="G4433" t="str">
            <v>Phẫu thuật thoát vị rốn và khe hở thành bụng</v>
          </cell>
          <cell r="H4433" t="str">
            <v>03.3381.0492</v>
          </cell>
        </row>
        <row r="4434">
          <cell r="G4434" t="str">
            <v>Phẫu thuật thoát vị vết mổ cũ thành bụng</v>
          </cell>
          <cell r="H4434" t="str">
            <v>03.3397.0492</v>
          </cell>
        </row>
        <row r="4435">
          <cell r="G4435" t="str">
            <v>Phẫu thuật cắt u cơ hoành</v>
          </cell>
          <cell r="H4435" t="str">
            <v>10.0695.0492</v>
          </cell>
        </row>
        <row r="4436">
          <cell r="G4436" t="str">
            <v xml:space="preserve">Phẫu thuật điều trị thoát vị bẹn </v>
          </cell>
          <cell r="H4436" t="str">
            <v>10.0684.0492</v>
          </cell>
        </row>
        <row r="4437">
          <cell r="G4437" t="str">
            <v>Phẫu thuật điều trị thoát vị bẹn bằng phương pháp Bassini</v>
          </cell>
          <cell r="H4437" t="str">
            <v>10.0679.0492</v>
          </cell>
        </row>
        <row r="4438">
          <cell r="G4438" t="str">
            <v>Phẫu thuật điều trị thoát vị bẹn bằng phương pháp kết hợp Bassini và Shouldice</v>
          </cell>
          <cell r="H4438" t="str">
            <v>10.0681.0492</v>
          </cell>
        </row>
        <row r="4439">
          <cell r="G4439" t="str">
            <v>Phẫu thuật điều trị thoát vị bẹn bằng phương pháp Lichtenstein</v>
          </cell>
          <cell r="H4439" t="str">
            <v>10.0682.0492</v>
          </cell>
        </row>
        <row r="4440">
          <cell r="G4440" t="str">
            <v>Phẫu thuật điều trị thoát vị bẹn bằng phương pháp Shouldice</v>
          </cell>
          <cell r="H4440" t="str">
            <v>10.0680.0492</v>
          </cell>
        </row>
        <row r="4441">
          <cell r="G4441" t="str">
            <v>Phẫu thuật điều trị thoát vị bẹn tái phát</v>
          </cell>
          <cell r="H4441" t="str">
            <v>10.0683.0492</v>
          </cell>
        </row>
        <row r="4442">
          <cell r="G4442" t="str">
            <v>Phẫu thuật điều trị thoát vị đùi</v>
          </cell>
          <cell r="H4442" t="str">
            <v>10.0685.0492</v>
          </cell>
        </row>
        <row r="4443">
          <cell r="G4443" t="str">
            <v>Phẫu thuật điều trị thoát vị thành bụng khác</v>
          </cell>
          <cell r="H4443" t="str">
            <v>10.0687.0492</v>
          </cell>
        </row>
        <row r="4444">
          <cell r="G4444" t="str">
            <v>Phẫu thuật điều trị thoát vị vết mổ thành bụng</v>
          </cell>
          <cell r="H4444" t="str">
            <v>10.0686.0492</v>
          </cell>
        </row>
        <row r="4445">
          <cell r="G4445" t="str">
            <v>Dẫn lưu áp xe cơ đái chậu</v>
          </cell>
          <cell r="H4445" t="str">
            <v>03.3815.0493</v>
          </cell>
        </row>
        <row r="4446">
          <cell r="G4446" t="str">
            <v>Dẫn lưu áp xe dưới cơ hoành</v>
          </cell>
          <cell r="H4446" t="str">
            <v>03.3282.0493</v>
          </cell>
        </row>
        <row r="4447">
          <cell r="G4447" t="str">
            <v>Dẫn lưu áp xe dưới cơ hoành có cắt xương sườn</v>
          </cell>
          <cell r="H4447" t="str">
            <v>03.3283.0493</v>
          </cell>
        </row>
        <row r="4448">
          <cell r="G4448" t="str">
            <v>Dẫn lưu áp xe ruột thừa</v>
          </cell>
          <cell r="H4448" t="str">
            <v>03.3332.0493</v>
          </cell>
        </row>
        <row r="4449">
          <cell r="G4449" t="str">
            <v>Dẫn lưu áp xe tụy</v>
          </cell>
          <cell r="H4449" t="str">
            <v>03.3458.0493</v>
          </cell>
        </row>
        <row r="4450">
          <cell r="G4450" t="str">
            <v>Phẫu thuật áp xe ruột thừa trong ổ bụng</v>
          </cell>
          <cell r="H4450" t="str">
            <v>03.3330.0493</v>
          </cell>
        </row>
        <row r="4451">
          <cell r="G4451" t="str">
            <v>Phẫu thuật dẫn lưu áp xe gan</v>
          </cell>
          <cell r="H4451" t="str">
            <v>03.3416.0493</v>
          </cell>
        </row>
        <row r="4452">
          <cell r="G4452" t="str">
            <v>Phẫu thuật điều trị áp xe tồn dư trong ổ bụng</v>
          </cell>
          <cell r="H4452" t="str">
            <v>03.3385.0493</v>
          </cell>
        </row>
        <row r="4453">
          <cell r="G4453" t="str">
            <v>Phẫu thuật dẫn lưu áp xe lạnh hố chậu do lao</v>
          </cell>
          <cell r="H4453" t="str">
            <v>04.0029.0493</v>
          </cell>
        </row>
        <row r="4454">
          <cell r="G4454" t="str">
            <v>Phẫu thuật dẫn lưu áp xe lạnh thắt lưng do lao</v>
          </cell>
          <cell r="H4454" t="str">
            <v>04.0028.0493</v>
          </cell>
        </row>
        <row r="4455">
          <cell r="G4455" t="str">
            <v>Dẫn lưu áp xe gan</v>
          </cell>
          <cell r="H4455" t="str">
            <v>10.0616.0493</v>
          </cell>
        </row>
        <row r="4456">
          <cell r="G4456" t="str">
            <v>Dẫn lưu áp xe ruột thừa</v>
          </cell>
          <cell r="H4456" t="str">
            <v>10.0509.0493</v>
          </cell>
        </row>
        <row r="4457">
          <cell r="G4457" t="str">
            <v>Dẫn lưu áp xe thực quản, trung thất</v>
          </cell>
          <cell r="H4457" t="str">
            <v>10.0418.0493</v>
          </cell>
        </row>
        <row r="4458">
          <cell r="G4458" t="str">
            <v>Dẫn lưu áp xe tồn dư sau mổ gan</v>
          </cell>
          <cell r="H4458" t="str">
            <v>10.0617.0493</v>
          </cell>
        </row>
        <row r="4459">
          <cell r="G4459" t="str">
            <v>Phẫu thuật điều trị áp xe tồn dư, dẫn lưu ổ bụng</v>
          </cell>
          <cell r="H4459" t="str">
            <v>10.0492.0493</v>
          </cell>
        </row>
        <row r="4460">
          <cell r="G4460" t="str">
            <v>Cắt bỏ trĩ vòng</v>
          </cell>
          <cell r="H4460" t="str">
            <v>03.3369.0494</v>
          </cell>
        </row>
        <row r="4461">
          <cell r="G4461" t="str">
            <v>Cắt cơ tròn trong</v>
          </cell>
          <cell r="H4461" t="str">
            <v>03.3364.0494</v>
          </cell>
        </row>
        <row r="4462">
          <cell r="G4462" t="str">
            <v>Cắt trĩ từ 2 búi trở lên</v>
          </cell>
          <cell r="H4462" t="str">
            <v>03.3365.0494</v>
          </cell>
        </row>
        <row r="4463">
          <cell r="G4463" t="str">
            <v>Phẫu thuật áp xe hậu môn, có mở lỗ rò</v>
          </cell>
          <cell r="H4463" t="str">
            <v>03.3350.0494</v>
          </cell>
        </row>
        <row r="4464">
          <cell r="G4464" t="str">
            <v>Phẫu thuật điều trị rò cạnh hậu môn</v>
          </cell>
          <cell r="H4464" t="str">
            <v>03.3348.0494</v>
          </cell>
        </row>
        <row r="4465">
          <cell r="G4465" t="str">
            <v>Phẫu thuật lại trĩ chảy máu</v>
          </cell>
          <cell r="H4465" t="str">
            <v>03.3370.0494</v>
          </cell>
        </row>
        <row r="4466">
          <cell r="G4466" t="str">
            <v>Phẫu thuật rò hậu môn phức tạp hay phẫu thuật lại</v>
          </cell>
          <cell r="H4466" t="str">
            <v>03.3349.0494</v>
          </cell>
        </row>
        <row r="4467">
          <cell r="G4467" t="str">
            <v>Phẫu thuật rò hậu môn thể đơn giản</v>
          </cell>
          <cell r="H4467" t="str">
            <v>03.3377.0494</v>
          </cell>
        </row>
        <row r="4468">
          <cell r="G4468" t="str">
            <v>Phẫu thuật trĩ độ 1</v>
          </cell>
          <cell r="H4468" t="str">
            <v>03.3368.0494</v>
          </cell>
        </row>
        <row r="4469">
          <cell r="G4469" t="str">
            <v>Phẫu thuật trĩ độ 3</v>
          </cell>
          <cell r="H4469" t="str">
            <v>03.3366.0494</v>
          </cell>
        </row>
        <row r="4470">
          <cell r="G4470" t="str">
            <v>Phẫu thuật trĩ độ 3</v>
          </cell>
          <cell r="H4470" t="str">
            <v>03.3367.0494</v>
          </cell>
        </row>
        <row r="4471">
          <cell r="G4471" t="str">
            <v>Phẫu thuật trĩ dưới hướng dẫn của siêu âm (DGHAL)</v>
          </cell>
          <cell r="H4471" t="str">
            <v>03.3359.0494</v>
          </cell>
        </row>
        <row r="4472">
          <cell r="G4472" t="str">
            <v>Phẫu thuật trĩ nhồi máu nhỏ</v>
          </cell>
          <cell r="H4472" t="str">
            <v>03.3379.0494</v>
          </cell>
        </row>
        <row r="4473">
          <cell r="G4473" t="str">
            <v>Phẫu thuật trĩ nhồi máu phức tạp</v>
          </cell>
          <cell r="H4473" t="str">
            <v>03.3371.0494</v>
          </cell>
        </row>
        <row r="4474">
          <cell r="G4474" t="str">
            <v>Thắt trĩ có kèm bóc tách, cắt một bó trĩ</v>
          </cell>
          <cell r="H4474" t="str">
            <v>03.3378.0494</v>
          </cell>
        </row>
        <row r="4475">
          <cell r="G4475" t="str">
            <v>Bóc u xơ, cơ... trực tràng đường tầng sinh môn</v>
          </cell>
          <cell r="H4475" t="str">
            <v>10.0539.0494</v>
          </cell>
        </row>
        <row r="4476">
          <cell r="G4476" t="str">
            <v>Cắt u, polyp trực tràng đường hậu môn</v>
          </cell>
          <cell r="H4476" t="str">
            <v>10.0533.0494</v>
          </cell>
        </row>
        <row r="4477">
          <cell r="G4477" t="str">
            <v>Điều trị hẹp hậu môn bằng cắt vòng xơ, tạo hình hậu môn</v>
          </cell>
          <cell r="H4477" t="str">
            <v>10.0563.0494</v>
          </cell>
        </row>
        <row r="4478">
          <cell r="G4478" t="str">
            <v>Điều trị nứt kẽ hậu môn bằng cắt cơ tròn trong (vị trí 3h và 9h)</v>
          </cell>
          <cell r="H4478" t="str">
            <v>10.0561.0494</v>
          </cell>
        </row>
        <row r="4479">
          <cell r="G4479" t="str">
            <v>Điều trị nứt kẽ hậu môn bằng cắt cơ tròn trong vị trí 6h, tạo hình hậu môn</v>
          </cell>
          <cell r="H4479" t="str">
            <v>10.0562.0494</v>
          </cell>
        </row>
        <row r="4480">
          <cell r="G4480" t="str">
            <v>Phẫu thuật cắt 1 búi trĩ</v>
          </cell>
          <cell r="H4480" t="str">
            <v>10.0547.0494</v>
          </cell>
        </row>
        <row r="4481">
          <cell r="G4481" t="str">
            <v>Phẫu thuật cắt trĩ kinh điển (phương pháp Milligan - Morgan hoặc Ferguson)</v>
          </cell>
          <cell r="H4481" t="str">
            <v>10.0549.0494</v>
          </cell>
        </row>
        <row r="4482">
          <cell r="G4482" t="str">
            <v>Phẫu thuật cắt trĩ kinh điển có sử dụng dụng cụ hỗ trợ</v>
          </cell>
          <cell r="H4482" t="str">
            <v>10.0550.0494</v>
          </cell>
        </row>
        <row r="4483">
          <cell r="G4483" t="str">
            <v>Phẫu thuật chích, dẫn lưu áp xe cạnh hậu môn đơn giản</v>
          </cell>
          <cell r="H4483" t="str">
            <v>10.0555.0494</v>
          </cell>
        </row>
        <row r="4484">
          <cell r="G4484" t="str">
            <v>Phẫu thuật điều trị áp xe hậu môn phức tạp</v>
          </cell>
          <cell r="H4484" t="str">
            <v>10.0556.0494</v>
          </cell>
        </row>
        <row r="4485">
          <cell r="G4485" t="str">
            <v>Phẫu thuật điều trị rò hậu môn cắt cơ thắt trên chỉ chờ</v>
          </cell>
          <cell r="H4485" t="str">
            <v>10.0559.0494</v>
          </cell>
        </row>
        <row r="4486">
          <cell r="G4486" t="str">
            <v>Phẫu thuật điều trị rò hậu môn đơn giản</v>
          </cell>
          <cell r="H4486" t="str">
            <v>10.0557.0494</v>
          </cell>
        </row>
        <row r="4487">
          <cell r="G4487" t="str">
            <v>Phẫu thuật điều trị rò hậu môn phức tạp</v>
          </cell>
          <cell r="H4487" t="str">
            <v>10.0558.0494</v>
          </cell>
        </row>
        <row r="4488">
          <cell r="G4488" t="str">
            <v>Phẫu thuật khâu treo và triệt mạch trĩ (THD)</v>
          </cell>
          <cell r="H4488" t="str">
            <v>10.0554.0494</v>
          </cell>
        </row>
        <row r="4489">
          <cell r="G4489" t="str">
            <v>Phẫu thuật lấy toàn bộ trĩ vòng</v>
          </cell>
          <cell r="H4489" t="str">
            <v>10.0551.0494</v>
          </cell>
        </row>
        <row r="4490">
          <cell r="G4490" t="str">
            <v>Phẫu thuật lấy trĩ tắc mạch</v>
          </cell>
          <cell r="H4490" t="str">
            <v>10.0548.0494</v>
          </cell>
        </row>
        <row r="4491">
          <cell r="G4491" t="str">
            <v>Phẫu thuật Longo</v>
          </cell>
          <cell r="H4491" t="str">
            <v>03.3341.0495</v>
          </cell>
        </row>
        <row r="4492">
          <cell r="G4492" t="str">
            <v>Phẫu thuật Longo</v>
          </cell>
          <cell r="H4492" t="str">
            <v>10.0552.0495</v>
          </cell>
        </row>
        <row r="4493">
          <cell r="G4493" t="str">
            <v>Phẫu thuật Longo kết hợp với khâu treo trĩ</v>
          </cell>
          <cell r="H4493" t="str">
            <v>10.0553.0495</v>
          </cell>
        </row>
        <row r="4494">
          <cell r="G4494" t="str">
            <v>Nội soi đặt dẫn lưu đường mật qua nội soi tá tràng</v>
          </cell>
          <cell r="H4494" t="str">
            <v>03.1035.0496</v>
          </cell>
        </row>
        <row r="4495">
          <cell r="G4495" t="str">
            <v>Nội soi mật tụy ngược dòng để cắt cơ vòng oddi dẫn lưu mật hoặc lấy sỏi đường mật tụy</v>
          </cell>
          <cell r="H4495" t="str">
            <v>03.1047.0496</v>
          </cell>
        </row>
        <row r="4496">
          <cell r="G4496" t="str">
            <v>Nội soi mật tụy ngược dòng để cắt cơ vòng oddi dẫn lưu mật hoặc lấy sỏi đường mật tụy</v>
          </cell>
          <cell r="H4496" t="str">
            <v>20.0055.0496</v>
          </cell>
        </row>
        <row r="4497">
          <cell r="G4497" t="str">
            <v>Nội soi can thiệp - cắt hớt niêm mạc ống tiêu hóa điều trị ung thư sớm</v>
          </cell>
          <cell r="H4497" t="str">
            <v>02.0286.0497</v>
          </cell>
        </row>
        <row r="4498">
          <cell r="G4498" t="str">
            <v>Nội soi cắt dưới niêm mạc điều trị ung thư sớm dạ dày</v>
          </cell>
          <cell r="H4498" t="str">
            <v>03.1040.0497</v>
          </cell>
        </row>
        <row r="4499">
          <cell r="G4499" t="str">
            <v>Nội soi cắt dưới niêm mạc điều trị ung thư sớm dạ dày</v>
          </cell>
          <cell r="H4499" t="str">
            <v>20.0060.0497</v>
          </cell>
        </row>
        <row r="4500">
          <cell r="G4500" t="str">
            <v>Nội soi can thiệp - cắt 1 polyp ống tiêu hóa &lt; 1 cm</v>
          </cell>
          <cell r="H4500" t="str">
            <v>02.0295.0498</v>
          </cell>
        </row>
        <row r="4501">
          <cell r="G4501" t="str">
            <v>Cắt polyp trực tràng</v>
          </cell>
          <cell r="H4501" t="str">
            <v>03.3380.0498</v>
          </cell>
        </row>
        <row r="4502">
          <cell r="G4502" t="str">
            <v>Nội soi cắt polyp ông tiêu hóa (thực quản, dạ dày, tá tràng, đại trực tràng)</v>
          </cell>
          <cell r="H4502" t="str">
            <v>03.1067.0498</v>
          </cell>
        </row>
        <row r="4503">
          <cell r="G4503" t="str">
            <v>Đặt dẫn lưu đường mật qua da dưới hướng dẫn của siêu âm C-ARM</v>
          </cell>
          <cell r="H4503" t="str">
            <v>02.0506.0499</v>
          </cell>
        </row>
        <row r="4504">
          <cell r="G4504" t="str">
            <v>Đặt dẫn lưu đường mật, đặt stent đường mật qua da dưới hướng dẫn của siêu âm C- ARM</v>
          </cell>
          <cell r="H4504" t="str">
            <v>02.0248.0499</v>
          </cell>
        </row>
        <row r="4505">
          <cell r="G4505" t="str">
            <v>Siêu âm can thiệp - đặt dẫn lưu đường mật qua da</v>
          </cell>
          <cell r="H4505" t="str">
            <v>02.0504.0499</v>
          </cell>
        </row>
        <row r="4506">
          <cell r="G4506" t="str">
            <v>Siêu âm can thiệp - đặt dẫn lưu đường mật, đặt stent đường mật qua da</v>
          </cell>
          <cell r="H4506" t="str">
            <v>02.0321.0499</v>
          </cell>
        </row>
        <row r="4507">
          <cell r="G4507" t="str">
            <v>Siêu âm can thiệp - đặt stent đường mật qua da</v>
          </cell>
          <cell r="H4507" t="str">
            <v>02.0505.0499</v>
          </cell>
        </row>
        <row r="4508">
          <cell r="G4508" t="str">
            <v>Đặt stent đường mật, đường tụy</v>
          </cell>
          <cell r="H4508" t="str">
            <v>03.2334.0499</v>
          </cell>
        </row>
        <row r="4509">
          <cell r="G4509" t="str">
            <v>Đặt stent nang giả tụy</v>
          </cell>
          <cell r="H4509" t="str">
            <v>03.3446.0499</v>
          </cell>
        </row>
        <row r="4510">
          <cell r="G4510" t="str">
            <v>Nội soi can thiệp - cắt polyp ống tiêu hóa &gt; 1 cm hoặc nhiều polyp</v>
          </cell>
          <cell r="H4510" t="str">
            <v>02.0296.0500</v>
          </cell>
        </row>
        <row r="4511">
          <cell r="G4511" t="str">
            <v>Nội soi can thiệp - gắp giun, dị vật ống tiêu hóa</v>
          </cell>
          <cell r="H4511" t="str">
            <v>02.0290.0500</v>
          </cell>
        </row>
        <row r="4512">
          <cell r="G4512" t="str">
            <v>Nội soi đại tràng - lấy dị vật</v>
          </cell>
          <cell r="H4512" t="str">
            <v>03.1063.0500</v>
          </cell>
        </row>
        <row r="4513">
          <cell r="G4513" t="str">
            <v>Nội soi thực quản - dạ dày, lấy dị vật</v>
          </cell>
          <cell r="H4513" t="str">
            <v>03.1059.0500</v>
          </cell>
        </row>
        <row r="4514">
          <cell r="G4514" t="str">
            <v>Nội soi đại tràng - lấy dị vật</v>
          </cell>
          <cell r="H4514" t="str">
            <v>20.0070.0500</v>
          </cell>
        </row>
        <row r="4515">
          <cell r="G4515" t="str">
            <v>Mở thông dạ dày bằng nội soi</v>
          </cell>
          <cell r="H4515" t="str">
            <v>01.0217.0502</v>
          </cell>
        </row>
        <row r="4516">
          <cell r="G4516" t="str">
            <v>Mở thông dạ dày bằng nội soi</v>
          </cell>
          <cell r="H4516" t="str">
            <v>02.0252.0502</v>
          </cell>
        </row>
        <row r="4517">
          <cell r="G4517" t="str">
            <v>Nội soi can thiệp - mở thông dạ dày</v>
          </cell>
          <cell r="H4517" t="str">
            <v>02.0277.0502</v>
          </cell>
        </row>
        <row r="4518">
          <cell r="G4518" t="str">
            <v>Mở thông dạ dày bằng nội soi</v>
          </cell>
          <cell r="H4518" t="str">
            <v>03.0154.0502</v>
          </cell>
        </row>
        <row r="4519">
          <cell r="G4519" t="str">
            <v>Nội soi mở thông dạ dày</v>
          </cell>
          <cell r="H4519" t="str">
            <v>03.1041.0502</v>
          </cell>
        </row>
        <row r="4520">
          <cell r="G4520" t="str">
            <v>Phẫu thuật nội soi mở thông dạ dày</v>
          </cell>
          <cell r="H4520" t="str">
            <v>03.4026.0502</v>
          </cell>
        </row>
        <row r="4521">
          <cell r="G4521" t="str">
            <v>Mở thông dạ dày qua nội soi</v>
          </cell>
          <cell r="H4521" t="str">
            <v>20.0048.0502</v>
          </cell>
        </row>
        <row r="4522">
          <cell r="G4522" t="str">
            <v>Phẫu thuật nội soi mở hồi tràng ra da</v>
          </cell>
          <cell r="H4522" t="str">
            <v>27.0180.0502</v>
          </cell>
        </row>
        <row r="4523">
          <cell r="G4523" t="str">
            <v>Phẫu thuật nội soi mở hỗng tràng ra da</v>
          </cell>
          <cell r="H4523" t="str">
            <v>27.0179.0502</v>
          </cell>
        </row>
        <row r="4524">
          <cell r="G4524" t="str">
            <v>Phẫu thuật nội soi mở ruột lấy dị vật</v>
          </cell>
          <cell r="H4524" t="str">
            <v>27.0181.0502</v>
          </cell>
        </row>
        <row r="4525">
          <cell r="G4525" t="str">
            <v>Phẫu thuật nội soi mở thông dạ dày</v>
          </cell>
          <cell r="H4525" t="str">
            <v>27.0147.0502</v>
          </cell>
        </row>
        <row r="4526">
          <cell r="G4526" t="str">
            <v>Nội soi nong đường mật, oddi</v>
          </cell>
          <cell r="H4526" t="str">
            <v>03.1032.0503</v>
          </cell>
        </row>
        <row r="4527">
          <cell r="G4527" t="str">
            <v>Nong đường mật, Oddi qua nội soi</v>
          </cell>
          <cell r="H4527" t="str">
            <v>20.0044.0503</v>
          </cell>
        </row>
        <row r="4528">
          <cell r="G4528" t="str">
            <v>Cắt phymosis</v>
          </cell>
          <cell r="H4528" t="str">
            <v>10.9002.0504</v>
          </cell>
        </row>
        <row r="4529">
          <cell r="G4529" t="str">
            <v>Chọc hút áp xe thành bụng</v>
          </cell>
          <cell r="H4529" t="str">
            <v>03.2356.0505</v>
          </cell>
        </row>
        <row r="4530">
          <cell r="G4530" t="str">
            <v>Dẫn lưu áp xe bìu/tinh hoàn</v>
          </cell>
          <cell r="H4530" t="str">
            <v>03.3608.0505</v>
          </cell>
        </row>
        <row r="4531">
          <cell r="G4531" t="str">
            <v>Rạch áp xe túi lệ</v>
          </cell>
          <cell r="H4531" t="str">
            <v>03.1650.0505</v>
          </cell>
        </row>
        <row r="4532">
          <cell r="G4532" t="str">
            <v>Trích áp xe phần mềm lớn</v>
          </cell>
          <cell r="H4532" t="str">
            <v>03.3817.0505</v>
          </cell>
        </row>
        <row r="4533">
          <cell r="G4533" t="str">
            <v>Trích hạch viêm mủ</v>
          </cell>
          <cell r="H4533" t="str">
            <v>03.3910.0505</v>
          </cell>
        </row>
        <row r="4534">
          <cell r="G4534" t="str">
            <v>Trích nhọt ống tai ngoài</v>
          </cell>
          <cell r="H4534" t="str">
            <v>03.2119.0505</v>
          </cell>
        </row>
        <row r="4535">
          <cell r="G4535" t="str">
            <v>Trích rạch áp xe nhỏ</v>
          </cell>
          <cell r="H4535" t="str">
            <v>03.3909.0505</v>
          </cell>
        </row>
        <row r="4536">
          <cell r="G4536" t="str">
            <v>Rạch áp xe mi</v>
          </cell>
          <cell r="H4536" t="str">
            <v>14.0215.0505</v>
          </cell>
        </row>
        <row r="4537">
          <cell r="G4537" t="str">
            <v>Rạch áp xe túi lệ</v>
          </cell>
          <cell r="H4537" t="str">
            <v>14.0216.0505</v>
          </cell>
        </row>
        <row r="4538">
          <cell r="G4538" t="str">
            <v>Trích áp xe nhỏ vùng đầu cổ</v>
          </cell>
          <cell r="H4538" t="str">
            <v>15.0304.0505</v>
          </cell>
        </row>
        <row r="4539">
          <cell r="G4539" t="str">
            <v>Trích rạch, dẫn lưu ổ áp xe trên người bệnh đái tháo đường</v>
          </cell>
          <cell r="H4539" t="str">
            <v>07.0231.0505</v>
          </cell>
        </row>
        <row r="4540">
          <cell r="G4540" t="str">
            <v>Nội soi hậu môn ống cứng</v>
          </cell>
          <cell r="H4540" t="str">
            <v>02.0297.0506</v>
          </cell>
        </row>
        <row r="4541">
          <cell r="G4541" t="str">
            <v>Nội soi trực tràng ống cứng không sinh thiết</v>
          </cell>
          <cell r="H4541" t="str">
            <v>02.0310.0506</v>
          </cell>
        </row>
        <row r="4542">
          <cell r="G4542" t="str">
            <v>Tháo lồng bằng bơm khí/nước</v>
          </cell>
          <cell r="H4542" t="str">
            <v>03.3326.0506</v>
          </cell>
        </row>
        <row r="4543">
          <cell r="G4543" t="str">
            <v>Cố định lồng ngực do chấn thương gãy xương sườn</v>
          </cell>
          <cell r="H4543" t="str">
            <v>01.0157.0508</v>
          </cell>
        </row>
        <row r="4544">
          <cell r="G4544" t="str">
            <v>Cố định lồng ngực do chấn thương gãy xương sườn</v>
          </cell>
          <cell r="H4544" t="str">
            <v>03.0112.0508</v>
          </cell>
        </row>
        <row r="4545">
          <cell r="G4545" t="str">
            <v>Nắn có gây mê, bó bột bàn chân ngựa vẹo vào, bàn chân bẹt/tật gối cong lõm trong hay lõm ngoài (bột liền)</v>
          </cell>
          <cell r="H4545" t="str">
            <v>10.1116.0509</v>
          </cell>
        </row>
        <row r="4546">
          <cell r="G4546" t="str">
            <v>Nắn có gây mê, bó bột bàn chân ngựa vẹo vào, bàn chân bẹt/tật gối cong lõm trong hay lõm ngoài (bột tự cán)</v>
          </cell>
          <cell r="H4546" t="str">
            <v>10.1117.0510</v>
          </cell>
        </row>
        <row r="4547">
          <cell r="G4547" t="str">
            <v>Nắn, bó bột trật khớp háng</v>
          </cell>
          <cell r="H4547" t="str">
            <v>03.3855.0511</v>
          </cell>
        </row>
        <row r="4548">
          <cell r="G4548" t="str">
            <v>Nắn, cố định trật khớp háng không có chỉ định phẫu thuật</v>
          </cell>
          <cell r="H4548" t="str">
            <v>03.3860.0511</v>
          </cell>
        </row>
        <row r="4549">
          <cell r="G4549" t="str">
            <v>Nắn, cố định trật khớp háng không chỉ định phẫu thuật</v>
          </cell>
          <cell r="H4549" t="str">
            <v>10.1015.0511</v>
          </cell>
        </row>
        <row r="4550">
          <cell r="G4550" t="str">
            <v>Nắn, bó bột trật khớp háng</v>
          </cell>
          <cell r="H4550" t="str">
            <v>03.3855.0512</v>
          </cell>
        </row>
        <row r="4551">
          <cell r="G4551" t="str">
            <v>Nắn, cố định trật khớp háng không có chỉ định phẫu thuật</v>
          </cell>
          <cell r="H4551" t="str">
            <v>03.3860.0512</v>
          </cell>
        </row>
        <row r="4552">
          <cell r="G4552" t="str">
            <v>Nắn, cố định trật khớp háng không chỉ định phẫu thuật</v>
          </cell>
          <cell r="H4552" t="str">
            <v>10.1015.0512</v>
          </cell>
        </row>
        <row r="4553">
          <cell r="G4553" t="str">
            <v>Nắn, bó bột trật khớp cổ chân</v>
          </cell>
          <cell r="H4553" t="str">
            <v>03.3875.0513</v>
          </cell>
        </row>
        <row r="4554">
          <cell r="G4554" t="str">
            <v>Nắn, bó bột trật khớp gối</v>
          </cell>
          <cell r="H4554" t="str">
            <v>03.3863.0513</v>
          </cell>
        </row>
        <row r="4555">
          <cell r="G4555" t="str">
            <v>Nắn, bó bột trong bong sụn tiếp khớp gối, khớp háng</v>
          </cell>
          <cell r="H4555" t="str">
            <v>03.3856.0513</v>
          </cell>
        </row>
        <row r="4556">
          <cell r="G4556" t="str">
            <v>Nắn, bó bột trật khớp cổ chân</v>
          </cell>
          <cell r="H4556" t="str">
            <v>10.1031.0513</v>
          </cell>
        </row>
        <row r="4557">
          <cell r="G4557" t="str">
            <v>Nắn, bó bột trật khớp gối</v>
          </cell>
          <cell r="H4557" t="str">
            <v>10.1018.0513</v>
          </cell>
        </row>
        <row r="4558">
          <cell r="G4558" t="str">
            <v>Nắn, bó bột trong bong sụn tiếp khớp gối, khớp háng</v>
          </cell>
          <cell r="H4558" t="str">
            <v>10.1011.0513</v>
          </cell>
        </row>
        <row r="4559">
          <cell r="G4559" t="str">
            <v>Nắn, bó bột trật khớp cổ chân</v>
          </cell>
          <cell r="H4559" t="str">
            <v>03.3875.0514</v>
          </cell>
        </row>
        <row r="4560">
          <cell r="G4560" t="str">
            <v>Nắn, bó bột trật khớp gối</v>
          </cell>
          <cell r="H4560" t="str">
            <v>03.3863.0514</v>
          </cell>
        </row>
        <row r="4561">
          <cell r="G4561" t="str">
            <v>Nắn, bó bột trong bong sụn tiếp khớp gối, khớp háng</v>
          </cell>
          <cell r="H4561" t="str">
            <v>03.3856.0514</v>
          </cell>
        </row>
        <row r="4562">
          <cell r="G4562" t="str">
            <v>Nắn, bó bột trật khớp cổ chân</v>
          </cell>
          <cell r="H4562" t="str">
            <v>10.1031.0514</v>
          </cell>
        </row>
        <row r="4563">
          <cell r="G4563" t="str">
            <v>Nắn, bó bột trật khớp gối</v>
          </cell>
          <cell r="H4563" t="str">
            <v>10.1018.0514</v>
          </cell>
        </row>
        <row r="4564">
          <cell r="G4564" t="str">
            <v>Nắn, bó bột trong bong sụn tiếp khớp gối, khớp háng</v>
          </cell>
          <cell r="H4564" t="str">
            <v>10.1011.0514</v>
          </cell>
        </row>
        <row r="4565">
          <cell r="G4565" t="str">
            <v>Nắn bó bột gãy và trật khớp khuỷu</v>
          </cell>
          <cell r="H4565" t="str">
            <v>03.3845.0515</v>
          </cell>
        </row>
        <row r="4566">
          <cell r="G4566" t="str">
            <v>Nắn, bó bột bong sụn tiếp khớp khuỷu, khớp cổ tay</v>
          </cell>
          <cell r="H4566" t="str">
            <v>03.3846.0515</v>
          </cell>
        </row>
        <row r="4567">
          <cell r="G4567" t="str">
            <v>Nắn, bó bột trật khớp khuỷu</v>
          </cell>
          <cell r="H4567" t="str">
            <v>03.3844.0515</v>
          </cell>
        </row>
        <row r="4568">
          <cell r="G4568" t="str">
            <v>Nắn, bó bột trật khớp xương đòn</v>
          </cell>
          <cell r="H4568" t="str">
            <v>03.3873.0515</v>
          </cell>
        </row>
        <row r="4569">
          <cell r="G4569" t="str">
            <v>Nắn, cố định trật khớp hàm</v>
          </cell>
          <cell r="H4569" t="str">
            <v>03.3874.0515</v>
          </cell>
        </row>
        <row r="4570">
          <cell r="G4570" t="str">
            <v>Nắm, cố định trật khớp hàm</v>
          </cell>
          <cell r="H4570" t="str">
            <v>10.1030.0515</v>
          </cell>
        </row>
        <row r="4571">
          <cell r="G4571" t="str">
            <v>Nắn, bó bột bong sụn tiếp khớp khuỷu, khớp cổ tay</v>
          </cell>
          <cell r="H4571" t="str">
            <v>10.1001.0515</v>
          </cell>
        </row>
        <row r="4572">
          <cell r="G4572" t="str">
            <v>Nắn, bó bột gãy xương đòn</v>
          </cell>
          <cell r="H4572" t="str">
            <v>10.0996.0515</v>
          </cell>
        </row>
        <row r="4573">
          <cell r="G4573" t="str">
            <v>Nắn, bó bột gãy xương hàm</v>
          </cell>
          <cell r="H4573" t="str">
            <v>10.0993.0515</v>
          </cell>
        </row>
        <row r="4574">
          <cell r="G4574" t="str">
            <v>Nắn, bó bột trật khớp khuỷu</v>
          </cell>
          <cell r="H4574" t="str">
            <v>10.1000.0515</v>
          </cell>
        </row>
        <row r="4575">
          <cell r="G4575" t="str">
            <v>Nắn, bó bột trật khớp xương đòn</v>
          </cell>
          <cell r="H4575" t="str">
            <v>10.1029.0515</v>
          </cell>
        </row>
        <row r="4576">
          <cell r="G4576" t="str">
            <v>Nắn bó bột gãy và trật khớp khuỷu</v>
          </cell>
          <cell r="H4576" t="str">
            <v>03.3845.0516</v>
          </cell>
        </row>
        <row r="4577">
          <cell r="G4577" t="str">
            <v>Nắn, bó bột bong sụn tiếp khớp khuỷu, khớp cổ tay</v>
          </cell>
          <cell r="H4577" t="str">
            <v>03.3846.0516</v>
          </cell>
        </row>
        <row r="4578">
          <cell r="G4578" t="str">
            <v>Nắn, bó bột trật khớp khuỷu</v>
          </cell>
          <cell r="H4578" t="str">
            <v>03.3844.0516</v>
          </cell>
        </row>
        <row r="4579">
          <cell r="G4579" t="str">
            <v>Nắn, bó bột trật khớp xương đòn</v>
          </cell>
          <cell r="H4579" t="str">
            <v>03.3873.0516</v>
          </cell>
        </row>
        <row r="4580">
          <cell r="G4580" t="str">
            <v>Nắn, cố định trật khớp hàm</v>
          </cell>
          <cell r="H4580" t="str">
            <v>03.3874.0516</v>
          </cell>
        </row>
        <row r="4581">
          <cell r="G4581" t="str">
            <v>Nắm, cố định trật khớp hàm</v>
          </cell>
          <cell r="H4581" t="str">
            <v>10.1030.0516</v>
          </cell>
        </row>
        <row r="4582">
          <cell r="G4582" t="str">
            <v>Nắn, bó bột bong sụn tiếp khớp khuỷu, khớp cổ tay</v>
          </cell>
          <cell r="H4582" t="str">
            <v>10.1001.0516</v>
          </cell>
        </row>
        <row r="4583">
          <cell r="G4583" t="str">
            <v>Nắn, bó bột gãy xương đòn</v>
          </cell>
          <cell r="H4583" t="str">
            <v>10.0996.0516</v>
          </cell>
        </row>
        <row r="4584">
          <cell r="G4584" t="str">
            <v>Nắn, bó bột gãy xương hàm</v>
          </cell>
          <cell r="H4584" t="str">
            <v>10.0993.0516</v>
          </cell>
        </row>
        <row r="4585">
          <cell r="G4585" t="str">
            <v>Nắn, bó bột trật khớp khuỷu</v>
          </cell>
          <cell r="H4585" t="str">
            <v>10.1000.0516</v>
          </cell>
        </row>
        <row r="4586">
          <cell r="G4586" t="str">
            <v>Nắn, bó bột trật khớp xương đòn</v>
          </cell>
          <cell r="H4586" t="str">
            <v>10.1029.0516</v>
          </cell>
        </row>
        <row r="4587">
          <cell r="G4587" t="str">
            <v>Nắn, bó bột trật khớp vai</v>
          </cell>
          <cell r="H4587" t="str">
            <v>03.3839.0517</v>
          </cell>
        </row>
        <row r="4588">
          <cell r="G4588" t="str">
            <v>Nắn, bó bột trật khớp cùng đòn</v>
          </cell>
          <cell r="H4588" t="str">
            <v>10.1025.0517</v>
          </cell>
        </row>
        <row r="4589">
          <cell r="G4589" t="str">
            <v>Nắn, bó bột trật khớp vai</v>
          </cell>
          <cell r="H4589" t="str">
            <v>10.0995.0517</v>
          </cell>
        </row>
        <row r="4590">
          <cell r="G4590" t="str">
            <v>Nắn, bó bột trật khớp vai</v>
          </cell>
          <cell r="H4590" t="str">
            <v>03.3839.0518</v>
          </cell>
        </row>
        <row r="4591">
          <cell r="G4591" t="str">
            <v>Nắn, bó bột trật khớp cùng đòn</v>
          </cell>
          <cell r="H4591" t="str">
            <v>10.1025.0518</v>
          </cell>
        </row>
        <row r="4592">
          <cell r="G4592" t="str">
            <v>Nắn, bó bột trật khớp vai</v>
          </cell>
          <cell r="H4592" t="str">
            <v>10.0995.0518</v>
          </cell>
        </row>
        <row r="4593">
          <cell r="G4593" t="str">
            <v>Nắn, bó bột gãy xương bàn chân</v>
          </cell>
          <cell r="H4593" t="str">
            <v>03.3870.0519</v>
          </cell>
        </row>
        <row r="4594">
          <cell r="G4594" t="str">
            <v>Nắn, bó bột gãy xương bàn, ngón tay</v>
          </cell>
          <cell r="H4594" t="str">
            <v>03.3854.0519</v>
          </cell>
        </row>
        <row r="4595">
          <cell r="G4595" t="str">
            <v>Nắn, bó bột gãy xương ngón chân</v>
          </cell>
          <cell r="H4595" t="str">
            <v>03.3872.0519</v>
          </cell>
        </row>
        <row r="4596">
          <cell r="G4596" t="str">
            <v>Nắn, bó bột gãy xương bàn chân</v>
          </cell>
          <cell r="H4596" t="str">
            <v>10.1028.0519</v>
          </cell>
        </row>
        <row r="4597">
          <cell r="G4597" t="str">
            <v>Nắn, bó bột gãy xương bàn, ngón tay</v>
          </cell>
          <cell r="H4597" t="str">
            <v>10.1009.0519</v>
          </cell>
        </row>
        <row r="4598">
          <cell r="G4598" t="str">
            <v>Nắn, bó bột gãy xương chày</v>
          </cell>
          <cell r="H4598" t="str">
            <v>10.1022.0519</v>
          </cell>
        </row>
        <row r="4599">
          <cell r="G4599" t="str">
            <v>Nắn, bó bột gãy xương ngón chân</v>
          </cell>
          <cell r="H4599" t="str">
            <v>10.1024.0519</v>
          </cell>
        </row>
        <row r="4600">
          <cell r="G4600" t="str">
            <v>Nắn, bó bột giai đoạn trong hội chứng Volkmann</v>
          </cell>
          <cell r="H4600" t="str">
            <v>10.0985.0519</v>
          </cell>
        </row>
        <row r="4601">
          <cell r="G4601" t="str">
            <v>Kỹ thuật điều trị bàn chân khoèo bẩm sinh theo phương pháp Ponsetti</v>
          </cell>
          <cell r="H4601" t="str">
            <v>17.0136.0519</v>
          </cell>
        </row>
        <row r="4602">
          <cell r="G4602" t="str">
            <v>Nắn, bó bột gãy xương bàn chân</v>
          </cell>
          <cell r="H4602" t="str">
            <v>03.3870.0520</v>
          </cell>
        </row>
        <row r="4603">
          <cell r="G4603" t="str">
            <v>Nắn, bó bột gãy xương bàn, ngón tay</v>
          </cell>
          <cell r="H4603" t="str">
            <v>03.3854.0520</v>
          </cell>
        </row>
        <row r="4604">
          <cell r="G4604" t="str">
            <v>Nắn, bó bột gãy xương ngón chân</v>
          </cell>
          <cell r="H4604" t="str">
            <v>03.3872.0520</v>
          </cell>
        </row>
        <row r="4605">
          <cell r="G4605" t="str">
            <v>Nắn, bó bột gãy xương bàn chân</v>
          </cell>
          <cell r="H4605" t="str">
            <v>10.1028.0520</v>
          </cell>
        </row>
        <row r="4606">
          <cell r="G4606" t="str">
            <v>Nắn, bó bột gãy xương bàn, ngón tay</v>
          </cell>
          <cell r="H4606" t="str">
            <v>10.1009.0520</v>
          </cell>
        </row>
        <row r="4607">
          <cell r="G4607" t="str">
            <v>Nắn, bó bột gãy xương chày</v>
          </cell>
          <cell r="H4607" t="str">
            <v>10.1022.0520</v>
          </cell>
        </row>
        <row r="4608">
          <cell r="G4608" t="str">
            <v>Nắn, bó bột gãy xương ngón chân</v>
          </cell>
          <cell r="H4608" t="str">
            <v>10.1024.0520</v>
          </cell>
        </row>
        <row r="4609">
          <cell r="G4609" t="str">
            <v>Nắn, bó bột giai đoạn trong hội chứng Volkmann</v>
          </cell>
          <cell r="H4609" t="str">
            <v>10.0985.0520</v>
          </cell>
        </row>
        <row r="4610">
          <cell r="G4610" t="str">
            <v>Kỹ thuật điều trị bàn chân khoèo bẩm sinh theo phương pháp Ponsetti</v>
          </cell>
          <cell r="H4610" t="str">
            <v>17.0136.0520</v>
          </cell>
        </row>
        <row r="4611">
          <cell r="G4611" t="str">
            <v>Nắn, bó bột gãy 1/3 dưới hai xương cẳng tay</v>
          </cell>
          <cell r="H4611" t="str">
            <v>03.3851.0521</v>
          </cell>
        </row>
        <row r="4612">
          <cell r="G4612" t="str">
            <v>Nắn, bó bột gãy 1/3 giữa hai xương cẳng tay</v>
          </cell>
          <cell r="H4612" t="str">
            <v>03.3850.0521</v>
          </cell>
        </row>
        <row r="4613">
          <cell r="G4613" t="str">
            <v>Nắn, bó bột gãy 1/3 trên hai xương cẳng tay</v>
          </cell>
          <cell r="H4613" t="str">
            <v>03.3849.0521</v>
          </cell>
        </row>
        <row r="4614">
          <cell r="G4614" t="str">
            <v>Nắn, bó bột gãy Monteggia</v>
          </cell>
          <cell r="H4614" t="str">
            <v>03.3869.0521</v>
          </cell>
        </row>
        <row r="4615">
          <cell r="G4615" t="str">
            <v>Nắn, bó bột gãy một xương cẳng tay</v>
          </cell>
          <cell r="H4615" t="str">
            <v>03.3852.0521</v>
          </cell>
        </row>
        <row r="4616">
          <cell r="G4616" t="str">
            <v>Nắn, bó bột gãy Pouteau-Colles</v>
          </cell>
          <cell r="H4616" t="str">
            <v>03.3853.0521</v>
          </cell>
        </row>
        <row r="4617">
          <cell r="G4617" t="str">
            <v>Nắn, bó bột gãy Monteggia</v>
          </cell>
          <cell r="H4617" t="str">
            <v>10.1027.0521</v>
          </cell>
        </row>
        <row r="4618">
          <cell r="G4618" t="str">
            <v>Nắn, bó bột gãy một xương cẳng tay</v>
          </cell>
          <cell r="H4618" t="str">
            <v>10.1007.0521</v>
          </cell>
        </row>
        <row r="4619">
          <cell r="G4619" t="str">
            <v>Nắn, bó bột gãy Pouteau - Colles</v>
          </cell>
          <cell r="H4619" t="str">
            <v>10.1008.0521</v>
          </cell>
        </row>
        <row r="4620">
          <cell r="G4620" t="str">
            <v>Nắn, bó bột gãy 1/3 dưới hai xương cẳng tay</v>
          </cell>
          <cell r="H4620" t="str">
            <v>03.3851.0522</v>
          </cell>
        </row>
        <row r="4621">
          <cell r="G4621" t="str">
            <v>Nắn, bó bột gãy 1/3 giữa hai xương cẳng tay</v>
          </cell>
          <cell r="H4621" t="str">
            <v>03.3850.0522</v>
          </cell>
        </row>
        <row r="4622">
          <cell r="G4622" t="str">
            <v>Nắn, bó bột gãy 1/3 trên hai xương cẳng tay</v>
          </cell>
          <cell r="H4622" t="str">
            <v>03.3849.0522</v>
          </cell>
        </row>
        <row r="4623">
          <cell r="G4623" t="str">
            <v>Nắn, bó bột gãy Monteggia</v>
          </cell>
          <cell r="H4623" t="str">
            <v>03.3869.0522</v>
          </cell>
        </row>
        <row r="4624">
          <cell r="G4624" t="str">
            <v>Nắn, bó bột gãy một xương cẳng tay</v>
          </cell>
          <cell r="H4624" t="str">
            <v>03.3852.0522</v>
          </cell>
        </row>
        <row r="4625">
          <cell r="G4625" t="str">
            <v>Nắn, bó bột gãy Pouteau-Colles</v>
          </cell>
          <cell r="H4625" t="str">
            <v>03.3853.0522</v>
          </cell>
        </row>
        <row r="4626">
          <cell r="G4626" t="str">
            <v>Nắn, bó bột gãy Monteggia</v>
          </cell>
          <cell r="H4626" t="str">
            <v>10.1027.0522</v>
          </cell>
        </row>
        <row r="4627">
          <cell r="G4627" t="str">
            <v>Nắn, bó bột gãy một xương cẳng tay</v>
          </cell>
          <cell r="H4627" t="str">
            <v>10.1007.0522</v>
          </cell>
        </row>
        <row r="4628">
          <cell r="G4628" t="str">
            <v>Nắn, bó bột gãy Pouteau - Colles</v>
          </cell>
          <cell r="H4628" t="str">
            <v>10.1008.0522</v>
          </cell>
        </row>
        <row r="4629">
          <cell r="G4629" t="str">
            <v>Nắn, bó bột trật khớp háng bẩm sinh</v>
          </cell>
          <cell r="H4629" t="str">
            <v>03.3836.0523</v>
          </cell>
        </row>
        <row r="4630">
          <cell r="G4630" t="str">
            <v>Nắn, bó bột trật khớp háng</v>
          </cell>
          <cell r="H4630" t="str">
            <v>10.1010.0523</v>
          </cell>
        </row>
        <row r="4631">
          <cell r="G4631" t="str">
            <v>Nắn, bó bột trật khớp háng bẩm sinh</v>
          </cell>
          <cell r="H4631" t="str">
            <v>10.0991.0523</v>
          </cell>
        </row>
        <row r="4632">
          <cell r="G4632" t="str">
            <v>Kỹ thuật bó bột Hip Spica Cast điều trị trật khớp háng bẩm sinh</v>
          </cell>
          <cell r="H4632" t="str">
            <v>17.0138.0523</v>
          </cell>
        </row>
        <row r="4633">
          <cell r="G4633" t="str">
            <v>Nắn, bó bột trật khớp háng bẩm sinh</v>
          </cell>
          <cell r="H4633" t="str">
            <v>03.3836.0524</v>
          </cell>
        </row>
        <row r="4634">
          <cell r="G4634" t="str">
            <v>Nắn, bó bột trật khớp háng</v>
          </cell>
          <cell r="H4634" t="str">
            <v>10.1010.0524</v>
          </cell>
        </row>
        <row r="4635">
          <cell r="G4635" t="str">
            <v>Nắn, bó bột trật khớp háng bẩm sinh</v>
          </cell>
          <cell r="H4635" t="str">
            <v>10.0991.0524</v>
          </cell>
        </row>
        <row r="4636">
          <cell r="G4636" t="str">
            <v>Kỹ thuật bó bột Hip Spica Cast điều trị trật khớp háng bẩm sinh</v>
          </cell>
          <cell r="H4636" t="str">
            <v>17.0138.0524</v>
          </cell>
        </row>
        <row r="4637">
          <cell r="G4637" t="str">
            <v>Nắn, bó bột chỉnh hình chân chữ O</v>
          </cell>
          <cell r="H4637" t="str">
            <v>03.3831.0525</v>
          </cell>
        </row>
        <row r="4638">
          <cell r="G4638" t="str">
            <v>Nắn, bó bột chỉnh hình chân chữ X</v>
          </cell>
          <cell r="H4638" t="str">
            <v>03.3832.0525</v>
          </cell>
        </row>
        <row r="4639">
          <cell r="G4639" t="str">
            <v>Nắn, bó bột gãy 1/3 dưới hai xương cẳng chân</v>
          </cell>
          <cell r="H4639" t="str">
            <v>03.3866.0525</v>
          </cell>
        </row>
        <row r="4640">
          <cell r="G4640" t="str">
            <v>Nắn, bó bột gãy 1/3 giữa hai xương cẳng chân</v>
          </cell>
          <cell r="H4640" t="str">
            <v>03.3865.0525</v>
          </cell>
        </row>
        <row r="4641">
          <cell r="G4641" t="str">
            <v>Nắn, bó bột gãy 1/3 trên hai xương cẳng chân</v>
          </cell>
          <cell r="H4641" t="str">
            <v>03.3864.0525</v>
          </cell>
        </row>
        <row r="4642">
          <cell r="G4642" t="str">
            <v>Nắn, bó bột gãy Dupuytren</v>
          </cell>
          <cell r="H4642" t="str">
            <v>03.3868.0525</v>
          </cell>
        </row>
        <row r="4643">
          <cell r="G4643" t="str">
            <v>Nắn, bó bột gãy mâm chày</v>
          </cell>
          <cell r="H4643" t="str">
            <v>03.3857.0525</v>
          </cell>
        </row>
        <row r="4644">
          <cell r="G4644" t="str">
            <v>Nắn, bó bột gãy xương chày</v>
          </cell>
          <cell r="H4644" t="str">
            <v>03.3867.0525</v>
          </cell>
        </row>
        <row r="4645">
          <cell r="G4645" t="str">
            <v>Nắn, bó bột chỉnh hình chân chữ 0</v>
          </cell>
          <cell r="H4645" t="str">
            <v>10.0987.0525</v>
          </cell>
        </row>
        <row r="4646">
          <cell r="G4646" t="str">
            <v>Nắn, bó bột chỉnh hình chân chữ X</v>
          </cell>
          <cell r="H4646" t="str">
            <v>10.0988.0525</v>
          </cell>
        </row>
        <row r="4647">
          <cell r="G4647" t="str">
            <v>Nắn, bó bột gãy 1/3 dưới hai xương cẳng chân</v>
          </cell>
          <cell r="H4647" t="str">
            <v>10.1021.0525</v>
          </cell>
        </row>
        <row r="4648">
          <cell r="G4648" t="str">
            <v>Nắn, bó bột gãy 1/3 giữa hai xương cẳng chân</v>
          </cell>
          <cell r="H4648" t="str">
            <v>10.1020.0525</v>
          </cell>
        </row>
        <row r="4649">
          <cell r="G4649" t="str">
            <v>Nắn, bó bột gãy 1/3 trên hai xương cẳng chân</v>
          </cell>
          <cell r="H4649" t="str">
            <v>10.1019.0525</v>
          </cell>
        </row>
        <row r="4650">
          <cell r="G4650" t="str">
            <v>Nắn, bó bột gãy Dupuptren</v>
          </cell>
          <cell r="H4650" t="str">
            <v>10.1026.0525</v>
          </cell>
        </row>
        <row r="4651">
          <cell r="G4651" t="str">
            <v>Nắn, bó bột gãy mâm chày</v>
          </cell>
          <cell r="H4651" t="str">
            <v>10.1012.0525</v>
          </cell>
        </row>
        <row r="4652">
          <cell r="G4652" t="str">
            <v>Nắn, bó bột chỉnh hình chân chữ O</v>
          </cell>
          <cell r="H4652" t="str">
            <v>03.3831.0526</v>
          </cell>
        </row>
        <row r="4653">
          <cell r="G4653" t="str">
            <v>Nắn, bó bột chỉnh hình chân chữ X</v>
          </cell>
          <cell r="H4653" t="str">
            <v>03.3832.0526</v>
          </cell>
        </row>
        <row r="4654">
          <cell r="G4654" t="str">
            <v>Nắn, bó bột gãy 1/3 dưới hai xương cẳng chân</v>
          </cell>
          <cell r="H4654" t="str">
            <v>03.3866.0526</v>
          </cell>
        </row>
        <row r="4655">
          <cell r="G4655" t="str">
            <v>Nắn, bó bột gãy 1/3 giữa hai xương cẳng chân</v>
          </cell>
          <cell r="H4655" t="str">
            <v>03.3865.0526</v>
          </cell>
        </row>
        <row r="4656">
          <cell r="G4656" t="str">
            <v>Nắn, bó bột gãy 1/3 trên hai xương cẳng chân</v>
          </cell>
          <cell r="H4656" t="str">
            <v>03.3864.0526</v>
          </cell>
        </row>
        <row r="4657">
          <cell r="G4657" t="str">
            <v>Nắn, bó bột gãy Dupuytren</v>
          </cell>
          <cell r="H4657" t="str">
            <v>03.3868.0526</v>
          </cell>
        </row>
        <row r="4658">
          <cell r="G4658" t="str">
            <v>Nắn, bó bột gãy mâm chày</v>
          </cell>
          <cell r="H4658" t="str">
            <v>03.3857.0526</v>
          </cell>
        </row>
        <row r="4659">
          <cell r="G4659" t="str">
            <v>Nắn, bó bột gãy xương chày</v>
          </cell>
          <cell r="H4659" t="str">
            <v>03.3867.0526</v>
          </cell>
        </row>
        <row r="4660">
          <cell r="G4660" t="str">
            <v>Nắn, bó bột chỉnh hình chân chữ 0</v>
          </cell>
          <cell r="H4660" t="str">
            <v>10.0987.0526</v>
          </cell>
        </row>
        <row r="4661">
          <cell r="G4661" t="str">
            <v>Nắn, bó bột chỉnh hình chân chữ X</v>
          </cell>
          <cell r="H4661" t="str">
            <v>10.0988.0526</v>
          </cell>
        </row>
        <row r="4662">
          <cell r="G4662" t="str">
            <v>Nắn, bó bột gãy 1/3 dưới hai xương cẳng chân</v>
          </cell>
          <cell r="H4662" t="str">
            <v>10.1021.0526</v>
          </cell>
        </row>
        <row r="4663">
          <cell r="G4663" t="str">
            <v>Nắn, bó bột gãy 1/3 giữa hai xương cẳng chân</v>
          </cell>
          <cell r="H4663" t="str">
            <v>10.1020.0526</v>
          </cell>
        </row>
        <row r="4664">
          <cell r="G4664" t="str">
            <v>Nắn, bó bột gãy 1/3 trên hai xương cẳng chân</v>
          </cell>
          <cell r="H4664" t="str">
            <v>10.1019.0526</v>
          </cell>
        </row>
        <row r="4665">
          <cell r="G4665" t="str">
            <v>Nắn, bó bột gãy Dupuptren</v>
          </cell>
          <cell r="H4665" t="str">
            <v>10.1026.0526</v>
          </cell>
        </row>
        <row r="4666">
          <cell r="G4666" t="str">
            <v>Nắn, bó bột gãy mâm chày</v>
          </cell>
          <cell r="H4666" t="str">
            <v>10.1012.0526</v>
          </cell>
        </row>
        <row r="4667">
          <cell r="G4667" t="str">
            <v>Nắn, bó bột gãy 1/3 dưới thân xương cánh tay</v>
          </cell>
          <cell r="H4667" t="str">
            <v>03.3843.0527</v>
          </cell>
        </row>
        <row r="4668">
          <cell r="G4668" t="str">
            <v>Nắn, bó bột gãy 1/3 giữa thân xương cánh tay</v>
          </cell>
          <cell r="H4668" t="str">
            <v>03.3842.0527</v>
          </cell>
        </row>
        <row r="4669">
          <cell r="G4669" t="str">
            <v>Nắn, bó bột gãy 1/3 trên thân xương cánh tay</v>
          </cell>
          <cell r="H4669" t="str">
            <v>03.3841.0527</v>
          </cell>
        </row>
        <row r="4670">
          <cell r="G4670" t="str">
            <v>Nắn, bó bột gãy cổ xương cánh tay</v>
          </cell>
          <cell r="H4670" t="str">
            <v>03.3847.0527</v>
          </cell>
        </row>
        <row r="4671">
          <cell r="G4671" t="str">
            <v>Nắn, bó bột gãy trên lồi cầu xương cánh tay trẻ em độ 3 và độ 1V</v>
          </cell>
          <cell r="H4671" t="str">
            <v>03.3848.0527</v>
          </cell>
        </row>
        <row r="4672">
          <cell r="G4672" t="str">
            <v>Nắn, bó bột gãy 1/3 dưới hai xương cẳng tay</v>
          </cell>
          <cell r="H4672" t="str">
            <v>10.1006.0527</v>
          </cell>
        </row>
        <row r="4673">
          <cell r="G4673" t="str">
            <v>Nắn, bó bột gãy 1/3 dưới thân xương cánh tay</v>
          </cell>
          <cell r="H4673" t="str">
            <v>10.0999.0527</v>
          </cell>
        </row>
        <row r="4674">
          <cell r="G4674" t="str">
            <v>Nắn, bó bột gãy 1/3 giữa hai xương cẳng tay</v>
          </cell>
          <cell r="H4674" t="str">
            <v>10.1005.0527</v>
          </cell>
        </row>
        <row r="4675">
          <cell r="G4675" t="str">
            <v>Nắn, bó bột gãy 1/3 giữa thân xương cánh tay</v>
          </cell>
          <cell r="H4675" t="str">
            <v>10.0998.0527</v>
          </cell>
        </row>
        <row r="4676">
          <cell r="G4676" t="str">
            <v>Nắn, bó bột gãy 1/3 trên hai xương cẳng tay</v>
          </cell>
          <cell r="H4676" t="str">
            <v>10.1004.0527</v>
          </cell>
        </row>
        <row r="4677">
          <cell r="G4677" t="str">
            <v>Nắn, bó bột gãy 1/3 trên thân xương cánh tay</v>
          </cell>
          <cell r="H4677" t="str">
            <v>10.0997.0527</v>
          </cell>
        </row>
        <row r="4678">
          <cell r="G4678" t="str">
            <v>Nắn, bó bột gãy cổ xương cánh tay</v>
          </cell>
          <cell r="H4678" t="str">
            <v>10.1002.0527</v>
          </cell>
        </row>
        <row r="4679">
          <cell r="G4679" t="str">
            <v>Nắn, bó bột gãy trên lồi cầu xương cánh tay trẻ em độ III và độ IV</v>
          </cell>
          <cell r="H4679" t="str">
            <v>10.1003.0527</v>
          </cell>
        </row>
        <row r="4680">
          <cell r="G4680" t="str">
            <v>Kỹ thuật bó bột cánh - cẳng - bàn tay có nắn làm khuôn nẹp bàn tay trên khuỷu</v>
          </cell>
          <cell r="H4680" t="str">
            <v>17.0241.0527</v>
          </cell>
        </row>
        <row r="4681">
          <cell r="G4681" t="str">
            <v>Kỹ thuật bó bột cánh - cẳng - bàn tay không nắn làm khuôn nẹp bàn tay trên khuỷu</v>
          </cell>
          <cell r="H4681" t="str">
            <v>17.0240.0527</v>
          </cell>
        </row>
        <row r="4682">
          <cell r="G4682" t="str">
            <v>Nắn, bó bột gãy 1/3 dưới thân xương cánh tay</v>
          </cell>
          <cell r="H4682" t="str">
            <v>03.3843.0528</v>
          </cell>
        </row>
        <row r="4683">
          <cell r="G4683" t="str">
            <v>Nắn, bó bột gãy 1/3 giữa thân xương cánh tay</v>
          </cell>
          <cell r="H4683" t="str">
            <v>03.3842.0528</v>
          </cell>
        </row>
        <row r="4684">
          <cell r="G4684" t="str">
            <v>Nắn, bó bột gãy 1/3 trên thân xương cánh tay</v>
          </cell>
          <cell r="H4684" t="str">
            <v>03.3841.0528</v>
          </cell>
        </row>
        <row r="4685">
          <cell r="G4685" t="str">
            <v>Nắn, bó bột gãy cổ xương cánh tay</v>
          </cell>
          <cell r="H4685" t="str">
            <v>03.3847.0528</v>
          </cell>
        </row>
        <row r="4686">
          <cell r="G4686" t="str">
            <v>Nắn, bó bột gãy trên lồi cầu xương cánh tay trẻ em độ 3 và độ 1V</v>
          </cell>
          <cell r="H4686" t="str">
            <v>03.3848.0528</v>
          </cell>
        </row>
        <row r="4687">
          <cell r="G4687" t="str">
            <v>Nắn, bó bột gãy 1/3 dưới hai xương cẳng tay</v>
          </cell>
          <cell r="H4687" t="str">
            <v>10.1006.0528</v>
          </cell>
        </row>
        <row r="4688">
          <cell r="G4688" t="str">
            <v>Nắn, bó bột gãy 1/3 dưới thân xương cánh tay</v>
          </cell>
          <cell r="H4688" t="str">
            <v>10.0999.0528</v>
          </cell>
        </row>
        <row r="4689">
          <cell r="G4689" t="str">
            <v>Nắn, bó bột gãy 1/3 giữa hai xương cẳng tay</v>
          </cell>
          <cell r="H4689" t="str">
            <v>10.1005.0528</v>
          </cell>
        </row>
        <row r="4690">
          <cell r="G4690" t="str">
            <v>Nắn, bó bột gãy 1/3 giữa thân xương cánh tay</v>
          </cell>
          <cell r="H4690" t="str">
            <v>10.0998.0528</v>
          </cell>
        </row>
        <row r="4691">
          <cell r="G4691" t="str">
            <v>Nắn, bó bột gãy 1/3 trên hai xương cẳng tay</v>
          </cell>
          <cell r="H4691" t="str">
            <v>10.1004.0528</v>
          </cell>
        </row>
        <row r="4692">
          <cell r="G4692" t="str">
            <v>Nắn, bó bột gãy 1/3 trên thân xương cánh tay</v>
          </cell>
          <cell r="H4692" t="str">
            <v>10.0997.0528</v>
          </cell>
        </row>
        <row r="4693">
          <cell r="G4693" t="str">
            <v>Nắn, bó bột gãy cổ xương cánh tay</v>
          </cell>
          <cell r="H4693" t="str">
            <v>10.1002.0528</v>
          </cell>
        </row>
        <row r="4694">
          <cell r="G4694" t="str">
            <v>Nắn, bó bột gãy trên lồi cầu xương cánh tay trẻ em độ III và độ IV</v>
          </cell>
          <cell r="H4694" t="str">
            <v>10.1003.0528</v>
          </cell>
        </row>
        <row r="4695">
          <cell r="G4695" t="str">
            <v>Kỹ thuật bó bột cánh - cẳng - bàn tay không nắn làm khuôn nẹp bàn tay trên khuỷu</v>
          </cell>
          <cell r="H4695" t="str">
            <v>17.0240.0528</v>
          </cell>
        </row>
        <row r="4696">
          <cell r="G4696" t="str">
            <v>Nắn, bó bột cột sống</v>
          </cell>
          <cell r="H4696" t="str">
            <v>03.3838.0529</v>
          </cell>
        </row>
        <row r="4697">
          <cell r="G4697" t="str">
            <v>Nắn, bó bột gãy 1/3 dưới xương đùi</v>
          </cell>
          <cell r="H4697" t="str">
            <v>03.3835.0529</v>
          </cell>
        </row>
        <row r="4698">
          <cell r="G4698" t="str">
            <v>Nắn, bó bột gãy 1/3 giữa xương đùi</v>
          </cell>
          <cell r="H4698" t="str">
            <v>03.3834.0529</v>
          </cell>
        </row>
        <row r="4699">
          <cell r="G4699" t="str">
            <v>Nắn, bó bột gãy 1/3 trên xương đùi</v>
          </cell>
          <cell r="H4699" t="str">
            <v>03.3833.0529</v>
          </cell>
        </row>
        <row r="4700">
          <cell r="G4700" t="str">
            <v>Nắn, bó bột gãy cổ xương đùi</v>
          </cell>
          <cell r="H4700" t="str">
            <v>03.3859.0529</v>
          </cell>
        </row>
        <row r="4701">
          <cell r="G4701" t="str">
            <v>Nắn, bó bột gãy cổ xương đùi, vỡ ổ cối và trật khớp háng</v>
          </cell>
          <cell r="H4701" t="str">
            <v>03.3830.0529</v>
          </cell>
        </row>
        <row r="4702">
          <cell r="G4702" t="str">
            <v>Nắn, bó bột gãy lồi cầu xương đùi</v>
          </cell>
          <cell r="H4702" t="str">
            <v>03.3861.0529</v>
          </cell>
        </row>
        <row r="4703">
          <cell r="G4703" t="str">
            <v>Nắn, bó bột gãy xương chậu</v>
          </cell>
          <cell r="H4703" t="str">
            <v>03.3858.0529</v>
          </cell>
        </row>
        <row r="4704">
          <cell r="G4704" t="str">
            <v>Bột Corset Minerve,Cravate</v>
          </cell>
          <cell r="H4704" t="str">
            <v>10.0992.0529</v>
          </cell>
        </row>
        <row r="4705">
          <cell r="G4705" t="str">
            <v>Nắn, bó bột cột sống</v>
          </cell>
          <cell r="H4705" t="str">
            <v>10.0994.0529</v>
          </cell>
        </row>
        <row r="4706">
          <cell r="G4706" t="str">
            <v>Nắn, bó bột gãy 1/3 dưới xương đùi</v>
          </cell>
          <cell r="H4706" t="str">
            <v>10.0990.0529</v>
          </cell>
        </row>
        <row r="4707">
          <cell r="G4707" t="str">
            <v>Nắn, bó bột gãy 1/3 trên xương đùi</v>
          </cell>
          <cell r="H4707" t="str">
            <v>10.0989.0529</v>
          </cell>
        </row>
        <row r="4708">
          <cell r="G4708" t="str">
            <v>Nắn, bó bột gãy Cổ xương đùi</v>
          </cell>
          <cell r="H4708" t="str">
            <v>10.1014.0529</v>
          </cell>
        </row>
        <row r="4709">
          <cell r="G4709" t="str">
            <v>Nắn, bó bột gãy cổ xương đùi, vỡ ổ cối và trật khớp háng</v>
          </cell>
          <cell r="H4709" t="str">
            <v>10.0986.0529</v>
          </cell>
        </row>
        <row r="4710">
          <cell r="G4710" t="str">
            <v>Nắn, bó bột gãy lồi cầu xương đùi</v>
          </cell>
          <cell r="H4710" t="str">
            <v>10.1016.0529</v>
          </cell>
        </row>
        <row r="4711">
          <cell r="G4711" t="str">
            <v>Nắn, bó bột gãy xương chậu</v>
          </cell>
          <cell r="H4711" t="str">
            <v>10.1013.0529</v>
          </cell>
        </row>
        <row r="4712">
          <cell r="G4712" t="str">
            <v>Nắn, bó bột cột sống</v>
          </cell>
          <cell r="H4712" t="str">
            <v>03.3838.0530</v>
          </cell>
        </row>
        <row r="4713">
          <cell r="G4713" t="str">
            <v>Nắn, bó bột gãy 1/3 dưới xương đùi</v>
          </cell>
          <cell r="H4713" t="str">
            <v>03.3835.0530</v>
          </cell>
        </row>
        <row r="4714">
          <cell r="G4714" t="str">
            <v>Nắn, bó bột gãy 1/3 giữa xương đùi</v>
          </cell>
          <cell r="H4714" t="str">
            <v>03.3834.0530</v>
          </cell>
        </row>
        <row r="4715">
          <cell r="G4715" t="str">
            <v>Nắn, bó bột gãy 1/3 trên xương đùi</v>
          </cell>
          <cell r="H4715" t="str">
            <v>03.3833.0530</v>
          </cell>
        </row>
        <row r="4716">
          <cell r="G4716" t="str">
            <v>Nắn, bó bột gãy cổ xương đùi</v>
          </cell>
          <cell r="H4716" t="str">
            <v>03.3859.0530</v>
          </cell>
        </row>
        <row r="4717">
          <cell r="G4717" t="str">
            <v>Nắn, bó bột gãy cổ xương đùi, vỡ ổ cối và trật khớp háng</v>
          </cell>
          <cell r="H4717" t="str">
            <v>03.3830.0530</v>
          </cell>
        </row>
        <row r="4718">
          <cell r="G4718" t="str">
            <v>Nắn, bó bột gãy lồi cầu xương đùi</v>
          </cell>
          <cell r="H4718" t="str">
            <v>03.3861.0530</v>
          </cell>
        </row>
        <row r="4719">
          <cell r="G4719" t="str">
            <v>Nắn, bó bột gãy xương chậu</v>
          </cell>
          <cell r="H4719" t="str">
            <v>03.3858.0530</v>
          </cell>
        </row>
        <row r="4720">
          <cell r="G4720" t="str">
            <v>Bột Corset Minerve,Cravate</v>
          </cell>
          <cell r="H4720" t="str">
            <v>10.0992.0530</v>
          </cell>
        </row>
        <row r="4721">
          <cell r="G4721" t="str">
            <v>Nắn, bó bột cột sống</v>
          </cell>
          <cell r="H4721" t="str">
            <v>10.0994.0530</v>
          </cell>
        </row>
        <row r="4722">
          <cell r="G4722" t="str">
            <v>Nắn, bó bột gãy 1/3 dưới xương đùi</v>
          </cell>
          <cell r="H4722" t="str">
            <v>10.0990.0530</v>
          </cell>
        </row>
        <row r="4723">
          <cell r="G4723" t="str">
            <v>Nắn, bó bột gãy 1/3 trên xương đùi</v>
          </cell>
          <cell r="H4723" t="str">
            <v>10.0989.0530</v>
          </cell>
        </row>
        <row r="4724">
          <cell r="G4724" t="str">
            <v>Nắn, bó bột gãy Cổ xương đùi</v>
          </cell>
          <cell r="H4724" t="str">
            <v>10.1014.0530</v>
          </cell>
        </row>
        <row r="4725">
          <cell r="G4725" t="str">
            <v>Nắn, bó bột gãy cổ xương đùi, vỡ ổ cối và trật khớp háng</v>
          </cell>
          <cell r="H4725" t="str">
            <v>10.0986.0530</v>
          </cell>
        </row>
        <row r="4726">
          <cell r="G4726" t="str">
            <v>Nắn, bó bột gãy lồi cầu xương đùi</v>
          </cell>
          <cell r="H4726" t="str">
            <v>10.1016.0530</v>
          </cell>
        </row>
        <row r="4727">
          <cell r="G4727" t="str">
            <v>Nắn, bó bột gãy xương chậu</v>
          </cell>
          <cell r="H4727" t="str">
            <v>10.1013.0530</v>
          </cell>
        </row>
        <row r="4728">
          <cell r="G4728" t="str">
            <v>Nắn, bó bột gãy xương gót</v>
          </cell>
          <cell r="H4728" t="str">
            <v>03.3871.0532</v>
          </cell>
        </row>
        <row r="4729">
          <cell r="G4729" t="str">
            <v>Nắn, bó bột gãy xương gót</v>
          </cell>
          <cell r="H4729" t="str">
            <v>10.1023.0532</v>
          </cell>
        </row>
        <row r="4730">
          <cell r="G4730" t="str">
            <v>Bó bột ống trong gãy xương bánh chè</v>
          </cell>
          <cell r="H4730" t="str">
            <v>03.3862.0533</v>
          </cell>
        </row>
        <row r="4731">
          <cell r="G4731" t="str">
            <v>Bó bột ống trong gãy xương bánh chè</v>
          </cell>
          <cell r="H4731" t="str">
            <v>10.1017.0533</v>
          </cell>
        </row>
        <row r="4732">
          <cell r="G4732" t="str">
            <v>Cắt chi và vét hạch do ung thư</v>
          </cell>
          <cell r="H4732" t="str">
            <v>03.2759.0534</v>
          </cell>
        </row>
        <row r="4733">
          <cell r="G4733" t="str">
            <v>Cắt cụt cẳng chân</v>
          </cell>
          <cell r="H4733" t="str">
            <v>03.3775.0534</v>
          </cell>
        </row>
        <row r="4734">
          <cell r="G4734" t="str">
            <v>Căt cụt cẳng chân do ung thư</v>
          </cell>
          <cell r="H4734" t="str">
            <v>03.2748.0534</v>
          </cell>
        </row>
        <row r="4735">
          <cell r="G4735" t="str">
            <v>Cắt cụt cẳng tay</v>
          </cell>
          <cell r="H4735" t="str">
            <v>03.3682.0534</v>
          </cell>
        </row>
        <row r="4736">
          <cell r="G4736" t="str">
            <v>Cắt cụt cánh tay</v>
          </cell>
          <cell r="H4736" t="str">
            <v>03.3680.0534</v>
          </cell>
        </row>
        <row r="4737">
          <cell r="G4737" t="str">
            <v>Cắt cụt cánh tay do ung thư</v>
          </cell>
          <cell r="H4737" t="str">
            <v>03.2744.0534</v>
          </cell>
        </row>
        <row r="4738">
          <cell r="G4738" t="str">
            <v>Cắt cụt đùi do ung thư chi dưới</v>
          </cell>
          <cell r="H4738" t="str">
            <v>03.2749.0534</v>
          </cell>
        </row>
        <row r="4739">
          <cell r="G4739" t="str">
            <v>Cắt cụt dưới mấu chuyển xương đùi</v>
          </cell>
          <cell r="H4739" t="str">
            <v>03.3740.0534</v>
          </cell>
        </row>
        <row r="4740">
          <cell r="G4740" t="str">
            <v>Cắt đoạn khớp khuỷu</v>
          </cell>
          <cell r="H4740" t="str">
            <v>03.3668.0534</v>
          </cell>
        </row>
        <row r="4741">
          <cell r="G4741" t="str">
            <v>Phẫu thuật cắt cụt đùi</v>
          </cell>
          <cell r="H4741" t="str">
            <v>03.3726.0534</v>
          </cell>
        </row>
        <row r="4742">
          <cell r="G4742" t="str">
            <v>Tháo khớp cổ chân</v>
          </cell>
          <cell r="H4742" t="str">
            <v>03.3795.0534</v>
          </cell>
        </row>
        <row r="4743">
          <cell r="G4743" t="str">
            <v>Tháo khớp cổ tay</v>
          </cell>
          <cell r="H4743" t="str">
            <v>03.3683.0534</v>
          </cell>
        </row>
        <row r="4744">
          <cell r="G4744" t="str">
            <v>Tháo khớp cổ tay do ung thư</v>
          </cell>
          <cell r="H4744" t="str">
            <v>03.2746.0534</v>
          </cell>
        </row>
        <row r="4745">
          <cell r="G4745" t="str">
            <v>Tháo khớp gối</v>
          </cell>
          <cell r="H4745" t="str">
            <v>03.3755.0534</v>
          </cell>
        </row>
        <row r="4746">
          <cell r="G4746" t="str">
            <v>Tháo khớp gối do ung thư</v>
          </cell>
          <cell r="H4746" t="str">
            <v>03.2750.0534</v>
          </cell>
        </row>
        <row r="4747">
          <cell r="G4747" t="str">
            <v>Tháo khớp háng</v>
          </cell>
          <cell r="H4747" t="str">
            <v>03.3723.0534</v>
          </cell>
        </row>
        <row r="4748">
          <cell r="G4748" t="str">
            <v>Tháo khớp háng do ung thư chi dưới</v>
          </cell>
          <cell r="H4748" t="str">
            <v>03.2747.0534</v>
          </cell>
        </row>
        <row r="4749">
          <cell r="G4749" t="str">
            <v>Tháo khớp khuỷu</v>
          </cell>
          <cell r="H4749" t="str">
            <v>03.3681.0534</v>
          </cell>
        </row>
        <row r="4750">
          <cell r="G4750" t="str">
            <v>Tháo khớp khuỷu tay do ung thư</v>
          </cell>
          <cell r="H4750" t="str">
            <v>03.2745.0534</v>
          </cell>
        </row>
        <row r="4751">
          <cell r="G4751" t="str">
            <v>Tháo khớp kiểu Pirogoff</v>
          </cell>
          <cell r="H4751" t="str">
            <v>03.3796.0534</v>
          </cell>
        </row>
        <row r="4752">
          <cell r="G4752" t="str">
            <v>Tháo khớp vai</v>
          </cell>
          <cell r="H4752" t="str">
            <v>03.3648.0534</v>
          </cell>
        </row>
        <row r="4753">
          <cell r="G4753" t="str">
            <v>Tháo một nửa bàn chân trước</v>
          </cell>
          <cell r="H4753" t="str">
            <v>03.3792.0534</v>
          </cell>
        </row>
        <row r="4754">
          <cell r="G4754" t="str">
            <v>Phẫu thuật cắt cụt cẳng tay, cánh tay</v>
          </cell>
          <cell r="H4754" t="str">
            <v>10.0863.0534</v>
          </cell>
        </row>
        <row r="4755">
          <cell r="G4755" t="str">
            <v>Phẫu thuật cắt cụt chi</v>
          </cell>
          <cell r="H4755" t="str">
            <v>10.0942.0534</v>
          </cell>
        </row>
        <row r="4756">
          <cell r="G4756" t="str">
            <v>Phẫu thuật tháo khớp chi</v>
          </cell>
          <cell r="H4756" t="str">
            <v>10.0943.0534</v>
          </cell>
        </row>
        <row r="4757">
          <cell r="G4757" t="str">
            <v>Cắt cụt cấp cứu chi thể bỏng không còn khả năng bảo tồn điều trị bỏng sâu</v>
          </cell>
          <cell r="H4757" t="str">
            <v>11.0072.0534</v>
          </cell>
        </row>
        <row r="4758">
          <cell r="G4758" t="str">
            <v>Cắt cụt chi thể bỏng không còn khả năng bảo tồn điều trị bỏng sâu</v>
          </cell>
          <cell r="H4758" t="str">
            <v>11.0073.0534</v>
          </cell>
        </row>
        <row r="4759">
          <cell r="G4759" t="str">
            <v>Tháo khớp chi thể bỏng không còn khả năng bảo tồn điều trị bỏng sâu</v>
          </cell>
          <cell r="H4759" t="str">
            <v>11.0074.0534</v>
          </cell>
        </row>
        <row r="4760">
          <cell r="G4760" t="str">
            <v>Cắt chi và vét hạch do ung thư</v>
          </cell>
          <cell r="H4760" t="str">
            <v>12.0326.0534</v>
          </cell>
        </row>
        <row r="4761">
          <cell r="G4761" t="str">
            <v>Cắt cụt cẳng chân do ung thư</v>
          </cell>
          <cell r="H4761" t="str">
            <v>12.0335.0534</v>
          </cell>
        </row>
        <row r="4762">
          <cell r="G4762" t="str">
            <v>Cắt cụt cánh tay do ung thư</v>
          </cell>
          <cell r="H4762" t="str">
            <v>12.0328.0534</v>
          </cell>
        </row>
        <row r="4763">
          <cell r="G4763" t="str">
            <v>Cắt cụt đùi do ung thư</v>
          </cell>
          <cell r="H4763" t="str">
            <v>12.0336.0534</v>
          </cell>
        </row>
        <row r="4764">
          <cell r="G4764" t="str">
            <v>Tháo khớp cổ tay do ung thư</v>
          </cell>
          <cell r="H4764" t="str">
            <v>12.0327.0534</v>
          </cell>
        </row>
        <row r="4765">
          <cell r="G4765" t="str">
            <v>Tháo khớp háng do ung thư</v>
          </cell>
          <cell r="H4765" t="str">
            <v>12.0334.0534</v>
          </cell>
        </row>
        <row r="4766">
          <cell r="G4766" t="str">
            <v>Tháo khớp khuỷu tay do ung thư</v>
          </cell>
          <cell r="H4766" t="str">
            <v>12.0329.0534</v>
          </cell>
        </row>
        <row r="4767">
          <cell r="G4767" t="str">
            <v>Phẫu thuật chuyển gân điều trị cò ngón tay do liệt vận động</v>
          </cell>
          <cell r="H4767" t="str">
            <v>03.3698.0535</v>
          </cell>
        </row>
        <row r="4768">
          <cell r="G4768" t="str">
            <v>Phẫu thuật chuyển gân điều trị liệt thần kinh giữa</v>
          </cell>
          <cell r="H4768" t="str">
            <v>10.0835.0535</v>
          </cell>
        </row>
        <row r="4769">
          <cell r="G4769" t="str">
            <v>Phẫu thuật chuyển gân điều trị liệt thần kinh quay</v>
          </cell>
          <cell r="H4769" t="str">
            <v>10.0837.0535</v>
          </cell>
        </row>
        <row r="4770">
          <cell r="G4770" t="str">
            <v>Phẫu thuật chuyển gân điều trị liệt thần kinh trụ</v>
          </cell>
          <cell r="H4770" t="str">
            <v>10.0836.0535</v>
          </cell>
        </row>
        <row r="4771">
          <cell r="G4771" t="str">
            <v>Phẫu thuật điều trị liệt thần kinh giữa và thần kinh trụ</v>
          </cell>
          <cell r="H4771" t="str">
            <v>10.0838.0535</v>
          </cell>
        </row>
        <row r="4772">
          <cell r="G4772" t="str">
            <v>Phẫu thuật làm đối chiếu ngón 1 (thiểu dưỡng ô mô cái)</v>
          </cell>
          <cell r="H4772" t="str">
            <v>10.0854.0535</v>
          </cell>
        </row>
        <row r="4773">
          <cell r="G4773" t="str">
            <v>Phẫu thuật và điều trị bệnh Dupuytren</v>
          </cell>
          <cell r="H4773" t="str">
            <v>10.0858.0535</v>
          </cell>
        </row>
        <row r="4774">
          <cell r="G4774" t="str">
            <v>Phẫu thuật tạo hình liệt mặt do dây VII bằng kỹ thuật treo</v>
          </cell>
          <cell r="H4774" t="str">
            <v>28.0192.0535</v>
          </cell>
        </row>
        <row r="4775">
          <cell r="G4775" t="str">
            <v>Phẫu thuật chuyển gân điều trị liệt đối chiếu ngón cái cho người bệnh phong</v>
          </cell>
          <cell r="H4775" t="str">
            <v>05.0057.0535</v>
          </cell>
        </row>
        <row r="4776">
          <cell r="G4776" t="str">
            <v>Phẫu thuật chuyển gân gấp chung nông điều trị cò mềm các ngón tay cho người bệnh phong</v>
          </cell>
          <cell r="H4776" t="str">
            <v>05.0056.0535</v>
          </cell>
        </row>
        <row r="4777">
          <cell r="G4777" t="str">
            <v>Phẫu thuật thay khớp vai do lao</v>
          </cell>
          <cell r="H4777" t="str">
            <v>04.0055.0536</v>
          </cell>
        </row>
        <row r="4778">
          <cell r="G4778" t="str">
            <v>Phẫu thuật thay khớp vai nhân tạo</v>
          </cell>
          <cell r="H4778" t="str">
            <v>10.0714.0536</v>
          </cell>
        </row>
        <row r="4779">
          <cell r="G4779" t="str">
            <v>Phẫu thuật bàn chân duỗi đổ</v>
          </cell>
          <cell r="H4779" t="str">
            <v>03.3791.0537</v>
          </cell>
        </row>
        <row r="4780">
          <cell r="G4780" t="str">
            <v>Phẫu thuật chỉnh hình điều trị bàn chân khoèo</v>
          </cell>
          <cell r="H4780" t="str">
            <v>03.3790.0537</v>
          </cell>
        </row>
        <row r="4781">
          <cell r="G4781" t="str">
            <v>Phẫu thuật điều trị bàn chân khoèo do bại não</v>
          </cell>
          <cell r="H4781" t="str">
            <v>03.3780.0537</v>
          </cell>
        </row>
        <row r="4782">
          <cell r="G4782" t="str">
            <v>Cố đinh ngoại vi trong điều trị gãy hở chi dưới</v>
          </cell>
          <cell r="H4782" t="str">
            <v>10.0806.0537</v>
          </cell>
        </row>
        <row r="4783">
          <cell r="G4783" t="str">
            <v>Cố đinh ngoại vi trong điều trị gãy hở chi trên</v>
          </cell>
          <cell r="H4783" t="str">
            <v>10.0805.0537</v>
          </cell>
        </row>
        <row r="4784">
          <cell r="G4784" t="str">
            <v>Phẫu thuật chỉnh bàn chân khèo</v>
          </cell>
          <cell r="H4784" t="str">
            <v>10.0937.0537</v>
          </cell>
        </row>
        <row r="4785">
          <cell r="G4785" t="str">
            <v>Phẫu thuật chỉnh hình bàn chân khoèo theo phương pháp PONESETI</v>
          </cell>
          <cell r="H4785" t="str">
            <v>10.0892.0537</v>
          </cell>
        </row>
        <row r="4786">
          <cell r="G4786" t="str">
            <v>Phẫu thuật trật báng chè bẩm sinh</v>
          </cell>
          <cell r="H4786" t="str">
            <v>10.0898.0537</v>
          </cell>
        </row>
        <row r="4787">
          <cell r="G4787" t="str">
            <v>Phẫu thuật trật bánh chè mắc phải</v>
          </cell>
          <cell r="H4787" t="str">
            <v>10.0899.0537</v>
          </cell>
        </row>
        <row r="4788">
          <cell r="G4788" t="str">
            <v>Chuyển cân liệt thần kinh mác nông</v>
          </cell>
          <cell r="H4788" t="str">
            <v>03.3768.0538</v>
          </cell>
        </row>
        <row r="4789">
          <cell r="G4789" t="str">
            <v>Phẫu thuật chuyển gân điều trị bàn chân rủ do liệt vận động</v>
          </cell>
          <cell r="H4789" t="str">
            <v>03.3769.0538</v>
          </cell>
        </row>
        <row r="4790">
          <cell r="G4790" t="str">
            <v>Phẫu thuật chỉnh hình cổ bàn chân sau bại liệt</v>
          </cell>
          <cell r="H4790" t="str">
            <v>10.0890.0538</v>
          </cell>
        </row>
        <row r="4791">
          <cell r="G4791" t="str">
            <v>Phẫu thuật chỉnh hình cổ bàn chân sau bại não</v>
          </cell>
          <cell r="H4791" t="str">
            <v>10.0891.0538</v>
          </cell>
        </row>
        <row r="4792">
          <cell r="G4792" t="str">
            <v>Phẫu thuật chuyển gân chi (Chuyển gân chày sau, chày trước, cơ mác bên dài)</v>
          </cell>
          <cell r="H4792" t="str">
            <v>10.0946.0538</v>
          </cell>
        </row>
        <row r="4793">
          <cell r="G4793" t="str">
            <v>Phẫu thuật chuyển gân cơ chày sau điều trị cất cần cho người bệnh phong</v>
          </cell>
          <cell r="H4793" t="str">
            <v>05.0055.0538</v>
          </cell>
        </row>
        <row r="4794">
          <cell r="G4794" t="str">
            <v>Phẫu thuật đóng cứng khớp cổ chân</v>
          </cell>
          <cell r="H4794" t="str">
            <v>10.0939.0539</v>
          </cell>
        </row>
        <row r="4795">
          <cell r="G4795" t="str">
            <v>Phẫu thuật tạo hình cứng khớp cổ tay sau chấn thương</v>
          </cell>
          <cell r="H4795" t="str">
            <v>10.0742.0539</v>
          </cell>
        </row>
        <row r="4796">
          <cell r="G4796" t="str">
            <v>Lấy bỏ sụn chêm khớp gối</v>
          </cell>
          <cell r="H4796" t="str">
            <v>03.3747.0540</v>
          </cell>
        </row>
        <row r="4797">
          <cell r="G4797" t="str">
            <v>Phẫu thuật thay lại dây chằng chéo trước khớp gối</v>
          </cell>
          <cell r="H4797" t="str">
            <v>03.3751.0540</v>
          </cell>
        </row>
        <row r="4798">
          <cell r="G4798" t="str">
            <v>Tạo hình dây chằng chéo khớp gối</v>
          </cell>
          <cell r="H4798" t="str">
            <v>03.3746.0540</v>
          </cell>
        </row>
        <row r="4799">
          <cell r="G4799" t="str">
            <v>Phẫu thuật làm vận động khớp gối</v>
          </cell>
          <cell r="H4799" t="str">
            <v>10.0938.0540</v>
          </cell>
        </row>
        <row r="4800">
          <cell r="G4800" t="str">
            <v>Phẫu thuật nội soi cắt lọc khâu rách chóp xoay qua nội soi khớp vai</v>
          </cell>
          <cell r="H4800" t="str">
            <v>03.4156.0541</v>
          </cell>
        </row>
        <row r="4801">
          <cell r="G4801" t="str">
            <v>Phẫu thuật nội soi điều trị cứng khớp cổ chân</v>
          </cell>
          <cell r="H4801" t="str">
            <v>03.4150.0541</v>
          </cell>
        </row>
        <row r="4802">
          <cell r="G4802" t="str">
            <v>Phẫu thuật nội soi điều trị khớp cổ chân đến muộn</v>
          </cell>
          <cell r="H4802" t="str">
            <v>03.4144.0541</v>
          </cell>
        </row>
        <row r="4803">
          <cell r="G4803" t="str">
            <v>Phẫu thuật nội soi điều trị mất vững khớp vai</v>
          </cell>
          <cell r="H4803" t="str">
            <v>03.4152.0541</v>
          </cell>
        </row>
        <row r="4804">
          <cell r="G4804" t="str">
            <v>Phẫu thuật nội soi điều trị thoái hóa khớp cổ chân</v>
          </cell>
          <cell r="H4804" t="str">
            <v>03.4153.0541</v>
          </cell>
        </row>
        <row r="4805">
          <cell r="G4805" t="str">
            <v>Phẫu thuật nội soi ghép sụn xương điều trị tổn thương sụn khớp gối</v>
          </cell>
          <cell r="H4805" t="str">
            <v>03.4143.0541</v>
          </cell>
        </row>
        <row r="4806">
          <cell r="G4806" t="str">
            <v>Phẫu thuật nội soi hàn cứng khớp cổ chân</v>
          </cell>
          <cell r="H4806" t="str">
            <v>03.4151.0541</v>
          </cell>
        </row>
        <row r="4807">
          <cell r="G4807" t="str">
            <v>Phẫu thuật nội soi khớp cổ chân</v>
          </cell>
          <cell r="H4807" t="str">
            <v>03.4154.0541</v>
          </cell>
        </row>
        <row r="4808">
          <cell r="G4808" t="str">
            <v>Phẫu thuật nội soi khớp cổ chân điều trị đau mạn tính sau chấn thương</v>
          </cell>
          <cell r="H4808" t="str">
            <v>03.4146.0541</v>
          </cell>
        </row>
        <row r="4809">
          <cell r="G4809" t="str">
            <v>Phẫu thuật nội soi lao khớp gối</v>
          </cell>
          <cell r="H4809" t="str">
            <v>04.0053.0541</v>
          </cell>
        </row>
        <row r="4810">
          <cell r="G4810" t="str">
            <v>Phẫu thuật nội soi lao khớp háng</v>
          </cell>
          <cell r="H4810" t="str">
            <v>04.0054.0541</v>
          </cell>
        </row>
        <row r="4811">
          <cell r="G4811" t="str">
            <v>Phẫu thuật nội soi lao khớp vai</v>
          </cell>
          <cell r="H4811" t="str">
            <v>04.0052.0541</v>
          </cell>
        </row>
        <row r="4812">
          <cell r="G4812" t="str">
            <v>Phẫu thuật nội soi cắt bản sống giải ép trong hẹp ống sống thắt lưng</v>
          </cell>
          <cell r="H4812" t="str">
            <v>27.0066.0541</v>
          </cell>
        </row>
        <row r="4813">
          <cell r="G4813" t="str">
            <v>Phẫu thuật nội soi cắt đầu dài gân nhị đầu</v>
          </cell>
          <cell r="H4813" t="str">
            <v>27.0446.0541</v>
          </cell>
        </row>
        <row r="4814">
          <cell r="G4814" t="str">
            <v>Phẫu thuật nội soi cắt hoạt mạc viêm khớp gối</v>
          </cell>
          <cell r="H4814" t="str">
            <v>27.0460.0541</v>
          </cell>
        </row>
        <row r="4815">
          <cell r="G4815" t="str">
            <v>Phẫu thuật nội soi cắt hoạt mạc viêm khớp hang</v>
          </cell>
          <cell r="H4815" t="str">
            <v>27.0458.0541</v>
          </cell>
        </row>
        <row r="4816">
          <cell r="G4816" t="str">
            <v>Phẫu thuật nội soi cắt lọc sụn khớp gối</v>
          </cell>
          <cell r="H4816" t="str">
            <v>27.0463.0541</v>
          </cell>
        </row>
        <row r="4817">
          <cell r="G4817" t="str">
            <v>Phẫu thuật nội soi cắt sụn chêm</v>
          </cell>
          <cell r="H4817" t="str">
            <v>27.0461.0541</v>
          </cell>
        </row>
        <row r="4818">
          <cell r="G4818" t="str">
            <v>Phẫu thuật nội soi chỉnh vẹo cột sống ngực</v>
          </cell>
          <cell r="H4818" t="str">
            <v>27.0069.0541</v>
          </cell>
        </row>
        <row r="4819">
          <cell r="G4819" t="str">
            <v>Phẫu thuật nội soi điều trị cứng khớp cổ chân</v>
          </cell>
          <cell r="H4819" t="str">
            <v>27.0486.0541</v>
          </cell>
        </row>
        <row r="4820">
          <cell r="G4820" t="str">
            <v>Phẫu thuật nội soi điều trị cứng khớp khuỷu</v>
          </cell>
          <cell r="H4820" t="str">
            <v>27.0452.0541</v>
          </cell>
        </row>
        <row r="4821">
          <cell r="G4821" t="str">
            <v>Phẫu thuật nội soi điều trị gãy xương vùng khuỷu</v>
          </cell>
          <cell r="H4821" t="str">
            <v>27.0453.0541</v>
          </cell>
        </row>
        <row r="4822">
          <cell r="G4822" t="str">
            <v>Phẫu thuật nội soi điều trị hội chứng chèn ép trước cổ chân</v>
          </cell>
          <cell r="H4822" t="str">
            <v>27.0484.0541</v>
          </cell>
        </row>
        <row r="4823">
          <cell r="G4823" t="str">
            <v>Phẫu thuật nội soi điều trị mất vững khớp vai</v>
          </cell>
          <cell r="H4823" t="str">
            <v>27.0440.0541</v>
          </cell>
        </row>
        <row r="4824">
          <cell r="G4824" t="str">
            <v>Phẫu thuật nội soi điều trị mất vững khớp vai theo phương pháp Latarjet</v>
          </cell>
          <cell r="H4824" t="str">
            <v>27.0439.0541</v>
          </cell>
        </row>
        <row r="4825">
          <cell r="G4825" t="str">
            <v>Phẫu thuật nội soi điều trị rách sụn viền ổ cối</v>
          </cell>
          <cell r="H4825" t="str">
            <v>27.0459.0541</v>
          </cell>
        </row>
        <row r="4826">
          <cell r="G4826" t="str">
            <v>Phẫu thuật nội soi điều trị rách sụn viền trên từ trước ra sau</v>
          </cell>
          <cell r="H4826" t="str">
            <v>27.0442.0541</v>
          </cell>
        </row>
        <row r="4827">
          <cell r="G4827" t="str">
            <v>Phẫu thuật nội soi điều trị thoái hóa khớp cùng đòn</v>
          </cell>
          <cell r="H4827" t="str">
            <v>27.0444.0541</v>
          </cell>
        </row>
        <row r="4828">
          <cell r="G4828" t="str">
            <v>Phẫu thuật nội soi điều trị viêm co rút khớp vai</v>
          </cell>
          <cell r="H4828" t="str">
            <v>27.0447.0541</v>
          </cell>
        </row>
        <row r="4829">
          <cell r="G4829" t="str">
            <v>Phẫu thuật nội soi điều trị viêm khớp vai</v>
          </cell>
          <cell r="H4829" t="str">
            <v>27.0449.0541</v>
          </cell>
        </row>
        <row r="4830">
          <cell r="G4830" t="str">
            <v>Phẫu thuật nội soi điều trị vỡ xương bánh chè</v>
          </cell>
          <cell r="H4830" t="str">
            <v>27.0480.0541</v>
          </cell>
        </row>
        <row r="4831">
          <cell r="G4831" t="str">
            <v>Phẫu thuật nội soi ghép sụn xương tự thân</v>
          </cell>
          <cell r="H4831" t="str">
            <v>27.0465.0541</v>
          </cell>
        </row>
        <row r="4832">
          <cell r="G4832" t="str">
            <v>Phẫu thuật nội soi giải phóng lỗ liên hợp cột sống cổ</v>
          </cell>
          <cell r="H4832" t="str">
            <v>27.0063.0541</v>
          </cell>
        </row>
        <row r="4833">
          <cell r="G4833" t="str">
            <v>Phẫu thuật nội soi gỡ dính khớp gối</v>
          </cell>
          <cell r="H4833" t="str">
            <v>27.0481.0541</v>
          </cell>
        </row>
        <row r="4834">
          <cell r="G4834" t="str">
            <v>Phẫu thuật nội soi hàn khớp cổ chân</v>
          </cell>
          <cell r="H4834" t="str">
            <v>27.0482.0541</v>
          </cell>
        </row>
        <row r="4835">
          <cell r="G4835" t="str">
            <v>Phẫu thuật nội soi hàn khớp dưới sên</v>
          </cell>
          <cell r="H4835" t="str">
            <v>27.0483.0541</v>
          </cell>
        </row>
        <row r="4836">
          <cell r="G4836" t="str">
            <v>Phẫu thuật nội soi khâu chóp xoay</v>
          </cell>
          <cell r="H4836" t="str">
            <v>27.0448.0541</v>
          </cell>
        </row>
        <row r="4837">
          <cell r="G4837" t="str">
            <v>Phẫu thuật nội soi khâu khoảng gian chóp xoay</v>
          </cell>
          <cell r="H4837" t="str">
            <v>27.0441.0541</v>
          </cell>
        </row>
        <row r="4838">
          <cell r="G4838" t="str">
            <v>Phẫu thuật nội soi khâu sụn chêm</v>
          </cell>
          <cell r="H4838" t="str">
            <v>27.0462.0541</v>
          </cell>
        </row>
        <row r="4839">
          <cell r="G4839" t="str">
            <v>Phẫu thuật nội soi khoan kích thích tủy</v>
          </cell>
          <cell r="H4839" t="str">
            <v>27.0464.0541</v>
          </cell>
        </row>
        <row r="4840">
          <cell r="G4840" t="str">
            <v>Phẫu thuật nội soi khớp cổ chân cắt hoạt mạc viêm</v>
          </cell>
          <cell r="H4840" t="str">
            <v>27.0503.0541</v>
          </cell>
        </row>
        <row r="4841">
          <cell r="G4841" t="str">
            <v>Phẫu thuật nội soi khớp cổ chân cắt lọc sụn khớp cổ chân</v>
          </cell>
          <cell r="H4841" t="str">
            <v>27.0504.0541</v>
          </cell>
        </row>
        <row r="4842">
          <cell r="G4842" t="str">
            <v>Phẫu thuật nội soi lấy đĩa đệm cột sống ngực</v>
          </cell>
          <cell r="H4842" t="str">
            <v>27.0074.0541</v>
          </cell>
        </row>
        <row r="4843">
          <cell r="G4843" t="str">
            <v>Phẫu thuật nội soi lấy đĩa đệm cột sống ngực đường trước trong vẹo cột sống</v>
          </cell>
          <cell r="H4843" t="str">
            <v>27.0068.0541</v>
          </cell>
        </row>
        <row r="4844">
          <cell r="G4844" t="str">
            <v>Phẫu thuật nội soi lấy nhân đệm cột sống thắt lưng qua lỗ liên hợp</v>
          </cell>
          <cell r="H4844" t="str">
            <v>27.0065.0541</v>
          </cell>
        </row>
        <row r="4845">
          <cell r="G4845" t="str">
            <v>Phẫu thuật nội soi lấy thoát vị đĩa đệm cột sống cổ đường sau</v>
          </cell>
          <cell r="H4845" t="str">
            <v>27.0070.0541</v>
          </cell>
        </row>
        <row r="4846">
          <cell r="G4846" t="str">
            <v>Phẫu thuật nội soi tạo hình mỏm cùng vai</v>
          </cell>
          <cell r="H4846" t="str">
            <v>27.0438.0541</v>
          </cell>
        </row>
        <row r="4847">
          <cell r="G4847" t="str">
            <v>Phẫu thuật nội soi khớp gối tạo dây chằng chéo trước endo-button</v>
          </cell>
          <cell r="H4847" t="str">
            <v>03.4155.0542</v>
          </cell>
        </row>
        <row r="4848">
          <cell r="G4848" t="str">
            <v>Tái tạo dây chằng khớp gối qua nội soi</v>
          </cell>
          <cell r="H4848" t="str">
            <v>03.4145.0542</v>
          </cell>
        </row>
        <row r="4849">
          <cell r="G4849" t="str">
            <v>Phẫu thuật nội soi điều trị khớp gối bằng gân đồng loại (nội soi tái tạo dây chằng chéo trước, chéo sau, mổ mở tái tạo dây chằng bên chày, bên mác)</v>
          </cell>
          <cell r="H4849" t="str">
            <v>27.0479.0542</v>
          </cell>
        </row>
        <row r="4850">
          <cell r="G4850" t="str">
            <v>Phẫu thuật nội soi điều trị mất vững bánh chè</v>
          </cell>
          <cell r="H4850" t="str">
            <v>27.0472.0542</v>
          </cell>
        </row>
        <row r="4851">
          <cell r="G4851" t="str">
            <v>Phẫu thuật nội soi đính lại điểm bám gân nhị đầu</v>
          </cell>
          <cell r="H4851" t="str">
            <v>27.0445.0542</v>
          </cell>
        </row>
        <row r="4852">
          <cell r="G4852" t="str">
            <v>Phẫu thuật nội soi tái tạo dây chằng chéo sau</v>
          </cell>
          <cell r="H4852" t="str">
            <v>27.0470.0542</v>
          </cell>
        </row>
        <row r="4853">
          <cell r="G4853" t="str">
            <v>Phẫu thuật nội soi tái tạo dây chằng chéo trước bằng gân achille đồng loại 1 bó</v>
          </cell>
          <cell r="H4853" t="str">
            <v>27.0476.0542</v>
          </cell>
        </row>
        <row r="4854">
          <cell r="G4854" t="str">
            <v>Phẫu thuật nội soi tái tạo dây chằng chéo trước bằng gân achille đồng loại 2 bó</v>
          </cell>
          <cell r="H4854" t="str">
            <v>27.0477.0542</v>
          </cell>
        </row>
        <row r="4855">
          <cell r="G4855" t="str">
            <v>Phẫu thuật nội soi tái tạo dây chằng chéo trước bằng gân bánh chè tự thân</v>
          </cell>
          <cell r="H4855" t="str">
            <v>27.0466.0542</v>
          </cell>
        </row>
        <row r="4856">
          <cell r="G4856" t="str">
            <v>Phẫu thuật nội soi tái tạo dây chằng chéo trước bằng gân chân ngỗng</v>
          </cell>
          <cell r="H4856" t="str">
            <v>27.0467.0542</v>
          </cell>
        </row>
        <row r="4857">
          <cell r="G4857" t="str">
            <v>Phẫu thuật nội soi tái tạo dây chằng chéo trước bằng gân tứ đầu</v>
          </cell>
          <cell r="H4857" t="str">
            <v>27.0468.0542</v>
          </cell>
        </row>
        <row r="4858">
          <cell r="G4858" t="str">
            <v>Phẫu thuật nội soi tái tạo dây chằng chéo trước bằng gân xương bánh chè đồng loại 1 bó</v>
          </cell>
          <cell r="H4858" t="str">
            <v>27.0474.0542</v>
          </cell>
        </row>
        <row r="4859">
          <cell r="G4859" t="str">
            <v>Phẫu thuật nội soi tái tạo dây chằng chéo trước bằng gân xương bánh chè đồng loại 2 bó</v>
          </cell>
          <cell r="H4859" t="str">
            <v>27.0475.0542</v>
          </cell>
        </row>
        <row r="4860">
          <cell r="G4860" t="str">
            <v>Phẫu thuật nội soi tái tạo dây chằng chéo trước bằng kỹ thuật hai bó</v>
          </cell>
          <cell r="H4860" t="str">
            <v>27.0471.0542</v>
          </cell>
        </row>
        <row r="4861">
          <cell r="G4861" t="str">
            <v>Phẫu thuật nội soi tái tạo dây chằng quạ đòn</v>
          </cell>
          <cell r="H4861" t="str">
            <v>27.0443.0542</v>
          </cell>
        </row>
        <row r="4862">
          <cell r="G4862" t="str">
            <v>Phẫu thuật nội soi tái tạo đồng thời nhiều dây chằng (chéo trước, chéo sau) bằng gân đồng loại</v>
          </cell>
          <cell r="H4862" t="str">
            <v>27.0478.0542</v>
          </cell>
        </row>
        <row r="4863">
          <cell r="G4863" t="str">
            <v>Phẫu thuật nội soi tái tạo lại dây chằng chéo trước</v>
          </cell>
          <cell r="H4863" t="str">
            <v>27.0469.0542</v>
          </cell>
        </row>
        <row r="4864">
          <cell r="G4864" t="str">
            <v>Phẫu thuật điều trị trật khớp háng bẩm sinh</v>
          </cell>
          <cell r="H4864" t="str">
            <v>03.3713.0543</v>
          </cell>
        </row>
        <row r="4865">
          <cell r="G4865" t="str">
            <v>Phẫu thuật trật khớp háng</v>
          </cell>
          <cell r="H4865" t="str">
            <v>03.3730.0543</v>
          </cell>
        </row>
        <row r="4866">
          <cell r="G4866" t="str">
            <v>Phẫu thuật đặt lại khớp háng tư thế xấu do lao</v>
          </cell>
          <cell r="H4866" t="str">
            <v>04.0005.0543</v>
          </cell>
        </row>
        <row r="4867">
          <cell r="G4867" t="str">
            <v>Chỉnh hình trong bệnh Arthrogryposis (Viêm dính nhiều khớp bẩm sinh)</v>
          </cell>
          <cell r="H4867" t="str">
            <v>10.0855.0543</v>
          </cell>
        </row>
        <row r="4868">
          <cell r="G4868" t="str">
            <v>Phẫu thuật tạo hình bệnh xương bả vai lên cao</v>
          </cell>
          <cell r="H4868" t="str">
            <v>10.0715.0543</v>
          </cell>
        </row>
        <row r="4869">
          <cell r="G4869" t="str">
            <v>Phẫu thuật thay khớp háng bán phần</v>
          </cell>
          <cell r="H4869" t="str">
            <v>10.0930.0543</v>
          </cell>
        </row>
        <row r="4870">
          <cell r="G4870" t="str">
            <v>Phẫu thuật trật khớp háng sau chấn thương</v>
          </cell>
          <cell r="H4870" t="str">
            <v>10.0916.0543</v>
          </cell>
        </row>
        <row r="4871">
          <cell r="G4871" t="str">
            <v>Trật khớp háng bẩm sinh</v>
          </cell>
          <cell r="H4871" t="str">
            <v>10.0897.0543</v>
          </cell>
        </row>
        <row r="4872">
          <cell r="G4872" t="str">
            <v>Phẫu thuật thay khớp gối bán phần</v>
          </cell>
          <cell r="H4872" t="str">
            <v>10.0927.0544</v>
          </cell>
        </row>
        <row r="4873">
          <cell r="G4873" t="str">
            <v>Phẫu thuật thay khớp háng do lao</v>
          </cell>
          <cell r="H4873" t="str">
            <v>04.0006.0545</v>
          </cell>
        </row>
        <row r="4874">
          <cell r="G4874" t="str">
            <v>Phẫu thuật thay khớp háng bán phần</v>
          </cell>
          <cell r="H4874" t="str">
            <v>10.0930.0545</v>
          </cell>
        </row>
        <row r="4875">
          <cell r="G4875" t="str">
            <v>Phẫu thuật thay khớp gối do lao</v>
          </cell>
          <cell r="H4875" t="str">
            <v>04.0008.0546</v>
          </cell>
        </row>
        <row r="4876">
          <cell r="G4876" t="str">
            <v>Phẫu thuật thay toàn bộ khớp gối</v>
          </cell>
          <cell r="H4876" t="str">
            <v>10.1118.0546</v>
          </cell>
        </row>
        <row r="4877">
          <cell r="G4877" t="str">
            <v>Phẫu thuật thay khớp háng do lao</v>
          </cell>
          <cell r="H4877" t="str">
            <v>04.0006.0547</v>
          </cell>
        </row>
        <row r="4878">
          <cell r="G4878" t="str">
            <v>Phẫu thuật thay toàn bộ khớp háng</v>
          </cell>
          <cell r="H4878" t="str">
            <v>10.0929.0547</v>
          </cell>
        </row>
        <row r="4879">
          <cell r="G4879" t="str">
            <v>Bắt vít qua khớp</v>
          </cell>
          <cell r="H4879" t="str">
            <v>03.3880.0548</v>
          </cell>
        </row>
        <row r="4880">
          <cell r="G4880" t="str">
            <v>Cố định Kirschner trong gãy đầu trên xương cánh tay</v>
          </cell>
          <cell r="H4880" t="str">
            <v>03.3664.0548</v>
          </cell>
        </row>
        <row r="4881">
          <cell r="G4881" t="str">
            <v>Kết xương đinh nẹp khối gãy trên lồi cầu, liên lồi cầu</v>
          </cell>
          <cell r="H4881" t="str">
            <v>03.3728.0548</v>
          </cell>
        </row>
        <row r="4882">
          <cell r="G4882" t="str">
            <v>Phẫu thuật điều trị vẹo khuỷu, đục sửa trục</v>
          </cell>
          <cell r="H4882" t="str">
            <v>03.3661.0548</v>
          </cell>
        </row>
        <row r="4883">
          <cell r="G4883" t="str">
            <v>Phẫu thuật toác khớp mu</v>
          </cell>
          <cell r="H4883" t="str">
            <v>03.3722.0548</v>
          </cell>
        </row>
        <row r="4884">
          <cell r="G4884" t="str">
            <v>Phẫu thuật trật khớp khuỷu</v>
          </cell>
          <cell r="H4884" t="str">
            <v>03.3669.0548</v>
          </cell>
        </row>
        <row r="4885">
          <cell r="G4885" t="str">
            <v>Phẫu thuật đặt lại khớp găm kim cổ xương cánh tay</v>
          </cell>
          <cell r="H4885" t="str">
            <v>10.0948.0548</v>
          </cell>
        </row>
        <row r="4886">
          <cell r="G4886" t="str">
            <v>Phẫu thuật đặt lại khớp, găm kim cố định (buộc vòng chỉ thép)</v>
          </cell>
          <cell r="H4886" t="str">
            <v>10.0949.0548</v>
          </cell>
        </row>
        <row r="4887">
          <cell r="G4887" t="str">
            <v>Phẫu thuật điều trị trật khớp khuỷu</v>
          </cell>
          <cell r="H4887" t="str">
            <v>10.0911.0548</v>
          </cell>
        </row>
        <row r="4888">
          <cell r="G4888" t="str">
            <v>Phẫu thuật kết hợp xương bằng K.Wire điều trị gãy trên lồi cầu xương cánh tay</v>
          </cell>
          <cell r="H4888" t="str">
            <v>10.0906.0548</v>
          </cell>
        </row>
        <row r="4889">
          <cell r="G4889" t="str">
            <v>Phẫu thuật kết hợp xương chấn thương Lisfranc và bàn chân giữa</v>
          </cell>
          <cell r="H4889" t="str">
            <v>10.0869.0548</v>
          </cell>
        </row>
        <row r="4890">
          <cell r="G4890" t="str">
            <v>Phẫu thuật kết hợp xương gãy bánh chè</v>
          </cell>
          <cell r="H4890" t="str">
            <v>10.0772.0548</v>
          </cell>
        </row>
        <row r="4891">
          <cell r="G4891" t="str">
            <v>Phẫu thuật kết hợp xương gãy bong sụn tiếp đầu dưới xương cánh tay</v>
          </cell>
          <cell r="H4891" t="str">
            <v>10.0904.0548</v>
          </cell>
        </row>
        <row r="4892">
          <cell r="G4892" t="str">
            <v>Phẫu thuật kết hợp xương gãy hở độ II trên và liên lồi cầu xương đùi</v>
          </cell>
          <cell r="H4892" t="str">
            <v>10.0796.0548</v>
          </cell>
        </row>
        <row r="4893">
          <cell r="G4893" t="str">
            <v>Phẫu thuật kết hợp xương gãy hở độ III trên và liên lồi cầu xương đùi</v>
          </cell>
          <cell r="H4893" t="str">
            <v>10.0797.0548</v>
          </cell>
        </row>
        <row r="4894">
          <cell r="G4894" t="str">
            <v>Phẫu thuật kết hợp xương gãy hở liên lồi cầu xương cánh tay</v>
          </cell>
          <cell r="H4894" t="str">
            <v>10.0804.0548</v>
          </cell>
        </row>
        <row r="4895">
          <cell r="G4895" t="str">
            <v>Phẫu thuật kết hợp xương gãy lồi cầu ngoài xương cánh tay</v>
          </cell>
          <cell r="H4895" t="str">
            <v>10.0909.0548</v>
          </cell>
        </row>
        <row r="4896">
          <cell r="G4896" t="str">
            <v>Phẫu thuật kết hợp xương gãy mỏm khuỷu</v>
          </cell>
          <cell r="H4896" t="str">
            <v>10.0734.0548</v>
          </cell>
        </row>
        <row r="4897">
          <cell r="G4897" t="str">
            <v>Phẫu thuật kết hợp xương gãy mỏm khuỷu phức tạp</v>
          </cell>
          <cell r="H4897" t="str">
            <v>10.0735.0548</v>
          </cell>
        </row>
        <row r="4898">
          <cell r="G4898" t="str">
            <v>Phẫu thuật kết hợp xương gãy ròng rọc xương cánh tay</v>
          </cell>
          <cell r="H4898" t="str">
            <v>10.0910.0548</v>
          </cell>
        </row>
        <row r="4899">
          <cell r="G4899" t="str">
            <v>Phẫu thuật kết hợp xương gãy trật đốt bàn ngón chân</v>
          </cell>
          <cell r="H4899" t="str">
            <v>10.0791.0548</v>
          </cell>
        </row>
        <row r="4900">
          <cell r="G4900" t="str">
            <v>Phẫu thuật kết hợp xương gãy trật khớp cổ chân ở trẻ em</v>
          </cell>
          <cell r="H4900" t="str">
            <v>10.0873.0548</v>
          </cell>
        </row>
        <row r="4901">
          <cell r="G4901" t="str">
            <v>Phẫu thuật kết hợp xương gãy trật khớp cổ tay</v>
          </cell>
          <cell r="H4901" t="str">
            <v>10.0744.0548</v>
          </cell>
        </row>
        <row r="4902">
          <cell r="G4902" t="str">
            <v>Phẫu thuật kết hợp xương gãy xương bánh chè phức tạp</v>
          </cell>
          <cell r="H4902" t="str">
            <v>10.0773.0548</v>
          </cell>
        </row>
        <row r="4903">
          <cell r="G4903" t="str">
            <v>Phẫu thuật kết hợp xương toác khớp mu (trật khớp)</v>
          </cell>
          <cell r="H4903" t="str">
            <v>10.0755.0548</v>
          </cell>
        </row>
        <row r="4904">
          <cell r="G4904" t="str">
            <v>Phẫu thuật kết hợp xương trật khớp cổ chân</v>
          </cell>
          <cell r="H4904" t="str">
            <v>10.0871.0548</v>
          </cell>
        </row>
        <row r="4905">
          <cell r="G4905" t="str">
            <v>Phẫu thuật kết hợp xương trật khớp dưới sên</v>
          </cell>
          <cell r="H4905" t="str">
            <v>10.0872.0548</v>
          </cell>
        </row>
        <row r="4906">
          <cell r="G4906" t="str">
            <v>Phẫu thuật kết hợp xương trật khớp Lisfranc</v>
          </cell>
          <cell r="H4906" t="str">
            <v>10.0790.0548</v>
          </cell>
        </row>
        <row r="4907">
          <cell r="G4907" t="str">
            <v>Làm cứng khớp ở tư­ thế chức năng</v>
          </cell>
          <cell r="H4907" t="str">
            <v>03.3724.0549</v>
          </cell>
        </row>
        <row r="4908">
          <cell r="G4908" t="str">
            <v>Phẫu thuật hàn cứng khớp gối do lao (Arthrodesis)</v>
          </cell>
          <cell r="H4908" t="str">
            <v>04.0056.0549</v>
          </cell>
        </row>
        <row r="4909">
          <cell r="G4909" t="str">
            <v>Phẫu thuật đóng cứng khớp khác</v>
          </cell>
          <cell r="H4909" t="str">
            <v>10.0958.0549</v>
          </cell>
        </row>
        <row r="4910">
          <cell r="G4910" t="str">
            <v>Phẫu thuật làm cứng khớp bàn, ngón tay</v>
          </cell>
          <cell r="H4910" t="str">
            <v>10.0849.0549</v>
          </cell>
        </row>
        <row r="4911">
          <cell r="G4911" t="str">
            <v>Phẫu thuật làm cứng khớp cổ tay</v>
          </cell>
          <cell r="H4911" t="str">
            <v>10.0846.0549</v>
          </cell>
        </row>
        <row r="4912">
          <cell r="G4912" t="str">
            <v>Phẫu thuật làm cứng khớp gối</v>
          </cell>
          <cell r="H4912" t="str">
            <v>10.0950.0549</v>
          </cell>
        </row>
        <row r="4913">
          <cell r="G4913" t="str">
            <v>Phẫu thuật làm cứng khớp quay Trụ dưới</v>
          </cell>
          <cell r="H4913" t="str">
            <v>10.0845.0549</v>
          </cell>
        </row>
        <row r="4914">
          <cell r="G4914" t="str">
            <v>Phẫu thuật Capsulodesis Zancolli giải quyết biến dạng vuốt trụ</v>
          </cell>
          <cell r="H4914" t="str">
            <v>03.3701.0550</v>
          </cell>
        </row>
        <row r="4915">
          <cell r="G4915" t="str">
            <v>Phẫu thuật cứng cơ may</v>
          </cell>
          <cell r="H4915" t="str">
            <v>03.3716.0550</v>
          </cell>
        </row>
        <row r="4916">
          <cell r="G4916" t="str">
            <v>Phẫu thuật cứng duỗi khớp khuỷu</v>
          </cell>
          <cell r="H4916" t="str">
            <v>03.3666.0550</v>
          </cell>
        </row>
        <row r="4917">
          <cell r="G4917" t="str">
            <v>Phẫu thuật điều trị vẹo cổ</v>
          </cell>
          <cell r="H4917" t="str">
            <v>03.3645.0550</v>
          </cell>
        </row>
        <row r="4918">
          <cell r="G4918" t="str">
            <v>Phẫu thuật Egger tạo gấp khớp gối do bại não trong trường hợp nặng</v>
          </cell>
          <cell r="H4918" t="str">
            <v>03.3753.0550</v>
          </cell>
        </row>
        <row r="4919">
          <cell r="G4919" t="str">
            <v>Phẫu thuật gấp khớp gối do bại não, nối dài gân cơ gấp gối, cắt thần kinh</v>
          </cell>
          <cell r="H4919" t="str">
            <v>03.3752.0550</v>
          </cell>
        </row>
        <row r="4920">
          <cell r="G4920" t="str">
            <v>Phẫu thuật gấp khớp khuỷu do bại não</v>
          </cell>
          <cell r="H4920" t="str">
            <v>03.3670.0550</v>
          </cell>
        </row>
        <row r="4921">
          <cell r="G4921" t="str">
            <v>Phẫu thuật nội soi điều trị xơ hóa cơ ức đòn chũm</v>
          </cell>
          <cell r="H4921" t="str">
            <v>03.4149.0550</v>
          </cell>
        </row>
        <row r="4922">
          <cell r="G4922" t="str">
            <v>Phẫu thuật tạo gấp cổ tay do bại não</v>
          </cell>
          <cell r="H4922" t="str">
            <v>03.3700.0550</v>
          </cell>
        </row>
        <row r="4923">
          <cell r="G4923" t="str">
            <v>Phẫu thuật trật khớp gối bẩm sinh</v>
          </cell>
          <cell r="H4923" t="str">
            <v>03.3748.0550</v>
          </cell>
        </row>
        <row r="4924">
          <cell r="G4924" t="str">
            <v>Phẫu thuật trật xương bánh chè bẩm sinh</v>
          </cell>
          <cell r="H4924" t="str">
            <v>03.3750.0550</v>
          </cell>
        </row>
        <row r="4925">
          <cell r="G4925" t="str">
            <v>Phẫu thuật xơ cứng cơ thẳng trước</v>
          </cell>
          <cell r="H4925" t="str">
            <v>03.3742.0550</v>
          </cell>
        </row>
        <row r="4926">
          <cell r="G4926" t="str">
            <v>Chỉnh hình bệnh co rút nhị đầu và cơ cánh tay trước</v>
          </cell>
          <cell r="H4926" t="str">
            <v>10.0857.0550</v>
          </cell>
        </row>
        <row r="4927">
          <cell r="G4927" t="str">
            <v>Phẫu thuật điều trị bệnh DE QUER VAIN và ngón tay cò súng</v>
          </cell>
          <cell r="H4927" t="str">
            <v>10.0843.0550</v>
          </cell>
        </row>
        <row r="4928">
          <cell r="G4928" t="str">
            <v>Phẫu thuật tạo hình điều trị cứng gối sau chấn thương</v>
          </cell>
          <cell r="H4928" t="str">
            <v>10.0928.0550</v>
          </cell>
        </row>
        <row r="4929">
          <cell r="G4929" t="str">
            <v>Phẫu thuật xơ cứng cơ ức đòn chũm</v>
          </cell>
          <cell r="H4929" t="str">
            <v>10.0902.0550</v>
          </cell>
        </row>
        <row r="4930">
          <cell r="G4930" t="str">
            <v>Phẫu thuật xơ cứng đơn giản</v>
          </cell>
          <cell r="H4930" t="str">
            <v>10.0944.0550</v>
          </cell>
        </row>
        <row r="4931">
          <cell r="G4931" t="str">
            <v>Phẫu thuật xơ cứng gân cơ tam đầu cánh tay</v>
          </cell>
          <cell r="H4931" t="str">
            <v>10.0901.0550</v>
          </cell>
        </row>
        <row r="4932">
          <cell r="G4932" t="str">
            <v>Phẫu thuật xơ cứng gân cơ tứ đầu đùi</v>
          </cell>
          <cell r="H4932" t="str">
            <v>10.0900.0550</v>
          </cell>
        </row>
        <row r="4933">
          <cell r="G4933" t="str">
            <v>Phẫu thuật xơ cứng phức tạp</v>
          </cell>
          <cell r="H4933" t="str">
            <v>10.0945.0550</v>
          </cell>
        </row>
        <row r="4934">
          <cell r="G4934" t="str">
            <v>Phẫu thuật xơ cứng trật khớp gối</v>
          </cell>
          <cell r="H4934" t="str">
            <v>10.0903.0550</v>
          </cell>
        </row>
        <row r="4935">
          <cell r="G4935" t="str">
            <v>Phẫu thuật dính khớp khuỷu</v>
          </cell>
          <cell r="H4935" t="str">
            <v>03.3667.0551</v>
          </cell>
        </row>
        <row r="4936">
          <cell r="G4936" t="str">
            <v>Phẫu thuật dính khớp khuỷu</v>
          </cell>
          <cell r="H4936" t="str">
            <v>03.3671.0551</v>
          </cell>
        </row>
        <row r="4937">
          <cell r="G4937" t="str">
            <v>Phẫu thuật dính khớp quay trụ bẩm sinh</v>
          </cell>
          <cell r="H4937" t="str">
            <v>03.3672.0551</v>
          </cell>
        </row>
        <row r="4938">
          <cell r="G4938" t="str">
            <v>Phẫu thuật viêm khớp mủ thứ phát có sai khớp</v>
          </cell>
          <cell r="H4938" t="str">
            <v>03.3813.0551</v>
          </cell>
        </row>
        <row r="4939">
          <cell r="G4939" t="str">
            <v>Phẫu thuật chỉnh hình khớp gối do lao</v>
          </cell>
          <cell r="H4939" t="str">
            <v>04.0007.0551</v>
          </cell>
        </row>
        <row r="4940">
          <cell r="G4940" t="str">
            <v>Phẫu thuật nạo viêm lao khớp cổ-bàn chân</v>
          </cell>
          <cell r="H4940" t="str">
            <v>04.0024.0551</v>
          </cell>
        </row>
        <row r="4941">
          <cell r="G4941" t="str">
            <v>Phẫu thuật nạo viêm lao khớp cổ-bàn tay</v>
          </cell>
          <cell r="H4941" t="str">
            <v>04.0016.0551</v>
          </cell>
        </row>
        <row r="4942">
          <cell r="G4942" t="str">
            <v>Phẫu thuật nạo viêm lao khớp cùng chậu</v>
          </cell>
          <cell r="H4942" t="str">
            <v>04.0020.0551</v>
          </cell>
        </row>
        <row r="4943">
          <cell r="G4943" t="str">
            <v>Phẫu thuật nạo viêm lao khớp gối</v>
          </cell>
          <cell r="H4943" t="str">
            <v>04.0023.0551</v>
          </cell>
        </row>
        <row r="4944">
          <cell r="G4944" t="str">
            <v>Phẫu thuật nạo viêm lao khớp háng</v>
          </cell>
          <cell r="H4944" t="str">
            <v>04.0022.0551</v>
          </cell>
        </row>
        <row r="4945">
          <cell r="G4945" t="str">
            <v>Phẫu thuật nạo viêm lao khớp khuỷu</v>
          </cell>
          <cell r="H4945" t="str">
            <v>04.0015.0551</v>
          </cell>
        </row>
        <row r="4946">
          <cell r="G4946" t="str">
            <v>Phẫu thuật nạo viêm lao khớp ức sườn, khớp ức đòn</v>
          </cell>
          <cell r="H4946" t="str">
            <v>04.0013.0551</v>
          </cell>
        </row>
        <row r="4947">
          <cell r="G4947" t="str">
            <v>Phẫu thuật nạo viêm lao khớp vai</v>
          </cell>
          <cell r="H4947" t="str">
            <v>04.0014.0551</v>
          </cell>
        </row>
        <row r="4948">
          <cell r="G4948" t="str">
            <v>Phẫu thuật nạo viêm lao xương sườn</v>
          </cell>
          <cell r="H4948" t="str">
            <v>04.0012.0551</v>
          </cell>
        </row>
        <row r="4949">
          <cell r="G4949" t="str">
            <v>Chỉnh hình tật dính quay trụ trên bẩm sinh</v>
          </cell>
          <cell r="H4949" t="str">
            <v>10.0856.0551</v>
          </cell>
        </row>
        <row r="4950">
          <cell r="G4950" t="str">
            <v>Phẫu thuật cứng gối theo phương pháp JUDET</v>
          </cell>
          <cell r="H4950" t="str">
            <v>10.0907.0551</v>
          </cell>
        </row>
        <row r="4951">
          <cell r="G4951" t="str">
            <v>Phẫu thuật điều trị viêm bao hoạt dịch của gân gấp bàn ngón tay</v>
          </cell>
          <cell r="H4951" t="str">
            <v>10.0847.0551</v>
          </cell>
        </row>
        <row r="4952">
          <cell r="G4952" t="str">
            <v>Phẫu thuật gỡ dính gân duỗi</v>
          </cell>
          <cell r="H4952" t="str">
            <v>10.0974.0551</v>
          </cell>
        </row>
        <row r="4953">
          <cell r="G4953" t="str">
            <v>Phẫu thuật gỡ dính gân gấp</v>
          </cell>
          <cell r="H4953" t="str">
            <v>10.0973.0551</v>
          </cell>
        </row>
        <row r="4954">
          <cell r="G4954" t="str">
            <v>Phẫu thuật gỡ dính khớp gối</v>
          </cell>
          <cell r="H4954" t="str">
            <v>10.0951.0551</v>
          </cell>
        </row>
        <row r="4955">
          <cell r="G4955" t="str">
            <v>Phẫu thuật gỡ dính thần kinh</v>
          </cell>
          <cell r="H4955" t="str">
            <v>10.0975.0551</v>
          </cell>
        </row>
        <row r="4956">
          <cell r="G4956" t="str">
            <v>Phẫu thuật làm sạch ổ khớp</v>
          </cell>
          <cell r="H4956" t="str">
            <v>10.0956.0551</v>
          </cell>
        </row>
        <row r="4957">
          <cell r="G4957" t="str">
            <v>Phẫu thuật tháo khớp vai</v>
          </cell>
          <cell r="H4957" t="str">
            <v>10.0716.0551</v>
          </cell>
        </row>
        <row r="4958">
          <cell r="G4958" t="str">
            <v>Phẫu thuật vết thương khớp</v>
          </cell>
          <cell r="H4958" t="str">
            <v>10.0983.0551</v>
          </cell>
        </row>
        <row r="4959">
          <cell r="G4959" t="str">
            <v>Phẫu thuật viên tấy bao hoạt dịch bàn tay</v>
          </cell>
          <cell r="H4959" t="str">
            <v>10.0982.0551</v>
          </cell>
        </row>
        <row r="4960">
          <cell r="G4960" t="str">
            <v>Tháo khớp gối do ung thư</v>
          </cell>
          <cell r="H4960" t="str">
            <v>12.0333.0551</v>
          </cell>
        </row>
        <row r="4961">
          <cell r="G4961" t="str">
            <v>Phẫu thuật chuyển ngón thay thế ngón cái</v>
          </cell>
          <cell r="H4961" t="str">
            <v>03.3708.0552</v>
          </cell>
        </row>
        <row r="4962">
          <cell r="G4962" t="str">
            <v>Phẫu thuật chuyển ngón tay</v>
          </cell>
          <cell r="H4962" t="str">
            <v>10.0853.0552</v>
          </cell>
        </row>
        <row r="4963">
          <cell r="G4963" t="str">
            <v>Phẫu thuật ghép chi</v>
          </cell>
          <cell r="H4963" t="str">
            <v>10.0933.0552</v>
          </cell>
        </row>
        <row r="4964">
          <cell r="G4964" t="str">
            <v>Phẫu thuật vi phẫu ghép sau cắt đoạn xương hàm bằng xương đòn</v>
          </cell>
          <cell r="H4964" t="str">
            <v>26.0009.0552</v>
          </cell>
        </row>
        <row r="4965">
          <cell r="G4965" t="str">
            <v>Phẫu thuật vi phẫu ghép sau cắt đoạn xương hàm bằng xương mác</v>
          </cell>
          <cell r="H4965" t="str">
            <v>26.0007.0552</v>
          </cell>
        </row>
        <row r="4966">
          <cell r="G4966" t="str">
            <v>Phẫu thuật vi phẫu ghép sau cắt đoạn xương hàm bằng xương mào chậu</v>
          </cell>
          <cell r="H4966" t="str">
            <v>26.0008.0552</v>
          </cell>
        </row>
        <row r="4967">
          <cell r="G4967" t="str">
            <v>Phẫu thuật vi phẫu nối các mạch máu, thần kinh trong nối lại 1 ngón tay bị cắt rời</v>
          </cell>
          <cell r="H4967" t="str">
            <v>26.0044.0552</v>
          </cell>
        </row>
        <row r="4968">
          <cell r="G4968" t="str">
            <v>phẫu thuật vi phẫu nối các mạch máu, thần kinh trong nối lại 10 ngón tay bị cắt rời</v>
          </cell>
          <cell r="H4968" t="str">
            <v>26.0053.0552</v>
          </cell>
        </row>
        <row r="4969">
          <cell r="G4969" t="str">
            <v>Phẫu thuật vi phẫu nối các mạch máu, thần kinh trong nối lại 2 ngón tay bị cắt rời</v>
          </cell>
          <cell r="H4969" t="str">
            <v>26.0043.0552</v>
          </cell>
        </row>
        <row r="4970">
          <cell r="G4970" t="str">
            <v>Phẫu thuật vi phẫu nối các mạch máu, thần kinh trong nối lại 3 ngón tay bị cắt rời</v>
          </cell>
          <cell r="H4970" t="str">
            <v>26.0042.0552</v>
          </cell>
        </row>
        <row r="4971">
          <cell r="G4971" t="str">
            <v>Phẫu thuật vi phẫu nối các mạch máu, thần kinh trong nối lại 4 ngón tay bị cắt rời</v>
          </cell>
          <cell r="H4971" t="str">
            <v>26.0041.0552</v>
          </cell>
        </row>
        <row r="4972">
          <cell r="G4972" t="str">
            <v>phẫu thuật vi phẫu nối các mạch máu, thần kinh trong nối lại 5 ngón tay bị cắt rời</v>
          </cell>
          <cell r="H4972" t="str">
            <v>26.0048.0552</v>
          </cell>
        </row>
        <row r="4973">
          <cell r="G4973" t="str">
            <v>phẫu thuật vi phẫu nối các mạch máu, thần kinh trong nối lại 6 ngón tay bị cắt rời</v>
          </cell>
          <cell r="H4973" t="str">
            <v>26.0049.0552</v>
          </cell>
        </row>
        <row r="4974">
          <cell r="G4974" t="str">
            <v>phẫu thuật vi phẫu nối các mạch máu, thần kinh trong nối lại 7 ngón tay bị cắt rời</v>
          </cell>
          <cell r="H4974" t="str">
            <v>26.0050.0552</v>
          </cell>
        </row>
        <row r="4975">
          <cell r="G4975" t="str">
            <v>phẫu thuật vi phẫu nối các mạch máu, thần kinh trong nối lại 8 ngón tay bị cắt rời</v>
          </cell>
          <cell r="H4975" t="str">
            <v>26.0051.0552</v>
          </cell>
        </row>
        <row r="4976">
          <cell r="G4976" t="str">
            <v>phẫu thuật vi phẫu nối các mạch máu, thần kinh trong nối lại 9 ngón tay bị cắt rời</v>
          </cell>
          <cell r="H4976" t="str">
            <v>26.0052.0552</v>
          </cell>
        </row>
        <row r="4977">
          <cell r="G4977" t="str">
            <v>Phẫu thuật vi phẫu nối các mạch máu, thần kinh trong nối lại bàn và các ngón tay bị cắt rời</v>
          </cell>
          <cell r="H4977" t="str">
            <v>26.0045.0552</v>
          </cell>
        </row>
        <row r="4978">
          <cell r="G4978" t="str">
            <v>Phẫu thuật vi phẫu nối các mạch máu, thần kinh trong nối lại cánh tay/cẳng tay bị cắt rời</v>
          </cell>
          <cell r="H4978" t="str">
            <v>26.0039.0552</v>
          </cell>
        </row>
        <row r="4979">
          <cell r="G4979" t="str">
            <v>Phẫu thuật vi phẫu nối các mạch máu, thần kinh trong nối lại chi dưới bị cắt rời</v>
          </cell>
          <cell r="H4979" t="str">
            <v>26.0040.0552</v>
          </cell>
        </row>
        <row r="4980">
          <cell r="G4980" t="str">
            <v>Tái tạo ngón tay bằng ngón chân có sử dụng vi phẫu</v>
          </cell>
          <cell r="H4980" t="str">
            <v>26.0056.0552</v>
          </cell>
        </row>
        <row r="4981">
          <cell r="G4981" t="str">
            <v>Chuyển ngón có cuống mạch nuôi</v>
          </cell>
          <cell r="H4981" t="str">
            <v>28.0350.0552</v>
          </cell>
        </row>
        <row r="4982">
          <cell r="G4982" t="str">
            <v>Phẫu thuật tái tạo ngón cái bằng kỹ thuật vi phẫu</v>
          </cell>
          <cell r="H4982" t="str">
            <v>28.0347.0552</v>
          </cell>
        </row>
        <row r="4983">
          <cell r="G4983" t="str">
            <v>Phẫu thuật tái tạo ngón trỏ bằng kỹ thuật vi phẫu</v>
          </cell>
          <cell r="H4983" t="str">
            <v>28.0348.0552</v>
          </cell>
        </row>
        <row r="4984">
          <cell r="G4984" t="str">
            <v>Phẫu thuật vi phẫu ghép tức thì sau cắt đoạn xương hàm dưới bằng xương đòn</v>
          </cell>
          <cell r="H4984" t="str">
            <v>28.0234.0552</v>
          </cell>
        </row>
        <row r="4985">
          <cell r="G4985" t="str">
            <v>Phẫu thuật vi phẫu ghép tức thì sau cắt đoạn xương hàm dưới bằng xương mác</v>
          </cell>
          <cell r="H4985" t="str">
            <v>28.0232.0552</v>
          </cell>
        </row>
        <row r="4986">
          <cell r="G4986" t="str">
            <v>Phẫu thuật vi phẫu ghép tức thì sau cắt đoạn xương hàm dưới bằng xương mào chậu</v>
          </cell>
          <cell r="H4986" t="str">
            <v>28.0233.0552</v>
          </cell>
        </row>
        <row r="4987">
          <cell r="G4987" t="str">
            <v>Ghép trong mất đoạn xương</v>
          </cell>
          <cell r="H4987" t="str">
            <v>03.3886.0553</v>
          </cell>
        </row>
        <row r="4988">
          <cell r="G4988" t="str">
            <v>Ghép xương chấn thương cột sống cổ</v>
          </cell>
          <cell r="H4988" t="str">
            <v>03.3609.0553</v>
          </cell>
        </row>
        <row r="4989">
          <cell r="G4989" t="str">
            <v>Ghép xương chấn thương cột sống thắt lưng</v>
          </cell>
          <cell r="H4989" t="str">
            <v>03.3610.0553</v>
          </cell>
        </row>
        <row r="4990">
          <cell r="G4990" t="str">
            <v>Gia cố xương bằng vật liệu nhân tạo</v>
          </cell>
          <cell r="H4990" t="str">
            <v>03.3892.0553</v>
          </cell>
        </row>
        <row r="4991">
          <cell r="G4991" t="str">
            <v>Lấy bỏ thân đốt sống ngực bằng ghép xương</v>
          </cell>
          <cell r="H4991" t="str">
            <v>03.3621.0553</v>
          </cell>
        </row>
        <row r="4992">
          <cell r="G4992" t="str">
            <v>Lấy u xương, ghép xương tự thân hoặc ghép xương đồng loại điều trị u xương</v>
          </cell>
          <cell r="H4992" t="str">
            <v>03.3650.0553</v>
          </cell>
        </row>
        <row r="4993">
          <cell r="G4993" t="str">
            <v>Phẫu thuật kết hợp xương, ghép xương sau trượt đốt sống L4-5, L5-Si</v>
          </cell>
          <cell r="H4993" t="str">
            <v>03.3617.0553</v>
          </cell>
        </row>
        <row r="4994">
          <cell r="G4994" t="str">
            <v>Phẫu thuật chỉnh hình lao cột sống cổ có ghép xương tự thân</v>
          </cell>
          <cell r="H4994" t="str">
            <v>04.0002.0553</v>
          </cell>
        </row>
        <row r="4995">
          <cell r="G4995" t="str">
            <v>Ghép xương trong phẫu thuật chấn thương cột sống thắt lưng</v>
          </cell>
          <cell r="H4995" t="str">
            <v>10.1076.0553</v>
          </cell>
        </row>
        <row r="4996">
          <cell r="G4996" t="str">
            <v>Phẫu thuật ghép xương nhân tạo</v>
          </cell>
          <cell r="H4996" t="str">
            <v>10.0969.0553</v>
          </cell>
        </row>
        <row r="4997">
          <cell r="G4997" t="str">
            <v>Phẫu thuật ghép xương trong chấn thương cột sống cổ</v>
          </cell>
          <cell r="H4997" t="str">
            <v>10.1039.0553</v>
          </cell>
        </row>
        <row r="4998">
          <cell r="G4998" t="str">
            <v>Phẫu thuật ghép xương tự thân</v>
          </cell>
          <cell r="H4998" t="str">
            <v>10.0968.0553</v>
          </cell>
        </row>
        <row r="4999">
          <cell r="G4999" t="str">
            <v>Phẫu thuật kết hợp xương khớp giả xương cánh tay</v>
          </cell>
          <cell r="H4999" t="str">
            <v>10.0727.0553</v>
          </cell>
        </row>
        <row r="5000">
          <cell r="G5000" t="str">
            <v>Chuyển vạt xương có nối hoặc ghép mạch vi phẫu</v>
          </cell>
          <cell r="H5000" t="str">
            <v>26.0034.0553</v>
          </cell>
        </row>
        <row r="5001">
          <cell r="G5001" t="str">
            <v>Phẫu thuật ghép xương tự thân tức thì sau cắt đoạn xương hàm trên</v>
          </cell>
          <cell r="H5001" t="str">
            <v>28.0205.0553</v>
          </cell>
        </row>
        <row r="5002">
          <cell r="G5002" t="str">
            <v>Phẫu thuật thay đoạn xương ghép bảo quản bằng kỹ thuật cao</v>
          </cell>
          <cell r="H5002" t="str">
            <v>10.0931.0554</v>
          </cell>
        </row>
        <row r="5003">
          <cell r="G5003" t="str">
            <v>Kéo dài cẳng chân bằng phương pháp 1lizarov</v>
          </cell>
          <cell r="H5003" t="str">
            <v>03.3764.0555</v>
          </cell>
        </row>
        <row r="5004">
          <cell r="G5004" t="str">
            <v>Kéo dài chi trên bằng phương pháp 1lizarov</v>
          </cell>
          <cell r="H5004" t="str">
            <v>03.3660.0555</v>
          </cell>
        </row>
        <row r="5005">
          <cell r="G5005" t="str">
            <v>Kéo dài đùi bằng phương pháp 1lizarov</v>
          </cell>
          <cell r="H5005" t="str">
            <v>03.3734.0555</v>
          </cell>
        </row>
        <row r="5006">
          <cell r="G5006" t="str">
            <v>Kéo dài ngón tay bằng khung cố định ngoài</v>
          </cell>
          <cell r="H5006" t="str">
            <v>03.3699.0555</v>
          </cell>
        </row>
        <row r="5007">
          <cell r="G5007" t="str">
            <v>Phẫu thuật kéo dài chi</v>
          </cell>
          <cell r="H5007" t="str">
            <v>03.3883.0555</v>
          </cell>
        </row>
        <row r="5008">
          <cell r="G5008" t="str">
            <v>Phẫu thuật làm dính sụn tiếp hợp điều trị ngắn chi</v>
          </cell>
          <cell r="H5008" t="str">
            <v>03.3719.0555</v>
          </cell>
        </row>
        <row r="5009">
          <cell r="G5009" t="str">
            <v>Phẫu thuật kéo dài chi</v>
          </cell>
          <cell r="H5009" t="str">
            <v>10.0935.0555</v>
          </cell>
        </row>
        <row r="5010">
          <cell r="G5010" t="str">
            <v>Cố định nẹp vít gãy liên lồi cầu cánh tay</v>
          </cell>
          <cell r="H5010" t="str">
            <v>03.3662.0556</v>
          </cell>
        </row>
        <row r="5011">
          <cell r="G5011" t="str">
            <v>Cố định nẹp vít gãy thân xương cánh tay</v>
          </cell>
          <cell r="H5011" t="str">
            <v>03.3665.0556</v>
          </cell>
        </row>
        <row r="5012">
          <cell r="G5012" t="str">
            <v>Cố định nẹp vít gãy trật khớp vai</v>
          </cell>
          <cell r="H5012" t="str">
            <v>03.3646.0556</v>
          </cell>
        </row>
        <row r="5013">
          <cell r="G5013" t="str">
            <v>Cố định ngoài điều trị gãy khung chậu</v>
          </cell>
          <cell r="H5013" t="str">
            <v>03.3743.0556</v>
          </cell>
        </row>
        <row r="5014">
          <cell r="G5014" t="str">
            <v>Cố định ngoài điều trị gãy xương cẳng chân</v>
          </cell>
          <cell r="H5014" t="str">
            <v>03.3773.0556</v>
          </cell>
        </row>
        <row r="5015">
          <cell r="G5015" t="str">
            <v>Cố định ngoài điều trị gãy xương đùi</v>
          </cell>
          <cell r="H5015" t="str">
            <v>03.3744.0556</v>
          </cell>
        </row>
        <row r="5016">
          <cell r="G5016" t="str">
            <v>Đặt đinh nẹp gãy xương đùi (xuôi dòng)</v>
          </cell>
          <cell r="H5016" t="str">
            <v>03.3732.0556</v>
          </cell>
        </row>
        <row r="5017">
          <cell r="G5017" t="str">
            <v>Đặt nẹp điều trị vít gãy mắt cá trong, ngoài hoặc Dupuytren</v>
          </cell>
          <cell r="H5017" t="str">
            <v>03.3794.0556</v>
          </cell>
        </row>
        <row r="5018">
          <cell r="G5018" t="str">
            <v>Đặt nẹp vít điều trị gãy mâm chày và đầu trên xương chày</v>
          </cell>
          <cell r="H5018" t="str">
            <v>03.3738.0556</v>
          </cell>
        </row>
        <row r="5019">
          <cell r="G5019" t="str">
            <v>Đặt nẹp vít gãy đầu dưới xương chày</v>
          </cell>
          <cell r="H5019" t="str">
            <v>03.3760.0556</v>
          </cell>
        </row>
        <row r="5020">
          <cell r="G5020" t="str">
            <v>Đặt nẹp vít gãy mắt cá trong, ngoài hoặc Dupuytren</v>
          </cell>
          <cell r="H5020" t="str">
            <v>03.3789.0556</v>
          </cell>
        </row>
        <row r="5021">
          <cell r="G5021" t="str">
            <v>Đặt nẹp vít gãy thân xương chày</v>
          </cell>
          <cell r="H5021" t="str">
            <v>03.3759.0556</v>
          </cell>
        </row>
        <row r="5022">
          <cell r="G5022" t="str">
            <v>Đặt nẹp vít trong gãy trật xương chêm</v>
          </cell>
          <cell r="H5022" t="str">
            <v>03.3787.0556</v>
          </cell>
        </row>
        <row r="5023">
          <cell r="G5023" t="str">
            <v>Đặt vít gãy thân xương sên</v>
          </cell>
          <cell r="H5023" t="str">
            <v>03.3786.0556</v>
          </cell>
        </row>
        <row r="5024">
          <cell r="G5024" t="str">
            <v>Đặt vít gãy trật xương thuyền</v>
          </cell>
          <cell r="H5024" t="str">
            <v>03.3694.0556</v>
          </cell>
        </row>
        <row r="5025">
          <cell r="G5025" t="str">
            <v>Đóng đinh xương chày mở</v>
          </cell>
          <cell r="H5025" t="str">
            <v>03.3758.0556</v>
          </cell>
        </row>
        <row r="5026">
          <cell r="G5026" t="str">
            <v>Đóng đinh xương đùi mở, ngược dòng</v>
          </cell>
          <cell r="H5026" t="str">
            <v>03.3725.0556</v>
          </cell>
        </row>
        <row r="5027">
          <cell r="G5027" t="str">
            <v>Găm đinh Kirschner gãy đốt bàn nhiều đốt bàn</v>
          </cell>
          <cell r="H5027" t="str">
            <v>03.3703.0556</v>
          </cell>
        </row>
        <row r="5028">
          <cell r="G5028" t="str">
            <v>Găm Kirschner trong gãy mắt cá</v>
          </cell>
          <cell r="H5028" t="str">
            <v>03.3778.0556</v>
          </cell>
        </row>
        <row r="5029">
          <cell r="G5029" t="str">
            <v>Kết hợp xương bằng đinh Sign không mở ổ gãy</v>
          </cell>
          <cell r="H5029" t="str">
            <v>03.3889.0556</v>
          </cell>
        </row>
        <row r="5030">
          <cell r="G5030" t="str">
            <v>Kết hợp xương điều trị gãy xương bàn, xương ngón chân</v>
          </cell>
          <cell r="H5030" t="str">
            <v>03.3785.0556</v>
          </cell>
        </row>
        <row r="5031">
          <cell r="G5031" t="str">
            <v>Kết hợp xương trong trong gãy xương mác</v>
          </cell>
          <cell r="H5031" t="str">
            <v>03.3779.0556</v>
          </cell>
        </row>
        <row r="5032">
          <cell r="G5032" t="str">
            <v>Kết xương đinh nẹp một khối gãy liền mấu chuyển hoặc dưới mấu chuyển</v>
          </cell>
          <cell r="H5032" t="str">
            <v>03.3727.0556</v>
          </cell>
        </row>
        <row r="5033">
          <cell r="G5033" t="str">
            <v>Nắn găm Kirschner trong gãy Pouteau-Colles</v>
          </cell>
          <cell r="H5033" t="str">
            <v>03.3676.0556</v>
          </cell>
        </row>
        <row r="5034">
          <cell r="G5034" t="str">
            <v>Néo ép hoặc buộc vòng chỉ thép gãy xương bánh chè</v>
          </cell>
          <cell r="H5034" t="str">
            <v>03.3754.0556</v>
          </cell>
        </row>
        <row r="5035">
          <cell r="G5035" t="str">
            <v>Phẫu thuật can lệnh đầu dưới xương quay</v>
          </cell>
          <cell r="H5035" t="str">
            <v>03.3673.0556</v>
          </cell>
        </row>
        <row r="5036">
          <cell r="G5036" t="str">
            <v>Phẫu thuật chân chữ O</v>
          </cell>
          <cell r="H5036" t="str">
            <v>03.3761.0556</v>
          </cell>
        </row>
        <row r="5037">
          <cell r="G5037" t="str">
            <v>Phẫu thuật chân chữ X</v>
          </cell>
          <cell r="H5037" t="str">
            <v>03.3762.0556</v>
          </cell>
        </row>
        <row r="5038">
          <cell r="G5038" t="str">
            <v>Phẫu thuật chỉnh hình điều trị bàn chân bẹt bẩm sinh</v>
          </cell>
          <cell r="H5038" t="str">
            <v>03.3781.0556</v>
          </cell>
        </row>
        <row r="5039">
          <cell r="G5039" t="str">
            <v>Phẫu thuật cố định nẹp vít gãy hai xương cẳng tay</v>
          </cell>
          <cell r="H5039" t="str">
            <v>03.3688.0556</v>
          </cell>
        </row>
        <row r="5040">
          <cell r="G5040" t="str">
            <v>Phẫu thuật điều trị bàn chân bẹt do bại não</v>
          </cell>
          <cell r="H5040" t="str">
            <v>03.3782.0556</v>
          </cell>
        </row>
        <row r="5041">
          <cell r="G5041" t="str">
            <v>Phẫu thuật điều trị bàn chân lồi - xoay ngoài</v>
          </cell>
          <cell r="H5041" t="str">
            <v>03.3784.0556</v>
          </cell>
        </row>
        <row r="5042">
          <cell r="G5042" t="str">
            <v>Phẫu thuật điều trị can lệch, có kết hợp xương</v>
          </cell>
          <cell r="H5042" t="str">
            <v>03.3887.0556</v>
          </cell>
        </row>
        <row r="5043">
          <cell r="G5043" t="str">
            <v>Phẫu thuật điều trị Perthes (cắt xương chậu, tạo mái che đầu xương đùi)</v>
          </cell>
          <cell r="H5043" t="str">
            <v>03.3715.0556</v>
          </cell>
        </row>
        <row r="5044">
          <cell r="G5044" t="str">
            <v>Phẫu thuật điều trị Perthes (cắt xương tạo varus)</v>
          </cell>
          <cell r="H5044" t="str">
            <v>03.3714.0556</v>
          </cell>
        </row>
        <row r="5045">
          <cell r="G5045" t="str">
            <v>Phẫu thuật đóng đinh nội tủy gãy 1 xương cẳng tay</v>
          </cell>
          <cell r="H5045" t="str">
            <v>03.3690.0556</v>
          </cell>
        </row>
        <row r="5046">
          <cell r="G5046" t="str">
            <v>Phẫu thuật đóng đinh nội tủy gãy 2 xương cẳng tay</v>
          </cell>
          <cell r="H5046" t="str">
            <v>03.3689.0556</v>
          </cell>
        </row>
        <row r="5047">
          <cell r="G5047" t="str">
            <v>Phẫu thuật gãy đầu dưới xương quay và trật khớp quay trụ dưới</v>
          </cell>
          <cell r="H5047" t="str">
            <v>03.3675.0556</v>
          </cell>
        </row>
        <row r="5048">
          <cell r="G5048" t="str">
            <v>Phẫu thuật gãy đốt bàn ngón tay kết hợp xương với Kirschner hoặc nẹp vít</v>
          </cell>
          <cell r="H5048" t="str">
            <v>03.3712.0556</v>
          </cell>
        </row>
        <row r="5049">
          <cell r="G5049" t="str">
            <v>Phẫu thuật gãy lồi cầu ngoài xương cánh tay</v>
          </cell>
          <cell r="H5049" t="str">
            <v>03.3684.0556</v>
          </cell>
        </row>
        <row r="5050">
          <cell r="G5050" t="str">
            <v>Phẫu thuật gãy Monteggia</v>
          </cell>
          <cell r="H5050" t="str">
            <v>03.3679.0556</v>
          </cell>
        </row>
        <row r="5051">
          <cell r="G5051" t="str">
            <v>Phẫu thuật gãy xương cánh tay kèm tổn thương thần kinh hoặc mạch máu</v>
          </cell>
          <cell r="H5051" t="str">
            <v>03.3663.0556</v>
          </cell>
        </row>
        <row r="5052">
          <cell r="G5052" t="str">
            <v>Phẫu thuật kết hợp xương điều trị gãy khung chậu</v>
          </cell>
          <cell r="H5052" t="str">
            <v>03.3718.0556</v>
          </cell>
        </row>
        <row r="5053">
          <cell r="G5053" t="str">
            <v>Phẫu thuật kết hợp xương điều trị gãy ổ cối phức tạp</v>
          </cell>
          <cell r="H5053" t="str">
            <v>03.3717.0556</v>
          </cell>
        </row>
        <row r="5054">
          <cell r="G5054" t="str">
            <v>Phẫu thuật kết hợp xương điều trị gãy xương đòn</v>
          </cell>
          <cell r="H5054" t="str">
            <v>03.3649.0556</v>
          </cell>
        </row>
        <row r="5055">
          <cell r="G5055" t="str">
            <v>Phẫu thuật khớp giả xương chày</v>
          </cell>
          <cell r="H5055" t="str">
            <v>03.3766.0556</v>
          </cell>
        </row>
        <row r="5056">
          <cell r="G5056" t="str">
            <v>Phẫu thuật khớp giả xương chày bẩm sinh có ghép xương</v>
          </cell>
          <cell r="H5056" t="str">
            <v>03.3765.0556</v>
          </cell>
        </row>
        <row r="5057">
          <cell r="G5057" t="str">
            <v>Phẫu thuật Kirschner gãy thân xương sên</v>
          </cell>
          <cell r="H5057" t="str">
            <v>03.3788.0556</v>
          </cell>
        </row>
        <row r="5058">
          <cell r="G5058" t="str">
            <v>Phẫu thuật trật khớp cùng đòn</v>
          </cell>
          <cell r="H5058" t="str">
            <v>03.3647.0556</v>
          </cell>
        </row>
        <row r="5059">
          <cell r="G5059" t="str">
            <v>Phẫu thuật vỡ trần ổ khớp háng</v>
          </cell>
          <cell r="H5059" t="str">
            <v>03.3731.0556</v>
          </cell>
        </row>
        <row r="5060">
          <cell r="G5060" t="str">
            <v>Chỉnh sửa lệch trục chi (chân chữ X, O)</v>
          </cell>
          <cell r="H5060" t="str">
            <v>10.0896.0556</v>
          </cell>
        </row>
        <row r="5061">
          <cell r="G5061" t="str">
            <v>Gãy thân xương cánh tay phẫu thuật phương pháp METAIZEUM</v>
          </cell>
          <cell r="H5061" t="str">
            <v>10.0905.0556</v>
          </cell>
        </row>
        <row r="5062">
          <cell r="G5062" t="str">
            <v>Phẫu thuật chỉnh sửa sau gãy xương Cal lệch xương</v>
          </cell>
          <cell r="H5062" t="str">
            <v>10.0926.0556</v>
          </cell>
        </row>
        <row r="5063">
          <cell r="G5063" t="str">
            <v>Phẫu thuật chỉnh trục Cal lệch đầu dưới xương quay</v>
          </cell>
          <cell r="H5063" t="str">
            <v>10.0828.0556</v>
          </cell>
        </row>
        <row r="5064">
          <cell r="G5064" t="str">
            <v>Phẫu thuật điều trị khớp giả xương thuyền bằng mảnh ghép xương cuống mạch liền</v>
          </cell>
          <cell r="H5064" t="str">
            <v>10.0831.0556</v>
          </cell>
        </row>
        <row r="5065">
          <cell r="G5065" t="str">
            <v>Phẫu thuật điều trị tật thiếu xương quay bẩm sinh</v>
          </cell>
          <cell r="H5065" t="str">
            <v>10.0852.0556</v>
          </cell>
        </row>
        <row r="5066">
          <cell r="G5066" t="str">
            <v>Phẫu thuật gãy xương đốt bàn ngón tay</v>
          </cell>
          <cell r="H5066" t="str">
            <v>10.0819.0556</v>
          </cell>
        </row>
        <row r="5067">
          <cell r="G5067" t="str">
            <v>Phẫu thuật gãy xương thuyền bằng Vis Herbert</v>
          </cell>
          <cell r="H5067" t="str">
            <v>10.0830.0556</v>
          </cell>
        </row>
        <row r="5068">
          <cell r="G5068" t="str">
            <v>Phẫu thuật kết hợp xương (kết hợp xương) gãy xương bả vai</v>
          </cell>
          <cell r="H5068" t="str">
            <v>10.0717.0556</v>
          </cell>
        </row>
        <row r="5069">
          <cell r="G5069" t="str">
            <v>Phẫu thuật kết hợp xương gãy 2 mắt cá cổ chân</v>
          </cell>
          <cell r="H5069" t="str">
            <v>10.0783.0556</v>
          </cell>
        </row>
        <row r="5070">
          <cell r="G5070" t="str">
            <v>Phẫu thuật kết hợp xương gãy 2 xương cẳng tay</v>
          </cell>
          <cell r="H5070" t="str">
            <v>10.0915.0556</v>
          </cell>
        </row>
        <row r="5071">
          <cell r="G5071" t="str">
            <v>Phẫu thuật kết hợp xương gãy bán phần chỏm xương đùi</v>
          </cell>
          <cell r="H5071" t="str">
            <v>10.0759.0556</v>
          </cell>
        </row>
        <row r="5072">
          <cell r="G5072" t="str">
            <v>Phẫu thuật kết hợp xương gãy bong sụn tiếp đầu dưới xương chày</v>
          </cell>
          <cell r="H5072" t="str">
            <v>10.0921.0556</v>
          </cell>
        </row>
        <row r="5073">
          <cell r="G5073" t="str">
            <v>Phẫu thuật kết hợp xương gãy bong sụn tiếp vùng khớp gối</v>
          </cell>
          <cell r="H5073" t="str">
            <v>10.0919.0556</v>
          </cell>
        </row>
        <row r="5074">
          <cell r="G5074" t="str">
            <v>Phẫu thuật kết hợp xương gãy bong sụn vùng cổ xương đùi</v>
          </cell>
          <cell r="H5074" t="str">
            <v>10.0923.0556</v>
          </cell>
        </row>
        <row r="5075">
          <cell r="G5075" t="str">
            <v>Phẫu thuật kết hợp xương gãy cánh chậu</v>
          </cell>
          <cell r="H5075" t="str">
            <v>10.0753.0556</v>
          </cell>
        </row>
        <row r="5076">
          <cell r="G5076" t="str">
            <v>Phẫu thuật kết hợp xương gãy chỏm đốt bàn và ngón tay</v>
          </cell>
          <cell r="H5076" t="str">
            <v>10.0745.0556</v>
          </cell>
        </row>
        <row r="5077">
          <cell r="G5077" t="str">
            <v>Phẫu thuật kết hợp xương gãy cổ chân</v>
          </cell>
          <cell r="H5077" t="str">
            <v>10.0865.0556</v>
          </cell>
        </row>
        <row r="5078">
          <cell r="G5078" t="str">
            <v>Phẫu thuật kết hợp xương gãy cổ giải phẫu và phẫu thuật xương cánh tay</v>
          </cell>
          <cell r="H5078" t="str">
            <v>10.0723.0556</v>
          </cell>
        </row>
        <row r="5079">
          <cell r="G5079" t="str">
            <v>Phẫu thuật kết hợp xương gãy cổ mấu chuyển xương đùi</v>
          </cell>
          <cell r="H5079" t="str">
            <v>10.0762.0556</v>
          </cell>
        </row>
        <row r="5080">
          <cell r="G5080" t="str">
            <v>Phẫu thuật kết hợp xương gãy cổ xương bả vai</v>
          </cell>
          <cell r="H5080" t="str">
            <v>10.0718.0556</v>
          </cell>
        </row>
        <row r="5081">
          <cell r="G5081" t="str">
            <v>Phẫu thuật kết hợp xương gãy cổ xương đùi</v>
          </cell>
          <cell r="H5081" t="str">
            <v>10.0761.0556</v>
          </cell>
        </row>
        <row r="5082">
          <cell r="G5082" t="str">
            <v>Phẫu thuật kết hợp xương gãy đài quay</v>
          </cell>
          <cell r="H5082" t="str">
            <v>10.0737.0556</v>
          </cell>
        </row>
        <row r="5083">
          <cell r="G5083" t="str">
            <v>Phẫu thuật kết hợp xương gãy đài quay (Gãy cổ xương quay)</v>
          </cell>
          <cell r="H5083" t="str">
            <v>10.0914.0556</v>
          </cell>
        </row>
        <row r="5084">
          <cell r="G5084" t="str">
            <v>Phẫu thuật kết hợp xương gãy đài quay phức tạp</v>
          </cell>
          <cell r="H5084" t="str">
            <v>10.0738.0556</v>
          </cell>
        </row>
        <row r="5085">
          <cell r="G5085" t="str">
            <v>Phẫu thuật kết hợp xương gãy đầu dưới qương quay</v>
          </cell>
          <cell r="H5085" t="str">
            <v>10.0743.0556</v>
          </cell>
        </row>
        <row r="5086">
          <cell r="G5086" t="str">
            <v>Phẫu thuật kết hợp xương gãy đầu dưới xương chày (Pilon)</v>
          </cell>
          <cell r="H5086" t="str">
            <v>10.0782.0556</v>
          </cell>
        </row>
        <row r="5087">
          <cell r="G5087" t="str">
            <v>Phẫu thuật kết hợp xương gãy đầu dưới xương đùi</v>
          </cell>
          <cell r="H5087" t="str">
            <v>10.0918.0556</v>
          </cell>
        </row>
        <row r="5088">
          <cell r="G5088" t="str">
            <v>Phẫu thuật kết hợp xương gãy đầu dưới xương quay</v>
          </cell>
          <cell r="H5088" t="str">
            <v>10.0820.0556</v>
          </cell>
        </row>
        <row r="5089">
          <cell r="G5089" t="str">
            <v>Phẫu thuật kết hợp xương gãy hai mâm chày</v>
          </cell>
          <cell r="H5089" t="str">
            <v>10.0777.0556</v>
          </cell>
        </row>
        <row r="5090">
          <cell r="G5090" t="str">
            <v>Phẫu thuật kết hợp xương gãy hở độ I hai xương cẳng chân</v>
          </cell>
          <cell r="H5090" t="str">
            <v>10.0793.0556</v>
          </cell>
        </row>
        <row r="5091">
          <cell r="G5091" t="str">
            <v>Phẫu thuật kết hợp xương gãy hở độ I thân xương cánh tay</v>
          </cell>
          <cell r="H5091" t="str">
            <v>10.0801.0556</v>
          </cell>
        </row>
        <row r="5092">
          <cell r="G5092" t="str">
            <v>Phẫu thuật kết hợp xương gãy hở độ II hai xương cẳng chân</v>
          </cell>
          <cell r="H5092" t="str">
            <v>10.0794.0556</v>
          </cell>
        </row>
        <row r="5093">
          <cell r="G5093" t="str">
            <v>Phẫu thuật kết hợp xương gãy hở độ II thân xương cánh tay</v>
          </cell>
          <cell r="H5093" t="str">
            <v>10.0802.0556</v>
          </cell>
        </row>
        <row r="5094">
          <cell r="G5094" t="str">
            <v>Phẫu thuật kết hợp xương gãy hở độ III hai xương cẳng chân</v>
          </cell>
          <cell r="H5094" t="str">
            <v>10.0795.0556</v>
          </cell>
        </row>
        <row r="5095">
          <cell r="G5095" t="str">
            <v>Phẫu thuật kết hợp xương gãy hở độ III thân xương cánh tay</v>
          </cell>
          <cell r="H5095" t="str">
            <v>10.0803.0556</v>
          </cell>
        </row>
        <row r="5096">
          <cell r="G5096" t="str">
            <v>Phẫu thuật kết hợp xương gãy hở I thân hai xương cẳng tay</v>
          </cell>
          <cell r="H5096" t="str">
            <v>10.0798.0556</v>
          </cell>
        </row>
        <row r="5097">
          <cell r="G5097" t="str">
            <v>Phẫu thuật kết hợp xương gãy hở II thân hai xương cẳng tay</v>
          </cell>
          <cell r="H5097" t="str">
            <v>10.0799.0556</v>
          </cell>
        </row>
        <row r="5098">
          <cell r="G5098" t="str">
            <v>Phẫu thuật kết hợp xương gãy hở III thân hai xương cẳng tay</v>
          </cell>
          <cell r="H5098" t="str">
            <v>10.0800.0556</v>
          </cell>
        </row>
        <row r="5099">
          <cell r="G5099" t="str">
            <v>Phẫu thuật kết hợp xương gãy Hoffa đàu dưới xương đùi</v>
          </cell>
          <cell r="H5099" t="str">
            <v>10.0771.0556</v>
          </cell>
        </row>
        <row r="5100">
          <cell r="G5100" t="str">
            <v>Phẫu thuật kết hợp xương gãy khung chậu - trật khớp mu</v>
          </cell>
          <cell r="H5100" t="str">
            <v>10.0756.0556</v>
          </cell>
        </row>
        <row r="5101">
          <cell r="G5101" t="str">
            <v>Phẫu thuật kết hợp xương gãy liên lồi cầu xương cánh tay</v>
          </cell>
          <cell r="H5101" t="str">
            <v>10.0731.0556</v>
          </cell>
        </row>
        <row r="5102">
          <cell r="G5102" t="str">
            <v>Phẫu thuật kết hợp xương gãy liên mấu chuyển xương đùi</v>
          </cell>
          <cell r="H5102" t="str">
            <v>10.0763.0556</v>
          </cell>
        </row>
        <row r="5103">
          <cell r="G5103" t="str">
            <v>Phẫu thuật kết hợp xương gãy lồi cầu ngoài xương cánh tay</v>
          </cell>
          <cell r="H5103" t="str">
            <v>10.0733.0556</v>
          </cell>
        </row>
        <row r="5104">
          <cell r="G5104" t="str">
            <v>Phẫu thuật kết hợp xương gãy lồi cầu ngoài xương đùi</v>
          </cell>
          <cell r="H5104" t="str">
            <v>10.0767.0556</v>
          </cell>
        </row>
        <row r="5105">
          <cell r="G5105" t="str">
            <v>Phẫu thuật kết hợp xương gãy lồi cầu trong xương đùi</v>
          </cell>
          <cell r="H5105" t="str">
            <v>10.0768.0556</v>
          </cell>
        </row>
        <row r="5106">
          <cell r="G5106" t="str">
            <v>Phẫu thuật kết hợp xương gãy lồi cầu xương bàn và ngón tay</v>
          </cell>
          <cell r="H5106" t="str">
            <v>10.0747.0556</v>
          </cell>
        </row>
        <row r="5107">
          <cell r="G5107" t="str">
            <v>Phẫu thuật kết hợp xương gãy lồi cầu xương khớp ngón tay</v>
          </cell>
          <cell r="H5107" t="str">
            <v>10.0817.0556</v>
          </cell>
        </row>
        <row r="5108">
          <cell r="G5108" t="str">
            <v>Phẫu thuật kết hợp xương gãy mâm chày + thân xương chày</v>
          </cell>
          <cell r="H5108" t="str">
            <v>10.0778.0556</v>
          </cell>
        </row>
        <row r="5109">
          <cell r="G5109" t="str">
            <v>Phẫu thuật kết hợp xương gãy mâm chày ngoài</v>
          </cell>
          <cell r="H5109" t="str">
            <v>10.0776.0556</v>
          </cell>
        </row>
        <row r="5110">
          <cell r="G5110" t="str">
            <v>Phẫu thuật kết hợp xương gãy mâm chày trong</v>
          </cell>
          <cell r="H5110" t="str">
            <v>10.0775.0556</v>
          </cell>
        </row>
        <row r="5111">
          <cell r="G5111" t="str">
            <v>Phẫu thuật kết hợp xương gãy mắt cá kèm trật khớp cổ chân</v>
          </cell>
          <cell r="H5111" t="str">
            <v>10.0786.0556</v>
          </cell>
        </row>
        <row r="5112">
          <cell r="G5112" t="str">
            <v>Phẫu thuật kết hợp xương gãy mắt cá ngoài</v>
          </cell>
          <cell r="H5112" t="str">
            <v>10.0785.0556</v>
          </cell>
        </row>
        <row r="5113">
          <cell r="G5113" t="str">
            <v>Phẫu thuật kết hợp xương gãy mắt cá trong</v>
          </cell>
          <cell r="H5113" t="str">
            <v>10.0784.0556</v>
          </cell>
        </row>
        <row r="5114">
          <cell r="G5114" t="str">
            <v>Phẫu thuật kết hợp xương gãy Monteggia</v>
          </cell>
          <cell r="H5114" t="str">
            <v>10.0736.0556</v>
          </cell>
        </row>
        <row r="5115">
          <cell r="G5115" t="str">
            <v>Phẫu thuật kết hợp xương gãy Monteggia</v>
          </cell>
          <cell r="H5115" t="str">
            <v>10.0913.0556</v>
          </cell>
        </row>
        <row r="5116">
          <cell r="G5116" t="str">
            <v>Phẫu thuật kết hợp xương gãy nèn đốt bàn ngón 5 (bàn chân)</v>
          </cell>
          <cell r="H5116" t="str">
            <v>10.0792.0556</v>
          </cell>
        </row>
        <row r="5117">
          <cell r="G5117" t="str">
            <v>Phẫu thuật kết hợp xương gãy nội khớp đầu dưới xương quay</v>
          </cell>
          <cell r="H5117" t="str">
            <v>10.0821.0556</v>
          </cell>
        </row>
        <row r="5118">
          <cell r="G5118" t="str">
            <v>Phẫu thuật kết hợp xương gãy nội khớp xương khớp ngón tay</v>
          </cell>
          <cell r="H5118" t="str">
            <v>10.0816.0556</v>
          </cell>
        </row>
        <row r="5119">
          <cell r="G5119" t="str">
            <v>Phẫu thuật kết hợp xương gãy ổ cối đơn thuần</v>
          </cell>
          <cell r="H5119" t="str">
            <v>10.0757.0556</v>
          </cell>
        </row>
        <row r="5120">
          <cell r="G5120" t="str">
            <v>Phẫu thuật kết hợp xương gãy ổ cối phức tạp</v>
          </cell>
          <cell r="H5120" t="str">
            <v>10.0758.0556</v>
          </cell>
        </row>
        <row r="5121">
          <cell r="G5121" t="str">
            <v>Phẫu thuật kết hợp xương gãy phức tạp chỏm xương đùi - trật háng</v>
          </cell>
          <cell r="H5121" t="str">
            <v>10.0760.0556</v>
          </cell>
        </row>
        <row r="5122">
          <cell r="G5122" t="str">
            <v>Phẫu thuật kết hợp xương gãy phức tạp khớp khuỷu</v>
          </cell>
          <cell r="H5122" t="str">
            <v>10.0741.0556</v>
          </cell>
        </row>
        <row r="5123">
          <cell r="G5123" t="str">
            <v>Phẫu thuật kết hợp xương gãy phức tạp vùng khuỷu</v>
          </cell>
          <cell r="H5123" t="str">
            <v>10.0912.0556</v>
          </cell>
        </row>
        <row r="5124">
          <cell r="G5124" t="str">
            <v>Phẫu thuật kết hợp xương gãy Pilon</v>
          </cell>
          <cell r="H5124" t="str">
            <v>10.0866.0556</v>
          </cell>
        </row>
        <row r="5125">
          <cell r="G5125" t="str">
            <v>Phẫu thuật kết hợp xương gãy ròng rọc xương cánh tay</v>
          </cell>
          <cell r="H5125" t="str">
            <v>10.0732.0556</v>
          </cell>
        </row>
        <row r="5126">
          <cell r="G5126" t="str">
            <v>Phẫu thuật kết hợp xương gãy sụn tăng trưởng ở đầu xương</v>
          </cell>
          <cell r="H5126" t="str">
            <v>10.0924.0556</v>
          </cell>
        </row>
        <row r="5127">
          <cell r="G5127" t="str">
            <v>Phẫu thuật kết hợp xương gãy thân 2 xương cẳng chân</v>
          </cell>
          <cell r="H5127" t="str">
            <v>10.0780.0556</v>
          </cell>
        </row>
        <row r="5128">
          <cell r="G5128" t="str">
            <v>Phẫu thuật kết hợp xương gãy thân 2 xương cẳng tay</v>
          </cell>
          <cell r="H5128" t="str">
            <v>10.0739.0556</v>
          </cell>
        </row>
        <row r="5129">
          <cell r="G5129" t="str">
            <v>Phẫu thuật kết hợp xương gãy thân đốt bàn và ngón tay</v>
          </cell>
          <cell r="H5129" t="str">
            <v>10.0746.0556</v>
          </cell>
        </row>
        <row r="5130">
          <cell r="G5130" t="str">
            <v>Phẫu thuật kết hợp xương gãy thân xương cẳng chân</v>
          </cell>
          <cell r="H5130" t="str">
            <v>10.0920.0556</v>
          </cell>
        </row>
        <row r="5131">
          <cell r="G5131" t="str">
            <v>Phẫu thuật kết hợp xương gãy thân xương cánh tay</v>
          </cell>
          <cell r="H5131" t="str">
            <v>10.0725.0556</v>
          </cell>
        </row>
        <row r="5132">
          <cell r="G5132" t="str">
            <v>Phẫu thuật kết hợp xương gãy thân xương cánh tay cánh tay có liệt TK quay</v>
          </cell>
          <cell r="H5132" t="str">
            <v>10.0726.0556</v>
          </cell>
        </row>
        <row r="5133">
          <cell r="G5133" t="str">
            <v>Phẫu thuật kết hợp xương gãy thân xương cánh tay phức tạp</v>
          </cell>
          <cell r="H5133" t="str">
            <v>10.0729.0556</v>
          </cell>
        </row>
        <row r="5134">
          <cell r="G5134" t="str">
            <v>Phẫu thuật kết hợp xương gãy thân xương chày</v>
          </cell>
          <cell r="H5134" t="str">
            <v>10.0779.0556</v>
          </cell>
        </row>
        <row r="5135">
          <cell r="G5135" t="str">
            <v>Phẫu thuật kết hợp xương gãy thân xương đùi</v>
          </cell>
          <cell r="H5135" t="str">
            <v>10.0765.0556</v>
          </cell>
        </row>
        <row r="5136">
          <cell r="G5136" t="str">
            <v>Phẫu thuật kết hợp xương gãy thân xương đùi</v>
          </cell>
          <cell r="H5136" t="str">
            <v>10.0917.0556</v>
          </cell>
        </row>
        <row r="5137">
          <cell r="G5137" t="str">
            <v>Phẫu thuật kết hợp xương gãy thân xương đùi phức tạp</v>
          </cell>
          <cell r="H5137" t="str">
            <v>10.0770.0556</v>
          </cell>
        </row>
        <row r="5138">
          <cell r="G5138" t="str">
            <v>Phẫu thuật kết hợp xương gãy trật cổ xương cánh tay</v>
          </cell>
          <cell r="H5138" t="str">
            <v>10.0724.0556</v>
          </cell>
        </row>
        <row r="5139">
          <cell r="G5139" t="str">
            <v>Phẫu thuật kết hợp xương gãy trật cổ xương đùi</v>
          </cell>
          <cell r="H5139" t="str">
            <v>10.0764.0556</v>
          </cell>
        </row>
        <row r="5140">
          <cell r="G5140" t="str">
            <v>Phẫu thuật kết hợp xương gãy trật xương gót</v>
          </cell>
          <cell r="H5140" t="str">
            <v>10.0789.0556</v>
          </cell>
        </row>
        <row r="5141">
          <cell r="G5141" t="str">
            <v>Phẫu thuật kết hợp xương gãy trật xương sên</v>
          </cell>
          <cell r="H5141" t="str">
            <v>10.0787.0556</v>
          </cell>
        </row>
        <row r="5142">
          <cell r="G5142" t="str">
            <v>Phẫu thuật kết hợp xương gãy trên lồi cầu xương cánh tay</v>
          </cell>
          <cell r="H5142" t="str">
            <v>10.0730.0556</v>
          </cell>
        </row>
        <row r="5143">
          <cell r="G5143" t="str">
            <v>Phẫu thuật kết hợp xương gãy trên lồi cầu xương cánh tay có tổn thương mạch và thần kinh</v>
          </cell>
          <cell r="H5143" t="str">
            <v>10.0908.0556</v>
          </cell>
        </row>
        <row r="5144">
          <cell r="G5144" t="str">
            <v>Phẫu thuật kết hợp xương gãy trên lồi cầu xương đùi</v>
          </cell>
          <cell r="H5144" t="str">
            <v>10.0766.0556</v>
          </cell>
        </row>
        <row r="5145">
          <cell r="G5145" t="str">
            <v>Phẫu thuật kết hợp xương gãy trên và liên lồi cầu xương đùi</v>
          </cell>
          <cell r="H5145" t="str">
            <v>10.0769.0556</v>
          </cell>
        </row>
        <row r="5146">
          <cell r="G5146" t="str">
            <v>Phẫu thuật kết hợp xương gãy xương bệnh lý</v>
          </cell>
          <cell r="H5146" t="str">
            <v>10.0925.0556</v>
          </cell>
        </row>
        <row r="5147">
          <cell r="G5147" t="str">
            <v>Phẫu thuật kết hợp xương gãy xương đòn</v>
          </cell>
          <cell r="H5147" t="str">
            <v>10.0719.0556</v>
          </cell>
        </row>
        <row r="5148">
          <cell r="G5148" t="str">
            <v>Phẫu thuật kết hợp xương gãy xương đốt bàn ngón tay</v>
          </cell>
          <cell r="H5148" t="str">
            <v>10.0815.0556</v>
          </cell>
        </row>
        <row r="5149">
          <cell r="G5149" t="str">
            <v>Phẫu thuật kết hợp xương gãy xương đốt bàn và đốt ngón chân</v>
          </cell>
          <cell r="H5149" t="str">
            <v>10.0870.0556</v>
          </cell>
        </row>
        <row r="5150">
          <cell r="G5150" t="str">
            <v>Phẫu thuật kết hợp xương gãy xương gót</v>
          </cell>
          <cell r="H5150" t="str">
            <v>10.0788.0556</v>
          </cell>
        </row>
        <row r="5151">
          <cell r="G5151" t="str">
            <v>Phẫu thuật kết hợp xương gãy xương gót</v>
          </cell>
          <cell r="H5151" t="str">
            <v>10.0868.0556</v>
          </cell>
        </row>
        <row r="5152">
          <cell r="G5152" t="str">
            <v>Phẫu thuật kết hợp xương gãy xương mác đơn thuần</v>
          </cell>
          <cell r="H5152" t="str">
            <v>10.0781.0556</v>
          </cell>
        </row>
        <row r="5153">
          <cell r="G5153" t="str">
            <v>Phẫu thuật kết hợp xương gãy xương quay kèm trật khớp quay trụ dưới</v>
          </cell>
          <cell r="H5153" t="str">
            <v>10.0740.0556</v>
          </cell>
        </row>
        <row r="5154">
          <cell r="G5154" t="str">
            <v>Phẫu thuật kết hợp xương gãy xương sên và trật khớp</v>
          </cell>
          <cell r="H5154" t="str">
            <v>10.0867.0556</v>
          </cell>
        </row>
        <row r="5155">
          <cell r="G5155" t="str">
            <v>Phẫu thuật kết hợp xương khớp giả xương đòn</v>
          </cell>
          <cell r="H5155" t="str">
            <v>10.0721.0556</v>
          </cell>
        </row>
        <row r="5156">
          <cell r="G5156" t="str">
            <v>Phẫu thuật kết hợp xương trật khớp cùng chậu</v>
          </cell>
          <cell r="H5156" t="str">
            <v>10.0754.0556</v>
          </cell>
        </row>
        <row r="5157">
          <cell r="G5157" t="str">
            <v>Phẫu thuật kết hợp xương trật khớp cùng đòn</v>
          </cell>
          <cell r="H5157" t="str">
            <v>10.0720.0556</v>
          </cell>
        </row>
        <row r="5158">
          <cell r="G5158" t="str">
            <v>Phẫu thuật kết hợp xương trật khớp ức đòn</v>
          </cell>
          <cell r="H5158" t="str">
            <v>10.0722.0556</v>
          </cell>
        </row>
        <row r="5159">
          <cell r="G5159" t="str">
            <v>Phẫu thuật sữa chữa di chứng gãy, bong sụn tiếp vùng cổ chân</v>
          </cell>
          <cell r="H5159" t="str">
            <v>10.0922.0556</v>
          </cell>
        </row>
        <row r="5160">
          <cell r="G5160" t="str">
            <v>Phẫu thuật sửa trục chi (kết hợp xương bằng nẹp vis, Champon, Kim K.Wire)</v>
          </cell>
          <cell r="H5160" t="str">
            <v>10.0941.0556</v>
          </cell>
        </row>
        <row r="5161">
          <cell r="G5161" t="str">
            <v>Phẫu thuật sửa trục điều trị lệch trục sau gãy đầu dưới xương quay</v>
          </cell>
          <cell r="H5161" t="str">
            <v>10.0822.0556</v>
          </cell>
        </row>
        <row r="5162">
          <cell r="G5162" t="str">
            <v>Phẫu thuật tạo hình cung sau cột sống cổ trong bệnh lý hẹp ống sống cổ đa tầng</v>
          </cell>
          <cell r="H5162" t="str">
            <v>10.1037.0556</v>
          </cell>
        </row>
        <row r="5163">
          <cell r="G5163" t="str">
            <v>Phẫu thuật gãy đốt bàn ngón tay kết hợp xương với Kirschner hoặc nẹp vít</v>
          </cell>
          <cell r="H5163" t="str">
            <v>28.0335.0556</v>
          </cell>
        </row>
        <row r="5164">
          <cell r="G5164" t="str">
            <v>Phẫu thuật đóng đinh xương đùi dưới C Arm</v>
          </cell>
          <cell r="H5164" t="str">
            <v>03.3737.0557</v>
          </cell>
        </row>
        <row r="5165">
          <cell r="G5165" t="str">
            <v>Phẫu thuật kết hợp xương không mở ổ gãy dưới C Arm</v>
          </cell>
          <cell r="H5165" t="str">
            <v>03.3656.0557</v>
          </cell>
        </row>
        <row r="5166">
          <cell r="G5166" t="str">
            <v>kết hợp xương qua da bằng K.Wire gãy đầu dưới xương quay</v>
          </cell>
          <cell r="H5166" t="str">
            <v>10.0827.0557</v>
          </cell>
        </row>
        <row r="5167">
          <cell r="G5167" t="str">
            <v>Phẫu thuật kết hợp xương trên màn hình tăng sáng</v>
          </cell>
          <cell r="H5167" t="str">
            <v>10.0932.0557</v>
          </cell>
        </row>
        <row r="5168">
          <cell r="G5168" t="str">
            <v>Phẫu thuật tạo hình cung sau cột sống cổ trong bệnh lý hẹp ống sống cổ đa tầng</v>
          </cell>
          <cell r="H5168" t="str">
            <v>10.1037.0557</v>
          </cell>
        </row>
        <row r="5169">
          <cell r="G5169" t="str">
            <v>Cắt bỏ u xương thái dương</v>
          </cell>
          <cell r="H5169" t="str">
            <v>03.2500.0558</v>
          </cell>
        </row>
        <row r="5170">
          <cell r="G5170" t="str">
            <v>Cắt u xương sườn 1 xương</v>
          </cell>
          <cell r="H5170" t="str">
            <v>03.2643.0558</v>
          </cell>
        </row>
        <row r="5171">
          <cell r="G5171" t="str">
            <v>Cắt u xương sườn nhiều xương</v>
          </cell>
          <cell r="H5171" t="str">
            <v>03.2639.0558</v>
          </cell>
        </row>
        <row r="5172">
          <cell r="G5172" t="str">
            <v>Cắt u xương, sụn</v>
          </cell>
          <cell r="H5172" t="str">
            <v>03.2758.0558</v>
          </cell>
        </row>
        <row r="5173">
          <cell r="G5173" t="str">
            <v>Lấy bỏ tổ chức u điều trị u xương</v>
          </cell>
          <cell r="H5173" t="str">
            <v>03.3651.0558</v>
          </cell>
        </row>
        <row r="5174">
          <cell r="G5174" t="str">
            <v>Lấy u xương (ghép xi măng)</v>
          </cell>
          <cell r="H5174" t="str">
            <v>10.0971.0558</v>
          </cell>
        </row>
        <row r="5175">
          <cell r="G5175" t="str">
            <v>Phẫu thuật lấy bỏ u xương</v>
          </cell>
          <cell r="H5175" t="str">
            <v>10.0967.0558</v>
          </cell>
        </row>
        <row r="5176">
          <cell r="G5176" t="str">
            <v>Cắt u nang tiêu xương, ghép xương</v>
          </cell>
          <cell r="H5176" t="str">
            <v>12.0339.0558</v>
          </cell>
        </row>
        <row r="5177">
          <cell r="G5177" t="str">
            <v>Cắt u tế bào khổng lồ, ghép xương</v>
          </cell>
          <cell r="H5177" t="str">
            <v>12.0340.0558</v>
          </cell>
        </row>
        <row r="5178">
          <cell r="G5178" t="str">
            <v>Cắt u xương sụn lành tính</v>
          </cell>
          <cell r="H5178" t="str">
            <v>12.0324.0558</v>
          </cell>
        </row>
        <row r="5179">
          <cell r="G5179" t="str">
            <v>Cắt u xương sườn 1 xương</v>
          </cell>
          <cell r="H5179" t="str">
            <v>12.0167.0558</v>
          </cell>
        </row>
        <row r="5180">
          <cell r="G5180" t="str">
            <v>Cắt u xương sườn nhiều xương</v>
          </cell>
          <cell r="H5180" t="str">
            <v>12.0173.0558</v>
          </cell>
        </row>
        <row r="5181">
          <cell r="G5181" t="str">
            <v>Cắt u xương, sụn</v>
          </cell>
          <cell r="H5181" t="str">
            <v>12.0325.0558</v>
          </cell>
        </row>
        <row r="5182">
          <cell r="G5182" t="str">
            <v>Gỡ dính gân</v>
          </cell>
          <cell r="H5182" t="str">
            <v>03.3804.0559</v>
          </cell>
        </row>
        <row r="5183">
          <cell r="G5183" t="str">
            <v>Nối gân duỗi</v>
          </cell>
          <cell r="H5183" t="str">
            <v>03.3819.0559</v>
          </cell>
        </row>
        <row r="5184">
          <cell r="G5184" t="str">
            <v>Nối gân gấp</v>
          </cell>
          <cell r="H5184" t="str">
            <v>03.3803.0559</v>
          </cell>
        </row>
        <row r="5185">
          <cell r="G5185" t="str">
            <v>Phẫu thuật co gân Achille</v>
          </cell>
          <cell r="H5185" t="str">
            <v>03.3763.0559</v>
          </cell>
        </row>
        <row r="5186">
          <cell r="G5186" t="str">
            <v>Chuyển gân điều trị liệt đám rối thần kinh cánh tay</v>
          </cell>
          <cell r="H5186" t="str">
            <v>10.0888.0559</v>
          </cell>
        </row>
        <row r="5187">
          <cell r="G5187" t="str">
            <v>Chuyển gân điều trị liệt thần kinh mác chung</v>
          </cell>
          <cell r="H5187" t="str">
            <v>10.0889.0559</v>
          </cell>
        </row>
        <row r="5188">
          <cell r="G5188" t="str">
            <v>Khâu phục hồi tổn thương gân duỗi</v>
          </cell>
          <cell r="H5188" t="str">
            <v>10.0842.0559</v>
          </cell>
        </row>
        <row r="5189">
          <cell r="G5189" t="str">
            <v>Khâu tổn thương gân gấp bàn tay ở vùng II</v>
          </cell>
          <cell r="H5189" t="str">
            <v>10.0840.0559</v>
          </cell>
        </row>
        <row r="5190">
          <cell r="G5190" t="str">
            <v>Khâu tổn thương gân gấp vùng I, III, IV, V</v>
          </cell>
          <cell r="H5190" t="str">
            <v>10.0839.0559</v>
          </cell>
        </row>
        <row r="5191">
          <cell r="G5191" t="str">
            <v>Phẫu thuật điều trị đứt gân Achille</v>
          </cell>
          <cell r="H5191" t="str">
            <v>10.0885.0559</v>
          </cell>
        </row>
        <row r="5192">
          <cell r="G5192" t="str">
            <v>Phẫu thuật điều trị đứt gân Achille tới muộn</v>
          </cell>
          <cell r="H5192" t="str">
            <v>10.0886.0559</v>
          </cell>
        </row>
        <row r="5193">
          <cell r="G5193" t="str">
            <v>Phẫu thuật điều trị đứt gân cơ nhị đầu đùi</v>
          </cell>
          <cell r="H5193" t="str">
            <v>10.0884.0559</v>
          </cell>
        </row>
        <row r="5194">
          <cell r="G5194" t="str">
            <v>Phẫu thuật điều trị gân bánh chè</v>
          </cell>
          <cell r="H5194" t="str">
            <v>10.0883.0559</v>
          </cell>
        </row>
        <row r="5195">
          <cell r="G5195" t="str">
            <v>Phẫu thuật điều trị tổn thương gân cơ chóp xoay</v>
          </cell>
          <cell r="H5195" t="str">
            <v>10.0881.0559</v>
          </cell>
        </row>
        <row r="5196">
          <cell r="G5196" t="str">
            <v>Phẫu thuật đứt gân cơ nhị đầu</v>
          </cell>
          <cell r="H5196" t="str">
            <v>10.0882.0559</v>
          </cell>
        </row>
        <row r="5197">
          <cell r="G5197" t="str">
            <v>Phẫu thuật lấy toàn bộ xương bánh chè</v>
          </cell>
          <cell r="H5197" t="str">
            <v>10.0774.0559</v>
          </cell>
        </row>
        <row r="5198">
          <cell r="G5198" t="str">
            <v>Phẫu thuật nối gân duỗi/kéo dài gân(1 gân)</v>
          </cell>
          <cell r="H5198" t="str">
            <v>10.0963.0559</v>
          </cell>
        </row>
        <row r="5199">
          <cell r="G5199" t="str">
            <v>Phẫu thuật nối gân gấp/kéo dài gân (1 gân)</v>
          </cell>
          <cell r="H5199" t="str">
            <v>10.0964.0559</v>
          </cell>
        </row>
        <row r="5200">
          <cell r="G5200" t="str">
            <v>Phẫu thuật tái tạo dây chằng bên của ngón 1 bàn tay</v>
          </cell>
          <cell r="H5200" t="str">
            <v>10.0826.0559</v>
          </cell>
        </row>
        <row r="5201">
          <cell r="G5201" t="str">
            <v>Phẫu thuật tái tạo dây chằng xương thuyền</v>
          </cell>
          <cell r="H5201" t="str">
            <v>10.0824.0559</v>
          </cell>
        </row>
        <row r="5202">
          <cell r="G5202" t="str">
            <v>Phẫu thuật Tái tạo tổn thương mạn tính dây chằng xương thuyền</v>
          </cell>
          <cell r="H5202" t="str">
            <v>10.0825.0559</v>
          </cell>
        </row>
        <row r="5203">
          <cell r="G5203" t="str">
            <v>Phẫu thuật tạo hình tổn thương dây chằng mạn tính của ngón I</v>
          </cell>
          <cell r="H5203" t="str">
            <v>10.0818.0559</v>
          </cell>
        </row>
        <row r="5204">
          <cell r="G5204" t="str">
            <v>Phẫu thuật tổn thương dây chằng của đốt bàn - ngón tay</v>
          </cell>
          <cell r="H5204" t="str">
            <v>10.0748.0559</v>
          </cell>
        </row>
        <row r="5205">
          <cell r="G5205" t="str">
            <v>Phẫu thuật tổn thương gân Achille</v>
          </cell>
          <cell r="H5205" t="str">
            <v>10.0877.0559</v>
          </cell>
        </row>
        <row r="5206">
          <cell r="G5206" t="str">
            <v>Phẫu thuật tổn thương gân chày trước</v>
          </cell>
          <cell r="H5206" t="str">
            <v>10.0875.0559</v>
          </cell>
        </row>
        <row r="5207">
          <cell r="G5207" t="str">
            <v>Phẫu thuật tổn thương gân cơ chày sau</v>
          </cell>
          <cell r="H5207" t="str">
            <v>10.0880.0559</v>
          </cell>
        </row>
        <row r="5208">
          <cell r="G5208" t="str">
            <v>Phẫu thuật tổn thương gân cơ mác bên</v>
          </cell>
          <cell r="H5208" t="str">
            <v>10.0878.0559</v>
          </cell>
        </row>
        <row r="5209">
          <cell r="G5209" t="str">
            <v>Phẫu thuật tổn thương gân duỗi cẳng và bàn ngón tay</v>
          </cell>
          <cell r="H5209" t="str">
            <v>10.0749.0559</v>
          </cell>
        </row>
        <row r="5210">
          <cell r="G5210" t="str">
            <v>Phẫu thuật tổn thương gân duỗi dài ngón I</v>
          </cell>
          <cell r="H5210" t="str">
            <v>10.0876.0559</v>
          </cell>
        </row>
        <row r="5211">
          <cell r="G5211" t="str">
            <v>Phẫu thuật tổn thương gân gấp bàn - cổ tay</v>
          </cell>
          <cell r="H5211" t="str">
            <v>10.0751.0559</v>
          </cell>
        </row>
        <row r="5212">
          <cell r="G5212" t="str">
            <v>Phẫu thuật tổn thương gân gấp của cổ tay và cẳng tay</v>
          </cell>
          <cell r="H5212" t="str">
            <v>10.0750.0559</v>
          </cell>
        </row>
        <row r="5213">
          <cell r="G5213" t="str">
            <v>Phẫu thuật tổn thương gân gấp dài ngón I</v>
          </cell>
          <cell r="H5213" t="str">
            <v>10.0879.0559</v>
          </cell>
        </row>
        <row r="5214">
          <cell r="G5214" t="str">
            <v>Phẫu thuật tổn thương gân gấp ở vùng cấm (Vùng II)</v>
          </cell>
          <cell r="H5214" t="str">
            <v>10.0752.0559</v>
          </cell>
        </row>
        <row r="5215">
          <cell r="G5215" t="str">
            <v>Phẫu thuật vết thương bàn tay tổn thương gân duỗi</v>
          </cell>
          <cell r="H5215" t="str">
            <v>10.0810.0559</v>
          </cell>
        </row>
        <row r="5216">
          <cell r="G5216" t="str">
            <v>Phẫu thuật vết thương phần mềm tổn thương gân gấp</v>
          </cell>
          <cell r="H5216" t="str">
            <v>10.0811.0559</v>
          </cell>
        </row>
        <row r="5217">
          <cell r="G5217" t="str">
            <v>Tái tạo phục hồi tổn thương gân gấp 2 thì</v>
          </cell>
          <cell r="H5217" t="str">
            <v>10.0841.0559</v>
          </cell>
        </row>
        <row r="5218">
          <cell r="G5218" t="str">
            <v>Gỡ dính thần kinh</v>
          </cell>
          <cell r="H5218" t="str">
            <v>28.0344.0559</v>
          </cell>
        </row>
        <row r="5219">
          <cell r="G5219" t="str">
            <v>Khâu nối thần kinh không sử dụng vi phẫu thuật</v>
          </cell>
          <cell r="H5219" t="str">
            <v>28.0342.0559</v>
          </cell>
        </row>
        <row r="5220">
          <cell r="G5220" t="str">
            <v>Nối gân duỗi</v>
          </cell>
          <cell r="H5220" t="str">
            <v>28.0340.0559</v>
          </cell>
        </row>
        <row r="5221">
          <cell r="G5221" t="str">
            <v>Nối gân gấp</v>
          </cell>
          <cell r="H5221" t="str">
            <v>28.0337.0559</v>
          </cell>
        </row>
        <row r="5222">
          <cell r="G5222" t="str">
            <v>Phẫu thuật ghép gân gấp không sử dụng vi phẫu thuật</v>
          </cell>
          <cell r="H5222" t="str">
            <v>28.0338.0559</v>
          </cell>
        </row>
        <row r="5223">
          <cell r="G5223" t="str">
            <v>Phẫu thuật nội soi tái tạo gân</v>
          </cell>
          <cell r="H5223" t="str">
            <v>27.0520.0560</v>
          </cell>
        </row>
        <row r="5224">
          <cell r="G5224" t="str">
            <v>Phẫu thuật điều trị hẹp hộp sọ</v>
          </cell>
          <cell r="H5224" t="str">
            <v>03.4241.0561</v>
          </cell>
        </row>
        <row r="5225">
          <cell r="G5225" t="str">
            <v>Phẫu thuật tạo hình khe hở chéo mặt 1 bên</v>
          </cell>
          <cell r="H5225" t="str">
            <v>03.2904.0561</v>
          </cell>
        </row>
        <row r="5226">
          <cell r="G5226" t="str">
            <v>Phẫu thuật tạo hình khe hở chéo mặt 2 bên</v>
          </cell>
          <cell r="H5226" t="str">
            <v>03.2905.0561</v>
          </cell>
        </row>
        <row r="5227">
          <cell r="G5227" t="str">
            <v>Tạo hình hộp sọ</v>
          </cell>
          <cell r="H5227" t="str">
            <v>03.3049.0561</v>
          </cell>
        </row>
        <row r="5228">
          <cell r="G5228" t="str">
            <v>Phẫu thuật tạo hình hộp sọ trong hẹp hộp sọ</v>
          </cell>
          <cell r="H5228" t="str">
            <v>10.0075.0561</v>
          </cell>
        </row>
        <row r="5229">
          <cell r="G5229" t="str">
            <v>Phẫu thuật tạo hình khe hở sọ mặt số 0</v>
          </cell>
          <cell r="H5229" t="str">
            <v>28.0177.0561</v>
          </cell>
        </row>
        <row r="5230">
          <cell r="G5230" t="str">
            <v>Phẫu thuật tạo hình khe hở sọ mặt số 1 - 14</v>
          </cell>
          <cell r="H5230" t="str">
            <v>28.0178.0561</v>
          </cell>
        </row>
        <row r="5231">
          <cell r="G5231" t="str">
            <v>Phẫu thuật tạo hình khe hở sọ mặt số 2 - 13</v>
          </cell>
          <cell r="H5231" t="str">
            <v>28.0179.0561</v>
          </cell>
        </row>
        <row r="5232">
          <cell r="G5232" t="str">
            <v>Phẫu thuật tạo hình khe hở sọ mặt số 3 - 12</v>
          </cell>
          <cell r="H5232" t="str">
            <v>28.0180.0561</v>
          </cell>
        </row>
        <row r="5233">
          <cell r="G5233" t="str">
            <v>Phẫu thuật tạo hình khe hở sọ mặt số 4 - 11</v>
          </cell>
          <cell r="H5233" t="str">
            <v>28.0181.0561</v>
          </cell>
        </row>
        <row r="5234">
          <cell r="G5234" t="str">
            <v>Phẫu thuật tạo hình khe hở sọ mặt số 5 - 10</v>
          </cell>
          <cell r="H5234" t="str">
            <v>28.0182.0561</v>
          </cell>
        </row>
        <row r="5235">
          <cell r="G5235" t="str">
            <v>Phẫu thuật tạo hình khe hở sọ mặt số 6 - 9</v>
          </cell>
          <cell r="H5235" t="str">
            <v>28.0183.0561</v>
          </cell>
        </row>
        <row r="5236">
          <cell r="G5236" t="str">
            <v>Phẫu thuật tạo hình khe hở sọ mặt số 7</v>
          </cell>
          <cell r="H5236" t="str">
            <v>28.0184.0561</v>
          </cell>
        </row>
        <row r="5237">
          <cell r="G5237" t="str">
            <v>Phẫu thuật tạo hình khe hở sọ mặt số 8</v>
          </cell>
          <cell r="H5237" t="str">
            <v>28.0185.0561</v>
          </cell>
        </row>
        <row r="5238">
          <cell r="G5238" t="str">
            <v>Phẫu thuật tạo hình khe hở sọ mặt 2 bên</v>
          </cell>
          <cell r="H5238" t="str">
            <v>28.0186.0561</v>
          </cell>
        </row>
        <row r="5239">
          <cell r="G5239" t="str">
            <v>Tạo hình hộp sọ trong bệnh lý dính hộp sọ, hẹp hộp sọ</v>
          </cell>
          <cell r="H5239" t="str">
            <v>28.0504.0561</v>
          </cell>
        </row>
        <row r="5240">
          <cell r="G5240" t="str">
            <v>Phẫu thuật ung thư biểu mô tế bào đáy vùng mặt, tạo hình vạt da, đóng khuyết da bằng phẫu thuật tạo hình thẩm mỹ đường kính 1-5 cm</v>
          </cell>
          <cell r="H5240" t="str">
            <v>03.2445.0562</v>
          </cell>
        </row>
        <row r="5241">
          <cell r="G5241" t="str">
            <v>Phẫu thuật ung thư biểu mô tế bào đáy/gai vùng mặt, đóng khuyết da</v>
          </cell>
          <cell r="H5241" t="str">
            <v>03.2764.0562</v>
          </cell>
        </row>
        <row r="5242">
          <cell r="G5242" t="str">
            <v>Cắt ung thư da vùng mi mắt dưới và tạo hình</v>
          </cell>
          <cell r="H5242" t="str">
            <v>12.0105.0562</v>
          </cell>
        </row>
        <row r="5243">
          <cell r="G5243" t="str">
            <v>Cắt ung thư da vùng mi mắt trên và tạo hình</v>
          </cell>
          <cell r="H5243" t="str">
            <v>12.0104.0562</v>
          </cell>
        </row>
        <row r="5244">
          <cell r="G5244" t="str">
            <v>Phẫu thuật cắt bỏ khối u da ác tính mi mắt</v>
          </cell>
          <cell r="H5244" t="str">
            <v>28.0064.0562</v>
          </cell>
        </row>
        <row r="5245">
          <cell r="G5245" t="str">
            <v>Phẫu thuật cắt bỏ u da ác tính vành tai</v>
          </cell>
          <cell r="H5245" t="str">
            <v>28.0160.0562</v>
          </cell>
        </row>
        <row r="5246">
          <cell r="G5246" t="str">
            <v>Rút chỉ thép xương ức</v>
          </cell>
          <cell r="H5246" t="str">
            <v>03.3905.0563</v>
          </cell>
        </row>
        <row r="5247">
          <cell r="G5247" t="str">
            <v>Rút đinh các loại</v>
          </cell>
          <cell r="H5247" t="str">
            <v>03.3901.0563</v>
          </cell>
        </row>
        <row r="5248">
          <cell r="G5248" t="str">
            <v>Rút nẹp vít và các dụng cụ khác sau phẫu thuật</v>
          </cell>
          <cell r="H5248" t="str">
            <v>03.3900.0563</v>
          </cell>
        </row>
        <row r="5249">
          <cell r="G5249" t="str">
            <v>Phẫu thuật tháo bỏ dụng cụ kết hợp xương do lao cột sống</v>
          </cell>
          <cell r="H5249" t="str">
            <v>04.0051.0563</v>
          </cell>
        </row>
        <row r="5250">
          <cell r="G5250" t="str">
            <v>Phẫu thuật rút nẹp, dụng cụ kết hợp xương</v>
          </cell>
          <cell r="H5250" t="str">
            <v>10.0984.0563</v>
          </cell>
        </row>
        <row r="5251">
          <cell r="G5251" t="str">
            <v>Rút đinh/tháo phương tiện kết hợp xương</v>
          </cell>
          <cell r="H5251" t="str">
            <v>10.0934.0563</v>
          </cell>
        </row>
        <row r="5252">
          <cell r="G5252" t="str">
            <v>Phẫu thuật lấy thoát vị đĩa đệm cột sống thắt lưng sử dụng nẹp cố định liên gai sau (DIAM, Silicon, Coflex, Gelfix...)</v>
          </cell>
          <cell r="H5252" t="str">
            <v>10.1081.0564</v>
          </cell>
        </row>
        <row r="5253">
          <cell r="G5253" t="str">
            <v>Phẫu thuật chỉnh gù cột sống ngực qua đường sau</v>
          </cell>
          <cell r="H5253" t="str">
            <v>03.3620.0565</v>
          </cell>
        </row>
        <row r="5254">
          <cell r="G5254" t="str">
            <v>Phẫu thuật chỉnh gù cột sống phía trước + cố định cột sống và ghép xương</v>
          </cell>
          <cell r="H5254" t="str">
            <v>03.3624.0565</v>
          </cell>
        </row>
        <row r="5255">
          <cell r="G5255" t="str">
            <v>Phẫu thuật chỉnh vẹo cột sống</v>
          </cell>
          <cell r="H5255" t="str">
            <v>03.3625.0565</v>
          </cell>
        </row>
        <row r="5256">
          <cell r="G5256" t="str">
            <v>Phẫu thuật chỉnh vẹo cột sống đường trước và hàn khớp</v>
          </cell>
          <cell r="H5256" t="str">
            <v>03.3622.0565</v>
          </cell>
        </row>
        <row r="5257">
          <cell r="G5257" t="str">
            <v>Phẫu thuật chỉnh vẹo cột sống ngực qua đường sau</v>
          </cell>
          <cell r="H5257" t="str">
            <v>03.3619.0565</v>
          </cell>
        </row>
        <row r="5258">
          <cell r="G5258" t="str">
            <v>Phẫu thuật chỉnh vẹo gù sống đường trước và hàn khớp</v>
          </cell>
          <cell r="H5258" t="str">
            <v>03.3623.0565</v>
          </cell>
        </row>
        <row r="5259">
          <cell r="G5259" t="str">
            <v>Tạo hình lồng ngực (cắt các xương sườn ở mặt lồi trong vẹo cột sống để chỉnh hình lồng ngực)</v>
          </cell>
          <cell r="H5259" t="str">
            <v>03.3618.0565</v>
          </cell>
        </row>
        <row r="5260">
          <cell r="G5260" t="str">
            <v>Phẫu thuật chỉnh hình gù, vẹo do di chứng lao cột sống</v>
          </cell>
          <cell r="H5260" t="str">
            <v>04.0050.0565</v>
          </cell>
        </row>
        <row r="5261">
          <cell r="G5261" t="str">
            <v>Phẫu thuật chỉnh gù cột sống đường trước và hàn khớp</v>
          </cell>
          <cell r="H5261" t="str">
            <v>10.1059.0565</v>
          </cell>
        </row>
        <row r="5262">
          <cell r="G5262" t="str">
            <v>Phẫu thuật chỉnh gù cột sống qua đường sau</v>
          </cell>
          <cell r="H5262" t="str">
            <v>10.1057.0565</v>
          </cell>
        </row>
        <row r="5263">
          <cell r="G5263" t="str">
            <v>Phẫu thuật chỉnh vẹo cột sống đường trước và hàn khớp</v>
          </cell>
          <cell r="H5263" t="str">
            <v>10.1058.0565</v>
          </cell>
        </row>
        <row r="5264">
          <cell r="G5264" t="str">
            <v>Phẫu thuật chỉnh vẹo cột sống qua đường sau</v>
          </cell>
          <cell r="H5264" t="str">
            <v>10.1056.0565</v>
          </cell>
        </row>
        <row r="5265">
          <cell r="G5265" t="str">
            <v>Tạo hình lồng ngực (cắt các xương sườn ở mặt lồi trong vẹo cột sống để chỉnh hình lồng ngực)</v>
          </cell>
          <cell r="H5265" t="str">
            <v>10.1055.0565</v>
          </cell>
        </row>
        <row r="5266">
          <cell r="G5266" t="str">
            <v>Kết hợp xương cột sống cổ lối sau</v>
          </cell>
          <cell r="H5266" t="str">
            <v>03.3613.0566</v>
          </cell>
        </row>
        <row r="5267">
          <cell r="G5267" t="str">
            <v>Kết hợp xương cột sống cổ lối trước</v>
          </cell>
          <cell r="H5267" t="str">
            <v>03.3612.0566</v>
          </cell>
        </row>
        <row r="5268">
          <cell r="G5268" t="str">
            <v>Phẫu thuật gãy trật đốt sống cổ, mỏm nha</v>
          </cell>
          <cell r="H5268" t="str">
            <v>03.3054.0566</v>
          </cell>
        </row>
        <row r="5269">
          <cell r="G5269" t="str">
            <v>Phẫu thuật chỉnh hình lao cột sống cổ có ghép xương và nẹp vít phía trước</v>
          </cell>
          <cell r="H5269" t="str">
            <v>04.0003.0566</v>
          </cell>
        </row>
        <row r="5270">
          <cell r="G5270" t="str">
            <v>Buộc vòng cố định C1-C2 lối sau</v>
          </cell>
          <cell r="H5270" t="str">
            <v>10.1036.0566</v>
          </cell>
        </row>
        <row r="5271">
          <cell r="G5271" t="str">
            <v>Kết hợp xương nẹp vít cột sống cổ lối sau</v>
          </cell>
          <cell r="H5271" t="str">
            <v>10.1038.0566</v>
          </cell>
        </row>
        <row r="5272">
          <cell r="G5272" t="str">
            <v>Phẫu thuật bắt vít qua cuống cột sống thắt lưng qua da + ghép xương liên thân đốt qua lỗ liên hợp sử dụng hệ thống ống nong</v>
          </cell>
          <cell r="H5272" t="str">
            <v>10.1093.0566</v>
          </cell>
        </row>
        <row r="5273">
          <cell r="G5273" t="str">
            <v>Phẫu thuật cố định C1-C2 điều trị mất vững C1-C2</v>
          </cell>
          <cell r="H5273" t="str">
            <v>10.1033.0566</v>
          </cell>
        </row>
        <row r="5274">
          <cell r="G5274" t="str">
            <v>Phẫu thuật cố định chẩm cổ, ghép xương với mất vững cột sống cổ cao do các nguyên nhân (gãy chân cung, gãy mõm nha, vỡ C1 …)</v>
          </cell>
          <cell r="H5274" t="str">
            <v>10.1034.0566</v>
          </cell>
        </row>
        <row r="5275">
          <cell r="G5275" t="str">
            <v>Phẫu thuật cố định cột sống, lấy u có ghép xương hoặc lồng titan</v>
          </cell>
          <cell r="H5275" t="str">
            <v>10.0056.0566</v>
          </cell>
        </row>
        <row r="5276">
          <cell r="G5276" t="str">
            <v>Phẫu thuật lấy đĩa đệm, ghép xương và cố định cột sống cổ (ACDF)</v>
          </cell>
          <cell r="H5276" t="str">
            <v>10.1046.0566</v>
          </cell>
        </row>
        <row r="5277">
          <cell r="G5277" t="str">
            <v>Phẫu thuật trượt bản lề cổ chẩm</v>
          </cell>
          <cell r="H5277" t="str">
            <v>10.1049.0566</v>
          </cell>
        </row>
        <row r="5278">
          <cell r="G5278" t="str">
            <v>Phẫu thuật vít trực tiếp mỏm nha trong điều trị gãy mỏm nha</v>
          </cell>
          <cell r="H5278" t="str">
            <v>10.1035.0566</v>
          </cell>
        </row>
        <row r="5279">
          <cell r="G5279" t="str">
            <v>Cố định cột sống bằng vít qua cuống</v>
          </cell>
          <cell r="H5279" t="str">
            <v>03.3616.0567</v>
          </cell>
        </row>
        <row r="5280">
          <cell r="G5280" t="str">
            <v>Cố định cột sống ngực bằng hệ thống móc</v>
          </cell>
          <cell r="H5280" t="str">
            <v>03.3615.0567</v>
          </cell>
        </row>
        <row r="5281">
          <cell r="G5281" t="str">
            <v>Cố định cột sống và hàn khớp liên thân đốt phía sau qua lỗ liên hợp (TLiP)</v>
          </cell>
          <cell r="H5281" t="str">
            <v>03.3632.0567</v>
          </cell>
        </row>
        <row r="5282">
          <cell r="G5282" t="str">
            <v>Cố định cột sống và hàn khớp qua liên thân đường sau (PLiP)</v>
          </cell>
          <cell r="H5282" t="str">
            <v>03.3631.0567</v>
          </cell>
        </row>
        <row r="5283">
          <cell r="G5283" t="str">
            <v>Nắn trượt và cố định cột sống trong trượt đốt sống</v>
          </cell>
          <cell r="H5283" t="str">
            <v>03.3627.0567</v>
          </cell>
        </row>
        <row r="5284">
          <cell r="G5284" t="str">
            <v>Phẫu thuật kết hợp xương cột sống ngực</v>
          </cell>
          <cell r="H5284" t="str">
            <v>03.3641.0567</v>
          </cell>
        </row>
        <row r="5285">
          <cell r="G5285" t="str">
            <v>Phẫu thuật kết hợp xương cột sống thắt lưng</v>
          </cell>
          <cell r="H5285" t="str">
            <v>03.3642.0567</v>
          </cell>
        </row>
        <row r="5286">
          <cell r="G5286" t="str">
            <v>Phẫu thuật giải ép tủy lối sau, đặt dụng cụ liên thân đốt (cage) và nẹp vít cố định cột sống ngực, thắt lưng do lao</v>
          </cell>
          <cell r="H5286" t="str">
            <v>04.0046.0567</v>
          </cell>
        </row>
        <row r="5287">
          <cell r="G5287" t="str">
            <v>Phẫu thuật giải ép tủy lối trước có ghép xương tự thân và cố định cột sống lối sau do lao cột sống ngực, thắt lưng</v>
          </cell>
          <cell r="H5287" t="str">
            <v>04.0045.0567</v>
          </cell>
        </row>
        <row r="5288">
          <cell r="G5288" t="str">
            <v>Phẫu thuật giải ép tủy, thay thế thân đốt sống nhân tạo và nẹp vít cố định lối sau do lao cột sống ngực, thắt lưng</v>
          </cell>
          <cell r="H5288" t="str">
            <v>04.0048.0567</v>
          </cell>
        </row>
        <row r="5289">
          <cell r="G5289" t="str">
            <v>Cố định cột sống ngực bằng hệ thống móc</v>
          </cell>
          <cell r="H5289" t="str">
            <v>10.1052.0567</v>
          </cell>
        </row>
        <row r="5290">
          <cell r="G5290" t="str">
            <v>Cố định cột sống và cánh chậu</v>
          </cell>
          <cell r="H5290" t="str">
            <v>10.1067.0567</v>
          </cell>
        </row>
        <row r="5291">
          <cell r="G5291" t="str">
            <v>Cố định cột sống và hàn khớp liên thân đốt cột sống thắt lưng - cùng đường sau qua lỗ liên hợp (TLIF)</v>
          </cell>
          <cell r="H5291" t="str">
            <v>10.1075.0567</v>
          </cell>
        </row>
        <row r="5292">
          <cell r="G5292" t="str">
            <v>Cố định cột sống và hàn khớp qua liên thân đốt cột sống thắt lưng - cùng đường sau (PLIF)</v>
          </cell>
          <cell r="H5292" t="str">
            <v>10.1074.0567</v>
          </cell>
        </row>
        <row r="5293">
          <cell r="G5293" t="str">
            <v>Đặt nẹp cố định cột sống phía trước và ghép xương (nẹp Kaneda, chữ Z)</v>
          </cell>
          <cell r="H5293" t="str">
            <v>10.1065.0567</v>
          </cell>
        </row>
        <row r="5294">
          <cell r="G5294" t="str">
            <v>Lấy bỏ thân đốt sống ngực và đặt lồng titanium</v>
          </cell>
          <cell r="H5294" t="str">
            <v>10.1062.0567</v>
          </cell>
        </row>
        <row r="5295">
          <cell r="G5295" t="str">
            <v>Lấy đĩa đệm đốt sống, cố định cột sống và ghép xương liên thân đốt đường trước (xương tự thân có hoặc không có lồng titanium) (ALIF)</v>
          </cell>
          <cell r="H5295" t="str">
            <v>10.1073.0567</v>
          </cell>
        </row>
        <row r="5296">
          <cell r="G5296" t="str">
            <v>Phẫu thuật bắt vít qua cuống cột sống thắt lưng qua da</v>
          </cell>
          <cell r="H5296" t="str">
            <v>10.1092.0567</v>
          </cell>
        </row>
        <row r="5297">
          <cell r="G5297" t="str">
            <v>Phẫu thuật cố định cột sống bằng vít qua cuống</v>
          </cell>
          <cell r="H5297" t="str">
            <v>10.1068.0567</v>
          </cell>
        </row>
        <row r="5298">
          <cell r="G5298" t="str">
            <v>Phẫu thuật cố định cột sống ngực bằng cố định lối bên</v>
          </cell>
          <cell r="H5298" t="str">
            <v>10.1064.0567</v>
          </cell>
        </row>
        <row r="5299">
          <cell r="G5299" t="str">
            <v>Phẫu thuật cố định cột sống ngực bằng nẹp vít qua cuống lối sau</v>
          </cell>
          <cell r="H5299" t="str">
            <v>10.1063.0567</v>
          </cell>
        </row>
        <row r="5300">
          <cell r="G5300" t="str">
            <v>Phẫu thuật cố định cột sống sử dụng hệ thống định vị (Navigation)</v>
          </cell>
          <cell r="H5300" t="str">
            <v>10.1070.0567</v>
          </cell>
        </row>
        <row r="5301">
          <cell r="G5301" t="str">
            <v>Phẫu thuật cố định cột sống sử dụng vít loãng xương</v>
          </cell>
          <cell r="H5301" t="str">
            <v>10.1069.0567</v>
          </cell>
        </row>
        <row r="5302">
          <cell r="G5302" t="str">
            <v>Phẫu thuật cố định cột sống thắt lưng sử dụng hệ thống nẹp bán động</v>
          </cell>
          <cell r="H5302" t="str">
            <v>10.1072.0567</v>
          </cell>
        </row>
        <row r="5303">
          <cell r="G5303" t="str">
            <v>Phẫu thuật cố định cột sống, lấy u có ghép xương hoặc lồng titan</v>
          </cell>
          <cell r="H5303" t="str">
            <v>10.0056.0567</v>
          </cell>
        </row>
        <row r="5304">
          <cell r="G5304" t="str">
            <v>Phẫu thuật thay đĩa đệm nhân tạo cột sống thắt lưng - cùng</v>
          </cell>
          <cell r="H5304" t="str">
            <v>10.1082.0567</v>
          </cell>
        </row>
        <row r="5305">
          <cell r="G5305" t="str">
            <v>Phẫu thuật vết thương tủy sống kết hợp cố định cột sống</v>
          </cell>
          <cell r="H5305" t="str">
            <v>10.1095.0567</v>
          </cell>
        </row>
        <row r="5306">
          <cell r="G5306" t="str">
            <v>Tạo hình thân đốt sống qua da bằng đổ cement</v>
          </cell>
          <cell r="H5306" t="str">
            <v>03.3882.0568</v>
          </cell>
        </row>
        <row r="5307">
          <cell r="G5307" t="str">
            <v>Bơm ciment qua đường ngoài cuống vào thân đốt sống</v>
          </cell>
          <cell r="H5307" t="str">
            <v>10.1086.0568</v>
          </cell>
        </row>
        <row r="5308">
          <cell r="G5308" t="str">
            <v>Tạo hình thân đốt sống bằng bơm cement sinh học có bóng</v>
          </cell>
          <cell r="H5308" t="str">
            <v>10.1084.0568</v>
          </cell>
        </row>
        <row r="5309">
          <cell r="G5309" t="str">
            <v>Tạo hình thân đốt sống bằng bơm cement sinh học có lồng titan</v>
          </cell>
          <cell r="H5309" t="str">
            <v>10.1085.0568</v>
          </cell>
        </row>
        <row r="5310">
          <cell r="G5310" t="str">
            <v>Tạo hình thân đốt sống bằng bơm cement sinh học qua cuống</v>
          </cell>
          <cell r="H5310" t="str">
            <v>10.1083.0568</v>
          </cell>
        </row>
        <row r="5311">
          <cell r="G5311" t="str">
            <v>Phẫu thuật giải ép tủy, thay thế thân đốt sống nhân tạo và cố định lối trước do lao cột sống cổ</v>
          </cell>
          <cell r="H5311" t="str">
            <v>04.0044.0569</v>
          </cell>
        </row>
        <row r="5312">
          <cell r="G5312" t="str">
            <v>Phẫu thuật giải ép tủy, thay thế thân đốt sống nhân tạo và nẹp vít cố định lối sau do lao cột sống ngực, thắt lưng</v>
          </cell>
          <cell r="H5312" t="str">
            <v>04.0048.0569</v>
          </cell>
        </row>
        <row r="5313">
          <cell r="G5313" t="str">
            <v>Phẫu thuật giải ép tủy, thay thế thân đốt sống nhân tạo và nẹp vít cố định lối trước do lao cột sống ngực, thắt lưng</v>
          </cell>
          <cell r="H5313" t="str">
            <v>04.0047.0569</v>
          </cell>
        </row>
        <row r="5314">
          <cell r="G5314" t="str">
            <v>Lấy bỏ thân đốt sống ngực và ghép xương</v>
          </cell>
          <cell r="H5314" t="str">
            <v>10.1061.0569</v>
          </cell>
        </row>
        <row r="5315">
          <cell r="G5315" t="str">
            <v>Phẫu thuật cắt thân đốt sống, ghép xương và cố định cột sống cổ (ACCF)</v>
          </cell>
          <cell r="H5315" t="str">
            <v>10.1045.0569</v>
          </cell>
        </row>
        <row r="5316">
          <cell r="G5316" t="str">
            <v>Phẫu thuật thoát vị đĩa đệm</v>
          </cell>
          <cell r="H5316" t="str">
            <v>03.3079.0570</v>
          </cell>
        </row>
        <row r="5317">
          <cell r="G5317" t="str">
            <v>Phẫu thuật lấy đĩa đệm cột sống thắt lưng qua da</v>
          </cell>
          <cell r="H5317" t="str">
            <v>10.1091.0570</v>
          </cell>
        </row>
        <row r="5318">
          <cell r="G5318" t="str">
            <v>Phẫu thuật lấy thoát vị đĩa đệm cột sống thắt lưng đa tầng</v>
          </cell>
          <cell r="H5318" t="str">
            <v>10.1080.0570</v>
          </cell>
        </row>
        <row r="5319">
          <cell r="G5319" t="str">
            <v>Phẫu thuật lấy thoát vị đĩa đệm cột sống thắt lưng vi phẫu</v>
          </cell>
          <cell r="H5319" t="str">
            <v>10.1079.0570</v>
          </cell>
        </row>
        <row r="5320">
          <cell r="G5320" t="str">
            <v>Cắt lọc da, cơ, cân trên 3% diện tích cơ thể</v>
          </cell>
          <cell r="H5320" t="str">
            <v>03.3811.0571</v>
          </cell>
        </row>
        <row r="5321">
          <cell r="G5321" t="str">
            <v>Phẫu thuật cắt bỏ ngón tay thừa</v>
          </cell>
          <cell r="H5321" t="str">
            <v>03.3710.0571</v>
          </cell>
        </row>
        <row r="5322">
          <cell r="G5322" t="str">
            <v>Phẫu thuật chuyển cơ giang ngắn ngón 1 điều trị tách ngón 1 bẩm sinh</v>
          </cell>
          <cell r="H5322" t="str">
            <v>03.3695.0571</v>
          </cell>
        </row>
        <row r="5323">
          <cell r="G5323" t="str">
            <v>Phẫu thuật gãy mỏm trên ròng rọc xương cánh tay</v>
          </cell>
          <cell r="H5323" t="str">
            <v>03.3686.0571</v>
          </cell>
        </row>
        <row r="5324">
          <cell r="G5324" t="str">
            <v>Phẫu thuật khoan xương có tưới rửa kháng sinh liên tục điều trị viêm xương tủy giai đoạn trung gian</v>
          </cell>
          <cell r="H5324" t="str">
            <v>03.3777.0571</v>
          </cell>
        </row>
        <row r="5325">
          <cell r="G5325" t="str">
            <v>Phẫu thuật vết thương bàn tay, cắt lọc đơn thuần</v>
          </cell>
          <cell r="H5325" t="str">
            <v>03.3816.0571</v>
          </cell>
        </row>
        <row r="5326">
          <cell r="G5326" t="str">
            <v>Phẫu thuật viêm xương cẳng chân: đục, mổ, nạo, lấy xương chết, dẫn lưu</v>
          </cell>
          <cell r="H5326" t="str">
            <v>03.3776.0571</v>
          </cell>
        </row>
        <row r="5327">
          <cell r="G5327" t="str">
            <v>Phẫu thuật viêm xương cẳng tay đục, mổ, nạo, dẫn lưu</v>
          </cell>
          <cell r="H5327" t="str">
            <v>03.3687.0571</v>
          </cell>
        </row>
        <row r="5328">
          <cell r="G5328" t="str">
            <v>Phẫu thuật viêm xương cánh tay: đục, mổ, nạo, lấy xương chết, dẫn lưu</v>
          </cell>
          <cell r="H5328" t="str">
            <v>03.3685.0571</v>
          </cell>
        </row>
        <row r="5329">
          <cell r="G5329" t="str">
            <v>Phẫu thuật viêm xương đùi đục, mổ, nạo, lấy xương chết, dẫn lưu</v>
          </cell>
          <cell r="H5329" t="str">
            <v>03.3741.0571</v>
          </cell>
        </row>
        <row r="5330">
          <cell r="G5330" t="str">
            <v>Phẫu thuật viêm xương khớp háng</v>
          </cell>
          <cell r="H5330" t="str">
            <v>03.3729.0571</v>
          </cell>
        </row>
        <row r="5331">
          <cell r="G5331" t="str">
            <v>Tháo bỏ các ngón chân</v>
          </cell>
          <cell r="H5331" t="str">
            <v>03.3797.0571</v>
          </cell>
        </row>
        <row r="5332">
          <cell r="G5332" t="str">
            <v>Tháo bỏ các ngón tay, đốt ngón tay</v>
          </cell>
          <cell r="H5332" t="str">
            <v>03.3711.0571</v>
          </cell>
        </row>
        <row r="5333">
          <cell r="G5333" t="str">
            <v>Tháo đốt bàn</v>
          </cell>
          <cell r="H5333" t="str">
            <v>03.3798.0571</v>
          </cell>
        </row>
        <row r="5334">
          <cell r="G5334" t="str">
            <v>Phẫu thuật nạo dò hạch lao vùng bẹn</v>
          </cell>
          <cell r="H5334" t="str">
            <v>04.0041.0571</v>
          </cell>
        </row>
        <row r="5335">
          <cell r="G5335" t="str">
            <v>Phẫu thuật nạo dò hạch lao vùng cổ</v>
          </cell>
          <cell r="H5335" t="str">
            <v>04.0039.0571</v>
          </cell>
        </row>
        <row r="5336">
          <cell r="G5336" t="str">
            <v>Phẫu thuật nạo dò hạch lao vùng nách</v>
          </cell>
          <cell r="H5336" t="str">
            <v>04.0040.0571</v>
          </cell>
        </row>
        <row r="5337">
          <cell r="G5337" t="str">
            <v>Phẫu thuật nạo viêm lao thành ngực</v>
          </cell>
          <cell r="H5337" t="str">
            <v>04.0038.0571</v>
          </cell>
        </row>
        <row r="5338">
          <cell r="G5338" t="str">
            <v>Phẫu thuật nạo viêm lao xương bàn-ngón chân</v>
          </cell>
          <cell r="H5338" t="str">
            <v>04.0027.0571</v>
          </cell>
        </row>
        <row r="5339">
          <cell r="G5339" t="str">
            <v>Phẫu thuật nạo viêm lao xương cẳng chân</v>
          </cell>
          <cell r="H5339" t="str">
            <v>04.0026.0571</v>
          </cell>
        </row>
        <row r="5340">
          <cell r="G5340" t="str">
            <v>Phẫu thuật nạo viêm lao xương cẳng tay</v>
          </cell>
          <cell r="H5340" t="str">
            <v>04.0018.0571</v>
          </cell>
        </row>
        <row r="5341">
          <cell r="G5341" t="str">
            <v>Phẫu thuật nạo viêm lao xương cánh tay</v>
          </cell>
          <cell r="H5341" t="str">
            <v>04.0017.0571</v>
          </cell>
        </row>
        <row r="5342">
          <cell r="G5342" t="str">
            <v>Phẫu thuật nạo viêm lao xương chậu</v>
          </cell>
          <cell r="H5342" t="str">
            <v>04.0021.0571</v>
          </cell>
        </row>
        <row r="5343">
          <cell r="G5343" t="str">
            <v>Phẫu thuật nạo viêm lao xương đốt bàn - ngón tay</v>
          </cell>
          <cell r="H5343" t="str">
            <v>04.0019.0571</v>
          </cell>
        </row>
        <row r="5344">
          <cell r="G5344" t="str">
            <v>Phẫu thuật nạo viêm lao xương đùi</v>
          </cell>
          <cell r="H5344" t="str">
            <v>04.0025.0571</v>
          </cell>
        </row>
        <row r="5345">
          <cell r="G5345" t="str">
            <v>Phẫu thuật nạo viêm lao xương sọ</v>
          </cell>
          <cell r="H5345" t="str">
            <v>04.0057.0571</v>
          </cell>
        </row>
        <row r="5346">
          <cell r="G5346" t="str">
            <v>Phẫu thuật nạo viêm lao xương ức</v>
          </cell>
          <cell r="H5346" t="str">
            <v>04.0058.0571</v>
          </cell>
        </row>
        <row r="5347">
          <cell r="G5347" t="str">
            <v>Cụt chấn thương cổ và bàn chân</v>
          </cell>
          <cell r="H5347" t="str">
            <v>10.0874.0571</v>
          </cell>
        </row>
        <row r="5348">
          <cell r="G5348" t="str">
            <v>Phẫu thuật bệnh lý nhiễm trùng bàn tay</v>
          </cell>
          <cell r="H5348" t="str">
            <v>10.0859.0571</v>
          </cell>
        </row>
        <row r="5349">
          <cell r="G5349" t="str">
            <v>Phẫu thuật điều trị viêm xương đốt sống</v>
          </cell>
          <cell r="H5349" t="str">
            <v>10.0037.0571</v>
          </cell>
        </row>
        <row r="5350">
          <cell r="G5350" t="str">
            <v>Phẫu thuật làm mỏm cụt ngón và đốt bàn ngón</v>
          </cell>
          <cell r="H5350" t="str">
            <v>10.0862.0571</v>
          </cell>
        </row>
        <row r="5351">
          <cell r="G5351" t="str">
            <v>Phẫu thuật lấy xương chết, nạo viêm</v>
          </cell>
          <cell r="H5351" t="str">
            <v>10.0947.0571</v>
          </cell>
        </row>
        <row r="5352">
          <cell r="G5352" t="str">
            <v>Phẫu thuật nạo viêm + lấy xương chết</v>
          </cell>
          <cell r="H5352" t="str">
            <v>10.0980.0571</v>
          </cell>
        </row>
        <row r="5353">
          <cell r="G5353" t="str">
            <v>Phẫu thuật sửa mỏm cụt chi</v>
          </cell>
          <cell r="H5353" t="str">
            <v>10.0952.0571</v>
          </cell>
        </row>
        <row r="5354">
          <cell r="G5354" t="str">
            <v>Phẫu thuật sửa mỏm cụt ngón tay/ngón chân (1 ngón)</v>
          </cell>
          <cell r="H5354" t="str">
            <v>10.0953.0571</v>
          </cell>
        </row>
        <row r="5355">
          <cell r="G5355" t="str">
            <v>Phẫu thuật tạo hình điều trị tật thừa ngón tay</v>
          </cell>
          <cell r="H5355" t="str">
            <v>10.0851.0571</v>
          </cell>
        </row>
        <row r="5356">
          <cell r="G5356" t="str">
            <v>Phẫu thuật viêm xương</v>
          </cell>
          <cell r="H5356" t="str">
            <v>10.0979.0571</v>
          </cell>
        </row>
        <row r="5357">
          <cell r="G5357" t="str">
            <v>Phẫu thuật cắt bỏ tổ chức hoại tử trong ổ loét tì đè</v>
          </cell>
          <cell r="H5357" t="str">
            <v>28.0280.0571</v>
          </cell>
        </row>
        <row r="5358">
          <cell r="G5358" t="str">
            <v>Cắt đoạn xương bàn chân trên người bệnh đái tháo đường</v>
          </cell>
          <cell r="H5358" t="str">
            <v>07.0218.0571</v>
          </cell>
        </row>
        <row r="5359">
          <cell r="G5359" t="str">
            <v>Gỡ dính thần kinh</v>
          </cell>
          <cell r="H5359" t="str">
            <v>03.3806.0572</v>
          </cell>
        </row>
        <row r="5360">
          <cell r="G5360" t="str">
            <v>Khâu nối dây thần kinh ngoại biên</v>
          </cell>
          <cell r="H5360" t="str">
            <v>03.3077.0572</v>
          </cell>
        </row>
        <row r="5361">
          <cell r="G5361" t="str">
            <v>Khâu nối thần kinh</v>
          </cell>
          <cell r="H5361" t="str">
            <v>03.3805.0572</v>
          </cell>
        </row>
        <row r="5362">
          <cell r="G5362" t="str">
            <v>Phẫu thuật điều trị tổn thương đám rối thần kinh cánh tay</v>
          </cell>
          <cell r="H5362" t="str">
            <v>10.0887.0572</v>
          </cell>
        </row>
        <row r="5363">
          <cell r="G5363" t="str">
            <v>Phẫu thuật nối thần kinh (1 dây)</v>
          </cell>
          <cell r="H5363" t="str">
            <v>10.0966.0572</v>
          </cell>
        </row>
        <row r="5364">
          <cell r="G5364" t="str">
            <v>Phẫu thuật khâu nối thần kinh ngoại biên vùng mặt cổ</v>
          </cell>
          <cell r="H5364" t="str">
            <v>15.0256.0572</v>
          </cell>
        </row>
        <row r="5365">
          <cell r="G5365" t="str">
            <v>Chuyển vạt da có cuống mạch</v>
          </cell>
          <cell r="H5365" t="str">
            <v>03.3801.0573</v>
          </cell>
        </row>
        <row r="5366">
          <cell r="G5366" t="str">
            <v>Chuyển xoay vạt da ghép có cuống mạch liền không nối</v>
          </cell>
          <cell r="H5366" t="str">
            <v>03.3907.0573</v>
          </cell>
        </row>
        <row r="5367">
          <cell r="G5367" t="str">
            <v>Chuyển xoay vạt da, cơ ghép có cuống mạch liền không nối</v>
          </cell>
          <cell r="H5367" t="str">
            <v>03.3894.0573</v>
          </cell>
        </row>
        <row r="5368">
          <cell r="G5368" t="str">
            <v>Đục nạo xương viêm và chuyển vạt che phủ</v>
          </cell>
          <cell r="H5368" t="str">
            <v>03.3884.0573</v>
          </cell>
        </row>
        <row r="5369">
          <cell r="G5369" t="str">
            <v>Phẫu thuật màng da cổ (Pterygium Colli)</v>
          </cell>
          <cell r="H5369" t="str">
            <v>03.3808.0573</v>
          </cell>
        </row>
        <row r="5370">
          <cell r="G5370" t="str">
            <v>Tạo hình bằng các vạt tại chỗ đơn giản</v>
          </cell>
          <cell r="H5370" t="str">
            <v>03.3820.0573</v>
          </cell>
        </row>
        <row r="5371">
          <cell r="G5371" t="str">
            <v>Tạo hình bằng các vạt tự do đa dạng đơn giản</v>
          </cell>
          <cell r="H5371" t="str">
            <v>03.3908.0573</v>
          </cell>
        </row>
        <row r="5372">
          <cell r="G5372" t="str">
            <v>Tạo hình các vạt da che phủ, vạt trượt</v>
          </cell>
          <cell r="H5372" t="str">
            <v>03.3802.0573</v>
          </cell>
        </row>
        <row r="5373">
          <cell r="G5373" t="str">
            <v>Chuyển vạt cân cơ cánh tay trước</v>
          </cell>
          <cell r="H5373" t="str">
            <v>10.0895.0573</v>
          </cell>
        </row>
        <row r="5374">
          <cell r="G5374" t="str">
            <v>Chuyễn vạt da cân - cơ cuống mạch liền</v>
          </cell>
          <cell r="H5374" t="str">
            <v>10.0893.0573</v>
          </cell>
        </row>
        <row r="5375">
          <cell r="G5375" t="str">
            <v>Phẫu thuật chuyển da, cơ che phủ</v>
          </cell>
          <cell r="H5375" t="str">
            <v>10.0959.0573</v>
          </cell>
        </row>
        <row r="5376">
          <cell r="G5376" t="str">
            <v>Phẫu thuật chuyển vạt che phủ phần mềm cuống mạch liền</v>
          </cell>
          <cell r="H5376" t="str">
            <v>10.0813.0573</v>
          </cell>
        </row>
        <row r="5377">
          <cell r="G5377" t="str">
            <v>Phẫu thuật tạo hình bằng các vạt da có cuống mạch liền</v>
          </cell>
          <cell r="H5377" t="str">
            <v>10.0936.0573</v>
          </cell>
        </row>
        <row r="5378">
          <cell r="G5378" t="str">
            <v>Phẫu thuật tái tạo vú bằng các vạt tự thân</v>
          </cell>
          <cell r="H5378" t="str">
            <v>12.0307.0573</v>
          </cell>
        </row>
        <row r="5379">
          <cell r="G5379" t="str">
            <v>Tái tạo tuyến vú sau cắt ung thư vú</v>
          </cell>
          <cell r="H5379" t="str">
            <v>12.0275.0573</v>
          </cell>
        </row>
        <row r="5380">
          <cell r="G5380" t="str">
            <v>Phẫu thuật tái tạo các tổn khuyết bằng vạt vi phẫu</v>
          </cell>
          <cell r="H5380" t="str">
            <v>26.0036.0573</v>
          </cell>
        </row>
        <row r="5381">
          <cell r="G5381" t="str">
            <v>Phẫu thuật vi phẫu nối dương vật đứt rời</v>
          </cell>
          <cell r="H5381" t="str">
            <v>26.0037.0573</v>
          </cell>
        </row>
        <row r="5382">
          <cell r="G5382" t="str">
            <v>Phẫu thuật che phủ vết thương khuyết da đầu mang tóc bằng vạt lân cận</v>
          </cell>
          <cell r="H5382" t="str">
            <v>28.0004.0573</v>
          </cell>
        </row>
        <row r="5383">
          <cell r="G5383" t="str">
            <v>Phẫu thuật che phủ vết thương khuyết da đầu mang tóc bằng vạt tại chỗ</v>
          </cell>
          <cell r="H5383" t="str">
            <v>28.0003.0573</v>
          </cell>
        </row>
        <row r="5384">
          <cell r="G5384" t="str">
            <v>Phẫu thuật điều trị vết thương bàn tay bằng các vạt da lân cận</v>
          </cell>
          <cell r="H5384" t="str">
            <v>28.0325.0573</v>
          </cell>
        </row>
        <row r="5385">
          <cell r="G5385" t="str">
            <v>Phẫu thuật điều trị vết thương bàn tay bằng các vạt da tại chỗ</v>
          </cell>
          <cell r="H5385" t="str">
            <v>28.0324.0573</v>
          </cell>
        </row>
        <row r="5386">
          <cell r="G5386" t="str">
            <v>Phẫu thuật điều trị vết thương ngón tay bằng các vạt da lân cận</v>
          </cell>
          <cell r="H5386" t="str">
            <v>28.0330.0573</v>
          </cell>
        </row>
        <row r="5387">
          <cell r="G5387" t="str">
            <v>Phẫu thuật điều trị vết thương ngón tay bằng các vạt da tại chỗ</v>
          </cell>
          <cell r="H5387" t="str">
            <v>28.0329.0573</v>
          </cell>
        </row>
        <row r="5388">
          <cell r="G5388" t="str">
            <v>Phẫu thuật điều trị vết thương ngón tay bằng các vạt da từ xa</v>
          </cell>
          <cell r="H5388" t="str">
            <v>28.0331.0573</v>
          </cell>
        </row>
        <row r="5389">
          <cell r="G5389" t="str">
            <v>Phẫu thuật giải phóng sẹo chít hẹp lỗ mũi</v>
          </cell>
          <cell r="H5389" t="str">
            <v>28.0108.0573</v>
          </cell>
        </row>
        <row r="5390">
          <cell r="G5390" t="str">
            <v>Phẫu thuật sửa sẹo co cổ bàn tay bằng ghép da tự thân</v>
          </cell>
          <cell r="H5390" t="str">
            <v>28.0372.0573</v>
          </cell>
        </row>
        <row r="5391">
          <cell r="G5391" t="str">
            <v>Phẫu thuật sửa sẹo co khuỷu bằng vạt tại chỗ</v>
          </cell>
          <cell r="H5391" t="str">
            <v>28.0364.0573</v>
          </cell>
        </row>
        <row r="5392">
          <cell r="G5392" t="str">
            <v>Phẫu thuật sửa sẹo co nách bằng vạt da cơ lân cận</v>
          </cell>
          <cell r="H5392" t="str">
            <v>28.0365.0573</v>
          </cell>
        </row>
        <row r="5393">
          <cell r="G5393" t="str">
            <v>Phẫu thuật sửa sẹo co nách bằng vạt da tại chỗ</v>
          </cell>
          <cell r="H5393" t="str">
            <v>28.0363.0573</v>
          </cell>
        </row>
        <row r="5394">
          <cell r="G5394" t="str">
            <v>Phẫu thuật sửa sẹo vùng cổ, mặt bằng vạt da lân cận</v>
          </cell>
          <cell r="H5394" t="str">
            <v>28.0201.0573</v>
          </cell>
        </row>
        <row r="5395">
          <cell r="G5395" t="str">
            <v>Phẫu thuật sửa sẹo vùng cổ, mặt bằng vạt da tại chỗ</v>
          </cell>
          <cell r="H5395" t="str">
            <v>28.0200.0573</v>
          </cell>
        </row>
        <row r="5396">
          <cell r="G5396" t="str">
            <v>Phẫu thuật tạo hình các khuyết da vùng bàn chân bằng ghép da lân cận</v>
          </cell>
          <cell r="H5396" t="str">
            <v>28.0397.0573</v>
          </cell>
        </row>
        <row r="5397">
          <cell r="G5397" t="str">
            <v>Phẫu thuật tạo hình các khuyết da vùng bàn chân bằng vạt da tại chỗ</v>
          </cell>
          <cell r="H5397" t="str">
            <v>28.0393.0573</v>
          </cell>
        </row>
        <row r="5398">
          <cell r="G5398" t="str">
            <v>Phẫu thuật tạo hình các khuyết da vùng cẳng chân bằng vạt da lân cận</v>
          </cell>
          <cell r="H5398" t="str">
            <v>28.0396.0573</v>
          </cell>
        </row>
        <row r="5399">
          <cell r="G5399" t="str">
            <v>Phẫu thuật tạo hình các khuyết da vùng cẳng chân bằng vạt da tại chỗ</v>
          </cell>
          <cell r="H5399" t="str">
            <v>28.0392.0573</v>
          </cell>
        </row>
        <row r="5400">
          <cell r="G5400" t="str">
            <v>Phẫu thuật tạo hình các khuyết da vùng đùi bằng vạt da lân cận</v>
          </cell>
          <cell r="H5400" t="str">
            <v>28.0394.0573</v>
          </cell>
        </row>
        <row r="5401">
          <cell r="G5401" t="str">
            <v>Phẫu thuật tạo hình các khuyết da vùng đùi bằng vạt da tại chỗ</v>
          </cell>
          <cell r="H5401" t="str">
            <v>28.0390.0573</v>
          </cell>
        </row>
        <row r="5402">
          <cell r="G5402" t="str">
            <v>Phẫu thuật tạo hình các khuyết da vùng khoeo bằng vạt da lân cận</v>
          </cell>
          <cell r="H5402" t="str">
            <v>28.0395.0573</v>
          </cell>
        </row>
        <row r="5403">
          <cell r="G5403" t="str">
            <v>Phẫu thuật tạo hình các khuyết da vùng khoeo bằng vạt da tại chỗ</v>
          </cell>
          <cell r="H5403" t="str">
            <v>28.0391.0573</v>
          </cell>
        </row>
        <row r="5404">
          <cell r="G5404" t="str">
            <v>Phẫu thuật tạo hình các khuyết phần mềm phức tạp cẳng tay bằng vạt lân cận</v>
          </cell>
          <cell r="H5404" t="str">
            <v>28.0320.0573</v>
          </cell>
        </row>
        <row r="5405">
          <cell r="G5405" t="str">
            <v>Phẫu thuật tạo hình các khuyết phần mềm phức tạp cẳng tay bằng vạt tại chỗ</v>
          </cell>
          <cell r="H5405" t="str">
            <v>28.0318.0573</v>
          </cell>
        </row>
        <row r="5406">
          <cell r="G5406" t="str">
            <v>Phẫu thuật tạo hình các khuyết phần mềm phức tạp cánh tay bằng vạt lân cận</v>
          </cell>
          <cell r="H5406" t="str">
            <v>28.0319.0573</v>
          </cell>
        </row>
        <row r="5407">
          <cell r="G5407" t="str">
            <v>Phẫu thuật tạo hình các khuyết phần mềm phức tạp cánh tay bằng vạt tại chỗ</v>
          </cell>
          <cell r="H5407" t="str">
            <v>28.0317.0573</v>
          </cell>
        </row>
        <row r="5408">
          <cell r="G5408" t="str">
            <v>Phẫu thuật tạo hình cánh mũi bằng các vạt da có cuống mach nuôi</v>
          </cell>
          <cell r="H5408" t="str">
            <v>28.0093.0573</v>
          </cell>
        </row>
        <row r="5409">
          <cell r="G5409" t="str">
            <v>Phẫu thuật tạo hình cánh mũi bằng ghép phức hợp vành tai</v>
          </cell>
          <cell r="H5409" t="str">
            <v>28.0094.0573</v>
          </cell>
        </row>
        <row r="5410">
          <cell r="G5410" t="str">
            <v>Phẫu thuật tạo hình che phủ khuyết phức hợp vùng đầu bằng vạt da cân xương có cuống nuôi</v>
          </cell>
          <cell r="H5410" t="str">
            <v>28.0019.0573</v>
          </cell>
        </row>
        <row r="5411">
          <cell r="G5411" t="str">
            <v>Phẫu thuật tạo hình dựng vành tai trong mất toàn bộ vành tai (thì 2)</v>
          </cell>
          <cell r="H5411" t="str">
            <v>28.0147.0573</v>
          </cell>
        </row>
        <row r="5412">
          <cell r="G5412" t="str">
            <v>Phẫu thuật Tạo hình khuyết phần cơ thành bụng bằng vạt cân cơ lân cận</v>
          </cell>
          <cell r="H5412" t="str">
            <v>28.0278.0573</v>
          </cell>
        </row>
        <row r="5413">
          <cell r="G5413" t="str">
            <v>Phẫu thuật tạo hình môi toàn bộ bằng vạt tại chỗ</v>
          </cell>
          <cell r="H5413" t="str">
            <v>28.0116.0573</v>
          </cell>
        </row>
        <row r="5414">
          <cell r="G5414" t="str">
            <v>Phẫu thuật tạo hình môi từng phần bằng vạt lân cận</v>
          </cell>
          <cell r="H5414" t="str">
            <v>28.0119.0573</v>
          </cell>
        </row>
        <row r="5415">
          <cell r="G5415" t="str">
            <v>Phẫu thuật tạo hình môi từng phần bằng vạt tại chỗ</v>
          </cell>
          <cell r="H5415" t="str">
            <v>28.0118.0573</v>
          </cell>
        </row>
        <row r="5416">
          <cell r="G5416" t="str">
            <v>Phẫu thuật tạo hình tháp mũi bằng vạt có cuống mạch nuôi</v>
          </cell>
          <cell r="H5416" t="str">
            <v>28.0090.0573</v>
          </cell>
        </row>
        <row r="5417">
          <cell r="G5417" t="str">
            <v>Phẫu thuật tạo hình tháp mũi bằng vạt da kế cận</v>
          </cell>
          <cell r="H5417" t="str">
            <v>28.0091.0573</v>
          </cell>
        </row>
        <row r="5418">
          <cell r="G5418" t="str">
            <v>Phẫu thuật tạo lỗ mũi</v>
          </cell>
          <cell r="H5418" t="str">
            <v>28.0107.0573</v>
          </cell>
        </row>
        <row r="5419">
          <cell r="G5419" t="str">
            <v>Phẫu thuật tạo vạt da tại chỗ cho vết thương khuyết toàn bộ mi trên</v>
          </cell>
          <cell r="H5419" t="str">
            <v>28.0041.0573</v>
          </cell>
        </row>
        <row r="5420">
          <cell r="G5420" t="str">
            <v>Phẫu thuật tạo vạt trì hoãn cho bàn ngón tay</v>
          </cell>
          <cell r="H5420" t="str">
            <v>28.0380.0573</v>
          </cell>
        </row>
        <row r="5421">
          <cell r="G5421" t="str">
            <v>Phẫu thuật thu nhỏ vú phì đại</v>
          </cell>
          <cell r="H5421" t="str">
            <v>28.0253.0573</v>
          </cell>
        </row>
        <row r="5422">
          <cell r="G5422" t="str">
            <v>Tái tạo cung mày bằng vạt có cuống mạch nuôi</v>
          </cell>
          <cell r="H5422" t="str">
            <v>28.0081.0573</v>
          </cell>
        </row>
        <row r="5423">
          <cell r="G5423" t="str">
            <v>Vá da dày toàn bộ, diện tích bằng và trên 10 cm²</v>
          </cell>
          <cell r="H5423" t="str">
            <v>03.3807.0574</v>
          </cell>
        </row>
        <row r="5424">
          <cell r="G5424" t="str">
            <v>Phẫu thuật vá da diện tích &gt;10 cm²</v>
          </cell>
          <cell r="H5424" t="str">
            <v>10.0962.0574</v>
          </cell>
        </row>
        <row r="5425">
          <cell r="G5425" t="str">
            <v>Phẫu thuật điều trị da đầu đứt rời không sử dụng kỹ thuật vi phẫu</v>
          </cell>
          <cell r="H5425" t="str">
            <v>28.0008.0574</v>
          </cell>
        </row>
        <row r="5426">
          <cell r="G5426" t="str">
            <v>Phẫu thuật ghép mảnh da dương vật bị lột găng</v>
          </cell>
          <cell r="H5426" t="str">
            <v>28.0287.0574</v>
          </cell>
        </row>
        <row r="5427">
          <cell r="G5427" t="str">
            <v>Phẫu thuật sửa sẹo co ngón tay bằng ghép da tự thân</v>
          </cell>
          <cell r="H5427" t="str">
            <v>28.0373.0574</v>
          </cell>
        </row>
        <row r="5428">
          <cell r="G5428" t="str">
            <v>Phẫu thuật tạo hình các khuyết da vùng cẳng bằng ghép da tự thân</v>
          </cell>
          <cell r="H5428" t="str">
            <v>28.0387.0574</v>
          </cell>
        </row>
        <row r="5429">
          <cell r="G5429" t="str">
            <v>Phẫu thuật tạo hình các khuyết da vùng đùi bằng ghép da tự thân</v>
          </cell>
          <cell r="H5429" t="str">
            <v>28.0385.0574</v>
          </cell>
        </row>
        <row r="5430">
          <cell r="G5430" t="str">
            <v>Phẫu thuật tạo hình các khuyết da vùng khoeo bằng ghép da tự thân</v>
          </cell>
          <cell r="H5430" t="str">
            <v>28.0386.0574</v>
          </cell>
        </row>
        <row r="5431">
          <cell r="G5431" t="str">
            <v>Phẫu thuật tạo hình dị tật ngắn âm đạo bằng ghép da tự thân</v>
          </cell>
          <cell r="H5431" t="str">
            <v>28.0304.0574</v>
          </cell>
        </row>
        <row r="5432">
          <cell r="G5432" t="str">
            <v>Phẫu thuật tạo hình dị tật ngắn âm đạo bằng vạt có cuống mạch nuôi</v>
          </cell>
          <cell r="H5432" t="str">
            <v>28.0305.0574</v>
          </cell>
        </row>
        <row r="5433">
          <cell r="G5433" t="str">
            <v>Tạo hình khuyết da đầu bằng ghép da dày</v>
          </cell>
          <cell r="H5433" t="str">
            <v>28.0014.0574</v>
          </cell>
        </row>
        <row r="5434">
          <cell r="G5434" t="str">
            <v>Tạo hình khuyết da đầu bằng ghép da mỏng</v>
          </cell>
          <cell r="H5434" t="str">
            <v>28.0013.0574</v>
          </cell>
        </row>
        <row r="5435">
          <cell r="G5435" t="str">
            <v>Ghép da tự thân bằng các mảnh da lớn, dày toàn lớp da trên người bệnh đái tháo đường</v>
          </cell>
          <cell r="H5435" t="str">
            <v>07.0224.0574</v>
          </cell>
        </row>
        <row r="5436">
          <cell r="G5436" t="str">
            <v>Ghép da tự thân bằng mảnh da mắt lưới trên người bệnh đái tháo đường</v>
          </cell>
          <cell r="H5436" t="str">
            <v>07.0223.0574</v>
          </cell>
        </row>
        <row r="5437">
          <cell r="G5437" t="str">
            <v>Ghép da tự thân bằng mảnh da tròn nhỏ</v>
          </cell>
          <cell r="H5437" t="str">
            <v>07.0221.0574</v>
          </cell>
        </row>
        <row r="5438">
          <cell r="G5438" t="str">
            <v>Ghép da dị loại độc lập</v>
          </cell>
          <cell r="H5438" t="str">
            <v>03.1648.0575</v>
          </cell>
        </row>
        <row r="5439">
          <cell r="G5439" t="str">
            <v>Ghép da hay vạt da điều trị hở mi do sẹo</v>
          </cell>
          <cell r="H5439" t="str">
            <v>03.1615.0575</v>
          </cell>
        </row>
        <row r="5440">
          <cell r="G5440" t="str">
            <v>Phẫu thuật điều trị tách bàn chân (càng cua)</v>
          </cell>
          <cell r="H5440" t="str">
            <v>03.3783.0575</v>
          </cell>
        </row>
        <row r="5441">
          <cell r="G5441" t="str">
            <v>Vá da dày toàn bộ, diện tích dưới 10 cm²</v>
          </cell>
          <cell r="H5441" t="str">
            <v>03.3824.0575</v>
          </cell>
        </row>
        <row r="5442">
          <cell r="G5442" t="str">
            <v>Phẫu thuật tạo hình điều trị tật dính ngón tay</v>
          </cell>
          <cell r="H5442" t="str">
            <v>10.0850.0575</v>
          </cell>
        </row>
        <row r="5443">
          <cell r="G5443" t="str">
            <v>Phẫu thuật vá da diện tích từ 5-10 cm²</v>
          </cell>
          <cell r="H5443" t="str">
            <v>10.0961.0575</v>
          </cell>
        </row>
        <row r="5444">
          <cell r="G5444" t="str">
            <v>Ghép da dị loại</v>
          </cell>
          <cell r="H5444" t="str">
            <v>14.0173.0575</v>
          </cell>
        </row>
        <row r="5445">
          <cell r="G5445" t="str">
            <v>Ghép da hay vạt da điều trị hở mi do sẹo</v>
          </cell>
          <cell r="H5445" t="str">
            <v>14.0129.0575</v>
          </cell>
        </row>
        <row r="5446">
          <cell r="G5446" t="str">
            <v>Phẫu thuật điều trị da đầu đứt rời không sử dụng kỹ thuật vi phẫu</v>
          </cell>
          <cell r="H5446" t="str">
            <v>28.0008.0575</v>
          </cell>
        </row>
        <row r="5447">
          <cell r="G5447" t="str">
            <v>Phẫu thuật ghép da tự thân vùng mi mắt</v>
          </cell>
          <cell r="H5447" t="str">
            <v>28.0066.0575</v>
          </cell>
        </row>
        <row r="5448">
          <cell r="G5448" t="str">
            <v>Phẫu thuật giải phóng sẹo chít hẹp lỗ mũi</v>
          </cell>
          <cell r="H5448" t="str">
            <v>28.0108.0575</v>
          </cell>
        </row>
        <row r="5449">
          <cell r="G5449" t="str">
            <v>Phẫu thuật tái tạo khuyết nhỏ do vết thương môi</v>
          </cell>
          <cell r="H5449" t="str">
            <v>28.0111.0575</v>
          </cell>
        </row>
        <row r="5450">
          <cell r="G5450" t="str">
            <v>Phẫu thuật tạo hình dị tật ngắn âm đạo bằng ghép da tự thân</v>
          </cell>
          <cell r="H5450" t="str">
            <v>28.0304.0575</v>
          </cell>
        </row>
        <row r="5451">
          <cell r="G5451" t="str">
            <v>Tạo hình khuyết da đầu bằng ghép da dày</v>
          </cell>
          <cell r="H5451" t="str">
            <v>28.0014.0575</v>
          </cell>
        </row>
        <row r="5452">
          <cell r="G5452" t="str">
            <v>Tạo hình khuyết da đầu bằng ghép da mỏng</v>
          </cell>
          <cell r="H5452" t="str">
            <v>28.0013.0575</v>
          </cell>
        </row>
        <row r="5453">
          <cell r="G5453" t="str">
            <v>Ghép da tự thân bằng mảnh da dài mỏng trên người bệnh đái tháo đường</v>
          </cell>
          <cell r="H5453" t="str">
            <v>07.0222.0575</v>
          </cell>
        </row>
        <row r="5454">
          <cell r="G5454" t="str">
            <v>Cắt lọc, khâu vết thương rách da đầu</v>
          </cell>
          <cell r="H5454" t="str">
            <v>03.3083.0576</v>
          </cell>
        </row>
        <row r="5455">
          <cell r="G5455" t="str">
            <v>Phẫu thuật vết thương phần mềm đơn giản/rách da đầu</v>
          </cell>
          <cell r="H5455" t="str">
            <v>10.0954.0576</v>
          </cell>
        </row>
        <row r="5456">
          <cell r="G5456" t="str">
            <v>Phẫu thuật điều trị vết thương phần mềm vùng hàm mặt có thiếu hổng tổ chức</v>
          </cell>
          <cell r="H5456" t="str">
            <v>16.0295.0576</v>
          </cell>
        </row>
        <row r="5457">
          <cell r="G5457" t="str">
            <v>Phẫu thuật điều trị vết thương dương vật</v>
          </cell>
          <cell r="H5457" t="str">
            <v>28.0288.0576</v>
          </cell>
        </row>
        <row r="5458">
          <cell r="G5458" t="str">
            <v>Phẫu thuật khâu đơn giản vết thương vùng mặt cổ</v>
          </cell>
          <cell r="H5458" t="str">
            <v>28.0161.0576</v>
          </cell>
        </row>
        <row r="5459">
          <cell r="G5459" t="str">
            <v>Phẫu thuật vết thương phần mềm vùng hàm mặt không thiếu hổng tổ chức</v>
          </cell>
          <cell r="H5459" t="str">
            <v>28.0162.0576</v>
          </cell>
        </row>
        <row r="5460">
          <cell r="G5460" t="str">
            <v>Cắt lọc vết thương gãy xương hở, nắn chỉnh cố định tạm thời</v>
          </cell>
          <cell r="H5460" t="str">
            <v>03.3774.0577</v>
          </cell>
        </row>
        <row r="5461">
          <cell r="G5461" t="str">
            <v>Cắt lọc vết thương gãy xương hở, nắn chỉnh cố định tạm thời</v>
          </cell>
          <cell r="H5461" t="str">
            <v>03.3793.0577</v>
          </cell>
        </row>
        <row r="5462">
          <cell r="G5462" t="str">
            <v>Phẫu thuật bàn tay cấp cứu có tổn thương phức tạp</v>
          </cell>
          <cell r="H5462" t="str">
            <v>03.3691.0577</v>
          </cell>
        </row>
        <row r="5463">
          <cell r="G5463" t="str">
            <v>Phẫu thuật bàn tay, chỉnh hình phức tạp</v>
          </cell>
          <cell r="H5463" t="str">
            <v>03.3692.0577</v>
          </cell>
        </row>
        <row r="5464">
          <cell r="G5464" t="str">
            <v>Phẫu thuật bong lóc da và cơ phức tạp, sâu, rộng sau chấn thương</v>
          </cell>
          <cell r="H5464" t="str">
            <v>03.3800.0577</v>
          </cell>
        </row>
        <row r="5465">
          <cell r="G5465" t="str">
            <v>Phẫu thuật cắt lọc, xử lý vết thương tầng sinh môn phức tạp</v>
          </cell>
          <cell r="H5465" t="str">
            <v>10.0572.0577</v>
          </cell>
        </row>
        <row r="5466">
          <cell r="G5466" t="str">
            <v>Phẫu thuật dập nát phần mềm các cơ quan vận động</v>
          </cell>
          <cell r="H5466" t="str">
            <v>10.0808.0577</v>
          </cell>
        </row>
        <row r="5467">
          <cell r="G5467" t="str">
            <v>Phẫu thuật thương tích phần mềm các cơ quan vận động</v>
          </cell>
          <cell r="H5467" t="str">
            <v>10.0807.0577</v>
          </cell>
        </row>
        <row r="5468">
          <cell r="G5468" t="str">
            <v>Phẫu thuật vết thương phần mềm phức tạp</v>
          </cell>
          <cell r="H5468" t="str">
            <v>10.0955.0577</v>
          </cell>
        </row>
        <row r="5469">
          <cell r="G5469" t="str">
            <v>Phẫu thuật vết thương phần mềm tổn thương thần kinh giữa, thần kinh trụ, thần kinh quay</v>
          </cell>
          <cell r="H5469" t="str">
            <v>10.0812.0577</v>
          </cell>
        </row>
        <row r="5470">
          <cell r="G5470" t="str">
            <v>Phẫu thuật xử lý vết thương da đầu phức tạp</v>
          </cell>
          <cell r="H5470" t="str">
            <v>10.0001.0577</v>
          </cell>
        </row>
        <row r="5471">
          <cell r="G5471" t="str">
            <v>Thương tích bàn tay phức tạp</v>
          </cell>
          <cell r="H5471" t="str">
            <v>10.0861.0577</v>
          </cell>
        </row>
        <row r="5472">
          <cell r="G5472" t="str">
            <v>Phẫu thuật cắt u thành ngực phức tạp</v>
          </cell>
          <cell r="H5472" t="str">
            <v>12.0402.0577</v>
          </cell>
        </row>
        <row r="5473">
          <cell r="G5473" t="str">
            <v>Chuyển ngón có cuống mạch nuôi</v>
          </cell>
          <cell r="H5473" t="str">
            <v>03.3709.0578</v>
          </cell>
        </row>
        <row r="5474">
          <cell r="G5474" t="str">
            <v>Ghép xương có cuống mạch nuôi</v>
          </cell>
          <cell r="H5474" t="str">
            <v>10.0894.0578</v>
          </cell>
        </row>
        <row r="5475">
          <cell r="G5475" t="str">
            <v>Phẫu thuật chuyển vạt che phủ phần mềm cuống mạch rời</v>
          </cell>
          <cell r="H5475" t="str">
            <v>10.0814.0578</v>
          </cell>
        </row>
        <row r="5476">
          <cell r="G5476" t="str">
            <v>Chuyển hoặc ghép thần kinh bằng vi phẫu thuật</v>
          </cell>
          <cell r="H5476" t="str">
            <v>26.0058.0578</v>
          </cell>
        </row>
        <row r="5477">
          <cell r="G5477" t="str">
            <v>Chuyển vạt cơ có nối hoặc ghép mạch vi phẫu</v>
          </cell>
          <cell r="H5477" t="str">
            <v>26.0035.0578</v>
          </cell>
        </row>
        <row r="5478">
          <cell r="G5478" t="str">
            <v>Chuyển vạt cơ có nối hoặc ghép mạch vi phẫu</v>
          </cell>
          <cell r="H5478" t="str">
            <v>26.0059.0578</v>
          </cell>
        </row>
        <row r="5479">
          <cell r="G5479" t="str">
            <v>Chuyển vạt da có nối hoặc ghép mạch vi phẫu</v>
          </cell>
          <cell r="H5479" t="str">
            <v>26.0033.0578</v>
          </cell>
        </row>
        <row r="5480">
          <cell r="G5480" t="str">
            <v>Chuyển vạt phức hợp (da, cơ, xương, thần kinh…) có nối hoặc ghép mạch vi phẫu</v>
          </cell>
          <cell r="H5480" t="str">
            <v>26.0046.0578</v>
          </cell>
        </row>
        <row r="5481">
          <cell r="G5481" t="str">
            <v>Phẫu thuật chuyển vạt cơ chức năng có nối hoặc ghép mạch máu, thần kinh vi phẫu</v>
          </cell>
          <cell r="H5481" t="str">
            <v>26.0054.0578</v>
          </cell>
        </row>
        <row r="5482">
          <cell r="G5482" t="str">
            <v>Phẫu thuật chuyển vạt da phục hồi cảm giác có nối hoặc ghép mạch máu, thần kinh vi phẫu</v>
          </cell>
          <cell r="H5482" t="str">
            <v>26.0055.0578</v>
          </cell>
        </row>
        <row r="5483">
          <cell r="G5483" t="str">
            <v>Phẫu thuật tái tạo các tổn khuyết bằng vạt vi phẫu</v>
          </cell>
          <cell r="H5483" t="str">
            <v>26.0060.0578</v>
          </cell>
        </row>
        <row r="5484">
          <cell r="G5484" t="str">
            <v>Phẫu thuật vi phẫu tái tạo lại các bộ phận ở đầu, mặt (da đầu, mũi, tai, môi…)</v>
          </cell>
          <cell r="H5484" t="str">
            <v>26.0018.0578</v>
          </cell>
        </row>
        <row r="5485">
          <cell r="G5485" t="str">
            <v>Phẫu thuật vi phẫu tạo hình các khuyết hổng lớn vùng hàm mặt sử dụng vạt cơ delta</v>
          </cell>
          <cell r="H5485" t="str">
            <v>26.0013.0578</v>
          </cell>
        </row>
        <row r="5486">
          <cell r="G5486" t="str">
            <v>Phủ khuyết rộng trên cơ thể bằng ghép vi phẫu mạc nối, kết hợp với ghép da kinh điển</v>
          </cell>
          <cell r="H5486" t="str">
            <v>26.0032.0578</v>
          </cell>
        </row>
        <row r="5487">
          <cell r="G5487" t="str">
            <v>Tái tạo bộ phận sinh dục bằng vi phẫu thuật sử dụng vạt tự do</v>
          </cell>
          <cell r="H5487" t="str">
            <v>26.0031.0578</v>
          </cell>
        </row>
        <row r="5488">
          <cell r="G5488" t="str">
            <v>Tạo hình âm đạo hoặc tầng sinh môn bằng vi phẫu thuật sử dụng vạt tự do</v>
          </cell>
          <cell r="H5488" t="str">
            <v>26.0030.0578</v>
          </cell>
        </row>
        <row r="5489">
          <cell r="G5489" t="str">
            <v>Tạo hình dương vật bằng vi phẫu thuật</v>
          </cell>
          <cell r="H5489" t="str">
            <v>26.0047.0578</v>
          </cell>
        </row>
        <row r="5490">
          <cell r="G5490" t="str">
            <v>Tạo hình vú bằng vi phẫu thuật sử dụng vạt tự do</v>
          </cell>
          <cell r="H5490" t="str">
            <v>26.0028.0578</v>
          </cell>
        </row>
        <row r="5491">
          <cell r="G5491" t="str">
            <v>Phẫu thuật che phủ vết thương khuyết da đầu mang tóc bằng vạt tự do</v>
          </cell>
          <cell r="H5491" t="str">
            <v>28.0005.0578</v>
          </cell>
        </row>
        <row r="5492">
          <cell r="G5492" t="str">
            <v>Phẫu thuật ghép toàn bộ mũi đứt rời có sử dụng vi phẫu</v>
          </cell>
          <cell r="H5492" t="str">
            <v>28.0086.0578</v>
          </cell>
        </row>
        <row r="5493">
          <cell r="G5493" t="str">
            <v>Phẫu thuật tạo hình khuyết bộ phận vành tai bằng vạt da tự do</v>
          </cell>
          <cell r="H5493" t="str">
            <v>28.0144.0578</v>
          </cell>
        </row>
        <row r="5494">
          <cell r="G5494" t="str">
            <v>Phẫu thuật tạo hình môi kết hợp các bộ phận xung quanh bằng kỹ thuật vi phẫu</v>
          </cell>
          <cell r="H5494" t="str">
            <v>28.0121.0578</v>
          </cell>
        </row>
        <row r="5495">
          <cell r="G5495" t="str">
            <v>Phẫu thuật tạo hình môi toàn bộ bằng vạt tự do</v>
          </cell>
          <cell r="H5495" t="str">
            <v>28.0117.0578</v>
          </cell>
        </row>
        <row r="5496">
          <cell r="G5496" t="str">
            <v>Phẫu thuật tạo hình môi từng phần bằng vạt từ xa</v>
          </cell>
          <cell r="H5496" t="str">
            <v>28.0120.0578</v>
          </cell>
        </row>
        <row r="5497">
          <cell r="G5497" t="str">
            <v>Phẫu thuật tạo hình tháp mũi bằng vạt da từ xa</v>
          </cell>
          <cell r="H5497" t="str">
            <v>28.0092.0578</v>
          </cell>
        </row>
        <row r="5498">
          <cell r="G5498" t="str">
            <v>Tái tạo toàn bộ mi bằng vạt tự do</v>
          </cell>
          <cell r="H5498" t="str">
            <v>28.0077.0578</v>
          </cell>
        </row>
        <row r="5499">
          <cell r="G5499" t="str">
            <v>Phẫu thuật vi phẫu nối mạch chi</v>
          </cell>
          <cell r="H5499" t="str">
            <v>10.0940.0579</v>
          </cell>
        </row>
        <row r="5500">
          <cell r="G5500" t="str">
            <v>Phẫu thuật điều trị sẹo hẹp khí quản cổ - ngực cao</v>
          </cell>
          <cell r="H5500" t="str">
            <v>10.0282.0580</v>
          </cell>
        </row>
        <row r="5501">
          <cell r="G5501" t="str">
            <v>Phẫu thuật điều trị vết thương - chấn thương khí quản cổ</v>
          </cell>
          <cell r="H5501" t="str">
            <v>10.0157.0580</v>
          </cell>
        </row>
        <row r="5502">
          <cell r="G5502" t="str">
            <v>Phẫu thuật điều trị vỡ phế quản do chấn thương ngực</v>
          </cell>
          <cell r="H5502" t="str">
            <v>10.0158.0580</v>
          </cell>
        </row>
        <row r="5503">
          <cell r="G5503" t="str">
            <v>Cắt cột tủy sống điều trị chứng đau thần kinh</v>
          </cell>
          <cell r="H5503" t="str">
            <v>10.1104.0581</v>
          </cell>
        </row>
        <row r="5504">
          <cell r="G5504" t="str">
            <v>Mở nhu mô gan lấy sỏi</v>
          </cell>
          <cell r="H5504" t="str">
            <v>10.0629.0581</v>
          </cell>
        </row>
        <row r="5505">
          <cell r="G5505" t="str">
            <v>Phẫu thuật bắc cầu tĩnh mạch cửa - tĩnh mạch chủ dưới điều trị tăng áp lực tĩnh mạch cửa</v>
          </cell>
          <cell r="H5505" t="str">
            <v>10.0267.0581</v>
          </cell>
        </row>
        <row r="5506">
          <cell r="G5506" t="str">
            <v>Phẫu thuật bàng quang lộ ngoài bằng nối bàng quang với trực tràng theo kiểu Duhamel</v>
          </cell>
          <cell r="H5506" t="str">
            <v>10.0339.0581</v>
          </cell>
        </row>
        <row r="5507">
          <cell r="G5507" t="str">
            <v>Phẫu thuật cắt toàn bộ tuyến tiền liệt trong điều trị ung thư tuyến tiền liệt</v>
          </cell>
          <cell r="H5507" t="str">
            <v>10.0366.0581</v>
          </cell>
        </row>
        <row r="5508">
          <cell r="G5508" t="str">
            <v>Phẫu thuật cố định bắt vít qua cuống sống sử dụng hệ thống rô-bốt</v>
          </cell>
          <cell r="H5508" t="str">
            <v>10.1071.0581</v>
          </cell>
        </row>
        <row r="5509">
          <cell r="G5509" t="str">
            <v>Phẫu thuật điều trị chấn thương - vết thương mạch máu ngoại vi ở trẻ em</v>
          </cell>
          <cell r="H5509" t="str">
            <v>10.0173.0581</v>
          </cell>
        </row>
        <row r="5510">
          <cell r="G5510" t="str">
            <v>Phẫu thuật điều trị phồng và giả phồng động mạch tạng</v>
          </cell>
          <cell r="H5510" t="str">
            <v>10.0253.0581</v>
          </cell>
        </row>
        <row r="5511">
          <cell r="G5511" t="str">
            <v>Phẫu thuật điều trị vết thương mạch đốt sống</v>
          </cell>
          <cell r="H5511" t="str">
            <v>10.0171.0581</v>
          </cell>
        </row>
        <row r="5512">
          <cell r="G5512" t="str">
            <v>Phẫu thuật điều trị viêm xương ức sau mổ tim hở</v>
          </cell>
          <cell r="H5512" t="str">
            <v>10.0239.0581</v>
          </cell>
        </row>
        <row r="5513">
          <cell r="G5513" t="str">
            <v>Phẫu thuật giải ép, ghép xương liên thân đốt và cố định cột sống cổ đường trước</v>
          </cell>
          <cell r="H5513" t="str">
            <v>10.1042.0581</v>
          </cell>
        </row>
        <row r="5514">
          <cell r="G5514" t="str">
            <v>Phẫu thuật giải ép, lấy TVĐĐ cột sống cổ đường sau vi phẫu</v>
          </cell>
          <cell r="H5514" t="str">
            <v>10.1040.0581</v>
          </cell>
        </row>
        <row r="5515">
          <cell r="G5515" t="str">
            <v>Phẫu thuật hở lấy sỏi thận sỏi niệu quản + kết hợp nội soi mềm để lấy toàn bộ sỏi</v>
          </cell>
          <cell r="H5515" t="str">
            <v>10.0316.0581</v>
          </cell>
        </row>
        <row r="5516">
          <cell r="G5516" t="str">
            <v>Phẫu thuật Hybrid điều trị bệnh mạch máu (phẫu thuật mạch + can thiệp mạch)</v>
          </cell>
          <cell r="H5516" t="str">
            <v>10.0270.0581</v>
          </cell>
        </row>
        <row r="5517">
          <cell r="G5517" t="str">
            <v>Phẫu thuật Hybrid trong cấp cứu mạch máu (phẫu thuật mạch + can thiệp mạch)</v>
          </cell>
          <cell r="H5517" t="str">
            <v>10.0175.0581</v>
          </cell>
        </row>
        <row r="5518">
          <cell r="G5518" t="str">
            <v>Phẫu thuật lại trong các bệnh lý mạch máu ngoại vi</v>
          </cell>
          <cell r="H5518" t="str">
            <v>10.0268.0581</v>
          </cell>
        </row>
        <row r="5519">
          <cell r="G5519" t="str">
            <v>Phẫu thuật lấy nhân thoát vị đĩa đệm ít xâm lấn sử dụng hệ thống ống nong</v>
          </cell>
          <cell r="H5519" t="str">
            <v>10.1087.0581</v>
          </cell>
        </row>
        <row r="5520">
          <cell r="G5520" t="str">
            <v>Phẫu thuật tạo hình điều trị đa dị tật bàng quang âm đạo, niệu đạo, trực tràng</v>
          </cell>
          <cell r="H5520" t="str">
            <v>10.0388.0581</v>
          </cell>
        </row>
        <row r="5521">
          <cell r="G5521" t="str">
            <v>Phẫu thuật tạo hình điều trị dị tật lộ bàng quang bẩm sinh</v>
          </cell>
          <cell r="H5521" t="str">
            <v>10.0387.0581</v>
          </cell>
        </row>
        <row r="5522">
          <cell r="G5522" t="str">
            <v>Phẫu thuật thần kinh chức năng điều trị đau do co cứng, đau do ung thư</v>
          </cell>
          <cell r="H5522" t="str">
            <v>10.1105.0581</v>
          </cell>
        </row>
        <row r="5523">
          <cell r="G5523" t="str">
            <v>Phẫu thuật thắt hẹp động mạch phổi trong bệnh tim bẩm sinh có tăng áp lực động mạch phổi nặng</v>
          </cell>
          <cell r="H5523" t="str">
            <v>10.0180.0581</v>
          </cell>
        </row>
        <row r="5524">
          <cell r="G5524" t="str">
            <v>Phẫu thuật thay đĩa đệm nhân tạo cột sống cổ</v>
          </cell>
          <cell r="H5524" t="str">
            <v>10.1044.0581</v>
          </cell>
        </row>
        <row r="5525">
          <cell r="G5525" t="str">
            <v>Phẫu thuật thay khớp bàn, ngón tay nhân tạo</v>
          </cell>
          <cell r="H5525" t="str">
            <v>10.0844.0581</v>
          </cell>
        </row>
        <row r="5526">
          <cell r="G5526" t="str">
            <v>Phẫu thuật ứng dụng tế bào gốc điều trị các bệnh lý thần kinh tủy sống</v>
          </cell>
          <cell r="H5526" t="str">
            <v>10.1112.0581</v>
          </cell>
        </row>
        <row r="5527">
          <cell r="G5527" t="str">
            <v>Tán sỏi thận qua da bằng máy tán hơi + siêu âm/có C.Arm</v>
          </cell>
          <cell r="H5527" t="str">
            <v>10.0297.0581</v>
          </cell>
        </row>
        <row r="5528">
          <cell r="G5528" t="str">
            <v>Tán sỏi thận qua da có C.Arm + siêu âm/laser</v>
          </cell>
          <cell r="H5528" t="str">
            <v>10.0298.0581</v>
          </cell>
        </row>
        <row r="5529">
          <cell r="G5529" t="str">
            <v>Tạo hình thay thế khớp cổ tay</v>
          </cell>
          <cell r="H5529" t="str">
            <v>10.0848.0581</v>
          </cell>
        </row>
        <row r="5530">
          <cell r="G5530" t="str">
            <v>Phẫu thuật tạo hình toàn bộ vành tai bằng sụn tự thân (thì 1)</v>
          </cell>
          <cell r="H5530" t="str">
            <v>28.0145.0581</v>
          </cell>
        </row>
        <row r="5531">
          <cell r="G5531" t="str">
            <v>Bảo tồn lách vỡ bằng lưới sinh học</v>
          </cell>
          <cell r="H5531" t="str">
            <v>10.0677.0582</v>
          </cell>
        </row>
        <row r="5532">
          <cell r="G5532" t="str">
            <v>Cắm niệu quản bàng quang</v>
          </cell>
          <cell r="H5532" t="str">
            <v>10.0348.0582</v>
          </cell>
        </row>
        <row r="5533">
          <cell r="G5533" t="str">
            <v>Cắt chỏm nang gan</v>
          </cell>
          <cell r="H5533" t="str">
            <v>10.0611.0582</v>
          </cell>
        </row>
        <row r="5534">
          <cell r="G5534" t="str">
            <v>Cố định cột sống bằng buộc luồn chỉ thép dưới cung sau đốt sống (phương pháp Luqué)</v>
          </cell>
          <cell r="H5534" t="str">
            <v>10.1066.0582</v>
          </cell>
        </row>
        <row r="5535">
          <cell r="G5535" t="str">
            <v>Khâu vết thương lách</v>
          </cell>
          <cell r="H5535" t="str">
            <v>10.0676.0582</v>
          </cell>
        </row>
        <row r="5536">
          <cell r="G5536" t="str">
            <v>Lấy sỏi bàng quang lần 2, đóng lỗ rò bàng quang</v>
          </cell>
          <cell r="H5536" t="str">
            <v>10.0342.0582</v>
          </cell>
        </row>
        <row r="5537">
          <cell r="G5537" t="str">
            <v>Phẫu thuật bắc cầu điều trị thiếu máu mạn tính chi</v>
          </cell>
          <cell r="H5537" t="str">
            <v>10.0249.0582</v>
          </cell>
        </row>
        <row r="5538">
          <cell r="G5538" t="str">
            <v>Phẫu thuật bắc cầu động mạch nách - động mạch đùi</v>
          </cell>
          <cell r="H5538" t="str">
            <v>10.0258.0582</v>
          </cell>
        </row>
        <row r="5539">
          <cell r="G5539" t="str">
            <v>Phẫu thuật cắt đường thông động - tĩnh mạch chạy thận nhân tạo do biến chứng hoặc sau ghép thận</v>
          </cell>
          <cell r="H5539" t="str">
            <v>10.0261.0582</v>
          </cell>
        </row>
        <row r="5540">
          <cell r="G5540" t="str">
            <v>Phẫu thuật cắt u cơ hoành</v>
          </cell>
          <cell r="H5540" t="str">
            <v>10.0695.0582</v>
          </cell>
        </row>
        <row r="5541">
          <cell r="G5541" t="str">
            <v>Phẫu thuật đặt điện cực tủy sống qua da, kèm theo bộ phát kích thích dưới da</v>
          </cell>
          <cell r="H5541" t="str">
            <v>10.0134.0582</v>
          </cell>
        </row>
        <row r="5542">
          <cell r="G5542" t="str">
            <v>Phẫu thuật đặt điện cực tủy sống, bằng đường mở cung sau</v>
          </cell>
          <cell r="H5542" t="str">
            <v>10.0135.0582</v>
          </cell>
        </row>
        <row r="5543">
          <cell r="G5543" t="str">
            <v>Phẫu thuật đặt điện cực vỏ não, qua đường mở nắp sọ</v>
          </cell>
          <cell r="H5543" t="str">
            <v>10.0132.0582</v>
          </cell>
        </row>
        <row r="5544">
          <cell r="G5544" t="str">
            <v>Phẫu thuật điều trị bệnh suy - giãn tĩnh mạch chi dưới</v>
          </cell>
          <cell r="H5544" t="str">
            <v>10.0259.0582</v>
          </cell>
        </row>
        <row r="5545">
          <cell r="G5545" t="str">
            <v>Phẫu thuật điều trị giả phồng động mạch do tiêm chích ma túy</v>
          </cell>
          <cell r="H5545" t="str">
            <v>10.0263.0582</v>
          </cell>
        </row>
        <row r="5546">
          <cell r="G5546" t="str">
            <v>Phẫu thuật điều trị giảm đau trong ung thư</v>
          </cell>
          <cell r="H5546" t="str">
            <v>10.0130.0582</v>
          </cell>
        </row>
        <row r="5547">
          <cell r="G5547" t="str">
            <v>Phẫu thuật điều trị lồi xương ức (ức gà)</v>
          </cell>
          <cell r="H5547" t="str">
            <v>10.0280.0582</v>
          </cell>
        </row>
        <row r="5548">
          <cell r="G5548" t="str">
            <v>Phẫu thuật điều trị lõm ngực bẩm sinh</v>
          </cell>
          <cell r="H5548" t="str">
            <v>10.0279.0582</v>
          </cell>
        </row>
        <row r="5549">
          <cell r="G5549" t="str">
            <v>Phẫu thuật điều trị nhão cơ hoành</v>
          </cell>
          <cell r="H5549" t="str">
            <v>10.0694.0582</v>
          </cell>
        </row>
        <row r="5550">
          <cell r="G5550" t="str">
            <v>Phẫu thuật điều trị phồng, giả phồng động mạch chi</v>
          </cell>
          <cell r="H5550" t="str">
            <v>10.0262.0582</v>
          </cell>
        </row>
        <row r="5551">
          <cell r="G5551" t="str">
            <v>Phẫu thuật điều trị tắc động mạch chi bán cấp tính</v>
          </cell>
          <cell r="H5551" t="str">
            <v>10.0251.0582</v>
          </cell>
        </row>
        <row r="5552">
          <cell r="G5552" t="str">
            <v>Phẫu thuật điều trị tắc động mạch chi cấp tính do huyết khối, mảnh sùi, dị vật</v>
          </cell>
          <cell r="H5552" t="str">
            <v>10.0250.0582</v>
          </cell>
        </row>
        <row r="5553">
          <cell r="G5553" t="str">
            <v>Phẫu thuật điều trị thoát vị cơ hoành</v>
          </cell>
          <cell r="H5553" t="str">
            <v>10.0691.0582</v>
          </cell>
        </row>
        <row r="5554">
          <cell r="G5554" t="str">
            <v>Phẫu thuật điều trị thoát vị hoành bẩm sinh (Bochdalek)</v>
          </cell>
          <cell r="H5554" t="str">
            <v>10.0693.0582</v>
          </cell>
        </row>
        <row r="5555">
          <cell r="G5555" t="str">
            <v>Phẫu thuật điều trị thoát vị khe hoành</v>
          </cell>
          <cell r="H5555" t="str">
            <v>10.0692.0582</v>
          </cell>
        </row>
        <row r="5556">
          <cell r="G5556" t="str">
            <v>Phẫu thuật điều trị thông động - tĩnh mạch chi</v>
          </cell>
          <cell r="H5556" t="str">
            <v>10.0266.0582</v>
          </cell>
        </row>
        <row r="5557">
          <cell r="G5557" t="str">
            <v>Phẫu thuật điều trị vết thương - chấn thương mạch máu chi</v>
          </cell>
          <cell r="H5557" t="str">
            <v>10.0167.0582</v>
          </cell>
        </row>
        <row r="5558">
          <cell r="G5558" t="str">
            <v>Phẫu thuật ghép cơ cổ bàng quang</v>
          </cell>
          <cell r="H5558" t="str">
            <v>10.0338.0582</v>
          </cell>
        </row>
        <row r="5559">
          <cell r="G5559" t="str">
            <v>Phẫu thuật Heller</v>
          </cell>
          <cell r="H5559" t="str">
            <v>10.0447.0582</v>
          </cell>
        </row>
        <row r="5560">
          <cell r="G5560" t="str">
            <v>Phẫu thuật khâu bảo tồn hoặc cắt thận bán phần trong chấn thương thận</v>
          </cell>
          <cell r="H5560" t="str">
            <v>10.0315.0582</v>
          </cell>
        </row>
        <row r="5561">
          <cell r="G5561" t="str">
            <v>Phẫu thuật khâu lỗ thủng cơ hoành do vết thương</v>
          </cell>
          <cell r="H5561" t="str">
            <v>10.0689.0582</v>
          </cell>
        </row>
        <row r="5562">
          <cell r="G5562" t="str">
            <v>Phẫu thuật khâu vỡ cơ hoành</v>
          </cell>
          <cell r="H5562" t="str">
            <v>10.0690.0582</v>
          </cell>
        </row>
        <row r="5563">
          <cell r="G5563" t="str">
            <v>Phẫu thuật phong bế hạch thần kinh tam thoa (hạch Gasser) bằng nhiệt, qua da, dưới hướng dẫn huỳnh quang</v>
          </cell>
          <cell r="H5563" t="str">
            <v>10.0129.0582</v>
          </cell>
        </row>
        <row r="5564">
          <cell r="G5564" t="str">
            <v>Phẫu thuật phương pháp Suave.Kapandji và điều trị viêm khớp quay trụ dưới</v>
          </cell>
          <cell r="H5564" t="str">
            <v>10.0829.0582</v>
          </cell>
        </row>
        <row r="5565">
          <cell r="G5565" t="str">
            <v>Phẫu thuật tạo hình xương ức</v>
          </cell>
          <cell r="H5565" t="str">
            <v>10.1106.0582</v>
          </cell>
        </row>
        <row r="5566">
          <cell r="G5566" t="str">
            <v>Phẫu thuật thần kinh chức năng cắt rễ thần kinh chọn lọc</v>
          </cell>
          <cell r="H5566" t="str">
            <v>10.1103.0582</v>
          </cell>
        </row>
        <row r="5567">
          <cell r="G5567" t="str">
            <v>Phẫu thuật thắt các mạch máu lớn ngoại vi</v>
          </cell>
          <cell r="H5567" t="str">
            <v>10.0172.0582</v>
          </cell>
        </row>
        <row r="5568">
          <cell r="G5568" t="str">
            <v>Phẫu thuật và điều trị trật khớp quay trụ dưới</v>
          </cell>
          <cell r="H5568" t="str">
            <v>10.0823.0582</v>
          </cell>
        </row>
        <row r="5569">
          <cell r="G5569" t="str">
            <v>Thắt động mạch gan (riêng, phải, trái)</v>
          </cell>
          <cell r="H5569" t="str">
            <v>10.0605.0582</v>
          </cell>
        </row>
        <row r="5570">
          <cell r="G5570" t="str">
            <v>Cắt u thận lành</v>
          </cell>
          <cell r="H5570" t="str">
            <v>12.0256.0582</v>
          </cell>
        </row>
        <row r="5571">
          <cell r="G5571" t="str">
            <v>Phẫu thuật cắt bỏ ung thư da vùng da đầu từ 2 cm trở lên</v>
          </cell>
          <cell r="H5571" t="str">
            <v>28.0012.0582</v>
          </cell>
        </row>
        <row r="5572">
          <cell r="G5572" t="str">
            <v>Phẫu thuật sửa cánh mũi trong sẹo khe hở môi kép</v>
          </cell>
          <cell r="H5572" t="str">
            <v>28.0099.0582</v>
          </cell>
        </row>
        <row r="5573">
          <cell r="G5573" t="str">
            <v>Tạo hình hốc mắt trong tật không nhãn cầu để lắp mắt giả</v>
          </cell>
          <cell r="H5573" t="str">
            <v>28.0073.0582</v>
          </cell>
        </row>
        <row r="5574">
          <cell r="G5574" t="str">
            <v>Khâu lại vết phẫu thuật lồng ngực bị nhiễm khuẩn</v>
          </cell>
          <cell r="H5574" t="str">
            <v>03.3259.0583</v>
          </cell>
        </row>
        <row r="5575">
          <cell r="G5575" t="str">
            <v>Phẫu thuật tháo lồng không cắt ruột</v>
          </cell>
          <cell r="H5575" t="str">
            <v>03.3317.0583</v>
          </cell>
        </row>
        <row r="5576">
          <cell r="G5576" t="str">
            <v>Phẫu thuật dẫn lưu áp xe lạnh vùng cổ do lao cột sống cổ</v>
          </cell>
          <cell r="H5576" t="str">
            <v>04.0042.0583</v>
          </cell>
        </row>
        <row r="5577">
          <cell r="G5577" t="str">
            <v>Cắt dương vật không vét hạch, cắt một nửa dương vật</v>
          </cell>
          <cell r="H5577" t="str">
            <v>10.0401.0583</v>
          </cell>
        </row>
        <row r="5578">
          <cell r="G5578" t="str">
            <v>Điều trị đái rỉ ở nữ bàng đặt miếng nâng niệu đạo TOT</v>
          </cell>
          <cell r="H5578" t="str">
            <v>10.0393.0583</v>
          </cell>
        </row>
        <row r="5579">
          <cell r="G5579" t="str">
            <v>Khâu vết thương thành bụng</v>
          </cell>
          <cell r="H5579" t="str">
            <v>10.0699.0583</v>
          </cell>
        </row>
        <row r="5580">
          <cell r="G5580" t="str">
            <v>Kỹ thuật đặt bóng đối xung động mạch chủ</v>
          </cell>
          <cell r="H5580" t="str">
            <v>10.0241.0583</v>
          </cell>
        </row>
        <row r="5581">
          <cell r="G5581" t="str">
            <v>Mổ sa bàng quang qua ngõ âm đạo (tạo hình thành trước âm đạo)</v>
          </cell>
          <cell r="H5581" t="str">
            <v>10.0341.0583</v>
          </cell>
        </row>
        <row r="5582">
          <cell r="G5582" t="str">
            <v>Mở thông túi mật</v>
          </cell>
          <cell r="H5582" t="str">
            <v>10.0620.0583</v>
          </cell>
        </row>
        <row r="5583">
          <cell r="G5583" t="str">
            <v>Phẫu thuật cắt u thành bụng</v>
          </cell>
          <cell r="H5583" t="str">
            <v>10.0697.0583</v>
          </cell>
        </row>
        <row r="5584">
          <cell r="G5584" t="str">
            <v>Phẫu thuật cắt u thành ngực</v>
          </cell>
          <cell r="H5584" t="str">
            <v>10.0278.0583</v>
          </cell>
        </row>
        <row r="5585">
          <cell r="G5585" t="str">
            <v>Phẫu thuật đặt võng nâng cổ bàng quang (Sling) trong tiểu không kiểm soát khi gắng sức</v>
          </cell>
          <cell r="H5585" t="str">
            <v>10.0351.0583</v>
          </cell>
        </row>
        <row r="5586">
          <cell r="G5586" t="str">
            <v>Phẫu thuật điều trị bệnh Verneuil</v>
          </cell>
          <cell r="H5586" t="str">
            <v>10.0560.0583</v>
          </cell>
        </row>
        <row r="5587">
          <cell r="G5587" t="str">
            <v>Phẫu thuật điều trị nhiễm trùng vết mổ ngực</v>
          </cell>
          <cell r="H5587" t="str">
            <v>10.0288.0583</v>
          </cell>
        </row>
        <row r="5588">
          <cell r="G5588" t="str">
            <v>Phẫu thuật điều trị són tiểu</v>
          </cell>
          <cell r="H5588" t="str">
            <v>10.0392.0583</v>
          </cell>
        </row>
        <row r="5589">
          <cell r="G5589" t="str">
            <v>Phẫu thuật rò, nang ống rốn tràng, niệu rốn</v>
          </cell>
          <cell r="H5589" t="str">
            <v>10.0688.0583</v>
          </cell>
        </row>
        <row r="5590">
          <cell r="G5590" t="str">
            <v>Phẫu thuật tháo khớp cổ tay</v>
          </cell>
          <cell r="H5590" t="str">
            <v>10.0864.0583</v>
          </cell>
        </row>
        <row r="5591">
          <cell r="G5591" t="str">
            <v>Phẫu thuật vết thương bàn tay</v>
          </cell>
          <cell r="H5591" t="str">
            <v>10.0809.0583</v>
          </cell>
        </row>
        <row r="5592">
          <cell r="G5592" t="str">
            <v>Treo cổ bàng quang điều trị đái rỉ ở nữ</v>
          </cell>
          <cell r="H5592" t="str">
            <v>10.0340.0583</v>
          </cell>
        </row>
        <row r="5593">
          <cell r="G5593" t="str">
            <v>Cắt u lành dương vật</v>
          </cell>
          <cell r="H5593" t="str">
            <v>12.0265.0583</v>
          </cell>
        </row>
        <row r="5594">
          <cell r="G5594" t="str">
            <v>Cắt u máu, u bạch huyết thành ngực đường kính dưới 5 cm</v>
          </cell>
          <cell r="H5594" t="str">
            <v>12.0190.0583</v>
          </cell>
        </row>
        <row r="5595">
          <cell r="G5595" t="str">
            <v>Phẫu thuật bóc u thành ngực</v>
          </cell>
          <cell r="H5595" t="str">
            <v>12.0172.0583</v>
          </cell>
        </row>
        <row r="5596">
          <cell r="G5596" t="str">
            <v>Đặt bản Silicon điều trị lõm mắt</v>
          </cell>
          <cell r="H5596" t="str">
            <v>28.0071.0583</v>
          </cell>
        </row>
        <row r="5597">
          <cell r="G5597" t="str">
            <v>Phẫu thuật cắt bỏ ung thư da vùng da đầu dưới 2 cm</v>
          </cell>
          <cell r="H5597" t="str">
            <v>28.0011.0583</v>
          </cell>
        </row>
        <row r="5598">
          <cell r="G5598" t="str">
            <v>Phẫu thuật chỉnh sửa các biến chứng sau mổ nâng mũi</v>
          </cell>
          <cell r="H5598" t="str">
            <v>28.0435.0583</v>
          </cell>
        </row>
        <row r="5599">
          <cell r="G5599" t="str">
            <v>Phẫu thuật chỉnh sửa các biến chứng sau mổ thẩm mỹ vùng mắt</v>
          </cell>
          <cell r="H5599" t="str">
            <v>28.0425.0583</v>
          </cell>
        </row>
        <row r="5600">
          <cell r="G5600" t="str">
            <v>Phẫu thuật ghép bộ phận mũi đứt rời không sử dụng vi phẫu</v>
          </cell>
          <cell r="H5600" t="str">
            <v>28.0084.0583</v>
          </cell>
        </row>
        <row r="5601">
          <cell r="G5601" t="str">
            <v>Phẫu thuật ghép mảnh nhỏ vành tai đứt rời</v>
          </cell>
          <cell r="H5601" t="str">
            <v>28.0138.0583</v>
          </cell>
        </row>
        <row r="5602">
          <cell r="G5602" t="str">
            <v>Phẫu thuật ghép sụn mi mắt</v>
          </cell>
          <cell r="H5602" t="str">
            <v>28.0065.0583</v>
          </cell>
        </row>
        <row r="5603">
          <cell r="G5603" t="str">
            <v>Phẫu thuật lấy mảnh xương sọ hoại tử</v>
          </cell>
          <cell r="H5603" t="str">
            <v>28.0032.0583</v>
          </cell>
        </row>
        <row r="5604">
          <cell r="G5604" t="str">
            <v>Phẫu thuật sửa cánh mũi trong sẹo khe hở môi đơn</v>
          </cell>
          <cell r="H5604" t="str">
            <v>28.0098.0583</v>
          </cell>
        </row>
        <row r="5605">
          <cell r="G5605" t="str">
            <v>Phẫu thuật tái tạo cho vết thương góc mắt</v>
          </cell>
          <cell r="H5605" t="str">
            <v>28.0040.0583</v>
          </cell>
        </row>
        <row r="5606">
          <cell r="G5606" t="str">
            <v>Phẫu thuật tạo hình nhân trung</v>
          </cell>
          <cell r="H5606" t="str">
            <v>28.0134.0583</v>
          </cell>
        </row>
        <row r="5607">
          <cell r="G5607" t="str">
            <v>Cắt nang/polyp rốn</v>
          </cell>
          <cell r="H5607" t="str">
            <v>03.3383.0584</v>
          </cell>
        </row>
        <row r="5608">
          <cell r="G5608" t="str">
            <v>Cắt bỏ bao da qui đầu do dính hoặc dài</v>
          </cell>
          <cell r="H5608" t="str">
            <v>10.0410.0584</v>
          </cell>
        </row>
        <row r="5609">
          <cell r="G5609" t="str">
            <v>Cắt hẹp bao quy đầu</v>
          </cell>
          <cell r="H5609" t="str">
            <v>10.0411.0584</v>
          </cell>
        </row>
        <row r="5610">
          <cell r="G5610" t="str">
            <v>Cắt u lành tính ống hậu môn (u cơ, polyp…)</v>
          </cell>
          <cell r="H5610" t="str">
            <v>10.0567.0584</v>
          </cell>
        </row>
        <row r="5611">
          <cell r="G5611" t="str">
            <v>Dẫn lưu bàng quang đơn thuần</v>
          </cell>
          <cell r="H5611" t="str">
            <v>10.0359.0584</v>
          </cell>
        </row>
        <row r="5612">
          <cell r="G5612" t="str">
            <v>Mở rộng lỗ sáo</v>
          </cell>
          <cell r="H5612" t="str">
            <v>10.0412.0584</v>
          </cell>
        </row>
        <row r="5613">
          <cell r="G5613" t="str">
            <v>Phẫu thuật cắt u nhú ống hậu môn (condylome)</v>
          </cell>
          <cell r="H5613" t="str">
            <v>10.0566.0584</v>
          </cell>
        </row>
        <row r="5614">
          <cell r="G5614" t="str">
            <v>Phẫu thuật tái tạo miệng sáo do hẹp miệng sáo</v>
          </cell>
          <cell r="H5614" t="str">
            <v>10.0398.0584</v>
          </cell>
        </row>
        <row r="5615">
          <cell r="G5615" t="str">
            <v>Phẫu thuật tràn dịch màng tinh hoàn</v>
          </cell>
          <cell r="H5615" t="str">
            <v>10.0408.0584</v>
          </cell>
        </row>
        <row r="5616">
          <cell r="G5616" t="str">
            <v>Phẫu thuật vỡ vật hang do gãy dương vật</v>
          </cell>
          <cell r="H5616" t="str">
            <v>10.0402.0584</v>
          </cell>
        </row>
        <row r="5617">
          <cell r="G5617" t="str">
            <v>Thắt tĩnh mạch tinh trên bụng</v>
          </cell>
          <cell r="H5617" t="str">
            <v>10.0400.0584</v>
          </cell>
        </row>
        <row r="5618">
          <cell r="G5618" t="str">
            <v>Khâu vết thương vùng môi</v>
          </cell>
          <cell r="H5618" t="str">
            <v>28.0110.0584</v>
          </cell>
        </row>
        <row r="5619">
          <cell r="G5619" t="str">
            <v>Phẫu thuật ghép móng</v>
          </cell>
          <cell r="H5619" t="str">
            <v>28.0382.0584</v>
          </cell>
        </row>
        <row r="5620">
          <cell r="G5620" t="str">
            <v>Dẫn lưu bàng quang bằng chọc trôca</v>
          </cell>
          <cell r="H5620" t="str">
            <v>10.0344.0585</v>
          </cell>
        </row>
        <row r="5621">
          <cell r="G5621" t="str">
            <v>Phẫu thuật tạo hình sẹo dính mép</v>
          </cell>
          <cell r="H5621" t="str">
            <v>28.0133.0587</v>
          </cell>
        </row>
        <row r="5622">
          <cell r="G5622" t="str">
            <v>Bóc nang tuyến Bartholin</v>
          </cell>
          <cell r="H5622" t="str">
            <v>03.2734.0589</v>
          </cell>
        </row>
        <row r="5623">
          <cell r="G5623" t="str">
            <v>Bóc nang tuyến Bartholin</v>
          </cell>
          <cell r="H5623" t="str">
            <v>12.0309.0589</v>
          </cell>
        </row>
        <row r="5624">
          <cell r="G5624" t="str">
            <v>Bóc nang tuyến Bartholin</v>
          </cell>
          <cell r="H5624" t="str">
            <v>13.0152.0589</v>
          </cell>
        </row>
        <row r="5625">
          <cell r="G5625" t="str">
            <v>Bóc nhân ung thư nguyên bào nuôi di căn âm đạo</v>
          </cell>
          <cell r="H5625" t="str">
            <v>12.0302.0590</v>
          </cell>
        </row>
        <row r="5626">
          <cell r="G5626" t="str">
            <v>Bóc nhân ung thư nguyên bào nuôi di căn âm đạo</v>
          </cell>
          <cell r="H5626" t="str">
            <v>13.0114.0590</v>
          </cell>
        </row>
        <row r="5627">
          <cell r="G5627" t="str">
            <v>Mổ bóc nhân xơ vú</v>
          </cell>
          <cell r="H5627" t="str">
            <v>03.2736.0591</v>
          </cell>
        </row>
        <row r="5628">
          <cell r="G5628" t="str">
            <v>Mổ bóc nhân xơ vú</v>
          </cell>
          <cell r="H5628" t="str">
            <v>12.0268.0591</v>
          </cell>
        </row>
        <row r="5629">
          <cell r="G5629" t="str">
            <v>Bóc nhân xơ vú</v>
          </cell>
          <cell r="H5629" t="str">
            <v>13.0175.0591</v>
          </cell>
        </row>
        <row r="5630">
          <cell r="G5630" t="str">
            <v>Cắt âm hộ ung thư, vét hạch bẹn hai bên</v>
          </cell>
          <cell r="H5630" t="str">
            <v>12.0304.0592</v>
          </cell>
        </row>
        <row r="5631">
          <cell r="G5631" t="str">
            <v>Cắt âm vật, vét hạch bẹn 2 bên do ung thư</v>
          </cell>
          <cell r="H5631" t="str">
            <v>12.0254.0592</v>
          </cell>
        </row>
        <row r="5632">
          <cell r="G5632" t="str">
            <v>Cắt âm hộ + vét hạch bẹn hai bên</v>
          </cell>
          <cell r="H5632" t="str">
            <v>13.0176.0592</v>
          </cell>
        </row>
        <row r="5633">
          <cell r="G5633" t="str">
            <v>Cắt bỏ âm hộ đơn thuần</v>
          </cell>
          <cell r="H5633" t="str">
            <v>12.0305.0593</v>
          </cell>
        </row>
        <row r="5634">
          <cell r="G5634" t="str">
            <v>Cắt bỏ âm hộ đơn thuần</v>
          </cell>
          <cell r="H5634" t="str">
            <v>13.0177.0593</v>
          </cell>
        </row>
        <row r="5635">
          <cell r="G5635" t="str">
            <v>Cắt chỉ khâu vòng cổ tử cung</v>
          </cell>
          <cell r="H5635" t="str">
            <v>13.0053.0594</v>
          </cell>
        </row>
        <row r="5636">
          <cell r="G5636" t="str">
            <v>Cắt cổ tử cung trên người bệnh đã mổ cắt tử cung bán phần đường âm đạo</v>
          </cell>
          <cell r="H5636" t="str">
            <v>13.0118.0595</v>
          </cell>
        </row>
        <row r="5637">
          <cell r="G5637" t="str">
            <v>Cắt cổ tử cung trên người bệnh đã mổ cắt tử cung bán phần đường bụng</v>
          </cell>
          <cell r="H5637" t="str">
            <v>13.0117.0595</v>
          </cell>
        </row>
        <row r="5638">
          <cell r="G5638" t="str">
            <v>Cắt cổ tử cung trên người bệnh đã mổ cắt tử cung bán phần (đường bụng, đường âm đạo)</v>
          </cell>
          <cell r="H5638" t="str">
            <v>12.0290.0596</v>
          </cell>
        </row>
        <row r="5639">
          <cell r="G5639" t="str">
            <v>Cắt cổ tử cung trên người bệnh đã mổ cắt tử cung bán phần đường âm đạo kết hợp nội soi</v>
          </cell>
          <cell r="H5639" t="str">
            <v>13.0119.0596</v>
          </cell>
        </row>
        <row r="5640">
          <cell r="G5640" t="str">
            <v>Cắt u thành âm đạo</v>
          </cell>
          <cell r="H5640" t="str">
            <v>03.2733.0597</v>
          </cell>
        </row>
        <row r="5641">
          <cell r="G5641" t="str">
            <v>Cắt u thành âm đạo</v>
          </cell>
          <cell r="H5641" t="str">
            <v>12.0306.0597</v>
          </cell>
        </row>
        <row r="5642">
          <cell r="G5642" t="str">
            <v>Cắt u thành âm đạo</v>
          </cell>
          <cell r="H5642" t="str">
            <v>13.0147.0597</v>
          </cell>
        </row>
        <row r="5643">
          <cell r="G5643" t="str">
            <v>Cắt u tiểu khung thuộc tử cung, buồng trứng to, dính, cắm sâu trong tiểu khung</v>
          </cell>
          <cell r="H5643" t="str">
            <v>03.2721.0598</v>
          </cell>
        </row>
        <row r="5644">
          <cell r="G5644" t="str">
            <v>Cắt u tiểu khung thuộc tử cung, buồng trứng to, dính, cắm sâu trong tiểu khung</v>
          </cell>
          <cell r="H5644" t="str">
            <v>12.0295.0598</v>
          </cell>
        </row>
        <row r="5645">
          <cell r="G5645" t="str">
            <v>Phẫu thuật lấy dây chằng rộng, u đáy chậu, u tiểu khung</v>
          </cell>
          <cell r="H5645" t="str">
            <v>12.0255.0598</v>
          </cell>
        </row>
        <row r="5646">
          <cell r="G5646" t="str">
            <v>Cắt u tiểu khung thuộc tử cung, buồng trứng to, dính, cắm sâu trong tiểu khung</v>
          </cell>
          <cell r="H5646" t="str">
            <v>13.0061.0598</v>
          </cell>
        </row>
        <row r="5647">
          <cell r="G5647" t="str">
            <v>Cắt ung thư vú tiết kiệm da - tạo hình ngay</v>
          </cell>
          <cell r="H5647" t="str">
            <v>12.0274.0599</v>
          </cell>
        </row>
        <row r="5648">
          <cell r="G5648" t="str">
            <v>Cắt vú theo phương pháp Patey + Cắt buồng trứng hai bên</v>
          </cell>
          <cell r="H5648" t="str">
            <v>12.0271.0599</v>
          </cell>
        </row>
        <row r="5649">
          <cell r="G5649" t="str">
            <v>Phẫu thuật bảo tồn, vét hạch nách trong ung thư tuyến vú</v>
          </cell>
          <cell r="H5649" t="str">
            <v>12.0273.0599</v>
          </cell>
        </row>
        <row r="5650">
          <cell r="G5650" t="str">
            <v>Phẫu thuật cắt bỏ tuyến vú cải biên (Patey) do ung thư vú</v>
          </cell>
          <cell r="H5650" t="str">
            <v>12.0272.0599</v>
          </cell>
        </row>
        <row r="5651">
          <cell r="G5651" t="str">
            <v>Phẫu thuật cắt khối u vú ác tính + vét hạch nách</v>
          </cell>
          <cell r="H5651" t="str">
            <v>12.0270.0599</v>
          </cell>
        </row>
        <row r="5652">
          <cell r="G5652" t="str">
            <v>Cắt vú theo phương pháp Patey + vét hạch nách</v>
          </cell>
          <cell r="H5652" t="str">
            <v>13.0168.0599</v>
          </cell>
        </row>
        <row r="5653">
          <cell r="G5653" t="str">
            <v>Phẫu thuật cắt khối u vú ác tính + vét hạch nách</v>
          </cell>
          <cell r="H5653" t="str">
            <v>13.0169.0599</v>
          </cell>
        </row>
        <row r="5654">
          <cell r="G5654" t="str">
            <v>Dẫn lưu áp xe hậu môn đơn giản</v>
          </cell>
          <cell r="H5654" t="str">
            <v>03.3399.0600</v>
          </cell>
        </row>
        <row r="5655">
          <cell r="G5655" t="str">
            <v>Trích áp xe tầng sinh môn</v>
          </cell>
          <cell r="H5655" t="str">
            <v>03.3406.0600</v>
          </cell>
        </row>
        <row r="5656">
          <cell r="G5656" t="str">
            <v>Trích áp xe tầng sinh môn</v>
          </cell>
          <cell r="H5656" t="str">
            <v>13.0054.0600</v>
          </cell>
        </row>
        <row r="5657">
          <cell r="G5657" t="str">
            <v>Trích áp xe tuyến Bartholin</v>
          </cell>
          <cell r="H5657" t="str">
            <v>03.2258.0601</v>
          </cell>
        </row>
        <row r="5658">
          <cell r="G5658" t="str">
            <v>Trích áp xe tuyến Bartholin</v>
          </cell>
          <cell r="H5658" t="str">
            <v>13.0151.0601</v>
          </cell>
        </row>
        <row r="5659">
          <cell r="G5659" t="str">
            <v>Trích áp xe vú</v>
          </cell>
          <cell r="H5659" t="str">
            <v>13.0163.0602</v>
          </cell>
        </row>
        <row r="5660">
          <cell r="G5660" t="str">
            <v>Trích rạch màng trinh điều trị ứ dịch âm đạo, tử cung</v>
          </cell>
          <cell r="H5660" t="str">
            <v>03.3593.0603</v>
          </cell>
        </row>
        <row r="5661">
          <cell r="G5661" t="str">
            <v>Trích rạch màng trinh do ứ máu kinh</v>
          </cell>
          <cell r="H5661" t="str">
            <v>03.2246.0603</v>
          </cell>
        </row>
        <row r="5662">
          <cell r="G5662" t="str">
            <v>Trích rạch màng trinh do ứ máu kinh</v>
          </cell>
          <cell r="H5662" t="str">
            <v>13.0153.0603</v>
          </cell>
        </row>
        <row r="5663">
          <cell r="G5663" t="str">
            <v>Chọc dẫn lưu dịch cổ chướng trong ung thư buồng trứng</v>
          </cell>
          <cell r="H5663" t="str">
            <v>13.0162.0604</v>
          </cell>
        </row>
        <row r="5664">
          <cell r="G5664" t="str">
            <v>Chọc dò màng bụng sơ sinh</v>
          </cell>
          <cell r="H5664" t="str">
            <v>13.0184.0605</v>
          </cell>
        </row>
        <row r="5665">
          <cell r="G5665" t="str">
            <v>Chọc dò túi cùng Douglas</v>
          </cell>
          <cell r="H5665" t="str">
            <v>03.2260.0606</v>
          </cell>
        </row>
        <row r="5666">
          <cell r="G5666" t="str">
            <v>Chọc dò túi cùng Douglas</v>
          </cell>
          <cell r="H5666" t="str">
            <v>03.3405.0606</v>
          </cell>
        </row>
        <row r="5667">
          <cell r="G5667" t="str">
            <v>Chọc dò túi cùng Douglas</v>
          </cell>
          <cell r="H5667" t="str">
            <v>13.0160.0606</v>
          </cell>
        </row>
        <row r="5668">
          <cell r="G5668" t="str">
            <v>Chọc nang buồng trứng đường âm đạo dưới siêu âm</v>
          </cell>
          <cell r="H5668" t="str">
            <v>13.0084.0607</v>
          </cell>
        </row>
        <row r="5669">
          <cell r="G5669" t="str">
            <v>Chọc ối điều trị đa ối</v>
          </cell>
          <cell r="H5669" t="str">
            <v>13.0046.0608</v>
          </cell>
        </row>
        <row r="5670">
          <cell r="G5670" t="str">
            <v>Chọc ối làm xét nghiệm tế bào</v>
          </cell>
          <cell r="H5670" t="str">
            <v>13.0047.0608</v>
          </cell>
        </row>
        <row r="5671">
          <cell r="G5671" t="str">
            <v>Chọc ối dưới hướng dẫn của siêu âm</v>
          </cell>
          <cell r="H5671" t="str">
            <v>18.0626.0608</v>
          </cell>
        </row>
        <row r="5672">
          <cell r="G5672" t="str">
            <v>Dẫn lưu cùng đồ Douglas</v>
          </cell>
          <cell r="H5672" t="str">
            <v>03.2259.0609</v>
          </cell>
        </row>
        <row r="5673">
          <cell r="G5673" t="str">
            <v>Dẫn lưu cùng đồ Douglas</v>
          </cell>
          <cell r="H5673" t="str">
            <v>13.0159.0609</v>
          </cell>
        </row>
        <row r="5674">
          <cell r="G5674" t="str">
            <v>Đặt mảnh ghép tổng hợp điều trị sa tạng vùng chậu</v>
          </cell>
          <cell r="H5674" t="str">
            <v>13.0100.0610</v>
          </cell>
        </row>
        <row r="5675">
          <cell r="G5675" t="str">
            <v>Điều trị tổn thương cổ tử cung bằng đốt điện, đốt nhiệt, đốt laser, áp lạnh...</v>
          </cell>
          <cell r="H5675" t="str">
            <v>13.0145.0611</v>
          </cell>
        </row>
        <row r="5676">
          <cell r="G5676" t="str">
            <v>Điều trị viêm dính tiểu khung bằng hồng ngoại, sóng ngắn</v>
          </cell>
          <cell r="H5676" t="str">
            <v>13.0146.0612</v>
          </cell>
        </row>
        <row r="5677">
          <cell r="G5677" t="str">
            <v>Đỡ đẻ ngôi ngược (*)</v>
          </cell>
          <cell r="H5677" t="str">
            <v>13.0024.0613</v>
          </cell>
        </row>
        <row r="5678">
          <cell r="G5678" t="str">
            <v>Đỡ đẻ thường ngôi chỏm</v>
          </cell>
          <cell r="H5678" t="str">
            <v>13.0033.0614</v>
          </cell>
        </row>
        <row r="5679">
          <cell r="G5679" t="str">
            <v>Đỡ đẻ từ sinh đôi trở lên</v>
          </cell>
          <cell r="H5679" t="str">
            <v>13.0026.0615</v>
          </cell>
        </row>
        <row r="5680">
          <cell r="G5680" t="str">
            <v>Đóng rò trực tràng - âm đạo hoặc rò tiết niệu- sinh dục</v>
          </cell>
          <cell r="H5680" t="str">
            <v>03.2255.0616</v>
          </cell>
        </row>
        <row r="5681">
          <cell r="G5681" t="str">
            <v>Đóng rò trực tràng - âm đạo hoặc rò tiết niệu - sinh dục</v>
          </cell>
          <cell r="H5681" t="str">
            <v>13.0120.0616</v>
          </cell>
        </row>
        <row r="5682">
          <cell r="G5682" t="str">
            <v>Forceps</v>
          </cell>
          <cell r="H5682" t="str">
            <v>13.0027.0617</v>
          </cell>
        </row>
        <row r="5683">
          <cell r="G5683" t="str">
            <v>Giác hút</v>
          </cell>
          <cell r="H5683" t="str">
            <v>13.0028.0617</v>
          </cell>
        </row>
        <row r="5684">
          <cell r="G5684" t="str">
            <v>Phong bế ngoài màng cứng</v>
          </cell>
          <cell r="H5684" t="str">
            <v>03.2265.0618</v>
          </cell>
        </row>
        <row r="5685">
          <cell r="G5685" t="str">
            <v>Giảm đau trong đẻ bằng phương pháp gây tê ngoài màng cứng</v>
          </cell>
          <cell r="H5685" t="str">
            <v>13.0019.0618</v>
          </cell>
        </row>
        <row r="5686">
          <cell r="G5686" t="str">
            <v>Hút buồng tử cung do rong kinh, rong huyết</v>
          </cell>
          <cell r="H5686" t="str">
            <v>13.0157.0619</v>
          </cell>
        </row>
        <row r="5687">
          <cell r="G5687" t="str">
            <v>Hút thai dưới siêu âm</v>
          </cell>
          <cell r="H5687" t="str">
            <v>13.0237.0620</v>
          </cell>
        </row>
        <row r="5688">
          <cell r="G5688" t="str">
            <v>Hủy thai: cắt thai nhi trong ngôi ngang</v>
          </cell>
          <cell r="H5688" t="str">
            <v>13.0044.0621</v>
          </cell>
        </row>
        <row r="5689">
          <cell r="G5689" t="str">
            <v>Hủy thai: chọc óc, kẹp sọ, kéo thai</v>
          </cell>
          <cell r="H5689" t="str">
            <v>13.0045.0622</v>
          </cell>
        </row>
        <row r="5690">
          <cell r="G5690" t="str">
            <v>Khâu phục hồi rách cổ tử cung, âm đạo</v>
          </cell>
          <cell r="H5690" t="str">
            <v>13.0030.0623</v>
          </cell>
        </row>
        <row r="5691">
          <cell r="G5691" t="str">
            <v>Khâu rách cùng đồ âm đạo</v>
          </cell>
          <cell r="H5691" t="str">
            <v>03.2263.0624</v>
          </cell>
        </row>
        <row r="5692">
          <cell r="G5692" t="str">
            <v>Phẫu thuật điều trị đại tiện mất tự chủ</v>
          </cell>
          <cell r="H5692" t="str">
            <v>10.0570.0624</v>
          </cell>
        </row>
        <row r="5693">
          <cell r="G5693" t="str">
            <v>Phẫu thuật điều trị đứt cơ thắt hậu môn</v>
          </cell>
          <cell r="H5693" t="str">
            <v>10.0569.0624</v>
          </cell>
        </row>
        <row r="5694">
          <cell r="G5694" t="str">
            <v>Khâu rách cùng đồ âm đạo</v>
          </cell>
          <cell r="H5694" t="str">
            <v>13.0149.0624</v>
          </cell>
        </row>
        <row r="5695">
          <cell r="G5695" t="str">
            <v>Khâu tử cung do nạo thủng</v>
          </cell>
          <cell r="H5695" t="str">
            <v>13.0018.0625</v>
          </cell>
        </row>
        <row r="5696">
          <cell r="G5696" t="str">
            <v>Khâu vòng cổ tử cung</v>
          </cell>
          <cell r="H5696" t="str">
            <v>13.0052.0626</v>
          </cell>
        </row>
        <row r="5697">
          <cell r="G5697" t="str">
            <v>Cắt cụt cổ tử cung</v>
          </cell>
          <cell r="H5697" t="str">
            <v>03.2247.0627</v>
          </cell>
        </row>
        <row r="5698">
          <cell r="G5698" t="str">
            <v>Cắt cụt cổ tử cung</v>
          </cell>
          <cell r="H5698" t="str">
            <v>03.2726.0627</v>
          </cell>
        </row>
        <row r="5699">
          <cell r="G5699" t="str">
            <v>Cắt cụt cổ tử cung</v>
          </cell>
          <cell r="H5699" t="str">
            <v>13.0141.0627</v>
          </cell>
        </row>
        <row r="5700">
          <cell r="G5700" t="str">
            <v>Khoét chóp cổ tử cung</v>
          </cell>
          <cell r="H5700" t="str">
            <v>13.0140.0627</v>
          </cell>
        </row>
        <row r="5701">
          <cell r="G5701" t="str">
            <v>Phẫu thuật khâu phục hồi thành bụng do toác vết mổ</v>
          </cell>
          <cell r="H5701" t="str">
            <v>10.0698.0628</v>
          </cell>
        </row>
        <row r="5702">
          <cell r="G5702" t="str">
            <v>Làm lại vết mổ thành bụng (bục, tụ máu, nhiễm khuẩn...) sau phẫu thuật sản phụ khoa</v>
          </cell>
          <cell r="H5702" t="str">
            <v>13.0136.0628</v>
          </cell>
        </row>
        <row r="5703">
          <cell r="G5703" t="str">
            <v>Làm thuốc vết khâu tầng sinh môn nhiễm khuẩn</v>
          </cell>
          <cell r="H5703" t="str">
            <v>13.0040.0629</v>
          </cell>
        </row>
        <row r="5704">
          <cell r="G5704" t="str">
            <v>Lấy dị vật âm đạo</v>
          </cell>
          <cell r="H5704" t="str">
            <v>03.2262.0630</v>
          </cell>
        </row>
        <row r="5705">
          <cell r="G5705" t="str">
            <v>Lấy dị vật âm đạo</v>
          </cell>
          <cell r="H5705" t="str">
            <v>13.0148.0630</v>
          </cell>
        </row>
        <row r="5706">
          <cell r="G5706" t="str">
            <v>Hút thai + triệt sản qua đường rạch nhỏ</v>
          </cell>
          <cell r="H5706" t="str">
            <v>13.0240.0631</v>
          </cell>
        </row>
        <row r="5707">
          <cell r="G5707" t="str">
            <v>Lấy dụng cụ tử cung trong ổ bụng qua đường rạch nhỏ</v>
          </cell>
          <cell r="H5707" t="str">
            <v>13.0222.0631</v>
          </cell>
        </row>
        <row r="5708">
          <cell r="G5708" t="str">
            <v>Triệt sản nữ qua đường rạch nhỏ</v>
          </cell>
          <cell r="H5708" t="str">
            <v>13.0224.0631</v>
          </cell>
        </row>
        <row r="5709">
          <cell r="G5709" t="str">
            <v>Lấy máu tụ tầng sinh môn</v>
          </cell>
          <cell r="H5709" t="str">
            <v>03.3400.0632</v>
          </cell>
        </row>
        <row r="5710">
          <cell r="G5710" t="str">
            <v>Phẫu thuật cắt lọc, xử lý vết thương tầng sinh môn đơn giản</v>
          </cell>
          <cell r="H5710" t="str">
            <v>10.0571.0632</v>
          </cell>
        </row>
        <row r="5711">
          <cell r="G5711" t="str">
            <v>Lấy khối máu tụ âm đạo, tầng sinh môn</v>
          </cell>
          <cell r="H5711" t="str">
            <v>13.0032.0632</v>
          </cell>
        </row>
        <row r="5712">
          <cell r="G5712" t="str">
            <v>Mở bụng bóc nhân ung thư nguyên bào nuôi bảo tồn tử cung</v>
          </cell>
          <cell r="H5712" t="str">
            <v>12.0303.0633</v>
          </cell>
        </row>
        <row r="5713">
          <cell r="G5713" t="str">
            <v>Mở bụng bóc nhân ung thư nguyên bào nuôi bảo tồn tử cung</v>
          </cell>
          <cell r="H5713" t="str">
            <v>13.0113.0633</v>
          </cell>
        </row>
        <row r="5714">
          <cell r="G5714" t="str">
            <v>Nạo hút thai trứng</v>
          </cell>
          <cell r="H5714" t="str">
            <v>13.0158.0634</v>
          </cell>
        </row>
        <row r="5715">
          <cell r="G5715" t="str">
            <v>Nạo sót thai, nạo sót rau sau sảy, sau đẻ</v>
          </cell>
          <cell r="H5715" t="str">
            <v>13.0049.0635</v>
          </cell>
        </row>
        <row r="5716">
          <cell r="G5716" t="str">
            <v>Nội soi buồng tử cung + nạo buồng tử cung</v>
          </cell>
          <cell r="H5716" t="str">
            <v>13.0130.0636</v>
          </cell>
        </row>
        <row r="5717">
          <cell r="G5717" t="str">
            <v>Nội soi buồng tử cung + sinh thiết buồng tử cung</v>
          </cell>
          <cell r="H5717" t="str">
            <v>13.0129.0636</v>
          </cell>
        </row>
        <row r="5718">
          <cell r="G5718" t="str">
            <v>Nội soi buồng tử cung can thiệp</v>
          </cell>
          <cell r="H5718" t="str">
            <v>13.0128.0636</v>
          </cell>
        </row>
        <row r="5719">
          <cell r="G5719" t="str">
            <v>Nội soi buồng tử cung can thiệp</v>
          </cell>
          <cell r="H5719" t="str">
            <v>20.0103.0636</v>
          </cell>
        </row>
        <row r="5720">
          <cell r="G5720" t="str">
            <v>Nội soi buồng tử cung chẩn đoán</v>
          </cell>
          <cell r="H5720" t="str">
            <v>13.0127.0637</v>
          </cell>
        </row>
        <row r="5721">
          <cell r="G5721" t="str">
            <v>Nội soi buồng tử cung chẩn đoán</v>
          </cell>
          <cell r="H5721" t="str">
            <v>20.0098.0637</v>
          </cell>
        </row>
        <row r="5722">
          <cell r="G5722" t="str">
            <v>Nội xoay thai</v>
          </cell>
          <cell r="H5722" t="str">
            <v>13.0025.0638</v>
          </cell>
        </row>
        <row r="5723">
          <cell r="G5723" t="str">
            <v>Nong buồng tử cung đặt dụng cụ chống dính</v>
          </cell>
          <cell r="H5723" t="str">
            <v>13.0156.0639</v>
          </cell>
        </row>
        <row r="5724">
          <cell r="G5724" t="str">
            <v>Nong cổ tử cung trước xạ trong</v>
          </cell>
          <cell r="H5724" t="str">
            <v>12.0379.0640</v>
          </cell>
        </row>
        <row r="5725">
          <cell r="G5725" t="str">
            <v>Nong cổ tử cung do bế sản dịch</v>
          </cell>
          <cell r="H5725" t="str">
            <v>13.0048.0640</v>
          </cell>
        </row>
        <row r="5726">
          <cell r="G5726" t="str">
            <v>Phá thai bằng phương pháp nong và gắp từ tuần thứ 13 đến hết tuần thứ 18</v>
          </cell>
          <cell r="H5726" t="str">
            <v>13.0233.0642</v>
          </cell>
        </row>
        <row r="5727">
          <cell r="G5727" t="str">
            <v>Phá thai bằng thuốc cho tuổi thai đến hết 8 tuần</v>
          </cell>
          <cell r="H5727" t="str">
            <v>13.0231.0643</v>
          </cell>
        </row>
        <row r="5728">
          <cell r="G5728" t="str">
            <v>Phá thai bằng thuốc cho tuổi thai đến hết 9 tuần</v>
          </cell>
          <cell r="H5728" t="str">
            <v>13.0229.0643</v>
          </cell>
        </row>
        <row r="5729">
          <cell r="G5729" t="str">
            <v>Phá thai đến hết 7 tuần bằng phương pháp hút chân không</v>
          </cell>
          <cell r="H5729" t="str">
            <v>13.0241.0644</v>
          </cell>
        </row>
        <row r="5730">
          <cell r="G5730" t="str">
            <v>Phá thai bằng thuốc cho tuổi thai đến hết 7 tuần</v>
          </cell>
          <cell r="H5730" t="str">
            <v>13.0239.0645</v>
          </cell>
        </row>
        <row r="5731">
          <cell r="G5731" t="str">
            <v>Phá thai to từ 13 tuần đến 22 tuần bằng phương pháp đặt túi nước</v>
          </cell>
          <cell r="H5731" t="str">
            <v>13.0230.0646</v>
          </cell>
        </row>
        <row r="5732">
          <cell r="G5732" t="str">
            <v>Phá thai bằng thuốc cho tuổi thai từ 13 tuần đến hết tuần 22</v>
          </cell>
          <cell r="H5732" t="str">
            <v>13.0232.0647</v>
          </cell>
        </row>
        <row r="5733">
          <cell r="G5733" t="str">
            <v>Phá thai từ tuần thứ 6 đến hết 12 tuần bằng phương pháp hút chân không</v>
          </cell>
          <cell r="H5733" t="str">
            <v>13.0238.0648</v>
          </cell>
        </row>
        <row r="5734">
          <cell r="G5734" t="str">
            <v>Phẫu thuật bảo tồn tử cung do vỡ tử cung</v>
          </cell>
          <cell r="H5734" t="str">
            <v>13.0013.0649</v>
          </cell>
        </row>
        <row r="5735">
          <cell r="G5735" t="str">
            <v>Phẫu thuật bóc khối lạc nội mạc tử cung ở tầng sinh môn, thành bụng</v>
          </cell>
          <cell r="H5735" t="str">
            <v>13.0115.0650</v>
          </cell>
        </row>
        <row r="5736">
          <cell r="G5736" t="str">
            <v>Phẫu thuật cắt âm vật phì đại</v>
          </cell>
          <cell r="H5736" t="str">
            <v>03.2253.0651</v>
          </cell>
        </row>
        <row r="5737">
          <cell r="G5737" t="str">
            <v>Phẫu thuật cắt âm vật phì đại</v>
          </cell>
          <cell r="H5737" t="str">
            <v>13.0110.0651</v>
          </cell>
        </row>
        <row r="5738">
          <cell r="G5738" t="str">
            <v>Phẫu thuật cắt bỏ âm vật</v>
          </cell>
          <cell r="H5738" t="str">
            <v>28.0296.0651</v>
          </cell>
        </row>
        <row r="5739">
          <cell r="G5739" t="str">
            <v>Phẫu thuật cắt lọc vết mổ, khâu lại tử cung sau mổ lấy thai</v>
          </cell>
          <cell r="H5739" t="str">
            <v>13.0017.0652</v>
          </cell>
        </row>
        <row r="5740">
          <cell r="G5740" t="str">
            <v>Cắt u vú lành tính</v>
          </cell>
          <cell r="H5740" t="str">
            <v>03.2735.0653</v>
          </cell>
        </row>
        <row r="5741">
          <cell r="G5741" t="str">
            <v>Cắt u vú lành tính</v>
          </cell>
          <cell r="H5741" t="str">
            <v>12.0267.0653</v>
          </cell>
        </row>
        <row r="5742">
          <cell r="G5742" t="str">
            <v>Phẫu thuật cắt một phần tuyến vú</v>
          </cell>
          <cell r="H5742" t="str">
            <v>12.0269.0653</v>
          </cell>
        </row>
        <row r="5743">
          <cell r="G5743" t="str">
            <v>Phẫu thuật phì đại tuyến vú nam</v>
          </cell>
          <cell r="H5743" t="str">
            <v>12.0323.0653</v>
          </cell>
        </row>
        <row r="5744">
          <cell r="G5744" t="str">
            <v>Cắt u vú lành tính</v>
          </cell>
          <cell r="H5744" t="str">
            <v>13.0174.0653</v>
          </cell>
        </row>
        <row r="5745">
          <cell r="G5745" t="str">
            <v>Cắt ung thư vú tiết kiệm da - tạo hình ngay</v>
          </cell>
          <cell r="H5745" t="str">
            <v>13.0170.0653</v>
          </cell>
        </row>
        <row r="5746">
          <cell r="G5746" t="str">
            <v>Phẫu thuật cắt một phần tuyến vú</v>
          </cell>
          <cell r="H5746" t="str">
            <v>13.0172.0653</v>
          </cell>
        </row>
        <row r="5747">
          <cell r="G5747" t="str">
            <v>Phẫu thuật cắt bỏ tuyến vú phụ</v>
          </cell>
          <cell r="H5747" t="str">
            <v>28.0265.0653</v>
          </cell>
        </row>
        <row r="5748">
          <cell r="G5748" t="str">
            <v>Phẫu thuật cắt bỏ u tuyến vú lành tính philoid</v>
          </cell>
          <cell r="H5748" t="str">
            <v>28.0267.0653</v>
          </cell>
        </row>
        <row r="5749">
          <cell r="G5749" t="str">
            <v>Phẫu thuật cắt bỏ u xơ vú</v>
          </cell>
          <cell r="H5749" t="str">
            <v>28.0264.0653</v>
          </cell>
        </row>
        <row r="5750">
          <cell r="G5750" t="str">
            <v>Phẫu thuật cắt bỏ vú thừa</v>
          </cell>
          <cell r="H5750" t="str">
            <v>28.0266.0653</v>
          </cell>
        </row>
        <row r="5751">
          <cell r="G5751" t="str">
            <v>Phẫu thuật cắt polyp buồng tử cung</v>
          </cell>
          <cell r="H5751" t="str">
            <v>12.0289.0654</v>
          </cell>
        </row>
        <row r="5752">
          <cell r="G5752" t="str">
            <v>Phẫu thuật cắt polyp buồng tử cung (đường bụng, đường âm đạo)</v>
          </cell>
          <cell r="H5752" t="str">
            <v>13.0123.0654</v>
          </cell>
        </row>
        <row r="5753">
          <cell r="G5753" t="str">
            <v>Cắt polyp cổ tử cung</v>
          </cell>
          <cell r="H5753" t="str">
            <v>12.0278.0655</v>
          </cell>
        </row>
        <row r="5754">
          <cell r="G5754" t="str">
            <v>Phẫu thuật cắt polyp cổ tử cung</v>
          </cell>
          <cell r="H5754" t="str">
            <v>13.0143.0655</v>
          </cell>
        </row>
        <row r="5755">
          <cell r="G5755" t="str">
            <v>Phẫu thuật cắt tinh hoàn lạc chỗ</v>
          </cell>
          <cell r="H5755" t="str">
            <v>13.0111.0656</v>
          </cell>
        </row>
        <row r="5756">
          <cell r="G5756" t="str">
            <v>Phẫu thuật cắt tử cung đường âm đạo</v>
          </cell>
          <cell r="H5756" t="str">
            <v>13.0067.0657</v>
          </cell>
        </row>
        <row r="5757">
          <cell r="G5757" t="str">
            <v>Phẫu thuật cắt tử cung đường âm đạo có sự hỗ trợ của nội soi</v>
          </cell>
          <cell r="H5757" t="str">
            <v>13.0066.0658</v>
          </cell>
        </row>
        <row r="5758">
          <cell r="G5758" t="str">
            <v>Phẫu thuật cắt tử cung tình trạng người bệnh nặng, viêm phúc mạc nặng, kèm vỡ tạng trong tiểu khung, vỡ tử cung phức tạp</v>
          </cell>
          <cell r="H5758" t="str">
            <v>13.0009.0659</v>
          </cell>
        </row>
        <row r="5759">
          <cell r="G5759" t="str">
            <v>Phẫu thuật cắt tử cung và thắt động mạch hạ vị do chảy máu thứ phát sau phẫu thuật sản khoa</v>
          </cell>
          <cell r="H5759" t="str">
            <v>13.0010.0660</v>
          </cell>
        </row>
        <row r="5760">
          <cell r="G5760" t="str">
            <v>Cắt ung thư buồng trứng kèm cắt tử cung hoàn toàn + 2 phần phụ + mạc nối lớn</v>
          </cell>
          <cell r="H5760" t="str">
            <v>03.2728.0661</v>
          </cell>
        </row>
        <row r="5761">
          <cell r="G5761" t="str">
            <v>Cắt ung thư­ buồng trứng lan rộng</v>
          </cell>
          <cell r="H5761" t="str">
            <v>03.2723.0661</v>
          </cell>
        </row>
        <row r="5762">
          <cell r="G5762" t="str">
            <v>Cắt toàn bộ tử cung, hai phần phụ và mạc nối lớn điều trị ung thư buồng trứng</v>
          </cell>
          <cell r="H5762" t="str">
            <v>12.0297.0661</v>
          </cell>
        </row>
        <row r="5763">
          <cell r="G5763" t="str">
            <v>Cắt ung thư buồng trứng lan rộng</v>
          </cell>
          <cell r="H5763" t="str">
            <v>12.0300.0661</v>
          </cell>
        </row>
        <row r="5764">
          <cell r="G5764" t="str">
            <v>Phẫu thuật cắt ung thư­ buồng trứng + tử cung hoàn toàn + 2 phần phụ + mạc nối lớn</v>
          </cell>
          <cell r="H5764" t="str">
            <v>13.0059.0661</v>
          </cell>
        </row>
        <row r="5765">
          <cell r="G5765" t="str">
            <v>Phẫu thuật cắt vách ngăn âm đạo, mở thông âm đạo</v>
          </cell>
          <cell r="H5765" t="str">
            <v>03.2252.0662</v>
          </cell>
        </row>
        <row r="5766">
          <cell r="G5766" t="str">
            <v>Tách màng ngăn âm hộ</v>
          </cell>
          <cell r="H5766" t="str">
            <v>03.3595.0662</v>
          </cell>
        </row>
        <row r="5767">
          <cell r="G5767" t="str">
            <v>Phẫu thuật cắt vách ngăn âm đạo, mở thông âm đạo</v>
          </cell>
          <cell r="H5767" t="str">
            <v>13.0109.0662</v>
          </cell>
        </row>
        <row r="5768">
          <cell r="G5768" t="str">
            <v>Phãu thuật cắt bỏ vách ngăn âm đạo</v>
          </cell>
          <cell r="H5768" t="str">
            <v>28.0299.0662</v>
          </cell>
        </row>
        <row r="5769">
          <cell r="G5769" t="str">
            <v>Phẫu thuật chấn thương tầng sinh môn</v>
          </cell>
          <cell r="H5769" t="str">
            <v>03.2257.0663</v>
          </cell>
        </row>
        <row r="5770">
          <cell r="G5770" t="str">
            <v>Xử trí vết thương tầng sinh môn phức tạp</v>
          </cell>
          <cell r="H5770" t="str">
            <v>03.3346.0663</v>
          </cell>
        </row>
        <row r="5771">
          <cell r="G5771" t="str">
            <v>Phẫu thuật chấn thương tầng sinh môn</v>
          </cell>
          <cell r="H5771" t="str">
            <v>13.0116.0663</v>
          </cell>
        </row>
        <row r="5772">
          <cell r="G5772" t="str">
            <v>Phẫu thuật chửa ngoài tử cung thể huyết tụ thành nang</v>
          </cell>
          <cell r="H5772" t="str">
            <v>13.0093.0664</v>
          </cell>
        </row>
        <row r="5773">
          <cell r="G5773" t="str">
            <v>Phẫu thuật chửa ngoài tử cung vỡ có choáng</v>
          </cell>
          <cell r="H5773" t="str">
            <v>13.0091.0665</v>
          </cell>
        </row>
        <row r="5774">
          <cell r="G5774" t="str">
            <v>Phẫu thuật Crossen</v>
          </cell>
          <cell r="H5774" t="str">
            <v>13.0101.0666</v>
          </cell>
        </row>
        <row r="5775">
          <cell r="G5775" t="str">
            <v>Phẫu thuật TOT điều trị són tiểu</v>
          </cell>
          <cell r="H5775" t="str">
            <v>13.0134.0667</v>
          </cell>
        </row>
        <row r="5776">
          <cell r="G5776" t="str">
            <v>Phẫu thuật TVT điều trị són tiểu</v>
          </cell>
          <cell r="H5776" t="str">
            <v>13.0135.0667</v>
          </cell>
        </row>
        <row r="5777">
          <cell r="G5777" t="str">
            <v>Phẫu thuật khối viêm dính tiểu khung</v>
          </cell>
          <cell r="H5777" t="str">
            <v>13.0075.0668</v>
          </cell>
        </row>
        <row r="5778">
          <cell r="G5778" t="str">
            <v>Làm lại thành âm đạo, tầng sinh môn</v>
          </cell>
          <cell r="H5778" t="str">
            <v>03.2264.0669</v>
          </cell>
        </row>
        <row r="5779">
          <cell r="G5779" t="str">
            <v>Phẫu thuật làm lại tầng sinh môn và cơ vòng do rách phức tạp</v>
          </cell>
          <cell r="H5779" t="str">
            <v>03.2256.0669</v>
          </cell>
        </row>
        <row r="5780">
          <cell r="G5780" t="str">
            <v>Phẫu thuật tái tạo cơ vùng hậu môn kiểu overlap trong điều trị đứt cơ vùng hậu môn)</v>
          </cell>
          <cell r="H5780" t="str">
            <v>03.3356.0669</v>
          </cell>
        </row>
        <row r="5781">
          <cell r="G5781" t="str">
            <v>Phẫu thuật làm lại tầng sinh môn và cơ vòng do rách phức tạp</v>
          </cell>
          <cell r="H5781" t="str">
            <v>13.0112.0669</v>
          </cell>
        </row>
        <row r="5782">
          <cell r="G5782" t="str">
            <v>Phẫu thuật lấy thai có kèm các kỹ thuật cầm máu (thắt động mạch tử cung, mũi khâu B-lynch…)</v>
          </cell>
          <cell r="H5782" t="str">
            <v>13.0008.0670</v>
          </cell>
        </row>
        <row r="5783">
          <cell r="G5783" t="str">
            <v>Phẫu thuật lấy thai lần đầu</v>
          </cell>
          <cell r="H5783" t="str">
            <v>13.0007.0671</v>
          </cell>
        </row>
        <row r="5784">
          <cell r="G5784" t="str">
            <v>Phẫu thuật lấy thai lần hai trở lên</v>
          </cell>
          <cell r="H5784" t="str">
            <v>13.0002.0672</v>
          </cell>
        </row>
        <row r="5785">
          <cell r="G5785" t="str">
            <v>Phẫu thuật lấy thai trên người bệnh có bệnh truyền nhiễm (viêm gan nặng, HIV-AIDS, H5N1, tiêu chảy cấp...)</v>
          </cell>
          <cell r="H5785" t="str">
            <v>13.0006.0673</v>
          </cell>
        </row>
        <row r="5786">
          <cell r="G5786" t="str">
            <v>Phẫu thuật lấy thai trên người bệnh có sẹo mổ bụng cũ phức tạp</v>
          </cell>
          <cell r="H5786" t="str">
            <v>13.0003.0674</v>
          </cell>
        </row>
        <row r="5787">
          <cell r="G5787" t="str">
            <v>Phẫu thuật lấy thai do bệnh lý sản khoa (rau tiền đạo, rau bong non, tiền sản giật, sản giật...)</v>
          </cell>
          <cell r="H5787" t="str">
            <v>13.0005.0675</v>
          </cell>
        </row>
        <row r="5788">
          <cell r="G5788" t="str">
            <v>Phẫu thuật lấy thai trên người bệnh mắc bệnh toàn thân (tim, thận, gan, huyết học, nội tiết...)</v>
          </cell>
          <cell r="H5788" t="str">
            <v>13.0004.0675</v>
          </cell>
        </row>
        <row r="5789">
          <cell r="G5789" t="str">
            <v>Phẫu thuật lấy thai và cắt tử cung trong rau cài răng lược</v>
          </cell>
          <cell r="H5789" t="str">
            <v>13.0001.0676</v>
          </cell>
        </row>
        <row r="5790">
          <cell r="G5790" t="str">
            <v>Phẫu thuật Labhart</v>
          </cell>
          <cell r="H5790" t="str">
            <v>13.0104.0677</v>
          </cell>
        </row>
        <row r="5791">
          <cell r="G5791" t="str">
            <v>Phẫu thuật Lefort</v>
          </cell>
          <cell r="H5791" t="str">
            <v>13.0103.0677</v>
          </cell>
        </row>
        <row r="5792">
          <cell r="G5792" t="str">
            <v>Phẫu thuật Manchester</v>
          </cell>
          <cell r="H5792" t="str">
            <v>13.0102.0678</v>
          </cell>
        </row>
        <row r="5793">
          <cell r="G5793" t="str">
            <v>Phẫu thuật mở bụng bóc u xơ tử cung</v>
          </cell>
          <cell r="H5793" t="str">
            <v>13.0071.0679</v>
          </cell>
        </row>
        <row r="5794">
          <cell r="G5794" t="str">
            <v>Phẫu thuật mở bụng cắt góc tử cung</v>
          </cell>
          <cell r="H5794" t="str">
            <v>13.0086.0680</v>
          </cell>
        </row>
        <row r="5795">
          <cell r="G5795" t="str">
            <v>Cắt toàn bộ tử cung, đường bụng</v>
          </cell>
          <cell r="H5795" t="str">
            <v>03.2725.0681</v>
          </cell>
        </row>
        <row r="5796">
          <cell r="G5796" t="str">
            <v>Phẫu thuật mở bụng cắt tử cung hoàn toàn</v>
          </cell>
          <cell r="H5796" t="str">
            <v>03.2249.0681</v>
          </cell>
        </row>
        <row r="5797">
          <cell r="G5797" t="str">
            <v>Cắt toàn bộ tử cung, đường bụng</v>
          </cell>
          <cell r="H5797" t="str">
            <v>12.0291.0681</v>
          </cell>
        </row>
        <row r="5798">
          <cell r="G5798" t="str">
            <v>Phẫu thuật mở bụng cắt tử cung bán phần</v>
          </cell>
          <cell r="H5798" t="str">
            <v>13.0070.0681</v>
          </cell>
        </row>
        <row r="5799">
          <cell r="G5799" t="str">
            <v>Phẫu thuật mở bụng cắt tử cung hoàn toàn</v>
          </cell>
          <cell r="H5799" t="str">
            <v>13.0068.0681</v>
          </cell>
        </row>
        <row r="5800">
          <cell r="G5800" t="str">
            <v>Phẫu thuật mở bụng cắt tử cung hoàn toàn cả khối</v>
          </cell>
          <cell r="H5800" t="str">
            <v>13.0069.0681</v>
          </cell>
        </row>
        <row r="5801">
          <cell r="G5801" t="str">
            <v xml:space="preserve">Cắt tử cung hoàn toàn + 2 phần phụ + vét hạch chậu </v>
          </cell>
          <cell r="H5801" t="str">
            <v>12.0292.0682</v>
          </cell>
        </row>
        <row r="5802">
          <cell r="G5802" t="str">
            <v>Phẫu thuật mở bụng cắt tử cung hoàn toàn và vét hạch chậu</v>
          </cell>
          <cell r="H5802" t="str">
            <v>13.0056.0682</v>
          </cell>
        </row>
        <row r="5803">
          <cell r="G5803" t="str">
            <v>Cắt u nang buồng trứng</v>
          </cell>
          <cell r="H5803" t="str">
            <v>03.2730.0683</v>
          </cell>
        </row>
        <row r="5804">
          <cell r="G5804" t="str">
            <v>Cắt u nang buồng trứng</v>
          </cell>
          <cell r="H5804" t="str">
            <v>03.3391.0683</v>
          </cell>
        </row>
        <row r="5805">
          <cell r="G5805" t="str">
            <v>Cắt u nang buồng trứng và phần phụ</v>
          </cell>
          <cell r="H5805" t="str">
            <v>03.2731.0683</v>
          </cell>
        </row>
        <row r="5806">
          <cell r="G5806" t="str">
            <v>Cắt u nang buồng trứng xoắn</v>
          </cell>
          <cell r="H5806" t="str">
            <v>03.2729.0683</v>
          </cell>
        </row>
        <row r="5807">
          <cell r="G5807" t="str">
            <v>Phẫu thuật mở bụng cắt u buồng trứng hoặc cắt phần phụ</v>
          </cell>
          <cell r="H5807" t="str">
            <v>03.2732.0683</v>
          </cell>
        </row>
        <row r="5808">
          <cell r="G5808" t="str">
            <v>Cắt buồng trứng, hai bên phần phụ trong điều trị ung thư vú</v>
          </cell>
          <cell r="H5808" t="str">
            <v>12.0276.0683</v>
          </cell>
        </row>
        <row r="5809">
          <cell r="G5809" t="str">
            <v>Cắt u nang buồng trứng</v>
          </cell>
          <cell r="H5809" t="str">
            <v>12.0281.0683</v>
          </cell>
        </row>
        <row r="5810">
          <cell r="G5810" t="str">
            <v>Cắt u nang buồng trứng và phần phụ</v>
          </cell>
          <cell r="H5810" t="str">
            <v>12.0283.0683</v>
          </cell>
        </row>
        <row r="5811">
          <cell r="G5811" t="str">
            <v>Cắt u nang buồng trứng xoắn</v>
          </cell>
          <cell r="H5811" t="str">
            <v>12.0280.0683</v>
          </cell>
        </row>
        <row r="5812">
          <cell r="G5812" t="str">
            <v>Phẫu thuật mở bụng cắt u buồng trứng hoặc cắt phần phụ</v>
          </cell>
          <cell r="H5812" t="str">
            <v>12.0284.0683</v>
          </cell>
        </row>
        <row r="5813">
          <cell r="G5813" t="str">
            <v>Phẫu thuật mở bụng cắt u nang hoặc cắt buồng trứng trên người bệnh có thai</v>
          </cell>
          <cell r="H5813" t="str">
            <v>12.0299.0683</v>
          </cell>
        </row>
        <row r="5814">
          <cell r="G5814" t="str">
            <v>Phẫu thuật chửa ngoài tử cung không có choáng</v>
          </cell>
          <cell r="H5814" t="str">
            <v>13.0092.0683</v>
          </cell>
        </row>
        <row r="5815">
          <cell r="G5815" t="str">
            <v>Phẫu thuật mở bụng cắt u buồng trứng hoặc cắt phần phụ</v>
          </cell>
          <cell r="H5815" t="str">
            <v>13.0072.0683</v>
          </cell>
        </row>
        <row r="5816">
          <cell r="G5816" t="str">
            <v>Phẫu thuật mở bụng tạo hình vòi trứng, nối lại vòi trứng</v>
          </cell>
          <cell r="H5816" t="str">
            <v>13.0095.0684</v>
          </cell>
        </row>
        <row r="5817">
          <cell r="G5817" t="str">
            <v>Phẫu thuật mở bụng thăm dò, xử trí bệnh lý phụ khoa</v>
          </cell>
          <cell r="H5817" t="str">
            <v>03.2248.0685</v>
          </cell>
        </row>
        <row r="5818">
          <cell r="G5818" t="str">
            <v>Phẫu thuật mở bụng thăm dò, xử trí bệnh lý phụ khoa</v>
          </cell>
          <cell r="H5818" t="str">
            <v>13.0132.0685</v>
          </cell>
        </row>
        <row r="5819">
          <cell r="G5819" t="str">
            <v>Phẫu thuật điều trị viêm phúc mạc tiên phát</v>
          </cell>
          <cell r="H5819" t="str">
            <v>03.3386.0686</v>
          </cell>
        </row>
        <row r="5820">
          <cell r="G5820" t="str">
            <v>Phẫu thuật mở bụng xử trí viêm phúc mạc tiểu khung, viêm phần phụ, ứ mủ vòi trứng</v>
          </cell>
          <cell r="H5820" t="str">
            <v>03.2254.0686</v>
          </cell>
        </row>
        <row r="5821">
          <cell r="G5821" t="str">
            <v>Phẫu thuật viêm phúc mạc ruột thừa</v>
          </cell>
          <cell r="H5821" t="str">
            <v>03.3328.0686</v>
          </cell>
        </row>
        <row r="5822">
          <cell r="G5822" t="str">
            <v>Phẫu thuật mở bụng xử trí viêm phúc mạc tiểu khung, viêm phần phụ, ứ mủ vòi trứng</v>
          </cell>
          <cell r="H5822" t="str">
            <v>13.0074.0686</v>
          </cell>
        </row>
        <row r="5823">
          <cell r="G5823" t="str">
            <v>Phẫu thuật nội soi bóc u xơ tử cung</v>
          </cell>
          <cell r="H5823" t="str">
            <v>13.0065.0687</v>
          </cell>
        </row>
        <row r="5824">
          <cell r="G5824" t="str">
            <v>Phẫu thuật nội soi cắt góc tử cung</v>
          </cell>
          <cell r="H5824" t="str">
            <v>13.0085.0687</v>
          </cell>
        </row>
        <row r="5825">
          <cell r="G5825" t="str">
            <v>Phẫu thuật nội soi bóc u xơ tử cung</v>
          </cell>
          <cell r="H5825" t="str">
            <v>27.0421.0687</v>
          </cell>
        </row>
        <row r="5826">
          <cell r="G5826" t="str">
            <v>Phẫu thuật nội soi buồng tử cung cắt nhân xơ tử cung dưới niêm mạc</v>
          </cell>
          <cell r="H5826" t="str">
            <v>13.0121.0688</v>
          </cell>
        </row>
        <row r="5827">
          <cell r="G5827" t="str">
            <v>Phẫu thuật nội soi buồng tử cung cắt polyp buồng tử cung</v>
          </cell>
          <cell r="H5827" t="str">
            <v>13.0122.0688</v>
          </cell>
        </row>
        <row r="5828">
          <cell r="G5828" t="str">
            <v>Phẫu thuật nội soi buồng tử cung cắt vách ngăn tử cung</v>
          </cell>
          <cell r="H5828" t="str">
            <v>13.0125.0688</v>
          </cell>
        </row>
        <row r="5829">
          <cell r="G5829" t="str">
            <v>Phẫu thuật nội soi buồng tử cung lấy dị vật buồng tử cung</v>
          </cell>
          <cell r="H5829" t="str">
            <v>13.0126.0688</v>
          </cell>
        </row>
        <row r="5830">
          <cell r="G5830" t="str">
            <v>Phẫu thuật nội soi buồng tử cung tách dính buồng tử cung</v>
          </cell>
          <cell r="H5830" t="str">
            <v>13.0124.0688</v>
          </cell>
        </row>
        <row r="5831">
          <cell r="G5831" t="str">
            <v>Phẫu thuật nội soi buồng tử cung cắt dính buồng tử cung</v>
          </cell>
          <cell r="H5831" t="str">
            <v>27.0424.0688</v>
          </cell>
        </row>
        <row r="5832">
          <cell r="G5832" t="str">
            <v>Phẫu thuật nội soi buồng tử cung cắt polyp</v>
          </cell>
          <cell r="H5832" t="str">
            <v>27.0422.0688</v>
          </cell>
        </row>
        <row r="5833">
          <cell r="G5833" t="str">
            <v>Phẫu thuật nội soi buồng tử cung cắt u xơ</v>
          </cell>
          <cell r="H5833" t="str">
            <v>27.0423.0688</v>
          </cell>
        </row>
        <row r="5834">
          <cell r="G5834" t="str">
            <v>Phẫu thuật nội soi buồng tử cung cắt vách ngăn</v>
          </cell>
          <cell r="H5834" t="str">
            <v>27.0425.0688</v>
          </cell>
        </row>
        <row r="5835">
          <cell r="G5835" t="str">
            <v>Phẫu thuật nội soi bóc u lạc nội mạc buồng trứng</v>
          </cell>
          <cell r="H5835" t="str">
            <v>03.4136.0689</v>
          </cell>
        </row>
        <row r="5836">
          <cell r="G5836" t="str">
            <v>Phẫu thuật nội soi cắt phần phụ</v>
          </cell>
          <cell r="H5836" t="str">
            <v>03.4137.0689</v>
          </cell>
        </row>
        <row r="5837">
          <cell r="G5837" t="str">
            <v>Phẫu thuật nội soi cắt u buồng trứng và phần phụ</v>
          </cell>
          <cell r="H5837" t="str">
            <v>03.4141.0689</v>
          </cell>
        </row>
        <row r="5838">
          <cell r="G5838" t="str">
            <v>Phẫu thuật nội soi cắt u nang buồng trứng</v>
          </cell>
          <cell r="H5838" t="str">
            <v>03.4140.0689</v>
          </cell>
        </row>
        <row r="5839">
          <cell r="G5839" t="str">
            <v>Phẫu thuật nội soi điều trị buồng trứng bị xoắn</v>
          </cell>
          <cell r="H5839" t="str">
            <v>03.4139.0689</v>
          </cell>
        </row>
        <row r="5840">
          <cell r="G5840" t="str">
            <v>Phẫu thuật nội soi bóc u lạc nội mạc tử cung</v>
          </cell>
          <cell r="H5840" t="str">
            <v>13.0077.0689</v>
          </cell>
        </row>
        <row r="5841">
          <cell r="G5841" t="str">
            <v>Phẫu thuật nội soi cắt phần phụ</v>
          </cell>
          <cell r="H5841" t="str">
            <v>13.0076.0689</v>
          </cell>
        </row>
        <row r="5842">
          <cell r="G5842" t="str">
            <v>Phẫu thuật nội soi cắt u buồng trứng và phần phụ</v>
          </cell>
          <cell r="H5842" t="str">
            <v>13.0083.0689</v>
          </cell>
        </row>
        <row r="5843">
          <cell r="G5843" t="str">
            <v>Phẫu thuật nội soi cắt u nang buồng trứng kèm triệt sản</v>
          </cell>
          <cell r="H5843" t="str">
            <v>13.0082.0689</v>
          </cell>
        </row>
        <row r="5844">
          <cell r="G5844" t="str">
            <v>Phẫu thuật nội soi cắt u nang buồng trứng xoắn</v>
          </cell>
          <cell r="H5844" t="str">
            <v>13.0080.0689</v>
          </cell>
        </row>
        <row r="5845">
          <cell r="G5845" t="str">
            <v>Phẫu thuật nội soi cắt u nang buồng trứng, nang cạnh vòi tử cung</v>
          </cell>
          <cell r="H5845" t="str">
            <v>13.0081.0689</v>
          </cell>
        </row>
        <row r="5846">
          <cell r="G5846" t="str">
            <v>Phẫu thuật nội soi cắt u nang hoặc cắt buồng trứng trên người bệnh có thai</v>
          </cell>
          <cell r="H5846" t="str">
            <v>13.0079.0689</v>
          </cell>
        </row>
        <row r="5847">
          <cell r="G5847" t="str">
            <v>Phẫu thuật nội soi thai ngoài tử cung chưa vỡ</v>
          </cell>
          <cell r="H5847" t="str">
            <v>13.0090.0689</v>
          </cell>
        </row>
        <row r="5848">
          <cell r="G5848" t="str">
            <v>Phẫu thuật nội soi thai ngoài tử cung thể huyết tụ thành nang</v>
          </cell>
          <cell r="H5848" t="str">
            <v>13.0087.0689</v>
          </cell>
        </row>
        <row r="5849">
          <cell r="G5849" t="str">
            <v>Phẫu thuật nội soi thai ngoài tử cung vỡ</v>
          </cell>
          <cell r="H5849" t="str">
            <v>13.0088.0689</v>
          </cell>
        </row>
        <row r="5850">
          <cell r="G5850" t="str">
            <v>Cắt u buồng trứng qua nội soi</v>
          </cell>
          <cell r="H5850" t="str">
            <v>27.0433.0689</v>
          </cell>
        </row>
        <row r="5851">
          <cell r="G5851" t="str">
            <v>Phẫu thuật nội soi cắt góc buồng trứng</v>
          </cell>
          <cell r="H5851" t="str">
            <v>27.0431.0689</v>
          </cell>
        </row>
        <row r="5852">
          <cell r="G5852" t="str">
            <v>Phẫu thuật nội soi cắt tử cung hoàn toàn để lại 2 phần phụ</v>
          </cell>
          <cell r="H5852" t="str">
            <v>27.0427.0689</v>
          </cell>
        </row>
        <row r="5853">
          <cell r="G5853" t="str">
            <v>Phẫu thuật nội soi u buồng trứng trên người bệnh có thai</v>
          </cell>
          <cell r="H5853" t="str">
            <v>27.0432.0689</v>
          </cell>
        </row>
        <row r="5854">
          <cell r="G5854" t="str">
            <v>Phẫu thuật nội soi u nang buồng trứng</v>
          </cell>
          <cell r="H5854" t="str">
            <v>27.0434.0689</v>
          </cell>
        </row>
        <row r="5855">
          <cell r="G5855" t="str">
            <v>Phẫu thuật nội soi cắt tử cung bán phần</v>
          </cell>
          <cell r="H5855" t="str">
            <v>03.4134.0690</v>
          </cell>
        </row>
        <row r="5856">
          <cell r="G5856" t="str">
            <v>Phẫu thuật nội soi cắt tử cung toàn phần</v>
          </cell>
          <cell r="H5856" t="str">
            <v>03.4135.0690</v>
          </cell>
        </row>
        <row r="5857">
          <cell r="G5857" t="str">
            <v>Phẫu thuật nội soi cắt tử cung bán phần</v>
          </cell>
          <cell r="H5857" t="str">
            <v>13.0064.0690</v>
          </cell>
        </row>
        <row r="5858">
          <cell r="G5858" t="str">
            <v>Phẫu thuật nội soi cắt tử cung hoàn toàn</v>
          </cell>
          <cell r="H5858" t="str">
            <v>13.0063.0690</v>
          </cell>
        </row>
        <row r="5859">
          <cell r="G5859" t="str">
            <v>Cắt u buồng trứng + tử cung qua nội soi</v>
          </cell>
          <cell r="H5859" t="str">
            <v>27.0436.0690</v>
          </cell>
        </row>
        <row r="5860">
          <cell r="G5860" t="str">
            <v>Phẫu thuật nội soi cắt góc tử cung ở người bệnh GEU</v>
          </cell>
          <cell r="H5860" t="str">
            <v>27.0429.0690</v>
          </cell>
        </row>
        <row r="5861">
          <cell r="G5861" t="str">
            <v>Phẫu thuật nội soi cắt tử cung hoàn toàn + cắt 2 phần phụ</v>
          </cell>
          <cell r="H5861" t="str">
            <v>27.0428.0690</v>
          </cell>
        </row>
        <row r="5862">
          <cell r="G5862" t="str">
            <v>Phẫu thuật nội soi cắt tử cung vét hạch tiểu khung</v>
          </cell>
          <cell r="H5862" t="str">
            <v>27.0426.0690</v>
          </cell>
        </row>
        <row r="5863">
          <cell r="G5863" t="str">
            <v>Phẫu thuật nội soi cắt tử cung hoàn toàn + 2 phần phụ + vét hạch chậu 2 bên</v>
          </cell>
          <cell r="H5863" t="str">
            <v>03.4131.0691</v>
          </cell>
        </row>
        <row r="5864">
          <cell r="G5864" t="str">
            <v>Phẫu thuật nội soi cắt tử cung hoàn toàn và vét hạch chậu 2 bên</v>
          </cell>
          <cell r="H5864" t="str">
            <v>03.4123.0691</v>
          </cell>
        </row>
        <row r="5865">
          <cell r="G5865" t="str">
            <v>Phẫu thuật nội soi cắt tử cung hoàn toàn và vét hạch chậu</v>
          </cell>
          <cell r="H5865" t="str">
            <v>13.0055.0691</v>
          </cell>
        </row>
        <row r="5866">
          <cell r="G5866" t="str">
            <v>Cắt ung thư buồng trứng kèm cắt toàn bộ tử cung và mạc nối lớn</v>
          </cell>
          <cell r="H5866" t="str">
            <v>03.2727.0692</v>
          </cell>
        </row>
        <row r="5867">
          <cell r="G5867" t="str">
            <v>Phẫu thuật nội soi cắt ung thư buồng trứng kèm cắt tử cung hoàn toàn + 2 phần phụ + mạc nối lớn</v>
          </cell>
          <cell r="H5867" t="str">
            <v>03.4132.0692</v>
          </cell>
        </row>
        <row r="5868">
          <cell r="G5868" t="str">
            <v>Phẫu thuật nội soi cắt ung thư buồng trứng kèm cắt tử cung hoàn toàn + 2 phần phụ + mạc nối lớn</v>
          </cell>
          <cell r="H5868" t="str">
            <v>13.0058.0692</v>
          </cell>
        </row>
        <row r="5869">
          <cell r="G5869" t="str">
            <v>Phẫu thuật nội soi điều trị vô sinh (soi buồng tử cung + nội soi ổ bụng)</v>
          </cell>
          <cell r="H5869" t="str">
            <v>13.0097.0693</v>
          </cell>
        </row>
        <row r="5870">
          <cell r="G5870" t="str">
            <v>Phẫu thuật nội soi khâu lỗ thủng tử cung</v>
          </cell>
          <cell r="H5870" t="str">
            <v>13.0133.0694</v>
          </cell>
        </row>
        <row r="5871">
          <cell r="G5871" t="str">
            <v>Phẫu thuật nội soi lấy dụng cụ tử cung trong ổ bụng</v>
          </cell>
          <cell r="H5871" t="str">
            <v>13.0221.0695</v>
          </cell>
        </row>
        <row r="5872">
          <cell r="G5872" t="str">
            <v>Phẫu thuật nội soi ổ bụng lấy dụng cụ tránh thai</v>
          </cell>
          <cell r="H5872" t="str">
            <v>27.0413.0695</v>
          </cell>
        </row>
        <row r="5873">
          <cell r="G5873" t="str">
            <v>Phẫu thuật nội soi ổ bụng chẩn đoán + tiêm MTX tại chỗ điều trị thai ngoài tử cung</v>
          </cell>
          <cell r="H5873" t="str">
            <v>13.0089.0696</v>
          </cell>
        </row>
        <row r="5874">
          <cell r="G5874" t="str">
            <v>Nội soi chẩn đoán + tiêm MTX tại chỗ GEU</v>
          </cell>
          <cell r="H5874" t="str">
            <v>20.0104.0696</v>
          </cell>
        </row>
        <row r="5875">
          <cell r="G5875" t="str">
            <v>Phẫu thuật nội soi ổ bụng chẩn đoán các bệnh lý phụ khoa</v>
          </cell>
          <cell r="H5875" t="str">
            <v>13.0131.0697</v>
          </cell>
        </row>
        <row r="5876">
          <cell r="G5876" t="str">
            <v>Phẫu thuật nội soi ổ bụng chẩn đoán trong phụ khoa</v>
          </cell>
          <cell r="H5876" t="str">
            <v>27.0417.0697</v>
          </cell>
        </row>
        <row r="5877">
          <cell r="G5877" t="str">
            <v>Phẫu thuật nội soi sa sinh dục nữ</v>
          </cell>
          <cell r="H5877" t="str">
            <v>13.0099.0698</v>
          </cell>
        </row>
        <row r="5878">
          <cell r="G5878" t="str">
            <v>Phẫu thuật nội soi điều trị sa sinh dục</v>
          </cell>
          <cell r="H5878" t="str">
            <v>27.0430.0698</v>
          </cell>
        </row>
        <row r="5879">
          <cell r="G5879" t="str">
            <v>Phẫu thuật nội soi treo buồng trứng</v>
          </cell>
          <cell r="H5879" t="str">
            <v>13.0078.0699</v>
          </cell>
        </row>
        <row r="5880">
          <cell r="G5880" t="str">
            <v>Phẫu thuật nội soi triệt sản nữ</v>
          </cell>
          <cell r="H5880" t="str">
            <v>13.0223.0700</v>
          </cell>
        </row>
        <row r="5881">
          <cell r="G5881" t="str">
            <v>Phẫu thuật nội soi vét hạch tiểu khung</v>
          </cell>
          <cell r="H5881" t="str">
            <v>03.4124.0701</v>
          </cell>
        </row>
        <row r="5882">
          <cell r="G5882" t="str">
            <v>Phẫu thuật nội soi vét hạch tiểu khung</v>
          </cell>
          <cell r="H5882" t="str">
            <v>13.0057.0701</v>
          </cell>
        </row>
        <row r="5883">
          <cell r="G5883" t="str">
            <v>Phẫu thuật vét hạch tiểu khung qua nội soi</v>
          </cell>
          <cell r="H5883" t="str">
            <v>27.0420.0701</v>
          </cell>
        </row>
        <row r="5884">
          <cell r="G5884" t="str">
            <v>Phẫu thuật nội soi xử trí viêm phúc mạc tiểu khung, viêm phần phụ, ứ mủ vòi trứng</v>
          </cell>
          <cell r="H5884" t="str">
            <v>03.4133.0702</v>
          </cell>
        </row>
        <row r="5885">
          <cell r="G5885" t="str">
            <v>Phẫu thuật nội soi xử trí viêm phúc mạc tiểu khung, viêm phần phụ, ứ mủ vòi trứng</v>
          </cell>
          <cell r="H5885" t="str">
            <v>13.0073.0702</v>
          </cell>
        </row>
        <row r="5886">
          <cell r="G5886" t="str">
            <v>Phẫu thuật nội soi viêm phần phụ</v>
          </cell>
          <cell r="H5886" t="str">
            <v>27.0419.0702</v>
          </cell>
        </row>
        <row r="5887">
          <cell r="G5887" t="str">
            <v>Phẫu thuật nội soi xử lý viêm phúc mạc tiểu khung</v>
          </cell>
          <cell r="H5887" t="str">
            <v>27.0412.0702</v>
          </cell>
        </row>
        <row r="5888">
          <cell r="G5888" t="str">
            <v>Phẫu thuật Second Look trong ung thư buồng trứng</v>
          </cell>
          <cell r="H5888" t="str">
            <v>03.2724.0703</v>
          </cell>
        </row>
        <row r="5889">
          <cell r="G5889" t="str">
            <v>Phẫu thuật second-look trong ung thư buồng trứng</v>
          </cell>
          <cell r="H5889" t="str">
            <v>12.0301.0703</v>
          </cell>
        </row>
        <row r="5890">
          <cell r="G5890" t="str">
            <v>Phẫu thuật second-look trong ung thư buồng trứng</v>
          </cell>
          <cell r="H5890" t="str">
            <v>13.0060.0703</v>
          </cell>
        </row>
        <row r="5891">
          <cell r="G5891" t="str">
            <v>Phẫu thuật tạo hình âm đạo (nội soi kết hợp đường dưới)</v>
          </cell>
          <cell r="H5891" t="str">
            <v>03.2250.0704</v>
          </cell>
        </row>
        <row r="5892">
          <cell r="G5892" t="str">
            <v>Phẫu thuật tạo hình âm đạo (nội soi kết hợp đường dưới)</v>
          </cell>
          <cell r="H5892" t="str">
            <v>13.0107.0704</v>
          </cell>
        </row>
        <row r="5893">
          <cell r="G5893" t="str">
            <v>Phẫu thuật tạo hình âm đạo do dị dạng (đường dưới)</v>
          </cell>
          <cell r="H5893" t="str">
            <v>03.2251.0705</v>
          </cell>
        </row>
        <row r="5894">
          <cell r="G5894" t="str">
            <v>Tạo hình âm đạo</v>
          </cell>
          <cell r="H5894" t="str">
            <v>03.3556.0705</v>
          </cell>
        </row>
        <row r="5895">
          <cell r="G5895" t="str">
            <v>Tạo hình âm đạo bằng ruột</v>
          </cell>
          <cell r="H5895" t="str">
            <v>03.3566.0705</v>
          </cell>
        </row>
        <row r="5896">
          <cell r="G5896" t="str">
            <v>Tạo hình âm đạo, ghép da trên khuôn nong</v>
          </cell>
          <cell r="H5896" t="str">
            <v>03.3559.0705</v>
          </cell>
        </row>
        <row r="5897">
          <cell r="G5897" t="str">
            <v>Phẫu thuật tạo hình âm đạo do dị dạng (đường dưới)</v>
          </cell>
          <cell r="H5897" t="str">
            <v>13.0108.0705</v>
          </cell>
        </row>
        <row r="5898">
          <cell r="G5898" t="str">
            <v>Phẫu thuật tạo hình âm đạo trong lưỡng giới</v>
          </cell>
          <cell r="H5898" t="str">
            <v>28.0312.0705</v>
          </cell>
        </row>
        <row r="5899">
          <cell r="G5899" t="str">
            <v>Phẫu thuật tạo hình tử cung (Strassman, Jones)</v>
          </cell>
          <cell r="H5899" t="str">
            <v>13.0106.0706</v>
          </cell>
        </row>
        <row r="5900">
          <cell r="G5900" t="str">
            <v>Phẫu thuật thắt động mạch hạ vị trong cấp cứu sản phụ khoa</v>
          </cell>
          <cell r="H5900" t="str">
            <v>13.0011.0707</v>
          </cell>
        </row>
        <row r="5901">
          <cell r="G5901" t="str">
            <v>Phẫu thuật thắt động mạch tử cung trong cấp cứu sản phụ khoa</v>
          </cell>
          <cell r="H5901" t="str">
            <v>13.0012.0708</v>
          </cell>
        </row>
        <row r="5902">
          <cell r="G5902" t="str">
            <v>Phẫu thuật treo bàng quang và trực tràng sau mổ sa sinh dục</v>
          </cell>
          <cell r="H5902" t="str">
            <v>13.0098.0709</v>
          </cell>
        </row>
        <row r="5903">
          <cell r="G5903" t="str">
            <v>Phẫu thuật treo thận</v>
          </cell>
          <cell r="H5903" t="str">
            <v>10.0305.0710</v>
          </cell>
        </row>
        <row r="5904">
          <cell r="G5904" t="str">
            <v>Phẫu thuật treo tử cung</v>
          </cell>
          <cell r="H5904" t="str">
            <v>13.0105.0710</v>
          </cell>
        </row>
        <row r="5905">
          <cell r="G5905" t="str">
            <v>Phẫu thuật Wertheim-Meig điều trị ung thư ­ cổ tử cung</v>
          </cell>
          <cell r="H5905" t="str">
            <v>12.0293.0711</v>
          </cell>
        </row>
        <row r="5906">
          <cell r="G5906" t="str">
            <v>Phẫu thuật Wertheim (cắt tử cung tận gốc + vét hạch)</v>
          </cell>
          <cell r="H5906" t="str">
            <v>13.0062.0711</v>
          </cell>
        </row>
        <row r="5907">
          <cell r="G5907" t="str">
            <v>Sinh thiết cổ tử cung, âm hộ, âm đạo</v>
          </cell>
          <cell r="H5907" t="str">
            <v>13.0154.0712</v>
          </cell>
        </row>
        <row r="5908">
          <cell r="G5908" t="str">
            <v>Sinh thiết gai rau</v>
          </cell>
          <cell r="H5908" t="str">
            <v>13.0043.0713</v>
          </cell>
        </row>
        <row r="5909">
          <cell r="G5909" t="str">
            <v>Sinh thiết hạch gác cửa trong ung thư vú</v>
          </cell>
          <cell r="H5909" t="str">
            <v>12.0277.0714</v>
          </cell>
        </row>
        <row r="5910">
          <cell r="G5910" t="str">
            <v>Sinh thiết hạch gác (cửa) trong ung thư vú</v>
          </cell>
          <cell r="H5910" t="str">
            <v>13.0173.0714</v>
          </cell>
        </row>
        <row r="5911">
          <cell r="G5911" t="str">
            <v>Soi cổ tử cung</v>
          </cell>
          <cell r="H5911" t="str">
            <v>13.0166.0715</v>
          </cell>
        </row>
        <row r="5912">
          <cell r="G5912" t="str">
            <v>Soi ối</v>
          </cell>
          <cell r="H5912" t="str">
            <v>13.0029.0716</v>
          </cell>
        </row>
        <row r="5913">
          <cell r="G5913" t="str">
            <v>Thủ thuật LEEP (cắt cổ tử cung bằng vòng nhiệt điện)</v>
          </cell>
          <cell r="H5913" t="str">
            <v>13.0142.0717</v>
          </cell>
        </row>
        <row r="5914">
          <cell r="G5914" t="str">
            <v>Tiêm hóa chất vào nhân ung thư nguyên bào nuôi</v>
          </cell>
          <cell r="H5914" t="str">
            <v>03.2798.0718</v>
          </cell>
        </row>
        <row r="5915">
          <cell r="G5915" t="str">
            <v>Tiêm hóa chất vào nhân ung thư nguyên bào nuôi</v>
          </cell>
          <cell r="H5915" t="str">
            <v>12.0374.0718</v>
          </cell>
        </row>
        <row r="5916">
          <cell r="G5916" t="str">
            <v>Tiêm hóa chất tại chỗ điều trị chửa ở cổ tử cung</v>
          </cell>
          <cell r="H5916" t="str">
            <v>13.0138.0718</v>
          </cell>
        </row>
        <row r="5917">
          <cell r="G5917" t="str">
            <v>Tiêm nhân Chorio</v>
          </cell>
          <cell r="H5917" t="str">
            <v>13.0139.0719</v>
          </cell>
        </row>
        <row r="5918">
          <cell r="G5918" t="str">
            <v>Vi phẫu thuật tạo hình vòi trứng, nối lại vòi trứng</v>
          </cell>
          <cell r="H5918" t="str">
            <v>13.0096.0720</v>
          </cell>
        </row>
        <row r="5919">
          <cell r="G5919" t="str">
            <v>Thủ thuật xoắn polyp cổ tử cung, âm đạo</v>
          </cell>
          <cell r="H5919" t="str">
            <v>13.0144.0721</v>
          </cell>
        </row>
        <row r="5920">
          <cell r="G5920" t="str">
            <v>Làm lại thành âm đạo, tầng sinh môn</v>
          </cell>
          <cell r="H5920" t="str">
            <v>13.0150.0724</v>
          </cell>
        </row>
        <row r="5921">
          <cell r="G5921" t="str">
            <v>Nội soi buồng tử cung tách dính buồng tử cung</v>
          </cell>
          <cell r="H5921" t="str">
            <v>20.0102.0724</v>
          </cell>
        </row>
        <row r="5922">
          <cell r="G5922" t="str">
            <v>Phá thai người bệnh có sẹo mổ lấy thai cũ</v>
          </cell>
          <cell r="H5922" t="str">
            <v>13.0235.0727</v>
          </cell>
        </row>
        <row r="5923">
          <cell r="G5923" t="str">
            <v>Thay máu sơ sinh</v>
          </cell>
          <cell r="H5923" t="str">
            <v>13.0178.0727</v>
          </cell>
        </row>
        <row r="5924">
          <cell r="G5924" t="str">
            <v>Thủ thuật cặp, kéo cổ tử cung xử trí băng huyết sau đẻ, sau sảy, sau nạo (*)</v>
          </cell>
          <cell r="H5924" t="str">
            <v>13.0031.0727</v>
          </cell>
        </row>
        <row r="5925">
          <cell r="G5925" t="str">
            <v>Bơm rửa lệ đạo</v>
          </cell>
          <cell r="H5925" t="str">
            <v>03.1692.0730</v>
          </cell>
        </row>
        <row r="5926">
          <cell r="G5926" t="str">
            <v>Bơm rửa lệ đạo</v>
          </cell>
          <cell r="H5926" t="str">
            <v>14.0206.0730</v>
          </cell>
        </row>
        <row r="5927">
          <cell r="G5927" t="str">
            <v>Cắt bè có sử dụng thuốc chống chuyển hóa: Áp hoặc tiêm 5FU</v>
          </cell>
          <cell r="H5927" t="str">
            <v>03.1632.0731</v>
          </cell>
        </row>
        <row r="5928">
          <cell r="G5928" t="str">
            <v>Cắt bè có sử dụng thuốc chống chuyển hoa: Áp mytomycin C</v>
          </cell>
          <cell r="H5928" t="str">
            <v>03.1633.0731</v>
          </cell>
        </row>
        <row r="5929">
          <cell r="G5929" t="str">
            <v>Cắt bè sử dụng thuốc chống chuyển hóa hoặc chất antiVEGF</v>
          </cell>
          <cell r="H5929" t="str">
            <v>14.0147.0731</v>
          </cell>
        </row>
        <row r="5930">
          <cell r="G5930" t="str">
            <v>Cắt bỏ túi lệ</v>
          </cell>
          <cell r="H5930" t="str">
            <v>03.1656.0732</v>
          </cell>
        </row>
        <row r="5931">
          <cell r="G5931" t="str">
            <v>Cắt bỏ túi lệ</v>
          </cell>
          <cell r="H5931" t="str">
            <v>14.0164.0732</v>
          </cell>
        </row>
        <row r="5932">
          <cell r="G5932" t="str">
            <v>Cắt dịch kính + laser nội nhãn</v>
          </cell>
          <cell r="H5932" t="str">
            <v>03.1535.0733</v>
          </cell>
        </row>
        <row r="5933">
          <cell r="G5933" t="str">
            <v>Cắt dịch kính + laser nội nhãn + lấy dị vật nội nhãn</v>
          </cell>
          <cell r="H5933" t="str">
            <v>03.1538.0733</v>
          </cell>
        </row>
        <row r="5934">
          <cell r="G5934" t="str">
            <v>Lấy ấu trùng sán trong buồng dịch kính</v>
          </cell>
          <cell r="H5934" t="str">
            <v>03.1539.0733</v>
          </cell>
        </row>
        <row r="5935">
          <cell r="G5935" t="str">
            <v>Phẫu thuật chỉnh, xoay, lấy IOL ± cắt DK</v>
          </cell>
          <cell r="H5935" t="str">
            <v>03.1564.0733</v>
          </cell>
        </row>
        <row r="5936">
          <cell r="G5936" t="str">
            <v>Cắt dịch kính + laser nội nhãn + lấy dị vật nội nhãn</v>
          </cell>
          <cell r="H5936" t="str">
            <v>14.0017.0733</v>
          </cell>
        </row>
        <row r="5937">
          <cell r="G5937" t="str">
            <v>Cắt dịch kính có hoặc không laser nội nhãn</v>
          </cell>
          <cell r="H5937" t="str">
            <v>14.0014.0733</v>
          </cell>
        </row>
        <row r="5938">
          <cell r="G5938" t="str">
            <v>Cắt dịch kính điều trị tổ chức hóa dịch kính</v>
          </cell>
          <cell r="H5938" t="str">
            <v>14.0020.0733</v>
          </cell>
        </row>
        <row r="5939">
          <cell r="G5939" t="str">
            <v>Cắt dịch kính điều trị tồn lưu dịch kính nguyên thủy</v>
          </cell>
          <cell r="H5939" t="str">
            <v>14.0021.0733</v>
          </cell>
        </row>
        <row r="5940">
          <cell r="G5940" t="str">
            <v>Cắt dịch kính điều trị viêm mủ nội nhãn</v>
          </cell>
          <cell r="H5940" t="str">
            <v>14.0019.0733</v>
          </cell>
        </row>
        <row r="5941">
          <cell r="G5941" t="str">
            <v>Cắt dịch kính lấy ấu trùng sán trong buồng dịch kính</v>
          </cell>
          <cell r="H5941" t="str">
            <v>14.0018.0733</v>
          </cell>
        </row>
        <row r="5942">
          <cell r="G5942" t="str">
            <v>Lấy dị vật nội nhãn bằng nam châm</v>
          </cell>
          <cell r="H5942" t="str">
            <v>14.0074.0733</v>
          </cell>
        </row>
        <row r="5943">
          <cell r="G5943" t="str">
            <v>Phẫu thuật cố định IOL thì hai + cắt dịch kính</v>
          </cell>
          <cell r="H5943" t="str">
            <v>14.0049.0733</v>
          </cell>
        </row>
        <row r="5944">
          <cell r="G5944" t="str">
            <v>Điều trị glôcôm bằng laser mống mắt chu biên</v>
          </cell>
          <cell r="H5944" t="str">
            <v>03.1546.0735</v>
          </cell>
        </row>
        <row r="5945">
          <cell r="G5945" t="str">
            <v>Cắt chỉ bằng laser</v>
          </cell>
          <cell r="H5945" t="str">
            <v>14.0052.0735</v>
          </cell>
        </row>
        <row r="5946">
          <cell r="G5946" t="str">
            <v>Điều trị glôcôm bằng laser mống mắt chu biên</v>
          </cell>
          <cell r="H5946" t="str">
            <v>14.0025.0735</v>
          </cell>
        </row>
        <row r="5947">
          <cell r="G5947" t="str">
            <v>Điều trị glôcôm bằng tạo hình mống mắt (Iridoplasty)</v>
          </cell>
          <cell r="H5947" t="str">
            <v>14.0026.0735</v>
          </cell>
        </row>
        <row r="5948">
          <cell r="G5948" t="str">
            <v>Điều trị glôcôm bằng tạo hình vùng bè (Trabeculoplasty)</v>
          </cell>
          <cell r="H5948" t="str">
            <v>14.0027.0735</v>
          </cell>
        </row>
        <row r="5949">
          <cell r="G5949" t="str">
            <v>Cắt u kết mạc có hoặc không u giác mạc không ghép</v>
          </cell>
          <cell r="H5949" t="str">
            <v>14.0088.0736</v>
          </cell>
        </row>
        <row r="5950">
          <cell r="G5950" t="str">
            <v>Cắt u kết mạc, giác mạc có ghép kết mạc, màng ối hoặc giác mạc</v>
          </cell>
          <cell r="H5950" t="str">
            <v>14.0089.0736</v>
          </cell>
        </row>
        <row r="5951">
          <cell r="G5951" t="str">
            <v>Cắt u kết mạc không vá</v>
          </cell>
          <cell r="H5951" t="str">
            <v>03.2549.0737</v>
          </cell>
        </row>
        <row r="5952">
          <cell r="G5952" t="str">
            <v>Cắt u kết mạc, giác mạc không vá</v>
          </cell>
          <cell r="H5952" t="str">
            <v>03.2548.0737</v>
          </cell>
        </row>
        <row r="5953">
          <cell r="G5953" t="str">
            <v>Cắt u kết mạc không vá</v>
          </cell>
          <cell r="H5953" t="str">
            <v>12.0107.0737</v>
          </cell>
        </row>
        <row r="5954">
          <cell r="G5954" t="str">
            <v>Cắt bỏ chắp có bọc</v>
          </cell>
          <cell r="H5954" t="str">
            <v>03.1659.0738</v>
          </cell>
        </row>
        <row r="5955">
          <cell r="G5955" t="str">
            <v>Trích chắp, lẹo, trích áp xe mi, kết mạc</v>
          </cell>
          <cell r="H5955" t="str">
            <v>03.1693.0738</v>
          </cell>
        </row>
        <row r="5956">
          <cell r="G5956" t="str">
            <v>Cắt bỏ chắp có bọc</v>
          </cell>
          <cell r="H5956" t="str">
            <v>14.0167.0738</v>
          </cell>
        </row>
        <row r="5957">
          <cell r="G5957" t="str">
            <v>Trích chắp, lẹo, nang lông mi; trích áp xe mi, kết mạc</v>
          </cell>
          <cell r="H5957" t="str">
            <v>14.0207.0738</v>
          </cell>
        </row>
        <row r="5958">
          <cell r="G5958" t="str">
            <v>Trích dẫn lưu túi lệ</v>
          </cell>
          <cell r="H5958" t="str">
            <v>14.0169.0738</v>
          </cell>
        </row>
        <row r="5959">
          <cell r="G5959" t="str">
            <v>Trích mủ mắt</v>
          </cell>
          <cell r="H5959" t="str">
            <v>03.1591.0739</v>
          </cell>
        </row>
        <row r="5960">
          <cell r="G5960" t="str">
            <v>Trích mủ mắt</v>
          </cell>
          <cell r="H5960" t="str">
            <v>14.0098.0739</v>
          </cell>
        </row>
        <row r="5961">
          <cell r="G5961" t="str">
            <v>Bơm hơi tiền phòng</v>
          </cell>
          <cell r="H5961" t="str">
            <v>03.1673.0740</v>
          </cell>
        </row>
        <row r="5962">
          <cell r="G5962" t="str">
            <v>Phẫu thuật điều trị bong hắc mạc: chọc hút dịch bong dưới hắc mạc, bơm hơi tiền phòng</v>
          </cell>
          <cell r="H5962" t="str">
            <v>03.1629.0740</v>
          </cell>
        </row>
        <row r="5963">
          <cell r="G5963" t="str">
            <v>Phẫu thuật điều trị bong hắc mạc: chọc hút dịch bong dưới hắc mạc, bơm hơi tiền phòng</v>
          </cell>
          <cell r="H5963" t="str">
            <v>14.0143.0740</v>
          </cell>
        </row>
        <row r="5964">
          <cell r="G5964" t="str">
            <v>Chụp mạch ký huỳnh quang</v>
          </cell>
          <cell r="H5964" t="str">
            <v>14.0292.0742</v>
          </cell>
        </row>
        <row r="5965">
          <cell r="G5965" t="str">
            <v>Chụp mạch với ICG</v>
          </cell>
          <cell r="H5965" t="str">
            <v>14.0246.0742</v>
          </cell>
        </row>
        <row r="5966">
          <cell r="G5966" t="str">
            <v>Điện chẩm kích thích</v>
          </cell>
          <cell r="H5966" t="str">
            <v>14.0272.0744</v>
          </cell>
        </row>
        <row r="5967">
          <cell r="G5967" t="str">
            <v>Điện di điều trị</v>
          </cell>
          <cell r="H5967" t="str">
            <v>03.1687.0745</v>
          </cell>
        </row>
        <row r="5968">
          <cell r="G5968" t="str">
            <v>Điện di điều trị</v>
          </cell>
          <cell r="H5968" t="str">
            <v>14.0199.0745</v>
          </cell>
        </row>
        <row r="5969">
          <cell r="G5969" t="str">
            <v>Điện đông thể mi</v>
          </cell>
          <cell r="H5969" t="str">
            <v>03.1672.0746</v>
          </cell>
        </row>
        <row r="5970">
          <cell r="G5970" t="str">
            <v>Điện đông thể mi</v>
          </cell>
          <cell r="H5970" t="str">
            <v>14.0182.0746</v>
          </cell>
        </row>
        <row r="5971">
          <cell r="G5971" t="str">
            <v>Điện nhãn cầu</v>
          </cell>
          <cell r="H5971" t="str">
            <v>14.0274.0747</v>
          </cell>
        </row>
        <row r="5972">
          <cell r="G5972" t="str">
            <v>Điện võng mạc</v>
          </cell>
          <cell r="H5972" t="str">
            <v>14.0273.0747</v>
          </cell>
        </row>
        <row r="5973">
          <cell r="G5973" t="str">
            <v>Điện võng mạc</v>
          </cell>
          <cell r="H5973" t="str">
            <v>21.0070.0747</v>
          </cell>
        </row>
        <row r="5974">
          <cell r="G5974" t="str">
            <v>laser hồng ngoại điều trị tật khúc xạ</v>
          </cell>
          <cell r="H5974" t="str">
            <v>03.1553.0748</v>
          </cell>
        </row>
        <row r="5975">
          <cell r="G5975" t="str">
            <v>Tập nhược thị</v>
          </cell>
          <cell r="H5975" t="str">
            <v>03.1654.0748</v>
          </cell>
        </row>
        <row r="5976">
          <cell r="G5976" t="str">
            <v>Điều trị laser hồng ngoại</v>
          </cell>
          <cell r="H5976" t="str">
            <v>14.0033.0748</v>
          </cell>
        </row>
        <row r="5977">
          <cell r="G5977" t="str">
            <v>Tập nhược thị</v>
          </cell>
          <cell r="H5977" t="str">
            <v>14.0161.0748</v>
          </cell>
        </row>
        <row r="5978">
          <cell r="G5978" t="str">
            <v>Điều trị một số bệnh võng mạc bằng laser</v>
          </cell>
          <cell r="H5978" t="str">
            <v>03.1550.0749</v>
          </cell>
        </row>
        <row r="5979">
          <cell r="G5979" t="str">
            <v>laser điều trị U nguyên bào võng mạc</v>
          </cell>
          <cell r="H5979" t="str">
            <v>03.1645.0749</v>
          </cell>
        </row>
        <row r="5980">
          <cell r="G5980" t="str">
            <v xml:space="preserve">Laser điều trị bệnh lý võng mạc sơ sinh (ROP) </v>
          </cell>
          <cell r="H5980" t="str">
            <v>13.0182.0749</v>
          </cell>
        </row>
        <row r="5981">
          <cell r="G5981" t="str">
            <v>Điều trị một số bệnh võng mạc bằng laser (bệnh võng mạc tiểu đường, cao huyết áp, trẻ đẻ non…)</v>
          </cell>
          <cell r="H5981" t="str">
            <v>14.0029.0749</v>
          </cell>
        </row>
        <row r="5982">
          <cell r="G5982" t="str">
            <v>Laser điều trị u nguyên bào võng mạc</v>
          </cell>
          <cell r="H5982" t="str">
            <v>14.0030.0749</v>
          </cell>
        </row>
        <row r="5983">
          <cell r="G5983" t="str">
            <v>Điều trị bệnh lý võng mạc đái tháo đường bằng laser</v>
          </cell>
          <cell r="H5983" t="str">
            <v>07.0237.0749</v>
          </cell>
        </row>
        <row r="5984">
          <cell r="G5984" t="str">
            <v>Chụp bản đồ giác mạc</v>
          </cell>
          <cell r="H5984" t="str">
            <v>14.0270.0750</v>
          </cell>
        </row>
        <row r="5985">
          <cell r="G5985" t="str">
            <v>Đếm tế bào nội mô giác mạc</v>
          </cell>
          <cell r="H5985" t="str">
            <v>14.0269.0750</v>
          </cell>
        </row>
        <row r="5986">
          <cell r="G5986" t="str">
            <v>Đo độ dày giác mạc</v>
          </cell>
          <cell r="H5986" t="str">
            <v>14.0267.0750</v>
          </cell>
        </row>
        <row r="5987">
          <cell r="G5987" t="str">
            <v>Đếm tế bào nội mô giác mạc</v>
          </cell>
          <cell r="H5987" t="str">
            <v>21.0072.0750</v>
          </cell>
        </row>
        <row r="5988">
          <cell r="G5988" t="str">
            <v>Đo bản đồ giác mạc</v>
          </cell>
          <cell r="H5988" t="str">
            <v>21.0073.0750</v>
          </cell>
        </row>
        <row r="5989">
          <cell r="G5989" t="str">
            <v>Đo độ dày giác mạc</v>
          </cell>
          <cell r="H5989" t="str">
            <v>21.0071.0750</v>
          </cell>
        </row>
        <row r="5990">
          <cell r="G5990" t="str">
            <v>Đo thị giác tương phản</v>
          </cell>
          <cell r="H5990" t="str">
            <v>03.1652.0751</v>
          </cell>
        </row>
        <row r="5991">
          <cell r="G5991" t="str">
            <v>Đo biên độ điều tiết</v>
          </cell>
          <cell r="H5991" t="str">
            <v>14.0264.0751</v>
          </cell>
        </row>
        <row r="5992">
          <cell r="G5992" t="str">
            <v>Đo độ lác</v>
          </cell>
          <cell r="H5992" t="str">
            <v>14.0262.0751</v>
          </cell>
        </row>
        <row r="5993">
          <cell r="G5993" t="str">
            <v>Đo thị giác 2 mắt</v>
          </cell>
          <cell r="H5993" t="str">
            <v>14.0265.0751</v>
          </cell>
        </row>
        <row r="5994">
          <cell r="G5994" t="str">
            <v>Đo thị giác tương phản</v>
          </cell>
          <cell r="H5994" t="str">
            <v>14.0224.0751</v>
          </cell>
        </row>
        <row r="5995">
          <cell r="G5995" t="str">
            <v>Xác định sơ đồ song thị</v>
          </cell>
          <cell r="H5995" t="str">
            <v>14.0263.0751</v>
          </cell>
        </row>
        <row r="5996">
          <cell r="G5996" t="str">
            <v>Đo biên độ điều tiết</v>
          </cell>
          <cell r="H5996" t="str">
            <v>21.0075.0751</v>
          </cell>
        </row>
        <row r="5997">
          <cell r="G5997" t="str">
            <v>Đo độ lác</v>
          </cell>
          <cell r="H5997" t="str">
            <v>21.0087.0751</v>
          </cell>
        </row>
        <row r="5998">
          <cell r="G5998" t="str">
            <v>Xác định sơ đồ song thị</v>
          </cell>
          <cell r="H5998" t="str">
            <v>21.0088.0751</v>
          </cell>
        </row>
        <row r="5999">
          <cell r="G5999" t="str">
            <v>Đo độ lồi</v>
          </cell>
          <cell r="H5999" t="str">
            <v>14.0276.0752</v>
          </cell>
        </row>
        <row r="6000">
          <cell r="G6000" t="str">
            <v>Đo đường kính giác mạc</v>
          </cell>
          <cell r="H6000" t="str">
            <v>14.0268.0752</v>
          </cell>
        </row>
        <row r="6001">
          <cell r="G6001" t="str">
            <v>Đo độ lồi mắt bằng thước đo Hertel</v>
          </cell>
          <cell r="H6001" t="str">
            <v>21.0076.0752</v>
          </cell>
        </row>
        <row r="6002">
          <cell r="G6002" t="str">
            <v>Đo đường kính giác mạc</v>
          </cell>
          <cell r="H6002" t="str">
            <v>21.0090.0752</v>
          </cell>
        </row>
        <row r="6003">
          <cell r="G6003" t="str">
            <v xml:space="preserve">Đo khúc xạ giác mạc </v>
          </cell>
          <cell r="H6003" t="str">
            <v>14.0259.0753</v>
          </cell>
        </row>
        <row r="6004">
          <cell r="G6004" t="str">
            <v>Đo khúc xạ giác mạc Javal</v>
          </cell>
          <cell r="H6004" t="str">
            <v>21.0085.0753</v>
          </cell>
        </row>
        <row r="6005">
          <cell r="G6005" t="str">
            <v>Đo khúc xạ khách quan</v>
          </cell>
          <cell r="H6005" t="str">
            <v>03.4215.0754</v>
          </cell>
        </row>
        <row r="6006">
          <cell r="G6006" t="str">
            <v>Đo khúc xạ máy</v>
          </cell>
          <cell r="H6006" t="str">
            <v>14.0258.0754</v>
          </cell>
        </row>
        <row r="6007">
          <cell r="G6007" t="str">
            <v>Đo khúc xạ máy</v>
          </cell>
          <cell r="H6007" t="str">
            <v>21.0084.0754</v>
          </cell>
        </row>
        <row r="6008">
          <cell r="G6008" t="str">
            <v xml:space="preserve">Đo nhãn áp </v>
          </cell>
          <cell r="H6008" t="str">
            <v>14.0255.0755</v>
          </cell>
        </row>
        <row r="6009">
          <cell r="G6009" t="str">
            <v xml:space="preserve">Đo nhãn áp </v>
          </cell>
          <cell r="H6009" t="str">
            <v>21.0092.0755</v>
          </cell>
        </row>
        <row r="6010">
          <cell r="G6010" t="str">
            <v>Đo thị trường chu biên</v>
          </cell>
          <cell r="H6010" t="str">
            <v>14.0254.0757</v>
          </cell>
        </row>
        <row r="6011">
          <cell r="G6011" t="str">
            <v>Đo thị trường trung tâm, thị trường ám điểm</v>
          </cell>
          <cell r="H6011" t="str">
            <v>14.0253.0757</v>
          </cell>
        </row>
        <row r="6012">
          <cell r="G6012" t="str">
            <v>Đo thị trường trung tâm, tìm ám điểm</v>
          </cell>
          <cell r="H6012" t="str">
            <v>21.0080.0757</v>
          </cell>
        </row>
        <row r="6013">
          <cell r="G6013" t="str">
            <v>Đo công suất thể thuỷ tinh nhân tạo bằng siêu âm</v>
          </cell>
          <cell r="H6013" t="str">
            <v>14.0275.0758</v>
          </cell>
        </row>
        <row r="6014">
          <cell r="G6014" t="str">
            <v>Đo công suất thể thuỷ tinh nhân tạo tự động bằng siêu âm</v>
          </cell>
          <cell r="H6014" t="str">
            <v>21.0091.0758</v>
          </cell>
        </row>
        <row r="6015">
          <cell r="G6015" t="str">
            <v>Đốt lông xiêu</v>
          </cell>
          <cell r="H6015" t="str">
            <v>03.1691.0759</v>
          </cell>
        </row>
        <row r="6016">
          <cell r="G6016" t="str">
            <v>Đốt lông xiêu, nhổ lông siêu</v>
          </cell>
          <cell r="H6016" t="str">
            <v>14.0205.0759</v>
          </cell>
        </row>
        <row r="6017">
          <cell r="G6017" t="str">
            <v>Ghép giác mạc có vành củng mạc</v>
          </cell>
          <cell r="H6017" t="str">
            <v>03.1571.0760</v>
          </cell>
        </row>
        <row r="6018">
          <cell r="G6018" t="str">
            <v>Ghép giác mạc lớp</v>
          </cell>
          <cell r="H6018" t="str">
            <v>03.1570.0760</v>
          </cell>
        </row>
        <row r="6019">
          <cell r="G6019" t="str">
            <v>Ghép giác mạc xuyên</v>
          </cell>
          <cell r="H6019" t="str">
            <v>03.1569.0760</v>
          </cell>
        </row>
        <row r="6020">
          <cell r="G6020" t="str">
            <v>Phẫu thuật ghép giác mạc lần hai trở lên</v>
          </cell>
          <cell r="H6020" t="str">
            <v>03.1524.0760</v>
          </cell>
        </row>
        <row r="6021">
          <cell r="G6021" t="str">
            <v>Ghép giác mạc có vành củng mạc</v>
          </cell>
          <cell r="H6021" t="str">
            <v>14.0055.0760</v>
          </cell>
        </row>
        <row r="6022">
          <cell r="G6022" t="str">
            <v>Ghép giác mạc lớp</v>
          </cell>
          <cell r="H6022" t="str">
            <v>14.0054.0760</v>
          </cell>
        </row>
        <row r="6023">
          <cell r="G6023" t="str">
            <v>Ghép giác mạc nhân tạo</v>
          </cell>
          <cell r="H6023" t="str">
            <v>14.0059.0760</v>
          </cell>
        </row>
        <row r="6024">
          <cell r="G6024" t="str">
            <v>Ghép giác mạc tự thân</v>
          </cell>
          <cell r="H6024" t="str">
            <v>14.0056.0760</v>
          </cell>
        </row>
        <row r="6025">
          <cell r="G6025" t="str">
            <v>Ghép giác mạc xuyên</v>
          </cell>
          <cell r="H6025" t="str">
            <v>14.0053.0760</v>
          </cell>
        </row>
        <row r="6026">
          <cell r="G6026" t="str">
            <v>Ghép nội mô giác mạc</v>
          </cell>
          <cell r="H6026" t="str">
            <v>14.0057.0760</v>
          </cell>
        </row>
        <row r="6027">
          <cell r="G6027" t="str">
            <v>Phẫu thuật ghép giác mạc lần hai trở lên</v>
          </cell>
          <cell r="H6027" t="str">
            <v>14.0008.0760</v>
          </cell>
        </row>
        <row r="6028">
          <cell r="G6028" t="str">
            <v>Ghép màng ối, kết mạc điều trị loét, thủng giác mạc</v>
          </cell>
          <cell r="H6028" t="str">
            <v>03.1579.0761</v>
          </cell>
        </row>
        <row r="6029">
          <cell r="G6029" t="str">
            <v>Ghép màng ối, kết mạc điều trị loét, thủng giác mạc</v>
          </cell>
          <cell r="H6029" t="str">
            <v>14.0069.0761</v>
          </cell>
        </row>
        <row r="6030">
          <cell r="G6030" t="str">
            <v>Phẫu thuật ghép màng sinh học bề mặt nhãn cầu</v>
          </cell>
          <cell r="H6030" t="str">
            <v>14.0067.0762</v>
          </cell>
        </row>
        <row r="6031">
          <cell r="G6031" t="str">
            <v>Sửa vá sẹo bọng bằng kết mạc, màng ối, củng mạc</v>
          </cell>
          <cell r="H6031" t="str">
            <v>14.0155.0762</v>
          </cell>
        </row>
        <row r="6032">
          <cell r="G6032" t="str">
            <v>Gọt giác mạc đơn thuần</v>
          </cell>
          <cell r="H6032" t="str">
            <v>03.1578.0763</v>
          </cell>
        </row>
        <row r="6033">
          <cell r="G6033" t="str">
            <v>Bóc biểu mô giác mạc (xâm nhập dưới vạt) sau phẫu thuật Lasik</v>
          </cell>
          <cell r="H6033" t="str">
            <v>14.0037.0763</v>
          </cell>
        </row>
        <row r="6034">
          <cell r="G6034" t="str">
            <v>Gọt giác mạc đơn thuần</v>
          </cell>
          <cell r="H6034" t="str">
            <v>14.0068.0763</v>
          </cell>
        </row>
        <row r="6035">
          <cell r="G6035" t="str">
            <v>Khâu cò mi, tháo cò</v>
          </cell>
          <cell r="H6035" t="str">
            <v>03.1660.0764</v>
          </cell>
        </row>
        <row r="6036">
          <cell r="G6036" t="str">
            <v>Khâu cò mi, tháo cò</v>
          </cell>
          <cell r="H6036" t="str">
            <v>14.0168.0764</v>
          </cell>
        </row>
        <row r="6037">
          <cell r="G6037" t="str">
            <v>Khâu củng mạc</v>
          </cell>
          <cell r="H6037" t="str">
            <v>14.0177.0765</v>
          </cell>
        </row>
        <row r="6038">
          <cell r="G6038" t="str">
            <v>Khâu củng mạc</v>
          </cell>
          <cell r="H6038" t="str">
            <v>03.1668.0766</v>
          </cell>
        </row>
        <row r="6039">
          <cell r="G6039" t="str">
            <v>Thăm dò, khâu vết thương củng mạc</v>
          </cell>
          <cell r="H6039" t="str">
            <v>03.1669.0767</v>
          </cell>
        </row>
        <row r="6040">
          <cell r="G6040" t="str">
            <v>Khâu củng mạc</v>
          </cell>
          <cell r="H6040" t="str">
            <v>14.0177.0767</v>
          </cell>
        </row>
        <row r="6041">
          <cell r="G6041" t="str">
            <v>Thăm dò, khâu vết thương củng mạc</v>
          </cell>
          <cell r="H6041" t="str">
            <v>14.0178.0767</v>
          </cell>
        </row>
        <row r="6042">
          <cell r="G6042" t="str">
            <v>Khâu da mi</v>
          </cell>
          <cell r="H6042" t="str">
            <v>03.1663.0768</v>
          </cell>
        </row>
        <row r="6043">
          <cell r="G6043" t="str">
            <v>Khâu kết mạc</v>
          </cell>
          <cell r="H6043" t="str">
            <v>03.1688.0768</v>
          </cell>
        </row>
        <row r="6044">
          <cell r="G6044" t="str">
            <v>Đóng lỗ rò đường lệ</v>
          </cell>
          <cell r="H6044" t="str">
            <v>14.0106.0768</v>
          </cell>
        </row>
        <row r="6045">
          <cell r="G6045" t="str">
            <v>Khâu da mi</v>
          </cell>
          <cell r="H6045" t="str">
            <v>03.1663.0769</v>
          </cell>
        </row>
        <row r="6046">
          <cell r="G6046" t="str">
            <v>Khâu kết mạc</v>
          </cell>
          <cell r="H6046" t="str">
            <v>03.1688.0769</v>
          </cell>
        </row>
        <row r="6047">
          <cell r="G6047" t="str">
            <v>Đóng lỗ rò đường lệ</v>
          </cell>
          <cell r="H6047" t="str">
            <v>14.0106.0769</v>
          </cell>
        </row>
        <row r="6048">
          <cell r="G6048" t="str">
            <v>Khâu da mi đơn giản</v>
          </cell>
          <cell r="H6048" t="str">
            <v>14.0171.0769</v>
          </cell>
        </row>
        <row r="6049">
          <cell r="G6049" t="str">
            <v>Khâu kết mạc</v>
          </cell>
          <cell r="H6049" t="str">
            <v>14.0201.0769</v>
          </cell>
        </row>
        <row r="6050">
          <cell r="G6050" t="str">
            <v>Khâu giác mạc</v>
          </cell>
          <cell r="H6050" t="str">
            <v>03.1667.0770</v>
          </cell>
        </row>
        <row r="6051">
          <cell r="G6051" t="str">
            <v>Khâu lại mép mổ giác mạc, củng mạc</v>
          </cell>
          <cell r="H6051" t="str">
            <v>03.1670.0770</v>
          </cell>
        </row>
        <row r="6052">
          <cell r="G6052" t="str">
            <v>Khâu giác mạc</v>
          </cell>
          <cell r="H6052" t="str">
            <v>14.0176.0770</v>
          </cell>
        </row>
        <row r="6053">
          <cell r="G6053" t="str">
            <v>Khâu lại mép mổ giác mạc, củng mạc</v>
          </cell>
          <cell r="H6053" t="str">
            <v>14.0179.0770</v>
          </cell>
        </row>
        <row r="6054">
          <cell r="G6054" t="str">
            <v>Khâu giác mạc</v>
          </cell>
          <cell r="H6054" t="str">
            <v>03.1667.0771</v>
          </cell>
        </row>
        <row r="6055">
          <cell r="G6055" t="str">
            <v>Khâu giác mạc</v>
          </cell>
          <cell r="H6055" t="str">
            <v>14.0176.0771</v>
          </cell>
        </row>
        <row r="6056">
          <cell r="G6056" t="str">
            <v>Khâu phục hồi bờ mi</v>
          </cell>
          <cell r="H6056" t="str">
            <v>03.1664.0772</v>
          </cell>
        </row>
        <row r="6057">
          <cell r="G6057" t="str">
            <v>Phẫu thuật cắt bỏ da thừa mi mắt</v>
          </cell>
          <cell r="H6057" t="str">
            <v>03.2923.0772</v>
          </cell>
        </row>
        <row r="6058">
          <cell r="G6058" t="str">
            <v>Khâu phục hồi bờ mi</v>
          </cell>
          <cell r="H6058" t="str">
            <v>14.0172.0772</v>
          </cell>
        </row>
        <row r="6059">
          <cell r="G6059" t="str">
            <v>Khâu phục hồi bờ mi</v>
          </cell>
          <cell r="H6059" t="str">
            <v>28.0035.0772</v>
          </cell>
        </row>
        <row r="6060">
          <cell r="G6060" t="str">
            <v>Xử lý vết thương phần mềm, tổn thương nông vùng mắt</v>
          </cell>
          <cell r="H6060" t="str">
            <v>03.1665.0773</v>
          </cell>
        </row>
        <row r="6061">
          <cell r="G6061" t="str">
            <v>Xử lý vết thương phần mềm, tổn thương nông vùng mắt</v>
          </cell>
          <cell r="H6061" t="str">
            <v>14.0174.0773</v>
          </cell>
        </row>
        <row r="6062">
          <cell r="G6062" t="str">
            <v>Xử lý vết thương phần mềm nông vùng mi mắt</v>
          </cell>
          <cell r="H6062" t="str">
            <v>28.0033.0773</v>
          </cell>
        </row>
        <row r="6063">
          <cell r="G6063" t="str">
            <v>Cắt bỏ nhãn cầu ± cắt thị thần kinh dài</v>
          </cell>
          <cell r="H6063" t="str">
            <v>03.1674.0774</v>
          </cell>
        </row>
        <row r="6064">
          <cell r="G6064" t="str">
            <v>Cắt thị thần kinh</v>
          </cell>
          <cell r="H6064" t="str">
            <v>03.1676.0774</v>
          </cell>
        </row>
        <row r="6065">
          <cell r="G6065" t="str">
            <v>Cắt bỏ nhãn cầu có hoặc không cắt thị thần kinh dài</v>
          </cell>
          <cell r="H6065" t="str">
            <v>14.0184.0774</v>
          </cell>
        </row>
        <row r="6066">
          <cell r="G6066" t="str">
            <v>Cắt thị thần kinh</v>
          </cell>
          <cell r="H6066" t="str">
            <v>14.0186.0774</v>
          </cell>
        </row>
        <row r="6067">
          <cell r="G6067" t="str">
            <v>Điện đông, lạnh đông đơn thuần phòng bong võng mạc</v>
          </cell>
          <cell r="H6067" t="str">
            <v>03.1630.0775</v>
          </cell>
        </row>
        <row r="6068">
          <cell r="G6068" t="str">
            <v>Lạnh đông điều trị K võng mạc</v>
          </cell>
          <cell r="H6068" t="str">
            <v>03.1646.0775</v>
          </cell>
        </row>
        <row r="6069">
          <cell r="G6069" t="str">
            <v>Lạnh đông thể mi</v>
          </cell>
          <cell r="H6069" t="str">
            <v>03.1671.0775</v>
          </cell>
        </row>
        <row r="6070">
          <cell r="G6070" t="str">
            <v>Lạnh đông điều trị ung thư võng mạc</v>
          </cell>
          <cell r="H6070" t="str">
            <v>14.0031.0775</v>
          </cell>
        </row>
        <row r="6071">
          <cell r="G6071" t="str">
            <v>Lạnh đông đơn thuần phòng bong võng mạc</v>
          </cell>
          <cell r="H6071" t="str">
            <v>14.0144.0775</v>
          </cell>
        </row>
        <row r="6072">
          <cell r="G6072" t="str">
            <v>Lạnh đông thể mi</v>
          </cell>
          <cell r="H6072" t="str">
            <v>14.0181.0775</v>
          </cell>
        </row>
        <row r="6073">
          <cell r="G6073" t="str">
            <v>laser điều trị u máu mi, kết mạc, hốc mắt</v>
          </cell>
          <cell r="H6073" t="str">
            <v>14.0095.0776</v>
          </cell>
        </row>
        <row r="6074">
          <cell r="G6074" t="str">
            <v>Lấy dị vật giác mạc</v>
          </cell>
          <cell r="H6074" t="str">
            <v>03.1658.0777</v>
          </cell>
        </row>
        <row r="6075">
          <cell r="G6075" t="str">
            <v>Lấy dị vật giác mạc sâu</v>
          </cell>
          <cell r="H6075" t="str">
            <v>14.0166.0777</v>
          </cell>
        </row>
        <row r="6076">
          <cell r="G6076" t="str">
            <v>Lấy dị vật giác mạc</v>
          </cell>
          <cell r="H6076" t="str">
            <v>03.1658.0778</v>
          </cell>
        </row>
        <row r="6077">
          <cell r="G6077" t="str">
            <v>Bóc giả mạc</v>
          </cell>
          <cell r="H6077" t="str">
            <v>14.0214.0778</v>
          </cell>
        </row>
        <row r="6078">
          <cell r="G6078" t="str">
            <v xml:space="preserve">Bóc sợi giác mạc </v>
          </cell>
          <cell r="H6078" t="str">
            <v>14.0213.0778</v>
          </cell>
        </row>
        <row r="6079">
          <cell r="G6079" t="str">
            <v>Lấy dị vật giác mạc sâu</v>
          </cell>
          <cell r="H6079" t="str">
            <v>14.0166.0778</v>
          </cell>
        </row>
        <row r="6080">
          <cell r="G6080" t="str">
            <v xml:space="preserve">Sửa sẹo bọng bằng kim </v>
          </cell>
          <cell r="H6080" t="str">
            <v>14.0156.0778</v>
          </cell>
        </row>
        <row r="6081">
          <cell r="G6081" t="str">
            <v>Lấy dị vật giác mạc</v>
          </cell>
          <cell r="H6081" t="str">
            <v>03.1658.0779</v>
          </cell>
        </row>
        <row r="6082">
          <cell r="G6082" t="str">
            <v>Lấy dị vật giác mạc</v>
          </cell>
          <cell r="H6082" t="str">
            <v>03.1658.0780</v>
          </cell>
        </row>
        <row r="6083">
          <cell r="G6083" t="str">
            <v>Lấy dị vật giác mạc sâu</v>
          </cell>
          <cell r="H6083" t="str">
            <v>14.0166.0780</v>
          </cell>
        </row>
        <row r="6084">
          <cell r="G6084" t="str">
            <v>Lấy dị vật hốc mắt</v>
          </cell>
          <cell r="H6084" t="str">
            <v>03.1581.0781</v>
          </cell>
        </row>
        <row r="6085">
          <cell r="G6085" t="str">
            <v>Lấy dị vật trong củng mạc</v>
          </cell>
          <cell r="H6085" t="str">
            <v>03.1582.0781</v>
          </cell>
        </row>
        <row r="6086">
          <cell r="G6086" t="str">
            <v>Lấy dị vật hốc mắt</v>
          </cell>
          <cell r="H6086" t="str">
            <v>14.0071.0781</v>
          </cell>
        </row>
        <row r="6087">
          <cell r="G6087" t="str">
            <v>Lấy dị vật trong củng mạc</v>
          </cell>
          <cell r="H6087" t="str">
            <v>14.0072.0781</v>
          </cell>
        </row>
        <row r="6088">
          <cell r="G6088" t="str">
            <v>Lấy dị vật kết mạc</v>
          </cell>
          <cell r="H6088" t="str">
            <v>03.1706.0782</v>
          </cell>
        </row>
        <row r="6089">
          <cell r="G6089" t="str">
            <v>Lấy dị vật kết mạc</v>
          </cell>
          <cell r="H6089" t="str">
            <v>14.0200.0782</v>
          </cell>
        </row>
        <row r="6090">
          <cell r="G6090" t="str">
            <v>Lấy dị vật tiền phòng</v>
          </cell>
          <cell r="H6090" t="str">
            <v>03.1583.0783</v>
          </cell>
        </row>
        <row r="6091">
          <cell r="G6091" t="str">
            <v>Lấy dị vật tiền phòng</v>
          </cell>
          <cell r="H6091" t="str">
            <v>14.0073.0783</v>
          </cell>
        </row>
        <row r="6092">
          <cell r="G6092" t="str">
            <v>Lấy máu làm huyết thanh</v>
          </cell>
          <cell r="H6092" t="str">
            <v>03.1686.0784</v>
          </cell>
        </row>
        <row r="6093">
          <cell r="G6093" t="str">
            <v>Lấy máu làm huyết thanh</v>
          </cell>
          <cell r="H6093" t="str">
            <v>14.0198.0784</v>
          </cell>
        </row>
        <row r="6094">
          <cell r="G6094" t="str">
            <v>Lấy calci đông dưới kết mạc</v>
          </cell>
          <cell r="H6094" t="str">
            <v>03.1689.0785</v>
          </cell>
        </row>
        <row r="6095">
          <cell r="G6095" t="str">
            <v>Lấy calci kết mạc</v>
          </cell>
          <cell r="H6095" t="str">
            <v>14.0202.0785</v>
          </cell>
        </row>
        <row r="6096">
          <cell r="G6096" t="str">
            <v>Áp tia beta điều trị các bệnh lý kết mạc</v>
          </cell>
          <cell r="H6096" t="str">
            <v>03.1642.0786</v>
          </cell>
        </row>
        <row r="6097">
          <cell r="G6097" t="str">
            <v>Áp lạnh điều trị u máu mi, kết mạc, hốc mắt</v>
          </cell>
          <cell r="H6097" t="str">
            <v>14.0094.0786</v>
          </cell>
        </row>
        <row r="6098">
          <cell r="G6098" t="str">
            <v>Áp tia beta điều trị các bệnh lý kết mạc</v>
          </cell>
          <cell r="H6098" t="str">
            <v>14.0160.0786</v>
          </cell>
        </row>
        <row r="6099">
          <cell r="G6099" t="str">
            <v>Mở bao sau đục bằng laser</v>
          </cell>
          <cell r="H6099" t="str">
            <v>03.1552.0787</v>
          </cell>
        </row>
        <row r="6100">
          <cell r="G6100" t="str">
            <v>Mở bao sau đục bằng laser</v>
          </cell>
          <cell r="H6100" t="str">
            <v>14.0032.0787</v>
          </cell>
        </row>
        <row r="6101">
          <cell r="G6101" t="str">
            <v>Mổ quặm bẩm sinh</v>
          </cell>
          <cell r="H6101" t="str">
            <v>03.1680.0788</v>
          </cell>
        </row>
        <row r="6102">
          <cell r="G6102" t="str">
            <v>Phẫu thuật quặm (Panas, Cuenod, Nataf, Trabut)</v>
          </cell>
          <cell r="H6102" t="str">
            <v>03.1677.0788</v>
          </cell>
        </row>
        <row r="6103">
          <cell r="G6103" t="str">
            <v>Phẫu thuật quặm</v>
          </cell>
          <cell r="H6103" t="str">
            <v>14.0187.0788</v>
          </cell>
        </row>
        <row r="6104">
          <cell r="G6104" t="str">
            <v>Phẫu thuật quặm tái phát</v>
          </cell>
          <cell r="H6104" t="str">
            <v>14.0188.0788</v>
          </cell>
        </row>
        <row r="6105">
          <cell r="G6105" t="str">
            <v>Mổ quặm bẩm sinh</v>
          </cell>
          <cell r="H6105" t="str">
            <v>03.1680.0789</v>
          </cell>
        </row>
        <row r="6106">
          <cell r="G6106" t="str">
            <v>Phẫu thuật quặm (Panas, Cuenod, Nataf, Trabut)</v>
          </cell>
          <cell r="H6106" t="str">
            <v>03.1677.0789</v>
          </cell>
        </row>
        <row r="6107">
          <cell r="G6107" t="str">
            <v>Mổ quặm bẩm sinh</v>
          </cell>
          <cell r="H6107" t="str">
            <v>14.0191.0789</v>
          </cell>
        </row>
        <row r="6108">
          <cell r="G6108" t="str">
            <v>Phẫu thuật quặm</v>
          </cell>
          <cell r="H6108" t="str">
            <v>14.0187.0789</v>
          </cell>
        </row>
        <row r="6109">
          <cell r="G6109" t="str">
            <v xml:space="preserve">Phẫu thuật quặm bằng ghép niêm mạc môi </v>
          </cell>
          <cell r="H6109" t="str">
            <v>14.0189.0789</v>
          </cell>
        </row>
        <row r="6110">
          <cell r="G6110" t="str">
            <v>Phẫu thuật quặm tái phát</v>
          </cell>
          <cell r="H6110" t="str">
            <v>14.0188.0789</v>
          </cell>
        </row>
        <row r="6111">
          <cell r="G6111" t="str">
            <v>Mổ quặm bẩm sinh</v>
          </cell>
          <cell r="H6111" t="str">
            <v>03.1680.0790</v>
          </cell>
        </row>
        <row r="6112">
          <cell r="G6112" t="str">
            <v>Phẫu thuật quặm (Panas, Cuenod, Nataf, Trabut)</v>
          </cell>
          <cell r="H6112" t="str">
            <v>03.1677.0790</v>
          </cell>
        </row>
        <row r="6113">
          <cell r="G6113" t="str">
            <v>Phẫu thuật quặm</v>
          </cell>
          <cell r="H6113" t="str">
            <v>14.0187.0790</v>
          </cell>
        </row>
        <row r="6114">
          <cell r="G6114" t="str">
            <v>Phẫu thuật quặm tái phát</v>
          </cell>
          <cell r="H6114" t="str">
            <v>14.0188.0790</v>
          </cell>
        </row>
        <row r="6115">
          <cell r="G6115" t="str">
            <v>Mổ quặm bẩm sinh</v>
          </cell>
          <cell r="H6115" t="str">
            <v>03.1680.0791</v>
          </cell>
        </row>
        <row r="6116">
          <cell r="G6116" t="str">
            <v>Phẫu thuật quặm (Panas, Cuenod, Nataf, Trabut)</v>
          </cell>
          <cell r="H6116" t="str">
            <v>03.1677.0791</v>
          </cell>
        </row>
        <row r="6117">
          <cell r="G6117" t="str">
            <v>Phẫu thuật quặm</v>
          </cell>
          <cell r="H6117" t="str">
            <v>14.0187.0791</v>
          </cell>
        </row>
        <row r="6118">
          <cell r="G6118" t="str">
            <v>Phẫu thuật quặm tái phát</v>
          </cell>
          <cell r="H6118" t="str">
            <v>14.0188.0791</v>
          </cell>
        </row>
        <row r="6119">
          <cell r="G6119" t="str">
            <v>Mổ quặm bẩm sinh</v>
          </cell>
          <cell r="H6119" t="str">
            <v>03.1680.0792</v>
          </cell>
        </row>
        <row r="6120">
          <cell r="G6120" t="str">
            <v>Phẫu thuật quặm (Panas, Cuenod, Nataf, Trabut)</v>
          </cell>
          <cell r="H6120" t="str">
            <v>03.1677.0792</v>
          </cell>
        </row>
        <row r="6121">
          <cell r="G6121" t="str">
            <v>Phẫu thuật quặm</v>
          </cell>
          <cell r="H6121" t="str">
            <v>14.0187.0792</v>
          </cell>
        </row>
        <row r="6122">
          <cell r="G6122" t="str">
            <v>Phẫu thuật quặm tái phát</v>
          </cell>
          <cell r="H6122" t="str">
            <v>14.0188.0792</v>
          </cell>
        </row>
        <row r="6123">
          <cell r="G6123" t="str">
            <v>Mổ quặm bẩm sinh</v>
          </cell>
          <cell r="H6123" t="str">
            <v>03.1680.0793</v>
          </cell>
        </row>
        <row r="6124">
          <cell r="G6124" t="str">
            <v>Phẫu thuật quặm (Panas, Cuenod, Nataf, Trabut)</v>
          </cell>
          <cell r="H6124" t="str">
            <v>03.1677.0793</v>
          </cell>
        </row>
        <row r="6125">
          <cell r="G6125" t="str">
            <v>Phẫu thuật quặm</v>
          </cell>
          <cell r="H6125" t="str">
            <v>14.0187.0793</v>
          </cell>
        </row>
        <row r="6126">
          <cell r="G6126" t="str">
            <v>Phẫu thuật quặm tái phát</v>
          </cell>
          <cell r="H6126" t="str">
            <v>14.0188.0793</v>
          </cell>
        </row>
        <row r="6127">
          <cell r="G6127" t="str">
            <v>Mổ quặm bẩm sinh</v>
          </cell>
          <cell r="H6127" t="str">
            <v>03.1680.0794</v>
          </cell>
        </row>
        <row r="6128">
          <cell r="G6128" t="str">
            <v>Phẫu thuật quặm (Panas, Cuenod, Nataf, Trabut)</v>
          </cell>
          <cell r="H6128" t="str">
            <v>03.1677.0794</v>
          </cell>
        </row>
        <row r="6129">
          <cell r="G6129" t="str">
            <v>Phẫu thuật quặm bằng ghép niêm mạc môi (Sapejko)</v>
          </cell>
          <cell r="H6129" t="str">
            <v>03.1678.0794</v>
          </cell>
        </row>
        <row r="6130">
          <cell r="G6130" t="str">
            <v>Phẫu thuật quặm</v>
          </cell>
          <cell r="H6130" t="str">
            <v>14.0187.0794</v>
          </cell>
        </row>
        <row r="6131">
          <cell r="G6131" t="str">
            <v>Phẫu thuật quặm tái phát</v>
          </cell>
          <cell r="H6131" t="str">
            <v>14.0188.0794</v>
          </cell>
        </row>
        <row r="6132">
          <cell r="G6132" t="str">
            <v>Mổ quặm bẩm sinh</v>
          </cell>
          <cell r="H6132" t="str">
            <v>03.1680.0795</v>
          </cell>
        </row>
        <row r="6133">
          <cell r="G6133" t="str">
            <v>Phẫu thuật quặm (Panas, Cuenod, Nataf, Trabut)</v>
          </cell>
          <cell r="H6133" t="str">
            <v>03.1677.0795</v>
          </cell>
        </row>
        <row r="6134">
          <cell r="G6134" t="str">
            <v>Phẫu thuật quặm bằng ghép niêm mạc môi (Sapejko)</v>
          </cell>
          <cell r="H6134" t="str">
            <v>03.1678.0795</v>
          </cell>
        </row>
        <row r="6135">
          <cell r="G6135" t="str">
            <v>Phẫu thuật quặm</v>
          </cell>
          <cell r="H6135" t="str">
            <v>14.0187.0795</v>
          </cell>
        </row>
        <row r="6136">
          <cell r="G6136" t="str">
            <v>Phẫu thuật quặm tái phát</v>
          </cell>
          <cell r="H6136" t="str">
            <v>14.0188.0795</v>
          </cell>
        </row>
        <row r="6137">
          <cell r="G6137" t="str">
            <v>Rửa tiền phòng (máu, xuất tiết, mủ, hóa chất...)</v>
          </cell>
          <cell r="H6137" t="str">
            <v>03.1655.0796</v>
          </cell>
        </row>
        <row r="6138">
          <cell r="G6138" t="str">
            <v>Bơm hơi /khí tiền phòng</v>
          </cell>
          <cell r="H6138" t="str">
            <v>14.0183.0796</v>
          </cell>
        </row>
        <row r="6139">
          <cell r="G6139" t="str">
            <v>Rửa chất nhân tiền phòng</v>
          </cell>
          <cell r="H6139" t="str">
            <v>14.0163.0796</v>
          </cell>
        </row>
        <row r="6140">
          <cell r="G6140" t="str">
            <v>Rửa tiền phòng (máu, xuất tiết, mủ, hóa chất...)</v>
          </cell>
          <cell r="H6140" t="str">
            <v>14.0162.0796</v>
          </cell>
        </row>
        <row r="6141">
          <cell r="G6141" t="str">
            <v>Múc nội nhãn</v>
          </cell>
          <cell r="H6141" t="str">
            <v>03.1675.0798</v>
          </cell>
        </row>
        <row r="6142">
          <cell r="G6142" t="str">
            <v>Múc nội nhãn</v>
          </cell>
          <cell r="H6142" t="str">
            <v>14.0185.0798</v>
          </cell>
        </row>
        <row r="6143">
          <cell r="G6143" t="str">
            <v>Nặn tuyến bờ mi, đánh bờ mi</v>
          </cell>
          <cell r="H6143" t="str">
            <v>03.1694.0799</v>
          </cell>
        </row>
        <row r="6144">
          <cell r="G6144" t="str">
            <v>Nặn tuyến bờ mi, đánh bờ mi</v>
          </cell>
          <cell r="H6144" t="str">
            <v>14.0210.0799</v>
          </cell>
        </row>
        <row r="6145">
          <cell r="G6145" t="str">
            <v>Nâng sàn hốc mắt</v>
          </cell>
          <cell r="H6145" t="str">
            <v>03.1595.0800</v>
          </cell>
        </row>
        <row r="6146">
          <cell r="G6146" t="str">
            <v>Đặt bản silicon điều trị lõm mắt</v>
          </cell>
          <cell r="H6146" t="str">
            <v>14.0101.0800</v>
          </cell>
        </row>
        <row r="6147">
          <cell r="G6147" t="str">
            <v>Đặt sụn sườn vào dưới màng xương điều trị lõm mắt</v>
          </cell>
          <cell r="H6147" t="str">
            <v>14.0100.0800</v>
          </cell>
        </row>
        <row r="6148">
          <cell r="G6148" t="str">
            <v>Nâng sàn hốc mắt</v>
          </cell>
          <cell r="H6148" t="str">
            <v>14.0102.0800</v>
          </cell>
        </row>
        <row r="6149">
          <cell r="G6149" t="str">
            <v>Đặt sụn sườn vào dưới màng xương điều trị lõm mắt</v>
          </cell>
          <cell r="H6149" t="str">
            <v>28.0070.0800</v>
          </cell>
        </row>
        <row r="6150">
          <cell r="G6150" t="str">
            <v>Nâng sàn hốc mắt</v>
          </cell>
          <cell r="H6150" t="str">
            <v>28.0072.0800</v>
          </cell>
        </row>
        <row r="6151">
          <cell r="G6151" t="str">
            <v>Nghiệm pháp phát hiện glôcôm</v>
          </cell>
          <cell r="H6151" t="str">
            <v>14.0252.0801</v>
          </cell>
        </row>
        <row r="6152">
          <cell r="G6152" t="str">
            <v>Theo dõi nhãn áp 3 ngày</v>
          </cell>
          <cell r="H6152" t="str">
            <v>14.0222.0801</v>
          </cell>
        </row>
        <row r="6153">
          <cell r="G6153" t="str">
            <v>Nghiệm pháp phát hiện glocom</v>
          </cell>
          <cell r="H6153" t="str">
            <v>21.0079.0801</v>
          </cell>
        </row>
        <row r="6154">
          <cell r="G6154" t="str">
            <v>Nối thông lệ mũi ± đặt ống silicon ± áp MMC</v>
          </cell>
          <cell r="H6154" t="str">
            <v>03.1574.0802</v>
          </cell>
        </row>
        <row r="6155">
          <cell r="G6155" t="str">
            <v>Nối thông lệ mũi nội soi</v>
          </cell>
          <cell r="H6155" t="str">
            <v>03.1575.0802</v>
          </cell>
        </row>
        <row r="6156">
          <cell r="G6156" t="str">
            <v>Nối thông lệ mũi có hoặc không đặt ống silicon có hoặc không áp thuốc chống chuyển hóa</v>
          </cell>
          <cell r="H6156" t="str">
            <v>14.0061.0802</v>
          </cell>
        </row>
        <row r="6157">
          <cell r="G6157" t="str">
            <v>Nối thông lệ mũi nội soi</v>
          </cell>
          <cell r="H6157" t="str">
            <v>14.0062.0802</v>
          </cell>
        </row>
        <row r="6158">
          <cell r="G6158" t="str">
            <v>Phẫu thuật đặt ống silicon lệ quản - ống lệ mũi</v>
          </cell>
          <cell r="H6158" t="str">
            <v>14.0064.0802</v>
          </cell>
        </row>
        <row r="6159">
          <cell r="G6159" t="str">
            <v>Phẫu thuật bong võng mạc theo phương pháp kinh điển</v>
          </cell>
          <cell r="H6159" t="str">
            <v>03.1544.0803</v>
          </cell>
        </row>
        <row r="6160">
          <cell r="G6160" t="str">
            <v>Phẫu thuật bong võng mạc theo phương pháp kinh điển</v>
          </cell>
          <cell r="H6160" t="str">
            <v>14.0023.0803</v>
          </cell>
        </row>
        <row r="6161">
          <cell r="G6161" t="str">
            <v>Mở bao sau bằng phẫu thuật</v>
          </cell>
          <cell r="H6161" t="str">
            <v>03.1568.0804</v>
          </cell>
        </row>
        <row r="6162">
          <cell r="G6162" t="str">
            <v>Mở bao sau bằng phẫu thuật</v>
          </cell>
          <cell r="H6162" t="str">
            <v>14.0051.0804</v>
          </cell>
        </row>
        <row r="6163">
          <cell r="G6163" t="str">
            <v>Cắt bè củng giác mạc (Trabeculectomy)</v>
          </cell>
          <cell r="H6163" t="str">
            <v>03.1649.0805</v>
          </cell>
        </row>
        <row r="6164">
          <cell r="G6164" t="str">
            <v>Cắt củng mạc sâu đơn thuần</v>
          </cell>
          <cell r="H6164" t="str">
            <v>03.1634.0805</v>
          </cell>
        </row>
        <row r="6165">
          <cell r="G6165" t="str">
            <v>Mở bè ± cắt bè</v>
          </cell>
          <cell r="H6165" t="str">
            <v>03.1636.0805</v>
          </cell>
        </row>
        <row r="6166">
          <cell r="G6166" t="str">
            <v>Cắt bè củng giác mạc (Trabeculectomy)</v>
          </cell>
          <cell r="H6166" t="str">
            <v>14.0180.0805</v>
          </cell>
        </row>
        <row r="6167">
          <cell r="G6167" t="str">
            <v>Cắt củng mạc sâu có hoặc không áp thuốc chống chuyển hóa</v>
          </cell>
          <cell r="H6167" t="str">
            <v>14.0148.0805</v>
          </cell>
        </row>
        <row r="6168">
          <cell r="G6168" t="str">
            <v>Mở bè có hoặc không cắt bè</v>
          </cell>
          <cell r="H6168" t="str">
            <v>14.0150.0805</v>
          </cell>
        </row>
        <row r="6169">
          <cell r="G6169" t="str">
            <v>Cắt dịch kính điều trị tổ chức hóa dịch kính</v>
          </cell>
          <cell r="H6169" t="str">
            <v>03.1541.0806</v>
          </cell>
        </row>
        <row r="6170">
          <cell r="G6170" t="str">
            <v>Cắt dịch kính điều trị tồn lưu dịch kính nguyên thủy</v>
          </cell>
          <cell r="H6170" t="str">
            <v>03.1542.0806</v>
          </cell>
        </row>
        <row r="6171">
          <cell r="G6171" t="str">
            <v>Cắt dịch kính điều trị viêm mủ nội nhãn</v>
          </cell>
          <cell r="H6171" t="str">
            <v>03.1540.0806</v>
          </cell>
        </row>
        <row r="6172">
          <cell r="G6172" t="str">
            <v>Cắt dịch kính, bóc màng trước võng mạc</v>
          </cell>
          <cell r="H6172" t="str">
            <v>03.1536.0806</v>
          </cell>
        </row>
        <row r="6173">
          <cell r="G6173" t="str">
            <v>Cắt dịch kính, khí nội nhãn điều trị lỗ hoàng điểm</v>
          </cell>
          <cell r="H6173" t="str">
            <v>03.1537.0806</v>
          </cell>
        </row>
        <row r="6174">
          <cell r="G6174" t="str">
            <v>Phẫu thuật bong võng mạc tái phát</v>
          </cell>
          <cell r="H6174" t="str">
            <v>03.1529.0806</v>
          </cell>
        </row>
        <row r="6175">
          <cell r="G6175" t="str">
            <v>Phẫu thuật bong võng mạc, cắt dịch kính ± laser nội nhãn ± dầu/khí nội nhãn</v>
          </cell>
          <cell r="H6175" t="str">
            <v>03.1543.0806</v>
          </cell>
        </row>
        <row r="6176">
          <cell r="G6176" t="str">
            <v>Phẫu thuật glôcôm ác tính trên mắt độc nhất, gần mù</v>
          </cell>
          <cell r="H6176" t="str">
            <v>03.1531.0806</v>
          </cell>
        </row>
        <row r="6177">
          <cell r="G6177" t="str">
            <v>Phẫu thuật mổ bong võng mạc trên mắt độc nhất, gần mù</v>
          </cell>
          <cell r="H6177" t="str">
            <v>03.1525.0806</v>
          </cell>
        </row>
        <row r="6178">
          <cell r="G6178" t="str">
            <v>Cắt dịch kính, bóc màng trước võng mạc</v>
          </cell>
          <cell r="H6178" t="str">
            <v>14.0015.0806</v>
          </cell>
        </row>
        <row r="6179">
          <cell r="G6179" t="str">
            <v>Cắt dịch kính, khí nội nhãn điều trị lỗ hoàng điểm</v>
          </cell>
          <cell r="H6179" t="str">
            <v>14.0016.0806</v>
          </cell>
        </row>
        <row r="6180">
          <cell r="G6180" t="str">
            <v>Phẫu thuật bong võng mạc, cắt dịch kính có hoặc không laser nội nhãn, có hoặc không dùng dầu/khí nội nhãn</v>
          </cell>
          <cell r="H6180" t="str">
            <v>14.0022.0806</v>
          </cell>
        </row>
        <row r="6181">
          <cell r="G6181" t="str">
            <v>Phẫu thuật glôcôm ác tính trên mắt độc nhất, gần mù</v>
          </cell>
          <cell r="H6181" t="str">
            <v>14.0010.0806</v>
          </cell>
        </row>
        <row r="6182">
          <cell r="G6182" t="str">
            <v>Cắt màng xuất tiết diện đồng tử, cắt màng đồng tử</v>
          </cell>
          <cell r="H6182" t="str">
            <v>03.1567.0807</v>
          </cell>
        </row>
        <row r="6183">
          <cell r="G6183" t="str">
            <v>Cắt màng xuất tiết diện đồng tử, cắt màng đồng tử</v>
          </cell>
          <cell r="H6183" t="str">
            <v>14.0050.0807</v>
          </cell>
        </row>
        <row r="6184">
          <cell r="G6184" t="str">
            <v>Cắt mống mắt quang học có hoặc không tách dính phức tạp</v>
          </cell>
          <cell r="H6184" t="str">
            <v>14.0075.0807</v>
          </cell>
        </row>
        <row r="6185">
          <cell r="G6185" t="str">
            <v>Phẫu thuật mộng có ghép (kết mạc rời tự thân, màng ối...) có hoặc không áp thuốc chống chuyển hóa</v>
          </cell>
          <cell r="H6185" t="str">
            <v>14.0065.0808</v>
          </cell>
        </row>
        <row r="6186">
          <cell r="G6186" t="str">
            <v>Phẫu thuật mộng có ghép (kết mạc tự thân, màng ối...) có hoặc không sử dụng keo dán sinh học</v>
          </cell>
          <cell r="H6186" t="str">
            <v>14.0066.0808</v>
          </cell>
        </row>
        <row r="6187">
          <cell r="G6187" t="str">
            <v>Phẫu thuật mộng có ghép (kết mạc rời tự thân, màng ối...) có hoặc không áp thuốc chống chuyển hóa</v>
          </cell>
          <cell r="H6187" t="str">
            <v>14.0065.0809</v>
          </cell>
        </row>
        <row r="6188">
          <cell r="G6188" t="str">
            <v>Phẫu thuật mộng có ghép (kết mạc tự thân, màng ối...) có hoặc không sử dụng keo dán sinh học</v>
          </cell>
          <cell r="H6188" t="str">
            <v>14.0066.0809</v>
          </cell>
        </row>
        <row r="6189">
          <cell r="G6189" t="str">
            <v>Phẫu thuật cắt mống mắt chu biên</v>
          </cell>
          <cell r="H6189" t="str">
            <v>14.0145.0810</v>
          </cell>
        </row>
        <row r="6190">
          <cell r="G6190" t="str">
            <v>Cắt thể thủy tinh, dịch kính có hoặc không cố định IOL</v>
          </cell>
          <cell r="H6190" t="str">
            <v>14.0043.0811</v>
          </cell>
        </row>
        <row r="6191">
          <cell r="G6191" t="str">
            <v>Lấy thể thủy tinh sa, lệch trong bao phối hợp cắt dịch kính có hoặc không cố định IOL</v>
          </cell>
          <cell r="H6191" t="str">
            <v>14.0042.0811</v>
          </cell>
        </row>
        <row r="6192">
          <cell r="G6192" t="str">
            <v>Đặt IOL trên mắt cận thị (Phakic)</v>
          </cell>
          <cell r="H6192" t="str">
            <v>03.1565.0812</v>
          </cell>
        </row>
        <row r="6193">
          <cell r="G6193" t="str">
            <v>Lấy thể thủy tinh sa, lệch trong bao phối hợp cắt dịch kính ± cố định IOL</v>
          </cell>
          <cell r="H6193" t="str">
            <v>03.1560.0812</v>
          </cell>
        </row>
        <row r="6194">
          <cell r="G6194" t="str">
            <v>Phẫu thuật đặt thể thủy tinh nhân tạo (IOL) thì 2 (không cắt dịch kính)</v>
          </cell>
          <cell r="H6194" t="str">
            <v>03.1563.0812</v>
          </cell>
        </row>
        <row r="6195">
          <cell r="G6195" t="str">
            <v>Phẫu thuật đặt thể thủy tinh nhân tạo (IOL) thì 2 (không cắt dịch kính)</v>
          </cell>
          <cell r="H6195" t="str">
            <v>14.0046.0812</v>
          </cell>
        </row>
        <row r="6196">
          <cell r="G6196" t="str">
            <v>Đặt ống silicon tiền phòng điều trị glôcôm</v>
          </cell>
          <cell r="H6196" t="str">
            <v>03.1637.0813</v>
          </cell>
        </row>
        <row r="6197">
          <cell r="G6197" t="str">
            <v>Đặt van dẫn lưu tiền phòng điều trị glôcôm</v>
          </cell>
          <cell r="H6197" t="str">
            <v>03.1638.0813</v>
          </cell>
        </row>
        <row r="6198">
          <cell r="G6198" t="str">
            <v>Đặt ống silicon tiền phòng điều trị glôcôm</v>
          </cell>
          <cell r="H6198" t="str">
            <v>14.0151.0813</v>
          </cell>
        </row>
        <row r="6199">
          <cell r="G6199" t="str">
            <v xml:space="preserve">Đặt ống tiền phòng điều trị glôcôm </v>
          </cell>
          <cell r="H6199" t="str">
            <v>14.0152.0813</v>
          </cell>
        </row>
        <row r="6200">
          <cell r="G6200" t="str">
            <v>Đặt van dẫn lưu tiền phòng điều trị glôcôm</v>
          </cell>
          <cell r="H6200" t="str">
            <v>14.0153.0813</v>
          </cell>
        </row>
        <row r="6201">
          <cell r="G6201" t="str">
            <v>Phẫu thuật bệnh võng mạc trẻ đẻ non</v>
          </cell>
          <cell r="H6201" t="str">
            <v>03.1532.0814</v>
          </cell>
        </row>
        <row r="6202">
          <cell r="G6202" t="str">
            <v xml:space="preserve">Laser điều trị bệnh lý võng mạc sơ sinh (ROP) </v>
          </cell>
          <cell r="H6202" t="str">
            <v>13.0182.0814</v>
          </cell>
        </row>
        <row r="6203">
          <cell r="G6203" t="str">
            <v>Phẫu thuật bệnh võng mạc trẻ đẻ non</v>
          </cell>
          <cell r="H6203" t="str">
            <v>14.0011.0814</v>
          </cell>
        </row>
        <row r="6204">
          <cell r="G6204" t="str">
            <v>Lấy thể tinh sa, lệch bằng phương pháp Phaco, phối hợp cắt dịch kính ± IOL</v>
          </cell>
          <cell r="H6204" t="str">
            <v>03.1559.0815</v>
          </cell>
        </row>
        <row r="6205">
          <cell r="G6205" t="str">
            <v>Phẫu thuật lấy thể thủy tinh (trong bao, ngoài bao, phaco) đặt IOL trên mắt độc nhất, gần mù</v>
          </cell>
          <cell r="H6205" t="str">
            <v>03.1526.0815</v>
          </cell>
        </row>
        <row r="6206">
          <cell r="G6206" t="str">
            <v>Phẫu thuật tán nhuyễn thể thủy tinh bằng siêu âm (phaco) ± IOL</v>
          </cell>
          <cell r="H6206" t="str">
            <v>03.1527.0815</v>
          </cell>
        </row>
        <row r="6207">
          <cell r="G6207" t="str">
            <v>Phẫu thuật tán nhuyễn thể thủy tinh bằng siêu âm (phaco) có hoặc không đặt IOL</v>
          </cell>
          <cell r="H6207" t="str">
            <v>14.0005.0815</v>
          </cell>
        </row>
        <row r="6208">
          <cell r="G6208" t="str">
            <v>Điều trị di lệch góc mắt</v>
          </cell>
          <cell r="H6208" t="str">
            <v>03.1627.0816</v>
          </cell>
        </row>
        <row r="6209">
          <cell r="G6209" t="str">
            <v>Phẫu thuật Epicanthus</v>
          </cell>
          <cell r="H6209" t="str">
            <v>03.1623.0816</v>
          </cell>
        </row>
        <row r="6210">
          <cell r="G6210" t="str">
            <v>Điều trị di lệch góc mắt</v>
          </cell>
          <cell r="H6210" t="str">
            <v>14.0141.0816</v>
          </cell>
        </row>
        <row r="6211">
          <cell r="G6211" t="str">
            <v>Phẫu thuật Epicanthus</v>
          </cell>
          <cell r="H6211" t="str">
            <v>14.0135.0816</v>
          </cell>
        </row>
        <row r="6212">
          <cell r="G6212" t="str">
            <v>Phẫu thuật hẹp khe mi</v>
          </cell>
          <cell r="H6212" t="str">
            <v>03.1622.0817</v>
          </cell>
        </row>
        <row r="6213">
          <cell r="G6213" t="str">
            <v>Phẫu thuật mở rộng khe mi</v>
          </cell>
          <cell r="H6213" t="str">
            <v>03.1621.0817</v>
          </cell>
        </row>
        <row r="6214">
          <cell r="G6214" t="str">
            <v>Phẫu thuật hẹp khe mi</v>
          </cell>
          <cell r="H6214" t="str">
            <v>14.0137.0817</v>
          </cell>
        </row>
        <row r="6215">
          <cell r="G6215" t="str">
            <v>Phẫu thuật làm hẹp khe mi, rút ngắn dây chằng mi ngoài, mi trong điều trị hở mi do liệt dây VII</v>
          </cell>
          <cell r="H6215" t="str">
            <v>14.0130.0817</v>
          </cell>
        </row>
        <row r="6216">
          <cell r="G6216" t="str">
            <v>Phẫu thuật mở rộng khe mi</v>
          </cell>
          <cell r="H6216" t="str">
            <v>14.0136.0817</v>
          </cell>
        </row>
        <row r="6217">
          <cell r="G6217" t="str">
            <v>Phẫu thuật hẹp khe mi</v>
          </cell>
          <cell r="H6217" t="str">
            <v>28.0053.0817</v>
          </cell>
        </row>
        <row r="6218">
          <cell r="G6218" t="str">
            <v>Phẫu thuật lác thông thường</v>
          </cell>
          <cell r="H6218" t="str">
            <v>03.1602.0818</v>
          </cell>
        </row>
        <row r="6219">
          <cell r="G6219" t="str">
            <v>Phẫu thuật lác thông thường</v>
          </cell>
          <cell r="H6219" t="str">
            <v>03.1662.0818</v>
          </cell>
        </row>
        <row r="6220">
          <cell r="G6220" t="str">
            <v>Phẫu thuật lác có chỉnh chỉ</v>
          </cell>
          <cell r="H6220" t="str">
            <v>14.0110.0818</v>
          </cell>
        </row>
        <row r="6221">
          <cell r="G6221" t="str">
            <v>Phẫu thuật lác thông thường</v>
          </cell>
          <cell r="H6221" t="str">
            <v>14.0109.0818</v>
          </cell>
        </row>
        <row r="6222">
          <cell r="G6222" t="str">
            <v>Phẫu thuật lác thông thường</v>
          </cell>
          <cell r="H6222" t="str">
            <v>03.1602.0819</v>
          </cell>
        </row>
        <row r="6223">
          <cell r="G6223" t="str">
            <v>Phẫu thuật lác thông thường</v>
          </cell>
          <cell r="H6223" t="str">
            <v>03.1662.0819</v>
          </cell>
        </row>
        <row r="6224">
          <cell r="G6224" t="str">
            <v>Phẫu thuật lác có chỉnh chỉ</v>
          </cell>
          <cell r="H6224" t="str">
            <v>14.0110.0819</v>
          </cell>
        </row>
        <row r="6225">
          <cell r="G6225" t="str">
            <v>Phẫu thuật lác thông thường</v>
          </cell>
          <cell r="H6225" t="str">
            <v>14.0109.0819</v>
          </cell>
        </row>
        <row r="6226">
          <cell r="G6226" t="str">
            <v>Phẫu thuật lác phức tạp (di thực cơ, phẫu thuật cơ chéo, Faden…)</v>
          </cell>
          <cell r="H6226" t="str">
            <v>03.1601.0820</v>
          </cell>
        </row>
        <row r="6227">
          <cell r="G6227" t="str">
            <v>Phẫu thuật đính chỗ bám cơ vào dây chằng mi điều trị lác liệt</v>
          </cell>
          <cell r="H6227" t="str">
            <v>14.0114.0820</v>
          </cell>
        </row>
        <row r="6228">
          <cell r="G6228" t="str">
            <v>Phẫu thuật lác phức tạp (di thực cơ, phẫu thuật cơ chéo, faden…)</v>
          </cell>
          <cell r="H6228" t="str">
            <v>14.0108.0820</v>
          </cell>
        </row>
        <row r="6229">
          <cell r="G6229" t="str">
            <v>Phẫu thuật lấy thể thủy tinh ngoài bao ± IOL</v>
          </cell>
          <cell r="H6229" t="str">
            <v>03.1562.0821</v>
          </cell>
        </row>
        <row r="6230">
          <cell r="G6230" t="str">
            <v>Phẫu thuật mộng đơn thuần</v>
          </cell>
          <cell r="H6230" t="str">
            <v>03.1657.0823</v>
          </cell>
        </row>
        <row r="6231">
          <cell r="G6231" t="str">
            <v>Phẫu thuật mộng đơn thuần</v>
          </cell>
          <cell r="H6231" t="str">
            <v>14.0165.0823</v>
          </cell>
        </row>
        <row r="6232">
          <cell r="G6232" t="str">
            <v>Cắt u kết mạc, giác mạc có ghép kết mạc, màng ối hoặc giác mạc</v>
          </cell>
          <cell r="H6232" t="str">
            <v>12.0108.0824</v>
          </cell>
        </row>
        <row r="6233">
          <cell r="G6233" t="str">
            <v>Phẫu thuật mộng có ghép (kết mạc rời tự thân, màng ối...) có hoặc không áp thuốc chống chuyển hóa</v>
          </cell>
          <cell r="H6233" t="str">
            <v>14.0065.0824</v>
          </cell>
        </row>
        <row r="6234">
          <cell r="G6234" t="str">
            <v>Phẫu thuật mộng có ghép (kết mạc tự thân, màng ối...) có hoặc không sử dụng keo dán sinh học</v>
          </cell>
          <cell r="H6234" t="str">
            <v>14.0066.0824</v>
          </cell>
        </row>
        <row r="6235">
          <cell r="G6235" t="str">
            <v>Phẫu thuật gấp cân cơ nâng mi trên điều trị sụp mi</v>
          </cell>
          <cell r="H6235" t="str">
            <v>03.1609.0826</v>
          </cell>
        </row>
        <row r="6236">
          <cell r="G6236" t="str">
            <v>Phẫu thuật rút ngắn cơ nâng mi trên điều trị sụp mi</v>
          </cell>
          <cell r="H6236" t="str">
            <v>03.1608.0826</v>
          </cell>
        </row>
        <row r="6237">
          <cell r="G6237" t="str">
            <v>Phẫu thuật treo mi - cơ trán (bằng silicon, cân cơ đùi…) điều trị sụp mi</v>
          </cell>
          <cell r="H6237" t="str">
            <v>03.1610.0826</v>
          </cell>
        </row>
        <row r="6238">
          <cell r="G6238" t="str">
            <v>Cắt cơ Muller</v>
          </cell>
          <cell r="H6238" t="str">
            <v>14.0122.0826</v>
          </cell>
        </row>
        <row r="6239">
          <cell r="G6239" t="str">
            <v>Kéo dài cân cơ nâng mi</v>
          </cell>
          <cell r="H6239" t="str">
            <v>14.0128.0826</v>
          </cell>
        </row>
        <row r="6240">
          <cell r="G6240" t="str">
            <v>Phẫu thuật cắt cơ Muller có hoặc không cắt cân cơ nâng mi điều trị hở mi</v>
          </cell>
          <cell r="H6240" t="str">
            <v>14.0131.0826</v>
          </cell>
        </row>
        <row r="6241">
          <cell r="G6241" t="str">
            <v>Phẫu thuật gấp cân cơ nâng mi trên điều trị sụp mi</v>
          </cell>
          <cell r="H6241" t="str">
            <v>14.0119.0826</v>
          </cell>
        </row>
        <row r="6242">
          <cell r="G6242" t="str">
            <v>Phẫu thuật rút ngắn cơ nâng mi trên điều trị sụp mi</v>
          </cell>
          <cell r="H6242" t="str">
            <v>14.0118.0826</v>
          </cell>
        </row>
        <row r="6243">
          <cell r="G6243" t="str">
            <v>Phẫu thuật treo mi - cơ trán (bằng silicon, cân cơ đùi…) điều trị sụp mi</v>
          </cell>
          <cell r="H6243" t="str">
            <v>14.0120.0826</v>
          </cell>
        </row>
        <row r="6244">
          <cell r="G6244" t="str">
            <v>Kéo dài cân cơ nâng mi</v>
          </cell>
          <cell r="H6244" t="str">
            <v>28.0046.0826</v>
          </cell>
        </row>
        <row r="6245">
          <cell r="G6245" t="str">
            <v>Phẫu thuật hạ mi trên</v>
          </cell>
          <cell r="H6245" t="str">
            <v>28.0045.0826</v>
          </cell>
        </row>
        <row r="6246">
          <cell r="G6246" t="str">
            <v>Phẫu thuật rút ngắn, gấp cơ nâng mi trên điều trị sụp mi</v>
          </cell>
          <cell r="H6246" t="str">
            <v>28.0043.0826</v>
          </cell>
        </row>
        <row r="6247">
          <cell r="G6247" t="str">
            <v>Phẫu thuật treo mi lên cơ trán điều trị sụp mi</v>
          </cell>
          <cell r="H6247" t="str">
            <v>28.0044.0826</v>
          </cell>
        </row>
        <row r="6248">
          <cell r="G6248" t="str">
            <v>Tái tạo lệ quản kết hợp khâu mi</v>
          </cell>
          <cell r="H6248" t="str">
            <v>03.1589.0827</v>
          </cell>
        </row>
        <row r="6249">
          <cell r="G6249" t="str">
            <v>Tạo hình đường lệ ± điểm lệ</v>
          </cell>
          <cell r="H6249" t="str">
            <v>03.1600.0827</v>
          </cell>
        </row>
        <row r="6250">
          <cell r="G6250" t="str">
            <v>Tái tạo lệ quản kết hợp khâu mi</v>
          </cell>
          <cell r="H6250" t="str">
            <v>14.0079.0827</v>
          </cell>
        </row>
        <row r="6251">
          <cell r="G6251" t="str">
            <v>Tạo hình đường lệ có hoặc không điểm lệ</v>
          </cell>
          <cell r="H6251" t="str">
            <v>14.0107.0827</v>
          </cell>
        </row>
        <row r="6252">
          <cell r="G6252" t="str">
            <v>Cố định bao tenon tạo cùng đồ dưới</v>
          </cell>
          <cell r="H6252" t="str">
            <v>03.1588.0828</v>
          </cell>
        </row>
        <row r="6253">
          <cell r="G6253" t="str">
            <v>Cố định màng xương tạo cùng đồ</v>
          </cell>
          <cell r="H6253" t="str">
            <v>03.1587.0828</v>
          </cell>
        </row>
        <row r="6254">
          <cell r="G6254" t="str">
            <v>Phẫu thuật tạo cùng đồ để lắp mắt giả</v>
          </cell>
          <cell r="H6254" t="str">
            <v>03.2917.0828</v>
          </cell>
        </row>
        <row r="6255">
          <cell r="G6255" t="str">
            <v>Tái tạo cùng đồ</v>
          </cell>
          <cell r="H6255" t="str">
            <v>03.1597.0828</v>
          </cell>
        </row>
        <row r="6256">
          <cell r="G6256" t="str">
            <v>Tạo hình hốc mắt trong tật không nhãn cầu để lắp mắt giả</v>
          </cell>
          <cell r="H6256" t="str">
            <v>03.1596.0828</v>
          </cell>
        </row>
        <row r="6257">
          <cell r="G6257" t="str">
            <v>Vá da, niêm mạc tạo cùng đồ ± tách dính mi cầu</v>
          </cell>
          <cell r="H6257" t="str">
            <v>03.1586.0828</v>
          </cell>
        </row>
        <row r="6258">
          <cell r="G6258" t="str">
            <v>Cố định bao tenon tạo cùng đồ dưới</v>
          </cell>
          <cell r="H6258" t="str">
            <v>14.0078.0828</v>
          </cell>
        </row>
        <row r="6259">
          <cell r="G6259" t="str">
            <v>Cố định màng xương tạo cùng đồ</v>
          </cell>
          <cell r="H6259" t="str">
            <v>14.0077.0828</v>
          </cell>
        </row>
        <row r="6260">
          <cell r="G6260" t="str">
            <v>Phẫu thuật tạo cùng đồ để lắp mắt giả</v>
          </cell>
          <cell r="H6260" t="str">
            <v>14.0235.0828</v>
          </cell>
        </row>
        <row r="6261">
          <cell r="G6261" t="str">
            <v>Vá da, niêm mạc tạo cùng đồ có hoặc không tách dính mi cầu</v>
          </cell>
          <cell r="H6261" t="str">
            <v>14.0076.0828</v>
          </cell>
        </row>
        <row r="6262">
          <cell r="G6262" t="str">
            <v>Phẫu thuật tạo hình hạ thấp hay nâng nếp mi</v>
          </cell>
          <cell r="H6262" t="str">
            <v>14.0126.0829</v>
          </cell>
        </row>
        <row r="6263">
          <cell r="G6263" t="str">
            <v>Phẫu thuật tạo hình nếp mi</v>
          </cell>
          <cell r="H6263" t="str">
            <v>14.0125.0829</v>
          </cell>
        </row>
        <row r="6264">
          <cell r="G6264" t="str">
            <v>Phẫu thuật tạo hình hạ thấp hay nâng nếp mi</v>
          </cell>
          <cell r="H6264" t="str">
            <v>14.0126.0830</v>
          </cell>
        </row>
        <row r="6265">
          <cell r="G6265" t="str">
            <v>Phẫu thuật tạo hình nếp mi</v>
          </cell>
          <cell r="H6265" t="str">
            <v>14.0125.0830</v>
          </cell>
        </row>
        <row r="6266">
          <cell r="G6266" t="str">
            <v>Tháo đai độn củng mạc</v>
          </cell>
          <cell r="H6266" t="str">
            <v>03.1545.0831</v>
          </cell>
        </row>
        <row r="6267">
          <cell r="G6267" t="str">
            <v>Tháo đai độn củng mạc</v>
          </cell>
          <cell r="H6267" t="str">
            <v>14.0024.0831</v>
          </cell>
        </row>
        <row r="6268">
          <cell r="G6268" t="str">
            <v>Phẫu thuật thể thủy tinh bằng phaco và femtosecond có hoặc không đặt IOL</v>
          </cell>
          <cell r="H6268" t="str">
            <v>14.0045.0832</v>
          </cell>
        </row>
        <row r="6269">
          <cell r="G6269" t="str">
            <v>Phẫu thuật lấy thể thủy tinh ngoài bao có hoặc không đặt IOL</v>
          </cell>
          <cell r="H6269" t="str">
            <v>14.0044.0833</v>
          </cell>
        </row>
        <row r="6270">
          <cell r="G6270" t="str">
            <v>Cắt u da vùng mặt, tạo hình</v>
          </cell>
          <cell r="H6270" t="str">
            <v>03.2449.0834</v>
          </cell>
        </row>
        <row r="6271">
          <cell r="G6271" t="str">
            <v>Cắt các loại u vùng da đầu, cổ có đường kính trên 10 cm</v>
          </cell>
          <cell r="H6271" t="str">
            <v>12.0004.0834</v>
          </cell>
        </row>
        <row r="6272">
          <cell r="G6272" t="str">
            <v>Cắt các loại u vùng mặt có đường kính trên 10 cm</v>
          </cell>
          <cell r="H6272" t="str">
            <v>12.0008.0834</v>
          </cell>
        </row>
        <row r="6273">
          <cell r="G6273" t="str">
            <v>Cắt các u nang mang</v>
          </cell>
          <cell r="H6273" t="str">
            <v>12.0013.0834</v>
          </cell>
        </row>
        <row r="6274">
          <cell r="G6274" t="str">
            <v>Cắt u da mi có trượt lông mi, vạt da, hay ghép da</v>
          </cell>
          <cell r="H6274" t="str">
            <v>12.0102.0834</v>
          </cell>
        </row>
        <row r="6275">
          <cell r="G6275" t="str">
            <v>Cắt u mi cả bề dày ghép sụn kết mạc và chuyển vạt da</v>
          </cell>
          <cell r="H6275" t="str">
            <v>12.0103.0834</v>
          </cell>
        </row>
        <row r="6276">
          <cell r="G6276" t="str">
            <v>Cắt u môi lành tính có tạo hình</v>
          </cell>
          <cell r="H6276" t="str">
            <v>12.0077.0834</v>
          </cell>
        </row>
        <row r="6277">
          <cell r="G6277" t="str">
            <v>Cắt u sắc tố vùng hàm mặt</v>
          </cell>
          <cell r="H6277" t="str">
            <v>12.0062.0834</v>
          </cell>
        </row>
        <row r="6278">
          <cell r="G6278" t="str">
            <v>Cắt u xơ vùng hàm mặt đường kính dưới 3 cm</v>
          </cell>
          <cell r="H6278" t="str">
            <v>12.0068.0834</v>
          </cell>
        </row>
        <row r="6279">
          <cell r="G6279" t="str">
            <v>Cắt u xơ vùng hàm mặt đường kính trên 3 cm</v>
          </cell>
          <cell r="H6279" t="str">
            <v>12.0069.0834</v>
          </cell>
        </row>
        <row r="6280">
          <cell r="G6280" t="str">
            <v>Cắt ung thư môi có tạo hình đường kính dưới 5 cm</v>
          </cell>
          <cell r="H6280" t="str">
            <v>12.0078.0834</v>
          </cell>
        </row>
        <row r="6281">
          <cell r="G6281" t="str">
            <v>Cắt ung thư môi có tạo hình đường kính trên 5 cm</v>
          </cell>
          <cell r="H6281" t="str">
            <v>12.0079.0834</v>
          </cell>
        </row>
        <row r="6282">
          <cell r="G6282" t="str">
            <v>Cắt u da mi có trượt lông mi, vạt da, hay ghép da</v>
          </cell>
          <cell r="H6282" t="str">
            <v>14.0085.0834</v>
          </cell>
        </row>
        <row r="6283">
          <cell r="G6283" t="str">
            <v>Cắt u mi cả bề dày ghép sụn kết mạc và chuyển vạt da</v>
          </cell>
          <cell r="H6283" t="str">
            <v>14.0086.0834</v>
          </cell>
        </row>
        <row r="6284">
          <cell r="G6284" t="str">
            <v>Cắt ung thư da vùng mi mắt trên và tạo hình</v>
          </cell>
          <cell r="H6284" t="str">
            <v>14.0227.0834</v>
          </cell>
        </row>
        <row r="6285">
          <cell r="G6285" t="str">
            <v>Phẫu thuật cắt bỏ u lành tính vùng mũi (trên 2 cm)</v>
          </cell>
          <cell r="H6285" t="str">
            <v>28.0096.0834</v>
          </cell>
        </row>
        <row r="6286">
          <cell r="G6286" t="str">
            <v>Cố định tuyến lệ chính điều trị sa tuyến lệ chính</v>
          </cell>
          <cell r="H6286" t="str">
            <v>14.0105.0835</v>
          </cell>
        </row>
        <row r="6287">
          <cell r="G6287" t="str">
            <v>Cắt u mi cả bề dày không vá</v>
          </cell>
          <cell r="H6287" t="str">
            <v>03.2543.0836</v>
          </cell>
        </row>
        <row r="6288">
          <cell r="G6288" t="str">
            <v>Cắt u mi cả bề dày không vá</v>
          </cell>
          <cell r="H6288" t="str">
            <v>12.0097.0836</v>
          </cell>
        </row>
        <row r="6289">
          <cell r="G6289" t="str">
            <v>Cắt u da mi không ghép</v>
          </cell>
          <cell r="H6289" t="str">
            <v>14.0083.0836</v>
          </cell>
        </row>
        <row r="6290">
          <cell r="G6290" t="str">
            <v>Cắt u mi cả bề dày không ghép</v>
          </cell>
          <cell r="H6290" t="str">
            <v>14.0084.0836</v>
          </cell>
        </row>
        <row r="6291">
          <cell r="G6291" t="str">
            <v>Phẫu thuật cắt bỏ u lành tính vùng mũi (dưới 2 cm)</v>
          </cell>
          <cell r="H6291" t="str">
            <v>28.0095.0836</v>
          </cell>
        </row>
        <row r="6292">
          <cell r="G6292" t="str">
            <v>Nạo vét tổ chức hốc mắt</v>
          </cell>
          <cell r="H6292" t="str">
            <v>03.1590.0837</v>
          </cell>
        </row>
        <row r="6293">
          <cell r="G6293" t="str">
            <v>Cắt u hốc mắt bên và sau nhãn cầu có mở xương hốc mắt</v>
          </cell>
          <cell r="H6293" t="str">
            <v>12.0099.0837</v>
          </cell>
        </row>
        <row r="6294">
          <cell r="G6294" t="str">
            <v>Cắt u hốc mắt không mở xương hốc mắt</v>
          </cell>
          <cell r="H6294" t="str">
            <v>12.0110.0837</v>
          </cell>
        </row>
        <row r="6295">
          <cell r="G6295" t="str">
            <v>Cắt u tiền phòng</v>
          </cell>
          <cell r="H6295" t="str">
            <v>12.0109.0837</v>
          </cell>
        </row>
        <row r="6296">
          <cell r="G6296" t="str">
            <v>Nạo vét tổ chức hốc mắt</v>
          </cell>
          <cell r="H6296" t="str">
            <v>12.0112.0837</v>
          </cell>
        </row>
        <row r="6297">
          <cell r="G6297" t="str">
            <v>Cắt u hốc mắt có hoặc không mở xương hốc mắt</v>
          </cell>
          <cell r="H6297" t="str">
            <v>14.0096.0837</v>
          </cell>
        </row>
        <row r="6298">
          <cell r="G6298" t="str">
            <v>Nạo vét tổ chức hốc mắt</v>
          </cell>
          <cell r="H6298" t="str">
            <v>14.0097.0837</v>
          </cell>
        </row>
        <row r="6299">
          <cell r="G6299" t="str">
            <v>Phẫu thuật giảm áp hốc mắt (phá thành hốc mắt, mở rộng lỗ thị giác...)</v>
          </cell>
          <cell r="H6299" t="str">
            <v>14.0002.0837</v>
          </cell>
        </row>
        <row r="6300">
          <cell r="G6300" t="str">
            <v>Phẫu thuật điều trị lật mi dưới có hoặc không ghép</v>
          </cell>
          <cell r="H6300" t="str">
            <v>14.0132.0838</v>
          </cell>
        </row>
        <row r="6301">
          <cell r="G6301" t="str">
            <v>Phẫu thuật phục hồi trễ mi dưới</v>
          </cell>
          <cell r="H6301" t="str">
            <v>14.0230.0838</v>
          </cell>
        </row>
        <row r="6302">
          <cell r="G6302" t="str">
            <v>Vá da tạo hình mi</v>
          </cell>
          <cell r="H6302" t="str">
            <v>14.0124.0838</v>
          </cell>
        </row>
        <row r="6303">
          <cell r="G6303" t="str">
            <v>Khâu phủ kết mạc</v>
          </cell>
          <cell r="H6303" t="str">
            <v>03.1666.0839</v>
          </cell>
        </row>
        <row r="6304">
          <cell r="G6304" t="str">
            <v>Khâu phủ kết mạc</v>
          </cell>
          <cell r="H6304" t="str">
            <v>14.0175.0839</v>
          </cell>
        </row>
        <row r="6305">
          <cell r="G6305" t="str">
            <v>Điều trị glôcôm bằng quang đông thể mi</v>
          </cell>
          <cell r="H6305" t="str">
            <v>03.1549.0840</v>
          </cell>
        </row>
        <row r="6306">
          <cell r="G6306" t="str">
            <v>Điều trị glôcôm bằng quang đông thể mi</v>
          </cell>
          <cell r="H6306" t="str">
            <v>14.0028.0840</v>
          </cell>
        </row>
        <row r="6307">
          <cell r="G6307" t="str">
            <v>Rạch góc tiền phòng</v>
          </cell>
          <cell r="H6307" t="str">
            <v>03.1635.0841</v>
          </cell>
        </row>
        <row r="6308">
          <cell r="G6308" t="str">
            <v>Mở góc tiền phòng</v>
          </cell>
          <cell r="H6308" t="str">
            <v>14.0149.0841</v>
          </cell>
        </row>
        <row r="6309">
          <cell r="G6309" t="str">
            <v>Rửa cùng đồ</v>
          </cell>
          <cell r="H6309" t="str">
            <v>03.1695.0842</v>
          </cell>
        </row>
        <row r="6310">
          <cell r="G6310" t="str">
            <v>Rửa cùng đồ</v>
          </cell>
          <cell r="H6310" t="str">
            <v>14.0211.0842</v>
          </cell>
        </row>
        <row r="6311">
          <cell r="G6311" t="str">
            <v>Đo sắc giác</v>
          </cell>
          <cell r="H6311" t="str">
            <v>14.0256.0843</v>
          </cell>
        </row>
        <row r="6312">
          <cell r="G6312" t="str">
            <v>Đo sắc giác</v>
          </cell>
          <cell r="H6312" t="str">
            <v>21.0082.0843</v>
          </cell>
        </row>
        <row r="6313">
          <cell r="G6313" t="str">
            <v>Siêu âm bán phần trước</v>
          </cell>
          <cell r="H6313" t="str">
            <v>14.0249.0844</v>
          </cell>
        </row>
        <row r="6314">
          <cell r="G6314" t="str">
            <v xml:space="preserve">Siêu âm mắt </v>
          </cell>
          <cell r="H6314" t="str">
            <v>14.0240.0845</v>
          </cell>
        </row>
        <row r="6315">
          <cell r="G6315" t="str">
            <v>Sinh thiết tổ chức hốc mắt</v>
          </cell>
          <cell r="H6315" t="str">
            <v>14.0081.0847</v>
          </cell>
        </row>
        <row r="6316">
          <cell r="G6316" t="str">
            <v>Sinh thiết tổ chức kết mạc</v>
          </cell>
          <cell r="H6316" t="str">
            <v>14.0082.0847</v>
          </cell>
        </row>
        <row r="6317">
          <cell r="G6317" t="str">
            <v>Sinh thiết tổ chức mi</v>
          </cell>
          <cell r="H6317" t="str">
            <v>14.0080.0847</v>
          </cell>
        </row>
        <row r="6318">
          <cell r="G6318" t="str">
            <v>Đo khúc xạ khách quan (soi bóng đồng tử - Skiascope)</v>
          </cell>
          <cell r="H6318" t="str">
            <v>14.0257.0848</v>
          </cell>
        </row>
        <row r="6319">
          <cell r="G6319" t="str">
            <v>Đo khúc xạ khách quan (soi bóng đồng tử - Skiascope)</v>
          </cell>
          <cell r="H6319" t="str">
            <v>21.0083.0848</v>
          </cell>
        </row>
        <row r="6320">
          <cell r="G6320" t="str">
            <v>Soi đáy mắt cấp cứu</v>
          </cell>
          <cell r="H6320" t="str">
            <v>01.0201.0849</v>
          </cell>
        </row>
        <row r="6321">
          <cell r="G6321" t="str">
            <v>Soi đáy mắt cấp cứu tại giường</v>
          </cell>
          <cell r="H6321" t="str">
            <v>02.0156.0849</v>
          </cell>
        </row>
        <row r="6322">
          <cell r="G6322" t="str">
            <v>Soi đáy mắt bằng kính 3 mặt gương</v>
          </cell>
          <cell r="H6322" t="str">
            <v>03.1700.0849</v>
          </cell>
        </row>
        <row r="6323">
          <cell r="G6323" t="str">
            <v>Soi đáy mắt cấp cứu</v>
          </cell>
          <cell r="H6323" t="str">
            <v>03.0152.0849</v>
          </cell>
        </row>
        <row r="6324">
          <cell r="G6324" t="str">
            <v>Soi đáy mắt trực tiếp</v>
          </cell>
          <cell r="H6324" t="str">
            <v>03.1699.0849</v>
          </cell>
        </row>
        <row r="6325">
          <cell r="G6325" t="str">
            <v>Soi góc tiền phòng</v>
          </cell>
          <cell r="H6325" t="str">
            <v>03.1702.0849</v>
          </cell>
        </row>
        <row r="6326">
          <cell r="G6326" t="str">
            <v>Soi đáy mắt bằng kính 3 mặt gương</v>
          </cell>
          <cell r="H6326" t="str">
            <v>14.0219.0849</v>
          </cell>
        </row>
        <row r="6327">
          <cell r="G6327" t="str">
            <v>Soi đáy mắt bằng Schepens</v>
          </cell>
          <cell r="H6327" t="str">
            <v>14.0220.0849</v>
          </cell>
        </row>
        <row r="6328">
          <cell r="G6328" t="str">
            <v>Soi đáy mắt trực tiếp</v>
          </cell>
          <cell r="H6328" t="str">
            <v>14.0218.0849</v>
          </cell>
        </row>
        <row r="6329">
          <cell r="G6329" t="str">
            <v>Soi góc tiền phòng</v>
          </cell>
          <cell r="H6329" t="str">
            <v>14.0221.0849</v>
          </cell>
        </row>
        <row r="6330">
          <cell r="G6330" t="str">
            <v>Tách dính mi cầu, ghép kết mạc rìa hoặc màng ối</v>
          </cell>
          <cell r="H6330" t="str">
            <v>03.1580.0850</v>
          </cell>
        </row>
        <row r="6331">
          <cell r="G6331" t="str">
            <v>Ghép củng mạc</v>
          </cell>
          <cell r="H6331" t="str">
            <v>14.0058.0850</v>
          </cell>
        </row>
        <row r="6332">
          <cell r="G6332" t="str">
            <v>Tách dính mi cầu, ghép kết mạc rời hoặc màng ối</v>
          </cell>
          <cell r="H6332" t="str">
            <v>14.0070.0850</v>
          </cell>
        </row>
        <row r="6333">
          <cell r="G6333" t="str">
            <v xml:space="preserve">Tiêm nội nhãn </v>
          </cell>
          <cell r="H6333" t="str">
            <v>14.0158.0851</v>
          </cell>
        </row>
        <row r="6334">
          <cell r="G6334" t="str">
            <v>Test phát hiện khô mắt</v>
          </cell>
          <cell r="H6334" t="str">
            <v>14.0251.0852</v>
          </cell>
        </row>
        <row r="6335">
          <cell r="G6335" t="str">
            <v>Test thử cảm giác giác mạc</v>
          </cell>
          <cell r="H6335" t="str">
            <v>14.0250.0852</v>
          </cell>
        </row>
        <row r="6336">
          <cell r="G6336" t="str">
            <v>Test thử cảm giác giác mạc</v>
          </cell>
          <cell r="H6336" t="str">
            <v>21.0077.0852</v>
          </cell>
        </row>
        <row r="6337">
          <cell r="G6337" t="str">
            <v>Tháo dầu silicon nội nhãn</v>
          </cell>
          <cell r="H6337" t="str">
            <v>03.1533.0853</v>
          </cell>
        </row>
        <row r="6338">
          <cell r="G6338" t="str">
            <v>Bơm dầu silicon, khí bổ sung sau PT cắt dịch kính điều trị bong võng mạc</v>
          </cell>
          <cell r="H6338" t="str">
            <v>14.0013.0853</v>
          </cell>
        </row>
        <row r="6339">
          <cell r="G6339" t="str">
            <v>Rút van dẫn lưu, ống silicon tiền phòng</v>
          </cell>
          <cell r="H6339" t="str">
            <v>14.0154.0853</v>
          </cell>
        </row>
        <row r="6340">
          <cell r="G6340" t="str">
            <v>Tháo dầu silicon nội nhãn</v>
          </cell>
          <cell r="H6340" t="str">
            <v>14.0012.0853</v>
          </cell>
        </row>
        <row r="6341">
          <cell r="G6341" t="str">
            <v>Bơm thông lệ đạo</v>
          </cell>
          <cell r="H6341" t="str">
            <v>03.1685.0854</v>
          </cell>
        </row>
        <row r="6342">
          <cell r="G6342" t="str">
            <v>Bơm thông lệ đạo</v>
          </cell>
          <cell r="H6342" t="str">
            <v>14.0197.0854</v>
          </cell>
        </row>
        <row r="6343">
          <cell r="G6343" t="str">
            <v>Bơm thông lệ đạo</v>
          </cell>
          <cell r="H6343" t="str">
            <v>14.0197.0855</v>
          </cell>
        </row>
        <row r="6344">
          <cell r="G6344" t="str">
            <v>Tiêm dưới kết mạc</v>
          </cell>
          <cell r="H6344" t="str">
            <v>03.1682.0856</v>
          </cell>
        </row>
        <row r="6345">
          <cell r="G6345" t="str">
            <v>Tiêm dưới kết mạc</v>
          </cell>
          <cell r="H6345" t="str">
            <v>14.0193.0856</v>
          </cell>
        </row>
        <row r="6346">
          <cell r="G6346" t="str">
            <v>Tiêm cạnh nhãn cầu</v>
          </cell>
          <cell r="H6346" t="str">
            <v>03.1683.0857</v>
          </cell>
        </row>
        <row r="6347">
          <cell r="G6347" t="str">
            <v>Tiêm hậu nhãn cầu</v>
          </cell>
          <cell r="H6347" t="str">
            <v>03.1684.0857</v>
          </cell>
        </row>
        <row r="6348">
          <cell r="G6348" t="str">
            <v>Tiêm cạnh nhãn cầu</v>
          </cell>
          <cell r="H6348" t="str">
            <v>14.0194.0857</v>
          </cell>
        </row>
        <row r="6349">
          <cell r="G6349" t="str">
            <v>Tiêm hậu nhãn cầu</v>
          </cell>
          <cell r="H6349" t="str">
            <v>14.0195.0857</v>
          </cell>
        </row>
        <row r="6350">
          <cell r="G6350" t="str">
            <v>Tiêm nhu mô giác mạc</v>
          </cell>
          <cell r="H6350" t="str">
            <v>14.0159.0857</v>
          </cell>
        </row>
        <row r="6351">
          <cell r="G6351" t="str">
            <v>Vá vỡ xương hốc mắt (thành dưới, thành trong ± dùng sụn sườn)</v>
          </cell>
          <cell r="H6351" t="str">
            <v>03.1523.0858</v>
          </cell>
        </row>
        <row r="6352">
          <cell r="G6352" t="str">
            <v>Vá vỡ xương hốc mắt (thành dưới, thành trong có hoặc không dùng sụn sườn)</v>
          </cell>
          <cell r="H6352" t="str">
            <v>14.0003.0858</v>
          </cell>
        </row>
        <row r="6353">
          <cell r="G6353" t="str">
            <v>Cắt u hậu phòng</v>
          </cell>
          <cell r="H6353" t="str">
            <v>14.0091.0859</v>
          </cell>
        </row>
        <row r="6354">
          <cell r="G6354" t="str">
            <v>Cắt u mi cả bề dày ghép niêm mạc cứng của vòm miệng và chuyển vạt da</v>
          </cell>
          <cell r="H6354" t="str">
            <v>14.0087.0859</v>
          </cell>
        </row>
        <row r="6355">
          <cell r="G6355" t="str">
            <v>Cắt u tiền phòng</v>
          </cell>
          <cell r="H6355" t="str">
            <v>14.0090.0860</v>
          </cell>
        </row>
        <row r="6356">
          <cell r="G6356" t="str">
            <v>Phẫu thuật chỉnh, xoay, lấy IOL có hoặc không cắt DK</v>
          </cell>
          <cell r="H6356" t="str">
            <v>14.0047.0860</v>
          </cell>
        </row>
        <row r="6357">
          <cell r="G6357" t="str">
            <v>Phẫu thuật hạ mi trên (chỉnh chỉ, lùi cơ nâng mi …)</v>
          </cell>
          <cell r="H6357" t="str">
            <v>14.0121.0860</v>
          </cell>
        </row>
        <row r="6358">
          <cell r="G6358" t="str">
            <v>Tạo hình mống mắt (khâu mống mắt, chân mống mắt...)</v>
          </cell>
          <cell r="H6358" t="str">
            <v>14.0146.0860</v>
          </cell>
        </row>
        <row r="6359">
          <cell r="G6359" t="str">
            <v>Di thực hàng lông mi</v>
          </cell>
          <cell r="H6359" t="str">
            <v>14.0134.0861</v>
          </cell>
        </row>
        <row r="6360">
          <cell r="G6360" t="str">
            <v>Ghép mỡ điều trị lõm mắt</v>
          </cell>
          <cell r="H6360" t="str">
            <v>14.0099.0861</v>
          </cell>
        </row>
        <row r="6361">
          <cell r="G6361" t="str">
            <v>Lùi cơ nâng mi</v>
          </cell>
          <cell r="H6361" t="str">
            <v>14.0123.0861</v>
          </cell>
        </row>
        <row r="6362">
          <cell r="G6362" t="str">
            <v>Chỉnh chỉ sau mổ lác</v>
          </cell>
          <cell r="H6362" t="str">
            <v>14.0113.0862</v>
          </cell>
        </row>
        <row r="6363">
          <cell r="G6363" t="str">
            <v>Phẫu thuật mở rộng điểm lệ</v>
          </cell>
          <cell r="H6363" t="str">
            <v>14.0063.0862</v>
          </cell>
        </row>
        <row r="6364">
          <cell r="G6364" t="str">
            <v>Sửa sẹo sau mổ lác</v>
          </cell>
          <cell r="H6364" t="str">
            <v>14.0115.0862</v>
          </cell>
        </row>
        <row r="6365">
          <cell r="G6365" t="str">
            <v>Chọc hút dịch kính, tiền phòng lấy bệnh phẩm</v>
          </cell>
          <cell r="H6365" t="str">
            <v>14.0157.0863</v>
          </cell>
        </row>
        <row r="6366">
          <cell r="G6366" t="str">
            <v>Cấp cứu bỏng mắt ban đầu</v>
          </cell>
          <cell r="H6366" t="str">
            <v>14.0212.0864</v>
          </cell>
        </row>
        <row r="6367">
          <cell r="G6367" t="str">
            <v>Chụp đáy mắt RETCAM</v>
          </cell>
          <cell r="H6367" t="str">
            <v>14.0245.0864</v>
          </cell>
        </row>
        <row r="6368">
          <cell r="G6368" t="str">
            <v>Chụp đĩa thị 3D</v>
          </cell>
          <cell r="H6368" t="str">
            <v>14.0248.0864</v>
          </cell>
        </row>
        <row r="6369">
          <cell r="G6369" t="str">
            <v>Đo lưu huyết mạch máu đáy mắt bằng doppler</v>
          </cell>
          <cell r="H6369" t="str">
            <v>14.0241.0864</v>
          </cell>
        </row>
        <row r="6370">
          <cell r="G6370" t="str">
            <v>Đo lưu huyết mạch máu đáy mắt bằng doppler màu</v>
          </cell>
          <cell r="H6370" t="str">
            <v>14.0247.0864</v>
          </cell>
        </row>
        <row r="6371">
          <cell r="G6371" t="str">
            <v>Điều trị u máu bằng hóa chất</v>
          </cell>
          <cell r="H6371" t="str">
            <v>14.0093.0865</v>
          </cell>
        </row>
        <row r="6372">
          <cell r="G6372" t="str">
            <v>Đo độ bền cơ sinh học giác mạc (đo ORA)</v>
          </cell>
          <cell r="H6372" t="str">
            <v>14.0271.0865</v>
          </cell>
        </row>
        <row r="6373">
          <cell r="G6373" t="str">
            <v>Đo độ sâu tiền phòng</v>
          </cell>
          <cell r="H6373" t="str">
            <v>14.0266.0865</v>
          </cell>
        </row>
        <row r="6374">
          <cell r="G6374" t="str">
            <v>Test kéo cơ cưỡng bức</v>
          </cell>
          <cell r="H6374" t="str">
            <v>14.0278.0865</v>
          </cell>
        </row>
        <row r="6375">
          <cell r="G6375" t="str">
            <v>Test thử nhược cơ</v>
          </cell>
          <cell r="H6375" t="str">
            <v>14.0277.0865</v>
          </cell>
        </row>
        <row r="6376">
          <cell r="G6376" t="str">
            <v>Tiêm cortison điều trị u máu</v>
          </cell>
          <cell r="H6376" t="str">
            <v>14.0092.0865</v>
          </cell>
        </row>
        <row r="6377">
          <cell r="G6377" t="str">
            <v>Bẻ cuốn dưới</v>
          </cell>
          <cell r="H6377" t="str">
            <v>03.2152.0867</v>
          </cell>
        </row>
        <row r="6378">
          <cell r="G6378" t="str">
            <v>Bẻ cuốn mũi</v>
          </cell>
          <cell r="H6378" t="str">
            <v>15.0132.0867</v>
          </cell>
        </row>
        <row r="6379">
          <cell r="G6379" t="str">
            <v>Nội soi bẻ cuốn mũi dưới</v>
          </cell>
          <cell r="H6379" t="str">
            <v>15.0133.0867</v>
          </cell>
        </row>
        <row r="6380">
          <cell r="G6380" t="str">
            <v>Nội soi cầm máu mũi không sử dụng Meroxeo (1bên)</v>
          </cell>
          <cell r="H6380" t="str">
            <v>03.0992.0868</v>
          </cell>
        </row>
        <row r="6381">
          <cell r="G6381" t="str">
            <v>Cầm máu mũi bằng vật liệu cầm máu</v>
          </cell>
          <cell r="H6381" t="str">
            <v>15.0142.0868</v>
          </cell>
        </row>
        <row r="6382">
          <cell r="G6382" t="str">
            <v>Cầm máu mũi bằng Meroxeo (2 bên)</v>
          </cell>
          <cell r="H6382" t="str">
            <v>03.2155.0869</v>
          </cell>
        </row>
        <row r="6383">
          <cell r="G6383" t="str">
            <v>Nội soi cầm máu mũi có sử dụng Meroxeo (2 bên)</v>
          </cell>
          <cell r="H6383" t="str">
            <v>03.0993.0869</v>
          </cell>
        </row>
        <row r="6384">
          <cell r="G6384" t="str">
            <v>Cầm máu mũi bằng vật liệu cầm máu</v>
          </cell>
          <cell r="H6384" t="str">
            <v>15.0142.0869</v>
          </cell>
        </row>
        <row r="6385">
          <cell r="G6385" t="str">
            <v>Cắt u Amidan qua đường miệng</v>
          </cell>
          <cell r="H6385" t="str">
            <v>03.2587.0870</v>
          </cell>
        </row>
        <row r="6386">
          <cell r="G6386" t="str">
            <v>Phẫu thuật cắt Amidan gây tê hoặc gây mê</v>
          </cell>
          <cell r="H6386" t="str">
            <v>03.2179.0870</v>
          </cell>
        </row>
        <row r="6387">
          <cell r="G6387" t="str">
            <v>Phẫu thuật cắt Amidan</v>
          </cell>
          <cell r="H6387" t="str">
            <v>15.0149.0870</v>
          </cell>
        </row>
        <row r="6388">
          <cell r="G6388" t="str">
            <v>Cắt Amidan bằng máy</v>
          </cell>
          <cell r="H6388" t="str">
            <v>03.2241.0871</v>
          </cell>
        </row>
        <row r="6389">
          <cell r="G6389" t="str">
            <v>Cắt u Amidan qua đường miệng</v>
          </cell>
          <cell r="H6389" t="str">
            <v>03.2587.0871</v>
          </cell>
        </row>
        <row r="6390">
          <cell r="G6390" t="str">
            <v xml:space="preserve">Phẫu thuật cắt Amidan bằng sóng cao tần </v>
          </cell>
          <cell r="H6390" t="str">
            <v>15.0150.0871</v>
          </cell>
        </row>
        <row r="6391">
          <cell r="G6391" t="str">
            <v>Phẫu thuật lấy đường rò luân nhĩ</v>
          </cell>
          <cell r="H6391" t="str">
            <v>15.0046.0872</v>
          </cell>
        </row>
        <row r="6392">
          <cell r="G6392" t="str">
            <v>Phẫu thuật nội soi cắt dây thần kinh Vidien</v>
          </cell>
          <cell r="H6392" t="str">
            <v>03.3951.0873</v>
          </cell>
        </row>
        <row r="6393">
          <cell r="G6393" t="str">
            <v>Phẫu thuật nội soi cắt dây thần kinh Vidienne</v>
          </cell>
          <cell r="H6393" t="str">
            <v>15.0061.0873</v>
          </cell>
        </row>
        <row r="6394">
          <cell r="G6394" t="str">
            <v>Cắt polyp ống tai</v>
          </cell>
          <cell r="H6394" t="str">
            <v>03.2613.0874</v>
          </cell>
        </row>
        <row r="6395">
          <cell r="G6395" t="str">
            <v>Cắt polyp ống tai</v>
          </cell>
          <cell r="H6395" t="str">
            <v>12.0161.0874</v>
          </cell>
        </row>
        <row r="6396">
          <cell r="G6396" t="str">
            <v>Phẫu thuật cắt bỏ u ống tai ngoài</v>
          </cell>
          <cell r="H6396" t="str">
            <v>15.0043.0874</v>
          </cell>
        </row>
        <row r="6397">
          <cell r="G6397" t="str">
            <v>Cắt polyp ống tai</v>
          </cell>
          <cell r="H6397" t="str">
            <v>03.2613.0875</v>
          </cell>
        </row>
        <row r="6398">
          <cell r="G6398" t="str">
            <v>Cắt polyp ống tai</v>
          </cell>
          <cell r="H6398" t="str">
            <v>12.0161.0875</v>
          </cell>
        </row>
        <row r="6399">
          <cell r="G6399" t="str">
            <v>Phẫu thuật cắt bỏ u ống tai ngoài</v>
          </cell>
          <cell r="H6399" t="str">
            <v>15.0043.0875</v>
          </cell>
        </row>
        <row r="6400">
          <cell r="G6400" t="str">
            <v>Cắt thanh quản có tái tạo phát âm</v>
          </cell>
          <cell r="H6400" t="str">
            <v>03.2218.0876</v>
          </cell>
        </row>
        <row r="6401">
          <cell r="G6401" t="str">
            <v>Phẫu thuật cắt thanh quản và tái tạo hệ phát âm</v>
          </cell>
          <cell r="H6401" t="str">
            <v>03.2157.0876</v>
          </cell>
        </row>
        <row r="6402">
          <cell r="G6402" t="str">
            <v>Phẫu thuật cắt hạ họng - thanh quản toàn phần</v>
          </cell>
          <cell r="H6402" t="str">
            <v>15.0273.0876</v>
          </cell>
        </row>
        <row r="6403">
          <cell r="G6403" t="str">
            <v>Cắt u cuộn cảnh</v>
          </cell>
          <cell r="H6403" t="str">
            <v>03.2602.0877</v>
          </cell>
        </row>
        <row r="6404">
          <cell r="G6404" t="str">
            <v>Cắt u cuộn cảnh</v>
          </cell>
          <cell r="H6404" t="str">
            <v>12.0151.0877</v>
          </cell>
        </row>
        <row r="6405">
          <cell r="G6405" t="str">
            <v>Cắt u cuộn cảnh</v>
          </cell>
          <cell r="H6405" t="str">
            <v>15.0395.0877</v>
          </cell>
        </row>
        <row r="6406">
          <cell r="G6406" t="str">
            <v>Phẫu thuật cắt bỏ u cuộn cảnh</v>
          </cell>
          <cell r="H6406" t="str">
            <v>15.0040.0877</v>
          </cell>
        </row>
        <row r="6407">
          <cell r="G6407" t="str">
            <v>Trích áp xe quanh Amidan</v>
          </cell>
          <cell r="H6407" t="str">
            <v>03.2181.0878</v>
          </cell>
        </row>
        <row r="6408">
          <cell r="G6408" t="str">
            <v>Trích áp xe quanh Amidan</v>
          </cell>
          <cell r="H6408" t="str">
            <v>15.0207.0878</v>
          </cell>
        </row>
        <row r="6409">
          <cell r="G6409" t="str">
            <v>Trích áp xe thành sau họng</v>
          </cell>
          <cell r="H6409" t="str">
            <v>03.2175.0879</v>
          </cell>
        </row>
        <row r="6410">
          <cell r="G6410" t="str">
            <v>Chích áp xe thành sau họng gây tê/gây mê</v>
          </cell>
          <cell r="H6410" t="str">
            <v>15.0223.0879</v>
          </cell>
        </row>
        <row r="6411">
          <cell r="G6411" t="str">
            <v>Trích áp xe sàn miệng</v>
          </cell>
          <cell r="H6411" t="str">
            <v>15.0206.0879</v>
          </cell>
        </row>
        <row r="6412">
          <cell r="G6412" t="str">
            <v>Chỉnh hình tai giữa có tái tạo chuỗi xương con</v>
          </cell>
          <cell r="H6412" t="str">
            <v>15.0031.0881</v>
          </cell>
        </row>
        <row r="6413">
          <cell r="G6413" t="str">
            <v>Chọc hút dịch tụ huyết vành tai</v>
          </cell>
          <cell r="H6413" t="str">
            <v>03.2118.0882</v>
          </cell>
        </row>
        <row r="6414">
          <cell r="G6414" t="str">
            <v>Chọc hút dịch vành tai</v>
          </cell>
          <cell r="H6414" t="str">
            <v>15.0056.0882</v>
          </cell>
        </row>
        <row r="6415">
          <cell r="G6415" t="str">
            <v>Đặt stent khí phế quản</v>
          </cell>
          <cell r="H6415" t="str">
            <v>01.0090.0883</v>
          </cell>
        </row>
        <row r="6416">
          <cell r="G6416" t="str">
            <v>Nội soi phế quản - đặt stent khí, phế quản</v>
          </cell>
          <cell r="H6416" t="str">
            <v>02.0042.0883</v>
          </cell>
        </row>
        <row r="6417">
          <cell r="G6417" t="str">
            <v>Nội soi phế quản ống cứng cắt u trong lòng khí, phế quản bằng điện đông cao tần</v>
          </cell>
          <cell r="H6417" t="str">
            <v>02.0044.0883</v>
          </cell>
        </row>
        <row r="6418">
          <cell r="G6418" t="str">
            <v>Nội soi đặt stent khí - phế quản</v>
          </cell>
          <cell r="H6418" t="str">
            <v>03.1016.0883</v>
          </cell>
        </row>
        <row r="6419">
          <cell r="G6419" t="str">
            <v>Nội soi phế quản ống mềm đặt stent khí quản</v>
          </cell>
          <cell r="H6419" t="str">
            <v>03.1005.0883</v>
          </cell>
        </row>
        <row r="6420">
          <cell r="G6420" t="str">
            <v>Phẫu thuật chỉnh hình sẹo hẹp thanh khí quản bằng mảnh ghép sụn</v>
          </cell>
          <cell r="H6420" t="str">
            <v>15.0185.0883</v>
          </cell>
        </row>
        <row r="6421">
          <cell r="G6421" t="str">
            <v>Đo điện thính giác thân não</v>
          </cell>
          <cell r="H6421" t="str">
            <v>03.2126.0884</v>
          </cell>
        </row>
        <row r="6422">
          <cell r="G6422" t="str">
            <v xml:space="preserve">Đo điện thính giác thân não (ABR) </v>
          </cell>
          <cell r="H6422" t="str">
            <v>15.0396.0884</v>
          </cell>
        </row>
        <row r="6423">
          <cell r="G6423" t="str">
            <v>Ghi đáp ứng thính giác thân não (ABR)</v>
          </cell>
          <cell r="H6423" t="str">
            <v>21.0067.0884</v>
          </cell>
        </row>
        <row r="6424">
          <cell r="G6424" t="str">
            <v>Đo nhĩ lượng</v>
          </cell>
          <cell r="H6424" t="str">
            <v>21.0064.0885</v>
          </cell>
        </row>
        <row r="6425">
          <cell r="G6425" t="str">
            <v>Đo âm ốc tai (OAE) chẩn đoán</v>
          </cell>
          <cell r="H6425" t="str">
            <v>21.0066.0886</v>
          </cell>
        </row>
        <row r="6426">
          <cell r="G6426" t="str">
            <v>Đo phản xạ cơ bàn đạp</v>
          </cell>
          <cell r="H6426" t="str">
            <v>21.0065.0887</v>
          </cell>
        </row>
        <row r="6427">
          <cell r="G6427" t="str">
            <v>Đo sức cản của mũi</v>
          </cell>
          <cell r="H6427" t="str">
            <v>21.0068.0888</v>
          </cell>
        </row>
        <row r="6428">
          <cell r="G6428" t="str">
            <v>Đo sức nghe lời</v>
          </cell>
          <cell r="H6428" t="str">
            <v>15.0398.0889</v>
          </cell>
        </row>
        <row r="6429">
          <cell r="G6429" t="str">
            <v>Đo thính lực đơn âm</v>
          </cell>
          <cell r="H6429" t="str">
            <v>21.0060.0890</v>
          </cell>
        </row>
        <row r="6430">
          <cell r="G6430" t="str">
            <v>Đo trên ngưỡng</v>
          </cell>
          <cell r="H6430" t="str">
            <v>15.0399.0891</v>
          </cell>
        </row>
        <row r="6431">
          <cell r="G6431" t="str">
            <v>Đo thính lực trên ngưỡng</v>
          </cell>
          <cell r="H6431" t="str">
            <v>21.0062.0891</v>
          </cell>
        </row>
        <row r="6432">
          <cell r="G6432" t="str">
            <v>Áp lạnh Amidan</v>
          </cell>
          <cell r="H6432" t="str">
            <v>03.2176.0892</v>
          </cell>
        </row>
        <row r="6433">
          <cell r="G6433" t="str">
            <v>Áp lạnh Amidan (Nitơ, CO2 lỏng)</v>
          </cell>
          <cell r="H6433" t="str">
            <v>15.0217.0892</v>
          </cell>
        </row>
        <row r="6434">
          <cell r="G6434" t="str">
            <v>Đốt họng bằng khí CO­2 (bằng áp lạnh)</v>
          </cell>
          <cell r="H6434" t="str">
            <v>03.2239.0893</v>
          </cell>
        </row>
        <row r="6435">
          <cell r="G6435" t="str">
            <v>Đốt lạnh họng hạt</v>
          </cell>
          <cell r="H6435" t="str">
            <v>03.2183.0893</v>
          </cell>
        </row>
        <row r="6436">
          <cell r="G6436" t="str">
            <v>Áp lạnh họng hạt (Nitơ, CO2 lỏng)</v>
          </cell>
          <cell r="H6436" t="str">
            <v>15.0216.0893</v>
          </cell>
        </row>
        <row r="6437">
          <cell r="G6437" t="str">
            <v>Đốt họng bằng khí nitơ lỏng</v>
          </cell>
          <cell r="H6437" t="str">
            <v>03.2238.0894</v>
          </cell>
        </row>
        <row r="6438">
          <cell r="G6438" t="str">
            <v>Áp lạnh họng hạt (Nitơ, CO2 lỏng)</v>
          </cell>
          <cell r="H6438" t="str">
            <v>15.0216.0894</v>
          </cell>
        </row>
        <row r="6439">
          <cell r="G6439" t="str">
            <v>Đốt nhiệt họng hạt</v>
          </cell>
          <cell r="H6439" t="str">
            <v>03.2182.0895</v>
          </cell>
        </row>
        <row r="6440">
          <cell r="G6440" t="str">
            <v>Đốt họng hạt bằng nhiệt</v>
          </cell>
          <cell r="H6440" t="str">
            <v>15.0215.0895</v>
          </cell>
        </row>
        <row r="6441">
          <cell r="G6441" t="str">
            <v>Ghép thanh khí quản đặt stent</v>
          </cell>
          <cell r="H6441" t="str">
            <v>03.2217.0896</v>
          </cell>
        </row>
        <row r="6442">
          <cell r="G6442" t="str">
            <v>Làm Proetz</v>
          </cell>
          <cell r="H6442" t="str">
            <v>03.2154.0897</v>
          </cell>
        </row>
        <row r="6443">
          <cell r="G6443" t="str">
            <v>Phương pháp Proetz</v>
          </cell>
          <cell r="H6443" t="str">
            <v>15.0139.0897</v>
          </cell>
        </row>
        <row r="6444">
          <cell r="G6444" t="str">
            <v>Khí dung thuốc cấp cứu (một lần)</v>
          </cell>
          <cell r="H6444" t="str">
            <v>01.0086.0898</v>
          </cell>
        </row>
        <row r="6445">
          <cell r="G6445" t="str">
            <v>Khí dung thuốc qua thở máy (một lần)</v>
          </cell>
          <cell r="H6445" t="str">
            <v>01.0087.0898</v>
          </cell>
        </row>
        <row r="6446">
          <cell r="G6446" t="str">
            <v>Khí dung thuốc giãn phế quản</v>
          </cell>
          <cell r="H6446" t="str">
            <v>02.0032.0898</v>
          </cell>
        </row>
        <row r="6447">
          <cell r="G6447" t="str">
            <v>Khí dung mũi họng</v>
          </cell>
          <cell r="H6447" t="str">
            <v>03.2191.0898</v>
          </cell>
        </row>
        <row r="6448">
          <cell r="G6448" t="str">
            <v>Khí dung thuốc cấp cứu</v>
          </cell>
          <cell r="H6448" t="str">
            <v>03.0089.0898</v>
          </cell>
        </row>
        <row r="6449">
          <cell r="G6449" t="str">
            <v>Khí dung thuốc thở máy</v>
          </cell>
          <cell r="H6449" t="str">
            <v>03.0090.0898</v>
          </cell>
        </row>
        <row r="6450">
          <cell r="G6450" t="str">
            <v>Khí dung vòm họng trong điều trị ung thư vòm</v>
          </cell>
          <cell r="H6450" t="str">
            <v>03.2611.0898</v>
          </cell>
        </row>
        <row r="6451">
          <cell r="G6451" t="str">
            <v>Khí dung vòm họng trong điều trị ung thư vòm</v>
          </cell>
          <cell r="H6451" t="str">
            <v>12.0164.0898</v>
          </cell>
        </row>
        <row r="6452">
          <cell r="G6452" t="str">
            <v>Khí dung mũi họng</v>
          </cell>
          <cell r="H6452" t="str">
            <v>15.0222.0898</v>
          </cell>
        </row>
        <row r="6453">
          <cell r="G6453" t="str">
            <v>Khí dung đường thở ở người bệnh nặng</v>
          </cell>
          <cell r="H6453" t="str">
            <v>09.0123.0898</v>
          </cell>
        </row>
        <row r="6454">
          <cell r="G6454" t="str">
            <v>Làm thuốc tai</v>
          </cell>
          <cell r="H6454" t="str">
            <v>03.2120.0899</v>
          </cell>
        </row>
        <row r="6455">
          <cell r="G6455" t="str">
            <v>Làm thuốc tai, mũi, thanh quản</v>
          </cell>
          <cell r="H6455" t="str">
            <v>03.2184.0899</v>
          </cell>
        </row>
        <row r="6456">
          <cell r="G6456" t="str">
            <v>Bơm thuốc thanh quản</v>
          </cell>
          <cell r="H6456" t="str">
            <v>15.0218.0899</v>
          </cell>
        </row>
        <row r="6457">
          <cell r="G6457" t="str">
            <v>Làm thuốc tai</v>
          </cell>
          <cell r="H6457" t="str">
            <v>15.0058.0899</v>
          </cell>
        </row>
        <row r="6458">
          <cell r="G6458" t="str">
            <v>Lấy dị vật hạ họng</v>
          </cell>
          <cell r="H6458" t="str">
            <v>03.2178.0900</v>
          </cell>
        </row>
        <row r="6459">
          <cell r="G6459" t="str">
            <v>Lấy dị vật hạ họng</v>
          </cell>
          <cell r="H6459" t="str">
            <v>15.0213.0900</v>
          </cell>
        </row>
        <row r="6460">
          <cell r="G6460" t="str">
            <v>Lấy dị vật họng miệng</v>
          </cell>
          <cell r="H6460" t="str">
            <v>15.0212.0900</v>
          </cell>
        </row>
        <row r="6461">
          <cell r="G6461" t="str">
            <v>Lấy dị vật tai</v>
          </cell>
          <cell r="H6461" t="str">
            <v>03.2117.0901</v>
          </cell>
        </row>
        <row r="6462">
          <cell r="G6462" t="str">
            <v>Lấy dị vật tai</v>
          </cell>
          <cell r="H6462" t="str">
            <v>03.2117.0902</v>
          </cell>
        </row>
        <row r="6463">
          <cell r="G6463" t="str">
            <v>Lấy dị vật tai</v>
          </cell>
          <cell r="H6463" t="str">
            <v>15.0054.0902</v>
          </cell>
        </row>
        <row r="6464">
          <cell r="G6464" t="str">
            <v>Nội soi lấy dị vật tai gây mê/[gây tê]</v>
          </cell>
          <cell r="H6464" t="str">
            <v>15.0055.0902</v>
          </cell>
        </row>
        <row r="6465">
          <cell r="G6465" t="str">
            <v>Lấy dị vật tai</v>
          </cell>
          <cell r="H6465" t="str">
            <v>03.2117.0903</v>
          </cell>
        </row>
        <row r="6466">
          <cell r="G6466" t="str">
            <v>Lấy dị vật tai</v>
          </cell>
          <cell r="H6466" t="str">
            <v>15.0054.0903</v>
          </cell>
        </row>
        <row r="6467">
          <cell r="G6467" t="str">
            <v>Nội soi lấy dị vật tai gây mê/[gây tê]</v>
          </cell>
          <cell r="H6467" t="str">
            <v>15.0055.0903</v>
          </cell>
        </row>
        <row r="6468">
          <cell r="G6468" t="str">
            <v>Nội soi thanh quản ống cứng lấy dị vật gây tê/gây mê</v>
          </cell>
          <cell r="H6468" t="str">
            <v>15.0240.0904</v>
          </cell>
        </row>
        <row r="6469">
          <cell r="G6469" t="str">
            <v>Nội soi thanh quản ống cứng lấy dị vật gây tê/gây mê</v>
          </cell>
          <cell r="H6469" t="str">
            <v>15.0240.0905</v>
          </cell>
        </row>
        <row r="6470">
          <cell r="G6470" t="str">
            <v>Lấy dị vật mũi</v>
          </cell>
          <cell r="H6470" t="str">
            <v>15.0143.0906</v>
          </cell>
        </row>
        <row r="6471">
          <cell r="G6471" t="str">
            <v>Nội soi lấy dị vật mũi gây tê/gây mê</v>
          </cell>
          <cell r="H6471" t="str">
            <v>15.0144.0906</v>
          </cell>
        </row>
        <row r="6472">
          <cell r="G6472" t="str">
            <v>Lấy dị vật mũi</v>
          </cell>
          <cell r="H6472" t="str">
            <v>15.0143.0907</v>
          </cell>
        </row>
        <row r="6473">
          <cell r="G6473" t="str">
            <v>Nội soi lấy dị vật mũi gây tê/gây mê</v>
          </cell>
          <cell r="H6473" t="str">
            <v>15.0144.0907</v>
          </cell>
        </row>
        <row r="6474">
          <cell r="G6474" t="str">
            <v>Lấy nút biểu bì ống tai ngoài</v>
          </cell>
          <cell r="H6474" t="str">
            <v>15.0059.0908</v>
          </cell>
        </row>
        <row r="6475">
          <cell r="G6475" t="str">
            <v>Cắt u mỡ, u bã đậu vùng hàm mặt đường kính dưới 5 cm</v>
          </cell>
          <cell r="H6475" t="str">
            <v>12.0092.0909</v>
          </cell>
        </row>
        <row r="6476">
          <cell r="G6476" t="str">
            <v>Cắt u mỡ, u bã đậu vùng hàm mặt đường kính trên 5 cm</v>
          </cell>
          <cell r="H6476" t="str">
            <v>12.0091.0909</v>
          </cell>
        </row>
        <row r="6477">
          <cell r="G6477" t="str">
            <v>Phẫu thuật cắt bỏ u nang vành tai, u bã đậu dái tai</v>
          </cell>
          <cell r="H6477" t="str">
            <v>15.0045.0909</v>
          </cell>
        </row>
        <row r="6478">
          <cell r="G6478" t="str">
            <v>Phẫu thuật cắt bỏ u sụn vành tai</v>
          </cell>
          <cell r="H6478" t="str">
            <v>28.0158.0909</v>
          </cell>
        </row>
        <row r="6479">
          <cell r="G6479" t="str">
            <v>Cắt u mỡ, u bã đậu vùng hàm mặt đường kính dưới 5 cm</v>
          </cell>
          <cell r="H6479" t="str">
            <v>12.0092.0910</v>
          </cell>
        </row>
        <row r="6480">
          <cell r="G6480" t="str">
            <v>Cắt u mỡ, u bã đậu vùng hàm mặt đường kính trên 5 cm</v>
          </cell>
          <cell r="H6480" t="str">
            <v>12.0091.0910</v>
          </cell>
        </row>
        <row r="6481">
          <cell r="G6481" t="str">
            <v>Phẫu thuật cắt bỏ u nang vành tai, u bã đậu dái tai</v>
          </cell>
          <cell r="H6481" t="str">
            <v>15.0045.0910</v>
          </cell>
        </row>
        <row r="6482">
          <cell r="G6482" t="str">
            <v>Phẫu thuật cắt bỏ u sụn vành tai</v>
          </cell>
          <cell r="H6482" t="str">
            <v>28.0158.0910</v>
          </cell>
        </row>
        <row r="6483">
          <cell r="G6483" t="str">
            <v>Phẫu thuật sào bào thượng nhĩ, vá nhĩ</v>
          </cell>
          <cell r="H6483" t="str">
            <v>03.2103.0911</v>
          </cell>
        </row>
        <row r="6484">
          <cell r="G6484" t="str">
            <v>Mở sào bào</v>
          </cell>
          <cell r="H6484" t="str">
            <v>15.0027.0911</v>
          </cell>
        </row>
        <row r="6485">
          <cell r="G6485" t="str">
            <v>Mở sào bào thượng nhĩ, vá nhĩ</v>
          </cell>
          <cell r="H6485" t="str">
            <v>15.0029.0911</v>
          </cell>
        </row>
        <row r="6486">
          <cell r="G6486" t="str">
            <v>Mở sào bào, thượng nhĩ</v>
          </cell>
          <cell r="H6486" t="str">
            <v>15.0028.0911</v>
          </cell>
        </row>
        <row r="6487">
          <cell r="G6487" t="str">
            <v>Phẫu thuật chỉnh hình hốc mổ tiệt căn xương chũm</v>
          </cell>
          <cell r="H6487" t="str">
            <v>15.0026.0911</v>
          </cell>
        </row>
        <row r="6488">
          <cell r="G6488" t="str">
            <v>Phẫu thuật tạo hình chít hẹp ống tai ngoài</v>
          </cell>
          <cell r="H6488" t="str">
            <v>15.0042.0911</v>
          </cell>
        </row>
        <row r="6489">
          <cell r="G6489" t="str">
            <v>Phẫu thuật tạo hình ống tai ngoài thiểu sản</v>
          </cell>
          <cell r="H6489" t="str">
            <v>15.0041.0911</v>
          </cell>
        </row>
        <row r="6490">
          <cell r="G6490" t="str">
            <v>Phẫu thuật xương chũm đơn thuần</v>
          </cell>
          <cell r="H6490" t="str">
            <v>15.0020.0911</v>
          </cell>
        </row>
        <row r="6491">
          <cell r="G6491" t="str">
            <v>Nắn sống mũi sau chấn thương</v>
          </cell>
          <cell r="H6491" t="str">
            <v>03.2148.0912</v>
          </cell>
        </row>
        <row r="6492">
          <cell r="G6492" t="str">
            <v>Phẫu thuật tạo hình sống mũi, cánh mũi</v>
          </cell>
          <cell r="H6492" t="str">
            <v>03.2212.0912</v>
          </cell>
        </row>
        <row r="6493">
          <cell r="G6493" t="str">
            <v>Nắn chỉnh hình tháp mũi sau chấn thương</v>
          </cell>
          <cell r="H6493" t="str">
            <v>15.0321.0912</v>
          </cell>
        </row>
        <row r="6494">
          <cell r="G6494" t="str">
            <v>Nâng xương chính mũi sau chấn thương</v>
          </cell>
          <cell r="H6494" t="str">
            <v>15.0134.0912</v>
          </cell>
        </row>
        <row r="6495">
          <cell r="G6495" t="str">
            <v>Phẫu thuật chỉnh hình sống mũi sau chấn thương</v>
          </cell>
          <cell r="H6495" t="str">
            <v>15.0123.0912</v>
          </cell>
        </row>
        <row r="6496">
          <cell r="G6496" t="str">
            <v>Nâng xương chính mũi sau chấn thương</v>
          </cell>
          <cell r="H6496" t="str">
            <v>15.0134.0913</v>
          </cell>
        </row>
        <row r="6497">
          <cell r="G6497" t="str">
            <v>Phẫu thuật nạo VA gây mê</v>
          </cell>
          <cell r="H6497" t="str">
            <v>03.2240.0914</v>
          </cell>
        </row>
        <row r="6498">
          <cell r="G6498" t="str">
            <v>Phẫu thuật nạo VA gây mê nội khí quản</v>
          </cell>
          <cell r="H6498" t="str">
            <v>15.0154.0914</v>
          </cell>
        </row>
        <row r="6499">
          <cell r="G6499" t="str">
            <v>Nhét bấc mũi sau</v>
          </cell>
          <cell r="H6499" t="str">
            <v>03.2149.0916</v>
          </cell>
        </row>
        <row r="6500">
          <cell r="G6500" t="str">
            <v>Nhét bấc mũi trước</v>
          </cell>
          <cell r="H6500" t="str">
            <v>03.2150.0916</v>
          </cell>
        </row>
        <row r="6501">
          <cell r="G6501" t="str">
            <v>Cầm máu đơn giản sau phẫu thuật cắt Amidan, nạo VA</v>
          </cell>
          <cell r="H6501" t="str">
            <v>15.0208.0916</v>
          </cell>
        </row>
        <row r="6502">
          <cell r="G6502" t="str">
            <v>Nhét bấc mũi sau</v>
          </cell>
          <cell r="H6502" t="str">
            <v>15.0140.0916</v>
          </cell>
        </row>
        <row r="6503">
          <cell r="G6503" t="str">
            <v>Nhét bấc mũi trước</v>
          </cell>
          <cell r="H6503" t="str">
            <v>15.0141.0916</v>
          </cell>
        </row>
        <row r="6504">
          <cell r="G6504" t="str">
            <v>Phẫu thuật nối khí quản tận-tận trong sẹo hẹp thanh khí quản</v>
          </cell>
          <cell r="H6504" t="str">
            <v>03.2156.0917</v>
          </cell>
        </row>
        <row r="6505">
          <cell r="G6505" t="str">
            <v>Nối khí quản tận - tận</v>
          </cell>
          <cell r="H6505" t="str">
            <v>15.0186.0917</v>
          </cell>
        </row>
        <row r="6506">
          <cell r="G6506" t="str">
            <v>Phẫu thuật nội soi cắt u nhú tai, mũi, họng</v>
          </cell>
          <cell r="H6506" t="str">
            <v>03.4165.0918</v>
          </cell>
        </row>
        <row r="6507">
          <cell r="G6507" t="str">
            <v>Phẫu thuật nội soi mở sàng - hàm, cắt polyp mũi</v>
          </cell>
          <cell r="H6507" t="str">
            <v>03.3959.0918</v>
          </cell>
        </row>
        <row r="6508">
          <cell r="G6508" t="str">
            <v>Cắt polyp mũi</v>
          </cell>
          <cell r="H6508" t="str">
            <v>12.0162.0918</v>
          </cell>
        </row>
        <row r="6509">
          <cell r="G6509" t="str">
            <v>Phẫu thuật nội soi cắt polyp mũi</v>
          </cell>
          <cell r="H6509" t="str">
            <v>15.0081.0918</v>
          </cell>
        </row>
        <row r="6510">
          <cell r="G6510" t="str">
            <v>Phẫu thuật nội soi cắt u nhú tai, mũi, họng</v>
          </cell>
          <cell r="H6510" t="str">
            <v>03.4165.0919</v>
          </cell>
        </row>
        <row r="6511">
          <cell r="G6511" t="str">
            <v>Phẫu thuật nội soi cắt polyp mũi</v>
          </cell>
          <cell r="H6511" t="str">
            <v>15.0081.0919</v>
          </cell>
        </row>
        <row r="6512">
          <cell r="G6512" t="str">
            <v>Chọc rửa xoang hàm</v>
          </cell>
          <cell r="H6512" t="str">
            <v>15.0138.0920</v>
          </cell>
        </row>
        <row r="6513">
          <cell r="G6513" t="str">
            <v>Nội soi chọc thông xoang trán/xoang bướm</v>
          </cell>
          <cell r="H6513" t="str">
            <v>15.0129.0921</v>
          </cell>
        </row>
        <row r="6514">
          <cell r="G6514" t="str">
            <v>Nội soi mũi họng cắt đốt bằng điện cao tần</v>
          </cell>
          <cell r="H6514" t="str">
            <v>03.1000.0922</v>
          </cell>
        </row>
        <row r="6515">
          <cell r="G6515" t="str">
            <v>Đốt điện cuốn mũi dưới</v>
          </cell>
          <cell r="H6515" t="str">
            <v>15.0130.0922</v>
          </cell>
        </row>
        <row r="6516">
          <cell r="G6516" t="str">
            <v>Nội soi đốt điện cuốn mũi dưới</v>
          </cell>
          <cell r="H6516" t="str">
            <v>15.0131.0922</v>
          </cell>
        </row>
        <row r="6517">
          <cell r="G6517" t="str">
            <v>Nội soi mũi họng cắt đốt bằng điện cao tần</v>
          </cell>
          <cell r="H6517" t="str">
            <v>03.1000.0923</v>
          </cell>
        </row>
        <row r="6518">
          <cell r="G6518" t="str">
            <v>Đốt điện cuốn mũi dưới</v>
          </cell>
          <cell r="H6518" t="str">
            <v>15.0130.0923</v>
          </cell>
        </row>
        <row r="6519">
          <cell r="G6519" t="str">
            <v>Nội soi đốt điện cuốn mũi dưới</v>
          </cell>
          <cell r="H6519" t="str">
            <v>15.0131.0923</v>
          </cell>
        </row>
        <row r="6520">
          <cell r="G6520" t="str">
            <v>Nội soi đường hô hấp và tiêu hóa trên</v>
          </cell>
          <cell r="H6520" t="str">
            <v>15.0367.0924</v>
          </cell>
        </row>
        <row r="6521">
          <cell r="G6521" t="str">
            <v>Kỹ thuật đặt van phát âm</v>
          </cell>
          <cell r="H6521" t="str">
            <v>15.0188.0925</v>
          </cell>
        </row>
        <row r="6522">
          <cell r="G6522" t="str">
            <v>Nội soi thực quản ống cứng lấy dị vật gây tê/gây mê</v>
          </cell>
          <cell r="H6522" t="str">
            <v>15.0234.0925</v>
          </cell>
        </row>
        <row r="6523">
          <cell r="G6523" t="str">
            <v>Nội soi thực quản ống cứng sinh thiết u gây tê/gây mê</v>
          </cell>
          <cell r="H6523" t="str">
            <v>15.0236.0925</v>
          </cell>
        </row>
        <row r="6524">
          <cell r="G6524" t="str">
            <v>Nội soi thực quản ống mềm lấy dị vật gây tê/gây mê</v>
          </cell>
          <cell r="H6524" t="str">
            <v>15.0235.0926</v>
          </cell>
        </row>
        <row r="6525">
          <cell r="G6525" t="str">
            <v>Nội soi thực quản ống mềm sinh thiết u gây tê/gây mê</v>
          </cell>
          <cell r="H6525" t="str">
            <v>15.0237.0926</v>
          </cell>
        </row>
        <row r="6526">
          <cell r="G6526" t="str">
            <v>Nội soi thực quản ống cứng lấy dị vật gây tê/gây mê</v>
          </cell>
          <cell r="H6526" t="str">
            <v>15.0234.0927</v>
          </cell>
        </row>
        <row r="6527">
          <cell r="G6527" t="str">
            <v>Nội soi thực quản ống cứng sinh thiết u gây tê/gây mê</v>
          </cell>
          <cell r="H6527" t="str">
            <v>15.0236.0927</v>
          </cell>
        </row>
        <row r="6528">
          <cell r="G6528" t="str">
            <v>Nội soi thực quản ống mềm lấy dị vật gây tê/gây mê</v>
          </cell>
          <cell r="H6528" t="str">
            <v>15.0235.0928</v>
          </cell>
        </row>
        <row r="6529">
          <cell r="G6529" t="str">
            <v>Nội soi thực quản ống mềm sinh thiết u gây tê/gây mê</v>
          </cell>
          <cell r="H6529" t="str">
            <v>15.0237.0928</v>
          </cell>
        </row>
        <row r="6530">
          <cell r="G6530" t="str">
            <v>Phẫu thuật nội soi cầm máu sau phẫu thuật nội soi mũi xoang</v>
          </cell>
          <cell r="H6530" t="str">
            <v>15.0098.0929</v>
          </cell>
        </row>
        <row r="6531">
          <cell r="G6531" t="str">
            <v>Phẫu thuật nội soi nạo VA bằng dụng cụ cắt hút</v>
          </cell>
          <cell r="H6531" t="str">
            <v>15.0157.0929</v>
          </cell>
        </row>
        <row r="6532">
          <cell r="G6532" t="str">
            <v>Phẫu thuật nội soi nạo VA bằng máy (gây mê)</v>
          </cell>
          <cell r="H6532" t="str">
            <v>15.0156.0929</v>
          </cell>
        </row>
        <row r="6533">
          <cell r="G6533" t="str">
            <v>Nội soi phế quản ống cứng lấy dị vật gây tê/gây mê</v>
          </cell>
          <cell r="H6533" t="str">
            <v>15.0252.0930</v>
          </cell>
        </row>
        <row r="6534">
          <cell r="G6534" t="str">
            <v>Nội soi mũi, họng có sinh thiết</v>
          </cell>
          <cell r="H6534" t="str">
            <v>03.0997.0931</v>
          </cell>
        </row>
        <row r="6535">
          <cell r="G6535" t="str">
            <v>Nội soi sinh thiết u vòm</v>
          </cell>
          <cell r="H6535" t="str">
            <v>15.0137.0931</v>
          </cell>
        </row>
        <row r="6536">
          <cell r="G6536" t="str">
            <v>Nội soi mũi, họng có sinh thiết</v>
          </cell>
          <cell r="H6536" t="str">
            <v>03.0997.0932</v>
          </cell>
        </row>
        <row r="6537">
          <cell r="G6537" t="str">
            <v>Nội soi hạ họng ống cứng lấy dị vật gây tê/gây mê</v>
          </cell>
          <cell r="H6537" t="str">
            <v>15.0228.0932</v>
          </cell>
        </row>
        <row r="6538">
          <cell r="G6538" t="str">
            <v>Nội soi hạ họng ống cứng sinh thiết u gây tê/gây mê</v>
          </cell>
          <cell r="H6538" t="str">
            <v>15.0230.0932</v>
          </cell>
        </row>
        <row r="6539">
          <cell r="G6539" t="str">
            <v>Nội soi hạ họng ống mềm lấy dị vật gây tê</v>
          </cell>
          <cell r="H6539" t="str">
            <v>15.0229.0932</v>
          </cell>
        </row>
        <row r="6540">
          <cell r="G6540" t="str">
            <v>Nội soi hạ họng ống mềm sinh thiết u gây tê</v>
          </cell>
          <cell r="H6540" t="str">
            <v>15.0231.0932</v>
          </cell>
        </row>
        <row r="6541">
          <cell r="G6541" t="str">
            <v>Nội soi sinh thiết u vòm</v>
          </cell>
          <cell r="H6541" t="str">
            <v>15.0137.0932</v>
          </cell>
        </row>
        <row r="6542">
          <cell r="G6542" t="str">
            <v>Nội soi thanh quản ống mềm sinh thiết u gây tê</v>
          </cell>
          <cell r="H6542" t="str">
            <v>15.0243.0932</v>
          </cell>
        </row>
        <row r="6543">
          <cell r="G6543" t="str">
            <v>Nội soi mũi hoặc vòm hoặc họng có sinh thiết</v>
          </cell>
          <cell r="H6543" t="str">
            <v>20.0008.0932</v>
          </cell>
        </row>
        <row r="6544">
          <cell r="G6544" t="str">
            <v>Nội soi họng</v>
          </cell>
          <cell r="H6544" t="str">
            <v>03.1003.2048</v>
          </cell>
        </row>
        <row r="6545">
          <cell r="G6545" t="str">
            <v>Nội soi mũi</v>
          </cell>
          <cell r="H6545" t="str">
            <v>03.1002.2048</v>
          </cell>
        </row>
        <row r="6546">
          <cell r="G6546" t="str">
            <v>Nội soi tai</v>
          </cell>
          <cell r="H6546" t="str">
            <v>03.1001.2048</v>
          </cell>
        </row>
        <row r="6547">
          <cell r="G6547" t="str">
            <v>Nội soi hoạt nghiệm thanh quản</v>
          </cell>
          <cell r="H6547" t="str">
            <v>15.0225.0933</v>
          </cell>
        </row>
        <row r="6548">
          <cell r="G6548" t="str">
            <v>Nội soi mũi xoang</v>
          </cell>
          <cell r="H6548" t="str">
            <v>15.9001.2048</v>
          </cell>
        </row>
        <row r="6549">
          <cell r="G6549" t="str">
            <v>Nội soi tai mũi họng</v>
          </cell>
          <cell r="H6549" t="str">
            <v>20.0013.0933</v>
          </cell>
        </row>
        <row r="6550">
          <cell r="G6550" t="str">
            <v>Nội soi tai mũi họng</v>
          </cell>
          <cell r="H6550" t="str">
            <v>20.0013.2048</v>
          </cell>
        </row>
        <row r="6551">
          <cell r="G6551" t="str">
            <v>Nội soi tai mũi họng huỳnh quang</v>
          </cell>
          <cell r="H6551" t="str">
            <v>20.0014.0933</v>
          </cell>
        </row>
        <row r="6552">
          <cell r="G6552" t="str">
            <v>Thủ thuật nong vòi nhĩ</v>
          </cell>
          <cell r="H6552" t="str">
            <v>03.2107.0934</v>
          </cell>
        </row>
        <row r="6553">
          <cell r="G6553" t="str">
            <v>Thủ thuật nong vòi nhĩ</v>
          </cell>
          <cell r="H6553" t="str">
            <v>03.2107.0935</v>
          </cell>
        </row>
        <row r="6554">
          <cell r="G6554" t="str">
            <v>Phẫu thuật áp xe não do tai</v>
          </cell>
          <cell r="H6554" t="str">
            <v>03.2113.0936</v>
          </cell>
        </row>
        <row r="6555">
          <cell r="G6555" t="str">
            <v>Phẫu thuật bóc bao áp xe não</v>
          </cell>
          <cell r="H6555" t="str">
            <v>03.4232.0936</v>
          </cell>
        </row>
        <row r="6556">
          <cell r="G6556" t="str">
            <v>Phẫu thuật áp xe não do tai sử dụng định vị</v>
          </cell>
          <cell r="H6556" t="str">
            <v>15.0389.0936</v>
          </cell>
        </row>
        <row r="6557">
          <cell r="G6557" t="str">
            <v>Phẫu thuật dẫn lưu áp xe não do tai</v>
          </cell>
          <cell r="H6557" t="str">
            <v>15.0015.0936</v>
          </cell>
        </row>
        <row r="6558">
          <cell r="G6558" t="str">
            <v>Cắt u Amidan qua đường miệng</v>
          </cell>
          <cell r="H6558" t="str">
            <v>03.2587.0937</v>
          </cell>
        </row>
        <row r="6559">
          <cell r="G6559" t="str">
            <v>Phẫu thuật cắt Amidan gây tê hoặc gây mê</v>
          </cell>
          <cell r="H6559" t="str">
            <v>03.2179.0937</v>
          </cell>
        </row>
        <row r="6560">
          <cell r="G6560" t="str">
            <v>Phẫu thuật cắt Amidan</v>
          </cell>
          <cell r="H6560" t="str">
            <v>15.0149.0937</v>
          </cell>
        </row>
        <row r="6561">
          <cell r="G6561" t="str">
            <v>Phẫu thuật cắt u Amidan</v>
          </cell>
          <cell r="H6561" t="str">
            <v>15.0151.0937</v>
          </cell>
        </row>
        <row r="6562">
          <cell r="G6562" t="str">
            <v>Cắt u Amidan</v>
          </cell>
          <cell r="H6562" t="str">
            <v>12.0147.2036</v>
          </cell>
        </row>
        <row r="6563">
          <cell r="G6563" t="str">
            <v>Phẫu thuật cắt Amidan</v>
          </cell>
          <cell r="H6563" t="str">
            <v>15.0149.2036</v>
          </cell>
        </row>
        <row r="6564">
          <cell r="G6564" t="str">
            <v xml:space="preserve">Phẫu thuật cắt Amidan bằng plasma </v>
          </cell>
          <cell r="H6564" t="str">
            <v>15.0359.2036</v>
          </cell>
        </row>
        <row r="6565">
          <cell r="G6565" t="str">
            <v>Phẫu thuật cắt mỏm trâm theo đường miệng</v>
          </cell>
          <cell r="H6565" t="str">
            <v>15.0288.2036</v>
          </cell>
        </row>
        <row r="6566">
          <cell r="G6566" t="str">
            <v>Phẫu thuật cắt một phần đáy lưỡi</v>
          </cell>
          <cell r="H6566" t="str">
            <v>15.0197.2036</v>
          </cell>
        </row>
        <row r="6567">
          <cell r="G6567" t="str">
            <v>Phẫu thuật cắt u Amidan</v>
          </cell>
          <cell r="H6567" t="str">
            <v>15.0151.2036</v>
          </cell>
        </row>
        <row r="6568">
          <cell r="G6568" t="str">
            <v>Phẫu thuật cắt u vùng họng miệng</v>
          </cell>
          <cell r="H6568" t="str">
            <v>15.0361.2036</v>
          </cell>
        </row>
        <row r="6569">
          <cell r="G6569" t="str">
            <v>Cắt thanh quản bán phần</v>
          </cell>
          <cell r="H6569" t="str">
            <v>03.2561.0938</v>
          </cell>
        </row>
        <row r="6570">
          <cell r="G6570" t="str">
            <v>Phẫu thuật cắt thanh quản bán phần</v>
          </cell>
          <cell r="H6570" t="str">
            <v>03.2160.0938</v>
          </cell>
        </row>
        <row r="6571">
          <cell r="G6571" t="str">
            <v>Phẫu thuật cắt thanh quản toàn phần</v>
          </cell>
          <cell r="H6571" t="str">
            <v>03.2159.0938</v>
          </cell>
        </row>
        <row r="6572">
          <cell r="G6572" t="str">
            <v>Cắt hạ họng bán phần</v>
          </cell>
          <cell r="H6572" t="str">
            <v>12.0116.0938</v>
          </cell>
        </row>
        <row r="6573">
          <cell r="G6573" t="str">
            <v>Cắt thanh quản bán phần</v>
          </cell>
          <cell r="H6573" t="str">
            <v>12.0130.0938</v>
          </cell>
        </row>
        <row r="6574">
          <cell r="G6574" t="str">
            <v>Phẫu thuật cắt bán phần thanh quản trên nhẫn kiểu CHEP</v>
          </cell>
          <cell r="H6574" t="str">
            <v>15.0277.0938</v>
          </cell>
        </row>
        <row r="6575">
          <cell r="G6575" t="str">
            <v>Phẫu thuật cắt hạ họng - thanh quản bán phần có tạo hình</v>
          </cell>
          <cell r="H6575" t="str">
            <v>15.0272.0938</v>
          </cell>
        </row>
        <row r="6576">
          <cell r="G6576" t="str">
            <v>Phẫu thuật cắt hạ họng bán phần</v>
          </cell>
          <cell r="H6576" t="str">
            <v>15.0271.0938</v>
          </cell>
        </row>
        <row r="6577">
          <cell r="G6577" t="str">
            <v>Phẫu thuật cắt thanh quản bán phần đứng</v>
          </cell>
          <cell r="H6577" t="str">
            <v>15.0275.0938</v>
          </cell>
        </row>
        <row r="6578">
          <cell r="G6578" t="str">
            <v>Phẫu thuật cắt thanh quản bán phần ngang trên thanh môn</v>
          </cell>
          <cell r="H6578" t="str">
            <v>15.0276.0938</v>
          </cell>
        </row>
        <row r="6579">
          <cell r="G6579" t="str">
            <v>Phẫu thuật cắt thanh quản toàn phần</v>
          </cell>
          <cell r="H6579" t="str">
            <v>15.0274.0938</v>
          </cell>
        </row>
        <row r="6580">
          <cell r="G6580" t="str">
            <v>Phẫu thuật cắt bỏ u thành bên họng lan lên đáy sọ có kiểm soát bằng kính hiển vi và nội soi</v>
          </cell>
          <cell r="H6580" t="str">
            <v>03.2200.0939</v>
          </cell>
        </row>
        <row r="6581">
          <cell r="G6581" t="str">
            <v>Phẫu thuật cắt bỏ u thành bên họng lan lên đáy sọ có kiểm soát bằng kính hiển vi và nội soi</v>
          </cell>
          <cell r="H6581" t="str">
            <v>15.0400.0939</v>
          </cell>
        </row>
        <row r="6582">
          <cell r="G6582" t="str">
            <v>Phẫu thuật khối u khoảng bên họng bằng dao siêu âm/hàn mô, hàn mạch</v>
          </cell>
          <cell r="H6582" t="str">
            <v>15.0383.0939</v>
          </cell>
        </row>
        <row r="6583">
          <cell r="G6583" t="str">
            <v>Cắt bỏ ung thư Amidan và nạo vét hạch cổ</v>
          </cell>
          <cell r="H6583" t="str">
            <v>03.2573.0940</v>
          </cell>
        </row>
        <row r="6584">
          <cell r="G6584" t="str">
            <v>Cắt ung thư Amidan/thanh quản và nạo vét hạch cổ</v>
          </cell>
          <cell r="H6584" t="str">
            <v>03.2596.0940</v>
          </cell>
        </row>
        <row r="6585">
          <cell r="G6585" t="str">
            <v>Cắt bỏ ung thư Amydan và nạo vét hạch cổ</v>
          </cell>
          <cell r="H6585" t="str">
            <v>12.0148.0940</v>
          </cell>
        </row>
        <row r="6586">
          <cell r="G6586" t="str">
            <v>Phẫu thuật cắt u đáy lưỡi/hạ họng theo đường mở xương hàm dưới không có tái tạo</v>
          </cell>
          <cell r="H6586" t="str">
            <v>15.0264.0940</v>
          </cell>
        </row>
        <row r="6587">
          <cell r="G6587" t="str">
            <v>Phẫu thuật cắt u hạ họng/đáy lưỡi theo đường trên xương móng</v>
          </cell>
          <cell r="H6587" t="str">
            <v>15.0265.0940</v>
          </cell>
        </row>
        <row r="6588">
          <cell r="G6588" t="str">
            <v xml:space="preserve">Phẫu thuật cắt ung thư Amidan sử dụng dao siêu âm/dao hàn mô, hàn mạch/laser </v>
          </cell>
          <cell r="H6588" t="str">
            <v>15.0371.0940</v>
          </cell>
        </row>
        <row r="6589">
          <cell r="G6589" t="str">
            <v>Phẫu thuật khối u khoảng bên họng</v>
          </cell>
          <cell r="H6589" t="str">
            <v>15.0289.0940</v>
          </cell>
        </row>
        <row r="6590">
          <cell r="G6590" t="str">
            <v>Cắt bán phần lưỡi có tạo hình bằng vạt cân cơ</v>
          </cell>
          <cell r="H6590" t="str">
            <v>03.2559.0941</v>
          </cell>
        </row>
        <row r="6591">
          <cell r="G6591" t="str">
            <v>Cắt ung thư lưỡi và tạo hình tại chỗ</v>
          </cell>
          <cell r="H6591" t="str">
            <v>03.2579.0941</v>
          </cell>
        </row>
        <row r="6592">
          <cell r="G6592" t="str">
            <v>Cắt ung thư lưỡi, nạo vét hạch và tạo hình bằng vạt từ xa</v>
          </cell>
          <cell r="H6592" t="str">
            <v>03.2556.0941</v>
          </cell>
        </row>
        <row r="6593">
          <cell r="G6593" t="str">
            <v>Cắt bán phần lưỡi có tạo hình bằng vạt cân cơ</v>
          </cell>
          <cell r="H6593" t="str">
            <v>12.0138.0941</v>
          </cell>
        </row>
        <row r="6594">
          <cell r="G6594" t="str">
            <v>Cắt ung thư lưỡi và tạo hình tại chỗ</v>
          </cell>
          <cell r="H6594" t="str">
            <v>12.0136.0941</v>
          </cell>
        </row>
        <row r="6595">
          <cell r="G6595" t="str">
            <v>Phẫu thuật cắt phần giữa xương hàm trong ung thư sàng hàm</v>
          </cell>
          <cell r="H6595" t="str">
            <v>15.0088.0941</v>
          </cell>
        </row>
        <row r="6596">
          <cell r="G6596" t="str">
            <v>Phẫu thuật cắt u đáy lưỡi/hạ họng theo đường mở xương hàm dưới có tái tạo</v>
          </cell>
          <cell r="H6596" t="str">
            <v>15.0263.0941</v>
          </cell>
        </row>
        <row r="6597">
          <cell r="G6597" t="str">
            <v>Phẫu thuật cắt u xơ mạch vòm họng theo đường ngoài</v>
          </cell>
          <cell r="H6597" t="str">
            <v>15.0092.0941</v>
          </cell>
        </row>
        <row r="6598">
          <cell r="G6598" t="str">
            <v>Phẫu thuật cắt xoang hơi cuốn mũi giữa</v>
          </cell>
          <cell r="H6598" t="str">
            <v>15.0103.0942</v>
          </cell>
        </row>
        <row r="6599">
          <cell r="G6599" t="str">
            <v>Phẫu thuật nội soi chỉnh hình cuốn mũi giữa</v>
          </cell>
          <cell r="H6599" t="str">
            <v>15.0104.0942</v>
          </cell>
        </row>
        <row r="6600">
          <cell r="G6600" t="str">
            <v>Phẫu thuật nội soi cắt dây thanh bằng laser</v>
          </cell>
          <cell r="H6600" t="str">
            <v>15.0173.0943</v>
          </cell>
        </row>
        <row r="6601">
          <cell r="G6601" t="str">
            <v>Phẫu thuật vi phẫu sử dụng laser cắt dây thanh</v>
          </cell>
          <cell r="H6601" t="str">
            <v>26.0020.0943</v>
          </cell>
        </row>
        <row r="6602">
          <cell r="G6602" t="str">
            <v>Phẫu thuật vi phẫu sử dụng laser cắt dây thanh và sụn phễu một bên</v>
          </cell>
          <cell r="H6602" t="str">
            <v>26.0019.0943</v>
          </cell>
        </row>
        <row r="6603">
          <cell r="G6603" t="str">
            <v>Cắt nang vùng sàn miệng và tuyến nước bọt dưới hàm</v>
          </cell>
          <cell r="H6603" t="str">
            <v>03.2523.0944</v>
          </cell>
        </row>
        <row r="6604">
          <cell r="G6604" t="str">
            <v>Cắt tuyến nước bọt dưới hàm</v>
          </cell>
          <cell r="H6604" t="str">
            <v>03.2594.0944</v>
          </cell>
        </row>
        <row r="6605">
          <cell r="G6605" t="str">
            <v>Cắt các u ác tuyến dưới hàm</v>
          </cell>
          <cell r="H6605" t="str">
            <v>12.0016.0944</v>
          </cell>
        </row>
        <row r="6606">
          <cell r="G6606" t="str">
            <v>Cắt một nửa lưỡi + vét hạch cổ</v>
          </cell>
          <cell r="H6606" t="str">
            <v>12.0137.0944</v>
          </cell>
        </row>
        <row r="6607">
          <cell r="G6607" t="str">
            <v>Cắt nang vùng sàn miệng và tuyến nước bọt dưới hàm</v>
          </cell>
          <cell r="H6607" t="str">
            <v>12.0065.0944</v>
          </cell>
        </row>
        <row r="6608">
          <cell r="G6608" t="str">
            <v>Cắt u tuyến nước bọt dưới hàm</v>
          </cell>
          <cell r="H6608" t="str">
            <v>12.0086.0944</v>
          </cell>
        </row>
        <row r="6609">
          <cell r="G6609" t="str">
            <v>Cắt u tuyến nước bọt dưới lưỡi</v>
          </cell>
          <cell r="H6609" t="str">
            <v>12.0087.0944</v>
          </cell>
        </row>
        <row r="6610">
          <cell r="G6610" t="str">
            <v>Cắt u tuyến nước bọt phụ</v>
          </cell>
          <cell r="H6610" t="str">
            <v>12.0088.0944</v>
          </cell>
        </row>
        <row r="6611">
          <cell r="G6611" t="str">
            <v>Phẫu thuật cắt tuyến dưới hàm</v>
          </cell>
          <cell r="H6611" t="str">
            <v>15.0284.0944</v>
          </cell>
        </row>
        <row r="6612">
          <cell r="G6612" t="str">
            <v>Phẫu thuật lấy nang rò khe mang II</v>
          </cell>
          <cell r="H6612" t="str">
            <v>15.0295.0944</v>
          </cell>
        </row>
        <row r="6613">
          <cell r="G6613" t="str">
            <v>Cắt toàn bộ tuyến mang tai bảo tồn dây thần kinh VII</v>
          </cell>
          <cell r="H6613" t="str">
            <v>03.2498.0945</v>
          </cell>
        </row>
        <row r="6614">
          <cell r="G6614" t="str">
            <v>Cắt u tuyến mang tai bảo tồn dây thần kinh VII</v>
          </cell>
          <cell r="H6614" t="str">
            <v>03.2578.0945</v>
          </cell>
        </row>
        <row r="6615">
          <cell r="G6615" t="str">
            <v>Cắt u tuyến nước bọt mang tai</v>
          </cell>
          <cell r="H6615" t="str">
            <v>03.2521.0945</v>
          </cell>
        </row>
        <row r="6616">
          <cell r="G6616" t="str">
            <v>Cắt u vùng tuyến mang tai</v>
          </cell>
          <cell r="H6616" t="str">
            <v>03.2450.0945</v>
          </cell>
        </row>
        <row r="6617">
          <cell r="G6617" t="str">
            <v>Phẫu thuật cắt thùy nông tuyến mang tai-bảo tồn dây VII</v>
          </cell>
          <cell r="H6617" t="str">
            <v>03.2228.0945</v>
          </cell>
        </row>
        <row r="6618">
          <cell r="G6618" t="str">
            <v>Phẫu thuật cắt toàn bộ tuyến mang tai có hoặc không bảo tồn dây VII</v>
          </cell>
          <cell r="H6618" t="str">
            <v>03.2229.0945</v>
          </cell>
        </row>
        <row r="6619">
          <cell r="G6619" t="str">
            <v>Cắt các u ác tuyến mang tai</v>
          </cell>
          <cell r="H6619" t="str">
            <v>12.0014.0945</v>
          </cell>
        </row>
        <row r="6620">
          <cell r="G6620" t="str">
            <v>Cắt toàn bộ tuyến mang tai bảo tồn dây thần kinh VII</v>
          </cell>
          <cell r="H6620" t="str">
            <v>12.0082.0945</v>
          </cell>
        </row>
        <row r="6621">
          <cell r="G6621" t="str">
            <v>Cắt u tuyến mang tai bảo tồn dây thần kinh VII</v>
          </cell>
          <cell r="H6621" t="str">
            <v>12.0153.0945</v>
          </cell>
        </row>
        <row r="6622">
          <cell r="G6622" t="str">
            <v>Cắt u tuyến nước bọt mang tai</v>
          </cell>
          <cell r="H6622" t="str">
            <v>12.0089.0945</v>
          </cell>
        </row>
        <row r="6623">
          <cell r="G6623" t="str">
            <v>Phẫu thuật cắt thùy nông tuyến mang tai - bảo tồn dây VII sử dụng máy dò thần kinh</v>
          </cell>
          <cell r="H6623" t="str">
            <v>15.0379.0945</v>
          </cell>
        </row>
        <row r="6624">
          <cell r="G6624" t="str">
            <v>Phẫu thuật cắt thùy nông tuyến mang tai, bảo tồn dây VII</v>
          </cell>
          <cell r="H6624" t="str">
            <v>15.0282.0945</v>
          </cell>
        </row>
        <row r="6625">
          <cell r="G6625" t="str">
            <v>Phẫu thuật cắt tuyến mang tai có hoặc không bảo tồn dây VII</v>
          </cell>
          <cell r="H6625" t="str">
            <v>15.0283.0945</v>
          </cell>
        </row>
        <row r="6626">
          <cell r="G6626" t="str">
            <v>Phẫu thuật cắt tuyến mang tai có hoặc không bảo tồn dây VII sử dụng dao siêu âm/hàn mô, hàn mạch</v>
          </cell>
          <cell r="H6626" t="str">
            <v>15.0380.0945</v>
          </cell>
        </row>
        <row r="6627">
          <cell r="G6627" t="str">
            <v>Phẫu thuật rò khe mang I</v>
          </cell>
          <cell r="H6627" t="str">
            <v>15.0293.0945</v>
          </cell>
        </row>
        <row r="6628">
          <cell r="G6628" t="str">
            <v>Phẫu thuật rò khe mang I có bộc lộ dây VII</v>
          </cell>
          <cell r="H6628" t="str">
            <v>15.0294.0945</v>
          </cell>
        </row>
        <row r="6629">
          <cell r="G6629" t="str">
            <v>Phẫu thuật chỉnh hình khối mũi sàng</v>
          </cell>
          <cell r="H6629" t="str">
            <v>03.2224.0946</v>
          </cell>
        </row>
        <row r="6630">
          <cell r="G6630" t="str">
            <v>Phẫu thuật chấn thương khối mũi sàng</v>
          </cell>
          <cell r="H6630" t="str">
            <v>15.0122.0946</v>
          </cell>
        </row>
        <row r="6631">
          <cell r="G6631" t="str">
            <v>Phẫu thuật bít lấp rò dịch não tủy ở mũi</v>
          </cell>
          <cell r="H6631" t="str">
            <v>15.0072.0947</v>
          </cell>
        </row>
        <row r="6632">
          <cell r="G6632" t="str">
            <v>Phẫu thuật chấn thương xoang sàng- hàm</v>
          </cell>
          <cell r="H6632" t="str">
            <v>15.0118.0947</v>
          </cell>
        </row>
        <row r="6633">
          <cell r="G6633" t="str">
            <v>Phẫu thuật vỡ xoang hàm</v>
          </cell>
          <cell r="H6633" t="str">
            <v>15.0116.0947</v>
          </cell>
        </row>
        <row r="6634">
          <cell r="G6634" t="str">
            <v>Phẫu thuật tạo hình sẹo hẹp thanh-khí quản</v>
          </cell>
          <cell r="H6634" t="str">
            <v>03.2161.0948</v>
          </cell>
        </row>
        <row r="6635">
          <cell r="G6635" t="str">
            <v>Phẫu thuật chấn thương thanh khí quản</v>
          </cell>
          <cell r="H6635" t="str">
            <v>15.0189.0948</v>
          </cell>
        </row>
        <row r="6636">
          <cell r="G6636" t="str">
            <v>Phẫu thuật chỉnh hình sẹo hẹp thanh khí quản bằng đặt ống nong</v>
          </cell>
          <cell r="H6636" t="str">
            <v>15.0184.0948</v>
          </cell>
        </row>
        <row r="6637">
          <cell r="G6637" t="str">
            <v>Phẫu thuật đỉnh xương đá</v>
          </cell>
          <cell r="H6637" t="str">
            <v>03.2092.0949</v>
          </cell>
        </row>
        <row r="6638">
          <cell r="G6638" t="str">
            <v>Phẫu thuật vùng đỉnh xương đá</v>
          </cell>
          <cell r="H6638" t="str">
            <v>15.0008.0949</v>
          </cell>
        </row>
        <row r="6639">
          <cell r="G6639" t="str">
            <v>Phẫu thuật giảm áp dây thần kinh VII</v>
          </cell>
          <cell r="H6639" t="str">
            <v>03.2081.0950</v>
          </cell>
        </row>
        <row r="6640">
          <cell r="G6640" t="str">
            <v>Phẫu thuật giảm áp dây VII</v>
          </cell>
          <cell r="H6640" t="str">
            <v>15.0011.0950</v>
          </cell>
        </row>
        <row r="6641">
          <cell r="G6641" t="str">
            <v>Tạo hình hộp sọ sau chấn thương</v>
          </cell>
          <cell r="H6641" t="str">
            <v>03.4239.0951</v>
          </cell>
        </row>
        <row r="6642">
          <cell r="G6642" t="str">
            <v>Phẫu thuật chấn thương xoang trán</v>
          </cell>
          <cell r="H6642" t="str">
            <v>15.0114.0951</v>
          </cell>
        </row>
        <row r="6643">
          <cell r="G6643" t="str">
            <v>Phẫu thuật kết hợp xương trong chấn thương sọ mặt</v>
          </cell>
          <cell r="H6643" t="str">
            <v>15.0124.0951</v>
          </cell>
        </row>
        <row r="6644">
          <cell r="G6644" t="str">
            <v>Cắt u họng - thanh quản bằng laser</v>
          </cell>
          <cell r="H6644" t="str">
            <v>03.2565.0952</v>
          </cell>
        </row>
        <row r="6645">
          <cell r="G6645" t="str">
            <v>Cắt ung thư thanh quản, hạ họng bằng laser</v>
          </cell>
          <cell r="H6645" t="str">
            <v>03.2575.0952</v>
          </cell>
        </row>
        <row r="6646">
          <cell r="G6646" t="str">
            <v>Cắt u họng - thanh quản bằng laser</v>
          </cell>
          <cell r="H6646" t="str">
            <v>12.0115.0952</v>
          </cell>
        </row>
        <row r="6647">
          <cell r="G6647" t="str">
            <v>Cắt ung thư thanh quản, hạ họng bằng laser</v>
          </cell>
          <cell r="H6647" t="str">
            <v>12.0129.0952</v>
          </cell>
        </row>
        <row r="6648">
          <cell r="G6648" t="str">
            <v xml:space="preserve">Phẫu thuật mở sụn giáp cắt dây thanh bằng laser </v>
          </cell>
          <cell r="H6648" t="str">
            <v>15.0375.0952</v>
          </cell>
        </row>
        <row r="6649">
          <cell r="G6649" t="str">
            <v>Phẫu thuật nội soi cắt ung thư thanh quản bằng laser</v>
          </cell>
          <cell r="H6649" t="str">
            <v>15.0171.0952</v>
          </cell>
        </row>
        <row r="6650">
          <cell r="G6650" t="str">
            <v>Cắt khối u vùng họng miệng bằng laser</v>
          </cell>
          <cell r="H6650" t="str">
            <v>03.2601.0953</v>
          </cell>
        </row>
        <row r="6651">
          <cell r="G6651" t="str">
            <v>Cắt khối u vùng họng miệng bằng laser</v>
          </cell>
          <cell r="H6651" t="str">
            <v>12.0124.0953</v>
          </cell>
        </row>
        <row r="6652">
          <cell r="G6652" t="str">
            <v>Phẫu thuật laser cắt u nang lành tính đáy lưỡi, hạ họng, màn hầu, Amidan</v>
          </cell>
          <cell r="H6652" t="str">
            <v>15.0202.0953</v>
          </cell>
        </row>
        <row r="6653">
          <cell r="G6653" t="str">
            <v>Phẫu thuật lấy đường rò luân nhĩ</v>
          </cell>
          <cell r="H6653" t="str">
            <v>03.2180.0954</v>
          </cell>
        </row>
        <row r="6654">
          <cell r="G6654" t="str">
            <v>Phẫu thuật lấy đường rò luân nhĩ</v>
          </cell>
          <cell r="H6654" t="str">
            <v>15.0046.0954</v>
          </cell>
        </row>
        <row r="6655">
          <cell r="G6655" t="str">
            <v>Phẫu thuật dẫn lưu áp xe quanh thực quản</v>
          </cell>
          <cell r="H6655" t="str">
            <v>03.2205.0955</v>
          </cell>
        </row>
        <row r="6656">
          <cell r="G6656" t="str">
            <v>Phẫu thuật mở cạnh cổ dẫn lưu áp xe</v>
          </cell>
          <cell r="H6656" t="str">
            <v>15.0290.0955</v>
          </cell>
        </row>
        <row r="6657">
          <cell r="G6657" t="str">
            <v>Phẫu thuật mở cạnh cổ lấy dị vật (dị vật thực quản, hỏa khí…)</v>
          </cell>
          <cell r="H6657" t="str">
            <v>15.0391.0955</v>
          </cell>
        </row>
        <row r="6658">
          <cell r="G6658" t="str">
            <v>Phẫu thuật nong hẹp thanh khí quản có stent</v>
          </cell>
          <cell r="H6658" t="str">
            <v>15.0180.0955</v>
          </cell>
        </row>
        <row r="6659">
          <cell r="G6659" t="str">
            <v>Phẫu thuật nong hẹp thanh khí quản không có stent</v>
          </cell>
          <cell r="H6659" t="str">
            <v>15.0181.0955</v>
          </cell>
        </row>
        <row r="6660">
          <cell r="G6660" t="str">
            <v>Phẫu thuật sinh thiết hạch cổ</v>
          </cell>
          <cell r="H6660" t="str">
            <v>15.0300.0955</v>
          </cell>
        </row>
        <row r="6661">
          <cell r="G6661" t="str">
            <v>Phẫu thuật mở cạnh mũi</v>
          </cell>
          <cell r="H6661" t="str">
            <v>15.0090.0956</v>
          </cell>
        </row>
        <row r="6662">
          <cell r="G6662" t="str">
            <v>Phẫu thuật nang rò giáp lưỡi</v>
          </cell>
          <cell r="H6662" t="str">
            <v>15.0292.0957</v>
          </cell>
        </row>
        <row r="6663">
          <cell r="G6663" t="str">
            <v>Phẫu thuật nội soi nạo V.A</v>
          </cell>
          <cell r="H6663" t="str">
            <v>03.3961.0958</v>
          </cell>
        </row>
        <row r="6664">
          <cell r="G6664" t="str">
            <v>Phẫu thuật nạo VA nội soi</v>
          </cell>
          <cell r="H6664" t="str">
            <v>15.0155.0958</v>
          </cell>
        </row>
        <row r="6665">
          <cell r="G6665" t="str">
            <v>Phẫu thuật nội soi cắt u vùng vòm mũi họng</v>
          </cell>
          <cell r="H6665" t="str">
            <v>15.0094.0958</v>
          </cell>
        </row>
        <row r="6666">
          <cell r="G6666" t="str">
            <v>Vét hạch cổ, truyền hóa chất động mạch cảnh</v>
          </cell>
          <cell r="H6666" t="str">
            <v>12.0094.0959</v>
          </cell>
        </row>
        <row r="6667">
          <cell r="G6667" t="str">
            <v>Phẫu thuật nội soi cầm máu mũi</v>
          </cell>
          <cell r="H6667" t="str">
            <v>15.0097.0960</v>
          </cell>
        </row>
        <row r="6668">
          <cell r="G6668" t="str">
            <v>Phẫu thuật nội soi thắt động mạch sàng</v>
          </cell>
          <cell r="H6668" t="str">
            <v>15.0068.0960</v>
          </cell>
        </row>
        <row r="6669">
          <cell r="G6669" t="str">
            <v>Phẫu thuật nội soi thắt/đốt động mạch bướm khẩu cái</v>
          </cell>
          <cell r="H6669" t="str">
            <v>15.0064.0960</v>
          </cell>
        </row>
        <row r="6670">
          <cell r="G6670" t="str">
            <v>Phẫu thuật nội soi mũi xoang cắt u xoang bướm</v>
          </cell>
          <cell r="H6670" t="str">
            <v>03.3946.0961</v>
          </cell>
        </row>
        <row r="6671">
          <cell r="G6671" t="str">
            <v>Phẫu thuật cắt ung thư hốc mắt xâm lấn các xoang mặt</v>
          </cell>
          <cell r="H6671" t="str">
            <v>15.0390.0961</v>
          </cell>
        </row>
        <row r="6672">
          <cell r="G6672" t="str">
            <v>Phẫu thuật nội soi cắt u mũi xoang</v>
          </cell>
          <cell r="H6672" t="str">
            <v>15.0091.0961</v>
          </cell>
        </row>
        <row r="6673">
          <cell r="G6673" t="str">
            <v xml:space="preserve">Phẫu thuật nội soi cắt u mũi xoang xâm lấn nền sọ sử dụng định vị </v>
          </cell>
          <cell r="H6673" t="str">
            <v>15.0385.0961</v>
          </cell>
        </row>
        <row r="6674">
          <cell r="G6674" t="str">
            <v>Phẫu thuật nội soi cắt u vùng hố yên sử dụng định vị</v>
          </cell>
          <cell r="H6674" t="str">
            <v>15.0388.0961</v>
          </cell>
        </row>
        <row r="6675">
          <cell r="G6675" t="str">
            <v>Phẫu thuật nội soi cắt bỏ u mạch máu vùng đầu cổ</v>
          </cell>
          <cell r="H6675" t="str">
            <v>03.4159.0962</v>
          </cell>
        </row>
        <row r="6676">
          <cell r="G6676" t="str">
            <v>Phẫu thuật nội soi cắt bỏ u mạch máu vùng đầu cổ</v>
          </cell>
          <cell r="H6676" t="str">
            <v>27.0019.0962</v>
          </cell>
        </row>
        <row r="6677">
          <cell r="G6677" t="str">
            <v>Phẫu thuật cắt u xơ vòm mũi họng</v>
          </cell>
          <cell r="H6677" t="str">
            <v>03.2197.0963</v>
          </cell>
        </row>
        <row r="6678">
          <cell r="G6678" t="str">
            <v>Phẫu thuật nội soi cắt u xơ vòm mũi họng</v>
          </cell>
          <cell r="H6678" t="str">
            <v>03.3947.0963</v>
          </cell>
        </row>
        <row r="6679">
          <cell r="G6679" t="str">
            <v>Phẫu thuật nội soi cắt u xơ mạch vòm mũi họng</v>
          </cell>
          <cell r="H6679" t="str">
            <v>15.0093.0963</v>
          </cell>
        </row>
        <row r="6680">
          <cell r="G6680" t="str">
            <v>Phẫu thuật nội soi cắt u xơ vòm mũi</v>
          </cell>
          <cell r="H6680" t="str">
            <v>27.0017.0963</v>
          </cell>
        </row>
        <row r="6681">
          <cell r="G6681" t="str">
            <v>Phẫu thuật nội soi cắt dây thanh</v>
          </cell>
          <cell r="H6681" t="str">
            <v>15.0172.0964</v>
          </cell>
        </row>
        <row r="6682">
          <cell r="G6682" t="str">
            <v>Cắt u nang hạ họng - thanh quản qua nội soi</v>
          </cell>
          <cell r="H6682" t="str">
            <v>03.2177.0965</v>
          </cell>
        </row>
        <row r="6683">
          <cell r="G6683" t="str">
            <v>Phẫu thuật nội soi cắt u nang hạ họng thanh quản</v>
          </cell>
          <cell r="H6683" t="str">
            <v>03.4160.0965</v>
          </cell>
        </row>
        <row r="6684">
          <cell r="G6684" t="str">
            <v>Phẫu thuật nội soi cắt u nang hạ họng-thanh quản</v>
          </cell>
          <cell r="H6684" t="str">
            <v>03.4162.0965</v>
          </cell>
        </row>
        <row r="6685">
          <cell r="G6685" t="str">
            <v>Phẫu thuật nội soi cắt u khí quản ống cứng gây tê/gây mê</v>
          </cell>
          <cell r="H6685" t="str">
            <v>15.0176.0965</v>
          </cell>
        </row>
        <row r="6686">
          <cell r="G6686" t="str">
            <v>Phẫu thuật nội soi cắt u khí quản ống mềm gây tê/gây mê</v>
          </cell>
          <cell r="H6686" t="str">
            <v>15.0177.0965</v>
          </cell>
        </row>
        <row r="6687">
          <cell r="G6687" t="str">
            <v>Phẫu thuật nội soi cắt u nang hạ họng/hố lưỡi thanh thiệt</v>
          </cell>
          <cell r="H6687" t="str">
            <v>15.0159.0965</v>
          </cell>
        </row>
        <row r="6688">
          <cell r="G6688" t="str">
            <v>Phẫu thuật nội soi cắt u phế quản ống cứng gây tê/gây mê</v>
          </cell>
          <cell r="H6688" t="str">
            <v>15.0178.0965</v>
          </cell>
        </row>
        <row r="6689">
          <cell r="G6689" t="str">
            <v>Phẫu thuật nội soi cắt u phế quản ống mềm gây tê/gây mê</v>
          </cell>
          <cell r="H6689" t="str">
            <v>15.0179.0965</v>
          </cell>
        </row>
        <row r="6690">
          <cell r="G6690" t="str">
            <v>FESS giải quyết các u lành tính</v>
          </cell>
          <cell r="H6690" t="str">
            <v>03.2222.0966</v>
          </cell>
        </row>
        <row r="6691">
          <cell r="G6691" t="str">
            <v>Phẫu thuật cắt kén hơi thanh quản</v>
          </cell>
          <cell r="H6691" t="str">
            <v>15.0298.0966</v>
          </cell>
        </row>
        <row r="6692">
          <cell r="G6692" t="str">
            <v>Phẫu thuật chỉnh hình họng màn hầu lưỡi gà (UPPP)</v>
          </cell>
          <cell r="H6692" t="str">
            <v>15.0148.0966</v>
          </cell>
        </row>
        <row r="6693">
          <cell r="G6693" t="str">
            <v>Phẫu thuật nội soi cắt u lành tính thanh quản (papiloma, kén hơi thanh quản,…) (gây tê/gây mê)</v>
          </cell>
          <cell r="H6693" t="str">
            <v>15.0168.0966</v>
          </cell>
        </row>
        <row r="6694">
          <cell r="G6694" t="str">
            <v>Phẫu thuật nội soi cắt u lành tính thanh quản bằng dụng cụ cắt hút</v>
          </cell>
          <cell r="H6694" t="str">
            <v>15.0169.0966</v>
          </cell>
        </row>
        <row r="6695">
          <cell r="G6695" t="str">
            <v>Phẫu thuật nội soi cắt u lành tính thanh quản bằng laser</v>
          </cell>
          <cell r="H6695" t="str">
            <v>15.0170.0966</v>
          </cell>
        </row>
        <row r="6696">
          <cell r="G6696" t="str">
            <v>Phẫu thuật nội soi nong hẹp thanh khí quản có stent</v>
          </cell>
          <cell r="H6696" t="str">
            <v>15.0182.0966</v>
          </cell>
        </row>
        <row r="6697">
          <cell r="G6697" t="str">
            <v>Phẫu thuật nội soi nong hẹp thanh khí quản không có stent</v>
          </cell>
          <cell r="H6697" t="str">
            <v>15.0183.0966</v>
          </cell>
        </row>
        <row r="6698">
          <cell r="G6698" t="str">
            <v>Phẫu thuật túi thừa Zenker</v>
          </cell>
          <cell r="H6698" t="str">
            <v>15.0297.0966</v>
          </cell>
        </row>
        <row r="6699">
          <cell r="G6699" t="str">
            <v>Phẫu thuật nội soi cắt u máu hạ họng - thanh quản bằng dao siêu âm</v>
          </cell>
          <cell r="H6699" t="str">
            <v>15.0372.0967</v>
          </cell>
        </row>
        <row r="6700">
          <cell r="G6700" t="str">
            <v>Phẫu thuật nội soi cắt u nhú đảo ngược vùng mũi xoang</v>
          </cell>
          <cell r="H6700" t="str">
            <v>03.4161.0968</v>
          </cell>
        </row>
        <row r="6701">
          <cell r="G6701" t="str">
            <v>Phẫu thuật ung thư sàng hàm</v>
          </cell>
          <cell r="H6701" t="str">
            <v>15.0087.0968</v>
          </cell>
        </row>
        <row r="6702">
          <cell r="G6702" t="str">
            <v>Phẫu thuật ung thư sàng hàm phối hợp nội soi</v>
          </cell>
          <cell r="H6702" t="str">
            <v>15.0089.0968</v>
          </cell>
        </row>
        <row r="6703">
          <cell r="G6703" t="str">
            <v>Phẫu thuật nội soi chỉnh hình cuốn dưới</v>
          </cell>
          <cell r="H6703" t="str">
            <v>03.3956.0969</v>
          </cell>
        </row>
        <row r="6704">
          <cell r="G6704" t="str">
            <v>Phẫu thuật nội soi cuốn giữa và cuốn dưới</v>
          </cell>
          <cell r="H6704" t="str">
            <v>03.3958.0969</v>
          </cell>
        </row>
        <row r="6705">
          <cell r="G6705" t="str">
            <v>Phẫu thuật chỉnh hình cuốn mũi dưới</v>
          </cell>
          <cell r="H6705" t="str">
            <v>15.0105.0969</v>
          </cell>
        </row>
        <row r="6706">
          <cell r="G6706" t="str">
            <v>Phẫu thuật chỉnh hình cuốn mũi dưới bằng laser</v>
          </cell>
          <cell r="H6706" t="str">
            <v>15.0108.0969</v>
          </cell>
        </row>
        <row r="6707">
          <cell r="G6707" t="str">
            <v>Phẫu thuật cuốn mũi dưới bằng sóng cao tần</v>
          </cell>
          <cell r="H6707" t="str">
            <v>15.0107.0969</v>
          </cell>
        </row>
        <row r="6708">
          <cell r="G6708" t="str">
            <v>Phẫu thuật nội soi cắt cuốn dưới</v>
          </cell>
          <cell r="H6708" t="str">
            <v>15.0109.0969</v>
          </cell>
        </row>
        <row r="6709">
          <cell r="G6709" t="str">
            <v>Phẫu thuật nội soi chỉnh hình cuốn mũi dưới</v>
          </cell>
          <cell r="H6709" t="str">
            <v>15.0106.0969</v>
          </cell>
        </row>
        <row r="6710">
          <cell r="G6710" t="str">
            <v>Phẫu thuật nội soi mở xoang bướm</v>
          </cell>
          <cell r="H6710" t="str">
            <v>15.0079.0969</v>
          </cell>
        </row>
        <row r="6711">
          <cell r="G6711" t="str">
            <v>Phẫu thuật nội soi mở xoang trán</v>
          </cell>
          <cell r="H6711" t="str">
            <v>15.0075.0969</v>
          </cell>
        </row>
        <row r="6712">
          <cell r="G6712" t="str">
            <v>Phẫu thuật tịt lỗ mũi sau bẩm sinh</v>
          </cell>
          <cell r="H6712" t="str">
            <v>15.0101.0969</v>
          </cell>
        </row>
        <row r="6713">
          <cell r="G6713" t="str">
            <v>Phẫu thuật nội soi cắt cuốn mũi dưới</v>
          </cell>
          <cell r="H6713" t="str">
            <v>27.0007.0969</v>
          </cell>
        </row>
        <row r="6714">
          <cell r="G6714" t="str">
            <v>Phẫu thuật nội soi chỉnh hình vách ngăn</v>
          </cell>
          <cell r="H6714" t="str">
            <v>03.3960.0970</v>
          </cell>
        </row>
        <row r="6715">
          <cell r="G6715" t="str">
            <v>Phẫu thuật nội soi chỉnh hình vách ngăn mũi</v>
          </cell>
          <cell r="H6715" t="str">
            <v>03.3955.0970</v>
          </cell>
        </row>
        <row r="6716">
          <cell r="G6716" t="str">
            <v>Phẫu thuật chỉnh hình vách ngăn</v>
          </cell>
          <cell r="H6716" t="str">
            <v>15.0112.0970</v>
          </cell>
        </row>
        <row r="6717">
          <cell r="G6717" t="str">
            <v>Phẫu thuật lấy sụn sườn làm vật liệu ghép tự thân</v>
          </cell>
          <cell r="H6717" t="str">
            <v>15.0347.0970</v>
          </cell>
        </row>
        <row r="6718">
          <cell r="G6718" t="str">
            <v>Phẫu thuật lấy sụn vách ngăn mũi làm vật liệu ghép tự thân</v>
          </cell>
          <cell r="H6718" t="str">
            <v>15.0346.0970</v>
          </cell>
        </row>
        <row r="6719">
          <cell r="G6719" t="str">
            <v>Phẫu thuật lấy sụn vành tai làm vật liệu ghép tự thân</v>
          </cell>
          <cell r="H6719" t="str">
            <v>15.0345.0970</v>
          </cell>
        </row>
        <row r="6720">
          <cell r="G6720" t="str">
            <v>Phẫu thuật nội soi bịt lỗ thủng vách ngăn mũi</v>
          </cell>
          <cell r="H6720" t="str">
            <v>15.0111.0970</v>
          </cell>
        </row>
        <row r="6721">
          <cell r="G6721" t="str">
            <v>Phẫu thuật nội soi cắt vách mũi xoang</v>
          </cell>
          <cell r="H6721" t="str">
            <v>15.0102.0970</v>
          </cell>
        </row>
        <row r="6722">
          <cell r="G6722" t="str">
            <v>Phẫu thuật nội soi chỉnh hình vách ngăn mũi</v>
          </cell>
          <cell r="H6722" t="str">
            <v>15.0113.0970</v>
          </cell>
        </row>
        <row r="6723">
          <cell r="G6723" t="str">
            <v>Phẫu thuật tạo hình khuyết bộ phận vành tai bằng vạt da</v>
          </cell>
          <cell r="H6723" t="str">
            <v>15.0350.0970</v>
          </cell>
        </row>
        <row r="6724">
          <cell r="G6724" t="str">
            <v>Phẫu thuật thủng vách ngăn mũi</v>
          </cell>
          <cell r="H6724" t="str">
            <v>15.0110.0970</v>
          </cell>
        </row>
        <row r="6725">
          <cell r="G6725" t="str">
            <v>Phẫu thuật nội soi chỉnh hình vách ngăn</v>
          </cell>
          <cell r="H6725" t="str">
            <v>27.0010.0970</v>
          </cell>
        </row>
        <row r="6726">
          <cell r="G6726" t="str">
            <v>Đặt ống thông khí màng nhĩ</v>
          </cell>
          <cell r="H6726" t="str">
            <v>15.0048.0971</v>
          </cell>
        </row>
        <row r="6727">
          <cell r="G6727" t="str">
            <v>Phẫu thuật nội soi đặt ống thông khí màng nhĩ</v>
          </cell>
          <cell r="H6727" t="str">
            <v>15.0049.0971</v>
          </cell>
        </row>
        <row r="6728">
          <cell r="G6728" t="str">
            <v>Phẫu thuật tạo hình màng nhĩ</v>
          </cell>
          <cell r="H6728" t="str">
            <v>15.0036.0971</v>
          </cell>
        </row>
        <row r="6729">
          <cell r="G6729" t="str">
            <v>Phẫu thuật vá nhĩ bằng nội soi</v>
          </cell>
          <cell r="H6729" t="str">
            <v>15.0035.0971</v>
          </cell>
        </row>
        <row r="6730">
          <cell r="G6730" t="str">
            <v>Phẫu thuật nội soi giảm áp ổ mắt</v>
          </cell>
          <cell r="H6730" t="str">
            <v>03.2131.0972</v>
          </cell>
        </row>
        <row r="6731">
          <cell r="G6731" t="str">
            <v>Phẫu thuật nội soi giảm áp ổ mắt</v>
          </cell>
          <cell r="H6731" t="str">
            <v>15.0070.0972</v>
          </cell>
        </row>
        <row r="6732">
          <cell r="G6732" t="str">
            <v>Phẫu thuật nội soi giảm áp thần kinh thị giác</v>
          </cell>
          <cell r="H6732" t="str">
            <v>15.0071.0972</v>
          </cell>
        </row>
        <row r="6733">
          <cell r="G6733" t="str">
            <v>Phẫu thuật nội soi giảm áp ổ mắt</v>
          </cell>
          <cell r="H6733" t="str">
            <v>27.0018.0972</v>
          </cell>
        </row>
        <row r="6734">
          <cell r="G6734" t="str">
            <v>Phẫu thuật nội soi điều trị rò dịch não tủy nền sọ</v>
          </cell>
          <cell r="H6734" t="str">
            <v>03.3928.0973</v>
          </cell>
        </row>
        <row r="6735">
          <cell r="G6735" t="str">
            <v>Phẫu thuật nội soi điều trị thoát vị nền sọ</v>
          </cell>
          <cell r="H6735" t="str">
            <v>03.3929.0973</v>
          </cell>
        </row>
        <row r="6736">
          <cell r="G6736" t="str">
            <v>Phẫu thuật nội soi lấy u nền sọ</v>
          </cell>
          <cell r="H6736" t="str">
            <v>03.3927.0973</v>
          </cell>
        </row>
        <row r="6737">
          <cell r="G6737" t="str">
            <v>Phẫu thuật điều trị rò dịch não tủy ở tai</v>
          </cell>
          <cell r="H6737" t="str">
            <v>15.0007.0973</v>
          </cell>
        </row>
        <row r="6738">
          <cell r="G6738" t="str">
            <v>Phẫu thuật nội soi bít lấp rò dịch não tủy ở mũi</v>
          </cell>
          <cell r="H6738" t="str">
            <v>15.0073.0973</v>
          </cell>
        </row>
        <row r="6739">
          <cell r="G6739" t="str">
            <v>Phẫu thuật nội soi cắt u thần kinh khứu giác</v>
          </cell>
          <cell r="H6739" t="str">
            <v>15.0096.0973</v>
          </cell>
        </row>
        <row r="6740">
          <cell r="G6740" t="str">
            <v>Phẫu thuật nội soi bịt lỗ rò dịch não tủy</v>
          </cell>
          <cell r="H6740" t="str">
            <v>27.0073.0973</v>
          </cell>
        </row>
        <row r="6741">
          <cell r="G6741" t="str">
            <v>Phẫu thuật nội soi điều trị rò dịch não tủy nền sọ</v>
          </cell>
          <cell r="H6741" t="str">
            <v>27.0021.0973</v>
          </cell>
        </row>
        <row r="6742">
          <cell r="G6742" t="str">
            <v>Phẫu thuật nội soi điều trị thoát vị nền sọ</v>
          </cell>
          <cell r="H6742" t="str">
            <v>27.0022.0973</v>
          </cell>
        </row>
        <row r="6743">
          <cell r="G6743" t="str">
            <v>Phẫu thuật nội soi lấy u</v>
          </cell>
          <cell r="H6743" t="str">
            <v>27.0072.0973</v>
          </cell>
        </row>
        <row r="6744">
          <cell r="G6744" t="str">
            <v>Phẫu thuật nội soi lấy u não dưới lều</v>
          </cell>
          <cell r="H6744" t="str">
            <v>27.0039.0973</v>
          </cell>
        </row>
        <row r="6745">
          <cell r="G6745" t="str">
            <v>Phẫu thuật nội soi lấy u não vòm sọ</v>
          </cell>
          <cell r="H6745" t="str">
            <v>27.0038.0973</v>
          </cell>
        </row>
        <row r="6746">
          <cell r="G6746" t="str">
            <v>Phẫu thuật nội soi lấy u nền sọ</v>
          </cell>
          <cell r="H6746" t="str">
            <v>27.0033.0973</v>
          </cell>
        </row>
        <row r="6747">
          <cell r="G6747" t="str">
            <v>Phẫu thuật nội soi vùng nền sọ</v>
          </cell>
          <cell r="H6747" t="str">
            <v>27.0020.0973</v>
          </cell>
        </row>
        <row r="6748">
          <cell r="G6748" t="str">
            <v>Phẫu thuật nội soi mở các xoang sàng, hàm, trán, bướm</v>
          </cell>
          <cell r="H6748" t="str">
            <v>15.0084.0974</v>
          </cell>
        </row>
        <row r="6749">
          <cell r="G6749" t="str">
            <v>Phẫu thuật nội soi cắt bán phần xương hàm trên medial maxillectomy</v>
          </cell>
          <cell r="H6749" t="str">
            <v>27.0011.0974</v>
          </cell>
        </row>
        <row r="6750">
          <cell r="G6750" t="str">
            <v>Phẫu thuật nội soi hàm sàng trán bướm</v>
          </cell>
          <cell r="H6750" t="str">
            <v>27.0003.0974</v>
          </cell>
        </row>
        <row r="6751">
          <cell r="G6751" t="str">
            <v>Phẫu thuật nội soi nạo sàng trước /sau</v>
          </cell>
          <cell r="H6751" t="str">
            <v>27.0005.0974</v>
          </cell>
        </row>
        <row r="6752">
          <cell r="G6752" t="str">
            <v>Phẫu thuật nội soi sào bào thượng nhĩ (kín /hở)</v>
          </cell>
          <cell r="H6752" t="str">
            <v>27.0012.0974</v>
          </cell>
        </row>
        <row r="6753">
          <cell r="G6753" t="str">
            <v>Phẫu thuật nội soi mũi xoang dẫn lưu u nhầy</v>
          </cell>
          <cell r="H6753" t="str">
            <v>03.3957.0975</v>
          </cell>
        </row>
        <row r="6754">
          <cell r="G6754" t="str">
            <v>Phẫu thuật nội soi mở dẫn lưu/cắt bỏ u nhày xoang</v>
          </cell>
          <cell r="H6754" t="str">
            <v>15.0085.0975</v>
          </cell>
        </row>
        <row r="6755">
          <cell r="G6755" t="str">
            <v>Phẫu thuật đóng đườn dò dịch não tủy hoặc thoát vị màng não tầng trước nền sọ bằng đường qua xoang bướm</v>
          </cell>
          <cell r="H6755" t="str">
            <v>10.0066.0976</v>
          </cell>
        </row>
        <row r="6756">
          <cell r="G6756" t="str">
            <v>Phẫu thuật nội soi nạo VA bằng plasma (gây mê)</v>
          </cell>
          <cell r="H6756" t="str">
            <v>15.0360.0977</v>
          </cell>
        </row>
        <row r="6757">
          <cell r="G6757" t="str">
            <v xml:space="preserve">Phẫu thuật nội soi bơm chất làm đầy dây thanh </v>
          </cell>
          <cell r="H6757" t="str">
            <v>15.0162.0978</v>
          </cell>
        </row>
        <row r="6758">
          <cell r="G6758" t="str">
            <v>Phẫu thuật nội soi mở xoang hàm</v>
          </cell>
          <cell r="H6758" t="str">
            <v>15.0078.0978</v>
          </cell>
        </row>
        <row r="6759">
          <cell r="G6759" t="str">
            <v>Phẫu thuật nội soi mở xoang sàng</v>
          </cell>
          <cell r="H6759" t="str">
            <v>15.0077.0978</v>
          </cell>
        </row>
        <row r="6760">
          <cell r="G6760" t="str">
            <v>Phẫu thuật nội soi tách dính dây thanh</v>
          </cell>
          <cell r="H6760" t="str">
            <v>15.0161.0978</v>
          </cell>
        </row>
        <row r="6761">
          <cell r="G6761" t="str">
            <v>Phẫu thuật nội soi vi phẫu thanh quản cắt u nang/ polyp/ hạt xơ/u hạt dây thanh (gây tê/gây mê)</v>
          </cell>
          <cell r="H6761" t="str">
            <v>15.0166.0978</v>
          </cell>
        </row>
        <row r="6762">
          <cell r="G6762" t="str">
            <v>Phẫu thuật nội soi vi phẫu thanh quản cắt u nang/polyp/hạt xơ/u hạt dây thanh bằng ống soi mềm gây tê</v>
          </cell>
          <cell r="H6762" t="str">
            <v>15.0167.0978</v>
          </cell>
        </row>
        <row r="6763">
          <cell r="G6763" t="str">
            <v>Phẫu thuật vi phẫu cắt dây thanh</v>
          </cell>
          <cell r="H6763" t="str">
            <v>26.0024.0978</v>
          </cell>
        </row>
        <row r="6764">
          <cell r="G6764" t="str">
            <v>Phẫu thuật vi phẫu cắt sẹo sau cắt thanh quản</v>
          </cell>
          <cell r="H6764" t="str">
            <v>26.0025.0978</v>
          </cell>
        </row>
        <row r="6765">
          <cell r="G6765" t="str">
            <v>Phẫu thuật vi phẫu chỉnh hình sẹo hẹp thanh khí quản</v>
          </cell>
          <cell r="H6765" t="str">
            <v>26.0021.0978</v>
          </cell>
        </row>
        <row r="6766">
          <cell r="G6766" t="str">
            <v>Phẫu thuật vi phẫu chỉnh hình sẹo hẹp thanh khí quản kèm ghép sụn sườn</v>
          </cell>
          <cell r="H6766" t="str">
            <v>26.0022.0978</v>
          </cell>
        </row>
        <row r="6767">
          <cell r="G6767" t="str">
            <v>Phẫu thuật vi phẫu sử dụng laser cắt sẹo sau cắt thanh quản</v>
          </cell>
          <cell r="H6767" t="str">
            <v>26.0023.0978</v>
          </cell>
        </row>
        <row r="6768">
          <cell r="G6768" t="str">
            <v>Phẫu thuật vi phẫu thanh quản</v>
          </cell>
          <cell r="H6768" t="str">
            <v>26.0026.0978</v>
          </cell>
        </row>
        <row r="6769">
          <cell r="G6769" t="str">
            <v>Phẫu thuật phục hồi, tái tạo dây thần kinh VII</v>
          </cell>
          <cell r="H6769" t="str">
            <v>03.2199.0979</v>
          </cell>
        </row>
        <row r="6770">
          <cell r="G6770" t="str">
            <v>Phẫu thuật phục hồi, tái tạo dây VII</v>
          </cell>
          <cell r="H6770" t="str">
            <v>03.2080.0979</v>
          </cell>
        </row>
        <row r="6771">
          <cell r="G6771" t="str">
            <v>Phẫu thuật nối dây thần kinh VII trong xương chũm</v>
          </cell>
          <cell r="H6771" t="str">
            <v>15.0261.0979</v>
          </cell>
        </row>
        <row r="6772">
          <cell r="G6772" t="str">
            <v>Phẫu thuật phục hồi, tái tạo dây thần kinh VII đoạn ngoài sọ</v>
          </cell>
          <cell r="H6772" t="str">
            <v>15.0260.0979</v>
          </cell>
        </row>
        <row r="6773">
          <cell r="G6773" t="str">
            <v>Phẫu thuật phục hồi, tái tạo dây VII</v>
          </cell>
          <cell r="H6773" t="str">
            <v>15.0010.0979</v>
          </cell>
        </row>
        <row r="6774">
          <cell r="G6774" t="str">
            <v>Phẫu thuật tạo hình mặt do liệt dây VII</v>
          </cell>
          <cell r="H6774" t="str">
            <v>15.0329.0979</v>
          </cell>
        </row>
        <row r="6775">
          <cell r="G6775" t="str">
            <v>Phẫu thuật vi phẫu nối ghép thần kinh</v>
          </cell>
          <cell r="H6775" t="str">
            <v>26.0005.0979</v>
          </cell>
        </row>
        <row r="6776">
          <cell r="G6776" t="str">
            <v>Phẫu thuật phục hồi, tái tạo dây thần kinh VII (đoạn ngoài sọ)</v>
          </cell>
          <cell r="H6776" t="str">
            <v>28.0166.0979</v>
          </cell>
        </row>
        <row r="6777">
          <cell r="G6777" t="str">
            <v>Cắt rò xoang lê</v>
          </cell>
          <cell r="H6777" t="str">
            <v>03.3917.0980</v>
          </cell>
        </row>
        <row r="6778">
          <cell r="G6778" t="str">
            <v>Phẫu thuật cắt bỏ nang và rõ xoang lê (túi mang 1V)</v>
          </cell>
          <cell r="H6778" t="str">
            <v>03.2233.0980</v>
          </cell>
        </row>
        <row r="6779">
          <cell r="G6779" t="str">
            <v>Phẫu thuật mở sụn giáp cắt dây thanh</v>
          </cell>
          <cell r="H6779" t="str">
            <v>15.0278.0980</v>
          </cell>
        </row>
        <row r="6780">
          <cell r="G6780" t="str">
            <v>Phẫu thuật rò xoang lê</v>
          </cell>
          <cell r="H6780" t="str">
            <v>15.0296.0980</v>
          </cell>
        </row>
        <row r="6781">
          <cell r="G6781" t="str">
            <v>Phẫu thuật tái tạo hệ thống truyền âm</v>
          </cell>
          <cell r="H6781" t="str">
            <v>03.2111.0981</v>
          </cell>
        </row>
        <row r="6782">
          <cell r="G6782" t="str">
            <v>Phẫu thuật tạo hình tái tạo lại hệ thống truyền âm</v>
          </cell>
          <cell r="H6782" t="str">
            <v>03.2079.0981</v>
          </cell>
        </row>
        <row r="6783">
          <cell r="G6783" t="str">
            <v>Phẫu thuật tái tạo vùng đầu cổ mặt bằng vạt da cơ xương</v>
          </cell>
          <cell r="H6783" t="str">
            <v>03.2198.0982</v>
          </cell>
        </row>
        <row r="6784">
          <cell r="G6784" t="str">
            <v>Phẫu thuật phục hồi tổn thương phức tạp miệng, họng bằng vạt cân cơ</v>
          </cell>
          <cell r="H6784" t="str">
            <v>15.0267.0982</v>
          </cell>
        </row>
        <row r="6785">
          <cell r="G6785" t="str">
            <v>Phẫu thuật tái tạo hình tổn thương mất chất vùng mặt bằng vạt da, cân cơ, xương</v>
          </cell>
          <cell r="H6785" t="str">
            <v>15.0327.0982</v>
          </cell>
        </row>
        <row r="6786">
          <cell r="G6786" t="str">
            <v>Phẫu thuật tạo hình họng - thực quản sau cắt u ác tính</v>
          </cell>
          <cell r="H6786" t="str">
            <v>15.0270.0982</v>
          </cell>
        </row>
        <row r="6787">
          <cell r="G6787" t="str">
            <v>Phẫu thuật tạo hình họng, màn hầu bằng vạt cơ - niêm mạc thành sau họng</v>
          </cell>
          <cell r="H6787" t="str">
            <v>15.0266.0982</v>
          </cell>
        </row>
        <row r="6788">
          <cell r="G6788" t="str">
            <v>Phẫu thuật tạo hình họng, màn hầu sau cắt u ác tính</v>
          </cell>
          <cell r="H6788" t="str">
            <v>15.0268.0982</v>
          </cell>
        </row>
        <row r="6789">
          <cell r="G6789" t="str">
            <v>Phẫu thuật tạo hình lưỡi sau cắt u ác tính</v>
          </cell>
          <cell r="H6789" t="str">
            <v>15.0269.0982</v>
          </cell>
        </row>
        <row r="6790">
          <cell r="G6790" t="str">
            <v>Phẫu thuật tạo hình tổn thương mất chất vùng mặt bằng mảnh ghép tự do da, cân cơ, xương</v>
          </cell>
          <cell r="H6790" t="str">
            <v>15.0328.0982</v>
          </cell>
        </row>
        <row r="6791">
          <cell r="G6791" t="str">
            <v>Cắt u dây thần kinh số VIII</v>
          </cell>
          <cell r="H6791" t="str">
            <v>03.2497.0983</v>
          </cell>
        </row>
        <row r="6792">
          <cell r="G6792" t="str">
            <v>Cắt u dây thần kinh VIII</v>
          </cell>
          <cell r="H6792" t="str">
            <v>03.2568.0983</v>
          </cell>
        </row>
        <row r="6793">
          <cell r="G6793" t="str">
            <v>Khoét mê nhĩ</v>
          </cell>
          <cell r="H6793" t="str">
            <v>03.2083.0983</v>
          </cell>
        </row>
        <row r="6794">
          <cell r="G6794" t="str">
            <v>Phẫu thuật cắt dây thần kinh tiền đình</v>
          </cell>
          <cell r="H6794" t="str">
            <v>03.2088.0983</v>
          </cell>
        </row>
        <row r="6795">
          <cell r="G6795" t="str">
            <v>Phẫu thuật tai trong/u dây thần kinh VII/u dây thần kinh VIII</v>
          </cell>
          <cell r="H6795" t="str">
            <v>03.2091.0983</v>
          </cell>
        </row>
        <row r="6796">
          <cell r="G6796" t="str">
            <v>Phẫu thuật u góc cầu tiểu não và/hoặc lỗ tai trong bằng đường dưới chẩm-sau xoang sigma</v>
          </cell>
          <cell r="H6796" t="str">
            <v>10.0099.0983</v>
          </cell>
        </row>
        <row r="6797">
          <cell r="G6797" t="str">
            <v>Phẫu thuật u góc cầu tiểu não và/hoặc lỗ tai trong bằng đường sau mê nhĩ-trước xoang sigma</v>
          </cell>
          <cell r="H6797" t="str">
            <v>10.0098.0983</v>
          </cell>
        </row>
        <row r="6798">
          <cell r="G6798" t="str">
            <v>Phẫu thuật u góc cầu tiểu não và/hoặc lỗ tai trong kết hợp hai đường vào phẫu thuật</v>
          </cell>
          <cell r="H6798" t="str">
            <v>10.0100.0983</v>
          </cell>
        </row>
        <row r="6799">
          <cell r="G6799" t="str">
            <v>Cắt u dây thần kinh số VIII</v>
          </cell>
          <cell r="H6799" t="str">
            <v>12.0081.0983</v>
          </cell>
        </row>
        <row r="6800">
          <cell r="G6800" t="str">
            <v>Phẫu thuật cắt dây thần kinh tiền đình</v>
          </cell>
          <cell r="H6800" t="str">
            <v>15.0013.0983</v>
          </cell>
        </row>
        <row r="6801">
          <cell r="G6801" t="str">
            <v>Phẫu thuật cắt u dây thần kinh VII</v>
          </cell>
          <cell r="H6801" t="str">
            <v>15.0009.0983</v>
          </cell>
        </row>
        <row r="6802">
          <cell r="G6802" t="str">
            <v>Phẫu thuật cắt u dây thần kinh VIII</v>
          </cell>
          <cell r="H6802" t="str">
            <v>15.0012.0983</v>
          </cell>
        </row>
        <row r="6803">
          <cell r="G6803" t="str">
            <v>Phẫu thuật điều trị rò mê nhĩ</v>
          </cell>
          <cell r="H6803" t="str">
            <v>15.0006.0983</v>
          </cell>
        </row>
        <row r="6804">
          <cell r="G6804" t="str">
            <v>Phẫu thuật khoét mê nhĩ</v>
          </cell>
          <cell r="H6804" t="str">
            <v>15.0004.0983</v>
          </cell>
        </row>
        <row r="6805">
          <cell r="G6805" t="str">
            <v>Phẫu thuật lấy u thần kinh thính giác đường xuyên mê nhĩ</v>
          </cell>
          <cell r="H6805" t="str">
            <v>15.0039.0983</v>
          </cell>
        </row>
        <row r="6806">
          <cell r="G6806" t="str">
            <v>Chỉnh hình tai giữa</v>
          </cell>
          <cell r="H6806" t="str">
            <v>03.2112.0984</v>
          </cell>
        </row>
        <row r="6807">
          <cell r="G6807" t="str">
            <v>Phẫu thuật tạo hình tai giữa, tai ngoài do dị tật bẩm sinh</v>
          </cell>
          <cell r="H6807" t="str">
            <v>03.2087.0984</v>
          </cell>
        </row>
        <row r="6808">
          <cell r="G6808" t="str">
            <v>Phẫu thuật chỉnh hình tai giữa type I, II, III, IV</v>
          </cell>
          <cell r="H6808" t="str">
            <v>15.0037.0984</v>
          </cell>
        </row>
        <row r="6809">
          <cell r="G6809" t="str">
            <v>Phẫu thuật tạo hình tai giữa</v>
          </cell>
          <cell r="H6809" t="str">
            <v>15.0030.0984</v>
          </cell>
        </row>
        <row r="6810">
          <cell r="G6810" t="str">
            <v>Phẫu thuật rò sống mũi</v>
          </cell>
          <cell r="H6810" t="str">
            <v>15.0291.0985</v>
          </cell>
        </row>
        <row r="6811">
          <cell r="G6811" t="str">
            <v>Phẫu thuật tạo hình chít hẹp cửa mũi trước</v>
          </cell>
          <cell r="H6811" t="str">
            <v>15.0322.0985</v>
          </cell>
        </row>
        <row r="6812">
          <cell r="G6812" t="str">
            <v>Phẫu thuật tạo hình chít hẹp/tịt cửa mũi sau</v>
          </cell>
          <cell r="H6812" t="str">
            <v>15.0323.0985</v>
          </cell>
        </row>
        <row r="6813">
          <cell r="G6813" t="str">
            <v>Phẫu thuật tạo hình tháp mũi bằng vật liệu ghép tự thân</v>
          </cell>
          <cell r="H6813" t="str">
            <v>15.0320.0985</v>
          </cell>
        </row>
        <row r="6814">
          <cell r="G6814" t="str">
            <v>Phẫu thuật tạo hình vùng mặt thiểu sản</v>
          </cell>
          <cell r="H6814" t="str">
            <v>15.0330.0985</v>
          </cell>
        </row>
        <row r="6815">
          <cell r="G6815" t="str">
            <v>Cấy điện cực ốc tai</v>
          </cell>
          <cell r="H6815" t="str">
            <v>03.2078.0986</v>
          </cell>
        </row>
        <row r="6816">
          <cell r="G6816" t="str">
            <v>Thay thế xương bàn đạp</v>
          </cell>
          <cell r="H6816" t="str">
            <v>03.2082.0986</v>
          </cell>
        </row>
        <row r="6817">
          <cell r="G6817" t="str">
            <v>Cấy điện cực ốc tai (cấy ốc tai điện tử)</v>
          </cell>
          <cell r="H6817" t="str">
            <v>15.0001.0986</v>
          </cell>
        </row>
        <row r="6818">
          <cell r="G6818" t="str">
            <v>Phẫu thuật mở túi nội dịch</v>
          </cell>
          <cell r="H6818" t="str">
            <v>15.0005.0986</v>
          </cell>
        </row>
        <row r="6819">
          <cell r="G6819" t="str">
            <v>Phẫu thuật thay thế xương bàn đạp</v>
          </cell>
          <cell r="H6819" t="str">
            <v>15.0019.0986</v>
          </cell>
        </row>
        <row r="6820">
          <cell r="G6820" t="str">
            <v>Phẫu thuật tai xương chũm trong viêm màng não</v>
          </cell>
          <cell r="H6820" t="str">
            <v>03.2100.0987</v>
          </cell>
        </row>
        <row r="6821">
          <cell r="G6821" t="str">
            <v>Phẫu thuật tai xương chũm trong viêm tắc tĩnh mạch bên</v>
          </cell>
          <cell r="H6821" t="str">
            <v>03.2101.0987</v>
          </cell>
        </row>
        <row r="6822">
          <cell r="G6822" t="str">
            <v>Phẫu thuật tiệt căn xương chũm</v>
          </cell>
          <cell r="H6822" t="str">
            <v>03.2102.0987</v>
          </cell>
        </row>
        <row r="6823">
          <cell r="G6823" t="str">
            <v>Phẫu thuật tiệt căn xương chũm cải biên - chỉnh hình tai giữa</v>
          </cell>
          <cell r="H6823" t="str">
            <v>03.2093.0987</v>
          </cell>
        </row>
        <row r="6824">
          <cell r="G6824" t="str">
            <v>Phẫu thuật tai xương chũm trong viêm màng não</v>
          </cell>
          <cell r="H6824" t="str">
            <v>15.0016.0987</v>
          </cell>
        </row>
        <row r="6825">
          <cell r="G6825" t="str">
            <v>Phẫu thuật tai xương chũm trong viêm tắc tĩnh mạch bên</v>
          </cell>
          <cell r="H6825" t="str">
            <v>15.0017.0987</v>
          </cell>
        </row>
        <row r="6826">
          <cell r="G6826" t="str">
            <v>Phẫu thuật tiệt căn xương chũm</v>
          </cell>
          <cell r="H6826" t="str">
            <v>15.0021.0987</v>
          </cell>
        </row>
        <row r="6827">
          <cell r="G6827" t="str">
            <v>Phẫu thuật tiệt căn xương chũm cải biên</v>
          </cell>
          <cell r="H6827" t="str">
            <v>15.0023.0987</v>
          </cell>
        </row>
        <row r="6828">
          <cell r="G6828" t="str">
            <v>Phẫu thuật tiệt căn xương chũm cải biên - chỉnh hình tai giữa</v>
          </cell>
          <cell r="H6828" t="str">
            <v>15.0025.0987</v>
          </cell>
        </row>
        <row r="6829">
          <cell r="G6829" t="str">
            <v>Nội soi cầm máu sau phẫu thuật vùng hạ họng, thanh quản</v>
          </cell>
          <cell r="H6829" t="str">
            <v>15.0203.0988</v>
          </cell>
        </row>
        <row r="6830">
          <cell r="G6830" t="str">
            <v>Phẫu thuật mở lại hốc mổ cầm máu sau phẫu thuật vùng đầu cổ</v>
          </cell>
          <cell r="H6830" t="str">
            <v>15.0299.0988</v>
          </cell>
        </row>
        <row r="6831">
          <cell r="G6831" t="str">
            <v>Phẫu thuật xử trí chảy máu sau cắt Amidan (gây mê)</v>
          </cell>
          <cell r="H6831" t="str">
            <v>15.0152.0988</v>
          </cell>
        </row>
        <row r="6832">
          <cell r="G6832" t="str">
            <v>Súc rửa vòm họng trong xạ trị</v>
          </cell>
          <cell r="H6832" t="str">
            <v>12.0165.0989</v>
          </cell>
        </row>
        <row r="6833">
          <cell r="G6833" t="str">
            <v>Nội soi thanh quản ống mềm không sinh thiết</v>
          </cell>
          <cell r="H6833" t="str">
            <v>03.0998.0990</v>
          </cell>
        </row>
        <row r="6834">
          <cell r="G6834" t="str">
            <v>Nội soi thanh quản ống mềm chẩn đoán</v>
          </cell>
          <cell r="H6834" t="str">
            <v>20.0010.0990</v>
          </cell>
        </row>
        <row r="6835">
          <cell r="G6835" t="str">
            <v>Thông vòi nhĩ</v>
          </cell>
          <cell r="H6835" t="str">
            <v>03.2116.0992</v>
          </cell>
        </row>
        <row r="6836">
          <cell r="G6836" t="str">
            <v>Bơm hơi vòi nhĩ</v>
          </cell>
          <cell r="H6836" t="str">
            <v>15.0052.0993</v>
          </cell>
        </row>
        <row r="6837">
          <cell r="G6837" t="str">
            <v>Trích rạch màng nhĩ</v>
          </cell>
          <cell r="H6837" t="str">
            <v>03.2121.0994</v>
          </cell>
        </row>
        <row r="6838">
          <cell r="G6838" t="str">
            <v>Trích rạch màng nhĩ</v>
          </cell>
          <cell r="H6838" t="str">
            <v>15.0050.0994</v>
          </cell>
        </row>
        <row r="6839">
          <cell r="G6839" t="str">
            <v>Trích áp xe quanh Amidan</v>
          </cell>
          <cell r="H6839" t="str">
            <v>03.2181.0995</v>
          </cell>
        </row>
        <row r="6840">
          <cell r="G6840" t="str">
            <v>Trích áp xe quanh Amidan</v>
          </cell>
          <cell r="H6840" t="str">
            <v>15.0207.0995</v>
          </cell>
        </row>
        <row r="6841">
          <cell r="G6841" t="str">
            <v>Trích áp xe thành sau họng</v>
          </cell>
          <cell r="H6841" t="str">
            <v>03.2175.0996</v>
          </cell>
        </row>
        <row r="6842">
          <cell r="G6842" t="str">
            <v>Cắt phanh lưỡi</v>
          </cell>
          <cell r="H6842" t="str">
            <v>15.0209.0996</v>
          </cell>
        </row>
        <row r="6843">
          <cell r="G6843" t="str">
            <v>Chích áp xe thành sau họng gây tê/gây mê</v>
          </cell>
          <cell r="H6843" t="str">
            <v>15.0223.0996</v>
          </cell>
        </row>
        <row r="6844">
          <cell r="G6844" t="str">
            <v>Trích áp xe sàn miệng</v>
          </cell>
          <cell r="H6844" t="str">
            <v>15.0206.0996</v>
          </cell>
        </row>
        <row r="6845">
          <cell r="G6845" t="str">
            <v>Vá nhĩ đơn thuần</v>
          </cell>
          <cell r="H6845" t="str">
            <v>03.2104.0997</v>
          </cell>
        </row>
        <row r="6846">
          <cell r="G6846" t="str">
            <v>Chỉnh hình tai giữa không tái tạo chuỗi xương con</v>
          </cell>
          <cell r="H6846" t="str">
            <v>15.0032.0997</v>
          </cell>
        </row>
        <row r="6847">
          <cell r="G6847" t="str">
            <v>Vá nhĩ đơn thuần</v>
          </cell>
          <cell r="H6847" t="str">
            <v>15.0034.0997</v>
          </cell>
        </row>
        <row r="6848">
          <cell r="G6848" t="str">
            <v>Phẫu thuật cắt polyp mũi bằng laser</v>
          </cell>
          <cell r="H6848" t="str">
            <v>15.0082.0998</v>
          </cell>
        </row>
        <row r="6849">
          <cell r="G6849" t="str">
            <v>Phẫu thuật nội soi đóng lỗ rò xoang lê bằng laser/nhiệt</v>
          </cell>
          <cell r="H6849" t="str">
            <v>15.0393.0998</v>
          </cell>
        </row>
        <row r="6850">
          <cell r="G6850" t="str">
            <v>Phẫu thuật trong mềm sụn thanh quản</v>
          </cell>
          <cell r="H6850" t="str">
            <v>15.0187.0998</v>
          </cell>
        </row>
        <row r="6851">
          <cell r="G6851" t="str">
            <v>Phẫu thuật chấn thương mạch máu vùng cổ</v>
          </cell>
          <cell r="H6851" t="str">
            <v>15.0259.0999</v>
          </cell>
        </row>
        <row r="6852">
          <cell r="G6852" t="str">
            <v>Phẫu thuật nội soi thắt động mạch hàm trong</v>
          </cell>
          <cell r="H6852" t="str">
            <v>15.0066.0999</v>
          </cell>
        </row>
        <row r="6853">
          <cell r="G6853" t="str">
            <v>Phẫu thuật tạo hình toàn bộ vành tai bằng vật liệu ghép tự thân</v>
          </cell>
          <cell r="H6853" t="str">
            <v>15.0351.0999</v>
          </cell>
        </row>
        <row r="6854">
          <cell r="G6854" t="str">
            <v>Phẫu thuật tạo hình vành tai bằng sụn sườn</v>
          </cell>
          <cell r="H6854" t="str">
            <v>15.0352.0999</v>
          </cell>
        </row>
        <row r="6855">
          <cell r="G6855" t="str">
            <v>Phẫu thuật vùng chân bướm hàm</v>
          </cell>
          <cell r="H6855" t="str">
            <v>15.0262.0999</v>
          </cell>
        </row>
        <row r="6856">
          <cell r="G6856" t="str">
            <v xml:space="preserve">Phẫu thuật cấy máy trợ thính đường xương </v>
          </cell>
          <cell r="H6856" t="str">
            <v>15.0002.1000</v>
          </cell>
        </row>
        <row r="6857">
          <cell r="G6857" t="str">
            <v>Phẫu thuật chỉnh hình thanh quản điều trị liệt dây thanh</v>
          </cell>
          <cell r="H6857" t="str">
            <v>15.0163.1000</v>
          </cell>
        </row>
        <row r="6858">
          <cell r="G6858" t="str">
            <v>Phẫu thuật điều trị liệt cơ mở thanh quản hai bên</v>
          </cell>
          <cell r="H6858" t="str">
            <v>15.0164.1000</v>
          </cell>
        </row>
        <row r="6859">
          <cell r="G6859" t="str">
            <v>Phẫu thuật dính mép trước dây thanh</v>
          </cell>
          <cell r="H6859" t="str">
            <v>15.0160.1000</v>
          </cell>
        </row>
        <row r="6860">
          <cell r="G6860" t="str">
            <v>Phẫu thuật mở khí quản thể khó (trẻ sơ sinh, sau xạ trị, u vùng cổ, K tuyến giáp,…)</v>
          </cell>
          <cell r="H6860" t="str">
            <v>15.0175.1000</v>
          </cell>
        </row>
        <row r="6861">
          <cell r="G6861" t="str">
            <v>Phẫu thuật nội soi cắt u khí quản ống cứng gây tê/gây mê</v>
          </cell>
          <cell r="H6861" t="str">
            <v>15.0176.1000</v>
          </cell>
        </row>
        <row r="6862">
          <cell r="G6862" t="str">
            <v>Phẫu thuật nội soi cắt u phế quản ống cứng gây tê/gây mê</v>
          </cell>
          <cell r="H6862" t="str">
            <v>15.0178.1000</v>
          </cell>
        </row>
        <row r="6863">
          <cell r="G6863" t="str">
            <v>Phẫu thuật tạo hình khuyết bộ phận vành tai bằng vật liệu ghép tự thân/vật liệu ghép tổng hợp</v>
          </cell>
          <cell r="H6863" t="str">
            <v>15.0354.1000</v>
          </cell>
        </row>
        <row r="6864">
          <cell r="G6864" t="str">
            <v>Phẫu thuật tạo hình toàn bộ vành tai bằng vật liệu ghép tổng hợp</v>
          </cell>
          <cell r="H6864" t="str">
            <v>15.0353.1000</v>
          </cell>
        </row>
        <row r="6865">
          <cell r="G6865" t="str">
            <v>Phẫu thuật thắt động mạch cảnh ngoài</v>
          </cell>
          <cell r="H6865" t="str">
            <v>15.0257.1000</v>
          </cell>
        </row>
        <row r="6866">
          <cell r="G6866" t="str">
            <v>Phẫu thuật thắt tĩnh mạch cảnh trong</v>
          </cell>
          <cell r="H6866" t="str">
            <v>15.0258.1000</v>
          </cell>
        </row>
        <row r="6867">
          <cell r="G6867" t="str">
            <v>Phẫu thuật treo sụn phễu</v>
          </cell>
          <cell r="H6867" t="str">
            <v>15.0165.1000</v>
          </cell>
        </row>
        <row r="6868">
          <cell r="G6868" t="str">
            <v>Phẫu thuật cắt u nang răng sinh, u nang sàn mũi</v>
          </cell>
          <cell r="H6868" t="str">
            <v>15.0086.1001</v>
          </cell>
        </row>
        <row r="6869">
          <cell r="G6869" t="str">
            <v>Phẫu thuật cắt u sàn miệng</v>
          </cell>
          <cell r="H6869" t="str">
            <v>15.0194.1001</v>
          </cell>
        </row>
        <row r="6870">
          <cell r="G6870" t="str">
            <v>Phẫu thuật chỉnh hình thu nhỏ vành tai</v>
          </cell>
          <cell r="H6870" t="str">
            <v>15.0355.1001</v>
          </cell>
        </row>
        <row r="6871">
          <cell r="G6871" t="str">
            <v>Phẫu thuật chỉnh hình vành tai cụp</v>
          </cell>
          <cell r="H6871" t="str">
            <v>15.0356.1001</v>
          </cell>
        </row>
        <row r="6872">
          <cell r="G6872" t="str">
            <v>Phẫu thuật chỉnh hình vành tai vùi</v>
          </cell>
          <cell r="H6872" t="str">
            <v>15.0357.1001</v>
          </cell>
        </row>
        <row r="6873">
          <cell r="G6873" t="str">
            <v>Phẫu thuật dẫn lưu áp xe ổ mắt</v>
          </cell>
          <cell r="H6873" t="str">
            <v>15.0069.1001</v>
          </cell>
        </row>
        <row r="6874">
          <cell r="G6874" t="str">
            <v>Phẫu thuật mở hòm nhĩ kiểm tra/lấy tổn thương, lấy dị vật</v>
          </cell>
          <cell r="H6874" t="str">
            <v>15.0033.1001</v>
          </cell>
        </row>
        <row r="6875">
          <cell r="G6875" t="str">
            <v>Phẫu thuật mở xoang hàm</v>
          </cell>
          <cell r="H6875" t="str">
            <v>15.0117.1001</v>
          </cell>
        </row>
        <row r="6876">
          <cell r="G6876" t="str">
            <v>Phẫu thuật nội soi cắt u khí quản ống mềm gây tê/gây mê</v>
          </cell>
          <cell r="H6876" t="str">
            <v>15.0177.1001</v>
          </cell>
        </row>
        <row r="6877">
          <cell r="G6877" t="str">
            <v>Phẫu thuật nội soi cắt u phế quản ống mềm gây tê/gây mê</v>
          </cell>
          <cell r="H6877" t="str">
            <v>15.0179.1001</v>
          </cell>
        </row>
        <row r="6878">
          <cell r="G6878" t="str">
            <v>Phẫu thuật nội soi dẫn lưu túi lệ</v>
          </cell>
          <cell r="H6878" t="str">
            <v>15.0126.1001</v>
          </cell>
        </row>
        <row r="6879">
          <cell r="G6879" t="str">
            <v>Phẫu thuật nội soi tách dính niêm mạc hốc mũi</v>
          </cell>
          <cell r="H6879" t="str">
            <v>15.0099.1001</v>
          </cell>
        </row>
        <row r="6880">
          <cell r="G6880" t="str">
            <v>Phẫu thuật nội soi tách dính niêm mạc hốc mũi bằng laser</v>
          </cell>
          <cell r="H6880" t="str">
            <v>15.0100.1001</v>
          </cell>
        </row>
        <row r="6881">
          <cell r="G6881" t="str">
            <v>Phẫu thuật thắt động mạch sàng</v>
          </cell>
          <cell r="H6881" t="str">
            <v>15.0067.1001</v>
          </cell>
        </row>
        <row r="6882">
          <cell r="G6882" t="str">
            <v>Phẫu thuật xoang hàm Caldwell-Luc</v>
          </cell>
          <cell r="H6882" t="str">
            <v>15.0125.1001</v>
          </cell>
        </row>
        <row r="6883">
          <cell r="G6883" t="str">
            <v>Khâu phục hồi tổn thương đơn giản miệng, họng</v>
          </cell>
          <cell r="H6883" t="str">
            <v>15.0214.1002</v>
          </cell>
        </row>
        <row r="6884">
          <cell r="G6884" t="str">
            <v>Phẫu thuật cắt u vùng niêm mạc má</v>
          </cell>
          <cell r="H6884" t="str">
            <v>15.0195.1002</v>
          </cell>
        </row>
        <row r="6885">
          <cell r="G6885" t="str">
            <v>Phẫu thuật chỉnh hình lỗ mở khí quản</v>
          </cell>
          <cell r="H6885" t="str">
            <v>15.0224.1002</v>
          </cell>
        </row>
        <row r="6886">
          <cell r="G6886" t="str">
            <v>Phẫu thuật mở lỗ thông mũi xoang qua khe dưới</v>
          </cell>
          <cell r="H6886" t="str">
            <v>15.0127.1002</v>
          </cell>
        </row>
        <row r="6887">
          <cell r="G6887" t="str">
            <v>Phẫu thuật nạo vét sụn vành tai</v>
          </cell>
          <cell r="H6887" t="str">
            <v>15.0053.1002</v>
          </cell>
        </row>
        <row r="6888">
          <cell r="G6888" t="str">
            <v>Phẫu thuật nội soi cầm máu sau nạo VA (gây mê)</v>
          </cell>
          <cell r="H6888" t="str">
            <v>15.0158.1002</v>
          </cell>
        </row>
        <row r="6889">
          <cell r="G6889" t="str">
            <v>Phẫu thuật nội soi mở lỗ thông mũi xoang qua khe dưới</v>
          </cell>
          <cell r="H6889" t="str">
            <v>15.0128.1002</v>
          </cell>
        </row>
        <row r="6890">
          <cell r="G6890" t="str">
            <v>Nội soi khí quản ống cứng chẩn đoán gây tê/gây mê</v>
          </cell>
          <cell r="H6890" t="str">
            <v>15.0244.1003</v>
          </cell>
        </row>
        <row r="6891">
          <cell r="G6891" t="str">
            <v>Nội soi khí quản ống cứng lấy dị vật gây tê/gây mê</v>
          </cell>
          <cell r="H6891" t="str">
            <v>15.0246.1003</v>
          </cell>
        </row>
        <row r="6892">
          <cell r="G6892" t="str">
            <v>Nội soi khí quản ống cứng sinh thiết u gây tê/gây mê</v>
          </cell>
          <cell r="H6892" t="str">
            <v>15.0248.1003</v>
          </cell>
        </row>
        <row r="6893">
          <cell r="G6893" t="str">
            <v>Nội soi khí quản ống mềm chẩn đoán gây tê</v>
          </cell>
          <cell r="H6893" t="str">
            <v>15.0245.1003</v>
          </cell>
        </row>
        <row r="6894">
          <cell r="G6894" t="str">
            <v>Nội soi khí quản ống mềm lấy dị vật gây tê</v>
          </cell>
          <cell r="H6894" t="str">
            <v>15.0247.1003</v>
          </cell>
        </row>
        <row r="6895">
          <cell r="G6895" t="str">
            <v>Nội soi khí quản ống mềm sinh thiết u gây tê</v>
          </cell>
          <cell r="H6895" t="str">
            <v>15.0249.1003</v>
          </cell>
        </row>
        <row r="6896">
          <cell r="G6896" t="str">
            <v>Nội soi thanh quản ống mềm lấy dị vật gây tê</v>
          </cell>
          <cell r="H6896" t="str">
            <v>15.0241.1003</v>
          </cell>
        </row>
        <row r="6897">
          <cell r="G6897" t="str">
            <v>Nội soi thanh quản ống cứng chẩn đoán gây tê</v>
          </cell>
          <cell r="H6897" t="str">
            <v>15.0238.1004</v>
          </cell>
        </row>
        <row r="6898">
          <cell r="G6898" t="str">
            <v>Nội soi thanh quản ống cứng sinh thiết u gây tê/gây mê</v>
          </cell>
          <cell r="H6898" t="str">
            <v>15.0242.1004</v>
          </cell>
        </row>
        <row r="6899">
          <cell r="G6899" t="str">
            <v>Nội soi thanh quản ống mềm chẩn đoán gây tê</v>
          </cell>
          <cell r="H6899" t="str">
            <v>15.0239.1004</v>
          </cell>
        </row>
        <row r="6900">
          <cell r="G6900" t="str">
            <v>Nội soi thanh quản treo cắt hạt xơ</v>
          </cell>
          <cell r="H6900" t="str">
            <v>03.0995.1005</v>
          </cell>
        </row>
        <row r="6901">
          <cell r="G6901" t="str">
            <v>Nội soi hạ họng ống cứng chẩn đoán gây tê</v>
          </cell>
          <cell r="H6901" t="str">
            <v>15.0226.1005</v>
          </cell>
        </row>
        <row r="6902">
          <cell r="G6902" t="str">
            <v>Nội soi hạ họng ống mềm chẩn đoán gây tê</v>
          </cell>
          <cell r="H6902" t="str">
            <v>15.0227.1005</v>
          </cell>
        </row>
        <row r="6903">
          <cell r="G6903" t="str">
            <v>Nội soi sinh thiết u hốc mũi</v>
          </cell>
          <cell r="H6903" t="str">
            <v>15.0136.1005</v>
          </cell>
        </row>
        <row r="6904">
          <cell r="G6904" t="str">
            <v>Cầm máu điểm mạch mũi bằng hóa chất (bạc nitrat)</v>
          </cell>
          <cell r="H6904" t="str">
            <v>15.0145.1006</v>
          </cell>
        </row>
        <row r="6905">
          <cell r="G6905" t="str">
            <v>Hút rửa mũi, xoang sau mổ</v>
          </cell>
          <cell r="H6905" t="str">
            <v>15.0147.1006</v>
          </cell>
        </row>
        <row r="6906">
          <cell r="G6906" t="str">
            <v>Cắt lợi trùm răng khôn hàm dưới</v>
          </cell>
          <cell r="H6906" t="str">
            <v>03.1918.1007</v>
          </cell>
        </row>
        <row r="6907">
          <cell r="G6907" t="str">
            <v>Cắt lợi trùm răng khôn hàm dưới</v>
          </cell>
          <cell r="H6907" t="str">
            <v>16.0214.1007</v>
          </cell>
        </row>
        <row r="6908">
          <cell r="G6908" t="str">
            <v>Cố định tạm thời sơ cứu gãy xương hàm</v>
          </cell>
          <cell r="H6908" t="str">
            <v>03.2072.1009</v>
          </cell>
        </row>
        <row r="6909">
          <cell r="G6909" t="str">
            <v>Cố định tạm thời sơ cứu gãy xương hàm</v>
          </cell>
          <cell r="H6909" t="str">
            <v>16.0298.1009</v>
          </cell>
        </row>
        <row r="6910">
          <cell r="G6910" t="str">
            <v>Điều trị răng sữa viêm tủy có hồi phục</v>
          </cell>
          <cell r="H6910" t="str">
            <v>03.1942.1010</v>
          </cell>
        </row>
        <row r="6911">
          <cell r="G6911" t="str">
            <v>Điều trị răng sữa viêm tủy có hồi phục</v>
          </cell>
          <cell r="H6911" t="str">
            <v>16.0230.1010</v>
          </cell>
        </row>
        <row r="6912">
          <cell r="G6912" t="str">
            <v>Điều trị tủy lại</v>
          </cell>
          <cell r="H6912" t="str">
            <v>03.1853.1011</v>
          </cell>
        </row>
        <row r="6913">
          <cell r="G6913" t="str">
            <v>Điều trị tủy lại</v>
          </cell>
          <cell r="H6913" t="str">
            <v>16.0061.1011</v>
          </cell>
        </row>
        <row r="6914">
          <cell r="G6914" t="str">
            <v>Điều trị tủy răng có sử dụng kính hiển vi và hàn kín hệ thống ống tủy bằng Gutta percha nguội</v>
          </cell>
          <cell r="H6914" t="str">
            <v>03.1730.1012</v>
          </cell>
        </row>
        <row r="6915">
          <cell r="G6915" t="str">
            <v>Điều trị tủy răng có sử dụng laser và hàn kín hệ thống ống tủy bằng Gutta percha nguội</v>
          </cell>
          <cell r="H6915" t="str">
            <v>03.1728.1012</v>
          </cell>
        </row>
        <row r="6916">
          <cell r="G6916" t="str">
            <v>Điều trị tủy răng có sử dụng laser và hàn kín hệ thống ống tủy bằng Gutta percha nóng chảy</v>
          </cell>
          <cell r="H6916" t="str">
            <v>03.1729.1012</v>
          </cell>
        </row>
        <row r="6917">
          <cell r="G6917" t="str">
            <v>Điều trị tủy răng có sử dụng siêu âm và hàn kín hệ thống ống tủy bằng Gutta percha nguội</v>
          </cell>
          <cell r="H6917" t="str">
            <v>03.1726.1012</v>
          </cell>
        </row>
        <row r="6918">
          <cell r="G6918" t="str">
            <v>Điều trị tủy răng có sử dụng siêu âm và hàn kín hệ thống ống tủy bằng Gutta percha nóng chảy</v>
          </cell>
          <cell r="H6918" t="str">
            <v>03.1727.1012</v>
          </cell>
        </row>
        <row r="6919">
          <cell r="G6919" t="str">
            <v>Điều trị tủy răng và hàn kín hệ thống ống tủy bằng Gutta percha có sử dụng trâm xoay máy</v>
          </cell>
          <cell r="H6919" t="str">
            <v>03.1848.1012</v>
          </cell>
        </row>
        <row r="6920">
          <cell r="G6920" t="str">
            <v>Điều trị tủy răng và hàn kín hệ thống ống tủy bằng Gutta percha nguội</v>
          </cell>
          <cell r="H6920" t="str">
            <v>03.1858.1012</v>
          </cell>
        </row>
        <row r="6921">
          <cell r="G6921" t="str">
            <v>Điều trị tủy răng và hàn kín hệ thống ống tủy bằng Gutta percha nguội có sử dụng châm xoay cầm tay</v>
          </cell>
          <cell r="H6921" t="str">
            <v>03.1859.1012</v>
          </cell>
        </row>
        <row r="6922">
          <cell r="G6922" t="str">
            <v>Điều trị tủy răng và hàn kín hệ thống ống tủy bằng Gutta percha nóng chảy</v>
          </cell>
          <cell r="H6922" t="str">
            <v>03.1846.1012</v>
          </cell>
        </row>
        <row r="6923">
          <cell r="G6923" t="str">
            <v>Điều trị tủy răng và hàn kín hệ thống ống tủy bằng Gutta percha nóng chảy có sử dụng trâm xoay cầm tay</v>
          </cell>
          <cell r="H6923" t="str">
            <v>03.1849.1012</v>
          </cell>
        </row>
        <row r="6924">
          <cell r="G6924" t="str">
            <v>Điều trị tủy răng và hàn kín hệ thống ống tủy bằng Gutta percha nóng chảy có sử dụng trâm xoay máy</v>
          </cell>
          <cell r="H6924" t="str">
            <v>03.1850.1012</v>
          </cell>
        </row>
        <row r="6925">
          <cell r="G6925" t="str">
            <v>Điều trị tủy răng có sử dụng kính hiển vi và hàn kín hệ thống ống tủy bằng Gutta percha nguội</v>
          </cell>
          <cell r="H6925" t="str">
            <v>16.0048.1012</v>
          </cell>
        </row>
        <row r="6926">
          <cell r="G6926" t="str">
            <v>Điều trị tủy răng có sử dụng kính hiển vi và hàn kín hệ thống ống tủy bằng Gutta percha nóng chảy</v>
          </cell>
          <cell r="H6926" t="str">
            <v>16.0049.1012</v>
          </cell>
        </row>
        <row r="6927">
          <cell r="G6927" t="str">
            <v>Điều trị tủy răng có sử dụng laser và hàn kín hệ thống ống tủy bằng Gutta percha nguội</v>
          </cell>
          <cell r="H6927" t="str">
            <v>16.0046.1012</v>
          </cell>
        </row>
        <row r="6928">
          <cell r="G6928" t="str">
            <v>Điều trị tủy răng có sử dụng laser và hàn kín hệ thống ống tủy bằng Gutta percha nóng chảy</v>
          </cell>
          <cell r="H6928" t="str">
            <v>16.0047.1012</v>
          </cell>
        </row>
        <row r="6929">
          <cell r="G6929" t="str">
            <v>Điều trị tủy răng có sử dụng siêu âm và hàn kín hệ thống ống tủy bằng Gutta percha nguội</v>
          </cell>
          <cell r="H6929" t="str">
            <v>16.0044.1012</v>
          </cell>
        </row>
        <row r="6930">
          <cell r="G6930" t="str">
            <v>Điều trị tủy răng có sử dụng siêu âm và hàn kín hệ thống ống tủy bằng Gutta percha nóng chảy</v>
          </cell>
          <cell r="H6930" t="str">
            <v>16.0045.1012</v>
          </cell>
        </row>
        <row r="6931">
          <cell r="G6931" t="str">
            <v>Điều trị tủy răng và hàn kín hệ thống ống tủy bằng Gutta percha nguội</v>
          </cell>
          <cell r="H6931" t="str">
            <v>16.0050.1012</v>
          </cell>
        </row>
        <row r="6932">
          <cell r="G6932" t="str">
            <v>Điều trị tủy răng và hàn kín hệ thống ống tủy bằng Gutta percha nguội có sử dụng trâm xoay cầm tay</v>
          </cell>
          <cell r="H6932" t="str">
            <v>16.0052.1012</v>
          </cell>
        </row>
        <row r="6933">
          <cell r="G6933" t="str">
            <v>Điều trị tủy răng và hàn kín hệ thống ống tủy bằng Gutta percha nguội có sử dụng trâm xoay máy</v>
          </cell>
          <cell r="H6933" t="str">
            <v>16.0054.1012</v>
          </cell>
        </row>
        <row r="6934">
          <cell r="G6934" t="str">
            <v>Điều trị tủy răng và hàn kín hệ thống ống tủy bằng Gutta percha nóng chảy</v>
          </cell>
          <cell r="H6934" t="str">
            <v>16.0051.1012</v>
          </cell>
        </row>
        <row r="6935">
          <cell r="G6935" t="str">
            <v>Điều trị tủy răng và hàn kín hệ thống ống tủy bằng Gutta percha nóng chảy có sử dụng trâm xoay cầm tay</v>
          </cell>
          <cell r="H6935" t="str">
            <v>16.0053.1012</v>
          </cell>
        </row>
        <row r="6936">
          <cell r="G6936" t="str">
            <v>Điều trị tủy răng và hàn kín hệ thống ống tủy bằng Gutta percha nóng chảy có sử dụng trâm xoay máy</v>
          </cell>
          <cell r="H6936" t="str">
            <v>16.0055.1012</v>
          </cell>
        </row>
        <row r="6937">
          <cell r="G6937" t="str">
            <v>Điều trị tủy răng có sử dụng kính hiển vi và hàn kín hệ thống ống tủy bằng Gutta percha nguội</v>
          </cell>
          <cell r="H6937" t="str">
            <v>03.1730.1013</v>
          </cell>
        </row>
        <row r="6938">
          <cell r="G6938" t="str">
            <v>Điều trị tủy răng có sử dụng laser và hàn kín hệ thống ống tủy bằng Gutta percha nguội</v>
          </cell>
          <cell r="H6938" t="str">
            <v>03.1728.1013</v>
          </cell>
        </row>
        <row r="6939">
          <cell r="G6939" t="str">
            <v>Điều trị tủy răng có sử dụng laser và hàn kín hệ thống ống tủy bằng Gutta percha nóng chảy</v>
          </cell>
          <cell r="H6939" t="str">
            <v>03.1729.1013</v>
          </cell>
        </row>
        <row r="6940">
          <cell r="G6940" t="str">
            <v>Điều trị tủy răng có sử dụng siêu âm và hàn kín hệ thống ống tủy bằng Gutta percha nguội</v>
          </cell>
          <cell r="H6940" t="str">
            <v>03.1726.1013</v>
          </cell>
        </row>
        <row r="6941">
          <cell r="G6941" t="str">
            <v>Điều trị tủy răng có sử dụng siêu âm và hàn kín hệ thống ống tủy bằng Gutta percha nóng chảy</v>
          </cell>
          <cell r="H6941" t="str">
            <v>03.1727.1013</v>
          </cell>
        </row>
        <row r="6942">
          <cell r="G6942" t="str">
            <v>Điều trị tủy răng và hàn kín hệ thống ống tủy bằng Gutta percha có sử dụng trâm xoay máy</v>
          </cell>
          <cell r="H6942" t="str">
            <v>03.1848.1013</v>
          </cell>
        </row>
        <row r="6943">
          <cell r="G6943" t="str">
            <v>Điều trị tủy răng và hàn kín hệ thống ống tủy bằng Gutta percha nguội</v>
          </cell>
          <cell r="H6943" t="str">
            <v>03.1858.1013</v>
          </cell>
        </row>
        <row r="6944">
          <cell r="G6944" t="str">
            <v>Điều trị tủy răng và hàn kín hệ thống ống tủy bằng Gutta percha nguội có sử dụng châm xoay cầm tay</v>
          </cell>
          <cell r="H6944" t="str">
            <v>03.1859.1013</v>
          </cell>
        </row>
        <row r="6945">
          <cell r="G6945" t="str">
            <v>Điều trị tủy răng và hàn kín hệ thống ống tủy bằng Gutta percha nóng chảy</v>
          </cell>
          <cell r="H6945" t="str">
            <v>03.1846.1013</v>
          </cell>
        </row>
        <row r="6946">
          <cell r="G6946" t="str">
            <v>Điều trị tủy răng và hàn kín hệ thống ống tủy bằng Gutta percha nóng chảy có sử dụng trâm xoay cầm tay</v>
          </cell>
          <cell r="H6946" t="str">
            <v>03.1849.1013</v>
          </cell>
        </row>
        <row r="6947">
          <cell r="G6947" t="str">
            <v>Điều trị tủy răng và hàn kín hệ thống ống tủy bằng Gutta percha nóng chảy có sử dụng trâm xoay máy</v>
          </cell>
          <cell r="H6947" t="str">
            <v>03.1850.1013</v>
          </cell>
        </row>
        <row r="6948">
          <cell r="G6948" t="str">
            <v>Điều trị tủy răng có sử dụng kính hiển vi và hàn kín hệ thống ống tủy bằng Gutta percha nguội</v>
          </cell>
          <cell r="H6948" t="str">
            <v>16.0048.1013</v>
          </cell>
        </row>
        <row r="6949">
          <cell r="G6949" t="str">
            <v>Điều trị tủy răng có sử dụng kính hiển vi và hàn kín hệ thống ống tủy bằng Gutta percha nóng chảy</v>
          </cell>
          <cell r="H6949" t="str">
            <v>16.0049.1013</v>
          </cell>
        </row>
        <row r="6950">
          <cell r="G6950" t="str">
            <v>Điều trị tủy răng có sử dụng laser và hàn kín hệ thống ống tủy bằng Gutta percha nguội</v>
          </cell>
          <cell r="H6950" t="str">
            <v>16.0046.1013</v>
          </cell>
        </row>
        <row r="6951">
          <cell r="G6951" t="str">
            <v>Điều trị tủy răng có sử dụng laser và hàn kín hệ thống ống tủy bằng Gutta percha nóng chảy</v>
          </cell>
          <cell r="H6951" t="str">
            <v>16.0047.1013</v>
          </cell>
        </row>
        <row r="6952">
          <cell r="G6952" t="str">
            <v>Điều trị tủy răng có sử dụng siêu âm và hàn kín hệ thống ống tủy bằng Gutta percha nguội</v>
          </cell>
          <cell r="H6952" t="str">
            <v>16.0044.1013</v>
          </cell>
        </row>
        <row r="6953">
          <cell r="G6953" t="str">
            <v>Điều trị tủy răng có sử dụng siêu âm và hàn kín hệ thống ống tủy bằng Gutta percha nóng chảy</v>
          </cell>
          <cell r="H6953" t="str">
            <v>16.0045.1013</v>
          </cell>
        </row>
        <row r="6954">
          <cell r="G6954" t="str">
            <v>Điều trị tủy răng và hàn kín hệ thống ống tủy bằng Gutta percha nguội</v>
          </cell>
          <cell r="H6954" t="str">
            <v>16.0050.1013</v>
          </cell>
        </row>
        <row r="6955">
          <cell r="G6955" t="str">
            <v>Điều trị tủy răng và hàn kín hệ thống ống tủy bằng Gutta percha nguội có sử dụng trâm xoay cầm tay</v>
          </cell>
          <cell r="H6955" t="str">
            <v>16.0052.1013</v>
          </cell>
        </row>
        <row r="6956">
          <cell r="G6956" t="str">
            <v>Điều trị tủy răng và hàn kín hệ thống ống tủy bằng Gutta percha nguội có sử dụng trâm xoay máy</v>
          </cell>
          <cell r="H6956" t="str">
            <v>16.0054.1013</v>
          </cell>
        </row>
        <row r="6957">
          <cell r="G6957" t="str">
            <v>Điều trị tủy răng và hàn kín hệ thống ống tủy bằng Gutta percha nóng chảy</v>
          </cell>
          <cell r="H6957" t="str">
            <v>16.0051.1013</v>
          </cell>
        </row>
        <row r="6958">
          <cell r="G6958" t="str">
            <v>Điều trị tủy răng và hàn kín hệ thống ống tủy bằng Gutta percha nóng chảy có sử dụng trâm xoay cầm tay</v>
          </cell>
          <cell r="H6958" t="str">
            <v>16.0053.1013</v>
          </cell>
        </row>
        <row r="6959">
          <cell r="G6959" t="str">
            <v>Điều trị tủy răng và hàn kín hệ thống ống tủy bằng Gutta percha nóng chảy có sử dụng trâm xoay máy</v>
          </cell>
          <cell r="H6959" t="str">
            <v>16.0055.1013</v>
          </cell>
        </row>
        <row r="6960">
          <cell r="G6960" t="str">
            <v>Điều trị tủy răng có sử dụng kính hiển vi và hàn kín hệ thống ống tủy bằng Gutta percha nguội</v>
          </cell>
          <cell r="H6960" t="str">
            <v>03.1730.1014</v>
          </cell>
        </row>
        <row r="6961">
          <cell r="G6961" t="str">
            <v>Điều trị tủy răng có sử dụng laser và hàn kín hệ thống ống tủy bằng Gutta percha nguội</v>
          </cell>
          <cell r="H6961" t="str">
            <v>03.1728.1014</v>
          </cell>
        </row>
        <row r="6962">
          <cell r="G6962" t="str">
            <v>Điều trị tủy răng có sử dụng laser và hàn kín hệ thống ống tủy bằng Gutta percha nóng chảy</v>
          </cell>
          <cell r="H6962" t="str">
            <v>03.1729.1014</v>
          </cell>
        </row>
        <row r="6963">
          <cell r="G6963" t="str">
            <v>Điều trị tủy răng có sử dụng siêu âm và hàn kín hệ thống ống tủy bằng Gutta percha nguội</v>
          </cell>
          <cell r="H6963" t="str">
            <v>03.1726.1014</v>
          </cell>
        </row>
        <row r="6964">
          <cell r="G6964" t="str">
            <v>Điều trị tủy răng có sử dụng siêu âm và hàn kín hệ thống ống tủy bằng Gutta percha nóng chảy</v>
          </cell>
          <cell r="H6964" t="str">
            <v>03.1727.1014</v>
          </cell>
        </row>
        <row r="6965">
          <cell r="G6965" t="str">
            <v>Điều trị tủy răng và hàn kín hệ thống ống tủy bằng Gutta percha có sử dụng trâm xoay máy</v>
          </cell>
          <cell r="H6965" t="str">
            <v>03.1848.1014</v>
          </cell>
        </row>
        <row r="6966">
          <cell r="G6966" t="str">
            <v>Điều trị tủy răng và hàn kín hệ thống ống tủy bằng Gutta percha nguội</v>
          </cell>
          <cell r="H6966" t="str">
            <v>03.1858.1014</v>
          </cell>
        </row>
        <row r="6967">
          <cell r="G6967" t="str">
            <v>Điều trị tủy răng và hàn kín hệ thống ống tủy bằng Gutta percha nguội có sử dụng châm xoay cầm tay</v>
          </cell>
          <cell r="H6967" t="str">
            <v>03.1859.1014</v>
          </cell>
        </row>
        <row r="6968">
          <cell r="G6968" t="str">
            <v>Điều trị tủy răng và hàn kín hệ thống ống tủy bằng Gutta percha nóng chảy</v>
          </cell>
          <cell r="H6968" t="str">
            <v>03.1846.1014</v>
          </cell>
        </row>
        <row r="6969">
          <cell r="G6969" t="str">
            <v>Điều trị tủy răng và hàn kín hệ thống ống tủy bằng Gutta percha nóng chảy có sử dụng trâm xoay cầm tay</v>
          </cell>
          <cell r="H6969" t="str">
            <v>03.1849.1014</v>
          </cell>
        </row>
        <row r="6970">
          <cell r="G6970" t="str">
            <v>Điều trị tủy răng và hàn kín hệ thống ống tủy bằng Gutta percha nóng chảy có sử dụng trâm xoay máy</v>
          </cell>
          <cell r="H6970" t="str">
            <v>03.1850.1014</v>
          </cell>
        </row>
        <row r="6971">
          <cell r="G6971" t="str">
            <v>Điều trị tủy răng có sử dụng kính hiển vi và hàn kín hệ thống ống tủy bằng Gutta percha nguội</v>
          </cell>
          <cell r="H6971" t="str">
            <v>16.0048.1014</v>
          </cell>
        </row>
        <row r="6972">
          <cell r="G6972" t="str">
            <v>Điều trị tủy răng có sử dụng kính hiển vi và hàn kín hệ thống ống tủy bằng Gutta percha nóng chảy</v>
          </cell>
          <cell r="H6972" t="str">
            <v>16.0049.1014</v>
          </cell>
        </row>
        <row r="6973">
          <cell r="G6973" t="str">
            <v>Điều trị tủy răng có sử dụng laser và hàn kín hệ thống ống tủy bằng Gutta percha nguội</v>
          </cell>
          <cell r="H6973" t="str">
            <v>16.0046.1014</v>
          </cell>
        </row>
        <row r="6974">
          <cell r="G6974" t="str">
            <v>Điều trị tủy răng có sử dụng laser và hàn kín hệ thống ống tủy bằng Gutta percha nóng chảy</v>
          </cell>
          <cell r="H6974" t="str">
            <v>16.0047.1014</v>
          </cell>
        </row>
        <row r="6975">
          <cell r="G6975" t="str">
            <v>Điều trị tủy răng có sử dụng siêu âm và hàn kín hệ thống ống tủy bằng Gutta percha nguội</v>
          </cell>
          <cell r="H6975" t="str">
            <v>16.0044.1014</v>
          </cell>
        </row>
        <row r="6976">
          <cell r="G6976" t="str">
            <v>Điều trị tủy răng có sử dụng siêu âm và hàn kín hệ thống ống tủy bằng Gutta percha nóng chảy</v>
          </cell>
          <cell r="H6976" t="str">
            <v>16.0045.1014</v>
          </cell>
        </row>
        <row r="6977">
          <cell r="G6977" t="str">
            <v>Điều trị tủy răng và hàn kín hệ thống ống tủy bằng Gutta percha nguội</v>
          </cell>
          <cell r="H6977" t="str">
            <v>16.0050.1014</v>
          </cell>
        </row>
        <row r="6978">
          <cell r="G6978" t="str">
            <v>Điều trị tủy răng và hàn kín hệ thống ống tủy bằng Gutta percha nguội có sử dụng trâm xoay cầm tay</v>
          </cell>
          <cell r="H6978" t="str">
            <v>16.0052.1014</v>
          </cell>
        </row>
        <row r="6979">
          <cell r="G6979" t="str">
            <v>Điều trị tủy răng và hàn kín hệ thống ống tủy bằng Gutta percha nguội có sử dụng trâm xoay máy</v>
          </cell>
          <cell r="H6979" t="str">
            <v>16.0054.1014</v>
          </cell>
        </row>
        <row r="6980">
          <cell r="G6980" t="str">
            <v>Điều trị tủy răng và hàn kín hệ thống ống tủy bằng Gutta percha nóng chảy</v>
          </cell>
          <cell r="H6980" t="str">
            <v>16.0051.1014</v>
          </cell>
        </row>
        <row r="6981">
          <cell r="G6981" t="str">
            <v>Điều trị tủy răng và hàn kín hệ thống ống tủy bằng Gutta percha nóng chảy có sử dụng trâm xoay cầm tay</v>
          </cell>
          <cell r="H6981" t="str">
            <v>16.0053.1014</v>
          </cell>
        </row>
        <row r="6982">
          <cell r="G6982" t="str">
            <v>Điều trị tủy răng và hàn kín hệ thống ống tủy bằng Gutta percha nóng chảy có sử dụng trâm xoay máy</v>
          </cell>
          <cell r="H6982" t="str">
            <v>16.0055.1014</v>
          </cell>
        </row>
        <row r="6983">
          <cell r="G6983" t="str">
            <v>Điều trị tủy răng có sử dụng kính hiển vi và hàn kín hệ thống ống tủy bằng Gutta percha nguội</v>
          </cell>
          <cell r="H6983" t="str">
            <v>03.1730.1015</v>
          </cell>
        </row>
        <row r="6984">
          <cell r="G6984" t="str">
            <v>Điều trị tủy răng có sử dụng laser và hàn kín hệ thống ống tủy bằng Gutta percha nguội</v>
          </cell>
          <cell r="H6984" t="str">
            <v>03.1728.1015</v>
          </cell>
        </row>
        <row r="6985">
          <cell r="G6985" t="str">
            <v>Điều trị tủy răng có sử dụng laser và hàn kín hệ thống ống tủy bằng Gutta percha nóng chảy</v>
          </cell>
          <cell r="H6985" t="str">
            <v>03.1729.1015</v>
          </cell>
        </row>
        <row r="6986">
          <cell r="G6986" t="str">
            <v>Điều trị tủy răng có sử dụng siêu âm và hàn kín hệ thống ống tủy bằng Gutta percha nguội</v>
          </cell>
          <cell r="H6986" t="str">
            <v>03.1726.1015</v>
          </cell>
        </row>
        <row r="6987">
          <cell r="G6987" t="str">
            <v>Điều trị tủy răng có sử dụng siêu âm và hàn kín hệ thống ống tủy bằng Gutta percha nóng chảy</v>
          </cell>
          <cell r="H6987" t="str">
            <v>03.1727.1015</v>
          </cell>
        </row>
        <row r="6988">
          <cell r="G6988" t="str">
            <v>Điều trị tủy răng và hàn kín hệ thống ống tủy bằng Gutta percha có sử dụng trâm xoay máy</v>
          </cell>
          <cell r="H6988" t="str">
            <v>03.1848.1015</v>
          </cell>
        </row>
        <row r="6989">
          <cell r="G6989" t="str">
            <v>Điều trị tủy răng và hàn kín hệ thống ống tủy bằng Gutta percha nguội</v>
          </cell>
          <cell r="H6989" t="str">
            <v>03.1858.1015</v>
          </cell>
        </row>
        <row r="6990">
          <cell r="G6990" t="str">
            <v>Điều trị tủy răng và hàn kín hệ thống ống tủy bằng Gutta percha nguội có sử dụng châm xoay cầm tay</v>
          </cell>
          <cell r="H6990" t="str">
            <v>03.1859.1015</v>
          </cell>
        </row>
        <row r="6991">
          <cell r="G6991" t="str">
            <v>Điều trị tủy răng và hàn kín hệ thống ống tủy bằng Gutta percha nóng chảy</v>
          </cell>
          <cell r="H6991" t="str">
            <v>03.1846.1015</v>
          </cell>
        </row>
        <row r="6992">
          <cell r="G6992" t="str">
            <v>Điều trị tủy răng và hàn kín hệ thống ống tủy bằng Gutta percha nóng chảy có sử dụng trâm xoay cầm tay</v>
          </cell>
          <cell r="H6992" t="str">
            <v>03.1849.1015</v>
          </cell>
        </row>
        <row r="6993">
          <cell r="G6993" t="str">
            <v>Điều trị tủy răng và hàn kín hệ thống ống tủy bằng Gutta percha nóng chảy có sử dụng trâm xoay máy</v>
          </cell>
          <cell r="H6993" t="str">
            <v>03.1850.1015</v>
          </cell>
        </row>
        <row r="6994">
          <cell r="G6994" t="str">
            <v>Điều trị tủy răng có sử dụng kính hiển vi và hàn kín hệ thống ống tủy bằng Gutta percha nguội</v>
          </cell>
          <cell r="H6994" t="str">
            <v>16.0048.1015</v>
          </cell>
        </row>
        <row r="6995">
          <cell r="G6995" t="str">
            <v>Điều trị tủy răng có sử dụng kính hiển vi và hàn kín hệ thống ống tủy bằng Gutta percha nóng chảy</v>
          </cell>
          <cell r="H6995" t="str">
            <v>16.0049.1015</v>
          </cell>
        </row>
        <row r="6996">
          <cell r="G6996" t="str">
            <v>Điều trị tủy răng có sử dụng laser và hàn kín hệ thống ống tủy bằng Gutta percha nguội</v>
          </cell>
          <cell r="H6996" t="str">
            <v>16.0046.1015</v>
          </cell>
        </row>
        <row r="6997">
          <cell r="G6997" t="str">
            <v>Điều trị tủy răng có sử dụng laser và hàn kín hệ thống ống tủy bằng Gutta percha nóng chảy</v>
          </cell>
          <cell r="H6997" t="str">
            <v>16.0047.1015</v>
          </cell>
        </row>
        <row r="6998">
          <cell r="G6998" t="str">
            <v>Điều trị tủy răng có sử dụng siêu âm và hàn kín hệ thống ống tủy bằng Gutta percha nguội</v>
          </cell>
          <cell r="H6998" t="str">
            <v>16.0044.1015</v>
          </cell>
        </row>
        <row r="6999">
          <cell r="G6999" t="str">
            <v>Điều trị tủy răng có sử dụng siêu âm và hàn kín hệ thống ống tủy bằng Gutta percha nóng chảy</v>
          </cell>
          <cell r="H6999" t="str">
            <v>16.0045.1015</v>
          </cell>
        </row>
        <row r="7000">
          <cell r="G7000" t="str">
            <v>Điều trị tủy răng và hàn kín hệ thống ống tủy bằng Gutta percha nguội</v>
          </cell>
          <cell r="H7000" t="str">
            <v>16.0050.1015</v>
          </cell>
        </row>
        <row r="7001">
          <cell r="G7001" t="str">
            <v>Điều trị tủy răng và hàn kín hệ thống ống tủy bằng Gutta percha nguội có sử dụng trâm xoay cầm tay</v>
          </cell>
          <cell r="H7001" t="str">
            <v>16.0052.1015</v>
          </cell>
        </row>
        <row r="7002">
          <cell r="G7002" t="str">
            <v>Điều trị tủy răng và hàn kín hệ thống ống tủy bằng Gutta percha nguội có sử dụng trâm xoay máy</v>
          </cell>
          <cell r="H7002" t="str">
            <v>16.0054.1015</v>
          </cell>
        </row>
        <row r="7003">
          <cell r="G7003" t="str">
            <v>Điều trị tủy răng và hàn kín hệ thống ống tủy bằng Gutta percha nóng chảy</v>
          </cell>
          <cell r="H7003" t="str">
            <v>16.0051.1015</v>
          </cell>
        </row>
        <row r="7004">
          <cell r="G7004" t="str">
            <v>Điều trị tủy răng và hàn kín hệ thống ống tủy bằng Gutta percha nóng chảy có sử dụng trâm xoay cầm tay</v>
          </cell>
          <cell r="H7004" t="str">
            <v>16.0053.1015</v>
          </cell>
        </row>
        <row r="7005">
          <cell r="G7005" t="str">
            <v>Điều trị tủy răng và hàn kín hệ thống ống tủy bằng Gutta percha nóng chảy có sử dụng trâm xoay máy</v>
          </cell>
          <cell r="H7005" t="str">
            <v>16.0055.1015</v>
          </cell>
        </row>
        <row r="7006">
          <cell r="G7006" t="str">
            <v>Điều trị tủy răng sữa</v>
          </cell>
          <cell r="H7006" t="str">
            <v>03.1944.1016</v>
          </cell>
        </row>
        <row r="7007">
          <cell r="G7007" t="str">
            <v>Điều trị tủy răng sữa</v>
          </cell>
          <cell r="H7007" t="str">
            <v>16.0232.1016</v>
          </cell>
        </row>
        <row r="7008">
          <cell r="G7008" t="str">
            <v>Điều trị tủy răng sữa</v>
          </cell>
          <cell r="H7008" t="str">
            <v>03.1944.1017</v>
          </cell>
        </row>
        <row r="7009">
          <cell r="G7009" t="str">
            <v>Điều trị tủy răng sữa</v>
          </cell>
          <cell r="H7009" t="str">
            <v>16.0232.1017</v>
          </cell>
        </row>
        <row r="7010">
          <cell r="G7010" t="str">
            <v>Phục hồi cổ răng bằng Composite</v>
          </cell>
          <cell r="H7010" t="str">
            <v>03.1931.1018</v>
          </cell>
        </row>
        <row r="7011">
          <cell r="G7011" t="str">
            <v>Phục hồi cổ răng bằng Composite có sử dụng laser</v>
          </cell>
          <cell r="H7011" t="str">
            <v>03.1841.1018</v>
          </cell>
        </row>
        <row r="7012">
          <cell r="G7012" t="str">
            <v>Phục hồi cổ răng bằng Glassionomer Cement (GiC)</v>
          </cell>
          <cell r="H7012" t="str">
            <v>03.1930.1018</v>
          </cell>
        </row>
        <row r="7013">
          <cell r="G7013" t="str">
            <v>Phục hồi cổ răng bằng Glassionomer Cement (GiC) có sử dụng laser</v>
          </cell>
          <cell r="H7013" t="str">
            <v>03.1840.1018</v>
          </cell>
        </row>
        <row r="7014">
          <cell r="G7014" t="str">
            <v>Phục hồi cổ răng bằng Composite</v>
          </cell>
          <cell r="H7014" t="str">
            <v>16.0072.1018</v>
          </cell>
        </row>
        <row r="7015">
          <cell r="G7015" t="str">
            <v>Phục hồi cổ răng bằng Composite có sử dụng laser</v>
          </cell>
          <cell r="H7015" t="str">
            <v>16.0075.1018</v>
          </cell>
        </row>
        <row r="7016">
          <cell r="G7016" t="str">
            <v>Phục hồi cổ răng bằng GlassIonomer Cement</v>
          </cell>
          <cell r="H7016" t="str">
            <v>16.0071.1018</v>
          </cell>
        </row>
        <row r="7017">
          <cell r="G7017" t="str">
            <v>Phục hồi cổ răng bằng GlassIonomer Cement (GIC) có sử dụng laser</v>
          </cell>
          <cell r="H7017" t="str">
            <v>16.0074.1018</v>
          </cell>
        </row>
        <row r="7018">
          <cell r="G7018" t="str">
            <v>Điều trị răng sữa sâu ngà phục hồi bằng Glassionomer Cement (GiC)</v>
          </cell>
          <cell r="H7018" t="str">
            <v>03.1954.1019</v>
          </cell>
        </row>
        <row r="7019">
          <cell r="G7019" t="str">
            <v>Điều trị răng sữa sâu ngà phục hồi bằng GlassIonomer Cement</v>
          </cell>
          <cell r="H7019" t="str">
            <v>16.0236.1019</v>
          </cell>
        </row>
        <row r="7020">
          <cell r="G7020" t="str">
            <v>Lấy cao răng</v>
          </cell>
          <cell r="H7020" t="str">
            <v>16.0043.1020</v>
          </cell>
        </row>
        <row r="7021">
          <cell r="G7021" t="str">
            <v>Lấy cao răng</v>
          </cell>
          <cell r="H7021" t="str">
            <v>16.0043.1021</v>
          </cell>
        </row>
        <row r="7022">
          <cell r="G7022" t="str">
            <v>Nắn sai khớp thái dương hàm</v>
          </cell>
          <cell r="H7022" t="str">
            <v>03.2069.1022</v>
          </cell>
        </row>
        <row r="7023">
          <cell r="G7023" t="str">
            <v>Nắn sai khớp thái dương hàm</v>
          </cell>
          <cell r="H7023" t="str">
            <v>16.0335.1022</v>
          </cell>
        </row>
        <row r="7024">
          <cell r="G7024" t="str">
            <v>Phẫu thuật nạo túi lợi</v>
          </cell>
          <cell r="H7024" t="str">
            <v>16.0035.1023</v>
          </cell>
        </row>
        <row r="7025">
          <cell r="G7025" t="str">
            <v>Nhổ chân răng vĩnh viễn</v>
          </cell>
          <cell r="H7025" t="str">
            <v>03.1915.1024</v>
          </cell>
        </row>
        <row r="7026">
          <cell r="G7026" t="str">
            <v>Nhổ chân răng vĩnh viễn</v>
          </cell>
          <cell r="H7026" t="str">
            <v>16.0205.1024</v>
          </cell>
        </row>
        <row r="7027">
          <cell r="G7027" t="str">
            <v>Nhổ răng vĩnh viễn lung lay</v>
          </cell>
          <cell r="H7027" t="str">
            <v>03.1914.1025</v>
          </cell>
        </row>
        <row r="7028">
          <cell r="G7028" t="str">
            <v>Nhổ răng vĩnh viễn lung lay</v>
          </cell>
          <cell r="H7028" t="str">
            <v>16.0204.1025</v>
          </cell>
        </row>
        <row r="7029">
          <cell r="G7029" t="str">
            <v>Nhổ răng thừa</v>
          </cell>
          <cell r="H7029" t="str">
            <v>16.0206.1026</v>
          </cell>
        </row>
        <row r="7030">
          <cell r="G7030" t="str">
            <v>Nhổ răng vĩnh viễn</v>
          </cell>
          <cell r="H7030" t="str">
            <v>16.0203.1026</v>
          </cell>
        </row>
        <row r="7031">
          <cell r="G7031" t="str">
            <v>Phẫu thuật nhổ răng ngầm</v>
          </cell>
          <cell r="H7031" t="str">
            <v>16.0198.1026</v>
          </cell>
        </row>
        <row r="7032">
          <cell r="G7032" t="str">
            <v>Phẫu thuật nhổ răng khôn mọc lệch có cắt thân</v>
          </cell>
          <cell r="H7032" t="str">
            <v>16.0201.1028</v>
          </cell>
        </row>
        <row r="7033">
          <cell r="G7033" t="str">
            <v>Phẫu thuật nhổ răng khôn mọc lệch có cắt thân chia chân răng</v>
          </cell>
          <cell r="H7033" t="str">
            <v>16.0202.1028</v>
          </cell>
        </row>
        <row r="7034">
          <cell r="G7034" t="str">
            <v>Phẫu thuật nhổ răng khôn mọc lệch hàm dưới</v>
          </cell>
          <cell r="H7034" t="str">
            <v>16.0200.1028</v>
          </cell>
        </row>
        <row r="7035">
          <cell r="G7035" t="str">
            <v>Phẫu thuật nhổ răng khôn mọc lệch hàm trên</v>
          </cell>
          <cell r="H7035" t="str">
            <v>16.0199.1028</v>
          </cell>
        </row>
        <row r="7036">
          <cell r="G7036" t="str">
            <v>Nhổ chân răng sữa</v>
          </cell>
          <cell r="H7036" t="str">
            <v>03.1956.1029</v>
          </cell>
        </row>
        <row r="7037">
          <cell r="G7037" t="str">
            <v>Nhổ răng sữa</v>
          </cell>
          <cell r="H7037" t="str">
            <v>03.1955.1029</v>
          </cell>
        </row>
        <row r="7038">
          <cell r="G7038" t="str">
            <v>Nhổ chân răng sữa</v>
          </cell>
          <cell r="H7038" t="str">
            <v>16.0239.1029</v>
          </cell>
        </row>
        <row r="7039">
          <cell r="G7039" t="str">
            <v>Nhổ răng sữa</v>
          </cell>
          <cell r="H7039" t="str">
            <v>16.0238.1029</v>
          </cell>
        </row>
        <row r="7040">
          <cell r="G7040" t="str">
            <v>Điều trị sâu ngà răng phục hồi bằng Compomer</v>
          </cell>
          <cell r="H7040" t="str">
            <v>03.1837.1031</v>
          </cell>
        </row>
        <row r="7041">
          <cell r="G7041" t="str">
            <v>Điều trị sâu ngà răng phục hồi bằng Composite</v>
          </cell>
          <cell r="H7041" t="str">
            <v>03.1929.1031</v>
          </cell>
        </row>
        <row r="7042">
          <cell r="G7042" t="str">
            <v>Điều trị sâu ngà răng phục hồi bằng Composite có sử dụng laser</v>
          </cell>
          <cell r="H7042" t="str">
            <v>03.1838.1031</v>
          </cell>
        </row>
        <row r="7043">
          <cell r="G7043" t="str">
            <v>Điều trị sâu ngà răng phục hồi bằng Eugenate</v>
          </cell>
          <cell r="H7043" t="str">
            <v>03.1970.1031</v>
          </cell>
        </row>
        <row r="7044">
          <cell r="G7044" t="str">
            <v>Điều trị sâu ngà răng phục hồi bằng Glassionomer Cement (GiC)</v>
          </cell>
          <cell r="H7044" t="str">
            <v>03.1972.1031</v>
          </cell>
        </row>
        <row r="7045">
          <cell r="G7045" t="str">
            <v>Điều trị sâu ngà răng phục hồi bằng Glassionomer Cement (GiC) có sử dụng laser</v>
          </cell>
          <cell r="H7045" t="str">
            <v>03.1839.1031</v>
          </cell>
        </row>
        <row r="7046">
          <cell r="G7046" t="str">
            <v>Điều trị sâu ngà răng phục hồi bằng Glassionomer Cement (GiC) kết hợp Composite</v>
          </cell>
          <cell r="H7046" t="str">
            <v>03.1836.1031</v>
          </cell>
        </row>
        <row r="7047">
          <cell r="G7047" t="str">
            <v>Điều trị sâu ngà răng phục hồi bằng Composite</v>
          </cell>
          <cell r="H7047" t="str">
            <v>16.0068.1031</v>
          </cell>
        </row>
        <row r="7048">
          <cell r="G7048" t="str">
            <v>Điều trị sâu ngà răng phục hồi bằng Composite có sử dụng laser</v>
          </cell>
          <cell r="H7048" t="str">
            <v>16.0065.1031</v>
          </cell>
        </row>
        <row r="7049">
          <cell r="G7049" t="str">
            <v>Điều trị sâu ngà răng phục hồi bằng GlassIonomer Cement</v>
          </cell>
          <cell r="H7049" t="str">
            <v>16.0070.1031</v>
          </cell>
        </row>
        <row r="7050">
          <cell r="G7050" t="str">
            <v>Điều trị sâu ngà răng phục hồi bằng GlassIonomer Cement (GIC) có sử dụng laser</v>
          </cell>
          <cell r="H7050" t="str">
            <v>16.0066.1031</v>
          </cell>
        </row>
        <row r="7051">
          <cell r="G7051" t="str">
            <v>Điều trị sâu ngà răng phục hồi bằng GlassIonomer Cement (GIC) kết hợp Composite</v>
          </cell>
          <cell r="H7051" t="str">
            <v>16.0067.1031</v>
          </cell>
        </row>
        <row r="7052">
          <cell r="G7052" t="str">
            <v>Chụp tủy bằng Hydroxit canxi</v>
          </cell>
          <cell r="H7052" t="str">
            <v>16.0057.1032</v>
          </cell>
        </row>
        <row r="7053">
          <cell r="G7053" t="str">
            <v>Chụp tủy bằng MTA</v>
          </cell>
          <cell r="H7053" t="str">
            <v>16.0056.1032</v>
          </cell>
        </row>
        <row r="7054">
          <cell r="G7054" t="str">
            <v>Điều trị viêm loét niêm mạc miệng trẻ em</v>
          </cell>
          <cell r="H7054" t="str">
            <v>03.1957.1033</v>
          </cell>
        </row>
        <row r="7055">
          <cell r="G7055" t="str">
            <v>Trám bít hố rãnh bằng Glassionomer Cement (GiC)</v>
          </cell>
          <cell r="H7055" t="str">
            <v>03.1953.1035</v>
          </cell>
        </row>
        <row r="7056">
          <cell r="G7056" t="str">
            <v>Trám bít hố rãnh bằng nhựa Sealant</v>
          </cell>
          <cell r="H7056" t="str">
            <v>03.1949.1035</v>
          </cell>
        </row>
        <row r="7057">
          <cell r="G7057" t="str">
            <v>Trám bít hố rãnh với Composite hóa trùng hợp</v>
          </cell>
          <cell r="H7057" t="str">
            <v>03.1939.1035</v>
          </cell>
        </row>
        <row r="7058">
          <cell r="G7058" t="str">
            <v>Trám bít hố rãnh với Composite quang trùng hợp</v>
          </cell>
          <cell r="H7058" t="str">
            <v>03.1940.1035</v>
          </cell>
        </row>
        <row r="7059">
          <cell r="G7059" t="str">
            <v>Trám bít hố rãnh với Glassionomer Cement (GiC) quang trùng hợp</v>
          </cell>
          <cell r="H7059" t="str">
            <v>03.1938.1035</v>
          </cell>
        </row>
        <row r="7060">
          <cell r="G7060" t="str">
            <v>Trám bít hố rãnh bằng GlassIonomer Cement</v>
          </cell>
          <cell r="H7060" t="str">
            <v>16.0226.1035</v>
          </cell>
        </row>
        <row r="7061">
          <cell r="G7061" t="str">
            <v>Trám bít hố rãnh bằng nhựa Sealant</v>
          </cell>
          <cell r="H7061" t="str">
            <v>16.0225.1035</v>
          </cell>
        </row>
        <row r="7062">
          <cell r="G7062" t="str">
            <v>Trám bít hố rãnh với Composite hóa trùng hợp</v>
          </cell>
          <cell r="H7062" t="str">
            <v>16.0223.1035</v>
          </cell>
        </row>
        <row r="7063">
          <cell r="G7063" t="str">
            <v>Trám bít hố rãnh với Composite quang trùng hợp</v>
          </cell>
          <cell r="H7063" t="str">
            <v>16.0224.1035</v>
          </cell>
        </row>
        <row r="7064">
          <cell r="G7064" t="str">
            <v>Trám bít hố rãnh với GlassIonomer Cement quang trùng hợp</v>
          </cell>
          <cell r="H7064" t="str">
            <v>16.0222.1035</v>
          </cell>
        </row>
        <row r="7065">
          <cell r="G7065" t="str">
            <v>Phẫu thuật nhổ răng lạc chỗ</v>
          </cell>
          <cell r="H7065" t="str">
            <v>03.1800.1036</v>
          </cell>
        </row>
        <row r="7066">
          <cell r="G7066" t="str">
            <v>Phẫu thuật nhổ răng lạc chỗ</v>
          </cell>
          <cell r="H7066" t="str">
            <v>16.0197.1036</v>
          </cell>
        </row>
        <row r="7067">
          <cell r="G7067" t="str">
            <v>Phẫu thuật điều trị khuyết hổng chẽ chân răng bằng màng sinh học, có ghép xương</v>
          </cell>
          <cell r="H7067" t="str">
            <v>03.1718.1037</v>
          </cell>
        </row>
        <row r="7068">
          <cell r="G7068" t="str">
            <v>Phẫu thuật tái tạo xương sống hàm bằng ghép xương đông khô và đặt màng sinh học</v>
          </cell>
          <cell r="H7068" t="str">
            <v>03.1721.1037</v>
          </cell>
        </row>
        <row r="7069">
          <cell r="G7069" t="str">
            <v>Phẫu thuật tái tạo xương sống hàm bằng ghép xương nhân tạo và đặt màng sinh học</v>
          </cell>
          <cell r="H7069" t="str">
            <v>03.1722.1037</v>
          </cell>
        </row>
        <row r="7070">
          <cell r="G7070" t="str">
            <v>Cắt u nang men răng, ghép xương</v>
          </cell>
          <cell r="H7070" t="str">
            <v>12.0074.1037</v>
          </cell>
        </row>
        <row r="7071">
          <cell r="G7071" t="str">
            <v>Phẫu thuật điều trị khuyết hổng chẽ chân răng bằng ghép xương nhân tạo và đặt màng sinh học</v>
          </cell>
          <cell r="H7071" t="str">
            <v>16.0025.1037</v>
          </cell>
        </row>
        <row r="7072">
          <cell r="G7072" t="str">
            <v>Phẫu thuật tái tạo xương sống hàm bằng ghép xương đông khô và đặt màng sinh học</v>
          </cell>
          <cell r="H7072" t="str">
            <v>16.0022.1037</v>
          </cell>
        </row>
        <row r="7073">
          <cell r="G7073" t="str">
            <v>Phẫu thuật tái tạo xương sống hàm bằng ghép xương nhân tạo và đặt màng sinh học</v>
          </cell>
          <cell r="H7073" t="str">
            <v>16.0023.1037</v>
          </cell>
        </row>
        <row r="7074">
          <cell r="G7074" t="str">
            <v>Cắt bỏ nang xương hàm dưới 2 cm</v>
          </cell>
          <cell r="H7074" t="str">
            <v>12.0071.1038</v>
          </cell>
        </row>
        <row r="7075">
          <cell r="G7075" t="str">
            <v>Phẫu thuật vạt điều trị túi quanh răng</v>
          </cell>
          <cell r="H7075" t="str">
            <v>16.0034.1038</v>
          </cell>
        </row>
        <row r="7076">
          <cell r="G7076" t="str">
            <v>Cắt nang răng đường kính dưới 2 cm</v>
          </cell>
          <cell r="H7076" t="str">
            <v>12.0070.1039</v>
          </cell>
        </row>
        <row r="7077">
          <cell r="G7077" t="str">
            <v>Cắt toàn bộ u lợi 1 hàm</v>
          </cell>
          <cell r="H7077" t="str">
            <v>12.0085.1039</v>
          </cell>
        </row>
        <row r="7078">
          <cell r="G7078" t="str">
            <v>Cắt u lợi đường kính 2 cm trở lên</v>
          </cell>
          <cell r="H7078" t="str">
            <v>12.0084.1039</v>
          </cell>
        </row>
        <row r="7079">
          <cell r="G7079" t="str">
            <v>Cắt u lợi đường kính dưới hoặc bằng 2 cm</v>
          </cell>
          <cell r="H7079" t="str">
            <v>12.0083.1040</v>
          </cell>
        </row>
        <row r="7080">
          <cell r="G7080" t="str">
            <v>Phẫu thuật cắt phanh lưỡi</v>
          </cell>
          <cell r="H7080" t="str">
            <v>03.1815.1041</v>
          </cell>
        </row>
        <row r="7081">
          <cell r="G7081" t="str">
            <v>Phẫu thuật cắt phanh má</v>
          </cell>
          <cell r="H7081" t="str">
            <v>03.1817.1041</v>
          </cell>
        </row>
        <row r="7082">
          <cell r="G7082" t="str">
            <v>Phẫu thuật cắt phanh môi</v>
          </cell>
          <cell r="H7082" t="str">
            <v>03.1816.1041</v>
          </cell>
        </row>
        <row r="7083">
          <cell r="G7083" t="str">
            <v>Cắt phanh lưỡi</v>
          </cell>
          <cell r="H7083" t="str">
            <v>15.0209.1041</v>
          </cell>
        </row>
        <row r="7084">
          <cell r="G7084" t="str">
            <v>Phẫu thuật cắt phanh lưỡi</v>
          </cell>
          <cell r="H7084" t="str">
            <v>16.0216.1041</v>
          </cell>
        </row>
        <row r="7085">
          <cell r="G7085" t="str">
            <v>Phẫu thuật cắt phanh má</v>
          </cell>
          <cell r="H7085" t="str">
            <v>16.0218.1041</v>
          </cell>
        </row>
        <row r="7086">
          <cell r="G7086" t="str">
            <v>Phẫu thuật cắt phanh môi</v>
          </cell>
          <cell r="H7086" t="str">
            <v>16.0217.1041</v>
          </cell>
        </row>
        <row r="7087">
          <cell r="G7087" t="str">
            <v>Cấy lại răng bị bật khỏi ổ răng</v>
          </cell>
          <cell r="H7087" t="str">
            <v>03.1809.1042</v>
          </cell>
        </row>
        <row r="7088">
          <cell r="G7088" t="str">
            <v>Cấy lại răng bị bật khỏi ổ răng</v>
          </cell>
          <cell r="H7088" t="str">
            <v>16.0220.1042</v>
          </cell>
        </row>
        <row r="7089">
          <cell r="G7089" t="str">
            <v>Phẫu thuật lấy sỏi ống Wharton tuyến dưới hàm</v>
          </cell>
          <cell r="H7089" t="str">
            <v>03.2067.1043</v>
          </cell>
        </row>
        <row r="7090">
          <cell r="G7090" t="str">
            <v>Lấy sỏi ống tuyến Stenon đường miệng</v>
          </cell>
          <cell r="H7090" t="str">
            <v>15.0204.1043</v>
          </cell>
        </row>
        <row r="7091">
          <cell r="G7091" t="str">
            <v>Lấy sỏi ống tuyến Wharton đường miệng</v>
          </cell>
          <cell r="H7091" t="str">
            <v>15.0205.1043</v>
          </cell>
        </row>
        <row r="7092">
          <cell r="G7092" t="str">
            <v>Phẫu thuật lấy sỏi ống Wharton tuyến dưới hàm</v>
          </cell>
          <cell r="H7092" t="str">
            <v>16.0306.1043</v>
          </cell>
        </row>
        <row r="7093">
          <cell r="G7093" t="str">
            <v>Bóc, cắt u bã đậu, u mỡ dưới da đầu đường kính dưới 10 cm</v>
          </cell>
          <cell r="H7093" t="str">
            <v>03.2457.1044</v>
          </cell>
        </row>
        <row r="7094">
          <cell r="G7094" t="str">
            <v>Cắt u da đầu lành, đường kính dưới 5 cm</v>
          </cell>
          <cell r="H7094" t="str">
            <v>03.2456.1044</v>
          </cell>
        </row>
        <row r="7095">
          <cell r="G7095" t="str">
            <v>Cắt u máu dưới da đầu có đường kính dưới 5 cm</v>
          </cell>
          <cell r="H7095" t="str">
            <v>03.2458.1044</v>
          </cell>
        </row>
        <row r="7096">
          <cell r="G7096" t="str">
            <v>Phẫu thuật u thần kinh trên da</v>
          </cell>
          <cell r="H7096" t="str">
            <v>10.0151.1044</v>
          </cell>
        </row>
        <row r="7097">
          <cell r="G7097" t="str">
            <v>Cắt các loại u vùng da đầu, cổ có đường kính dưới 5 cm</v>
          </cell>
          <cell r="H7097" t="str">
            <v>12.0002.1044</v>
          </cell>
        </row>
        <row r="7098">
          <cell r="G7098" t="str">
            <v>Cắt các loại u vùng mặt có đường kính dưới 5 cm</v>
          </cell>
          <cell r="H7098" t="str">
            <v>12.0006.1044</v>
          </cell>
        </row>
        <row r="7099">
          <cell r="G7099" t="str">
            <v>Phẫu thuật cắt bỏ u da lành tính vành tai</v>
          </cell>
          <cell r="H7099" t="str">
            <v>28.0159.1044</v>
          </cell>
        </row>
        <row r="7100">
          <cell r="G7100" t="str">
            <v>Phẫu thuật cắt bỏ u da lành tính vùng da đầu dưới 2 cm</v>
          </cell>
          <cell r="H7100" t="str">
            <v>28.0009.1044</v>
          </cell>
        </row>
        <row r="7101">
          <cell r="G7101" t="str">
            <v>Phẫu thuật cắt bỏ u da lành tính vùng da đầu từ 2 cm trở lên</v>
          </cell>
          <cell r="H7101" t="str">
            <v>28.0010.1044</v>
          </cell>
        </row>
        <row r="7102">
          <cell r="G7102" t="str">
            <v>Bóc, cắt u bã đậu, u mỡ dưới da đầu đường kính trên 10 cm</v>
          </cell>
          <cell r="H7102" t="str">
            <v>03.2444.1045</v>
          </cell>
        </row>
        <row r="7103">
          <cell r="G7103" t="str">
            <v>Cắt u da đầu lành, đường kính từ 5 cm trở lên</v>
          </cell>
          <cell r="H7103" t="str">
            <v>03.2455.1045</v>
          </cell>
        </row>
        <row r="7104">
          <cell r="G7104" t="str">
            <v>Cắt u máu dưới da đầu có đường kính 5 đến 10 cm</v>
          </cell>
          <cell r="H7104" t="str">
            <v>03.2443.1045</v>
          </cell>
        </row>
        <row r="7105">
          <cell r="G7105" t="str">
            <v>Cắt u máu dưới da đầu có đường kính trên 10 cm</v>
          </cell>
          <cell r="H7105" t="str">
            <v>03.2442.1045</v>
          </cell>
        </row>
        <row r="7106">
          <cell r="G7106" t="str">
            <v>Phẫu thuật u thần kinh trên da</v>
          </cell>
          <cell r="H7106" t="str">
            <v>10.0151.1045</v>
          </cell>
        </row>
        <row r="7107">
          <cell r="G7107" t="str">
            <v>Cắt các loại u vùng da đầu, cổ có đường kính 5 đến 10 cm</v>
          </cell>
          <cell r="H7107" t="str">
            <v>12.0003.1045</v>
          </cell>
        </row>
        <row r="7108">
          <cell r="G7108" t="str">
            <v>Cắt các loại u vùng mặt có đường kính 5 đến 10 cm</v>
          </cell>
          <cell r="H7108" t="str">
            <v>12.0007.1045</v>
          </cell>
        </row>
        <row r="7109">
          <cell r="G7109" t="str">
            <v>Cắt nang vùng sàn miệng</v>
          </cell>
          <cell r="H7109" t="str">
            <v>03.2522.1046</v>
          </cell>
        </row>
        <row r="7110">
          <cell r="G7110" t="str">
            <v>Cắt nang vùng sàn miệng</v>
          </cell>
          <cell r="H7110" t="str">
            <v>12.0064.1046</v>
          </cell>
        </row>
        <row r="7111">
          <cell r="G7111" t="str">
            <v>Cắt bỏ nang xương hàm dưới 2 cm</v>
          </cell>
          <cell r="H7111" t="str">
            <v>03.2534.1047</v>
          </cell>
        </row>
        <row r="7112">
          <cell r="G7112" t="str">
            <v>Cắt bỏ nang xương hàm từ 2-5 cm</v>
          </cell>
          <cell r="H7112" t="str">
            <v>03.2515.1047</v>
          </cell>
        </row>
        <row r="7113">
          <cell r="G7113" t="str">
            <v>Cắt nang răng đường kính dưới 2 cm</v>
          </cell>
          <cell r="H7113" t="str">
            <v>03.2537.1047</v>
          </cell>
        </row>
        <row r="7114">
          <cell r="G7114" t="str">
            <v>Cắt bỏ nang xương hàm từ 2-5 cm</v>
          </cell>
          <cell r="H7114" t="str">
            <v>12.0072.1047</v>
          </cell>
        </row>
        <row r="7115">
          <cell r="G7115" t="str">
            <v>Cắt nang xương hàm khó</v>
          </cell>
          <cell r="H7115" t="str">
            <v>12.0073.1047</v>
          </cell>
        </row>
        <row r="7116">
          <cell r="G7116" t="str">
            <v>Cắt nang giáp móng</v>
          </cell>
          <cell r="H7116" t="str">
            <v>03.2454.1048</v>
          </cell>
        </row>
        <row r="7117">
          <cell r="G7117" t="str">
            <v>Cắt nang giáp móng</v>
          </cell>
          <cell r="H7117" t="str">
            <v>03.3913.1048</v>
          </cell>
        </row>
        <row r="7118">
          <cell r="G7118" t="str">
            <v>Cắt các u nang giáp móng</v>
          </cell>
          <cell r="H7118" t="str">
            <v>12.0012.1048</v>
          </cell>
        </row>
        <row r="7119">
          <cell r="G7119" t="str">
            <v>Phẫu thuật cắt u lưỡi phần lưỡi di động</v>
          </cell>
          <cell r="H7119" t="str">
            <v>15.0196.1048</v>
          </cell>
        </row>
        <row r="7120">
          <cell r="G7120" t="str">
            <v>Cắt u cơ vùng hàm mặt</v>
          </cell>
          <cell r="H7120" t="str">
            <v>03.2512.1049</v>
          </cell>
        </row>
        <row r="7121">
          <cell r="G7121" t="str">
            <v>Cắt u mỡ, u bã đậu vùng hàm mặt đường kính dưới 5 cm</v>
          </cell>
          <cell r="H7121" t="str">
            <v>03.2535.1049</v>
          </cell>
        </row>
        <row r="7122">
          <cell r="G7122" t="str">
            <v>Cắt u mỡ, u bã đậu vùng hàm mặt đường kính trên 5 cm</v>
          </cell>
          <cell r="H7122" t="str">
            <v>03.2532.1049</v>
          </cell>
        </row>
        <row r="7123">
          <cell r="G7123" t="str">
            <v>Cắt u phần mềm vùng cổ</v>
          </cell>
          <cell r="H7123" t="str">
            <v>03.2451.1049</v>
          </cell>
        </row>
        <row r="7124">
          <cell r="G7124" t="str">
            <v>Cắt u vùng hàm mặt đơn giản</v>
          </cell>
          <cell r="H7124" t="str">
            <v>03.2508.1049</v>
          </cell>
        </row>
        <row r="7125">
          <cell r="G7125" t="str">
            <v>Cắt u xơ vùng hàm mặt đường kính dưới 3 cm</v>
          </cell>
          <cell r="H7125" t="str">
            <v>03.2536.1049</v>
          </cell>
        </row>
        <row r="7126">
          <cell r="G7126" t="str">
            <v>Cắt u xơ vùng hàm mặt đường kính trên 3 cm</v>
          </cell>
          <cell r="H7126" t="str">
            <v>03.2533.1049</v>
          </cell>
        </row>
        <row r="7127">
          <cell r="G7127" t="str">
            <v>Cắt các u lành vùng cổ</v>
          </cell>
          <cell r="H7127" t="str">
            <v>12.0010.1049</v>
          </cell>
        </row>
        <row r="7128">
          <cell r="G7128" t="str">
            <v>Cắt u cơ vùng hàm mặt</v>
          </cell>
          <cell r="H7128" t="str">
            <v>12.0045.1049</v>
          </cell>
        </row>
        <row r="7129">
          <cell r="G7129" t="str">
            <v>Phẫu thuật cắt u da vùng mặt</v>
          </cell>
          <cell r="H7129" t="str">
            <v>15.0331.1049</v>
          </cell>
        </row>
        <row r="7130">
          <cell r="G7130" t="str">
            <v>Điều trị đóng cuống răng bằng Canxi Hydroxit</v>
          </cell>
          <cell r="H7130" t="str">
            <v>16.0233.1050</v>
          </cell>
        </row>
        <row r="7131">
          <cell r="G7131" t="str">
            <v>Điều trị đóng cuống răng bằng MTA</v>
          </cell>
          <cell r="H7131" t="str">
            <v>16.0234.1050</v>
          </cell>
        </row>
        <row r="7132">
          <cell r="G7132" t="str">
            <v>Ghép da rời rộng mỗi chiều trên 5 cm</v>
          </cell>
          <cell r="H7132" t="str">
            <v>03.3809.1052</v>
          </cell>
        </row>
        <row r="7133">
          <cell r="G7133" t="str">
            <v>Nắn sai khớp thái dương hàm đến muộn có gây tê</v>
          </cell>
          <cell r="H7133" t="str">
            <v>03.2056.1053</v>
          </cell>
        </row>
        <row r="7134">
          <cell r="G7134" t="str">
            <v>Nắn sai khớp thái dương hàm dưới gây mê</v>
          </cell>
          <cell r="H7134" t="str">
            <v>03.2055.1053</v>
          </cell>
        </row>
        <row r="7135">
          <cell r="G7135" t="str">
            <v>Nắn sai khớp thái dương hàm đến muộn có gây tê</v>
          </cell>
          <cell r="H7135" t="str">
            <v>16.0337.1053</v>
          </cell>
        </row>
        <row r="7136">
          <cell r="G7136" t="str">
            <v>Nắn sai khớp thái dương hàm dưới gây mê</v>
          </cell>
          <cell r="H7136" t="str">
            <v>16.0336.1053</v>
          </cell>
        </row>
        <row r="7137">
          <cell r="G7137" t="str">
            <v>Phẫu thuật cắt dây thần kinh V nhánh dưới hàm</v>
          </cell>
          <cell r="H7137" t="str">
            <v>03.2007.1054</v>
          </cell>
        </row>
        <row r="7138">
          <cell r="G7138" t="str">
            <v>Phẫu thuật cắt dây thần kinh V nhánh ổ mắt</v>
          </cell>
          <cell r="H7138" t="str">
            <v>03.2006.1054</v>
          </cell>
        </row>
        <row r="7139">
          <cell r="G7139" t="str">
            <v>Phẫu thuật cắt dây thần kinh V nhánh thái dương</v>
          </cell>
          <cell r="H7139" t="str">
            <v>03.2008.1054</v>
          </cell>
        </row>
        <row r="7140">
          <cell r="G7140" t="str">
            <v>Phẫu thuật cắt nhánh dưới hàm của dây thần kinh V</v>
          </cell>
          <cell r="H7140" t="str">
            <v>16.0317.1054</v>
          </cell>
        </row>
        <row r="7141">
          <cell r="G7141" t="str">
            <v>Phẫu thuật cắt nhánh ổ mắt của dây thần kinh V</v>
          </cell>
          <cell r="H7141" t="str">
            <v>16.0316.1054</v>
          </cell>
        </row>
        <row r="7142">
          <cell r="G7142" t="str">
            <v>Phẫu thuật ghép xương với khung nẹp hợp kim tức thì sau cắt đoạn xương hàm dưới</v>
          </cell>
          <cell r="H7142" t="str">
            <v>03.2005.1055</v>
          </cell>
        </row>
        <row r="7143">
          <cell r="G7143" t="str">
            <v>Phẫu thuật ghép xương với khung nẹp hợp kim tức thì sau cắt đoạn xương hàm dưới</v>
          </cell>
          <cell r="H7143" t="str">
            <v>16.0314.1055</v>
          </cell>
        </row>
        <row r="7144">
          <cell r="G7144" t="str">
            <v>Phẫu thuật ghép xương tự thân tức thì sau cắt đoạn xương hàm dưới</v>
          </cell>
          <cell r="H7144" t="str">
            <v>03.2003.1056</v>
          </cell>
        </row>
        <row r="7145">
          <cell r="G7145" t="str">
            <v>Phẫu thuật ghép xương tự thân tự do tức thì sau cắt đoạn xương hàm dưới</v>
          </cell>
          <cell r="H7145" t="str">
            <v>16.0312.1056</v>
          </cell>
        </row>
        <row r="7146">
          <cell r="G7146" t="str">
            <v>Phẫu thuật ghép xương bằng vật liệu thay thế tức thì sau cắt đoạn xương hàm trên</v>
          </cell>
          <cell r="H7146" t="str">
            <v>03.2002.1057</v>
          </cell>
        </row>
        <row r="7147">
          <cell r="G7147" t="str">
            <v>Phẫu thuật ghép xương bằng vật liệu thay thế tức thì sau cắt đoạn xương hàm trên</v>
          </cell>
          <cell r="H7147" t="str">
            <v>16.0311.1057</v>
          </cell>
        </row>
        <row r="7148">
          <cell r="G7148" t="str">
            <v>Phẫu thuật cắt bỏ tuyến nước bọt mang tai bảo tồn thần kinh VII</v>
          </cell>
          <cell r="H7148" t="str">
            <v>03.2014.1058</v>
          </cell>
        </row>
        <row r="7149">
          <cell r="G7149" t="str">
            <v>Phẫu thuật cắt bỏ tuyến nước bọt mang tai bảo tồn thần kinh VII</v>
          </cell>
          <cell r="H7149" t="str">
            <v>16.0319.1058</v>
          </cell>
        </row>
        <row r="7150">
          <cell r="G7150" t="str">
            <v>Cắt u bạch mạch, đường kính bằng và trên 10 cm</v>
          </cell>
          <cell r="H7150" t="str">
            <v>03.2762.1059</v>
          </cell>
        </row>
        <row r="7151">
          <cell r="G7151" t="str">
            <v>Cắt u máu - bạch mạch vùng hàm mặt</v>
          </cell>
          <cell r="H7151" t="str">
            <v>03.2510.1059</v>
          </cell>
        </row>
        <row r="7152">
          <cell r="G7152" t="str">
            <v>Cắt u máu hay bạch mạch vùng cổ, vùng trên xương đòn, vùng nách xâm lấn các mạch máu lớn</v>
          </cell>
          <cell r="H7152" t="str">
            <v>03.2628.1059</v>
          </cell>
        </row>
        <row r="7153">
          <cell r="G7153" t="str">
            <v>Cắt u máu, u bạch mạch vùng đầu phức tạp, khó</v>
          </cell>
          <cell r="H7153" t="str">
            <v>03.2441.1059</v>
          </cell>
        </row>
        <row r="7154">
          <cell r="G7154" t="str">
            <v>Cắt u máu, u bạch mạch vùng phức tạp, khó</v>
          </cell>
          <cell r="H7154" t="str">
            <v>03.2739.1059</v>
          </cell>
        </row>
        <row r="7155">
          <cell r="G7155" t="str">
            <v>Cắt u mạch máu lớn vùng hàm mặt, khi cắt bỏ kèm thắt động mạch cảnh 1 hay 2 bên</v>
          </cell>
          <cell r="H7155" t="str">
            <v>12.0056.1059</v>
          </cell>
        </row>
        <row r="7156">
          <cell r="G7156" t="str">
            <v>Cắt u máu - bạch mạch vùng hàm mặt</v>
          </cell>
          <cell r="H7156" t="str">
            <v>12.0055.1059</v>
          </cell>
        </row>
        <row r="7157">
          <cell r="G7157" t="str">
            <v>Cắt u máu, u bạch mạch vùng phức tạp, khó</v>
          </cell>
          <cell r="H7157" t="str">
            <v>12.0315.1059</v>
          </cell>
        </row>
        <row r="7158">
          <cell r="G7158" t="str">
            <v>Cắt u máu/u bạch mạch lan toả, đường kính bằng và trên 10 cm</v>
          </cell>
          <cell r="H7158" t="str">
            <v>12.0316.1059</v>
          </cell>
        </row>
        <row r="7159">
          <cell r="G7159" t="str">
            <v>Cắt u thần kinh vùng hàm mặt</v>
          </cell>
          <cell r="H7159" t="str">
            <v>12.0080.1059</v>
          </cell>
        </row>
        <row r="7160">
          <cell r="G7160" t="str">
            <v>Cắt dị dạng bạch mạch đầu mặt cổ</v>
          </cell>
          <cell r="H7160" t="str">
            <v>28.0218.1059</v>
          </cell>
        </row>
        <row r="7161">
          <cell r="G7161" t="str">
            <v>Cắt u máu vùng đầu mặt cổ</v>
          </cell>
          <cell r="H7161" t="str">
            <v>28.0217.1059</v>
          </cell>
        </row>
        <row r="7162">
          <cell r="G7162" t="str">
            <v>Cắt bỏ u lành tính vùng tuyến nước bọt mang tai hoặc dưới hàm trên 5 cm</v>
          </cell>
          <cell r="H7162" t="str">
            <v>03.2531.1060</v>
          </cell>
        </row>
        <row r="7163">
          <cell r="G7163" t="str">
            <v>Cắt bỏ u lành tính vùng tuyến nước bọt mang tai hoặc dưới hàm từ 2-5 cm</v>
          </cell>
          <cell r="H7163" t="str">
            <v>03.2538.1060</v>
          </cell>
        </row>
        <row r="7164">
          <cell r="G7164" t="str">
            <v>Cắt u tuyến nước bọt dưới hàm</v>
          </cell>
          <cell r="H7164" t="str">
            <v>03.2518.1060</v>
          </cell>
        </row>
        <row r="7165">
          <cell r="G7165" t="str">
            <v>Cắt bỏ u lành tính vùng tuyến nước bọt mang tai hoặc dưới hàm trên 5 cm</v>
          </cell>
          <cell r="H7165" t="str">
            <v>12.0090.1060</v>
          </cell>
        </row>
        <row r="7166">
          <cell r="G7166" t="str">
            <v>Cắt u tuyến nước bọt dưới hàm</v>
          </cell>
          <cell r="H7166" t="str">
            <v>12.0086.1060</v>
          </cell>
        </row>
        <row r="7167">
          <cell r="G7167" t="str">
            <v>Cắt u tuyến nước bọt dưới lưỡi</v>
          </cell>
          <cell r="H7167" t="str">
            <v>12.0087.1060</v>
          </cell>
        </row>
        <row r="7168">
          <cell r="G7168" t="str">
            <v>Cắt u tuyến nước bọt phụ</v>
          </cell>
          <cell r="H7168" t="str">
            <v>12.0088.1060</v>
          </cell>
        </row>
        <row r="7169">
          <cell r="G7169" t="str">
            <v>Cắt u mạch máu lớn trên 10 cm vùng sàn miệng, dưới hàm, cạnh cổ</v>
          </cell>
          <cell r="H7169" t="str">
            <v>03.2493.1061</v>
          </cell>
        </row>
        <row r="7170">
          <cell r="G7170" t="str">
            <v>Cắt u mạch máu lớn vùng hàm mặt, khi cắt bỏ kèm thắt động mạch cảnh 1 hay 2 bên</v>
          </cell>
          <cell r="H7170" t="str">
            <v>03.2492.1061</v>
          </cell>
        </row>
        <row r="7171">
          <cell r="G7171" t="str">
            <v>Cắt u mạch máu lớn trên 10 cm vùng sàn miệng, dưới hàm, cạnh cổ</v>
          </cell>
          <cell r="H7171" t="str">
            <v>12.0057.1061</v>
          </cell>
        </row>
        <row r="7172">
          <cell r="G7172" t="str">
            <v>Cắt u vùng hàm mặt phức tạp</v>
          </cell>
          <cell r="H7172" t="str">
            <v>12.0047.1061</v>
          </cell>
        </row>
        <row r="7173">
          <cell r="G7173" t="str">
            <v>Cắt ung thư hàm trên kèm hố mắt và xương gò má</v>
          </cell>
          <cell r="H7173" t="str">
            <v>03.2502.1063</v>
          </cell>
        </row>
        <row r="7174">
          <cell r="G7174" t="str">
            <v>Cắt ung thư hàm trên, hàm dưới kèm vét hạch, tạo hình bằng vạt da, cơ</v>
          </cell>
          <cell r="H7174" t="str">
            <v>03.2499.1063</v>
          </cell>
        </row>
        <row r="7175">
          <cell r="G7175" t="str">
            <v>Cắt bỏ u xương thái dương</v>
          </cell>
          <cell r="H7175" t="str">
            <v>12.0076.1063</v>
          </cell>
        </row>
        <row r="7176">
          <cell r="G7176" t="str">
            <v>Cắt bỏ u xương thái dương - tạo hình vạt cơ da</v>
          </cell>
          <cell r="H7176" t="str">
            <v>12.0075.1063</v>
          </cell>
        </row>
        <row r="7177">
          <cell r="G7177" t="str">
            <v>Cắt ung thư hàm trên kèm hố mắt và xương gò má</v>
          </cell>
          <cell r="H7177" t="str">
            <v>12.0051.1063</v>
          </cell>
        </row>
        <row r="7178">
          <cell r="G7178" t="str">
            <v>Cắt ung thư hàm trên, hàm dưới kèm vét hạch, tạo hình bằng vạt da, cơ</v>
          </cell>
          <cell r="H7178" t="str">
            <v>12.0052.1063</v>
          </cell>
        </row>
        <row r="7179">
          <cell r="G7179" t="str">
            <v>Cắt ung thư sàng hàm</v>
          </cell>
          <cell r="H7179" t="str">
            <v>12.0144.1063</v>
          </cell>
        </row>
        <row r="7180">
          <cell r="G7180" t="str">
            <v>Phẫu thuật cạnh mũi lấy u hốc mũi</v>
          </cell>
          <cell r="H7180" t="str">
            <v>12.0159.1063</v>
          </cell>
        </row>
        <row r="7181">
          <cell r="G7181" t="str">
            <v>Phẫu thuật chỉnh hình sửa gò má - cung tiếp</v>
          </cell>
          <cell r="H7181" t="str">
            <v>03.2909.1064</v>
          </cell>
        </row>
        <row r="7182">
          <cell r="G7182" t="str">
            <v>Phẫu thuật chỉnh hình sửa góc hàm - thân xương hàm dưới</v>
          </cell>
          <cell r="H7182" t="str">
            <v>03.2910.1064</v>
          </cell>
        </row>
        <row r="7183">
          <cell r="G7183" t="str">
            <v>Phẫu thuật chỉnh hình sửa khung xương hàm, mặt</v>
          </cell>
          <cell r="H7183" t="str">
            <v>03.2907.1064</v>
          </cell>
        </row>
        <row r="7184">
          <cell r="G7184" t="str">
            <v>Phẫu thuật mở xương 2 hàm</v>
          </cell>
          <cell r="H7184" t="str">
            <v>03.1997.1064</v>
          </cell>
        </row>
        <row r="7185">
          <cell r="G7185" t="str">
            <v>Phẫu thuật chỉnh hình xương 2 hàm</v>
          </cell>
          <cell r="H7185" t="str">
            <v>16.0263.1064</v>
          </cell>
        </row>
        <row r="7186">
          <cell r="G7186" t="str">
            <v>Phẫu thuật cắt chỉnh cằm</v>
          </cell>
          <cell r="H7186" t="str">
            <v>28.0189.1064</v>
          </cell>
        </row>
        <row r="7187">
          <cell r="G7187" t="str">
            <v>Phẫu thuật chỉnh sửa góc hàm xương hàm dưới</v>
          </cell>
          <cell r="H7187" t="str">
            <v>28.0187.1064</v>
          </cell>
        </row>
        <row r="7188">
          <cell r="G7188" t="str">
            <v>Phẫu thuật chỉnh sửa thân xương hàm dưới</v>
          </cell>
          <cell r="H7188" t="str">
            <v>28.0190.1064</v>
          </cell>
        </row>
        <row r="7189">
          <cell r="G7189" t="str">
            <v>Phẫu thuật chỉnh thon góc hàm</v>
          </cell>
          <cell r="H7189" t="str">
            <v>28.0439.1064</v>
          </cell>
        </row>
        <row r="7190">
          <cell r="G7190" t="str">
            <v>Phẫu thuật chỉnh sửa gò má - cung tiếp</v>
          </cell>
          <cell r="H7190" t="str">
            <v>28.0188.1064</v>
          </cell>
        </row>
        <row r="7191">
          <cell r="G7191" t="str">
            <v>Phẫu thuật điều trị đa chấn thương vùng hàm mặt</v>
          </cell>
          <cell r="H7191" t="str">
            <v>03.2061.1065</v>
          </cell>
        </row>
        <row r="7192">
          <cell r="G7192" t="str">
            <v>Phẫu thuật điều trị đa chấn thương vùng hàm mặt</v>
          </cell>
          <cell r="H7192" t="str">
            <v>16.0291.1065</v>
          </cell>
        </row>
        <row r="7193">
          <cell r="G7193" t="str">
            <v>Điều trị gãy xương gò má - cung tiếp bằng nắn chỉnh (có gây mê hoặc gây tê)</v>
          </cell>
          <cell r="H7193" t="str">
            <v>03.2031.1066</v>
          </cell>
        </row>
        <row r="7194">
          <cell r="G7194" t="str">
            <v>Phẫu thuật kết hợp xương điều trị gãy xương gò má - cung tiếp bằng chỉ thép</v>
          </cell>
          <cell r="H7194" t="str">
            <v>03.2028.1066</v>
          </cell>
        </row>
        <row r="7195">
          <cell r="G7195" t="str">
            <v>Phẫu thuật kết hợp xương điều trị gãy xương gò má - cung tiếp bằng nẹp vít hợp kim</v>
          </cell>
          <cell r="H7195" t="str">
            <v>03.2029.1066</v>
          </cell>
        </row>
        <row r="7196">
          <cell r="G7196" t="str">
            <v>Phẫu thuật kết hợp xương điều trị gãy xương gò má - cung tiếp bằng nẹp vít tự tiêu</v>
          </cell>
          <cell r="H7196" t="str">
            <v>03.2030.1066</v>
          </cell>
        </row>
        <row r="7197">
          <cell r="G7197" t="str">
            <v>Điều trị gãy xương gò má - cung tiếp bằng nắn chỉnh (có gây mê hoặc gây tê)</v>
          </cell>
          <cell r="H7197" t="str">
            <v>16.0280.1066</v>
          </cell>
        </row>
        <row r="7198">
          <cell r="G7198" t="str">
            <v>Phẫu thuật điều trị gãy xương gò má - cung tiếp bằng chỉ thép</v>
          </cell>
          <cell r="H7198" t="str">
            <v>16.0277.1066</v>
          </cell>
        </row>
        <row r="7199">
          <cell r="G7199" t="str">
            <v>Phẫu thuật điều trị gãy xương gò má - cung tiếp bằng nẹp vít hợp kim</v>
          </cell>
          <cell r="H7199" t="str">
            <v>16.0278.1066</v>
          </cell>
        </row>
        <row r="7200">
          <cell r="G7200" t="str">
            <v>Phẫu thuật điều trị gãy xương gò má - cung tiếp bằng nẹp vít tự tiêu</v>
          </cell>
          <cell r="H7200" t="str">
            <v>16.0279.1066</v>
          </cell>
        </row>
        <row r="7201">
          <cell r="G7201" t="str">
            <v>Phẫu thuật kết hợp xương điều trị gãy lồi cầu xương hàm dưới bằng chỉ thép</v>
          </cell>
          <cell r="H7201" t="str">
            <v>03.1976.1067</v>
          </cell>
        </row>
        <row r="7202">
          <cell r="G7202" t="str">
            <v>Phẫu thuật kết hợp xương điều trị gãy lồi cầu xương hàm dưới bằng ghép xương, sụn tự thân</v>
          </cell>
          <cell r="H7202" t="str">
            <v>03.1980.1067</v>
          </cell>
        </row>
        <row r="7203">
          <cell r="G7203" t="str">
            <v>Phẫu thuật kết hợp xương điều trị gãy lồi cầu xương hàm dưới bằng nẹp vít hợp kim</v>
          </cell>
          <cell r="H7203" t="str">
            <v>03.1977.1067</v>
          </cell>
        </row>
        <row r="7204">
          <cell r="G7204" t="str">
            <v>Phẫu thuật kết hợp xương điều trị gãy lồi cầu xương hàm dưới bằng nẹp vít tự tiêu</v>
          </cell>
          <cell r="H7204" t="str">
            <v>03.1978.1067</v>
          </cell>
        </row>
        <row r="7205">
          <cell r="G7205" t="str">
            <v>Phẫu thuật kết hợp xương điều trị gãy lồi cầu xương hàm dưới bằng vật liệu thay thế</v>
          </cell>
          <cell r="H7205" t="str">
            <v>03.1979.1067</v>
          </cell>
        </row>
        <row r="7206">
          <cell r="G7206" t="str">
            <v>Phẫu thuật điều trị gãy lồi cầu xương hàm dưới bằng chỉ thép</v>
          </cell>
          <cell r="H7206" t="str">
            <v>16.0242.1067</v>
          </cell>
        </row>
        <row r="7207">
          <cell r="G7207" t="str">
            <v>Phẫu thuật điều trị gãy lồi cầu xương hàm dưới bằng ghép xương, sụn tự thân</v>
          </cell>
          <cell r="H7207" t="str">
            <v>16.0246.1067</v>
          </cell>
        </row>
        <row r="7208">
          <cell r="G7208" t="str">
            <v>Phẫu thuật điều trị gãy lồi cầu xương hàm dưới bằng nẹp vít hợp kim</v>
          </cell>
          <cell r="H7208" t="str">
            <v>16.0243.1067</v>
          </cell>
        </row>
        <row r="7209">
          <cell r="G7209" t="str">
            <v>Phẫu thuật điều trị gãy lồi cầu xương hàm dưới bằng nẹp vít tự tiêu</v>
          </cell>
          <cell r="H7209" t="str">
            <v>16.0244.1067</v>
          </cell>
        </row>
        <row r="7210">
          <cell r="G7210" t="str">
            <v>Phẫu thuật điều trị gãy lồi cầu xương hàm dưới bằng vật liệu thay thế</v>
          </cell>
          <cell r="H7210" t="str">
            <v>16.0245.1067</v>
          </cell>
        </row>
        <row r="7211">
          <cell r="G7211" t="str">
            <v>Cố định điều trị gãy xương hàm dưới bằng các nút Ivy</v>
          </cell>
          <cell r="H7211" t="str">
            <v>03.2059.1068</v>
          </cell>
        </row>
        <row r="7212">
          <cell r="G7212" t="str">
            <v>Cố định điều trị gãy xương hàm dưới bằng vít</v>
          </cell>
          <cell r="H7212" t="str">
            <v>03.2018.1068</v>
          </cell>
        </row>
        <row r="7213">
          <cell r="G7213" t="str">
            <v>Điều trị gãy xương hàm dưới bằng cung cố định 2 hàm</v>
          </cell>
          <cell r="H7213" t="str">
            <v>03.2058.1068</v>
          </cell>
        </row>
        <row r="7214">
          <cell r="G7214" t="str">
            <v>Phẫu thuật kết hợp xương điều trị gãy xương hàm dưới bằng chỉ thép</v>
          </cell>
          <cell r="H7214" t="str">
            <v>03.2019.1068</v>
          </cell>
        </row>
        <row r="7215">
          <cell r="G7215" t="str">
            <v>Phẫu thuật kết hợp xương điều trị gãy xương hàm dưới bằng nẹp vít hợp kim</v>
          </cell>
          <cell r="H7215" t="str">
            <v>03.2020.1068</v>
          </cell>
        </row>
        <row r="7216">
          <cell r="G7216" t="str">
            <v>Phẫu thuật kết hợp xương điều trị gãy xương hàm dưới bằng nẹp vít tự tiêu</v>
          </cell>
          <cell r="H7216" t="str">
            <v>03.2021.1068</v>
          </cell>
        </row>
        <row r="7217">
          <cell r="G7217" t="str">
            <v>Điều trị gãy xương hàm dưới bằng buộc nút Ivy cố định 2 hàm</v>
          </cell>
          <cell r="H7217" t="str">
            <v>16.0287.1068</v>
          </cell>
        </row>
        <row r="7218">
          <cell r="G7218" t="str">
            <v>Điều trị gãy xương hàm dưới bằng cung cố định 2 hàm</v>
          </cell>
          <cell r="H7218" t="str">
            <v>16.0286.1068</v>
          </cell>
        </row>
        <row r="7219">
          <cell r="G7219" t="str">
            <v>Điều trị gãy xương hàm dưới bằng vít neo chặn cố định 2 hàm</v>
          </cell>
          <cell r="H7219" t="str">
            <v>16.0288.1068</v>
          </cell>
        </row>
        <row r="7220">
          <cell r="G7220" t="str">
            <v>Phẫu thuật điều trị gãy xương hàm dưới bằng chỉ thép</v>
          </cell>
          <cell r="H7220" t="str">
            <v>16.0268.1068</v>
          </cell>
        </row>
        <row r="7221">
          <cell r="G7221" t="str">
            <v>Phẫu thuật điều trị gãy xương hàm dưới bằng nẹp vít hợp kim</v>
          </cell>
          <cell r="H7221" t="str">
            <v>16.0269.1068</v>
          </cell>
        </row>
        <row r="7222">
          <cell r="G7222" t="str">
            <v>Phẫu thuật điều trị gãy xương hàm dưới bằng nẹp vít tự tiêu</v>
          </cell>
          <cell r="H7222" t="str">
            <v>16.0270.1068</v>
          </cell>
        </row>
        <row r="7223">
          <cell r="G7223" t="str">
            <v>Phẫu thuật điều trị gãy xương hàm trên Lefort 1 bằng chỉ thép</v>
          </cell>
          <cell r="H7223" t="str">
            <v>03.2032.1069</v>
          </cell>
        </row>
        <row r="7224">
          <cell r="G7224" t="str">
            <v>Phẫu thuật điều trị gãy xương hàm trên Lefort 1 bằng nẹp vít hợp kim</v>
          </cell>
          <cell r="H7224" t="str">
            <v>03.2033.1069</v>
          </cell>
        </row>
        <row r="7225">
          <cell r="G7225" t="str">
            <v>Phẫu thuật điều trị gãy xương hàm trên Lefort 1 bằng nẹp vít tự tiêu</v>
          </cell>
          <cell r="H7225" t="str">
            <v>03.2034.1069</v>
          </cell>
        </row>
        <row r="7226">
          <cell r="G7226" t="str">
            <v>Phẫu thuật điều trị gãy xương hàm trên Lefort 2 bằng chỉ thép</v>
          </cell>
          <cell r="H7226" t="str">
            <v>03.1981.1069</v>
          </cell>
        </row>
        <row r="7227">
          <cell r="G7227" t="str">
            <v>Phẫu thuật điều trị gãy xương hàm trên Lefort 2 bằng nẹp vít hợp kim</v>
          </cell>
          <cell r="H7227" t="str">
            <v>03.1982.1069</v>
          </cell>
        </row>
        <row r="7228">
          <cell r="G7228" t="str">
            <v>Phẫu thuật điều trị gãy xương hàm trên Lefort 2 bằng nẹp vít tự tiêu</v>
          </cell>
          <cell r="H7228" t="str">
            <v>03.1983.1069</v>
          </cell>
        </row>
        <row r="7229">
          <cell r="G7229" t="str">
            <v>Phẫu thuật điều trị gãy xương hàm trên Lefort 3 bằng chỉ thép</v>
          </cell>
          <cell r="H7229" t="str">
            <v>03.1984.1069</v>
          </cell>
        </row>
        <row r="7230">
          <cell r="G7230" t="str">
            <v>Phẫu thuật điều trị gãy xương hàm trên Lefort 3 bằng nẹp vít hợp kim</v>
          </cell>
          <cell r="H7230" t="str">
            <v>03.1985.1069</v>
          </cell>
        </row>
        <row r="7231">
          <cell r="G7231" t="str">
            <v>Phẫu thuật điều trị gãy xương hàm trên Lefort 3 bằng nẹp vít tự tiêu</v>
          </cell>
          <cell r="H7231" t="str">
            <v>03.1986.1069</v>
          </cell>
        </row>
        <row r="7232">
          <cell r="G7232" t="str">
            <v>Phẫu thuật điều trị gãy Lefort I bằng chỉ thép</v>
          </cell>
          <cell r="H7232" t="str">
            <v>16.0247.1069</v>
          </cell>
        </row>
        <row r="7233">
          <cell r="G7233" t="str">
            <v>Phẫu thuật điều trị gãy Lefort I bằng nẹp vít hợp kim</v>
          </cell>
          <cell r="H7233" t="str">
            <v>16.0248.1069</v>
          </cell>
        </row>
        <row r="7234">
          <cell r="G7234" t="str">
            <v>Phẫu thuật điều trị gãy Lefort I bằng nẹp vít tự tiêu</v>
          </cell>
          <cell r="H7234" t="str">
            <v>16.0249.1069</v>
          </cell>
        </row>
        <row r="7235">
          <cell r="G7235" t="str">
            <v>Phẫu thuật điều trị gãy Lefort II bằng chỉ thép</v>
          </cell>
          <cell r="H7235" t="str">
            <v>16.0250.1069</v>
          </cell>
        </row>
        <row r="7236">
          <cell r="G7236" t="str">
            <v>Phẫu thuật điều trị gãy Lefort II bằng nẹp vít hợp kim</v>
          </cell>
          <cell r="H7236" t="str">
            <v>16.0251.1069</v>
          </cell>
        </row>
        <row r="7237">
          <cell r="G7237" t="str">
            <v>Phẫu thuật điểu trị gãy Lefort II bằng nẹp vít tự tiêu</v>
          </cell>
          <cell r="H7237" t="str">
            <v>16.0252.1069</v>
          </cell>
        </row>
        <row r="7238">
          <cell r="G7238" t="str">
            <v>Phẫu thuật điều trị gãy Lefort III bằng chỉ thép</v>
          </cell>
          <cell r="H7238" t="str">
            <v>16.0253.1069</v>
          </cell>
        </row>
        <row r="7239">
          <cell r="G7239" t="str">
            <v>Phẫu thuật điều trị gãy Lefort III bằng nẹp vít hợp kim</v>
          </cell>
          <cell r="H7239" t="str">
            <v>16.0254.1069</v>
          </cell>
        </row>
        <row r="7240">
          <cell r="G7240" t="str">
            <v>Phẫu thuật điều trị gãy Lefort III bằng nẹp vít tự tiêu</v>
          </cell>
          <cell r="H7240" t="str">
            <v>16.0255.1069</v>
          </cell>
        </row>
        <row r="7241">
          <cell r="G7241" t="str">
            <v>Phẫu thuật rạch dẫn lưu viêm tấy lan toả vùng hàm mặt</v>
          </cell>
          <cell r="H7241" t="str">
            <v>03.2043.1070</v>
          </cell>
        </row>
        <row r="7242">
          <cell r="G7242" t="str">
            <v>Phẫu thuật rạch dẫn lưu viêm tấy lan toả vùng hàm mặt</v>
          </cell>
          <cell r="H7242" t="str">
            <v>16.0333.1070</v>
          </cell>
        </row>
        <row r="7243">
          <cell r="G7243" t="str">
            <v>Phẫu thuật điều trị dính khớp thái dương hàm 1 bên bằng ghép vật liệu thay thế</v>
          </cell>
          <cell r="H7243" t="str">
            <v>03.2010.1071</v>
          </cell>
        </row>
        <row r="7244">
          <cell r="G7244" t="str">
            <v>Phẫu thuật điều trị dính khớp thái dương hàm 1 bên bằng ghép vật liệu thay thế</v>
          </cell>
          <cell r="H7244" t="str">
            <v>16.0265.1071</v>
          </cell>
        </row>
        <row r="7245">
          <cell r="G7245" t="str">
            <v>Phẫu thuật điều trị dính khớp thái dương hàm 1 bên bằng ghép xương - sụn tự thân</v>
          </cell>
          <cell r="H7245" t="str">
            <v>03.2009.1072</v>
          </cell>
        </row>
        <row r="7246">
          <cell r="G7246" t="str">
            <v>Phẫu thuật điều trị dính khớp thái dương hàm 1 bên bằng ghép xương - sụn tự thân</v>
          </cell>
          <cell r="H7246" t="str">
            <v>16.0264.1072</v>
          </cell>
        </row>
        <row r="7247">
          <cell r="G7247" t="str">
            <v>Phẫu thuật điều trị dính khớp thái dương hàm 2 bên bằng vật liệu thay thế</v>
          </cell>
          <cell r="H7247" t="str">
            <v>03.2012.1073</v>
          </cell>
        </row>
        <row r="7248">
          <cell r="G7248" t="str">
            <v>Phẫu thuật điều trị dính khớp thái dương hàm 2 bên bằng vật liệu thay thế</v>
          </cell>
          <cell r="H7248" t="str">
            <v>16.0267.1073</v>
          </cell>
        </row>
        <row r="7249">
          <cell r="G7249" t="str">
            <v>Phẫu thuật điều trị dính khớp thái dương hàm 2 bên bằng ghép xương - sụn tự thân</v>
          </cell>
          <cell r="H7249" t="str">
            <v>03.2011.1074</v>
          </cell>
        </row>
        <row r="7250">
          <cell r="G7250" t="str">
            <v>Phẫu thuật điều trị dính khớp thái dương hàm 2 bên bằng ghép xương - sụn tự thân</v>
          </cell>
          <cell r="H7250" t="str">
            <v>16.0266.1074</v>
          </cell>
        </row>
        <row r="7251">
          <cell r="G7251" t="str">
            <v>Phẫu thuật khâu vết thương thấu má và ống tuyến nước bọt</v>
          </cell>
          <cell r="H7251" t="str">
            <v>28.0168.1076</v>
          </cell>
        </row>
        <row r="7252">
          <cell r="G7252" t="str">
            <v>Phẫu thuật lấy dị vật vùng hàm mặt</v>
          </cell>
          <cell r="H7252" t="str">
            <v>28.0176.1076</v>
          </cell>
        </row>
        <row r="7253">
          <cell r="G7253" t="str">
            <v>Phẫu thuật vết thương vùng hàm mặt do hoả khí</v>
          </cell>
          <cell r="H7253" t="str">
            <v>28.0174.1076</v>
          </cell>
        </row>
        <row r="7254">
          <cell r="G7254" t="str">
            <v>Phẫu thuật tạo hình các khuyết hổng lớn vùng hàm mặt bằng vạt da cơ</v>
          </cell>
          <cell r="H7254" t="str">
            <v>03.2013.1077</v>
          </cell>
        </row>
        <row r="7255">
          <cell r="G7255" t="str">
            <v>Phẫu thuật tạo hình các khuyết hổng lớn vùng hàm mặt bằng vạt da cơ</v>
          </cell>
          <cell r="H7255" t="str">
            <v>16.0318.1077</v>
          </cell>
        </row>
        <row r="7256">
          <cell r="G7256" t="str">
            <v>Phẫu thuật vi phẫu tạo hình các khuyết hổng lớn vùng hàm mặt sử dụng vạt cơ delta</v>
          </cell>
          <cell r="H7256" t="str">
            <v>26.0013.1078</v>
          </cell>
        </row>
        <row r="7257">
          <cell r="G7257" t="str">
            <v>Phẫu thuật vi phẫu tạo hình các khuyết hổng lớn vùng hàm mặt sử dụng vạt cơ thon</v>
          </cell>
          <cell r="H7257" t="str">
            <v>26.0012.1078</v>
          </cell>
        </row>
        <row r="7258">
          <cell r="G7258" t="str">
            <v>Phẫu thuật vi phẫu tạo hình các khuyết hổng lớn vùng hàm mặt sử dụng vạt lưng</v>
          </cell>
          <cell r="H7258" t="str">
            <v>26.0011.1078</v>
          </cell>
        </row>
        <row r="7259">
          <cell r="G7259" t="str">
            <v>Phẫu thuật vi phẫu tạo hình các khuyết hổng lớn vùng hàm mặt sử dụng vạt ngực</v>
          </cell>
          <cell r="H7259" t="str">
            <v>26.0010.1078</v>
          </cell>
        </row>
        <row r="7260">
          <cell r="G7260" t="str">
            <v>Phẫu thuật vi phẫu tạo hình các khuyết hổng lớn vùng hàm mặt sử dụng vạt tự do (cơ, xương, da, vạt phức hợp …)</v>
          </cell>
          <cell r="H7260" t="str">
            <v>26.0015.1078</v>
          </cell>
        </row>
        <row r="7261">
          <cell r="G7261" t="str">
            <v>Phẫu thuật lấy dị vật vùng hàm mặt</v>
          </cell>
          <cell r="H7261" t="str">
            <v>03.2064.1079</v>
          </cell>
        </row>
        <row r="7262">
          <cell r="G7262" t="str">
            <v>Phẫu thuật lấy dị vật vùng hàm mặt</v>
          </cell>
          <cell r="H7262" t="str">
            <v>16.0294.1079</v>
          </cell>
        </row>
        <row r="7263">
          <cell r="G7263" t="str">
            <v>Phẫu thuật mở xoang hàm để lấy chóp răng hoặc răng ngầm</v>
          </cell>
          <cell r="H7263" t="str">
            <v>03.2044.1081</v>
          </cell>
        </row>
        <row r="7264">
          <cell r="G7264" t="str">
            <v>Phẫu thuật xoang trán đường ngoài (phẫu thuật Jacques)</v>
          </cell>
          <cell r="H7264" t="str">
            <v>15.0074.1081</v>
          </cell>
        </row>
        <row r="7265">
          <cell r="G7265" t="str">
            <v>Phẫu thuật mở xoang hàm để lấy chóp răng hoặc răng ngầm</v>
          </cell>
          <cell r="H7265" t="str">
            <v>16.0323.1081</v>
          </cell>
        </row>
        <row r="7266">
          <cell r="G7266" t="str">
            <v>Phẫu thuật điều trị khe hở chéo mặt hai bên</v>
          </cell>
          <cell r="H7266" t="str">
            <v>16.0344.1083</v>
          </cell>
        </row>
        <row r="7267">
          <cell r="G7267" t="str">
            <v>Phẫu thuật điều trị khe hở chéo mặt một bên</v>
          </cell>
          <cell r="H7267" t="str">
            <v>16.0343.1083</v>
          </cell>
        </row>
        <row r="7268">
          <cell r="G7268" t="str">
            <v>Phẫu thuật điều trị khe hở vòm</v>
          </cell>
          <cell r="H7268" t="str">
            <v>03.2016.1084</v>
          </cell>
        </row>
        <row r="7269">
          <cell r="G7269" t="str">
            <v>Phẫu thuật tạo hình vá khe hở vòm miệng bằng vạt tại chỗ</v>
          </cell>
          <cell r="H7269" t="str">
            <v>15.0335.1084</v>
          </cell>
        </row>
        <row r="7270">
          <cell r="G7270" t="str">
            <v>Phẫu thuật điều trị khe hở vòm miệng không toàn bộ</v>
          </cell>
          <cell r="H7270" t="str">
            <v>16.0345.1084</v>
          </cell>
        </row>
        <row r="7271">
          <cell r="G7271" t="str">
            <v>Phẫu thuật điều trị khe hở vòm miệng toàn bộ</v>
          </cell>
          <cell r="H7271" t="str">
            <v>16.0346.1084</v>
          </cell>
        </row>
        <row r="7272">
          <cell r="G7272" t="str">
            <v>Phẫu thuật tạo hình khe hở vòm miệng bẩm sinh</v>
          </cell>
          <cell r="H7272" t="str">
            <v>28.0128.1084</v>
          </cell>
        </row>
        <row r="7273">
          <cell r="G7273" t="str">
            <v>Phẫu thuật tạo hình khe hở vòm miệng mắc phải</v>
          </cell>
          <cell r="H7273" t="str">
            <v>28.0127.1084</v>
          </cell>
        </row>
        <row r="7274">
          <cell r="G7274" t="str">
            <v>Phẫu thuật tạo hình thông mũi miệng</v>
          </cell>
          <cell r="H7274" t="str">
            <v>28.0129.1084</v>
          </cell>
        </row>
        <row r="7275">
          <cell r="G7275" t="str">
            <v>Phẫu thuật tạo hình điều trị khe hở vòm miệng tạo vạt thành hầu</v>
          </cell>
          <cell r="H7275" t="str">
            <v>03.2236.1085</v>
          </cell>
        </row>
        <row r="7276">
          <cell r="G7276" t="str">
            <v>Phẫu thuật tạo hình khe hở vòm miệng bằng vạt thành sau họng</v>
          </cell>
          <cell r="H7276" t="str">
            <v>15.0336.1085</v>
          </cell>
        </row>
        <row r="7277">
          <cell r="G7277" t="str">
            <v>Phẫu thuật tạo hình thiểu năng vòm hầu bằng vạt thành họng sau</v>
          </cell>
          <cell r="H7277" t="str">
            <v>28.0130.1085</v>
          </cell>
        </row>
        <row r="7278">
          <cell r="G7278" t="str">
            <v>Phẫu thuật tạo hình môi toàn bộ</v>
          </cell>
          <cell r="H7278" t="str">
            <v>03.2924.1086</v>
          </cell>
        </row>
        <row r="7279">
          <cell r="G7279" t="str">
            <v>Phẫu thuật tạo hình khe hở môi</v>
          </cell>
          <cell r="H7279" t="str">
            <v>15.0337.1086</v>
          </cell>
        </row>
        <row r="7280">
          <cell r="G7280" t="str">
            <v>Phẫu thuật điều trị khe hở môi hai bên</v>
          </cell>
          <cell r="H7280" t="str">
            <v>16.0342.1086</v>
          </cell>
        </row>
        <row r="7281">
          <cell r="G7281" t="str">
            <v>Phẫu thuật tạo hình biến dạng môi trong sẹo khe hở môi hai bên</v>
          </cell>
          <cell r="H7281" t="str">
            <v>28.0126.1086</v>
          </cell>
        </row>
        <row r="7282">
          <cell r="G7282" t="str">
            <v>Phẫu thuật tạo hình môi từng phần</v>
          </cell>
          <cell r="H7282" t="str">
            <v>03.2925.1087</v>
          </cell>
        </row>
        <row r="7283">
          <cell r="G7283" t="str">
            <v>Phẫu thuật điều trị khe hở môi một bên</v>
          </cell>
          <cell r="H7283" t="str">
            <v>16.0341.1087</v>
          </cell>
        </row>
        <row r="7284">
          <cell r="G7284" t="str">
            <v>Phẫu thuật tạo hình biến dạng môi trong sẹo khe hở môi một bên</v>
          </cell>
          <cell r="H7284" t="str">
            <v>28.0125.1087</v>
          </cell>
        </row>
        <row r="7285">
          <cell r="G7285" t="str">
            <v>Phẫu thuật tháo nẹp, vít</v>
          </cell>
          <cell r="H7285" t="str">
            <v>16.0348.1089</v>
          </cell>
        </row>
        <row r="7286">
          <cell r="G7286" t="str">
            <v>Phẫu thuật tháo nẹp, vít</v>
          </cell>
          <cell r="H7286" t="str">
            <v>16.0348.1090</v>
          </cell>
        </row>
        <row r="7287">
          <cell r="G7287" t="str">
            <v>Phẫu thuật tháo nẹp, vít</v>
          </cell>
          <cell r="H7287" t="str">
            <v>16.0348.1091</v>
          </cell>
        </row>
        <row r="7288">
          <cell r="G7288" t="str">
            <v>Rút nẹp vít và các dụng cụ khác sau phẫu thuật</v>
          </cell>
          <cell r="H7288" t="str">
            <v>28.0352.1091</v>
          </cell>
        </row>
        <row r="7289">
          <cell r="G7289" t="str">
            <v>Tiêm thuốc điều trị u bạch huyết</v>
          </cell>
          <cell r="H7289" t="str">
            <v>03.2453.1093</v>
          </cell>
        </row>
        <row r="7290">
          <cell r="G7290" t="str">
            <v>Tiêm xơ chữa u máu trong xương hàm</v>
          </cell>
          <cell r="H7290" t="str">
            <v>12.0060.1093</v>
          </cell>
        </row>
        <row r="7291">
          <cell r="G7291" t="str">
            <v>Tiêm xơ chữa u máu, bạch mạch lưỡi, sàn miệng dưới hàm, cạnh cổ...</v>
          </cell>
          <cell r="H7291" t="str">
            <v>12.0061.1093</v>
          </cell>
        </row>
        <row r="7292">
          <cell r="G7292" t="str">
            <v>Tiêm xơ điều trị u bạch mạch vùng hàm mặt</v>
          </cell>
          <cell r="H7292" t="str">
            <v>12.0059.1093</v>
          </cell>
        </row>
        <row r="7293">
          <cell r="G7293" t="str">
            <v>Tiêm xơ điều trị u máu vùng hàm mặt</v>
          </cell>
          <cell r="H7293" t="str">
            <v>12.0058.1093</v>
          </cell>
        </row>
        <row r="7294">
          <cell r="G7294" t="str">
            <v>Phẫu thuật điểu trị gãy cung tiếp bằng chỉ thép</v>
          </cell>
          <cell r="H7294" t="str">
            <v>16.0274.1095</v>
          </cell>
        </row>
        <row r="7295">
          <cell r="G7295" t="str">
            <v>Phẫu thuật điều trị gãy cung tiếp bằng nẹp vít hợp kim</v>
          </cell>
          <cell r="H7295" t="str">
            <v>16.0275.1095</v>
          </cell>
        </row>
        <row r="7296">
          <cell r="G7296" t="str">
            <v>Phẫu thuật điều trị gãy cung tiếp bằng nẹp vít tự tiêu</v>
          </cell>
          <cell r="H7296" t="str">
            <v>16.0276.1095</v>
          </cell>
        </row>
        <row r="7297">
          <cell r="G7297" t="str">
            <v>Phẫu thuật điều trị gãy xương gò má bằng chỉ thép</v>
          </cell>
          <cell r="H7297" t="str">
            <v>16.0271.1095</v>
          </cell>
        </row>
        <row r="7298">
          <cell r="G7298" t="str">
            <v>Phẫu thuật điều trị gãy xương gò má bằng nẹp vít hợp kim</v>
          </cell>
          <cell r="H7298" t="str">
            <v>16.0272.1095</v>
          </cell>
        </row>
        <row r="7299">
          <cell r="G7299" t="str">
            <v>Phẫu thuật điều trị gãy xương gò má bằng nẹp vít tự tiêu</v>
          </cell>
          <cell r="H7299" t="str">
            <v>16.0273.1095</v>
          </cell>
        </row>
        <row r="7300">
          <cell r="G7300" t="str">
            <v>Cắt bỏ hoại tử tiếp tuyến bỏng sâu dưới 3% diện tích cơ thể ở trẻ em</v>
          </cell>
          <cell r="H7300" t="str">
            <v>11.0022.1102</v>
          </cell>
        </row>
        <row r="7301">
          <cell r="G7301" t="str">
            <v>Cắt bỏ hoại tử tiếp tuyến bỏng sâu dưới 5% diện tích cơ thể ở người lớn</v>
          </cell>
          <cell r="H7301" t="str">
            <v>11.0019.1102</v>
          </cell>
        </row>
        <row r="7302">
          <cell r="G7302" t="str">
            <v>Cắt bỏ hoại tử tiếp tuyến bỏng sâu trên 10% diện tích cơ thể ở người lớn</v>
          </cell>
          <cell r="H7302" t="str">
            <v>11.0017.1103</v>
          </cell>
        </row>
        <row r="7303">
          <cell r="G7303" t="str">
            <v>Cắt bỏ hoại tử tiếp tuyến bỏng sâu từ 3% - 5% diện tích cơ thể ở trẻ em</v>
          </cell>
          <cell r="H7303" t="str">
            <v>11.0021.1104</v>
          </cell>
        </row>
        <row r="7304">
          <cell r="G7304" t="str">
            <v>Cắt bỏ hoại tử tiếp tuyến bỏng sâu trên 5% diện tích cơ thể ở trẻ em</v>
          </cell>
          <cell r="H7304" t="str">
            <v>11.0020.1105</v>
          </cell>
        </row>
        <row r="7305">
          <cell r="G7305" t="str">
            <v>Cắt bỏ hoại tử tiếp tuyến bỏng sâu từ 5% - 10% diện tích cơ thể ở người lớn</v>
          </cell>
          <cell r="H7305" t="str">
            <v>11.0018.1105</v>
          </cell>
        </row>
        <row r="7306">
          <cell r="G7306" t="str">
            <v>Cắt bỏ hoại tử toàn lớp bỏng sâu dưới 1% diện tích cơ thể ở trẻ em</v>
          </cell>
          <cell r="H7306" t="str">
            <v>11.0028.1106</v>
          </cell>
        </row>
        <row r="7307">
          <cell r="G7307" t="str">
            <v>Cắt bỏ hoại tử toàn lớp bỏng sâu dưới 3% diện tích cơ thể ở người lớn</v>
          </cell>
          <cell r="H7307" t="str">
            <v>11.0025.1106</v>
          </cell>
        </row>
        <row r="7308">
          <cell r="G7308" t="str">
            <v>Cắt bỏ hoại tử toàn lớp bỏng sâu trên 5% diện tích cơ thể ở người lớn</v>
          </cell>
          <cell r="H7308" t="str">
            <v>11.0023.1107</v>
          </cell>
        </row>
        <row r="7309">
          <cell r="G7309" t="str">
            <v>Cắt bỏ hoại tử toàn lớp bỏng sâu từ 1% - 3% diện tích cơ thể ở trẻ em</v>
          </cell>
          <cell r="H7309" t="str">
            <v>11.0027.1108</v>
          </cell>
        </row>
        <row r="7310">
          <cell r="G7310" t="str">
            <v>Cắt bỏ hoại tử toàn lớp bỏng sâu trên 3% diện tích cơ thể ở trẻ em</v>
          </cell>
          <cell r="H7310" t="str">
            <v>11.0026.1109</v>
          </cell>
        </row>
        <row r="7311">
          <cell r="G7311" t="str">
            <v>Cắt bỏ hoại tử toàn lớp bỏng sâu từ 3% - 5% diện tích cơ thể ở người lớn</v>
          </cell>
          <cell r="H7311" t="str">
            <v>11.0024.1109</v>
          </cell>
        </row>
        <row r="7312">
          <cell r="G7312" t="str">
            <v>Cắt hoại tử toàn lớp - khâu kín ≥ 1% diện tích cơ thể ở trẻ em</v>
          </cell>
          <cell r="H7312" t="str">
            <v>11.0066.1110</v>
          </cell>
        </row>
        <row r="7313">
          <cell r="G7313" t="str">
            <v>Cắt hoại tử toàn lớp - khâu kín ≥ 3% diện tích cơ thể ở người lớn</v>
          </cell>
          <cell r="H7313" t="str">
            <v>11.0064.1110</v>
          </cell>
        </row>
        <row r="7314">
          <cell r="G7314" t="str">
            <v>Cắt hoại tử toàn lớp - khâu kín dưới 1% diện tích cơ thể ở trẻ em</v>
          </cell>
          <cell r="H7314" t="str">
            <v>11.0067.1111</v>
          </cell>
        </row>
        <row r="7315">
          <cell r="G7315" t="str">
            <v>Cắt hoại tử toàn lớp - khâu kín dưới 3% diện tích cơ thể ở người lớn</v>
          </cell>
          <cell r="H7315" t="str">
            <v>11.0065.1111</v>
          </cell>
        </row>
        <row r="7316">
          <cell r="G7316" t="str">
            <v>Cắt lọc mô hoại tử vết thương mạn tính bằng dao thủy lực</v>
          </cell>
          <cell r="H7316" t="str">
            <v>11.0158.1112</v>
          </cell>
        </row>
        <row r="7317">
          <cell r="G7317" t="str">
            <v>Cắt sẹo ghép da mảnh trung bình</v>
          </cell>
          <cell r="H7317" t="str">
            <v>11.0104.1113</v>
          </cell>
        </row>
        <row r="7318">
          <cell r="G7318" t="str">
            <v>Phẫu thuật chỉnh hình cắt bỏ sẹo xấu do lao các khớp ngoại biên</v>
          </cell>
          <cell r="H7318" t="str">
            <v>04.0037.1114</v>
          </cell>
        </row>
        <row r="7319">
          <cell r="G7319" t="str">
            <v>Phẫu thuật chỉnh hình cắt bỏ sẹo xấu do lao hạch cổ</v>
          </cell>
          <cell r="H7319" t="str">
            <v>04.0035.1114</v>
          </cell>
        </row>
        <row r="7320">
          <cell r="G7320" t="str">
            <v>Phẫu thuật chỉnh hình cắt bỏ sẹo xấu do lao thành ngực</v>
          </cell>
          <cell r="H7320" t="str">
            <v>04.0036.1114</v>
          </cell>
        </row>
        <row r="7321">
          <cell r="G7321" t="str">
            <v>Cắt sẹo khâu kín</v>
          </cell>
          <cell r="H7321" t="str">
            <v>11.0103.1114</v>
          </cell>
        </row>
        <row r="7322">
          <cell r="G7322" t="str">
            <v>Chẩn đoán độ sâu bỏng bằng thiết bị laser doppler</v>
          </cell>
          <cell r="H7322" t="str">
            <v>11.0078.1115</v>
          </cell>
        </row>
        <row r="7323">
          <cell r="G7323" t="str">
            <v>Điều trị bằng oxy cao áp</v>
          </cell>
          <cell r="H7323" t="str">
            <v>01.0156.1116</v>
          </cell>
        </row>
        <row r="7324">
          <cell r="G7324" t="str">
            <v>Điều trị bằng oxy cao áp</v>
          </cell>
          <cell r="H7324" t="str">
            <v>02.0018.1116</v>
          </cell>
        </row>
        <row r="7325">
          <cell r="G7325" t="str">
            <v>Điều trị bằng oxy cao áp</v>
          </cell>
          <cell r="H7325" t="str">
            <v>03.0059.1116</v>
          </cell>
        </row>
        <row r="7326">
          <cell r="G7326" t="str">
            <v>Sử dụng oxy cao áp điều trị người bệnh bỏng</v>
          </cell>
          <cell r="H7326" t="str">
            <v>11.0098.1116</v>
          </cell>
        </row>
        <row r="7327">
          <cell r="G7327" t="str">
            <v>Sử dụng oxy cao áp điều trị vết thương mạn tính</v>
          </cell>
          <cell r="H7327" t="str">
            <v>11.0121.1116</v>
          </cell>
        </row>
        <row r="7328">
          <cell r="G7328" t="str">
            <v>Điều trị bằng oxy cao áp</v>
          </cell>
          <cell r="H7328" t="str">
            <v>17.0025.1116</v>
          </cell>
        </row>
        <row r="7329">
          <cell r="G7329" t="str">
            <v>Ghép da đồng loại ≥ 10% diện tích cơ thể</v>
          </cell>
          <cell r="H7329" t="str">
            <v>11.0055.1118</v>
          </cell>
        </row>
        <row r="7330">
          <cell r="G7330" t="str">
            <v>Ghép da đồng loại dưới 10% diện tích cơ thể</v>
          </cell>
          <cell r="H7330" t="str">
            <v>11.0056.1119</v>
          </cell>
        </row>
        <row r="7331">
          <cell r="G7331" t="str">
            <v>Ghép da tự thân mảnh lớn dưới 3% diện tích cơ thể ở trẻ em</v>
          </cell>
          <cell r="H7331" t="str">
            <v>11.0034.1120</v>
          </cell>
        </row>
        <row r="7332">
          <cell r="G7332" t="str">
            <v>Ghép da tự thân mảnh lớn dưới 5% diện tích cơ thể ở người lớn</v>
          </cell>
          <cell r="H7332" t="str">
            <v>11.0031.1120</v>
          </cell>
        </row>
        <row r="7333">
          <cell r="G7333" t="str">
            <v>Phẫu thuật ghép da mảnh điều trị vết thương mạn tính</v>
          </cell>
          <cell r="H7333" t="str">
            <v>11.0162.1120</v>
          </cell>
        </row>
        <row r="7334">
          <cell r="G7334" t="str">
            <v>Ghép da tự thân mảnh lớn trên 10% diện tích cơ thể ở người lớn</v>
          </cell>
          <cell r="H7334" t="str">
            <v>11.0029.1121</v>
          </cell>
        </row>
        <row r="7335">
          <cell r="G7335" t="str">
            <v>Ghép da tự thân mảnh lớn từ 3% - 5% diện tích cơ thể ở trẻ em</v>
          </cell>
          <cell r="H7335" t="str">
            <v>11.0033.1122</v>
          </cell>
        </row>
        <row r="7336">
          <cell r="G7336" t="str">
            <v>Ghép da tự thân mảnh lớn trên 5% diện tích cơ thể ở trẻ em</v>
          </cell>
          <cell r="H7336" t="str">
            <v>11.0032.1123</v>
          </cell>
        </row>
        <row r="7337">
          <cell r="G7337" t="str">
            <v>Ghép da tự thân mảnh lớn từ 5% - 10% diện tích cơ thể ở người lớn</v>
          </cell>
          <cell r="H7337" t="str">
            <v>11.0030.1123</v>
          </cell>
        </row>
        <row r="7338">
          <cell r="G7338" t="str">
            <v>Ghép da tự thân mảnh siêu nhỏ (micro skin graft) ≥ 10% diện tích cơ thể ở người lớn</v>
          </cell>
          <cell r="H7338" t="str">
            <v>11.0043.1124</v>
          </cell>
        </row>
        <row r="7339">
          <cell r="G7339" t="str">
            <v>Ghép da tự thân mảnh siêu nhỏ (micro skin graft) ≥ 5% diện tích cơ thể ở trẻ em</v>
          </cell>
          <cell r="H7339" t="str">
            <v>11.0045.1124</v>
          </cell>
        </row>
        <row r="7340">
          <cell r="G7340" t="str">
            <v>Ghép da tự thân mảnh siêu nhỏ (micro skin graft) dưới 10% diện tích cơ thể ở người lớn</v>
          </cell>
          <cell r="H7340" t="str">
            <v>11.0044.1125</v>
          </cell>
        </row>
        <row r="7341">
          <cell r="G7341" t="str">
            <v>Ghép da tự thân mảnh siêu nhỏ (micro skin graft) dưới 5% diện tích cơ thể ở trẻ em</v>
          </cell>
          <cell r="H7341" t="str">
            <v>11.0046.1125</v>
          </cell>
        </row>
        <row r="7342">
          <cell r="G7342" t="str">
            <v>Ghép da tự thân mắt lưới (mesh graft) ≥ 10% diện tích cơ thể ở người lớn</v>
          </cell>
          <cell r="H7342" t="str">
            <v>11.0035.1126</v>
          </cell>
        </row>
        <row r="7343">
          <cell r="G7343" t="str">
            <v>Ghép da tự thân mắt lưới (mesh graft) ≥ 5% diện tích cơ thể ở trẻ em</v>
          </cell>
          <cell r="H7343" t="str">
            <v>11.0037.1126</v>
          </cell>
        </row>
        <row r="7344">
          <cell r="G7344" t="str">
            <v>Ghép da tự thân mắt lưới (mesh graft) dưới 10% diện tích cơ thể ở người lớn</v>
          </cell>
          <cell r="H7344" t="str">
            <v>11.0036.1126</v>
          </cell>
        </row>
        <row r="7345">
          <cell r="G7345" t="str">
            <v>Ghép da tự thân mắt lưới (mesh graft) dưới 5% diện tích cơ thể ở trẻ em</v>
          </cell>
          <cell r="H7345" t="str">
            <v>11.0038.1126</v>
          </cell>
        </row>
        <row r="7346">
          <cell r="G7346" t="str">
            <v>Phẫu thuật điều trị vết thương bàn tay bằng ghép da tự thân</v>
          </cell>
          <cell r="H7346" t="str">
            <v>28.0323.1126</v>
          </cell>
        </row>
        <row r="7347">
          <cell r="G7347" t="str">
            <v>Phẫu thuật ghép da tự thân các khuyết phần mềm cẳng tay</v>
          </cell>
          <cell r="H7347" t="str">
            <v>28.0316.1126</v>
          </cell>
        </row>
        <row r="7348">
          <cell r="G7348" t="str">
            <v>Phẫu thuật ghép da tự thân các khuyết phần mềm cánh tay</v>
          </cell>
          <cell r="H7348" t="str">
            <v>28.0315.1126</v>
          </cell>
        </row>
        <row r="7349">
          <cell r="G7349" t="str">
            <v>Phẫu thuật loét tì đè cùng cụt bằng ghép da tự thân</v>
          </cell>
          <cell r="H7349" t="str">
            <v>28.0281.1126</v>
          </cell>
        </row>
        <row r="7350">
          <cell r="G7350" t="str">
            <v>Phẫu thuật tạo hình khuyết da âm hộ bằng ghép da tự thân</v>
          </cell>
          <cell r="H7350" t="str">
            <v>28.0298.1126</v>
          </cell>
        </row>
        <row r="7351">
          <cell r="G7351" t="str">
            <v>Ghép da tự thân phối hợp kiểu hai lớp (sandwich) ≥ 10% diện tích cơ thể ở người lớn</v>
          </cell>
          <cell r="H7351" t="str">
            <v>11.0047.1127</v>
          </cell>
        </row>
        <row r="7352">
          <cell r="G7352" t="str">
            <v>Ghép da tự thân phối hợp kiểu hai lớp (sandwich) ≥ 5% diện tích cơ thể ở trẻ em</v>
          </cell>
          <cell r="H7352" t="str">
            <v>11.0049.1127</v>
          </cell>
        </row>
        <row r="7353">
          <cell r="G7353" t="str">
            <v>Ghép da tự thân phối hợp kiểu hai lớp (sandwich) dưới 10% diện tích cơ thể ở người lớn</v>
          </cell>
          <cell r="H7353" t="str">
            <v>11.0048.1127</v>
          </cell>
        </row>
        <row r="7354">
          <cell r="G7354" t="str">
            <v>Ghép da tự thân phối hợp kiểu hai lớp (sandwich) dưới 5% diện tích cơ thể ở trẻ em</v>
          </cell>
          <cell r="H7354" t="str">
            <v>11.0050.1127</v>
          </cell>
        </row>
        <row r="7355">
          <cell r="G7355" t="str">
            <v>Ghép da tự thân tem thư (post stam graft) ≥ 10% diện tích cơ thể ở người lớn</v>
          </cell>
          <cell r="H7355" t="str">
            <v>11.0039.1128</v>
          </cell>
        </row>
        <row r="7356">
          <cell r="G7356" t="str">
            <v>Ghép da tự thân tem thư (post stam graft) ≥ 5% diện tích cơ thể ở trẻ em</v>
          </cell>
          <cell r="H7356" t="str">
            <v>11.0041.1129</v>
          </cell>
        </row>
        <row r="7357">
          <cell r="G7357" t="str">
            <v>Ghép da tự thân tem thư (post stam graft) dưới 10% diện tích cơ thể ở người lớn</v>
          </cell>
          <cell r="H7357" t="str">
            <v>11.0040.1129</v>
          </cell>
        </row>
        <row r="7358">
          <cell r="G7358" t="str">
            <v>Ghép da tự thân tem thư (post stam graft) dưới 5% diện tích cơ thể ở trẻ em</v>
          </cell>
          <cell r="H7358" t="str">
            <v>11.0042.1130</v>
          </cell>
        </row>
        <row r="7359">
          <cell r="G7359" t="str">
            <v>Ghép da tự thân xen kẽ (molem-jackson) ≥ 10% diện tích cơ thể ở người lớn</v>
          </cell>
          <cell r="H7359" t="str">
            <v>11.0051.1131</v>
          </cell>
        </row>
        <row r="7360">
          <cell r="G7360" t="str">
            <v>Ghép da tự thân xen kẽ (molem-jackson) ≥ 5% diện tích cơ thể ở trẻ em</v>
          </cell>
          <cell r="H7360" t="str">
            <v>11.0053.1132</v>
          </cell>
        </row>
        <row r="7361">
          <cell r="G7361" t="str">
            <v>Ghép da tự thân xen kẽ (molem-jackson) dưới 10% diện tích cơ thể ở người lớn</v>
          </cell>
          <cell r="H7361" t="str">
            <v>11.0052.1132</v>
          </cell>
        </row>
        <row r="7362">
          <cell r="G7362" t="str">
            <v>Ghép da tự thân xen kẽ (molem-jackson) dưới 5% diện tích cơ thể ở trẻ em</v>
          </cell>
          <cell r="H7362" t="str">
            <v>11.0054.1132</v>
          </cell>
        </row>
        <row r="7363">
          <cell r="G7363" t="str">
            <v>Ghép màng nuôi cấy tế bào các loại điều trị vết thương, vết bỏng</v>
          </cell>
          <cell r="H7363" t="str">
            <v>11.0058.1133</v>
          </cell>
        </row>
        <row r="7364">
          <cell r="G7364" t="str">
            <v>Ghép màng nuôi cấy tế bào các loại trong điều trị vết thương mạn tính</v>
          </cell>
          <cell r="H7364" t="str">
            <v>11.0119.1133</v>
          </cell>
        </row>
        <row r="7365">
          <cell r="G7365" t="str">
            <v>Ghép xương, mỡ và các vật liệu khác điều trị sẹo bỏng</v>
          </cell>
          <cell r="H7365" t="str">
            <v>03.2988.1134</v>
          </cell>
        </row>
        <row r="7366">
          <cell r="G7366" t="str">
            <v>Phẫu thuật hút mỡ và bơm mỡ tự thân điều trị teo da</v>
          </cell>
          <cell r="H7366" t="str">
            <v>03.2955.1134</v>
          </cell>
        </row>
        <row r="7367">
          <cell r="G7367" t="str">
            <v>Kỹ thuật ghép khối mỡ tự thân điều trị vết thương mạn tính</v>
          </cell>
          <cell r="H7367" t="str">
            <v>11.0168.1134</v>
          </cell>
        </row>
        <row r="7368">
          <cell r="G7368" t="str">
            <v>Ghép mỡ tự thân coleman</v>
          </cell>
          <cell r="H7368" t="str">
            <v>28.0235.1134</v>
          </cell>
        </row>
        <row r="7369">
          <cell r="G7369" t="str">
            <v>Ghép mỡ tự thân coleman điều trị lõm mắt</v>
          </cell>
          <cell r="H7369" t="str">
            <v>28.0496.1134</v>
          </cell>
        </row>
        <row r="7370">
          <cell r="G7370" t="str">
            <v>Ghép mỡ tự thân coleman vùng trán</v>
          </cell>
          <cell r="H7370" t="str">
            <v>28.0495.1134</v>
          </cell>
        </row>
        <row r="7371">
          <cell r="G7371" t="str">
            <v>Phẫu thuật cấy mỡ bàn tay</v>
          </cell>
          <cell r="H7371" t="str">
            <v>28.0467.1134</v>
          </cell>
        </row>
        <row r="7372">
          <cell r="G7372" t="str">
            <v>Phẫu thuật cấy mỡ làm đầy vùng mặt</v>
          </cell>
          <cell r="H7372" t="str">
            <v>28.0466.1134</v>
          </cell>
        </row>
        <row r="7373">
          <cell r="G7373" t="str">
            <v>Phẫu thuật cấy mỡ vùng mông</v>
          </cell>
          <cell r="H7373" t="str">
            <v>28.0468.1134</v>
          </cell>
        </row>
        <row r="7374">
          <cell r="G7374" t="str">
            <v>Phẫu thuật ghép mỡ trung bì tự thân điều trị lõm mắt</v>
          </cell>
          <cell r="H7374" t="str">
            <v>28.0069.1134</v>
          </cell>
        </row>
        <row r="7375">
          <cell r="G7375" t="str">
            <v>Phẫu thuật ghép mỡ trung bì vùng trán</v>
          </cell>
          <cell r="H7375" t="str">
            <v>28.0025.1134</v>
          </cell>
        </row>
        <row r="7376">
          <cell r="G7376" t="str">
            <v>Phẫu thuật ghép mỡ tự thân coleman điều trị lõm mắt</v>
          </cell>
          <cell r="H7376" t="str">
            <v>28.0068.1134</v>
          </cell>
        </row>
        <row r="7377">
          <cell r="G7377" t="str">
            <v>Phẫu thuật ghép mỡ tự thân coleman vùng trán</v>
          </cell>
          <cell r="H7377" t="str">
            <v>28.0030.1134</v>
          </cell>
        </row>
        <row r="7378">
          <cell r="G7378" t="str">
            <v>Phẫu thuật tạo hình thiểu sản bẩm sinh nửa mặt bằng ghép mỡ coleman</v>
          </cell>
          <cell r="H7378" t="str">
            <v>28.0194.1134</v>
          </cell>
        </row>
        <row r="7379">
          <cell r="G7379" t="str">
            <v>Phẫu thuật tạo hình thiểu sản bẩm sinh toàn bộ mặt bằng ghép mỡ coleman</v>
          </cell>
          <cell r="H7379" t="str">
            <v>28.0196.1134</v>
          </cell>
        </row>
        <row r="7380">
          <cell r="G7380" t="str">
            <v>Tạo hình thiểu sản bẩm sinh nửa mặt bằng ghép mỡ coleman</v>
          </cell>
          <cell r="H7380" t="str">
            <v>28.0499.1134</v>
          </cell>
        </row>
        <row r="7381">
          <cell r="G7381" t="str">
            <v>Tạo hình thiểu sản bẩm sinh toàn bộ mặt bằng ghép mỡ coleman</v>
          </cell>
          <cell r="H7381" t="str">
            <v>28.0500.1134</v>
          </cell>
        </row>
        <row r="7382">
          <cell r="G7382" t="str">
            <v>Phẫu thuật đặt túi giãn da các cỡ điều trị sẹo bỏng</v>
          </cell>
          <cell r="H7382" t="str">
            <v>03.2983.1135</v>
          </cell>
        </row>
        <row r="7383">
          <cell r="G7383" t="str">
            <v>Kỹ thuật đặt túi giãn da điều trị sẹo bỏng</v>
          </cell>
          <cell r="H7383" t="str">
            <v>11.0106.1135</v>
          </cell>
        </row>
        <row r="7384">
          <cell r="G7384" t="str">
            <v>Phẫu thuật cắt sẹo, lấy bỏ túi giãn da, tạo hình ổ khuyết</v>
          </cell>
          <cell r="H7384" t="str">
            <v>11.0107.1135</v>
          </cell>
        </row>
        <row r="7385">
          <cell r="G7385" t="str">
            <v>Phẫu thuật đặt túi giãn da cho tạo hình tháp mũi</v>
          </cell>
          <cell r="H7385" t="str">
            <v>28.0104.1135</v>
          </cell>
        </row>
        <row r="7386">
          <cell r="G7386" t="str">
            <v>Phẫu thuật đặt túi giãn da vùng da đầu</v>
          </cell>
          <cell r="H7386" t="str">
            <v>28.0021.1135</v>
          </cell>
        </row>
        <row r="7387">
          <cell r="G7387" t="str">
            <v>Phẫu thuật điều trị sẹo bỏng vú bằng kỹ thuật giãn da</v>
          </cell>
          <cell r="H7387" t="str">
            <v>28.0259.1135</v>
          </cell>
        </row>
        <row r="7388">
          <cell r="G7388" t="str">
            <v>Phẫu thuật giãn da cấp tính vùng da đầu</v>
          </cell>
          <cell r="H7388" t="str">
            <v>28.0024.1135</v>
          </cell>
        </row>
        <row r="7389">
          <cell r="G7389" t="str">
            <v>Phẫu thuật Tạo hình khuyết phần mềm thành ngực, bụng bằng vạt giãn da</v>
          </cell>
          <cell r="H7389" t="str">
            <v>28.0273.1135</v>
          </cell>
        </row>
        <row r="7390">
          <cell r="G7390" t="str">
            <v>Phẫu thuật tạo tạo vạt giãn cho tạo hình tháp mũi</v>
          </cell>
          <cell r="H7390" t="str">
            <v>28.0105.1135</v>
          </cell>
        </row>
        <row r="7391">
          <cell r="G7391" t="str">
            <v>Phẫu thuật tạo vạt giãn da vùng da đầu</v>
          </cell>
          <cell r="H7391" t="str">
            <v>28.0023.1135</v>
          </cell>
        </row>
        <row r="7392">
          <cell r="G7392" t="str">
            <v>Phẫu thuật tái tạo tổn khuyết da bằng vạt có cuống</v>
          </cell>
          <cell r="H7392" t="str">
            <v>03.2952.1136</v>
          </cell>
        </row>
        <row r="7393">
          <cell r="G7393" t="str">
            <v>Phẫu thuật tạo hình mi mắt toàn bộ</v>
          </cell>
          <cell r="H7393" t="str">
            <v>03.2919.1136</v>
          </cell>
        </row>
        <row r="7394">
          <cell r="G7394" t="str">
            <v>Phẫu thuật tạo hình từng phần vành tai</v>
          </cell>
          <cell r="H7394" t="str">
            <v>03.2932.1136</v>
          </cell>
        </row>
        <row r="7395">
          <cell r="G7395" t="str">
            <v>Phẫu thuật tạo hình vành tai kết hợp các bộ phận xung quanh</v>
          </cell>
          <cell r="H7395" t="str">
            <v>03.2933.1136</v>
          </cell>
        </row>
        <row r="7396">
          <cell r="G7396" t="str">
            <v>Kỹ thuật sử dụng vạt da nhánh xuyên có cuống mạch liền điều trị vết thương mạn tính</v>
          </cell>
          <cell r="H7396" t="str">
            <v>11.0164.1136</v>
          </cell>
        </row>
        <row r="7397">
          <cell r="G7397" t="str">
            <v>Kỹ thuật sử dụng vạt da nhánh xuyên động mạch mông trên điều trị loét cùng cụt</v>
          </cell>
          <cell r="H7397" t="str">
            <v>11.0165.1136</v>
          </cell>
        </row>
        <row r="7398">
          <cell r="G7398" t="str">
            <v>Kỹ thuật tạo vạt da có cuống mạch liền điều trị sẹo bỏng</v>
          </cell>
          <cell r="H7398" t="str">
            <v>11.0109.1136</v>
          </cell>
        </row>
        <row r="7399">
          <cell r="G7399" t="str">
            <v>Kỹ thuật tạo vạt da có cuống mạch liền điều trị vết thương mạn tính</v>
          </cell>
          <cell r="H7399" t="str">
            <v>11.0166.1136</v>
          </cell>
        </row>
        <row r="7400">
          <cell r="G7400" t="str">
            <v>Kỹ thuật tạo vạt da nhánh xuyên cuống liền che phủ tổn khuyết</v>
          </cell>
          <cell r="H7400" t="str">
            <v>11.0154.1136</v>
          </cell>
        </row>
        <row r="7401">
          <cell r="G7401" t="str">
            <v>Phẫu thuật điều trị hoại tử mô do tia xạ bằng vạt có cuống mạch nuôi</v>
          </cell>
          <cell r="H7401" t="str">
            <v>28.0209.1136</v>
          </cell>
        </row>
        <row r="7402">
          <cell r="G7402" t="str">
            <v>Phẫu thuật điều trị loét sạ trị vùng ngực bằng vạt da cơ có cuống mạch</v>
          </cell>
          <cell r="H7402" t="str">
            <v>28.0246.1136</v>
          </cell>
        </row>
        <row r="7403">
          <cell r="G7403" t="str">
            <v>Phẫu thuật điều trị loét sạ trị vùng ngực bằng vạt da cơ có cuống mạch</v>
          </cell>
          <cell r="H7403" t="str">
            <v>28.0247.1136</v>
          </cell>
        </row>
        <row r="7404">
          <cell r="G7404" t="str">
            <v>Phẫu thuật điều trị loét sạ trị vùng ngưc bằng vạt da mạch xuyên vùng kế cận</v>
          </cell>
          <cell r="H7404" t="str">
            <v>28.0248.1136</v>
          </cell>
        </row>
        <row r="7405">
          <cell r="G7405" t="str">
            <v>Phẫu thuật diều trị sẹo bỏng vú bằng vạt da cơ có cuống mạch</v>
          </cell>
          <cell r="H7405" t="str">
            <v>28.0258.1136</v>
          </cell>
        </row>
        <row r="7406">
          <cell r="G7406" t="str">
            <v>Phẫu thuật điều trị ung thư da vú bằng vạt da cơ có cuống mạch nuôi</v>
          </cell>
          <cell r="H7406" t="str">
            <v>28.0262.1136</v>
          </cell>
        </row>
        <row r="7407">
          <cell r="G7407" t="str">
            <v>Phẫu thuật điều trị ung thư da vú bằng vạt da tại chỗ</v>
          </cell>
          <cell r="H7407" t="str">
            <v>28.0261.1136</v>
          </cell>
        </row>
        <row r="7408">
          <cell r="G7408" t="str">
            <v>Phẫu thuật loét tì đè cùng cụt bằng vạt da cơ có cuống mạch</v>
          </cell>
          <cell r="H7408" t="str">
            <v>28.0282.1136</v>
          </cell>
        </row>
        <row r="7409">
          <cell r="G7409" t="str">
            <v>Phẫu thuật loét tì đè mấu chuyển bằng vạt da cơ có cuống mạch</v>
          </cell>
          <cell r="H7409" t="str">
            <v>28.0284.1136</v>
          </cell>
        </row>
        <row r="7410">
          <cell r="G7410" t="str">
            <v>Phẫu thuật loét tì đè ụ ngồi bằng vạt da cơ có cuống mạch</v>
          </cell>
          <cell r="H7410" t="str">
            <v>28.0283.1136</v>
          </cell>
        </row>
        <row r="7411">
          <cell r="G7411" t="str">
            <v>Phẫu thuật tái tạo vú sau ung thư bằng vạt da cơ có cuống mạch</v>
          </cell>
          <cell r="H7411" t="str">
            <v>28.0241.1136</v>
          </cell>
        </row>
        <row r="7412">
          <cell r="G7412" t="str">
            <v>Phẫu thuật tạo hình bìu bằng vạt da có cuống mạch</v>
          </cell>
          <cell r="H7412" t="str">
            <v>28.0294.1136</v>
          </cell>
        </row>
        <row r="7413">
          <cell r="G7413" t="str">
            <v>Phẫu thuật tạo hình dị dạng dái tai bằng vạt tại chỗ</v>
          </cell>
          <cell r="H7413" t="str">
            <v>28.0155.1136</v>
          </cell>
        </row>
        <row r="7414">
          <cell r="G7414" t="str">
            <v>Phẫu thuật tạo hình khuyết ¼ vành tai bằng vạt tại chỗ</v>
          </cell>
          <cell r="H7414" t="str">
            <v>28.0143.1136</v>
          </cell>
        </row>
        <row r="7415">
          <cell r="G7415" t="str">
            <v>Phẫu thuật tạo hình khuyết 1/2 vành tai bằng vạt tại chỗ</v>
          </cell>
          <cell r="H7415" t="str">
            <v>28.0142.1136</v>
          </cell>
        </row>
        <row r="7416">
          <cell r="G7416" t="str">
            <v>Phẫu thuật tạo hình khuyết 1/3 vành tai bằng vạt tại chỗ</v>
          </cell>
          <cell r="H7416" t="str">
            <v>28.0141.1136</v>
          </cell>
        </row>
        <row r="7417">
          <cell r="G7417" t="str">
            <v>Phẫu thuật Tạo hình khuyết phần mềm thành ngực bụng bằng vạt da lân cận</v>
          </cell>
          <cell r="H7417" t="str">
            <v>28.0271.1136</v>
          </cell>
        </row>
        <row r="7418">
          <cell r="G7418" t="str">
            <v>Phẫu thuật tạo hình vết thương khuyết da dương vật bằng vạt da tại chỗ</v>
          </cell>
          <cell r="H7418" t="str">
            <v>28.0286.1136</v>
          </cell>
        </row>
        <row r="7419">
          <cell r="G7419" t="str">
            <v>Phẫu thuật tạo vạt da lân cận che phủ các khuyết da đầu</v>
          </cell>
          <cell r="H7419" t="str">
            <v>28.0017.1136</v>
          </cell>
        </row>
        <row r="7420">
          <cell r="G7420" t="str">
            <v>Phẫu thuật tạo vạt da lân cận cho vết thương khuyết da mi</v>
          </cell>
          <cell r="H7420" t="str">
            <v>28.0039.1136</v>
          </cell>
        </row>
        <row r="7421">
          <cell r="G7421" t="str">
            <v>Phẫu thuật tạo vạt da tại chỗ cho vết thương khuyết da mi</v>
          </cell>
          <cell r="H7421" t="str">
            <v>28.0038.1136</v>
          </cell>
        </row>
        <row r="7422">
          <cell r="G7422" t="str">
            <v>Phẫu thuật tạo vạt da tại chỗ cho vết thương khuyết toàn bộ mi dưới</v>
          </cell>
          <cell r="H7422" t="str">
            <v>28.0042.1136</v>
          </cell>
        </row>
        <row r="7423">
          <cell r="G7423" t="str">
            <v>Phẫu thuật vết thương khuyết da niêm mạc vùng âm hộ âm đạo bằng vạt da tại chỗ</v>
          </cell>
          <cell r="H7423" t="str">
            <v>28.0295.1136</v>
          </cell>
        </row>
        <row r="7424">
          <cell r="G7424" t="str">
            <v>Tái tạo toàn bộ mi và cùng đồ bằng vạt có cuống mạch</v>
          </cell>
          <cell r="H7424" t="str">
            <v>28.0076.1136</v>
          </cell>
        </row>
        <row r="7425">
          <cell r="G7425" t="str">
            <v>Tạo hình khuyết da đầu bằng vạt da tại chỗ</v>
          </cell>
          <cell r="H7425" t="str">
            <v>28.0016.1136</v>
          </cell>
        </row>
        <row r="7426">
          <cell r="G7426" t="str">
            <v>Phẫu thuật tái tạo tổn khuyết da bằng vạt tại chỗ</v>
          </cell>
          <cell r="H7426" t="str">
            <v>03.2953.1137</v>
          </cell>
        </row>
        <row r="7427">
          <cell r="G7427" t="str">
            <v>Kỹ thuật tạo vạt da chữ Z điều trị sẹo bỏng</v>
          </cell>
          <cell r="H7427" t="str">
            <v>11.0111.1137</v>
          </cell>
        </row>
        <row r="7428">
          <cell r="G7428" t="str">
            <v>Kỹ thuật tạo vạt da tại chỗ điều trị sẹo bỏng</v>
          </cell>
          <cell r="H7428" t="str">
            <v>11.0115.1137</v>
          </cell>
        </row>
        <row r="7429">
          <cell r="G7429" t="str">
            <v>Kỹ thuật tạo vạt da V-Y điều trị sẹo bỏng</v>
          </cell>
          <cell r="H7429" t="str">
            <v>11.0112.1137</v>
          </cell>
        </row>
        <row r="7430">
          <cell r="G7430" t="str">
            <v>Phẫu thuật chuyển vạt da kiểu Ý điều trị bỏng sâu</v>
          </cell>
          <cell r="H7430" t="str">
            <v>11.0069.1137</v>
          </cell>
        </row>
        <row r="7431">
          <cell r="G7431" t="str">
            <v>Phẫu thuật chuyển vạt da tại chỗ điều trị bỏng sâu</v>
          </cell>
          <cell r="H7431" t="str">
            <v>11.0068.1137</v>
          </cell>
        </row>
        <row r="7432">
          <cell r="G7432" t="str">
            <v>Phẫu thuật chuyển vạt da tại chỗ điều trị vết thương mạn tính</v>
          </cell>
          <cell r="H7432" t="str">
            <v>11.0160.1137</v>
          </cell>
        </row>
        <row r="7433">
          <cell r="G7433" t="str">
            <v>Sử dụng vạt 5 cánh (five flap) trong điều trị sẹo bỏng</v>
          </cell>
          <cell r="H7433" t="str">
            <v>11.0113.1137</v>
          </cell>
        </row>
        <row r="7434">
          <cell r="G7434" t="str">
            <v>Phẫu thuật tạo hình khuyết da âm hộ bằng vạt có cuống</v>
          </cell>
          <cell r="H7434" t="str">
            <v>28.0297.1137</v>
          </cell>
        </row>
        <row r="7435">
          <cell r="G7435" t="str">
            <v>Kỹ thuật tiêm huyết tương giàu tiểu cầu điều trị vết thương mạn tính</v>
          </cell>
          <cell r="H7435" t="str">
            <v>11.0169.1138</v>
          </cell>
        </row>
        <row r="7436">
          <cell r="G7436" t="str">
            <v>Kỹ thuật vi phẫu nối bạch mạch - tĩnh mạch điều trị phù do tắc bạch mạch</v>
          </cell>
          <cell r="H7436" t="str">
            <v>11.0152.1139</v>
          </cell>
        </row>
        <row r="7437">
          <cell r="G7437" t="str">
            <v>Lấy bỏ sụn viêm hoại tử trong bỏng vành tai</v>
          </cell>
          <cell r="H7437" t="str">
            <v>11.0071.1140</v>
          </cell>
        </row>
        <row r="7438">
          <cell r="G7438" t="str">
            <v>Kỹ thuật tạo vạt da “siêu mỏng” chẩm cổ lưng có nối mạch vi phẫu điều trị sẹo vùng cổ-mặt</v>
          </cell>
          <cell r="H7438" t="str">
            <v>11.0110.1141</v>
          </cell>
        </row>
        <row r="7439">
          <cell r="G7439" t="str">
            <v>Kỹ thuật tạo vạt da có nối mạch dưới kính hiển vi phẫu thuật điều trị bỏng</v>
          </cell>
          <cell r="H7439" t="str">
            <v>11.0108.1141</v>
          </cell>
        </row>
        <row r="7440">
          <cell r="G7440" t="str">
            <v>Kỹ thuật tạo vạt da có nối mạch dưới kính hiển vi phẫu thuật điều trị sẹo</v>
          </cell>
          <cell r="H7440" t="str">
            <v>11.0153.1141</v>
          </cell>
        </row>
        <row r="7441">
          <cell r="G7441" t="str">
            <v>Kỹ thuật tạo vạt da có nối mạch dưới kính hiển vi phẫu thuật điều trị vết thương mạn tính</v>
          </cell>
          <cell r="H7441" t="str">
            <v>11.0163.1141</v>
          </cell>
        </row>
        <row r="7442">
          <cell r="G7442" t="str">
            <v>Phẫu thuật chuyển vạt da phức tạp có nối mạch vi phẫu điều trị bỏng sâu</v>
          </cell>
          <cell r="H7442" t="str">
            <v>11.0070.1141</v>
          </cell>
        </row>
        <row r="7443">
          <cell r="G7443" t="str">
            <v>Quy trình kỹ thuật tạo vạt da DIEP điều trị bỏng</v>
          </cell>
          <cell r="H7443" t="str">
            <v>11.0114.1141</v>
          </cell>
        </row>
        <row r="7444">
          <cell r="G7444" t="str">
            <v>Cắt sẹo ghép da dày toàn lớp kiểu wolf- krause</v>
          </cell>
          <cell r="H7444" t="str">
            <v>11.0105.1142</v>
          </cell>
        </row>
        <row r="7445">
          <cell r="G7445" t="str">
            <v>Phẫu thuật ghép da dày tự thân kiểu wolf- krause ≥ 1% diện tích cơ thể ở trẻ em điều trị bỏng sâu</v>
          </cell>
          <cell r="H7445" t="str">
            <v>11.0062.1142</v>
          </cell>
        </row>
        <row r="7446">
          <cell r="G7446" t="str">
            <v>Phẫu thuật ghép da dày tự thân kiểu wolf- krause ≥ 3% diện tích cơ thể ở người lớn điều trị bỏng sâu</v>
          </cell>
          <cell r="H7446" t="str">
            <v>11.0060.1142</v>
          </cell>
        </row>
        <row r="7447">
          <cell r="G7447" t="str">
            <v>Phẫu thuật ghép da dày tự thân kiểu wolf- krause dưới 1% diện tích cơ thể ở trẻ em điều trị bỏng sâu</v>
          </cell>
          <cell r="H7447" t="str">
            <v>11.0063.1142</v>
          </cell>
        </row>
        <row r="7448">
          <cell r="G7448" t="str">
            <v>Phẫu thuật ghép da dày tự thân kiểu wolf- krause dưới 3% diện tích cơ thể ở người lớn điều trị bỏng sâu</v>
          </cell>
          <cell r="H7448" t="str">
            <v>11.0061.1142</v>
          </cell>
        </row>
        <row r="7449">
          <cell r="G7449" t="str">
            <v>Phẫu thuật khoan đục xương, lấy bỏ xương chết trong điều trị bỏng sâu</v>
          </cell>
          <cell r="H7449" t="str">
            <v>11.0075.1143</v>
          </cell>
        </row>
        <row r="7450">
          <cell r="G7450" t="str">
            <v>Phẫu thuật khoan, đục xương sọ trong điều trị bỏng sâu có tổn thương xương sọ</v>
          </cell>
          <cell r="H7450" t="str">
            <v>11.0076.1143</v>
          </cell>
        </row>
        <row r="7451">
          <cell r="G7451" t="str">
            <v>Cắt lọc hoại tử ổ loét vết thương mạn tính</v>
          </cell>
          <cell r="H7451" t="str">
            <v>11.0159.1144</v>
          </cell>
        </row>
        <row r="7452">
          <cell r="G7452" t="str">
            <v>Phẫu thuật cắt đáy ổ loét mạn tính, khâu kín</v>
          </cell>
          <cell r="H7452" t="str">
            <v>11.0161.1144</v>
          </cell>
        </row>
        <row r="7453">
          <cell r="G7453" t="str">
            <v>Nạo xương viêm trên người bệnh đái tháo đường</v>
          </cell>
          <cell r="H7453" t="str">
            <v>07.0219.1144</v>
          </cell>
        </row>
        <row r="7454">
          <cell r="G7454" t="str">
            <v>Tháo khớp ngón chân trên người bệnh đái tháo đường</v>
          </cell>
          <cell r="H7454" t="str">
            <v>07.0220.1144</v>
          </cell>
        </row>
        <row r="7455">
          <cell r="G7455" t="str">
            <v>Sử dụng giường khí hóa lỏng điều trị người bệnh bỏng nặng</v>
          </cell>
          <cell r="H7455" t="str">
            <v>11.0095.1145</v>
          </cell>
        </row>
        <row r="7456">
          <cell r="G7456" t="str">
            <v>Tắm điều trị người bệnh bỏng</v>
          </cell>
          <cell r="H7456" t="str">
            <v>11.0097.2035</v>
          </cell>
        </row>
        <row r="7457">
          <cell r="G7457" t="str">
            <v>Tắm điều trị người bệnh hồi sức, cấp cứu bỏng</v>
          </cell>
          <cell r="H7457" t="str">
            <v>11.0137.1146</v>
          </cell>
        </row>
        <row r="7458">
          <cell r="G7458" t="str">
            <v>Thay băng điều trị vết bỏng dưới 10% diện tích cơ thể ở người lớn</v>
          </cell>
          <cell r="H7458" t="str">
            <v>11.0005.2043</v>
          </cell>
        </row>
        <row r="7459">
          <cell r="G7459" t="str">
            <v>Thay băng điều trị vết bỏng dưới 10% diện tích cơ thể ở trẻ em</v>
          </cell>
          <cell r="H7459" t="str">
            <v>11.0010.2043</v>
          </cell>
        </row>
        <row r="7460">
          <cell r="G7460" t="str">
            <v>Thay băng điều trị vết bỏng dưới 10% diện tích cơ thể ở người lớn</v>
          </cell>
          <cell r="H7460" t="str">
            <v>11.0005.1148</v>
          </cell>
        </row>
        <row r="7461">
          <cell r="G7461" t="str">
            <v>Thay băng điều trị vết bỏng dưới 10% diện tích cơ thể ở trẻ em</v>
          </cell>
          <cell r="H7461" t="str">
            <v>11.0010.1148</v>
          </cell>
        </row>
        <row r="7462">
          <cell r="G7462" t="str">
            <v>Cắt lọc, loại bỏ dị vật vảy da, vảy tiết dưới 20% diện tích cơ thể</v>
          </cell>
          <cell r="H7462" t="str">
            <v>03.3025.1149</v>
          </cell>
        </row>
        <row r="7463">
          <cell r="G7463" t="str">
            <v>Thay băng điều trị vết bỏng từ 10% - 19% diện tích cơ thể ở người lớn</v>
          </cell>
          <cell r="H7463" t="str">
            <v>11.0004.1149</v>
          </cell>
        </row>
        <row r="7464">
          <cell r="G7464" t="str">
            <v>Thay băng điều trị vết bỏng từ 10% - 19% diện tích cơ thể ở trẻ em</v>
          </cell>
          <cell r="H7464" t="str">
            <v>11.0009.1149</v>
          </cell>
        </row>
        <row r="7465">
          <cell r="G7465" t="str">
            <v>Cắt lọc, loại bỏ dị vật vảy da, vảy tiết trên 20% diện tích cơ thể</v>
          </cell>
          <cell r="H7465" t="str">
            <v>03.3026.1150</v>
          </cell>
        </row>
        <row r="7466">
          <cell r="G7466" t="str">
            <v>Thay băng điều trị vết bỏng từ 20% - 39% diện tích cơ thể ở người lớn</v>
          </cell>
          <cell r="H7466" t="str">
            <v>11.0003.1150</v>
          </cell>
        </row>
        <row r="7467">
          <cell r="G7467" t="str">
            <v>Thay băng điều trị vết bỏng từ 20% - 39% diện tích cơ thể ở trẻ em</v>
          </cell>
          <cell r="H7467" t="str">
            <v>11.0008.1150</v>
          </cell>
        </row>
        <row r="7468">
          <cell r="G7468" t="str">
            <v>Thay băng điều trị vết bỏng từ 40 % - 60% diện tích cơ thể ở trẻ em</v>
          </cell>
          <cell r="H7468" t="str">
            <v>11.0007.1151</v>
          </cell>
        </row>
        <row r="7469">
          <cell r="G7469" t="str">
            <v>Thay băng điều trị vết bỏng từ 40% - 60% diện tích cơ thể ở người lớn</v>
          </cell>
          <cell r="H7469" t="str">
            <v>11.0002.1151</v>
          </cell>
        </row>
        <row r="7470">
          <cell r="G7470" t="str">
            <v>Thay băng điều trị vết bỏng trên 60% diện tích cơ thể ở người lớn</v>
          </cell>
          <cell r="H7470" t="str">
            <v>11.0001.1152</v>
          </cell>
        </row>
        <row r="7471">
          <cell r="G7471" t="str">
            <v>Thay băng điều trị vết bỏng trên 60% diện tích cơ thể ở trẻ em</v>
          </cell>
          <cell r="H7471" t="str">
            <v>11.0006.1152</v>
          </cell>
        </row>
        <row r="7472">
          <cell r="G7472" t="str">
            <v>Phẫu thuật cắt cuống da Ý</v>
          </cell>
          <cell r="H7472" t="str">
            <v>11.0142.1154</v>
          </cell>
        </row>
        <row r="7473">
          <cell r="G7473" t="str">
            <v>Kỹ thuật ghép hỗn dịch tế bào tự thân trong điều trị vết thương mạn tính</v>
          </cell>
          <cell r="H7473" t="str">
            <v>11.0170.1158</v>
          </cell>
        </row>
        <row r="7474">
          <cell r="G7474" t="str">
            <v>Rạch hoại tử bỏng giải thoát chèn ép</v>
          </cell>
          <cell r="H7474" t="str">
            <v>11.0015.1158</v>
          </cell>
        </row>
        <row r="7475">
          <cell r="G7475" t="str">
            <v>Ghép da dị loại điều trị vết thương bỏng</v>
          </cell>
          <cell r="H7475" t="str">
            <v>11.0057.1159</v>
          </cell>
        </row>
        <row r="7476">
          <cell r="G7476" t="str">
            <v>Ghép vật liệu thay thế da điều trị vết thương, vết bỏng</v>
          </cell>
          <cell r="H7476" t="str">
            <v>11.0136.1159</v>
          </cell>
        </row>
        <row r="7477">
          <cell r="G7477" t="str">
            <v>Hút áp lực âm (VAC) liên tục trong 48h điều trị vết thương, vết bỏng</v>
          </cell>
          <cell r="H7477" t="str">
            <v>11.0101.1159</v>
          </cell>
        </row>
        <row r="7478">
          <cell r="G7478" t="str">
            <v>Hút áp lực âm (VAC) trong 48h điều trị vết thương mạn tính</v>
          </cell>
          <cell r="H7478" t="str">
            <v>11.0118.1159</v>
          </cell>
        </row>
        <row r="7479">
          <cell r="G7479" t="str">
            <v>Khâu cầm máu, thắt mạch máu để cấp cứu chảy máu trong bỏng sâu</v>
          </cell>
          <cell r="H7479" t="str">
            <v>11.0016.1160</v>
          </cell>
        </row>
        <row r="7480">
          <cell r="G7480" t="str">
            <v>Bơm hóa chất bàng quang điều trị ung thư bàng quang</v>
          </cell>
          <cell r="H7480" t="str">
            <v>12.0443.1161</v>
          </cell>
        </row>
        <row r="7481">
          <cell r="G7481" t="str">
            <v>Đặt kim, ống radium, cesium, 1ridium vào cơ thể người bệnh</v>
          </cell>
          <cell r="H7481" t="str">
            <v>03.2824.1162</v>
          </cell>
        </row>
        <row r="7482">
          <cell r="G7482" t="str">
            <v>Xạ trị bằng máy Cobalt</v>
          </cell>
          <cell r="H7482" t="str">
            <v>03.2800.1163</v>
          </cell>
        </row>
        <row r="7483">
          <cell r="G7483" t="str">
            <v>Xạ trị bằng máy Rx</v>
          </cell>
          <cell r="H7483" t="str">
            <v>03.2779.1163</v>
          </cell>
        </row>
        <row r="7484">
          <cell r="G7484" t="str">
            <v>Xạ trị bằng máy Cobalt</v>
          </cell>
          <cell r="H7484" t="str">
            <v>12.0353.1163</v>
          </cell>
        </row>
        <row r="7485">
          <cell r="G7485" t="str">
            <v>Xạ trị bằng máy Rx</v>
          </cell>
          <cell r="H7485" t="str">
            <v>12.0346.1163</v>
          </cell>
        </row>
        <row r="7486">
          <cell r="G7486" t="str">
            <v>Đổ khuôn đúc chì che chắn các cơ quan quan trọng trong trường chiếu xạ</v>
          </cell>
          <cell r="H7486" t="str">
            <v>03.2821.1164</v>
          </cell>
        </row>
        <row r="7487">
          <cell r="G7487" t="str">
            <v>Đổ khuôn chì trong xạ trị</v>
          </cell>
          <cell r="H7487" t="str">
            <v>12.0378.1164</v>
          </cell>
        </row>
        <row r="7488">
          <cell r="G7488" t="str">
            <v xml:space="preserve">Bơm truyền hóa chất liên tục </v>
          </cell>
          <cell r="H7488" t="str">
            <v>03.2789.1165</v>
          </cell>
        </row>
        <row r="7489">
          <cell r="G7489" t="str">
            <v>Hóa trị liên tục bằng máy</v>
          </cell>
          <cell r="H7489" t="str">
            <v>12.0366.1165</v>
          </cell>
        </row>
        <row r="7490">
          <cell r="G7490" t="str">
            <v>Làm mặt nạ cố định đầu người bệnh</v>
          </cell>
          <cell r="H7490" t="str">
            <v>03.2822.1166</v>
          </cell>
        </row>
        <row r="7491">
          <cell r="G7491" t="str">
            <v>Làm mặt nạ cố định đầu</v>
          </cell>
          <cell r="H7491" t="str">
            <v>12.0380.1166</v>
          </cell>
        </row>
        <row r="7492">
          <cell r="G7492" t="str">
            <v>Mô phỏng cho điều trị xạ trị</v>
          </cell>
          <cell r="H7492" t="str">
            <v>03.2825.1167</v>
          </cell>
        </row>
        <row r="7493">
          <cell r="G7493" t="str">
            <v>Mô phỏng và lập kế hoạch cho xạ trị áp sát</v>
          </cell>
          <cell r="H7493" t="str">
            <v>12.0444.1167</v>
          </cell>
        </row>
        <row r="7494">
          <cell r="G7494" t="str">
            <v>Mô phỏng và lập kế hoạch cho xạ trị ngoài</v>
          </cell>
          <cell r="H7494" t="str">
            <v>12.0383.1167</v>
          </cell>
        </row>
        <row r="7495">
          <cell r="G7495" t="str">
            <v>Mô phỏng và lập kế hoạch cho xạ trị trong</v>
          </cell>
          <cell r="H7495" t="str">
            <v>12.0384.1167</v>
          </cell>
        </row>
        <row r="7496">
          <cell r="G7496" t="str">
            <v>Điều trị thải độc bằng phương pháp tăng cường bài niệu</v>
          </cell>
          <cell r="H7496" t="str">
            <v>01.0364.1169</v>
          </cell>
        </row>
        <row r="7497">
          <cell r="G7497" t="str">
            <v>Sử dụng thuốc giải độc trong ngộ độc cấp (chưa kể tiền thuốc)</v>
          </cell>
          <cell r="H7497" t="str">
            <v>01.0380.1169</v>
          </cell>
        </row>
        <row r="7498">
          <cell r="G7498" t="str">
            <v>Truyền hóa chất tĩnh mạch</v>
          </cell>
          <cell r="H7498" t="str">
            <v>03.2793.1169</v>
          </cell>
        </row>
        <row r="7499">
          <cell r="G7499" t="str">
            <v>Truyền hóa chất tĩnh mạch</v>
          </cell>
          <cell r="H7499" t="str">
            <v>12.0368.1169</v>
          </cell>
        </row>
        <row r="7500">
          <cell r="G7500" t="str">
            <v>Truyền hóa chất tĩnh mạch</v>
          </cell>
          <cell r="H7500" t="str">
            <v>03.2793.2040</v>
          </cell>
        </row>
        <row r="7501">
          <cell r="G7501" t="str">
            <v>Truyền hóa chất tĩnh mạch</v>
          </cell>
          <cell r="H7501" t="str">
            <v>12.0368.2040</v>
          </cell>
        </row>
        <row r="7502">
          <cell r="G7502" t="str">
            <v>Truyền hóa động mạch</v>
          </cell>
          <cell r="H7502" t="str">
            <v>03.2792.1170</v>
          </cell>
        </row>
        <row r="7503">
          <cell r="G7503" t="str">
            <v>Truyền hóa chất động mạch</v>
          </cell>
          <cell r="H7503" t="str">
            <v>12.0367.1170</v>
          </cell>
        </row>
        <row r="7504">
          <cell r="G7504" t="str">
            <v>Truyền hóa chất màng phổi</v>
          </cell>
          <cell r="H7504" t="str">
            <v>03.2791.1171</v>
          </cell>
        </row>
        <row r="7505">
          <cell r="G7505" t="str">
            <v>Truyền hóa chất vào ổ bụng</v>
          </cell>
          <cell r="H7505" t="str">
            <v>03.2790.1171</v>
          </cell>
        </row>
        <row r="7506">
          <cell r="G7506" t="str">
            <v>Tiêm hóa chất vào màng bụng điều trị ung thư</v>
          </cell>
          <cell r="H7506" t="str">
            <v>12.0373.1171</v>
          </cell>
        </row>
        <row r="7507">
          <cell r="G7507" t="str">
            <v>Truyền hóa chất khoang màng bụng</v>
          </cell>
          <cell r="H7507" t="str">
            <v>12.0369.1171</v>
          </cell>
        </row>
        <row r="7508">
          <cell r="G7508" t="str">
            <v>Truyền hóa chất khoang màng phổi</v>
          </cell>
          <cell r="H7508" t="str">
            <v>12.0370.1171</v>
          </cell>
        </row>
        <row r="7509">
          <cell r="G7509" t="str">
            <v>Truyền hóa chất nội tủy</v>
          </cell>
          <cell r="H7509" t="str">
            <v>12.0371.1172</v>
          </cell>
        </row>
        <row r="7510">
          <cell r="G7510" t="str">
            <v>Xạ trị bằng Cyber Knife</v>
          </cell>
          <cell r="H7510" t="str">
            <v>12.0343.1173</v>
          </cell>
        </row>
        <row r="7511">
          <cell r="G7511" t="str">
            <v>Điều trị các u sọ não bằng dao gamma</v>
          </cell>
          <cell r="H7511" t="str">
            <v>03.2459.1174</v>
          </cell>
        </row>
        <row r="7512">
          <cell r="G7512" t="str">
            <v>Điều trị các khối u sọ não và một số bệnh lý thần kinh sọ não bằng dao Gamma</v>
          </cell>
          <cell r="H7512" t="str">
            <v>12.0017.1174</v>
          </cell>
        </row>
        <row r="7513">
          <cell r="G7513" t="str">
            <v>Điều trị đau dây thần kinh số V nguyên phát bằng dao gamma quay</v>
          </cell>
          <cell r="H7513" t="str">
            <v>12.0400.1174</v>
          </cell>
        </row>
        <row r="7514">
          <cell r="G7514" t="str">
            <v>Xạ phẫu bằng dao gamma quay</v>
          </cell>
          <cell r="H7514" t="str">
            <v>12.0435.1174</v>
          </cell>
        </row>
        <row r="7515">
          <cell r="G7515" t="str">
            <v>Xạ phẫu di căn não bằng dao gamma quay</v>
          </cell>
          <cell r="H7515" t="str">
            <v>12.0437.1174</v>
          </cell>
        </row>
        <row r="7516">
          <cell r="G7516" t="str">
            <v>Xạ phẫu dị dạng mạch máu não bằng dao gamma quay</v>
          </cell>
          <cell r="H7516" t="str">
            <v>12.0397.1174</v>
          </cell>
        </row>
        <row r="7517">
          <cell r="G7517" t="str">
            <v>Xạ phẫu u dây thần kinh sọ não bằng dao gamma quay</v>
          </cell>
          <cell r="H7517" t="str">
            <v>12.0399.1174</v>
          </cell>
        </row>
        <row r="7518">
          <cell r="G7518" t="str">
            <v>Xạ phẫu u hậu nhãn cầu bằng dao gamma quay</v>
          </cell>
          <cell r="H7518" t="str">
            <v>12.0396.1174</v>
          </cell>
        </row>
        <row r="7519">
          <cell r="G7519" t="str">
            <v>Xạ phẫu u màng não bằng dao gamma quay</v>
          </cell>
          <cell r="H7519" t="str">
            <v>12.0389.1174</v>
          </cell>
        </row>
        <row r="7520">
          <cell r="G7520" t="str">
            <v>Xạ phẫu u màng não thất bằng dao gamma quay</v>
          </cell>
          <cell r="H7520" t="str">
            <v>12.0390.1174</v>
          </cell>
        </row>
        <row r="7521">
          <cell r="G7521" t="str">
            <v>Xạ phẫu u máu thể hang bằng dao gamma quay</v>
          </cell>
          <cell r="H7521" t="str">
            <v>12.0436.1174</v>
          </cell>
        </row>
        <row r="7522">
          <cell r="G7522" t="str">
            <v>Xạ phẫu u não bằng dao gamma quay</v>
          </cell>
          <cell r="H7522" t="str">
            <v>12.0388.1174</v>
          </cell>
        </row>
        <row r="7523">
          <cell r="G7523" t="str">
            <v>Xạ phẫu u nguyên bào mạch máu nội sọ bằng dao gamma quay</v>
          </cell>
          <cell r="H7523" t="str">
            <v>12.0398.1174</v>
          </cell>
        </row>
        <row r="7524">
          <cell r="G7524" t="str">
            <v>Xạ phẫu u sọ hầu bằng dao gamma quay</v>
          </cell>
          <cell r="H7524" t="str">
            <v>12.0395.1174</v>
          </cell>
        </row>
        <row r="7525">
          <cell r="G7525" t="str">
            <v>Xạ phẫu u thần kinh khứu giác bằng dao gamma quay</v>
          </cell>
          <cell r="H7525" t="str">
            <v>12.0401.1174</v>
          </cell>
        </row>
        <row r="7526">
          <cell r="G7526" t="str">
            <v>Xạ phẫu u thân não bằng dao gamma quay</v>
          </cell>
          <cell r="H7526" t="str">
            <v>12.0391.1174</v>
          </cell>
        </row>
        <row r="7527">
          <cell r="G7527" t="str">
            <v>Xạ phẫu u tiểu não bằng dao gamma quay</v>
          </cell>
          <cell r="H7527" t="str">
            <v>12.0392.1174</v>
          </cell>
        </row>
        <row r="7528">
          <cell r="G7528" t="str">
            <v>Xạ phẫu u tuyến tùng bằng dao gamma quay</v>
          </cell>
          <cell r="H7528" t="str">
            <v>12.0394.1174</v>
          </cell>
        </row>
        <row r="7529">
          <cell r="G7529" t="str">
            <v>Xạ phẫu u tuyến yên bằng dao gamma quay</v>
          </cell>
          <cell r="H7529" t="str">
            <v>12.0393.1174</v>
          </cell>
        </row>
        <row r="7530">
          <cell r="G7530" t="str">
            <v>Xạ trị bằng Gamma Knife</v>
          </cell>
          <cell r="H7530" t="str">
            <v>12.0341.1174</v>
          </cell>
        </row>
        <row r="7531">
          <cell r="G7531" t="str">
            <v>Xạ trị bằng X Knife</v>
          </cell>
          <cell r="H7531" t="str">
            <v>12.0342.1175</v>
          </cell>
        </row>
        <row r="7532">
          <cell r="G7532" t="str">
            <v>Xạ trị bằng máy gia tốc có điều biến liều</v>
          </cell>
          <cell r="H7532" t="str">
            <v>12.0345.1176</v>
          </cell>
        </row>
        <row r="7533">
          <cell r="G7533" t="str">
            <v>Xạ trị bằng máy gia tốc</v>
          </cell>
          <cell r="H7533" t="str">
            <v>03.2772.1177</v>
          </cell>
        </row>
        <row r="7534">
          <cell r="G7534" t="str">
            <v>Xạ trị bằng máy gia tốc</v>
          </cell>
          <cell r="H7534" t="str">
            <v>12.0344.1177</v>
          </cell>
        </row>
        <row r="7535">
          <cell r="G7535" t="str">
            <v>Xạ trị gia tốc toàn não</v>
          </cell>
          <cell r="H7535" t="str">
            <v>12.0438.1177</v>
          </cell>
        </row>
        <row r="7536">
          <cell r="G7536" t="str">
            <v>Xạ trị gia tốc toàn não - tủy</v>
          </cell>
          <cell r="H7536" t="str">
            <v>12.0439.1177</v>
          </cell>
        </row>
        <row r="7537">
          <cell r="G7537" t="str">
            <v>Điều trị ung thư bằng nguồn áp sát</v>
          </cell>
          <cell r="H7537" t="str">
            <v>03.2777.1178</v>
          </cell>
        </row>
        <row r="7538">
          <cell r="G7538" t="str">
            <v>Xạ trị áp sát xuất liều cao</v>
          </cell>
          <cell r="H7538" t="str">
            <v>12.0349.1178</v>
          </cell>
        </row>
        <row r="7539">
          <cell r="G7539" t="str">
            <v>Xạ trị bằng nguồn áp sát</v>
          </cell>
          <cell r="H7539" t="str">
            <v>12.0350.1178</v>
          </cell>
        </row>
        <row r="7540">
          <cell r="G7540" t="str">
            <v>Điều trị ung thư bằng nguồn áp sát</v>
          </cell>
          <cell r="H7540" t="str">
            <v>03.2777.1179</v>
          </cell>
        </row>
        <row r="7541">
          <cell r="G7541" t="str">
            <v>Xạ trị áp sát liều cao</v>
          </cell>
          <cell r="H7541" t="str">
            <v>03.2782.1179</v>
          </cell>
        </row>
        <row r="7542">
          <cell r="G7542" t="str">
            <v>Xạ trị áp sát xuất liều cao</v>
          </cell>
          <cell r="H7542" t="str">
            <v>12.0349.1179</v>
          </cell>
        </row>
        <row r="7543">
          <cell r="G7543" t="str">
            <v>Xạ trị bằng nguồn áp sát</v>
          </cell>
          <cell r="H7543" t="str">
            <v>12.0350.1179</v>
          </cell>
        </row>
        <row r="7544">
          <cell r="G7544" t="str">
            <v>Điều trị ung thư bằng nguồn áp sát</v>
          </cell>
          <cell r="H7544" t="str">
            <v>03.2777.1180</v>
          </cell>
        </row>
        <row r="7545">
          <cell r="G7545" t="str">
            <v>Xạ trị áp sát liều thấp</v>
          </cell>
          <cell r="H7545" t="str">
            <v>03.2781.1180</v>
          </cell>
        </row>
        <row r="7546">
          <cell r="G7546" t="str">
            <v>Xạ trị bằng máy P32</v>
          </cell>
          <cell r="H7546" t="str">
            <v>03.2780.1180</v>
          </cell>
        </row>
        <row r="7547">
          <cell r="G7547" t="str">
            <v>Xạ trị áp sát xuất liều thấp</v>
          </cell>
          <cell r="H7547" t="str">
            <v>12.0348.1180</v>
          </cell>
        </row>
        <row r="7548">
          <cell r="G7548" t="str">
            <v>Xạ trị bằng nguồn áp sát</v>
          </cell>
          <cell r="H7548" t="str">
            <v>12.0350.1180</v>
          </cell>
        </row>
        <row r="7549">
          <cell r="G7549" t="str">
            <v>Xạ trị áp sát bằng stent phóng xạ</v>
          </cell>
          <cell r="H7549" t="str">
            <v>19.0412.1180</v>
          </cell>
        </row>
        <row r="7550">
          <cell r="G7550" t="str">
            <v>Xạ trị áp sát bằng tấm áp phóng xạ</v>
          </cell>
          <cell r="H7550" t="str">
            <v>19.0411.1180</v>
          </cell>
        </row>
        <row r="7551">
          <cell r="G7551" t="str">
            <v>Cắt ung thư biểu mô vùng mặt + tạo hình vạt da, đóng khuyết da bằng phẫu thuật tạo hình thẩm mỹ đường kính từ 5 cm trở lên</v>
          </cell>
          <cell r="H7551" t="str">
            <v>03.2737.1181</v>
          </cell>
        </row>
        <row r="7552">
          <cell r="G7552" t="str">
            <v>Cắt ung thư da có vá da rộng đường kính dưới 5 cm</v>
          </cell>
          <cell r="H7552" t="str">
            <v>03.2447.1181</v>
          </cell>
        </row>
        <row r="7553">
          <cell r="G7553" t="str">
            <v>Cắt ung thư da có vá da rộng đường kính trên 5 cm</v>
          </cell>
          <cell r="H7553" t="str">
            <v>03.2448.1181</v>
          </cell>
        </row>
        <row r="7554">
          <cell r="G7554" t="str">
            <v>Cắt ung thư da vùng hàm mặt và tạo hình bằng vạt tại chỗ</v>
          </cell>
          <cell r="H7554" t="str">
            <v>03.2524.1181</v>
          </cell>
        </row>
        <row r="7555">
          <cell r="G7555" t="str">
            <v>Cắt ung thư vùng hàm mặt có nạo vét hạch dưới hàm và hạch cổ</v>
          </cell>
          <cell r="H7555" t="str">
            <v>03.2529.1181</v>
          </cell>
        </row>
        <row r="7556">
          <cell r="G7556" t="str">
            <v>Cắt ung thư vùng hàm mặt có nạo vét hạch dưới hàm, hạch cổ và tạo hình bằng vạt tại chỗ</v>
          </cell>
          <cell r="H7556" t="str">
            <v>03.2527.1181</v>
          </cell>
        </row>
        <row r="7557">
          <cell r="G7557" t="str">
            <v>Cắt ung thư vùng hàm mặt có nạo vét hạch dưới hàm, hạch cổ và tạo hình bằng vạt từ xa</v>
          </cell>
          <cell r="H7557" t="str">
            <v>03.2528.1181</v>
          </cell>
        </row>
        <row r="7558">
          <cell r="G7558" t="str">
            <v>Cắt ung thư da vùng hàm mặt và tạo hình bằng vạt tại chỗ</v>
          </cell>
          <cell r="H7558" t="str">
            <v>12.0063.1181</v>
          </cell>
        </row>
        <row r="7559">
          <cell r="G7559" t="str">
            <v>Cắt ung thư vòm khẩu cái, tạo hình</v>
          </cell>
          <cell r="H7559" t="str">
            <v>12.0067.1181</v>
          </cell>
        </row>
        <row r="7560">
          <cell r="G7560" t="str">
            <v>Cắt ung thư vùng hàm mặt có nạo vét hạch dưới hàm và hạch cổ</v>
          </cell>
          <cell r="H7560" t="str">
            <v>12.0048.1181</v>
          </cell>
        </row>
        <row r="7561">
          <cell r="G7561" t="str">
            <v>Cắt ung thư vùng hàm mặt có nạo vét hạch dưới hàm, hạch cổ và tạo hình bằng vạt tại chỗ</v>
          </cell>
          <cell r="H7561" t="str">
            <v>12.0049.1181</v>
          </cell>
        </row>
        <row r="7562">
          <cell r="G7562" t="str">
            <v>Cắt ung thư vùng hàm mặt có nạo vét hạch dưới hàm, hạch cổ và tạo hình bằng vạt từ xa</v>
          </cell>
          <cell r="H7562" t="str">
            <v>12.0050.1181</v>
          </cell>
        </row>
        <row r="7563">
          <cell r="G7563" t="str">
            <v>Cắt ung thư lưỡi - sàn miệng, nạo vét hạch và tạo hình bằng vạt từ xa</v>
          </cell>
          <cell r="H7563" t="str">
            <v>03.2557.1182</v>
          </cell>
        </row>
        <row r="7564">
          <cell r="G7564" t="str">
            <v>Cắt chậu sàn miệng, tạo hình và vét hạch cổ</v>
          </cell>
          <cell r="H7564" t="str">
            <v>12.0066.1182</v>
          </cell>
        </row>
        <row r="7565">
          <cell r="G7565" t="str">
            <v>Cắt ung thư lưỡi - sàn miệng, nạo vét hạch và tạo hình bằng vạt từ xa</v>
          </cell>
          <cell r="H7565" t="str">
            <v>12.0139.1182</v>
          </cell>
        </row>
        <row r="7566">
          <cell r="G7566" t="str">
            <v>Cắt ung thư lưỡi, nạo vét hạch và tạo hình bằng vạt từ xa</v>
          </cell>
          <cell r="H7566" t="str">
            <v>12.0140.1182</v>
          </cell>
        </row>
        <row r="7567">
          <cell r="G7567" t="str">
            <v>Cắt u máu, u bạch huyết trong lồng ngực đường kính trên 10 cm</v>
          </cell>
          <cell r="H7567" t="str">
            <v>12.0193.1183</v>
          </cell>
        </row>
        <row r="7568">
          <cell r="G7568" t="str">
            <v>Cắt từ 3 tạng trở lên trong điều trị ung thư tiêu hóa</v>
          </cell>
          <cell r="H7568" t="str">
            <v>03.2659.1184</v>
          </cell>
        </row>
        <row r="7569">
          <cell r="G7569" t="str">
            <v>Cắt bỏ tạng trong tiểu khung, từ 2 tạng trở lên</v>
          </cell>
          <cell r="H7569" t="str">
            <v>12.0298.1184</v>
          </cell>
        </row>
        <row r="7570">
          <cell r="G7570" t="str">
            <v>Cắt từ 3 tạng trở lên trong điều trị ung thư tiêu hóa</v>
          </cell>
          <cell r="H7570" t="str">
            <v>12.0214.1184</v>
          </cell>
        </row>
        <row r="7571">
          <cell r="G7571" t="str">
            <v>Tháo khớp vai do ung thư chi trên</v>
          </cell>
          <cell r="H7571" t="str">
            <v>03.2743.1185</v>
          </cell>
        </row>
        <row r="7572">
          <cell r="G7572" t="str">
            <v>Tháo khớp vai do ung thư đầu trên xương cánh tay</v>
          </cell>
          <cell r="H7572" t="str">
            <v>12.0330.1185</v>
          </cell>
        </row>
        <row r="7573">
          <cell r="G7573" t="str">
            <v>Tháo khớp xương bả vai do ung thư</v>
          </cell>
          <cell r="H7573" t="str">
            <v>12.0446.1185</v>
          </cell>
        </row>
        <row r="7574">
          <cell r="G7574" t="str">
            <v>Phẫu thuật cắt xương bả vai và phần mềm</v>
          </cell>
          <cell r="H7574" t="str">
            <v>12.0447.1186</v>
          </cell>
        </row>
        <row r="7575">
          <cell r="G7575" t="str">
            <v>Phẫu thuật đặt Port động/tĩnh mạch để tiêm truyền hóa chất điều trị ung thư</v>
          </cell>
          <cell r="H7575" t="str">
            <v>03.3219.1187</v>
          </cell>
        </row>
        <row r="7576">
          <cell r="G7576" t="str">
            <v>Đặt buồng tiêm truyền dưới da</v>
          </cell>
          <cell r="H7576" t="str">
            <v>12.0448.1187</v>
          </cell>
        </row>
        <row r="7577">
          <cell r="G7577" t="str">
            <v>Cắt bỏ khối u màn hầu</v>
          </cell>
          <cell r="H7577" t="str">
            <v>12.0142.1189</v>
          </cell>
        </row>
        <row r="7578">
          <cell r="G7578" t="str">
            <v>Cắt khối u khẩu cái</v>
          </cell>
          <cell r="H7578" t="str">
            <v>12.0141.1189</v>
          </cell>
        </row>
        <row r="7579">
          <cell r="G7579" t="str">
            <v>Cắt nang thừng tinh hai bên</v>
          </cell>
          <cell r="H7579" t="str">
            <v>12.0264.1189</v>
          </cell>
        </row>
        <row r="7580">
          <cell r="G7580" t="str">
            <v>Cắt u lưỡi lành tính</v>
          </cell>
          <cell r="H7580" t="str">
            <v>12.0135.1189</v>
          </cell>
        </row>
        <row r="7581">
          <cell r="G7581" t="str">
            <v>Cắt u máu/u bạch mạch dưới da đường kính từ 5 - 10 cm</v>
          </cell>
          <cell r="H7581" t="str">
            <v>12.0314.1189</v>
          </cell>
        </row>
        <row r="7582">
          <cell r="G7582" t="str">
            <v>Cắt ung thư niêm mạc miệng và tạo hình bằng ghép da hoặc niêm mạc</v>
          </cell>
          <cell r="H7582" t="str">
            <v>12.0054.1189</v>
          </cell>
        </row>
        <row r="7583">
          <cell r="G7583" t="str">
            <v>Cắt ung thư niêm mạc miệng và tạo hình bằng vạt tại chỗ</v>
          </cell>
          <cell r="H7583" t="str">
            <v>12.0053.1189</v>
          </cell>
        </row>
        <row r="7584">
          <cell r="G7584" t="str">
            <v>Cắt ung thư phần mềm chi trên hoặc chi dưới đường kính bằng và trên 5 cm</v>
          </cell>
          <cell r="H7584" t="str">
            <v>12.0318.1189</v>
          </cell>
        </row>
        <row r="7585">
          <cell r="G7585" t="str">
            <v>Phẫu thuật vét hạch nách</v>
          </cell>
          <cell r="H7585" t="str">
            <v>12.0194.1189</v>
          </cell>
        </row>
        <row r="7586">
          <cell r="G7586" t="str">
            <v>Tháo khớp cổ chân do ung thư</v>
          </cell>
          <cell r="H7586" t="str">
            <v>12.0332.1189</v>
          </cell>
        </row>
        <row r="7587">
          <cell r="G7587" t="str">
            <v>Tháo nửa bàn chân trước do ung thư</v>
          </cell>
          <cell r="H7587" t="str">
            <v>12.0331.1189</v>
          </cell>
        </row>
        <row r="7588">
          <cell r="G7588" t="str">
            <v>Cắt các u lành tuyến giáp</v>
          </cell>
          <cell r="H7588" t="str">
            <v>12.0011.1190</v>
          </cell>
        </row>
        <row r="7589">
          <cell r="G7589" t="str">
            <v>Cắt nang thừng tinh một bên</v>
          </cell>
          <cell r="H7589" t="str">
            <v>12.0263.1190</v>
          </cell>
        </row>
        <row r="7590">
          <cell r="G7590" t="str">
            <v>Cắt u bao gân</v>
          </cell>
          <cell r="H7590" t="str">
            <v>12.0321.1190</v>
          </cell>
        </row>
        <row r="7591">
          <cell r="G7591" t="str">
            <v>Cắt u lành phần mềm đường kính dưới 10 cm</v>
          </cell>
          <cell r="H7591" t="str">
            <v>12.0320.1190</v>
          </cell>
        </row>
        <row r="7592">
          <cell r="G7592" t="str">
            <v>Cắt u lành phần mềm đường kính trên 10 cm</v>
          </cell>
          <cell r="H7592" t="str">
            <v>12.0319.1190</v>
          </cell>
        </row>
        <row r="7593">
          <cell r="G7593" t="str">
            <v>Cắt u máu khu trú, đường kính dưới 5 cm</v>
          </cell>
          <cell r="H7593" t="str">
            <v>12.0313.1190</v>
          </cell>
        </row>
        <row r="7594">
          <cell r="G7594" t="str">
            <v>Cắt ung thư phần mềm chi trên hoặc chi dưới đường kính dưới 5 cm</v>
          </cell>
          <cell r="H7594" t="str">
            <v>12.0317.1190</v>
          </cell>
        </row>
        <row r="7595">
          <cell r="G7595" t="str">
            <v>Cắt u nang bao hoạt dịch (cổ tay, khoeo chân, cổ chân)</v>
          </cell>
          <cell r="H7595" t="str">
            <v>12.0322.1191</v>
          </cell>
        </row>
        <row r="7596">
          <cell r="G7596" t="str">
            <v>Cắt u sùi đầu miệng sáo</v>
          </cell>
          <cell r="H7596" t="str">
            <v>12.0261.1191</v>
          </cell>
        </row>
        <row r="7597">
          <cell r="G7597" t="str">
            <v>Điều trị đích trong ung thư</v>
          </cell>
          <cell r="H7597" t="str">
            <v>12.0377.1192</v>
          </cell>
        </row>
        <row r="7598">
          <cell r="G7598" t="str">
            <v>Xạ trị bằng các đồng vị phóng xạ</v>
          </cell>
          <cell r="H7598" t="str">
            <v>12.0351.1192</v>
          </cell>
        </row>
        <row r="7599">
          <cell r="G7599" t="str">
            <v>Nút động mạch để điều trị u máu và các u khác ở vùng đầu và hàm mặt</v>
          </cell>
          <cell r="H7599" t="str">
            <v>12.0001.1193</v>
          </cell>
        </row>
        <row r="7600">
          <cell r="G7600" t="str">
            <v>Nội soi niệu quản ngược dòng bằng ống soi mềm tán sỏi thận bằng laser</v>
          </cell>
          <cell r="H7600" t="str">
            <v>27.0355.1196</v>
          </cell>
        </row>
        <row r="7601">
          <cell r="G7601" t="str">
            <v>Nội soi vá rò bàng quang - âm đạo</v>
          </cell>
          <cell r="H7601" t="str">
            <v>27.0393.1196</v>
          </cell>
        </row>
        <row r="7602">
          <cell r="G7602" t="str">
            <v>Nội soi xẻ cổ bàng quang điều trị xơ cứng cổ bàng quang</v>
          </cell>
          <cell r="H7602" t="str">
            <v>27.0389.1196</v>
          </cell>
        </row>
        <row r="7603">
          <cell r="G7603" t="str">
            <v>Nội soi xẻ lỗ niệu quản lấy sỏi</v>
          </cell>
          <cell r="H7603" t="str">
            <v>27.0372.1196</v>
          </cell>
        </row>
        <row r="7604">
          <cell r="G7604" t="str">
            <v>Phẫu thuật nội soi bóc, sinh thiết hạch trung thất</v>
          </cell>
          <cell r="H7604" t="str">
            <v>27.0092.1196</v>
          </cell>
        </row>
        <row r="7605">
          <cell r="G7605" t="str">
            <v>Phẫu thuật nội soi cầm máu sau mổ</v>
          </cell>
          <cell r="H7605" t="str">
            <v>27.0330.1196</v>
          </cell>
        </row>
        <row r="7606">
          <cell r="G7606" t="str">
            <v>Phẫu thuật nội soi cắt chỏm nang gan</v>
          </cell>
          <cell r="H7606" t="str">
            <v>27.0260.1196</v>
          </cell>
        </row>
        <row r="7607">
          <cell r="G7607" t="str">
            <v>Phẫu thuật nội soi cắt hoạt mạc viêm khớp khuỷu</v>
          </cell>
          <cell r="H7607" t="str">
            <v>27.0451.1196</v>
          </cell>
        </row>
        <row r="7608">
          <cell r="G7608" t="str">
            <v>Phẫu thuật nội soi cắt khối chửa ngoài tử cung</v>
          </cell>
          <cell r="H7608" t="str">
            <v>27.0414.1196</v>
          </cell>
        </row>
        <row r="7609">
          <cell r="G7609" t="str">
            <v>Phẫu thuật nội soi cắt lọc tụy hoại tử</v>
          </cell>
          <cell r="H7609" t="str">
            <v>27.0294.1196</v>
          </cell>
        </row>
        <row r="7610">
          <cell r="G7610" t="str">
            <v>Phẫu thuật nội soi cắt nang gan</v>
          </cell>
          <cell r="H7610" t="str">
            <v>27.0261.1196</v>
          </cell>
        </row>
        <row r="7611">
          <cell r="G7611" t="str">
            <v>Phẫu thuật nội soi cắt u họat dịch cổ tay</v>
          </cell>
          <cell r="H7611" t="str">
            <v>27.0456.1196</v>
          </cell>
        </row>
        <row r="7612">
          <cell r="G7612" t="str">
            <v>Phẫu thuật nội soi cố định dạ dày</v>
          </cell>
          <cell r="H7612" t="str">
            <v>27.0140.1196</v>
          </cell>
        </row>
        <row r="7613">
          <cell r="G7613" t="str">
            <v>Phẫu thuật nội soi dẫn lưu áp - xe gan</v>
          </cell>
          <cell r="H7613" t="str">
            <v>27.0263.1196</v>
          </cell>
        </row>
        <row r="7614">
          <cell r="G7614" t="str">
            <v>Phẫu thuật nội soi dẫn lưu áp xe tồn dư</v>
          </cell>
          <cell r="H7614" t="str">
            <v>27.0331.1196</v>
          </cell>
        </row>
        <row r="7615">
          <cell r="G7615" t="str">
            <v>Phẫu thuật nội soi dẫn lưu áp xe tụy</v>
          </cell>
          <cell r="H7615" t="str">
            <v>27.0295.1196</v>
          </cell>
        </row>
        <row r="7616">
          <cell r="G7616" t="str">
            <v>Phẫu thuật nội soi dẫn lưu nang tụy</v>
          </cell>
          <cell r="H7616" t="str">
            <v>27.0297.1196</v>
          </cell>
        </row>
        <row r="7617">
          <cell r="G7617" t="str">
            <v>Phẫu thuật nội soi đặt lưới nhân tạo trong ổ bụng</v>
          </cell>
          <cell r="H7617" t="str">
            <v>27.0315.1196</v>
          </cell>
        </row>
        <row r="7618">
          <cell r="G7618" t="str">
            <v>Phẫu thuật nội soi đặt tấm lưới nhân tạo đường vào hoàn toàn trước phúc mạc (TEP)</v>
          </cell>
          <cell r="H7618" t="str">
            <v>27.0313.1196</v>
          </cell>
        </row>
        <row r="7619">
          <cell r="G7619" t="str">
            <v>Phẫu thuật nội soi đặt tấm lưới nhân tạo trước phúc mạc đường vào qua ổ bụng (TAPP)</v>
          </cell>
          <cell r="H7619" t="str">
            <v>27.0314.1196</v>
          </cell>
        </row>
        <row r="7620">
          <cell r="G7620" t="str">
            <v>Phẫu thuật nội soi điều trị viêm mỏm trên lồi cầu ngoài</v>
          </cell>
          <cell r="H7620" t="str">
            <v>27.0454.1196</v>
          </cell>
        </row>
        <row r="7621">
          <cell r="G7621" t="str">
            <v>Phẫu thuật nội soi GEU thể huyết tụ thành nang</v>
          </cell>
          <cell r="H7621" t="str">
            <v>27.0418.1196</v>
          </cell>
        </row>
        <row r="7622">
          <cell r="G7622" t="str">
            <v>Phẫu thuật nội soi giải phóng ống cổ tay</v>
          </cell>
          <cell r="H7622" t="str">
            <v>27.0455.1196</v>
          </cell>
        </row>
        <row r="7623">
          <cell r="G7623" t="str">
            <v>Phẫu thuật nội soi hạ tinh hoàn ẩn</v>
          </cell>
          <cell r="H7623" t="str">
            <v>27.0404.1196</v>
          </cell>
        </row>
        <row r="7624">
          <cell r="G7624" t="str">
            <v>Phẫu thuật nội soi khâu cầm máu lách</v>
          </cell>
          <cell r="H7624" t="str">
            <v>27.0300.1196</v>
          </cell>
        </row>
        <row r="7625">
          <cell r="G7625" t="str">
            <v>Phẫu thuật nội soi khâu cơ hoành</v>
          </cell>
          <cell r="H7625" t="str">
            <v>27.0316.1196</v>
          </cell>
        </row>
        <row r="7626">
          <cell r="G7626" t="str">
            <v>Phẫu thuật nội soi khâu mạc treo</v>
          </cell>
          <cell r="H7626" t="str">
            <v>27.0307.1196</v>
          </cell>
        </row>
        <row r="7627">
          <cell r="G7627" t="str">
            <v>Phẫu thuật nội soi khâu thủng cơ hoành</v>
          </cell>
          <cell r="H7627" t="str">
            <v>27.0328.1196</v>
          </cell>
        </row>
        <row r="7628">
          <cell r="G7628" t="str">
            <v>Phẫu thuật nội soi khâu thủng tá tràng</v>
          </cell>
          <cell r="H7628" t="str">
            <v>27.0166.1196</v>
          </cell>
        </row>
        <row r="7629">
          <cell r="G7629" t="str">
            <v>Phẫu thuật nội soi khâu vết thương ruột non</v>
          </cell>
          <cell r="H7629" t="str">
            <v>27.0173.1196</v>
          </cell>
        </row>
        <row r="7630">
          <cell r="G7630" t="str">
            <v>Phẫu thuật nội soi khâu vết thương tá tràng</v>
          </cell>
          <cell r="H7630" t="str">
            <v>27.0167.1196</v>
          </cell>
        </row>
        <row r="7631">
          <cell r="G7631" t="str">
            <v>Phẫu thuật nội soi làm hậu môn nhân tạo</v>
          </cell>
          <cell r="H7631" t="str">
            <v>27.0212.1196</v>
          </cell>
        </row>
        <row r="7632">
          <cell r="G7632" t="str">
            <v>Phẫu thuật nội soi mở túi mật ra da</v>
          </cell>
          <cell r="H7632" t="str">
            <v>27.0274.1196</v>
          </cell>
        </row>
        <row r="7633">
          <cell r="G7633" t="str">
            <v>Phẫu thuật nội soi nối nang tụy - dạ dày</v>
          </cell>
          <cell r="H7633" t="str">
            <v>27.0293.1196</v>
          </cell>
        </row>
        <row r="7634">
          <cell r="G7634" t="str">
            <v>Phẫu thuật nội soi nối nang tụy - hỗng tràng</v>
          </cell>
          <cell r="H7634" t="str">
            <v>27.0292.1196</v>
          </cell>
        </row>
        <row r="7635">
          <cell r="G7635" t="str">
            <v>Phẫu thuật nội soi rửa bụng, dẫn lưu</v>
          </cell>
          <cell r="H7635" t="str">
            <v>27.0332.1196</v>
          </cell>
        </row>
        <row r="7636">
          <cell r="G7636" t="str">
            <v>Phẫu thuật nội soi sinh thiết u chẩn đoán</v>
          </cell>
          <cell r="H7636" t="str">
            <v>27.0093.1196</v>
          </cell>
        </row>
        <row r="7637">
          <cell r="G7637" t="str">
            <v>Phẫu thuật nội soi thắt động mạch gan điều trị ung thư gan/vết thương gan</v>
          </cell>
          <cell r="H7637" t="str">
            <v>27.0264.1196</v>
          </cell>
        </row>
        <row r="7638">
          <cell r="G7638" t="str">
            <v>Phẫu thuật nội soi treo thận để điều trị sa thận</v>
          </cell>
          <cell r="H7638" t="str">
            <v>27.0353.1196</v>
          </cell>
        </row>
        <row r="7639">
          <cell r="G7639" t="str">
            <v>Tán sỏi thận qua da</v>
          </cell>
          <cell r="H7639" t="str">
            <v>27.0354.1196</v>
          </cell>
        </row>
        <row r="7640">
          <cell r="G7640" t="str">
            <v>Nội soi cắt polyp cổ bàng quang</v>
          </cell>
          <cell r="H7640" t="str">
            <v>27.0384.1197</v>
          </cell>
        </row>
        <row r="7641">
          <cell r="G7641" t="str">
            <v>Nội soi cắt u niệu đạo, van niệu đạo</v>
          </cell>
          <cell r="H7641" t="str">
            <v>27.0409.1197</v>
          </cell>
        </row>
        <row r="7642">
          <cell r="G7642" t="str">
            <v>Nội soi khâu lỗ thủng bàng quang qua ổ bụng</v>
          </cell>
          <cell r="H7642" t="str">
            <v>27.0392.1197</v>
          </cell>
        </row>
        <row r="7643">
          <cell r="G7643" t="str">
            <v>Nội soi ổ bụng chẩn đoán</v>
          </cell>
          <cell r="H7643" t="str">
            <v>27.0333.1197</v>
          </cell>
        </row>
        <row r="7644">
          <cell r="G7644" t="str">
            <v>Nội soi tán sỏi niệu đạo</v>
          </cell>
          <cell r="H7644" t="str">
            <v>27.0408.1197</v>
          </cell>
        </row>
        <row r="7645">
          <cell r="G7645" t="str">
            <v>Nội soi xẻ sa lồi lỗ niệu quản</v>
          </cell>
          <cell r="H7645" t="str">
            <v>27.0377.1197</v>
          </cell>
        </row>
        <row r="7646">
          <cell r="G7646" t="str">
            <v>Phẫu thuật nội soi cắt tinh hoàn trong ổ bụng</v>
          </cell>
          <cell r="H7646" t="str">
            <v>27.0405.1197</v>
          </cell>
        </row>
        <row r="7647">
          <cell r="G7647" t="str">
            <v>Phẫu thuật nội soi cắt xơ hẹp niệu đạo</v>
          </cell>
          <cell r="H7647" t="str">
            <v>27.0407.1197</v>
          </cell>
        </row>
        <row r="7648">
          <cell r="G7648" t="str">
            <v>Phẫu thuật nội soi sinh thiết hạch ổ bụng</v>
          </cell>
          <cell r="H7648" t="str">
            <v>27.0329.1197</v>
          </cell>
        </row>
        <row r="7649">
          <cell r="G7649" t="str">
            <v>Phẫu thuật nội soi sinh thiết u trong ổ bụng</v>
          </cell>
          <cell r="H7649" t="str">
            <v>27.0335.1197</v>
          </cell>
        </row>
        <row r="7650">
          <cell r="G7650" t="str">
            <v>Phẫu thuật nội soi thắt tĩnh mạch tinh</v>
          </cell>
          <cell r="H7650" t="str">
            <v>27.0406.1197</v>
          </cell>
        </row>
        <row r="7651">
          <cell r="G7651" t="str">
            <v>Thông vòi tử cung qua nội soi</v>
          </cell>
          <cell r="H7651" t="str">
            <v>27.0437.1197</v>
          </cell>
        </row>
        <row r="7652">
          <cell r="G7652" t="str">
            <v>Ghép thần kinh có mạch nuôi bằng vi phẫu</v>
          </cell>
          <cell r="H7652" t="str">
            <v>26.0057.1203</v>
          </cell>
        </row>
        <row r="7653">
          <cell r="G7653" t="str">
            <v>Phẫu thuật vi phẫu các bộ phận ở đầu, mặt bị đứt rời (mũi, tai, môi…)</v>
          </cell>
          <cell r="H7653" t="str">
            <v>26.0017.1203</v>
          </cell>
        </row>
        <row r="7654">
          <cell r="G7654" t="str">
            <v>Ghép một phần môi đứt rời bằng kỹ thuật vi phẫu</v>
          </cell>
          <cell r="H7654" t="str">
            <v>28.0113.1203</v>
          </cell>
        </row>
        <row r="7655">
          <cell r="G7655" t="str">
            <v>Ghép toàn bộ môi đứt rời bằng kỹ thuật vi phẫu</v>
          </cell>
          <cell r="H7655" t="str">
            <v>28.0114.1203</v>
          </cell>
        </row>
        <row r="7656">
          <cell r="G7656" t="str">
            <v>Ghép toàn bộ môi đứt rời và phần xung quanh bằng kỹ thuật vi phẫu</v>
          </cell>
          <cell r="H7656" t="str">
            <v>28.0115.1203</v>
          </cell>
        </row>
        <row r="7657">
          <cell r="G7657" t="str">
            <v>Phẫu thuật ghép bộ phận mũi đứt rời có sử dụng vi phẫu</v>
          </cell>
          <cell r="H7657" t="str">
            <v>28.0085.1203</v>
          </cell>
        </row>
        <row r="7658">
          <cell r="G7658" t="str">
            <v>Phẫu thuật ghép vành tai đứt rời bằng vi phẫu</v>
          </cell>
          <cell r="H7658" t="str">
            <v>28.0139.1203</v>
          </cell>
        </row>
        <row r="7659">
          <cell r="G7659" t="str">
            <v>Tái tạo toàn bộ mi và cùng đồ bằng vạt tự do</v>
          </cell>
          <cell r="H7659" t="str">
            <v>28.0078.1203</v>
          </cell>
        </row>
        <row r="7660">
          <cell r="G7660" t="str">
            <v>Phẫu thuật nội soi có robot</v>
          </cell>
          <cell r="H7660" t="str">
            <v>03.4157.1205</v>
          </cell>
        </row>
        <row r="7661">
          <cell r="G7661" t="str">
            <v>Phẫu thuật các bệnh tim bẩm sinh bằng rôbốt</v>
          </cell>
          <cell r="H7661" t="str">
            <v>03.3130.1206</v>
          </cell>
        </row>
        <row r="7662">
          <cell r="G7662" t="str">
            <v>Phẫu thuật nội soi có robot</v>
          </cell>
          <cell r="H7662" t="str">
            <v>03.4157.1206</v>
          </cell>
        </row>
        <row r="7663">
          <cell r="G7663" t="str">
            <v>Phẫu thuật nội soi có robot</v>
          </cell>
          <cell r="H7663" t="str">
            <v>03.4157.1207</v>
          </cell>
        </row>
        <row r="7664">
          <cell r="G7664" t="str">
            <v>Phẫu thuật nội soi có robot</v>
          </cell>
          <cell r="H7664" t="str">
            <v>03.4157.1208</v>
          </cell>
        </row>
        <row r="7665">
          <cell r="G7665" t="str">
            <v>Nội soi thận ống mềm gắp sỏi thận</v>
          </cell>
          <cell r="H7665" t="str">
            <v>27.0359.1209</v>
          </cell>
        </row>
        <row r="7666">
          <cell r="G7666" t="str">
            <v>Nội soi thận ống mềm tán sỏi thận</v>
          </cell>
          <cell r="H7666" t="str">
            <v>27.0358.1209</v>
          </cell>
        </row>
        <row r="7667">
          <cell r="G7667" t="str">
            <v>Phẫu thuật mở cơ thực quản nội soi ngực phải điều trị bệnh co thắt thực quản nan tỏa</v>
          </cell>
          <cell r="H7667" t="str">
            <v>27.0135.1209</v>
          </cell>
        </row>
        <row r="7668">
          <cell r="G7668" t="str">
            <v>Phẫu thuật nội soi cắt mấu răng C2 (mỏm nha) qua miệng</v>
          </cell>
          <cell r="H7668" t="str">
            <v>27.0061.1209</v>
          </cell>
        </row>
        <row r="7669">
          <cell r="G7669" t="str">
            <v>Phẫu thuật nội soi cắt xương sườn 1 điều trị hội chứng đường thoát lồng ngực</v>
          </cell>
          <cell r="H7669" t="str">
            <v>27.0115.1209</v>
          </cell>
        </row>
        <row r="7670">
          <cell r="G7670" t="str">
            <v>Phẫu thuật nội soi chẩn đoán (u vú)</v>
          </cell>
          <cell r="H7670" t="str">
            <v>27.0494.1209</v>
          </cell>
        </row>
        <row r="7671">
          <cell r="G7671" t="str">
            <v>Phẫu thuật nội soi đặt vòng thắt dạ dày</v>
          </cell>
          <cell r="H7671" t="str">
            <v>27.0308.1209</v>
          </cell>
        </row>
        <row r="7672">
          <cell r="G7672" t="str">
            <v>Phẫu thuật nội soi điều trị phồng, hẹp, tắc động mạch chủ bụng dưới thận</v>
          </cell>
          <cell r="H7672" t="str">
            <v>27.0111.1209</v>
          </cell>
        </row>
        <row r="7673">
          <cell r="G7673" t="str">
            <v>Phẫu thuật nội soi điều trị rung nhĩ</v>
          </cell>
          <cell r="H7673" t="str">
            <v>27.0107.1209</v>
          </cell>
        </row>
        <row r="7674">
          <cell r="G7674" t="str">
            <v>Phẫu thuật nội soi điều trị tổn thương phức hợp sụn sợi tam giác</v>
          </cell>
          <cell r="H7674" t="str">
            <v>27.0457.1209</v>
          </cell>
        </row>
        <row r="7675">
          <cell r="G7675" t="str">
            <v>Phẫu thuật nội soi Frey điều trị viêm tụy mạn</v>
          </cell>
          <cell r="H7675" t="str">
            <v>27.0296.1209</v>
          </cell>
        </row>
        <row r="7676">
          <cell r="G7676" t="str">
            <v>Phẫu thuật nội soi hỗ trợ (VATS) điều trị bệnh lý mạch máu</v>
          </cell>
          <cell r="H7676" t="str">
            <v>27.0117.1209</v>
          </cell>
        </row>
        <row r="7677">
          <cell r="G7677" t="str">
            <v>Phẫu thuật nội soi hỗ trợ (VATS) điều trị bệnh lý phổi, trung thất</v>
          </cell>
          <cell r="H7677" t="str">
            <v>27.0080.1209</v>
          </cell>
        </row>
        <row r="7678">
          <cell r="G7678" t="str">
            <v>Phẫu thuật nội soi hỗ trợ (VATS) điều trị bệnh lý tim</v>
          </cell>
          <cell r="H7678" t="str">
            <v>27.0108.1209</v>
          </cell>
        </row>
        <row r="7679">
          <cell r="G7679" t="str">
            <v>Phẫu thuật nội soi hổ trợ điều trị gãy xương phạm khớp vùng gối</v>
          </cell>
          <cell r="H7679" t="str">
            <v>27.0473.1209</v>
          </cell>
        </row>
        <row r="7680">
          <cell r="G7680" t="str">
            <v>Phẫu thuật nội soi hỗ trợ giải áp vi mạch</v>
          </cell>
          <cell r="H7680" t="str">
            <v>27.0027.1209</v>
          </cell>
        </row>
        <row r="7681">
          <cell r="G7681" t="str">
            <v>Phẫu thuật nội soi hỗ trợ làm cứng cột sống lưng</v>
          </cell>
          <cell r="H7681" t="str">
            <v>27.0067.1209</v>
          </cell>
        </row>
        <row r="7682">
          <cell r="G7682" t="str">
            <v>Phẫu thuật nội soi hỗ trợ lấy u não</v>
          </cell>
          <cell r="H7682" t="str">
            <v>27.0041.1209</v>
          </cell>
        </row>
        <row r="7683">
          <cell r="G7683" t="str">
            <v>Phẫu thuật nội soi khâu gấp nếp cơ hoành (điều trị liệt thần kinh hoành)</v>
          </cell>
          <cell r="H7683" t="str">
            <v>27.0106.1209</v>
          </cell>
        </row>
        <row r="7684">
          <cell r="G7684" t="str">
            <v>Phẫu thuật nội soi lấy vạt: Vạt cơ lưng to; Vạt cơ thẳng bụng; Vạt mạc treo …</v>
          </cell>
          <cell r="H7684" t="str">
            <v>27.0493.1209</v>
          </cell>
        </row>
        <row r="7685">
          <cell r="G7685" t="str">
            <v>Phẫu thuật nội soi lấy vạt: Vạt cơ thon, cơ thẳng đùi, cơ rộng trong …</v>
          </cell>
          <cell r="H7685" t="str">
            <v>27.0496.1209</v>
          </cell>
        </row>
        <row r="7686">
          <cell r="G7686" t="str">
            <v>Phẫu thuật nội soi nạo hạch bẹn 2 bên (trong ung thư dương vật)</v>
          </cell>
          <cell r="H7686" t="str">
            <v>27.0411.1209</v>
          </cell>
        </row>
        <row r="7687">
          <cell r="G7687" t="str">
            <v>Phẫu thuật nội soi thắt tuần hoàn bàng hệ chủ - phổi</v>
          </cell>
          <cell r="H7687" t="str">
            <v>27.0110.1209</v>
          </cell>
        </row>
        <row r="7688">
          <cell r="G7688" t="str">
            <v>Nội soi bóc bạch mạch điều trị đái dưỡng chấp</v>
          </cell>
          <cell r="H7688" t="str">
            <v>27.0410.1210</v>
          </cell>
        </row>
        <row r="7689">
          <cell r="G7689" t="str">
            <v>Nội soi ổ bụng hỗ trợ đốt u gan bằng sóng cao tần (RFA)</v>
          </cell>
          <cell r="H7689" t="str">
            <v>27.0262.1210</v>
          </cell>
        </row>
        <row r="7690">
          <cell r="G7690" t="str">
            <v>Nội soi tuyến tiền liệt bằng laser đông vón</v>
          </cell>
          <cell r="H7690" t="str">
            <v>27.0400.1210</v>
          </cell>
        </row>
        <row r="7691">
          <cell r="G7691" t="str">
            <v>Nội soi tuyến tiền liệt bằng phương pháp nhiệt</v>
          </cell>
          <cell r="H7691" t="str">
            <v>27.0402.1210</v>
          </cell>
        </row>
        <row r="7692">
          <cell r="G7692" t="str">
            <v>Nội soi tuyến tiền liệt bằng sóng Radio cao tần</v>
          </cell>
          <cell r="H7692" t="str">
            <v>27.0401.1210</v>
          </cell>
        </row>
        <row r="7693">
          <cell r="G7693" t="str">
            <v>Phẫu thuật nội soi cắm lại niệu quản vào bàng quang</v>
          </cell>
          <cell r="H7693" t="str">
            <v>27.0370.1210</v>
          </cell>
        </row>
        <row r="7694">
          <cell r="G7694" t="str">
            <v>Phẫu thuật nội soi cắt màng ngoài tim</v>
          </cell>
          <cell r="H7694" t="str">
            <v>27.0105.1210</v>
          </cell>
        </row>
        <row r="7695">
          <cell r="G7695" t="str">
            <v>Phẫu thuật nội soi chuyển vị tĩnh mạch trong phẫu thuật tạo thông động - tĩnh mạch để chạy thận nhân tạo</v>
          </cell>
          <cell r="H7695" t="str">
            <v>27.0116.1210</v>
          </cell>
        </row>
        <row r="7696">
          <cell r="G7696" t="str">
            <v>Phẫu thuật nội soi dẫn lưu khoang màng tim</v>
          </cell>
          <cell r="H7696" t="str">
            <v>27.0104.1210</v>
          </cell>
        </row>
        <row r="7697">
          <cell r="G7697" t="str">
            <v>Phẫu thuật nội soi đặt điện cực tạo nhịp thượng tâm mạc</v>
          </cell>
          <cell r="H7697" t="str">
            <v>27.0100.1210</v>
          </cell>
        </row>
        <row r="7698">
          <cell r="G7698" t="str">
            <v>Phẫu thuật nội soi điều trị rò hậu môn</v>
          </cell>
          <cell r="H7698" t="str">
            <v>27.0236.1210</v>
          </cell>
        </row>
        <row r="7699">
          <cell r="G7699" t="str">
            <v>Phẫu thuật nội soi hỗ trợ trong can thiệp nội soi ống mềm</v>
          </cell>
          <cell r="H7699" t="str">
            <v>27.0337.1210</v>
          </cell>
        </row>
        <row r="7700">
          <cell r="G7700" t="str">
            <v>Phẫu thuật nội soi hỗ trợ trong mổ mở</v>
          </cell>
          <cell r="H7700" t="str">
            <v>27.0336.1210</v>
          </cell>
        </row>
        <row r="7701">
          <cell r="G7701" t="str">
            <v>Phẫu thuật nội soi kẹp ống động mạch</v>
          </cell>
          <cell r="H7701" t="str">
            <v>27.0109.1210</v>
          </cell>
        </row>
        <row r="7702">
          <cell r="G7702" t="str">
            <v>Phẫu thuật nội soi qua dạ dày cắt polyp dạ dày (Intraluminal Lap Surgery)</v>
          </cell>
          <cell r="H7702" t="str">
            <v>27.0146.1210</v>
          </cell>
        </row>
        <row r="7703">
          <cell r="G7703" t="str">
            <v>Phẫu thuật nội soi treo cổ bàng quang điều trị tiểu không kiểm soát</v>
          </cell>
          <cell r="H7703" t="str">
            <v>27.0388.1210</v>
          </cell>
        </row>
        <row r="7704">
          <cell r="G7704" t="str">
            <v>Gây mê thay băng người bệnh có diện tích bỏng &gt;60% DTCT [diện tích cơ thể] hoặc có bỏng hô hấp</v>
          </cell>
          <cell r="H7704" t="str">
            <v>11.0132.1890</v>
          </cell>
        </row>
        <row r="7705">
          <cell r="G7705" t="str">
            <v>Gây mê thay băng người bệnh có diện tích bỏng từ 40 - 60% diện tích cơ thể</v>
          </cell>
          <cell r="H7705" t="str">
            <v>11.0133.1891</v>
          </cell>
        </row>
        <row r="7706">
          <cell r="G7706" t="str">
            <v>Gây mê thay băng người bệnh có diện tích bỏng từ 10 - 39% diện tích cơ thể</v>
          </cell>
          <cell r="H7706" t="str">
            <v>11.0134.1892</v>
          </cell>
        </row>
        <row r="7707">
          <cell r="G7707" t="str">
            <v>Gây mê thay băng người bệnh có diện tích bỏng &lt; 10% diện tích cơ thể</v>
          </cell>
          <cell r="H7707" t="str">
            <v>11.0135.1893</v>
          </cell>
        </row>
        <row r="7708">
          <cell r="G7708" t="str">
            <v>Gây mê đặt canuyn E cmO</v>
          </cell>
          <cell r="H7708" t="str">
            <v>03.4185.1894</v>
          </cell>
        </row>
        <row r="7709">
          <cell r="G7709" t="str">
            <v>Gây mê rút canuyn E cmO</v>
          </cell>
          <cell r="H7709" t="str">
            <v>03.4186.1894</v>
          </cell>
        </row>
        <row r="7710">
          <cell r="G7710" t="str">
            <v>Gây mê khác</v>
          </cell>
          <cell r="H7710" t="str">
            <v>09.9000.1894</v>
          </cell>
        </row>
        <row r="7711">
          <cell r="G7711" t="str">
            <v>ANA 17 profile test (sàng lọc và định danh đồng thời 17 typ kháng thể kháng nhân bằng thanh sắc ký miễn dịch)</v>
          </cell>
          <cell r="H7711" t="str">
            <v>22.0369.1215</v>
          </cell>
        </row>
        <row r="7712">
          <cell r="G7712" t="str">
            <v>Chụp ảnh màu tế bào qua kính hiển vi</v>
          </cell>
          <cell r="H7712" t="str">
            <v>22.0157.1218</v>
          </cell>
        </row>
        <row r="7713">
          <cell r="G7713" t="str">
            <v>Co cục máu đông (tên khác: Co cục máu)</v>
          </cell>
          <cell r="H7713" t="str">
            <v>22.0021.1219</v>
          </cell>
        </row>
        <row r="7714">
          <cell r="G7714" t="str">
            <v>Công thức nhiễm sắc thể (Karyotype) máu ngoại vi</v>
          </cell>
          <cell r="H7714" t="str">
            <v>22.0382.1220</v>
          </cell>
        </row>
        <row r="7715">
          <cell r="G7715" t="str">
            <v>Công thức nhiễm sắc thể (Karyotype) tủy xương</v>
          </cell>
          <cell r="H7715" t="str">
            <v>22.0381.1220</v>
          </cell>
        </row>
        <row r="7716">
          <cell r="G7716" t="str">
            <v>Xét nghiệm công thức nhiễm sắc thể tủy xương với chất kích thích đặc hiệu</v>
          </cell>
          <cell r="H7716" t="str">
            <v>22.0649.1220</v>
          </cell>
        </row>
        <row r="7717">
          <cell r="G7717" t="str">
            <v>Xét nghiệm công thức nhiễm sắc thể với môi trường đặc hiệu</v>
          </cell>
          <cell r="H7717" t="str">
            <v>22.0650.1220</v>
          </cell>
        </row>
        <row r="7718">
          <cell r="G7718" t="str">
            <v>Công thức nhiễm sắc thể (NST) từ tế bào ối</v>
          </cell>
          <cell r="H7718" t="str">
            <v>22.0385.1221</v>
          </cell>
        </row>
        <row r="7719">
          <cell r="G7719" t="str">
            <v>Đàn hồi đồ cục máu (TEG: Thrombo Elasto Graphy)</v>
          </cell>
          <cell r="H7719" t="str">
            <v>22.0054.1222</v>
          </cell>
        </row>
        <row r="7720">
          <cell r="G7720" t="str">
            <v>Đánh giá tỷ lệ sống của tế bào bằng kỹ thuật nhuộm xanh trypan</v>
          </cell>
          <cell r="H7720" t="str">
            <v>22.0689.1223</v>
          </cell>
        </row>
        <row r="7721">
          <cell r="G7721" t="str">
            <v>DCIP test (Dichlorophenol-Indolphenol test dùng sàng lọc huyết sắc tố E)</v>
          </cell>
          <cell r="H7721" t="str">
            <v>22.0377.1224</v>
          </cell>
        </row>
        <row r="7722">
          <cell r="G7722" t="str">
            <v>Xét nghiệm đếm số lượng CD3 - CD4 - CD8</v>
          </cell>
          <cell r="H7722" t="str">
            <v>22.0342.1225</v>
          </cell>
        </row>
        <row r="7723">
          <cell r="G7723" t="str">
            <v>Điện di huyết sắc tố</v>
          </cell>
          <cell r="H7723" t="str">
            <v>22.0352.1227</v>
          </cell>
        </row>
        <row r="7724">
          <cell r="G7724" t="str">
            <v>Điện di miễn dịch huyết thanh</v>
          </cell>
          <cell r="H7724" t="str">
            <v>22.0351.1228</v>
          </cell>
        </row>
        <row r="7725">
          <cell r="G7725" t="str">
            <v>Điện di protein huyết thanh</v>
          </cell>
          <cell r="H7725" t="str">
            <v>22.0353.1229</v>
          </cell>
        </row>
        <row r="7726">
          <cell r="G7726" t="str">
            <v>Định danh kháng thể kháng HLA bằng kỹ thuật luminex</v>
          </cell>
          <cell r="H7726" t="str">
            <v>22.0635.1232</v>
          </cell>
        </row>
        <row r="7727">
          <cell r="G7727" t="str">
            <v>Định danh kháng thể bất thường (kỹ thuật ống nghiệm)</v>
          </cell>
          <cell r="H7727" t="str">
            <v>22.0256.1233</v>
          </cell>
        </row>
        <row r="7728">
          <cell r="G7728" t="str">
            <v>Định danh kháng thể bất thường (kỹ thuật Scangel/Gelcard trên máy bán tự động)</v>
          </cell>
          <cell r="H7728" t="str">
            <v>22.0257.1233</v>
          </cell>
        </row>
        <row r="7729">
          <cell r="G7729" t="str">
            <v>Định danh kháng thể bất thường (kỹ thuật Scangel/Gelcard trên máy tự động)</v>
          </cell>
          <cell r="H7729" t="str">
            <v>22.0258.1233</v>
          </cell>
        </row>
        <row r="7730">
          <cell r="G7730" t="str">
            <v>Định lượng PIVKA (Proteins Induced by Vitamin K Antagonism or Absence)</v>
          </cell>
          <cell r="H7730" t="str">
            <v>22.0077.1233</v>
          </cell>
        </row>
        <row r="7731">
          <cell r="G7731" t="str">
            <v>Định danh kháng thể kháng HLA bằng kỹ thuật ELISA</v>
          </cell>
          <cell r="H7731" t="str">
            <v>22.0636.1234</v>
          </cell>
        </row>
        <row r="7732">
          <cell r="G7732" t="str">
            <v>Định lượng AT/AT III (Anti thrombin/Anti thrombinIII)</v>
          </cell>
          <cell r="H7732" t="str">
            <v>22.0025.1235</v>
          </cell>
        </row>
        <row r="7733">
          <cell r="G7733" t="str">
            <v>Định lượng CD25 (IL-2R) hòa tan trong huyết thanh bằng kỹ thuật ELISA</v>
          </cell>
          <cell r="H7733" t="str">
            <v>22.0631.1236</v>
          </cell>
        </row>
        <row r="7734">
          <cell r="G7734" t="str">
            <v>Định lượng C1- inhibitor</v>
          </cell>
          <cell r="H7734" t="str">
            <v>22.0065.1237</v>
          </cell>
        </row>
        <row r="7735">
          <cell r="G7735" t="str">
            <v>Định lượng D-Dimer bằng kỹ thuật miễn dịch hóa phát quang</v>
          </cell>
          <cell r="H7735" t="str">
            <v>22.0570.1238</v>
          </cell>
        </row>
        <row r="7736">
          <cell r="G7736" t="str">
            <v>Định lượng nhanh D-Dimer trong máu toàn phần tại chỗ bằng máy cầm tay</v>
          </cell>
          <cell r="H7736" t="str">
            <v>01.0299.1239</v>
          </cell>
        </row>
        <row r="7737">
          <cell r="G7737" t="str">
            <v>Định lượng D-Dimer</v>
          </cell>
          <cell r="H7737" t="str">
            <v>22.0023.1239</v>
          </cell>
        </row>
        <row r="7738">
          <cell r="G7738" t="str">
            <v>Định lượng D-Dimer [Máu]</v>
          </cell>
          <cell r="H7738" t="str">
            <v>23.0054.1239</v>
          </cell>
        </row>
        <row r="7739">
          <cell r="G7739" t="str">
            <v>Định lượng FDP</v>
          </cell>
          <cell r="H7739" t="str">
            <v>22.0043.1241</v>
          </cell>
        </row>
        <row r="7740">
          <cell r="G7740" t="str">
            <v>Định lượng Fibrinogen (tên khác: Định lượng yếu tố I), phương pháp Clauss- phương pháp trực tiếp, bằng máy bán tự động</v>
          </cell>
          <cell r="H7740" t="str">
            <v>22.0014.1242</v>
          </cell>
        </row>
        <row r="7741">
          <cell r="G7741" t="str">
            <v>Định lượng Fibrinogen (tên khác: Định lượng yếu tố I), phương pháp Clauss- phương pháp trực tiếp, bằng máy tự động</v>
          </cell>
          <cell r="H7741" t="str">
            <v>22.0013.1242</v>
          </cell>
        </row>
        <row r="7742">
          <cell r="G7742" t="str">
            <v>Định lượng gen bệnh máu ác tính bằng kỹ thuật Real - Time PCR</v>
          </cell>
          <cell r="H7742" t="str">
            <v>22.0421.1243</v>
          </cell>
        </row>
        <row r="7743">
          <cell r="G7743" t="str">
            <v>Định lượng G6PD</v>
          </cell>
          <cell r="H7743" t="str">
            <v>22.0103.1244</v>
          </cell>
        </row>
        <row r="7744">
          <cell r="G7744" t="str">
            <v>Đo hoạt độ G6PD (Glucose -6 phosphat dehydrogenase) [Máu]</v>
          </cell>
          <cell r="H7744" t="str">
            <v>23.0072.1244</v>
          </cell>
        </row>
        <row r="7745">
          <cell r="G7745" t="str">
            <v>PK (Pyruvatkinase)</v>
          </cell>
          <cell r="H7745" t="str">
            <v>22.0109.1245</v>
          </cell>
        </row>
        <row r="7746">
          <cell r="G7746" t="str">
            <v>Định lượng Plasminogen</v>
          </cell>
          <cell r="H7746" t="str">
            <v>22.0058.1246</v>
          </cell>
        </row>
        <row r="7747">
          <cell r="G7747" t="str">
            <v>Định lượng hoạt tính Protein C (Protein Activity)</v>
          </cell>
          <cell r="H7747" t="str">
            <v>22.0047.1247</v>
          </cell>
        </row>
        <row r="7748">
          <cell r="G7748" t="str">
            <v>Định lượng Protein C toàn phần (Protein C Antigen)</v>
          </cell>
          <cell r="H7748" t="str">
            <v>22.0045.1247</v>
          </cell>
        </row>
        <row r="7749">
          <cell r="G7749" t="str">
            <v>Định lượng hoạt tính Protein S (PS activity)</v>
          </cell>
          <cell r="H7749" t="str">
            <v>22.0582.1248</v>
          </cell>
        </row>
        <row r="7750">
          <cell r="G7750" t="str">
            <v>Định lượng kháng nguyên Protein S (PS antigen)</v>
          </cell>
          <cell r="H7750" t="str">
            <v>22.0583.1248</v>
          </cell>
        </row>
        <row r="7751">
          <cell r="G7751" t="str">
            <v>Định lượng Protein S toàn phần</v>
          </cell>
          <cell r="H7751" t="str">
            <v>22.0046.1248</v>
          </cell>
        </row>
        <row r="7752">
          <cell r="G7752" t="str">
            <v>Định lượng Protein S100 [Máu]</v>
          </cell>
          <cell r="H7752" t="str">
            <v>23.0136.1248</v>
          </cell>
        </row>
        <row r="7753">
          <cell r="G7753" t="str">
            <v>Định lượng t-pA (tissue - Plasminogen Activator)</v>
          </cell>
          <cell r="H7753" t="str">
            <v>22.0066.1249</v>
          </cell>
        </row>
        <row r="7754">
          <cell r="G7754" t="str">
            <v>Định lượng tế bào người cho ở người nhận sau ghép bằng kỹ thuật Real - Time PCR</v>
          </cell>
          <cell r="H7754" t="str">
            <v>22.0422.1250</v>
          </cell>
        </row>
        <row r="7755">
          <cell r="G7755" t="str">
            <v>Xét nghiệm xác định các marker di truyền của người cho/người nhận bằng kỹ thuật realtime PCR</v>
          </cell>
          <cell r="H7755" t="str">
            <v>22.0652.1250</v>
          </cell>
        </row>
        <row r="7756">
          <cell r="G7756" t="str">
            <v>Định lượng ức chế yếu tố IX</v>
          </cell>
          <cell r="H7756" t="str">
            <v>22.0038.1251</v>
          </cell>
        </row>
        <row r="7757">
          <cell r="G7757" t="str">
            <v>Định lượng ức chế yếu tố VIIIc</v>
          </cell>
          <cell r="H7757" t="str">
            <v>22.0037.1252</v>
          </cell>
        </row>
        <row r="7758">
          <cell r="G7758" t="str">
            <v>Định lượng Heparin</v>
          </cell>
          <cell r="H7758" t="str">
            <v>22.0057.1253</v>
          </cell>
        </row>
        <row r="7759">
          <cell r="G7759" t="str">
            <v>Định lượng Fibrinogen (tên khác: Định lượng yếu tố I), phương pháp gián tiếp, bằng máy bán tự động</v>
          </cell>
          <cell r="H7759" t="str">
            <v>22.0012.1254</v>
          </cell>
        </row>
        <row r="7760">
          <cell r="G7760" t="str">
            <v>Định lượng Fibrinogen (tên khác: Định lượng yếu tố I), phương pháp gián tiếp, bằng máy tự động</v>
          </cell>
          <cell r="H7760" t="str">
            <v>22.0011.1254</v>
          </cell>
        </row>
        <row r="7761">
          <cell r="G7761" t="str">
            <v>Định lượng hoạt tính yếu tố Von Willebrand (VWF Activity) (tên khác: định lượng hoạt tính đồng yếu tố Ristocetin: VIII: R co)</v>
          </cell>
          <cell r="H7761" t="str">
            <v>22.0032.1255</v>
          </cell>
        </row>
        <row r="7762">
          <cell r="G7762" t="str">
            <v>Định lượng kháng nguyên yếu tố Von Willebrand (VWF Antigen)</v>
          </cell>
          <cell r="H7762" t="str">
            <v>22.0031.1255</v>
          </cell>
        </row>
        <row r="7763">
          <cell r="G7763" t="str">
            <v>Định lượng yếu tố đông máu ngoại sinh II, V,VII, X</v>
          </cell>
          <cell r="H7763" t="str">
            <v>22.0030.1255</v>
          </cell>
        </row>
        <row r="7764">
          <cell r="G7764" t="str">
            <v>Định lượng yếu tố XII</v>
          </cell>
          <cell r="H7764" t="str">
            <v>22.0033.1255</v>
          </cell>
        </row>
        <row r="7765">
          <cell r="G7765" t="str">
            <v>Định lượng Anti Xa</v>
          </cell>
          <cell r="H7765" t="str">
            <v>22.0051.1256</v>
          </cell>
        </row>
        <row r="7766">
          <cell r="G7766" t="str">
            <v>Định lượng yếu tố Thrombomodulin</v>
          </cell>
          <cell r="H7766" t="str">
            <v>22.0691.1257</v>
          </cell>
        </row>
        <row r="7767">
          <cell r="G7767" t="str">
            <v>Định lượng yếu tố đông máu ngoại sinh II, V,VII, X</v>
          </cell>
          <cell r="H7767" t="str">
            <v>22.0030.1258</v>
          </cell>
        </row>
        <row r="7768">
          <cell r="G7768" t="str">
            <v>Định lượng yếu tố đông máu nội sinh VIIIc, IX, XI</v>
          </cell>
          <cell r="H7768" t="str">
            <v>22.0029.1259</v>
          </cell>
        </row>
        <row r="7769">
          <cell r="G7769" t="str">
            <v>Định lượng yếu tố đông máu nội sinh VIIIc, IX, XI</v>
          </cell>
          <cell r="H7769" t="str">
            <v>22.0029.1260</v>
          </cell>
        </row>
        <row r="7770">
          <cell r="G7770" t="str">
            <v>Định lượng yếu tố XIII (tên khác: Định lượng yếu tố ổn định sợi huyết)</v>
          </cell>
          <cell r="H7770" t="str">
            <v>22.0034.1262</v>
          </cell>
        </row>
        <row r="7771">
          <cell r="G7771" t="str">
            <v>Định lượng chất ức chế hoạt hóa Plasmin (PAI: Plasmin Activated Inhibitor)</v>
          </cell>
          <cell r="H7771" t="str">
            <v>22.0059.1263</v>
          </cell>
        </row>
        <row r="7772">
          <cell r="G7772" t="str">
            <v>Định lượng chất ức chế hoạt hóa Plasmin 1 (PAI-1)</v>
          </cell>
          <cell r="H7772" t="str">
            <v>22.0567.1263</v>
          </cell>
        </row>
        <row r="7773">
          <cell r="G7773" t="str">
            <v>Định lượng chất ức chế hoạt hóa Plasmin 2 (PAI-2)</v>
          </cell>
          <cell r="H7773" t="str">
            <v>22.0568.1263</v>
          </cell>
        </row>
        <row r="7774">
          <cell r="G7774" t="str">
            <v>Định lượng ⍺2 antiplasmin</v>
          </cell>
          <cell r="H7774" t="str">
            <v>22.0067.1264</v>
          </cell>
        </row>
        <row r="7775">
          <cell r="G7775" t="str">
            <v>Định lượng β - Thromboglobulin (βTG)</v>
          </cell>
          <cell r="H7775" t="str">
            <v>22.0692.1265</v>
          </cell>
        </row>
        <row r="7776">
          <cell r="G7776" t="str">
            <v>Xác định nhóm máu A₁ (kỹ thuật ống nghiệm)</v>
          </cell>
          <cell r="H7776" t="str">
            <v>22.0312.1266</v>
          </cell>
        </row>
        <row r="7777">
          <cell r="G7777" t="str">
            <v>Định nhóm máu hệ ABO bằng giấy định nhóm máu để truyền máu toàn phần, khối hồng cầu, khối bạch cầu</v>
          </cell>
          <cell r="H7777" t="str">
            <v>22.0285.1267</v>
          </cell>
        </row>
        <row r="7778">
          <cell r="G7778" t="str">
            <v>Định nhóm máu tại giường bệnh trước truyền máu</v>
          </cell>
          <cell r="H7778" t="str">
            <v>22.0502.1267</v>
          </cell>
        </row>
        <row r="7779">
          <cell r="G7779" t="str">
            <v>Định nhóm máu hệ ABO bằng giấy định nhóm máu để truyền chế phẩm tiểu cầu hoặc huyết tương</v>
          </cell>
          <cell r="H7779" t="str">
            <v>22.0286.1268</v>
          </cell>
        </row>
        <row r="7780">
          <cell r="G7780" t="str">
            <v>Định nhóm máu tại giường bệnh trước truyền máu</v>
          </cell>
          <cell r="H7780" t="str">
            <v>22.0502.1268</v>
          </cell>
        </row>
        <row r="7781">
          <cell r="G7781" t="str">
            <v>Định nhóm máu tại giường</v>
          </cell>
          <cell r="H7781" t="str">
            <v>01.0284.1269</v>
          </cell>
        </row>
        <row r="7782">
          <cell r="G7782" t="str">
            <v>Định nhóm máu hệ ABO (kỹ thuật ống nghiệm)</v>
          </cell>
          <cell r="H7782" t="str">
            <v>22.0279.1269</v>
          </cell>
        </row>
        <row r="7783">
          <cell r="G7783" t="str">
            <v>Định nhóm máu hệ ABO (kỹ thuật phiến đá)</v>
          </cell>
          <cell r="H7783" t="str">
            <v>22.0280.1269</v>
          </cell>
        </row>
        <row r="7784">
          <cell r="G7784" t="str">
            <v>Định nhóm máu hệ ABO (kỹ thuật trên giấy)</v>
          </cell>
          <cell r="H7784" t="str">
            <v>22.0283.1269</v>
          </cell>
        </row>
        <row r="7785">
          <cell r="G7785" t="str">
            <v>Định nhóm máu hệ ABO (kỹ thuật trên thẻ)</v>
          </cell>
          <cell r="H7785" t="str">
            <v>22.0284.1270</v>
          </cell>
        </row>
        <row r="7786">
          <cell r="G7786" t="str">
            <v>Định nhóm máu hệ ABO trên thẻ định nhóm máu (đã có sẵn huyết thanh mẫu) để truyền chế phẩm tiểu cầu hoặc huyết tương</v>
          </cell>
          <cell r="H7786" t="str">
            <v>22.0288.1271</v>
          </cell>
        </row>
        <row r="7787">
          <cell r="G7787" t="str">
            <v>Định nhóm máu hệ ABO trên thẻ định nhóm máu (đã có sẵn huyết thanh mẫu) để truyền máu toàn phần, khối hồng cầu, khối bạch cầu</v>
          </cell>
          <cell r="H7787" t="str">
            <v>22.0287.1272</v>
          </cell>
        </row>
        <row r="7788">
          <cell r="G7788" t="str">
            <v>Định nhóm máu hệ ABO, Rh(D) trên hệ thống máy tự động hoàn toàn</v>
          </cell>
          <cell r="H7788" t="str">
            <v>22.0294.1273</v>
          </cell>
        </row>
        <row r="7789">
          <cell r="G7789" t="str">
            <v>Định nhóm máu hệ ABO, Rh(D) bằng công nghệ hồng cầu gắn từ</v>
          </cell>
          <cell r="H7789" t="str">
            <v>22.0293.1274</v>
          </cell>
        </row>
        <row r="7790">
          <cell r="G7790" t="str">
            <v>Định nhóm máu hệ ABO, Rh(D) (kỹ thuật Scangel/Gelcard trên máy bán tự động)</v>
          </cell>
          <cell r="H7790" t="str">
            <v>22.0290.1275</v>
          </cell>
        </row>
        <row r="7791">
          <cell r="G7791" t="str">
            <v>Định nhóm máu hệ ABO, Rh(D) (kỹ thuật Scangel/Gelcard trên máy tự động)</v>
          </cell>
          <cell r="H7791" t="str">
            <v>22.0289.1275</v>
          </cell>
        </row>
        <row r="7792">
          <cell r="G7792" t="str">
            <v>Xác định kháng nguyên Diᵃ của hệ nhóm máu Diago (kỹ thuật ống nghiệm)</v>
          </cell>
          <cell r="H7792" t="str">
            <v>22.0241.1276</v>
          </cell>
        </row>
        <row r="7793">
          <cell r="G7793" t="str">
            <v>Xác định kháng nguyên Diᵇ của hệ nhóm máu Diago (kỹ thuật ống nghiệm)</v>
          </cell>
          <cell r="H7793" t="str">
            <v>22.0242.1276</v>
          </cell>
        </row>
        <row r="7794">
          <cell r="G7794" t="str">
            <v>Xác định kháng nguyên Miᵃ của hệ nhóm máu MNS (kỹ thuật ống nghiệm)</v>
          </cell>
          <cell r="H7794" t="str">
            <v>22.0220.1277</v>
          </cell>
        </row>
        <row r="7795">
          <cell r="G7795" t="str">
            <v>Xác định kháng nguyên P₁ của hệ nhóm máu P₁Pk (kỹ thuật ống nghiệm)</v>
          </cell>
          <cell r="H7795" t="str">
            <v>22.0223.1278</v>
          </cell>
        </row>
        <row r="7796">
          <cell r="G7796" t="str">
            <v>Xác định kháng nguyên D yếu của hệ Rh (kỹ thuật ống nghiệm)</v>
          </cell>
          <cell r="H7796" t="str">
            <v>22.0295.1279</v>
          </cell>
        </row>
        <row r="7797">
          <cell r="G7797" t="str">
            <v>Xác định kháng nguyên D yếu của hệ Rh (kỹ thuật Scangel/Gelcard)</v>
          </cell>
          <cell r="H7797" t="str">
            <v>22.0296.1279</v>
          </cell>
        </row>
        <row r="7798">
          <cell r="G7798" t="str">
            <v>Định nhóm máu hệ Rh(D) (kỹ thuật ống nghiệm)</v>
          </cell>
          <cell r="H7798" t="str">
            <v>22.0291.1280</v>
          </cell>
        </row>
        <row r="7799">
          <cell r="G7799" t="str">
            <v>Định nhóm máu hệ Rh(D) (kỹ thuật phiến đá)</v>
          </cell>
          <cell r="H7799" t="str">
            <v>22.0292.1280</v>
          </cell>
        </row>
        <row r="7800">
          <cell r="G7800" t="str">
            <v>Định nhóm máu khó hệ ABO (kỹ thuật ống nghiệm)</v>
          </cell>
          <cell r="H7800" t="str">
            <v>22.0281.1281</v>
          </cell>
        </row>
        <row r="7801">
          <cell r="G7801" t="str">
            <v>Định nhóm máu khó hệ ABO (kỹ thuật Scangel/Gelcard)</v>
          </cell>
          <cell r="H7801" t="str">
            <v>22.0282.1281</v>
          </cell>
        </row>
        <row r="7802">
          <cell r="G7802" t="str">
            <v>Định tính ức chế yếu tố VIIIc/IX</v>
          </cell>
          <cell r="H7802" t="str">
            <v>22.0036.1282</v>
          </cell>
        </row>
        <row r="7803">
          <cell r="G7803" t="str">
            <v>Định type HLA cho 1 locus (Locus A, hoặc Locus B, hoặc Locus C, hoặc Locus DR, hoặc Locus DQ) bằng kỹ thuật PCR-SSP</v>
          </cell>
          <cell r="H7803" t="str">
            <v>22.0634.1283</v>
          </cell>
        </row>
        <row r="7804">
          <cell r="G7804" t="str">
            <v>Định type HLA độ phân giải cao cho 1 locus (Locus A, hoặc Locus B, hoặc Locus C, hoặc Locus DR, hoặc Locus DQ, hoặc Locus DP) bằng kỹ thuật PCR-SSO</v>
          </cell>
          <cell r="H7804" t="str">
            <v>22.0633.1284</v>
          </cell>
        </row>
        <row r="7805">
          <cell r="G7805" t="str">
            <v>Đo độ đàn hồi cục máu (ROTEM: Rotation ThromboElastoMetry) trung hòa heparin (ROTEM-HEPTEM)</v>
          </cell>
          <cell r="H7805" t="str">
            <v>22.0589.1285</v>
          </cell>
        </row>
        <row r="7806">
          <cell r="G7806" t="str">
            <v>Đo độ đàn hồi cục máu (ROTEM: Rotation ThromboElastoMetry) ức chế tiểu cầu (ROTEM-FIBTEM)</v>
          </cell>
          <cell r="H7806" t="str">
            <v>22.0587.1285</v>
          </cell>
        </row>
        <row r="7807">
          <cell r="G7807" t="str">
            <v>Đo độ đàn hồi cục máu (ROTEM: Rotation ThromboElastoMetry) ức chế tiêu sợi huyết (ROTEM-APTEM)</v>
          </cell>
          <cell r="H7807" t="str">
            <v>22.0588.1285</v>
          </cell>
        </row>
        <row r="7808">
          <cell r="G7808" t="str">
            <v>Đo độ đàn hồi cục máu (ROTEM: Rotation ThromboElastoMetry) ngoại sinh (ROTEM-EXTEM)</v>
          </cell>
          <cell r="H7808" t="str">
            <v>22.0586.1286</v>
          </cell>
        </row>
        <row r="7809">
          <cell r="G7809" t="str">
            <v>Đo độ đàn hồi cục máu (ROTEM: Rotation ThromboElastoMetry) nội sinh (ROTEM-INTEM)</v>
          </cell>
          <cell r="H7809" t="str">
            <v>22.0585.1286</v>
          </cell>
        </row>
        <row r="7810">
          <cell r="G7810" t="str">
            <v>Đo độ ngưng tập tiểu cầu với ADP/Collagen/Acid Arachidonic/Thrombin/Epinephrin</v>
          </cell>
          <cell r="H7810" t="str">
            <v>22.0041.1287</v>
          </cell>
        </row>
        <row r="7811">
          <cell r="G7811" t="str">
            <v>Đo độ ngưng tập tiểu cầu với ADP/Collagen/Acid Arachidonic/Thrombin/Epinephrin</v>
          </cell>
          <cell r="H7811" t="str">
            <v>22.0041.1288</v>
          </cell>
        </row>
        <row r="7812">
          <cell r="G7812" t="str">
            <v>Đo độ ngưng tập tiểu cầu với Ristocetin</v>
          </cell>
          <cell r="H7812" t="str">
            <v>22.0042.1288</v>
          </cell>
        </row>
        <row r="7813">
          <cell r="G7813" t="str">
            <v>Đo độ nhớt dịch khớp</v>
          </cell>
          <cell r="H7813" t="str">
            <v>02.0348.1289</v>
          </cell>
        </row>
        <row r="7814">
          <cell r="G7814" t="str">
            <v>Xét nghiệm Mucin test</v>
          </cell>
          <cell r="H7814" t="str">
            <v>02.0431.1289</v>
          </cell>
        </row>
        <row r="7815">
          <cell r="G7815" t="str">
            <v>Đo độ nhớt (độ quánh) máu toàn phần/huyết tương/dịch khác</v>
          </cell>
          <cell r="H7815" t="str">
            <v>22.0039.1289</v>
          </cell>
        </row>
        <row r="7816">
          <cell r="G7816" t="str">
            <v>Xét nghiệm giải trình tự gen bằng kỹ thuật giải trình tự gen thế hệ 2</v>
          </cell>
          <cell r="H7816" t="str">
            <v>22.0647.1290</v>
          </cell>
        </row>
        <row r="7817">
          <cell r="G7817" t="str">
            <v>Xét nghiệm giải trình tự gen bằng NGS</v>
          </cell>
          <cell r="H7817" t="str">
            <v>22.0449.1290</v>
          </cell>
        </row>
        <row r="7818">
          <cell r="G7818" t="str">
            <v>Xét nghiệm xác định mọc mảnh ghép (Chimerism) bằng kỹ thuật giải trình tự gen thế hệ 2</v>
          </cell>
          <cell r="H7818" t="str">
            <v>22.0654.1290</v>
          </cell>
        </row>
        <row r="7819">
          <cell r="G7819" t="str">
            <v>Giải trình tự gene chẩn đoán bệnh beta thalassemia</v>
          </cell>
          <cell r="H7819" t="str">
            <v>22.0406.1291</v>
          </cell>
        </row>
        <row r="7820">
          <cell r="G7820" t="str">
            <v>Giải trình tự gene chẩn đoán trước sinh bệnh beta thalassemia</v>
          </cell>
          <cell r="H7820" t="str">
            <v>22.0407.1291</v>
          </cell>
        </row>
        <row r="7821">
          <cell r="G7821" t="str">
            <v>Giải trình tự gene Perforin (PRF1) bệnh HLH</v>
          </cell>
          <cell r="H7821" t="str">
            <v>22.0412.1291</v>
          </cell>
        </row>
        <row r="7822">
          <cell r="G7822" t="str">
            <v>Giải trình tự gene Perforin (PRF1) chẩn đoán trước sinh bệnh HLH</v>
          </cell>
          <cell r="H7822" t="str">
            <v>22.0413.1291</v>
          </cell>
        </row>
        <row r="7823">
          <cell r="G7823" t="str">
            <v>Xét nghiệm giải trình tự gen bằng kỹ thuật giải trình tự thế hệ 1 (cho mỗi đoạn gen &lt; 1kb)</v>
          </cell>
          <cell r="H7823" t="str">
            <v>22.0641.1291</v>
          </cell>
        </row>
        <row r="7824">
          <cell r="G7824" t="str">
            <v>Xét nghiệm xác định mọc mảnh ghép (Chimerism) bằng kỹ thuật giải trình tự gen thế hệ 1</v>
          </cell>
          <cell r="H7824" t="str">
            <v>22.0655.1291</v>
          </cell>
        </row>
        <row r="7825">
          <cell r="G7825" t="str">
            <v>Định lượng huyết sắc tố (hemoglobin) bằng quang kế</v>
          </cell>
          <cell r="H7825" t="str">
            <v>22.0161.1292</v>
          </cell>
        </row>
        <row r="7826">
          <cell r="G7826" t="str">
            <v>Hiệu giá kháng thể miễn dịch (kỹ thuật Scangel/Gelcard trên máy bán tự động)</v>
          </cell>
          <cell r="H7826" t="str">
            <v>22.0264.1293</v>
          </cell>
        </row>
        <row r="7827">
          <cell r="G7827" t="str">
            <v>Hiệu giá kháng thể tự nhiên chống A, B (kỹ thuật ống nghiệm)</v>
          </cell>
          <cell r="H7827" t="str">
            <v>22.0267.1294</v>
          </cell>
        </row>
        <row r="7828">
          <cell r="G7828" t="str">
            <v>Nhuộm hóa mô miễn dịch tủy xương</v>
          </cell>
          <cell r="H7828" t="str">
            <v>22.0147.1295</v>
          </cell>
        </row>
        <row r="7829">
          <cell r="G7829" t="str">
            <v>Xét nghiệm hồng cầu lưới (bằng phương pháp thủ công)</v>
          </cell>
          <cell r="H7829" t="str">
            <v>22.0134.1296</v>
          </cell>
        </row>
        <row r="7830">
          <cell r="G7830" t="str">
            <v>Huyết đồ (bằng phương pháp thủ công)</v>
          </cell>
          <cell r="H7830" t="str">
            <v>22.0123.1297</v>
          </cell>
        </row>
        <row r="7831">
          <cell r="G7831" t="str">
            <v>Huyết đồ (bằng máy đếm laser)</v>
          </cell>
          <cell r="H7831" t="str">
            <v>22.0125.1298</v>
          </cell>
        </row>
        <row r="7832">
          <cell r="G7832" t="str">
            <v>Huyết đồ (bằng máy đếm tổng trở)</v>
          </cell>
          <cell r="H7832" t="str">
            <v>22.0124.1298</v>
          </cell>
        </row>
        <row r="7833">
          <cell r="G7833" t="str">
            <v>Huyết đồ (bằng hệ thống tự động hoàn toàn)</v>
          </cell>
          <cell r="H7833" t="str">
            <v>22.0605.1299</v>
          </cell>
        </row>
        <row r="7834">
          <cell r="G7834" t="str">
            <v>Xét nghiệm tế bào học lách (lách đồ)</v>
          </cell>
          <cell r="H7834" t="str">
            <v>22.0155.1300</v>
          </cell>
        </row>
        <row r="7835">
          <cell r="G7835" t="str">
            <v>Xét nghiệm tế bào học lách (lách đồ)</v>
          </cell>
          <cell r="H7835" t="str">
            <v>22.0170.1300</v>
          </cell>
        </row>
        <row r="7836">
          <cell r="G7836" t="str">
            <v>Lọc bạch cầu trong khối hồng cầu</v>
          </cell>
          <cell r="H7836" t="str">
            <v>22.0490.1301</v>
          </cell>
        </row>
        <row r="7837">
          <cell r="G7837" t="str">
            <v>Lympho cross match bằng kỹ thuật Flow-cytometry</v>
          </cell>
          <cell r="H7837" t="str">
            <v>22.0332.1302</v>
          </cell>
        </row>
        <row r="7838">
          <cell r="G7838" t="str">
            <v>Phân tích tính đa hình gen DPYD</v>
          </cell>
          <cell r="H7838" t="str">
            <v>25.0110.1302</v>
          </cell>
        </row>
        <row r="7839">
          <cell r="G7839" t="str">
            <v>Máu lắng (bằng máy tự động)</v>
          </cell>
          <cell r="H7839" t="str">
            <v>22.0143.1303</v>
          </cell>
        </row>
        <row r="7840">
          <cell r="G7840" t="str">
            <v>Máu lắng (bằng phương pháp thủ công)</v>
          </cell>
          <cell r="H7840" t="str">
            <v>22.0142.1304</v>
          </cell>
        </row>
        <row r="7841">
          <cell r="G7841" t="str">
            <v>Nghiệm pháp Coombs gián tiếp (kỹ thuật hồng cầu gắn từ trên máy tự động)</v>
          </cell>
          <cell r="H7841" t="str">
            <v>22.0309.1305</v>
          </cell>
        </row>
        <row r="7842">
          <cell r="G7842" t="str">
            <v>Nghiệm pháp Coombs gián tiếp (kỹ thuật ống nghiệm)</v>
          </cell>
          <cell r="H7842" t="str">
            <v>22.0308.1306</v>
          </cell>
        </row>
        <row r="7843">
          <cell r="G7843" t="str">
            <v>Nghiệm pháp Coombs gián tiếp (kỹ thuật Scangel/Gelcard trên máy bán tự động)</v>
          </cell>
          <cell r="H7843" t="str">
            <v>22.0306.1306</v>
          </cell>
        </row>
        <row r="7844">
          <cell r="G7844" t="str">
            <v>Nghiệm pháp Coombs gián tiếp (kỹ thuật Scangel/Gelcard trên máy tự động)</v>
          </cell>
          <cell r="H7844" t="str">
            <v>22.0307.1306</v>
          </cell>
        </row>
        <row r="7845">
          <cell r="G7845" t="str">
            <v>Nghiệm pháp Coombs trực tiếp (kỹ thuật ống nghiệm)</v>
          </cell>
          <cell r="H7845" t="str">
            <v>22.0304.1306</v>
          </cell>
        </row>
        <row r="7846">
          <cell r="G7846" t="str">
            <v>Nghiệm pháp Coombs trực tiếp (kỹ thuật Scangel/Gelcard trên máy bán tự động)</v>
          </cell>
          <cell r="H7846" t="str">
            <v>22.0302.1306</v>
          </cell>
        </row>
        <row r="7847">
          <cell r="G7847" t="str">
            <v>Nghiệm pháp Coombs trực tiếp (kỹ thuật Scangel/Gelcard trên máy tự động)</v>
          </cell>
          <cell r="H7847" t="str">
            <v>22.0303.1306</v>
          </cell>
        </row>
        <row r="7848">
          <cell r="G7848" t="str">
            <v>Nghiệm pháp Coombs trực tiếp (kỹ thuật hồng cầu gắn từ trên máy tự động)</v>
          </cell>
          <cell r="H7848" t="str">
            <v>22.0305.1307</v>
          </cell>
        </row>
        <row r="7849">
          <cell r="G7849" t="str">
            <v>Nghiệm pháp rượu (nghiệm pháp Ethanol)</v>
          </cell>
          <cell r="H7849" t="str">
            <v>21.0011.1308</v>
          </cell>
        </row>
        <row r="7850">
          <cell r="G7850" t="str">
            <v>Nghiệm pháp rượu (Ethanol test)</v>
          </cell>
          <cell r="H7850" t="str">
            <v>22.0015.1308</v>
          </cell>
        </row>
        <row r="7851">
          <cell r="G7851" t="str">
            <v>Nghiệm pháp sinh Thromboplastin (T.G.T: Thromboplastin Generation Test)</v>
          </cell>
          <cell r="H7851" t="str">
            <v>22.0052.1309</v>
          </cell>
        </row>
        <row r="7852">
          <cell r="G7852" t="str">
            <v>Nghiệm pháp Von-Kaulla (thời gian tiêu thụ euglobulin)</v>
          </cell>
          <cell r="H7852" t="str">
            <v>21.0010.1310</v>
          </cell>
        </row>
        <row r="7853">
          <cell r="G7853" t="str">
            <v>Nghiệm pháp Von-Kaulla</v>
          </cell>
          <cell r="H7853" t="str">
            <v>22.0017.1310</v>
          </cell>
        </row>
        <row r="7854">
          <cell r="G7854" t="str">
            <v>Xét nghiệm và chẩn đoán tế bào học bằng phương pháp nhuộm Esterase không đặc hiệu</v>
          </cell>
          <cell r="H7854" t="str">
            <v>22.0611.1311</v>
          </cell>
        </row>
        <row r="7855">
          <cell r="G7855" t="str">
            <v>Xét nghiệm và chẩn đoán tế bào học bằng phương pháp nhuộm Esterase không đặc hiệu có ức chế bằng NaF</v>
          </cell>
          <cell r="H7855" t="str">
            <v>22.0693.1312</v>
          </cell>
        </row>
        <row r="7856">
          <cell r="G7856" t="str">
            <v>Xét nghiệm hồng cầu lưới (bằng máy đếm laser)</v>
          </cell>
          <cell r="H7856" t="str">
            <v>22.0135.1313</v>
          </cell>
        </row>
        <row r="7857">
          <cell r="G7857" t="str">
            <v>Xét nghiệm và chẩn đoán tế bào học bằng phương pháp nhuộm hồng cầu sắt (Nhuộm Perls)</v>
          </cell>
          <cell r="H7857" t="str">
            <v>22.0607.1314</v>
          </cell>
        </row>
        <row r="7858">
          <cell r="G7858" t="str">
            <v>Xét nghiệm và chẩn đoán tế bào học bằng phương pháp nhuộm Periodic Acide Schiff (PAS)</v>
          </cell>
          <cell r="H7858" t="str">
            <v>22.0610.1315</v>
          </cell>
        </row>
        <row r="7859">
          <cell r="G7859" t="str">
            <v>Xét nghiệm và chẩn đoán tế bào học bằng phương pháp nhuộm Peroxydase (MPO: Myeloperoxydase)</v>
          </cell>
          <cell r="H7859" t="str">
            <v>22.0608.1316</v>
          </cell>
        </row>
        <row r="7860">
          <cell r="G7860" t="str">
            <v>Xét nghiệm và chẩn đoán tế bào học bằng phương pháp nhuộm Phosphatase acid</v>
          </cell>
          <cell r="H7860" t="str">
            <v>22.0613.1317</v>
          </cell>
        </row>
        <row r="7861">
          <cell r="G7861" t="str">
            <v>Xét nghiệm và chẩn đoán tế bào học bằng phương pháp nhuộm Phosphatase kiềm bạch cầu</v>
          </cell>
          <cell r="H7861" t="str">
            <v>22.0614.1318</v>
          </cell>
        </row>
        <row r="7862">
          <cell r="G7862" t="str">
            <v>Nhuộm sợi liên võng trong mô tủy xương</v>
          </cell>
          <cell r="H7862" t="str">
            <v>22.0146.1319</v>
          </cell>
        </row>
        <row r="7863">
          <cell r="G7863" t="str">
            <v>Nhuộm sợi xơ trong mô tủy xương</v>
          </cell>
          <cell r="H7863" t="str">
            <v>22.0145.1320</v>
          </cell>
        </row>
        <row r="7864">
          <cell r="G7864" t="str">
            <v>Xét nghiệm và chẩn đoán tế bào học bằng phương pháp nhuộm Sudan đen</v>
          </cell>
          <cell r="H7864" t="str">
            <v>22.0609.1321</v>
          </cell>
        </row>
        <row r="7865">
          <cell r="G7865" t="str">
            <v>Nuôi cấy cụm tế bào gốc (colony forming culture)</v>
          </cell>
          <cell r="H7865" t="str">
            <v>22.0531.1322</v>
          </cell>
        </row>
        <row r="7866">
          <cell r="G7866" t="str">
            <v>OF test (Osmotic fragility test) (Test sàng lọc Thalassemia)</v>
          </cell>
          <cell r="H7866" t="str">
            <v>22.0606.1323</v>
          </cell>
        </row>
        <row r="7867">
          <cell r="G7867" t="str">
            <v>Phân tích dấu ấn/CD/marker miễn dịch máu ngoại vi, hoặc dịch khác bằng kỹ thuật flow cytometry</v>
          </cell>
          <cell r="H7867" t="str">
            <v>22.0627.1324</v>
          </cell>
        </row>
        <row r="7868">
          <cell r="G7868" t="str">
            <v>Phân tích Myeloperoxidase nội bào</v>
          </cell>
          <cell r="H7868" t="str">
            <v>22.0376.1324</v>
          </cell>
        </row>
        <row r="7869">
          <cell r="G7869" t="str">
            <v>Phân tích dấu ấn/CD/marker miễn dịch mẫu tủy xương, hoặc mẫu hạch, hoặc mẫu tổ chức khác bằng kỹ thuật flow cytometry</v>
          </cell>
          <cell r="H7869" t="str">
            <v>22.0628.1325</v>
          </cell>
        </row>
        <row r="7870">
          <cell r="G7870" t="str">
            <v>Phản ứng hoà hợp có sử dụng kháng globulin người (kỹ thuật ống nghiệm)</v>
          </cell>
          <cell r="H7870" t="str">
            <v>22.0274.1326</v>
          </cell>
        </row>
        <row r="7871">
          <cell r="G7871" t="str">
            <v>Phản ứng hoà hợp có sử dụng kháng globulin người (kỹ thuật Scangel/Gelcard trên máy bán tự động)</v>
          </cell>
          <cell r="H7871" t="str">
            <v>22.0275.1327</v>
          </cell>
        </row>
        <row r="7872">
          <cell r="G7872" t="str">
            <v>Phản ứng hoà hợp có sử dụng kháng globulin người (kỹ thuật Scangel/Gelcard trên máy tự động)</v>
          </cell>
          <cell r="H7872" t="str">
            <v>22.0276.1327</v>
          </cell>
        </row>
        <row r="7873">
          <cell r="G7873" t="str">
            <v>Phản ứng hòa hợp tiểu cầu (kỹ thuật pha rắn)</v>
          </cell>
          <cell r="H7873" t="str">
            <v>22.0624.1328</v>
          </cell>
        </row>
        <row r="7874">
          <cell r="G7874" t="str">
            <v>Phản ứng hòa hợp trong môi trường nước muối ở 22ºC (kỹ thuật Scangel/Gelcard trên máy bán tự động)</v>
          </cell>
          <cell r="H7874" t="str">
            <v>22.0269.1329</v>
          </cell>
        </row>
        <row r="7875">
          <cell r="G7875" t="str">
            <v>Phản ứng hòa hợp trong môi trường nước muối ở 22ºC (kỹ thuật Scangel/Gelcard trên máy tự động)</v>
          </cell>
          <cell r="H7875" t="str">
            <v>22.0270.1329</v>
          </cell>
        </row>
        <row r="7876">
          <cell r="G7876" t="str">
            <v>Phản ứng hòa hợp trong môi trường nước muối ở 22ºC (kỹ thuật ống nghiệm)</v>
          </cell>
          <cell r="H7876" t="str">
            <v>22.0268.1330</v>
          </cell>
        </row>
        <row r="7877">
          <cell r="G7877" t="str">
            <v>Phát hiện chất ức chế không phụ thuộc thời gian và nhiệt độ đường đông máu nội sinh</v>
          </cell>
          <cell r="H7877" t="str">
            <v>22.0576.1331</v>
          </cell>
        </row>
        <row r="7878">
          <cell r="G7878" t="str">
            <v>Phát hiện chất ức chế phụ thuộc thời gian và nhiệt độ đường đông máu nội sinh</v>
          </cell>
          <cell r="H7878" t="str">
            <v>22.0575.1332</v>
          </cell>
        </row>
        <row r="7879">
          <cell r="G7879" t="str">
            <v>Phát hiện đảo đoạn intron22 của gen yếu tố VIII bệnh Hemophilia bằng kỹ thuật longrange PCR</v>
          </cell>
          <cell r="H7879" t="str">
            <v>22.0430.1333</v>
          </cell>
        </row>
        <row r="7880">
          <cell r="G7880" t="str">
            <v>Phát hiện gen bệnh Thalassemia bằng kỹ thuật PCR-RFLP</v>
          </cell>
          <cell r="H7880" t="str">
            <v>22.0455.1334</v>
          </cell>
        </row>
        <row r="7881">
          <cell r="G7881" t="str">
            <v>Xét nghiệm phát hiện đột biến gen thalassemia bằng kỹ thuật PCR</v>
          </cell>
          <cell r="H7881" t="str">
            <v>22.0643.1334</v>
          </cell>
        </row>
        <row r="7882">
          <cell r="G7882" t="str">
            <v>Phát hiện kháng đông đường chung</v>
          </cell>
          <cell r="H7882" t="str">
            <v>22.0028.1335</v>
          </cell>
        </row>
        <row r="7883">
          <cell r="G7883" t="str">
            <v>Phát hiện kháng đông Lupus (LAC/LA screen: Lupus Anticoagulant screen)</v>
          </cell>
          <cell r="H7883" t="str">
            <v>22.0049.1336</v>
          </cell>
        </row>
        <row r="7884">
          <cell r="G7884" t="str">
            <v>Phát hiện kháng thể kháng tiểu cầu bằng kỹ thuật Flow-cytometry</v>
          </cell>
          <cell r="H7884" t="str">
            <v>22.0329.1337</v>
          </cell>
        </row>
        <row r="7885">
          <cell r="G7885" t="str">
            <v>Xét nghiệm xác định kháng thể kháng tiểu cầu gián tiếp</v>
          </cell>
          <cell r="H7885" t="str">
            <v>22.0359.1337</v>
          </cell>
        </row>
        <row r="7886">
          <cell r="G7886" t="str">
            <v>Xét nghiệm xác định kháng thể kháng tiểu cầu trực tiếp</v>
          </cell>
          <cell r="H7886" t="str">
            <v>22.0358.1337</v>
          </cell>
        </row>
        <row r="7887">
          <cell r="G7887" t="str">
            <v>Rửa hồng cầu/tiểu cầu bằng máy ly tâm lạnh</v>
          </cell>
          <cell r="H7887" t="str">
            <v>22.0487.1338</v>
          </cell>
        </row>
        <row r="7888">
          <cell r="G7888" t="str">
            <v>Sàng lọc kháng thể bất thường (kỹ thuật ống nghiệm)</v>
          </cell>
          <cell r="H7888" t="str">
            <v>22.0259.1339</v>
          </cell>
        </row>
        <row r="7889">
          <cell r="G7889" t="str">
            <v>Sàng lọc kháng thể bất thường (kỹ thuật Scangel/Gelcard trên máy bán tự động)</v>
          </cell>
          <cell r="H7889" t="str">
            <v>22.0260.1340</v>
          </cell>
        </row>
        <row r="7890">
          <cell r="G7890" t="str">
            <v>Sàng lọc kháng thể bất thường (kỹ thuật Scangel/Gelcard trên máy tự động)</v>
          </cell>
          <cell r="H7890" t="str">
            <v>22.0261.1340</v>
          </cell>
        </row>
        <row r="7891">
          <cell r="G7891" t="str">
            <v>Sức bền thẩm thấu hồng cầu</v>
          </cell>
          <cell r="H7891" t="str">
            <v>22.0102.1341</v>
          </cell>
        </row>
        <row r="7892">
          <cell r="G7892" t="str">
            <v>Gạn bạch cầu điều trị</v>
          </cell>
          <cell r="H7892" t="str">
            <v>22.0503.1342</v>
          </cell>
        </row>
        <row r="7893">
          <cell r="G7893" t="str">
            <v>Gạn hồng cầu điều trị</v>
          </cell>
          <cell r="H7893" t="str">
            <v>22.0505.1342</v>
          </cell>
        </row>
        <row r="7894">
          <cell r="G7894" t="str">
            <v>Gạn tách huyết tương điều trị</v>
          </cell>
          <cell r="H7894" t="str">
            <v>22.0676.1342</v>
          </cell>
        </row>
        <row r="7895">
          <cell r="G7895" t="str">
            <v>Gạn tiểu cầu điều trị</v>
          </cell>
          <cell r="H7895" t="str">
            <v>22.0504.1342</v>
          </cell>
        </row>
        <row r="7896">
          <cell r="G7896" t="str">
            <v>Trao đổi huyết tương điều trị</v>
          </cell>
          <cell r="H7896" t="str">
            <v>22.0506.1342</v>
          </cell>
        </row>
        <row r="7897">
          <cell r="G7897" t="str">
            <v>Tập trung bạch cầu</v>
          </cell>
          <cell r="H7897" t="str">
            <v>22.0141.1343</v>
          </cell>
        </row>
        <row r="7898">
          <cell r="G7898" t="str">
            <v>Xét nghiệm Đường - Ham</v>
          </cell>
          <cell r="H7898" t="str">
            <v>22.0348.1344</v>
          </cell>
        </row>
        <row r="7899">
          <cell r="G7899" t="str">
            <v>Thể tích khối hồng cầu (hematocrit) bằng máy ly tâm</v>
          </cell>
          <cell r="H7899" t="str">
            <v>22.0160.1345</v>
          </cell>
        </row>
        <row r="7900">
          <cell r="G7900" t="str">
            <v>Thời gian phục hồi canxi</v>
          </cell>
          <cell r="H7900" t="str">
            <v>22.0055.1346</v>
          </cell>
        </row>
        <row r="7901">
          <cell r="G7901" t="str">
            <v>Thời gian máu chảy phương pháp Ivy</v>
          </cell>
          <cell r="H7901" t="str">
            <v>22.0020.1347</v>
          </cell>
        </row>
        <row r="7902">
          <cell r="G7902" t="str">
            <v>Thời gian máu chảy phương pháp Duke</v>
          </cell>
          <cell r="H7902" t="str">
            <v>22.0019.1348</v>
          </cell>
        </row>
        <row r="7903">
          <cell r="G7903" t="str">
            <v>Xét nghiệm đông máu nhanh tại giường</v>
          </cell>
          <cell r="H7903" t="str">
            <v>01.0285.1349</v>
          </cell>
        </row>
        <row r="7904">
          <cell r="G7904" t="str">
            <v>Thời gian đông máu</v>
          </cell>
          <cell r="H7904" t="str">
            <v>22.9000.1349</v>
          </cell>
        </row>
        <row r="7905">
          <cell r="G7905" t="str">
            <v>Xác định nhanh 1NR/PT/Quick % tại chỗ bằng máy cầm tay</v>
          </cell>
          <cell r="H7905" t="str">
            <v>01.0302.1350</v>
          </cell>
        </row>
        <row r="7906">
          <cell r="G7906" t="str">
            <v>Thời gian prothrombin (PT: Prothrombin Time), (Các tên khác: TQ; Tỷ lệ Prothrombin) phương pháp thủ công</v>
          </cell>
          <cell r="H7906" t="str">
            <v>22.0003.1351</v>
          </cell>
        </row>
        <row r="7907">
          <cell r="G7907" t="str">
            <v>Thời gian prothrombin (PT: Prothrombin Time), (Các tên khác: TQ; Tỷ lệ Prothrombin) bằng máy bán tự động</v>
          </cell>
          <cell r="H7907" t="str">
            <v>22.0002.1352</v>
          </cell>
        </row>
        <row r="7908">
          <cell r="G7908" t="str">
            <v>Thời gian prothrombin (PT: Prothrombin Time), (Các tên khác: TQ; Tỷ lệ Prothrombin) bằng máy tự động</v>
          </cell>
          <cell r="H7908" t="str">
            <v>22.0001.1352</v>
          </cell>
        </row>
        <row r="7909">
          <cell r="G7909" t="str">
            <v>Thời gian thrombin (TT: Thrombin Time) bằng máy bán tự động</v>
          </cell>
          <cell r="H7909" t="str">
            <v>22.0009.1353</v>
          </cell>
        </row>
        <row r="7910">
          <cell r="G7910" t="str">
            <v>Thời gian thrombin (TT: Thrombin Time) bằng máy tự động</v>
          </cell>
          <cell r="H7910" t="str">
            <v>22.0008.1353</v>
          </cell>
        </row>
        <row r="7911">
          <cell r="G7911" t="str">
            <v>Thời gian thromboplastin một phần hoạt hóa (APTT: Activated Partial Thromboplastin Time) (tên khác: TCK) bằng máy bán tự động</v>
          </cell>
          <cell r="H7911" t="str">
            <v>22.0006.1354</v>
          </cell>
        </row>
        <row r="7912">
          <cell r="G7912" t="str">
            <v>Thời gian thromboplastin một phần hoạt hóa (APTT: Activated Partial Thromboplastin Time), (tên khác: TCK) bằng máy tự động</v>
          </cell>
          <cell r="H7912" t="str">
            <v>22.0005.1354</v>
          </cell>
        </row>
        <row r="7913">
          <cell r="G7913" t="str">
            <v>Gạn tách tế bào gốc từ máu ngoại vi bằng máy tự động</v>
          </cell>
          <cell r="H7913" t="str">
            <v>22.0520.1357</v>
          </cell>
        </row>
        <row r="7914">
          <cell r="G7914" t="str">
            <v>Tìm giun chỉ trong máu</v>
          </cell>
          <cell r="H7914" t="str">
            <v>22.0140.1360</v>
          </cell>
        </row>
        <row r="7915">
          <cell r="G7915" t="str">
            <v>Tìm hồng cầu có chấm ưa bazơ</v>
          </cell>
          <cell r="H7915" t="str">
            <v>22.0137.1361</v>
          </cell>
        </row>
        <row r="7916">
          <cell r="G7916" t="str">
            <v>Tìm ký sinh trùng sốt rét trong máu (bằng phương pháp tập trung hồng cầu nhiễm)</v>
          </cell>
          <cell r="H7916" t="str">
            <v>22.0139.1362</v>
          </cell>
        </row>
        <row r="7917">
          <cell r="G7917" t="str">
            <v>Tìm ký sinh trùng sốt rét trong máu (bằng phương pháp thủ công)</v>
          </cell>
          <cell r="H7917" t="str">
            <v>22.0138.1362</v>
          </cell>
        </row>
        <row r="7918">
          <cell r="G7918" t="str">
            <v>Tìm mảnh vỡ hồng cầu</v>
          </cell>
          <cell r="H7918" t="str">
            <v>22.0136.1363</v>
          </cell>
        </row>
        <row r="7919">
          <cell r="G7919" t="str">
            <v>Tìm tế bào Hargraves</v>
          </cell>
          <cell r="H7919" t="str">
            <v>02.0622.1364</v>
          </cell>
        </row>
        <row r="7920">
          <cell r="G7920" t="str">
            <v>Tìm tế bào Hargraves</v>
          </cell>
          <cell r="H7920" t="str">
            <v>22.0144.1364</v>
          </cell>
        </row>
        <row r="7921">
          <cell r="G7921" t="str">
            <v>Phát hiện kháng đông ngoại sinh</v>
          </cell>
          <cell r="H7921" t="str">
            <v>22.0027.1365</v>
          </cell>
        </row>
        <row r="7922">
          <cell r="G7922" t="str">
            <v>Tổng phân tích tế bào máu ngoại vi bằng hệ thống tự động hoàn toàn (có nhuộm tiêu bản tự động)</v>
          </cell>
          <cell r="H7922" t="str">
            <v>22.0122.1367</v>
          </cell>
        </row>
        <row r="7923">
          <cell r="G7923" t="str">
            <v>Phân tích tế bào máu ngoại vi (bằng phương pháp thủ công)</v>
          </cell>
          <cell r="H7923" t="str">
            <v>22.0119.1368</v>
          </cell>
        </row>
        <row r="7924">
          <cell r="G7924" t="str">
            <v>Tổng phân tích tế bào máu ngoại vi (bằng máy đếm laser)</v>
          </cell>
          <cell r="H7924" t="str">
            <v>22.0121.1369</v>
          </cell>
        </row>
        <row r="7925">
          <cell r="G7925" t="str">
            <v>Tổng phân tích tế bào máu ngoại vi (bằng máy đếm tổng trở)</v>
          </cell>
          <cell r="H7925" t="str">
            <v>22.0120.1370</v>
          </cell>
        </row>
        <row r="7926">
          <cell r="G7926" t="str">
            <v>Xác định bản chất kháng thể đặc hiệu (IgG, IgA, IgM, C3d, C3c (kỹ thuật Scangel/Gelcard trên máy bán tự động khi nghiệm pháp Coombs trực tiếp/gián tiếp dương tính)</v>
          </cell>
          <cell r="H7926" t="str">
            <v>22.0299.1371</v>
          </cell>
        </row>
        <row r="7927">
          <cell r="G7927" t="str">
            <v>Xác định bản chất kháng thể đặc hiệu (IgG, IgA, IgM, C3d, C3c (kỹ thuật Scangel/Gelcard trên máy tự động khi nghiệm pháp Coombs trực tiếp/gián tiếp dương tính)</v>
          </cell>
          <cell r="H7927" t="str">
            <v>22.0300.1371</v>
          </cell>
        </row>
        <row r="7928">
          <cell r="G7928" t="str">
            <v>Xác định bất đồng nhóm máu mẹ con (kỹ thuật ống nghiệm)</v>
          </cell>
          <cell r="H7928" t="str">
            <v>22.0625.1372</v>
          </cell>
        </row>
        <row r="7929">
          <cell r="G7929" t="str">
            <v>FISH chẩn đoán chuyển đoạn NST 1; 19</v>
          </cell>
          <cell r="H7929" t="str">
            <v>22.0392.1373</v>
          </cell>
        </row>
        <row r="7930">
          <cell r="G7930" t="str">
            <v>FISH chẩn đoán chuyển đoạn NST 15; 17</v>
          </cell>
          <cell r="H7930" t="str">
            <v>22.0394.1373</v>
          </cell>
        </row>
        <row r="7931">
          <cell r="G7931" t="str">
            <v>FISH chẩn đoán chuyển đoạn NST 4; 11</v>
          </cell>
          <cell r="H7931" t="str">
            <v>22.0391.1373</v>
          </cell>
        </row>
        <row r="7932">
          <cell r="G7932" t="str">
            <v>FISH chẩn đoán chuyển đoạn NST 8; 21</v>
          </cell>
          <cell r="H7932" t="str">
            <v>22.0393.1373</v>
          </cell>
        </row>
        <row r="7933">
          <cell r="G7933" t="str">
            <v>FISH chẩn đoán NST Ph1 (BCR/ABL)</v>
          </cell>
          <cell r="H7933" t="str">
            <v>22.0388.1373</v>
          </cell>
        </row>
        <row r="7934">
          <cell r="G7934" t="str">
            <v>FISH chẩn đoán NST XY</v>
          </cell>
          <cell r="H7934" t="str">
            <v>22.0387.1373</v>
          </cell>
        </row>
        <row r="7935">
          <cell r="G7935" t="str">
            <v>Xác định gen bằng kỹ thuật FISH</v>
          </cell>
          <cell r="H7935" t="str">
            <v>22.0379.1373</v>
          </cell>
        </row>
        <row r="7936">
          <cell r="G7936" t="str">
            <v>Xác định nhiễm sắc thể X, Y bằng kỹ thuật FISH</v>
          </cell>
          <cell r="H7936" t="str">
            <v>22.0639.1373</v>
          </cell>
        </row>
        <row r="7937">
          <cell r="G7937" t="str">
            <v>PCR chẩn đoán chuyển đoạn Philadelphia (BCR/ABL) P190</v>
          </cell>
          <cell r="H7937" t="str">
            <v>22.0420.1374</v>
          </cell>
        </row>
        <row r="7938">
          <cell r="G7938" t="str">
            <v>PCR chẩn đoán chuyển đoạn Philadelphia (BCR/ABL) P210</v>
          </cell>
          <cell r="H7938" t="str">
            <v>22.0419.1374</v>
          </cell>
        </row>
        <row r="7939">
          <cell r="G7939" t="str">
            <v>Phát hiện gene JAK2 V617F trong nhóm bệnh tăng sinh tủy bằng kỹ thuật Allen-specific PCR</v>
          </cell>
          <cell r="H7939" t="str">
            <v>22.0425.1374</v>
          </cell>
        </row>
        <row r="7940">
          <cell r="G7940" t="str">
            <v>Xác định gen AML1/ETO bằng kỹ thuật RT-PCR</v>
          </cell>
          <cell r="H7940" t="str">
            <v>22.0432.1374</v>
          </cell>
        </row>
        <row r="7941">
          <cell r="G7941" t="str">
            <v>Xác định gen bệnh máu bằng kỹ thuật RT-PCR</v>
          </cell>
          <cell r="H7941" t="str">
            <v>22.0431.1374</v>
          </cell>
        </row>
        <row r="7942">
          <cell r="G7942" t="str">
            <v>Xác định gen CBFβ /MYH11 bằng kỹ thuật RT-PCR</v>
          </cell>
          <cell r="H7942" t="str">
            <v>22.0433.1374</v>
          </cell>
        </row>
        <row r="7943">
          <cell r="G7943" t="str">
            <v>Xác định gen E2A/PBX1 bằng kỹ thuật RT-PCR</v>
          </cell>
          <cell r="H7943" t="str">
            <v>22.0436.1374</v>
          </cell>
        </row>
        <row r="7944">
          <cell r="G7944" t="str">
            <v>Xác định gen FLT3-ITD bằng kỹ thuật PCR</v>
          </cell>
          <cell r="H7944" t="str">
            <v>22.0439.1374</v>
          </cell>
        </row>
        <row r="7945">
          <cell r="G7945" t="str">
            <v>Xác định gen IGH-MMSET (của chuyển đoạn t(4; 14) bằng kỹ thuật PCR</v>
          </cell>
          <cell r="H7945" t="str">
            <v>22.0441.1374</v>
          </cell>
        </row>
        <row r="7946">
          <cell r="G7946" t="str">
            <v>Xác định gen MLL/AF4 bằng kỹ thuật RT-PCR</v>
          </cell>
          <cell r="H7946" t="str">
            <v>22.0437.1374</v>
          </cell>
        </row>
        <row r="7947">
          <cell r="G7947" t="str">
            <v>Xác định gen NPM1-A bằng kỹ thuật Allen specific -PCR</v>
          </cell>
          <cell r="H7947" t="str">
            <v>22.0438.1374</v>
          </cell>
        </row>
        <row r="7948">
          <cell r="G7948" t="str">
            <v>Xác định gen PML/RARα bằng kỹ thuật RT-PCR</v>
          </cell>
          <cell r="H7948" t="str">
            <v>22.0434.1374</v>
          </cell>
        </row>
        <row r="7949">
          <cell r="G7949" t="str">
            <v>Xác định gen TEL/AML1 bằng kỹ thuật RT-PCR</v>
          </cell>
          <cell r="H7949" t="str">
            <v>22.0435.1374</v>
          </cell>
        </row>
        <row r="7950">
          <cell r="G7950" t="str">
            <v>Xét nghiệm kháng đột biến Imatinib T315I bằng kỹ thuật Allen-specific PCR</v>
          </cell>
          <cell r="H7950" t="str">
            <v>22.0662.1374</v>
          </cell>
        </row>
        <row r="7951">
          <cell r="G7951" t="str">
            <v>Xét nghiệm kháng đột biến Imatinib T325I bằng kỹ thuật Allen-specific PCR</v>
          </cell>
          <cell r="H7951" t="str">
            <v>22.0442.1374</v>
          </cell>
        </row>
        <row r="7952">
          <cell r="G7952" t="str">
            <v>Xét nghiệm phát hiện đột biến gen bằng kỹ thuật PCR</v>
          </cell>
          <cell r="H7952" t="str">
            <v>22.0645.1374</v>
          </cell>
        </row>
        <row r="7953">
          <cell r="G7953" t="str">
            <v>Xét nghiệm phát hiện gen bệnh lý Lơ xê mi (1 gen) bằng kỹ thuật RT - PCR</v>
          </cell>
          <cell r="H7953" t="str">
            <v>22.0424.1374</v>
          </cell>
        </row>
        <row r="7954">
          <cell r="G7954" t="str">
            <v>Xét nghiệm xác định đột biến gen bằng kỹ thuật PCR-RFLP</v>
          </cell>
          <cell r="H7954" t="str">
            <v>22.0646.1374</v>
          </cell>
        </row>
        <row r="7955">
          <cell r="G7955" t="str">
            <v>Xác định gen bệnh máu bằng kỹ thuật cIg FISH</v>
          </cell>
          <cell r="H7955" t="str">
            <v>22.0448.1375</v>
          </cell>
        </row>
        <row r="7956">
          <cell r="G7956" t="str">
            <v>Xét nghiệm xác định gen bằng kỹ thuật cIg FISH với tách tế bào bằng Ficoll</v>
          </cell>
          <cell r="H7956" t="str">
            <v>22.0648.1375</v>
          </cell>
        </row>
        <row r="7957">
          <cell r="G7957" t="str">
            <v>Xác định kháng nguyên c của hệ của nhóm máu Rh (kỹ thuật Scangel/Gelcard trên máy tự động)</v>
          </cell>
          <cell r="H7957" t="str">
            <v>22.0231.1376</v>
          </cell>
        </row>
        <row r="7958">
          <cell r="G7958" t="str">
            <v>Xác định kháng nguyên C của hệ nhóm máu Rh (kỹ thuật ống nghiệm)</v>
          </cell>
          <cell r="H7958" t="str">
            <v>22.0226.1377</v>
          </cell>
        </row>
        <row r="7959">
          <cell r="G7959" t="str">
            <v>Xác định kháng nguyên c của hệ của nhóm máu Rh (kỹ thuật ống nghiệm)</v>
          </cell>
          <cell r="H7959" t="str">
            <v>22.0229.1378</v>
          </cell>
        </row>
        <row r="7960">
          <cell r="G7960" t="str">
            <v>Xác định kháng nguyên C của hệ nhóm máu Rh (kỹ thuật Scangel/Gelcard trên máy tự động)</v>
          </cell>
          <cell r="H7960" t="str">
            <v>22.0228.1379</v>
          </cell>
        </row>
        <row r="7961">
          <cell r="G7961" t="str">
            <v>Xác định kháng nguyên E của hệ nhóm máu Rh (kỹ thuật ống nghiệm)</v>
          </cell>
          <cell r="H7961" t="str">
            <v>22.0232.1381</v>
          </cell>
        </row>
        <row r="7962">
          <cell r="G7962" t="str">
            <v>Xác định kháng nguyên e của hệ nhóm máu Rh (kỹ thuật ống nghiệm)</v>
          </cell>
          <cell r="H7962" t="str">
            <v>22.0235.1382</v>
          </cell>
        </row>
        <row r="7963">
          <cell r="G7963" t="str">
            <v>Xác định kháng nguyên E của hệ nhóm máu Rh (kỹ thuật Scangel/Gelcard trên máy tự động)</v>
          </cell>
          <cell r="H7963" t="str">
            <v>22.0234.1383</v>
          </cell>
        </row>
        <row r="7964">
          <cell r="G7964" t="str">
            <v>Xác định kháng nguyên e của hệ nhóm máu Rh (kỹ thuật Scangel/Gelcard trên máy tự động)</v>
          </cell>
          <cell r="H7964" t="str">
            <v>22.0237.1384</v>
          </cell>
        </row>
        <row r="7965">
          <cell r="G7965" t="str">
            <v>Xác định kháng nguyên Fyᵃ của hệ nhóm máu Duffy (kỹ thuật Scangel/Gelcard trên máy tự động)</v>
          </cell>
          <cell r="H7965" t="str">
            <v>22.0182.1385</v>
          </cell>
        </row>
        <row r="7966">
          <cell r="G7966" t="str">
            <v>Xác định kháng nguyên Fyᵇ của hệ nhóm máu Duffy (kỹ thuật Scangel/Gelcard trên máy tự động)</v>
          </cell>
          <cell r="H7966" t="str">
            <v>22.0183.1386</v>
          </cell>
        </row>
        <row r="7967">
          <cell r="G7967" t="str">
            <v>Xác định kháng nguyên H (kỹ thuật ống nghiệm)</v>
          </cell>
          <cell r="H7967" t="str">
            <v>22.0310.1387</v>
          </cell>
        </row>
        <row r="7968">
          <cell r="G7968" t="str">
            <v>Xác định kháng nguyên Jkᵃ của hệ nhóm máu Kidd (kỹ thuật ống nghiệm)</v>
          </cell>
          <cell r="H7968" t="str">
            <v>22.0202.1388</v>
          </cell>
        </row>
        <row r="7969">
          <cell r="G7969" t="str">
            <v>Xác định kháng nguyên Jkᵇ của hệ nhóm máu Kidd (kỹ thuật ống nghiệm)</v>
          </cell>
          <cell r="H7969" t="str">
            <v>22.0203.1389</v>
          </cell>
        </row>
        <row r="7970">
          <cell r="G7970" t="str">
            <v>Xác định kháng nguyên k của hệ nhóm máu Kell (kỹ thuật ống nghiệm)</v>
          </cell>
          <cell r="H7970" t="str">
            <v>22.0185.1390</v>
          </cell>
        </row>
        <row r="7971">
          <cell r="G7971" t="str">
            <v>Xác định kháng nguyên K của hệ nhóm máu Kell (kỹ thuật ống nghiệm)</v>
          </cell>
          <cell r="H7971" t="str">
            <v>22.0184.1391</v>
          </cell>
        </row>
        <row r="7972">
          <cell r="G7972" t="str">
            <v>Xác định kháng nguyên Leᵃ của hệ nhóm máu Lewis (kỹ thuật ống nghiệm)</v>
          </cell>
          <cell r="H7972" t="str">
            <v>22.0618.1392</v>
          </cell>
        </row>
        <row r="7973">
          <cell r="G7973" t="str">
            <v>Xác định kháng nguyên Leᵇ của hệ nhóm máu Lewis (kỹ thuật ống nghiệm)</v>
          </cell>
          <cell r="H7973" t="str">
            <v>22.0621.1393</v>
          </cell>
        </row>
        <row r="7974">
          <cell r="G7974" t="str">
            <v>Xác định kháng nguyên Luᵃ của hệ nhóm máu Lutheran (kỹ thuật ống nghiệm)</v>
          </cell>
          <cell r="H7974" t="str">
            <v>22.0172.1394</v>
          </cell>
        </row>
        <row r="7975">
          <cell r="G7975" t="str">
            <v>Xác định kháng nguyên Luᵇ của hệ nhóm máu Lutheran (kỹ thuật ống nghiệm)</v>
          </cell>
          <cell r="H7975" t="str">
            <v>22.0173.1395</v>
          </cell>
        </row>
        <row r="7976">
          <cell r="G7976" t="str">
            <v>Xác định kháng nguyên M của hệ nhóm máu MNS (kỹ thuật ống nghiệm)</v>
          </cell>
          <cell r="H7976" t="str">
            <v>22.0208.1396</v>
          </cell>
        </row>
        <row r="7977">
          <cell r="G7977" t="str">
            <v>Xác định kháng nguyên N của hệ nhóm máu MNS (kỹ thuật ống nghiệm)</v>
          </cell>
          <cell r="H7977" t="str">
            <v>22.0209.1397</v>
          </cell>
        </row>
        <row r="7978">
          <cell r="G7978" t="str">
            <v>Xác định kháng nguyên nhóm máu hệ hồng cầu bằng phương pháp sinh học phân tử (giá cho một loại kháng nguyên)</v>
          </cell>
          <cell r="H7978" t="str">
            <v>22.0314.1398</v>
          </cell>
        </row>
        <row r="7979">
          <cell r="G7979" t="str">
            <v>Xác định kháng nguyên S của hệ nhóm máu MNS (kỹ thuật ống nghiệm)</v>
          </cell>
          <cell r="H7979" t="str">
            <v>22.0214.1399</v>
          </cell>
        </row>
        <row r="7980">
          <cell r="G7980" t="str">
            <v>Xác định kháng nguyên s của hệ nhóm máu MNS (kỹ thuật ống nghiệm)</v>
          </cell>
          <cell r="H7980" t="str">
            <v>22.0215.1400</v>
          </cell>
        </row>
        <row r="7981">
          <cell r="G7981" t="str">
            <v>Xét nghiệm CD55/59 bạch cầu (chẩn đoán bệnh Đái huyết sắc tố niệu kịch phát ban đêm)</v>
          </cell>
          <cell r="H7981" t="str">
            <v>22.0343.1401</v>
          </cell>
        </row>
        <row r="7982">
          <cell r="G7982" t="str">
            <v>Xét nghiệm CD55/59 hồng cầu (chẩn đoán bệnh Đái huyết sắc tố niệu kịch phát ban đêm)</v>
          </cell>
          <cell r="H7982" t="str">
            <v>22.0344.1402</v>
          </cell>
        </row>
        <row r="7983">
          <cell r="G7983" t="str">
            <v>Xét nghiệm cấy chuyển dạng lympho</v>
          </cell>
          <cell r="H7983" t="str">
            <v>22.0638.1403</v>
          </cell>
        </row>
        <row r="7984">
          <cell r="G7984" t="str">
            <v>Đọ chéo trong ghép bằng kỹ thuật vi độc tế bào</v>
          </cell>
          <cell r="H7984" t="str">
            <v>22.0357.1404</v>
          </cell>
        </row>
        <row r="7985">
          <cell r="G7985" t="str">
            <v>Xét nghiệm HIT (Heparin Induced Thrombocytopenia) - Ab</v>
          </cell>
          <cell r="H7985" t="str">
            <v>22.0063.1405</v>
          </cell>
        </row>
        <row r="7986">
          <cell r="G7986" t="str">
            <v>Xét nghiệm HIT (Heparin Induced Thrombocytopenia)- IgG</v>
          </cell>
          <cell r="H7986" t="str">
            <v>22.0064.1406</v>
          </cell>
        </row>
        <row r="7987">
          <cell r="G7987" t="str">
            <v>Xét nghiệm HLA-B27 bằng kỹ thuật Flow-cytometry</v>
          </cell>
          <cell r="H7987" t="str">
            <v>22.0330.1407</v>
          </cell>
        </row>
        <row r="7988">
          <cell r="G7988" t="str">
            <v>Xét nghiệm lựa chọn đơn vị máu phù hợp (10 đơn vị máu trong 3 điều kiện 22ºC, 37ºC, kháng globulin người) bằng phương pháp Scangel/Gelcard</v>
          </cell>
          <cell r="H7988" t="str">
            <v>22.0262.1408</v>
          </cell>
        </row>
        <row r="7989">
          <cell r="G7989" t="str">
            <v>Xét nghiệm mô bệnh học tủy xương (không bao gồm thủ thuật sinh thiết tủy xương)</v>
          </cell>
          <cell r="H7989" t="str">
            <v>22.0133.1409</v>
          </cell>
        </row>
        <row r="7990">
          <cell r="G7990" t="str">
            <v>Xét nghiệm PFA (Platelet Funtion Analyzer) bằng Collagen/ADP trên máy tự động (tên khác: PFA bằng Col/ADP)</v>
          </cell>
          <cell r="H7990" t="str">
            <v>22.0061.1410</v>
          </cell>
        </row>
        <row r="7991">
          <cell r="G7991" t="str">
            <v>Xét nghiệm PFA (Platelet Funtion Analyzer) bằng Collagen/Epinephrine trên máy tự động (tên khác: PFA bằng Col/Epi)</v>
          </cell>
          <cell r="H7991" t="str">
            <v>22.0060.1411</v>
          </cell>
        </row>
        <row r="7992">
          <cell r="G7992" t="str">
            <v>Xét nghiệm số lượng và độ tập trung tiểu cầu (bằng phương pháp thủ công)</v>
          </cell>
          <cell r="H7992" t="str">
            <v>22.0163.1412</v>
          </cell>
        </row>
        <row r="7993">
          <cell r="G7993" t="str">
            <v>Đếm số lượng tế bào gốc (stem cell, CD34)</v>
          </cell>
          <cell r="H7993" t="str">
            <v>22.0331.1413</v>
          </cell>
        </row>
        <row r="7994">
          <cell r="G7994" t="str">
            <v>Đếm số lượng tế bào gốc tạo máu trên máy Flow-cytometry</v>
          </cell>
          <cell r="H7994" t="str">
            <v>22.0345.1413</v>
          </cell>
        </row>
        <row r="7995">
          <cell r="G7995" t="str">
            <v>Xét nghiệm tế bào hạch (hạch đồ)</v>
          </cell>
          <cell r="H7995" t="str">
            <v>22.0166.1414</v>
          </cell>
        </row>
        <row r="7996">
          <cell r="G7996" t="str">
            <v>Xét nghiệm tế bào học tủy xương (không bao gồm thủ thuật chọc hút tủy)</v>
          </cell>
          <cell r="H7996" t="str">
            <v>22.0129.1415</v>
          </cell>
        </row>
        <row r="7997">
          <cell r="G7997" t="str">
            <v>Xét nghiệm trao đổi nhiễm sắc tử chị em</v>
          </cell>
          <cell r="H7997" t="str">
            <v>22.0443.1416</v>
          </cell>
        </row>
        <row r="7998">
          <cell r="G7998" t="str">
            <v>Xét nghiệm và chẩn đoán hóa mô miễn dịch tủy xương cho một dấu ấn (Marker) trên máy nhuộm tự động</v>
          </cell>
          <cell r="H7998" t="str">
            <v>22.0615.1417</v>
          </cell>
        </row>
        <row r="7999">
          <cell r="G7999" t="str">
            <v>Xét nghiệm và chẩn đoán mô bệnh học tủy xương trên máy nhuộm tự động</v>
          </cell>
          <cell r="H7999" t="str">
            <v>22.0616.1418</v>
          </cell>
        </row>
        <row r="8000">
          <cell r="G8000" t="str">
            <v>Xét nghiệm xác định đột biến Thalassemia (phát hiện đồng thời 21 đột biến α-Thalassemia hoặc 22 đột biến β-Thalasemia)</v>
          </cell>
          <cell r="H8000" t="str">
            <v>22.0446.1419</v>
          </cell>
        </row>
        <row r="8001">
          <cell r="G8001" t="str">
            <v>Phát hiện đột biến gen Hemophilia bằng kỹ thuật PCR-RFLP</v>
          </cell>
          <cell r="H8001" t="str">
            <v>22.0640.1420</v>
          </cell>
        </row>
        <row r="8002">
          <cell r="G8002" t="str">
            <v>Phát hiện đột biến Intron18/BCL1 bằng kỹ thuật PCR RFLP</v>
          </cell>
          <cell r="H8002" t="str">
            <v>22.0429.1420</v>
          </cell>
        </row>
        <row r="8003">
          <cell r="G8003" t="str">
            <v>Phát hiện gene bệnh Hemophilia (bằng kỹ thuật PCR-PFLP)</v>
          </cell>
          <cell r="H8003" t="str">
            <v>22.0384.1420</v>
          </cell>
        </row>
        <row r="8004">
          <cell r="G8004" t="str">
            <v>Xét nghiệm phát hiện đột biến gen hemophilia bằng kỹ thuật PCR</v>
          </cell>
          <cell r="H8004" t="str">
            <v>22.0644.1420</v>
          </cell>
        </row>
        <row r="8005">
          <cell r="G8005" t="str">
            <v>Định lượng ELISA chẩn đoán dị ứng thuốc (đối với 1 loại thuốc)</v>
          </cell>
          <cell r="H8005" t="str">
            <v>02.0576.1421</v>
          </cell>
        </row>
        <row r="8006">
          <cell r="G8006" t="str">
            <v>Định lượng ERYTHROPOIETIN (EPO)</v>
          </cell>
          <cell r="H8006" t="str">
            <v>02.0529.1422</v>
          </cell>
        </row>
        <row r="8007">
          <cell r="G8007" t="str">
            <v>Định lượng EPO (Erythropoietin)</v>
          </cell>
          <cell r="H8007" t="str">
            <v>22.0091.1422</v>
          </cell>
        </row>
        <row r="8008">
          <cell r="G8008" t="str">
            <v>Định lượng Erythropoietin</v>
          </cell>
          <cell r="H8008" t="str">
            <v>23.0235.1422</v>
          </cell>
        </row>
        <row r="8009">
          <cell r="G8009" t="str">
            <v>Định lượng Histamine</v>
          </cell>
          <cell r="H8009" t="str">
            <v>02.0550.1423</v>
          </cell>
        </row>
        <row r="8010">
          <cell r="G8010" t="str">
            <v>Định lượng IgE đặc hiệu chẩn đoán dị ứng thuốc (đối với 1 loại thuốc)</v>
          </cell>
          <cell r="H8010" t="str">
            <v>02.0575.1424</v>
          </cell>
        </row>
        <row r="8011">
          <cell r="G8011" t="str">
            <v>Định lượng IgE đặc hiệu với dị nguyên hô hấp (đối với 1 dị nguyên)</v>
          </cell>
          <cell r="H8011" t="str">
            <v>02.0573.1424</v>
          </cell>
        </row>
        <row r="8012">
          <cell r="G8012" t="str">
            <v>Định lượng IgE đặc hiệu với dị nguyên thức ăn (đối với 1 dị nguyên)</v>
          </cell>
          <cell r="H8012" t="str">
            <v>02.0574.1424</v>
          </cell>
        </row>
        <row r="8013">
          <cell r="G8013" t="str">
            <v>Định lượng IgE Cat Specific (E1) [Máu]</v>
          </cell>
          <cell r="H8013" t="str">
            <v>23.0092.1424</v>
          </cell>
        </row>
        <row r="8014">
          <cell r="G8014" t="str">
            <v>Định lượng Interleukin - 10 human</v>
          </cell>
          <cell r="H8014" t="str">
            <v>02.0583.1425</v>
          </cell>
        </row>
        <row r="8015">
          <cell r="G8015" t="str">
            <v>Định lượng Interleukin - 12p70 human</v>
          </cell>
          <cell r="H8015" t="str">
            <v>02.0584.1425</v>
          </cell>
        </row>
        <row r="8016">
          <cell r="G8016" t="str">
            <v>Định lượng Interleukin - 2 human</v>
          </cell>
          <cell r="H8016" t="str">
            <v>02.0579.1425</v>
          </cell>
        </row>
        <row r="8017">
          <cell r="G8017" t="str">
            <v>Định lượng Interleukin - 4 human</v>
          </cell>
          <cell r="H8017" t="str">
            <v>02.0580.1425</v>
          </cell>
        </row>
        <row r="8018">
          <cell r="G8018" t="str">
            <v>Định lượng Interleukin - 6 human</v>
          </cell>
          <cell r="H8018" t="str">
            <v>02.0581.1425</v>
          </cell>
        </row>
        <row r="8019">
          <cell r="G8019" t="str">
            <v>Định lượng Interleukin - 8 human</v>
          </cell>
          <cell r="H8019" t="str">
            <v>02.0582.1425</v>
          </cell>
        </row>
        <row r="8020">
          <cell r="G8020" t="str">
            <v>Định lượng Interleukin -1α human</v>
          </cell>
          <cell r="H8020" t="str">
            <v>02.0577.1425</v>
          </cell>
        </row>
        <row r="8021">
          <cell r="G8021" t="str">
            <v>Định lượng Interleukin -1β human</v>
          </cell>
          <cell r="H8021" t="str">
            <v>02.0578.1425</v>
          </cell>
        </row>
        <row r="8022">
          <cell r="G8022" t="str">
            <v>Định lượng IL -1β (Interleukin 1β) [Máu]</v>
          </cell>
          <cell r="H8022" t="str">
            <v>23.0088.1425</v>
          </cell>
        </row>
        <row r="8023">
          <cell r="G8023" t="str">
            <v>Định lượng IL-10 (Interleukin 10) [Máu]</v>
          </cell>
          <cell r="H8023" t="str">
            <v>23.0091.1425</v>
          </cell>
        </row>
        <row r="8024">
          <cell r="G8024" t="str">
            <v>Định lượng IL-1α (Interleukin 1α) [Máu]</v>
          </cell>
          <cell r="H8024" t="str">
            <v>23.0087.1425</v>
          </cell>
        </row>
        <row r="8025">
          <cell r="G8025" t="str">
            <v>Định lượng IL-6 (Interleukin 6) [Máu]</v>
          </cell>
          <cell r="H8025" t="str">
            <v>23.0089.1425</v>
          </cell>
        </row>
        <row r="8026">
          <cell r="G8026" t="str">
            <v>Định lượng IL-8 (Interleukin 8) [Máu]</v>
          </cell>
          <cell r="H8026" t="str">
            <v>23.0090.1425</v>
          </cell>
        </row>
        <row r="8027">
          <cell r="G8027" t="str">
            <v>Định lượng kháng thể C₁INH</v>
          </cell>
          <cell r="H8027" t="str">
            <v>02.0544.1426</v>
          </cell>
        </row>
        <row r="8028">
          <cell r="G8028" t="str">
            <v>Định lượng kháng thể GBM ab</v>
          </cell>
          <cell r="H8028" t="str">
            <v>02.0545.1426</v>
          </cell>
        </row>
        <row r="8029">
          <cell r="G8029" t="str">
            <v>Định lượng Tryptase</v>
          </cell>
          <cell r="H8029" t="str">
            <v>02.0546.1426</v>
          </cell>
        </row>
        <row r="8030">
          <cell r="G8030" t="str">
            <v>Định lượng kháng thể IgG1</v>
          </cell>
          <cell r="H8030" t="str">
            <v>02.0569.1427</v>
          </cell>
        </row>
        <row r="8031">
          <cell r="G8031" t="str">
            <v>Định lượng kháng thể IgG2</v>
          </cell>
          <cell r="H8031" t="str">
            <v>02.0570.1427</v>
          </cell>
        </row>
        <row r="8032">
          <cell r="G8032" t="str">
            <v>Định lượng kháng thể IgG3</v>
          </cell>
          <cell r="H8032" t="str">
            <v>02.0571.1427</v>
          </cell>
        </row>
        <row r="8033">
          <cell r="G8033" t="str">
            <v>Định lượng kháng thể IgG4</v>
          </cell>
          <cell r="H8033" t="str">
            <v>02.0572.1427</v>
          </cell>
        </row>
        <row r="8034">
          <cell r="G8034" t="str">
            <v>Định lượng kháng thể kháng C5a</v>
          </cell>
          <cell r="H8034" t="str">
            <v>02.0556.1428</v>
          </cell>
        </row>
        <row r="8035">
          <cell r="G8035" t="str">
            <v>Định lượng kháng thể kháng C1q</v>
          </cell>
          <cell r="H8035" t="str">
            <v>02.0551.1429</v>
          </cell>
        </row>
        <row r="8036">
          <cell r="G8036" t="str">
            <v>Định lượng kháng thể kháng C3a</v>
          </cell>
          <cell r="H8036" t="str">
            <v>02.0552.1430</v>
          </cell>
        </row>
        <row r="8037">
          <cell r="G8037" t="str">
            <v>Định lượng kháng thể kháng C3bi</v>
          </cell>
          <cell r="H8037" t="str">
            <v>02.0553.1430</v>
          </cell>
        </row>
        <row r="8038">
          <cell r="G8038" t="str">
            <v>Định lượng kháng thể kháng C3d</v>
          </cell>
          <cell r="H8038" t="str">
            <v>02.0554.1430</v>
          </cell>
        </row>
        <row r="8039">
          <cell r="G8039" t="str">
            <v>Định lượng kháng thể kháng C4a</v>
          </cell>
          <cell r="H8039" t="str">
            <v>02.0555.1430</v>
          </cell>
        </row>
        <row r="8040">
          <cell r="G8040" t="str">
            <v>Định lượng kháng thể kháng CCP</v>
          </cell>
          <cell r="H8040" t="str">
            <v>02.0542.1431</v>
          </cell>
        </row>
        <row r="8041">
          <cell r="G8041" t="str">
            <v>Định lượng kháng thể kháng Centromere</v>
          </cell>
          <cell r="H8041" t="str">
            <v>02.0543.1432</v>
          </cell>
        </row>
        <row r="8042">
          <cell r="G8042" t="str">
            <v>Định lượng kháng thể kháng ENA</v>
          </cell>
          <cell r="H8042" t="str">
            <v>02.0549.1433</v>
          </cell>
        </row>
        <row r="8043">
          <cell r="G8043" t="str">
            <v>Định lượng kháng thể kháng Histone</v>
          </cell>
          <cell r="H8043" t="str">
            <v>02.0532.1434</v>
          </cell>
        </row>
        <row r="8044">
          <cell r="G8044" t="str">
            <v>Kháng thể kháng histon (anti histon) bằng kỹ thuật ELISA</v>
          </cell>
          <cell r="H8044" t="str">
            <v>22.0317.1434</v>
          </cell>
        </row>
        <row r="8045">
          <cell r="G8045" t="str">
            <v>Định lượng kháng thể kháng Insulin</v>
          </cell>
          <cell r="H8045" t="str">
            <v>02.0541.1435</v>
          </cell>
        </row>
        <row r="8046">
          <cell r="G8046" t="str">
            <v>Định lượng kháng thể kháng Jo - 1</v>
          </cell>
          <cell r="H8046" t="str">
            <v>02.0531.1436</v>
          </cell>
        </row>
        <row r="8047">
          <cell r="G8047" t="str">
            <v>Kháng thể Sm-Jo-1 (anti Sm-Jo-1) bằng kỹ thuật ELISA</v>
          </cell>
          <cell r="H8047" t="str">
            <v>22.0319.1436</v>
          </cell>
        </row>
        <row r="8048">
          <cell r="G8048" t="str">
            <v>Định lượng kháng thể kháng nhân và kháng thể kháng chuỗi kép (ANA &amp; DsDNA)</v>
          </cell>
          <cell r="H8048" t="str">
            <v>02.0520.1437</v>
          </cell>
        </row>
        <row r="8049">
          <cell r="G8049" t="str">
            <v>Kháng thể kháng dsDNA (anti-dsDNA) bằng kỹ thuật ELISA</v>
          </cell>
          <cell r="H8049" t="str">
            <v>22.0325.1438</v>
          </cell>
        </row>
        <row r="8050">
          <cell r="G8050" t="str">
            <v>Kháng thể kháng dsDNA (anti-dsDNA) bằng kỹ thuật huỳnh quang</v>
          </cell>
          <cell r="H8050" t="str">
            <v>22.0327.1438</v>
          </cell>
        </row>
        <row r="8051">
          <cell r="G8051" t="str">
            <v>Xét nghiệm kháng thể kháng dsDNA (ngưng kết latex)</v>
          </cell>
          <cell r="H8051" t="str">
            <v>22.0347.1439</v>
          </cell>
        </row>
        <row r="8052">
          <cell r="G8052" t="str">
            <v>Kháng thể kháng nhân (anti-ANA) bằng kỹ thuật ELISA</v>
          </cell>
          <cell r="H8052" t="str">
            <v>22.0326.1440</v>
          </cell>
        </row>
        <row r="8053">
          <cell r="G8053" t="str">
            <v>Kháng thể kháng nhân (anti-ANA) bằng kỹ thuật huỳnh quang</v>
          </cell>
          <cell r="H8053" t="str">
            <v>22.0328.1440</v>
          </cell>
        </row>
        <row r="8054">
          <cell r="G8054" t="str">
            <v>Định lượng kháng thể kháng Beta2- Glycoprotein IgG/IgM</v>
          </cell>
          <cell r="H8054" t="str">
            <v>02.0523.1442</v>
          </cell>
        </row>
        <row r="8055">
          <cell r="G8055" t="str">
            <v>Định lượng kháng thể kháng Cardiolipin IgG/IgM</v>
          </cell>
          <cell r="H8055" t="str">
            <v>02.0522.1442</v>
          </cell>
        </row>
        <row r="8056">
          <cell r="G8056" t="str">
            <v>Định lượng kháng thể kháng Phospholipid IgG/IgM</v>
          </cell>
          <cell r="H8056" t="str">
            <v>02.0521.1442</v>
          </cell>
        </row>
        <row r="8057">
          <cell r="G8057" t="str">
            <v>Anti phospholipid IgG và IgM (sàng lọc các kháng thể kháng phospholipid lớp IgG và IgM bằng kỹ thuật ELISA</v>
          </cell>
          <cell r="H8057" t="str">
            <v>22.0375.1442</v>
          </cell>
        </row>
        <row r="8058">
          <cell r="G8058" t="str">
            <v>Định lượng kháng thể kháng Prothrombin</v>
          </cell>
          <cell r="H8058" t="str">
            <v>02.0537.1443</v>
          </cell>
        </row>
        <row r="8059">
          <cell r="G8059" t="str">
            <v>Định lượng kháng thể kháng RNP-70</v>
          </cell>
          <cell r="H8059" t="str">
            <v>02.0538.1444</v>
          </cell>
        </row>
        <row r="8060">
          <cell r="G8060" t="str">
            <v>Định lượng kháng thể kháng Scl-70</v>
          </cell>
          <cell r="H8060" t="str">
            <v>02.0530.1445</v>
          </cell>
        </row>
        <row r="8061">
          <cell r="G8061" t="str">
            <v>Kháng thể kháng Scl 70 (anti Scl-70) bằng kỹ thuật ELISA</v>
          </cell>
          <cell r="H8061" t="str">
            <v>22.0318.1445</v>
          </cell>
        </row>
        <row r="8062">
          <cell r="G8062" t="str">
            <v>Định lượng kháng thể kháng Sm</v>
          </cell>
          <cell r="H8062" t="str">
            <v>02.0533.1446</v>
          </cell>
        </row>
        <row r="8063">
          <cell r="G8063" t="str">
            <v>Kháng thể kháng Sm (anti Sm) bằng kỹ thuật ELISA</v>
          </cell>
          <cell r="H8063" t="str">
            <v>22.0320.1446</v>
          </cell>
        </row>
        <row r="8064">
          <cell r="G8064" t="str">
            <v>Định lượng kháng thể kháng SS-A(Ro)</v>
          </cell>
          <cell r="H8064" t="str">
            <v>02.0534.1447</v>
          </cell>
        </row>
        <row r="8065">
          <cell r="G8065" t="str">
            <v>Định lượng kháng thể kháng SSA-p200</v>
          </cell>
          <cell r="H8065" t="str">
            <v>02.0536.1447</v>
          </cell>
        </row>
        <row r="8066">
          <cell r="G8066" t="str">
            <v>Định lượng kháng thể kháng SS-B(La)</v>
          </cell>
          <cell r="H8066" t="str">
            <v>02.0535.1447</v>
          </cell>
        </row>
        <row r="8067">
          <cell r="G8067" t="str">
            <v>Kháng thể kháng SS-A (kháng La) (anti SS-A) bằng kỹ thuật ELISA</v>
          </cell>
          <cell r="H8067" t="str">
            <v>22.0321.1447</v>
          </cell>
        </row>
        <row r="8068">
          <cell r="G8068" t="str">
            <v>Kháng thể kháng SS-B (kháng Ro) (anti SS-B) bằng kỹ thuật ELISA</v>
          </cell>
          <cell r="H8068" t="str">
            <v>22.0322.1447</v>
          </cell>
        </row>
        <row r="8069">
          <cell r="G8069" t="str">
            <v>Định lượng kháng thể kháng tiểu cầu</v>
          </cell>
          <cell r="H8069" t="str">
            <v>02.0548.1448</v>
          </cell>
        </row>
        <row r="8070">
          <cell r="G8070" t="str">
            <v>Định lượng kháng thể kháng tinh trùng</v>
          </cell>
          <cell r="H8070" t="str">
            <v>02.0547.1449</v>
          </cell>
        </row>
        <row r="8071">
          <cell r="G8071" t="str">
            <v>Định lượng kháng thể kháng tương bào bạch cầu đa nhân trung tính (ANCA)</v>
          </cell>
          <cell r="H8071" t="str">
            <v>02.0524.1450</v>
          </cell>
        </row>
        <row r="8072">
          <cell r="G8072" t="str">
            <v>Định lượng kháng thể kháng thụ thể GLYCOPROTEIN trên màng tế bào gan người châu Á (ASGPR)</v>
          </cell>
          <cell r="H8072" t="str">
            <v>02.0528.1451</v>
          </cell>
        </row>
        <row r="8073">
          <cell r="G8073" t="str">
            <v>Định lượng kháng thể kháng tiểu vi thể gan thận type 1 (LKM1)</v>
          </cell>
          <cell r="H8073" t="str">
            <v>02.0527.1451</v>
          </cell>
        </row>
        <row r="8074">
          <cell r="G8074" t="str">
            <v>Định lượng kháng thể kháng tương bào gan type 1 (LC1)</v>
          </cell>
          <cell r="H8074" t="str">
            <v>02.0526.1451</v>
          </cell>
        </row>
        <row r="8075">
          <cell r="G8075" t="str">
            <v>Định lượng kháng thể kháng ty lạp thể (AMA-M2)</v>
          </cell>
          <cell r="H8075" t="str">
            <v>02.0525.1451</v>
          </cell>
        </row>
        <row r="8076">
          <cell r="G8076" t="str">
            <v>Định lượng MPO (pANCA)</v>
          </cell>
          <cell r="H8076" t="str">
            <v>02.0539.1452</v>
          </cell>
        </row>
        <row r="8077">
          <cell r="G8077" t="str">
            <v>Định lượng PR3 (cANCA)</v>
          </cell>
          <cell r="H8077" t="str">
            <v>02.0540.1452</v>
          </cell>
        </row>
        <row r="8078">
          <cell r="G8078" t="str">
            <v>Đo hoạt độ MPO (myeloperoxydase) [Máu]</v>
          </cell>
          <cell r="H8078" t="str">
            <v>23.0116.1452</v>
          </cell>
        </row>
        <row r="8079">
          <cell r="G8079" t="str">
            <v>Khẳng định kháng đông Lupus (LAC/LA confirm: Lupus Anticoagulant confirm)</v>
          </cell>
          <cell r="H8079" t="str">
            <v>22.0050.1453</v>
          </cell>
        </row>
        <row r="8080">
          <cell r="G8080" t="str">
            <v>Định lượng ACTH (Adrenocorticotropic hormone) [Máu]</v>
          </cell>
          <cell r="H8080" t="str">
            <v>23.0002.1454</v>
          </cell>
        </row>
        <row r="8081">
          <cell r="G8081" t="str">
            <v>Định lượng ADH (Anti Diuretic Hormone) [Máu]</v>
          </cell>
          <cell r="H8081" t="str">
            <v>23.0004.1455</v>
          </cell>
        </row>
        <row r="8082">
          <cell r="G8082" t="str">
            <v>ALA</v>
          </cell>
          <cell r="H8082" t="str">
            <v>23.0224.1456</v>
          </cell>
        </row>
        <row r="8083">
          <cell r="G8083" t="str">
            <v>Định lượng AFP (Alpha Fetoproteine) [Máu]</v>
          </cell>
          <cell r="H8083" t="str">
            <v>23.0018.1457</v>
          </cell>
        </row>
        <row r="8084">
          <cell r="G8084" t="str">
            <v>Định lượng Amoniac (NH3) [Máu]</v>
          </cell>
          <cell r="H8084" t="str">
            <v>23.0011.1459</v>
          </cell>
        </row>
        <row r="8085">
          <cell r="G8085" t="str">
            <v>Định lượng Anti-Tg (Antibody- Thyroglobulin) [Máu]</v>
          </cell>
          <cell r="H8085" t="str">
            <v>23.0014.1460</v>
          </cell>
        </row>
        <row r="8086">
          <cell r="G8086" t="str">
            <v>Định lượng Anti - TPO (Anti- thyroid Peroxidase antibodies) [Máu]</v>
          </cell>
          <cell r="H8086" t="str">
            <v>23.0015.1461</v>
          </cell>
        </row>
        <row r="8087">
          <cell r="G8087" t="str">
            <v>Định lượng Apo A₁ (Apolypoprotein A₁) [Máu]</v>
          </cell>
          <cell r="H8087" t="str">
            <v>23.0016.1462</v>
          </cell>
        </row>
        <row r="8088">
          <cell r="G8088" t="str">
            <v>Định lượng Apo B (Apolypoprotein B) [Máu]</v>
          </cell>
          <cell r="H8088" t="str">
            <v>23.0017.1462</v>
          </cell>
        </row>
        <row r="8089">
          <cell r="G8089" t="str">
            <v>Định lượng Benzodiazepin [niệu]</v>
          </cell>
          <cell r="H8089" t="str">
            <v>23.0178.1463</v>
          </cell>
        </row>
        <row r="8090">
          <cell r="G8090" t="str">
            <v>Định lượng bhCG (Beta human Chorionic Gonadotropins) [Máu]</v>
          </cell>
          <cell r="H8090" t="str">
            <v>23.0024.1464</v>
          </cell>
        </row>
        <row r="8091">
          <cell r="G8091" t="str">
            <v>Định lượng Beta 2 Microglobulin</v>
          </cell>
          <cell r="H8091" t="str">
            <v>22.0080.1465</v>
          </cell>
        </row>
        <row r="8092">
          <cell r="G8092" t="str">
            <v>Định lượng β2 microglobulin [Máu]</v>
          </cell>
          <cell r="H8092" t="str">
            <v>23.0022.1465</v>
          </cell>
        </row>
        <row r="8093">
          <cell r="G8093" t="str">
            <v>Định lượng nhanh NT-ProBNP trong máu toàn phần tại chỗ bằng máy cầm tay</v>
          </cell>
          <cell r="H8093" t="str">
            <v>01.0298.1466</v>
          </cell>
        </row>
        <row r="8094">
          <cell r="G8094" t="str">
            <v>Định lượng BNP (B- Type Natriuretic Peptide) [Máu]</v>
          </cell>
          <cell r="H8094" t="str">
            <v>23.0028.1466</v>
          </cell>
        </row>
        <row r="8095">
          <cell r="G8095" t="str">
            <v>Định lượng Pepsinogen I [Máu]</v>
          </cell>
          <cell r="H8095" t="str">
            <v>23.0124.1466</v>
          </cell>
        </row>
        <row r="8096">
          <cell r="G8096" t="str">
            <v>Định lượng Pepsinogen II [Máu]</v>
          </cell>
          <cell r="H8096" t="str">
            <v>23.0125.1466</v>
          </cell>
        </row>
        <row r="8097">
          <cell r="G8097" t="str">
            <v>Bổ thể trong huyết thanh</v>
          </cell>
          <cell r="H8097" t="str">
            <v>23.0226.1467</v>
          </cell>
        </row>
        <row r="8098">
          <cell r="G8098" t="str">
            <v>Định lượng CA 125 (cancer antigen 125) [Máu]</v>
          </cell>
          <cell r="H8098" t="str">
            <v>23.0032.1468</v>
          </cell>
        </row>
        <row r="8099">
          <cell r="G8099" t="str">
            <v>Định lượng CA 15-3 (Cancer Antigen 15-3) [Máu]</v>
          </cell>
          <cell r="H8099" t="str">
            <v>23.0034.1469</v>
          </cell>
        </row>
        <row r="8100">
          <cell r="G8100" t="str">
            <v>Định lượng CA 19-9 (Carbohydrate Antigen 19-9) [Máu]</v>
          </cell>
          <cell r="H8100" t="str">
            <v>23.0033.1470</v>
          </cell>
        </row>
        <row r="8101">
          <cell r="G8101" t="str">
            <v>Định lượng CA 72-4 (Cancer Antigen 72-4) [Máu]</v>
          </cell>
          <cell r="H8101" t="str">
            <v>23.0035.1471</v>
          </cell>
        </row>
        <row r="8102">
          <cell r="G8102" t="str">
            <v>Định lượng Canxi ion hóa [Máu]</v>
          </cell>
          <cell r="H8102" t="str">
            <v>23.0030.1472</v>
          </cell>
        </row>
        <row r="8103">
          <cell r="G8103" t="str">
            <v>Định lượng Canxi ion hóa bằng điện cực chọn lọc [Máu]</v>
          </cell>
          <cell r="H8103" t="str">
            <v>23.0031.1473</v>
          </cell>
        </row>
        <row r="8104">
          <cell r="G8104" t="str">
            <v>Định lượng Canxi toàn phần [Máu]</v>
          </cell>
          <cell r="H8104" t="str">
            <v>23.0029.1473</v>
          </cell>
        </row>
        <row r="8105">
          <cell r="G8105" t="str">
            <v>Định lượng Calcitonin [Máu]</v>
          </cell>
          <cell r="H8105" t="str">
            <v>23.0036.1474</v>
          </cell>
        </row>
        <row r="8106">
          <cell r="G8106" t="str">
            <v>Định lượng Catecholamin (niệu)</v>
          </cell>
          <cell r="H8106" t="str">
            <v>23.0181.1475</v>
          </cell>
        </row>
        <row r="8107">
          <cell r="G8107" t="str">
            <v>Định lượng Catecholamin (niệu)</v>
          </cell>
          <cell r="H8107" t="str">
            <v>23.0265.1475</v>
          </cell>
        </row>
        <row r="8108">
          <cell r="G8108" t="str">
            <v>Định lượng CEA (Carcino Embryonic Antigen) [Máu]</v>
          </cell>
          <cell r="H8108" t="str">
            <v>23.0039.1476</v>
          </cell>
        </row>
        <row r="8109">
          <cell r="G8109" t="str">
            <v>Định lượng Ceruloplasmin [Máu]</v>
          </cell>
          <cell r="H8109" t="str">
            <v>23.0038.1477</v>
          </cell>
        </row>
        <row r="8110">
          <cell r="G8110" t="str">
            <v>Định lượng CK-MB mass (Isozym MB of Creatine kinase mass) [Máu]</v>
          </cell>
          <cell r="H8110" t="str">
            <v>23.0044.1478</v>
          </cell>
        </row>
        <row r="8111">
          <cell r="G8111" t="str">
            <v>Đo hoạt độ CK-MB ((Isozym MB of Creatine kinase) [Máu]</v>
          </cell>
          <cell r="H8111" t="str">
            <v>23.0043.1478</v>
          </cell>
        </row>
        <row r="8112">
          <cell r="G8112" t="str">
            <v>Định lượng bổ thể C3 [Máu]</v>
          </cell>
          <cell r="H8112" t="str">
            <v>23.0048.1479</v>
          </cell>
        </row>
        <row r="8113">
          <cell r="G8113" t="str">
            <v>Định lượng bổ thể C4 [Máu]</v>
          </cell>
          <cell r="H8113" t="str">
            <v>23.0049.1479</v>
          </cell>
        </row>
        <row r="8114">
          <cell r="G8114" t="str">
            <v>Định lượng Cortisol (máu)</v>
          </cell>
          <cell r="H8114" t="str">
            <v>23.0046.1480</v>
          </cell>
        </row>
        <row r="8115">
          <cell r="G8115" t="str">
            <v>Định lượng Cortisol (niệu)</v>
          </cell>
          <cell r="H8115" t="str">
            <v>23.0183.1480</v>
          </cell>
        </row>
        <row r="8116">
          <cell r="G8116" t="str">
            <v>Định lượng Fructosamin [Máu]</v>
          </cell>
          <cell r="H8116" t="str">
            <v>23.0064.1480</v>
          </cell>
        </row>
        <row r="8117">
          <cell r="G8117" t="str">
            <v>Định lượng Peptid - C</v>
          </cell>
          <cell r="H8117" t="str">
            <v>22.0094.1481</v>
          </cell>
        </row>
        <row r="8118">
          <cell r="G8118" t="str">
            <v>C-Peptid</v>
          </cell>
          <cell r="H8118" t="str">
            <v>23.0227.1481</v>
          </cell>
        </row>
        <row r="8119">
          <cell r="G8119" t="str">
            <v>Định lượng C-Peptid [Máu]</v>
          </cell>
          <cell r="H8119" t="str">
            <v>23.0045.1481</v>
          </cell>
        </row>
        <row r="8120">
          <cell r="G8120" t="str">
            <v>Đo hoạt độ CK (Creatine kinase) [Máu]</v>
          </cell>
          <cell r="H8120" t="str">
            <v>23.0042.1482</v>
          </cell>
        </row>
        <row r="8121">
          <cell r="G8121" t="str">
            <v>Định lượng CRP (C-Reactive Protein)</v>
          </cell>
          <cell r="H8121" t="str">
            <v>23.0228.1483</v>
          </cell>
        </row>
        <row r="8122">
          <cell r="G8122" t="str">
            <v>Định lượng CRP hs (C-Reactive Protein high sesitivity) [Máu]</v>
          </cell>
          <cell r="H8122" t="str">
            <v>23.0050.1484</v>
          </cell>
        </row>
        <row r="8123">
          <cell r="G8123" t="str">
            <v>Định lượng Cyclosporin A</v>
          </cell>
          <cell r="H8123" t="str">
            <v>22.0081.1485</v>
          </cell>
        </row>
        <row r="8124">
          <cell r="G8124" t="str">
            <v>Định lượng Cyclosporin [Máu]</v>
          </cell>
          <cell r="H8124" t="str">
            <v>23.0053.1485</v>
          </cell>
        </row>
        <row r="8125">
          <cell r="G8125" t="str">
            <v>Định lượng Cyfra 21-1 [Máu]</v>
          </cell>
          <cell r="H8125" t="str">
            <v>23.0052.1486</v>
          </cell>
        </row>
        <row r="8126">
          <cell r="G8126" t="str">
            <v>Điện giải đồ (Na, K, Cl) [Máu]</v>
          </cell>
          <cell r="H8126" t="str">
            <v>23.0058.1487</v>
          </cell>
        </row>
        <row r="8127">
          <cell r="G8127" t="str">
            <v>Định lượng Digoxin [Máu]</v>
          </cell>
          <cell r="H8127" t="str">
            <v>23.0056.1488</v>
          </cell>
        </row>
        <row r="8128">
          <cell r="G8128" t="str">
            <v>Định lượng 25OH Vitamin D (D3) [Máu]</v>
          </cell>
          <cell r="H8128" t="str">
            <v>23.0055.1489</v>
          </cell>
        </row>
        <row r="8129">
          <cell r="G8129" t="str">
            <v>Định lượng Alpha1 Antitrypsin [Máu]</v>
          </cell>
          <cell r="H8129" t="str">
            <v>23.0008.1490</v>
          </cell>
        </row>
        <row r="8130">
          <cell r="G8130" t="str">
            <v>Định lượng Anti CCP (anti-cyclic citrullinated peptide antibodies) [Máu]</v>
          </cell>
          <cell r="H8130" t="str">
            <v>23.0013.1491</v>
          </cell>
        </row>
        <row r="8131">
          <cell r="G8131" t="str">
            <v>Định lượng Beta Crosslap [Máu]</v>
          </cell>
          <cell r="H8131" t="str">
            <v>23.0023.1492</v>
          </cell>
        </row>
        <row r="8132">
          <cell r="G8132" t="str">
            <v>Định lượng Bilirubin gián tiếp [Máu]</v>
          </cell>
          <cell r="H8132" t="str">
            <v>23.0026.1493</v>
          </cell>
        </row>
        <row r="8133">
          <cell r="G8133" t="str">
            <v>Định lượng Bilirubin toàn phần [dịch]</v>
          </cell>
          <cell r="H8133" t="str">
            <v>23.0214.1493</v>
          </cell>
        </row>
        <row r="8134">
          <cell r="G8134" t="str">
            <v>Định lượng Bilirubin toàn phần [Máu]</v>
          </cell>
          <cell r="H8134" t="str">
            <v>23.0027.1493</v>
          </cell>
        </row>
        <row r="8135">
          <cell r="G8135" t="str">
            <v>Định lượng Bilirubin trực tiếp [Máu]</v>
          </cell>
          <cell r="H8135" t="str">
            <v>23.0025.1493</v>
          </cell>
        </row>
        <row r="8136">
          <cell r="G8136" t="str">
            <v>Đo hoạt độ ALP (Alkalin Phosphatase) [Máu]</v>
          </cell>
          <cell r="H8136" t="str">
            <v>23.0009.1493</v>
          </cell>
        </row>
        <row r="8137">
          <cell r="G8137" t="str">
            <v>Đo hoạt độ ALT (GPT) [Máu]</v>
          </cell>
          <cell r="H8137" t="str">
            <v>23.0019.1493</v>
          </cell>
        </row>
        <row r="8138">
          <cell r="G8138" t="str">
            <v>Đo hoạt độ AST (GOT) [Máu]</v>
          </cell>
          <cell r="H8138" t="str">
            <v>23.0020.1493</v>
          </cell>
        </row>
        <row r="8139">
          <cell r="G8139" t="str">
            <v>Định lượng Acid Uric [Máu]</v>
          </cell>
          <cell r="H8139" t="str">
            <v>23.0003.1494</v>
          </cell>
        </row>
        <row r="8140">
          <cell r="G8140" t="str">
            <v>Định lượng Albumin [Máu]</v>
          </cell>
          <cell r="H8140" t="str">
            <v>23.0007.1494</v>
          </cell>
        </row>
        <row r="8141">
          <cell r="G8141" t="str">
            <v>Định lượng Albumin [thuỷ dịch]</v>
          </cell>
          <cell r="H8141" t="str">
            <v>23.0211.1494</v>
          </cell>
        </row>
        <row r="8142">
          <cell r="G8142" t="str">
            <v>Định lượng Amylase [dịch]</v>
          </cell>
          <cell r="H8142" t="str">
            <v>23.0213.1494</v>
          </cell>
        </row>
        <row r="8143">
          <cell r="G8143" t="str">
            <v>Định lượng Creatinin (máu)</v>
          </cell>
          <cell r="H8143" t="str">
            <v>23.0051.1494</v>
          </cell>
        </row>
        <row r="8144">
          <cell r="G8144" t="str">
            <v>Định lượng Creatinin [dịch]</v>
          </cell>
          <cell r="H8144" t="str">
            <v>23.0216.1494</v>
          </cell>
        </row>
        <row r="8145">
          <cell r="G8145" t="str">
            <v>Định lượng Globulin [Máu]</v>
          </cell>
          <cell r="H8145" t="str">
            <v>23.0076.1494</v>
          </cell>
        </row>
        <row r="8146">
          <cell r="G8146" t="str">
            <v>Định lượng Globulin [thuỷ dịch]</v>
          </cell>
          <cell r="H8146" t="str">
            <v>23.0212.1494</v>
          </cell>
        </row>
        <row r="8147">
          <cell r="G8147" t="str">
            <v>Định lượng Glucose [Máu]</v>
          </cell>
          <cell r="H8147" t="str">
            <v>23.0075.1494</v>
          </cell>
        </row>
        <row r="8148">
          <cell r="G8148" t="str">
            <v>Định lượng Phospho (máu)</v>
          </cell>
          <cell r="H8148" t="str">
            <v>23.0128.1494</v>
          </cell>
        </row>
        <row r="8149">
          <cell r="G8149" t="str">
            <v>Định lượng Protein [dịch chọc dò]</v>
          </cell>
          <cell r="H8149" t="str">
            <v>23.0219.1494</v>
          </cell>
        </row>
        <row r="8150">
          <cell r="G8150" t="str">
            <v>Định lượng Protein toàn phần [Máu]</v>
          </cell>
          <cell r="H8150" t="str">
            <v>23.0133.1494</v>
          </cell>
        </row>
        <row r="8151">
          <cell r="G8151" t="str">
            <v>Định lượng Urê [dịch]</v>
          </cell>
          <cell r="H8151" t="str">
            <v>23.0223.1494</v>
          </cell>
        </row>
        <row r="8152">
          <cell r="G8152" t="str">
            <v>Định lượng Urê máu [Máu]</v>
          </cell>
          <cell r="H8152" t="str">
            <v>23.0166.1494</v>
          </cell>
        </row>
        <row r="8153">
          <cell r="G8153" t="str">
            <v>Đo hoạt độ Amylase [Máu]</v>
          </cell>
          <cell r="H8153" t="str">
            <v>23.0010.1494</v>
          </cell>
        </row>
        <row r="8154">
          <cell r="G8154" t="str">
            <v>Định lượng Cystatine C [Máu]</v>
          </cell>
          <cell r="H8154" t="str">
            <v>23.0047.1495</v>
          </cell>
        </row>
        <row r="8155">
          <cell r="G8155" t="str">
            <v>Định lượng Ethanol (cồn) [Máu]</v>
          </cell>
          <cell r="H8155" t="str">
            <v>23.0060.1496</v>
          </cell>
        </row>
        <row r="8156">
          <cell r="G8156" t="str">
            <v>Định lượng Free kappa huyết thanh</v>
          </cell>
          <cell r="H8156" t="str">
            <v>22.0097.1497</v>
          </cell>
        </row>
        <row r="8157">
          <cell r="G8157" t="str">
            <v>Định lượng Free kappa niệu</v>
          </cell>
          <cell r="H8157" t="str">
            <v>22.0099.1497</v>
          </cell>
        </row>
        <row r="8158">
          <cell r="G8158" t="str">
            <v>Định lượng Aldosteron [Máu]</v>
          </cell>
          <cell r="H8158" t="str">
            <v>23.0006.1497</v>
          </cell>
        </row>
        <row r="8159">
          <cell r="G8159" t="str">
            <v>Định lượng Kappa tự do (Free kappa) [Máu]</v>
          </cell>
          <cell r="H8159" t="str">
            <v>23.0102.1497</v>
          </cell>
        </row>
        <row r="8160">
          <cell r="G8160" t="str">
            <v>Định lượng Free lambda huyết thanh</v>
          </cell>
          <cell r="H8160" t="str">
            <v>22.0098.1498</v>
          </cell>
        </row>
        <row r="8161">
          <cell r="G8161" t="str">
            <v>Định lượng Free lambda niệu</v>
          </cell>
          <cell r="H8161" t="str">
            <v>22.0100.1498</v>
          </cell>
        </row>
        <row r="8162">
          <cell r="G8162" t="str">
            <v>Định lượng Lambda tự do (Free Lambda) [Máu]</v>
          </cell>
          <cell r="H8162" t="str">
            <v>23.0106.1498</v>
          </cell>
        </row>
        <row r="8163">
          <cell r="G8163" t="str">
            <v>Định lượng Renin activity [Máu]</v>
          </cell>
          <cell r="H8163" t="str">
            <v>23.0141.1498</v>
          </cell>
        </row>
        <row r="8164">
          <cell r="G8164" t="str">
            <v>Định lượng Vancomycin [Máu]</v>
          </cell>
          <cell r="H8164" t="str">
            <v>23.0168.1498</v>
          </cell>
        </row>
        <row r="8165">
          <cell r="G8165" t="str">
            <v>Định lượng Gentamicin [Máu]</v>
          </cell>
          <cell r="H8165" t="str">
            <v>23.0079.1499</v>
          </cell>
        </row>
        <row r="8166">
          <cell r="G8166" t="str">
            <v>Định lượng Methotrexat</v>
          </cell>
          <cell r="H8166" t="str">
            <v>22.0095.1500</v>
          </cell>
        </row>
        <row r="8167">
          <cell r="G8167" t="str">
            <v>Định lượng Methotrexat</v>
          </cell>
          <cell r="H8167" t="str">
            <v>23.0229.1500</v>
          </cell>
        </row>
        <row r="8168">
          <cell r="G8168" t="str">
            <v>Định lượng p2PSA ([-2]pro-prostate-specific antigen)</v>
          </cell>
          <cell r="H8168" t="str">
            <v>23.0230.1501</v>
          </cell>
        </row>
        <row r="8169">
          <cell r="G8169" t="str">
            <v>Định lượng sắt chưa bão hòa huyết thanh (UIBC)</v>
          </cell>
          <cell r="H8169" t="str">
            <v>22.0084.1502</v>
          </cell>
        </row>
        <row r="8170">
          <cell r="G8170" t="str">
            <v>Định lượng khả năng gắn sắt chưa bão hòa (UIBC) [máu]</v>
          </cell>
          <cell r="H8170" t="str">
            <v>23.0231.1502</v>
          </cell>
        </row>
        <row r="8171">
          <cell r="G8171" t="str">
            <v>Định lượng sắt huyết thanh</v>
          </cell>
          <cell r="H8171" t="str">
            <v>22.0117.1503</v>
          </cell>
        </row>
        <row r="8172">
          <cell r="G8172" t="str">
            <v>Định lượng Mg [Máu]</v>
          </cell>
          <cell r="H8172" t="str">
            <v>23.0118.1503</v>
          </cell>
        </row>
        <row r="8173">
          <cell r="G8173" t="str">
            <v>Định lượng Sắt [Máu]</v>
          </cell>
          <cell r="H8173" t="str">
            <v>23.0143.1503</v>
          </cell>
        </row>
        <row r="8174">
          <cell r="G8174" t="str">
            <v>Định lượng Tobramycin [Máu]</v>
          </cell>
          <cell r="H8174" t="str">
            <v>23.0163.1504</v>
          </cell>
        </row>
        <row r="8175">
          <cell r="G8175" t="str">
            <v>Định lượng Transferin receptor hòa tan (TFR)</v>
          </cell>
          <cell r="H8175" t="str">
            <v>22.0085.1505</v>
          </cell>
        </row>
        <row r="8176">
          <cell r="G8176" t="str">
            <v>Định lượng Tranferin Receptor</v>
          </cell>
          <cell r="H8176" t="str">
            <v>23.0232.1505</v>
          </cell>
        </row>
        <row r="8177">
          <cell r="G8177" t="str">
            <v>Định lượng Cholesterol toàn phần (máu)</v>
          </cell>
          <cell r="H8177" t="str">
            <v>23.0041.1506</v>
          </cell>
        </row>
        <row r="8178">
          <cell r="G8178" t="str">
            <v>Định lượng Cholesterol toàn phần [dịch chọc dò]</v>
          </cell>
          <cell r="H8178" t="str">
            <v>23.0215.1506</v>
          </cell>
        </row>
        <row r="8179">
          <cell r="G8179" t="str">
            <v>Định lượng Dưỡng chấp [niệu]</v>
          </cell>
          <cell r="H8179" t="str">
            <v>23.0185.1506</v>
          </cell>
        </row>
        <row r="8180">
          <cell r="G8180" t="str">
            <v>Định lượng HDL-C (High density lipoprotein Cholesterol) [Máu]</v>
          </cell>
          <cell r="H8180" t="str">
            <v>23.0084.1506</v>
          </cell>
        </row>
        <row r="8181">
          <cell r="G8181" t="str">
            <v>Định lượng LDL-C (Low density lipoprotein Cholesterol) [Máu]</v>
          </cell>
          <cell r="H8181" t="str">
            <v>23.0112.1506</v>
          </cell>
        </row>
        <row r="8182">
          <cell r="G8182" t="str">
            <v>Định lượng Triglycerid (máu) [Máu]</v>
          </cell>
          <cell r="H8182" t="str">
            <v>23.0158.1506</v>
          </cell>
        </row>
        <row r="8183">
          <cell r="G8183" t="str">
            <v>Định lượng Triglycerid [dịch chọc dò]</v>
          </cell>
          <cell r="H8183" t="str">
            <v>23.0221.1506</v>
          </cell>
        </row>
        <row r="8184">
          <cell r="G8184" t="str">
            <v>Đo hoạt độ Cholinesterase (ChE) [Máu]</v>
          </cell>
          <cell r="H8184" t="str">
            <v>23.0040.1507</v>
          </cell>
        </row>
        <row r="8185">
          <cell r="G8185" t="str">
            <v>Đo hoạt độ P-Amylase [Máu]</v>
          </cell>
          <cell r="H8185" t="str">
            <v>23.0122.1508</v>
          </cell>
        </row>
        <row r="8186">
          <cell r="G8186" t="str">
            <v>Định lượng khả năng gắn sắt toàn thể (TIBC)</v>
          </cell>
          <cell r="H8186" t="str">
            <v>22.0082.1509</v>
          </cell>
        </row>
        <row r="8187">
          <cell r="G8187" t="str">
            <v>Định lượng khả năng gắn sắt toàn thể (TIBC) [máu]</v>
          </cell>
          <cell r="H8187" t="str">
            <v>23.0233.1509</v>
          </cell>
        </row>
        <row r="8188">
          <cell r="G8188" t="str">
            <v>Xét nghiệm đường máu mao mạch tại giường (một lần)</v>
          </cell>
          <cell r="H8188" t="str">
            <v>01.0281.1510</v>
          </cell>
        </row>
        <row r="8189">
          <cell r="G8189" t="str">
            <v>Xét nghiệm đường máu mao mạch tại giường</v>
          </cell>
          <cell r="H8189" t="str">
            <v>03.0191.1510</v>
          </cell>
        </row>
        <row r="8190">
          <cell r="G8190" t="str">
            <v>Đường máu mao mạch</v>
          </cell>
          <cell r="H8190" t="str">
            <v>23.0234.1510</v>
          </cell>
        </row>
        <row r="8191">
          <cell r="G8191" t="str">
            <v>Định lượng E3 không liên hợp (Unconjugated Estriol) [Máu]</v>
          </cell>
          <cell r="H8191" t="str">
            <v>23.0062.1511</v>
          </cell>
        </row>
        <row r="8192">
          <cell r="G8192" t="str">
            <v>Định lượng Estradiol [Máu]</v>
          </cell>
          <cell r="H8192" t="str">
            <v>23.0061.1513</v>
          </cell>
        </row>
        <row r="8193">
          <cell r="G8193" t="str">
            <v>Định lượng Ferritin</v>
          </cell>
          <cell r="H8193" t="str">
            <v>22.0116.1514</v>
          </cell>
        </row>
        <row r="8194">
          <cell r="G8194" t="str">
            <v>Định lượng Ferritin [Máu]</v>
          </cell>
          <cell r="H8194" t="str">
            <v>23.0063.1514</v>
          </cell>
        </row>
        <row r="8195">
          <cell r="G8195" t="str">
            <v>Định lượng Acid Folic</v>
          </cell>
          <cell r="H8195" t="str">
            <v>22.0079.1515</v>
          </cell>
        </row>
        <row r="8196">
          <cell r="G8196" t="str">
            <v>Định lượng Folate [Máu]</v>
          </cell>
          <cell r="H8196" t="str">
            <v>23.0067.1515</v>
          </cell>
        </row>
        <row r="8197">
          <cell r="G8197" t="str">
            <v>Định lượng free bHCG (Free Beta Human Chorionic Gonadotropin) [Máu]</v>
          </cell>
          <cell r="H8197" t="str">
            <v>23.0066.1516</v>
          </cell>
        </row>
        <row r="8198">
          <cell r="G8198" t="str">
            <v>Định lượng FSH (Follicular Stimulating Hormone) [Máu]</v>
          </cell>
          <cell r="H8198" t="str">
            <v>23.0065.1517</v>
          </cell>
        </row>
        <row r="8199">
          <cell r="G8199" t="str">
            <v>Đo hoạt độ GGT (Gama Glutamyl Transferase) [Máu]</v>
          </cell>
          <cell r="H8199" t="str">
            <v>23.0077.1518</v>
          </cell>
        </row>
        <row r="8200">
          <cell r="G8200" t="str">
            <v>Định lượng GH (Growth Hormone) [Máu]</v>
          </cell>
          <cell r="H8200" t="str">
            <v>23.0073.1519</v>
          </cell>
        </row>
        <row r="8201">
          <cell r="G8201" t="str">
            <v>Đo hoạt độ GLDH (Glutamat dehydrogenase) [Máu]</v>
          </cell>
          <cell r="H8201" t="str">
            <v>23.0074.1520</v>
          </cell>
        </row>
        <row r="8202">
          <cell r="G8202" t="str">
            <v>Gross</v>
          </cell>
          <cell r="H8202" t="str">
            <v>23.0237.1521</v>
          </cell>
        </row>
        <row r="8203">
          <cell r="G8203" t="str">
            <v>Định lượng Haptoglobin</v>
          </cell>
          <cell r="H8203" t="str">
            <v>22.0096.1522</v>
          </cell>
        </row>
        <row r="8204">
          <cell r="G8204" t="str">
            <v>Định lượng Haptoglobulin [Máu]</v>
          </cell>
          <cell r="H8204" t="str">
            <v>23.0080.1522</v>
          </cell>
        </row>
        <row r="8205">
          <cell r="G8205" t="str">
            <v>Định lượng HbA1c [Máu]</v>
          </cell>
          <cell r="H8205" t="str">
            <v>23.0083.1523</v>
          </cell>
        </row>
        <row r="8206">
          <cell r="G8206" t="str">
            <v>Đo hoạt độ HBDH (Hydroxy butyrat dehydrogenase) [Máu]</v>
          </cell>
          <cell r="H8206" t="str">
            <v>23.0082.1524</v>
          </cell>
        </row>
        <row r="8207">
          <cell r="G8207" t="str">
            <v>Định lượng HE4 (human epydidymal protein 4) [Máu]</v>
          </cell>
          <cell r="H8207" t="str">
            <v>23.0085.1525</v>
          </cell>
        </row>
        <row r="8208">
          <cell r="G8208" t="str">
            <v>Định lượng Homocystein [Máu]</v>
          </cell>
          <cell r="H8208" t="str">
            <v>23.0086.1526</v>
          </cell>
        </row>
        <row r="8209">
          <cell r="G8209" t="str">
            <v>Homocysteine</v>
          </cell>
          <cell r="H8209" t="str">
            <v>23.0238.1526</v>
          </cell>
        </row>
        <row r="8210">
          <cell r="G8210" t="str">
            <v>Định lượng IgA</v>
          </cell>
          <cell r="H8210" t="str">
            <v>22.0113.1527</v>
          </cell>
        </row>
        <row r="8211">
          <cell r="G8211" t="str">
            <v>Định lượng IgE</v>
          </cell>
          <cell r="H8211" t="str">
            <v>22.0115.1527</v>
          </cell>
        </row>
        <row r="8212">
          <cell r="G8212" t="str">
            <v>Định lượng IgG</v>
          </cell>
          <cell r="H8212" t="str">
            <v>22.0112.1527</v>
          </cell>
        </row>
        <row r="8213">
          <cell r="G8213" t="str">
            <v>Định lượng IgM</v>
          </cell>
          <cell r="H8213" t="str">
            <v>22.0114.1527</v>
          </cell>
        </row>
        <row r="8214">
          <cell r="G8214" t="str">
            <v>Định lượng IgA (Immunoglobuline A) [Máu]</v>
          </cell>
          <cell r="H8214" t="str">
            <v>23.0094.1527</v>
          </cell>
        </row>
        <row r="8215">
          <cell r="G8215" t="str">
            <v>Định lượng IgE (Immunoglobuline E) [Máu]</v>
          </cell>
          <cell r="H8215" t="str">
            <v>23.0093.1527</v>
          </cell>
        </row>
        <row r="8216">
          <cell r="G8216" t="str">
            <v>Định lượng IgG (Immunoglobuline G) [Máu]</v>
          </cell>
          <cell r="H8216" t="str">
            <v>23.0095.1527</v>
          </cell>
        </row>
        <row r="8217">
          <cell r="G8217" t="str">
            <v>Định lượng IgM (Immunoglobuline M) [Máu]</v>
          </cell>
          <cell r="H8217" t="str">
            <v>23.0096.1527</v>
          </cell>
        </row>
        <row r="8218">
          <cell r="G8218" t="str">
            <v>Định lượng Inhibin A</v>
          </cell>
          <cell r="H8218" t="str">
            <v>23.0239.1528</v>
          </cell>
        </row>
        <row r="8219">
          <cell r="G8219" t="str">
            <v>Định lượng Insulin [Máu]</v>
          </cell>
          <cell r="H8219" t="str">
            <v>23.0098.1529</v>
          </cell>
        </row>
        <row r="8220">
          <cell r="G8220" t="str">
            <v>Định lượng Kappa [Máu]</v>
          </cell>
          <cell r="H8220" t="str">
            <v>23.0101.1530</v>
          </cell>
        </row>
        <row r="8221">
          <cell r="G8221" t="str">
            <v>Đo các chất khí trong máu</v>
          </cell>
          <cell r="H8221" t="str">
            <v>01.0286.1531</v>
          </cell>
        </row>
        <row r="8222">
          <cell r="G8222" t="str">
            <v>Khí máu - điện giải trên máy I-STAT-1 - ABBOTT</v>
          </cell>
          <cell r="H8222" t="str">
            <v>02.0621.1531</v>
          </cell>
        </row>
        <row r="8223">
          <cell r="G8223" t="str">
            <v>Xét nghiệm Khí máu [Máu]</v>
          </cell>
          <cell r="H8223" t="str">
            <v>23.0103.1531</v>
          </cell>
        </row>
        <row r="8224">
          <cell r="G8224" t="str">
            <v>Đo lactat trong máu</v>
          </cell>
          <cell r="H8224" t="str">
            <v>01.0287.1532</v>
          </cell>
        </row>
        <row r="8225">
          <cell r="G8225" t="str">
            <v>Đo lactat trong máu</v>
          </cell>
          <cell r="H8225" t="str">
            <v>03.0216.1532</v>
          </cell>
        </row>
        <row r="8226">
          <cell r="G8226" t="str">
            <v>Định lượng Lactat (Acid Lactic) [Máu]</v>
          </cell>
          <cell r="H8226" t="str">
            <v>23.0104.1532</v>
          </cell>
        </row>
        <row r="8227">
          <cell r="G8227" t="str">
            <v>Định lượng Lambda [Máu]</v>
          </cell>
          <cell r="H8227" t="str">
            <v>23.0105.1533</v>
          </cell>
        </row>
        <row r="8228">
          <cell r="G8228" t="str">
            <v>Đo hoạt độ LDH (Lactat dehydrogenase) [dịch chọc dò]</v>
          </cell>
          <cell r="H8228" t="str">
            <v>23.0218.1534</v>
          </cell>
        </row>
        <row r="8229">
          <cell r="G8229" t="str">
            <v>Đo hoạt độ LDH (Lactat dehydrogenase) [Máu]</v>
          </cell>
          <cell r="H8229" t="str">
            <v>23.0111.1534</v>
          </cell>
        </row>
        <row r="8230">
          <cell r="G8230" t="str">
            <v>Định lượng LH (Luteinizing Hormone) [Máu]</v>
          </cell>
          <cell r="H8230" t="str">
            <v>23.0110.1535</v>
          </cell>
        </row>
        <row r="8231">
          <cell r="G8231" t="str">
            <v>Đo hoạt độ Lipase [Máu]</v>
          </cell>
          <cell r="H8231" t="str">
            <v>23.0109.1536</v>
          </cell>
        </row>
        <row r="8232">
          <cell r="G8232" t="str">
            <v>Maclagan</v>
          </cell>
          <cell r="H8232" t="str">
            <v>23.0240.1537</v>
          </cell>
        </row>
        <row r="8233">
          <cell r="G8233" t="str">
            <v>Định lượng Myoglobin [Máu]</v>
          </cell>
          <cell r="H8233" t="str">
            <v>23.0117.1538</v>
          </cell>
        </row>
        <row r="8234">
          <cell r="G8234" t="str">
            <v>Định lượng NSE (Neuron Specific Enolase) [Máu]</v>
          </cell>
          <cell r="H8234" t="str">
            <v>23.0120.1541</v>
          </cell>
        </row>
        <row r="8235">
          <cell r="G8235" t="str">
            <v>Paracetamol</v>
          </cell>
          <cell r="H8235" t="str">
            <v>23.0242.1542</v>
          </cell>
        </row>
        <row r="8236">
          <cell r="G8236" t="str">
            <v>Phản ứng cố định bổ thể</v>
          </cell>
          <cell r="H8236" t="str">
            <v>23.0243.1543</v>
          </cell>
        </row>
        <row r="8237">
          <cell r="G8237" t="str">
            <v>Phản ứng CRP</v>
          </cell>
          <cell r="H8237" t="str">
            <v>23.0244.1544</v>
          </cell>
        </row>
        <row r="8238">
          <cell r="G8238" t="str">
            <v>Định lượng Phenytoin [Máu]</v>
          </cell>
          <cell r="H8238" t="str">
            <v>23.0127.1545</v>
          </cell>
        </row>
        <row r="8239">
          <cell r="G8239" t="str">
            <v>Định lượng yếu tố tân tạo mạch máu PLGF (Placental Growth Factor) [Máu]</v>
          </cell>
          <cell r="H8239" t="str">
            <v>23.0170.1546</v>
          </cell>
        </row>
        <row r="8240">
          <cell r="G8240" t="str">
            <v>Định lượng Pre-albumin [Máu]</v>
          </cell>
          <cell r="H8240" t="str">
            <v>23.0129.1547</v>
          </cell>
        </row>
        <row r="8241">
          <cell r="G8241" t="str">
            <v>Định lượng proBNP (NT-proBNP) [Máu]</v>
          </cell>
          <cell r="H8241" t="str">
            <v>23.0121.1548</v>
          </cell>
        </row>
        <row r="8242">
          <cell r="G8242" t="str">
            <v>Định lượng Pro-calcitonin [Máu]</v>
          </cell>
          <cell r="H8242" t="str">
            <v>23.0130.1549</v>
          </cell>
        </row>
        <row r="8243">
          <cell r="G8243" t="str">
            <v>Định lượng Progesteron [Máu]</v>
          </cell>
          <cell r="H8243" t="str">
            <v>23.0134.1550</v>
          </cell>
        </row>
        <row r="8244">
          <cell r="G8244" t="str">
            <v>Định lượng IGFBP-3 (Insulin like growth factor binding protein 3) [Máu]</v>
          </cell>
          <cell r="H8244" t="str">
            <v>23.0097.1551</v>
          </cell>
        </row>
        <row r="8245">
          <cell r="G8245" t="str">
            <v>Định lượng Pro-GRP (Pro- Gastrin-Releasing Peptide) [Máu]</v>
          </cell>
          <cell r="H8245" t="str">
            <v>23.0137.1551</v>
          </cell>
        </row>
        <row r="8246">
          <cell r="G8246" t="str">
            <v>Định lượng Prolactin [Máu]</v>
          </cell>
          <cell r="H8246" t="str">
            <v>23.0131.1552</v>
          </cell>
        </row>
        <row r="8247">
          <cell r="G8247" t="str">
            <v>Định lượng PSA toàn phần (Total prostate-Specific Antigen) [Máu]</v>
          </cell>
          <cell r="H8247" t="str">
            <v>23.0139.1553</v>
          </cell>
        </row>
        <row r="8248">
          <cell r="G8248" t="str">
            <v>Định lượng PSA tự do (Free prostate-Specific Antigen) [Máu]</v>
          </cell>
          <cell r="H8248" t="str">
            <v>23.0138.1554</v>
          </cell>
        </row>
        <row r="8249">
          <cell r="G8249" t="str">
            <v>Định lượng PTH (Parathyroid Hormon) [Máu]</v>
          </cell>
          <cell r="H8249" t="str">
            <v>23.0140.1555</v>
          </cell>
        </row>
        <row r="8250">
          <cell r="G8250" t="str">
            <v>Quinin/Cloroquin/Mefloquin</v>
          </cell>
          <cell r="H8250" t="str">
            <v>23.0245.1556</v>
          </cell>
        </row>
        <row r="8251">
          <cell r="G8251" t="str">
            <v>Định lượng RF (Rheumatoid Factor) [Máu]</v>
          </cell>
          <cell r="H8251" t="str">
            <v>23.0142.1557</v>
          </cell>
        </row>
        <row r="8252">
          <cell r="G8252" t="str">
            <v>Định lượng Salicylate</v>
          </cell>
          <cell r="H8252" t="str">
            <v>23.0246.1558</v>
          </cell>
        </row>
        <row r="8253">
          <cell r="G8253" t="str">
            <v>Định lượng SCC (Squamous cell carcinoma antigen) [Máu]</v>
          </cell>
          <cell r="H8253" t="str">
            <v>23.0144.1559</v>
          </cell>
        </row>
        <row r="8254">
          <cell r="G8254" t="str">
            <v>Định lượng yếu tố kháng tân tạo mạch máu sFlt-1 (soluble FMS like tyrosine kinase-1) [Máu]</v>
          </cell>
          <cell r="H8254" t="str">
            <v>23.0171.1560</v>
          </cell>
        </row>
        <row r="8255">
          <cell r="G8255" t="str">
            <v>Định lượng FT3 (Free Triiodothyronine) [Máu]</v>
          </cell>
          <cell r="H8255" t="str">
            <v>23.0068.1561</v>
          </cell>
        </row>
        <row r="8256">
          <cell r="G8256" t="str">
            <v>Định lượng FT4 (Free Thyroxine) [Máu]</v>
          </cell>
          <cell r="H8256" t="str">
            <v>23.0069.1561</v>
          </cell>
        </row>
        <row r="8257">
          <cell r="G8257" t="str">
            <v>Định lượng T3 (Tri iodothyronine) [Máu]</v>
          </cell>
          <cell r="H8257" t="str">
            <v>23.0147.1561</v>
          </cell>
        </row>
        <row r="8258">
          <cell r="G8258" t="str">
            <v>Định lượng T4 (Thyroxine) [Máu]</v>
          </cell>
          <cell r="H8258" t="str">
            <v>23.0148.1561</v>
          </cell>
        </row>
        <row r="8259">
          <cell r="G8259" t="str">
            <v>Định lượng Tacrolimus [Máu]</v>
          </cell>
          <cell r="H8259" t="str">
            <v>23.0150.1562</v>
          </cell>
        </row>
        <row r="8260">
          <cell r="G8260" t="str">
            <v>Định lượng Testosterol [Máu]</v>
          </cell>
          <cell r="H8260" t="str">
            <v>23.0151.1563</v>
          </cell>
        </row>
        <row r="8261">
          <cell r="G8261" t="str">
            <v>Định lượng Theophylline [Máu]</v>
          </cell>
          <cell r="H8261" t="str">
            <v>23.0155.1564</v>
          </cell>
        </row>
        <row r="8262">
          <cell r="G8262" t="str">
            <v>Định lượng Tg (Thyroglobulin) [Máu]</v>
          </cell>
          <cell r="H8262" t="str">
            <v>23.0154.1565</v>
          </cell>
        </row>
        <row r="8263">
          <cell r="G8263" t="str">
            <v>Định lượng TRAb (TSH Receptor Antibodies) [Máu]</v>
          </cell>
          <cell r="H8263" t="str">
            <v>23.0156.1566</v>
          </cell>
        </row>
        <row r="8264">
          <cell r="G8264" t="str">
            <v>Định lượng Transferin</v>
          </cell>
          <cell r="H8264" t="str">
            <v>22.0089.1567</v>
          </cell>
        </row>
        <row r="8265">
          <cell r="G8265" t="str">
            <v>Độ bão hòa Transferin</v>
          </cell>
          <cell r="H8265" t="str">
            <v>22.0087.1567</v>
          </cell>
        </row>
        <row r="8266">
          <cell r="G8266" t="str">
            <v>Định lượng Transferrin [Máu]</v>
          </cell>
          <cell r="H8266" t="str">
            <v>23.0157.1567</v>
          </cell>
        </row>
        <row r="8267">
          <cell r="G8267" t="str">
            <v>Định lượng Tricyclic anti depressant</v>
          </cell>
          <cell r="H8267" t="str">
            <v>23.0247.1568</v>
          </cell>
        </row>
        <row r="8268">
          <cell r="G8268" t="str">
            <v>Định lượng Troponin I [Máu]</v>
          </cell>
          <cell r="H8268" t="str">
            <v>23.0161.1569</v>
          </cell>
        </row>
        <row r="8269">
          <cell r="G8269" t="str">
            <v>Định lượng Troponin T [Máu]</v>
          </cell>
          <cell r="H8269" t="str">
            <v>23.0159.1569</v>
          </cell>
        </row>
        <row r="8270">
          <cell r="G8270" t="str">
            <v>Định lượng Troponin T hs [Máu]</v>
          </cell>
          <cell r="H8270" t="str">
            <v>23.0160.1569</v>
          </cell>
        </row>
        <row r="8271">
          <cell r="G8271" t="str">
            <v>Định lượng TSH (Thyroid Stimulating hormone) [Máu]</v>
          </cell>
          <cell r="H8271" t="str">
            <v>23.0162.1570</v>
          </cell>
        </row>
        <row r="8272">
          <cell r="G8272" t="str">
            <v>Định lượng vitamin B12</v>
          </cell>
          <cell r="H8272" t="str">
            <v>22.0088.1571</v>
          </cell>
        </row>
        <row r="8273">
          <cell r="G8273" t="str">
            <v>Định lượng Vitamin B12 [Máu]</v>
          </cell>
          <cell r="H8273" t="str">
            <v>23.0169.1571</v>
          </cell>
        </row>
        <row r="8274">
          <cell r="G8274" t="str">
            <v>Xác định Bacturate trong máu</v>
          </cell>
          <cell r="H8274" t="str">
            <v>23.0248.1572</v>
          </cell>
        </row>
        <row r="8275">
          <cell r="G8275" t="str">
            <v>Xác định các yếu tố vi lượng Fe (sắt)</v>
          </cell>
          <cell r="H8275" t="str">
            <v>23.0250.1574</v>
          </cell>
        </row>
        <row r="8276">
          <cell r="G8276" t="str">
            <v>Định tính Amphetamine (test nhanh) [niệu]</v>
          </cell>
          <cell r="H8276" t="str">
            <v>23.0173.1575</v>
          </cell>
        </row>
        <row r="8277">
          <cell r="G8277" t="str">
            <v>Định lượng Amylase [niệu]</v>
          </cell>
          <cell r="H8277" t="str">
            <v>23.0175.1576</v>
          </cell>
        </row>
        <row r="8278">
          <cell r="G8278" t="str">
            <v>Định lượng Canxi (niệu)</v>
          </cell>
          <cell r="H8278" t="str">
            <v>23.0180.1577</v>
          </cell>
        </row>
        <row r="8279">
          <cell r="G8279" t="str">
            <v>Định lượng Catecholamin (niệu)</v>
          </cell>
          <cell r="H8279" t="str">
            <v>23.0181.1578</v>
          </cell>
        </row>
        <row r="8280">
          <cell r="G8280" t="str">
            <v>Điện di Protein nước tiểu (máy tự động)</v>
          </cell>
          <cell r="H8280" t="str">
            <v>23.0200.1579</v>
          </cell>
        </row>
        <row r="8281">
          <cell r="G8281" t="str">
            <v>Điện giải (Na, K, Cl) [niệu]</v>
          </cell>
          <cell r="H8281" t="str">
            <v>23.0172.1580</v>
          </cell>
        </row>
        <row r="8282">
          <cell r="G8282" t="str">
            <v>Định lượng DPD (deoxypyridinoline)</v>
          </cell>
          <cell r="H8282" t="str">
            <v>23.0251.1581</v>
          </cell>
        </row>
        <row r="8283">
          <cell r="G8283" t="str">
            <v>Định tính Dưỡng chấp [niệu]</v>
          </cell>
          <cell r="H8283" t="str">
            <v>23.0186.1582</v>
          </cell>
        </row>
        <row r="8284">
          <cell r="G8284" t="str">
            <v>Hydrocorticosteroid định lượng</v>
          </cell>
          <cell r="H8284" t="str">
            <v>23.0254.1585</v>
          </cell>
        </row>
        <row r="8285">
          <cell r="G8285" t="str">
            <v>Định tính Marijuana (THC) (test nhanh) [niệu]</v>
          </cell>
          <cell r="H8285" t="str">
            <v>23.0188.1586</v>
          </cell>
        </row>
        <row r="8286">
          <cell r="G8286" t="str">
            <v>Định lượng MAU (Micro Albumin Urine) [niệu]</v>
          </cell>
          <cell r="H8286" t="str">
            <v>23.0189.1587</v>
          </cell>
        </row>
        <row r="8287">
          <cell r="G8287" t="str">
            <v>Oestrogen toàn phần định lượng</v>
          </cell>
          <cell r="H8287" t="str">
            <v>23.0255.1588</v>
          </cell>
        </row>
        <row r="8288">
          <cell r="G8288" t="str">
            <v>Định tính Codein (test nhanh) [niệu]</v>
          </cell>
          <cell r="H8288" t="str">
            <v>23.0195.1589</v>
          </cell>
        </row>
        <row r="8289">
          <cell r="G8289" t="str">
            <v>Định tính Morphin (test nhanh) [niệu]</v>
          </cell>
          <cell r="H8289" t="str">
            <v>23.0194.1589</v>
          </cell>
        </row>
        <row r="8290">
          <cell r="G8290" t="str">
            <v>Định tính Opiate (test nhanh) [niệu]</v>
          </cell>
          <cell r="H8290" t="str">
            <v>23.0193.1589</v>
          </cell>
        </row>
        <row r="8291">
          <cell r="G8291" t="str">
            <v>Test nhanh phát hiện chất opiat trong nước tiểu</v>
          </cell>
          <cell r="H8291" t="str">
            <v>06.0073.1589</v>
          </cell>
        </row>
        <row r="8292">
          <cell r="G8292" t="str">
            <v>Định lượng Phospho [niệu]</v>
          </cell>
          <cell r="H8292" t="str">
            <v>23.0197.1590</v>
          </cell>
        </row>
        <row r="8293">
          <cell r="G8293" t="str">
            <v>Xét nghiệm định tính porphyrin trong nước tiểu</v>
          </cell>
          <cell r="H8293" t="str">
            <v>01.0372.1591</v>
          </cell>
        </row>
        <row r="8294">
          <cell r="G8294" t="str">
            <v>Định tính Protein Bence-Jones [niệu]</v>
          </cell>
          <cell r="H8294" t="str">
            <v>23.0202.1592</v>
          </cell>
        </row>
        <row r="8295">
          <cell r="G8295" t="str">
            <v>Định lượng Glucose (niệu)</v>
          </cell>
          <cell r="H8295" t="str">
            <v>23.0187.1593</v>
          </cell>
        </row>
        <row r="8296">
          <cell r="G8296" t="str">
            <v>Định lượng Protein (niệu)</v>
          </cell>
          <cell r="H8296" t="str">
            <v>23.0201.1593</v>
          </cell>
        </row>
        <row r="8297">
          <cell r="G8297" t="str">
            <v>Cặn Addis</v>
          </cell>
          <cell r="H8297" t="str">
            <v>22.0151.1594</v>
          </cell>
        </row>
        <row r="8298">
          <cell r="G8298" t="str">
            <v>Xét nghiệm tế bào cặn nước tiểu (bằng phương pháp thủ công)</v>
          </cell>
          <cell r="H8298" t="str">
            <v>22.0149.1594</v>
          </cell>
        </row>
        <row r="8299">
          <cell r="G8299" t="str">
            <v>Xét nghiệm tế bào trong nước tiểu (bằng máy tự động)</v>
          </cell>
          <cell r="H8299" t="str">
            <v>22.0150.1594</v>
          </cell>
        </row>
        <row r="8300">
          <cell r="G8300" t="str">
            <v>Đo tỷ trọng dịch chọc dò</v>
          </cell>
          <cell r="H8300" t="str">
            <v>23.0222.1596</v>
          </cell>
        </row>
        <row r="8301">
          <cell r="G8301" t="str">
            <v>Tổng phân tích nước tiểu (Bằng máy tự động)</v>
          </cell>
          <cell r="H8301" t="str">
            <v>23.0206.1596</v>
          </cell>
        </row>
        <row r="8302">
          <cell r="G8302" t="str">
            <v>Đo tỷ trọng dịch chọc dò</v>
          </cell>
          <cell r="H8302" t="str">
            <v>23.0222.1597</v>
          </cell>
        </row>
        <row r="8303">
          <cell r="G8303" t="str">
            <v>Định lượng Axit Uric [niệu]</v>
          </cell>
          <cell r="H8303" t="str">
            <v>23.0176.1598</v>
          </cell>
        </row>
        <row r="8304">
          <cell r="G8304" t="str">
            <v>Định lượng Creatinin (niệu)</v>
          </cell>
          <cell r="H8304" t="str">
            <v>23.0184.1598</v>
          </cell>
        </row>
        <row r="8305">
          <cell r="G8305" t="str">
            <v>Định lượng Urê (niệu)</v>
          </cell>
          <cell r="H8305" t="str">
            <v>23.0205.1598</v>
          </cell>
        </row>
        <row r="8306">
          <cell r="G8306" t="str">
            <v>Xentonic/sắc tố mật/muối mật/urobilinogen</v>
          </cell>
          <cell r="H8306" t="str">
            <v>23.0256.1599</v>
          </cell>
        </row>
        <row r="8307">
          <cell r="G8307" t="str">
            <v>Amilase/Trypsin/Mucinase định tính</v>
          </cell>
          <cell r="H8307" t="str">
            <v>23.0257.1600</v>
          </cell>
        </row>
        <row r="8308">
          <cell r="G8308" t="str">
            <v>Bilirubin định tính</v>
          </cell>
          <cell r="H8308" t="str">
            <v>23.0258.1601</v>
          </cell>
        </row>
        <row r="8309">
          <cell r="G8309" t="str">
            <v>Canxi, Phospho định tính</v>
          </cell>
          <cell r="H8309" t="str">
            <v>23.0259.1602</v>
          </cell>
        </row>
        <row r="8310">
          <cell r="G8310" t="str">
            <v>Định tính Phospho hữu cơ [niệu]</v>
          </cell>
          <cell r="H8310" t="str">
            <v>23.0198.1602</v>
          </cell>
        </row>
        <row r="8311">
          <cell r="G8311" t="str">
            <v>Urobilin, Urobilinogen: Định tính</v>
          </cell>
          <cell r="H8311" t="str">
            <v>23.0260.1603</v>
          </cell>
        </row>
        <row r="8312">
          <cell r="G8312" t="str">
            <v>Định lượng Clo [dịch não tủy]</v>
          </cell>
          <cell r="H8312" t="str">
            <v>23.0207.1604</v>
          </cell>
        </row>
        <row r="8313">
          <cell r="G8313" t="str">
            <v>Định lượng Glucose [dịch chọc dò]</v>
          </cell>
          <cell r="H8313" t="str">
            <v>23.0217.1605</v>
          </cell>
        </row>
        <row r="8314">
          <cell r="G8314" t="str">
            <v>Định lượng Glucose [dịch não tủy]</v>
          </cell>
          <cell r="H8314" t="str">
            <v>23.0208.1605</v>
          </cell>
        </row>
        <row r="8315">
          <cell r="G8315" t="str">
            <v>Phản ứng Pandy [dịch]</v>
          </cell>
          <cell r="H8315" t="str">
            <v>23.0209.1606</v>
          </cell>
        </row>
        <row r="8316">
          <cell r="G8316" t="str">
            <v>Định lượng Protein [dịch não tủy]</v>
          </cell>
          <cell r="H8316" t="str">
            <v>23.0210.1607</v>
          </cell>
        </row>
        <row r="8317">
          <cell r="G8317" t="str">
            <v>Phản ứng Rivalta [dịch]</v>
          </cell>
          <cell r="H8317" t="str">
            <v>23.0220.1608</v>
          </cell>
        </row>
        <row r="8318">
          <cell r="G8318" t="str">
            <v>Xét nghiệm tế bào trong nước dịch chẩn đoán tế bào học (não tủy, màng tim, màng phổi, màng bụng, dịch khớp, rửa phế quản…) bằng phương pháp thủ công</v>
          </cell>
          <cell r="H8318" t="str">
            <v>22.0152.1609</v>
          </cell>
        </row>
        <row r="8319">
          <cell r="G8319" t="str">
            <v>Xét nghiệm tế bào trong nước dịch chẩn đoán tế bào học (não tủy, màng tim, màng phổi, màng bụng, dịch khớp, rửa phế quản…) bằng máy phân tích huyết học tự động</v>
          </cell>
          <cell r="H8319" t="str">
            <v>22.0153.1610</v>
          </cell>
        </row>
        <row r="8320">
          <cell r="G8320" t="str">
            <v>AFB trực tiếp nhuộm huỳnh quang</v>
          </cell>
          <cell r="H8320" t="str">
            <v>24.0018.1611</v>
          </cell>
        </row>
        <row r="8321">
          <cell r="G8321" t="str">
            <v>HAV IgM miễn dịch bán tự động</v>
          </cell>
          <cell r="H8321" t="str">
            <v>24.0156.1612</v>
          </cell>
        </row>
        <row r="8322">
          <cell r="G8322" t="str">
            <v>HAV IgM miễn dịch tự động</v>
          </cell>
          <cell r="H8322" t="str">
            <v>24.0157.1612</v>
          </cell>
        </row>
        <row r="8323">
          <cell r="G8323" t="str">
            <v>HAV total miễn dịch bán tự động</v>
          </cell>
          <cell r="H8323" t="str">
            <v>24.0158.1613</v>
          </cell>
        </row>
        <row r="8324">
          <cell r="G8324" t="str">
            <v>HAV total miễn dịch tự động</v>
          </cell>
          <cell r="H8324" t="str">
            <v>24.0159.1613</v>
          </cell>
        </row>
        <row r="8325">
          <cell r="G8325" t="str">
            <v>HBc IgM miễn dịch bán tự động</v>
          </cell>
          <cell r="H8325" t="str">
            <v>24.0125.1614</v>
          </cell>
        </row>
        <row r="8326">
          <cell r="G8326" t="str">
            <v>HBc IgM miễn dịch tự động</v>
          </cell>
          <cell r="H8326" t="str">
            <v>24.0126.1614</v>
          </cell>
        </row>
        <row r="8327">
          <cell r="G8327" t="str">
            <v>HBeAb miễn dịch bán tự động</v>
          </cell>
          <cell r="H8327" t="str">
            <v>24.0134.1615</v>
          </cell>
        </row>
        <row r="8328">
          <cell r="G8328" t="str">
            <v>HBeAb miễn dịch tự động</v>
          </cell>
          <cell r="H8328" t="str">
            <v>24.0135.1615</v>
          </cell>
        </row>
        <row r="8329">
          <cell r="G8329" t="str">
            <v>HIV Ab test nhanh</v>
          </cell>
          <cell r="H8329" t="str">
            <v>24.0169.1616</v>
          </cell>
        </row>
        <row r="8330">
          <cell r="G8330" t="str">
            <v>HIV Ab miễn dịch bán tự động</v>
          </cell>
          <cell r="H8330" t="str">
            <v>24.0171.1617</v>
          </cell>
        </row>
        <row r="8331">
          <cell r="G8331" t="str">
            <v>HIV Ab miễn dịch tự động</v>
          </cell>
          <cell r="H8331" t="str">
            <v>24.0172.1617</v>
          </cell>
        </row>
        <row r="8332">
          <cell r="G8332" t="str">
            <v>HBc total miễn dịch bán tự động</v>
          </cell>
          <cell r="H8332" t="str">
            <v>24.0128.1618</v>
          </cell>
        </row>
        <row r="8333">
          <cell r="G8333" t="str">
            <v>HBc total miễn dịch tự động</v>
          </cell>
          <cell r="H8333" t="str">
            <v>24.0129.1618</v>
          </cell>
        </row>
        <row r="8334">
          <cell r="G8334" t="str">
            <v>HBsAb định lượng</v>
          </cell>
          <cell r="H8334" t="str">
            <v>24.0124.1619</v>
          </cell>
        </row>
        <row r="8335">
          <cell r="G8335" t="str">
            <v>HBsAb miễn dịch bán tự động</v>
          </cell>
          <cell r="H8335" t="str">
            <v>24.0123.1620</v>
          </cell>
        </row>
        <row r="8336">
          <cell r="G8336" t="str">
            <v>HCV Ab test nhanh</v>
          </cell>
          <cell r="H8336" t="str">
            <v>24.0144.1621</v>
          </cell>
        </row>
        <row r="8337">
          <cell r="G8337" t="str">
            <v>HCV Ab miễn dịch bán tự động</v>
          </cell>
          <cell r="H8337" t="str">
            <v>24.0145.1622</v>
          </cell>
        </row>
        <row r="8338">
          <cell r="G8338" t="str">
            <v>HCV Ab miễn dịch tự động</v>
          </cell>
          <cell r="H8338" t="str">
            <v>24.0146.1622</v>
          </cell>
        </row>
        <row r="8339">
          <cell r="G8339" t="str">
            <v>HCV Ag/Ab miễn dịch bán tự động</v>
          </cell>
          <cell r="H8339" t="str">
            <v>24.0147.1622</v>
          </cell>
        </row>
        <row r="8340">
          <cell r="G8340" t="str">
            <v>HCV Ag/Ab miễn dịch tự động</v>
          </cell>
          <cell r="H8340" t="str">
            <v>24.0148.1622</v>
          </cell>
        </row>
        <row r="8341">
          <cell r="G8341" t="str">
            <v>Streptococcus pyogenes ASO</v>
          </cell>
          <cell r="H8341" t="str">
            <v>24.0094.1623</v>
          </cell>
        </row>
        <row r="8342">
          <cell r="G8342" t="str">
            <v>BK/JC virus Real-time PCR</v>
          </cell>
          <cell r="H8342" t="str">
            <v>24.0233.1625</v>
          </cell>
        </row>
        <row r="8343">
          <cell r="G8343" t="str">
            <v>Chlamydia Ab miễn dịch bán tự động</v>
          </cell>
          <cell r="H8343" t="str">
            <v>24.0062.1626</v>
          </cell>
        </row>
        <row r="8344">
          <cell r="G8344" t="str">
            <v>Chlamydia Ab miễn dịch tự động</v>
          </cell>
          <cell r="H8344" t="str">
            <v>24.0063.1626</v>
          </cell>
        </row>
        <row r="8345">
          <cell r="G8345" t="str">
            <v>Chlamydia test nhanh</v>
          </cell>
          <cell r="H8345" t="str">
            <v>24.0060.1627</v>
          </cell>
        </row>
        <row r="8346">
          <cell r="G8346" t="str">
            <v>Hantavirus test nhanh</v>
          </cell>
          <cell r="H8346" t="str">
            <v>24.0236.1627</v>
          </cell>
        </row>
        <row r="8347">
          <cell r="G8347" t="str">
            <v>Clostridium difficile miễn dịch bán tự động</v>
          </cell>
          <cell r="H8347" t="str">
            <v>24.0069.1628</v>
          </cell>
        </row>
        <row r="8348">
          <cell r="G8348" t="str">
            <v>Clostridium difficile miễn dịch tự động</v>
          </cell>
          <cell r="H8348" t="str">
            <v>24.0070.1628</v>
          </cell>
        </row>
        <row r="8349">
          <cell r="G8349" t="str">
            <v>CMV Avidity</v>
          </cell>
          <cell r="H8349" t="str">
            <v>24.0200.1629</v>
          </cell>
        </row>
        <row r="8350">
          <cell r="G8350" t="str">
            <v>CMV đo tải lượng hệ thống tự động</v>
          </cell>
          <cell r="H8350" t="str">
            <v>24.0199.1630</v>
          </cell>
        </row>
        <row r="8351">
          <cell r="G8351" t="str">
            <v>CMV IgG miễn dịch bán tự động</v>
          </cell>
          <cell r="H8351" t="str">
            <v>24.0195.1631</v>
          </cell>
        </row>
        <row r="8352">
          <cell r="G8352" t="str">
            <v>CMV IgG miễn dịch tự động</v>
          </cell>
          <cell r="H8352" t="str">
            <v>24.0196.1631</v>
          </cell>
        </row>
        <row r="8353">
          <cell r="G8353" t="str">
            <v>CMV IgM miễn dịch bán tự động</v>
          </cell>
          <cell r="H8353" t="str">
            <v>24.0193.1632</v>
          </cell>
        </row>
        <row r="8354">
          <cell r="G8354" t="str">
            <v>CMV IgM miễn dịch tự động</v>
          </cell>
          <cell r="H8354" t="str">
            <v>24.0194.1632</v>
          </cell>
        </row>
        <row r="8355">
          <cell r="G8355" t="str">
            <v>Định lượng virut Cytomegalo ( cmV) bằng kỹ thuật Real Time PCR</v>
          </cell>
          <cell r="H8355" t="str">
            <v>22.0428.1633</v>
          </cell>
        </row>
        <row r="8356">
          <cell r="G8356" t="str">
            <v>CMV Real-time PCR</v>
          </cell>
          <cell r="H8356" t="str">
            <v>24.0198.1633</v>
          </cell>
        </row>
        <row r="8357">
          <cell r="G8357" t="str">
            <v>Cryptococcus test nhanh</v>
          </cell>
          <cell r="H8357" t="str">
            <v>24.0338.1634</v>
          </cell>
        </row>
        <row r="8358">
          <cell r="G8358" t="str">
            <v>Dengue virus IgG miễn dịch bán tự động</v>
          </cell>
          <cell r="H8358" t="str">
            <v>24.0189.1635</v>
          </cell>
        </row>
        <row r="8359">
          <cell r="G8359" t="str">
            <v>Dengue virus NS1Ag miễn dịch bán tự động</v>
          </cell>
          <cell r="H8359" t="str">
            <v>24.0186.1635</v>
          </cell>
        </row>
        <row r="8360">
          <cell r="G8360" t="str">
            <v>Dengue virus IgM miễn dịch bán tự động</v>
          </cell>
          <cell r="H8360" t="str">
            <v>24.0188.1636</v>
          </cell>
        </row>
        <row r="8361">
          <cell r="G8361" t="str">
            <v>Xét nghiệm kháng thể kháng Dengue IgG và IgM (phương pháp thấm miễn dịch)</v>
          </cell>
          <cell r="H8361" t="str">
            <v>22.0630.1637</v>
          </cell>
        </row>
        <row r="8362">
          <cell r="G8362" t="str">
            <v>Dengue virus IgM/IgG test nhanh</v>
          </cell>
          <cell r="H8362" t="str">
            <v>24.0187.1637</v>
          </cell>
        </row>
        <row r="8363">
          <cell r="G8363" t="str">
            <v>Dengue virus NS1Ag test nhanh</v>
          </cell>
          <cell r="H8363" t="str">
            <v>24.0183.1637</v>
          </cell>
        </row>
        <row r="8364">
          <cell r="G8364" t="str">
            <v>Dengue virus NS1Ag/IgM - IgG test nhanh</v>
          </cell>
          <cell r="H8364" t="str">
            <v>24.0184.1637</v>
          </cell>
        </row>
        <row r="8365">
          <cell r="G8365" t="str">
            <v>EBV EA-D IgG miễn dịch bán tự động</v>
          </cell>
          <cell r="H8365" t="str">
            <v>24.0220.1638</v>
          </cell>
        </row>
        <row r="8366">
          <cell r="G8366" t="str">
            <v>EBV EB-NA IgG miễn dịch bán tự động</v>
          </cell>
          <cell r="H8366" t="str">
            <v>24.0221.1639</v>
          </cell>
        </row>
        <row r="8367">
          <cell r="G8367" t="str">
            <v>EBV IgG miễn dịch tự động</v>
          </cell>
          <cell r="H8367" t="str">
            <v>24.0219.1640</v>
          </cell>
        </row>
        <row r="8368">
          <cell r="G8368" t="str">
            <v>EBV-VCA IgG miễn dịch bán tự động</v>
          </cell>
          <cell r="H8368" t="str">
            <v>24.0218.1640</v>
          </cell>
        </row>
        <row r="8369">
          <cell r="G8369" t="str">
            <v>EBV IgM miễn dịch tự động</v>
          </cell>
          <cell r="H8369" t="str">
            <v>24.0217.1641</v>
          </cell>
        </row>
        <row r="8370">
          <cell r="G8370" t="str">
            <v>EBV-VCA IgM miễn dịch bán tự động</v>
          </cell>
          <cell r="H8370" t="str">
            <v>24.0216.1641</v>
          </cell>
        </row>
        <row r="8371">
          <cell r="G8371" t="str">
            <v>EV71 IgM/IgG test nhanh</v>
          </cell>
          <cell r="H8371" t="str">
            <v>24.0225.2041</v>
          </cell>
        </row>
        <row r="8372">
          <cell r="G8372" t="str">
            <v>HBcAb test nhanh</v>
          </cell>
          <cell r="H8372" t="str">
            <v>24.0127.1643</v>
          </cell>
        </row>
        <row r="8373">
          <cell r="G8373" t="str">
            <v>HBeAb test nhanh</v>
          </cell>
          <cell r="H8373" t="str">
            <v>24.0133.1643</v>
          </cell>
        </row>
        <row r="8374">
          <cell r="G8374" t="str">
            <v>HBsAb test nhanh</v>
          </cell>
          <cell r="H8374" t="str">
            <v>24.0122.1643</v>
          </cell>
        </row>
        <row r="8375">
          <cell r="G8375" t="str">
            <v>HBeAg miễn dịch bán tự động</v>
          </cell>
          <cell r="H8375" t="str">
            <v>24.0131.1644</v>
          </cell>
        </row>
        <row r="8376">
          <cell r="G8376" t="str">
            <v>HBeAg miễn dịch tự động</v>
          </cell>
          <cell r="H8376" t="str">
            <v>24.0132.1644</v>
          </cell>
        </row>
        <row r="8377">
          <cell r="G8377" t="str">
            <v>HBeAg test nhanh</v>
          </cell>
          <cell r="H8377" t="str">
            <v>24.0130.1645</v>
          </cell>
        </row>
        <row r="8378">
          <cell r="G8378" t="str">
            <v>HBsAg test nhanh</v>
          </cell>
          <cell r="H8378" t="str">
            <v>24.0117.1646</v>
          </cell>
        </row>
        <row r="8379">
          <cell r="G8379" t="str">
            <v>Định lượng HBsAg (HBsAg Quantitative) ( cmIA/ECLIA) [Máu]</v>
          </cell>
          <cell r="H8379" t="str">
            <v>23.0081.1647</v>
          </cell>
        </row>
        <row r="8380">
          <cell r="G8380" t="str">
            <v>HBsAg định lượng</v>
          </cell>
          <cell r="H8380" t="str">
            <v>24.0121.1647</v>
          </cell>
        </row>
        <row r="8381">
          <cell r="G8381" t="str">
            <v>HBsAg khẳng định</v>
          </cell>
          <cell r="H8381" t="str">
            <v>24.0120.1648</v>
          </cell>
        </row>
        <row r="8382">
          <cell r="G8382" t="str">
            <v>HBsAg miễn dịch bán tự động</v>
          </cell>
          <cell r="H8382" t="str">
            <v>24.0118.1649</v>
          </cell>
        </row>
        <row r="8383">
          <cell r="G8383" t="str">
            <v>HBsAg miễn dịch tự động</v>
          </cell>
          <cell r="H8383" t="str">
            <v>24.0119.1649</v>
          </cell>
        </row>
        <row r="8384">
          <cell r="G8384" t="str">
            <v>HBV đo tải lượng hệ thống tự động</v>
          </cell>
          <cell r="H8384" t="str">
            <v>24.0137.1650</v>
          </cell>
        </row>
        <row r="8385">
          <cell r="G8385" t="str">
            <v>HBV đo tải lượng Real-time PCR</v>
          </cell>
          <cell r="H8385" t="str">
            <v>24.0136.1651</v>
          </cell>
        </row>
        <row r="8386">
          <cell r="G8386" t="str">
            <v>NTM (Non tuberculosis mycobacteria) định danh Real-time PCR</v>
          </cell>
          <cell r="H8386" t="str">
            <v>24.0038.1651</v>
          </cell>
        </row>
        <row r="8387">
          <cell r="G8387" t="str">
            <v>HCV Core Ag miễn dịch tự động</v>
          </cell>
          <cell r="H8387" t="str">
            <v>24.0149.1652</v>
          </cell>
        </row>
        <row r="8388">
          <cell r="G8388" t="str">
            <v>HCV đo tải lượng hệ thống tự động</v>
          </cell>
          <cell r="H8388" t="str">
            <v>24.0152.1653</v>
          </cell>
        </row>
        <row r="8389">
          <cell r="G8389" t="str">
            <v>HCV đo tải lượng Real-time PCR</v>
          </cell>
          <cell r="H8389" t="str">
            <v>24.0151.1654</v>
          </cell>
        </row>
        <row r="8390">
          <cell r="G8390" t="str">
            <v>HDV Ag miễn dịch bán tự động</v>
          </cell>
          <cell r="H8390" t="str">
            <v>24.0160.1655</v>
          </cell>
        </row>
        <row r="8391">
          <cell r="G8391" t="str">
            <v>HDV Ab miễn dịch bán tự động</v>
          </cell>
          <cell r="H8391" t="str">
            <v>24.0162.1656</v>
          </cell>
        </row>
        <row r="8392">
          <cell r="G8392" t="str">
            <v>HSV 1 IgG miễn dịch tự động</v>
          </cell>
          <cell r="H8392" t="str">
            <v>24.0204.1656</v>
          </cell>
        </row>
        <row r="8393">
          <cell r="G8393" t="str">
            <v>HSV 1 IgM miễn dịch tự động</v>
          </cell>
          <cell r="H8393" t="str">
            <v>24.0202.1656</v>
          </cell>
        </row>
        <row r="8394">
          <cell r="G8394" t="str">
            <v>HSV 2 IgG miễn dịch tự động</v>
          </cell>
          <cell r="H8394" t="str">
            <v>24.0208.1656</v>
          </cell>
        </row>
        <row r="8395">
          <cell r="G8395" t="str">
            <v>HSV 2 IgM miễn dịch tự động</v>
          </cell>
          <cell r="H8395" t="str">
            <v>24.0206.1656</v>
          </cell>
        </row>
        <row r="8396">
          <cell r="G8396" t="str">
            <v>HDV IgM miễn dịch bán tự động</v>
          </cell>
          <cell r="H8396" t="str">
            <v>24.0161.1657</v>
          </cell>
        </row>
        <row r="8397">
          <cell r="G8397" t="str">
            <v>Helicobacter pylori Ag test nhanh</v>
          </cell>
          <cell r="H8397" t="str">
            <v>24.0073.1658</v>
          </cell>
        </row>
        <row r="8398">
          <cell r="G8398" t="str">
            <v>HEV IgG miễn dịch bán tự động</v>
          </cell>
          <cell r="H8398" t="str">
            <v>24.0167.1659</v>
          </cell>
        </row>
        <row r="8399">
          <cell r="G8399" t="str">
            <v>HEV IgG miễn dịch tự động</v>
          </cell>
          <cell r="H8399" t="str">
            <v>24.0168.1659</v>
          </cell>
        </row>
        <row r="8400">
          <cell r="G8400" t="str">
            <v>HEV IgM miễn dịch bán tự động</v>
          </cell>
          <cell r="H8400" t="str">
            <v>24.0165.1660</v>
          </cell>
        </row>
        <row r="8401">
          <cell r="G8401" t="str">
            <v>HEV IgM miễn dịch tự động</v>
          </cell>
          <cell r="H8401" t="str">
            <v>24.0166.1660</v>
          </cell>
        </row>
        <row r="8402">
          <cell r="G8402" t="str">
            <v>HIV Ag/Ab test nhanh</v>
          </cell>
          <cell r="H8402" t="str">
            <v>24.0170.2042</v>
          </cell>
        </row>
        <row r="8403">
          <cell r="G8403" t="str">
            <v>HIV Ag/Ab miễn dịch bán tự động</v>
          </cell>
          <cell r="H8403" t="str">
            <v>24.0173.1661</v>
          </cell>
        </row>
        <row r="8404">
          <cell r="G8404" t="str">
            <v>HIV Ag/Ab miễn dịch tự động</v>
          </cell>
          <cell r="H8404" t="str">
            <v>24.0174.1661</v>
          </cell>
        </row>
        <row r="8405">
          <cell r="G8405" t="str">
            <v>HIV đo tải lượng hệ thống tự động</v>
          </cell>
          <cell r="H8405" t="str">
            <v>24.0180.1662</v>
          </cell>
        </row>
        <row r="8406">
          <cell r="G8406" t="str">
            <v>HIV khẳng định (*)</v>
          </cell>
          <cell r="H8406" t="str">
            <v>24.0175.1663</v>
          </cell>
        </row>
        <row r="8407">
          <cell r="G8407" t="str">
            <v>Test nhanh tìm hồng cầu ẩn trong phân</v>
          </cell>
          <cell r="H8407" t="str">
            <v>02.0336.1664</v>
          </cell>
        </row>
        <row r="8408">
          <cell r="G8408" t="str">
            <v>Hồng cầu trong phân test nhanh</v>
          </cell>
          <cell r="H8408" t="str">
            <v>24.0264.1664</v>
          </cell>
        </row>
        <row r="8409">
          <cell r="G8409" t="str">
            <v>Hồng cầu, bạch cầu trong phân soi tươi</v>
          </cell>
          <cell r="H8409" t="str">
            <v>24.0263.1665</v>
          </cell>
        </row>
        <row r="8410">
          <cell r="G8410" t="str">
            <v>HBV genotype PCR</v>
          </cell>
          <cell r="H8410" t="str">
            <v>24.0139.1666</v>
          </cell>
        </row>
        <row r="8411">
          <cell r="G8411" t="str">
            <v>HPV genotype PCR hệ thống tự động</v>
          </cell>
          <cell r="H8411" t="str">
            <v>24.0241.1666</v>
          </cell>
        </row>
        <row r="8412">
          <cell r="G8412" t="str">
            <v>HPV Real-time PCR</v>
          </cell>
          <cell r="H8412" t="str">
            <v>24.0239.1667</v>
          </cell>
        </row>
        <row r="8413">
          <cell r="G8413" t="str">
            <v>HSV 1+2 IgG miễn dịch bán tự động</v>
          </cell>
          <cell r="H8413" t="str">
            <v>24.0211.1668</v>
          </cell>
        </row>
        <row r="8414">
          <cell r="G8414" t="str">
            <v>HSV 1+2 IgG miễn dịch tự động</v>
          </cell>
          <cell r="H8414" t="str">
            <v>24.0212.1668</v>
          </cell>
        </row>
        <row r="8415">
          <cell r="G8415" t="str">
            <v>HSV 1+2 IgM miễn dịch bán tự động</v>
          </cell>
          <cell r="H8415" t="str">
            <v>24.0209.1669</v>
          </cell>
        </row>
        <row r="8416">
          <cell r="G8416" t="str">
            <v>HSV 1+2 IgM miễn dịch tự động</v>
          </cell>
          <cell r="H8416" t="str">
            <v>24.0210.1669</v>
          </cell>
        </row>
        <row r="8417">
          <cell r="G8417" t="str">
            <v>Influenza virus A, B Real-time PCR (*)</v>
          </cell>
          <cell r="H8417" t="str">
            <v>24.0244.1670</v>
          </cell>
        </row>
        <row r="8418">
          <cell r="G8418" t="str">
            <v>Influenza virus A, B test nhanh</v>
          </cell>
          <cell r="H8418" t="str">
            <v>24.0243.1671</v>
          </cell>
        </row>
        <row r="8419">
          <cell r="G8419" t="str">
            <v>JEV IgM miễn dịch bán tự động</v>
          </cell>
          <cell r="H8419" t="str">
            <v>24.0246.1673</v>
          </cell>
        </row>
        <row r="8420">
          <cell r="G8420" t="str">
            <v>Cysticercus cellulosae (Sán lợn) ấu trùng soi mảnh sinh thiết</v>
          </cell>
          <cell r="H8420" t="str">
            <v>24.0311.1674</v>
          </cell>
        </row>
        <row r="8421">
          <cell r="G8421" t="str">
            <v>Demodex nhuộm soi</v>
          </cell>
          <cell r="H8421" t="str">
            <v>24.0306.1674</v>
          </cell>
        </row>
        <row r="8422">
          <cell r="G8422" t="str">
            <v>Demodex soi tươi</v>
          </cell>
          <cell r="H8422" t="str">
            <v>24.0305.1674</v>
          </cell>
        </row>
        <row r="8423">
          <cell r="G8423" t="str">
            <v>Đơn bào đường ruột nhuộm soi</v>
          </cell>
          <cell r="H8423" t="str">
            <v>24.0266.1674</v>
          </cell>
        </row>
        <row r="8424">
          <cell r="G8424" t="str">
            <v>Đơn bào đường ruột soi tươi</v>
          </cell>
          <cell r="H8424" t="str">
            <v>24.0265.1674</v>
          </cell>
        </row>
        <row r="8425">
          <cell r="G8425" t="str">
            <v>Filaria (Giun chỉ) ấu trùng trong máu nhuộm soi</v>
          </cell>
          <cell r="H8425" t="str">
            <v>24.0284.1674</v>
          </cell>
        </row>
        <row r="8426">
          <cell r="G8426" t="str">
            <v>Gnathostoma ấu trùng soi mảnh sinh thiết</v>
          </cell>
          <cell r="H8426" t="str">
            <v>24.0312.1674</v>
          </cell>
        </row>
        <row r="8427">
          <cell r="G8427" t="str">
            <v>Phthirus pubis (Rận mu) nhuộm soi</v>
          </cell>
          <cell r="H8427" t="str">
            <v>24.0308.1674</v>
          </cell>
        </row>
        <row r="8428">
          <cell r="G8428" t="str">
            <v>Phthirus pubis (Rận mu) soi tươi</v>
          </cell>
          <cell r="H8428" t="str">
            <v>24.0307.1674</v>
          </cell>
        </row>
        <row r="8429">
          <cell r="G8429" t="str">
            <v>Pneumocystis jirovecii nhuộm soi</v>
          </cell>
          <cell r="H8429" t="str">
            <v>24.0313.1674</v>
          </cell>
        </row>
        <row r="8430">
          <cell r="G8430" t="str">
            <v>Sarcoptes scabies hominis (Ghẻ) nhuộm soi</v>
          </cell>
          <cell r="H8430" t="str">
            <v>24.0310.1674</v>
          </cell>
        </row>
        <row r="8431">
          <cell r="G8431" t="str">
            <v>Sarcoptes scabies hominis (Ghẻ) soi tươi</v>
          </cell>
          <cell r="H8431" t="str">
            <v>24.0309.1674</v>
          </cell>
        </row>
        <row r="8432">
          <cell r="G8432" t="str">
            <v>Strongyloides stercoralis (Giun lươn) ấu trùng soi tươi</v>
          </cell>
          <cell r="H8432" t="str">
            <v>24.0269.1674</v>
          </cell>
        </row>
        <row r="8433">
          <cell r="G8433" t="str">
            <v>Taenia (Sán dây) soi tươi định danh</v>
          </cell>
          <cell r="H8433" t="str">
            <v>24.0314.1674</v>
          </cell>
        </row>
        <row r="8434">
          <cell r="G8434" t="str">
            <v>Toxocara (Giun đũa chó, mèo) soi mảnh sinh thiết</v>
          </cell>
          <cell r="H8434" t="str">
            <v>24.0315.1674</v>
          </cell>
        </row>
        <row r="8435">
          <cell r="G8435" t="str">
            <v>Trichinella spiralis (Giun xoắn) soi mảnh sinh thiết</v>
          </cell>
          <cell r="H8435" t="str">
            <v>24.0316.1674</v>
          </cell>
        </row>
        <row r="8436">
          <cell r="G8436" t="str">
            <v>Trichomonas vaginalis nhuộm soi</v>
          </cell>
          <cell r="H8436" t="str">
            <v>24.0318.1674</v>
          </cell>
        </row>
        <row r="8437">
          <cell r="G8437" t="str">
            <v>Trichomonas vaginalis soi tươi</v>
          </cell>
          <cell r="H8437" t="str">
            <v>24.0317.1674</v>
          </cell>
        </row>
        <row r="8438">
          <cell r="G8438" t="str">
            <v>Trứng giun soi tập trung</v>
          </cell>
          <cell r="H8438" t="str">
            <v>24.0268.1674</v>
          </cell>
        </row>
        <row r="8439">
          <cell r="G8439" t="str">
            <v>Trứng giun, sán soi tươi</v>
          </cell>
          <cell r="H8439" t="str">
            <v>24.0267.1674</v>
          </cell>
        </row>
        <row r="8440">
          <cell r="G8440" t="str">
            <v>Vi nấm nhuộm soi</v>
          </cell>
          <cell r="H8440" t="str">
            <v>24.0321.1674</v>
          </cell>
        </row>
        <row r="8441">
          <cell r="G8441" t="str">
            <v>Vi nấm soi tươi</v>
          </cell>
          <cell r="H8441" t="str">
            <v>24.0319.1674</v>
          </cell>
        </row>
        <row r="8442">
          <cell r="G8442" t="str">
            <v>Leptospira test nhanh</v>
          </cell>
          <cell r="H8442" t="str">
            <v>24.0080.1675</v>
          </cell>
        </row>
        <row r="8443">
          <cell r="G8443" t="str">
            <v>Measles virus Ab miễn dịch bán tự động</v>
          </cell>
          <cell r="H8443" t="str">
            <v>24.0247.1676</v>
          </cell>
        </row>
        <row r="8444">
          <cell r="G8444" t="str">
            <v>Measles virus Ab miễn dịch tự động</v>
          </cell>
          <cell r="H8444" t="str">
            <v>24.0248.1676</v>
          </cell>
        </row>
        <row r="8445">
          <cell r="G8445" t="str">
            <v>Measles virus Ab miễn dịch bán tự động</v>
          </cell>
          <cell r="H8445" t="str">
            <v>24.0247.1677</v>
          </cell>
        </row>
        <row r="8446">
          <cell r="G8446" t="str">
            <v>Measles virus Ab miễn dịch tự động</v>
          </cell>
          <cell r="H8446" t="str">
            <v>24.0248.1677</v>
          </cell>
        </row>
        <row r="8447">
          <cell r="G8447" t="str">
            <v>Mycobacterium tuberculosis kháng thuốc hàng 1 môi trường lỏng</v>
          </cell>
          <cell r="H8447" t="str">
            <v>24.0023.1678</v>
          </cell>
        </row>
        <row r="8448">
          <cell r="G8448" t="str">
            <v>Mycobacterium tuberculosis kháng thuốc hàng 2 môi trường đặc</v>
          </cell>
          <cell r="H8448" t="str">
            <v>24.0024.1679</v>
          </cell>
        </row>
        <row r="8449">
          <cell r="G8449" t="str">
            <v>Mycobacterium tuberculosis kháng thuốc PZA môi trường lỏng</v>
          </cell>
          <cell r="H8449" t="str">
            <v>24.0026.1680</v>
          </cell>
        </row>
        <row r="8450">
          <cell r="G8450" t="str">
            <v>Mycobacterium tuberculosis đa kháng LPA</v>
          </cell>
          <cell r="H8450" t="str">
            <v>24.0029.1681</v>
          </cell>
        </row>
        <row r="8451">
          <cell r="G8451" t="str">
            <v>Mycobacterium tuberculosis định danh và kháng RMP Xpert</v>
          </cell>
          <cell r="H8451" t="str">
            <v>24.0028.1682</v>
          </cell>
        </row>
        <row r="8452">
          <cell r="G8452" t="str">
            <v>Mycobacterium tuberculosis kháng thuốc hàng 1 môi trường đặc</v>
          </cell>
          <cell r="H8452" t="str">
            <v>24.0022.1683</v>
          </cell>
        </row>
        <row r="8453">
          <cell r="G8453" t="str">
            <v>Mycobacterium tuberculosis nuôi cấy môi trường đặc</v>
          </cell>
          <cell r="H8453" t="str">
            <v>24.0020.1684</v>
          </cell>
        </row>
        <row r="8454">
          <cell r="G8454" t="str">
            <v>NTM (Non tuberculosis mycobacteria) nuôi cấy môi trường đặc</v>
          </cell>
          <cell r="H8454" t="str">
            <v>24.0036.1684</v>
          </cell>
        </row>
        <row r="8455">
          <cell r="G8455" t="str">
            <v>Mycobacterium tuberculosis nuôi cấy môi trường lỏng</v>
          </cell>
          <cell r="H8455" t="str">
            <v>24.0019.1685</v>
          </cell>
        </row>
        <row r="8456">
          <cell r="G8456" t="str">
            <v>NTM (Non tuberculosis mycobacteria) nuôi cấy môi trường lỏng</v>
          </cell>
          <cell r="H8456" t="str">
            <v>24.0035.1685</v>
          </cell>
        </row>
        <row r="8457">
          <cell r="G8457" t="str">
            <v>Dengue virus serotype PCR</v>
          </cell>
          <cell r="H8457" t="str">
            <v>24.0192.1686</v>
          </cell>
        </row>
        <row r="8458">
          <cell r="G8458" t="str">
            <v>Mycobacterium tuberculosis kháng thuốc hàng 2 môi trường lỏng</v>
          </cell>
          <cell r="H8458" t="str">
            <v>24.0025.1686</v>
          </cell>
        </row>
        <row r="8459">
          <cell r="G8459" t="str">
            <v>Mycobacterium tuberculosis PCR hệ thống tự động</v>
          </cell>
          <cell r="H8459" t="str">
            <v>24.0031.1686</v>
          </cell>
        </row>
        <row r="8460">
          <cell r="G8460" t="str">
            <v>Neisseria meningitidis PCR</v>
          </cell>
          <cell r="H8460" t="str">
            <v>24.0058.1686</v>
          </cell>
        </row>
        <row r="8461">
          <cell r="G8461" t="str">
            <v>Mycobacterium tuberculosis Real-time PCR</v>
          </cell>
          <cell r="H8461" t="str">
            <v>24.0032.1687</v>
          </cell>
        </row>
        <row r="8462">
          <cell r="G8462" t="str">
            <v>Mycobacterium tuberculosis siêu kháng LPA</v>
          </cell>
          <cell r="H8462" t="str">
            <v>24.0030.1688</v>
          </cell>
        </row>
        <row r="8463">
          <cell r="G8463" t="str">
            <v>Mycoplasma pneumoniae Ab miễn dịch bán tự động</v>
          </cell>
          <cell r="H8463" t="str">
            <v>24.0082.1689</v>
          </cell>
        </row>
        <row r="8464">
          <cell r="G8464" t="str">
            <v>Mycoplasma pneumoniae Ab miễn dịch tự động</v>
          </cell>
          <cell r="H8464" t="str">
            <v>24.0083.1689</v>
          </cell>
        </row>
        <row r="8465">
          <cell r="G8465" t="str">
            <v>Mycoplasma pneumoniae Ab miễn dịch bán tự động</v>
          </cell>
          <cell r="H8465" t="str">
            <v>24.0082.1690</v>
          </cell>
        </row>
        <row r="8466">
          <cell r="G8466" t="str">
            <v>Mycoplasma pneumoniae Ab miễn dịch tự động</v>
          </cell>
          <cell r="H8466" t="str">
            <v>24.0083.1690</v>
          </cell>
        </row>
        <row r="8467">
          <cell r="G8467" t="str">
            <v>NTM (Non tuberculosis mycobacteria) định danh LPA</v>
          </cell>
          <cell r="H8467" t="str">
            <v>24.0037.1691</v>
          </cell>
        </row>
        <row r="8468">
          <cell r="G8468" t="str">
            <v>Clostridium nuôi cấy, định danh</v>
          </cell>
          <cell r="H8468" t="str">
            <v>24.0068.1692</v>
          </cell>
        </row>
        <row r="8469">
          <cell r="G8469" t="str">
            <v>Helicobacter pylori nuôi cấy, định danh và kháng thuốc</v>
          </cell>
          <cell r="H8469" t="str">
            <v>24.0075.1692</v>
          </cell>
        </row>
        <row r="8470">
          <cell r="G8470" t="str">
            <v>Vi khuẩn kỵ khí nuôi cấy và định danh</v>
          </cell>
          <cell r="H8470" t="str">
            <v>24.0010.1692</v>
          </cell>
        </row>
        <row r="8471">
          <cell r="G8471" t="str">
            <v>Mycobacterium tuberculosis Mantoux</v>
          </cell>
          <cell r="H8471" t="str">
            <v>24.0021.1693</v>
          </cell>
        </row>
        <row r="8472">
          <cell r="G8472" t="str">
            <v>Plasmodium (Ký sinh trùng sốt rét) nhuộm soi định lượng</v>
          </cell>
          <cell r="H8472" t="str">
            <v>24.0290.1694</v>
          </cell>
        </row>
        <row r="8473">
          <cell r="G8473" t="str">
            <v>Plasmodium (Ký sinh trùng sốt rét) nhuộm soi định tính</v>
          </cell>
          <cell r="H8473" t="str">
            <v>24.0289.1694</v>
          </cell>
        </row>
        <row r="8474">
          <cell r="G8474" t="str">
            <v>Pneumocystis miễn dịch bán tự động</v>
          </cell>
          <cell r="H8474" t="str">
            <v>24.0339.1695</v>
          </cell>
        </row>
        <row r="8475">
          <cell r="G8475" t="str">
            <v>HAV Ab test nhanh</v>
          </cell>
          <cell r="H8475" t="str">
            <v>24.0155.1696</v>
          </cell>
        </row>
        <row r="8476">
          <cell r="G8476" t="str">
            <v>HEV Ab test nhanh</v>
          </cell>
          <cell r="H8476" t="str">
            <v>24.0163.1696</v>
          </cell>
        </row>
        <row r="8477">
          <cell r="G8477" t="str">
            <v>HEV IgM test nhanh</v>
          </cell>
          <cell r="H8477" t="str">
            <v>24.0164.1696</v>
          </cell>
        </row>
        <row r="8478">
          <cell r="G8478" t="str">
            <v>Rickettsia Ab miễn dịch bán tự động</v>
          </cell>
          <cell r="H8478" t="str">
            <v>24.0090.1696</v>
          </cell>
        </row>
        <row r="8479">
          <cell r="G8479" t="str">
            <v>Rickettsia Ab miễn dịch tự động</v>
          </cell>
          <cell r="H8479" t="str">
            <v>24.0091.1696</v>
          </cell>
        </row>
        <row r="8480">
          <cell r="G8480" t="str">
            <v>Rotavirus test nhanh</v>
          </cell>
          <cell r="H8480" t="str">
            <v>24.0249.1697</v>
          </cell>
        </row>
        <row r="8481">
          <cell r="G8481" t="str">
            <v>RSV Ab miễn dịch bán tự động</v>
          </cell>
          <cell r="H8481" t="str">
            <v>24.0252.1698</v>
          </cell>
        </row>
        <row r="8482">
          <cell r="G8482" t="str">
            <v>Rubella virus IgG miễn dịch bán tự động</v>
          </cell>
          <cell r="H8482" t="str">
            <v>24.0257.1699</v>
          </cell>
        </row>
        <row r="8483">
          <cell r="G8483" t="str">
            <v>Rubella virus IgG miễn dịch tự động</v>
          </cell>
          <cell r="H8483" t="str">
            <v>24.0258.1699</v>
          </cell>
        </row>
        <row r="8484">
          <cell r="G8484" t="str">
            <v>Rubella virus IgM miễn dịch bán tự động</v>
          </cell>
          <cell r="H8484" t="str">
            <v>24.0255.1700</v>
          </cell>
        </row>
        <row r="8485">
          <cell r="G8485" t="str">
            <v>Rubella virus IgM miễn dịch tự động</v>
          </cell>
          <cell r="H8485" t="str">
            <v>24.0256.1700</v>
          </cell>
        </row>
        <row r="8486">
          <cell r="G8486" t="str">
            <v>Rubella virus Ab test nhanh</v>
          </cell>
          <cell r="H8486" t="str">
            <v>24.0254.1701</v>
          </cell>
        </row>
        <row r="8487">
          <cell r="G8487" t="str">
            <v>Rubella virus Avidity</v>
          </cell>
          <cell r="H8487" t="str">
            <v>24.0259.1702</v>
          </cell>
        </row>
        <row r="8488">
          <cell r="G8488" t="str">
            <v>Entamoeba histolytica(Amip) Ab miễn dịch tự động</v>
          </cell>
          <cell r="H8488" t="str">
            <v>24.0281.1703</v>
          </cell>
        </row>
        <row r="8489">
          <cell r="G8489" t="str">
            <v>Fasciola (Sán lá gan lớn) Ab miễn dịch bán tự động</v>
          </cell>
          <cell r="H8489" t="str">
            <v>24.0282.1703</v>
          </cell>
        </row>
        <row r="8490">
          <cell r="G8490" t="str">
            <v>Fasciola (Sán lá gan lớn) Ab miễn dịch tự động</v>
          </cell>
          <cell r="H8490" t="str">
            <v>24.0283.1703</v>
          </cell>
        </row>
        <row r="8491">
          <cell r="G8491" t="str">
            <v>Salmonella Widal</v>
          </cell>
          <cell r="H8491" t="str">
            <v>24.0093.1703</v>
          </cell>
        </row>
        <row r="8492">
          <cell r="G8492" t="str">
            <v>Toxoplasma Avidity</v>
          </cell>
          <cell r="H8492" t="str">
            <v>24.0302.1704</v>
          </cell>
        </row>
        <row r="8493">
          <cell r="G8493" t="str">
            <v>Toxoplasma IgG miễn dịch bán tự động</v>
          </cell>
          <cell r="H8493" t="str">
            <v>24.0300.1705</v>
          </cell>
        </row>
        <row r="8494">
          <cell r="G8494" t="str">
            <v>Toxoplasma IgG miễn dịch tự động</v>
          </cell>
          <cell r="H8494" t="str">
            <v>24.0301.1705</v>
          </cell>
        </row>
        <row r="8495">
          <cell r="G8495" t="str">
            <v>Toxoplasma IgM miễn dịch bán tự động</v>
          </cell>
          <cell r="H8495" t="str">
            <v>24.0298.1706</v>
          </cell>
        </row>
        <row r="8496">
          <cell r="G8496" t="str">
            <v>Toxoplasma IgM miễn dịch tự động</v>
          </cell>
          <cell r="H8496" t="str">
            <v>24.0299.1706</v>
          </cell>
        </row>
        <row r="8497">
          <cell r="G8497" t="str">
            <v>Treponema pallidum RPR định tính và định lượng</v>
          </cell>
          <cell r="H8497" t="str">
            <v>24.0099.1707</v>
          </cell>
        </row>
        <row r="8498">
          <cell r="G8498" t="str">
            <v>Treponema pallidum RPR định tính và định lượng</v>
          </cell>
          <cell r="H8498" t="str">
            <v>24.0099.1708</v>
          </cell>
        </row>
        <row r="8499">
          <cell r="G8499" t="str">
            <v>Treponema pallidum TPHA định tính và định lượng</v>
          </cell>
          <cell r="H8499" t="str">
            <v>24.0100.1709</v>
          </cell>
        </row>
        <row r="8500">
          <cell r="G8500" t="str">
            <v>Treponema pallidum TPHA định tính và định lượng</v>
          </cell>
          <cell r="H8500" t="str">
            <v>24.0100.1710</v>
          </cell>
        </row>
        <row r="8501">
          <cell r="G8501" t="str">
            <v>Vi hệ đường ruột</v>
          </cell>
          <cell r="H8501" t="str">
            <v>24.0016.1712</v>
          </cell>
        </row>
        <row r="8502">
          <cell r="G8502" t="str">
            <v>Chlamydia PCR</v>
          </cell>
          <cell r="H8502" t="str">
            <v>24.0064.1713</v>
          </cell>
        </row>
        <row r="8503">
          <cell r="G8503" t="str">
            <v>Neisseria gonorrhoeae PCR</v>
          </cell>
          <cell r="H8503" t="str">
            <v>24.0051.1713</v>
          </cell>
        </row>
        <row r="8504">
          <cell r="G8504" t="str">
            <v>Vi khuẩn khẳng định</v>
          </cell>
          <cell r="H8504" t="str">
            <v>24.0011.1713</v>
          </cell>
        </row>
        <row r="8505">
          <cell r="G8505" t="str">
            <v>AFB trực tiếp nhuộm Ziehl-Neelsen</v>
          </cell>
          <cell r="H8505" t="str">
            <v>24.0017.1714</v>
          </cell>
        </row>
        <row r="8506">
          <cell r="G8506" t="str">
            <v>Helicobacter pylori nhuộm soi</v>
          </cell>
          <cell r="H8506" t="str">
            <v>24.0072.1714</v>
          </cell>
        </row>
        <row r="8507">
          <cell r="G8507" t="str">
            <v>Mycobacterium leprae mảnh sinh thiết</v>
          </cell>
          <cell r="H8507" t="str">
            <v>24.0041.1714</v>
          </cell>
        </row>
        <row r="8508">
          <cell r="G8508" t="str">
            <v>Mycobacterium leprae nhuộm soi</v>
          </cell>
          <cell r="H8508" t="str">
            <v>24.0039.1714</v>
          </cell>
        </row>
        <row r="8509">
          <cell r="G8509" t="str">
            <v>Neisseria gonorrhoeae nhuộm soi</v>
          </cell>
          <cell r="H8509" t="str">
            <v>24.0049.1714</v>
          </cell>
        </row>
        <row r="8510">
          <cell r="G8510" t="str">
            <v>Neisseria meningitidis nhuộm soi</v>
          </cell>
          <cell r="H8510" t="str">
            <v>24.0056.1714</v>
          </cell>
        </row>
        <row r="8511">
          <cell r="G8511" t="str">
            <v>Treponema pallidum nhuộm soi</v>
          </cell>
          <cell r="H8511" t="str">
            <v>24.0096.1714</v>
          </cell>
        </row>
        <row r="8512">
          <cell r="G8512" t="str">
            <v>Treponema pallidum soi tươi</v>
          </cell>
          <cell r="H8512" t="str">
            <v>24.0095.1714</v>
          </cell>
        </row>
        <row r="8513">
          <cell r="G8513" t="str">
            <v>Vi khuẩn nhuộm soi</v>
          </cell>
          <cell r="H8513" t="str">
            <v>24.0001.1714</v>
          </cell>
        </row>
        <row r="8514">
          <cell r="G8514" t="str">
            <v>Vibrio cholerae nhuộm soi</v>
          </cell>
          <cell r="H8514" t="str">
            <v>24.0043.1714</v>
          </cell>
        </row>
        <row r="8515">
          <cell r="G8515" t="str">
            <v>Vibrio cholerae soi tươi</v>
          </cell>
          <cell r="H8515" t="str">
            <v>24.0042.1714</v>
          </cell>
        </row>
        <row r="8516">
          <cell r="G8516" t="str">
            <v>Vi khuẩn nuôi cấy và định danh phương pháp thông thường</v>
          </cell>
          <cell r="H8516" t="str">
            <v>24.0003.1715</v>
          </cell>
        </row>
        <row r="8517">
          <cell r="G8517" t="str">
            <v>Mycoplasma hominis nuôi cấy, định danh và kháng thuốc</v>
          </cell>
          <cell r="H8517" t="str">
            <v>24.0087.1716</v>
          </cell>
        </row>
        <row r="8518">
          <cell r="G8518" t="str">
            <v>Neisseria gonorrhoeae nuôi cấy, định danh và kháng thuốc</v>
          </cell>
          <cell r="H8518" t="str">
            <v>24.0050.1716</v>
          </cell>
        </row>
        <row r="8519">
          <cell r="G8519" t="str">
            <v>Neisseria meningitidis nuôi cấy, định danh và kháng thuốc</v>
          </cell>
          <cell r="H8519" t="str">
            <v>24.0057.1716</v>
          </cell>
        </row>
        <row r="8520">
          <cell r="G8520" t="str">
            <v>Ureaplasma urealyticum nuôi cấy, định danh và kháng thuốc</v>
          </cell>
          <cell r="H8520" t="str">
            <v>24.0105.1716</v>
          </cell>
        </row>
        <row r="8521">
          <cell r="G8521" t="str">
            <v>Vi khuẩn nuôi cấy và định danh hệ thống tự động</v>
          </cell>
          <cell r="H8521" t="str">
            <v>24.0004.1716</v>
          </cell>
        </row>
        <row r="8522">
          <cell r="G8522" t="str">
            <v>Vi khuẩn nuôi cấy, định danh và kháng thuốc hệ thống tự động</v>
          </cell>
          <cell r="H8522" t="str">
            <v>24.0005.1716</v>
          </cell>
        </row>
        <row r="8523">
          <cell r="G8523" t="str">
            <v>Vi nấm nuôi cấy và định danh hệ thống tự động</v>
          </cell>
          <cell r="H8523" t="str">
            <v>24.0323.1716</v>
          </cell>
        </row>
        <row r="8524">
          <cell r="G8524" t="str">
            <v>Vibrio cholerae nuôi cấy, định danh và kháng thuốc</v>
          </cell>
          <cell r="H8524" t="str">
            <v>24.0045.1716</v>
          </cell>
        </row>
        <row r="8525">
          <cell r="G8525" t="str">
            <v>Xét nghiệm kháng thể kháng lao (phương pháp thấm miễn dịch)</v>
          </cell>
          <cell r="H8525" t="str">
            <v>22.0629.1717</v>
          </cell>
        </row>
        <row r="8526">
          <cell r="G8526" t="str">
            <v>Angiostrogylus cantonensis (Giun tròn chuột) Ab miễn dịch bán tự động</v>
          </cell>
          <cell r="H8526" t="str">
            <v>24.0272.1717</v>
          </cell>
        </row>
        <row r="8527">
          <cell r="G8527" t="str">
            <v>Angiostrogylus cantonensis (Giun tròn chuột) Ab miễn dịch tự động</v>
          </cell>
          <cell r="H8527" t="str">
            <v>24.0273.1717</v>
          </cell>
        </row>
        <row r="8528">
          <cell r="G8528" t="str">
            <v>Clonorchis/Opisthorchis (Sán lá gan nhỏ) Ab miễn dịch bán tự động</v>
          </cell>
          <cell r="H8528" t="str">
            <v>24.0274.1717</v>
          </cell>
        </row>
        <row r="8529">
          <cell r="G8529" t="str">
            <v>Clonorchis/Opisthorchis (Sán lá gan nhỏ) Ab miễn dịch tự động</v>
          </cell>
          <cell r="H8529" t="str">
            <v>24.0275.1717</v>
          </cell>
        </row>
        <row r="8530">
          <cell r="G8530" t="str">
            <v>Cysticercus cellulosae (Sán lợn) Ab miễn dịch bán tự động</v>
          </cell>
          <cell r="H8530" t="str">
            <v>24.0276.1717</v>
          </cell>
        </row>
        <row r="8531">
          <cell r="G8531" t="str">
            <v>Cysticercus cellulosae (Sán lợn) Ab miễn dịch tự động</v>
          </cell>
          <cell r="H8531" t="str">
            <v>24.0277.1717</v>
          </cell>
        </row>
        <row r="8532">
          <cell r="G8532" t="str">
            <v>Echinococcus granulosus (Sán dây chó) Ab miễn dịch bán tự động</v>
          </cell>
          <cell r="H8532" t="str">
            <v>24.0278.1717</v>
          </cell>
        </row>
        <row r="8533">
          <cell r="G8533" t="str">
            <v>Echinococcus granulosus (Sán dây chó) Ab miễn dịch tự động</v>
          </cell>
          <cell r="H8533" t="str">
            <v>24.0279.1717</v>
          </cell>
        </row>
        <row r="8534">
          <cell r="G8534" t="str">
            <v>Entamoeba histolytica (Amip) Ab miễn dịch bán tự động</v>
          </cell>
          <cell r="H8534" t="str">
            <v>24.0280.1717</v>
          </cell>
        </row>
        <row r="8535">
          <cell r="G8535" t="str">
            <v>Gnathostoma (Giun đầu gai) Ab miễn dịch bán tự động</v>
          </cell>
          <cell r="H8535" t="str">
            <v>24.0285.1717</v>
          </cell>
        </row>
        <row r="8536">
          <cell r="G8536" t="str">
            <v>Gnathostoma (Giun đầu gai) Ab miễn dịch tự động</v>
          </cell>
          <cell r="H8536" t="str">
            <v>24.0286.1717</v>
          </cell>
        </row>
        <row r="8537">
          <cell r="G8537" t="str">
            <v>Helicobacter pylori Ab miễn dịch bán tự động</v>
          </cell>
          <cell r="H8537" t="str">
            <v>24.0076.1717</v>
          </cell>
        </row>
        <row r="8538">
          <cell r="G8538" t="str">
            <v>Paragonimus (Sán lá phổi) Ab miễn dịch bán tự động</v>
          </cell>
          <cell r="H8538" t="str">
            <v>24.0287.1717</v>
          </cell>
        </row>
        <row r="8539">
          <cell r="G8539" t="str">
            <v>Paragonimus (Sán lá phổi) Ab miễn dịch tự động</v>
          </cell>
          <cell r="H8539" t="str">
            <v>24.0288.1717</v>
          </cell>
        </row>
        <row r="8540">
          <cell r="G8540" t="str">
            <v>Schistosoma (Sán máng) Ab miễn dịch bán tự động</v>
          </cell>
          <cell r="H8540" t="str">
            <v>24.0292.1717</v>
          </cell>
        </row>
        <row r="8541">
          <cell r="G8541" t="str">
            <v>Schistosoma (Sán máng) Ab miễn dịch tự động</v>
          </cell>
          <cell r="H8541" t="str">
            <v>24.0293.1717</v>
          </cell>
        </row>
        <row r="8542">
          <cell r="G8542" t="str">
            <v>Strongyloides stercoralis (Giun lươn) Ab miễn dịch bán tự động</v>
          </cell>
          <cell r="H8542" t="str">
            <v>24.0294.1717</v>
          </cell>
        </row>
        <row r="8543">
          <cell r="G8543" t="str">
            <v>Strongyloides stercoralis (Giun lươn) Ab miễn dịch tự động</v>
          </cell>
          <cell r="H8543" t="str">
            <v>24.0295.1717</v>
          </cell>
        </row>
        <row r="8544">
          <cell r="G8544" t="str">
            <v>Toxocara (Giun đũa chó, mèo) Ab miễn dịch bán tự động</v>
          </cell>
          <cell r="H8544" t="str">
            <v>24.0296.1717</v>
          </cell>
        </row>
        <row r="8545">
          <cell r="G8545" t="str">
            <v>Toxocara (Giun đũa chó, mèo) Ab miễn dịch tự động</v>
          </cell>
          <cell r="H8545" t="str">
            <v>24.0297.1717</v>
          </cell>
        </row>
        <row r="8546">
          <cell r="G8546" t="str">
            <v>Trichinella spiralis (Giun xoắn) Ab miễn dịch bán tự động</v>
          </cell>
          <cell r="H8546" t="str">
            <v>24.0303.1717</v>
          </cell>
        </row>
        <row r="8547">
          <cell r="G8547" t="str">
            <v>Trichinella spiralis (Giun xoắn) Ab miễn dịch tự động</v>
          </cell>
          <cell r="H8547" t="str">
            <v>24.0304.1717</v>
          </cell>
        </row>
        <row r="8548">
          <cell r="G8548" t="str">
            <v>Vi nấm Ab miễn dịch bán tự động</v>
          </cell>
          <cell r="H8548" t="str">
            <v>24.0351.1717</v>
          </cell>
        </row>
        <row r="8549">
          <cell r="G8549" t="str">
            <v>Vi nấm Ab miễn dịch tự động</v>
          </cell>
          <cell r="H8549" t="str">
            <v>24.0350.1717</v>
          </cell>
        </row>
        <row r="8550">
          <cell r="G8550" t="str">
            <v>Vi nấm Ag miễn dịch bán tự động</v>
          </cell>
          <cell r="H8550" t="str">
            <v>24.0349.1717</v>
          </cell>
        </row>
        <row r="8551">
          <cell r="G8551" t="str">
            <v>Vi nấm Ag miễn dịch tự động</v>
          </cell>
          <cell r="H8551" t="str">
            <v>24.0348.1717</v>
          </cell>
        </row>
        <row r="8552">
          <cell r="G8552" t="str">
            <v>Virus Ab miễn dịch bán tự động</v>
          </cell>
          <cell r="H8552" t="str">
            <v>24.0111.1717</v>
          </cell>
        </row>
        <row r="8553">
          <cell r="G8553" t="str">
            <v>Virus Ab miễn dịch tự động</v>
          </cell>
          <cell r="H8553" t="str">
            <v>24.0112.1717</v>
          </cell>
        </row>
        <row r="8554">
          <cell r="G8554" t="str">
            <v>Virus Ag miễn dịch bán tự động</v>
          </cell>
          <cell r="H8554" t="str">
            <v>24.0109.1717</v>
          </cell>
        </row>
        <row r="8555">
          <cell r="G8555" t="str">
            <v>Virus Ag miễn dịch tự động</v>
          </cell>
          <cell r="H8555" t="str">
            <v>24.0110.1717</v>
          </cell>
        </row>
        <row r="8556">
          <cell r="G8556" t="str">
            <v>HBV genotype Real-time PCR</v>
          </cell>
          <cell r="H8556" t="str">
            <v>24.0140.1718</v>
          </cell>
        </row>
        <row r="8557">
          <cell r="G8557" t="str">
            <v>HCV genotype Real-time PCR</v>
          </cell>
          <cell r="H8557" t="str">
            <v>24.0153.1718</v>
          </cell>
        </row>
        <row r="8558">
          <cell r="G8558" t="str">
            <v>HPV genotype Real-time PCR</v>
          </cell>
          <cell r="H8558" t="str">
            <v>24.0240.1718</v>
          </cell>
        </row>
        <row r="8559">
          <cell r="G8559" t="str">
            <v>Adenovirus Real-time PCR</v>
          </cell>
          <cell r="H8559" t="str">
            <v>24.0232.1719</v>
          </cell>
        </row>
        <row r="8560">
          <cell r="G8560" t="str">
            <v>Chlamydia Real-time PCR</v>
          </cell>
          <cell r="H8560" t="str">
            <v>24.0065.1719</v>
          </cell>
        </row>
        <row r="8561">
          <cell r="G8561" t="str">
            <v>Chlamydia Real-time PCR hệ thống tự động</v>
          </cell>
          <cell r="H8561" t="str">
            <v>24.0066.1719</v>
          </cell>
        </row>
        <row r="8562">
          <cell r="G8562" t="str">
            <v>Clostridium difficile PCR</v>
          </cell>
          <cell r="H8562" t="str">
            <v>24.0071.1719</v>
          </cell>
        </row>
        <row r="8563">
          <cell r="G8563" t="str">
            <v>Coronavirus Real-time PCR</v>
          </cell>
          <cell r="H8563" t="str">
            <v>24.0235.1719</v>
          </cell>
        </row>
        <row r="8564">
          <cell r="G8564" t="str">
            <v>Dengue virus Real-time PCR</v>
          </cell>
          <cell r="H8564" t="str">
            <v>24.0191.1719</v>
          </cell>
        </row>
        <row r="8565">
          <cell r="G8565" t="str">
            <v>EBV Real-time PCR</v>
          </cell>
          <cell r="H8565" t="str">
            <v>24.0223.1719</v>
          </cell>
        </row>
        <row r="8566">
          <cell r="G8566" t="str">
            <v>Enterovirus Real-time PCR</v>
          </cell>
          <cell r="H8566" t="str">
            <v>24.0230.1719</v>
          </cell>
        </row>
        <row r="8567">
          <cell r="G8567" t="str">
            <v>EV71 Real-time PCR</v>
          </cell>
          <cell r="H8567" t="str">
            <v>24.0227.1719</v>
          </cell>
        </row>
        <row r="8568">
          <cell r="G8568" t="str">
            <v>Helicobacter pylori Real-time PCR</v>
          </cell>
          <cell r="H8568" t="str">
            <v>24.0078.1719</v>
          </cell>
        </row>
        <row r="8569">
          <cell r="G8569" t="str">
            <v>HIV DNA Real-time PCR</v>
          </cell>
          <cell r="H8569" t="str">
            <v>24.0178.1719</v>
          </cell>
        </row>
        <row r="8570">
          <cell r="G8570" t="str">
            <v>HIV đo tải lượng Real-time PCR</v>
          </cell>
          <cell r="H8570" t="str">
            <v>24.0179.1719</v>
          </cell>
        </row>
        <row r="8571">
          <cell r="G8571" t="str">
            <v>HSV Real-time PCR</v>
          </cell>
          <cell r="H8571" t="str">
            <v>24.0213.1719</v>
          </cell>
        </row>
        <row r="8572">
          <cell r="G8572" t="str">
            <v>Leptospira PCR</v>
          </cell>
          <cell r="H8572" t="str">
            <v>24.0081.1719</v>
          </cell>
        </row>
        <row r="8573">
          <cell r="G8573" t="str">
            <v>Mycoplasma hominis Real-time PCR</v>
          </cell>
          <cell r="H8573" t="str">
            <v>24.0089.1719</v>
          </cell>
        </row>
        <row r="8574">
          <cell r="G8574" t="str">
            <v>Mycoplasma pneumoniae Real-time PCR</v>
          </cell>
          <cell r="H8574" t="str">
            <v>24.0084.1719</v>
          </cell>
        </row>
        <row r="8575">
          <cell r="G8575" t="str">
            <v>Neisseria gonorrhoeae Real-time PCR</v>
          </cell>
          <cell r="H8575" t="str">
            <v>24.0052.1719</v>
          </cell>
        </row>
        <row r="8576">
          <cell r="G8576" t="str">
            <v>Neisseria gonorrhoeae Real-time PCR hệ thống tự động</v>
          </cell>
          <cell r="H8576" t="str">
            <v>24.0053.1719</v>
          </cell>
        </row>
        <row r="8577">
          <cell r="G8577" t="str">
            <v>Neisseria meningitidis Real-time PCR</v>
          </cell>
          <cell r="H8577" t="str">
            <v>24.0059.1719</v>
          </cell>
        </row>
        <row r="8578">
          <cell r="G8578" t="str">
            <v>Rickettsia PCR</v>
          </cell>
          <cell r="H8578" t="str">
            <v>24.0092.1719</v>
          </cell>
        </row>
        <row r="8579">
          <cell r="G8579" t="str">
            <v>Rotavirus PCR</v>
          </cell>
          <cell r="H8579" t="str">
            <v>24.0251.1719</v>
          </cell>
        </row>
        <row r="8580">
          <cell r="G8580" t="str">
            <v>RSV Real-time PCR</v>
          </cell>
          <cell r="H8580" t="str">
            <v>24.0253.1719</v>
          </cell>
        </row>
        <row r="8581">
          <cell r="G8581" t="str">
            <v>Rubella virus Real-time PCR</v>
          </cell>
          <cell r="H8581" t="str">
            <v>24.0261.1719</v>
          </cell>
        </row>
        <row r="8582">
          <cell r="G8582" t="str">
            <v>Treponema pallidum Real-time PCR</v>
          </cell>
          <cell r="H8582" t="str">
            <v>24.0102.1719</v>
          </cell>
        </row>
        <row r="8583">
          <cell r="G8583" t="str">
            <v>Ureaplasma urealyticum Real-time PCR</v>
          </cell>
          <cell r="H8583" t="str">
            <v>24.0107.1719</v>
          </cell>
        </row>
        <row r="8584">
          <cell r="G8584" t="str">
            <v>Vi khuẩn định danh PCR</v>
          </cell>
          <cell r="H8584" t="str">
            <v>24.0012.1719</v>
          </cell>
        </row>
        <row r="8585">
          <cell r="G8585" t="str">
            <v>Vi khuẩn kháng thuốc PCR</v>
          </cell>
          <cell r="H8585" t="str">
            <v>24.0014.1719</v>
          </cell>
        </row>
        <row r="8586">
          <cell r="G8586" t="str">
            <v>Vi khuẩn Real-time PCR</v>
          </cell>
          <cell r="H8586" t="str">
            <v>24.0353.1719</v>
          </cell>
        </row>
        <row r="8587">
          <cell r="G8587" t="str">
            <v>Vi nấm PCR</v>
          </cell>
          <cell r="H8587" t="str">
            <v>24.0327.1719</v>
          </cell>
        </row>
        <row r="8588">
          <cell r="G8588" t="str">
            <v>Vi nấm Real-time PCR</v>
          </cell>
          <cell r="H8588" t="str">
            <v>24.0354.1719</v>
          </cell>
        </row>
        <row r="8589">
          <cell r="G8589" t="str">
            <v>Vibrio cholerae Real-time PCR</v>
          </cell>
          <cell r="H8589" t="str">
            <v>24.0047.1719</v>
          </cell>
        </row>
        <row r="8590">
          <cell r="G8590" t="str">
            <v>Virus PCR</v>
          </cell>
          <cell r="H8590" t="str">
            <v>24.0114.1719</v>
          </cell>
        </row>
        <row r="8591">
          <cell r="G8591" t="str">
            <v>Virus Real-time PCR</v>
          </cell>
          <cell r="H8591" t="str">
            <v>24.0115.1719</v>
          </cell>
        </row>
        <row r="8592">
          <cell r="G8592" t="str">
            <v>VZV Real-time PCR</v>
          </cell>
          <cell r="H8592" t="str">
            <v>24.0215.1719</v>
          </cell>
        </row>
        <row r="8593">
          <cell r="G8593" t="str">
            <v>Cryptosporidium test nhanh</v>
          </cell>
          <cell r="H8593" t="str">
            <v>24.0270.1720</v>
          </cell>
        </row>
        <row r="8594">
          <cell r="G8594" t="str">
            <v>Dengue virus IgA test nhanh</v>
          </cell>
          <cell r="H8594" t="str">
            <v>24.0185.1720</v>
          </cell>
        </row>
        <row r="8595">
          <cell r="G8595" t="str">
            <v>Mycoplasma hominis test nhanh</v>
          </cell>
          <cell r="H8595" t="str">
            <v>24.0085.1720</v>
          </cell>
        </row>
        <row r="8596">
          <cell r="G8596" t="str">
            <v>Plasmodium (Ký sinh trùng sốt rét) Ag test nhanh</v>
          </cell>
          <cell r="H8596" t="str">
            <v>24.0291.1720</v>
          </cell>
        </row>
        <row r="8597">
          <cell r="G8597" t="str">
            <v>Treponema pallidum test nhanh</v>
          </cell>
          <cell r="H8597" t="str">
            <v>24.0098.1720</v>
          </cell>
        </row>
        <row r="8598">
          <cell r="G8598" t="str">
            <v>Ureaplasma urealyticum test nhanh</v>
          </cell>
          <cell r="H8598" t="str">
            <v>24.0103.1720</v>
          </cell>
        </row>
        <row r="8599">
          <cell r="G8599" t="str">
            <v>Vi khuẩn test nhanh</v>
          </cell>
          <cell r="H8599" t="str">
            <v>24.0002.1720</v>
          </cell>
        </row>
        <row r="8600">
          <cell r="G8600" t="str">
            <v>Vi nấm test nhanh</v>
          </cell>
          <cell r="H8600" t="str">
            <v>24.0320.1720</v>
          </cell>
        </row>
        <row r="8601">
          <cell r="G8601" t="str">
            <v>Virus test nhanh</v>
          </cell>
          <cell r="H8601" t="str">
            <v>24.0108.1720</v>
          </cell>
        </row>
        <row r="8602">
          <cell r="G8602" t="str">
            <v>Chlamydia giải trình tự gene</v>
          </cell>
          <cell r="H8602" t="str">
            <v>24.0067.1721</v>
          </cell>
        </row>
        <row r="8603">
          <cell r="G8603" t="str">
            <v>Enterovirus genotype giải trình tự gene</v>
          </cell>
          <cell r="H8603" t="str">
            <v>24.0231.1721</v>
          </cell>
        </row>
        <row r="8604">
          <cell r="G8604" t="str">
            <v>EV71 genotype giải trình tự gene</v>
          </cell>
          <cell r="H8604" t="str">
            <v>24.0228.1721</v>
          </cell>
        </row>
        <row r="8605">
          <cell r="G8605" t="str">
            <v>HBV genotype giải trình tự gene</v>
          </cell>
          <cell r="H8605" t="str">
            <v>24.0141.1721</v>
          </cell>
        </row>
        <row r="8606">
          <cell r="G8606" t="str">
            <v>HBV kháng thuốc giải trình tự gene</v>
          </cell>
          <cell r="H8606" t="str">
            <v>24.0143.1721</v>
          </cell>
        </row>
        <row r="8607">
          <cell r="G8607" t="str">
            <v>HCV genotype giải trình tự gene</v>
          </cell>
          <cell r="H8607" t="str">
            <v>24.0154.1721</v>
          </cell>
        </row>
        <row r="8608">
          <cell r="G8608" t="str">
            <v>Helicobacter pylori giải trình tự gene</v>
          </cell>
          <cell r="H8608" t="str">
            <v>24.0079.1721</v>
          </cell>
        </row>
        <row r="8609">
          <cell r="G8609" t="str">
            <v>HIV genotype giải trình tự gene</v>
          </cell>
          <cell r="H8609" t="str">
            <v>24.0182.1721</v>
          </cell>
        </row>
        <row r="8610">
          <cell r="G8610" t="str">
            <v>HIV kháng thuốc giải trình tự gene</v>
          </cell>
          <cell r="H8610" t="str">
            <v>24.0181.1721</v>
          </cell>
        </row>
        <row r="8611">
          <cell r="G8611" t="str">
            <v>HPV genotype giải trình tự gene</v>
          </cell>
          <cell r="H8611" t="str">
            <v>24.0242.1721</v>
          </cell>
        </row>
        <row r="8612">
          <cell r="G8612" t="str">
            <v>Influenza virus A, B giải trình tự gene (*)</v>
          </cell>
          <cell r="H8612" t="str">
            <v>24.0245.1721</v>
          </cell>
        </row>
        <row r="8613">
          <cell r="G8613" t="str">
            <v>Neisseria gonorrhoeae kháng thuốc giải trình tự gene</v>
          </cell>
          <cell r="H8613" t="str">
            <v>24.0055.1721</v>
          </cell>
        </row>
        <row r="8614">
          <cell r="G8614" t="str">
            <v>Rubella virus giải trình tự gene</v>
          </cell>
          <cell r="H8614" t="str">
            <v>24.0262.1721</v>
          </cell>
        </row>
        <row r="8615">
          <cell r="G8615" t="str">
            <v>Vi khuẩn định danh giải trình tự gene</v>
          </cell>
          <cell r="H8615" t="str">
            <v>24.0013.1721</v>
          </cell>
        </row>
        <row r="8616">
          <cell r="G8616" t="str">
            <v>Vi khuẩn kháng thuốc giải trình tự gene</v>
          </cell>
          <cell r="H8616" t="str">
            <v>24.0015.1721</v>
          </cell>
        </row>
        <row r="8617">
          <cell r="G8617" t="str">
            <v>Vi nấm giải trình tự gene</v>
          </cell>
          <cell r="H8617" t="str">
            <v>24.0328.1721</v>
          </cell>
        </row>
        <row r="8618">
          <cell r="G8618" t="str">
            <v>Vibrio cholerae giải trình tự gene</v>
          </cell>
          <cell r="H8618" t="str">
            <v>24.0048.1721</v>
          </cell>
        </row>
        <row r="8619">
          <cell r="G8619" t="str">
            <v>Virus giải trình tự gene</v>
          </cell>
          <cell r="H8619" t="str">
            <v>24.0116.1721</v>
          </cell>
        </row>
        <row r="8620">
          <cell r="G8620" t="str">
            <v>Vi khuẩn kháng thuốc định lượng (MIC) (cho 1 loại kháng sinh)</v>
          </cell>
          <cell r="H8620" t="str">
            <v>24.0008.1722</v>
          </cell>
        </row>
        <row r="8621">
          <cell r="G8621" t="str">
            <v>Vi nấm kháng thuốc định lượng (MIC) (cho 1 loại kháng sinh)</v>
          </cell>
          <cell r="H8621" t="str">
            <v>24.0326.1722</v>
          </cell>
        </row>
        <row r="8622">
          <cell r="G8622" t="str">
            <v>Vi khuẩn kháng thuốc định tính</v>
          </cell>
          <cell r="H8622" t="str">
            <v>24.0006.1723</v>
          </cell>
        </row>
        <row r="8623">
          <cell r="G8623" t="str">
            <v>Vi khuẩn kháng thuốc hệ thống tự động</v>
          </cell>
          <cell r="H8623" t="str">
            <v>24.0007.1723</v>
          </cell>
        </row>
        <row r="8624">
          <cell r="G8624" t="str">
            <v>Nhuộm HE trên phiến đồ tế bào học</v>
          </cell>
          <cell r="H8624" t="str">
            <v>25.0060.1723</v>
          </cell>
        </row>
        <row r="8625">
          <cell r="G8625" t="str">
            <v>Vi nấm nuôi cấy và định danh phương pháp thông thường</v>
          </cell>
          <cell r="H8625" t="str">
            <v>24.0322.1724</v>
          </cell>
        </row>
        <row r="8626">
          <cell r="G8626" t="str">
            <v>HBV kháng thuốc Real-time PCR (cho 1 loại thuốc)</v>
          </cell>
          <cell r="H8626" t="str">
            <v>24.0142.1726</v>
          </cell>
        </row>
        <row r="8627">
          <cell r="G8627" t="str">
            <v>Xét nghiệm cặn dư phân</v>
          </cell>
          <cell r="H8627" t="str">
            <v>03.4254.1727</v>
          </cell>
        </row>
        <row r="8628">
          <cell r="G8628" t="str">
            <v>Xét nghiệm cặn dư phân</v>
          </cell>
          <cell r="H8628" t="str">
            <v>24.0360.1727</v>
          </cell>
        </row>
        <row r="8629">
          <cell r="G8629" t="str">
            <v>Chọc hút kim nhỏ mào tinh, tinh hoàn không dưới hướng dẫn của siêu âm</v>
          </cell>
          <cell r="H8629" t="str">
            <v>25.0016.1730</v>
          </cell>
        </row>
        <row r="8630">
          <cell r="G8630" t="str">
            <v>Xét nghiệm các loại dịch, nhuộm và chẩn đoán tế bào học</v>
          </cell>
          <cell r="H8630" t="str">
            <v>22.0154.1735</v>
          </cell>
        </row>
        <row r="8631">
          <cell r="G8631" t="str">
            <v>Nhuộm Diff - Quick</v>
          </cell>
          <cell r="H8631" t="str">
            <v>25.0075.1735</v>
          </cell>
        </row>
        <row r="8632">
          <cell r="G8632" t="str">
            <v>Nhuộm May Grunwald - Giemsa</v>
          </cell>
          <cell r="H8632" t="str">
            <v>25.0077.1735</v>
          </cell>
        </row>
        <row r="8633">
          <cell r="G8633" t="str">
            <v>Tế bào học dịch các tổn thương dạng nang</v>
          </cell>
          <cell r="H8633" t="str">
            <v>25.0026.1735</v>
          </cell>
        </row>
        <row r="8634">
          <cell r="G8634" t="str">
            <v>Tế bào học dịch chải phế quản</v>
          </cell>
          <cell r="H8634" t="str">
            <v>25.0024.1735</v>
          </cell>
        </row>
        <row r="8635">
          <cell r="G8635" t="str">
            <v>Tế bào học dịch màng bụng, màng tim</v>
          </cell>
          <cell r="H8635" t="str">
            <v>25.0020.1735</v>
          </cell>
        </row>
        <row r="8636">
          <cell r="G8636" t="str">
            <v>Tế bào học dịch màng khớp</v>
          </cell>
          <cell r="H8636" t="str">
            <v>25.0021.1735</v>
          </cell>
        </row>
        <row r="8637">
          <cell r="G8637" t="str">
            <v>Tế bào học dịch rửa ổ bụng</v>
          </cell>
          <cell r="H8637" t="str">
            <v>25.0027.1735</v>
          </cell>
        </row>
        <row r="8638">
          <cell r="G8638" t="str">
            <v>Tế bào học dịch rửa phế quản</v>
          </cell>
          <cell r="H8638" t="str">
            <v>25.0025.1735</v>
          </cell>
        </row>
        <row r="8639">
          <cell r="G8639" t="str">
            <v>Tế bào học đờm</v>
          </cell>
          <cell r="H8639" t="str">
            <v>25.0023.1735</v>
          </cell>
        </row>
        <row r="8640">
          <cell r="G8640" t="str">
            <v>Tế bào học nước tiểu</v>
          </cell>
          <cell r="H8640" t="str">
            <v>25.0022.1735</v>
          </cell>
        </row>
        <row r="8641">
          <cell r="G8641" t="str">
            <v>Xét nghiệm tế bào học áp nhuộm thường quy</v>
          </cell>
          <cell r="H8641" t="str">
            <v>25.0089.1735</v>
          </cell>
        </row>
        <row r="8642">
          <cell r="G8642" t="str">
            <v>Nhuộm phiến đồ tế bào theo Papanicolaou</v>
          </cell>
          <cell r="H8642" t="str">
            <v>25.0074.1736</v>
          </cell>
        </row>
        <row r="8643">
          <cell r="G8643" t="str">
            <v>Xét nghiệm đột biến gen BRAF</v>
          </cell>
          <cell r="H8643" t="str">
            <v>25.0095.1738</v>
          </cell>
        </row>
        <row r="8644">
          <cell r="G8644" t="str">
            <v>Xét nghiệm đột biến gen Her 2</v>
          </cell>
          <cell r="H8644" t="str">
            <v>25.0092.1738</v>
          </cell>
        </row>
        <row r="8645">
          <cell r="G8645" t="str">
            <v>Xét nghiệm đột biến gen EGFR</v>
          </cell>
          <cell r="H8645" t="str">
            <v>25.0093.1739</v>
          </cell>
        </row>
        <row r="8646">
          <cell r="G8646" t="str">
            <v>Xét nghiệm đột biến gen KRAS</v>
          </cell>
          <cell r="H8646" t="str">
            <v>25.0094.1740</v>
          </cell>
        </row>
        <row r="8647">
          <cell r="G8647" t="str">
            <v>Xét nghiệm đột biến gen NRAS</v>
          </cell>
          <cell r="H8647" t="str">
            <v>25.0096.1740</v>
          </cell>
        </row>
        <row r="8648">
          <cell r="G8648" t="str">
            <v>Xét nghiệm lai tại chỗ gắn bạc hai màu (Dual-ISH)</v>
          </cell>
          <cell r="H8648" t="str">
            <v>25.0085.1742</v>
          </cell>
        </row>
        <row r="8649">
          <cell r="G8649" t="str">
            <v>Xét nghiệm lai tại chỗ gắn màu (CISH)</v>
          </cell>
          <cell r="H8649" t="str">
            <v>25.0084.1743</v>
          </cell>
        </row>
        <row r="8650">
          <cell r="G8650" t="str">
            <v>Xét nghiệm SISH</v>
          </cell>
          <cell r="H8650" t="str">
            <v>25.0081.1743</v>
          </cell>
        </row>
        <row r="8651">
          <cell r="G8651" t="str">
            <v>Cell bloc (khối tế bào)</v>
          </cell>
          <cell r="H8651" t="str">
            <v>25.0079.1744</v>
          </cell>
        </row>
        <row r="8652">
          <cell r="G8652" t="str">
            <v>Xét nghiệm tế bào học bằng phương pháp Liqui Prep</v>
          </cell>
          <cell r="H8652" t="str">
            <v>25.0078.1745</v>
          </cell>
        </row>
        <row r="8653">
          <cell r="G8653" t="str">
            <v>Nhuộm hóa mô miễn dịch cho mỗi một dấu ấn</v>
          </cell>
          <cell r="H8653" t="str">
            <v>25.0061.1746</v>
          </cell>
        </row>
        <row r="8654">
          <cell r="G8654" t="str">
            <v>Nhuộm kháng bổ thể huỳnh quang phát hiện kháng thể</v>
          </cell>
          <cell r="H8654" t="str">
            <v>25.0066.1746</v>
          </cell>
        </row>
        <row r="8655">
          <cell r="G8655" t="str">
            <v>Nhuộm miễn dịch huỳnh quang gián tiếp phát hiện kháng nguyên</v>
          </cell>
          <cell r="H8655" t="str">
            <v>25.0062.1746</v>
          </cell>
        </row>
        <row r="8656">
          <cell r="G8656" t="str">
            <v>Nhuộm miễn dịch huỳnh quang gián tiếp phát hiện kháng thể</v>
          </cell>
          <cell r="H8656" t="str">
            <v>25.0064.1746</v>
          </cell>
        </row>
        <row r="8657">
          <cell r="G8657" t="str">
            <v>Nhuộm miễn dịch huỳnh quang trực tiếp phát hiện kháng nguyên</v>
          </cell>
          <cell r="H8657" t="str">
            <v>25.0063.1746</v>
          </cell>
        </row>
        <row r="8658">
          <cell r="G8658" t="str">
            <v>Nhuộm ức chế huỳnh quang phát hiện kháng thể</v>
          </cell>
          <cell r="H8658" t="str">
            <v>25.0065.1746</v>
          </cell>
        </row>
        <row r="8659">
          <cell r="G8659" t="str">
            <v>Xét nghiệm và chẩn đoán miễn dịch huỳnh quang cho bộ 6 kháng thể để chẩn đoán mô bệnh học</v>
          </cell>
          <cell r="H8659" t="str">
            <v>25.0116.1747</v>
          </cell>
        </row>
        <row r="8660">
          <cell r="G8660" t="str">
            <v>Quy trình nhuộm đỏ Congo kiềm (theo Puchtler 1962)</v>
          </cell>
          <cell r="H8660" t="str">
            <v>25.0032.1748</v>
          </cell>
        </row>
        <row r="8661">
          <cell r="G8661" t="str">
            <v>Nhuộm Giemsa trên mảnh cắt mô phát hiện HP</v>
          </cell>
          <cell r="H8661" t="str">
            <v>25.0059.1749</v>
          </cell>
        </row>
        <row r="8662">
          <cell r="G8662" t="str">
            <v>Nhuộm Fer Colloidal de Hale (cải biên theo Muller và Mowry)</v>
          </cell>
          <cell r="H8662" t="str">
            <v>25.0052.1750</v>
          </cell>
        </row>
        <row r="8663">
          <cell r="G8663" t="str">
            <v>Nhuộm Gomori chì phát hiện phosphatase acid</v>
          </cell>
          <cell r="H8663" t="str">
            <v>25.0071.1750</v>
          </cell>
        </row>
        <row r="8664">
          <cell r="G8664" t="str">
            <v>Nhuộm Gomori cho sợi võng</v>
          </cell>
          <cell r="H8664" t="str">
            <v>25.0054.1750</v>
          </cell>
        </row>
        <row r="8665">
          <cell r="G8665" t="str">
            <v>Nhuộm Grocott</v>
          </cell>
          <cell r="H8665" t="str">
            <v>25.0049.1750</v>
          </cell>
        </row>
        <row r="8666">
          <cell r="G8666" t="str">
            <v>Nhuộm hai màu Hematoxyline- Eosin</v>
          </cell>
          <cell r="H8666" t="str">
            <v>25.0037.1751</v>
          </cell>
        </row>
        <row r="8667">
          <cell r="G8667" t="str">
            <v>Xét nghiệm mô bệnh học thường quy cố định, chuyển, đúc, cắt, nhuộm… các bệnh phẩm tử thiết</v>
          </cell>
          <cell r="H8667" t="str">
            <v>25.0029.1751</v>
          </cell>
        </row>
        <row r="8668">
          <cell r="G8668" t="str">
            <v>Xét nghiệm mô bệnh học thường quy cố định, chuyển, đúc, cắt, nhuộm…các bệnh phẩm sinh thiết</v>
          </cell>
          <cell r="H8668" t="str">
            <v>25.0030.1751</v>
          </cell>
        </row>
        <row r="8669">
          <cell r="G8669" t="str">
            <v>Nhuộm lipit trung tính và axit bằng sulfat xanh lơ Nil theo Dunnigan</v>
          </cell>
          <cell r="H8669" t="str">
            <v>25.0033.1752</v>
          </cell>
        </row>
        <row r="8670">
          <cell r="G8670" t="str">
            <v>Nhuộm lipit trung tính và axit bằng sulfat xanh lơ Nil theo Menschick</v>
          </cell>
          <cell r="H8670" t="str">
            <v>25.0034.1752</v>
          </cell>
        </row>
        <row r="8671">
          <cell r="G8671" t="str">
            <v>Nhuộm Mucicarmin</v>
          </cell>
          <cell r="H8671" t="str">
            <v>25.0072.1752</v>
          </cell>
        </row>
        <row r="8672">
          <cell r="G8672" t="str">
            <v>Nhuộm PAS Periodic Acid Schiff</v>
          </cell>
          <cell r="H8672" t="str">
            <v>25.0035.1753</v>
          </cell>
        </row>
        <row r="8673">
          <cell r="G8673" t="str">
            <v>Nhuộm aldehyde fuchsin cho sợi chun</v>
          </cell>
          <cell r="H8673" t="str">
            <v>25.0055.1754</v>
          </cell>
        </row>
        <row r="8674">
          <cell r="G8674" t="str">
            <v>Nhuộm Glycogen theo Best</v>
          </cell>
          <cell r="H8674" t="str">
            <v>25.0068.1754</v>
          </cell>
        </row>
        <row r="8675">
          <cell r="G8675" t="str">
            <v>Nhuộm May - Grunwald- Giemsa cho tủy xương</v>
          </cell>
          <cell r="H8675" t="str">
            <v>25.0040.1754</v>
          </cell>
        </row>
        <row r="8676">
          <cell r="G8676" t="str">
            <v>Nhuộm Shorr</v>
          </cell>
          <cell r="H8676" t="str">
            <v>25.0067.1754</v>
          </cell>
        </row>
        <row r="8677">
          <cell r="G8677" t="str">
            <v>Nhuộm xanh Phổ Perl phát hiện ion sắt</v>
          </cell>
          <cell r="H8677" t="str">
            <v>25.0050.1754</v>
          </cell>
        </row>
        <row r="8678">
          <cell r="G8678" t="str">
            <v>Nhuộm ba màu theo phương Nhuộm 3 màu của Masson (i929)</v>
          </cell>
          <cell r="H8678" t="str">
            <v>25.0038.1755</v>
          </cell>
        </row>
        <row r="8679">
          <cell r="G8679" t="str">
            <v>Nhuộm PAS kết hợp xanh Alcian</v>
          </cell>
          <cell r="H8679" t="str">
            <v>25.0069.1756</v>
          </cell>
        </row>
        <row r="8680">
          <cell r="G8680" t="str">
            <v>Nhuộm xanh alcian</v>
          </cell>
          <cell r="H8680" t="str">
            <v>25.0036.1756</v>
          </cell>
        </row>
        <row r="8681">
          <cell r="G8681" t="str">
            <v>Xét nghiệm sinh thiết tức thì bằng cắt lạnh</v>
          </cell>
          <cell r="H8681" t="str">
            <v>25.0090.1757</v>
          </cell>
        </row>
        <row r="8682">
          <cell r="G8682" t="str">
            <v>Chọc hút kim nhỏ các hạch</v>
          </cell>
          <cell r="H8682" t="str">
            <v>25.0015.1758</v>
          </cell>
        </row>
        <row r="8683">
          <cell r="G8683" t="str">
            <v>Chọc hút kim nhỏ các khối sưng, khối u dưới da</v>
          </cell>
          <cell r="H8683" t="str">
            <v>25.0013.1758</v>
          </cell>
        </row>
        <row r="8684">
          <cell r="G8684" t="str">
            <v>Chọc hút kim nhỏ các tổn thương hốc mắt</v>
          </cell>
          <cell r="H8684" t="str">
            <v>25.0018.1758</v>
          </cell>
        </row>
        <row r="8685">
          <cell r="G8685" t="str">
            <v>Chọc hút kim nhỏ mô mềm</v>
          </cell>
          <cell r="H8685" t="str">
            <v>25.0019.1758</v>
          </cell>
        </row>
        <row r="8686">
          <cell r="G8686" t="str">
            <v>Chọc hút kim nhỏ tuyến giáp</v>
          </cell>
          <cell r="H8686" t="str">
            <v>25.0007.1758</v>
          </cell>
        </row>
        <row r="8687">
          <cell r="G8687" t="str">
            <v>Chọc hút kim nhỏ tuyến nước bọt</v>
          </cell>
          <cell r="H8687" t="str">
            <v>25.0014.1758</v>
          </cell>
        </row>
        <row r="8688">
          <cell r="G8688" t="str">
            <v>Xét nghiệm định lượng cấp NH3 trong máu</v>
          </cell>
          <cell r="H8688" t="str">
            <v>01.0373.1762</v>
          </cell>
        </row>
        <row r="8689">
          <cell r="G8689" t="str">
            <v>Định tính Porphyrin [niệu]</v>
          </cell>
          <cell r="H8689" t="str">
            <v>23.0199.1763</v>
          </cell>
        </row>
        <row r="8690">
          <cell r="G8690" t="str">
            <v>Định tính chất độc bằng test nhanh (một lần)</v>
          </cell>
          <cell r="H8690" t="str">
            <v>01.0288.1764</v>
          </cell>
        </row>
        <row r="8691">
          <cell r="G8691" t="str">
            <v>Đo áp lực thẩm thấu dịch sinh học (một chỉ tiêu)</v>
          </cell>
          <cell r="H8691" t="str">
            <v>01.0374.1766</v>
          </cell>
        </row>
        <row r="8692">
          <cell r="G8692" t="str">
            <v>Đo áp lực thẩm thấu máu</v>
          </cell>
          <cell r="H8692" t="str">
            <v>21.0006.1766</v>
          </cell>
        </row>
        <row r="8693">
          <cell r="G8693" t="str">
            <v>Định tính chất độc bằng sắc ký khí (một lần)</v>
          </cell>
          <cell r="H8693" t="str">
            <v>01.0293.1769</v>
          </cell>
        </row>
        <row r="8694">
          <cell r="G8694" t="str">
            <v>Xác định thành phần hóa chất bảo vệ thực vật trong dịch sinh học bằng máy sắc ký khí khối phổ</v>
          </cell>
          <cell r="H8694" t="str">
            <v>01.0376.1769</v>
          </cell>
        </row>
        <row r="8695">
          <cell r="G8695" t="str">
            <v>Phát hiện chất độc bằng sắc ký khí</v>
          </cell>
          <cell r="H8695" t="str">
            <v>03.0218.1769</v>
          </cell>
        </row>
        <row r="8696">
          <cell r="G8696" t="str">
            <v>Định lượng một chỉ tiêu kim loại nặng trong máu bằng máy quang phổ hấp phụ nguyên tử</v>
          </cell>
          <cell r="H8696" t="str">
            <v>01.0375.1770</v>
          </cell>
        </row>
        <row r="8697">
          <cell r="G8697" t="str">
            <v>Định lượng chất độc bằng HPLC (một lần)</v>
          </cell>
          <cell r="H8697" t="str">
            <v>01.0292.1771</v>
          </cell>
        </row>
        <row r="8698">
          <cell r="G8698" t="str">
            <v>Định lượng chất độc bằng sắc ký khí (một lần)</v>
          </cell>
          <cell r="H8698" t="str">
            <v>01.0294.1771</v>
          </cell>
        </row>
        <row r="8699">
          <cell r="G8699" t="str">
            <v>Định lượng methanol bằng máy sắc ký khí khối phổ</v>
          </cell>
          <cell r="H8699" t="str">
            <v>01.0377.1771</v>
          </cell>
        </row>
        <row r="8700">
          <cell r="G8700" t="str">
            <v>Định tính độc chất bằng sắc ký lớp mỏng (một lần)</v>
          </cell>
          <cell r="H8700" t="str">
            <v>01.0289.1772</v>
          </cell>
        </row>
        <row r="8701">
          <cell r="G8701" t="str">
            <v>Xét nghiệm định tính porphobilinogen (PBG) trong nước tiểu</v>
          </cell>
          <cell r="H8701" t="str">
            <v>01.0371.1773</v>
          </cell>
        </row>
        <row r="8702">
          <cell r="G8702" t="str">
            <v>Xử lý mẫu xét nghiệm độc chất</v>
          </cell>
          <cell r="H8702" t="str">
            <v>01.0368.1889</v>
          </cell>
        </row>
        <row r="8703">
          <cell r="G8703" t="str">
            <v>Đặt catheter động mạch phổi</v>
          </cell>
          <cell r="H8703" t="str">
            <v>01.0014.1774</v>
          </cell>
        </row>
        <row r="8704">
          <cell r="G8704" t="str">
            <v>Đặt catheter động mạch phổi</v>
          </cell>
          <cell r="H8704" t="str">
            <v>03.0017.1774</v>
          </cell>
        </row>
        <row r="8705">
          <cell r="G8705" t="str">
            <v>Đo cung lượng tim bằng máy đo điện tử cao cấp (pha loãng nhiệt)</v>
          </cell>
          <cell r="H8705" t="str">
            <v>03.0006.1774</v>
          </cell>
        </row>
        <row r="8706">
          <cell r="G8706" t="str">
            <v>Thăm dò huyết động bằng swan-ganz</v>
          </cell>
          <cell r="H8706" t="str">
            <v>21.0005.1774</v>
          </cell>
        </row>
        <row r="8707">
          <cell r="G8707" t="str">
            <v>Ghi điện cơ cấp cứu</v>
          </cell>
          <cell r="H8707" t="str">
            <v>01.0203.1775</v>
          </cell>
        </row>
        <row r="8708">
          <cell r="G8708" t="str">
            <v>Đo điện thế kích thích bằng điện cơ</v>
          </cell>
          <cell r="H8708" t="str">
            <v>02.0143.1775</v>
          </cell>
        </row>
        <row r="8709">
          <cell r="G8709" t="str">
            <v>Đo tốc độ phản xạ Hoffmann và sóng F của thần kinh ngoại vi bằng điện cơ</v>
          </cell>
          <cell r="H8709" t="str">
            <v>02.0142.1775</v>
          </cell>
        </row>
        <row r="8710">
          <cell r="G8710" t="str">
            <v>Ghi điện cơ bằng điện cực kim</v>
          </cell>
          <cell r="H8710" t="str">
            <v>02.0148.1775</v>
          </cell>
        </row>
        <row r="8711">
          <cell r="G8711" t="str">
            <v>Ghi điện cơ cấp cứu</v>
          </cell>
          <cell r="H8711" t="str">
            <v>02.0144.1775</v>
          </cell>
        </row>
        <row r="8712">
          <cell r="G8712" t="str">
            <v>Ghi điện cơ điện thế kích thích cảm giác thân thể</v>
          </cell>
          <cell r="H8712" t="str">
            <v>02.0475.1775</v>
          </cell>
        </row>
        <row r="8713">
          <cell r="G8713" t="str">
            <v>Ghi điện cơ điện thế kích thích thị giác, thính giác</v>
          </cell>
          <cell r="H8713" t="str">
            <v>02.0474.1775</v>
          </cell>
        </row>
        <row r="8714">
          <cell r="G8714" t="str">
            <v>Ghi điện cơ đo tốc độ dẫn truyền vận động và cảm giác của dây thần kinh ngoại biên chi dưới</v>
          </cell>
          <cell r="H8714" t="str">
            <v>02.0477.1775</v>
          </cell>
        </row>
        <row r="8715">
          <cell r="G8715" t="str">
            <v>Ghi điện cơ đo tốc độ dẫn truyền vận động và cảm giác của dây thần kinh ngoại biên chi trên</v>
          </cell>
          <cell r="H8715" t="str">
            <v>02.0476.1775</v>
          </cell>
        </row>
        <row r="8716">
          <cell r="G8716" t="str">
            <v>Phản xạ nhắm mắt và đo tốc độ dẫn truyền vận động của dây thần kinh VII ngoại biên</v>
          </cell>
          <cell r="H8716" t="str">
            <v>02.0478.1775</v>
          </cell>
        </row>
        <row r="8717">
          <cell r="G8717" t="str">
            <v>Test chẩn đoán nhược cơ bằng điện sinh lý</v>
          </cell>
          <cell r="H8717" t="str">
            <v>02.0159.1775</v>
          </cell>
        </row>
        <row r="8718">
          <cell r="G8718" t="str">
            <v>Đo dẫn truyền thần kinh ngoại biên</v>
          </cell>
          <cell r="H8718" t="str">
            <v>03.0144.1775</v>
          </cell>
        </row>
        <row r="8719">
          <cell r="G8719" t="str">
            <v>Ghi điện cơ kim</v>
          </cell>
          <cell r="H8719" t="str">
            <v>03.0145.1775</v>
          </cell>
        </row>
        <row r="8720">
          <cell r="G8720" t="str">
            <v>Điện cơ sợi đơn cực (SFEMG)</v>
          </cell>
          <cell r="H8720" t="str">
            <v>21.0031.1775</v>
          </cell>
        </row>
        <row r="8721">
          <cell r="G8721" t="str">
            <v>Điện cơ thanh quản</v>
          </cell>
          <cell r="H8721" t="str">
            <v>21.0057.1775</v>
          </cell>
        </row>
        <row r="8722">
          <cell r="G8722" t="str">
            <v>Đo điện thế kích thích cảm giác</v>
          </cell>
          <cell r="H8722" t="str">
            <v>21.0034.1775</v>
          </cell>
        </row>
        <row r="8723">
          <cell r="G8723" t="str">
            <v>Đo điện thế kích thích vận động</v>
          </cell>
          <cell r="H8723" t="str">
            <v>21.0036.1775</v>
          </cell>
        </row>
        <row r="8724">
          <cell r="G8724" t="str">
            <v>Đo tốc độ dẫn truyền thần kinh cảm giác</v>
          </cell>
          <cell r="H8724" t="str">
            <v>21.0032.1775</v>
          </cell>
        </row>
        <row r="8725">
          <cell r="G8725" t="str">
            <v>Đo tốc độ dẫn truyền thần kinh vận động</v>
          </cell>
          <cell r="H8725" t="str">
            <v>21.0033.1775</v>
          </cell>
        </row>
        <row r="8726">
          <cell r="G8726" t="str">
            <v>Ghi điện cơ</v>
          </cell>
          <cell r="H8726" t="str">
            <v>21.0029.1775</v>
          </cell>
        </row>
        <row r="8727">
          <cell r="G8727" t="str">
            <v>Điện cơ vùng đáy chậu (EMG)</v>
          </cell>
          <cell r="H8727" t="str">
            <v>21.0030.1776</v>
          </cell>
        </row>
        <row r="8728">
          <cell r="G8728" t="str">
            <v>Ghi điện não đồ cấp cứu</v>
          </cell>
          <cell r="H8728" t="str">
            <v>01.0207.1777</v>
          </cell>
        </row>
        <row r="8729">
          <cell r="G8729" t="str">
            <v>Ghi điện não thường quy</v>
          </cell>
          <cell r="H8729" t="str">
            <v>02.0145.1777</v>
          </cell>
        </row>
        <row r="8730">
          <cell r="G8730" t="str">
            <v>Test chẩn đoán chết não bằng điện não đồ</v>
          </cell>
          <cell r="H8730" t="str">
            <v>02.0160.1777</v>
          </cell>
        </row>
        <row r="8731">
          <cell r="G8731" t="str">
            <v>Điện não đồ thường quy</v>
          </cell>
          <cell r="H8731" t="str">
            <v>03.0138.1777</v>
          </cell>
        </row>
        <row r="8732">
          <cell r="G8732" t="str">
            <v>Ghi điện não đồ thông thường</v>
          </cell>
          <cell r="H8732" t="str">
            <v>21.0040.1777</v>
          </cell>
        </row>
        <row r="8733">
          <cell r="G8733" t="str">
            <v>Ghi điện não đồ vi tính</v>
          </cell>
          <cell r="H8733" t="str">
            <v>21.0037.1777</v>
          </cell>
        </row>
        <row r="8734">
          <cell r="G8734" t="str">
            <v>Đo điện não vi tính</v>
          </cell>
          <cell r="H8734" t="str">
            <v>06.0038.1777</v>
          </cell>
        </row>
        <row r="8735">
          <cell r="G8735" t="str">
            <v>Ghi điện tim cấp cứu tại giường</v>
          </cell>
          <cell r="H8735" t="str">
            <v>01.0002.1778</v>
          </cell>
        </row>
        <row r="8736">
          <cell r="G8736" t="str">
            <v>Điện tim thường</v>
          </cell>
          <cell r="H8736" t="str">
            <v>02.0085.1778</v>
          </cell>
        </row>
        <row r="8737">
          <cell r="G8737" t="str">
            <v>Ghi điện tim cấp cứu tại giường</v>
          </cell>
          <cell r="H8737" t="str">
            <v>03.0044.1778</v>
          </cell>
        </row>
        <row r="8738">
          <cell r="G8738" t="str">
            <v>Điện tim thường</v>
          </cell>
          <cell r="H8738" t="str">
            <v>21.0014.1778</v>
          </cell>
        </row>
        <row r="8739">
          <cell r="G8739" t="str">
            <v>Nghiệm pháp gắng sức điện tâm đồ</v>
          </cell>
          <cell r="H8739" t="str">
            <v>02.0109.1779</v>
          </cell>
        </row>
        <row r="8740">
          <cell r="G8740" t="str">
            <v>Nghiệm pháp gắng sức điện tâm đồ</v>
          </cell>
          <cell r="H8740" t="str">
            <v>21.0008.1779</v>
          </cell>
        </row>
        <row r="8741">
          <cell r="G8741" t="str">
            <v>Đo áp lực niệu đạo bằng máy</v>
          </cell>
          <cell r="H8741" t="str">
            <v>21.0044.1781</v>
          </cell>
        </row>
        <row r="8742">
          <cell r="G8742" t="str">
            <v>Đo áp lực thẩm thấu niệu</v>
          </cell>
          <cell r="H8742" t="str">
            <v>02.0200.1782</v>
          </cell>
        </row>
        <row r="8743">
          <cell r="G8743" t="str">
            <v>Đo áp lực thẩm thấu niệu</v>
          </cell>
          <cell r="H8743" t="str">
            <v>21.0048.1782</v>
          </cell>
        </row>
        <row r="8744">
          <cell r="G8744" t="str">
            <v>Đo áp lực bàng quang người bệnh tổn thương tủy sống bằng cột thước nước</v>
          </cell>
          <cell r="H8744" t="str">
            <v>03.0716.1783</v>
          </cell>
        </row>
        <row r="8745">
          <cell r="G8745" t="str">
            <v>Đo áp lực bàng quang bằng cột thước nước</v>
          </cell>
          <cell r="H8745" t="str">
            <v>17.0125.1783</v>
          </cell>
        </row>
        <row r="8746">
          <cell r="G8746" t="str">
            <v>Đo áp lực bàng quang bằng máy niệu động học</v>
          </cell>
          <cell r="H8746" t="str">
            <v>17.0124.1784</v>
          </cell>
        </row>
        <row r="8747">
          <cell r="G8747" t="str">
            <v>Đo áp lực bàng quang ở người bệnh nhi</v>
          </cell>
          <cell r="H8747" t="str">
            <v>17.0129.1785</v>
          </cell>
        </row>
        <row r="8748">
          <cell r="G8748" t="str">
            <v>Đo áp lực hậu môn trực tràng</v>
          </cell>
          <cell r="H8748" t="str">
            <v>17.0126.1786</v>
          </cell>
        </row>
        <row r="8749">
          <cell r="G8749" t="str">
            <v>Đo áp lực hậu môn trực tràng</v>
          </cell>
          <cell r="H8749" t="str">
            <v>21.0096.1786</v>
          </cell>
        </row>
        <row r="8750">
          <cell r="G8750" t="str">
            <v>Đo biến đổi thể tích toàn thân - Body Plethysmography</v>
          </cell>
          <cell r="H8750" t="str">
            <v>02.0620.1787</v>
          </cell>
        </row>
        <row r="8751">
          <cell r="G8751" t="str">
            <v>Đo các thể tích phổi - Lung Volumes</v>
          </cell>
          <cell r="H8751" t="str">
            <v>02.0619.1789</v>
          </cell>
        </row>
        <row r="8752">
          <cell r="G8752" t="str">
            <v>Đo chỉ số ABI (chỉ số cổ chân/cánh tay)</v>
          </cell>
          <cell r="H8752" t="str">
            <v>21.0004.1790</v>
          </cell>
        </row>
        <row r="8753">
          <cell r="G8753" t="str">
            <v>Đo chức năng hô hấp</v>
          </cell>
          <cell r="H8753" t="str">
            <v>02.0024.1791</v>
          </cell>
        </row>
        <row r="8754">
          <cell r="G8754" t="str">
            <v>Thăm dò chức năng hô hấp</v>
          </cell>
          <cell r="H8754" t="str">
            <v>03.0088.1791</v>
          </cell>
        </row>
        <row r="8755">
          <cell r="G8755" t="str">
            <v>Đo đa ký giấc ngủ</v>
          </cell>
          <cell r="H8755" t="str">
            <v>02.0023.1792</v>
          </cell>
        </row>
        <row r="8756">
          <cell r="G8756" t="str">
            <v>Đo FeNO</v>
          </cell>
          <cell r="H8756" t="str">
            <v>02.0612.1794</v>
          </cell>
        </row>
        <row r="8757">
          <cell r="G8757" t="str">
            <v>Đo khuếch tán phổi - Diffusion Capacity</v>
          </cell>
          <cell r="H8757" t="str">
            <v>02.0618.1795</v>
          </cell>
        </row>
        <row r="8758">
          <cell r="G8758" t="str">
            <v>Đo áp suất tối đa hít vào/thở ra - MIP /MEP</v>
          </cell>
          <cell r="H8758" t="str">
            <v>02.0617.1796</v>
          </cell>
        </row>
        <row r="8759">
          <cell r="G8759" t="str">
            <v>Đo dung tích sống gắng sức - FVC</v>
          </cell>
          <cell r="H8759" t="str">
            <v>02.0614.1796</v>
          </cell>
        </row>
        <row r="8760">
          <cell r="G8760" t="str">
            <v>Đo phế dung kế - Spirometry (FVC, SVC, TLC)</v>
          </cell>
          <cell r="H8760" t="str">
            <v>02.0613.1796</v>
          </cell>
        </row>
        <row r="8761">
          <cell r="G8761" t="str">
            <v>Đo thông khí tự nguyện tối đa - MVV</v>
          </cell>
          <cell r="H8761" t="str">
            <v>02.0616.1796</v>
          </cell>
        </row>
        <row r="8762">
          <cell r="G8762" t="str">
            <v>Đo vận tốc lan truyền sóng mạch</v>
          </cell>
          <cell r="H8762" t="str">
            <v>21.0003.1797</v>
          </cell>
        </row>
        <row r="8763">
          <cell r="G8763" t="str">
            <v>Holter điện tâm đồ</v>
          </cell>
          <cell r="H8763" t="str">
            <v>02.0095.1798</v>
          </cell>
        </row>
        <row r="8764">
          <cell r="G8764" t="str">
            <v>Holter huyết áp</v>
          </cell>
          <cell r="H8764" t="str">
            <v>02.0096.1798</v>
          </cell>
        </row>
        <row r="8765">
          <cell r="G8765" t="str">
            <v>Nghiệm pháp atropin</v>
          </cell>
          <cell r="H8765" t="str">
            <v>02.0111.1798</v>
          </cell>
        </row>
        <row r="8766">
          <cell r="G8766" t="str">
            <v>Nghiệm pháp bàn nghiêng</v>
          </cell>
          <cell r="H8766" t="str">
            <v>02.0110.1798</v>
          </cell>
        </row>
        <row r="8767">
          <cell r="G8767" t="str">
            <v>Theo dõi điện tim bằng máy ghi biến cố (Event Recorder)</v>
          </cell>
          <cell r="H8767" t="str">
            <v>02.0451.1798</v>
          </cell>
        </row>
        <row r="8768">
          <cell r="G8768" t="str">
            <v xml:space="preserve">Theo dõi điện tim cấp cứu tại giường liên tục </v>
          </cell>
          <cell r="H8768" t="str">
            <v>03.0019.1798</v>
          </cell>
        </row>
        <row r="8769">
          <cell r="G8769" t="str">
            <v>Holter điện tâm đồ</v>
          </cell>
          <cell r="H8769" t="str">
            <v>21.0012.1798</v>
          </cell>
        </row>
        <row r="8770">
          <cell r="G8770" t="str">
            <v>Holter huyết áp</v>
          </cell>
          <cell r="H8770" t="str">
            <v>21.0007.1798</v>
          </cell>
        </row>
        <row r="8771">
          <cell r="G8771" t="str">
            <v>Đo lưu huyết não</v>
          </cell>
          <cell r="H8771" t="str">
            <v>03.0256.1799</v>
          </cell>
        </row>
        <row r="8772">
          <cell r="G8772" t="str">
            <v>Đo lưu huyết não</v>
          </cell>
          <cell r="H8772" t="str">
            <v>06.0040.1799</v>
          </cell>
        </row>
        <row r="8773">
          <cell r="G8773" t="str">
            <v>Nghiệm pháp dung nạp glucose đường uống 2 mẫu có định lượng insulin kèm theo</v>
          </cell>
          <cell r="H8773" t="str">
            <v>21.0106.1800</v>
          </cell>
        </row>
        <row r="8774">
          <cell r="G8774" t="str">
            <v>Nghiệm pháp dung nạp glucose đường uống 2 mẫu không định lượng Insulin</v>
          </cell>
          <cell r="H8774" t="str">
            <v>21.0122.1800</v>
          </cell>
        </row>
        <row r="8775">
          <cell r="G8775" t="str">
            <v>Nghiệm pháp dung nạp glucose đường uống (100g glucose) 4 mẫu cho người bệnh thai nghén</v>
          </cell>
          <cell r="H8775" t="str">
            <v>21.0121.1801</v>
          </cell>
        </row>
        <row r="8776">
          <cell r="G8776" t="str">
            <v>Nghiệm pháp dung nạp glucose đường uống (50g glucose) 2 mẫu cho người bệnh thai nghén</v>
          </cell>
          <cell r="H8776" t="str">
            <v>21.0119.1801</v>
          </cell>
        </row>
        <row r="8777">
          <cell r="G8777" t="str">
            <v>Nghiệm pháp dung nạp glucose đường uống (75g glucose) 3 mẫu cho người bệnh thai nghén</v>
          </cell>
          <cell r="H8777" t="str">
            <v>21.0120.1801</v>
          </cell>
        </row>
        <row r="8778">
          <cell r="G8778" t="str">
            <v>Nghiệm pháp kích thích Synacthen chậm</v>
          </cell>
          <cell r="H8778" t="str">
            <v>21.0110.1802</v>
          </cell>
        </row>
        <row r="8779">
          <cell r="G8779" t="str">
            <v>Nghiệm pháp kích thích Synacthen nhanh</v>
          </cell>
          <cell r="H8779" t="str">
            <v>21.0109.1802</v>
          </cell>
        </row>
        <row r="8780">
          <cell r="G8780" t="str">
            <v>Nghiệm pháp nhịn uống</v>
          </cell>
          <cell r="H8780" t="str">
            <v>21.0115.1803</v>
          </cell>
        </row>
        <row r="8781">
          <cell r="G8781" t="str">
            <v>Nghiệm pháp ức chế bằng Dexamethason liều cao qua đêm</v>
          </cell>
          <cell r="H8781" t="str">
            <v>21.0113.1804</v>
          </cell>
        </row>
        <row r="8782">
          <cell r="G8782" t="str">
            <v>Nghiệm pháp ức chế bằng Dexamethason liều cao trong 2 ngày</v>
          </cell>
          <cell r="H8782" t="str">
            <v>21.0114.1804</v>
          </cell>
        </row>
        <row r="8783">
          <cell r="G8783" t="str">
            <v>Nghiệm pháp ức chế bằng Dexamethason liều thấp qua đêm</v>
          </cell>
          <cell r="H8783" t="str">
            <v>21.0111.1805</v>
          </cell>
        </row>
        <row r="8784">
          <cell r="G8784" t="str">
            <v>Nghiệm pháp ức chế bằng Dexamethason liều thấp trong 2 ngày</v>
          </cell>
          <cell r="H8784" t="str">
            <v>21.0112.1805</v>
          </cell>
        </row>
        <row r="8785">
          <cell r="G8785" t="str">
            <v>Test dung nạp glucagon</v>
          </cell>
          <cell r="H8785" t="str">
            <v>21.0125.1806</v>
          </cell>
        </row>
        <row r="8786">
          <cell r="G8786" t="str">
            <v>Trắc nghiệm tâm lý Raven</v>
          </cell>
          <cell r="H8786" t="str">
            <v>03.0239.1808</v>
          </cell>
        </row>
        <row r="8787">
          <cell r="G8787" t="str">
            <v>Trắc nghiệm RAVEN</v>
          </cell>
          <cell r="H8787" t="str">
            <v>06.0018.1808</v>
          </cell>
        </row>
        <row r="8788">
          <cell r="G8788" t="str">
            <v>Trắc nghiệm tâm lý Beck</v>
          </cell>
          <cell r="H8788" t="str">
            <v>03.0237.1809</v>
          </cell>
        </row>
        <row r="8789">
          <cell r="G8789" t="str">
            <v>Trắc nghiệm tâm lý Zung</v>
          </cell>
          <cell r="H8789" t="str">
            <v>03.0238.1809</v>
          </cell>
        </row>
        <row r="8790">
          <cell r="G8790" t="str">
            <v>Thang đánh giá bồn chồn bất an - BARNES</v>
          </cell>
          <cell r="H8790" t="str">
            <v>06.0033.1809</v>
          </cell>
        </row>
        <row r="8791">
          <cell r="G8791" t="str">
            <v>Thang đánh giá lo âu - Hamilton</v>
          </cell>
          <cell r="H8791" t="str">
            <v>06.0010.1809</v>
          </cell>
        </row>
        <row r="8792">
          <cell r="G8792" t="str">
            <v>Thang đánh giá lo âu - Zung</v>
          </cell>
          <cell r="H8792" t="str">
            <v>06.0009.1809</v>
          </cell>
        </row>
        <row r="8793">
          <cell r="G8793" t="str">
            <v>Thang đánh giá trầm cảm Beck (BDI)</v>
          </cell>
          <cell r="H8793" t="str">
            <v>06.0001.1809</v>
          </cell>
        </row>
        <row r="8794">
          <cell r="G8794" t="str">
            <v>Thang đánh giá trầm cảm Hamilton</v>
          </cell>
          <cell r="H8794" t="str">
            <v>06.0002.1809</v>
          </cell>
        </row>
        <row r="8795">
          <cell r="G8795" t="str">
            <v>Thang đánh giá vận động bất thường (AIMS)</v>
          </cell>
          <cell r="H8795" t="str">
            <v>06.0032.1809</v>
          </cell>
        </row>
        <row r="8796">
          <cell r="G8796" t="str">
            <v>Thang điểm thiếu máu cục bộ Hachinski</v>
          </cell>
          <cell r="H8796" t="str">
            <v>06.0034.1809</v>
          </cell>
        </row>
        <row r="8797">
          <cell r="G8797" t="str">
            <v>Thang VANDERBILT</v>
          </cell>
          <cell r="H8797" t="str">
            <v>06.0086.1809</v>
          </cell>
        </row>
        <row r="8798">
          <cell r="G8798" t="str">
            <v>Trắc nghiệm rối loạn giấc ngủ (PSQI)</v>
          </cell>
          <cell r="H8798" t="str">
            <v>06.0031.1809</v>
          </cell>
        </row>
        <row r="8799">
          <cell r="G8799" t="str">
            <v>Bảng nghiệm kê nhân cách hướng nội hướng ngoại (EPI)</v>
          </cell>
          <cell r="H8799" t="str">
            <v>06.0030.1810</v>
          </cell>
        </row>
        <row r="8800">
          <cell r="G8800" t="str">
            <v>Thang đánh giá nhân cách (CAT)</v>
          </cell>
          <cell r="H8800" t="str">
            <v>06.0027.1810</v>
          </cell>
        </row>
        <row r="8801">
          <cell r="G8801" t="str">
            <v>Thang đánh giá nhân cách (MMPI)</v>
          </cell>
          <cell r="H8801" t="str">
            <v>06.0026.1810</v>
          </cell>
        </row>
        <row r="8802">
          <cell r="G8802" t="str">
            <v>Thang đánh giá nhân cách (TAT)</v>
          </cell>
          <cell r="H8802" t="str">
            <v>06.0028.1810</v>
          </cell>
        </row>
        <row r="8803">
          <cell r="G8803" t="str">
            <v>Thang đánh giá nhân cách catell</v>
          </cell>
          <cell r="H8803" t="str">
            <v>06.0029.1810</v>
          </cell>
        </row>
        <row r="8804">
          <cell r="G8804" t="str">
            <v>Thang đánh giá nhân cách Roschach</v>
          </cell>
          <cell r="H8804" t="str">
            <v>06.0025.1810</v>
          </cell>
        </row>
        <row r="8805">
          <cell r="G8805" t="str">
            <v>Thang đánh giá ấn tượng lâm sàng chung (CGI-S)</v>
          </cell>
          <cell r="H8805" t="str">
            <v>06.0015.1813</v>
          </cell>
        </row>
        <row r="8806">
          <cell r="G8806" t="str">
            <v>Thang đánh giá hưng cảm Young</v>
          </cell>
          <cell r="H8806" t="str">
            <v>06.0008.1813</v>
          </cell>
        </row>
        <row r="8807">
          <cell r="G8807" t="str">
            <v>Thang đánh giá lo âu - trầm cảm - stress (DASS)</v>
          </cell>
          <cell r="H8807" t="str">
            <v>06.0007.1813</v>
          </cell>
        </row>
        <row r="8808">
          <cell r="G8808" t="str">
            <v>Thang đánh giá tâm thần rút gọn (BPRS)</v>
          </cell>
          <cell r="H8808" t="str">
            <v>06.0016.1813</v>
          </cell>
        </row>
        <row r="8809">
          <cell r="G8809" t="str">
            <v>Thang đánh giá trầm cảm ở cộng đồng (PHQ - 9)</v>
          </cell>
          <cell r="H8809" t="str">
            <v>06.0003.1813</v>
          </cell>
        </row>
        <row r="8810">
          <cell r="G8810" t="str">
            <v>Thang đánh giá trầm cảm ở người già (GDS)</v>
          </cell>
          <cell r="H8810" t="str">
            <v>06.0005.1813</v>
          </cell>
        </row>
        <row r="8811">
          <cell r="G8811" t="str">
            <v>Thang đánh giá trầm cảm ở trẻ em</v>
          </cell>
          <cell r="H8811" t="str">
            <v>06.0004.1813</v>
          </cell>
        </row>
        <row r="8812">
          <cell r="G8812" t="str">
            <v>Thang đánh giá trầm cảm sau sinh (EPDS)</v>
          </cell>
          <cell r="H8812" t="str">
            <v>06.0006.1813</v>
          </cell>
        </row>
        <row r="8813">
          <cell r="G8813" t="str">
            <v>Thang đánh giá trí nhớ Wechsler (WMS)</v>
          </cell>
          <cell r="H8813" t="str">
            <v>06.0021.1813</v>
          </cell>
        </row>
        <row r="8814">
          <cell r="G8814" t="str">
            <v>Thang PANSS</v>
          </cell>
          <cell r="H8814" t="str">
            <v>06.0084.1813</v>
          </cell>
        </row>
        <row r="8815">
          <cell r="G8815" t="str">
            <v>Test Denver đánh giá phát triển tâm thần vận động</v>
          </cell>
          <cell r="H8815" t="str">
            <v>03.0233.1814</v>
          </cell>
        </row>
        <row r="8816">
          <cell r="G8816" t="str">
            <v>Test hành vi cảm xúc CBCL</v>
          </cell>
          <cell r="H8816" t="str">
            <v>03.0234.1814</v>
          </cell>
        </row>
        <row r="8817">
          <cell r="G8817" t="str">
            <v>Trắc nghiệm tâm lý Wais và Wics (thang Weschler)</v>
          </cell>
          <cell r="H8817" t="str">
            <v>03.0240.1814</v>
          </cell>
        </row>
        <row r="8818">
          <cell r="G8818" t="str">
            <v>Thang đánh giá hành vi trẻ em (CBCL)</v>
          </cell>
          <cell r="H8818" t="str">
            <v>06.0014.1814</v>
          </cell>
        </row>
        <row r="8819">
          <cell r="G8819" t="str">
            <v>Thang đánh giá mức độ tự kỷ (CARS)</v>
          </cell>
          <cell r="H8819" t="str">
            <v>06.0013.1814</v>
          </cell>
        </row>
        <row r="8820">
          <cell r="G8820" t="str">
            <v>Thang đánh giá sự phát triển ở trẻ em (DENVER II)</v>
          </cell>
          <cell r="H8820" t="str">
            <v>06.0011.1814</v>
          </cell>
        </row>
        <row r="8821">
          <cell r="G8821" t="str">
            <v>Thang đánh giá trạng thái tâm thần tối thiểu (MMSE)</v>
          </cell>
          <cell r="H8821" t="str">
            <v>06.0017.1814</v>
          </cell>
        </row>
        <row r="8822">
          <cell r="G8822" t="str">
            <v>Thang sàng lọc tự kỷ cho trẻ nhỏ 18-30 tháng (CHAT)</v>
          </cell>
          <cell r="H8822" t="str">
            <v>06.0012.1814</v>
          </cell>
        </row>
        <row r="8823">
          <cell r="G8823" t="str">
            <v>Trắc nghiệm WAIS</v>
          </cell>
          <cell r="H8823" t="str">
            <v>06.0019.1814</v>
          </cell>
        </row>
        <row r="8824">
          <cell r="G8824" t="str">
            <v>Trắc nghiệm WICS</v>
          </cell>
          <cell r="H8824" t="str">
            <v>06.0020.1814</v>
          </cell>
        </row>
        <row r="8825">
          <cell r="G8825" t="str">
            <v>Đo đa ký hô hấp</v>
          </cell>
          <cell r="H8825" t="str">
            <v>02.0020.1816</v>
          </cell>
        </row>
        <row r="8826">
          <cell r="G8826" t="str">
            <v>Thăm dò điện sinh lý tim</v>
          </cell>
          <cell r="H8826" t="str">
            <v>02.0123.1816</v>
          </cell>
        </row>
        <row r="8827">
          <cell r="G8827" t="str">
            <v>Thăm dò điện sinh lý trong buồng tim</v>
          </cell>
          <cell r="H8827" t="str">
            <v>18.0671.1816</v>
          </cell>
        </row>
        <row r="8828">
          <cell r="G8828" t="str">
            <v>Thăm dò điện sinh lý tim</v>
          </cell>
          <cell r="H8828" t="str">
            <v>21.0001.1816</v>
          </cell>
        </row>
        <row r="8829">
          <cell r="G8829" t="str">
            <v>Đo áp lực ổ bụng bằng máy niệu động học (Urodynamic)</v>
          </cell>
          <cell r="H8829" t="str">
            <v>21.0050.1821</v>
          </cell>
        </row>
        <row r="8830">
          <cell r="G8830" t="str">
            <v>Điều trị bằng kỹ thuật miễn dịch phóng xạ</v>
          </cell>
          <cell r="H8830" t="str">
            <v>03.1245.1823</v>
          </cell>
        </row>
        <row r="8831">
          <cell r="G8831" t="str">
            <v>Điều trị u lympho ác tính bằng kháng thể đơn dòng đánh dấu phóng xạ</v>
          </cell>
          <cell r="H8831" t="str">
            <v>12.0406.1823</v>
          </cell>
        </row>
        <row r="8832">
          <cell r="G8832" t="str">
            <v>Điều trị u lympho ác tính không Hodgkin bằng kháng thể đơn dòng gắn đồng vị phóng xạ ¹³¹I-Rituximab</v>
          </cell>
          <cell r="H8832" t="str">
            <v>12.0430.1823</v>
          </cell>
        </row>
        <row r="8833">
          <cell r="G8833" t="str">
            <v>Điều trị u lympho ác tính không Hodgkin bằng kháng thể đơn dòng gắn đồng vị phóng xạ ⁹⁰Y-Ibritumomab</v>
          </cell>
          <cell r="H8833" t="str">
            <v>12.0432.1823</v>
          </cell>
        </row>
        <row r="8834">
          <cell r="G8834" t="str">
            <v>Điều trị u lympho ác tính không Hodgkin bằng kháng thể đơn dòng gắn phóng xạ ¹³¹I-Nimotuzumab</v>
          </cell>
          <cell r="H8834" t="str">
            <v>12.0431.1823</v>
          </cell>
        </row>
        <row r="8835">
          <cell r="G8835" t="str">
            <v>Điều trị bằng kỹ thuật miễn dịch phóng xạ</v>
          </cell>
          <cell r="H8835" t="str">
            <v>19.0378.1823</v>
          </cell>
        </row>
        <row r="8836">
          <cell r="G8836" t="str">
            <v>Điều trị bằng nano - thụ thể peptid phóng xạ ¹⁷⁷Lu-DOTATATE-PLGA-PEG NPs</v>
          </cell>
          <cell r="H8836" t="str">
            <v>19.0390.1823</v>
          </cell>
        </row>
        <row r="8837">
          <cell r="G8837" t="str">
            <v>Điều trị bằng thụ thể Peptid phóng xạ ¹¹¹In-DOTATOC</v>
          </cell>
          <cell r="H8837" t="str">
            <v>19.0383.1823</v>
          </cell>
        </row>
        <row r="8838">
          <cell r="G8838" t="str">
            <v>Điều trị bằng thụ thể Peptid phóng xạ ¹¹¹In-DTPA-octreotide</v>
          </cell>
          <cell r="H8838" t="str">
            <v>19.0382.1823</v>
          </cell>
        </row>
        <row r="8839">
          <cell r="G8839" t="str">
            <v>Điều trị bằng thụ thể Peptid phóng xạ ¹⁷⁷Lu -DOTATATE</v>
          </cell>
          <cell r="H8839" t="str">
            <v>19.0387.1823</v>
          </cell>
        </row>
        <row r="8840">
          <cell r="G8840" t="str">
            <v>Điều trị bằng thụ thể Peptid phóng xạ ¹⁷⁷Lu-DOTATOC</v>
          </cell>
          <cell r="H8840" t="str">
            <v>19.0388.1823</v>
          </cell>
        </row>
        <row r="8841">
          <cell r="G8841" t="str">
            <v>Điều trị bằng thụ thể Peptid phóng xạ ⁹⁰Y-DOTA-Lanreotide</v>
          </cell>
          <cell r="H8841" t="str">
            <v>19.0385.1823</v>
          </cell>
        </row>
        <row r="8842">
          <cell r="G8842" t="str">
            <v>Điều trị bằng thụ thể Peptid phóng xạ ⁹⁰Y-DOTATATE</v>
          </cell>
          <cell r="H8842" t="str">
            <v>19.0386.1823</v>
          </cell>
        </row>
        <row r="8843">
          <cell r="G8843" t="str">
            <v>Điều trị bằng thụ thể Peptid phóng xạ ⁹⁰Y-DOTATOC</v>
          </cell>
          <cell r="H8843" t="str">
            <v>19.0384.1823</v>
          </cell>
        </row>
        <row r="8844">
          <cell r="G8844" t="str">
            <v>Điều trị bằng thụ thể Peptid phóng xạ alpha ²¹³Bi-DOTATOC</v>
          </cell>
          <cell r="H8844" t="str">
            <v>19.0389.1823</v>
          </cell>
        </row>
        <row r="8845">
          <cell r="G8845" t="str">
            <v>Điều trị u lympho ác tính không Hodgkin bằng kháng thể đơn dòng gắn đồng vị phóng xạ ⁹⁰Y-Ibritumomab</v>
          </cell>
          <cell r="H8845" t="str">
            <v>19.0399.1823</v>
          </cell>
        </row>
        <row r="8846">
          <cell r="G8846" t="str">
            <v>Điều trị ung thư bằng kháng thể đơn dòng gắn phóng xạ</v>
          </cell>
          <cell r="H8846" t="str">
            <v>19.0379.1823</v>
          </cell>
        </row>
        <row r="8847">
          <cell r="G8847" t="str">
            <v>Điều trị ung thư bằng kháng thể đơn dòng gắn phóng xạ với ¹³¹I-Nimotuzumab</v>
          </cell>
          <cell r="H8847" t="str">
            <v>19.0381.1823</v>
          </cell>
        </row>
        <row r="8848">
          <cell r="G8848" t="str">
            <v>Điều trị ung thư bằng kháng thể đơn dòng gắn phóng xạ với ¹³¹I-Rituximab</v>
          </cell>
          <cell r="H8848" t="str">
            <v>19.0380.1823</v>
          </cell>
        </row>
        <row r="8849">
          <cell r="G8849" t="str">
            <v>Điều trị ung thư bằng kháng thể đơn dòng gắn phóng xạ với ⁹⁰Y- Nimotuzumab</v>
          </cell>
          <cell r="H8849" t="str">
            <v>19.0401.1823</v>
          </cell>
        </row>
        <row r="8850">
          <cell r="G8850" t="str">
            <v>Điều trị ung thư bằng kháng thể đơn dòng gắn phóng xạ với ⁹⁰Y- Rituximab</v>
          </cell>
          <cell r="H8850" t="str">
            <v>19.0400.1823</v>
          </cell>
        </row>
        <row r="8851">
          <cell r="G8851" t="str">
            <v>Định lượng CA 125 bằng kỹ thuật miễn dịch phóng xạ</v>
          </cell>
          <cell r="H8851" t="str">
            <v>03.1186.1824</v>
          </cell>
        </row>
        <row r="8852">
          <cell r="G8852" t="str">
            <v>Định lượng CA 15 - 3 bằng kỹ thuật miễn dịch phóng xạ</v>
          </cell>
          <cell r="H8852" t="str">
            <v>03.1187.1824</v>
          </cell>
        </row>
        <row r="8853">
          <cell r="G8853" t="str">
            <v>Định lượng CA 19-9 bằng kỹ thuật miễn dịch phóng xạ</v>
          </cell>
          <cell r="H8853" t="str">
            <v>03.1184.1824</v>
          </cell>
        </row>
        <row r="8854">
          <cell r="G8854" t="str">
            <v>Định lượng CA 72 - 4 bằng kỹ thuật miễn dịch phóng xạ</v>
          </cell>
          <cell r="H8854" t="str">
            <v>03.1188.1824</v>
          </cell>
        </row>
        <row r="8855">
          <cell r="G8855" t="str">
            <v>Định lượng CA⁵⁰ bằng kỹ thuật miễn dịch phóng xạ</v>
          </cell>
          <cell r="H8855" t="str">
            <v>03.1185.1824</v>
          </cell>
        </row>
        <row r="8856">
          <cell r="G8856" t="str">
            <v>Định lượng PTH bằng kỹ thuật miễn dịch phóng xạ</v>
          </cell>
          <cell r="H8856" t="str">
            <v>03.1212.1824</v>
          </cell>
        </row>
        <row r="8857">
          <cell r="G8857" t="str">
            <v>Định lượng Tg bằng kỹ thuật miễn dịch phóng xạ</v>
          </cell>
          <cell r="H8857" t="str">
            <v>03.1192.1824</v>
          </cell>
        </row>
        <row r="8858">
          <cell r="G8858" t="str">
            <v>Định lượng CA 125 bằng kỹ thuật miễn dịch phóng xạ</v>
          </cell>
          <cell r="H8858" t="str">
            <v>19.0311.1824</v>
          </cell>
        </row>
        <row r="8859">
          <cell r="G8859" t="str">
            <v>Định lượng CA 15-3 bằng kỹ thuật miễn dịch phóng xạ</v>
          </cell>
          <cell r="H8859" t="str">
            <v>19.0312.1824</v>
          </cell>
        </row>
        <row r="8860">
          <cell r="G8860" t="str">
            <v>Định lượng CA 19-9 bằng kỹ thuật miễn dịch phóng xạ</v>
          </cell>
          <cell r="H8860" t="str">
            <v>19.0309.1824</v>
          </cell>
        </row>
        <row r="8861">
          <cell r="G8861" t="str">
            <v>Định lượng CA 50 bằng kỹ thuật miễn dịch phóng xạ</v>
          </cell>
          <cell r="H8861" t="str">
            <v>19.0310.1824</v>
          </cell>
        </row>
        <row r="8862">
          <cell r="G8862" t="str">
            <v>Định lượng CA 72 - 4 bằng kỹ thuật miễn dịch phóng xạ</v>
          </cell>
          <cell r="H8862" t="str">
            <v>19.0313.1824</v>
          </cell>
        </row>
        <row r="8863">
          <cell r="G8863" t="str">
            <v>Định lượng PTH bằng kỹ thuật miễn dịch phóng xạ</v>
          </cell>
          <cell r="H8863" t="str">
            <v>19.0337.1824</v>
          </cell>
        </row>
        <row r="8864">
          <cell r="G8864" t="str">
            <v>Định lượng Tg bằng kỹ thuật miễn dịch phóng xạ</v>
          </cell>
          <cell r="H8864" t="str">
            <v>19.0317.1824</v>
          </cell>
        </row>
        <row r="8865">
          <cell r="G8865" t="str">
            <v>Định lượng AFP bằng kỹ thuật miễn dịch phóng xạ</v>
          </cell>
          <cell r="H8865" t="str">
            <v>03.1210.1825</v>
          </cell>
        </row>
        <row r="8866">
          <cell r="G8866" t="str">
            <v>Định lượng CEA bằng kỹ thuật miễn dịch phóng xạ</v>
          </cell>
          <cell r="H8866" t="str">
            <v>03.1209.1825</v>
          </cell>
        </row>
        <row r="8867">
          <cell r="G8867" t="str">
            <v>Định lượng Cortisol bằng kỹ thuật miễn dịch phóng xạ</v>
          </cell>
          <cell r="H8867" t="str">
            <v>03.1214.1825</v>
          </cell>
        </row>
        <row r="8868">
          <cell r="G8868" t="str">
            <v>Định lượng Estradiol bằng kỹ thuật miễn dịch phóng xạ</v>
          </cell>
          <cell r="H8868" t="str">
            <v>03.1207.1825</v>
          </cell>
        </row>
        <row r="8869">
          <cell r="G8869" t="str">
            <v>Định lượng FSH bằng kỹ thuật miễn dịch phóng xạ</v>
          </cell>
          <cell r="H8869" t="str">
            <v>03.1196.1825</v>
          </cell>
        </row>
        <row r="8870">
          <cell r="G8870" t="str">
            <v>Định lượng HCG bằng kỹ thuật miễn dịch phóng xạ</v>
          </cell>
          <cell r="H8870" t="str">
            <v>03.1197.1825</v>
          </cell>
        </row>
        <row r="8871">
          <cell r="G8871" t="str">
            <v>Định lượng Insulin bằng kỹ thuật miễn dịch phóng xạ</v>
          </cell>
          <cell r="H8871" t="str">
            <v>03.1191.1825</v>
          </cell>
        </row>
        <row r="8872">
          <cell r="G8872" t="str">
            <v>Định lượng LH bằng kỹ thuật miễn dịch phóng xạ</v>
          </cell>
          <cell r="H8872" t="str">
            <v>03.1195.1825</v>
          </cell>
        </row>
        <row r="8873">
          <cell r="G8873" t="str">
            <v>Định lượng Progesterone bằng kỹ thuật miễn dịch phóng xạ</v>
          </cell>
          <cell r="H8873" t="str">
            <v>03.1206.1825</v>
          </cell>
        </row>
        <row r="8874">
          <cell r="G8874" t="str">
            <v>Định lượng Prolactin bằng kỹ thuật miễn dịch phóng xạ</v>
          </cell>
          <cell r="H8874" t="str">
            <v>03.1205.1825</v>
          </cell>
        </row>
        <row r="8875">
          <cell r="G8875" t="str">
            <v>Định lượng PSA bằng kỹ thuật miễn dịch phóng xạ</v>
          </cell>
          <cell r="H8875" t="str">
            <v>03.1211.1825</v>
          </cell>
        </row>
        <row r="8876">
          <cell r="G8876" t="str">
            <v>Định lượng Testosterone bằng kỹ thuật miễn dịch phóng xạ</v>
          </cell>
          <cell r="H8876" t="str">
            <v>03.1204.1825</v>
          </cell>
        </row>
        <row r="8877">
          <cell r="G8877" t="str">
            <v>Định lượng AFP bằng kỹ thuật miễn dịch phóng xạ</v>
          </cell>
          <cell r="H8877" t="str">
            <v>19.0335.1825</v>
          </cell>
        </row>
        <row r="8878">
          <cell r="G8878" t="str">
            <v>Định lượng CEA bằng kỹ thuật miễn dịch phóng xạ</v>
          </cell>
          <cell r="H8878" t="str">
            <v>19.0334.1825</v>
          </cell>
        </row>
        <row r="8879">
          <cell r="G8879" t="str">
            <v>Định lượng Cortisol bằng kỹ thuật miễn dịch phóng xạ</v>
          </cell>
          <cell r="H8879" t="str">
            <v>19.0339.1825</v>
          </cell>
        </row>
        <row r="8880">
          <cell r="G8880" t="str">
            <v>Định lượng Estradiol bằng kỹ thuật miễn dịch phóng xạ</v>
          </cell>
          <cell r="H8880" t="str">
            <v>19.0332.1825</v>
          </cell>
        </row>
        <row r="8881">
          <cell r="G8881" t="str">
            <v>Định lượng FSH bằng kỹ thuật miễn dịch phóng xạ</v>
          </cell>
          <cell r="H8881" t="str">
            <v>19.0321.1825</v>
          </cell>
        </row>
        <row r="8882">
          <cell r="G8882" t="str">
            <v>Định lượng HCG bằng kỹ thuật miễn dịch phóng xạ</v>
          </cell>
          <cell r="H8882" t="str">
            <v>19.0322.1825</v>
          </cell>
        </row>
        <row r="8883">
          <cell r="G8883" t="str">
            <v>Định lượng Insulin bằng kỹ thuật miễn dịch phóng xạ</v>
          </cell>
          <cell r="H8883" t="str">
            <v>19.0316.1825</v>
          </cell>
        </row>
        <row r="8884">
          <cell r="G8884" t="str">
            <v>Định lượng LH bằng kỹ thuật miễn dịch phóng xạ</v>
          </cell>
          <cell r="H8884" t="str">
            <v>19.0320.1825</v>
          </cell>
        </row>
        <row r="8885">
          <cell r="G8885" t="str">
            <v>Định lượng Progesterone bằng kỹ thuật miễn dịch phóng xạ</v>
          </cell>
          <cell r="H8885" t="str">
            <v>19.0331.1825</v>
          </cell>
        </row>
        <row r="8886">
          <cell r="G8886" t="str">
            <v>Định lượng Prolactin bằng kỹ thuật miễn dịch phóng xạ</v>
          </cell>
          <cell r="H8886" t="str">
            <v>19.0330.1825</v>
          </cell>
        </row>
        <row r="8887">
          <cell r="G8887" t="str">
            <v>Định lượng PSA bằng kỹ thuật miễn dịch phóng xạ</v>
          </cell>
          <cell r="H8887" t="str">
            <v>19.0336.1825</v>
          </cell>
        </row>
        <row r="8888">
          <cell r="G8888" t="str">
            <v>Định lượng Testosterone bằng kỹ thuật miễn dịch phóng xạ</v>
          </cell>
          <cell r="H8888" t="str">
            <v>19.0329.1825</v>
          </cell>
        </row>
        <row r="8889">
          <cell r="G8889" t="str">
            <v>Định lượng Calcitonin bằng kỹ thuật miễn dịch phóng xạ</v>
          </cell>
          <cell r="H8889" t="str">
            <v>03.1208.1826</v>
          </cell>
        </row>
        <row r="8890">
          <cell r="G8890" t="str">
            <v>Định lượng FT3 bằng kỹ thuật miễn dịch phóng xạ</v>
          </cell>
          <cell r="H8890" t="str">
            <v>03.1199.1826</v>
          </cell>
        </row>
        <row r="8891">
          <cell r="G8891" t="str">
            <v>Định lượng FT4 bằng kỹ thuật miễn dịch phóng xạ</v>
          </cell>
          <cell r="H8891" t="str">
            <v>03.1201.1826</v>
          </cell>
        </row>
        <row r="8892">
          <cell r="G8892" t="str">
            <v>Định lượng kháng thể kháng Insulin bằng kỹ thuật miễn dịch phóng xạ</v>
          </cell>
          <cell r="H8892" t="str">
            <v>03.1190.1826</v>
          </cell>
        </row>
        <row r="8893">
          <cell r="G8893" t="str">
            <v>Định lượng Micro Albumin niệu bằng kỹ thuật miễn dịch phóng xạ</v>
          </cell>
          <cell r="H8893" t="str">
            <v>03.1194.1826</v>
          </cell>
        </row>
        <row r="8894">
          <cell r="G8894" t="str">
            <v>Định lượng T3 bằng kỹ thuật miễn dịch phóng xạ</v>
          </cell>
          <cell r="H8894" t="str">
            <v>03.1198.1826</v>
          </cell>
        </row>
        <row r="8895">
          <cell r="G8895" t="str">
            <v>Định lượng T4 bằng kỹ thuật miễn dịch phóng xạ</v>
          </cell>
          <cell r="H8895" t="str">
            <v>03.1200.1826</v>
          </cell>
        </row>
        <row r="8896">
          <cell r="G8896" t="str">
            <v>Định lượng TSH bằng kỹ thuật miễn dịch phóng xạ</v>
          </cell>
          <cell r="H8896" t="str">
            <v>03.1202.1826</v>
          </cell>
        </row>
        <row r="8897">
          <cell r="G8897" t="str">
            <v>Định lượng Calcitonin bằng kỹ thuật miễn dịch phóng xạ</v>
          </cell>
          <cell r="H8897" t="str">
            <v>19.0333.1826</v>
          </cell>
        </row>
        <row r="8898">
          <cell r="G8898" t="str">
            <v>Định lượng FT3 bằng kỹ thuật miễn dịch phóng xạ</v>
          </cell>
          <cell r="H8898" t="str">
            <v>19.0324.1826</v>
          </cell>
        </row>
        <row r="8899">
          <cell r="G8899" t="str">
            <v>Định lượng FT4 bằng kỹ thuật miễn dịch phóng xạ</v>
          </cell>
          <cell r="H8899" t="str">
            <v>19.0326.1826</v>
          </cell>
        </row>
        <row r="8900">
          <cell r="G8900" t="str">
            <v>Định lượng kháng thể kháng Insulin bằng kỹ thuật miễn dịch phóng xạ</v>
          </cell>
          <cell r="H8900" t="str">
            <v>19.0315.1826</v>
          </cell>
        </row>
        <row r="8901">
          <cell r="G8901" t="str">
            <v>Định lượng Micro Albumin niệu bằng kỹ thuật miễn dịch phóng xạ</v>
          </cell>
          <cell r="H8901" t="str">
            <v>19.0319.1826</v>
          </cell>
        </row>
        <row r="8902">
          <cell r="G8902" t="str">
            <v>Định lượng T3 bằng kỹ thuật miễn dịch phóng xạ</v>
          </cell>
          <cell r="H8902" t="str">
            <v>19.0323.1826</v>
          </cell>
        </row>
        <row r="8903">
          <cell r="G8903" t="str">
            <v>Định lượng T4 bằng kỹ thuật miễn dịch phóng xạ</v>
          </cell>
          <cell r="H8903" t="str">
            <v>19.0325.1826</v>
          </cell>
        </row>
        <row r="8904">
          <cell r="G8904" t="str">
            <v>Định lượng TSH bằng kỹ thuật miễn dịch phóng xạ</v>
          </cell>
          <cell r="H8904" t="str">
            <v>19.0327.1826</v>
          </cell>
        </row>
        <row r="8905">
          <cell r="G8905" t="str">
            <v>Định lượng ACTH bằng kỹ thuật miễn dịch phóng xạ</v>
          </cell>
          <cell r="H8905" t="str">
            <v>03.1213.1827</v>
          </cell>
        </row>
        <row r="8906">
          <cell r="G8906" t="str">
            <v>Định lượng GH bằng kỹ thuật miễn dịch phóng xạ</v>
          </cell>
          <cell r="H8906" t="str">
            <v>03.1189.1827</v>
          </cell>
        </row>
        <row r="8907">
          <cell r="G8907" t="str">
            <v>Định lượng kháng thể kháng Tg (AntiTg) bằng kỹ thuật miễn dịch phóng xạ</v>
          </cell>
          <cell r="H8907" t="str">
            <v>03.1193.1827</v>
          </cell>
        </row>
        <row r="8908">
          <cell r="G8908" t="str">
            <v>Định lượng TRAb bằng kỹ thuật miễn dịch phóng xạ</v>
          </cell>
          <cell r="H8908" t="str">
            <v>03.1203.1827</v>
          </cell>
        </row>
        <row r="8909">
          <cell r="G8909" t="str">
            <v>Định lượng ACTH bằng kỹ thuật miễn dịch phóng xạ</v>
          </cell>
          <cell r="H8909" t="str">
            <v>19.0338.1827</v>
          </cell>
        </row>
        <row r="8910">
          <cell r="G8910" t="str">
            <v>Định lượng GH bằng kỹ thuật miễn dịch phóng xạ</v>
          </cell>
          <cell r="H8910" t="str">
            <v>19.0314.1827</v>
          </cell>
        </row>
        <row r="8911">
          <cell r="G8911" t="str">
            <v>Định lượng kháng thể kháng Tg (AntiTg) bằng kỹ thuật miễn dịch phóng xạ</v>
          </cell>
          <cell r="H8911" t="str">
            <v>19.0318.1827</v>
          </cell>
        </row>
        <row r="8912">
          <cell r="G8912" t="str">
            <v>Định lượng TRAb bằng kỹ thuật miễn dịch phóng xạ</v>
          </cell>
          <cell r="H8912" t="str">
            <v>19.0328.1827</v>
          </cell>
        </row>
        <row r="8913">
          <cell r="G8913" t="str">
            <v>Độ tập trung I¹³¹ tuyến giáp</v>
          </cell>
          <cell r="H8913" t="str">
            <v>03.1153.1828</v>
          </cell>
        </row>
        <row r="8914">
          <cell r="G8914" t="str">
            <v>Độ tập trung ¹³¹I tuyến giáp</v>
          </cell>
          <cell r="H8914" t="str">
            <v>19.0114.1828</v>
          </cell>
        </row>
        <row r="8915">
          <cell r="G8915" t="str">
            <v>SPECT/CT</v>
          </cell>
          <cell r="H8915" t="str">
            <v>03.1117.1829</v>
          </cell>
        </row>
        <row r="8916">
          <cell r="G8916" t="str">
            <v>SPECT/CT</v>
          </cell>
          <cell r="H8916" t="str">
            <v>19.0062.1829</v>
          </cell>
        </row>
        <row r="8917">
          <cell r="G8917" t="str">
            <v>SPECT/CT bạch cầu đánh dấu ¹¹¹In</v>
          </cell>
          <cell r="H8917" t="str">
            <v>19.0101.1829</v>
          </cell>
        </row>
        <row r="8918">
          <cell r="G8918" t="str">
            <v>SPECT/CT bạch cầu đánh dấu ⁶⁷Ga</v>
          </cell>
          <cell r="H8918" t="str">
            <v>19.0102.1829</v>
          </cell>
        </row>
        <row r="8919">
          <cell r="G8919" t="str">
            <v>SPECT/CT bạch cầu đánh dấu ⁹⁹ᵐTc -HMPAO</v>
          </cell>
          <cell r="H8919" t="str">
            <v>19.0100.1829</v>
          </cell>
        </row>
        <row r="8920">
          <cell r="G8920" t="str">
            <v>SPECT/CT chẩn đoán khối u</v>
          </cell>
          <cell r="H8920" t="str">
            <v>19.0084.1829</v>
          </cell>
        </row>
        <row r="8921">
          <cell r="G8921" t="str">
            <v>SPECT/CT chẩn đoán khối u bằng kỹ thuật miễn dịch phóng xạ</v>
          </cell>
          <cell r="H8921" t="str">
            <v>19.0406.1829</v>
          </cell>
        </row>
        <row r="8922">
          <cell r="G8922" t="str">
            <v>SPECT/CT chẩn đoán khối u với ¹¹¹In - Pentetreotide</v>
          </cell>
          <cell r="H8922" t="str">
            <v>19.0088.1829</v>
          </cell>
        </row>
        <row r="8923">
          <cell r="G8923" t="str">
            <v>SPECT/CT chẩn đoán khối u với ²⁰¹Tl</v>
          </cell>
          <cell r="H8923" t="str">
            <v>19.0087.1829</v>
          </cell>
        </row>
        <row r="8924">
          <cell r="G8924" t="str">
            <v>SPECT/CT chẩn đoán u nguyên bào thần kinh với ¹²³I-MIBG</v>
          </cell>
          <cell r="H8924" t="str">
            <v>19.0092.1829</v>
          </cell>
        </row>
        <row r="8925">
          <cell r="G8925" t="str">
            <v>SPECT/CT chẩn đoán u nguyên bào thần kinh với ¹³¹I-MIBG</v>
          </cell>
          <cell r="H8925" t="str">
            <v>19.0091.1829</v>
          </cell>
        </row>
        <row r="8926">
          <cell r="G8926" t="str">
            <v>SPECT/CT chẩn đoán u phổi</v>
          </cell>
          <cell r="H8926" t="str">
            <v>19.0089.1829</v>
          </cell>
        </row>
        <row r="8927">
          <cell r="G8927" t="str">
            <v>SPECT/CT chẩn đoán u vú</v>
          </cell>
          <cell r="H8927" t="str">
            <v>19.0090.1829</v>
          </cell>
        </row>
        <row r="8928">
          <cell r="G8928" t="str">
            <v>SPECT/CT chức năng tim pha sớm</v>
          </cell>
          <cell r="H8928" t="str">
            <v>19.0074.1829</v>
          </cell>
        </row>
        <row r="8929">
          <cell r="G8929" t="str">
            <v>SPECT/CT đánh giá chức năng tim bằng hồng cầu đánh dấu ⁹⁹ᵐTc</v>
          </cell>
          <cell r="H8929" t="str">
            <v>19.0075.1829</v>
          </cell>
        </row>
        <row r="8930">
          <cell r="G8930" t="str">
            <v>SPECT/CT gan</v>
          </cell>
          <cell r="H8930" t="str">
            <v>19.0077.1829</v>
          </cell>
        </row>
        <row r="8931">
          <cell r="G8931" t="str">
            <v>SPECT/CT hạch lympho</v>
          </cell>
          <cell r="H8931" t="str">
            <v>19.0099.1829</v>
          </cell>
        </row>
        <row r="8932">
          <cell r="G8932" t="str">
            <v>SPECT/CT mô phỏng xạ trị 3D</v>
          </cell>
          <cell r="H8932" t="str">
            <v>19.0103.1829</v>
          </cell>
        </row>
        <row r="8933">
          <cell r="G8933" t="str">
            <v>SPECT/CT mô phỏng xạ trị điều biến liều (IMRT)</v>
          </cell>
          <cell r="H8933" t="str">
            <v>19.0104.1829</v>
          </cell>
        </row>
        <row r="8934">
          <cell r="G8934" t="str">
            <v>SPECT/CT não với ⁹⁹ᵐTc - DTPA</v>
          </cell>
          <cell r="H8934" t="str">
            <v>19.0065.1829</v>
          </cell>
        </row>
        <row r="8935">
          <cell r="G8935" t="str">
            <v>SPECT/CT não với ⁹⁹ᵐTc - ECD</v>
          </cell>
          <cell r="H8935" t="str">
            <v>19.0064.1829</v>
          </cell>
        </row>
        <row r="8936">
          <cell r="G8936" t="str">
            <v>SPECT/CT não với ⁹⁹ᵐTc - HMPAO</v>
          </cell>
          <cell r="H8936" t="str">
            <v>19.0066.1829</v>
          </cell>
        </row>
        <row r="8937">
          <cell r="G8937" t="str">
            <v>SPECT/CT não với ⁹⁹ᵐTc Pertechnetate</v>
          </cell>
          <cell r="H8937" t="str">
            <v>19.0063.1829</v>
          </cell>
        </row>
        <row r="8938">
          <cell r="G8938" t="str">
            <v>SPECT/CT nhồi máu cơ tim với ¹¹¹In - kháng thể kháng cơ tim</v>
          </cell>
          <cell r="H8938" t="str">
            <v>19.0076.1829</v>
          </cell>
        </row>
        <row r="8939">
          <cell r="G8939" t="str">
            <v>SPECT/CT phóng xạ miễn dịch</v>
          </cell>
          <cell r="H8939" t="str">
            <v>19.0093.1829</v>
          </cell>
        </row>
        <row r="8940">
          <cell r="G8940" t="str">
            <v>SPECT/CT T chẩn đoán khối u với ⁶⁷Ga</v>
          </cell>
          <cell r="H8940" t="str">
            <v>19.0086.1829</v>
          </cell>
        </row>
        <row r="8941">
          <cell r="G8941" t="str">
            <v>SPECT/CT T chẩn đoán khối u với ⁹⁹ᵐTc - MIBI</v>
          </cell>
          <cell r="H8941" t="str">
            <v>19.0085.1829</v>
          </cell>
        </row>
        <row r="8942">
          <cell r="G8942" t="str">
            <v>SPECT/CT thận</v>
          </cell>
          <cell r="H8942" t="str">
            <v>19.0078.1829</v>
          </cell>
        </row>
        <row r="8943">
          <cell r="G8943" t="str">
            <v>SPECT/CT thụ thể Peptid phóng xạ</v>
          </cell>
          <cell r="H8943" t="str">
            <v>19.0094.1829</v>
          </cell>
        </row>
        <row r="8944">
          <cell r="G8944" t="str">
            <v>SPECT/CT thụ thể Peptid phóng xạ với ¹¹¹In-DOTATOC</v>
          </cell>
          <cell r="H8944" t="str">
            <v>19.0096.1829</v>
          </cell>
        </row>
        <row r="8945">
          <cell r="G8945" t="str">
            <v>SPECT/CT thụ thể Peptid phóng xạ với ¹¹¹In-DTPA-octreotide</v>
          </cell>
          <cell r="H8945" t="str">
            <v>19.0097.1829</v>
          </cell>
        </row>
        <row r="8946">
          <cell r="G8946" t="str">
            <v>SPECT/CT thụ thể Peptid phóng xạ với ¹⁷⁷Lu-DOTATATE</v>
          </cell>
          <cell r="H8946" t="str">
            <v>19.0098.1829</v>
          </cell>
        </row>
        <row r="8947">
          <cell r="G8947" t="str">
            <v>SPECT/CT thụ thể Peptid phóng xạ với ¹⁷⁷Lu-DOTATOC</v>
          </cell>
          <cell r="H8947" t="str">
            <v>19.0095.1829</v>
          </cell>
        </row>
        <row r="8948">
          <cell r="G8948" t="str">
            <v>SPECT/CT tưới máu cơ tim gắng sức với ²⁰¹Tl</v>
          </cell>
          <cell r="H8948" t="str">
            <v>19.0072.1829</v>
          </cell>
        </row>
        <row r="8949">
          <cell r="G8949" t="str">
            <v>SPECT/CT tưới máu cơ tim gắng sức với ⁹⁹ᵐTc - MIBI</v>
          </cell>
          <cell r="H8949" t="str">
            <v>19.0068.1829</v>
          </cell>
        </row>
        <row r="8950">
          <cell r="G8950" t="str">
            <v>SPECT/CT tưới máu cơ tim gắng sức với Tetrofosmin</v>
          </cell>
          <cell r="H8950" t="str">
            <v>19.0069.1829</v>
          </cell>
        </row>
        <row r="8951">
          <cell r="G8951" t="str">
            <v>SPECT/CT tưới máu cơ tim không gắng sức với ²⁰¹Tl</v>
          </cell>
          <cell r="H8951" t="str">
            <v>19.0073.1829</v>
          </cell>
        </row>
        <row r="8952">
          <cell r="G8952" t="str">
            <v>SPECT/CT tưới máu cơ tim không gắng sức với ⁹⁹ᵐTc - MIBI</v>
          </cell>
          <cell r="H8952" t="str">
            <v>19.0070.1829</v>
          </cell>
        </row>
        <row r="8953">
          <cell r="G8953" t="str">
            <v>SPECT/CT tưới máu cơ tim không gắng sức với Tetrofosmin</v>
          </cell>
          <cell r="H8953" t="str">
            <v>19.0071.1829</v>
          </cell>
        </row>
        <row r="8954">
          <cell r="G8954" t="str">
            <v>SPECT/CT tuyến cận giáp với đồng vị phóng xạ kép</v>
          </cell>
          <cell r="H8954" t="str">
            <v>19.0067.1829</v>
          </cell>
        </row>
        <row r="8955">
          <cell r="G8955" t="str">
            <v>SPECT/CT tuyến thượng thận với ¹²³I - MIBG</v>
          </cell>
          <cell r="H8955" t="str">
            <v>19.0081.1829</v>
          </cell>
        </row>
        <row r="8956">
          <cell r="G8956" t="str">
            <v>SPECT/CT tuyến thượng thận với ¹³¹I - Cholesterol</v>
          </cell>
          <cell r="H8956" t="str">
            <v>19.0082.1829</v>
          </cell>
        </row>
        <row r="8957">
          <cell r="G8957" t="str">
            <v>SPECT/CT tuyến thượng thận với ¹³¹I - MIBG</v>
          </cell>
          <cell r="H8957" t="str">
            <v>19.0080.1829</v>
          </cell>
        </row>
        <row r="8958">
          <cell r="G8958" t="str">
            <v>SPECT/CT tuyến tiền liệt</v>
          </cell>
          <cell r="H8958" t="str">
            <v>19.0079.1829</v>
          </cell>
        </row>
        <row r="8959">
          <cell r="G8959" t="str">
            <v>SPECT/CT xương, khớp</v>
          </cell>
          <cell r="H8959" t="str">
            <v>19.0083.1829</v>
          </cell>
        </row>
        <row r="8960">
          <cell r="G8960" t="str">
            <v>SPECT não với ⁹⁹ᵐTc - DTPA</v>
          </cell>
          <cell r="H8960" t="str">
            <v>03.1092.1830</v>
          </cell>
        </row>
        <row r="8961">
          <cell r="G8961" t="str">
            <v>SPECT não với ⁹⁹ᵐTc - ECD</v>
          </cell>
          <cell r="H8961" t="str">
            <v>03.1091.1830</v>
          </cell>
        </row>
        <row r="8962">
          <cell r="G8962" t="str">
            <v>SPECT não với ⁹⁹ᵐTc - HMPAO</v>
          </cell>
          <cell r="H8962" t="str">
            <v>03.1093.1830</v>
          </cell>
        </row>
        <row r="8963">
          <cell r="G8963" t="str">
            <v>SPECT não với ⁹⁹ᵐTc Pertechnetate</v>
          </cell>
          <cell r="H8963" t="str">
            <v>03.1090.1830</v>
          </cell>
        </row>
        <row r="8964">
          <cell r="G8964" t="str">
            <v>SPECT đánh giá luồng thông mạch máu (shunt) gan phổi</v>
          </cell>
          <cell r="H8964" t="str">
            <v>19.0417.1830</v>
          </cell>
        </row>
        <row r="8965">
          <cell r="G8965" t="str">
            <v>SPECT gan</v>
          </cell>
          <cell r="H8965" t="str">
            <v>19.0034.1830</v>
          </cell>
        </row>
        <row r="8966">
          <cell r="G8966" t="str">
            <v>SPECT gan bằng bức xạ hãm ở người bệnh ung thư gan, ung thư đường mật trong gan, ung thư di căn gan sau điều trị bằng hạt vi cầu phóng xạ ⁹⁰Y</v>
          </cell>
          <cell r="H8966" t="str">
            <v>19.0414.1830</v>
          </cell>
        </row>
        <row r="8967">
          <cell r="G8967" t="str">
            <v>SPECT hạch Lympho</v>
          </cell>
          <cell r="H8967" t="str">
            <v>19.0058.1830</v>
          </cell>
        </row>
        <row r="8968">
          <cell r="G8968" t="str">
            <v>SPECT não với ¹¹¹In - octreotide</v>
          </cell>
          <cell r="H8968" t="str">
            <v>19.0005.1830</v>
          </cell>
        </row>
        <row r="8969">
          <cell r="G8969" t="str">
            <v>SPECT não với ⁹⁹ᵐTc - DTPA</v>
          </cell>
          <cell r="H8969" t="str">
            <v>19.0003.1830</v>
          </cell>
        </row>
        <row r="8970">
          <cell r="G8970" t="str">
            <v>SPECT não với ⁹⁹ᵐTc - ECD</v>
          </cell>
          <cell r="H8970" t="str">
            <v>19.0002.1830</v>
          </cell>
        </row>
        <row r="8971">
          <cell r="G8971" t="str">
            <v>SPECT não với ⁹⁹ᵐTc - HMPAO</v>
          </cell>
          <cell r="H8971" t="str">
            <v>19.0004.1830</v>
          </cell>
        </row>
        <row r="8972">
          <cell r="G8972" t="str">
            <v>SPECT não với ⁹⁹ᵐTc Pertechnetate</v>
          </cell>
          <cell r="H8972" t="str">
            <v>19.0001.1830</v>
          </cell>
        </row>
        <row r="8973">
          <cell r="G8973" t="str">
            <v>SPECT thận</v>
          </cell>
          <cell r="H8973" t="str">
            <v>19.0035.1830</v>
          </cell>
        </row>
        <row r="8974">
          <cell r="G8974" t="str">
            <v>SPECT phóng xạ miễn dịch</v>
          </cell>
          <cell r="H8974" t="str">
            <v>03.1110.1831</v>
          </cell>
        </row>
        <row r="8975">
          <cell r="G8975" t="str">
            <v>SPECT chẩn đoán khối u bằng kỹ thuật miễn dịch phóng xạ</v>
          </cell>
          <cell r="H8975" t="str">
            <v>19.0405.1831</v>
          </cell>
        </row>
        <row r="8976">
          <cell r="G8976" t="str">
            <v>SPECT phóng xạ miễn dịch</v>
          </cell>
          <cell r="H8976" t="str">
            <v>19.0052.1831</v>
          </cell>
        </row>
        <row r="8977">
          <cell r="G8977" t="str">
            <v>SPECT tưới máu cơ tim gắng sức với ²⁰¹Tl</v>
          </cell>
          <cell r="H8977" t="str">
            <v>03.1096.1832</v>
          </cell>
        </row>
        <row r="8978">
          <cell r="G8978" t="str">
            <v>SPECT tưới máu cơ tim gắng sức với ⁹⁹ᵐTc - MiBi</v>
          </cell>
          <cell r="H8978" t="str">
            <v>03.1094.1832</v>
          </cell>
        </row>
        <row r="8979">
          <cell r="G8979" t="str">
            <v>SPECT tưới máu cơ tim không gắng sức với ²⁰¹Tl</v>
          </cell>
          <cell r="H8979" t="str">
            <v>03.1097.1832</v>
          </cell>
        </row>
        <row r="8980">
          <cell r="G8980" t="str">
            <v>SPECT tưới máu cơ tim không gắng sức với ⁹⁹ᵐTc - MiBi</v>
          </cell>
          <cell r="H8980" t="str">
            <v>03.1095.1832</v>
          </cell>
        </row>
        <row r="8981">
          <cell r="G8981" t="str">
            <v>SPECT bạch cầu đánh dấu ⁹⁹ᵐTc - HMPAO</v>
          </cell>
          <cell r="H8981" t="str">
            <v>19.0059.1832</v>
          </cell>
        </row>
        <row r="8982">
          <cell r="G8982" t="str">
            <v>SPECT chẩn đoán khối u</v>
          </cell>
          <cell r="H8982" t="str">
            <v>19.0043.1832</v>
          </cell>
        </row>
        <row r="8983">
          <cell r="G8983" t="str">
            <v>SPECT chẩn đoán khối u với ¹¹¹In - Pentetreotide</v>
          </cell>
          <cell r="H8983" t="str">
            <v>19.0047.1832</v>
          </cell>
        </row>
        <row r="8984">
          <cell r="G8984" t="str">
            <v>SPECT chẩn đoán khối u với ²⁰¹Tl</v>
          </cell>
          <cell r="H8984" t="str">
            <v>19.0046.1832</v>
          </cell>
        </row>
        <row r="8985">
          <cell r="G8985" t="str">
            <v>SPECT chẩn đoán khối u với ⁶⁷Ga</v>
          </cell>
          <cell r="H8985" t="str">
            <v>19.0045.1832</v>
          </cell>
        </row>
        <row r="8986">
          <cell r="G8986" t="str">
            <v>SPECT chẩn đoán khối u với ⁹⁹ᵐTc - MIBI</v>
          </cell>
          <cell r="H8986" t="str">
            <v>19.0044.1832</v>
          </cell>
        </row>
        <row r="8987">
          <cell r="G8987" t="str">
            <v>SPECT chẩn đoán u nguyên bào thần kinh với ¹²³I - MIBG</v>
          </cell>
          <cell r="H8987" t="str">
            <v>19.0051.1832</v>
          </cell>
        </row>
        <row r="8988">
          <cell r="G8988" t="str">
            <v>SPECT chẩn đoán u nguyên bào thần kinh với ¹³¹I - MIBG</v>
          </cell>
          <cell r="H8988" t="str">
            <v>19.0050.1832</v>
          </cell>
        </row>
        <row r="8989">
          <cell r="G8989" t="str">
            <v>SPECT chẩn đoán u phổi</v>
          </cell>
          <cell r="H8989" t="str">
            <v>19.0048.1832</v>
          </cell>
        </row>
        <row r="8990">
          <cell r="G8990" t="str">
            <v>SPECT chẩn đoán u vú</v>
          </cell>
          <cell r="H8990" t="str">
            <v>19.0049.1832</v>
          </cell>
        </row>
        <row r="8991">
          <cell r="G8991" t="str">
            <v>SPECT chức năng tim pha sớm</v>
          </cell>
          <cell r="H8991" t="str">
            <v>19.0025.1832</v>
          </cell>
        </row>
        <row r="8992">
          <cell r="G8992" t="str">
            <v>SPECT chức năng tim pha sớm với ⁹⁹ᵐTc - Pertechnetate</v>
          </cell>
          <cell r="H8992" t="str">
            <v>19.0026.1832</v>
          </cell>
        </row>
        <row r="8993">
          <cell r="G8993" t="str">
            <v>SPECT chức năng tim pha sớm với ⁹⁹ᵐTc - Sestamibi</v>
          </cell>
          <cell r="H8993" t="str">
            <v>19.0027.1832</v>
          </cell>
        </row>
        <row r="8994">
          <cell r="G8994" t="str">
            <v>SPECT chức năng tim pha sớm với ⁹⁹ᵐTc - Tetrofosmin</v>
          </cell>
          <cell r="H8994" t="str">
            <v>19.0028.1832</v>
          </cell>
        </row>
        <row r="8995">
          <cell r="G8995" t="str">
            <v>SPECT đánh giá chức năng tim bằng hồng cầu đánh dấu ⁹⁹ᵐTc</v>
          </cell>
          <cell r="H8995" t="str">
            <v>19.0029.1832</v>
          </cell>
        </row>
        <row r="8996">
          <cell r="G8996" t="str">
            <v>SPECT đánh giá chức năng tim bằng hồng cầu đánh dấu ⁹⁹ᵐTc; pha gắng sức</v>
          </cell>
          <cell r="H8996" t="str">
            <v>19.0031.1832</v>
          </cell>
        </row>
        <row r="8997">
          <cell r="G8997" t="str">
            <v>SPECT đánh giá chức năng tim bằng hồng cầu đánh dấu ⁹⁹ᵐTc; pha nghỉ</v>
          </cell>
          <cell r="H8997" t="str">
            <v>19.0030.1832</v>
          </cell>
        </row>
        <row r="8998">
          <cell r="G8998" t="str">
            <v>SPECT nhồi máu cơ tim với ¹¹¹In - kháng thể kháng cơ tim</v>
          </cell>
          <cell r="H8998" t="str">
            <v>19.0032.1832</v>
          </cell>
        </row>
        <row r="8999">
          <cell r="G8999" t="str">
            <v>SPECT nhồi máu cơ tim với ⁹⁹ᵐTc - Stannous pyrophosphate (PYP)</v>
          </cell>
          <cell r="H8999" t="str">
            <v>19.0033.1832</v>
          </cell>
        </row>
        <row r="9000">
          <cell r="G9000" t="str">
            <v>SPECT tưới máu cơ tim gắng sức với ²⁰¹Tl</v>
          </cell>
          <cell r="H9000" t="str">
            <v>19.0008.1832</v>
          </cell>
        </row>
        <row r="9001">
          <cell r="G9001" t="str">
            <v>SPECT tưới máu cơ tim gắng sức với ⁹⁹ᵐTc - Furifosmin</v>
          </cell>
          <cell r="H9001" t="str">
            <v>19.0013.1832</v>
          </cell>
        </row>
        <row r="9002">
          <cell r="G9002" t="str">
            <v>SPECT tưới máu cơ tim gắng sức với ⁹⁹ᵐTc - MIBI</v>
          </cell>
          <cell r="H9002" t="str">
            <v>19.0007.1832</v>
          </cell>
        </row>
        <row r="9003">
          <cell r="G9003" t="str">
            <v>SPECT tưới máu cơ tim gắng sức với ⁹⁹ᵐTc - Sestamibi</v>
          </cell>
          <cell r="H9003" t="str">
            <v>19.0010.1832</v>
          </cell>
        </row>
        <row r="9004">
          <cell r="G9004" t="str">
            <v>SPECT tưới máu cơ tim gắng sức với ⁹⁹ᵐTc - Teboroxime (Cardiotec)</v>
          </cell>
          <cell r="H9004" t="str">
            <v>19.0011.1832</v>
          </cell>
        </row>
        <row r="9005">
          <cell r="G9005" t="str">
            <v>SPECT tưới máu cơ tim gắng sức với ⁹⁹ᵐTc -Tetrofosmin</v>
          </cell>
          <cell r="H9005" t="str">
            <v>19.0009.1832</v>
          </cell>
        </row>
        <row r="9006">
          <cell r="G9006" t="str">
            <v>SPECT tưới máu cơ tim gắng sức với ⁹⁹ᵐTcN-NOEt</v>
          </cell>
          <cell r="H9006" t="str">
            <v>19.0012.1832</v>
          </cell>
        </row>
        <row r="9007">
          <cell r="G9007" t="str">
            <v>SPECT tưới máu cơ tim gắng sức với ¹²³I-BMIPP</v>
          </cell>
          <cell r="H9007" t="str">
            <v>19.0015.1832</v>
          </cell>
        </row>
        <row r="9008">
          <cell r="G9008" t="str">
            <v>SPECT tưới máu cơ tim gắng sức với ¹²³I-IPPA</v>
          </cell>
          <cell r="H9008" t="str">
            <v>19.0014.1832</v>
          </cell>
        </row>
        <row r="9009">
          <cell r="G9009" t="str">
            <v>SPECT tưới máu cơ tim không gắng sức với ²⁰¹Tl</v>
          </cell>
          <cell r="H9009" t="str">
            <v>19.0024.1832</v>
          </cell>
        </row>
        <row r="9010">
          <cell r="G9010" t="str">
            <v>SPECT tưới máu cơ tim không gắng sức với ⁹⁹ᵐTc - Furifosmin</v>
          </cell>
          <cell r="H9010" t="str">
            <v>19.0021.1832</v>
          </cell>
        </row>
        <row r="9011">
          <cell r="G9011" t="str">
            <v>SPECT tưới máu cơ tim không gắng sức với ⁹⁹ᵐTc - MIBI</v>
          </cell>
          <cell r="H9011" t="str">
            <v>19.0016.1832</v>
          </cell>
        </row>
        <row r="9012">
          <cell r="G9012" t="str">
            <v>SPECT tưới máu cơ tim không gắng sức với ⁹⁹ᵐTc - Sestamibi</v>
          </cell>
          <cell r="H9012" t="str">
            <v>19.0018.1832</v>
          </cell>
        </row>
        <row r="9013">
          <cell r="G9013" t="str">
            <v>SPECT tưới máu cơ tim không gắng sức với ⁹⁹ᵐTc - Teboroxime (Cardiotec)</v>
          </cell>
          <cell r="H9013" t="str">
            <v>19.0019.1832</v>
          </cell>
        </row>
        <row r="9014">
          <cell r="G9014" t="str">
            <v>SPECT tưới máu cơ tim không gắng sức với ⁹⁹ᵐTc -Tetrofosmin</v>
          </cell>
          <cell r="H9014" t="str">
            <v>19.0017.1832</v>
          </cell>
        </row>
        <row r="9015">
          <cell r="G9015" t="str">
            <v>SPECT tưới máu cơ tim không gắng sức với ⁹⁹ᵐTcN-NOEt</v>
          </cell>
          <cell r="H9015" t="str">
            <v>19.0020.1832</v>
          </cell>
        </row>
        <row r="9016">
          <cell r="G9016" t="str">
            <v>SPECT tưới máu cơ tim không gắng sức với ¹²³I-BMIPP</v>
          </cell>
          <cell r="H9016" t="str">
            <v>19.0023.1832</v>
          </cell>
        </row>
        <row r="9017">
          <cell r="G9017" t="str">
            <v>SPECT tưới máu cơ tim không gắng sức với ¹²³I-IPPA</v>
          </cell>
          <cell r="H9017" t="str">
            <v>19.0022.1832</v>
          </cell>
        </row>
        <row r="9018">
          <cell r="G9018" t="str">
            <v>SPECT tuyến thượng thận với ¹²³I-MIBG</v>
          </cell>
          <cell r="H9018" t="str">
            <v>19.0037.1832</v>
          </cell>
        </row>
        <row r="9019">
          <cell r="G9019" t="str">
            <v>SPECT tuyến thượng thận với ¹³¹I- Cholesterol</v>
          </cell>
          <cell r="H9019" t="str">
            <v>19.0038.1832</v>
          </cell>
        </row>
        <row r="9020">
          <cell r="G9020" t="str">
            <v>SPECT tuyến thượng thận với ¹³¹I-MIBG</v>
          </cell>
          <cell r="H9020" t="str">
            <v>19.0036.1832</v>
          </cell>
        </row>
        <row r="9021">
          <cell r="G9021" t="str">
            <v>SPECT xương, khớp</v>
          </cell>
          <cell r="H9021" t="str">
            <v>19.0042.1832</v>
          </cell>
        </row>
        <row r="9022">
          <cell r="G9022" t="str">
            <v>SPECT tuyến cận giáp với đồng vị phóng xạ kép</v>
          </cell>
          <cell r="H9022" t="str">
            <v>03.1111.1833</v>
          </cell>
        </row>
        <row r="9023">
          <cell r="G9023" t="str">
            <v>SPECT tuyến cận giáp với đồng vị phóng xạ kép</v>
          </cell>
          <cell r="H9023" t="str">
            <v>19.0006.1833</v>
          </cell>
        </row>
        <row r="9024">
          <cell r="G9024" t="str">
            <v>Thận đồ đồng vị với ¹³¹I-Hippuran</v>
          </cell>
          <cell r="H9024" t="str">
            <v>03.1143.1834</v>
          </cell>
        </row>
        <row r="9025">
          <cell r="G9025" t="str">
            <v>Thận đồ đồng vị với ¹³¹I-Hippuran</v>
          </cell>
          <cell r="H9025" t="str">
            <v>19.0160.1834</v>
          </cell>
        </row>
        <row r="9026">
          <cell r="G9026" t="str">
            <v>Xạ hình bạch mạch với ⁹⁹ᵐTc -HMPAO hoặc ⁹⁹ᵐTc -Sulfur Colloid</v>
          </cell>
          <cell r="H9026" t="str">
            <v>03.1173.1835</v>
          </cell>
        </row>
        <row r="9027">
          <cell r="G9027" t="str">
            <v>Xạ hình bạch mạch với ⁹⁹ᵐTc -HMPAO hoặc ⁹⁹ᵐTc-Sulfur Colloid</v>
          </cell>
          <cell r="H9027" t="str">
            <v>19.0187.1835</v>
          </cell>
        </row>
        <row r="9028">
          <cell r="G9028" t="str">
            <v>Xạ hình chẩn đoán chức năng co bóp dạ dày với ⁹⁹ᵐTc - Sulfur Colloid</v>
          </cell>
          <cell r="H9028" t="str">
            <v>03.1180.1836</v>
          </cell>
        </row>
        <row r="9029">
          <cell r="G9029" t="str">
            <v>Xạ hình chẩn đoán chức năng co bóp dạ dày với ⁹⁹ᵐTc - Sulfur Colloid</v>
          </cell>
          <cell r="H9029" t="str">
            <v>19.0148.1836</v>
          </cell>
        </row>
        <row r="9030">
          <cell r="G9030" t="str">
            <v>Xạ hình chẩn đoán chức năng thực quản và trào ngược dạ dày - thực quản với ⁹⁹ᵐTc - Sulfur Colloid</v>
          </cell>
          <cell r="H9030" t="str">
            <v>03.1179.1837</v>
          </cell>
        </row>
        <row r="9031">
          <cell r="G9031" t="str">
            <v>Xạ hình chẩn đoán chức năng thực quản và trào ngược dạ dày - thực quản với ⁹⁹ᵐTc - Sulfur Colloid</v>
          </cell>
          <cell r="H9031" t="str">
            <v>19.0147.1837</v>
          </cell>
        </row>
        <row r="9032">
          <cell r="G9032" t="str">
            <v>Xạ hình chẩn đoán khối u với ¹¹¹In - Pentetreotide</v>
          </cell>
          <cell r="H9032" t="str">
            <v>03.1137.1838</v>
          </cell>
        </row>
        <row r="9033">
          <cell r="G9033" t="str">
            <v>Xạ hình chẩn đoán khối u với ²⁰¹Tl</v>
          </cell>
          <cell r="H9033" t="str">
            <v>03.1136.1838</v>
          </cell>
        </row>
        <row r="9034">
          <cell r="G9034" t="str">
            <v>Xạ hình chẩn đoán khối u với ⁶⁷Ga</v>
          </cell>
          <cell r="H9034" t="str">
            <v>03.1135.1838</v>
          </cell>
        </row>
        <row r="9035">
          <cell r="G9035" t="str">
            <v>Xạ hình chẩn đoán khối u với ⁹⁹ᵐTc - MiBi</v>
          </cell>
          <cell r="H9035" t="str">
            <v>03.1134.1838</v>
          </cell>
        </row>
        <row r="9036">
          <cell r="G9036" t="str">
            <v>Xạ hình chẩn đoán u nguyên bào thần kinh với ¹²³I-MIBG</v>
          </cell>
          <cell r="H9036" t="str">
            <v>03.1171.1838</v>
          </cell>
        </row>
        <row r="9037">
          <cell r="G9037" t="str">
            <v>Xạ hình chẩn đoán u nguyên bào thần kinh với ¹³¹I-MIBG</v>
          </cell>
          <cell r="H9037" t="str">
            <v>03.1170.1838</v>
          </cell>
        </row>
        <row r="9038">
          <cell r="G9038" t="str">
            <v>Xạ hình chẩn đoán khối u với ¹¹¹In - Pentetreotide</v>
          </cell>
          <cell r="H9038" t="str">
            <v>19.0180.1838</v>
          </cell>
        </row>
        <row r="9039">
          <cell r="G9039" t="str">
            <v>Xạ hình chẩn đoán khối u với ²⁰¹Tl</v>
          </cell>
          <cell r="H9039" t="str">
            <v>19.0179.1838</v>
          </cell>
        </row>
        <row r="9040">
          <cell r="G9040" t="str">
            <v>Xạ hình chẩn đoán khối u với ⁶⁷Ga</v>
          </cell>
          <cell r="H9040" t="str">
            <v>19.0178.1838</v>
          </cell>
        </row>
        <row r="9041">
          <cell r="G9041" t="str">
            <v>Xạ hình chẩn đoán khối u với ⁹⁹ᵐTc - MIBI</v>
          </cell>
          <cell r="H9041" t="str">
            <v>19.0177.1838</v>
          </cell>
        </row>
        <row r="9042">
          <cell r="G9042" t="str">
            <v>Xạ hình chẩn đoán u nguyên bào thần kinh với ¹²³I-MIBG</v>
          </cell>
          <cell r="H9042" t="str">
            <v>19.0182.1838</v>
          </cell>
        </row>
        <row r="9043">
          <cell r="G9043" t="str">
            <v>Xạ hình chẩn đoán u nguyên bào thần kinh với ¹³¹I-MIBG</v>
          </cell>
          <cell r="H9043" t="str">
            <v>19.0181.1838</v>
          </cell>
        </row>
        <row r="9044">
          <cell r="G9044" t="str">
            <v>Xạ hình chẩn đoán nhồi máu cơ tim với</v>
          </cell>
          <cell r="H9044" t="str">
            <v>03.1133.1839</v>
          </cell>
        </row>
        <row r="9045">
          <cell r="G9045" t="str">
            <v>Xạ hình nhồi máu cơ tim với ⁹⁹ᵐTc - Pyrophosphate</v>
          </cell>
          <cell r="H9045" t="str">
            <v>19.0139.1839</v>
          </cell>
        </row>
        <row r="9046">
          <cell r="G9046" t="str">
            <v>Xạ hình chẩn đoán túi thừa Meckel với ⁹⁹ᵐTc Pertechnetate</v>
          </cell>
          <cell r="H9046" t="str">
            <v>03.1182.1840</v>
          </cell>
        </row>
        <row r="9047">
          <cell r="G9047" t="str">
            <v>Xạ hình chẩn đoán túi thừa Meckel với ⁹⁹ᵐTc Pertechnetate</v>
          </cell>
          <cell r="H9047" t="str">
            <v>19.0150.1840</v>
          </cell>
        </row>
        <row r="9048">
          <cell r="G9048" t="str">
            <v>Xạ hình chẩn đoán u máu trong gan với hồng cầu đánh dấu ⁹⁹ᵐTc</v>
          </cell>
          <cell r="H9048" t="str">
            <v>03.1141.1841</v>
          </cell>
        </row>
        <row r="9049">
          <cell r="G9049" t="str">
            <v>Xạ hình u máu trong gan với hồng cầu đánh dấu ⁹⁹ᵐTc</v>
          </cell>
          <cell r="H9049" t="str">
            <v>19.0158.1841</v>
          </cell>
        </row>
        <row r="9050">
          <cell r="G9050" t="str">
            <v>Xạ hình chẩn đoán xuất huyết đường tiêu hóa với hồng cầu đánh dấu ⁹⁹ᵐTc</v>
          </cell>
          <cell r="H9050" t="str">
            <v>03.1181.1842</v>
          </cell>
        </row>
        <row r="9051">
          <cell r="G9051" t="str">
            <v>Xạ hình chẩn đoán xuất huyết đường tiêu hóa với hồng cầu đánh dấu ⁹⁹ᵐTc</v>
          </cell>
          <cell r="H9051" t="str">
            <v>19.0149.1842</v>
          </cell>
        </row>
        <row r="9052">
          <cell r="G9052" t="str">
            <v>Xạ hình chức năng thận - tiết niệu sau ghép thận bằng</v>
          </cell>
          <cell r="H9052" t="str">
            <v>03.1148.1843</v>
          </cell>
        </row>
        <row r="9053">
          <cell r="G9053" t="str">
            <v>Xạ hình chức năng thận với ¹³¹I-Hippuran</v>
          </cell>
          <cell r="H9053" t="str">
            <v>03.1144.1843</v>
          </cell>
        </row>
        <row r="9054">
          <cell r="G9054" t="str">
            <v>Xạ hình chức năng thận với ⁹⁹ᵐTc - MAG3</v>
          </cell>
          <cell r="H9054" t="str">
            <v>03.1147.1843</v>
          </cell>
        </row>
        <row r="9055">
          <cell r="G9055" t="str">
            <v>Xạ hình chức năng thận với ⁹⁹ᵐTc -DTPA</v>
          </cell>
          <cell r="H9055" t="str">
            <v>03.1146.1843</v>
          </cell>
        </row>
        <row r="9056">
          <cell r="G9056" t="str">
            <v>Xạ hình chức năng thận với ¹²³I gắn OIH</v>
          </cell>
          <cell r="H9056" t="str">
            <v>19.0164.1843</v>
          </cell>
        </row>
        <row r="9057">
          <cell r="G9057" t="str">
            <v>Xạ hình chức năng thận với ¹³¹I gắn OIH</v>
          </cell>
          <cell r="H9057" t="str">
            <v>19.0165.1843</v>
          </cell>
        </row>
        <row r="9058">
          <cell r="G9058" t="str">
            <v>Xạ hình chức năng thận với ⁹⁹ᵐTc - MAG3</v>
          </cell>
          <cell r="H9058" t="str">
            <v>19.0166.1843</v>
          </cell>
        </row>
        <row r="9059">
          <cell r="G9059" t="str">
            <v>Xạ hình chức năng thận với ⁹⁹ᵐTc-DTPA</v>
          </cell>
          <cell r="H9059" t="str">
            <v>19.0163.1843</v>
          </cell>
        </row>
        <row r="9060">
          <cell r="G9060" t="str">
            <v>Xạ hình chức năng thận với ¹³¹I- Hippuran</v>
          </cell>
          <cell r="H9060" t="str">
            <v>19.0161.1843</v>
          </cell>
        </row>
        <row r="9061">
          <cell r="G9061" t="str">
            <v>Xạ hình chức năng thận - tiết niệu sau ghép thận bằng ⁹⁹ᵐTc - MAG3</v>
          </cell>
          <cell r="H9061" t="str">
            <v>19.0167.1844</v>
          </cell>
        </row>
        <row r="9062">
          <cell r="G9062" t="str">
            <v>Xạ hình chức năng tim với ⁹⁹ᵐTc đánh dấu</v>
          </cell>
          <cell r="H9062" t="str">
            <v>03.1132.1845</v>
          </cell>
        </row>
        <row r="9063">
          <cell r="G9063" t="str">
            <v>Xạ hình tưới máu cơ tim gắng sức với ²⁰¹Tl</v>
          </cell>
          <cell r="H9063" t="str">
            <v>03.1130.1845</v>
          </cell>
        </row>
        <row r="9064">
          <cell r="G9064" t="str">
            <v>Xạ hình tưới máu cơ tim gắng sức với ⁹⁹ᵐTc - MiBi</v>
          </cell>
          <cell r="H9064" t="str">
            <v>03.1128.1845</v>
          </cell>
        </row>
        <row r="9065">
          <cell r="G9065" t="str">
            <v>Xạ hình tưới máu cơ tim không gắng sức với ²⁰¹Tl</v>
          </cell>
          <cell r="H9065" t="str">
            <v>03.1131.1845</v>
          </cell>
        </row>
        <row r="9066">
          <cell r="G9066" t="str">
            <v>Xạ hình tưới máu cơ tim không gắng sức với ⁹⁹ᵐTc - MiBi</v>
          </cell>
          <cell r="H9066" t="str">
            <v>03.1129.1845</v>
          </cell>
        </row>
        <row r="9067">
          <cell r="G9067" t="str">
            <v>Xạ hình chức năng tâm thất với ⁹⁹ᵐTc - Pertechnetate</v>
          </cell>
          <cell r="H9067" t="str">
            <v>19.0138.1845</v>
          </cell>
        </row>
        <row r="9068">
          <cell r="G9068" t="str">
            <v>Xạ hình chức năng tim pha sớm</v>
          </cell>
          <cell r="H9068" t="str">
            <v>19.0137.1845</v>
          </cell>
        </row>
        <row r="9069">
          <cell r="G9069" t="str">
            <v>Xạ hình chức năng tim với ⁹⁹ᵐTc đánh dấu</v>
          </cell>
          <cell r="H9069" t="str">
            <v>19.0136.1845</v>
          </cell>
        </row>
        <row r="9070">
          <cell r="G9070" t="str">
            <v>Xạ hình hoại tử cơ tim với ⁹⁹ᵐTc - Pyrophotphate</v>
          </cell>
          <cell r="H9070" t="str">
            <v>19.0140.1845</v>
          </cell>
        </row>
        <row r="9071">
          <cell r="G9071" t="str">
            <v>Xạ hình tưới máu cơ tim gắng sức với ²⁰¹Tl</v>
          </cell>
          <cell r="H9071" t="str">
            <v>19.0132.1845</v>
          </cell>
        </row>
        <row r="9072">
          <cell r="G9072" t="str">
            <v>Xạ hình tưới máu cơ tim gắng sức với ⁹⁹ᵐTc - MIBI</v>
          </cell>
          <cell r="H9072" t="str">
            <v>19.0129.1845</v>
          </cell>
        </row>
        <row r="9073">
          <cell r="G9073" t="str">
            <v>Xạ hình tưới máu cơ tim gắng sức với Tetrofosmin</v>
          </cell>
          <cell r="H9073" t="str">
            <v>19.0133.1845</v>
          </cell>
        </row>
        <row r="9074">
          <cell r="G9074" t="str">
            <v>Xạ hình tưới máu cơ tim gắng sức với Tetrofosmin</v>
          </cell>
          <cell r="H9074" t="str">
            <v>19.0135.1845</v>
          </cell>
        </row>
        <row r="9075">
          <cell r="G9075" t="str">
            <v>Xạ hình tưới máu cơ tim không gắng sức với ²⁰¹Tl</v>
          </cell>
          <cell r="H9075" t="str">
            <v>19.0134.1845</v>
          </cell>
        </row>
        <row r="9076">
          <cell r="G9076" t="str">
            <v>Xạ hình tưới máu cơ tim không gắng sức với ⁹⁹ᵐTc - MIBI</v>
          </cell>
          <cell r="H9076" t="str">
            <v>19.0130.1845</v>
          </cell>
        </row>
        <row r="9077">
          <cell r="G9077" t="str">
            <v>Xạ hình tưới máu cơ tim không gắng sức với Tetrofosmin</v>
          </cell>
          <cell r="H9077" t="str">
            <v>19.0131.1845</v>
          </cell>
        </row>
        <row r="9078">
          <cell r="G9078" t="str">
            <v>Xạ hình gan - mật với ¹³¹I-Rose Bengan</v>
          </cell>
          <cell r="H9078" t="str">
            <v>03.1140.1846</v>
          </cell>
        </row>
        <row r="9079">
          <cell r="G9079" t="str">
            <v>Xạ hình gan - mật với ⁹⁹ᵐTc - HiDA</v>
          </cell>
          <cell r="H9079" t="str">
            <v>03.1139.1846</v>
          </cell>
        </row>
        <row r="9080">
          <cell r="G9080" t="str">
            <v>Xạ hình chức năng gan - mật sau ghép gan với ⁹⁹ᵐTc - IDA</v>
          </cell>
          <cell r="H9080" t="str">
            <v>19.0159.1846</v>
          </cell>
        </row>
        <row r="9081">
          <cell r="G9081" t="str">
            <v>Xạ hình gan - mật với ¹³¹I-Rose Bengan</v>
          </cell>
          <cell r="H9081" t="str">
            <v>19.0157.1846</v>
          </cell>
        </row>
        <row r="9082">
          <cell r="G9082" t="str">
            <v>Xạ hình gan - mật với ⁹⁹ᵐTc - HIDA</v>
          </cell>
          <cell r="H9082" t="str">
            <v>19.0156.1846</v>
          </cell>
        </row>
        <row r="9083">
          <cell r="G9083" t="str">
            <v>Xạ hình chức năng gan - mật sau ghép gan với ⁹⁹ᵐTc - 1DA</v>
          </cell>
          <cell r="H9083" t="str">
            <v>03.1142.1847</v>
          </cell>
        </row>
        <row r="9084">
          <cell r="G9084" t="str">
            <v>Xạ hình gan với ⁹⁹ᵐTc Sulfur Colloid</v>
          </cell>
          <cell r="H9084" t="str">
            <v>03.1138.1847</v>
          </cell>
        </row>
        <row r="9085">
          <cell r="G9085" t="str">
            <v>Xạ hình đánh giá luồng thông mạch máu (shunt) gan phổi</v>
          </cell>
          <cell r="H9085" t="str">
            <v>19.0416.1847</v>
          </cell>
        </row>
        <row r="9086">
          <cell r="G9086" t="str">
            <v>Xạ hình gan bằng bức xạ hãm ở người bệnh ung thư gan, ung thư đường mật trong gan, ung thư di căn gan sau điều trị bằng hạt vi cầu phóng xạ ⁹⁰Y</v>
          </cell>
          <cell r="H9086" t="str">
            <v>19.0413.1847</v>
          </cell>
        </row>
        <row r="9087">
          <cell r="G9087" t="str">
            <v>Xạ hình gan với ⁹⁹ᵐTc Sulfur Colloid</v>
          </cell>
          <cell r="H9087" t="str">
            <v>19.0155.1847</v>
          </cell>
        </row>
        <row r="9088">
          <cell r="G9088" t="str">
            <v>Xạ hình hạch Lympho</v>
          </cell>
          <cell r="H9088" t="str">
            <v>03.1174.1848</v>
          </cell>
        </row>
        <row r="9089">
          <cell r="G9089" t="str">
            <v>Kỹ thuật phát hiện hạch gác bằng đầu dò Gamma</v>
          </cell>
          <cell r="H9089" t="str">
            <v>19.0193.1848</v>
          </cell>
        </row>
        <row r="9090">
          <cell r="G9090" t="str">
            <v>Xạ hình bạch cầu đánh dấu ⁹⁹ᵐTc -HMPAO</v>
          </cell>
          <cell r="H9090" t="str">
            <v>19.0189.1848</v>
          </cell>
        </row>
        <row r="9091">
          <cell r="G9091" t="str">
            <v>Xạ hình hạch lympho</v>
          </cell>
          <cell r="H9091" t="str">
            <v>19.0188.1848</v>
          </cell>
        </row>
        <row r="9092">
          <cell r="G9092" t="str">
            <v>Xạ hình lách với ⁹⁹ᵐTc Sulfur Colloid</v>
          </cell>
          <cell r="H9092" t="str">
            <v>03.1164.1849</v>
          </cell>
        </row>
        <row r="9093">
          <cell r="G9093" t="str">
            <v>Xạ hình lách với hồng cầu đánh dấu ⁵¹Cr</v>
          </cell>
          <cell r="H9093" t="str">
            <v>03.1163.1849</v>
          </cell>
        </row>
        <row r="9094">
          <cell r="G9094" t="str">
            <v>Xạ hình lách với Methionin - ⁹⁹ᵐTc</v>
          </cell>
          <cell r="H9094" t="str">
            <v>03.1162.1849</v>
          </cell>
        </row>
        <row r="9095">
          <cell r="G9095" t="str">
            <v>Xạ hình lách với ⁹⁹ᵐTc Sulfur Colloid</v>
          </cell>
          <cell r="H9095" t="str">
            <v>19.0154.1849</v>
          </cell>
        </row>
        <row r="9096">
          <cell r="G9096" t="str">
            <v>Xạ hình lách với hồng cầu đánh dấu ⁵¹Cr</v>
          </cell>
          <cell r="H9096" t="str">
            <v>19.0153.1849</v>
          </cell>
        </row>
        <row r="9097">
          <cell r="G9097" t="str">
            <v>Xạ hình lách với Methionin - ⁹⁹ᵐTc</v>
          </cell>
          <cell r="H9097" t="str">
            <v>19.0152.1849</v>
          </cell>
        </row>
        <row r="9098">
          <cell r="G9098" t="str">
            <v>Xạ hình lưu thông dịch não tủy với ¹¹¹In - DTPA</v>
          </cell>
          <cell r="H9098" t="str">
            <v>03.1126.1850</v>
          </cell>
        </row>
        <row r="9099">
          <cell r="G9099" t="str">
            <v>Xạ hình lưu thông dịch não tủy với ¹³¹I-RiSA</v>
          </cell>
          <cell r="H9099" t="str">
            <v>03.1127.1850</v>
          </cell>
        </row>
        <row r="9100">
          <cell r="G9100" t="str">
            <v>Xạ hình lưu thông dịch não tủy với ⁹⁹ᵐTc - DTPA</v>
          </cell>
          <cell r="H9100" t="str">
            <v>03.1125.1850</v>
          </cell>
        </row>
        <row r="9101">
          <cell r="G9101" t="str">
            <v>Xạ hình lưu thông dịch não tủy với ¹¹¹In - DTPA</v>
          </cell>
          <cell r="H9101" t="str">
            <v>19.0112.1850</v>
          </cell>
        </row>
        <row r="9102">
          <cell r="G9102" t="str">
            <v>Xạ hình lưu thông dịch não tuỷ với ¹³¹I - RISA</v>
          </cell>
          <cell r="H9102" t="str">
            <v>19.0113.1850</v>
          </cell>
        </row>
        <row r="9103">
          <cell r="G9103" t="str">
            <v>Xạ hình lưu thông dịch não tủy với ⁹⁹ᵐTc - DTPA</v>
          </cell>
          <cell r="H9103" t="str">
            <v>19.0111.1850</v>
          </cell>
        </row>
        <row r="9104">
          <cell r="G9104" t="str">
            <v>Xạ hình não với ⁹⁹ᵐTc - DTPA</v>
          </cell>
          <cell r="H9104" t="str">
            <v>03.1123.1851</v>
          </cell>
        </row>
        <row r="9105">
          <cell r="G9105" t="str">
            <v>Xạ hình não với ⁹⁹ᵐTc - ECD</v>
          </cell>
          <cell r="H9105" t="str">
            <v>03.1122.1851</v>
          </cell>
        </row>
        <row r="9106">
          <cell r="G9106" t="str">
            <v>Xạ hình não với ⁹⁹ᵐTc - HMPAO</v>
          </cell>
          <cell r="H9106" t="str">
            <v>03.1124.1851</v>
          </cell>
        </row>
        <row r="9107">
          <cell r="G9107" t="str">
            <v>Xạ hình não với ⁹⁹ᵐTc Pertechnetate</v>
          </cell>
          <cell r="H9107" t="str">
            <v>03.1121.1851</v>
          </cell>
        </row>
        <row r="9108">
          <cell r="G9108" t="str">
            <v>Xạ hình não với ⁹⁹ᵐTc - DTPA</v>
          </cell>
          <cell r="H9108" t="str">
            <v>19.0108.1851</v>
          </cell>
        </row>
        <row r="9109">
          <cell r="G9109" t="str">
            <v>Xạ hình não với ⁹⁹ᵐTc - ECD</v>
          </cell>
          <cell r="H9109" t="str">
            <v>19.0107.1851</v>
          </cell>
        </row>
        <row r="9110">
          <cell r="G9110" t="str">
            <v>Xạ hình não với ⁹⁹ᵐTc - HMPAO</v>
          </cell>
          <cell r="H9110" t="str">
            <v>19.0109.1851</v>
          </cell>
        </row>
        <row r="9111">
          <cell r="G9111" t="str">
            <v>Xạ hình não với ⁹⁹ᵐTc Pertechnetate</v>
          </cell>
          <cell r="H9111" t="str">
            <v>19.0106.1851</v>
          </cell>
        </row>
        <row r="9112">
          <cell r="G9112" t="str">
            <v>Xạ hình u màng não với ⁹⁹ᵐTc - chelate</v>
          </cell>
          <cell r="H9112" t="str">
            <v>19.0110.1851</v>
          </cell>
        </row>
        <row r="9113">
          <cell r="G9113" t="str">
            <v>Xạ hình phóng xạ miễn dịch</v>
          </cell>
          <cell r="H9113" t="str">
            <v>03.1120.1852</v>
          </cell>
        </row>
        <row r="9114">
          <cell r="G9114" t="str">
            <v>Xạ hình phóng xạ miễn dịch</v>
          </cell>
          <cell r="H9114" t="str">
            <v>19.0105.1852</v>
          </cell>
        </row>
        <row r="9115">
          <cell r="G9115" t="str">
            <v>Xạ hình thận với ⁹⁹ᵐTc - DMSA</v>
          </cell>
          <cell r="H9115" t="str">
            <v>03.1145.1853</v>
          </cell>
        </row>
        <row r="9116">
          <cell r="G9116" t="str">
            <v>Xạ hình thận với ⁹⁹ᵐTc-DMSA</v>
          </cell>
          <cell r="H9116" t="str">
            <v>19.0162.1853</v>
          </cell>
        </row>
        <row r="9117">
          <cell r="G9117" t="str">
            <v>Xạ hình thông khí phổi</v>
          </cell>
          <cell r="H9117" t="str">
            <v>03.1166.1854</v>
          </cell>
        </row>
        <row r="9118">
          <cell r="G9118" t="str">
            <v>Xạ hình thông khí phổi</v>
          </cell>
          <cell r="H9118" t="str">
            <v>19.0144.1854</v>
          </cell>
        </row>
        <row r="9119">
          <cell r="G9119" t="str">
            <v>Xạ hình thông khí phổi với ³³³Xe</v>
          </cell>
          <cell r="H9119" t="str">
            <v>19.0145.1854</v>
          </cell>
        </row>
        <row r="9120">
          <cell r="G9120" t="str">
            <v>Xạ hình thông khí phổi với ⁹⁹ᵐTc-DTPA</v>
          </cell>
          <cell r="H9120" t="str">
            <v>19.0146.1854</v>
          </cell>
        </row>
        <row r="9121">
          <cell r="G9121" t="str">
            <v>Xạ hình tĩnh mạch với ⁹⁹ᵐTc - DTPA</v>
          </cell>
          <cell r="H9121" t="str">
            <v>03.1176.1855</v>
          </cell>
        </row>
        <row r="9122">
          <cell r="G9122" t="str">
            <v>Xạ hình tĩnh mạch với ⁹⁹ᵐTc - MAA</v>
          </cell>
          <cell r="H9122" t="str">
            <v>03.1175.1855</v>
          </cell>
        </row>
        <row r="9123">
          <cell r="G9123" t="str">
            <v>Xạ hình tĩnh mạch với ⁹⁹ᵐTc - DTPA</v>
          </cell>
          <cell r="H9123" t="str">
            <v>19.0184.1855</v>
          </cell>
        </row>
        <row r="9124">
          <cell r="G9124" t="str">
            <v>Xạ hình tĩnh mạch với ⁹⁹ᵐTc - MAA</v>
          </cell>
          <cell r="H9124" t="str">
            <v>19.0183.1855</v>
          </cell>
        </row>
        <row r="9125">
          <cell r="G9125" t="str">
            <v>Xạ hình toàn thân với ¹³¹I</v>
          </cell>
          <cell r="H9125" t="str">
            <v>03.1152.1856</v>
          </cell>
        </row>
        <row r="9126">
          <cell r="G9126" t="str">
            <v>Xạ hình toàn thân sau nhận liều điều trị giảm đau di căn ung thư xương</v>
          </cell>
          <cell r="H9126" t="str">
            <v>19.0116.1856</v>
          </cell>
        </row>
        <row r="9127">
          <cell r="G9127" t="str">
            <v>Xạ hình toàn thân sau nhận liều điều trị miễn dịch phóng xạ</v>
          </cell>
          <cell r="H9127" t="str">
            <v>19.0117.1856</v>
          </cell>
        </row>
        <row r="9128">
          <cell r="G9128" t="str">
            <v>Xạ hình toàn thân với ¹³¹I</v>
          </cell>
          <cell r="H9128" t="str">
            <v>19.0115.1856</v>
          </cell>
        </row>
        <row r="9129">
          <cell r="G9129" t="str">
            <v>Xạ hình tuyến giáp và đo độ tập trung tuyến giáp với ¹³¹I</v>
          </cell>
          <cell r="H9129" t="str">
            <v>19.0121.1856</v>
          </cell>
        </row>
        <row r="9130">
          <cell r="G9130" t="str">
            <v>Xạ hình tuyến giáp và đo độ tập trung tuyến giáp với ⁹⁹ᵐTc Pertechnetate</v>
          </cell>
          <cell r="H9130" t="str">
            <v>19.0122.1856</v>
          </cell>
        </row>
        <row r="9131">
          <cell r="G9131" t="str">
            <v>Xạ hình tưới máu phổi</v>
          </cell>
          <cell r="H9131" t="str">
            <v>03.1165.1857</v>
          </cell>
        </row>
        <row r="9132">
          <cell r="G9132" t="str">
            <v>Xạ hình tưới máu phổi</v>
          </cell>
          <cell r="H9132" t="str">
            <v>19.0142.1857</v>
          </cell>
        </row>
        <row r="9133">
          <cell r="G9133" t="str">
            <v>Xạ hình tưới máu phổi với ⁹⁹ᵐTc - macroaggregated</v>
          </cell>
          <cell r="H9133" t="str">
            <v>19.0143.1857</v>
          </cell>
        </row>
        <row r="9134">
          <cell r="G9134" t="str">
            <v>Xạ hình tinh hoàn với ⁹⁹ᵐTc Pertechnetate</v>
          </cell>
          <cell r="H9134" t="str">
            <v>03.1172.1858</v>
          </cell>
        </row>
        <row r="9135">
          <cell r="G9135" t="str">
            <v>Xạ hình tinh hoàn với ⁹⁹ᵐTc Pertechnetate</v>
          </cell>
          <cell r="H9135" t="str">
            <v>19.0173.1858</v>
          </cell>
        </row>
        <row r="9136">
          <cell r="G9136" t="str">
            <v>Xạ hình tụy</v>
          </cell>
          <cell r="H9136" t="str">
            <v>19.0420.1859</v>
          </cell>
        </row>
        <row r="9137">
          <cell r="G9137" t="str">
            <v>Xạ hình tủy xương với ⁹⁹ᵐTc - Sulfur Colloid hoặc BMHP</v>
          </cell>
          <cell r="H9137" t="str">
            <v>03.1151.1860</v>
          </cell>
        </row>
        <row r="9138">
          <cell r="G9138" t="str">
            <v>Xạ hình tủy xương với ⁹⁹ᵐTc - Sulfur Colloid hoặc BMHP</v>
          </cell>
          <cell r="H9138" t="str">
            <v>19.0176.1860</v>
          </cell>
        </row>
        <row r="9139">
          <cell r="G9139" t="str">
            <v>Xạ hình tuyến cận giáp với ⁹⁹ᵐTc - V - DMSA</v>
          </cell>
          <cell r="H9139" t="str">
            <v>03.1156.1861</v>
          </cell>
        </row>
        <row r="9140">
          <cell r="G9140" t="str">
            <v>Xạ hình tuyến cận giáp với đồng vị phóng xạ kép</v>
          </cell>
          <cell r="H9140" t="str">
            <v>03.1158.1861</v>
          </cell>
        </row>
        <row r="9141">
          <cell r="G9141" t="str">
            <v>Xạ hình tuyến cận giáp với ⁹⁹ᵐTc - V - DMSA</v>
          </cell>
          <cell r="H9141" t="str">
            <v>19.0123.1861</v>
          </cell>
        </row>
        <row r="9142">
          <cell r="G9142" t="str">
            <v>Xạ hình tuyến cận giáp với ⁹⁹ᵐTc- MIBI</v>
          </cell>
          <cell r="H9142" t="str">
            <v>19.0124.1861</v>
          </cell>
        </row>
        <row r="9143">
          <cell r="G9143" t="str">
            <v>Xạ hình tuyến cận giáp với đồng vị phóng xạ kép</v>
          </cell>
          <cell r="H9143" t="str">
            <v>19.0125.1861</v>
          </cell>
        </row>
        <row r="9144">
          <cell r="G9144" t="str">
            <v>Xạ hình tuyến giáp sau phẫu thuật với ¹³¹I</v>
          </cell>
          <cell r="H9144" t="str">
            <v>03.1155.1862</v>
          </cell>
        </row>
        <row r="9145">
          <cell r="G9145" t="str">
            <v>Xạ hình tuyến giáp với ¹³¹I</v>
          </cell>
          <cell r="H9145" t="str">
            <v>03.1154.1862</v>
          </cell>
        </row>
        <row r="9146">
          <cell r="G9146" t="str">
            <v>Xạ hình tuyến giáp với ⁹⁹ᵐTc Pertechnetate</v>
          </cell>
          <cell r="H9146" t="str">
            <v>03.1157.1862</v>
          </cell>
        </row>
        <row r="9147">
          <cell r="G9147" t="str">
            <v>Xạ hình tuyến giáp sau phẫu thuật với ¹³¹I</v>
          </cell>
          <cell r="H9147" t="str">
            <v>19.0120.1862</v>
          </cell>
        </row>
        <row r="9148">
          <cell r="G9148" t="str">
            <v>Xạ hình tuyến giáp với ¹²³I</v>
          </cell>
          <cell r="H9148" t="str">
            <v>19.0119.1862</v>
          </cell>
        </row>
        <row r="9149">
          <cell r="G9149" t="str">
            <v>Xạ hình tuyến giáp với ¹³¹I</v>
          </cell>
          <cell r="H9149" t="str">
            <v>19.0118.1862</v>
          </cell>
        </row>
        <row r="9150">
          <cell r="G9150" t="str">
            <v>Xạ hình tuyến giáp với ⁹⁹ᵐTc Pertechnetate</v>
          </cell>
          <cell r="H9150" t="str">
            <v>19.0126.1862</v>
          </cell>
        </row>
        <row r="9151">
          <cell r="G9151" t="str">
            <v>Xạ hình tuyến nước bọt với ⁹⁹ᵐTc Pertechnetate</v>
          </cell>
          <cell r="H9151" t="str">
            <v>03.1159.1863</v>
          </cell>
        </row>
        <row r="9152">
          <cell r="G9152" t="str">
            <v>Xạ hình tuyến lệ với ⁹⁹ᵐTc Pertechnetate</v>
          </cell>
          <cell r="H9152" t="str">
            <v>19.0127.1863</v>
          </cell>
        </row>
        <row r="9153">
          <cell r="G9153" t="str">
            <v>Xạ hình tuyến nước bọt với ⁹⁹ᵐTc Pertechnetate</v>
          </cell>
          <cell r="H9153" t="str">
            <v>19.0128.1863</v>
          </cell>
        </row>
        <row r="9154">
          <cell r="G9154" t="str">
            <v>Xạ hình tuyến thượng thận với ¹²³I-MIBG</v>
          </cell>
          <cell r="H9154" t="str">
            <v>03.1168.1864</v>
          </cell>
        </row>
        <row r="9155">
          <cell r="G9155" t="str">
            <v>Xạ hình tuyến thượng thận với ¹³¹I-Cholesterol</v>
          </cell>
          <cell r="H9155" t="str">
            <v>03.1169.1864</v>
          </cell>
        </row>
        <row r="9156">
          <cell r="G9156" t="str">
            <v>Xạ hình tuyến thượng thận với ¹³¹I-MIBG</v>
          </cell>
          <cell r="H9156" t="str">
            <v>03.1167.1864</v>
          </cell>
        </row>
        <row r="9157">
          <cell r="G9157" t="str">
            <v>Xạ hình tuyến thượng thận với ¹²³I-MIBG</v>
          </cell>
          <cell r="H9157" t="str">
            <v>19.0170.1864</v>
          </cell>
        </row>
        <row r="9158">
          <cell r="G9158" t="str">
            <v>Xạ hình tuyến thượng thận với ¹³¹I-MIBG</v>
          </cell>
          <cell r="H9158" t="str">
            <v>19.0169.1864</v>
          </cell>
        </row>
        <row r="9159">
          <cell r="G9159" t="str">
            <v>Xạ hình tuyến thượng thận với ¹³¹I- Cholesterol</v>
          </cell>
          <cell r="H9159" t="str">
            <v>19.0171.1864</v>
          </cell>
        </row>
        <row r="9160">
          <cell r="G9160" t="str">
            <v>Xạ hình tuyến vú</v>
          </cell>
          <cell r="H9160" t="str">
            <v>03.1161.1865</v>
          </cell>
        </row>
        <row r="9161">
          <cell r="G9161" t="str">
            <v>Xạ hình tuyến vú</v>
          </cell>
          <cell r="H9161" t="str">
            <v>19.0141.1865</v>
          </cell>
        </row>
        <row r="9162">
          <cell r="G9162" t="str">
            <v>Xạ hình xương với ⁹⁹ᵐTc - MDP</v>
          </cell>
          <cell r="H9162" t="str">
            <v>03.1149.1866</v>
          </cell>
        </row>
        <row r="9163">
          <cell r="G9163" t="str">
            <v>Xạ hình xương bằng NaF</v>
          </cell>
          <cell r="H9163" t="str">
            <v>19.0408.1866</v>
          </cell>
        </row>
        <row r="9164">
          <cell r="G9164" t="str">
            <v>Xạ hình xương với ⁹⁹ᵐTc - MDP</v>
          </cell>
          <cell r="H9164" t="str">
            <v>19.0174.1866</v>
          </cell>
        </row>
        <row r="9165">
          <cell r="G9165" t="str">
            <v>Xạ hình xương 3 pha</v>
          </cell>
          <cell r="H9165" t="str">
            <v>03.1150.1867</v>
          </cell>
        </row>
        <row r="9166">
          <cell r="G9166" t="str">
            <v>Xạ hình xương 3 pha</v>
          </cell>
          <cell r="H9166" t="str">
            <v>19.0175.1867</v>
          </cell>
        </row>
        <row r="9167">
          <cell r="G9167" t="str">
            <v>Xác định đời sống hồng cầu và nơi phân huỷ hồng cầu với hồng cầu đánh dấu ⁵¹Cr</v>
          </cell>
          <cell r="H9167" t="str">
            <v>03.1178.1868</v>
          </cell>
        </row>
        <row r="9168">
          <cell r="G9168" t="str">
            <v>Xác định đời sống hồng cầu và nơi phân huỷ hồng cầu với hồng cầu đánh dấu ⁵¹Cr</v>
          </cell>
          <cell r="H9168" t="str">
            <v>19.0186.1868</v>
          </cell>
        </row>
        <row r="9169">
          <cell r="G9169" t="str">
            <v>Xác định thể tích hồng cầu với hồng cầu đánh dấu ⁵¹Cr</v>
          </cell>
          <cell r="H9169" t="str">
            <v>03.1177.1869</v>
          </cell>
        </row>
        <row r="9170">
          <cell r="G9170" t="str">
            <v>Xác định thể tích hồng cầu với hồng cầu đánh dấu ⁵¹Cr</v>
          </cell>
          <cell r="H9170" t="str">
            <v>19.0185.1869</v>
          </cell>
        </row>
        <row r="9171">
          <cell r="G9171" t="str">
            <v>Điều trị basedow bằng ¹³¹I</v>
          </cell>
          <cell r="H9171" t="str">
            <v>03.1216.1870</v>
          </cell>
        </row>
        <row r="9172">
          <cell r="G9172" t="str">
            <v>Điều trị bệnh basedow bằng ¹³¹I</v>
          </cell>
          <cell r="H9172" t="str">
            <v>03.2802.1870</v>
          </cell>
        </row>
        <row r="9173">
          <cell r="G9173" t="str">
            <v>Điều trị bướu cổ dơn thuần bằng ¹³¹I</v>
          </cell>
          <cell r="H9173" t="str">
            <v>03.2803.1870</v>
          </cell>
        </row>
        <row r="9174">
          <cell r="G9174" t="str">
            <v>Điều trị bướu giáp đơn nhân độc bằng ¹³¹I</v>
          </cell>
          <cell r="H9174" t="str">
            <v>03.2785.1870</v>
          </cell>
        </row>
        <row r="9175">
          <cell r="G9175" t="str">
            <v>Điều trị bướu nhân độc tuyến giáp bằng ¹³¹I</v>
          </cell>
          <cell r="H9175" t="str">
            <v>03.1218.1870</v>
          </cell>
        </row>
        <row r="9176">
          <cell r="G9176" t="str">
            <v>Điều trị bướu tuyến giáp đơn thuần bằng ¹³¹I</v>
          </cell>
          <cell r="H9176" t="str">
            <v>03.1217.1870</v>
          </cell>
        </row>
        <row r="9177">
          <cell r="G9177" t="str">
            <v>Điều trị bệnh basedow bằng ¹³¹I</v>
          </cell>
          <cell r="H9177" t="str">
            <v>12.0361.1870</v>
          </cell>
        </row>
        <row r="9178">
          <cell r="G9178" t="str">
            <v>Điều trị bướu cổ đơn thuần bằng ¹³¹I</v>
          </cell>
          <cell r="H9178" t="str">
            <v>12.0362.1870</v>
          </cell>
        </row>
        <row r="9179">
          <cell r="G9179" t="str">
            <v>Điều trị bướu nhân độc tuyến giáp bằng ¹³¹I</v>
          </cell>
          <cell r="H9179" t="str">
            <v>12.0360.1870</v>
          </cell>
        </row>
        <row r="9180">
          <cell r="G9180" t="str">
            <v>Điều trị basedow bằng ¹³¹I</v>
          </cell>
          <cell r="H9180" t="str">
            <v>19.0341.1870</v>
          </cell>
        </row>
        <row r="9181">
          <cell r="G9181" t="str">
            <v>Điều trị bướu nhân độc tuyến giáp bằng ¹³¹I</v>
          </cell>
          <cell r="H9181" t="str">
            <v>19.0343.1870</v>
          </cell>
        </row>
        <row r="9182">
          <cell r="G9182" t="str">
            <v>Điều trị bướu tuyến giáp đơn thuần bằng ¹³¹I</v>
          </cell>
          <cell r="H9182" t="str">
            <v>19.0342.1870</v>
          </cell>
        </row>
        <row r="9183">
          <cell r="G9183" t="str">
            <v>Điều trị K giáp biệt hóa sau phẫu thuật bằng I¹³¹</v>
          </cell>
          <cell r="H9183" t="str">
            <v>03.2804.1871</v>
          </cell>
        </row>
        <row r="9184">
          <cell r="G9184" t="str">
            <v>Điều trị ung thư tuyến giáp bằng I¹³¹</v>
          </cell>
          <cell r="H9184" t="str">
            <v>03.1215.1871</v>
          </cell>
        </row>
        <row r="9185">
          <cell r="G9185" t="str">
            <v>Điều trị ung thư tuyến giáp biệt hóa bằng ¹³¹I</v>
          </cell>
          <cell r="H9185" t="str">
            <v>12.0363.1871</v>
          </cell>
        </row>
        <row r="9186">
          <cell r="G9186" t="str">
            <v>Điều trị ung thư tuyến giáp bằng ¹³¹I</v>
          </cell>
          <cell r="H9186" t="str">
            <v>19.0340.1871</v>
          </cell>
        </row>
        <row r="9187">
          <cell r="G9187" t="str">
            <v>Điều trị bệnh đa hồng cầu nguyên phát bằng ³²P</v>
          </cell>
          <cell r="H9187" t="str">
            <v>03.1236.1872</v>
          </cell>
        </row>
        <row r="9188">
          <cell r="G9188" t="str">
            <v>Điều trị bệnh Leucose kinh bằng ³²P</v>
          </cell>
          <cell r="H9188" t="str">
            <v>03.1237.1872</v>
          </cell>
        </row>
        <row r="9189">
          <cell r="G9189" t="str">
            <v>Điều trị giảm đau do ung thư di căn xương bằng ³²P</v>
          </cell>
          <cell r="H9189" t="str">
            <v>03.1239.1872</v>
          </cell>
        </row>
        <row r="9190">
          <cell r="G9190" t="str">
            <v>Điều trị giảm đau do ung thư di căn xương bằng thuốc phóng xạ</v>
          </cell>
          <cell r="H9190" t="str">
            <v>03.1240.1872</v>
          </cell>
        </row>
        <row r="9191">
          <cell r="G9191" t="str">
            <v>Điều trị ung thư di căn xương bằng đồng vị phóng xạ</v>
          </cell>
          <cell r="H9191" t="str">
            <v>12.0408.1872</v>
          </cell>
        </row>
        <row r="9192">
          <cell r="G9192" t="str">
            <v>Điều trị ung thư di căn xương bằng dược chất phóng xạ</v>
          </cell>
          <cell r="H9192" t="str">
            <v>12.0409.1872</v>
          </cell>
        </row>
        <row r="9193">
          <cell r="G9193" t="str">
            <v>Điều trị bệnh đa hồng cầu nguyên phát bằng ³²P</v>
          </cell>
          <cell r="H9193" t="str">
            <v>19.0363.1872</v>
          </cell>
        </row>
        <row r="9194">
          <cell r="G9194" t="str">
            <v>Điều trị bệnh Leucose kinh bằng ³²P</v>
          </cell>
          <cell r="H9194" t="str">
            <v>19.0364.1872</v>
          </cell>
        </row>
        <row r="9195">
          <cell r="G9195" t="str">
            <v>Điều trị giảm đau do ung thư di căn xương bằng ³²P</v>
          </cell>
          <cell r="H9195" t="str">
            <v>19.0373.1872</v>
          </cell>
        </row>
        <row r="9196">
          <cell r="G9196" t="str">
            <v>Điều trị giảm đau do ung thư di căn xương bằng thuốc phóng xạ</v>
          </cell>
          <cell r="H9196" t="str">
            <v>19.0365.1872</v>
          </cell>
        </row>
        <row r="9197">
          <cell r="G9197" t="str">
            <v>Điều trị giảm đau do ung thư di căn xương bằng ¹⁵³Sm</v>
          </cell>
          <cell r="H9197" t="str">
            <v>03.1238.1873</v>
          </cell>
        </row>
        <row r="9198">
          <cell r="G9198" t="str">
            <v>Điều trị giảm đau do ung thư di căn xương bằng ¹⁵³Sm</v>
          </cell>
          <cell r="H9198" t="str">
            <v>19.0366.1873</v>
          </cell>
        </row>
        <row r="9199">
          <cell r="G9199" t="str">
            <v>Điều trị eczema bằng tấm áp ³²P</v>
          </cell>
          <cell r="H9199" t="str">
            <v>03.1234.1874</v>
          </cell>
        </row>
        <row r="9200">
          <cell r="G9200" t="str">
            <v>Điều trị sẹo lồi bằng tấm áp ³²P</v>
          </cell>
          <cell r="H9200" t="str">
            <v>03.1233.1874</v>
          </cell>
        </row>
        <row r="9201">
          <cell r="G9201" t="str">
            <v>Điều trị u máu nông bằng tấm áp ³²P</v>
          </cell>
          <cell r="H9201" t="str">
            <v>03.1235.1874</v>
          </cell>
        </row>
        <row r="9202">
          <cell r="G9202" t="str">
            <v>Điều trị eczema bằng tấm áp ³²P</v>
          </cell>
          <cell r="H9202" t="str">
            <v>19.0361.1874</v>
          </cell>
        </row>
        <row r="9203">
          <cell r="G9203" t="str">
            <v>Điều trị sẹo lồi bằng tấm áp ³²P</v>
          </cell>
          <cell r="H9203" t="str">
            <v>19.0360.1874</v>
          </cell>
        </row>
        <row r="9204">
          <cell r="G9204" t="str">
            <v>Điều trị u máu nông bằng tấm áp ³²P</v>
          </cell>
          <cell r="H9204" t="str">
            <v>19.0362.1874</v>
          </cell>
        </row>
        <row r="9205">
          <cell r="G9205" t="str">
            <v>Điều trị tràn dịch màng bụng do ung thư bằng keo ⁹⁰Y</v>
          </cell>
          <cell r="H9205" t="str">
            <v>03.1221.1875</v>
          </cell>
        </row>
        <row r="9206">
          <cell r="G9206" t="str">
            <v>Điều trị tràn dịch màng bụng do ung thư bằng keo phóng xạ</v>
          </cell>
          <cell r="H9206" t="str">
            <v>03.1222.1875</v>
          </cell>
        </row>
        <row r="9207">
          <cell r="G9207" t="str">
            <v>Điều trị tràn dịch màng phổi do ung thư bằng keo ⁹⁰Y</v>
          </cell>
          <cell r="H9207" t="str">
            <v>03.1219.1875</v>
          </cell>
        </row>
        <row r="9208">
          <cell r="G9208" t="str">
            <v>Điều trị tràn dịch màng phổi do ung thư bằng keo phóng xạ</v>
          </cell>
          <cell r="H9208" t="str">
            <v>03.1220.1875</v>
          </cell>
        </row>
        <row r="9209">
          <cell r="G9209" t="str">
            <v>Điều trị tràn dịch màng bụng do ung thư bằng keo phóng xạ ⁹⁰Y</v>
          </cell>
          <cell r="H9209" t="str">
            <v>12.0434.1875</v>
          </cell>
        </row>
        <row r="9210">
          <cell r="G9210" t="str">
            <v>Điều trị tràn dịch màng phổi do ung thư bằng keo phóng xạ ⁹⁰Y</v>
          </cell>
          <cell r="H9210" t="str">
            <v>12.0433.1875</v>
          </cell>
        </row>
        <row r="9211">
          <cell r="G9211" t="str">
            <v>Điều trị tràn dịch màng bụng do ung thư bằng keo ⁹⁰Y</v>
          </cell>
          <cell r="H9211" t="str">
            <v>19.0346.1875</v>
          </cell>
        </row>
        <row r="9212">
          <cell r="G9212" t="str">
            <v>Điều trị tràn dịch màng bụng do ung thư bằng keo phóng xạ</v>
          </cell>
          <cell r="H9212" t="str">
            <v>19.0347.1875</v>
          </cell>
        </row>
        <row r="9213">
          <cell r="G9213" t="str">
            <v>Điều trị tràn dịch màng phổi do ung thư bằng keo ⁹⁰Y</v>
          </cell>
          <cell r="H9213" t="str">
            <v>19.0344.1875</v>
          </cell>
        </row>
        <row r="9214">
          <cell r="G9214" t="str">
            <v>Điều trị tràn dịch màng phổi do ung thư bằng keo phóng xạ</v>
          </cell>
          <cell r="H9214" t="str">
            <v>19.0345.1875</v>
          </cell>
        </row>
        <row r="9215">
          <cell r="G9215" t="str">
            <v>Điều trị u nguyên bào thần kinh bằng ¹²³I-MIBG</v>
          </cell>
          <cell r="H9215" t="str">
            <v>03.1243.1876</v>
          </cell>
        </row>
        <row r="9216">
          <cell r="G9216" t="str">
            <v>Điều trị u nguyên bào thần kinh bằng ¹³¹I-MIBG</v>
          </cell>
          <cell r="H9216" t="str">
            <v>03.1241.1876</v>
          </cell>
        </row>
        <row r="9217">
          <cell r="G9217" t="str">
            <v>Điều trị u tuyến thượng thận bằng ¹²³I-MIBG</v>
          </cell>
          <cell r="H9217" t="str">
            <v>03.1244.1876</v>
          </cell>
        </row>
        <row r="9218">
          <cell r="G9218" t="str">
            <v>Điều trị u tuyến thượng thận bằng ¹³¹I-MIBG</v>
          </cell>
          <cell r="H9218" t="str">
            <v>03.1242.1876</v>
          </cell>
        </row>
        <row r="9219">
          <cell r="G9219" t="str">
            <v>Điều trị u nguyên bào thần kinh bằng ¹²³I-MIBG</v>
          </cell>
          <cell r="H9219" t="str">
            <v>19.0376.1876</v>
          </cell>
        </row>
        <row r="9220">
          <cell r="G9220" t="str">
            <v>Điều trị u nguyên bào thần kinh bằng ¹³¹I-MIBG</v>
          </cell>
          <cell r="H9220" t="str">
            <v>19.0374.1876</v>
          </cell>
        </row>
        <row r="9221">
          <cell r="G9221" t="str">
            <v>Điều trị u tuyến thượng thận bằng ¹²³I-MIBG</v>
          </cell>
          <cell r="H9221" t="str">
            <v>19.0377.1876</v>
          </cell>
        </row>
        <row r="9222">
          <cell r="G9222" t="str">
            <v>Điều trị u tuyến thượng thận bằng ¹³¹I-MIBG</v>
          </cell>
          <cell r="H9222" t="str">
            <v>19.0375.1876</v>
          </cell>
        </row>
        <row r="9223">
          <cell r="G9223" t="str">
            <v>Điều trị ung thư gan bằng keo silicon - ³²P</v>
          </cell>
          <cell r="H9223" t="str">
            <v>03.1224.1877</v>
          </cell>
        </row>
        <row r="9224">
          <cell r="G9224" t="str">
            <v>Điều trị ung thư gan bằng keo silicon - ³²P</v>
          </cell>
          <cell r="H9224" t="str">
            <v>19.0350.1877</v>
          </cell>
        </row>
        <row r="9225">
          <cell r="G9225" t="str">
            <v>Điều trị ung thư gan nguyên phát bằng ¹³¹I-Lipiodol</v>
          </cell>
          <cell r="H9225" t="str">
            <v>03.1225.1878</v>
          </cell>
        </row>
        <row r="9226">
          <cell r="G9226" t="str">
            <v>Điều trị ung thư gan nguyên phát bằng ¹³¹I - Lipiodol</v>
          </cell>
          <cell r="H9226" t="str">
            <v>19.0351.1878</v>
          </cell>
        </row>
        <row r="9227">
          <cell r="G9227" t="str">
            <v>Điều trị ung thư gan nguyên phát bằng ¹⁸⁸Re</v>
          </cell>
          <cell r="H9227" t="str">
            <v>03.1223.1879</v>
          </cell>
        </row>
        <row r="9228">
          <cell r="G9228" t="str">
            <v>Điều trị ung thư gan bằng hạt phóng xạ ¹²⁵I</v>
          </cell>
          <cell r="H9228" t="str">
            <v>03.1227.1880</v>
          </cell>
        </row>
        <row r="9229">
          <cell r="G9229" t="str">
            <v>Điều trị ung thư tiền liệt tuyến bằng hạt phóng xạ ¹²⁵I</v>
          </cell>
          <cell r="H9229" t="str">
            <v>03.1230.1880</v>
          </cell>
        </row>
        <row r="9230">
          <cell r="G9230" t="str">
            <v>Điều trị ung thư tiền liệt tuyến bằng cấy hạt phóng xạ ¹²⁵I</v>
          </cell>
          <cell r="H9230" t="str">
            <v>12.0423.1880</v>
          </cell>
        </row>
        <row r="9231">
          <cell r="G9231" t="str">
            <v>Điều trị các khối u bằng cầy hạt phóng xạ qua da</v>
          </cell>
          <cell r="H9231" t="str">
            <v>18.0686.1880</v>
          </cell>
        </row>
        <row r="9232">
          <cell r="G9232" t="str">
            <v>Điều trị ung thư tiền liệt tuyến bằng cấy hạt phóng xạ qua da</v>
          </cell>
          <cell r="H9232" t="str">
            <v>18.0685.1880</v>
          </cell>
        </row>
        <row r="9233">
          <cell r="G9233" t="str">
            <v>Điều trị ung thư tiền liệt tuyến bằng hạt phóng xạ ¹²⁵I</v>
          </cell>
          <cell r="H9233" t="str">
            <v>19.0357.1880</v>
          </cell>
        </row>
        <row r="9234">
          <cell r="G9234" t="str">
            <v>Điều trị ung thư vú bằng hạt phóng xạ ¹²⁵I</v>
          </cell>
          <cell r="H9234" t="str">
            <v>03.1229.1881</v>
          </cell>
        </row>
        <row r="9235">
          <cell r="G9235" t="str">
            <v>Điều trị ung thư vú bằng cấy hạt phóng xạ ¹²⁵I</v>
          </cell>
          <cell r="H9235" t="str">
            <v>12.0424.1881</v>
          </cell>
        </row>
        <row r="9236">
          <cell r="G9236" t="str">
            <v>Điều trị ung thư vú bằng hạt phóng xạ ¹²⁵I</v>
          </cell>
          <cell r="H9236" t="str">
            <v>19.0355.1881</v>
          </cell>
        </row>
        <row r="9237">
          <cell r="G9237" t="str">
            <v>Điều trị viêm bao hoạt dịch bằng keo ⁹⁰Y</v>
          </cell>
          <cell r="H9237" t="str">
            <v>03.1232.1882</v>
          </cell>
        </row>
        <row r="9238">
          <cell r="G9238" t="str">
            <v>Điều trị viêm bao hoạt dịch bằng keo phóng xạ</v>
          </cell>
          <cell r="H9238" t="str">
            <v>03.1231.1882</v>
          </cell>
        </row>
        <row r="9239">
          <cell r="G9239" t="str">
            <v>Điều trị ung thư gan bằng hạt vi cầu phóng xạ</v>
          </cell>
          <cell r="H9239" t="str">
            <v>12.0404.1883</v>
          </cell>
        </row>
        <row r="9240">
          <cell r="G9240" t="str">
            <v>Điều trị ung thư gan bằng hạt vi cầu phóng xạ ⁹⁰Y</v>
          </cell>
          <cell r="H9240" t="str">
            <v>12.0429.1883</v>
          </cell>
        </row>
        <row r="9241">
          <cell r="G9241" t="str">
            <v>Điều trị ung thư bằng hạt vi cầu phóng xạ</v>
          </cell>
          <cell r="H9241" t="str">
            <v>19.0402.1883</v>
          </cell>
        </row>
        <row r="9242">
          <cell r="G9242" t="str">
            <v>Điều trị ung thư di căn gan bằng hạt vi cầu phóng xạ ⁹⁰Y</v>
          </cell>
          <cell r="H9242" t="str">
            <v>19.0397.1883</v>
          </cell>
        </row>
        <row r="9243">
          <cell r="G9243" t="str">
            <v>Điều trị ung thư đường mật trong gan bằng hạt vi cầu phóng xạ ⁹⁰Y</v>
          </cell>
          <cell r="H9243" t="str">
            <v>19.0398.1883</v>
          </cell>
        </row>
        <row r="9244">
          <cell r="G9244" t="str">
            <v>Điều trị ung thư gan bằng hạt vi cầu phóng xạ ⁹⁰Y</v>
          </cell>
          <cell r="H9244" t="str">
            <v>19.0348.1883</v>
          </cell>
        </row>
        <row r="9245">
          <cell r="G9245" t="str">
            <v>PET/CT bằng bức xạ hãm ở người bệnh ung thư gan, ung thư đường mật trong gan, ung thư di căn gan sau điều trị bằng hạt vi cầu phóng xạ ⁹⁰Y</v>
          </cell>
          <cell r="H9245" t="str">
            <v>19.0415.1884</v>
          </cell>
        </row>
        <row r="9246">
          <cell r="G9246" t="str">
            <v>Điều trị ung thư gan bằng keo phóng xạ</v>
          </cell>
          <cell r="H9246" t="str">
            <v>03.1228.1885</v>
          </cell>
        </row>
        <row r="9247">
          <cell r="G9247" t="str">
            <v>Theo dõi nhịp tim thai và cơn co tử cung bằng monitor sản khoa</v>
          </cell>
          <cell r="H9247" t="str">
            <v>13.0023.2023</v>
          </cell>
        </row>
        <row r="9248">
          <cell r="G9248" t="str">
            <v>Gây mê trong phẫu thuật mắt</v>
          </cell>
          <cell r="H9248" t="str">
            <v>09.9001.2049</v>
          </cell>
        </row>
        <row r="9249">
          <cell r="G9249" t="str">
            <v>Gây mê trong thủ thuật mắt</v>
          </cell>
          <cell r="H9249" t="str">
            <v>09.9002.2050</v>
          </cell>
        </row>
        <row r="9250">
          <cell r="G9250" t="str">
            <v>Danh mục dịch vụ khám bệnh, chữa bệnh không thuộc danh mục do quỹ bảo hiểm y tế thanh toán mà không phải là dịch vụ khám bệnh, chữa bệnh theo yêu cầu</v>
          </cell>
          <cell r="H9250" t="str">
            <v>B</v>
          </cell>
        </row>
        <row r="9251">
          <cell r="G9251" t="str">
            <v>Tinh dịch đồ</v>
          </cell>
        </row>
        <row r="9252">
          <cell r="G9252" t="str">
            <v>Chiếu tia Plasma lạnh điều trị vết thương hoặc vết mổ</v>
          </cell>
        </row>
        <row r="9253">
          <cell r="G9253" t="str">
            <v>Chiếu tia Plasma lạnh điều trị vết thương hoặc vết mổ</v>
          </cell>
        </row>
        <row r="9254">
          <cell r="G9254" t="str">
            <v>Chiếu tia Plasma lạnh điều trị vết thương hoặc vết mổ</v>
          </cell>
        </row>
        <row r="9255">
          <cell r="G9255" t="str">
            <v>Telemedicine</v>
          </cell>
        </row>
        <row r="9256">
          <cell r="G9256" t="str">
            <v>Điều trị bệnh rụng tóc hoặc bệnh hói hoặc rạn da sử dụng phương pháp vi kim dẫn thuốc và tái tạo collagen</v>
          </cell>
        </row>
        <row r="9257">
          <cell r="G9257" t="str">
            <v xml:space="preserve">Điều trị bệnh da sử dụng phương pháp vi kim dẫn thuốc và tái tạo collagen </v>
          </cell>
        </row>
        <row r="9258">
          <cell r="G9258" t="str">
            <v xml:space="preserve">Điều trị các bệnh về da sử dụng công nghệ ionphoresis </v>
          </cell>
        </row>
        <row r="9259">
          <cell r="G9259" t="str">
            <v>Phẫu thuật cấy lông mày</v>
          </cell>
        </row>
        <row r="9260">
          <cell r="G9260" t="str">
            <v>Xóa xăm bằng các kỹ thuật laser ruby</v>
          </cell>
        </row>
        <row r="9261">
          <cell r="G9261" t="str">
            <v>Xóa nếp nhăn bằng laser fractional, radiofrequency</v>
          </cell>
        </row>
        <row r="9262">
          <cell r="G9262" t="str">
            <v>Trẻ hóa da bằng các kỹ thuật laser Fractional</v>
          </cell>
        </row>
        <row r="9263">
          <cell r="G9263" t="str">
            <v>Trẻ hóa da bằng Radiofrequency (RF)</v>
          </cell>
        </row>
        <row r="9264">
          <cell r="G9264" t="str">
            <v>Điều trị bệnh da bằng kỹ thuật ly trích huyết tương giàu tiểu cầu (PRP)</v>
          </cell>
        </row>
        <row r="9265">
          <cell r="G9265" t="str">
            <v>Điều trị lão hóa da sử dụng kim dẫn thuốc</v>
          </cell>
        </row>
        <row r="9266">
          <cell r="G9266" t="str">
            <v xml:space="preserve">Điều trị mụn trứng cá bằng máy </v>
          </cell>
        </row>
        <row r="9267">
          <cell r="G9267" t="str">
            <v>Điều trị bệnh da bằng chiếu đèn LED</v>
          </cell>
        </row>
        <row r="9268">
          <cell r="G9268" t="str">
            <v>Bơm tinh trùng vào buồng tử cung (IUI)</v>
          </cell>
        </row>
        <row r="9269">
          <cell r="G9269" t="str">
            <v>Cấy - tháo thuốc tránh thai</v>
          </cell>
        </row>
        <row r="9270">
          <cell r="G9270" t="str">
            <v>Chọc hút noãn</v>
          </cell>
        </row>
        <row r="9271">
          <cell r="G9271" t="str">
            <v>Chọc hút tinh hoàn mào tinh hoàn lấy tinh trùng hoặc sinh thiết tinh hoàn, mào tinh hoàn</v>
          </cell>
        </row>
        <row r="9272">
          <cell r="G9272" t="str">
            <v>Chuyển phôi hoặc chuyển phôi giao tử vào vòi tử cung</v>
          </cell>
        </row>
        <row r="9273">
          <cell r="G9273" t="str">
            <v>Đặt và tháo dụng cụ tử cung</v>
          </cell>
        </row>
        <row r="9274">
          <cell r="G9274" t="str">
            <v>Điều trị tắc tia sữa bằng máy hút</v>
          </cell>
        </row>
        <row r="9275">
          <cell r="G9275" t="str">
            <v>Giảm thiểu phôi (Giảm thiểu thai)</v>
          </cell>
        </row>
        <row r="9276">
          <cell r="G9276" t="str">
            <v>Lọc rửa tinh trùng</v>
          </cell>
        </row>
        <row r="9277">
          <cell r="G9277" t="str">
            <v>Rã đông phôi, noãn</v>
          </cell>
        </row>
        <row r="9278">
          <cell r="G9278" t="str">
            <v>Rã đông tinh trùng</v>
          </cell>
        </row>
        <row r="9279">
          <cell r="G9279" t="str">
            <v>Sinh thiết phôi chẩn đoán (Sinh thiết phôi bào cho chẩn đoán di truyền tiền làm tổ (Biopsy-PGS)/cho 1 người bệnh)</v>
          </cell>
        </row>
        <row r="9280">
          <cell r="G9280" t="str">
            <v>Tiêm tinh trùng vào bào tương của noãn (ICSI)</v>
          </cell>
        </row>
        <row r="9281">
          <cell r="G9281" t="str">
            <v>Triệt sản nam (bằng dao hoặc không bằng dao)</v>
          </cell>
        </row>
        <row r="9282">
          <cell r="G9282" t="str">
            <v>Phẫu thuật điều trị tật khúc xạ bằng laser excimer (1 mắt)</v>
          </cell>
        </row>
        <row r="9283">
          <cell r="G9283" t="str">
            <v>Rạch giác mạc nan hoa (1 mắt)</v>
          </cell>
        </row>
        <row r="9284">
          <cell r="G9284" t="str">
            <v>Rạch giác mạc nan hoa (2 mắt)</v>
          </cell>
        </row>
        <row r="9285">
          <cell r="G9285" t="str">
            <v>Dùng laser, sóng cao tần trong điều trị sẹo &gt; 2 cm</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VKT TYC (đang phê duyệt)"/>
      <sheetName val="DVKT TYC (chưa phê duyệt)"/>
      <sheetName val="DVKT TYC (đã phê duyệt)"/>
      <sheetName val="Khám bệnh TYC"/>
      <sheetName val="dịch vụ TYC  khác "/>
    </sheetNames>
    <sheetDataSet>
      <sheetData sheetId="0">
        <row r="6">
          <cell r="B6" t="str">
            <v>18.0703.0001</v>
          </cell>
          <cell r="C6" t="str">
            <v>37.2A01.0001</v>
          </cell>
          <cell r="D6" t="str">
            <v>18. ĐIỆN QUANG</v>
          </cell>
          <cell r="E6">
            <v>18.702999999999999</v>
          </cell>
          <cell r="F6" t="str">
            <v>Siêu âm tại giường</v>
          </cell>
          <cell r="G6" t="str">
            <v>Siêu âm tại giường</v>
          </cell>
          <cell r="H6" t="str">
            <v>Siêu âm tại giường</v>
          </cell>
          <cell r="I6">
            <v>0</v>
          </cell>
          <cell r="J6">
            <v>1</v>
          </cell>
          <cell r="K6">
            <v>1</v>
          </cell>
          <cell r="L6" t="str">
            <v>Siêu âm</v>
          </cell>
          <cell r="M6">
            <v>18001</v>
          </cell>
          <cell r="N6">
            <v>31299</v>
          </cell>
          <cell r="O6">
            <v>31302.782608695699</v>
          </cell>
          <cell r="P6">
            <v>49300</v>
          </cell>
          <cell r="Q6">
            <v>40693.617391304404</v>
          </cell>
          <cell r="R6">
            <v>58694.617391304404</v>
          </cell>
          <cell r="S6">
            <v>58600</v>
          </cell>
          <cell r="T6">
            <v>0</v>
          </cell>
          <cell r="U6" t="str">
            <v>XVIII. ĐIỆN QUANG</v>
          </cell>
          <cell r="V6" t="str">
            <v>Siêu âm</v>
          </cell>
          <cell r="W6" t="str">
            <v>984/QĐ-BYT 4442/QĐ-BYT</v>
          </cell>
          <cell r="X6">
            <v>43294</v>
          </cell>
          <cell r="Y6">
            <v>18.702999999999999</v>
          </cell>
          <cell r="Z6" t="str">
            <v>Đang đề nghị phê duyệt</v>
          </cell>
        </row>
        <row r="7">
          <cell r="B7" t="str">
            <v>18.0263.0041</v>
          </cell>
          <cell r="C7" t="str">
            <v>37.2A04.0041</v>
          </cell>
          <cell r="D7" t="str">
            <v>18. ĐIỆN QUANG</v>
          </cell>
          <cell r="E7">
            <v>18.263000000000002</v>
          </cell>
          <cell r="F7" t="str">
            <v>Chụp cắt lớp vi tính khớp có tiêm thuốc cản quang vào ổ khớp (từ 1- 32 dãy)</v>
          </cell>
          <cell r="G7" t="str">
            <v>Chụp cắt lớp vi tính khớp có tiêm thuốc cản quang vào ổ khớp (từ 1- 32 dãy)</v>
          </cell>
          <cell r="H7" t="str">
            <v>Chụp cắt lớp vi tính khớp có tiêm thuốc cản quang vào ổ khớp (từ 1- 32 dãy)</v>
          </cell>
          <cell r="I7" t="str">
            <v>T2</v>
          </cell>
          <cell r="J7">
            <v>43</v>
          </cell>
          <cell r="K7">
            <v>43</v>
          </cell>
          <cell r="L7" t="str">
            <v>Chụp CT Scanner đến 32 dãy có thuốc cản quang</v>
          </cell>
          <cell r="M7">
            <v>578036</v>
          </cell>
          <cell r="N7">
            <v>64964</v>
          </cell>
          <cell r="O7">
            <v>65682.782608695605</v>
          </cell>
          <cell r="P7">
            <v>643000</v>
          </cell>
          <cell r="Q7">
            <v>85387.617391304288</v>
          </cell>
          <cell r="R7">
            <v>663423.61739130435</v>
          </cell>
          <cell r="S7">
            <v>663400</v>
          </cell>
          <cell r="T7" t="str">
            <v>Chưa bao gồm thuốc cản quang.</v>
          </cell>
          <cell r="U7" t="str">
            <v>XVIII. ĐIỆN QUANG</v>
          </cell>
          <cell r="V7" t="str">
            <v>Chụp cắt lớp vi tính, chụp mạch, cộng hưởng từ</v>
          </cell>
          <cell r="W7" t="str">
            <v>984/QĐ-BYT 4442/QĐ-BYT</v>
          </cell>
          <cell r="X7">
            <v>43294</v>
          </cell>
          <cell r="Y7">
            <v>18.263000000000002</v>
          </cell>
          <cell r="Z7" t="str">
            <v>Đang đề nghị phê duyệt</v>
          </cell>
        </row>
        <row r="8">
          <cell r="B8" t="str">
            <v>18.0524.0052</v>
          </cell>
          <cell r="C8" t="str">
            <v>37.2A04.0052</v>
          </cell>
          <cell r="D8" t="str">
            <v>18. ĐIỆN QUANG</v>
          </cell>
          <cell r="E8">
            <v>18.524000000000001</v>
          </cell>
          <cell r="F8" t="str">
            <v>Chụp và điều trị bơm thuốc tiêu sợi huyết tại chỗ mạch chi qua ống thông số hóa xóa nền</v>
          </cell>
          <cell r="G8" t="str">
            <v>Chụp và điều trị bơm thuốc tiêu sợi huyết tại chỗ mạch chi qua ống thông số hóa xóa nền</v>
          </cell>
          <cell r="H8" t="str">
            <v>Chụp và điều trị bơm thuốc tiêu sợi huyết tại chỗ mạch chi qua ống thông số hóa xóa nền</v>
          </cell>
          <cell r="I8" t="str">
            <v>TDB</v>
          </cell>
          <cell r="J8">
            <v>54</v>
          </cell>
          <cell r="K8">
            <v>54</v>
          </cell>
          <cell r="L8" t="str">
            <v xml:space="preserve">Chụp mạch máu số hóa xóa nền (DSA) </v>
          </cell>
          <cell r="M8">
            <v>5175000</v>
          </cell>
          <cell r="N8">
            <v>511000</v>
          </cell>
          <cell r="O8">
            <v>511826.08695652202</v>
          </cell>
          <cell r="P8">
            <v>5686000</v>
          </cell>
          <cell r="Q8">
            <v>665373.91304347862</v>
          </cell>
          <cell r="R8">
            <v>5840373.9130434785</v>
          </cell>
          <cell r="S8">
            <v>5840300</v>
          </cell>
          <cell r="T8">
            <v>0</v>
          </cell>
          <cell r="U8" t="str">
            <v>XVIII. ĐIỆN QUANG</v>
          </cell>
          <cell r="V8" t="str">
            <v>Chụp cắt lớp vi tính, chụp mạch, cộng hưởng từ</v>
          </cell>
          <cell r="W8" t="str">
            <v>3025/QĐ-BYT 4442/QĐ-BYT</v>
          </cell>
          <cell r="X8">
            <v>43294</v>
          </cell>
          <cell r="Y8">
            <v>18.524000000000001</v>
          </cell>
          <cell r="Z8" t="str">
            <v>Đang đề nghị phê duyệt</v>
          </cell>
        </row>
        <row r="9">
          <cell r="B9" t="str">
            <v>18.0527.0055</v>
          </cell>
          <cell r="C9" t="str">
            <v>37.2A04.0055</v>
          </cell>
          <cell r="D9" t="str">
            <v>18. ĐIỆN QUANG</v>
          </cell>
          <cell r="E9">
            <v>18.527000000000001</v>
          </cell>
          <cell r="F9" t="str">
            <v>Chụp và đặt lưới lọc tĩnh mạch chủ số hóa xóa nền</v>
          </cell>
          <cell r="G9" t="str">
            <v>Chụp và đặt lưới lọc tĩnh mạch chủ số hóa xóa nền</v>
          </cell>
          <cell r="H9" t="str">
            <v>Chụp và đặt lưới lọc tĩnh mạch chủ số hóa xóa nền</v>
          </cell>
          <cell r="I9" t="str">
            <v>TDB</v>
          </cell>
          <cell r="J9">
            <v>57</v>
          </cell>
          <cell r="K9">
            <v>57</v>
          </cell>
          <cell r="L9" t="str">
            <v xml:space="preserve">Chụp và can thiệp mạch chủ bụng hoặc ngực và mạch chi dưới DSA </v>
          </cell>
          <cell r="M9">
            <v>8538000</v>
          </cell>
          <cell r="N9">
            <v>638000</v>
          </cell>
          <cell r="O9">
            <v>638608.69565217395</v>
          </cell>
          <cell r="P9">
            <v>9176000</v>
          </cell>
          <cell r="Q9">
            <v>830191.30434782617</v>
          </cell>
          <cell r="R9">
            <v>9368191.3043478262</v>
          </cell>
          <cell r="S9">
            <v>9368100</v>
          </cell>
          <cell r="T9"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cell r="U9" t="str">
            <v>XVIII. ĐIỆN QUANG</v>
          </cell>
          <cell r="V9" t="str">
            <v>Chụp cắt lớp vi tính, chụp mạch, cộng hưởng từ</v>
          </cell>
          <cell r="W9" t="str">
            <v>984/QĐ-BYT 4442/QĐ-BYT</v>
          </cell>
          <cell r="X9">
            <v>43294</v>
          </cell>
          <cell r="Y9">
            <v>18.527000000000001</v>
          </cell>
          <cell r="Z9" t="str">
            <v>Đang đề nghị phê duyệt</v>
          </cell>
        </row>
        <row r="10">
          <cell r="B10" t="str">
            <v>18.0675.0055</v>
          </cell>
          <cell r="C10" t="str">
            <v>37.2A04.0055</v>
          </cell>
          <cell r="D10" t="str">
            <v>18. ĐIỆN QUANG</v>
          </cell>
          <cell r="E10">
            <v>18.675000000000001</v>
          </cell>
          <cell r="F10" t="str">
            <v>Đặt stent động mạch chủ [dưới DSA]</v>
          </cell>
          <cell r="G10" t="str">
            <v>Đặt stent động mạch chủ [dưới DSA]</v>
          </cell>
          <cell r="H10" t="str">
            <v>Đặt stent động mạch chủ [dưới DSA]</v>
          </cell>
          <cell r="I10" t="str">
            <v>P1</v>
          </cell>
          <cell r="J10">
            <v>57</v>
          </cell>
          <cell r="K10">
            <v>57</v>
          </cell>
          <cell r="L10" t="str">
            <v xml:space="preserve">Chụp và can thiệp mạch chủ bụng hoặc ngực và mạch chi dưới DSA </v>
          </cell>
          <cell r="M10">
            <v>8538000</v>
          </cell>
          <cell r="N10">
            <v>638000</v>
          </cell>
          <cell r="O10">
            <v>638608.69565217395</v>
          </cell>
          <cell r="P10">
            <v>9176000</v>
          </cell>
          <cell r="Q10">
            <v>830191.30434782617</v>
          </cell>
          <cell r="R10">
            <v>9368191.3043478262</v>
          </cell>
          <cell r="S10">
            <v>9368100</v>
          </cell>
          <cell r="T10"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cell r="U10" t="str">
            <v>XVIII. ĐIỆN QUANG</v>
          </cell>
          <cell r="V10" t="str">
            <v>Chụp cắt lớp vi tính, chụp mạch, cộng hưởng từ</v>
          </cell>
          <cell r="W10" t="str">
            <v>984/QĐ-BYT 4442/QĐ-BYT</v>
          </cell>
          <cell r="X10">
            <v>43294</v>
          </cell>
          <cell r="Y10">
            <v>18.675000000000001</v>
          </cell>
          <cell r="Z10" t="str">
            <v>Đang đề nghị phê duyệt</v>
          </cell>
        </row>
        <row r="11">
          <cell r="B11" t="str">
            <v>18.0565.0057</v>
          </cell>
          <cell r="C11" t="str">
            <v>37.2A04.0057</v>
          </cell>
          <cell r="D11" t="str">
            <v>18. ĐIỆN QUANG</v>
          </cell>
          <cell r="E11">
            <v>18.565000000000001</v>
          </cell>
          <cell r="F11" t="str">
            <v>Chụp và bơm thuốc tiêu sợi huyết đường động mạch điều trị tắc động mạch não cấp số hóa xóa nền</v>
          </cell>
          <cell r="G11" t="str">
            <v>Chụp và bơm thuốc tiêu sợi huyết đường động mạch điều trị tắc động mạch não cấp số hóa xóa nền</v>
          </cell>
          <cell r="H11" t="str">
            <v>Chụp và bơm thuốc tiêu sợi huyết đường động mạch điều trị tắc động mạch não cấp số hóa xóa nền</v>
          </cell>
          <cell r="I11" t="str">
            <v>P1</v>
          </cell>
          <cell r="J11">
            <v>59</v>
          </cell>
          <cell r="K11">
            <v>59</v>
          </cell>
          <cell r="L11" t="str">
            <v>Chụp, nút dị dạng và can thiệp các bệnh lý mạch thần kinh dưới DSA</v>
          </cell>
          <cell r="M11">
            <v>9138000</v>
          </cell>
          <cell r="N11">
            <v>638000</v>
          </cell>
          <cell r="O11">
            <v>638608.69565217395</v>
          </cell>
          <cell r="P11">
            <v>9776000</v>
          </cell>
          <cell r="Q11">
            <v>830191.30434782617</v>
          </cell>
          <cell r="R11">
            <v>9968191.3043478262</v>
          </cell>
          <cell r="S11">
            <v>9968100</v>
          </cell>
          <cell r="T11" t="str">
            <v>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v>
          </cell>
          <cell r="U11" t="str">
            <v>XVIII. ĐIỆN QUANG</v>
          </cell>
          <cell r="V11" t="str">
            <v>Chụp cắt lớp vi tính, chụp mạch, cộng hưởng từ</v>
          </cell>
          <cell r="W11" t="str">
            <v>984/QĐ-BYT 4442/QĐ-BYT</v>
          </cell>
          <cell r="X11">
            <v>43294</v>
          </cell>
          <cell r="Y11">
            <v>18.565000000000001</v>
          </cell>
          <cell r="Z11" t="str">
            <v>Đang đề nghị phê duyệt</v>
          </cell>
        </row>
        <row r="12">
          <cell r="B12" t="str">
            <v>18.0559.0057</v>
          </cell>
          <cell r="C12" t="str">
            <v>37.2A04.0057</v>
          </cell>
          <cell r="D12" t="str">
            <v>18. ĐIỆN QUANG</v>
          </cell>
          <cell r="E12">
            <v>18.559000000000001</v>
          </cell>
          <cell r="F12" t="str">
            <v>Chụp và nút dị dạng mạch tủy số hóa xóa nền</v>
          </cell>
          <cell r="G12" t="str">
            <v>Chụp và nút dị dạng mạch tủy số hóa xóa nền</v>
          </cell>
          <cell r="H12" t="str">
            <v>Chụp và nút dị dạng mạch tủy số hóa xóa nền</v>
          </cell>
          <cell r="I12" t="str">
            <v>P1</v>
          </cell>
          <cell r="J12">
            <v>59</v>
          </cell>
          <cell r="K12">
            <v>59</v>
          </cell>
          <cell r="L12" t="str">
            <v>Chụp, nút dị dạng và can thiệp các bệnh lý mạch thần kinh dưới DSA</v>
          </cell>
          <cell r="M12">
            <v>9138000</v>
          </cell>
          <cell r="N12">
            <v>638000</v>
          </cell>
          <cell r="O12">
            <v>638608.69565217395</v>
          </cell>
          <cell r="P12">
            <v>9776000</v>
          </cell>
          <cell r="Q12">
            <v>830191.30434782617</v>
          </cell>
          <cell r="R12">
            <v>9968191.3043478262</v>
          </cell>
          <cell r="S12">
            <v>9968100</v>
          </cell>
          <cell r="T12" t="str">
            <v>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v>
          </cell>
          <cell r="U12" t="str">
            <v>XVIII. ĐIỆN QUANG</v>
          </cell>
          <cell r="V12" t="str">
            <v>Chụp cắt lớp vi tính, chụp mạch, cộng hưởng từ</v>
          </cell>
          <cell r="W12" t="str">
            <v>984/QĐ-BYT 4442/QĐ-BYT</v>
          </cell>
          <cell r="X12">
            <v>43294</v>
          </cell>
          <cell r="Y12">
            <v>18.559000000000001</v>
          </cell>
          <cell r="Z12" t="str">
            <v>Đang đề nghị phê duyệt</v>
          </cell>
        </row>
        <row r="13">
          <cell r="B13" t="str">
            <v>18.0681.0058</v>
          </cell>
          <cell r="C13" t="str">
            <v>37.2A04.0058</v>
          </cell>
          <cell r="D13" t="str">
            <v>18. ĐIỆN QUANG</v>
          </cell>
          <cell r="E13">
            <v>18.681000000000001</v>
          </cell>
          <cell r="F13" t="str">
            <v>Chụp và nút mạch điều trị phì đại lành tính tuyến tiền liệt</v>
          </cell>
          <cell r="G13" t="str">
            <v>Chụp và nút mạch điều trị phì đại lành tính tuyến tiền liệt</v>
          </cell>
          <cell r="H13" t="str">
            <v>Chụp và nút mạch điều trị phì đại lành tính tuyến tiền liệt</v>
          </cell>
          <cell r="I13">
            <v>0</v>
          </cell>
          <cell r="J13">
            <v>60</v>
          </cell>
          <cell r="K13">
            <v>60</v>
          </cell>
          <cell r="L13" t="str">
            <v>Can thiệp đường  mạch máu cho các tạng dưới DSA</v>
          </cell>
          <cell r="M13">
            <v>8588000</v>
          </cell>
          <cell r="N13">
            <v>638000</v>
          </cell>
          <cell r="O13">
            <v>638608.69565217395</v>
          </cell>
          <cell r="P13">
            <v>9226000</v>
          </cell>
          <cell r="Q13">
            <v>830191.30434782617</v>
          </cell>
          <cell r="R13">
            <v>9418191.3043478262</v>
          </cell>
          <cell r="S13">
            <v>9418100</v>
          </cell>
          <cell r="T13"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cell r="U13" t="str">
            <v>XVIII. ĐIỆN QUANG</v>
          </cell>
          <cell r="V13" t="str">
            <v>Chụp cắt lớp vi tính, chụp mạch, cộng hưởng từ</v>
          </cell>
          <cell r="W13" t="str">
            <v>3025/QĐ-BYT 4442/QĐ-BYT</v>
          </cell>
          <cell r="X13">
            <v>43294</v>
          </cell>
          <cell r="Y13">
            <v>18.681000000000001</v>
          </cell>
          <cell r="Z13" t="str">
            <v>Đang đề nghị phê duyệt</v>
          </cell>
        </row>
        <row r="14">
          <cell r="B14" t="str">
            <v>18.0687.0058</v>
          </cell>
          <cell r="C14" t="str">
            <v>37.2A04.0058</v>
          </cell>
          <cell r="D14" t="str">
            <v>18. ĐIỆN QUANG</v>
          </cell>
          <cell r="E14">
            <v>18.687000000000001</v>
          </cell>
          <cell r="F14" t="str">
            <v>Chụp và nút mạch điều trị u phổi [dưới DSA]</v>
          </cell>
          <cell r="G14" t="str">
            <v>Chụp và nút mạch điều trị u phổi [dưới DSA]</v>
          </cell>
          <cell r="H14" t="str">
            <v>Chụp và nút mạch điều trị u phổi [dưới DSA]</v>
          </cell>
          <cell r="I14" t="str">
            <v>TDB</v>
          </cell>
          <cell r="J14">
            <v>60</v>
          </cell>
          <cell r="K14">
            <v>60</v>
          </cell>
          <cell r="L14" t="str">
            <v>Can thiệp đường  mạch máu cho các tạng dưới DSA</v>
          </cell>
          <cell r="M14">
            <v>8588000</v>
          </cell>
          <cell r="N14">
            <v>638000</v>
          </cell>
          <cell r="O14">
            <v>638608.69565217395</v>
          </cell>
          <cell r="P14">
            <v>9226000</v>
          </cell>
          <cell r="Q14">
            <v>830191.30434782617</v>
          </cell>
          <cell r="R14">
            <v>9418191.3043478262</v>
          </cell>
          <cell r="S14">
            <v>9418100</v>
          </cell>
          <cell r="T14"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cell r="U14" t="str">
            <v>XVIII. ĐIỆN QUANG</v>
          </cell>
          <cell r="V14" t="str">
            <v>Chụp cắt lớp vi tính, chụp mạch, cộng hưởng từ</v>
          </cell>
          <cell r="W14" t="str">
            <v>984/QĐ-BYT 4442/QĐ-BYT</v>
          </cell>
          <cell r="X14">
            <v>43294</v>
          </cell>
          <cell r="Y14">
            <v>18.687000000000001</v>
          </cell>
          <cell r="Z14" t="str">
            <v>Đang đề nghị phê duyệt</v>
          </cell>
        </row>
        <row r="15">
          <cell r="B15" t="str">
            <v>18.0688.0058</v>
          </cell>
          <cell r="C15" t="str">
            <v>37.2A04.0058</v>
          </cell>
          <cell r="D15" t="str">
            <v>18. ĐIỆN QUANG</v>
          </cell>
          <cell r="E15">
            <v>18.687999999999999</v>
          </cell>
          <cell r="F15" t="str">
            <v>Chụp và nút mạch điều trị u trung thất [dưới DSA]</v>
          </cell>
          <cell r="G15" t="str">
            <v>Chụp và nút mạch điều trị u trung thất [dưới DSA]</v>
          </cell>
          <cell r="H15" t="str">
            <v>Chụp và nút mạch điều trị u trung thất [dưới DSA]</v>
          </cell>
          <cell r="I15" t="str">
            <v>TDB</v>
          </cell>
          <cell r="J15">
            <v>60</v>
          </cell>
          <cell r="K15">
            <v>60</v>
          </cell>
          <cell r="L15" t="str">
            <v>Can thiệp đường  mạch máu cho các tạng dưới DSA</v>
          </cell>
          <cell r="M15">
            <v>8588000</v>
          </cell>
          <cell r="N15">
            <v>638000</v>
          </cell>
          <cell r="O15">
            <v>638608.69565217395</v>
          </cell>
          <cell r="P15">
            <v>9226000</v>
          </cell>
          <cell r="Q15">
            <v>830191.30434782617</v>
          </cell>
          <cell r="R15">
            <v>9418191.3043478262</v>
          </cell>
          <cell r="S15">
            <v>9418100</v>
          </cell>
          <cell r="T15"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cell r="U15" t="str">
            <v>XVIII. ĐIỆN QUANG</v>
          </cell>
          <cell r="V15" t="str">
            <v>Chụp cắt lớp vi tính, chụp mạch, cộng hưởng từ</v>
          </cell>
          <cell r="W15" t="str">
            <v>984/QĐ-BYT 4442/QĐ-BYT</v>
          </cell>
          <cell r="X15">
            <v>43294</v>
          </cell>
          <cell r="Y15">
            <v>18.687999999999999</v>
          </cell>
          <cell r="Z15" t="str">
            <v>Đang đề nghị phê duyệt</v>
          </cell>
        </row>
        <row r="16">
          <cell r="B16" t="str">
            <v>18.0546.0058</v>
          </cell>
          <cell r="C16" t="str">
            <v>37.2A04.0058</v>
          </cell>
          <cell r="D16" t="str">
            <v>18. ĐIỆN QUANG</v>
          </cell>
          <cell r="E16">
            <v>18.545999999999999</v>
          </cell>
          <cell r="F16" t="str">
            <v>Chụp và tạo luồng thông cửa chủ qua da (TIPS) số hóa xóa nền</v>
          </cell>
          <cell r="G16" t="str">
            <v>Chụp và tạo luồng thông cửa chủ qua da (TIPS) số hóa xóa nền</v>
          </cell>
          <cell r="H16" t="str">
            <v>Chụp và tạo luồng thông cửa chủ qua da (TIPS) số hóa xóa nền</v>
          </cell>
          <cell r="I16" t="str">
            <v>P1</v>
          </cell>
          <cell r="J16">
            <v>60</v>
          </cell>
          <cell r="K16">
            <v>60</v>
          </cell>
          <cell r="L16" t="str">
            <v>Can thiệp đường  mạch máu cho các tạng dưới DSA</v>
          </cell>
          <cell r="M16">
            <v>8588000</v>
          </cell>
          <cell r="N16">
            <v>638000</v>
          </cell>
          <cell r="O16">
            <v>638608.69565217395</v>
          </cell>
          <cell r="P16">
            <v>9226000</v>
          </cell>
          <cell r="Q16">
            <v>830191.30434782617</v>
          </cell>
          <cell r="R16">
            <v>9418191.3043478262</v>
          </cell>
          <cell r="S16">
            <v>9418100</v>
          </cell>
          <cell r="T16"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cell r="U16" t="str">
            <v>XVIII. ĐIỆN QUANG</v>
          </cell>
          <cell r="V16" t="str">
            <v>Chụp cắt lớp vi tính, chụp mạch, cộng hưởng từ</v>
          </cell>
          <cell r="W16" t="str">
            <v>984/QĐ-BYT 4442/QĐ-BYT</v>
          </cell>
          <cell r="X16">
            <v>43294</v>
          </cell>
          <cell r="Y16">
            <v>18.545999999999999</v>
          </cell>
          <cell r="Z16" t="str">
            <v>Đang đề nghị phê duyệt</v>
          </cell>
        </row>
        <row r="17">
          <cell r="B17" t="str">
            <v>18.0684.0058</v>
          </cell>
          <cell r="C17" t="str">
            <v>37.2A04.0058</v>
          </cell>
          <cell r="D17" t="str">
            <v>18. ĐIỆN QUANG</v>
          </cell>
          <cell r="E17">
            <v>18.684000000000001</v>
          </cell>
          <cell r="F17" t="str">
            <v>Nút động mạch trong điều trị chảy máu do các khối u ác tính vùng tiểu khung (ung thư cổ tử cung, ung thư bàng quang không có chỉ định phẫu thuật, …)</v>
          </cell>
          <cell r="G17" t="str">
            <v>Nút động mạch trong điều trị chảy máu do các khối u ác tính vùng tiểu khung (ung thư cổ tử cung, ung thư bàng quang không có chỉ định phẫu thuật, …)</v>
          </cell>
          <cell r="H17" t="str">
            <v>Nút động mạch trong điều trị chảy máu do các khối u ác tính vùng tiểu khung (ung thư cổ tử cung, ung thư bàng quang không có chỉ định phẫu thuật, …)</v>
          </cell>
          <cell r="I17">
            <v>0</v>
          </cell>
          <cell r="J17">
            <v>60</v>
          </cell>
          <cell r="K17">
            <v>60</v>
          </cell>
          <cell r="L17" t="str">
            <v>Can thiệp đường  mạch máu cho các tạng dưới DSA</v>
          </cell>
          <cell r="M17">
            <v>8588000</v>
          </cell>
          <cell r="N17">
            <v>638000</v>
          </cell>
          <cell r="O17">
            <v>638608.69565217395</v>
          </cell>
          <cell r="P17">
            <v>9226000</v>
          </cell>
          <cell r="Q17">
            <v>830191.30434782617</v>
          </cell>
          <cell r="R17">
            <v>9418191.3043478262</v>
          </cell>
          <cell r="S17">
            <v>9418100</v>
          </cell>
          <cell r="T17"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cell r="U17" t="str">
            <v>XVIII. ĐIỆN QUANG</v>
          </cell>
          <cell r="V17" t="str">
            <v>Chụp cắt lớp vi tính, chụp mạch, cộng hưởng từ</v>
          </cell>
          <cell r="W17" t="str">
            <v>3025/QĐ-BYT 4442/QĐ-BYT</v>
          </cell>
          <cell r="X17">
            <v>43294</v>
          </cell>
          <cell r="Y17">
            <v>18.684000000000001</v>
          </cell>
          <cell r="Z17" t="str">
            <v>Đang đề nghị phê duyệt</v>
          </cell>
        </row>
        <row r="18">
          <cell r="B18" t="str">
            <v>18.0683.0058</v>
          </cell>
          <cell r="C18" t="str">
            <v>37.2A04.0058</v>
          </cell>
          <cell r="D18" t="str">
            <v>18. ĐIỆN QUANG</v>
          </cell>
          <cell r="E18">
            <v>18.683</v>
          </cell>
          <cell r="F18" t="str">
            <v>Nút động mạch trong điều trị chảy máu do ung thư tuyến tiền liệt</v>
          </cell>
          <cell r="G18" t="str">
            <v>Nút động mạch trong điều trị chảy máu do ung thư tuyến tiền liệt</v>
          </cell>
          <cell r="H18" t="str">
            <v>Nút động mạch trong điều trị chảy máu do ung thư tuyến tiền liệt</v>
          </cell>
          <cell r="I18">
            <v>0</v>
          </cell>
          <cell r="J18">
            <v>60</v>
          </cell>
          <cell r="K18">
            <v>60</v>
          </cell>
          <cell r="L18" t="str">
            <v>Can thiệp đường  mạch máu cho các tạng dưới DSA</v>
          </cell>
          <cell r="M18">
            <v>8588000</v>
          </cell>
          <cell r="N18">
            <v>638000</v>
          </cell>
          <cell r="O18">
            <v>638608.69565217395</v>
          </cell>
          <cell r="P18">
            <v>9226000</v>
          </cell>
          <cell r="Q18">
            <v>830191.30434782617</v>
          </cell>
          <cell r="R18">
            <v>9418191.3043478262</v>
          </cell>
          <cell r="S18">
            <v>9418100</v>
          </cell>
          <cell r="T18"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cell r="U18" t="str">
            <v>XVIII. ĐIỆN QUANG</v>
          </cell>
          <cell r="V18" t="str">
            <v>Chụp cắt lớp vi tính, chụp mạch, cộng hưởng từ</v>
          </cell>
          <cell r="W18" t="str">
            <v>3025/QĐ-BYT 4442/QĐ-BYT</v>
          </cell>
          <cell r="X18">
            <v>43294</v>
          </cell>
          <cell r="Y18">
            <v>18.683</v>
          </cell>
          <cell r="Z18" t="str">
            <v>Đang đề nghị phê duyệt</v>
          </cell>
        </row>
        <row r="19">
          <cell r="B19" t="str">
            <v>18.0597.0059</v>
          </cell>
          <cell r="C19" t="str">
            <v>37.2A04.0059</v>
          </cell>
          <cell r="D19" t="str">
            <v>18. ĐIỆN QUANG</v>
          </cell>
          <cell r="E19">
            <v>18.597000000000001</v>
          </cell>
          <cell r="F19" t="str">
            <v>Can thiệp điều trị hẹp đại tràng trước và sau phẫu thuật số hóa xóa nền</v>
          </cell>
          <cell r="G19" t="str">
            <v>Can thiệp điều trị hẹp đại tràng trước và sau phẫu thuật số hóa xóa nền</v>
          </cell>
          <cell r="H19" t="str">
            <v>Can thiệp điều trị hẹp đại tràng trước và sau phẫu thuật số hóa xóa nền</v>
          </cell>
          <cell r="I19" t="str">
            <v>TDB</v>
          </cell>
          <cell r="J19">
            <v>61</v>
          </cell>
          <cell r="K19">
            <v>61</v>
          </cell>
          <cell r="L19" t="str">
            <v>Can thiệp vào lòng mạch trực tiếp qua da (đặt cổng truyền hóa chất, đốt giãn tĩnh mạch, sinh thiết trong lòng mạch) hoặc mở thông dạ dày qua da, dẫn lưu các ổ áp xe và tạng ổ bụng dưới DSA.</v>
          </cell>
          <cell r="M19">
            <v>1575000</v>
          </cell>
          <cell r="N19">
            <v>638000</v>
          </cell>
          <cell r="O19">
            <v>638608.69565217395</v>
          </cell>
          <cell r="P19">
            <v>2213000</v>
          </cell>
          <cell r="Q19">
            <v>830191.30434782617</v>
          </cell>
          <cell r="R19">
            <v>2405191.3043478262</v>
          </cell>
          <cell r="S19">
            <v>2405100</v>
          </cell>
          <cell r="T19" t="str">
            <v>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v>
          </cell>
          <cell r="U19" t="str">
            <v>XVIII. ĐIỆN QUANG</v>
          </cell>
          <cell r="V19" t="str">
            <v>Chụp cắt lớp vi tính, chụp mạch, cộng hưởng từ</v>
          </cell>
          <cell r="W19" t="str">
            <v>3025/QĐ-BYT 4442/QĐ-BYT</v>
          </cell>
          <cell r="X19">
            <v>43294</v>
          </cell>
          <cell r="Y19">
            <v>18.597000000000001</v>
          </cell>
          <cell r="Z19" t="str">
            <v>Đang đề nghị phê duyệt</v>
          </cell>
        </row>
        <row r="20">
          <cell r="B20" t="str">
            <v>18.0582.0059</v>
          </cell>
          <cell r="C20" t="str">
            <v>37.2A04.0059</v>
          </cell>
          <cell r="D20" t="str">
            <v>18. ĐIỆN QUANG</v>
          </cell>
          <cell r="E20">
            <v>18.582000000000001</v>
          </cell>
          <cell r="F20" t="str">
            <v>Mở thông dạ dày qua da số hóa xóa nền</v>
          </cell>
          <cell r="G20" t="str">
            <v>Mở thông dạ dày qua da số hóa xóa nền</v>
          </cell>
          <cell r="H20" t="str">
            <v>Mở thông dạ dày qua da số hóa xóa nền</v>
          </cell>
          <cell r="I20" t="str">
            <v>T1</v>
          </cell>
          <cell r="J20">
            <v>61</v>
          </cell>
          <cell r="K20">
            <v>61</v>
          </cell>
          <cell r="L20" t="str">
            <v>Can thiệp vào lòng mạch trực tiếp qua da (đặt cổng truyền hóa chất, đốt giãn tĩnh mạch, sinh thiết trong lòng mạch) hoặc mở thông dạ dày qua da, dẫn lưu các ổ áp xe và tạng ổ bụng dưới DSA.</v>
          </cell>
          <cell r="M20">
            <v>1575000</v>
          </cell>
          <cell r="N20">
            <v>638000</v>
          </cell>
          <cell r="O20">
            <v>638608.69565217395</v>
          </cell>
          <cell r="P20">
            <v>2213000</v>
          </cell>
          <cell r="Q20">
            <v>830191.30434782617</v>
          </cell>
          <cell r="R20">
            <v>2405191.3043478262</v>
          </cell>
          <cell r="S20">
            <v>2405100</v>
          </cell>
          <cell r="T20" t="str">
            <v>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v>
          </cell>
          <cell r="U20" t="str">
            <v>XVIII. ĐIỆN QUANG</v>
          </cell>
          <cell r="V20" t="str">
            <v>Chụp cắt lớp vi tính, chụp mạch, cộng hưởng từ</v>
          </cell>
          <cell r="W20" t="str">
            <v>984/QĐ-BYT 4442/QĐ-BYT</v>
          </cell>
          <cell r="X20">
            <v>43294</v>
          </cell>
          <cell r="Y20">
            <v>18.582000000000001</v>
          </cell>
          <cell r="Z20" t="str">
            <v>Đang đề nghị phê duyệt</v>
          </cell>
        </row>
        <row r="21">
          <cell r="B21" t="str">
            <v>18.0598.0059</v>
          </cell>
          <cell r="C21" t="str">
            <v>37.2A04.0059</v>
          </cell>
          <cell r="D21" t="str">
            <v>18. ĐIỆN QUANG</v>
          </cell>
          <cell r="E21">
            <v>18.597999999999999</v>
          </cell>
          <cell r="F21" t="str">
            <v>Nong đặt stent thực quản, dạ dày số hóa xóa nền</v>
          </cell>
          <cell r="G21" t="str">
            <v>Nong đặt stent thực quản, dạ dày số hóa xóa nền</v>
          </cell>
          <cell r="H21" t="str">
            <v>Nong đặt Stent thực quản, dạ dày số hóa xóa nền</v>
          </cell>
          <cell r="I21" t="str">
            <v>TDB</v>
          </cell>
          <cell r="J21">
            <v>61</v>
          </cell>
          <cell r="K21">
            <v>61</v>
          </cell>
          <cell r="L21" t="str">
            <v>Can thiệp vào lòng mạch trực tiếp qua da (đặt cổng truyền hóa chất, đốt giãn tĩnh mạch, sinh thiết trong lòng mạch) hoặc mở thông dạ dày qua da, dẫn lưu các ổ áp xe và tạng ổ bụng dưới DSA.</v>
          </cell>
          <cell r="M21">
            <v>1575000</v>
          </cell>
          <cell r="N21">
            <v>638000</v>
          </cell>
          <cell r="O21">
            <v>638608.69565217395</v>
          </cell>
          <cell r="P21">
            <v>2213000</v>
          </cell>
          <cell r="Q21">
            <v>830191.30434782617</v>
          </cell>
          <cell r="R21">
            <v>2405191.3043478262</v>
          </cell>
          <cell r="S21">
            <v>2405100</v>
          </cell>
          <cell r="T21" t="str">
            <v>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v>
          </cell>
          <cell r="U21" t="str">
            <v>XVIII. ĐIỆN QUANG</v>
          </cell>
          <cell r="V21" t="str">
            <v>Chụp cắt lớp vi tính, chụp mạch, cộng hưởng từ</v>
          </cell>
          <cell r="W21" t="str">
            <v>3025/QĐ-BYT 4442/QĐ-BYT</v>
          </cell>
          <cell r="X21">
            <v>43294</v>
          </cell>
          <cell r="Y21">
            <v>18.597999999999999</v>
          </cell>
          <cell r="Z21" t="str">
            <v>Đang đề nghị phê duyệt</v>
          </cell>
        </row>
        <row r="22">
          <cell r="B22" t="str">
            <v>18.0595.0059</v>
          </cell>
          <cell r="C22" t="str">
            <v>37.2A04.0059</v>
          </cell>
          <cell r="D22" t="str">
            <v>18. ĐIỆN QUANG</v>
          </cell>
          <cell r="E22">
            <v>18.594999999999999</v>
          </cell>
          <cell r="F22" t="str">
            <v>Nong và đặt stent điều trị hẹp tắc vị tràng số hóa xóa nền</v>
          </cell>
          <cell r="G22" t="str">
            <v>Nong và đặt stent điều trị hẹp tắc vị tràng số hóa xóa nền</v>
          </cell>
          <cell r="H22" t="str">
            <v>Nong và đặt Stent điều trị hẹp tắc vị tràng số hóa xóa nền</v>
          </cell>
          <cell r="I22" t="str">
            <v>TDB</v>
          </cell>
          <cell r="J22">
            <v>61</v>
          </cell>
          <cell r="K22">
            <v>61</v>
          </cell>
          <cell r="L22" t="str">
            <v>Can thiệp vào lòng mạch trực tiếp qua da (đặt cổng truyền hóa chất, đốt giãn tĩnh mạch, sinh thiết trong lòng mạch) hoặc mở thông dạ dày qua da, dẫn lưu các ổ áp xe và tạng ổ bụng dưới DSA.</v>
          </cell>
          <cell r="M22">
            <v>1575000</v>
          </cell>
          <cell r="N22">
            <v>638000</v>
          </cell>
          <cell r="O22">
            <v>638608.69565217395</v>
          </cell>
          <cell r="P22">
            <v>2213000</v>
          </cell>
          <cell r="Q22">
            <v>830191.30434782617</v>
          </cell>
          <cell r="R22">
            <v>2405191.3043478262</v>
          </cell>
          <cell r="S22">
            <v>2405100</v>
          </cell>
          <cell r="T22" t="str">
            <v>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v>
          </cell>
          <cell r="U22" t="str">
            <v>XVIII. ĐIỆN QUANG</v>
          </cell>
          <cell r="V22" t="str">
            <v>Chụp cắt lớp vi tính, chụp mạch, cộng hưởng từ</v>
          </cell>
          <cell r="W22" t="str">
            <v>4442/QĐ-BYT</v>
          </cell>
          <cell r="X22">
            <v>43294</v>
          </cell>
          <cell r="Y22">
            <v>18.594999999999999</v>
          </cell>
          <cell r="Z22" t="str">
            <v>Đang đề nghị phê duyệt</v>
          </cell>
        </row>
        <row r="23">
          <cell r="B23" t="str">
            <v>18.0594.0061</v>
          </cell>
          <cell r="C23" t="str">
            <v>37.2A04.0061</v>
          </cell>
          <cell r="D23" t="str">
            <v>18. ĐIỆN QUANG</v>
          </cell>
          <cell r="E23">
            <v>18.594000000000001</v>
          </cell>
          <cell r="F23" t="str">
            <v>Đặt sonde JJ số hóa xóa nền</v>
          </cell>
          <cell r="G23" t="str">
            <v>Đặt sonde JJ số hóa xóa nền</v>
          </cell>
          <cell r="H23" t="str">
            <v>Đặt sonde JJ số hóa xóa nền</v>
          </cell>
          <cell r="I23" t="str">
            <v>TDB</v>
          </cell>
          <cell r="J23">
            <v>63</v>
          </cell>
          <cell r="K23">
            <v>63</v>
          </cell>
          <cell r="L23" t="str">
            <v>Dẫn lưu, nong đặt Stent, lấy dị vật đường mật hoặc đặt sonde JJ qua da  dưới DSA</v>
          </cell>
          <cell r="M23">
            <v>3088000</v>
          </cell>
          <cell r="N23">
            <v>638000</v>
          </cell>
          <cell r="O23">
            <v>638608.69565217395</v>
          </cell>
          <cell r="P23">
            <v>3726000</v>
          </cell>
          <cell r="Q23">
            <v>830191.30434782617</v>
          </cell>
          <cell r="R23">
            <v>3918191.3043478262</v>
          </cell>
          <cell r="S23">
            <v>3918100</v>
          </cell>
          <cell r="T23" t="str">
            <v>Chưa bao gồm kim chọc, bóng nong, bộ nong, stent, các sonde dẫn, các dây dẫn, ống thông, rọ lấy dị vật.</v>
          </cell>
          <cell r="U23" t="str">
            <v>XVIII. ĐIỆN QUANG</v>
          </cell>
          <cell r="V23" t="str">
            <v>Chụp cắt lớp vi tính, chụp mạch, cộng hưởng từ</v>
          </cell>
          <cell r="W23" t="str">
            <v>984/QĐ-BYT 4442/QĐ-BYT</v>
          </cell>
          <cell r="X23">
            <v>43294</v>
          </cell>
          <cell r="Y23">
            <v>18.594000000000001</v>
          </cell>
          <cell r="Z23" t="str">
            <v>Đang đề nghị phê duyệt</v>
          </cell>
        </row>
        <row r="24">
          <cell r="B24" t="str">
            <v>18.0600.0064</v>
          </cell>
          <cell r="C24" t="str">
            <v>37.2A04.0064</v>
          </cell>
          <cell r="D24" t="str">
            <v>18. ĐIỆN QUANG</v>
          </cell>
          <cell r="E24" t="str">
            <v>18.600</v>
          </cell>
          <cell r="F24" t="str">
            <v>Diệt hạch điều trị đau dây V số hóa xóa nền</v>
          </cell>
          <cell r="G24" t="str">
            <v>Diệt hạch điều trị đau dây V số hóa xóa nền</v>
          </cell>
          <cell r="H24" t="str">
            <v>Diệt hạch điều trị đau dây V số hóa xóa nền</v>
          </cell>
          <cell r="I24" t="str">
            <v>TDB</v>
          </cell>
          <cell r="J24">
            <v>66</v>
          </cell>
          <cell r="K24">
            <v>66</v>
          </cell>
          <cell r="L24" t="str">
            <v>Điều trị các tổn thương xương, khớp, cột sống và các tạng dưới DSA (đổ xi măng cột sống, điều trị các khối u tạng và giả u xương...)</v>
          </cell>
          <cell r="M24">
            <v>2588000</v>
          </cell>
          <cell r="N24">
            <v>638000</v>
          </cell>
          <cell r="O24">
            <v>638608.69565217395</v>
          </cell>
          <cell r="P24">
            <v>3226000</v>
          </cell>
          <cell r="Q24">
            <v>830191.30434782617</v>
          </cell>
          <cell r="R24">
            <v>3418191.3043478262</v>
          </cell>
          <cell r="S24">
            <v>3418100</v>
          </cell>
          <cell r="T24" t="str">
            <v>Chưa bao gồm vật tư tiêu hao: kim chọc, xi măng, các vật liệu bơm, chất gây tắc, bơm áp lực đẩy xi măng</v>
          </cell>
          <cell r="U24" t="str">
            <v>XVIII. ĐIỆN QUANG</v>
          </cell>
          <cell r="V24" t="str">
            <v>Chụp cắt lớp vi tính, chụp mạch, cộng hưởng từ</v>
          </cell>
          <cell r="W24" t="str">
            <v>3025/QĐ-BYT 4442/QĐ-BYT</v>
          </cell>
          <cell r="X24">
            <v>43294</v>
          </cell>
          <cell r="Y24" t="str">
            <v>18.600</v>
          </cell>
          <cell r="Z24" t="str">
            <v>Đang đề nghị phê duyệt</v>
          </cell>
        </row>
        <row r="25">
          <cell r="B25" t="str">
            <v>18.0578.0064</v>
          </cell>
          <cell r="C25" t="str">
            <v>37.2A04.0064</v>
          </cell>
          <cell r="D25" t="str">
            <v>18. ĐIỆN QUANG</v>
          </cell>
          <cell r="E25">
            <v>18.577999999999999</v>
          </cell>
          <cell r="F25" t="str">
            <v>Điều trị các tổn thương xương số hóa xóa nền</v>
          </cell>
          <cell r="G25" t="str">
            <v>Điều trị các tổn thương xương số hóa xóa nền</v>
          </cell>
          <cell r="H25" t="str">
            <v>Điều trị các tổn thương xương số hóa xóa nền</v>
          </cell>
          <cell r="I25" t="str">
            <v>T1</v>
          </cell>
          <cell r="J25">
            <v>66</v>
          </cell>
          <cell r="K25">
            <v>66</v>
          </cell>
          <cell r="L25" t="str">
            <v>Điều trị các tổn thương xương, khớp, cột sống và các tạng dưới DSA (đổ xi măng cột sống, điều trị các khối u tạng và giả u xương...)</v>
          </cell>
          <cell r="M25">
            <v>2588000</v>
          </cell>
          <cell r="N25">
            <v>638000</v>
          </cell>
          <cell r="O25">
            <v>638608.69565217395</v>
          </cell>
          <cell r="P25">
            <v>3226000</v>
          </cell>
          <cell r="Q25">
            <v>830191.30434782617</v>
          </cell>
          <cell r="R25">
            <v>3418191.3043478262</v>
          </cell>
          <cell r="S25">
            <v>3418100</v>
          </cell>
          <cell r="T25" t="str">
            <v>Chưa bao gồm vật tư tiêu hao: kim chọc, xi măng, các vật liệu bơm, chất gây tắc, bơm áp lực đẩy xi măng</v>
          </cell>
          <cell r="U25" t="str">
            <v>XVIII. ĐIỆN QUANG</v>
          </cell>
          <cell r="V25" t="str">
            <v>Chụp cắt lớp vi tính, chụp mạch, cộng hưởng từ</v>
          </cell>
          <cell r="W25" t="str">
            <v>984/QĐ-BYT 4442/QĐ-BYT</v>
          </cell>
          <cell r="X25">
            <v>43294</v>
          </cell>
          <cell r="Y25">
            <v>18.577999999999999</v>
          </cell>
          <cell r="Z25" t="str">
            <v>Đang đề nghị phê duyệt</v>
          </cell>
        </row>
        <row r="26">
          <cell r="B26" t="str">
            <v>18.0689.0064</v>
          </cell>
          <cell r="C26" t="str">
            <v>37.2A04.0064</v>
          </cell>
          <cell r="D26" t="str">
            <v>18. ĐIỆN QUANG</v>
          </cell>
          <cell r="E26">
            <v>18.689</v>
          </cell>
          <cell r="F26" t="str">
            <v>Tạo hình đặt Stent và bơm xi măng điều trị xẹp đốt sống [dưới DSA]</v>
          </cell>
          <cell r="G26" t="str">
            <v>Tạo hình đặt Stent và bơm xi măng điều trị xẹp đốt sống [dưới DSA]</v>
          </cell>
          <cell r="H26" t="str">
            <v>Tạo hình đặt Stent và bơm xi măng điều trị xẹp đốt sống [dưới DSA]</v>
          </cell>
          <cell r="I26" t="str">
            <v>TDB</v>
          </cell>
          <cell r="J26">
            <v>66</v>
          </cell>
          <cell r="K26">
            <v>66</v>
          </cell>
          <cell r="L26" t="str">
            <v>Điều trị các tổn thương xương, khớp, cột sống và các tạng dưới DSA (đổ xi măng cột sống, điều trị các khối u tạng và giả u xương...)</v>
          </cell>
          <cell r="M26">
            <v>2588000</v>
          </cell>
          <cell r="N26">
            <v>638000</v>
          </cell>
          <cell r="O26">
            <v>638608.69565217395</v>
          </cell>
          <cell r="P26">
            <v>3226000</v>
          </cell>
          <cell r="Q26">
            <v>830191.30434782617</v>
          </cell>
          <cell r="R26">
            <v>3418191.3043478262</v>
          </cell>
          <cell r="S26">
            <v>3418100</v>
          </cell>
          <cell r="T26" t="str">
            <v>Chưa bao gồm vật tư tiêu hao: kim chọc, xi măng, các vật liệu bơm, chất gây tắc, bơm áp lực đẩy xi măng</v>
          </cell>
          <cell r="U26" t="str">
            <v>XVIII. ĐIỆN QUANG</v>
          </cell>
          <cell r="V26" t="str">
            <v>Chụp cắt lớp vi tính, chụp mạch, cộng hưởng từ</v>
          </cell>
          <cell r="W26" t="str">
            <v>984/QĐ-BYT 4442/QĐ-BYT</v>
          </cell>
          <cell r="X26">
            <v>43294</v>
          </cell>
          <cell r="Y26">
            <v>18.689</v>
          </cell>
          <cell r="Z26" t="str">
            <v>Đang đề nghị phê duyệt</v>
          </cell>
        </row>
        <row r="27">
          <cell r="B27" t="str">
            <v>18.0695.0065</v>
          </cell>
          <cell r="C27" t="str">
            <v>37.2A04.0065</v>
          </cell>
          <cell r="D27" t="str">
            <v>18. ĐIỆN QUANG</v>
          </cell>
          <cell r="E27">
            <v>18.695</v>
          </cell>
          <cell r="F27" t="str">
            <v>Chụp cộng hưởng từ bệnh lý cơ tim có tiêm thuốc tương phản</v>
          </cell>
          <cell r="G27" t="str">
            <v>Chụp cộng hưởng từ bệnh lý cơ tim có tiêm thuốc tương phản</v>
          </cell>
          <cell r="H27" t="str">
            <v>Chụp cộng hưởng từ bệnh lý cơ tim có tiêm thuốc tương phản</v>
          </cell>
          <cell r="I27">
            <v>0</v>
          </cell>
          <cell r="J27">
            <v>67</v>
          </cell>
          <cell r="K27">
            <v>67</v>
          </cell>
          <cell r="L27" t="str">
            <v>Chụp cộng hưởng từ (MRI) có thuốc cản quang</v>
          </cell>
          <cell r="M27">
            <v>2150892</v>
          </cell>
          <cell r="N27">
            <v>76108</v>
          </cell>
          <cell r="O27">
            <v>76864.695652173905</v>
          </cell>
          <cell r="P27">
            <v>2227000</v>
          </cell>
          <cell r="Q27">
            <v>99924.104347826084</v>
          </cell>
          <cell r="R27">
            <v>2250816.104347826</v>
          </cell>
          <cell r="S27">
            <v>2250800</v>
          </cell>
          <cell r="T27">
            <v>0</v>
          </cell>
          <cell r="U27" t="str">
            <v>XVIII. ĐIỆN QUANG</v>
          </cell>
          <cell r="V27" t="str">
            <v>Chụp cắt lớp vi tính, chụp mạch, cộng hưởng từ</v>
          </cell>
          <cell r="W27" t="str">
            <v>3025/QĐ-BYT 4442/QĐ-BYT</v>
          </cell>
          <cell r="X27">
            <v>43294</v>
          </cell>
          <cell r="Y27">
            <v>18.695</v>
          </cell>
          <cell r="Z27" t="str">
            <v>Đang đề nghị phê duyệt</v>
          </cell>
        </row>
        <row r="28">
          <cell r="B28" t="str">
            <v>18.0699.0065</v>
          </cell>
          <cell r="C28" t="str">
            <v>37.2A04.0065</v>
          </cell>
          <cell r="D28" t="str">
            <v>18. ĐIỆN QUANG</v>
          </cell>
          <cell r="E28">
            <v>18.699000000000002</v>
          </cell>
          <cell r="F28" t="str">
            <v>Chụp cộng hưởng từ tim đánh giá các bệnh lý tim bẩm sinh</v>
          </cell>
          <cell r="G28" t="str">
            <v>Chụp cộng hưởng từ tim đánh giá các bệnh lý tim bẩm sinh [có chất tương phản]</v>
          </cell>
          <cell r="H28" t="str">
            <v>Chụp cộng hưởng từ tim đánh giá các bệnh lý tim bẩm sinh</v>
          </cell>
          <cell r="I28">
            <v>0</v>
          </cell>
          <cell r="J28">
            <v>67</v>
          </cell>
          <cell r="K28">
            <v>67</v>
          </cell>
          <cell r="L28" t="str">
            <v>Chụp cộng hưởng từ (MRI) có thuốc cản quang</v>
          </cell>
          <cell r="M28">
            <v>2150892</v>
          </cell>
          <cell r="N28">
            <v>76108</v>
          </cell>
          <cell r="O28">
            <v>76864.695652173905</v>
          </cell>
          <cell r="P28">
            <v>2227000</v>
          </cell>
          <cell r="Q28">
            <v>99924.104347826084</v>
          </cell>
          <cell r="R28">
            <v>2250816.104347826</v>
          </cell>
          <cell r="S28">
            <v>2250800</v>
          </cell>
          <cell r="T28">
            <v>0</v>
          </cell>
          <cell r="U28" t="str">
            <v>XVIII. ĐIỆN QUANG</v>
          </cell>
          <cell r="V28" t="str">
            <v>Chụp cắt lớp vi tính, chụp mạch, cộng hưởng từ</v>
          </cell>
          <cell r="W28" t="str">
            <v>3025/QĐ-BYT 4442/QĐ-BYT</v>
          </cell>
          <cell r="X28">
            <v>43294</v>
          </cell>
          <cell r="Y28">
            <v>18.699000000000002</v>
          </cell>
          <cell r="Z28" t="str">
            <v>Đang đề nghị phê duyệt</v>
          </cell>
        </row>
        <row r="29">
          <cell r="B29" t="str">
            <v>18.0698.0065</v>
          </cell>
          <cell r="C29" t="str">
            <v>37.2A04.0065</v>
          </cell>
          <cell r="D29" t="str">
            <v>18. ĐIỆN QUANG</v>
          </cell>
          <cell r="E29">
            <v>18.698</v>
          </cell>
          <cell r="F29" t="str">
            <v>Chụp cộng hưởng từ tim đánh giá các bệnh lý tim bẩm sinh có tiêm thuốc tương phản</v>
          </cell>
          <cell r="G29" t="str">
            <v>Chụp cộng hưởng từ tim đánh giá các bệnh lý tim bẩm sinh có tiêm thuốc tương phản</v>
          </cell>
          <cell r="H29" t="str">
            <v>Chụp cộng hưởng từ tim đánh giá các bệnh lý tim bẩm sinh có tiêm thuốc tương phản</v>
          </cell>
          <cell r="I29">
            <v>0</v>
          </cell>
          <cell r="J29">
            <v>67</v>
          </cell>
          <cell r="K29">
            <v>67</v>
          </cell>
          <cell r="L29" t="str">
            <v>Chụp cộng hưởng từ (MRI) có thuốc cản quang</v>
          </cell>
          <cell r="M29">
            <v>2150892</v>
          </cell>
          <cell r="N29">
            <v>76108</v>
          </cell>
          <cell r="O29">
            <v>76864.695652173905</v>
          </cell>
          <cell r="P29">
            <v>2227000</v>
          </cell>
          <cell r="Q29">
            <v>99924.104347826084</v>
          </cell>
          <cell r="R29">
            <v>2250816.104347826</v>
          </cell>
          <cell r="S29">
            <v>2250800</v>
          </cell>
          <cell r="T29">
            <v>0</v>
          </cell>
          <cell r="U29" t="str">
            <v>XVIII. ĐIỆN QUANG</v>
          </cell>
          <cell r="V29" t="str">
            <v>Chụp cắt lớp vi tính, chụp mạch, cộng hưởng từ</v>
          </cell>
          <cell r="W29" t="str">
            <v>3025/QĐ-BYT 4442/QĐ-BYT</v>
          </cell>
          <cell r="X29">
            <v>43294</v>
          </cell>
          <cell r="Y29">
            <v>18.698</v>
          </cell>
          <cell r="Z29" t="str">
            <v>Đang đề nghị phê duyệt</v>
          </cell>
        </row>
        <row r="30">
          <cell r="B30" t="str">
            <v>18.0697.0065</v>
          </cell>
          <cell r="C30" t="str">
            <v>37.2A04.0065</v>
          </cell>
          <cell r="D30" t="str">
            <v>18. ĐIỆN QUANG</v>
          </cell>
          <cell r="E30">
            <v>18.696999999999999</v>
          </cell>
          <cell r="F30" t="str">
            <v>Chụp cộng hưởng từ tim đánh giá các khối u tim có tiêm thuốc tương phản</v>
          </cell>
          <cell r="G30" t="str">
            <v>Chụp cộng hưởng từ tim đánh giá các khối u tim có tiêm thuốc tương phản</v>
          </cell>
          <cell r="H30" t="str">
            <v>Chụp cộng hưởng từ tim đánh giá các khối u tim có tiêm thuốc tương phản</v>
          </cell>
          <cell r="I30">
            <v>0</v>
          </cell>
          <cell r="J30">
            <v>67</v>
          </cell>
          <cell r="K30">
            <v>67</v>
          </cell>
          <cell r="L30" t="str">
            <v>Chụp cộng hưởng từ (MRI) có thuốc cản quang</v>
          </cell>
          <cell r="M30">
            <v>2150892</v>
          </cell>
          <cell r="N30">
            <v>76108</v>
          </cell>
          <cell r="O30">
            <v>76864.695652173905</v>
          </cell>
          <cell r="P30">
            <v>2227000</v>
          </cell>
          <cell r="Q30">
            <v>99924.104347826084</v>
          </cell>
          <cell r="R30">
            <v>2250816.104347826</v>
          </cell>
          <cell r="S30">
            <v>2250800</v>
          </cell>
          <cell r="T30">
            <v>0</v>
          </cell>
          <cell r="U30" t="str">
            <v>XVIII. ĐIỆN QUANG</v>
          </cell>
          <cell r="V30" t="str">
            <v>Chụp cắt lớp vi tính, chụp mạch, cộng hưởng từ</v>
          </cell>
          <cell r="W30" t="str">
            <v>3025/QĐ-BYT 4442/QĐ-BYT</v>
          </cell>
          <cell r="X30">
            <v>43294</v>
          </cell>
          <cell r="Y30">
            <v>18.696999999999999</v>
          </cell>
          <cell r="Z30" t="str">
            <v>Đang đề nghị phê duyệt</v>
          </cell>
        </row>
        <row r="31">
          <cell r="B31" t="str">
            <v>18.0701.0065</v>
          </cell>
          <cell r="C31" t="str">
            <v>37.2A04.0065</v>
          </cell>
          <cell r="D31" t="str">
            <v>18. ĐIỆN QUANG</v>
          </cell>
          <cell r="E31">
            <v>18.701000000000001</v>
          </cell>
          <cell r="F31" t="str">
            <v>Chụp cộng hưởng từ tim đánh giá khuếch tán sức căng (DTI - Diffusion Tensor Imaging)</v>
          </cell>
          <cell r="G31" t="str">
            <v>Chụp cộng hưởng từ tim đánh giá khuếch tán sức căng (DTI - Diffusion Tensor Imaging) [có chất tương phản]</v>
          </cell>
          <cell r="H31" t="str">
            <v>Chụp cộng hưởng từ tim đánh giá khuếch tán sức căng (DTI - Diffusion Tensor Imaging)</v>
          </cell>
          <cell r="I31">
            <v>0</v>
          </cell>
          <cell r="J31">
            <v>67</v>
          </cell>
          <cell r="K31">
            <v>67</v>
          </cell>
          <cell r="L31" t="str">
            <v>Chụp cộng hưởng từ (MRI) có thuốc cản quang</v>
          </cell>
          <cell r="M31">
            <v>2150892</v>
          </cell>
          <cell r="N31">
            <v>76108</v>
          </cell>
          <cell r="O31">
            <v>76864.695652173905</v>
          </cell>
          <cell r="P31">
            <v>2227000</v>
          </cell>
          <cell r="Q31">
            <v>99924.104347826084</v>
          </cell>
          <cell r="R31">
            <v>2250816.104347826</v>
          </cell>
          <cell r="S31">
            <v>2250800</v>
          </cell>
          <cell r="T31">
            <v>0</v>
          </cell>
          <cell r="U31" t="str">
            <v>XVIII. ĐIỆN QUANG</v>
          </cell>
          <cell r="V31" t="str">
            <v>Chụp cắt lớp vi tính, chụp mạch, cộng hưởng từ</v>
          </cell>
          <cell r="W31" t="str">
            <v>3025/QĐ-BYT 4442/QĐ-BYT</v>
          </cell>
          <cell r="X31">
            <v>43294</v>
          </cell>
          <cell r="Y31">
            <v>18.701000000000001</v>
          </cell>
          <cell r="Z31" t="str">
            <v>Đang đề nghị phê duyệt</v>
          </cell>
        </row>
        <row r="32">
          <cell r="B32" t="str">
            <v>18.0700.0066</v>
          </cell>
          <cell r="C32" t="str">
            <v>37.2A04.0066</v>
          </cell>
          <cell r="D32" t="str">
            <v>18. ĐIỆN QUANG</v>
          </cell>
          <cell r="E32" t="str">
            <v>18.700</v>
          </cell>
          <cell r="F32" t="str">
            <v>Chụp cộng hưởng từ tim đánh giá quá tải sắt</v>
          </cell>
          <cell r="G32" t="str">
            <v>Chụp cộng hưởng từ tim đánh giá quá tải sắt [không có chất tương phản]</v>
          </cell>
          <cell r="H32" t="str">
            <v>Chụp cộng hưởng từ tim đánh giá quá tải sắt</v>
          </cell>
          <cell r="I32">
            <v>0</v>
          </cell>
          <cell r="J32">
            <v>68</v>
          </cell>
          <cell r="K32">
            <v>68</v>
          </cell>
          <cell r="L32" t="str">
            <v>Chụp cộng hưởng từ (MRI) không có thuốc cản quang</v>
          </cell>
          <cell r="M32">
            <v>1259810</v>
          </cell>
          <cell r="N32">
            <v>62190</v>
          </cell>
          <cell r="O32">
            <v>62906.086956521802</v>
          </cell>
          <cell r="P32">
            <v>1322000</v>
          </cell>
          <cell r="Q32">
            <v>81777.913043478344</v>
          </cell>
          <cell r="R32">
            <v>1341587.9130434783</v>
          </cell>
          <cell r="S32">
            <v>1341500</v>
          </cell>
          <cell r="T32">
            <v>0</v>
          </cell>
          <cell r="U32" t="str">
            <v>XVIII. ĐIỆN QUANG</v>
          </cell>
          <cell r="V32" t="str">
            <v>Chụp cắt lớp vi tính, chụp mạch, cộng hưởng từ</v>
          </cell>
          <cell r="W32" t="str">
            <v>984/QĐ-BYT 4442/QĐ-BYT</v>
          </cell>
          <cell r="X32">
            <v>43294</v>
          </cell>
          <cell r="Y32" t="str">
            <v>18.700</v>
          </cell>
          <cell r="Z32" t="str">
            <v>Đang đề nghị phê duyệt</v>
          </cell>
        </row>
        <row r="33">
          <cell r="B33" t="str">
            <v>18.0312.0068</v>
          </cell>
          <cell r="C33" t="str">
            <v>37.2A04.0068</v>
          </cell>
          <cell r="D33" t="str">
            <v>18. ĐIỆN QUANG</v>
          </cell>
          <cell r="E33">
            <v>18.312000000000001</v>
          </cell>
          <cell r="F33" t="str">
            <v>Chụp cộng hưởng từ sọ não chức năng (0.2-1.5T)</v>
          </cell>
          <cell r="G33" t="str">
            <v>Chụp cộng hưởng từ sọ não chức năng (0.2-1.5T)</v>
          </cell>
          <cell r="H33" t="str">
            <v>Chụp cộng hưởng từ sọ não chức năng (0.2-1.5T)</v>
          </cell>
          <cell r="I33" t="str">
            <v>T2</v>
          </cell>
          <cell r="J33">
            <v>70</v>
          </cell>
          <cell r="K33">
            <v>70</v>
          </cell>
          <cell r="L33" t="str">
            <v>Chụp cộng hưởng từ tưới máu - phổ - chức năng</v>
          </cell>
          <cell r="M33">
            <v>3037000</v>
          </cell>
          <cell r="N33">
            <v>154000</v>
          </cell>
          <cell r="O33">
            <v>154956.52173913</v>
          </cell>
          <cell r="P33">
            <v>3191000</v>
          </cell>
          <cell r="Q33">
            <v>201443.47826086899</v>
          </cell>
          <cell r="R33">
            <v>3238443.4782608692</v>
          </cell>
          <cell r="S33">
            <v>3238400</v>
          </cell>
          <cell r="T33">
            <v>0</v>
          </cell>
          <cell r="U33" t="str">
            <v>XVIII. ĐIỆN QUANG</v>
          </cell>
          <cell r="V33" t="str">
            <v>Chụp cắt lớp vi tính, chụp mạch, cộng hưởng từ</v>
          </cell>
          <cell r="W33" t="str">
            <v>3025/QĐ-BYT 4442/QĐ-BYT</v>
          </cell>
          <cell r="X33">
            <v>43294</v>
          </cell>
          <cell r="Y33">
            <v>18.312000000000001</v>
          </cell>
          <cell r="Z33" t="str">
            <v>Đang đề nghị phê duyệt</v>
          </cell>
        </row>
        <row r="34">
          <cell r="B34" t="str">
            <v>18.0694.0068</v>
          </cell>
          <cell r="C34" t="str">
            <v>37.2A04.0068</v>
          </cell>
          <cell r="D34" t="str">
            <v>18. ĐIỆN QUANG</v>
          </cell>
          <cell r="E34">
            <v>18.693999999999999</v>
          </cell>
          <cell r="F34" t="str">
            <v>Chụp cộng hưởng từ tim sử dụng chất gắng sức đánh giá tưới máu cơ tim có tiêm thuốc tương phản</v>
          </cell>
          <cell r="G34" t="str">
            <v>Chụp cộng hưởng từ tim sử dụng chất gắng sức đánh giá tưới máu cơ tim có tiêm thuốc tương phản</v>
          </cell>
          <cell r="H34" t="str">
            <v>Chụp cộng hưởng từ tim sử dụng chất gắng sức đánh giá tưới máu cơ tim có tiêm thuốc tương phản</v>
          </cell>
          <cell r="I34">
            <v>0</v>
          </cell>
          <cell r="J34">
            <v>70</v>
          </cell>
          <cell r="K34">
            <v>70</v>
          </cell>
          <cell r="L34" t="str">
            <v>Chụp cộng hưởng từ tưới máu - phổ - chức năng</v>
          </cell>
          <cell r="M34">
            <v>3037000</v>
          </cell>
          <cell r="N34">
            <v>154000</v>
          </cell>
          <cell r="O34">
            <v>154956.52173913</v>
          </cell>
          <cell r="P34">
            <v>3191000</v>
          </cell>
          <cell r="Q34">
            <v>201443.47826086899</v>
          </cell>
          <cell r="R34">
            <v>3238443.4782608692</v>
          </cell>
          <cell r="S34">
            <v>3238400</v>
          </cell>
          <cell r="T34">
            <v>0</v>
          </cell>
          <cell r="U34" t="str">
            <v>XVIII. ĐIỆN QUANG</v>
          </cell>
          <cell r="V34" t="str">
            <v>Chụp cắt lớp vi tính, chụp mạch, cộng hưởng từ</v>
          </cell>
          <cell r="W34" t="str">
            <v>984/QĐ-BYT 4442/QĐ-BYT</v>
          </cell>
          <cell r="X34">
            <v>43294</v>
          </cell>
          <cell r="Y34">
            <v>18.693999999999999</v>
          </cell>
          <cell r="Z34" t="str">
            <v>Đang đề nghị phê duyệt</v>
          </cell>
        </row>
        <row r="35">
          <cell r="B35" t="str">
            <v>18.0702.0068</v>
          </cell>
          <cell r="C35" t="str">
            <v>37.2A04.0068</v>
          </cell>
          <cell r="D35" t="str">
            <v>18. ĐIỆN QUANG</v>
          </cell>
          <cell r="E35">
            <v>18.702000000000002</v>
          </cell>
          <cell r="F35" t="str">
            <v>Cộng hưởng từ phổ tim</v>
          </cell>
          <cell r="G35" t="str">
            <v>Cộng hưởng từ phổ tim</v>
          </cell>
          <cell r="H35" t="str">
            <v>Cộng hưởng từ phổ tim</v>
          </cell>
          <cell r="I35">
            <v>0</v>
          </cell>
          <cell r="J35">
            <v>70</v>
          </cell>
          <cell r="K35">
            <v>70</v>
          </cell>
          <cell r="L35" t="str">
            <v>Chụp cộng hưởng từ tưới máu - phổ - chức năng</v>
          </cell>
          <cell r="M35">
            <v>3037000</v>
          </cell>
          <cell r="N35">
            <v>154000</v>
          </cell>
          <cell r="O35">
            <v>154956.52173913</v>
          </cell>
          <cell r="P35">
            <v>3191000</v>
          </cell>
          <cell r="Q35">
            <v>201443.47826086899</v>
          </cell>
          <cell r="R35">
            <v>3238443.4782608692</v>
          </cell>
          <cell r="S35">
            <v>3238400</v>
          </cell>
          <cell r="T35">
            <v>0</v>
          </cell>
          <cell r="U35" t="str">
            <v>XVIII. ĐIỆN QUANG</v>
          </cell>
          <cell r="V35" t="str">
            <v>Chụp cắt lớp vi tính, chụp mạch, cộng hưởng từ</v>
          </cell>
          <cell r="W35" t="str">
            <v>984/QĐ-BYT 4442/QĐ-BYT</v>
          </cell>
          <cell r="X35">
            <v>43294</v>
          </cell>
          <cell r="Y35">
            <v>18.702000000000002</v>
          </cell>
          <cell r="Z35" t="str">
            <v>Đang đề nghị phê duyệt</v>
          </cell>
        </row>
        <row r="36">
          <cell r="B36" t="str">
            <v>10.9004.0075</v>
          </cell>
          <cell r="C36" t="str">
            <v>37.8B00.0075</v>
          </cell>
          <cell r="D36" t="str">
            <v>10. NGOẠI KHOA</v>
          </cell>
          <cell r="E36" t="str">
            <v>BS_10.1275</v>
          </cell>
          <cell r="F36" t="str">
            <v>Cắt chỉ</v>
          </cell>
          <cell r="G36" t="str">
            <v>Cắt chỉ</v>
          </cell>
          <cell r="H36" t="str">
            <v>Cắt chỉ</v>
          </cell>
          <cell r="I36">
            <v>0</v>
          </cell>
          <cell r="J36">
            <v>78</v>
          </cell>
          <cell r="K36">
            <v>78</v>
          </cell>
          <cell r="L36" t="str">
            <v>Cắt chỉ</v>
          </cell>
          <cell r="M36">
            <v>20000</v>
          </cell>
          <cell r="N36">
            <v>15600</v>
          </cell>
          <cell r="O36">
            <v>15652.1739130435</v>
          </cell>
          <cell r="P36">
            <v>35600</v>
          </cell>
          <cell r="Q36">
            <v>20347.826086956549</v>
          </cell>
          <cell r="R36">
            <v>40347.826086956549</v>
          </cell>
          <cell r="S36">
            <v>40300</v>
          </cell>
          <cell r="T36" t="str">
            <v>Chỉ áp dụng với người bệnh ngoại trú.</v>
          </cell>
          <cell r="U36" t="str">
            <v>X. NGOẠI KHOA</v>
          </cell>
          <cell r="V36" t="str">
            <v>Các thủ thuật và dịch vụ Nội soi</v>
          </cell>
          <cell r="W36">
            <v>0</v>
          </cell>
          <cell r="X36">
            <v>0</v>
          </cell>
          <cell r="Y36" t="str">
            <v>BS_10.1275</v>
          </cell>
          <cell r="Z36" t="str">
            <v>Đang đề nghị phê duyệt</v>
          </cell>
        </row>
        <row r="37">
          <cell r="B37" t="str">
            <v>02.0432.0078</v>
          </cell>
          <cell r="C37" t="str">
            <v>37.8B00.0078</v>
          </cell>
          <cell r="D37" t="str">
            <v>2. NỘI KHOA</v>
          </cell>
          <cell r="E37">
            <v>2.4319999999999999</v>
          </cell>
          <cell r="F37" t="str">
            <v>Chọc hút mủ màng phổi, ổ áp xe phổi dưới hướng dẫn của siêu âm</v>
          </cell>
          <cell r="G37" t="str">
            <v>Chọc hút mủ màng phổi, ổ áp xe phổi dưới hướng dẫn của siêu âm</v>
          </cell>
          <cell r="H37" t="str">
            <v>Chọc hút mủ màng phổi, ổ áp xe phổi dưới hướng dẫn của siêu âm</v>
          </cell>
          <cell r="I37" t="str">
            <v>T2</v>
          </cell>
          <cell r="J37">
            <v>81</v>
          </cell>
          <cell r="K37">
            <v>81</v>
          </cell>
          <cell r="L37" t="str">
            <v>Chọc tháo dịch màng bụng hoặc màng phổi dưới hướng dẫn của siêu âm</v>
          </cell>
          <cell r="M37">
            <v>143000</v>
          </cell>
          <cell r="N37">
            <v>40000</v>
          </cell>
          <cell r="O37">
            <v>40695.652173913099</v>
          </cell>
          <cell r="P37">
            <v>183000</v>
          </cell>
          <cell r="Q37">
            <v>52904.347826087032</v>
          </cell>
          <cell r="R37">
            <v>195904.34782608703</v>
          </cell>
          <cell r="S37">
            <v>195900</v>
          </cell>
          <cell r="T37">
            <v>0</v>
          </cell>
          <cell r="U37" t="str">
            <v>II. NỘI KHOA</v>
          </cell>
          <cell r="V37" t="str">
            <v>Các thủ thuật và dịch vụ Nội soi</v>
          </cell>
          <cell r="W37" t="str">
            <v>984/QĐ-BYT 4442/QĐ-BYT</v>
          </cell>
          <cell r="X37">
            <v>43294</v>
          </cell>
          <cell r="Y37">
            <v>2.4319999999999999</v>
          </cell>
          <cell r="Z37" t="str">
            <v>Đang đề nghị phê duyệt</v>
          </cell>
        </row>
        <row r="38">
          <cell r="B38" t="str">
            <v>03.2326.0095</v>
          </cell>
          <cell r="C38" t="str">
            <v>37.8B00.0095</v>
          </cell>
          <cell r="D38" t="str">
            <v>3. NHI KHOA</v>
          </cell>
          <cell r="E38">
            <v>3.2326000000000001</v>
          </cell>
          <cell r="F38" t="str">
            <v>Dẫn lưu ổ áp xe phổi dưới hướng dẫn của siêu âm</v>
          </cell>
          <cell r="G38" t="str">
            <v>Dẫn lưu ổ áp xe phổi dưới hướng dẫn của siêu âm</v>
          </cell>
          <cell r="H38" t="str">
            <v>Dẫn lưu ổ áp xe phổi dưới hướng dẫn của siêu âm</v>
          </cell>
          <cell r="I38" t="str">
            <v>P2</v>
          </cell>
          <cell r="J38">
            <v>98</v>
          </cell>
          <cell r="K38">
            <v>98</v>
          </cell>
          <cell r="L38" t="str">
            <v>Dẫn lưu màng phổi, ổ áp xe phổi dưới hướng dẫn của siêu âm</v>
          </cell>
          <cell r="M38">
            <v>589000</v>
          </cell>
          <cell r="N38">
            <v>108000</v>
          </cell>
          <cell r="O38">
            <v>108000</v>
          </cell>
          <cell r="P38">
            <v>697000</v>
          </cell>
          <cell r="Q38">
            <v>140400</v>
          </cell>
          <cell r="R38">
            <v>729400</v>
          </cell>
          <cell r="S38">
            <v>729400</v>
          </cell>
          <cell r="T38">
            <v>0</v>
          </cell>
          <cell r="U38" t="str">
            <v>III. NHI KHOA</v>
          </cell>
          <cell r="V38" t="str">
            <v>Các thủ thuật và dịch vụ Nội soi</v>
          </cell>
          <cell r="W38" t="str">
            <v>1724/QĐ-BYT 4442/QĐ-BYT</v>
          </cell>
          <cell r="X38">
            <v>43294</v>
          </cell>
          <cell r="Y38">
            <v>3.2326000000000001</v>
          </cell>
          <cell r="Z38" t="str">
            <v>Đang đề nghị phê duyệt</v>
          </cell>
        </row>
        <row r="39">
          <cell r="B39" t="str">
            <v>02.0514.0112</v>
          </cell>
          <cell r="C39" t="str">
            <v>37.8B00.0112</v>
          </cell>
          <cell r="D39" t="str">
            <v>2. NỘI KHOA</v>
          </cell>
          <cell r="E39">
            <v>2.5139999999999998</v>
          </cell>
          <cell r="F39" t="str">
            <v>Lấy xét nghiệm tế bào học dịch khớp</v>
          </cell>
          <cell r="G39" t="str">
            <v>Lấy xét nghiệm tế bào học dịch khớp</v>
          </cell>
          <cell r="H39" t="str">
            <v>Lấy xét nghiệm tế bào học dịch khớp</v>
          </cell>
          <cell r="I39" t="str">
            <v>T3</v>
          </cell>
          <cell r="J39">
            <v>116</v>
          </cell>
          <cell r="K39">
            <v>116</v>
          </cell>
          <cell r="L39" t="str">
            <v>Hút dịch khớp</v>
          </cell>
          <cell r="M39">
            <v>89000</v>
          </cell>
          <cell r="N39">
            <v>31000</v>
          </cell>
          <cell r="O39">
            <v>31304.347826087</v>
          </cell>
          <cell r="P39">
            <v>120000</v>
          </cell>
          <cell r="Q39">
            <v>40695.652173913099</v>
          </cell>
          <cell r="R39">
            <v>129695.6521739131</v>
          </cell>
          <cell r="S39">
            <v>129600</v>
          </cell>
          <cell r="T39">
            <v>0</v>
          </cell>
          <cell r="U39" t="str">
            <v>II. NỘI KHOA</v>
          </cell>
          <cell r="V39" t="str">
            <v>Các thủ thuật và dịch vụ Nội soi</v>
          </cell>
          <cell r="W39" t="str">
            <v>984/QĐ-BYT 4442/QĐ-BYT</v>
          </cell>
          <cell r="X39">
            <v>43294</v>
          </cell>
          <cell r="Y39">
            <v>2.5139999999999998</v>
          </cell>
          <cell r="Z39" t="str">
            <v>Đang đề nghị phê duyệt</v>
          </cell>
        </row>
        <row r="40">
          <cell r="B40" t="str">
            <v>02.0272.2044</v>
          </cell>
          <cell r="C40" t="str">
            <v>15.8B00.2044</v>
          </cell>
          <cell r="D40" t="str">
            <v>2. NỘI KHOA</v>
          </cell>
          <cell r="E40">
            <v>2.2719999999999998</v>
          </cell>
          <cell r="F40" t="str">
            <v>Nội soi can thiệp - làm Clo test chẩn đoán nhiễm H.Pylori</v>
          </cell>
          <cell r="G40" t="str">
            <v>Nội soi can thiệp - làm Clo test chẩn đoán nhiễm H.Pylori</v>
          </cell>
          <cell r="H40" t="str">
            <v>Nội soi can thiệp - làm Clo test chẩn đoán nhiễm H.Pylori</v>
          </cell>
          <cell r="I40" t="str">
            <v>T2</v>
          </cell>
          <cell r="J40">
            <v>139</v>
          </cell>
          <cell r="K40">
            <v>139</v>
          </cell>
          <cell r="L40" t="str">
            <v xml:space="preserve">Nội soi dạ dày làm Clo test   </v>
          </cell>
          <cell r="M40">
            <v>254057</v>
          </cell>
          <cell r="N40">
            <v>47943</v>
          </cell>
          <cell r="O40">
            <v>48432.521739130403</v>
          </cell>
          <cell r="P40">
            <v>302000</v>
          </cell>
          <cell r="Q40">
            <v>62962.278260869527</v>
          </cell>
          <cell r="R40">
            <v>317019.27826086956</v>
          </cell>
          <cell r="S40">
            <v>317000</v>
          </cell>
          <cell r="T40">
            <v>0</v>
          </cell>
          <cell r="U40" t="str">
            <v>II. NỘI KHOA</v>
          </cell>
          <cell r="V40" t="str">
            <v>Các thủ thuật và dịch vụ Nội soi</v>
          </cell>
          <cell r="W40" t="str">
            <v>4442/QĐ-BYT</v>
          </cell>
          <cell r="X40">
            <v>43294</v>
          </cell>
          <cell r="Y40">
            <v>2.2719999999999998</v>
          </cell>
          <cell r="Z40" t="str">
            <v>Đang đề nghị phê duyệt</v>
          </cell>
        </row>
        <row r="41">
          <cell r="B41" t="str">
            <v>20.0059.0140</v>
          </cell>
          <cell r="C41" t="str">
            <v>37.8B00.0140</v>
          </cell>
          <cell r="D41" t="str">
            <v>20. NỘI SOI CHẨN ĐOÁN CAN THIỆP</v>
          </cell>
          <cell r="E41">
            <v>20.59</v>
          </cell>
          <cell r="F41" t="str">
            <v>Nội soi cầm máu bằng clip trong chảy máu đường tiêu hóa</v>
          </cell>
          <cell r="G41" t="str">
            <v>Nội soi cầm máu bằng clip trong chảy máu đường tiêu hóa</v>
          </cell>
          <cell r="H41" t="str">
            <v>Nội soi cầm máu bằng clip trong chảy máu đường tiêu hóa</v>
          </cell>
          <cell r="I41" t="str">
            <v>T1</v>
          </cell>
          <cell r="J41">
            <v>145</v>
          </cell>
          <cell r="K41">
            <v>145</v>
          </cell>
          <cell r="L41" t="str">
            <v xml:space="preserve">Nội soi dạ dày can thiệp </v>
          </cell>
          <cell r="M41">
            <v>605000</v>
          </cell>
          <cell r="N41">
            <v>148000</v>
          </cell>
          <cell r="O41">
            <v>148695.652173913</v>
          </cell>
          <cell r="P41">
            <v>753000</v>
          </cell>
          <cell r="Q41">
            <v>193304.34782608689</v>
          </cell>
          <cell r="R41">
            <v>798304.34782608692</v>
          </cell>
          <cell r="S41">
            <v>798300</v>
          </cell>
          <cell r="T41" t="str">
            <v>Chưa bao gồm thuốc cầm máu, dụng cụ cầm máu (clip, bộ thắt tĩnh mạch thực quản...)</v>
          </cell>
          <cell r="U41" t="str">
            <v>XX. NỘI SOI CHẨN ĐOÁN CAN THIỆP</v>
          </cell>
          <cell r="V41" t="str">
            <v>Các thủ thuật và dịch vụ Nội soi</v>
          </cell>
          <cell r="W41" t="str">
            <v>1016/QĐ-BYT 4442/QĐ-BYT</v>
          </cell>
          <cell r="X41">
            <v>43294</v>
          </cell>
          <cell r="Y41">
            <v>20.59</v>
          </cell>
          <cell r="Z41" t="str">
            <v>Đang đề nghị phê duyệt</v>
          </cell>
        </row>
        <row r="42">
          <cell r="B42" t="str">
            <v>02.0500.0140</v>
          </cell>
          <cell r="C42" t="str">
            <v>37.8B00.0140</v>
          </cell>
          <cell r="D42" t="str">
            <v>2. NỘI KHOA</v>
          </cell>
          <cell r="E42" t="str">
            <v>2.500</v>
          </cell>
          <cell r="F42" t="str">
            <v>Nội soi can thiệp - cắt tách dưới niêm mạc ống tiêu hóa điều trị ung thư sớm</v>
          </cell>
          <cell r="G42" t="str">
            <v>Nội soi can thiệp - cắt tách dưới niêm mạc ống tiêu hóa điều trị ung thư sớm</v>
          </cell>
          <cell r="H42" t="str">
            <v>Nội soi can thiệp - cắt tách dưới niêm mạc ống tiêu hóa điều trị ung thư sớm</v>
          </cell>
          <cell r="I42" t="str">
            <v>TDB</v>
          </cell>
          <cell r="J42">
            <v>145</v>
          </cell>
          <cell r="K42">
            <v>145</v>
          </cell>
          <cell r="L42" t="str">
            <v xml:space="preserve">Nội soi dạ dày can thiệp </v>
          </cell>
          <cell r="M42">
            <v>605000</v>
          </cell>
          <cell r="N42">
            <v>148000</v>
          </cell>
          <cell r="O42">
            <v>148695.652173913</v>
          </cell>
          <cell r="P42">
            <v>753000</v>
          </cell>
          <cell r="Q42">
            <v>193304.34782608689</v>
          </cell>
          <cell r="R42">
            <v>798304.34782608692</v>
          </cell>
          <cell r="S42">
            <v>798300</v>
          </cell>
          <cell r="T42" t="str">
            <v>Chưa bao gồm thuốc cầm máu, dụng cụ cầm máu (clip, bộ thắt tĩnh mạch thực quản...)</v>
          </cell>
          <cell r="U42" t="str">
            <v>II. NỘI KHOA</v>
          </cell>
          <cell r="V42" t="str">
            <v>Các thủ thuật và dịch vụ Nội soi</v>
          </cell>
          <cell r="W42" t="str">
            <v>984/QĐ-BYT 4442/QĐ-BYT</v>
          </cell>
          <cell r="X42">
            <v>43294</v>
          </cell>
          <cell r="Y42" t="str">
            <v>2.500</v>
          </cell>
          <cell r="Z42" t="str">
            <v>Đang đề nghị phê duyệt</v>
          </cell>
        </row>
        <row r="43">
          <cell r="B43" t="str">
            <v>02.0485.0147</v>
          </cell>
          <cell r="C43" t="str">
            <v>37.8B00.0147</v>
          </cell>
          <cell r="D43" t="str">
            <v>2. NỘI KHOA</v>
          </cell>
          <cell r="E43">
            <v>2.4849999999999999</v>
          </cell>
          <cell r="F43" t="str">
            <v>Nội soi bàng quang chẩn đoán có gây mê (Nội soi bàng quang không sinh thiết)</v>
          </cell>
          <cell r="G43" t="str">
            <v>Nội soi bàng quang chẩn đoán có gây mê (Nội soi bàng quang không sinh thiết)</v>
          </cell>
          <cell r="H43" t="str">
            <v>Nội soi bàng quang chẩn đoán có gây mê (Nội soi bàng quang không sinh thiết)</v>
          </cell>
          <cell r="I43" t="str">
            <v>T2</v>
          </cell>
          <cell r="J43">
            <v>152</v>
          </cell>
          <cell r="K43">
            <v>152</v>
          </cell>
          <cell r="L43" t="str">
            <v xml:space="preserve">Nội soi tiết niệu có gây mê </v>
          </cell>
          <cell r="M43">
            <v>739000</v>
          </cell>
          <cell r="N43">
            <v>133000</v>
          </cell>
          <cell r="O43">
            <v>133043.47826087</v>
          </cell>
          <cell r="P43">
            <v>872000</v>
          </cell>
          <cell r="Q43">
            <v>172956.52173913099</v>
          </cell>
          <cell r="R43">
            <v>911956.52173913096</v>
          </cell>
          <cell r="S43">
            <v>911900</v>
          </cell>
          <cell r="T43">
            <v>0</v>
          </cell>
          <cell r="U43" t="str">
            <v>II. NỘI KHOA</v>
          </cell>
          <cell r="V43" t="str">
            <v>Các thủ thuật và dịch vụ Nội soi</v>
          </cell>
          <cell r="W43" t="str">
            <v>3025/QĐ-BYT 4442/QĐ-BYT</v>
          </cell>
          <cell r="X43">
            <v>43294</v>
          </cell>
          <cell r="Y43">
            <v>2.4849999999999999</v>
          </cell>
          <cell r="Z43" t="str">
            <v>Đang đề nghị phê duyệt</v>
          </cell>
        </row>
        <row r="44">
          <cell r="B44" t="str">
            <v>18.0604.0169</v>
          </cell>
          <cell r="C44" t="str">
            <v>37.8B00.0169</v>
          </cell>
          <cell r="D44" t="str">
            <v>18. ĐIỆN QUANG</v>
          </cell>
          <cell r="E44">
            <v>18.603999999999999</v>
          </cell>
          <cell r="F44" t="str">
            <v>Sinh thiết gan ghép dưới hướng dẫn siêu âm</v>
          </cell>
          <cell r="G44" t="str">
            <v>Sinh thiết gan ghép dưới hướng dẫn siêu âm</v>
          </cell>
          <cell r="H44" t="str">
            <v>Sinh thiết gan ghép dưới hướng dẫn siêu âm</v>
          </cell>
          <cell r="I44" t="str">
            <v>T1</v>
          </cell>
          <cell r="J44">
            <v>174</v>
          </cell>
          <cell r="K44">
            <v>174</v>
          </cell>
          <cell r="L44" t="str">
            <v>Sinh thiết gan hoặc thận dưới hướng dẫn của siêu âm</v>
          </cell>
          <cell r="M44">
            <v>894000</v>
          </cell>
          <cell r="N44">
            <v>131000</v>
          </cell>
          <cell r="O44">
            <v>131478.26086956501</v>
          </cell>
          <cell r="P44">
            <v>1025000</v>
          </cell>
          <cell r="Q44">
            <v>170921.73913043449</v>
          </cell>
          <cell r="R44">
            <v>1064921.7391304346</v>
          </cell>
          <cell r="S44">
            <v>1064900</v>
          </cell>
          <cell r="T44">
            <v>0</v>
          </cell>
          <cell r="U44" t="str">
            <v>XVIII. ĐIỆN QUANG</v>
          </cell>
          <cell r="V44" t="str">
            <v>Các thủ thuật và dịch vụ Nội soi</v>
          </cell>
          <cell r="W44" t="str">
            <v>984/QĐ-BYT 4442/QĐ-BYT</v>
          </cell>
          <cell r="X44">
            <v>43294</v>
          </cell>
          <cell r="Y44">
            <v>18.603999999999999</v>
          </cell>
          <cell r="Z44" t="str">
            <v>Đang đề nghị phê duyệt</v>
          </cell>
        </row>
        <row r="45">
          <cell r="B45" t="str">
            <v>18.0608.0169</v>
          </cell>
          <cell r="C45" t="str">
            <v>37.8B00.0169</v>
          </cell>
          <cell r="D45" t="str">
            <v>18. ĐIỆN QUANG</v>
          </cell>
          <cell r="E45">
            <v>18.608000000000001</v>
          </cell>
          <cell r="F45" t="str">
            <v>Sinh thiết thận ghép dưới hướng dẫn siêu âm</v>
          </cell>
          <cell r="G45" t="str">
            <v>Sinh thiết thận ghép dưới hướng dẫn siêu âm</v>
          </cell>
          <cell r="H45" t="str">
            <v>Sinh thiết thận ghép dưới hướng dẫn siêu âm</v>
          </cell>
          <cell r="I45" t="str">
            <v>T1</v>
          </cell>
          <cell r="J45">
            <v>174</v>
          </cell>
          <cell r="K45">
            <v>174</v>
          </cell>
          <cell r="L45" t="str">
            <v>Sinh thiết gan hoặc thận dưới hướng dẫn của siêu âm</v>
          </cell>
          <cell r="M45">
            <v>894000</v>
          </cell>
          <cell r="N45">
            <v>131000</v>
          </cell>
          <cell r="O45">
            <v>131478.26086956501</v>
          </cell>
          <cell r="P45">
            <v>1025000</v>
          </cell>
          <cell r="Q45">
            <v>170921.73913043449</v>
          </cell>
          <cell r="R45">
            <v>1064921.7391304346</v>
          </cell>
          <cell r="S45">
            <v>1064900</v>
          </cell>
          <cell r="T45">
            <v>0</v>
          </cell>
          <cell r="U45" t="str">
            <v>XVIII. ĐIỆN QUANG</v>
          </cell>
          <cell r="V45" t="str">
            <v>Các thủ thuật và dịch vụ Nội soi</v>
          </cell>
          <cell r="W45" t="str">
            <v>984/QĐ-BYT 4442/QĐ-BYT</v>
          </cell>
          <cell r="X45">
            <v>43294</v>
          </cell>
          <cell r="Y45">
            <v>18.608000000000001</v>
          </cell>
          <cell r="Z45" t="str">
            <v>Đang đề nghị phê duyệt</v>
          </cell>
        </row>
        <row r="46">
          <cell r="B46" t="str">
            <v>18.0642.0171</v>
          </cell>
          <cell r="C46" t="str">
            <v>37.8B00.0171</v>
          </cell>
          <cell r="D46" t="str">
            <v>18. ĐIỆN QUANG</v>
          </cell>
          <cell r="E46">
            <v>18.641999999999999</v>
          </cell>
          <cell r="F46" t="str">
            <v>Sinh thiết gan ghép dưới cắt lớp vi tính</v>
          </cell>
          <cell r="G46" t="str">
            <v>Sinh thiết gan ghép dưới cắt lớp vi tính</v>
          </cell>
          <cell r="H46" t="str">
            <v>Sinh thiết gan ghép dưới cắt lớp vi tính</v>
          </cell>
          <cell r="I46" t="str">
            <v>T1</v>
          </cell>
          <cell r="J46">
            <v>176</v>
          </cell>
          <cell r="K46">
            <v>176</v>
          </cell>
          <cell r="L46" t="str">
            <v>Sinh thiết phổi hoặc gan dưới hướng dẫn của cắt lớp vi tính</v>
          </cell>
          <cell r="M46">
            <v>1775000</v>
          </cell>
          <cell r="N46">
            <v>151000</v>
          </cell>
          <cell r="O46">
            <v>151826.08695652199</v>
          </cell>
          <cell r="P46">
            <v>1926000</v>
          </cell>
          <cell r="Q46">
            <v>197373.91304347859</v>
          </cell>
          <cell r="R46">
            <v>1972373.9130434785</v>
          </cell>
          <cell r="S46">
            <v>1972300</v>
          </cell>
          <cell r="T46">
            <v>0</v>
          </cell>
          <cell r="U46" t="str">
            <v>XVIII. ĐIỆN QUANG</v>
          </cell>
          <cell r="V46" t="str">
            <v>Các thủ thuật và dịch vụ Nội soi</v>
          </cell>
          <cell r="W46" t="str">
            <v>984/QĐ-BYT 4442/QĐ-BYT</v>
          </cell>
          <cell r="X46">
            <v>43294</v>
          </cell>
          <cell r="Y46">
            <v>18.641999999999999</v>
          </cell>
          <cell r="Z46" t="str">
            <v>Đang đề nghị phê duyệt</v>
          </cell>
        </row>
        <row r="47">
          <cell r="B47" t="str">
            <v>18.0646.0171</v>
          </cell>
          <cell r="C47" t="str">
            <v>37.8B00.0171</v>
          </cell>
          <cell r="D47" t="str">
            <v>18. ĐIỆN QUANG</v>
          </cell>
          <cell r="E47">
            <v>18.646000000000001</v>
          </cell>
          <cell r="F47" t="str">
            <v>Sinh thiết não dưới cắt lớp vi tính</v>
          </cell>
          <cell r="G47" t="str">
            <v>Sinh thiết não dưới cắt lớp vi tính</v>
          </cell>
          <cell r="H47" t="str">
            <v>Sinh thiết não dưới cắt lớp vi tính</v>
          </cell>
          <cell r="I47" t="str">
            <v>TDB</v>
          </cell>
          <cell r="J47">
            <v>176</v>
          </cell>
          <cell r="K47">
            <v>176</v>
          </cell>
          <cell r="L47" t="str">
            <v>Sinh thiết phổi hoặc gan dưới hướng dẫn của cắt lớp vi tính</v>
          </cell>
          <cell r="M47">
            <v>1775000</v>
          </cell>
          <cell r="N47">
            <v>151000</v>
          </cell>
          <cell r="O47">
            <v>151826.08695652199</v>
          </cell>
          <cell r="P47">
            <v>1926000</v>
          </cell>
          <cell r="Q47">
            <v>197373.91304347859</v>
          </cell>
          <cell r="R47">
            <v>1972373.9130434785</v>
          </cell>
          <cell r="S47">
            <v>1972300</v>
          </cell>
          <cell r="T47">
            <v>0</v>
          </cell>
          <cell r="U47" t="str">
            <v>XVIII. ĐIỆN QUANG</v>
          </cell>
          <cell r="V47" t="str">
            <v>Các thủ thuật và dịch vụ Nội soi</v>
          </cell>
          <cell r="W47" t="str">
            <v>3025/QĐ-BYT 4442/QĐ-BYT</v>
          </cell>
          <cell r="X47">
            <v>43294</v>
          </cell>
          <cell r="Y47">
            <v>18.646000000000001</v>
          </cell>
          <cell r="Z47" t="str">
            <v>Đang đề nghị phê duyệt</v>
          </cell>
        </row>
        <row r="48">
          <cell r="B48" t="str">
            <v>18.0643.0172</v>
          </cell>
          <cell r="C48" t="str">
            <v>37.8B00.0172</v>
          </cell>
          <cell r="D48" t="str">
            <v>18. ĐIỆN QUANG</v>
          </cell>
          <cell r="E48">
            <v>18.643000000000001</v>
          </cell>
          <cell r="F48" t="str">
            <v>Sinh thiết thận ghép dưới cắt lớp vi tính</v>
          </cell>
          <cell r="G48" t="str">
            <v>Sinh thiết thận ghép dưới cắt lớp vi tính</v>
          </cell>
          <cell r="H48" t="str">
            <v>Sinh thiết thận ghép dưới cắt lớp vi tính</v>
          </cell>
          <cell r="I48" t="str">
            <v>T1</v>
          </cell>
          <cell r="J48">
            <v>177</v>
          </cell>
          <cell r="K48">
            <v>177</v>
          </cell>
          <cell r="L48" t="str">
            <v>Sinh thiết thận hoặc vú hoặc vị trí khác dưới hướng dẫn của cắt lớp vi tính</v>
          </cell>
          <cell r="M48">
            <v>1575000</v>
          </cell>
          <cell r="N48">
            <v>151000</v>
          </cell>
          <cell r="O48">
            <v>151826.08695652199</v>
          </cell>
          <cell r="P48">
            <v>1726000</v>
          </cell>
          <cell r="Q48">
            <v>197373.91304347859</v>
          </cell>
          <cell r="R48">
            <v>1772373.9130434785</v>
          </cell>
          <cell r="S48">
            <v>1772300</v>
          </cell>
          <cell r="T48">
            <v>0</v>
          </cell>
          <cell r="U48" t="str">
            <v>XVIII. ĐIỆN QUANG</v>
          </cell>
          <cell r="V48" t="str">
            <v>Các thủ thuật và dịch vụ Nội soi</v>
          </cell>
          <cell r="W48" t="str">
            <v>3025/QĐ-BYT 4442/QĐ-BYT</v>
          </cell>
          <cell r="X48">
            <v>43294</v>
          </cell>
          <cell r="Y48">
            <v>18.643000000000001</v>
          </cell>
          <cell r="Z48" t="str">
            <v>Đang đề nghị phê duyệt</v>
          </cell>
        </row>
        <row r="49">
          <cell r="B49" t="str">
            <v>10.9003.0200</v>
          </cell>
          <cell r="C49" t="str">
            <v>37.8B00.0200</v>
          </cell>
          <cell r="D49" t="str">
            <v>10. NGOẠI KHOA</v>
          </cell>
          <cell r="E49" t="str">
            <v>BS_10.1274</v>
          </cell>
          <cell r="F49" t="str">
            <v xml:space="preserve">Thay băng </v>
          </cell>
          <cell r="G49" t="str">
            <v>Thay băng [chiều dài  ≤ 15cm]</v>
          </cell>
          <cell r="H49" t="str">
            <v>Thay băng</v>
          </cell>
          <cell r="I49">
            <v>0</v>
          </cell>
          <cell r="J49">
            <v>206</v>
          </cell>
          <cell r="K49">
            <v>206</v>
          </cell>
          <cell r="L49" t="str">
            <v>Thay băng vết thương hoặc mổ chiều dài  ≤ 15cm</v>
          </cell>
          <cell r="M49">
            <v>46000</v>
          </cell>
          <cell r="N49">
            <v>14000</v>
          </cell>
          <cell r="O49">
            <v>14086.956521739099</v>
          </cell>
          <cell r="P49">
            <v>60000</v>
          </cell>
          <cell r="Q49">
            <v>18313.043478260832</v>
          </cell>
          <cell r="R49">
            <v>64313.043478260835</v>
          </cell>
          <cell r="S49">
            <v>64300</v>
          </cell>
          <cell r="T49" t="str">
            <v>Chỉ áp dụng với người bệnh ngoại trú. Đối với người bệnh nội trú theo quy định của Bộ Y tế.</v>
          </cell>
          <cell r="U49" t="str">
            <v>X. NGOẠI KHOA</v>
          </cell>
          <cell r="V49" t="str">
            <v>Các thủ thuật và dịch vụ Nội soi</v>
          </cell>
          <cell r="W49">
            <v>0</v>
          </cell>
          <cell r="X49">
            <v>0</v>
          </cell>
          <cell r="Y49" t="str">
            <v>BS_10.1274</v>
          </cell>
          <cell r="Z49" t="str">
            <v>Đang đề nghị phê duyệt</v>
          </cell>
        </row>
        <row r="50">
          <cell r="B50" t="str">
            <v>10.9003.0201</v>
          </cell>
          <cell r="C50" t="str">
            <v>37.8B00.0201</v>
          </cell>
          <cell r="D50" t="str">
            <v>10. NGOẠI KHOA</v>
          </cell>
          <cell r="E50" t="str">
            <v>BS_10.1274</v>
          </cell>
          <cell r="F50" t="str">
            <v xml:space="preserve">Thay băng </v>
          </cell>
          <cell r="G50" t="str">
            <v>Thay băng [chiều dài trên 15cm đến 30 cm]</v>
          </cell>
          <cell r="H50" t="str">
            <v>Thay băng</v>
          </cell>
          <cell r="I50">
            <v>0</v>
          </cell>
          <cell r="J50">
            <v>207</v>
          </cell>
          <cell r="K50">
            <v>207</v>
          </cell>
          <cell r="L50" t="str">
            <v>Thay băng vết thương chiều dài trên 15cm đến 30 cm</v>
          </cell>
          <cell r="M50">
            <v>70000</v>
          </cell>
          <cell r="N50">
            <v>15000</v>
          </cell>
          <cell r="O50">
            <v>15026.0869565217</v>
          </cell>
          <cell r="P50">
            <v>85000</v>
          </cell>
          <cell r="Q50">
            <v>19533.913043478209</v>
          </cell>
          <cell r="R50">
            <v>89533.913043478213</v>
          </cell>
          <cell r="S50">
            <v>89500</v>
          </cell>
          <cell r="T50">
            <v>0</v>
          </cell>
          <cell r="U50" t="str">
            <v>X. NGOẠI KHOA</v>
          </cell>
          <cell r="V50" t="str">
            <v>Các thủ thuật và dịch vụ Nội soi</v>
          </cell>
          <cell r="W50">
            <v>0</v>
          </cell>
          <cell r="X50">
            <v>0</v>
          </cell>
          <cell r="Y50" t="str">
            <v>BS_10.1274</v>
          </cell>
          <cell r="Z50" t="str">
            <v>Đang đề nghị phê duyệt</v>
          </cell>
        </row>
        <row r="51">
          <cell r="B51" t="str">
            <v>10.9003.0202</v>
          </cell>
          <cell r="C51" t="str">
            <v>37.8B00.0202</v>
          </cell>
          <cell r="D51" t="str">
            <v>10. NGOẠI KHOA</v>
          </cell>
          <cell r="E51" t="str">
            <v>BS_10.1274</v>
          </cell>
          <cell r="F51" t="str">
            <v xml:space="preserve">Thay băng </v>
          </cell>
          <cell r="G51" t="str">
            <v>Thay băng [chiều dài từ trên 30 cm đến 50 cm]</v>
          </cell>
          <cell r="H51" t="str">
            <v>Thay băng</v>
          </cell>
          <cell r="I51">
            <v>0</v>
          </cell>
          <cell r="J51">
            <v>209</v>
          </cell>
          <cell r="K51">
            <v>209</v>
          </cell>
          <cell r="L51" t="str">
            <v>Thay băng vết thương hoặc mổ chiều dài từ trên 30 cm đến 50 cm</v>
          </cell>
          <cell r="M51">
            <v>97000</v>
          </cell>
          <cell r="N51">
            <v>18000</v>
          </cell>
          <cell r="O51">
            <v>18782.608695652201</v>
          </cell>
          <cell r="P51">
            <v>115000</v>
          </cell>
          <cell r="Q51">
            <v>24417.391304347861</v>
          </cell>
          <cell r="R51">
            <v>121417.39130434787</v>
          </cell>
          <cell r="S51">
            <v>121400</v>
          </cell>
          <cell r="T51">
            <v>0</v>
          </cell>
          <cell r="U51" t="str">
            <v>X. NGOẠI KHOA</v>
          </cell>
          <cell r="V51" t="str">
            <v>Các thủ thuật và dịch vụ Nội soi</v>
          </cell>
          <cell r="W51">
            <v>0</v>
          </cell>
          <cell r="X51">
            <v>0</v>
          </cell>
          <cell r="Y51" t="str">
            <v>BS_10.1274</v>
          </cell>
          <cell r="Z51" t="str">
            <v>Đang đề nghị phê duyệt</v>
          </cell>
        </row>
        <row r="52">
          <cell r="B52" t="str">
            <v>10.9003.0203</v>
          </cell>
          <cell r="C52" t="str">
            <v>37.8B00.0203</v>
          </cell>
          <cell r="D52" t="str">
            <v>10. NGOẠI KHOA</v>
          </cell>
          <cell r="E52" t="str">
            <v>BS_10.1274</v>
          </cell>
          <cell r="F52" t="str">
            <v xml:space="preserve">Thay băng </v>
          </cell>
          <cell r="G52" t="str">
            <v>Thay băng [chiều dài từ trên 15 cm đến 30 cm nhiễm trùng]</v>
          </cell>
          <cell r="H52" t="str">
            <v>Thay băng</v>
          </cell>
          <cell r="I52">
            <v>0</v>
          </cell>
          <cell r="J52">
            <v>210</v>
          </cell>
          <cell r="K52">
            <v>210</v>
          </cell>
          <cell r="L52" t="str">
            <v>Thay băng vết thương hoặc mổ chiều dài từ trên 15 cm đến 30 cm nhiễm trùng</v>
          </cell>
          <cell r="M52">
            <v>110000</v>
          </cell>
          <cell r="N52">
            <v>29000</v>
          </cell>
          <cell r="O52">
            <v>29739.130434782601</v>
          </cell>
          <cell r="P52">
            <v>139000</v>
          </cell>
          <cell r="Q52">
            <v>38660.869565217377</v>
          </cell>
          <cell r="R52">
            <v>148660.86956521738</v>
          </cell>
          <cell r="S52">
            <v>148600</v>
          </cell>
          <cell r="T52">
            <v>0</v>
          </cell>
          <cell r="U52" t="str">
            <v>X. NGOẠI KHOA</v>
          </cell>
          <cell r="V52" t="str">
            <v>Các thủ thuật và dịch vụ Nội soi</v>
          </cell>
          <cell r="W52">
            <v>0</v>
          </cell>
          <cell r="X52">
            <v>0</v>
          </cell>
          <cell r="Y52" t="str">
            <v>BS_10.1274</v>
          </cell>
          <cell r="Z52" t="str">
            <v>Đang đề nghị phê duyệt</v>
          </cell>
        </row>
        <row r="53">
          <cell r="B53" t="str">
            <v>10.9003.0204</v>
          </cell>
          <cell r="C53" t="str">
            <v>37.8B00.0204</v>
          </cell>
          <cell r="D53" t="str">
            <v>10. NGOẠI KHOA</v>
          </cell>
          <cell r="E53" t="str">
            <v>BS_10.1274</v>
          </cell>
          <cell r="F53" t="str">
            <v xml:space="preserve">Thay băng </v>
          </cell>
          <cell r="G53" t="str">
            <v>Thay băng [chiều dài từ 30 cm đến 50 cm nhiễm trùng]</v>
          </cell>
          <cell r="H53" t="str">
            <v>Thay băng</v>
          </cell>
          <cell r="I53">
            <v>0</v>
          </cell>
          <cell r="J53">
            <v>211</v>
          </cell>
          <cell r="K53">
            <v>211</v>
          </cell>
          <cell r="L53" t="str">
            <v>Thay băng vết thương hoặc mổ chiều dài từ 30 cm đến 50 cm nhiễm trùng</v>
          </cell>
          <cell r="M53">
            <v>155000</v>
          </cell>
          <cell r="N53">
            <v>29000</v>
          </cell>
          <cell r="O53">
            <v>29739.130434782601</v>
          </cell>
          <cell r="P53">
            <v>184000</v>
          </cell>
          <cell r="Q53">
            <v>38660.869565217377</v>
          </cell>
          <cell r="R53">
            <v>193660.86956521738</v>
          </cell>
          <cell r="S53">
            <v>193600</v>
          </cell>
          <cell r="T53">
            <v>0</v>
          </cell>
          <cell r="U53" t="str">
            <v>X. NGOẠI KHOA</v>
          </cell>
          <cell r="V53" t="str">
            <v>Các thủ thuật và dịch vụ Nội soi</v>
          </cell>
          <cell r="W53">
            <v>0</v>
          </cell>
          <cell r="X53">
            <v>0</v>
          </cell>
          <cell r="Y53" t="str">
            <v>BS_10.1274</v>
          </cell>
          <cell r="Z53" t="str">
            <v>Đang đề nghị phê duyệt</v>
          </cell>
        </row>
        <row r="54">
          <cell r="B54" t="str">
            <v>10.9003.0205</v>
          </cell>
          <cell r="C54" t="str">
            <v>37.8B00.0205</v>
          </cell>
          <cell r="D54" t="str">
            <v>10. NGOẠI KHOA</v>
          </cell>
          <cell r="E54" t="str">
            <v>BS_10.1274</v>
          </cell>
          <cell r="F54" t="str">
            <v xml:space="preserve">Thay băng </v>
          </cell>
          <cell r="G54" t="str">
            <v>Thay băng [chiều dài &gt; 50cm nhiễm trùng]</v>
          </cell>
          <cell r="H54" t="str">
            <v>Thay băng</v>
          </cell>
          <cell r="I54">
            <v>0</v>
          </cell>
          <cell r="J54">
            <v>212</v>
          </cell>
          <cell r="K54">
            <v>212</v>
          </cell>
          <cell r="L54" t="str">
            <v>Thay băng vết thương hoặc mổ chiều dài &gt; 50cm nhiễm trùng</v>
          </cell>
          <cell r="M54">
            <v>180000</v>
          </cell>
          <cell r="N54">
            <v>73000</v>
          </cell>
          <cell r="O54">
            <v>73565.217391304395</v>
          </cell>
          <cell r="P54">
            <v>253000</v>
          </cell>
          <cell r="Q54">
            <v>95634.782608695707</v>
          </cell>
          <cell r="R54">
            <v>275634.78260869568</v>
          </cell>
          <cell r="S54">
            <v>275600</v>
          </cell>
          <cell r="T54">
            <v>0</v>
          </cell>
          <cell r="U54" t="str">
            <v>X. NGOẠI KHOA</v>
          </cell>
          <cell r="V54" t="str">
            <v>Các thủ thuật và dịch vụ Nội soi</v>
          </cell>
          <cell r="W54">
            <v>0</v>
          </cell>
          <cell r="X54">
            <v>0</v>
          </cell>
          <cell r="Y54" t="str">
            <v>BS_10.1274</v>
          </cell>
          <cell r="Z54" t="str">
            <v>Đang đề nghị phê duyệt</v>
          </cell>
        </row>
        <row r="55">
          <cell r="B55" t="str">
            <v>02.0067.0206</v>
          </cell>
          <cell r="C55" t="str">
            <v>37.8B00.0206</v>
          </cell>
          <cell r="D55" t="str">
            <v>2. NỘI KHOA</v>
          </cell>
          <cell r="E55">
            <v>2.67</v>
          </cell>
          <cell r="F55" t="str">
            <v>Thay canuyn mở khí quản</v>
          </cell>
          <cell r="G55" t="str">
            <v>Thay canuyn mở khí quản</v>
          </cell>
          <cell r="H55" t="str">
            <v>Thay canuyn mở khí quản</v>
          </cell>
          <cell r="I55" t="str">
            <v>T2</v>
          </cell>
          <cell r="J55">
            <v>213</v>
          </cell>
          <cell r="K55">
            <v>213</v>
          </cell>
          <cell r="L55" t="str">
            <v>Thay canuyn mở khí quản</v>
          </cell>
          <cell r="M55">
            <v>219000</v>
          </cell>
          <cell r="N55">
            <v>34000</v>
          </cell>
          <cell r="O55">
            <v>34434.782608695597</v>
          </cell>
          <cell r="P55">
            <v>253000</v>
          </cell>
          <cell r="Q55">
            <v>44765.217391304272</v>
          </cell>
          <cell r="R55">
            <v>263765.21739130426</v>
          </cell>
          <cell r="S55">
            <v>263700</v>
          </cell>
          <cell r="T55">
            <v>0</v>
          </cell>
          <cell r="U55" t="str">
            <v>II. NỘI KHOA</v>
          </cell>
          <cell r="V55" t="str">
            <v>Các thủ thuật và dịch vụ Nội soi</v>
          </cell>
          <cell r="W55" t="str">
            <v>984/QĐ-BYT 4442/QĐ-BYT</v>
          </cell>
          <cell r="X55">
            <v>43294</v>
          </cell>
          <cell r="Y55">
            <v>2.67</v>
          </cell>
          <cell r="Z55" t="str">
            <v>Đang đề nghị phê duyệt</v>
          </cell>
        </row>
        <row r="56">
          <cell r="B56" t="str">
            <v>02.0338.0211</v>
          </cell>
          <cell r="C56" t="str">
            <v>37.8B00.0211</v>
          </cell>
          <cell r="D56" t="str">
            <v>2. NỘI KHOA</v>
          </cell>
          <cell r="E56">
            <v>2.3380000000000001</v>
          </cell>
          <cell r="F56" t="str">
            <v>Thụt tháo chuẩn bị sạch đại tràng</v>
          </cell>
          <cell r="G56" t="str">
            <v>Thụt tháo chuẩn bị sạch đại tràng</v>
          </cell>
          <cell r="H56" t="str">
            <v>Thụt tháo chuẩn bị sạch đại tràng</v>
          </cell>
          <cell r="I56" t="str">
            <v>T3</v>
          </cell>
          <cell r="J56">
            <v>218</v>
          </cell>
          <cell r="K56">
            <v>218</v>
          </cell>
          <cell r="L56" t="str">
            <v>Thụt tháo phân hoặc Đặt sonde hậu môn</v>
          </cell>
          <cell r="M56">
            <v>64000</v>
          </cell>
          <cell r="N56">
            <v>21900</v>
          </cell>
          <cell r="O56">
            <v>21913.043478260901</v>
          </cell>
          <cell r="P56">
            <v>85900</v>
          </cell>
          <cell r="Q56">
            <v>28486.956521739172</v>
          </cell>
          <cell r="R56">
            <v>92486.956521739165</v>
          </cell>
          <cell r="S56">
            <v>92400</v>
          </cell>
          <cell r="T56">
            <v>0</v>
          </cell>
          <cell r="U56" t="str">
            <v>II. NỘI KHOA</v>
          </cell>
          <cell r="V56" t="str">
            <v>Các thủ thuật và dịch vụ Nội soi</v>
          </cell>
          <cell r="W56" t="str">
            <v>984/QĐ-BYT 4442/QĐ-BYT</v>
          </cell>
          <cell r="X56">
            <v>43294</v>
          </cell>
          <cell r="Y56">
            <v>2.3380000000000001</v>
          </cell>
          <cell r="Z56" t="str">
            <v>Đang đề nghị phê duyệt</v>
          </cell>
        </row>
        <row r="57">
          <cell r="B57" t="str">
            <v>02.0510.0213</v>
          </cell>
          <cell r="C57" t="str">
            <v>37.8B00.0213</v>
          </cell>
          <cell r="D57" t="str">
            <v>2. NỘI KHOA</v>
          </cell>
          <cell r="E57" t="str">
            <v>2.510</v>
          </cell>
          <cell r="F57" t="str">
            <v>Tiêm nội khớp: acid hyaluronic</v>
          </cell>
          <cell r="G57" t="str">
            <v>Tiêm nội khớp: acid hyaluronic</v>
          </cell>
          <cell r="H57" t="str">
            <v>Tiêm nội khớp: acid Hyaluronic</v>
          </cell>
          <cell r="I57" t="str">
            <v>T3</v>
          </cell>
          <cell r="J57">
            <v>220</v>
          </cell>
          <cell r="K57">
            <v>220</v>
          </cell>
          <cell r="L57" t="str">
            <v>Tiêm khớp</v>
          </cell>
          <cell r="M57">
            <v>69000</v>
          </cell>
          <cell r="N57">
            <v>27200</v>
          </cell>
          <cell r="O57">
            <v>27234.782608695699</v>
          </cell>
          <cell r="P57">
            <v>96200</v>
          </cell>
          <cell r="Q57">
            <v>35405.21739130441</v>
          </cell>
          <cell r="R57">
            <v>104405.21739130441</v>
          </cell>
          <cell r="S57">
            <v>104400</v>
          </cell>
          <cell r="T57" t="str">
            <v>Chưa bao gồm thuốc tiêm.</v>
          </cell>
          <cell r="U57" t="str">
            <v>II. NỘI KHOA</v>
          </cell>
          <cell r="V57" t="str">
            <v>Các thủ thuật và dịch vụ Nội soi</v>
          </cell>
          <cell r="W57" t="str">
            <v>984/QĐ-BYT 4442/QĐ-BYT</v>
          </cell>
          <cell r="X57">
            <v>43294</v>
          </cell>
          <cell r="Y57" t="str">
            <v>2.510</v>
          </cell>
          <cell r="Z57" t="str">
            <v>Đang đề nghị phê duyệt</v>
          </cell>
        </row>
        <row r="58">
          <cell r="B58" t="str">
            <v>02.0424.0214</v>
          </cell>
          <cell r="C58" t="str">
            <v>37.8B00.0214</v>
          </cell>
          <cell r="D58" t="str">
            <v>2. NỘI KHOA</v>
          </cell>
          <cell r="E58">
            <v>2.4239999999999999</v>
          </cell>
          <cell r="F58" t="str">
            <v>Tiêm hội chứng DeQuervain dưới hướng dẫn của siêu âm</v>
          </cell>
          <cell r="G58" t="str">
            <v>Tiêm hội chứng DeQuervain dưới hướng dẫn của siêu âm</v>
          </cell>
          <cell r="H58" t="str">
            <v>Tiêm hội chứng DeQuervain dưới hướng dẫn của siêu âm</v>
          </cell>
          <cell r="I58" t="str">
            <v>T2</v>
          </cell>
          <cell r="J58">
            <v>221</v>
          </cell>
          <cell r="K58">
            <v>221</v>
          </cell>
          <cell r="L58" t="str">
            <v>Tiêm khớp dưới hướng dẫn của siêu âm</v>
          </cell>
          <cell r="M58">
            <v>104000</v>
          </cell>
          <cell r="N58">
            <v>34000</v>
          </cell>
          <cell r="O58">
            <v>34434.782608695597</v>
          </cell>
          <cell r="P58">
            <v>138000</v>
          </cell>
          <cell r="Q58">
            <v>44765.217391304272</v>
          </cell>
          <cell r="R58">
            <v>148765.21739130426</v>
          </cell>
          <cell r="S58">
            <v>148700</v>
          </cell>
          <cell r="T58" t="str">
            <v>Chưa bao gồm thuốc tiêm.</v>
          </cell>
          <cell r="U58" t="str">
            <v>II. NỘI KHOA</v>
          </cell>
          <cell r="V58" t="str">
            <v>Các thủ thuật và dịch vụ Nội soi</v>
          </cell>
          <cell r="W58" t="str">
            <v>3025/QĐ-BYT 4442/QĐ-BYT</v>
          </cell>
          <cell r="X58">
            <v>43294</v>
          </cell>
          <cell r="Y58">
            <v>2.4239999999999999</v>
          </cell>
          <cell r="Z58" t="str">
            <v>Đang đề nghị phê duyệt</v>
          </cell>
        </row>
        <row r="59">
          <cell r="B59" t="str">
            <v>03.3472.0416</v>
          </cell>
          <cell r="C59" t="str">
            <v>37.8D05.0416</v>
          </cell>
          <cell r="D59" t="str">
            <v>3. NHI KHOA</v>
          </cell>
          <cell r="E59">
            <v>3.3472</v>
          </cell>
          <cell r="F59" t="str">
            <v>Cắt một nửa thận</v>
          </cell>
          <cell r="G59" t="str">
            <v>Cắt một nửa thận</v>
          </cell>
          <cell r="H59" t="str">
            <v>Cắt một nửa thận</v>
          </cell>
          <cell r="I59" t="str">
            <v>P1</v>
          </cell>
          <cell r="J59">
            <v>425</v>
          </cell>
          <cell r="K59">
            <v>425</v>
          </cell>
          <cell r="L59" t="str">
            <v>Phẫu thuật cắt thận</v>
          </cell>
          <cell r="M59">
            <v>3407000</v>
          </cell>
          <cell r="N59">
            <v>997000</v>
          </cell>
          <cell r="O59">
            <v>997043.47826086998</v>
          </cell>
          <cell r="P59">
            <v>4404000</v>
          </cell>
          <cell r="Q59">
            <v>1296156.5217391308</v>
          </cell>
          <cell r="R59">
            <v>4703156.5217391308</v>
          </cell>
          <cell r="S59">
            <v>4703100</v>
          </cell>
          <cell r="T59" t="str">
            <v>Chưa bao gồm dao siêu âm hoặc dao hàn mô hoặc dao hàn mạch.</v>
          </cell>
          <cell r="U59" t="str">
            <v>III. NHI KHOA</v>
          </cell>
          <cell r="V59" t="str">
            <v>Ngoại khoa</v>
          </cell>
          <cell r="W59" t="str">
            <v>1724/QĐ-BYT 4442/QĐ-BYT</v>
          </cell>
          <cell r="X59">
            <v>43294</v>
          </cell>
          <cell r="Y59">
            <v>3.3472</v>
          </cell>
          <cell r="Z59" t="str">
            <v>Đang đề nghị phê duyệt</v>
          </cell>
        </row>
        <row r="60">
          <cell r="B60" t="str">
            <v>03.4044.0419</v>
          </cell>
          <cell r="C60" t="str">
            <v>37.8D05.0419</v>
          </cell>
          <cell r="D60" t="str">
            <v>3. NHI KHOA</v>
          </cell>
          <cell r="E60">
            <v>3.4043999999999999</v>
          </cell>
          <cell r="F60" t="str">
            <v>Phẫu thuật nội soi cắt u sau phúc mạc</v>
          </cell>
          <cell r="G60" t="str">
            <v>Phẫu thuật nội soi cắt u sau phúc mạc</v>
          </cell>
          <cell r="H60" t="str">
            <v>Phẫu thuật nội soi cắt u sau phúc mạc</v>
          </cell>
          <cell r="I60" t="str">
            <v>P1</v>
          </cell>
          <cell r="J60">
            <v>428</v>
          </cell>
          <cell r="K60">
            <v>428</v>
          </cell>
          <cell r="L60" t="str">
            <v xml:space="preserve">Phẫu thuật nội soi cắt thận hoặc u sau phúc mạc </v>
          </cell>
          <cell r="M60">
            <v>3500000</v>
          </cell>
          <cell r="N60">
            <v>986000</v>
          </cell>
          <cell r="O60">
            <v>986086.95652173902</v>
          </cell>
          <cell r="P60">
            <v>4486000</v>
          </cell>
          <cell r="Q60">
            <v>1281913.0434782607</v>
          </cell>
          <cell r="R60">
            <v>4781913.0434782607</v>
          </cell>
          <cell r="S60">
            <v>4781900</v>
          </cell>
          <cell r="T60" t="str">
            <v>Chưa bao gồm dao siêu âm hoặc dao hàn mô hoặc dao hàn mạch.</v>
          </cell>
          <cell r="U60" t="str">
            <v>III. NHI KHOA</v>
          </cell>
          <cell r="V60" t="str">
            <v>Ngoại khoa</v>
          </cell>
          <cell r="W60" t="str">
            <v>1724/QĐ-BYT 4442/QĐ-BYT</v>
          </cell>
          <cell r="X60">
            <v>43294</v>
          </cell>
          <cell r="Y60">
            <v>3.4043999999999999</v>
          </cell>
          <cell r="Z60" t="str">
            <v>Đang đề nghị phê duyệt</v>
          </cell>
        </row>
        <row r="61">
          <cell r="B61" t="str">
            <v>27.0366.0423</v>
          </cell>
          <cell r="C61" t="str">
            <v>37.8D05.0423</v>
          </cell>
          <cell r="D61" t="str">
            <v>27. PHẪU THUẬT NỘI SOI</v>
          </cell>
          <cell r="E61">
            <v>27.366</v>
          </cell>
          <cell r="F61" t="str">
            <v>Phẫu thuật nội soi tạo hình niệu quản</v>
          </cell>
          <cell r="G61" t="str">
            <v>Phẫu thuật nội soi tạo hình niệu quản</v>
          </cell>
          <cell r="H61" t="str">
            <v>Phẫu thuật nội soi tạo hình niệu quản</v>
          </cell>
          <cell r="I61" t="str">
            <v>P1</v>
          </cell>
          <cell r="J61">
            <v>432</v>
          </cell>
          <cell r="K61">
            <v>432</v>
          </cell>
          <cell r="L61" t="str">
            <v>Phẫu thuật cắt túi sa niệu quản bằng nội soi</v>
          </cell>
          <cell r="M61">
            <v>2632000</v>
          </cell>
          <cell r="N61">
            <v>497000</v>
          </cell>
          <cell r="O61">
            <v>497739.130434783</v>
          </cell>
          <cell r="P61">
            <v>3129000</v>
          </cell>
          <cell r="Q61">
            <v>647060.86956521787</v>
          </cell>
          <cell r="R61">
            <v>3279060.8695652178</v>
          </cell>
          <cell r="S61">
            <v>3279000</v>
          </cell>
          <cell r="T61">
            <v>0</v>
          </cell>
          <cell r="U61" t="str">
            <v>XXVII. PHẪU THUẬT NỘI SOI</v>
          </cell>
          <cell r="V61" t="str">
            <v>Ngoại khoa</v>
          </cell>
          <cell r="W61" t="str">
            <v>3025/QĐ-BYT 4442/QĐ-BYT</v>
          </cell>
          <cell r="X61">
            <v>43294</v>
          </cell>
          <cell r="Y61">
            <v>27.366</v>
          </cell>
          <cell r="Z61" t="str">
            <v>Đang đề nghị phê duyệt</v>
          </cell>
        </row>
        <row r="62">
          <cell r="B62" t="str">
            <v>03.4122.0435</v>
          </cell>
          <cell r="C62" t="str">
            <v>37.8D05.0435</v>
          </cell>
          <cell r="D62" t="str">
            <v>3. NHI KHOA</v>
          </cell>
          <cell r="E62">
            <v>3.4121999999999999</v>
          </cell>
          <cell r="F62" t="str">
            <v>Phẫu thuật nội soi cắt tinh hoàn ẩn trong ổ bụng</v>
          </cell>
          <cell r="G62" t="str">
            <v>Phẫu thuật nội soi cắt tinh hoàn ẩn trong ổ bụng</v>
          </cell>
          <cell r="H62" t="str">
            <v>Phẫu thuật nội soi cắt tinh hoàn ẩn trong ổ bụng</v>
          </cell>
          <cell r="I62" t="str">
            <v>P1</v>
          </cell>
          <cell r="J62">
            <v>444</v>
          </cell>
          <cell r="K62">
            <v>444</v>
          </cell>
          <cell r="L62" t="str">
            <v xml:space="preserve">Phẫu thuật hạ tinh hoàn ẩn,  tinh hoàn lạc chỗ hoặc cắt bỏ tinh hoàn </v>
          </cell>
          <cell r="M62">
            <v>2025000</v>
          </cell>
          <cell r="N62">
            <v>358000</v>
          </cell>
          <cell r="O62">
            <v>358434.78260869603</v>
          </cell>
          <cell r="P62">
            <v>2383000</v>
          </cell>
          <cell r="Q62">
            <v>465965.21739130485</v>
          </cell>
          <cell r="R62">
            <v>2490965.2173913047</v>
          </cell>
          <cell r="S62">
            <v>2490900</v>
          </cell>
          <cell r="T62">
            <v>0</v>
          </cell>
          <cell r="U62" t="str">
            <v>III. NHI KHOA</v>
          </cell>
          <cell r="V62" t="str">
            <v>Ngoại khoa</v>
          </cell>
          <cell r="W62" t="str">
            <v>1724/QĐ-BYT 4442/QĐ-BYT</v>
          </cell>
          <cell r="X62">
            <v>43294</v>
          </cell>
          <cell r="Y62">
            <v>3.4121999999999999</v>
          </cell>
          <cell r="Z62" t="str">
            <v>Đang đề nghị phê duyệt</v>
          </cell>
        </row>
        <row r="63">
          <cell r="B63" t="str">
            <v>03.4032.0450</v>
          </cell>
          <cell r="C63" t="str">
            <v>37.8D05.0450</v>
          </cell>
          <cell r="D63" t="str">
            <v>3. NHI KHOA</v>
          </cell>
          <cell r="E63">
            <v>3.4032</v>
          </cell>
          <cell r="F63" t="str">
            <v>Phẫu thuật nội soi cắt 2/3 dạ dày</v>
          </cell>
          <cell r="G63" t="str">
            <v>Phẫu thuật nội soi cắt 2/3 dạ dày</v>
          </cell>
          <cell r="H63" t="str">
            <v>Phẫu thuật nội soi cắt 2/3 dạ dày</v>
          </cell>
          <cell r="I63" t="str">
            <v>P1</v>
          </cell>
          <cell r="J63">
            <v>459</v>
          </cell>
          <cell r="K63">
            <v>459</v>
          </cell>
          <cell r="L63" t="str">
            <v xml:space="preserve">Phẫu thuật nội soi cắt dạ dày </v>
          </cell>
          <cell r="M63">
            <v>4200000</v>
          </cell>
          <cell r="N63">
            <v>1075000</v>
          </cell>
          <cell r="O63">
            <v>1075304.3478260899</v>
          </cell>
          <cell r="P63">
            <v>5275000</v>
          </cell>
          <cell r="Q63">
            <v>1397895.6521739168</v>
          </cell>
          <cell r="R63">
            <v>5597895.6521739168</v>
          </cell>
          <cell r="S63">
            <v>5597800</v>
          </cell>
          <cell r="T63" t="str">
            <v>Chưa bao gồm máy cắt nối tự động và ghim khâu máy, dao siêu âm hoặc dao hàn mô hoặc dao hàn mạch, kẹp khóa mạch máu.</v>
          </cell>
          <cell r="U63" t="str">
            <v>III. NHI KHOA</v>
          </cell>
          <cell r="V63" t="str">
            <v>Ngoại khoa</v>
          </cell>
          <cell r="W63" t="str">
            <v>1724/QĐ-BYT 4442/QĐ-BYT</v>
          </cell>
          <cell r="X63">
            <v>43294</v>
          </cell>
          <cell r="Y63">
            <v>3.4032</v>
          </cell>
          <cell r="Z63" t="str">
            <v>Đang đề nghị phê duyệt</v>
          </cell>
        </row>
        <row r="64">
          <cell r="B64" t="str">
            <v>03.4033.0450</v>
          </cell>
          <cell r="C64" t="str">
            <v>37.8D05.0450</v>
          </cell>
          <cell r="D64" t="str">
            <v>3. NHI KHOA</v>
          </cell>
          <cell r="E64">
            <v>3.4033000000000002</v>
          </cell>
          <cell r="F64" t="str">
            <v>Phẫu thuật nội soi cắt 3/4 dạ dày</v>
          </cell>
          <cell r="G64" t="str">
            <v>Phẫu thuật nội soi cắt 3/4 dạ dày</v>
          </cell>
          <cell r="H64" t="str">
            <v>Phẫu thuật nội soi cắt 3/4 dạ dày</v>
          </cell>
          <cell r="I64" t="str">
            <v>P1</v>
          </cell>
          <cell r="J64">
            <v>459</v>
          </cell>
          <cell r="K64">
            <v>459</v>
          </cell>
          <cell r="L64" t="str">
            <v xml:space="preserve">Phẫu thuật nội soi cắt dạ dày </v>
          </cell>
          <cell r="M64">
            <v>4200000</v>
          </cell>
          <cell r="N64">
            <v>1075000</v>
          </cell>
          <cell r="O64">
            <v>1075304.3478260899</v>
          </cell>
          <cell r="P64">
            <v>5275000</v>
          </cell>
          <cell r="Q64">
            <v>1397895.6521739168</v>
          </cell>
          <cell r="R64">
            <v>5597895.6521739168</v>
          </cell>
          <cell r="S64">
            <v>5597800</v>
          </cell>
          <cell r="T64" t="str">
            <v>Chưa bao gồm máy cắt nối tự động và ghim khâu máy, dao siêu âm hoặc dao hàn mô hoặc dao hàn mạch, kẹp khóa mạch máu.</v>
          </cell>
          <cell r="U64" t="str">
            <v>III. NHI KHOA</v>
          </cell>
          <cell r="V64" t="str">
            <v>Ngoại khoa</v>
          </cell>
          <cell r="W64" t="str">
            <v>1724/QĐ-BYT 4442/QĐ-BYT</v>
          </cell>
          <cell r="X64">
            <v>43294</v>
          </cell>
          <cell r="Y64">
            <v>3.4033000000000002</v>
          </cell>
          <cell r="Z64" t="str">
            <v>Đang đề nghị phê duyệt</v>
          </cell>
        </row>
        <row r="65">
          <cell r="B65" t="str">
            <v>03.4038.0457</v>
          </cell>
          <cell r="C65" t="str">
            <v>37.8D05.0457</v>
          </cell>
          <cell r="D65" t="str">
            <v>3. NHI KHOA</v>
          </cell>
          <cell r="E65">
            <v>3.4037999999999999</v>
          </cell>
          <cell r="F65" t="str">
            <v>Phẫu thuật nội soi cắt cụt trực tràng đường bụng, đường tầng sinh môn</v>
          </cell>
          <cell r="G65" t="str">
            <v>Phẫu thuật nội soi cắt cụt trực tràng đường bụng, đường tầng sinh môn</v>
          </cell>
          <cell r="H65" t="str">
            <v>Phẫu thuật nội soi cắt cụt trực tràng đường bụng, đường tầng sinh môn</v>
          </cell>
          <cell r="I65" t="str">
            <v>P1</v>
          </cell>
          <cell r="J65">
            <v>466</v>
          </cell>
          <cell r="K65">
            <v>466</v>
          </cell>
          <cell r="L65" t="str">
            <v>Phẫu thuật nội soi cắt nối ruột</v>
          </cell>
          <cell r="M65">
            <v>3500000</v>
          </cell>
          <cell r="N65">
            <v>895000</v>
          </cell>
          <cell r="O65">
            <v>895304.34782608703</v>
          </cell>
          <cell r="P65">
            <v>4395000</v>
          </cell>
          <cell r="Q65">
            <v>1163895.6521739131</v>
          </cell>
          <cell r="R65">
            <v>4663895.6521739131</v>
          </cell>
          <cell r="S65">
            <v>4663800</v>
          </cell>
          <cell r="T65" t="str">
            <v>Chưa bao gồm máy cắt nối tự động và ghim khâu máy cắt nối; dao siêu âm hoặc dao hàn mô hoặc dao hàn mạch.</v>
          </cell>
          <cell r="U65" t="str">
            <v>III. NHI KHOA</v>
          </cell>
          <cell r="V65" t="str">
            <v>Ngoại khoa</v>
          </cell>
          <cell r="W65" t="str">
            <v>1724/QĐ-BYT 4442/QĐ-BYT</v>
          </cell>
          <cell r="X65">
            <v>43294</v>
          </cell>
          <cell r="Y65">
            <v>3.4037999999999999</v>
          </cell>
          <cell r="Z65" t="str">
            <v>Đang đề nghị phê duyệt</v>
          </cell>
        </row>
        <row r="66">
          <cell r="B66" t="str">
            <v>10.9002.0504</v>
          </cell>
          <cell r="C66" t="str">
            <v>37.8D05.0504</v>
          </cell>
          <cell r="D66" t="str">
            <v>10. NGOẠI KHOA</v>
          </cell>
          <cell r="E66" t="str">
            <v>BS_10.1273</v>
          </cell>
          <cell r="F66" t="str">
            <v xml:space="preserve">Cắt phymosis </v>
          </cell>
          <cell r="G66" t="str">
            <v>Cắt phymosis [thủ thuật]</v>
          </cell>
          <cell r="H66" t="str">
            <v>Cắt phymosis [thủ thuật]</v>
          </cell>
          <cell r="I66">
            <v>0</v>
          </cell>
          <cell r="J66">
            <v>514</v>
          </cell>
          <cell r="K66">
            <v>514</v>
          </cell>
          <cell r="L66" t="str">
            <v>Cắt phymosis</v>
          </cell>
          <cell r="M66">
            <v>180000</v>
          </cell>
          <cell r="N66">
            <v>68000</v>
          </cell>
          <cell r="O66">
            <v>68869.565217391297</v>
          </cell>
          <cell r="P66">
            <v>248000</v>
          </cell>
          <cell r="Q66">
            <v>89530.434782608689</v>
          </cell>
          <cell r="R66">
            <v>269530.4347826087</v>
          </cell>
          <cell r="S66">
            <v>269500</v>
          </cell>
          <cell r="T66">
            <v>0</v>
          </cell>
          <cell r="U66" t="str">
            <v>X. NGOẠI KHOA</v>
          </cell>
          <cell r="V66" t="str">
            <v>Ngoại khoa</v>
          </cell>
          <cell r="W66">
            <v>0</v>
          </cell>
          <cell r="X66">
            <v>0</v>
          </cell>
          <cell r="Y66" t="str">
            <v>BS_10.1273</v>
          </cell>
          <cell r="Z66" t="str">
            <v>Đang đề nghị phê duyệt</v>
          </cell>
        </row>
        <row r="67">
          <cell r="B67" t="str">
            <v>03.1650.0505</v>
          </cell>
          <cell r="C67" t="str">
            <v>37.8D05.0505</v>
          </cell>
          <cell r="D67" t="str">
            <v>3. NHI KHOA</v>
          </cell>
          <cell r="E67" t="str">
            <v>3.1650</v>
          </cell>
          <cell r="F67" t="str">
            <v>Rạch áp xe túi lệ</v>
          </cell>
          <cell r="G67" t="str">
            <v>Rạch áp xe túi lệ</v>
          </cell>
          <cell r="H67" t="str">
            <v>Rạch áp xe túi lệ</v>
          </cell>
          <cell r="I67" t="str">
            <v>T1</v>
          </cell>
          <cell r="J67">
            <v>515</v>
          </cell>
          <cell r="K67">
            <v>515</v>
          </cell>
          <cell r="L67" t="str">
            <v xml:space="preserve">Chích rạch nhọt, Apxe nhỏ dẫn lưu </v>
          </cell>
          <cell r="M67">
            <v>129000</v>
          </cell>
          <cell r="N67">
            <v>68000</v>
          </cell>
          <cell r="O67">
            <v>68869.565217391297</v>
          </cell>
          <cell r="P67">
            <v>197000</v>
          </cell>
          <cell r="Q67">
            <v>89530.434782608689</v>
          </cell>
          <cell r="R67">
            <v>218530.4347826087</v>
          </cell>
          <cell r="S67">
            <v>218500</v>
          </cell>
          <cell r="T67">
            <v>0</v>
          </cell>
          <cell r="U67" t="str">
            <v>III. NHI KHOA</v>
          </cell>
          <cell r="V67" t="str">
            <v>Ngoại khoa</v>
          </cell>
          <cell r="W67" t="str">
            <v>1724/QĐ-BYT 4442/QĐ-BYT</v>
          </cell>
          <cell r="X67">
            <v>43294</v>
          </cell>
          <cell r="Y67" t="str">
            <v>3.1650</v>
          </cell>
          <cell r="Z67" t="str">
            <v>Đang đề nghị phê duyệt</v>
          </cell>
        </row>
        <row r="68">
          <cell r="B68" t="str">
            <v>03.1579.0761</v>
          </cell>
          <cell r="C68" t="str">
            <v>37.8D07.0761</v>
          </cell>
          <cell r="D68" t="str">
            <v>3. NHI KHOA</v>
          </cell>
          <cell r="E68">
            <v>3.1579000000000002</v>
          </cell>
          <cell r="F68" t="str">
            <v>Ghép màng ối, kết mạc điều trị loét, thủng giác mạc</v>
          </cell>
          <cell r="G68" t="str">
            <v>Ghép màng ối, kết mạc điều trị loét, thủng giác mạc</v>
          </cell>
          <cell r="H68" t="str">
            <v>Ghép màng ối, kết mạc điều trị loét, thủng giác mạc</v>
          </cell>
          <cell r="I68" t="str">
            <v>P2</v>
          </cell>
          <cell r="J68">
            <v>771</v>
          </cell>
          <cell r="K68">
            <v>771</v>
          </cell>
          <cell r="L68" t="str">
            <v>Ghép màng ối điều trị dính mi cầu hoặc loét giác mạc lâu liền hoặc thủng giác mạc</v>
          </cell>
          <cell r="M68">
            <v>932000</v>
          </cell>
          <cell r="N68">
            <v>383000</v>
          </cell>
          <cell r="O68">
            <v>383478.26086956501</v>
          </cell>
          <cell r="P68">
            <v>1315000</v>
          </cell>
          <cell r="Q68">
            <v>498521.73913043452</v>
          </cell>
          <cell r="R68">
            <v>1430521.7391304346</v>
          </cell>
          <cell r="S68">
            <v>1430500</v>
          </cell>
          <cell r="T68" t="str">
            <v>Chưa bao gồm chi phí màng ối.</v>
          </cell>
          <cell r="U68" t="str">
            <v>III. NHI KHOA</v>
          </cell>
          <cell r="V68" t="str">
            <v>Mắt</v>
          </cell>
          <cell r="W68" t="str">
            <v>1724/QĐ-BYT 4442/QĐ-BYT</v>
          </cell>
          <cell r="X68">
            <v>43294</v>
          </cell>
          <cell r="Y68">
            <v>3.1579000000000002</v>
          </cell>
          <cell r="Z68" t="str">
            <v>Đang đề nghị phê duyệt</v>
          </cell>
        </row>
        <row r="69">
          <cell r="B69" t="str">
            <v>03.1578.0763</v>
          </cell>
          <cell r="C69" t="str">
            <v>37.8D07.0763</v>
          </cell>
          <cell r="D69" t="str">
            <v>3. NHI KHOA</v>
          </cell>
          <cell r="E69">
            <v>3.1577999999999999</v>
          </cell>
          <cell r="F69" t="str">
            <v>Gọt giác mạc đơn thuần</v>
          </cell>
          <cell r="G69" t="str">
            <v>Gọt giác mạc đơn thuần</v>
          </cell>
          <cell r="H69" t="str">
            <v>Gọt giác mạc đơn thuần</v>
          </cell>
          <cell r="I69" t="str">
            <v>P2</v>
          </cell>
          <cell r="J69">
            <v>773</v>
          </cell>
          <cell r="K69">
            <v>773</v>
          </cell>
          <cell r="L69" t="str">
            <v xml:space="preserve">Gọt giác mạc </v>
          </cell>
          <cell r="M69">
            <v>612000</v>
          </cell>
          <cell r="N69">
            <v>190000</v>
          </cell>
          <cell r="O69">
            <v>190956.52173913</v>
          </cell>
          <cell r="P69">
            <v>802000</v>
          </cell>
          <cell r="Q69">
            <v>248243.47826086899</v>
          </cell>
          <cell r="R69">
            <v>860243.47826086893</v>
          </cell>
          <cell r="S69">
            <v>860200</v>
          </cell>
          <cell r="T69">
            <v>0</v>
          </cell>
          <cell r="U69" t="str">
            <v>III. NHI KHOA</v>
          </cell>
          <cell r="V69" t="str">
            <v>Mắt</v>
          </cell>
          <cell r="W69" t="str">
            <v>1724/QĐ-BYT 4442/QĐ-BYT</v>
          </cell>
          <cell r="X69">
            <v>43294</v>
          </cell>
          <cell r="Y69">
            <v>3.1577999999999999</v>
          </cell>
          <cell r="Z69" t="str">
            <v>Đang đề nghị phê duyệt</v>
          </cell>
        </row>
        <row r="70">
          <cell r="B70" t="str">
            <v>03.1686.0784</v>
          </cell>
          <cell r="C70" t="str">
            <v>37.8D07.0784</v>
          </cell>
          <cell r="D70" t="str">
            <v>3. NHI KHOA</v>
          </cell>
          <cell r="E70">
            <v>3.1686000000000001</v>
          </cell>
          <cell r="F70" t="str">
            <v>Lấy máu làm huyết thanh</v>
          </cell>
          <cell r="G70" t="str">
            <v>Lấy máu làm huyết thanh</v>
          </cell>
          <cell r="H70" t="str">
            <v>Lấy máu làm huyết thanh</v>
          </cell>
          <cell r="I70">
            <v>0</v>
          </cell>
          <cell r="J70">
            <v>794</v>
          </cell>
          <cell r="K70">
            <v>794</v>
          </cell>
          <cell r="L70" t="str">
            <v>Lấy huyết thanh đóng ống</v>
          </cell>
          <cell r="M70">
            <v>30000</v>
          </cell>
          <cell r="N70">
            <v>30000</v>
          </cell>
          <cell r="O70">
            <v>30052.173913043502</v>
          </cell>
          <cell r="P70">
            <v>60000</v>
          </cell>
          <cell r="Q70">
            <v>39067.826086956549</v>
          </cell>
          <cell r="R70">
            <v>69067.826086956542</v>
          </cell>
          <cell r="S70">
            <v>69000</v>
          </cell>
          <cell r="T70">
            <v>0</v>
          </cell>
          <cell r="U70" t="str">
            <v>III. NHI KHOA</v>
          </cell>
          <cell r="V70" t="str">
            <v>Mắt</v>
          </cell>
          <cell r="W70" t="str">
            <v>1724/QĐ-BYT 4442/QĐ-BYT</v>
          </cell>
          <cell r="X70">
            <v>43294</v>
          </cell>
          <cell r="Y70">
            <v>3.1686000000000001</v>
          </cell>
          <cell r="Z70" t="str">
            <v>Đang đề nghị phê duyệt</v>
          </cell>
        </row>
        <row r="71">
          <cell r="B71" t="str">
            <v>03.1680.0788</v>
          </cell>
          <cell r="C71" t="str">
            <v>37.8D07.0788</v>
          </cell>
          <cell r="D71" t="str">
            <v>3. NHI KHOA</v>
          </cell>
          <cell r="E71" t="str">
            <v>3.1680</v>
          </cell>
          <cell r="F71" t="str">
            <v>Mổ quặm bẩm sinh</v>
          </cell>
          <cell r="G71" t="str">
            <v>Mổ quặm bẩm sinh [1 mi  - gây mê]</v>
          </cell>
          <cell r="H71" t="str">
            <v>Mổ quặm bẩm sinh</v>
          </cell>
          <cell r="I71" t="str">
            <v>P2</v>
          </cell>
          <cell r="J71">
            <v>798</v>
          </cell>
          <cell r="K71">
            <v>798</v>
          </cell>
          <cell r="L71" t="str">
            <v>Mổ quặm 1 mi  - gây mê</v>
          </cell>
          <cell r="M71">
            <v>1032000</v>
          </cell>
          <cell r="N71">
            <v>245000</v>
          </cell>
          <cell r="O71">
            <v>245739.130434783</v>
          </cell>
          <cell r="P71">
            <v>1277000</v>
          </cell>
          <cell r="Q71">
            <v>319460.86956521787</v>
          </cell>
          <cell r="R71">
            <v>1351460.8695652178</v>
          </cell>
          <cell r="S71">
            <v>1351400</v>
          </cell>
          <cell r="T71">
            <v>0</v>
          </cell>
          <cell r="U71" t="str">
            <v>III. NHI KHOA</v>
          </cell>
          <cell r="V71" t="str">
            <v>Mắt</v>
          </cell>
          <cell r="W71" t="str">
            <v>1724/QĐ-BYT 4442/QĐ-BYT</v>
          </cell>
          <cell r="X71">
            <v>43294</v>
          </cell>
          <cell r="Y71" t="str">
            <v>3.1680</v>
          </cell>
          <cell r="Z71" t="str">
            <v>Đang đề nghị phê duyệt</v>
          </cell>
        </row>
        <row r="72">
          <cell r="B72" t="str">
            <v>03.1680.0789</v>
          </cell>
          <cell r="C72" t="str">
            <v>37.8D07.0789</v>
          </cell>
          <cell r="D72" t="str">
            <v>3. NHI KHOA</v>
          </cell>
          <cell r="E72" t="str">
            <v>3.1680</v>
          </cell>
          <cell r="F72" t="str">
            <v>Mổ quặm bẩm sinh</v>
          </cell>
          <cell r="G72" t="str">
            <v>Mổ quặm bẩm sinh [1 mi  - gây tê]</v>
          </cell>
          <cell r="H72" t="str">
            <v>Mổ quặm bẩm sinh</v>
          </cell>
          <cell r="I72" t="str">
            <v>P2</v>
          </cell>
          <cell r="J72">
            <v>799</v>
          </cell>
          <cell r="K72">
            <v>799</v>
          </cell>
          <cell r="L72" t="str">
            <v xml:space="preserve">Mổ quặm 1 mi  - gây tê </v>
          </cell>
          <cell r="M72">
            <v>532000</v>
          </cell>
          <cell r="N72">
            <v>128000</v>
          </cell>
          <cell r="O72">
            <v>128347.82608695699</v>
          </cell>
          <cell r="P72">
            <v>660000</v>
          </cell>
          <cell r="Q72">
            <v>166852.1739130441</v>
          </cell>
          <cell r="R72">
            <v>698852.17391304416</v>
          </cell>
          <cell r="S72">
            <v>698800</v>
          </cell>
          <cell r="T72">
            <v>0</v>
          </cell>
          <cell r="U72" t="str">
            <v>III. NHI KHOA</v>
          </cell>
          <cell r="V72" t="str">
            <v>Mắt</v>
          </cell>
          <cell r="W72" t="str">
            <v>1724/QĐ-BYT 4442/QĐ-BYT</v>
          </cell>
          <cell r="X72">
            <v>43294</v>
          </cell>
          <cell r="Y72" t="str">
            <v>3.1680</v>
          </cell>
          <cell r="Z72" t="str">
            <v>Đang đề nghị phê duyệt</v>
          </cell>
        </row>
        <row r="73">
          <cell r="B73" t="str">
            <v>03.1680.0790</v>
          </cell>
          <cell r="C73" t="str">
            <v>37.8D07.0790</v>
          </cell>
          <cell r="D73" t="str">
            <v>3. NHI KHOA</v>
          </cell>
          <cell r="E73" t="str">
            <v>3.1680</v>
          </cell>
          <cell r="F73" t="str">
            <v>Mổ quặm bẩm sinh</v>
          </cell>
          <cell r="G73" t="str">
            <v>Mổ quặm bẩm sinh [2 mi  - gây mê]</v>
          </cell>
          <cell r="H73" t="str">
            <v>Mổ quặm bẩm sinh</v>
          </cell>
          <cell r="I73" t="str">
            <v>P2</v>
          </cell>
          <cell r="J73">
            <v>800</v>
          </cell>
          <cell r="K73">
            <v>800</v>
          </cell>
          <cell r="L73" t="str">
            <v>Mổ quặm 2 mi  - gây mê</v>
          </cell>
          <cell r="M73">
            <v>1147000</v>
          </cell>
          <cell r="N73">
            <v>327000</v>
          </cell>
          <cell r="O73">
            <v>327130.43478260899</v>
          </cell>
          <cell r="P73">
            <v>1474000</v>
          </cell>
          <cell r="Q73">
            <v>425269.56521739165</v>
          </cell>
          <cell r="R73">
            <v>1572269.5652173916</v>
          </cell>
          <cell r="S73">
            <v>1572200</v>
          </cell>
          <cell r="T73">
            <v>0</v>
          </cell>
          <cell r="U73" t="str">
            <v>III. NHI KHOA</v>
          </cell>
          <cell r="V73" t="str">
            <v>Mắt</v>
          </cell>
          <cell r="W73" t="str">
            <v>1724/QĐ-BYT 4442/QĐ-BYT</v>
          </cell>
          <cell r="X73">
            <v>43294</v>
          </cell>
          <cell r="Y73" t="str">
            <v>3.1680</v>
          </cell>
          <cell r="Z73" t="str">
            <v>Đang đề nghị phê duyệt</v>
          </cell>
        </row>
        <row r="74">
          <cell r="B74" t="str">
            <v>03.1680.0791</v>
          </cell>
          <cell r="C74" t="str">
            <v>37.8D07.0791</v>
          </cell>
          <cell r="D74" t="str">
            <v>3. NHI KHOA</v>
          </cell>
          <cell r="E74" t="str">
            <v>3.1680</v>
          </cell>
          <cell r="F74" t="str">
            <v>Mổ quặm bẩm sinh</v>
          </cell>
          <cell r="G74" t="str">
            <v>Mổ quặm bẩm sinh [2 mi  - gây tê]</v>
          </cell>
          <cell r="H74" t="str">
            <v>Mổ quặm bẩm sinh</v>
          </cell>
          <cell r="I74" t="str">
            <v>P2</v>
          </cell>
          <cell r="J74">
            <v>801</v>
          </cell>
          <cell r="K74">
            <v>801</v>
          </cell>
          <cell r="L74" t="str">
            <v xml:space="preserve">Mổ quặm 2 mi  - gây tê </v>
          </cell>
          <cell r="M74">
            <v>687000</v>
          </cell>
          <cell r="N74">
            <v>190000</v>
          </cell>
          <cell r="O74">
            <v>190956.52173913</v>
          </cell>
          <cell r="P74">
            <v>877000</v>
          </cell>
          <cell r="Q74">
            <v>248243.47826086899</v>
          </cell>
          <cell r="R74">
            <v>935243.47826086893</v>
          </cell>
          <cell r="S74">
            <v>935200</v>
          </cell>
          <cell r="T74">
            <v>0</v>
          </cell>
          <cell r="U74" t="str">
            <v>III. NHI KHOA</v>
          </cell>
          <cell r="V74" t="str">
            <v>Mắt</v>
          </cell>
          <cell r="W74" t="str">
            <v>1724/QĐ-BYT 4442/QĐ-BYT</v>
          </cell>
          <cell r="X74">
            <v>43294</v>
          </cell>
          <cell r="Y74" t="str">
            <v>3.1680</v>
          </cell>
          <cell r="Z74" t="str">
            <v>Đang đề nghị phê duyệt</v>
          </cell>
        </row>
        <row r="75">
          <cell r="B75" t="str">
            <v>03.1680.0792</v>
          </cell>
          <cell r="C75" t="str">
            <v>37.8D07.0792</v>
          </cell>
          <cell r="D75" t="str">
            <v>3. NHI KHOA</v>
          </cell>
          <cell r="E75" t="str">
            <v>3.1680</v>
          </cell>
          <cell r="F75" t="str">
            <v>Mổ quặm bẩm sinh</v>
          </cell>
          <cell r="G75" t="str">
            <v>Mổ quặm bẩm sinh [3 mi  - gây tê]</v>
          </cell>
          <cell r="H75" t="str">
            <v>Mổ quặm bẩm sinh</v>
          </cell>
          <cell r="I75" t="str">
            <v>P2</v>
          </cell>
          <cell r="J75">
            <v>802</v>
          </cell>
          <cell r="K75">
            <v>802</v>
          </cell>
          <cell r="L75" t="str">
            <v>Mổ quặm 3 mi  - gây tê</v>
          </cell>
          <cell r="M75">
            <v>857000</v>
          </cell>
          <cell r="N75">
            <v>255000</v>
          </cell>
          <cell r="O75">
            <v>255130.43478260899</v>
          </cell>
          <cell r="P75">
            <v>1112000</v>
          </cell>
          <cell r="Q75">
            <v>331669.5652173917</v>
          </cell>
          <cell r="R75">
            <v>1188669.5652173916</v>
          </cell>
          <cell r="S75">
            <v>1188600</v>
          </cell>
          <cell r="T75">
            <v>0</v>
          </cell>
          <cell r="U75" t="str">
            <v>III. NHI KHOA</v>
          </cell>
          <cell r="V75" t="str">
            <v>Mắt</v>
          </cell>
          <cell r="W75" t="str">
            <v>1724/QĐ-BYT 4442/QĐ-BYT</v>
          </cell>
          <cell r="X75">
            <v>43294</v>
          </cell>
          <cell r="Y75" t="str">
            <v>3.1680</v>
          </cell>
          <cell r="Z75" t="str">
            <v>Đang đề nghị phê duyệt</v>
          </cell>
        </row>
        <row r="76">
          <cell r="B76" t="str">
            <v>03.1680.0793</v>
          </cell>
          <cell r="C76" t="str">
            <v>37.8D07.0793</v>
          </cell>
          <cell r="D76" t="str">
            <v>3. NHI KHOA</v>
          </cell>
          <cell r="E76" t="str">
            <v>3.1680</v>
          </cell>
          <cell r="F76" t="str">
            <v>Mổ quặm bẩm sinh</v>
          </cell>
          <cell r="G76" t="str">
            <v>Mổ quặm bẩm sinh [3 mi  - gây mê]</v>
          </cell>
          <cell r="H76" t="str">
            <v>Mổ quặm bẩm sinh</v>
          </cell>
          <cell r="I76" t="str">
            <v>P2</v>
          </cell>
          <cell r="J76">
            <v>803</v>
          </cell>
          <cell r="K76">
            <v>803</v>
          </cell>
          <cell r="L76" t="str">
            <v>Mổ quặm 3 mi - gây mê</v>
          </cell>
          <cell r="M76">
            <v>1302000</v>
          </cell>
          <cell r="N76">
            <v>408000</v>
          </cell>
          <cell r="O76">
            <v>408521.73913043499</v>
          </cell>
          <cell r="P76">
            <v>1710000</v>
          </cell>
          <cell r="Q76">
            <v>531078.26086956554</v>
          </cell>
          <cell r="R76">
            <v>1833078.2608695654</v>
          </cell>
          <cell r="S76">
            <v>1833000</v>
          </cell>
          <cell r="T76">
            <v>0</v>
          </cell>
          <cell r="U76" t="str">
            <v>III. NHI KHOA</v>
          </cell>
          <cell r="V76" t="str">
            <v>Mắt</v>
          </cell>
          <cell r="W76" t="str">
            <v>1724/QĐ-BYT 4442/QĐ-BYT</v>
          </cell>
          <cell r="X76">
            <v>43294</v>
          </cell>
          <cell r="Y76" t="str">
            <v>3.1680</v>
          </cell>
          <cell r="Z76" t="str">
            <v>Đang đề nghị phê duyệt</v>
          </cell>
        </row>
        <row r="77">
          <cell r="B77" t="str">
            <v>03.1680.0794</v>
          </cell>
          <cell r="C77" t="str">
            <v>37.8D07.0794</v>
          </cell>
          <cell r="D77" t="str">
            <v>3. NHI KHOA</v>
          </cell>
          <cell r="E77" t="str">
            <v>3.1680</v>
          </cell>
          <cell r="F77" t="str">
            <v>Mổ quặm bẩm sinh</v>
          </cell>
          <cell r="G77" t="str">
            <v>Mổ quặm bẩm sinh [4 mi  - gây mê]</v>
          </cell>
          <cell r="H77" t="str">
            <v>Mổ quặm bẩm sinh</v>
          </cell>
          <cell r="I77" t="str">
            <v>P2</v>
          </cell>
          <cell r="J77">
            <v>804</v>
          </cell>
          <cell r="K77">
            <v>804</v>
          </cell>
          <cell r="L77" t="str">
            <v>Mổ quặm 4 mi  - gây mê</v>
          </cell>
          <cell r="M77">
            <v>1432000</v>
          </cell>
          <cell r="N77">
            <v>489000</v>
          </cell>
          <cell r="O77">
            <v>489913.04347826098</v>
          </cell>
          <cell r="P77">
            <v>1921000</v>
          </cell>
          <cell r="Q77">
            <v>636886.95652173925</v>
          </cell>
          <cell r="R77">
            <v>2068886.9565217393</v>
          </cell>
          <cell r="S77">
            <v>2068800</v>
          </cell>
          <cell r="T77">
            <v>0</v>
          </cell>
          <cell r="U77" t="str">
            <v>III. NHI KHOA</v>
          </cell>
          <cell r="V77" t="str">
            <v>Mắt</v>
          </cell>
          <cell r="W77" t="str">
            <v>1724/QĐ-BYT 4442/QĐ-BYT</v>
          </cell>
          <cell r="X77">
            <v>43294</v>
          </cell>
          <cell r="Y77" t="str">
            <v>3.1680</v>
          </cell>
          <cell r="Z77" t="str">
            <v>Đang đề nghị phê duyệt</v>
          </cell>
        </row>
        <row r="78">
          <cell r="B78" t="str">
            <v>03.1680.0795</v>
          </cell>
          <cell r="C78" t="str">
            <v>37.8D07.0795</v>
          </cell>
          <cell r="D78" t="str">
            <v>3. NHI KHOA</v>
          </cell>
          <cell r="E78" t="str">
            <v>3.1680</v>
          </cell>
          <cell r="F78" t="str">
            <v>Mổ quặm bẩm sinh</v>
          </cell>
          <cell r="G78" t="str">
            <v>Mổ quặm bẩm sinh [4 mi  - gây tê]</v>
          </cell>
          <cell r="H78" t="str">
            <v>Mổ quặm bẩm sinh</v>
          </cell>
          <cell r="I78" t="str">
            <v>P2</v>
          </cell>
          <cell r="J78">
            <v>805</v>
          </cell>
          <cell r="K78">
            <v>805</v>
          </cell>
          <cell r="L78" t="str">
            <v xml:space="preserve">Mổ quặm 4 mi  - gây tê </v>
          </cell>
          <cell r="M78">
            <v>972000</v>
          </cell>
          <cell r="N78">
            <v>319000</v>
          </cell>
          <cell r="O78">
            <v>319304.34782608697</v>
          </cell>
          <cell r="P78">
            <v>1291000</v>
          </cell>
          <cell r="Q78">
            <v>415095.65217391308</v>
          </cell>
          <cell r="R78">
            <v>1387095.6521739131</v>
          </cell>
          <cell r="S78">
            <v>1387000</v>
          </cell>
          <cell r="T78">
            <v>0</v>
          </cell>
          <cell r="U78" t="str">
            <v>III. NHI KHOA</v>
          </cell>
          <cell r="V78" t="str">
            <v>Mắt</v>
          </cell>
          <cell r="W78" t="str">
            <v>1724/QĐ-BYT 4442/QĐ-BYT</v>
          </cell>
          <cell r="X78">
            <v>43294</v>
          </cell>
          <cell r="Y78" t="str">
            <v>3.1680</v>
          </cell>
          <cell r="Z78" t="str">
            <v>Đang đề nghị phê duyệt</v>
          </cell>
        </row>
        <row r="79">
          <cell r="B79" t="str">
            <v>03.1527.0815</v>
          </cell>
          <cell r="C79" t="str">
            <v>37.8D07.0815</v>
          </cell>
          <cell r="D79" t="str">
            <v>3. NHI KHOA</v>
          </cell>
          <cell r="E79">
            <v>3.1526999999999998</v>
          </cell>
          <cell r="F79" t="str">
            <v>Phẫu thuật tán nhuyễn thể thủy tinh bằng siêu âm (phaco) ± IOL</v>
          </cell>
          <cell r="G79" t="str">
            <v>Phẫu thuật tán nhuyễn thể thủy tinh bằng siêu âm (phaco) ± IOL</v>
          </cell>
          <cell r="H79" t="str">
            <v>Phẫu thuật tán nhuyễn thể thủy tinh bằng siêu âm (Phaco) ± 1OL</v>
          </cell>
          <cell r="I79" t="str">
            <v>P1</v>
          </cell>
          <cell r="J79">
            <v>825</v>
          </cell>
          <cell r="K79">
            <v>825</v>
          </cell>
          <cell r="L79" t="str">
            <v>Phẫu thuật đục thuỷ tinh thể bằng phương pháp Phaco (01 mắt)</v>
          </cell>
          <cell r="M79">
            <v>2482000</v>
          </cell>
          <cell r="N79">
            <v>208000</v>
          </cell>
          <cell r="O79">
            <v>208173.91304347801</v>
          </cell>
          <cell r="P79">
            <v>2690000</v>
          </cell>
          <cell r="Q79">
            <v>270626.08695652138</v>
          </cell>
          <cell r="R79">
            <v>2752626.0869565215</v>
          </cell>
          <cell r="S79">
            <v>2752600</v>
          </cell>
          <cell r="T79" t="str">
            <v>Chưa bao gồm thuỷ tinh thể nhân tạo; đã bao gồm casset dùng nhiều lần, dịch nhầy.</v>
          </cell>
          <cell r="U79" t="str">
            <v>III. NHI KHOA</v>
          </cell>
          <cell r="V79" t="str">
            <v>Mắt</v>
          </cell>
          <cell r="W79" t="str">
            <v>1724/QĐ-BYT 4442/QĐ-BYT</v>
          </cell>
          <cell r="X79">
            <v>43294</v>
          </cell>
          <cell r="Y79">
            <v>3.1526999999999998</v>
          </cell>
          <cell r="Z79" t="str">
            <v>Đang đề nghị phê duyệt</v>
          </cell>
        </row>
        <row r="80">
          <cell r="B80" t="str">
            <v>03.1623.0816</v>
          </cell>
          <cell r="C80" t="str">
            <v>37.8D07.0816</v>
          </cell>
          <cell r="D80" t="str">
            <v>3. NHI KHOA</v>
          </cell>
          <cell r="E80">
            <v>3.1623000000000001</v>
          </cell>
          <cell r="F80" t="str">
            <v>Phẫu thuật Epicanthus</v>
          </cell>
          <cell r="G80" t="str">
            <v>Phẫu thuật Epicanthus</v>
          </cell>
          <cell r="H80" t="str">
            <v>Phẫu thuật Epicanthus</v>
          </cell>
          <cell r="I80" t="str">
            <v>P2</v>
          </cell>
          <cell r="J80">
            <v>826</v>
          </cell>
          <cell r="K80">
            <v>826</v>
          </cell>
          <cell r="L80" t="str">
            <v>Phẫu thuật Epicanthus (1 mắt)</v>
          </cell>
          <cell r="M80">
            <v>682000</v>
          </cell>
          <cell r="N80">
            <v>190000</v>
          </cell>
          <cell r="O80">
            <v>190956.52173913</v>
          </cell>
          <cell r="P80">
            <v>872000</v>
          </cell>
          <cell r="Q80">
            <v>248243.47826086899</v>
          </cell>
          <cell r="R80">
            <v>930243.47826086893</v>
          </cell>
          <cell r="S80">
            <v>930200</v>
          </cell>
          <cell r="T80">
            <v>0</v>
          </cell>
          <cell r="U80" t="str">
            <v>III. NHI KHOA</v>
          </cell>
          <cell r="V80" t="str">
            <v>Mắt</v>
          </cell>
          <cell r="W80" t="str">
            <v>1724/QĐ-BYT 4442/QĐ-BYT</v>
          </cell>
          <cell r="X80">
            <v>43294</v>
          </cell>
          <cell r="Y80">
            <v>3.1623000000000001</v>
          </cell>
          <cell r="Z80" t="str">
            <v>Đang đề nghị phê duyệt</v>
          </cell>
        </row>
        <row r="81">
          <cell r="B81" t="str">
            <v>03.1602.0818</v>
          </cell>
          <cell r="C81" t="str">
            <v>37.8D07.0818</v>
          </cell>
          <cell r="D81" t="str">
            <v>3. NHI KHOA</v>
          </cell>
          <cell r="E81">
            <v>3.1602000000000001</v>
          </cell>
          <cell r="F81" t="str">
            <v>Phẫu thuật lác thông thường</v>
          </cell>
          <cell r="G81" t="str">
            <v>Phẫu thuật lác thông thường</v>
          </cell>
          <cell r="H81" t="str">
            <v>Phẫu thuật lác thông thường</v>
          </cell>
          <cell r="I81" t="str">
            <v>P2</v>
          </cell>
          <cell r="J81">
            <v>828</v>
          </cell>
          <cell r="K81">
            <v>828</v>
          </cell>
          <cell r="L81" t="str">
            <v>Phẫu thuật lác (1 mắt)</v>
          </cell>
          <cell r="M81">
            <v>582000</v>
          </cell>
          <cell r="N81">
            <v>190000</v>
          </cell>
          <cell r="O81">
            <v>190956.52173913</v>
          </cell>
          <cell r="P81">
            <v>772000</v>
          </cell>
          <cell r="Q81">
            <v>248243.47826086899</v>
          </cell>
          <cell r="R81">
            <v>830243.47826086893</v>
          </cell>
          <cell r="S81">
            <v>830200</v>
          </cell>
          <cell r="T81">
            <v>0</v>
          </cell>
          <cell r="U81" t="str">
            <v>III. NHI KHOA</v>
          </cell>
          <cell r="V81" t="str">
            <v>Mắt</v>
          </cell>
          <cell r="W81" t="str">
            <v>1724/QĐ-BYT 4442/QĐ-BYT</v>
          </cell>
          <cell r="X81">
            <v>43294</v>
          </cell>
          <cell r="Y81">
            <v>3.1602000000000001</v>
          </cell>
          <cell r="Z81" t="str">
            <v>Đang đề nghị phê duyệt</v>
          </cell>
        </row>
        <row r="82">
          <cell r="B82" t="str">
            <v>03.1602.0819</v>
          </cell>
          <cell r="C82" t="str">
            <v>37.8D07.0819</v>
          </cell>
          <cell r="D82" t="str">
            <v>3. NHI KHOA</v>
          </cell>
          <cell r="E82">
            <v>3.1602000000000001</v>
          </cell>
          <cell r="F82" t="str">
            <v>Phẫu thuật lác thông thường</v>
          </cell>
          <cell r="G82" t="str">
            <v>Phẫu thuật lác thông thường</v>
          </cell>
          <cell r="H82" t="str">
            <v>Phẫu thuật lác thông thường</v>
          </cell>
          <cell r="I82" t="str">
            <v>P2</v>
          </cell>
          <cell r="J82">
            <v>829</v>
          </cell>
          <cell r="K82">
            <v>829</v>
          </cell>
          <cell r="L82" t="str">
            <v>Phẫu thuật lác (2 mắt)</v>
          </cell>
          <cell r="M82">
            <v>1082000</v>
          </cell>
          <cell r="N82">
            <v>106000</v>
          </cell>
          <cell r="O82">
            <v>106434.782608696</v>
          </cell>
          <cell r="P82">
            <v>1188000</v>
          </cell>
          <cell r="Q82">
            <v>138365.21739130479</v>
          </cell>
          <cell r="R82">
            <v>1220365.2173913047</v>
          </cell>
          <cell r="S82">
            <v>1220300</v>
          </cell>
          <cell r="T82">
            <v>0</v>
          </cell>
          <cell r="U82" t="str">
            <v>III. NHI KHOA</v>
          </cell>
          <cell r="V82" t="str">
            <v>Mắt</v>
          </cell>
          <cell r="W82" t="str">
            <v>1724/QĐ-BYT 4442/QĐ-BYT</v>
          </cell>
          <cell r="X82">
            <v>43294</v>
          </cell>
          <cell r="Y82">
            <v>3.1602000000000001</v>
          </cell>
          <cell r="Z82" t="str">
            <v>Đang đề nghị phê duyệt</v>
          </cell>
        </row>
        <row r="83">
          <cell r="B83" t="str">
            <v>03.1610.0826</v>
          </cell>
          <cell r="C83" t="str">
            <v>37.8D07.0826</v>
          </cell>
          <cell r="D83" t="str">
            <v>3. NHI KHOA</v>
          </cell>
          <cell r="E83" t="str">
            <v>3.1610</v>
          </cell>
          <cell r="F83" t="str">
            <v>Phẫu thuật treo mi - cơ trán (bằng silicon, cân cơ đùi…) điều trị sụp mi</v>
          </cell>
          <cell r="G83" t="str">
            <v>Phẫu thuật treo mi - cơ trán (bằng silicon, cân cơ đùi…) điều trị sụp mi</v>
          </cell>
          <cell r="H83" t="str">
            <v>Phẫu thuật treo mi - cơ trán (bằng Silicon, cân cơ đùi…) điều trị sụp mi</v>
          </cell>
          <cell r="I83" t="str">
            <v>P1</v>
          </cell>
          <cell r="J83">
            <v>836</v>
          </cell>
          <cell r="K83">
            <v>836</v>
          </cell>
          <cell r="L83" t="str">
            <v>Phẫu thuật sụp mi (1 mắt)</v>
          </cell>
          <cell r="M83">
            <v>1132000</v>
          </cell>
          <cell r="N83">
            <v>208000</v>
          </cell>
          <cell r="O83">
            <v>208173.91304347801</v>
          </cell>
          <cell r="P83">
            <v>1340000</v>
          </cell>
          <cell r="Q83">
            <v>270626.08695652138</v>
          </cell>
          <cell r="R83">
            <v>1402626.0869565215</v>
          </cell>
          <cell r="S83">
            <v>1402600</v>
          </cell>
          <cell r="T83">
            <v>0</v>
          </cell>
          <cell r="U83" t="str">
            <v>III. NHI KHOA</v>
          </cell>
          <cell r="V83" t="str">
            <v>Mắt</v>
          </cell>
          <cell r="W83" t="str">
            <v>1724/QĐ-BYT 4442/QĐ-BYT</v>
          </cell>
          <cell r="X83">
            <v>43294</v>
          </cell>
          <cell r="Y83" t="str">
            <v>3.1610</v>
          </cell>
          <cell r="Z83" t="str">
            <v>Đang đề nghị phê duyệt</v>
          </cell>
        </row>
        <row r="84">
          <cell r="B84" t="str">
            <v>03.1589.0827</v>
          </cell>
          <cell r="C84" t="str">
            <v>37.8D07.0827</v>
          </cell>
          <cell r="D84" t="str">
            <v>3. NHI KHOA</v>
          </cell>
          <cell r="E84">
            <v>3.1589</v>
          </cell>
          <cell r="F84" t="str">
            <v>Tái tạo lệ quản kết hợp khâu mi</v>
          </cell>
          <cell r="G84" t="str">
            <v>Tái tạo lệ quản kết hợp khâu mi</v>
          </cell>
          <cell r="H84" t="str">
            <v>Tái tạo lệ quản kết hợp khâu mi</v>
          </cell>
          <cell r="I84" t="str">
            <v>P1</v>
          </cell>
          <cell r="J84">
            <v>837</v>
          </cell>
          <cell r="K84">
            <v>837</v>
          </cell>
          <cell r="L84" t="str">
            <v>Phẫu thuật tái tạo lệ quản kết hợp khâu mi</v>
          </cell>
          <cell r="M84">
            <v>1282000</v>
          </cell>
          <cell r="N84">
            <v>278000</v>
          </cell>
          <cell r="O84">
            <v>278608.69565217401</v>
          </cell>
          <cell r="P84">
            <v>1560000</v>
          </cell>
          <cell r="Q84">
            <v>362191.30434782617</v>
          </cell>
          <cell r="R84">
            <v>1644191.3043478262</v>
          </cell>
          <cell r="S84">
            <v>1644100</v>
          </cell>
          <cell r="T84" t="str">
            <v>Chưa bao gồm ống silicon.</v>
          </cell>
          <cell r="U84" t="str">
            <v>III. NHI KHOA</v>
          </cell>
          <cell r="V84" t="str">
            <v>Mắt</v>
          </cell>
          <cell r="W84" t="str">
            <v>1724/QĐ-BYT 4442/QĐ-BYT</v>
          </cell>
          <cell r="X84">
            <v>43294</v>
          </cell>
          <cell r="Y84">
            <v>3.1589</v>
          </cell>
          <cell r="Z84" t="str">
            <v>Đang đề nghị phê duyệt</v>
          </cell>
        </row>
        <row r="85">
          <cell r="B85" t="str">
            <v>03.1545.0831</v>
          </cell>
          <cell r="C85" t="str">
            <v>37.8D07.0831</v>
          </cell>
          <cell r="D85" t="str">
            <v>3. NHI KHOA</v>
          </cell>
          <cell r="E85">
            <v>3.1545000000000001</v>
          </cell>
          <cell r="F85" t="str">
            <v>Tháo đai độn củng mạc</v>
          </cell>
          <cell r="G85" t="str">
            <v>Tháo đai độn củng mạc</v>
          </cell>
          <cell r="H85" t="str">
            <v>Tháo đai độn củng mạc</v>
          </cell>
          <cell r="I85" t="str">
            <v>P2</v>
          </cell>
          <cell r="J85">
            <v>841</v>
          </cell>
          <cell r="K85">
            <v>841</v>
          </cell>
          <cell r="L85" t="str">
            <v>Phẫu thuật tháo đai độn Silicon</v>
          </cell>
          <cell r="M85">
            <v>1515000</v>
          </cell>
          <cell r="N85">
            <v>178000</v>
          </cell>
          <cell r="O85">
            <v>178434.782608696</v>
          </cell>
          <cell r="P85">
            <v>1693000</v>
          </cell>
          <cell r="Q85">
            <v>231965.21739130479</v>
          </cell>
          <cell r="R85">
            <v>1746965.2173913047</v>
          </cell>
          <cell r="S85">
            <v>1746900</v>
          </cell>
          <cell r="T85">
            <v>0</v>
          </cell>
          <cell r="U85" t="str">
            <v>III. NHI KHOA</v>
          </cell>
          <cell r="V85" t="str">
            <v>Mắt</v>
          </cell>
          <cell r="W85" t="str">
            <v>1724/QĐ-BYT 4442/QĐ-BYT</v>
          </cell>
          <cell r="X85">
            <v>43294</v>
          </cell>
          <cell r="Y85">
            <v>3.1545000000000001</v>
          </cell>
          <cell r="Z85" t="str">
            <v>Đang đề nghị phê duyệt</v>
          </cell>
        </row>
        <row r="86">
          <cell r="B86" t="str">
            <v>03.1580.0850</v>
          </cell>
          <cell r="C86" t="str">
            <v>37.8D07.0850</v>
          </cell>
          <cell r="D86" t="str">
            <v>3. NHI KHOA</v>
          </cell>
          <cell r="E86" t="str">
            <v>3.1580</v>
          </cell>
          <cell r="F86" t="str">
            <v>Tách dính mi cầu, ghép kết mạc rìa hoặc màng ối</v>
          </cell>
          <cell r="G86" t="str">
            <v>Tách dính mi cầu, ghép kết mạc rìa hoặc màng ối</v>
          </cell>
          <cell r="H86" t="str">
            <v>Tách dính mi cầu, ghép kết mạc rìa hoặc màng ối</v>
          </cell>
          <cell r="I86" t="str">
            <v>PDB</v>
          </cell>
          <cell r="J86">
            <v>860</v>
          </cell>
          <cell r="K86">
            <v>860</v>
          </cell>
          <cell r="L86" t="str">
            <v>Tách dính mi cầu ghép kết mạc</v>
          </cell>
          <cell r="M86">
            <v>1630000</v>
          </cell>
          <cell r="N86">
            <v>716000</v>
          </cell>
          <cell r="O86">
            <v>716869.56521739101</v>
          </cell>
          <cell r="P86">
            <v>2346000</v>
          </cell>
          <cell r="Q86">
            <v>931930.4347826083</v>
          </cell>
          <cell r="R86">
            <v>2561930.4347826084</v>
          </cell>
          <cell r="S86">
            <v>2561900</v>
          </cell>
          <cell r="T86" t="str">
            <v>Chưa bao gồm chi phí màng.</v>
          </cell>
          <cell r="U86" t="str">
            <v>III. NHI KHOA</v>
          </cell>
          <cell r="V86" t="str">
            <v>Mắt</v>
          </cell>
          <cell r="W86" t="str">
            <v>1724/QĐ-BYT 4442/QĐ-BYT</v>
          </cell>
          <cell r="X86">
            <v>43294</v>
          </cell>
          <cell r="Y86" t="str">
            <v>3.1580</v>
          </cell>
          <cell r="Z86" t="str">
            <v>Đang đề nghị phê duyệt</v>
          </cell>
        </row>
        <row r="87">
          <cell r="B87" t="str">
            <v>15.0206.0879</v>
          </cell>
          <cell r="C87" t="str">
            <v>37.8D08.0879</v>
          </cell>
          <cell r="D87" t="str">
            <v>15. TAI MŨI HỌNG</v>
          </cell>
          <cell r="E87">
            <v>15.206</v>
          </cell>
          <cell r="F87" t="str">
            <v>Trích áp xe sàn miệng</v>
          </cell>
          <cell r="G87" t="str">
            <v>Trích áp xe sàn miệng</v>
          </cell>
          <cell r="H87" t="str">
            <v>Chích áp xe sàn miệng</v>
          </cell>
          <cell r="I87" t="str">
            <v>T1</v>
          </cell>
          <cell r="J87">
            <v>889</v>
          </cell>
          <cell r="K87">
            <v>889</v>
          </cell>
          <cell r="L87" t="str">
            <v>Chích rạch apxe thành sau họng (gây tê)</v>
          </cell>
          <cell r="M87">
            <v>206000</v>
          </cell>
          <cell r="N87">
            <v>68000</v>
          </cell>
          <cell r="O87">
            <v>68869.565217391297</v>
          </cell>
          <cell r="P87">
            <v>274000</v>
          </cell>
          <cell r="Q87">
            <v>89530.434782608689</v>
          </cell>
          <cell r="R87">
            <v>295530.4347826087</v>
          </cell>
          <cell r="S87">
            <v>295500</v>
          </cell>
          <cell r="T87">
            <v>0</v>
          </cell>
          <cell r="U87" t="str">
            <v>XV. TAI MŨI HỌNG</v>
          </cell>
          <cell r="V87" t="str">
            <v>Tai Mũi Họng</v>
          </cell>
          <cell r="W87" t="str">
            <v>3025/QĐ-BYT 4442/QĐ-BYT</v>
          </cell>
          <cell r="X87">
            <v>43294</v>
          </cell>
          <cell r="Y87">
            <v>15.206</v>
          </cell>
          <cell r="Z87" t="str">
            <v>Đang đề nghị phê duyệt</v>
          </cell>
        </row>
        <row r="88">
          <cell r="B88" t="str">
            <v>15.0209.0996</v>
          </cell>
          <cell r="C88" t="str">
            <v>37.8D08.0996</v>
          </cell>
          <cell r="D88" t="str">
            <v>15. TAI MŨI HỌNG</v>
          </cell>
          <cell r="E88">
            <v>15.209</v>
          </cell>
          <cell r="F88" t="str">
            <v>Cắt phanh lưỡi</v>
          </cell>
          <cell r="G88" t="str">
            <v>Cắt phanh lưỡi [gây mê]</v>
          </cell>
          <cell r="H88" t="str">
            <v>Cắt phanh lưỡi</v>
          </cell>
          <cell r="I88" t="str">
            <v>T2</v>
          </cell>
          <cell r="J88">
            <v>1007</v>
          </cell>
          <cell r="K88">
            <v>1007</v>
          </cell>
          <cell r="L88" t="str">
            <v>Trích rạch apxe thành sau họng (gây mê)</v>
          </cell>
          <cell r="M88">
            <v>656000</v>
          </cell>
          <cell r="N88">
            <v>89000</v>
          </cell>
          <cell r="O88">
            <v>89217.391304347795</v>
          </cell>
          <cell r="P88">
            <v>745000</v>
          </cell>
          <cell r="Q88">
            <v>115982.60869565213</v>
          </cell>
          <cell r="R88">
            <v>771982.6086956521</v>
          </cell>
          <cell r="S88">
            <v>771900</v>
          </cell>
          <cell r="T88">
            <v>0</v>
          </cell>
          <cell r="U88" t="str">
            <v>XV. TAI MŨI HỌNG</v>
          </cell>
          <cell r="V88" t="str">
            <v>Tai Mũi Họng</v>
          </cell>
          <cell r="W88" t="str">
            <v>3025/QĐ-BYT 4442/QĐ-BYT</v>
          </cell>
          <cell r="X88">
            <v>43294</v>
          </cell>
          <cell r="Y88">
            <v>15.209</v>
          </cell>
          <cell r="Z88" t="str">
            <v>Đang đề nghị phê duyệt</v>
          </cell>
        </row>
        <row r="89">
          <cell r="B89" t="str">
            <v>15.0206.0996</v>
          </cell>
          <cell r="C89" t="str">
            <v>37.8D08.0996</v>
          </cell>
          <cell r="D89" t="str">
            <v>15. TAI MŨI HỌNG</v>
          </cell>
          <cell r="E89">
            <v>15.206</v>
          </cell>
          <cell r="F89" t="str">
            <v>Trích áp xe sàn miệng</v>
          </cell>
          <cell r="G89" t="str">
            <v>Trích áp xe sàn miệng</v>
          </cell>
          <cell r="H89" t="str">
            <v>Chích áp xe sàn miệng</v>
          </cell>
          <cell r="I89" t="str">
            <v>T1</v>
          </cell>
          <cell r="J89">
            <v>1007</v>
          </cell>
          <cell r="K89">
            <v>1007</v>
          </cell>
          <cell r="L89" t="str">
            <v>Trích rạch apxe thành sau họng (gây mê)</v>
          </cell>
          <cell r="M89">
            <v>656000</v>
          </cell>
          <cell r="N89">
            <v>89000</v>
          </cell>
          <cell r="O89">
            <v>89217.391304347795</v>
          </cell>
          <cell r="P89">
            <v>745000</v>
          </cell>
          <cell r="Q89">
            <v>115982.60869565213</v>
          </cell>
          <cell r="R89">
            <v>771982.6086956521</v>
          </cell>
          <cell r="S89">
            <v>771900</v>
          </cell>
          <cell r="T89">
            <v>0</v>
          </cell>
          <cell r="U89" t="str">
            <v>XV. TAI MŨI HỌNG</v>
          </cell>
          <cell r="V89" t="str">
            <v>Tai Mũi Họng</v>
          </cell>
          <cell r="W89" t="str">
            <v>3025/QĐ-BYT 4442/QĐ-BYT</v>
          </cell>
          <cell r="X89">
            <v>43294</v>
          </cell>
          <cell r="Y89">
            <v>15.206</v>
          </cell>
          <cell r="Z89" t="str">
            <v>Đang đề nghị phê duyệt</v>
          </cell>
        </row>
        <row r="90">
          <cell r="B90" t="str">
            <v>15.0204.1043</v>
          </cell>
          <cell r="C90" t="str">
            <v>37.8D09.1043</v>
          </cell>
          <cell r="D90" t="str">
            <v>15. TAI MŨI HỌNG</v>
          </cell>
          <cell r="E90">
            <v>15.204000000000001</v>
          </cell>
          <cell r="F90" t="str">
            <v>Lấy sỏi ống tuyến Stenon đường miệng</v>
          </cell>
          <cell r="G90" t="str">
            <v>Lấy sỏi ống tuyến Stenon đường miệng</v>
          </cell>
          <cell r="H90" t="str">
            <v>Lấy sỏi ống tuyến Stenon đường miệng</v>
          </cell>
          <cell r="I90" t="str">
            <v>P3</v>
          </cell>
          <cell r="J90">
            <v>1054</v>
          </cell>
          <cell r="K90">
            <v>1054</v>
          </cell>
          <cell r="L90" t="str">
            <v>Lấy sỏi ống Wharton</v>
          </cell>
          <cell r="M90">
            <v>950000</v>
          </cell>
          <cell r="N90">
            <v>78000</v>
          </cell>
          <cell r="O90">
            <v>78260.869565217406</v>
          </cell>
          <cell r="P90">
            <v>1028000</v>
          </cell>
          <cell r="Q90">
            <v>101739.13043478262</v>
          </cell>
          <cell r="R90">
            <v>1051739.1304347827</v>
          </cell>
          <cell r="S90">
            <v>1051700</v>
          </cell>
          <cell r="T90">
            <v>0</v>
          </cell>
          <cell r="U90" t="str">
            <v>XV. TAI MŨI HỌNG</v>
          </cell>
          <cell r="V90" t="str">
            <v>Răng Hàm Mặt</v>
          </cell>
          <cell r="W90" t="str">
            <v>3025/QĐ-BYT 4442/QĐ-BYT</v>
          </cell>
          <cell r="X90">
            <v>43294</v>
          </cell>
          <cell r="Y90">
            <v>15.204000000000001</v>
          </cell>
          <cell r="Z90" t="str">
            <v>Đang đề nghị phê duyệt</v>
          </cell>
        </row>
        <row r="91">
          <cell r="B91" t="str">
            <v>03.1977.1067</v>
          </cell>
          <cell r="C91" t="str">
            <v>37.8D09.1067</v>
          </cell>
          <cell r="D91" t="str">
            <v>3. NHI KHOA</v>
          </cell>
          <cell r="E91">
            <v>3.1977000000000002</v>
          </cell>
          <cell r="F91" t="str">
            <v>Phẫu thuật kết hợp xương điều trị gãy lồi cầu xương hàm dưới bằng nẹp vít hợp kim</v>
          </cell>
          <cell r="G91" t="str">
            <v>Phẫu thuật kết hợp xương điều trị gãy lồi cầu xương hàm dưới bằng nẹp vít hợp kim</v>
          </cell>
          <cell r="H91" t="str">
            <v>Phẫu thuật kết hợp xương điều trị gãy lồi cầu xương hàm dưới bằng nẹp vít hợp kim</v>
          </cell>
          <cell r="I91" t="str">
            <v>P1</v>
          </cell>
          <cell r="J91">
            <v>1078</v>
          </cell>
          <cell r="K91">
            <v>1078</v>
          </cell>
          <cell r="L91" t="str">
            <v xml:space="preserve">Phẫu thuật điều trị gãy lồi cầu </v>
          </cell>
          <cell r="M91">
            <v>2300000</v>
          </cell>
          <cell r="N91">
            <v>536000</v>
          </cell>
          <cell r="O91">
            <v>536869.56521739101</v>
          </cell>
          <cell r="P91">
            <v>2836000</v>
          </cell>
          <cell r="Q91">
            <v>697930.43478260841</v>
          </cell>
          <cell r="R91">
            <v>2997930.4347826084</v>
          </cell>
          <cell r="S91">
            <v>2997900</v>
          </cell>
          <cell r="T91" t="str">
            <v>Chưa bao gồm nẹp, vít.</v>
          </cell>
          <cell r="U91" t="str">
            <v>III. NHI KHOA</v>
          </cell>
          <cell r="V91" t="str">
            <v>Răng Hàm Mặt</v>
          </cell>
          <cell r="W91" t="str">
            <v>1724/QĐ-BYT 4442/QĐ-BYT</v>
          </cell>
          <cell r="X91">
            <v>43294</v>
          </cell>
          <cell r="Y91">
            <v>3.1977000000000002</v>
          </cell>
          <cell r="Z91" t="str">
            <v>Đang đề nghị phê duyệt</v>
          </cell>
        </row>
        <row r="92">
          <cell r="B92" t="str">
            <v>11.0010.2043</v>
          </cell>
          <cell r="C92" t="str">
            <v>15.8D10.2043</v>
          </cell>
          <cell r="D92" t="str">
            <v>11. BỎNG</v>
          </cell>
          <cell r="E92" t="str">
            <v>11.10</v>
          </cell>
          <cell r="F92" t="str">
            <v>Thay băng điều trị vết bỏng dưới 10% diện tích cơ thể ở trẻ em</v>
          </cell>
          <cell r="G92" t="str">
            <v>Thay băng điều trị vết bỏng dưới 10% diện tích cơ thể ở trẻ em</v>
          </cell>
          <cell r="H92" t="str">
            <v>Thay băng điều trị vết bỏng dưới 10% diện tích cơ thể ở trẻ em</v>
          </cell>
          <cell r="I92" t="str">
            <v>T3</v>
          </cell>
          <cell r="J92">
            <v>1160</v>
          </cell>
          <cell r="K92">
            <v>1160</v>
          </cell>
          <cell r="L92" t="str">
            <v>Thay băng cắt lọc vết bỏng diện tích dưới 5% diện tích cơ thể</v>
          </cell>
          <cell r="M92">
            <v>90000</v>
          </cell>
          <cell r="N92">
            <v>31000</v>
          </cell>
          <cell r="O92">
            <v>31304.347826087</v>
          </cell>
          <cell r="P92">
            <v>121000</v>
          </cell>
          <cell r="Q92">
            <v>40695.652173913099</v>
          </cell>
          <cell r="R92">
            <v>130695.6521739131</v>
          </cell>
          <cell r="S92">
            <v>130600</v>
          </cell>
          <cell r="T92">
            <v>0</v>
          </cell>
          <cell r="U92" t="str">
            <v>XI. BỎNG</v>
          </cell>
          <cell r="V92" t="str">
            <v>Bỏng</v>
          </cell>
          <cell r="W92" t="str">
            <v>4442/QĐ-BYT</v>
          </cell>
          <cell r="X92">
            <v>43294</v>
          </cell>
          <cell r="Y92" t="str">
            <v>11.10</v>
          </cell>
          <cell r="Z92" t="str">
            <v>Đang đề nghị phê duyệt</v>
          </cell>
        </row>
        <row r="93">
          <cell r="B93" t="str">
            <v>11.0010.1148</v>
          </cell>
          <cell r="C93" t="str">
            <v>37.8D10.1148</v>
          </cell>
          <cell r="D93" t="str">
            <v>11. BỎNG</v>
          </cell>
          <cell r="E93" t="str">
            <v>11.10</v>
          </cell>
          <cell r="F93" t="str">
            <v>Thay băng điều trị vết bỏng dưới 10% diện tích cơ thể ở trẻ em</v>
          </cell>
          <cell r="G93" t="str">
            <v>Thay băng điều trị vết bỏng dưới 10% diện tích cơ thể ở trẻ em</v>
          </cell>
          <cell r="H93" t="str">
            <v>Thay băng điều trị vết bỏng dưới 10% diện tích cơ thể ở trẻ em</v>
          </cell>
          <cell r="I93" t="str">
            <v>T3</v>
          </cell>
          <cell r="J93">
            <v>1161</v>
          </cell>
          <cell r="K93">
            <v>1161</v>
          </cell>
          <cell r="L93" t="str">
            <v>Thay băng cắt lọc vết bỏng diện tích dưới 10% diện tích cơ thể</v>
          </cell>
          <cell r="M93">
            <v>208000</v>
          </cell>
          <cell r="N93">
            <v>42000</v>
          </cell>
          <cell r="O93">
            <v>42260.869565217399</v>
          </cell>
          <cell r="P93">
            <v>250000</v>
          </cell>
          <cell r="Q93">
            <v>54939.130434782623</v>
          </cell>
          <cell r="R93">
            <v>262939.13043478259</v>
          </cell>
          <cell r="S93">
            <v>262900</v>
          </cell>
          <cell r="T93">
            <v>0</v>
          </cell>
          <cell r="U93" t="str">
            <v>XI. BỎNG</v>
          </cell>
          <cell r="V93" t="str">
            <v>Bỏng</v>
          </cell>
          <cell r="W93" t="str">
            <v>984/QĐ-BYT 4442/QĐ-BYT</v>
          </cell>
          <cell r="X93">
            <v>43294</v>
          </cell>
          <cell r="Y93" t="str">
            <v>11.10</v>
          </cell>
          <cell r="Z93" t="str">
            <v>Đang đề nghị phê duyệt</v>
          </cell>
        </row>
        <row r="94">
          <cell r="B94" t="str">
            <v>11.0118.1159</v>
          </cell>
          <cell r="C94" t="str">
            <v>37.8D10.1159</v>
          </cell>
          <cell r="D94" t="str">
            <v>11. BỎNG</v>
          </cell>
          <cell r="E94">
            <v>11.118</v>
          </cell>
          <cell r="F94" t="str">
            <v>Hút áp lực âm (VAC) trong 48h điều trị vết thương mạn tính</v>
          </cell>
          <cell r="G94" t="str">
            <v>Hút áp lực âm (VAC) trong 48h điều trị vết thương mạn tính</v>
          </cell>
          <cell r="H94" t="str">
            <v>Hút áp lực âm (VAC) trong 48h điều trị vết thương mạn tính</v>
          </cell>
          <cell r="I94" t="str">
            <v>T1</v>
          </cell>
          <cell r="J94">
            <v>1172</v>
          </cell>
          <cell r="K94">
            <v>1172</v>
          </cell>
          <cell r="L94" t="str">
            <v>Thủ thuật loại II (Bỏng)</v>
          </cell>
          <cell r="M94">
            <v>243000</v>
          </cell>
          <cell r="N94">
            <v>109000</v>
          </cell>
          <cell r="O94">
            <v>109565.217391304</v>
          </cell>
          <cell r="P94">
            <v>352000</v>
          </cell>
          <cell r="Q94">
            <v>142434.78260869521</v>
          </cell>
          <cell r="R94">
            <v>385434.78260869521</v>
          </cell>
          <cell r="S94">
            <v>385400</v>
          </cell>
          <cell r="T94" t="str">
            <v>Chưa bao gồm thuốc vô cảm, vật liệu thay thế da, chế phẩm sinh học, tấm lót hút VAC (gồm miếng xốp, đầu nối, dây dẫn dịch, băng dán cố định), dung dịch và thuốc rửa liên tục vết thương.</v>
          </cell>
          <cell r="U94" t="str">
            <v>XI. BỎNG</v>
          </cell>
          <cell r="V94" t="str">
            <v>Bỏng</v>
          </cell>
          <cell r="W94" t="str">
            <v>3025/QĐ-BYT 4442/QĐ-BYT</v>
          </cell>
          <cell r="X94">
            <v>43294</v>
          </cell>
          <cell r="Y94">
            <v>11.118</v>
          </cell>
          <cell r="Z94" t="str">
            <v>Đang đề nghị phê duyệt</v>
          </cell>
        </row>
        <row r="95">
          <cell r="B95" t="str">
            <v>09.9000.1894</v>
          </cell>
          <cell r="C95" t="str">
            <v>37.8D20.1894</v>
          </cell>
          <cell r="D95" t="str">
            <v>9. GÂY MÊ HỒI SỨC</v>
          </cell>
          <cell r="E95" t="str">
            <v>BS_9.4779</v>
          </cell>
          <cell r="F95" t="str">
            <v>Gây mê khác</v>
          </cell>
          <cell r="G95" t="str">
            <v>Gây mê khác</v>
          </cell>
          <cell r="H95" t="str">
            <v>Gây mê khác</v>
          </cell>
          <cell r="I95">
            <v>0</v>
          </cell>
          <cell r="J95">
            <v>1230</v>
          </cell>
          <cell r="K95">
            <v>1230</v>
          </cell>
          <cell r="L95" t="str">
            <v>Gây mê khác</v>
          </cell>
          <cell r="M95">
            <v>403000</v>
          </cell>
          <cell r="N95">
            <v>358000</v>
          </cell>
          <cell r="O95">
            <v>358434.78260869603</v>
          </cell>
          <cell r="P95">
            <v>761000</v>
          </cell>
          <cell r="Q95">
            <v>465965.21739130485</v>
          </cell>
          <cell r="R95">
            <v>868965.2173913049</v>
          </cell>
          <cell r="S95">
            <v>868900</v>
          </cell>
          <cell r="T95">
            <v>0</v>
          </cell>
          <cell r="U95" t="str">
            <v>IX. GÂY MÊ HỒI SỨC</v>
          </cell>
          <cell r="V95" t="str">
            <v>Gây mê</v>
          </cell>
          <cell r="W95" t="str">
            <v>4442/QĐ-BYT</v>
          </cell>
          <cell r="X95">
            <v>43294</v>
          </cell>
          <cell r="Y95" t="str">
            <v>BS_9.4779</v>
          </cell>
          <cell r="Z95" t="str">
            <v>Đang đề nghị phê duyệt</v>
          </cell>
        </row>
        <row r="96">
          <cell r="B96" t="str">
            <v>22.0570.1238</v>
          </cell>
          <cell r="C96" t="str">
            <v>37.1E01.1238</v>
          </cell>
          <cell r="D96" t="str">
            <v>22. HUYẾT HỌC TRUYỀN MÁU</v>
          </cell>
          <cell r="E96">
            <v>22.57</v>
          </cell>
          <cell r="F96" t="str">
            <v>Định lượng D-Dimer bằng kỹ thuật miễn dịch hóa phát quang</v>
          </cell>
          <cell r="G96" t="str">
            <v>Định lượng D-Dimer bằng kỹ thuật miễn dịch hóa phát quang</v>
          </cell>
          <cell r="H96" t="str">
            <v>Định lượng D-Dimer bằng kỹ thuật miễn dịch hóa phát quang</v>
          </cell>
          <cell r="I96">
            <v>0</v>
          </cell>
          <cell r="J96">
            <v>1253</v>
          </cell>
          <cell r="K96">
            <v>1253</v>
          </cell>
          <cell r="L96" t="str">
            <v>Định lượng D - Dimer bằng kỹ thuật miễn dịch hoá phát quang</v>
          </cell>
          <cell r="M96">
            <v>465000</v>
          </cell>
          <cell r="N96">
            <v>62000</v>
          </cell>
          <cell r="O96">
            <v>62608.695652173898</v>
          </cell>
          <cell r="P96">
            <v>527000</v>
          </cell>
          <cell r="Q96">
            <v>81391.304347826066</v>
          </cell>
          <cell r="R96">
            <v>546391.30434782605</v>
          </cell>
          <cell r="S96">
            <v>546300</v>
          </cell>
          <cell r="T96">
            <v>0</v>
          </cell>
          <cell r="U96" t="str">
            <v>XXII. HUYẾT HỌC TRUYỀN MÁU</v>
          </cell>
          <cell r="V96" t="str">
            <v>Huyết học</v>
          </cell>
          <cell r="W96" t="str">
            <v>984/QĐ-BYT 4442/QĐ-BYT</v>
          </cell>
          <cell r="X96">
            <v>43294</v>
          </cell>
          <cell r="Y96">
            <v>22.57</v>
          </cell>
          <cell r="Z96" t="str">
            <v>Đang đề nghị phê duyệt</v>
          </cell>
        </row>
        <row r="97">
          <cell r="B97" t="str">
            <v>23.0054.1239</v>
          </cell>
          <cell r="C97" t="str">
            <v>37.1E01.1239</v>
          </cell>
          <cell r="D97" t="str">
            <v>23. HÓA SINH</v>
          </cell>
          <cell r="E97">
            <v>23.54</v>
          </cell>
          <cell r="F97" t="str">
            <v>Định lượng D-Dimer [Máu]</v>
          </cell>
          <cell r="G97" t="str">
            <v>Định lượng D-Dimer [Máu]</v>
          </cell>
          <cell r="H97" t="str">
            <v>Định lượng D-Dimer [Máu]</v>
          </cell>
          <cell r="I97">
            <v>0</v>
          </cell>
          <cell r="J97">
            <v>1254</v>
          </cell>
          <cell r="K97">
            <v>1254</v>
          </cell>
          <cell r="L97" t="str">
            <v>Định lượng D- Dimer</v>
          </cell>
          <cell r="M97">
            <v>220000</v>
          </cell>
          <cell r="N97">
            <v>40000</v>
          </cell>
          <cell r="O97">
            <v>40695.652173913099</v>
          </cell>
          <cell r="P97">
            <v>260000</v>
          </cell>
          <cell r="Q97">
            <v>52904.347826087032</v>
          </cell>
          <cell r="R97">
            <v>272904.34782608703</v>
          </cell>
          <cell r="S97">
            <v>272900</v>
          </cell>
          <cell r="T97">
            <v>0</v>
          </cell>
          <cell r="U97" t="str">
            <v>XXIII. HÓA SINH</v>
          </cell>
          <cell r="V97" t="str">
            <v>Huyết học</v>
          </cell>
          <cell r="W97" t="str">
            <v>984/QĐ-BYT 4442/QĐ-BYT</v>
          </cell>
          <cell r="X97">
            <v>43294</v>
          </cell>
          <cell r="Y97">
            <v>23.54</v>
          </cell>
          <cell r="Z97" t="str">
            <v>Đang đề nghị phê duyệt</v>
          </cell>
        </row>
        <row r="98">
          <cell r="B98" t="str">
            <v>22.0455.1334</v>
          </cell>
          <cell r="C98" t="str">
            <v>37.1E01.1334</v>
          </cell>
          <cell r="D98" t="str">
            <v>22. HUYẾT HỌC TRUYỀN MÁU</v>
          </cell>
          <cell r="E98">
            <v>22.454999999999998</v>
          </cell>
          <cell r="F98" t="str">
            <v>Phát hiện gen bệnh Thalassemia bằng kỹ thuật PCR-RFLP</v>
          </cell>
          <cell r="G98" t="str">
            <v>Phát hiện gen bệnh Thalassemia bằng kỹ thuật PCR-RFLP</v>
          </cell>
          <cell r="H98" t="str">
            <v>Phát hiện gen bệnh Thalassemia bằng kỹ thuật PCR-RFLP</v>
          </cell>
          <cell r="I98">
            <v>0</v>
          </cell>
          <cell r="J98">
            <v>1348</v>
          </cell>
          <cell r="K98">
            <v>1348</v>
          </cell>
          <cell r="L98" t="str">
            <v>Phát hiện gen bệnh Thalassemia bằng kỹ thuật PCR-RFLP</v>
          </cell>
          <cell r="M98">
            <v>554000</v>
          </cell>
          <cell r="N98">
            <v>46000</v>
          </cell>
          <cell r="O98">
            <v>46956.521739130403</v>
          </cell>
          <cell r="P98">
            <v>600000</v>
          </cell>
          <cell r="Q98">
            <v>61043.478260869524</v>
          </cell>
          <cell r="R98">
            <v>615043.47826086951</v>
          </cell>
          <cell r="S98">
            <v>615000</v>
          </cell>
          <cell r="T98">
            <v>0</v>
          </cell>
          <cell r="U98" t="str">
            <v>XXII. HUYẾT HỌC TRUYỀN MÁU</v>
          </cell>
          <cell r="V98" t="str">
            <v>Huyết học</v>
          </cell>
          <cell r="W98" t="str">
            <v>984/QĐ-BYT 4442/QĐ-BYT</v>
          </cell>
          <cell r="X98">
            <v>43294</v>
          </cell>
          <cell r="Y98">
            <v>22.454999999999998</v>
          </cell>
          <cell r="Z98" t="str">
            <v>Đang đề nghị phê duyệt</v>
          </cell>
        </row>
        <row r="99">
          <cell r="B99" t="str">
            <v>23.0228.1483</v>
          </cell>
          <cell r="C99" t="str">
            <v>37.1E03.1483</v>
          </cell>
          <cell r="D99" t="str">
            <v>23. HÓA SINH</v>
          </cell>
          <cell r="E99">
            <v>23.228000000000002</v>
          </cell>
          <cell r="F99" t="str">
            <v>Định lượng CRP (C-Reactive Protein)</v>
          </cell>
          <cell r="G99" t="str">
            <v>Định lượng CRP (C-Reactive Protein)</v>
          </cell>
          <cell r="H99" t="str">
            <v>Định lượng CRP</v>
          </cell>
          <cell r="I99">
            <v>0</v>
          </cell>
          <cell r="J99">
            <v>1495</v>
          </cell>
          <cell r="K99">
            <v>1495</v>
          </cell>
          <cell r="L99" t="str">
            <v>CRP định lượng</v>
          </cell>
          <cell r="M99">
            <v>50000</v>
          </cell>
          <cell r="N99">
            <v>4600</v>
          </cell>
          <cell r="O99">
            <v>4695.6521739130403</v>
          </cell>
          <cell r="P99">
            <v>54600</v>
          </cell>
          <cell r="Q99">
            <v>6104.3478260869515</v>
          </cell>
          <cell r="R99">
            <v>56104.347826086952</v>
          </cell>
          <cell r="S99">
            <v>56100</v>
          </cell>
          <cell r="T99">
            <v>0</v>
          </cell>
          <cell r="U99" t="str">
            <v>XXIII. HÓA SINH</v>
          </cell>
          <cell r="V99" t="str">
            <v>Hóa sinh</v>
          </cell>
          <cell r="W99" t="str">
            <v>4442/QĐ-BYT</v>
          </cell>
          <cell r="X99">
            <v>43294</v>
          </cell>
          <cell r="Y99">
            <v>23.228000000000002</v>
          </cell>
          <cell r="Z99" t="str">
            <v>Đang đề nghị phê duyệt</v>
          </cell>
        </row>
        <row r="100">
          <cell r="B100" t="str">
            <v>23.0168.1498</v>
          </cell>
          <cell r="C100" t="str">
            <v>37.1E03.1498</v>
          </cell>
          <cell r="D100" t="str">
            <v>23. HÓA SINH</v>
          </cell>
          <cell r="E100">
            <v>23.167999999999999</v>
          </cell>
          <cell r="F100" t="str">
            <v>Định lượng Vancomycin [Máu]</v>
          </cell>
          <cell r="G100" t="str">
            <v>Định lượng Vancomycin [Máu]</v>
          </cell>
          <cell r="H100" t="str">
            <v>Định lượng Vancomycin [Máu]</v>
          </cell>
          <cell r="I100">
            <v>0</v>
          </cell>
          <cell r="J100">
            <v>1510</v>
          </cell>
          <cell r="K100">
            <v>1510</v>
          </cell>
          <cell r="L100" t="str">
            <v>Định lượng Free Lambda niệu/huyết thanh</v>
          </cell>
          <cell r="M100">
            <v>484000</v>
          </cell>
          <cell r="N100">
            <v>45000</v>
          </cell>
          <cell r="O100">
            <v>45391.304347826102</v>
          </cell>
          <cell r="P100">
            <v>529000</v>
          </cell>
          <cell r="Q100">
            <v>59008.695652173934</v>
          </cell>
          <cell r="R100">
            <v>543008.69565217395</v>
          </cell>
          <cell r="S100">
            <v>543000</v>
          </cell>
          <cell r="T100">
            <v>0</v>
          </cell>
          <cell r="U100" t="str">
            <v>XXIII. HÓA SINH</v>
          </cell>
          <cell r="V100" t="str">
            <v>Hóa sinh</v>
          </cell>
          <cell r="W100" t="str">
            <v>2099/QĐ-BYT 4442/QĐ-BYT</v>
          </cell>
          <cell r="X100">
            <v>43294</v>
          </cell>
          <cell r="Y100">
            <v>23.167999999999999</v>
          </cell>
          <cell r="Z100" t="str">
            <v>Đang đề nghị phê duyệt</v>
          </cell>
        </row>
        <row r="101">
          <cell r="B101" t="str">
            <v>06.0073.1589</v>
          </cell>
          <cell r="C101" t="str">
            <v>37.1E03.1589</v>
          </cell>
          <cell r="D101" t="str">
            <v>6. TÂM THẦN</v>
          </cell>
          <cell r="E101">
            <v>6.73</v>
          </cell>
          <cell r="F101" t="str">
            <v>Test nhanh phát hiện chất opiat trong nước tiểu</v>
          </cell>
          <cell r="G101" t="str">
            <v>Test nhanh phát hiện chất opiat trong nước tiểu</v>
          </cell>
          <cell r="H101" t="str">
            <v>Test nhanh phát hiện chất opiats trong nước tiểu</v>
          </cell>
          <cell r="I101">
            <v>0</v>
          </cell>
          <cell r="J101">
            <v>1602</v>
          </cell>
          <cell r="K101">
            <v>1602</v>
          </cell>
          <cell r="L101" t="str">
            <v>Opiate định tính</v>
          </cell>
          <cell r="M101">
            <v>40000</v>
          </cell>
          <cell r="N101">
            <v>3700</v>
          </cell>
          <cell r="O101">
            <v>3756.52173913043</v>
          </cell>
          <cell r="P101">
            <v>43700</v>
          </cell>
          <cell r="Q101">
            <v>4883.4782608695587</v>
          </cell>
          <cell r="R101">
            <v>44883.47826086956</v>
          </cell>
          <cell r="S101">
            <v>44800</v>
          </cell>
          <cell r="T101">
            <v>0</v>
          </cell>
          <cell r="U101" t="str">
            <v>VI. TÂM THẦN</v>
          </cell>
          <cell r="V101" t="str">
            <v>Hóa sinh</v>
          </cell>
          <cell r="W101" t="str">
            <v>984/QĐ-BYT 4442/QĐ-BYT</v>
          </cell>
          <cell r="X101">
            <v>43294</v>
          </cell>
          <cell r="Y101">
            <v>6.73</v>
          </cell>
          <cell r="Z101" t="str">
            <v>Đang đề nghị phê duyệt</v>
          </cell>
        </row>
        <row r="102">
          <cell r="B102" t="str">
            <v>24.0283.1703</v>
          </cell>
          <cell r="C102" t="str">
            <v>37.1E04.1703</v>
          </cell>
          <cell r="D102" t="str">
            <v>24. VI SINH</v>
          </cell>
          <cell r="E102">
            <v>24.283000000000001</v>
          </cell>
          <cell r="F102" t="str">
            <v>Fasciola (Sán lá gan lớn) Ab miễn dịch tự động</v>
          </cell>
          <cell r="G102" t="str">
            <v>Fasciola (Sán lá gan lớn) Ab miễn dịch tự động</v>
          </cell>
          <cell r="H102" t="str">
            <v>Fasciola (Sán lá gan lớn) Ab miễn dịch tự động</v>
          </cell>
          <cell r="I102">
            <v>0</v>
          </cell>
          <cell r="J102">
            <v>1719</v>
          </cell>
          <cell r="K102">
            <v>1719</v>
          </cell>
          <cell r="L102" t="str">
            <v>Salmonella Widal</v>
          </cell>
          <cell r="M102">
            <v>150000</v>
          </cell>
          <cell r="N102">
            <v>34000</v>
          </cell>
          <cell r="O102">
            <v>34434.782608695597</v>
          </cell>
          <cell r="P102">
            <v>184000</v>
          </cell>
          <cell r="Q102">
            <v>44765.217391304272</v>
          </cell>
          <cell r="R102">
            <v>194765.21739130426</v>
          </cell>
          <cell r="S102">
            <v>194700</v>
          </cell>
          <cell r="T102">
            <v>0</v>
          </cell>
          <cell r="U102" t="str">
            <v>XXIV. VI SINH</v>
          </cell>
          <cell r="V102" t="str">
            <v>Vi sinh</v>
          </cell>
          <cell r="W102" t="str">
            <v>3025/QĐ-BYT 4442/QĐ-BYT</v>
          </cell>
          <cell r="X102">
            <v>43294</v>
          </cell>
          <cell r="Y102">
            <v>24.283000000000001</v>
          </cell>
          <cell r="Z102" t="str">
            <v>Đang đề nghị phê duyệt</v>
          </cell>
        </row>
        <row r="103">
          <cell r="B103" t="str">
            <v>24.0275.1717</v>
          </cell>
          <cell r="C103" t="str">
            <v>37.1E04.1717</v>
          </cell>
          <cell r="D103" t="str">
            <v>24. VI SINH</v>
          </cell>
          <cell r="E103">
            <v>24.274999999999999</v>
          </cell>
          <cell r="F103" t="str">
            <v>Clonorchis/Opisthorchis (Sán lá gan nhỏ) Ab miễn dịch tự động</v>
          </cell>
          <cell r="G103" t="str">
            <v>Clonorchis/Opisthorchis (Sán lá gan nhỏ) Ab miễn dịch tự động</v>
          </cell>
          <cell r="H103" t="str">
            <v>Clonorchis/Opisthorchis (Sán lá gan nhỏ) Ab miễn dịch tự động</v>
          </cell>
          <cell r="I103">
            <v>0</v>
          </cell>
          <cell r="J103">
            <v>1733</v>
          </cell>
          <cell r="K103">
            <v>1733</v>
          </cell>
          <cell r="L103" t="str">
            <v>Vi khuẩn/ virus/ vi nấm/ ký sinh trùng (IgG, IgM) miễn dịch bán tự động/miễn dịch tự động</v>
          </cell>
          <cell r="M103">
            <v>260000</v>
          </cell>
          <cell r="N103">
            <v>46000</v>
          </cell>
          <cell r="O103">
            <v>46956.521739130403</v>
          </cell>
          <cell r="P103">
            <v>306000</v>
          </cell>
          <cell r="Q103">
            <v>61043.478260869524</v>
          </cell>
          <cell r="R103">
            <v>321043.47826086951</v>
          </cell>
          <cell r="S103">
            <v>321000</v>
          </cell>
          <cell r="T103">
            <v>0</v>
          </cell>
          <cell r="U103" t="str">
            <v>XXIV. VI SINH</v>
          </cell>
          <cell r="V103" t="str">
            <v>Vi sinh</v>
          </cell>
          <cell r="W103" t="str">
            <v>984/QĐ-BYT 4442/QĐ-BYT</v>
          </cell>
          <cell r="X103">
            <v>43294</v>
          </cell>
          <cell r="Y103">
            <v>24.274999999999999</v>
          </cell>
          <cell r="Z103" t="str">
            <v>Đang đề nghị phê duyệt</v>
          </cell>
        </row>
        <row r="104">
          <cell r="B104" t="str">
            <v>24.0279.1717</v>
          </cell>
          <cell r="C104" t="str">
            <v>37.1E04.1717</v>
          </cell>
          <cell r="D104" t="str">
            <v>24. VI SINH</v>
          </cell>
          <cell r="E104">
            <v>24.279</v>
          </cell>
          <cell r="F104" t="str">
            <v>Echinococcus granulosus (Sán dây chó) Ab miễn dịch tự động</v>
          </cell>
          <cell r="G104" t="str">
            <v>Echinococcus granulosus (Sán dây chó) Ab miễn dịch tự động</v>
          </cell>
          <cell r="H104" t="str">
            <v>Echinococcus granulosus (Sán dây chó) Ab miễn dịch tự động</v>
          </cell>
          <cell r="I104">
            <v>0</v>
          </cell>
          <cell r="J104">
            <v>1733</v>
          </cell>
          <cell r="K104">
            <v>1733</v>
          </cell>
          <cell r="L104" t="str">
            <v>Vi khuẩn/ virus/ vi nấm/ ký sinh trùng (IgG, IgM) miễn dịch bán tự động/miễn dịch tự động</v>
          </cell>
          <cell r="M104">
            <v>260000</v>
          </cell>
          <cell r="N104">
            <v>46000</v>
          </cell>
          <cell r="O104">
            <v>46956.521739130403</v>
          </cell>
          <cell r="P104">
            <v>306000</v>
          </cell>
          <cell r="Q104">
            <v>61043.478260869524</v>
          </cell>
          <cell r="R104">
            <v>321043.47826086951</v>
          </cell>
          <cell r="S104">
            <v>321000</v>
          </cell>
          <cell r="T104">
            <v>0</v>
          </cell>
          <cell r="U104" t="str">
            <v>XXIV. VI SINH</v>
          </cell>
          <cell r="V104" t="str">
            <v>Vi sinh</v>
          </cell>
          <cell r="W104" t="str">
            <v>984/QĐ-BYT 4442/QĐ-BYT</v>
          </cell>
          <cell r="X104">
            <v>43294</v>
          </cell>
          <cell r="Y104">
            <v>24.279</v>
          </cell>
          <cell r="Z104" t="str">
            <v>Đang đề nghị phê duyệt</v>
          </cell>
        </row>
        <row r="105">
          <cell r="B105" t="str">
            <v>24.0293.1717</v>
          </cell>
          <cell r="C105" t="str">
            <v>37.1E04.1717</v>
          </cell>
          <cell r="D105" t="str">
            <v>24. VI SINH</v>
          </cell>
          <cell r="E105">
            <v>24.292999999999999</v>
          </cell>
          <cell r="F105" t="str">
            <v>Schistosoma (Sán máng) Ab miễn dịch tự động</v>
          </cell>
          <cell r="G105" t="str">
            <v>Schistosoma (Sán máng) Ab miễn dịch tự động</v>
          </cell>
          <cell r="H105" t="str">
            <v>Schistosoma (Sán máng) Ab miễn dịch tự động</v>
          </cell>
          <cell r="I105">
            <v>0</v>
          </cell>
          <cell r="J105">
            <v>1733</v>
          </cell>
          <cell r="K105">
            <v>1733</v>
          </cell>
          <cell r="L105" t="str">
            <v>Vi khuẩn/ virus/ vi nấm/ ký sinh trùng (IgG, IgM) miễn dịch bán tự động/miễn dịch tự động</v>
          </cell>
          <cell r="M105">
            <v>260000</v>
          </cell>
          <cell r="N105">
            <v>46000</v>
          </cell>
          <cell r="O105">
            <v>46956.521739130403</v>
          </cell>
          <cell r="P105">
            <v>306000</v>
          </cell>
          <cell r="Q105">
            <v>61043.478260869524</v>
          </cell>
          <cell r="R105">
            <v>321043.47826086951</v>
          </cell>
          <cell r="S105">
            <v>321000</v>
          </cell>
          <cell r="T105">
            <v>0</v>
          </cell>
          <cell r="U105" t="str">
            <v>XXIV. VI SINH</v>
          </cell>
          <cell r="V105" t="str">
            <v>Vi sinh</v>
          </cell>
          <cell r="W105" t="str">
            <v>984/QĐ-BYT 4442/QĐ-BYT</v>
          </cell>
          <cell r="X105">
            <v>43294</v>
          </cell>
          <cell r="Y105">
            <v>24.292999999999999</v>
          </cell>
          <cell r="Z105" t="str">
            <v>Đang đề nghị phê duyệt</v>
          </cell>
        </row>
        <row r="106">
          <cell r="B106" t="str">
            <v>24.0297.1717</v>
          </cell>
          <cell r="C106" t="str">
            <v>37.1E04.1717</v>
          </cell>
          <cell r="D106" t="str">
            <v>24. VI SINH</v>
          </cell>
          <cell r="E106">
            <v>24.297000000000001</v>
          </cell>
          <cell r="F106" t="str">
            <v>Toxocara (Giun đũa chó, mèo) Ab miễn dịch tự động</v>
          </cell>
          <cell r="G106" t="str">
            <v>Toxocara (Giun đũa chó, mèo) Ab miễn dịch tự động</v>
          </cell>
          <cell r="H106" t="str">
            <v>Toxocara (Giun đũa chó, mèo) Ab miễn dịch tự động</v>
          </cell>
          <cell r="I106">
            <v>0</v>
          </cell>
          <cell r="J106">
            <v>1733</v>
          </cell>
          <cell r="K106">
            <v>1733</v>
          </cell>
          <cell r="L106" t="str">
            <v>Vi khuẩn/ virus/ vi nấm/ ký sinh trùng (IgG, IgM) miễn dịch bán tự động/miễn dịch tự động</v>
          </cell>
          <cell r="M106">
            <v>260000</v>
          </cell>
          <cell r="N106">
            <v>46000</v>
          </cell>
          <cell r="O106">
            <v>46956.521739130403</v>
          </cell>
          <cell r="P106">
            <v>306000</v>
          </cell>
          <cell r="Q106">
            <v>61043.478260869524</v>
          </cell>
          <cell r="R106">
            <v>321043.47826086951</v>
          </cell>
          <cell r="S106">
            <v>321000</v>
          </cell>
          <cell r="T106">
            <v>0</v>
          </cell>
          <cell r="U106" t="str">
            <v>XXIV. VI SINH</v>
          </cell>
          <cell r="V106" t="str">
            <v>Vi sinh</v>
          </cell>
          <cell r="W106" t="str">
            <v>984/QĐ-BYT 4442/QĐ-BYT</v>
          </cell>
          <cell r="X106">
            <v>43294</v>
          </cell>
          <cell r="Y106">
            <v>24.297000000000001</v>
          </cell>
          <cell r="Z106" t="str">
            <v>Đang đề nghị phê duyệt</v>
          </cell>
        </row>
        <row r="107">
          <cell r="B107" t="str">
            <v>24.0232.1719</v>
          </cell>
          <cell r="C107" t="str">
            <v>37.1E04.1719</v>
          </cell>
          <cell r="D107" t="str">
            <v>24. VI SINH</v>
          </cell>
          <cell r="E107">
            <v>24.231999999999999</v>
          </cell>
          <cell r="F107" t="str">
            <v>Adenovirus Real-time PCR</v>
          </cell>
          <cell r="G107" t="str">
            <v>Adenovirus Real-time PCR</v>
          </cell>
          <cell r="H107" t="str">
            <v>Adenovirus Real-time PCR</v>
          </cell>
          <cell r="I107">
            <v>0</v>
          </cell>
          <cell r="J107">
            <v>1735</v>
          </cell>
          <cell r="K107">
            <v>1735</v>
          </cell>
          <cell r="L107" t="str">
            <v>Vi khuẩn/ virus/ vi nấm/ ký sinh trùng Real-time PCR</v>
          </cell>
          <cell r="M107">
            <v>670000</v>
          </cell>
          <cell r="N107">
            <v>78000</v>
          </cell>
          <cell r="O107">
            <v>78260.869565217406</v>
          </cell>
          <cell r="P107">
            <v>748000</v>
          </cell>
          <cell r="Q107">
            <v>101739.13043478262</v>
          </cell>
          <cell r="R107">
            <v>771739.13043478259</v>
          </cell>
          <cell r="S107">
            <v>771700</v>
          </cell>
          <cell r="T107">
            <v>0</v>
          </cell>
          <cell r="U107" t="str">
            <v>XXIV. VI SINH</v>
          </cell>
          <cell r="V107" t="str">
            <v>Vi sinh</v>
          </cell>
          <cell r="W107" t="str">
            <v>984/QĐ-BYT 4442/QĐ-BYT</v>
          </cell>
          <cell r="X107">
            <v>43294</v>
          </cell>
          <cell r="Y107">
            <v>24.231999999999999</v>
          </cell>
          <cell r="Z107" t="str">
            <v>Đang đề nghị phê duyệt</v>
          </cell>
        </row>
        <row r="108">
          <cell r="B108" t="str">
            <v>24.0353.1719</v>
          </cell>
          <cell r="C108" t="str">
            <v>37.1E04.1719</v>
          </cell>
          <cell r="D108" t="str">
            <v>24. VI SINH</v>
          </cell>
          <cell r="E108">
            <v>24.353000000000002</v>
          </cell>
          <cell r="F108" t="str">
            <v>Vi khuẩn Real-time PCR</v>
          </cell>
          <cell r="G108" t="str">
            <v>Vi khuẩn Real-time PCR</v>
          </cell>
          <cell r="H108" t="str">
            <v>Vi khuẩn Real-time PCR</v>
          </cell>
          <cell r="I108">
            <v>0</v>
          </cell>
          <cell r="J108">
            <v>1735</v>
          </cell>
          <cell r="K108">
            <v>1735</v>
          </cell>
          <cell r="L108" t="str">
            <v>Vi khuẩn/ virus/ vi nấm/ ký sinh trùng Real-time PCR</v>
          </cell>
          <cell r="M108">
            <v>670000</v>
          </cell>
          <cell r="N108">
            <v>78000</v>
          </cell>
          <cell r="O108">
            <v>78260.869565217406</v>
          </cell>
          <cell r="P108">
            <v>748000</v>
          </cell>
          <cell r="Q108">
            <v>101739.13043478262</v>
          </cell>
          <cell r="R108">
            <v>771739.13043478259</v>
          </cell>
          <cell r="S108">
            <v>771700</v>
          </cell>
          <cell r="T108">
            <v>0</v>
          </cell>
          <cell r="U108" t="str">
            <v>XXIV. VI SINH</v>
          </cell>
          <cell r="V108" t="str">
            <v>Vi sinh</v>
          </cell>
          <cell r="W108" t="str">
            <v>4442/QĐ-BYT</v>
          </cell>
          <cell r="X108">
            <v>43294</v>
          </cell>
          <cell r="Y108">
            <v>24.353000000000002</v>
          </cell>
          <cell r="Z108" t="str">
            <v>Đang đề nghị phê duyệt</v>
          </cell>
        </row>
        <row r="109">
          <cell r="B109" t="str">
            <v>24.0354.1719</v>
          </cell>
          <cell r="C109" t="str">
            <v>37.1E04.1719</v>
          </cell>
          <cell r="D109" t="str">
            <v>24. VI SINH</v>
          </cell>
          <cell r="E109">
            <v>24.353999999999999</v>
          </cell>
          <cell r="F109" t="str">
            <v>Vi nấm Real-time PCR</v>
          </cell>
          <cell r="G109" t="str">
            <v>Vi nấm Real-time PCR</v>
          </cell>
          <cell r="H109" t="str">
            <v>Vi nấm Real-time PCR</v>
          </cell>
          <cell r="I109">
            <v>0</v>
          </cell>
          <cell r="J109">
            <v>1735</v>
          </cell>
          <cell r="K109">
            <v>1735</v>
          </cell>
          <cell r="L109" t="str">
            <v>Vi khuẩn/ virus/ vi nấm/ ký sinh trùng Real-time PCR</v>
          </cell>
          <cell r="M109">
            <v>670000</v>
          </cell>
          <cell r="N109">
            <v>78000</v>
          </cell>
          <cell r="O109">
            <v>78260.869565217406</v>
          </cell>
          <cell r="P109">
            <v>748000</v>
          </cell>
          <cell r="Q109">
            <v>101739.13043478262</v>
          </cell>
          <cell r="R109">
            <v>771739.13043478259</v>
          </cell>
          <cell r="S109">
            <v>771700</v>
          </cell>
          <cell r="T109">
            <v>0</v>
          </cell>
          <cell r="U109" t="str">
            <v>XXIV. VI SINH</v>
          </cell>
          <cell r="V109" t="str">
            <v>Vi sinh</v>
          </cell>
          <cell r="W109" t="str">
            <v>4442/QĐ-BYT</v>
          </cell>
          <cell r="X109">
            <v>43294</v>
          </cell>
          <cell r="Y109">
            <v>24.353999999999999</v>
          </cell>
          <cell r="Z109" t="str">
            <v>Đang đề nghị phê duyệt</v>
          </cell>
        </row>
        <row r="110">
          <cell r="B110" t="str">
            <v>24.0115.1719</v>
          </cell>
          <cell r="C110" t="str">
            <v>37.1E04.1719</v>
          </cell>
          <cell r="D110" t="str">
            <v>24. VI SINH</v>
          </cell>
          <cell r="E110">
            <v>24.114999999999998</v>
          </cell>
          <cell r="F110" t="str">
            <v>Virus Real-time PCR</v>
          </cell>
          <cell r="G110" t="str">
            <v>Virus Real-time PCR</v>
          </cell>
          <cell r="H110" t="str">
            <v>Virus Real-time PCR</v>
          </cell>
          <cell r="I110">
            <v>0</v>
          </cell>
          <cell r="J110">
            <v>1735</v>
          </cell>
          <cell r="K110">
            <v>1735</v>
          </cell>
          <cell r="L110" t="str">
            <v>Vi khuẩn/ virus/ vi nấm/ ký sinh trùng Real-time PCR</v>
          </cell>
          <cell r="M110">
            <v>670000</v>
          </cell>
          <cell r="N110">
            <v>78000</v>
          </cell>
          <cell r="O110">
            <v>78260.869565217406</v>
          </cell>
          <cell r="P110">
            <v>748000</v>
          </cell>
          <cell r="Q110">
            <v>101739.13043478262</v>
          </cell>
          <cell r="R110">
            <v>771739.13043478259</v>
          </cell>
          <cell r="S110">
            <v>771700</v>
          </cell>
          <cell r="T110">
            <v>0</v>
          </cell>
          <cell r="U110" t="str">
            <v>XXIV. VI SINH</v>
          </cell>
          <cell r="V110" t="str">
            <v>Vi sinh</v>
          </cell>
          <cell r="W110" t="str">
            <v>984/QĐ-BYT 4442/QĐ-BYT</v>
          </cell>
          <cell r="X110">
            <v>43294</v>
          </cell>
          <cell r="Y110">
            <v>24.114999999999998</v>
          </cell>
          <cell r="Z110" t="str">
            <v>Đang đề nghị phê duyệt</v>
          </cell>
        </row>
        <row r="111">
          <cell r="B111" t="str">
            <v>24.0320.1720</v>
          </cell>
          <cell r="C111" t="str">
            <v>37.1E04.1720</v>
          </cell>
          <cell r="D111" t="str">
            <v>24. VI SINH</v>
          </cell>
          <cell r="E111">
            <v>24.32</v>
          </cell>
          <cell r="F111" t="str">
            <v>Vi nấm test nhanh</v>
          </cell>
          <cell r="G111" t="str">
            <v>Vi nấm test nhanh</v>
          </cell>
          <cell r="H111" t="str">
            <v>Vi nấm test nhanh</v>
          </cell>
          <cell r="I111">
            <v>0</v>
          </cell>
          <cell r="J111">
            <v>1736</v>
          </cell>
          <cell r="K111">
            <v>1736</v>
          </cell>
          <cell r="L111" t="str">
            <v>Vi khuẩn/ virus/ vi nấm/ ký sinh trùng test nhanh</v>
          </cell>
          <cell r="M111">
            <v>200000</v>
          </cell>
          <cell r="N111">
            <v>46000</v>
          </cell>
          <cell r="O111">
            <v>46956.521739130403</v>
          </cell>
          <cell r="P111">
            <v>246000</v>
          </cell>
          <cell r="Q111">
            <v>61043.478260869524</v>
          </cell>
          <cell r="R111">
            <v>261043.47826086951</v>
          </cell>
          <cell r="S111">
            <v>261000</v>
          </cell>
          <cell r="T111">
            <v>0</v>
          </cell>
          <cell r="U111" t="str">
            <v>XXIV. VI SINH</v>
          </cell>
          <cell r="V111" t="str">
            <v>Vi sinh</v>
          </cell>
          <cell r="W111" t="str">
            <v>984/QĐ-BYT 4442/QĐ-BYT</v>
          </cell>
          <cell r="X111">
            <v>43294</v>
          </cell>
          <cell r="Y111">
            <v>24.32</v>
          </cell>
          <cell r="Z111" t="str">
            <v>Đang đề nghị phê duyệt</v>
          </cell>
        </row>
        <row r="112">
          <cell r="B112" t="str">
            <v>06.0010.1809</v>
          </cell>
          <cell r="C112" t="str">
            <v>37.3F00.1809</v>
          </cell>
          <cell r="D112" t="str">
            <v>6. TÂM THẦN</v>
          </cell>
          <cell r="E112" t="str">
            <v>6.10</v>
          </cell>
          <cell r="F112" t="str">
            <v>Thang đánh giá lo âu - Hamilton</v>
          </cell>
          <cell r="G112" t="str">
            <v>Thang đánh giá lo âu - Hamilton</v>
          </cell>
          <cell r="H112" t="str">
            <v>Thang đánh giá lo âu - Hamilton</v>
          </cell>
          <cell r="I112">
            <v>0</v>
          </cell>
          <cell r="J112">
            <v>1825</v>
          </cell>
          <cell r="K112">
            <v>1825</v>
          </cell>
          <cell r="L112" t="str">
            <v>Test tâm lý BECK/ ZUNG</v>
          </cell>
          <cell r="M112">
            <v>10000</v>
          </cell>
          <cell r="N112">
            <v>12000</v>
          </cell>
          <cell r="O112">
            <v>12052.1739130435</v>
          </cell>
          <cell r="P112">
            <v>22000</v>
          </cell>
          <cell r="Q112">
            <v>15667.826086956551</v>
          </cell>
          <cell r="R112">
            <v>25667.826086956549</v>
          </cell>
          <cell r="S112">
            <v>25600</v>
          </cell>
          <cell r="T112">
            <v>0</v>
          </cell>
          <cell r="U112" t="str">
            <v>VI. TÂM THẦN</v>
          </cell>
          <cell r="V112" t="str">
            <v>Thăm dò chức năng</v>
          </cell>
          <cell r="W112" t="str">
            <v>984/QĐ-BYT 4442/QĐ-BYT</v>
          </cell>
          <cell r="X112">
            <v>43294</v>
          </cell>
          <cell r="Y112" t="str">
            <v>6.10</v>
          </cell>
          <cell r="Z112" t="str">
            <v>Đang đề nghị phê duyệt</v>
          </cell>
        </row>
        <row r="113">
          <cell r="B113" t="str">
            <v>06.0009.1809</v>
          </cell>
          <cell r="C113" t="str">
            <v>37.3F00.1809</v>
          </cell>
          <cell r="D113" t="str">
            <v>6. TÂM THẦN</v>
          </cell>
          <cell r="E113">
            <v>6.9</v>
          </cell>
          <cell r="F113" t="str">
            <v>Thang đánh giá lo âu - Zung</v>
          </cell>
          <cell r="G113" t="str">
            <v>Thang đánh giá lo âu - Zung</v>
          </cell>
          <cell r="H113" t="str">
            <v>Thang đánh giá lo âu - zung</v>
          </cell>
          <cell r="I113">
            <v>0</v>
          </cell>
          <cell r="J113">
            <v>1825</v>
          </cell>
          <cell r="K113">
            <v>1825</v>
          </cell>
          <cell r="L113" t="str">
            <v>Test tâm lý BECK/ ZUNG</v>
          </cell>
          <cell r="M113">
            <v>10000</v>
          </cell>
          <cell r="N113">
            <v>12000</v>
          </cell>
          <cell r="O113">
            <v>12052.1739130435</v>
          </cell>
          <cell r="P113">
            <v>22000</v>
          </cell>
          <cell r="Q113">
            <v>15667.826086956551</v>
          </cell>
          <cell r="R113">
            <v>25667.826086956549</v>
          </cell>
          <cell r="S113">
            <v>25600</v>
          </cell>
          <cell r="T113">
            <v>0</v>
          </cell>
          <cell r="U113" t="str">
            <v>VI. TÂM THẦN</v>
          </cell>
          <cell r="V113" t="str">
            <v>Thăm dò chức năng</v>
          </cell>
          <cell r="W113" t="str">
            <v>984/QĐ-BYT 4442/QĐ-BYT</v>
          </cell>
          <cell r="X113">
            <v>43294</v>
          </cell>
          <cell r="Y113">
            <v>6.9</v>
          </cell>
          <cell r="Z113" t="str">
            <v>Đang đề nghị phê duyệt</v>
          </cell>
        </row>
        <row r="114">
          <cell r="B114" t="str">
            <v>06.0086.1809</v>
          </cell>
          <cell r="C114" t="str">
            <v>37.3F00.1809</v>
          </cell>
          <cell r="D114" t="str">
            <v>6. TÂM THẦN</v>
          </cell>
          <cell r="E114">
            <v>6.86</v>
          </cell>
          <cell r="F114" t="str">
            <v>Thang VANDERBILT</v>
          </cell>
          <cell r="G114" t="str">
            <v>Thang VANDERBILT</v>
          </cell>
          <cell r="H114" t="str">
            <v>Thang VANDERBILT</v>
          </cell>
          <cell r="I114">
            <v>0</v>
          </cell>
          <cell r="J114">
            <v>1825</v>
          </cell>
          <cell r="K114">
            <v>1825</v>
          </cell>
          <cell r="L114" t="str">
            <v>Test tâm lý BECK/ ZUNG</v>
          </cell>
          <cell r="M114">
            <v>10000</v>
          </cell>
          <cell r="N114">
            <v>12000</v>
          </cell>
          <cell r="O114">
            <v>12052.1739130435</v>
          </cell>
          <cell r="P114">
            <v>22000</v>
          </cell>
          <cell r="Q114">
            <v>15667.826086956551</v>
          </cell>
          <cell r="R114">
            <v>25667.826086956549</v>
          </cell>
          <cell r="S114">
            <v>25600</v>
          </cell>
          <cell r="T114">
            <v>0</v>
          </cell>
          <cell r="U114" t="str">
            <v>VI. TÂM THẦN</v>
          </cell>
          <cell r="V114" t="str">
            <v>Thăm dò chức năng</v>
          </cell>
          <cell r="W114" t="str">
            <v>984/QĐ-BYT 4442/QĐ-BYT</v>
          </cell>
          <cell r="X114">
            <v>43294</v>
          </cell>
          <cell r="Y114">
            <v>6.86</v>
          </cell>
          <cell r="Z114" t="str">
            <v>Đang đề nghị phê duyệt</v>
          </cell>
        </row>
        <row r="115">
          <cell r="B115" t="str">
            <v>06.0016.1813</v>
          </cell>
          <cell r="C115" t="str">
            <v>37.3F00.1813</v>
          </cell>
          <cell r="D115" t="str">
            <v>6. TÂM THẦN</v>
          </cell>
          <cell r="E115">
            <v>6.16</v>
          </cell>
          <cell r="F115" t="str">
            <v>Thang đánh giá tâm thần rút gọn (BPRS)</v>
          </cell>
          <cell r="G115" t="str">
            <v>Thang đánh giá tâm thần rút gọn (BPRS)</v>
          </cell>
          <cell r="H115" t="str">
            <v>Thang đánh giá tâm thần rút gọn (BPRS)</v>
          </cell>
          <cell r="I115">
            <v>0</v>
          </cell>
          <cell r="J115">
            <v>1829</v>
          </cell>
          <cell r="K115">
            <v>1829</v>
          </cell>
          <cell r="L115" t="str">
            <v>Test trắc nghiệm tâm lý</v>
          </cell>
          <cell r="M115">
            <v>20000</v>
          </cell>
          <cell r="N115">
            <v>12000</v>
          </cell>
          <cell r="O115">
            <v>12052.1739130435</v>
          </cell>
          <cell r="P115">
            <v>32000</v>
          </cell>
          <cell r="Q115">
            <v>15667.826086956551</v>
          </cell>
          <cell r="R115">
            <v>35667.826086956549</v>
          </cell>
          <cell r="S115">
            <v>35600</v>
          </cell>
          <cell r="T115">
            <v>0</v>
          </cell>
          <cell r="U115" t="str">
            <v>VI. TÂM THẦN</v>
          </cell>
          <cell r="V115" t="str">
            <v>Thăm dò chức năng</v>
          </cell>
          <cell r="W115" t="str">
            <v>984/QĐ-BYT 4442/QĐ-BYT</v>
          </cell>
          <cell r="X115">
            <v>43294</v>
          </cell>
          <cell r="Y115">
            <v>6.16</v>
          </cell>
          <cell r="Z115" t="str">
            <v>Đang đề nghị phê duyệt</v>
          </cell>
        </row>
        <row r="116">
          <cell r="B116" t="str">
            <v>Đã có trong dự thảo TT về DMKT</v>
          </cell>
          <cell r="C116">
            <v>0</v>
          </cell>
          <cell r="D116" t="str">
            <v>10. NGOẠI KHOA</v>
          </cell>
          <cell r="E116" t="str">
            <v>BS_10.1291</v>
          </cell>
          <cell r="F116" t="str">
            <v>Chiếu tia Plasma lạnh điều trị vết thương hoặc vết mổ</v>
          </cell>
          <cell r="G116" t="str">
            <v>Chiếu tia Plasma lạnh điều trị vết thương hoặc vết mổ [chiều dài ≤ 15cm]</v>
          </cell>
          <cell r="H116" t="str">
            <v>Chiếu tia Plasma lạnh điều trị vết thương hoặc vết mổ chiều dài ≤ 15cm</v>
          </cell>
          <cell r="I116">
            <v>0</v>
          </cell>
          <cell r="J116">
            <v>0</v>
          </cell>
          <cell r="K116">
            <v>1907</v>
          </cell>
          <cell r="L116" t="str">
            <v>Chiếu tia Plasma lạnh điều trị vết thương hoặc vết mổ chiều dài ≤ 15cm</v>
          </cell>
          <cell r="M116">
            <v>120300</v>
          </cell>
          <cell r="N116">
            <v>19700</v>
          </cell>
          <cell r="O116">
            <v>19737</v>
          </cell>
          <cell r="P116">
            <v>140000</v>
          </cell>
          <cell r="Q116">
            <v>25658.100000000002</v>
          </cell>
          <cell r="R116">
            <v>145958.1</v>
          </cell>
          <cell r="S116">
            <v>145900</v>
          </cell>
          <cell r="T116">
            <v>0</v>
          </cell>
          <cell r="U116">
            <v>0</v>
          </cell>
          <cell r="V116">
            <v>0</v>
          </cell>
          <cell r="W116">
            <v>0</v>
          </cell>
          <cell r="X116">
            <v>0</v>
          </cell>
          <cell r="Y116" t="str">
            <v>BS_10.1291</v>
          </cell>
          <cell r="Z116" t="str">
            <v>Đang đề nghị phê duyệt</v>
          </cell>
        </row>
        <row r="117">
          <cell r="B117" t="str">
            <v>Đã có trong dự thảo TT về DMKT</v>
          </cell>
          <cell r="C117">
            <v>0</v>
          </cell>
          <cell r="D117" t="str">
            <v>10. NGOẠI KHOA</v>
          </cell>
          <cell r="E117" t="str">
            <v>BS_10.1291</v>
          </cell>
          <cell r="F117" t="str">
            <v>Chiếu tia Plasma lạnh điều trị vết thương hoặc vết mổ</v>
          </cell>
          <cell r="G117" t="str">
            <v>Chiếu tia Plasma lạnh điều trị vết thương hoặc vết mổ [chiều dài trên15cm đến 30 cm]</v>
          </cell>
          <cell r="H117" t="str">
            <v>Chiếu tia Plasma lạnh điều trị vết thương hoặc vết mổ chiều dài trên15cm đến 30 cm</v>
          </cell>
          <cell r="I117">
            <v>0</v>
          </cell>
          <cell r="J117">
            <v>0</v>
          </cell>
          <cell r="K117">
            <v>1908</v>
          </cell>
          <cell r="L117" t="str">
            <v>Chiếu tia Plasma lạnh điều trị vết thương hoặc vết mổ chiều dài trên15cm đến 30 cm</v>
          </cell>
          <cell r="M117">
            <v>260300</v>
          </cell>
          <cell r="N117">
            <v>19700</v>
          </cell>
          <cell r="O117">
            <v>17737</v>
          </cell>
          <cell r="P117">
            <v>280000</v>
          </cell>
          <cell r="Q117">
            <v>23058.100000000002</v>
          </cell>
          <cell r="R117">
            <v>283358.09999999998</v>
          </cell>
          <cell r="S117">
            <v>283300</v>
          </cell>
          <cell r="T117">
            <v>0</v>
          </cell>
          <cell r="U117">
            <v>0</v>
          </cell>
          <cell r="V117">
            <v>0</v>
          </cell>
          <cell r="W117">
            <v>0</v>
          </cell>
          <cell r="X117">
            <v>0</v>
          </cell>
          <cell r="Y117" t="str">
            <v>BS_10.1291</v>
          </cell>
          <cell r="Z117" t="str">
            <v>Đang đề nghị phê duyệt</v>
          </cell>
        </row>
        <row r="118">
          <cell r="B118" t="str">
            <v>Đã có trong dự thảo TT về DMKT</v>
          </cell>
          <cell r="C118">
            <v>0</v>
          </cell>
          <cell r="D118" t="str">
            <v>10. NGOẠI KHOA</v>
          </cell>
          <cell r="E118" t="str">
            <v>BS_10.1291</v>
          </cell>
          <cell r="F118" t="str">
            <v>Chiếu tia Plasma lạnh điều trị vết thương hoặc vết mổ</v>
          </cell>
          <cell r="G118" t="str">
            <v>Chiếu tia Plasma lạnh điều trị vết thương hoặc vết mổ [chiều dài trên 30 cm]</v>
          </cell>
          <cell r="H118" t="str">
            <v>Chiếu tia Plasma lạnh điều trị vết thương hoặc vết mổ chiều dài trên 30 cm</v>
          </cell>
          <cell r="I118">
            <v>0</v>
          </cell>
          <cell r="J118">
            <v>0</v>
          </cell>
          <cell r="K118">
            <v>1909</v>
          </cell>
          <cell r="L118" t="str">
            <v>Chiếu tia Plasma lạnh điều trị vết thương hoặc vết mổ chiều dài trên 30 cm</v>
          </cell>
          <cell r="M118">
            <v>410300</v>
          </cell>
          <cell r="N118">
            <v>19700</v>
          </cell>
          <cell r="O118">
            <v>17737</v>
          </cell>
          <cell r="P118">
            <v>430000</v>
          </cell>
          <cell r="Q118">
            <v>23058.100000000002</v>
          </cell>
          <cell r="R118">
            <v>433358.1</v>
          </cell>
          <cell r="S118">
            <v>433300</v>
          </cell>
          <cell r="T118">
            <v>0</v>
          </cell>
          <cell r="U118">
            <v>0</v>
          </cell>
          <cell r="V118">
            <v>0</v>
          </cell>
          <cell r="W118">
            <v>0</v>
          </cell>
          <cell r="X118">
            <v>0</v>
          </cell>
          <cell r="Y118" t="str">
            <v>BS_10.1291</v>
          </cell>
          <cell r="Z118" t="str">
            <v>Đang đề nghị phê duyệt</v>
          </cell>
        </row>
        <row r="119">
          <cell r="B119" t="str">
            <v>Đã có trong dự thảo TT về DMKT</v>
          </cell>
          <cell r="C119">
            <v>0</v>
          </cell>
          <cell r="D119" t="str">
            <v>13. PHỤ SẢN</v>
          </cell>
          <cell r="E119" t="str">
            <v>BS_13.248</v>
          </cell>
          <cell r="F119" t="str">
            <v>Cấy - tháo thuốc tránh thai</v>
          </cell>
          <cell r="G119" t="str">
            <v>Cấy - tháo thuốc tránh thai</v>
          </cell>
          <cell r="H119" t="str">
            <v>Cấy - tháo thuốc tránh thai</v>
          </cell>
          <cell r="I119">
            <v>0</v>
          </cell>
          <cell r="J119">
            <v>0</v>
          </cell>
          <cell r="K119">
            <v>1924</v>
          </cell>
          <cell r="L119" t="str">
            <v>Cấy - tháo thuốc tránh thai</v>
          </cell>
          <cell r="M119">
            <v>150000</v>
          </cell>
          <cell r="N119">
            <v>78000</v>
          </cell>
          <cell r="O119">
            <v>78000</v>
          </cell>
          <cell r="P119">
            <v>228000</v>
          </cell>
          <cell r="Q119">
            <v>101400</v>
          </cell>
          <cell r="R119">
            <v>251400</v>
          </cell>
          <cell r="S119">
            <v>251400</v>
          </cell>
          <cell r="T119">
            <v>0</v>
          </cell>
          <cell r="U119">
            <v>0</v>
          </cell>
          <cell r="V119">
            <v>0</v>
          </cell>
          <cell r="W119">
            <v>0</v>
          </cell>
          <cell r="X119">
            <v>0</v>
          </cell>
          <cell r="Y119" t="str">
            <v>BS_13.248</v>
          </cell>
          <cell r="Z119" t="str">
            <v>Đang đề nghị phê duyệt</v>
          </cell>
        </row>
      </sheetData>
      <sheetData sheetId="1"/>
      <sheetData sheetId="2"/>
      <sheetData sheetId="3"/>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F9133"/>
  <sheetViews>
    <sheetView topLeftCell="A28" workbookViewId="0">
      <selection activeCell="E15" sqref="E15"/>
    </sheetView>
  </sheetViews>
  <sheetFormatPr defaultColWidth="7.875" defaultRowHeight="15.75" x14ac:dyDescent="0.25"/>
  <cols>
    <col min="1" max="1" width="7.25" style="83" customWidth="1"/>
    <col min="2" max="2" width="17.875" style="84" customWidth="1"/>
    <col min="3" max="3" width="31.125" style="85" customWidth="1"/>
    <col min="4" max="4" width="11.75" style="86" customWidth="1"/>
    <col min="5" max="5" width="21.5" style="85" customWidth="1"/>
    <col min="6" max="6" width="26.625" style="85" customWidth="1"/>
  </cols>
  <sheetData>
    <row r="1" spans="1:6" s="66" customFormat="1" ht="85.5" x14ac:dyDescent="0.2">
      <c r="A1" s="63" t="s">
        <v>0</v>
      </c>
      <c r="B1" s="64" t="s">
        <v>7864</v>
      </c>
      <c r="C1" s="64" t="s">
        <v>7865</v>
      </c>
      <c r="D1" s="64" t="s">
        <v>7866</v>
      </c>
      <c r="E1" s="64" t="s">
        <v>7866</v>
      </c>
      <c r="F1" s="65" t="s">
        <v>7859</v>
      </c>
    </row>
    <row r="2" spans="1:6" s="70" customFormat="1" x14ac:dyDescent="0.25">
      <c r="A2" s="67">
        <v>1</v>
      </c>
      <c r="B2" s="68">
        <v>2</v>
      </c>
      <c r="C2" s="68">
        <v>3</v>
      </c>
      <c r="D2" s="68">
        <v>6</v>
      </c>
      <c r="E2" s="68">
        <v>4</v>
      </c>
      <c r="F2" s="69">
        <v>5</v>
      </c>
    </row>
    <row r="3" spans="1:6" x14ac:dyDescent="0.25">
      <c r="A3" s="71">
        <v>10</v>
      </c>
      <c r="B3" s="72" t="s">
        <v>7867</v>
      </c>
      <c r="C3" s="73" t="s">
        <v>7868</v>
      </c>
      <c r="D3" s="74">
        <v>120000</v>
      </c>
      <c r="E3" s="73" t="s">
        <v>7869</v>
      </c>
      <c r="F3" s="73" t="s">
        <v>7870</v>
      </c>
    </row>
    <row r="4" spans="1:6" x14ac:dyDescent="0.25">
      <c r="A4" s="75">
        <v>11</v>
      </c>
      <c r="B4" s="76" t="s">
        <v>7871</v>
      </c>
      <c r="C4" s="77" t="s">
        <v>498</v>
      </c>
      <c r="D4" s="78">
        <v>120000</v>
      </c>
      <c r="E4" s="77" t="s">
        <v>7869</v>
      </c>
      <c r="F4" s="77" t="s">
        <v>7870</v>
      </c>
    </row>
    <row r="5" spans="1:6" x14ac:dyDescent="0.25">
      <c r="A5" s="75">
        <v>12</v>
      </c>
      <c r="B5" s="76" t="s">
        <v>543</v>
      </c>
      <c r="C5" s="77" t="s">
        <v>545</v>
      </c>
      <c r="D5" s="78">
        <v>120000</v>
      </c>
      <c r="E5" s="77" t="s">
        <v>7869</v>
      </c>
      <c r="F5" s="77" t="s">
        <v>7870</v>
      </c>
    </row>
    <row r="6" spans="1:6" x14ac:dyDescent="0.25">
      <c r="A6" s="75">
        <v>13</v>
      </c>
      <c r="B6" s="76" t="s">
        <v>472</v>
      </c>
      <c r="C6" s="77" t="s">
        <v>474</v>
      </c>
      <c r="D6" s="78">
        <v>120000</v>
      </c>
      <c r="E6" s="77" t="s">
        <v>7869</v>
      </c>
      <c r="F6" s="77" t="s">
        <v>7870</v>
      </c>
    </row>
    <row r="7" spans="1:6" x14ac:dyDescent="0.25">
      <c r="A7" s="75">
        <v>14</v>
      </c>
      <c r="B7" s="76" t="s">
        <v>477</v>
      </c>
      <c r="C7" s="77" t="s">
        <v>479</v>
      </c>
      <c r="D7" s="78">
        <v>120000</v>
      </c>
      <c r="E7" s="77" t="s">
        <v>7869</v>
      </c>
      <c r="F7" s="77" t="s">
        <v>7870</v>
      </c>
    </row>
    <row r="8" spans="1:6" x14ac:dyDescent="0.25">
      <c r="A8" s="75">
        <v>15</v>
      </c>
      <c r="B8" s="76" t="s">
        <v>483</v>
      </c>
      <c r="C8" s="77" t="s">
        <v>485</v>
      </c>
      <c r="D8" s="78">
        <v>120000</v>
      </c>
      <c r="E8" s="77" t="s">
        <v>7869</v>
      </c>
      <c r="F8" s="77" t="s">
        <v>7870</v>
      </c>
    </row>
    <row r="9" spans="1:6" x14ac:dyDescent="0.25">
      <c r="A9" s="75">
        <v>16</v>
      </c>
      <c r="B9" s="76" t="s">
        <v>489</v>
      </c>
      <c r="C9" s="77" t="s">
        <v>491</v>
      </c>
      <c r="D9" s="78">
        <v>120000</v>
      </c>
      <c r="E9" s="77" t="s">
        <v>7869</v>
      </c>
      <c r="F9" s="77" t="s">
        <v>7870</v>
      </c>
    </row>
    <row r="10" spans="1:6" x14ac:dyDescent="0.25">
      <c r="A10" s="75">
        <v>17</v>
      </c>
      <c r="B10" s="76" t="s">
        <v>514</v>
      </c>
      <c r="C10" s="77" t="s">
        <v>516</v>
      </c>
      <c r="D10" s="78">
        <v>120000</v>
      </c>
      <c r="E10" s="77" t="s">
        <v>7869</v>
      </c>
      <c r="F10" s="77" t="s">
        <v>7870</v>
      </c>
    </row>
    <row r="11" spans="1:6" x14ac:dyDescent="0.25">
      <c r="A11" s="75">
        <v>18</v>
      </c>
      <c r="B11" s="76" t="s">
        <v>502</v>
      </c>
      <c r="C11" s="77" t="s">
        <v>504</v>
      </c>
      <c r="D11" s="78">
        <v>120000</v>
      </c>
      <c r="E11" s="77" t="s">
        <v>7869</v>
      </c>
      <c r="F11" s="77" t="s">
        <v>7870</v>
      </c>
    </row>
    <row r="12" spans="1:6" x14ac:dyDescent="0.25">
      <c r="A12" s="75">
        <v>19</v>
      </c>
      <c r="B12" s="76" t="s">
        <v>500</v>
      </c>
      <c r="C12" s="77" t="s">
        <v>498</v>
      </c>
      <c r="D12" s="78">
        <v>120000</v>
      </c>
      <c r="E12" s="77" t="s">
        <v>7869</v>
      </c>
      <c r="F12" s="77" t="s">
        <v>7870</v>
      </c>
    </row>
    <row r="13" spans="1:6" ht="45" x14ac:dyDescent="0.25">
      <c r="A13" s="75">
        <v>20</v>
      </c>
      <c r="B13" s="76" t="s">
        <v>531</v>
      </c>
      <c r="C13" s="77" t="s">
        <v>7872</v>
      </c>
      <c r="D13" s="78">
        <v>120000</v>
      </c>
      <c r="E13" s="77" t="s">
        <v>7869</v>
      </c>
      <c r="F13" s="77" t="s">
        <v>7870</v>
      </c>
    </row>
    <row r="14" spans="1:6" x14ac:dyDescent="0.25">
      <c r="A14" s="75">
        <v>21</v>
      </c>
      <c r="B14" s="76" t="s">
        <v>465</v>
      </c>
      <c r="C14" s="77" t="s">
        <v>469</v>
      </c>
      <c r="D14" s="78">
        <v>120000</v>
      </c>
      <c r="E14" s="77" t="s">
        <v>7869</v>
      </c>
      <c r="F14" s="77" t="s">
        <v>7870</v>
      </c>
    </row>
    <row r="15" spans="1:6" ht="30" x14ac:dyDescent="0.25">
      <c r="A15" s="75">
        <v>22</v>
      </c>
      <c r="B15" s="76" t="s">
        <v>505</v>
      </c>
      <c r="C15" s="77" t="s">
        <v>7873</v>
      </c>
      <c r="D15" s="78">
        <v>120000</v>
      </c>
      <c r="E15" s="77" t="s">
        <v>7869</v>
      </c>
      <c r="F15" s="77" t="s">
        <v>7870</v>
      </c>
    </row>
    <row r="16" spans="1:6" ht="30" x14ac:dyDescent="0.25">
      <c r="A16" s="75">
        <v>23</v>
      </c>
      <c r="B16" s="76" t="s">
        <v>486</v>
      </c>
      <c r="C16" s="77" t="s">
        <v>7874</v>
      </c>
      <c r="D16" s="78">
        <v>120000</v>
      </c>
      <c r="E16" s="77" t="s">
        <v>7869</v>
      </c>
      <c r="F16" s="77" t="s">
        <v>7870</v>
      </c>
    </row>
    <row r="17" spans="1:6" x14ac:dyDescent="0.25">
      <c r="A17" s="75">
        <v>24</v>
      </c>
      <c r="B17" s="76" t="s">
        <v>540</v>
      </c>
      <c r="C17" s="77" t="s">
        <v>542</v>
      </c>
      <c r="D17" s="78">
        <v>120000</v>
      </c>
      <c r="E17" s="77" t="s">
        <v>7869</v>
      </c>
      <c r="F17" s="77" t="s">
        <v>7870</v>
      </c>
    </row>
    <row r="18" spans="1:6" ht="30" x14ac:dyDescent="0.25">
      <c r="A18" s="75">
        <v>25</v>
      </c>
      <c r="B18" s="76" t="s">
        <v>508</v>
      </c>
      <c r="C18" s="77" t="s">
        <v>7875</v>
      </c>
      <c r="D18" s="78">
        <v>120000</v>
      </c>
      <c r="E18" s="77" t="s">
        <v>7869</v>
      </c>
      <c r="F18" s="77" t="s">
        <v>7870</v>
      </c>
    </row>
    <row r="19" spans="1:6" x14ac:dyDescent="0.25">
      <c r="A19" s="75">
        <v>26</v>
      </c>
      <c r="B19" s="76" t="s">
        <v>519</v>
      </c>
      <c r="C19" s="77" t="s">
        <v>521</v>
      </c>
      <c r="D19" s="78">
        <v>120000</v>
      </c>
      <c r="E19" s="77" t="s">
        <v>7869</v>
      </c>
      <c r="F19" s="77" t="s">
        <v>7870</v>
      </c>
    </row>
    <row r="20" spans="1:6" ht="30" x14ac:dyDescent="0.25">
      <c r="A20" s="75">
        <v>27</v>
      </c>
      <c r="B20" s="76" t="s">
        <v>537</v>
      </c>
      <c r="C20" s="77" t="s">
        <v>7876</v>
      </c>
      <c r="D20" s="78">
        <v>120000</v>
      </c>
      <c r="E20" s="77" t="s">
        <v>7869</v>
      </c>
      <c r="F20" s="77" t="s">
        <v>7870</v>
      </c>
    </row>
    <row r="21" spans="1:6" x14ac:dyDescent="0.25">
      <c r="A21" s="75">
        <v>28</v>
      </c>
      <c r="B21" s="76" t="s">
        <v>525</v>
      </c>
      <c r="C21" s="77" t="s">
        <v>527</v>
      </c>
      <c r="D21" s="78">
        <v>120000</v>
      </c>
      <c r="E21" s="77" t="s">
        <v>7869</v>
      </c>
      <c r="F21" s="77" t="s">
        <v>7870</v>
      </c>
    </row>
    <row r="22" spans="1:6" x14ac:dyDescent="0.25">
      <c r="A22" s="75">
        <v>29</v>
      </c>
      <c r="B22" s="76" t="s">
        <v>528</v>
      </c>
      <c r="C22" s="77" t="s">
        <v>530</v>
      </c>
      <c r="D22" s="78">
        <v>120000</v>
      </c>
      <c r="E22" s="77" t="s">
        <v>7869</v>
      </c>
      <c r="F22" s="77" t="s">
        <v>7870</v>
      </c>
    </row>
    <row r="23" spans="1:6" x14ac:dyDescent="0.25">
      <c r="A23" s="75">
        <v>30</v>
      </c>
      <c r="B23" s="76" t="s">
        <v>522</v>
      </c>
      <c r="C23" s="77" t="s">
        <v>524</v>
      </c>
      <c r="D23" s="78">
        <v>120000</v>
      </c>
      <c r="E23" s="77" t="s">
        <v>7869</v>
      </c>
      <c r="F23" s="77" t="s">
        <v>7870</v>
      </c>
    </row>
    <row r="24" spans="1:6" ht="30" x14ac:dyDescent="0.25">
      <c r="A24" s="75">
        <v>31</v>
      </c>
      <c r="B24" s="76" t="s">
        <v>492</v>
      </c>
      <c r="C24" s="77" t="s">
        <v>7877</v>
      </c>
      <c r="D24" s="78">
        <v>120000</v>
      </c>
      <c r="E24" s="77" t="s">
        <v>7869</v>
      </c>
      <c r="F24" s="77" t="s">
        <v>7870</v>
      </c>
    </row>
    <row r="25" spans="1:6" ht="30" x14ac:dyDescent="0.25">
      <c r="A25" s="75">
        <v>32</v>
      </c>
      <c r="B25" s="76" t="s">
        <v>511</v>
      </c>
      <c r="C25" s="77" t="s">
        <v>7878</v>
      </c>
      <c r="D25" s="78">
        <v>120000</v>
      </c>
      <c r="E25" s="77" t="s">
        <v>7869</v>
      </c>
      <c r="F25" s="77" t="s">
        <v>7870</v>
      </c>
    </row>
    <row r="26" spans="1:6" x14ac:dyDescent="0.25">
      <c r="A26" s="75">
        <v>33</v>
      </c>
      <c r="B26" s="76" t="s">
        <v>546</v>
      </c>
      <c r="C26" s="77" t="s">
        <v>548</v>
      </c>
      <c r="D26" s="78">
        <v>120000</v>
      </c>
      <c r="E26" s="77" t="s">
        <v>7869</v>
      </c>
      <c r="F26" s="77" t="s">
        <v>7870</v>
      </c>
    </row>
    <row r="27" spans="1:6" x14ac:dyDescent="0.25">
      <c r="A27" s="75">
        <v>34</v>
      </c>
      <c r="B27" s="76" t="s">
        <v>534</v>
      </c>
      <c r="C27" s="77" t="s">
        <v>536</v>
      </c>
      <c r="D27" s="78">
        <v>120000</v>
      </c>
      <c r="E27" s="77" t="s">
        <v>7869</v>
      </c>
      <c r="F27" s="77" t="s">
        <v>7870</v>
      </c>
    </row>
    <row r="28" spans="1:6" x14ac:dyDescent="0.25">
      <c r="A28" s="75">
        <v>35</v>
      </c>
      <c r="B28" s="76" t="s">
        <v>480</v>
      </c>
      <c r="C28" s="77" t="s">
        <v>482</v>
      </c>
      <c r="D28" s="78">
        <v>120000</v>
      </c>
      <c r="E28" s="77" t="s">
        <v>7869</v>
      </c>
      <c r="F28" s="77" t="s">
        <v>7870</v>
      </c>
    </row>
    <row r="29" spans="1:6" x14ac:dyDescent="0.25">
      <c r="A29" s="75">
        <v>36</v>
      </c>
      <c r="B29" s="76" t="s">
        <v>517</v>
      </c>
      <c r="C29" s="77" t="s">
        <v>518</v>
      </c>
      <c r="D29" s="78">
        <v>120000</v>
      </c>
      <c r="E29" s="77" t="s">
        <v>7869</v>
      </c>
      <c r="F29" s="77" t="s">
        <v>7870</v>
      </c>
    </row>
    <row r="30" spans="1:6" x14ac:dyDescent="0.25">
      <c r="A30" s="75">
        <v>37</v>
      </c>
      <c r="B30" s="76" t="s">
        <v>7879</v>
      </c>
      <c r="C30" s="77" t="s">
        <v>7880</v>
      </c>
      <c r="D30" s="78">
        <v>150000</v>
      </c>
      <c r="E30" s="77" t="s">
        <v>7881</v>
      </c>
      <c r="F30" s="77" t="s">
        <v>7870</v>
      </c>
    </row>
    <row r="31" spans="1:6" x14ac:dyDescent="0.25">
      <c r="A31" s="75">
        <v>38</v>
      </c>
      <c r="B31" s="76" t="s">
        <v>7882</v>
      </c>
      <c r="C31" s="77" t="s">
        <v>7883</v>
      </c>
      <c r="D31" s="78">
        <v>287000</v>
      </c>
      <c r="E31" s="77" t="s">
        <v>7884</v>
      </c>
      <c r="F31" s="77" t="s">
        <v>7870</v>
      </c>
    </row>
    <row r="32" spans="1:6" x14ac:dyDescent="0.25">
      <c r="A32" s="75">
        <v>39</v>
      </c>
      <c r="B32" s="76" t="s">
        <v>555</v>
      </c>
      <c r="C32" s="77" t="s">
        <v>557</v>
      </c>
      <c r="D32" s="78">
        <v>287000</v>
      </c>
      <c r="E32" s="77" t="s">
        <v>7884</v>
      </c>
      <c r="F32" s="77" t="s">
        <v>7870</v>
      </c>
    </row>
    <row r="33" spans="1:6" ht="30" x14ac:dyDescent="0.25">
      <c r="A33" s="75">
        <v>40</v>
      </c>
      <c r="B33" s="76" t="s">
        <v>558</v>
      </c>
      <c r="C33" s="77" t="s">
        <v>7885</v>
      </c>
      <c r="D33" s="78">
        <v>287000</v>
      </c>
      <c r="E33" s="77" t="s">
        <v>7884</v>
      </c>
      <c r="F33" s="77" t="s">
        <v>7870</v>
      </c>
    </row>
    <row r="34" spans="1:6" x14ac:dyDescent="0.25">
      <c r="A34" s="75">
        <v>41</v>
      </c>
      <c r="B34" s="76" t="s">
        <v>550</v>
      </c>
      <c r="C34" s="77" t="s">
        <v>553</v>
      </c>
      <c r="D34" s="78">
        <v>287000</v>
      </c>
      <c r="E34" s="77" t="s">
        <v>7884</v>
      </c>
      <c r="F34" s="77" t="s">
        <v>7870</v>
      </c>
    </row>
    <row r="35" spans="1:6" x14ac:dyDescent="0.25">
      <c r="A35" s="75">
        <v>42</v>
      </c>
      <c r="B35" s="76" t="s">
        <v>7886</v>
      </c>
      <c r="C35" s="77" t="s">
        <v>7887</v>
      </c>
      <c r="D35" s="78">
        <v>380000</v>
      </c>
      <c r="E35" s="77" t="s">
        <v>7888</v>
      </c>
      <c r="F35" s="77" t="s">
        <v>7870</v>
      </c>
    </row>
    <row r="36" spans="1:6" ht="30" x14ac:dyDescent="0.25">
      <c r="A36" s="75">
        <v>43</v>
      </c>
      <c r="B36" s="76" t="s">
        <v>7889</v>
      </c>
      <c r="C36" s="77" t="s">
        <v>7890</v>
      </c>
      <c r="D36" s="78">
        <v>380000</v>
      </c>
      <c r="E36" s="77" t="s">
        <v>7888</v>
      </c>
      <c r="F36" s="77" t="s">
        <v>7870</v>
      </c>
    </row>
    <row r="37" spans="1:6" x14ac:dyDescent="0.25">
      <c r="A37" s="75">
        <v>44</v>
      </c>
      <c r="B37" s="76" t="s">
        <v>7891</v>
      </c>
      <c r="C37" s="77" t="s">
        <v>7892</v>
      </c>
      <c r="D37" s="78">
        <v>380000</v>
      </c>
      <c r="E37" s="77" t="s">
        <v>7888</v>
      </c>
      <c r="F37" s="77" t="s">
        <v>7870</v>
      </c>
    </row>
    <row r="38" spans="1:6" ht="30" x14ac:dyDescent="0.25">
      <c r="A38" s="75">
        <v>45</v>
      </c>
      <c r="B38" s="76" t="s">
        <v>7893</v>
      </c>
      <c r="C38" s="77" t="s">
        <v>7894</v>
      </c>
      <c r="D38" s="78">
        <v>380000</v>
      </c>
      <c r="E38" s="77" t="s">
        <v>7888</v>
      </c>
      <c r="F38" s="77" t="s">
        <v>7870</v>
      </c>
    </row>
    <row r="39" spans="1:6" x14ac:dyDescent="0.25">
      <c r="A39" s="75">
        <v>46</v>
      </c>
      <c r="B39" s="76" t="s">
        <v>7895</v>
      </c>
      <c r="C39" s="77" t="s">
        <v>7896</v>
      </c>
      <c r="D39" s="78">
        <v>380000</v>
      </c>
      <c r="E39" s="77" t="s">
        <v>7888</v>
      </c>
      <c r="F39" s="77" t="s">
        <v>7870</v>
      </c>
    </row>
    <row r="40" spans="1:6" x14ac:dyDescent="0.25">
      <c r="A40" s="75">
        <v>47</v>
      </c>
      <c r="B40" s="76" t="s">
        <v>7897</v>
      </c>
      <c r="C40" s="77" t="s">
        <v>7898</v>
      </c>
      <c r="D40" s="78">
        <v>380000</v>
      </c>
      <c r="E40" s="77" t="s">
        <v>7888</v>
      </c>
      <c r="F40" s="77" t="s">
        <v>7870</v>
      </c>
    </row>
    <row r="41" spans="1:6" x14ac:dyDescent="0.25">
      <c r="A41" s="75">
        <v>48</v>
      </c>
      <c r="B41" s="76" t="s">
        <v>7899</v>
      </c>
      <c r="C41" s="77" t="s">
        <v>7887</v>
      </c>
      <c r="D41" s="78">
        <v>380000</v>
      </c>
      <c r="E41" s="77" t="s">
        <v>7888</v>
      </c>
      <c r="F41" s="77" t="s">
        <v>7870</v>
      </c>
    </row>
    <row r="42" spans="1:6" x14ac:dyDescent="0.25">
      <c r="A42" s="75">
        <v>49</v>
      </c>
      <c r="B42" s="76" t="s">
        <v>7900</v>
      </c>
      <c r="C42" s="77" t="s">
        <v>7892</v>
      </c>
      <c r="D42" s="78">
        <v>380000</v>
      </c>
      <c r="E42" s="77" t="s">
        <v>7888</v>
      </c>
      <c r="F42" s="77" t="s">
        <v>7870</v>
      </c>
    </row>
    <row r="43" spans="1:6" ht="30" x14ac:dyDescent="0.25">
      <c r="A43" s="75">
        <v>50</v>
      </c>
      <c r="B43" s="76" t="s">
        <v>7901</v>
      </c>
      <c r="C43" s="77" t="s">
        <v>7902</v>
      </c>
      <c r="D43" s="78">
        <v>380000</v>
      </c>
      <c r="E43" s="77" t="s">
        <v>7888</v>
      </c>
      <c r="F43" s="77" t="s">
        <v>7870</v>
      </c>
    </row>
    <row r="44" spans="1:6" x14ac:dyDescent="0.25">
      <c r="A44" s="75">
        <v>51</v>
      </c>
      <c r="B44" s="76" t="s">
        <v>7903</v>
      </c>
      <c r="C44" s="77" t="s">
        <v>7904</v>
      </c>
      <c r="D44" s="78">
        <v>380000</v>
      </c>
      <c r="E44" s="77" t="s">
        <v>7888</v>
      </c>
      <c r="F44" s="77" t="s">
        <v>7870</v>
      </c>
    </row>
    <row r="45" spans="1:6" ht="45" x14ac:dyDescent="0.25">
      <c r="A45" s="75">
        <v>52</v>
      </c>
      <c r="B45" s="76" t="s">
        <v>7905</v>
      </c>
      <c r="C45" s="77" t="s">
        <v>7906</v>
      </c>
      <c r="D45" s="78">
        <v>380000</v>
      </c>
      <c r="E45" s="77" t="s">
        <v>7888</v>
      </c>
      <c r="F45" s="77" t="s">
        <v>7870</v>
      </c>
    </row>
    <row r="46" spans="1:6" ht="30" x14ac:dyDescent="0.25">
      <c r="A46" s="75">
        <v>53</v>
      </c>
      <c r="B46" s="76" t="s">
        <v>7907</v>
      </c>
      <c r="C46" s="77" t="s">
        <v>7908</v>
      </c>
      <c r="D46" s="78">
        <v>380000</v>
      </c>
      <c r="E46" s="77" t="s">
        <v>7888</v>
      </c>
      <c r="F46" s="77" t="s">
        <v>7870</v>
      </c>
    </row>
    <row r="47" spans="1:6" ht="30" x14ac:dyDescent="0.25">
      <c r="A47" s="75">
        <v>54</v>
      </c>
      <c r="B47" s="76" t="s">
        <v>7909</v>
      </c>
      <c r="C47" s="77" t="s">
        <v>7910</v>
      </c>
      <c r="D47" s="78">
        <v>380000</v>
      </c>
      <c r="E47" s="77" t="s">
        <v>7888</v>
      </c>
      <c r="F47" s="77" t="s">
        <v>7870</v>
      </c>
    </row>
    <row r="48" spans="1:6" x14ac:dyDescent="0.25">
      <c r="A48" s="75">
        <v>55</v>
      </c>
      <c r="B48" s="76" t="s">
        <v>7911</v>
      </c>
      <c r="C48" s="77" t="s">
        <v>7887</v>
      </c>
      <c r="D48" s="78">
        <v>380000</v>
      </c>
      <c r="E48" s="77" t="s">
        <v>7888</v>
      </c>
      <c r="F48" s="77" t="s">
        <v>7870</v>
      </c>
    </row>
    <row r="49" spans="1:6" x14ac:dyDescent="0.25">
      <c r="A49" s="75">
        <v>56</v>
      </c>
      <c r="B49" s="76" t="s">
        <v>7912</v>
      </c>
      <c r="C49" s="77" t="s">
        <v>7913</v>
      </c>
      <c r="D49" s="78">
        <v>380000</v>
      </c>
      <c r="E49" s="77" t="s">
        <v>7888</v>
      </c>
      <c r="F49" s="77" t="s">
        <v>7870</v>
      </c>
    </row>
    <row r="50" spans="1:6" x14ac:dyDescent="0.25">
      <c r="A50" s="75">
        <v>57</v>
      </c>
      <c r="B50" s="76" t="s">
        <v>7914</v>
      </c>
      <c r="C50" s="77" t="s">
        <v>7892</v>
      </c>
      <c r="D50" s="78">
        <v>380000</v>
      </c>
      <c r="E50" s="77" t="s">
        <v>7888</v>
      </c>
      <c r="F50" s="77" t="s">
        <v>7870</v>
      </c>
    </row>
    <row r="51" spans="1:6" x14ac:dyDescent="0.25">
      <c r="A51" s="75">
        <v>58</v>
      </c>
      <c r="B51" s="76" t="s">
        <v>7915</v>
      </c>
      <c r="C51" s="77" t="s">
        <v>7916</v>
      </c>
      <c r="D51" s="78">
        <v>380000</v>
      </c>
      <c r="E51" s="77" t="s">
        <v>7888</v>
      </c>
      <c r="F51" s="77" t="s">
        <v>7870</v>
      </c>
    </row>
    <row r="52" spans="1:6" x14ac:dyDescent="0.25">
      <c r="A52" s="75">
        <v>59</v>
      </c>
      <c r="B52" s="76" t="s">
        <v>7917</v>
      </c>
      <c r="C52" s="77" t="s">
        <v>7918</v>
      </c>
      <c r="D52" s="78">
        <v>380000</v>
      </c>
      <c r="E52" s="77" t="s">
        <v>7888</v>
      </c>
      <c r="F52" s="77" t="s">
        <v>7870</v>
      </c>
    </row>
    <row r="53" spans="1:6" x14ac:dyDescent="0.25">
      <c r="A53" s="75">
        <v>60</v>
      </c>
      <c r="B53" s="76" t="s">
        <v>7919</v>
      </c>
      <c r="C53" s="77" t="s">
        <v>7920</v>
      </c>
      <c r="D53" s="78">
        <v>380000</v>
      </c>
      <c r="E53" s="77" t="s">
        <v>7888</v>
      </c>
      <c r="F53" s="77" t="s">
        <v>7870</v>
      </c>
    </row>
    <row r="54" spans="1:6" x14ac:dyDescent="0.25">
      <c r="A54" s="75">
        <v>61</v>
      </c>
      <c r="B54" s="76" t="s">
        <v>7921</v>
      </c>
      <c r="C54" s="77" t="s">
        <v>7922</v>
      </c>
      <c r="D54" s="78">
        <v>380000</v>
      </c>
      <c r="E54" s="77" t="s">
        <v>7888</v>
      </c>
      <c r="F54" s="77" t="s">
        <v>7870</v>
      </c>
    </row>
    <row r="55" spans="1:6" x14ac:dyDescent="0.25">
      <c r="A55" s="75">
        <v>62</v>
      </c>
      <c r="B55" s="76" t="s">
        <v>7923</v>
      </c>
      <c r="C55" s="77" t="s">
        <v>7887</v>
      </c>
      <c r="D55" s="78">
        <v>380000</v>
      </c>
      <c r="E55" s="77" t="s">
        <v>7888</v>
      </c>
      <c r="F55" s="77" t="s">
        <v>7870</v>
      </c>
    </row>
    <row r="56" spans="1:6" x14ac:dyDescent="0.25">
      <c r="A56" s="75">
        <v>63</v>
      </c>
      <c r="B56" s="76" t="s">
        <v>7924</v>
      </c>
      <c r="C56" s="77" t="s">
        <v>7892</v>
      </c>
      <c r="D56" s="78">
        <v>380000</v>
      </c>
      <c r="E56" s="77" t="s">
        <v>7888</v>
      </c>
      <c r="F56" s="77" t="s">
        <v>7870</v>
      </c>
    </row>
    <row r="57" spans="1:6" ht="45" x14ac:dyDescent="0.25">
      <c r="A57" s="75">
        <v>64</v>
      </c>
      <c r="B57" s="76" t="s">
        <v>581</v>
      </c>
      <c r="C57" s="77" t="s">
        <v>7925</v>
      </c>
      <c r="D57" s="78">
        <v>380000</v>
      </c>
      <c r="E57" s="77" t="s">
        <v>7888</v>
      </c>
      <c r="F57" s="77" t="s">
        <v>7870</v>
      </c>
    </row>
    <row r="58" spans="1:6" x14ac:dyDescent="0.25">
      <c r="A58" s="75">
        <v>65</v>
      </c>
      <c r="B58" s="76" t="s">
        <v>569</v>
      </c>
      <c r="C58" s="77" t="s">
        <v>572</v>
      </c>
      <c r="D58" s="78">
        <v>380000</v>
      </c>
      <c r="E58" s="77" t="s">
        <v>7888</v>
      </c>
      <c r="F58" s="77" t="s">
        <v>7870</v>
      </c>
    </row>
    <row r="59" spans="1:6" ht="30" x14ac:dyDescent="0.25">
      <c r="A59" s="75">
        <v>66</v>
      </c>
      <c r="B59" s="76" t="s">
        <v>589</v>
      </c>
      <c r="C59" s="77" t="s">
        <v>7926</v>
      </c>
      <c r="D59" s="78">
        <v>380000</v>
      </c>
      <c r="E59" s="77" t="s">
        <v>7888</v>
      </c>
      <c r="F59" s="77" t="s">
        <v>7870</v>
      </c>
    </row>
    <row r="60" spans="1:6" ht="30" x14ac:dyDescent="0.25">
      <c r="A60" s="75">
        <v>67</v>
      </c>
      <c r="B60" s="76" t="s">
        <v>593</v>
      </c>
      <c r="C60" s="77" t="s">
        <v>7927</v>
      </c>
      <c r="D60" s="78">
        <v>380000</v>
      </c>
      <c r="E60" s="77" t="s">
        <v>7888</v>
      </c>
      <c r="F60" s="77" t="s">
        <v>7870</v>
      </c>
    </row>
    <row r="61" spans="1:6" x14ac:dyDescent="0.25">
      <c r="A61" s="75">
        <v>68</v>
      </c>
      <c r="B61" s="76" t="s">
        <v>573</v>
      </c>
      <c r="C61" s="77" t="s">
        <v>576</v>
      </c>
      <c r="D61" s="78">
        <v>380000</v>
      </c>
      <c r="E61" s="77" t="s">
        <v>7888</v>
      </c>
      <c r="F61" s="77" t="s">
        <v>7870</v>
      </c>
    </row>
    <row r="62" spans="1:6" ht="30" x14ac:dyDescent="0.25">
      <c r="A62" s="75">
        <v>69</v>
      </c>
      <c r="B62" s="76" t="s">
        <v>577</v>
      </c>
      <c r="C62" s="77" t="s">
        <v>7928</v>
      </c>
      <c r="D62" s="78">
        <v>380000</v>
      </c>
      <c r="E62" s="77" t="s">
        <v>7888</v>
      </c>
      <c r="F62" s="77" t="s">
        <v>7870</v>
      </c>
    </row>
    <row r="63" spans="1:6" x14ac:dyDescent="0.25">
      <c r="A63" s="75">
        <v>70</v>
      </c>
      <c r="B63" s="76" t="s">
        <v>566</v>
      </c>
      <c r="C63" s="77" t="s">
        <v>568</v>
      </c>
      <c r="D63" s="78">
        <v>380000</v>
      </c>
      <c r="E63" s="77" t="s">
        <v>7888</v>
      </c>
      <c r="F63" s="77" t="s">
        <v>7870</v>
      </c>
    </row>
    <row r="64" spans="1:6" ht="45" x14ac:dyDescent="0.25">
      <c r="A64" s="75">
        <v>71</v>
      </c>
      <c r="B64" s="76" t="s">
        <v>561</v>
      </c>
      <c r="C64" s="77" t="s">
        <v>7929</v>
      </c>
      <c r="D64" s="78">
        <v>380000</v>
      </c>
      <c r="E64" s="77" t="s">
        <v>7888</v>
      </c>
      <c r="F64" s="77" t="s">
        <v>7870</v>
      </c>
    </row>
    <row r="65" spans="1:6" x14ac:dyDescent="0.25">
      <c r="A65" s="75">
        <v>72</v>
      </c>
      <c r="B65" s="76" t="s">
        <v>601</v>
      </c>
      <c r="C65" s="77" t="s">
        <v>603</v>
      </c>
      <c r="D65" s="78">
        <v>380000</v>
      </c>
      <c r="E65" s="77" t="s">
        <v>7888</v>
      </c>
      <c r="F65" s="77" t="s">
        <v>7870</v>
      </c>
    </row>
    <row r="66" spans="1:6" x14ac:dyDescent="0.25">
      <c r="A66" s="75">
        <v>73</v>
      </c>
      <c r="B66" s="76" t="s">
        <v>585</v>
      </c>
      <c r="C66" s="77" t="s">
        <v>588</v>
      </c>
      <c r="D66" s="78">
        <v>380000</v>
      </c>
      <c r="E66" s="77" t="s">
        <v>7888</v>
      </c>
      <c r="F66" s="77" t="s">
        <v>7870</v>
      </c>
    </row>
    <row r="67" spans="1:6" x14ac:dyDescent="0.25">
      <c r="A67" s="75">
        <v>74</v>
      </c>
      <c r="B67" s="76" t="s">
        <v>7930</v>
      </c>
      <c r="C67" s="77" t="s">
        <v>7931</v>
      </c>
      <c r="D67" s="78">
        <v>534000</v>
      </c>
      <c r="E67" s="77" t="s">
        <v>7932</v>
      </c>
      <c r="F67" s="77" t="s">
        <v>7870</v>
      </c>
    </row>
    <row r="68" spans="1:6" x14ac:dyDescent="0.25">
      <c r="A68" s="75">
        <v>75</v>
      </c>
      <c r="B68" s="76" t="s">
        <v>7933</v>
      </c>
      <c r="C68" s="77" t="s">
        <v>7934</v>
      </c>
      <c r="D68" s="78">
        <v>534000</v>
      </c>
      <c r="E68" s="77" t="s">
        <v>7932</v>
      </c>
      <c r="F68" s="77" t="s">
        <v>7870</v>
      </c>
    </row>
    <row r="69" spans="1:6" x14ac:dyDescent="0.25">
      <c r="A69" s="75">
        <v>76</v>
      </c>
      <c r="B69" s="76" t="s">
        <v>606</v>
      </c>
      <c r="C69" s="77" t="s">
        <v>608</v>
      </c>
      <c r="D69" s="78">
        <v>534000</v>
      </c>
      <c r="E69" s="77" t="s">
        <v>7932</v>
      </c>
      <c r="F69" s="77" t="s">
        <v>7870</v>
      </c>
    </row>
    <row r="70" spans="1:6" ht="30" x14ac:dyDescent="0.25">
      <c r="A70" s="75">
        <v>77</v>
      </c>
      <c r="B70" s="76" t="s">
        <v>7935</v>
      </c>
      <c r="C70" s="77" t="s">
        <v>7936</v>
      </c>
      <c r="D70" s="78">
        <v>985000</v>
      </c>
      <c r="E70" s="77" t="s">
        <v>7937</v>
      </c>
      <c r="F70" s="77" t="s">
        <v>7870</v>
      </c>
    </row>
    <row r="71" spans="1:6" ht="30" x14ac:dyDescent="0.25">
      <c r="A71" s="75">
        <v>78</v>
      </c>
      <c r="B71" s="76" t="s">
        <v>7938</v>
      </c>
      <c r="C71" s="77" t="s">
        <v>7939</v>
      </c>
      <c r="D71" s="78">
        <v>985000</v>
      </c>
      <c r="E71" s="77" t="s">
        <v>7937</v>
      </c>
      <c r="F71" s="77" t="s">
        <v>7870</v>
      </c>
    </row>
    <row r="72" spans="1:6" ht="45" x14ac:dyDescent="0.25">
      <c r="A72" s="75">
        <v>79</v>
      </c>
      <c r="B72" s="76" t="s">
        <v>7940</v>
      </c>
      <c r="C72" s="77" t="s">
        <v>7941</v>
      </c>
      <c r="D72" s="78">
        <v>985000</v>
      </c>
      <c r="E72" s="77" t="s">
        <v>7937</v>
      </c>
      <c r="F72" s="77" t="s">
        <v>7870</v>
      </c>
    </row>
    <row r="73" spans="1:6" ht="60" x14ac:dyDescent="0.25">
      <c r="A73" s="75">
        <v>80</v>
      </c>
      <c r="B73" s="76" t="s">
        <v>7942</v>
      </c>
      <c r="C73" s="77" t="s">
        <v>7943</v>
      </c>
      <c r="D73" s="78">
        <v>826000</v>
      </c>
      <c r="E73" s="77" t="s">
        <v>7944</v>
      </c>
      <c r="F73" s="77" t="s">
        <v>7945</v>
      </c>
    </row>
    <row r="74" spans="1:6" ht="60" x14ac:dyDescent="0.25">
      <c r="A74" s="75">
        <v>81</v>
      </c>
      <c r="B74" s="76" t="s">
        <v>7946</v>
      </c>
      <c r="C74" s="77" t="s">
        <v>7947</v>
      </c>
      <c r="D74" s="78">
        <v>826000</v>
      </c>
      <c r="E74" s="77" t="s">
        <v>7944</v>
      </c>
      <c r="F74" s="77" t="s">
        <v>7945</v>
      </c>
    </row>
    <row r="75" spans="1:6" ht="60" x14ac:dyDescent="0.25">
      <c r="A75" s="75">
        <v>82</v>
      </c>
      <c r="B75" s="76" t="s">
        <v>609</v>
      </c>
      <c r="C75" s="77" t="s">
        <v>612</v>
      </c>
      <c r="D75" s="78">
        <v>826000</v>
      </c>
      <c r="E75" s="77" t="s">
        <v>7944</v>
      </c>
      <c r="F75" s="77" t="s">
        <v>7945</v>
      </c>
    </row>
    <row r="76" spans="1:6" x14ac:dyDescent="0.25">
      <c r="A76" s="75">
        <v>94</v>
      </c>
      <c r="B76" s="76" t="s">
        <v>7948</v>
      </c>
      <c r="C76" s="77" t="s">
        <v>7949</v>
      </c>
      <c r="D76" s="78">
        <v>99000</v>
      </c>
      <c r="E76" s="77" t="s">
        <v>7950</v>
      </c>
      <c r="F76" s="77" t="s">
        <v>627</v>
      </c>
    </row>
    <row r="77" spans="1:6" x14ac:dyDescent="0.25">
      <c r="A77" s="75">
        <v>95</v>
      </c>
      <c r="B77" s="76" t="s">
        <v>7951</v>
      </c>
      <c r="C77" s="77" t="s">
        <v>7952</v>
      </c>
      <c r="D77" s="78">
        <v>99000</v>
      </c>
      <c r="E77" s="77" t="s">
        <v>7950</v>
      </c>
      <c r="F77" s="77" t="s">
        <v>627</v>
      </c>
    </row>
    <row r="78" spans="1:6" x14ac:dyDescent="0.25">
      <c r="A78" s="75">
        <v>96</v>
      </c>
      <c r="B78" s="76" t="s">
        <v>7953</v>
      </c>
      <c r="C78" s="77" t="s">
        <v>7949</v>
      </c>
      <c r="D78" s="78">
        <v>76000</v>
      </c>
      <c r="E78" s="77" t="s">
        <v>7954</v>
      </c>
      <c r="F78" s="77" t="s">
        <v>627</v>
      </c>
    </row>
    <row r="79" spans="1:6" x14ac:dyDescent="0.25">
      <c r="A79" s="75">
        <v>97</v>
      </c>
      <c r="B79" s="76" t="s">
        <v>7955</v>
      </c>
      <c r="C79" s="77" t="s">
        <v>7952</v>
      </c>
      <c r="D79" s="78">
        <v>76000</v>
      </c>
      <c r="E79" s="77" t="s">
        <v>7954</v>
      </c>
      <c r="F79" s="77" t="s">
        <v>627</v>
      </c>
    </row>
    <row r="80" spans="1:6" x14ac:dyDescent="0.25">
      <c r="A80" s="75">
        <v>98</v>
      </c>
      <c r="B80" s="76" t="s">
        <v>7956</v>
      </c>
      <c r="C80" s="77" t="s">
        <v>7957</v>
      </c>
      <c r="D80" s="78">
        <v>298000</v>
      </c>
      <c r="E80" s="77" t="s">
        <v>7958</v>
      </c>
      <c r="F80" s="77"/>
    </row>
    <row r="81" spans="1:6" x14ac:dyDescent="0.25">
      <c r="A81" s="75">
        <v>99</v>
      </c>
      <c r="B81" s="76" t="s">
        <v>7959</v>
      </c>
      <c r="C81" s="77" t="s">
        <v>7960</v>
      </c>
      <c r="D81" s="78">
        <v>298000</v>
      </c>
      <c r="E81" s="77" t="s">
        <v>7958</v>
      </c>
      <c r="F81" s="77"/>
    </row>
    <row r="82" spans="1:6" x14ac:dyDescent="0.25">
      <c r="A82" s="75">
        <v>100</v>
      </c>
      <c r="B82" s="76" t="s">
        <v>7961</v>
      </c>
      <c r="C82" s="77" t="s">
        <v>7962</v>
      </c>
      <c r="D82" s="78">
        <v>298000</v>
      </c>
      <c r="E82" s="77" t="s">
        <v>7958</v>
      </c>
      <c r="F82" s="77"/>
    </row>
    <row r="83" spans="1:6" ht="30" x14ac:dyDescent="0.25">
      <c r="A83" s="75">
        <v>101</v>
      </c>
      <c r="B83" s="76" t="s">
        <v>888</v>
      </c>
      <c r="C83" s="77" t="s">
        <v>7963</v>
      </c>
      <c r="D83" s="78">
        <v>450000</v>
      </c>
      <c r="E83" s="77" t="s">
        <v>7964</v>
      </c>
      <c r="F83" s="77" t="s">
        <v>7965</v>
      </c>
    </row>
    <row r="84" spans="1:6" ht="30" x14ac:dyDescent="0.25">
      <c r="A84" s="75">
        <v>102</v>
      </c>
      <c r="B84" s="76" t="s">
        <v>881</v>
      </c>
      <c r="C84" s="77" t="s">
        <v>885</v>
      </c>
      <c r="D84" s="78">
        <v>421000</v>
      </c>
      <c r="E84" s="77" t="s">
        <v>7966</v>
      </c>
      <c r="F84" s="77" t="s">
        <v>7965</v>
      </c>
    </row>
    <row r="85" spans="1:6" ht="30" x14ac:dyDescent="0.25">
      <c r="A85" s="75">
        <v>103</v>
      </c>
      <c r="B85" s="76" t="s">
        <v>892</v>
      </c>
      <c r="C85" s="77" t="s">
        <v>7967</v>
      </c>
      <c r="D85" s="78">
        <v>761000</v>
      </c>
      <c r="E85" s="77" t="s">
        <v>7968</v>
      </c>
      <c r="F85" s="77"/>
    </row>
    <row r="86" spans="1:6" x14ac:dyDescent="0.25">
      <c r="A86" s="75">
        <v>104</v>
      </c>
      <c r="B86" s="76" t="s">
        <v>898</v>
      </c>
      <c r="C86" s="77" t="s">
        <v>901</v>
      </c>
      <c r="D86" s="78">
        <v>732000</v>
      </c>
      <c r="E86" s="77" t="s">
        <v>7969</v>
      </c>
      <c r="F86" s="77"/>
    </row>
    <row r="87" spans="1:6" ht="30" x14ac:dyDescent="0.25">
      <c r="A87" s="75">
        <v>105</v>
      </c>
      <c r="B87" s="76" t="s">
        <v>902</v>
      </c>
      <c r="C87" s="77" t="s">
        <v>7970</v>
      </c>
      <c r="D87" s="78">
        <v>751000</v>
      </c>
      <c r="E87" s="77" t="s">
        <v>7971</v>
      </c>
      <c r="F87" s="77"/>
    </row>
    <row r="88" spans="1:6" ht="30" x14ac:dyDescent="0.25">
      <c r="A88" s="75">
        <v>106</v>
      </c>
      <c r="B88" s="76" t="s">
        <v>910</v>
      </c>
      <c r="C88" s="77" t="s">
        <v>913</v>
      </c>
      <c r="D88" s="78">
        <v>399000</v>
      </c>
      <c r="E88" s="77" t="s">
        <v>7972</v>
      </c>
      <c r="F88" s="77"/>
    </row>
    <row r="89" spans="1:6" x14ac:dyDescent="0.25">
      <c r="A89" s="75">
        <v>107</v>
      </c>
      <c r="B89" s="76" t="s">
        <v>914</v>
      </c>
      <c r="C89" s="77" t="s">
        <v>918</v>
      </c>
      <c r="D89" s="78">
        <v>571000</v>
      </c>
      <c r="E89" s="77" t="s">
        <v>7973</v>
      </c>
      <c r="F89" s="77"/>
    </row>
    <row r="90" spans="1:6" x14ac:dyDescent="0.25">
      <c r="A90" s="75">
        <v>108</v>
      </c>
      <c r="B90" s="76" t="s">
        <v>920</v>
      </c>
      <c r="C90" s="77" t="s">
        <v>924</v>
      </c>
      <c r="D90" s="78">
        <v>607000</v>
      </c>
      <c r="E90" s="77" t="s">
        <v>7974</v>
      </c>
      <c r="F90" s="77"/>
    </row>
    <row r="91" spans="1:6" x14ac:dyDescent="0.25">
      <c r="A91" s="75">
        <v>109</v>
      </c>
      <c r="B91" s="76" t="s">
        <v>926</v>
      </c>
      <c r="C91" s="77" t="s">
        <v>930</v>
      </c>
      <c r="D91" s="78">
        <v>192000</v>
      </c>
      <c r="E91" s="77" t="s">
        <v>7975</v>
      </c>
      <c r="F91" s="77"/>
    </row>
    <row r="92" spans="1:6" x14ac:dyDescent="0.25">
      <c r="A92" s="75">
        <v>110</v>
      </c>
      <c r="B92" s="76" t="s">
        <v>932</v>
      </c>
      <c r="C92" s="77" t="s">
        <v>936</v>
      </c>
      <c r="D92" s="78">
        <v>595000</v>
      </c>
      <c r="E92" s="77" t="s">
        <v>7976</v>
      </c>
      <c r="F92" s="77" t="s">
        <v>7870</v>
      </c>
    </row>
    <row r="93" spans="1:6" x14ac:dyDescent="0.25">
      <c r="A93" s="75">
        <v>111</v>
      </c>
      <c r="B93" s="76" t="s">
        <v>7977</v>
      </c>
      <c r="C93" s="77" t="s">
        <v>7949</v>
      </c>
      <c r="D93" s="78">
        <v>146000</v>
      </c>
      <c r="E93" s="77" t="s">
        <v>7978</v>
      </c>
      <c r="F93" s="77" t="s">
        <v>627</v>
      </c>
    </row>
    <row r="94" spans="1:6" x14ac:dyDescent="0.25">
      <c r="A94" s="75">
        <v>112</v>
      </c>
      <c r="B94" s="76" t="s">
        <v>7979</v>
      </c>
      <c r="C94" s="77" t="s">
        <v>7952</v>
      </c>
      <c r="D94" s="78">
        <v>146000</v>
      </c>
      <c r="E94" s="77" t="s">
        <v>7978</v>
      </c>
      <c r="F94" s="77" t="s">
        <v>627</v>
      </c>
    </row>
    <row r="95" spans="1:6" x14ac:dyDescent="0.25">
      <c r="A95" s="75">
        <v>113</v>
      </c>
      <c r="B95" s="76" t="s">
        <v>1019</v>
      </c>
      <c r="C95" s="77" t="s">
        <v>688</v>
      </c>
      <c r="D95" s="78">
        <v>146000</v>
      </c>
      <c r="E95" s="77" t="s">
        <v>7978</v>
      </c>
      <c r="F95" s="77" t="s">
        <v>627</v>
      </c>
    </row>
    <row r="96" spans="1:6" x14ac:dyDescent="0.25">
      <c r="A96" s="75">
        <v>114</v>
      </c>
      <c r="B96" s="76" t="s">
        <v>997</v>
      </c>
      <c r="C96" s="77" t="s">
        <v>739</v>
      </c>
      <c r="D96" s="78">
        <v>146000</v>
      </c>
      <c r="E96" s="77" t="s">
        <v>7978</v>
      </c>
      <c r="F96" s="77" t="s">
        <v>627</v>
      </c>
    </row>
    <row r="97" spans="1:6" x14ac:dyDescent="0.25">
      <c r="A97" s="75">
        <v>115</v>
      </c>
      <c r="B97" s="76" t="s">
        <v>999</v>
      </c>
      <c r="C97" s="77" t="s">
        <v>671</v>
      </c>
      <c r="D97" s="78">
        <v>146000</v>
      </c>
      <c r="E97" s="77" t="s">
        <v>7978</v>
      </c>
      <c r="F97" s="77" t="s">
        <v>627</v>
      </c>
    </row>
    <row r="98" spans="1:6" x14ac:dyDescent="0.25">
      <c r="A98" s="75">
        <v>116</v>
      </c>
      <c r="B98" s="76" t="s">
        <v>1021</v>
      </c>
      <c r="C98" s="77" t="s">
        <v>691</v>
      </c>
      <c r="D98" s="78">
        <v>146000</v>
      </c>
      <c r="E98" s="77" t="s">
        <v>7978</v>
      </c>
      <c r="F98" s="77" t="s">
        <v>627</v>
      </c>
    </row>
    <row r="99" spans="1:6" x14ac:dyDescent="0.25">
      <c r="A99" s="75">
        <v>117</v>
      </c>
      <c r="B99" s="76" t="s">
        <v>975</v>
      </c>
      <c r="C99" s="77" t="s">
        <v>727</v>
      </c>
      <c r="D99" s="78">
        <v>146000</v>
      </c>
      <c r="E99" s="77" t="s">
        <v>7978</v>
      </c>
      <c r="F99" s="77" t="s">
        <v>627</v>
      </c>
    </row>
    <row r="100" spans="1:6" ht="30" x14ac:dyDescent="0.25">
      <c r="A100" s="75">
        <v>118</v>
      </c>
      <c r="B100" s="76" t="s">
        <v>941</v>
      </c>
      <c r="C100" s="77" t="s">
        <v>7980</v>
      </c>
      <c r="D100" s="78">
        <v>146000</v>
      </c>
      <c r="E100" s="77" t="s">
        <v>7978</v>
      </c>
      <c r="F100" s="77" t="s">
        <v>627</v>
      </c>
    </row>
    <row r="101" spans="1:6" x14ac:dyDescent="0.25">
      <c r="A101" s="75">
        <v>119</v>
      </c>
      <c r="B101" s="76" t="s">
        <v>971</v>
      </c>
      <c r="C101" s="77" t="s">
        <v>648</v>
      </c>
      <c r="D101" s="78">
        <v>146000</v>
      </c>
      <c r="E101" s="77" t="s">
        <v>7978</v>
      </c>
      <c r="F101" s="77" t="s">
        <v>627</v>
      </c>
    </row>
    <row r="102" spans="1:6" x14ac:dyDescent="0.25">
      <c r="A102" s="75">
        <v>120</v>
      </c>
      <c r="B102" s="76" t="s">
        <v>969</v>
      </c>
      <c r="C102" s="77" t="s">
        <v>645</v>
      </c>
      <c r="D102" s="78">
        <v>146000</v>
      </c>
      <c r="E102" s="77" t="s">
        <v>7978</v>
      </c>
      <c r="F102" s="77" t="s">
        <v>627</v>
      </c>
    </row>
    <row r="103" spans="1:6" ht="30" x14ac:dyDescent="0.25">
      <c r="A103" s="75">
        <v>121</v>
      </c>
      <c r="B103" s="76" t="s">
        <v>1047</v>
      </c>
      <c r="C103" s="77" t="s">
        <v>7981</v>
      </c>
      <c r="D103" s="78">
        <v>146000</v>
      </c>
      <c r="E103" s="77" t="s">
        <v>7978</v>
      </c>
      <c r="F103" s="77" t="s">
        <v>627</v>
      </c>
    </row>
    <row r="104" spans="1:6" ht="30" x14ac:dyDescent="0.25">
      <c r="A104" s="75">
        <v>122</v>
      </c>
      <c r="B104" s="76" t="s">
        <v>973</v>
      </c>
      <c r="C104" s="77" t="s">
        <v>650</v>
      </c>
      <c r="D104" s="78">
        <v>146000</v>
      </c>
      <c r="E104" s="77" t="s">
        <v>7978</v>
      </c>
      <c r="F104" s="77" t="s">
        <v>627</v>
      </c>
    </row>
    <row r="105" spans="1:6" x14ac:dyDescent="0.25">
      <c r="A105" s="75">
        <v>123</v>
      </c>
      <c r="B105" s="76" t="s">
        <v>945</v>
      </c>
      <c r="C105" s="77" t="s">
        <v>633</v>
      </c>
      <c r="D105" s="78">
        <v>146000</v>
      </c>
      <c r="E105" s="77" t="s">
        <v>7978</v>
      </c>
      <c r="F105" s="77" t="s">
        <v>627</v>
      </c>
    </row>
    <row r="106" spans="1:6" x14ac:dyDescent="0.25">
      <c r="A106" s="75">
        <v>124</v>
      </c>
      <c r="B106" s="76" t="s">
        <v>1017</v>
      </c>
      <c r="C106" s="77" t="s">
        <v>685</v>
      </c>
      <c r="D106" s="78">
        <v>146000</v>
      </c>
      <c r="E106" s="77" t="s">
        <v>7978</v>
      </c>
      <c r="F106" s="77" t="s">
        <v>627</v>
      </c>
    </row>
    <row r="107" spans="1:6" x14ac:dyDescent="0.25">
      <c r="A107" s="75">
        <v>125</v>
      </c>
      <c r="B107" s="76" t="s">
        <v>1023</v>
      </c>
      <c r="C107" s="77" t="s">
        <v>694</v>
      </c>
      <c r="D107" s="78">
        <v>146000</v>
      </c>
      <c r="E107" s="77" t="s">
        <v>7978</v>
      </c>
      <c r="F107" s="77" t="s">
        <v>627</v>
      </c>
    </row>
    <row r="108" spans="1:6" x14ac:dyDescent="0.25">
      <c r="A108" s="75">
        <v>126</v>
      </c>
      <c r="B108" s="76" t="s">
        <v>987</v>
      </c>
      <c r="C108" s="77" t="s">
        <v>659</v>
      </c>
      <c r="D108" s="78">
        <v>146000</v>
      </c>
      <c r="E108" s="77" t="s">
        <v>7978</v>
      </c>
      <c r="F108" s="77" t="s">
        <v>627</v>
      </c>
    </row>
    <row r="109" spans="1:6" ht="30" x14ac:dyDescent="0.25">
      <c r="A109" s="75">
        <v>127</v>
      </c>
      <c r="B109" s="76" t="s">
        <v>1013</v>
      </c>
      <c r="C109" s="77" t="s">
        <v>683</v>
      </c>
      <c r="D109" s="78">
        <v>146000</v>
      </c>
      <c r="E109" s="77" t="s">
        <v>7978</v>
      </c>
      <c r="F109" s="77" t="s">
        <v>627</v>
      </c>
    </row>
    <row r="110" spans="1:6" x14ac:dyDescent="0.25">
      <c r="A110" s="75">
        <v>128</v>
      </c>
      <c r="B110" s="76" t="s">
        <v>1015</v>
      </c>
      <c r="C110" s="77" t="s">
        <v>858</v>
      </c>
      <c r="D110" s="78">
        <v>146000</v>
      </c>
      <c r="E110" s="77" t="s">
        <v>7978</v>
      </c>
      <c r="F110" s="77" t="s">
        <v>627</v>
      </c>
    </row>
    <row r="111" spans="1:6" x14ac:dyDescent="0.25">
      <c r="A111" s="75">
        <v>129</v>
      </c>
      <c r="B111" s="76" t="s">
        <v>1007</v>
      </c>
      <c r="C111" s="77" t="s">
        <v>1010</v>
      </c>
      <c r="D111" s="78">
        <v>146000</v>
      </c>
      <c r="E111" s="77" t="s">
        <v>7978</v>
      </c>
      <c r="F111" s="77" t="s">
        <v>627</v>
      </c>
    </row>
    <row r="112" spans="1:6" x14ac:dyDescent="0.25">
      <c r="A112" s="75">
        <v>130</v>
      </c>
      <c r="B112" s="76" t="s">
        <v>1001</v>
      </c>
      <c r="C112" s="77" t="s">
        <v>674</v>
      </c>
      <c r="D112" s="78">
        <v>146000</v>
      </c>
      <c r="E112" s="77" t="s">
        <v>7978</v>
      </c>
      <c r="F112" s="77" t="s">
        <v>627</v>
      </c>
    </row>
    <row r="113" spans="1:6" ht="30" x14ac:dyDescent="0.25">
      <c r="A113" s="75">
        <v>131</v>
      </c>
      <c r="B113" s="76" t="s">
        <v>951</v>
      </c>
      <c r="C113" s="77" t="s">
        <v>787</v>
      </c>
      <c r="D113" s="78">
        <v>146000</v>
      </c>
      <c r="E113" s="77" t="s">
        <v>7978</v>
      </c>
      <c r="F113" s="77" t="s">
        <v>627</v>
      </c>
    </row>
    <row r="114" spans="1:6" ht="30" x14ac:dyDescent="0.25">
      <c r="A114" s="75">
        <v>132</v>
      </c>
      <c r="B114" s="76" t="s">
        <v>949</v>
      </c>
      <c r="C114" s="77" t="s">
        <v>638</v>
      </c>
      <c r="D114" s="78">
        <v>146000</v>
      </c>
      <c r="E114" s="77" t="s">
        <v>7978</v>
      </c>
      <c r="F114" s="77" t="s">
        <v>627</v>
      </c>
    </row>
    <row r="115" spans="1:6" x14ac:dyDescent="0.25">
      <c r="A115" s="75">
        <v>133</v>
      </c>
      <c r="B115" s="76" t="s">
        <v>947</v>
      </c>
      <c r="C115" s="77" t="s">
        <v>635</v>
      </c>
      <c r="D115" s="78">
        <v>146000</v>
      </c>
      <c r="E115" s="77" t="s">
        <v>7978</v>
      </c>
      <c r="F115" s="77" t="s">
        <v>627</v>
      </c>
    </row>
    <row r="116" spans="1:6" ht="30" x14ac:dyDescent="0.25">
      <c r="A116" s="75">
        <v>134</v>
      </c>
      <c r="B116" s="76" t="s">
        <v>955</v>
      </c>
      <c r="C116" s="77" t="s">
        <v>7982</v>
      </c>
      <c r="D116" s="78">
        <v>146000</v>
      </c>
      <c r="E116" s="77" t="s">
        <v>7978</v>
      </c>
      <c r="F116" s="77" t="s">
        <v>627</v>
      </c>
    </row>
    <row r="117" spans="1:6" ht="30" x14ac:dyDescent="0.25">
      <c r="A117" s="75">
        <v>135</v>
      </c>
      <c r="B117" s="76" t="s">
        <v>965</v>
      </c>
      <c r="C117" s="77" t="s">
        <v>7983</v>
      </c>
      <c r="D117" s="78">
        <v>146000</v>
      </c>
      <c r="E117" s="77" t="s">
        <v>7978</v>
      </c>
      <c r="F117" s="77" t="s">
        <v>627</v>
      </c>
    </row>
    <row r="118" spans="1:6" ht="30" x14ac:dyDescent="0.25">
      <c r="A118" s="75">
        <v>136</v>
      </c>
      <c r="B118" s="76" t="s">
        <v>957</v>
      </c>
      <c r="C118" s="77" t="s">
        <v>7984</v>
      </c>
      <c r="D118" s="78">
        <v>146000</v>
      </c>
      <c r="E118" s="77" t="s">
        <v>7978</v>
      </c>
      <c r="F118" s="77" t="s">
        <v>627</v>
      </c>
    </row>
    <row r="119" spans="1:6" ht="30" x14ac:dyDescent="0.25">
      <c r="A119" s="75">
        <v>137</v>
      </c>
      <c r="B119" s="76" t="s">
        <v>963</v>
      </c>
      <c r="C119" s="77" t="s">
        <v>7985</v>
      </c>
      <c r="D119" s="78">
        <v>146000</v>
      </c>
      <c r="E119" s="77" t="s">
        <v>7978</v>
      </c>
      <c r="F119" s="77" t="s">
        <v>627</v>
      </c>
    </row>
    <row r="120" spans="1:6" ht="30" x14ac:dyDescent="0.25">
      <c r="A120" s="75">
        <v>138</v>
      </c>
      <c r="B120" s="76" t="s">
        <v>961</v>
      </c>
      <c r="C120" s="77" t="s">
        <v>7986</v>
      </c>
      <c r="D120" s="78">
        <v>146000</v>
      </c>
      <c r="E120" s="77" t="s">
        <v>7978</v>
      </c>
      <c r="F120" s="77" t="s">
        <v>627</v>
      </c>
    </row>
    <row r="121" spans="1:6" ht="30" x14ac:dyDescent="0.25">
      <c r="A121" s="75">
        <v>139</v>
      </c>
      <c r="B121" s="76" t="s">
        <v>959</v>
      </c>
      <c r="C121" s="77" t="s">
        <v>640</v>
      </c>
      <c r="D121" s="78">
        <v>146000</v>
      </c>
      <c r="E121" s="77" t="s">
        <v>7978</v>
      </c>
      <c r="F121" s="77" t="s">
        <v>627</v>
      </c>
    </row>
    <row r="122" spans="1:6" ht="30" x14ac:dyDescent="0.25">
      <c r="A122" s="75">
        <v>140</v>
      </c>
      <c r="B122" s="76" t="s">
        <v>953</v>
      </c>
      <c r="C122" s="77" t="s">
        <v>7987</v>
      </c>
      <c r="D122" s="78">
        <v>146000</v>
      </c>
      <c r="E122" s="77" t="s">
        <v>7978</v>
      </c>
      <c r="F122" s="77" t="s">
        <v>627</v>
      </c>
    </row>
    <row r="123" spans="1:6" x14ac:dyDescent="0.25">
      <c r="A123" s="75">
        <v>141</v>
      </c>
      <c r="B123" s="76" t="s">
        <v>995</v>
      </c>
      <c r="C123" s="77" t="s">
        <v>668</v>
      </c>
      <c r="D123" s="78">
        <v>146000</v>
      </c>
      <c r="E123" s="77" t="s">
        <v>7978</v>
      </c>
      <c r="F123" s="77" t="s">
        <v>627</v>
      </c>
    </row>
    <row r="124" spans="1:6" ht="30" x14ac:dyDescent="0.25">
      <c r="A124" s="75">
        <v>142</v>
      </c>
      <c r="B124" s="76" t="s">
        <v>1053</v>
      </c>
      <c r="C124" s="77" t="s">
        <v>7988</v>
      </c>
      <c r="D124" s="78">
        <v>146000</v>
      </c>
      <c r="E124" s="77" t="s">
        <v>7978</v>
      </c>
      <c r="F124" s="77" t="s">
        <v>627</v>
      </c>
    </row>
    <row r="125" spans="1:6" x14ac:dyDescent="0.25">
      <c r="A125" s="75">
        <v>143</v>
      </c>
      <c r="B125" s="76" t="s">
        <v>993</v>
      </c>
      <c r="C125" s="77" t="s">
        <v>665</v>
      </c>
      <c r="D125" s="78">
        <v>146000</v>
      </c>
      <c r="E125" s="77" t="s">
        <v>7978</v>
      </c>
      <c r="F125" s="77" t="s">
        <v>627</v>
      </c>
    </row>
    <row r="126" spans="1:6" ht="30" x14ac:dyDescent="0.25">
      <c r="A126" s="75">
        <v>144</v>
      </c>
      <c r="B126" s="76" t="s">
        <v>991</v>
      </c>
      <c r="C126" s="77" t="s">
        <v>7989</v>
      </c>
      <c r="D126" s="78">
        <v>146000</v>
      </c>
      <c r="E126" s="77" t="s">
        <v>7978</v>
      </c>
      <c r="F126" s="77" t="s">
        <v>627</v>
      </c>
    </row>
    <row r="127" spans="1:6" ht="30" x14ac:dyDescent="0.25">
      <c r="A127" s="75">
        <v>145</v>
      </c>
      <c r="B127" s="76" t="s">
        <v>1033</v>
      </c>
      <c r="C127" s="77" t="s">
        <v>7990</v>
      </c>
      <c r="D127" s="78">
        <v>146000</v>
      </c>
      <c r="E127" s="77" t="s">
        <v>7978</v>
      </c>
      <c r="F127" s="77" t="s">
        <v>627</v>
      </c>
    </row>
    <row r="128" spans="1:6" ht="30" x14ac:dyDescent="0.25">
      <c r="A128" s="75">
        <v>146</v>
      </c>
      <c r="B128" s="76" t="s">
        <v>1045</v>
      </c>
      <c r="C128" s="77" t="s">
        <v>7991</v>
      </c>
      <c r="D128" s="78">
        <v>146000</v>
      </c>
      <c r="E128" s="77" t="s">
        <v>7978</v>
      </c>
      <c r="F128" s="77" t="s">
        <v>627</v>
      </c>
    </row>
    <row r="129" spans="1:6" ht="30" x14ac:dyDescent="0.25">
      <c r="A129" s="75">
        <v>147</v>
      </c>
      <c r="B129" s="76" t="s">
        <v>985</v>
      </c>
      <c r="C129" s="77" t="s">
        <v>7992</v>
      </c>
      <c r="D129" s="78">
        <v>146000</v>
      </c>
      <c r="E129" s="77" t="s">
        <v>7978</v>
      </c>
      <c r="F129" s="77" t="s">
        <v>627</v>
      </c>
    </row>
    <row r="130" spans="1:6" ht="30" x14ac:dyDescent="0.25">
      <c r="A130" s="75">
        <v>148</v>
      </c>
      <c r="B130" s="76" t="s">
        <v>983</v>
      </c>
      <c r="C130" s="77" t="s">
        <v>7993</v>
      </c>
      <c r="D130" s="78">
        <v>146000</v>
      </c>
      <c r="E130" s="77" t="s">
        <v>7978</v>
      </c>
      <c r="F130" s="77" t="s">
        <v>627</v>
      </c>
    </row>
    <row r="131" spans="1:6" ht="30" x14ac:dyDescent="0.25">
      <c r="A131" s="75">
        <v>149</v>
      </c>
      <c r="B131" s="76" t="s">
        <v>1043</v>
      </c>
      <c r="C131" s="77" t="s">
        <v>7994</v>
      </c>
      <c r="D131" s="78">
        <v>146000</v>
      </c>
      <c r="E131" s="77" t="s">
        <v>7978</v>
      </c>
      <c r="F131" s="77" t="s">
        <v>627</v>
      </c>
    </row>
    <row r="132" spans="1:6" ht="30" x14ac:dyDescent="0.25">
      <c r="A132" s="75">
        <v>150</v>
      </c>
      <c r="B132" s="76" t="s">
        <v>1051</v>
      </c>
      <c r="C132" s="77" t="s">
        <v>7995</v>
      </c>
      <c r="D132" s="78">
        <v>146000</v>
      </c>
      <c r="E132" s="77" t="s">
        <v>7978</v>
      </c>
      <c r="F132" s="77" t="s">
        <v>627</v>
      </c>
    </row>
    <row r="133" spans="1:6" ht="45" x14ac:dyDescent="0.25">
      <c r="A133" s="75">
        <v>151</v>
      </c>
      <c r="B133" s="76" t="s">
        <v>1035</v>
      </c>
      <c r="C133" s="77" t="s">
        <v>7996</v>
      </c>
      <c r="D133" s="78">
        <v>146000</v>
      </c>
      <c r="E133" s="77" t="s">
        <v>7978</v>
      </c>
      <c r="F133" s="77" t="s">
        <v>627</v>
      </c>
    </row>
    <row r="134" spans="1:6" x14ac:dyDescent="0.25">
      <c r="A134" s="75">
        <v>152</v>
      </c>
      <c r="B134" s="76" t="s">
        <v>981</v>
      </c>
      <c r="C134" s="77" t="s">
        <v>775</v>
      </c>
      <c r="D134" s="78">
        <v>146000</v>
      </c>
      <c r="E134" s="77" t="s">
        <v>7978</v>
      </c>
      <c r="F134" s="77" t="s">
        <v>627</v>
      </c>
    </row>
    <row r="135" spans="1:6" x14ac:dyDescent="0.25">
      <c r="A135" s="75">
        <v>153</v>
      </c>
      <c r="B135" s="76" t="s">
        <v>979</v>
      </c>
      <c r="C135" s="77" t="s">
        <v>653</v>
      </c>
      <c r="D135" s="78">
        <v>146000</v>
      </c>
      <c r="E135" s="77" t="s">
        <v>7978</v>
      </c>
      <c r="F135" s="77" t="s">
        <v>627</v>
      </c>
    </row>
    <row r="136" spans="1:6" x14ac:dyDescent="0.25">
      <c r="A136" s="75">
        <v>154</v>
      </c>
      <c r="B136" s="76" t="s">
        <v>1055</v>
      </c>
      <c r="C136" s="77" t="s">
        <v>763</v>
      </c>
      <c r="D136" s="78">
        <v>146000</v>
      </c>
      <c r="E136" s="77" t="s">
        <v>7978</v>
      </c>
      <c r="F136" s="77" t="s">
        <v>627</v>
      </c>
    </row>
    <row r="137" spans="1:6" ht="30" x14ac:dyDescent="0.25">
      <c r="A137" s="75">
        <v>155</v>
      </c>
      <c r="B137" s="76" t="s">
        <v>977</v>
      </c>
      <c r="C137" s="77" t="s">
        <v>7997</v>
      </c>
      <c r="D137" s="78">
        <v>146000</v>
      </c>
      <c r="E137" s="77" t="s">
        <v>7978</v>
      </c>
      <c r="F137" s="77" t="s">
        <v>627</v>
      </c>
    </row>
    <row r="138" spans="1:6" ht="30" x14ac:dyDescent="0.25">
      <c r="A138" s="75">
        <v>156</v>
      </c>
      <c r="B138" s="76" t="s">
        <v>1039</v>
      </c>
      <c r="C138" s="77" t="s">
        <v>7998</v>
      </c>
      <c r="D138" s="78">
        <v>146000</v>
      </c>
      <c r="E138" s="77" t="s">
        <v>7978</v>
      </c>
      <c r="F138" s="77" t="s">
        <v>627</v>
      </c>
    </row>
    <row r="139" spans="1:6" ht="30" x14ac:dyDescent="0.25">
      <c r="A139" s="75">
        <v>157</v>
      </c>
      <c r="B139" s="76" t="s">
        <v>1041</v>
      </c>
      <c r="C139" s="77" t="s">
        <v>7999</v>
      </c>
      <c r="D139" s="78">
        <v>146000</v>
      </c>
      <c r="E139" s="77" t="s">
        <v>7978</v>
      </c>
      <c r="F139" s="77" t="s">
        <v>627</v>
      </c>
    </row>
    <row r="140" spans="1:6" ht="30" x14ac:dyDescent="0.25">
      <c r="A140" s="75">
        <v>158</v>
      </c>
      <c r="B140" s="76" t="s">
        <v>1049</v>
      </c>
      <c r="C140" s="77" t="s">
        <v>8000</v>
      </c>
      <c r="D140" s="78">
        <v>146000</v>
      </c>
      <c r="E140" s="77" t="s">
        <v>7978</v>
      </c>
      <c r="F140" s="77" t="s">
        <v>627</v>
      </c>
    </row>
    <row r="141" spans="1:6" ht="30" x14ac:dyDescent="0.25">
      <c r="A141" s="75">
        <v>159</v>
      </c>
      <c r="B141" s="76" t="s">
        <v>1037</v>
      </c>
      <c r="C141" s="77" t="s">
        <v>8001</v>
      </c>
      <c r="D141" s="78">
        <v>146000</v>
      </c>
      <c r="E141" s="77" t="s">
        <v>7978</v>
      </c>
      <c r="F141" s="77" t="s">
        <v>627</v>
      </c>
    </row>
    <row r="142" spans="1:6" x14ac:dyDescent="0.25">
      <c r="A142" s="75">
        <v>160</v>
      </c>
      <c r="B142" s="76" t="s">
        <v>1057</v>
      </c>
      <c r="C142" s="77" t="s">
        <v>766</v>
      </c>
      <c r="D142" s="78">
        <v>146000</v>
      </c>
      <c r="E142" s="77" t="s">
        <v>7978</v>
      </c>
      <c r="F142" s="77" t="s">
        <v>627</v>
      </c>
    </row>
    <row r="143" spans="1:6" x14ac:dyDescent="0.25">
      <c r="A143" s="75">
        <v>161</v>
      </c>
      <c r="B143" s="76" t="s">
        <v>1005</v>
      </c>
      <c r="C143" s="77" t="s">
        <v>680</v>
      </c>
      <c r="D143" s="78">
        <v>146000</v>
      </c>
      <c r="E143" s="77" t="s">
        <v>7978</v>
      </c>
      <c r="F143" s="77" t="s">
        <v>627</v>
      </c>
    </row>
    <row r="144" spans="1:6" ht="30" x14ac:dyDescent="0.25">
      <c r="A144" s="75">
        <v>162</v>
      </c>
      <c r="B144" s="76" t="s">
        <v>1003</v>
      </c>
      <c r="C144" s="77" t="s">
        <v>8002</v>
      </c>
      <c r="D144" s="78">
        <v>146000</v>
      </c>
      <c r="E144" s="77" t="s">
        <v>7978</v>
      </c>
      <c r="F144" s="77" t="s">
        <v>627</v>
      </c>
    </row>
    <row r="145" spans="1:6" x14ac:dyDescent="0.25">
      <c r="A145" s="75">
        <v>163</v>
      </c>
      <c r="B145" s="76" t="s">
        <v>1059</v>
      </c>
      <c r="C145" s="77" t="s">
        <v>769</v>
      </c>
      <c r="D145" s="78">
        <v>146000</v>
      </c>
      <c r="E145" s="77" t="s">
        <v>7978</v>
      </c>
      <c r="F145" s="77" t="s">
        <v>627</v>
      </c>
    </row>
    <row r="146" spans="1:6" x14ac:dyDescent="0.25">
      <c r="A146" s="75">
        <v>164</v>
      </c>
      <c r="B146" s="76" t="s">
        <v>989</v>
      </c>
      <c r="C146" s="77" t="s">
        <v>736</v>
      </c>
      <c r="D146" s="78">
        <v>146000</v>
      </c>
      <c r="E146" s="77" t="s">
        <v>7978</v>
      </c>
      <c r="F146" s="77" t="s">
        <v>627</v>
      </c>
    </row>
    <row r="147" spans="1:6" x14ac:dyDescent="0.25">
      <c r="A147" s="75">
        <v>165</v>
      </c>
      <c r="B147" s="76" t="s">
        <v>967</v>
      </c>
      <c r="C147" s="77" t="s">
        <v>642</v>
      </c>
      <c r="D147" s="78">
        <v>146000</v>
      </c>
      <c r="E147" s="77" t="s">
        <v>7978</v>
      </c>
      <c r="F147" s="77" t="s">
        <v>627</v>
      </c>
    </row>
    <row r="148" spans="1:6" ht="30" x14ac:dyDescent="0.25">
      <c r="A148" s="75">
        <v>166</v>
      </c>
      <c r="B148" s="76" t="s">
        <v>943</v>
      </c>
      <c r="C148" s="77" t="s">
        <v>8003</v>
      </c>
      <c r="D148" s="78">
        <v>146000</v>
      </c>
      <c r="E148" s="77" t="s">
        <v>7978</v>
      </c>
      <c r="F148" s="77" t="s">
        <v>627</v>
      </c>
    </row>
    <row r="149" spans="1:6" x14ac:dyDescent="0.25">
      <c r="A149" s="75">
        <v>167</v>
      </c>
      <c r="B149" s="76" t="s">
        <v>1025</v>
      </c>
      <c r="C149" s="77" t="s">
        <v>1028</v>
      </c>
      <c r="D149" s="78">
        <v>146000</v>
      </c>
      <c r="E149" s="77" t="s">
        <v>7978</v>
      </c>
      <c r="F149" s="77" t="s">
        <v>627</v>
      </c>
    </row>
    <row r="150" spans="1:6" x14ac:dyDescent="0.25">
      <c r="A150" s="75">
        <v>168</v>
      </c>
      <c r="B150" s="76" t="s">
        <v>1029</v>
      </c>
      <c r="C150" s="77" t="s">
        <v>1032</v>
      </c>
      <c r="D150" s="78">
        <v>146000</v>
      </c>
      <c r="E150" s="77" t="s">
        <v>7978</v>
      </c>
      <c r="F150" s="77" t="s">
        <v>627</v>
      </c>
    </row>
    <row r="151" spans="1:6" ht="45" x14ac:dyDescent="0.25">
      <c r="A151" s="75">
        <v>169</v>
      </c>
      <c r="B151" s="76" t="s">
        <v>1011</v>
      </c>
      <c r="C151" s="77" t="s">
        <v>8004</v>
      </c>
      <c r="D151" s="78">
        <v>146000</v>
      </c>
      <c r="E151" s="77" t="s">
        <v>7978</v>
      </c>
      <c r="F151" s="77" t="s">
        <v>627</v>
      </c>
    </row>
    <row r="152" spans="1:6" x14ac:dyDescent="0.25">
      <c r="A152" s="75">
        <v>170</v>
      </c>
      <c r="B152" s="76" t="s">
        <v>8005</v>
      </c>
      <c r="C152" s="77" t="s">
        <v>7949</v>
      </c>
      <c r="D152" s="78">
        <v>203000</v>
      </c>
      <c r="E152" s="77" t="s">
        <v>8006</v>
      </c>
      <c r="F152" s="77" t="s">
        <v>627</v>
      </c>
    </row>
    <row r="153" spans="1:6" x14ac:dyDescent="0.25">
      <c r="A153" s="75">
        <v>171</v>
      </c>
      <c r="B153" s="76" t="s">
        <v>8007</v>
      </c>
      <c r="C153" s="77" t="s">
        <v>7952</v>
      </c>
      <c r="D153" s="78">
        <v>203000</v>
      </c>
      <c r="E153" s="77" t="s">
        <v>8006</v>
      </c>
      <c r="F153" s="77" t="s">
        <v>627</v>
      </c>
    </row>
    <row r="154" spans="1:6" x14ac:dyDescent="0.25">
      <c r="A154" s="75">
        <v>172</v>
      </c>
      <c r="B154" s="76" t="s">
        <v>1101</v>
      </c>
      <c r="C154" s="77" t="s">
        <v>688</v>
      </c>
      <c r="D154" s="78">
        <v>203000</v>
      </c>
      <c r="E154" s="77" t="s">
        <v>8006</v>
      </c>
      <c r="F154" s="77" t="s">
        <v>627</v>
      </c>
    </row>
    <row r="155" spans="1:6" x14ac:dyDescent="0.25">
      <c r="A155" s="75">
        <v>173</v>
      </c>
      <c r="B155" s="76" t="s">
        <v>1095</v>
      </c>
      <c r="C155" s="77" t="s">
        <v>739</v>
      </c>
      <c r="D155" s="78">
        <v>203000</v>
      </c>
      <c r="E155" s="77" t="s">
        <v>8006</v>
      </c>
      <c r="F155" s="77" t="s">
        <v>627</v>
      </c>
    </row>
    <row r="156" spans="1:6" x14ac:dyDescent="0.25">
      <c r="A156" s="75">
        <v>174</v>
      </c>
      <c r="B156" s="76" t="s">
        <v>1085</v>
      </c>
      <c r="C156" s="77" t="s">
        <v>727</v>
      </c>
      <c r="D156" s="78">
        <v>203000</v>
      </c>
      <c r="E156" s="77" t="s">
        <v>8006</v>
      </c>
      <c r="F156" s="77" t="s">
        <v>627</v>
      </c>
    </row>
    <row r="157" spans="1:6" ht="30" x14ac:dyDescent="0.25">
      <c r="A157" s="75">
        <v>175</v>
      </c>
      <c r="B157" s="76" t="s">
        <v>1063</v>
      </c>
      <c r="C157" s="77" t="s">
        <v>7980</v>
      </c>
      <c r="D157" s="78">
        <v>203000</v>
      </c>
      <c r="E157" s="77" t="s">
        <v>8006</v>
      </c>
      <c r="F157" s="77" t="s">
        <v>627</v>
      </c>
    </row>
    <row r="158" spans="1:6" ht="30" x14ac:dyDescent="0.25">
      <c r="A158" s="75">
        <v>176</v>
      </c>
      <c r="B158" s="76" t="s">
        <v>1071</v>
      </c>
      <c r="C158" s="77" t="s">
        <v>787</v>
      </c>
      <c r="D158" s="78">
        <v>203000</v>
      </c>
      <c r="E158" s="77" t="s">
        <v>8006</v>
      </c>
      <c r="F158" s="77" t="s">
        <v>627</v>
      </c>
    </row>
    <row r="159" spans="1:6" ht="30" x14ac:dyDescent="0.25">
      <c r="A159" s="75">
        <v>177</v>
      </c>
      <c r="B159" s="76" t="s">
        <v>1069</v>
      </c>
      <c r="C159" s="77" t="s">
        <v>638</v>
      </c>
      <c r="D159" s="78">
        <v>203000</v>
      </c>
      <c r="E159" s="77" t="s">
        <v>8006</v>
      </c>
      <c r="F159" s="77" t="s">
        <v>627</v>
      </c>
    </row>
    <row r="160" spans="1:6" x14ac:dyDescent="0.25">
      <c r="A160" s="75">
        <v>178</v>
      </c>
      <c r="B160" s="76" t="s">
        <v>1067</v>
      </c>
      <c r="C160" s="77" t="s">
        <v>635</v>
      </c>
      <c r="D160" s="78">
        <v>203000</v>
      </c>
      <c r="E160" s="77" t="s">
        <v>8006</v>
      </c>
      <c r="F160" s="77" t="s">
        <v>627</v>
      </c>
    </row>
    <row r="161" spans="1:6" ht="30" x14ac:dyDescent="0.25">
      <c r="A161" s="75">
        <v>179</v>
      </c>
      <c r="B161" s="76" t="s">
        <v>1075</v>
      </c>
      <c r="C161" s="77" t="s">
        <v>7982</v>
      </c>
      <c r="D161" s="78">
        <v>203000</v>
      </c>
      <c r="E161" s="77" t="s">
        <v>8006</v>
      </c>
      <c r="F161" s="77" t="s">
        <v>627</v>
      </c>
    </row>
    <row r="162" spans="1:6" ht="30" x14ac:dyDescent="0.25">
      <c r="A162" s="75">
        <v>180</v>
      </c>
      <c r="B162" s="76" t="s">
        <v>1083</v>
      </c>
      <c r="C162" s="77" t="s">
        <v>7983</v>
      </c>
      <c r="D162" s="78">
        <v>203000</v>
      </c>
      <c r="E162" s="77" t="s">
        <v>8006</v>
      </c>
      <c r="F162" s="77" t="s">
        <v>627</v>
      </c>
    </row>
    <row r="163" spans="1:6" ht="30" x14ac:dyDescent="0.25">
      <c r="A163" s="75">
        <v>181</v>
      </c>
      <c r="B163" s="76" t="s">
        <v>1077</v>
      </c>
      <c r="C163" s="77" t="s">
        <v>7984</v>
      </c>
      <c r="D163" s="78">
        <v>203000</v>
      </c>
      <c r="E163" s="77" t="s">
        <v>8006</v>
      </c>
      <c r="F163" s="77" t="s">
        <v>627</v>
      </c>
    </row>
    <row r="164" spans="1:6" ht="30" x14ac:dyDescent="0.25">
      <c r="A164" s="75">
        <v>182</v>
      </c>
      <c r="B164" s="76" t="s">
        <v>1081</v>
      </c>
      <c r="C164" s="77" t="s">
        <v>7985</v>
      </c>
      <c r="D164" s="78">
        <v>203000</v>
      </c>
      <c r="E164" s="77" t="s">
        <v>8006</v>
      </c>
      <c r="F164" s="77" t="s">
        <v>627</v>
      </c>
    </row>
    <row r="165" spans="1:6" ht="30" x14ac:dyDescent="0.25">
      <c r="A165" s="75">
        <v>183</v>
      </c>
      <c r="B165" s="76" t="s">
        <v>1079</v>
      </c>
      <c r="C165" s="77" t="s">
        <v>7986</v>
      </c>
      <c r="D165" s="78">
        <v>203000</v>
      </c>
      <c r="E165" s="77" t="s">
        <v>8006</v>
      </c>
      <c r="F165" s="77" t="s">
        <v>627</v>
      </c>
    </row>
    <row r="166" spans="1:6" ht="30" x14ac:dyDescent="0.25">
      <c r="A166" s="75">
        <v>184</v>
      </c>
      <c r="B166" s="76" t="s">
        <v>1073</v>
      </c>
      <c r="C166" s="77" t="s">
        <v>7987</v>
      </c>
      <c r="D166" s="78">
        <v>203000</v>
      </c>
      <c r="E166" s="77" t="s">
        <v>8006</v>
      </c>
      <c r="F166" s="77" t="s">
        <v>627</v>
      </c>
    </row>
    <row r="167" spans="1:6" ht="30" x14ac:dyDescent="0.25">
      <c r="A167" s="75">
        <v>185</v>
      </c>
      <c r="B167" s="76" t="s">
        <v>1093</v>
      </c>
      <c r="C167" s="77" t="s">
        <v>8008</v>
      </c>
      <c r="D167" s="78">
        <v>203000</v>
      </c>
      <c r="E167" s="77" t="s">
        <v>8006</v>
      </c>
      <c r="F167" s="77" t="s">
        <v>627</v>
      </c>
    </row>
    <row r="168" spans="1:6" ht="30" x14ac:dyDescent="0.25">
      <c r="A168" s="75">
        <v>186</v>
      </c>
      <c r="B168" s="76" t="s">
        <v>1103</v>
      </c>
      <c r="C168" s="77" t="s">
        <v>7990</v>
      </c>
      <c r="D168" s="78">
        <v>203000</v>
      </c>
      <c r="E168" s="77" t="s">
        <v>8006</v>
      </c>
      <c r="F168" s="77" t="s">
        <v>627</v>
      </c>
    </row>
    <row r="169" spans="1:6" ht="30" x14ac:dyDescent="0.25">
      <c r="A169" s="75">
        <v>187</v>
      </c>
      <c r="B169" s="76" t="s">
        <v>1115</v>
      </c>
      <c r="C169" s="77" t="s">
        <v>7991</v>
      </c>
      <c r="D169" s="78">
        <v>203000</v>
      </c>
      <c r="E169" s="77" t="s">
        <v>8006</v>
      </c>
      <c r="F169" s="77" t="s">
        <v>627</v>
      </c>
    </row>
    <row r="170" spans="1:6" ht="30" x14ac:dyDescent="0.25">
      <c r="A170" s="75">
        <v>188</v>
      </c>
      <c r="B170" s="76" t="s">
        <v>1089</v>
      </c>
      <c r="C170" s="77" t="s">
        <v>7992</v>
      </c>
      <c r="D170" s="78">
        <v>203000</v>
      </c>
      <c r="E170" s="77" t="s">
        <v>8006</v>
      </c>
      <c r="F170" s="77" t="s">
        <v>627</v>
      </c>
    </row>
    <row r="171" spans="1:6" ht="30" x14ac:dyDescent="0.25">
      <c r="A171" s="75">
        <v>189</v>
      </c>
      <c r="B171" s="76" t="s">
        <v>1113</v>
      </c>
      <c r="C171" s="77" t="s">
        <v>7994</v>
      </c>
      <c r="D171" s="78">
        <v>203000</v>
      </c>
      <c r="E171" s="77" t="s">
        <v>8006</v>
      </c>
      <c r="F171" s="77" t="s">
        <v>627</v>
      </c>
    </row>
    <row r="172" spans="1:6" ht="30" x14ac:dyDescent="0.25">
      <c r="A172" s="75">
        <v>190</v>
      </c>
      <c r="B172" s="76" t="s">
        <v>1119</v>
      </c>
      <c r="C172" s="77" t="s">
        <v>7995</v>
      </c>
      <c r="D172" s="78">
        <v>203000</v>
      </c>
      <c r="E172" s="77" t="s">
        <v>8006</v>
      </c>
      <c r="F172" s="77" t="s">
        <v>627</v>
      </c>
    </row>
    <row r="173" spans="1:6" ht="45" x14ac:dyDescent="0.25">
      <c r="A173" s="75">
        <v>191</v>
      </c>
      <c r="B173" s="76" t="s">
        <v>1105</v>
      </c>
      <c r="C173" s="77" t="s">
        <v>7996</v>
      </c>
      <c r="D173" s="78">
        <v>203000</v>
      </c>
      <c r="E173" s="77" t="s">
        <v>8006</v>
      </c>
      <c r="F173" s="77" t="s">
        <v>627</v>
      </c>
    </row>
    <row r="174" spans="1:6" x14ac:dyDescent="0.25">
      <c r="A174" s="75">
        <v>192</v>
      </c>
      <c r="B174" s="76" t="s">
        <v>1121</v>
      </c>
      <c r="C174" s="77" t="s">
        <v>763</v>
      </c>
      <c r="D174" s="78">
        <v>203000</v>
      </c>
      <c r="E174" s="77" t="s">
        <v>8006</v>
      </c>
      <c r="F174" s="77" t="s">
        <v>627</v>
      </c>
    </row>
    <row r="175" spans="1:6" ht="30" x14ac:dyDescent="0.25">
      <c r="A175" s="75">
        <v>193</v>
      </c>
      <c r="B175" s="76" t="s">
        <v>1087</v>
      </c>
      <c r="C175" s="77" t="s">
        <v>7997</v>
      </c>
      <c r="D175" s="78">
        <v>203000</v>
      </c>
      <c r="E175" s="77" t="s">
        <v>8006</v>
      </c>
      <c r="F175" s="77" t="s">
        <v>627</v>
      </c>
    </row>
    <row r="176" spans="1:6" ht="30" x14ac:dyDescent="0.25">
      <c r="A176" s="75">
        <v>194</v>
      </c>
      <c r="B176" s="76" t="s">
        <v>1109</v>
      </c>
      <c r="C176" s="77" t="s">
        <v>7998</v>
      </c>
      <c r="D176" s="78">
        <v>203000</v>
      </c>
      <c r="E176" s="77" t="s">
        <v>8006</v>
      </c>
      <c r="F176" s="77" t="s">
        <v>627</v>
      </c>
    </row>
    <row r="177" spans="1:6" ht="30" x14ac:dyDescent="0.25">
      <c r="A177" s="75">
        <v>195</v>
      </c>
      <c r="B177" s="76" t="s">
        <v>1111</v>
      </c>
      <c r="C177" s="77" t="s">
        <v>7999</v>
      </c>
      <c r="D177" s="78">
        <v>203000</v>
      </c>
      <c r="E177" s="77" t="s">
        <v>8006</v>
      </c>
      <c r="F177" s="77" t="s">
        <v>627</v>
      </c>
    </row>
    <row r="178" spans="1:6" ht="30" x14ac:dyDescent="0.25">
      <c r="A178" s="75">
        <v>196</v>
      </c>
      <c r="B178" s="76" t="s">
        <v>1117</v>
      </c>
      <c r="C178" s="77" t="s">
        <v>8000</v>
      </c>
      <c r="D178" s="78">
        <v>203000</v>
      </c>
      <c r="E178" s="77" t="s">
        <v>8006</v>
      </c>
      <c r="F178" s="77" t="s">
        <v>627</v>
      </c>
    </row>
    <row r="179" spans="1:6" ht="30" x14ac:dyDescent="0.25">
      <c r="A179" s="75">
        <v>197</v>
      </c>
      <c r="B179" s="76" t="s">
        <v>1107</v>
      </c>
      <c r="C179" s="77" t="s">
        <v>8001</v>
      </c>
      <c r="D179" s="78">
        <v>203000</v>
      </c>
      <c r="E179" s="77" t="s">
        <v>8006</v>
      </c>
      <c r="F179" s="77" t="s">
        <v>627</v>
      </c>
    </row>
    <row r="180" spans="1:6" x14ac:dyDescent="0.25">
      <c r="A180" s="75">
        <v>198</v>
      </c>
      <c r="B180" s="76" t="s">
        <v>1123</v>
      </c>
      <c r="C180" s="77" t="s">
        <v>766</v>
      </c>
      <c r="D180" s="78">
        <v>203000</v>
      </c>
      <c r="E180" s="77" t="s">
        <v>8006</v>
      </c>
      <c r="F180" s="77" t="s">
        <v>627</v>
      </c>
    </row>
    <row r="181" spans="1:6" ht="30" x14ac:dyDescent="0.25">
      <c r="A181" s="75">
        <v>199</v>
      </c>
      <c r="B181" s="76" t="s">
        <v>1097</v>
      </c>
      <c r="C181" s="77" t="s">
        <v>8009</v>
      </c>
      <c r="D181" s="78">
        <v>203000</v>
      </c>
      <c r="E181" s="77" t="s">
        <v>8006</v>
      </c>
      <c r="F181" s="77" t="s">
        <v>627</v>
      </c>
    </row>
    <row r="182" spans="1:6" x14ac:dyDescent="0.25">
      <c r="A182" s="75">
        <v>200</v>
      </c>
      <c r="B182" s="76" t="s">
        <v>1125</v>
      </c>
      <c r="C182" s="77" t="s">
        <v>769</v>
      </c>
      <c r="D182" s="78">
        <v>203000</v>
      </c>
      <c r="E182" s="77" t="s">
        <v>8006</v>
      </c>
      <c r="F182" s="77" t="s">
        <v>627</v>
      </c>
    </row>
    <row r="183" spans="1:6" x14ac:dyDescent="0.25">
      <c r="A183" s="75">
        <v>201</v>
      </c>
      <c r="B183" s="76" t="s">
        <v>1091</v>
      </c>
      <c r="C183" s="77" t="s">
        <v>736</v>
      </c>
      <c r="D183" s="78">
        <v>203000</v>
      </c>
      <c r="E183" s="77" t="s">
        <v>8006</v>
      </c>
      <c r="F183" s="77" t="s">
        <v>627</v>
      </c>
    </row>
    <row r="184" spans="1:6" ht="30" x14ac:dyDescent="0.25">
      <c r="A184" s="75">
        <v>202</v>
      </c>
      <c r="B184" s="76" t="s">
        <v>1065</v>
      </c>
      <c r="C184" s="77" t="s">
        <v>8010</v>
      </c>
      <c r="D184" s="78">
        <v>203000</v>
      </c>
      <c r="E184" s="77" t="s">
        <v>8006</v>
      </c>
      <c r="F184" s="77" t="s">
        <v>627</v>
      </c>
    </row>
    <row r="185" spans="1:6" ht="45" x14ac:dyDescent="0.25">
      <c r="A185" s="75">
        <v>203</v>
      </c>
      <c r="B185" s="76" t="s">
        <v>1099</v>
      </c>
      <c r="C185" s="77" t="s">
        <v>8004</v>
      </c>
      <c r="D185" s="78">
        <v>203000</v>
      </c>
      <c r="E185" s="77" t="s">
        <v>8006</v>
      </c>
      <c r="F185" s="77" t="s">
        <v>627</v>
      </c>
    </row>
    <row r="186" spans="1:6" ht="45" x14ac:dyDescent="0.25">
      <c r="A186" s="75">
        <v>204</v>
      </c>
      <c r="B186" s="76" t="s">
        <v>1127</v>
      </c>
      <c r="C186" s="77" t="s">
        <v>8011</v>
      </c>
      <c r="D186" s="78">
        <v>227000</v>
      </c>
      <c r="E186" s="77" t="s">
        <v>8012</v>
      </c>
      <c r="F186" s="77" t="s">
        <v>627</v>
      </c>
    </row>
    <row r="187" spans="1:6" ht="30" x14ac:dyDescent="0.25">
      <c r="A187" s="75">
        <v>205</v>
      </c>
      <c r="B187" s="76" t="s">
        <v>1133</v>
      </c>
      <c r="C187" s="77" t="s">
        <v>8013</v>
      </c>
      <c r="D187" s="78">
        <v>227000</v>
      </c>
      <c r="E187" s="77" t="s">
        <v>8012</v>
      </c>
      <c r="F187" s="77" t="s">
        <v>627</v>
      </c>
    </row>
    <row r="188" spans="1:6" x14ac:dyDescent="0.25">
      <c r="A188" s="75">
        <v>206</v>
      </c>
      <c r="B188" s="76" t="s">
        <v>1137</v>
      </c>
      <c r="C188" s="77" t="s">
        <v>819</v>
      </c>
      <c r="D188" s="78">
        <v>227000</v>
      </c>
      <c r="E188" s="77" t="s">
        <v>8012</v>
      </c>
      <c r="F188" s="77" t="s">
        <v>627</v>
      </c>
    </row>
    <row r="189" spans="1:6" x14ac:dyDescent="0.25">
      <c r="A189" s="75">
        <v>207</v>
      </c>
      <c r="B189" s="76" t="s">
        <v>1143</v>
      </c>
      <c r="C189" s="77" t="s">
        <v>918</v>
      </c>
      <c r="D189" s="78">
        <v>661000</v>
      </c>
      <c r="E189" s="77" t="s">
        <v>8014</v>
      </c>
      <c r="F189" s="77" t="s">
        <v>7870</v>
      </c>
    </row>
    <row r="190" spans="1:6" x14ac:dyDescent="0.25">
      <c r="A190" s="75">
        <v>208</v>
      </c>
      <c r="B190" s="76" t="s">
        <v>1151</v>
      </c>
      <c r="C190" s="77" t="s">
        <v>901</v>
      </c>
      <c r="D190" s="78">
        <v>945000</v>
      </c>
      <c r="E190" s="77" t="s">
        <v>8015</v>
      </c>
      <c r="F190" s="77" t="s">
        <v>7870</v>
      </c>
    </row>
    <row r="191" spans="1:6" ht="30" x14ac:dyDescent="0.25">
      <c r="A191" s="75">
        <v>209</v>
      </c>
      <c r="B191" s="76" t="s">
        <v>1147</v>
      </c>
      <c r="C191" s="77" t="s">
        <v>7967</v>
      </c>
      <c r="D191" s="78">
        <v>945000</v>
      </c>
      <c r="E191" s="77" t="s">
        <v>8015</v>
      </c>
      <c r="F191" s="77" t="s">
        <v>7870</v>
      </c>
    </row>
    <row r="192" spans="1:6" ht="30" x14ac:dyDescent="0.25">
      <c r="A192" s="75">
        <v>210</v>
      </c>
      <c r="B192" s="76" t="s">
        <v>1159</v>
      </c>
      <c r="C192" s="77" t="s">
        <v>7970</v>
      </c>
      <c r="D192" s="78">
        <v>890000</v>
      </c>
      <c r="E192" s="77" t="s">
        <v>8016</v>
      </c>
      <c r="F192" s="77" t="s">
        <v>7870</v>
      </c>
    </row>
    <row r="193" spans="1:6" ht="30" x14ac:dyDescent="0.25">
      <c r="A193" s="75">
        <v>211</v>
      </c>
      <c r="B193" s="76" t="s">
        <v>1153</v>
      </c>
      <c r="C193" s="77" t="s">
        <v>8017</v>
      </c>
      <c r="D193" s="78">
        <v>890000</v>
      </c>
      <c r="E193" s="77" t="s">
        <v>8016</v>
      </c>
      <c r="F193" s="77" t="s">
        <v>7870</v>
      </c>
    </row>
    <row r="194" spans="1:6" x14ac:dyDescent="0.25">
      <c r="A194" s="75">
        <v>212</v>
      </c>
      <c r="B194" s="76" t="s">
        <v>1161</v>
      </c>
      <c r="C194" s="77" t="s">
        <v>863</v>
      </c>
      <c r="D194" s="78">
        <v>363000</v>
      </c>
      <c r="E194" s="77" t="s">
        <v>8018</v>
      </c>
      <c r="F194" s="77" t="s">
        <v>7870</v>
      </c>
    </row>
    <row r="195" spans="1:6" x14ac:dyDescent="0.25">
      <c r="A195" s="75">
        <v>213</v>
      </c>
      <c r="B195" s="76" t="s">
        <v>1169</v>
      </c>
      <c r="C195" s="77" t="s">
        <v>874</v>
      </c>
      <c r="D195" s="78">
        <v>507000</v>
      </c>
      <c r="E195" s="77" t="s">
        <v>8019</v>
      </c>
      <c r="F195" s="77" t="s">
        <v>7870</v>
      </c>
    </row>
    <row r="196" spans="1:6" x14ac:dyDescent="0.25">
      <c r="A196" s="75">
        <v>214</v>
      </c>
      <c r="B196" s="76" t="s">
        <v>1165</v>
      </c>
      <c r="C196" s="77" t="s">
        <v>869</v>
      </c>
      <c r="D196" s="78">
        <v>507000</v>
      </c>
      <c r="E196" s="77" t="s">
        <v>8019</v>
      </c>
      <c r="F196" s="77" t="s">
        <v>7870</v>
      </c>
    </row>
    <row r="197" spans="1:6" x14ac:dyDescent="0.25">
      <c r="A197" s="75">
        <v>215</v>
      </c>
      <c r="B197" s="76" t="s">
        <v>1171</v>
      </c>
      <c r="C197" s="77" t="s">
        <v>879</v>
      </c>
      <c r="D197" s="78">
        <v>604000</v>
      </c>
      <c r="E197" s="77" t="s">
        <v>8020</v>
      </c>
      <c r="F197" s="77" t="s">
        <v>7870</v>
      </c>
    </row>
    <row r="198" spans="1:6" ht="30" x14ac:dyDescent="0.25">
      <c r="A198" s="75">
        <v>217</v>
      </c>
      <c r="B198" s="76" t="s">
        <v>1186</v>
      </c>
      <c r="C198" s="77" t="s">
        <v>1189</v>
      </c>
      <c r="D198" s="78">
        <v>639000</v>
      </c>
      <c r="E198" s="77" t="s">
        <v>8021</v>
      </c>
      <c r="F198" s="77" t="s">
        <v>8022</v>
      </c>
    </row>
    <row r="199" spans="1:6" ht="30" x14ac:dyDescent="0.25">
      <c r="A199" s="75">
        <v>218</v>
      </c>
      <c r="B199" s="76" t="s">
        <v>1179</v>
      </c>
      <c r="C199" s="77" t="s">
        <v>1183</v>
      </c>
      <c r="D199" s="78">
        <v>639000</v>
      </c>
      <c r="E199" s="77" t="s">
        <v>8021</v>
      </c>
      <c r="F199" s="77" t="s">
        <v>8022</v>
      </c>
    </row>
    <row r="200" spans="1:6" ht="30" x14ac:dyDescent="0.25">
      <c r="A200" s="75">
        <v>219</v>
      </c>
      <c r="B200" s="76" t="s">
        <v>1275</v>
      </c>
      <c r="C200" s="77" t="s">
        <v>8023</v>
      </c>
      <c r="D200" s="78">
        <v>970000</v>
      </c>
      <c r="E200" s="77" t="s">
        <v>8024</v>
      </c>
      <c r="F200" s="77"/>
    </row>
    <row r="201" spans="1:6" ht="30" x14ac:dyDescent="0.25">
      <c r="A201" s="75">
        <v>220</v>
      </c>
      <c r="B201" s="76" t="s">
        <v>1259</v>
      </c>
      <c r="C201" s="77" t="s">
        <v>8025</v>
      </c>
      <c r="D201" s="78">
        <v>970000</v>
      </c>
      <c r="E201" s="77" t="s">
        <v>8024</v>
      </c>
      <c r="F201" s="77"/>
    </row>
    <row r="202" spans="1:6" ht="45" x14ac:dyDescent="0.25">
      <c r="A202" s="75">
        <v>221</v>
      </c>
      <c r="B202" s="76" t="s">
        <v>1267</v>
      </c>
      <c r="C202" s="77" t="s">
        <v>8026</v>
      </c>
      <c r="D202" s="78">
        <v>970000</v>
      </c>
      <c r="E202" s="77" t="s">
        <v>8024</v>
      </c>
      <c r="F202" s="77"/>
    </row>
    <row r="203" spans="1:6" ht="30" x14ac:dyDescent="0.25">
      <c r="A203" s="75">
        <v>222</v>
      </c>
      <c r="B203" s="76" t="s">
        <v>1278</v>
      </c>
      <c r="C203" s="77" t="s">
        <v>8027</v>
      </c>
      <c r="D203" s="78">
        <v>970000</v>
      </c>
      <c r="E203" s="77" t="s">
        <v>8024</v>
      </c>
      <c r="F203" s="77"/>
    </row>
    <row r="204" spans="1:6" x14ac:dyDescent="0.25">
      <c r="A204" s="75">
        <v>223</v>
      </c>
      <c r="B204" s="76" t="s">
        <v>1271</v>
      </c>
      <c r="C204" s="77" t="s">
        <v>1273</v>
      </c>
      <c r="D204" s="78">
        <v>970000</v>
      </c>
      <c r="E204" s="77" t="s">
        <v>8024</v>
      </c>
      <c r="F204" s="77"/>
    </row>
    <row r="205" spans="1:6" ht="30" x14ac:dyDescent="0.25">
      <c r="A205" s="75">
        <v>224</v>
      </c>
      <c r="B205" s="76" t="s">
        <v>1263</v>
      </c>
      <c r="C205" s="77" t="s">
        <v>8028</v>
      </c>
      <c r="D205" s="78">
        <v>970000</v>
      </c>
      <c r="E205" s="77" t="s">
        <v>8024</v>
      </c>
      <c r="F205" s="77"/>
    </row>
    <row r="206" spans="1:6" ht="30" x14ac:dyDescent="0.25">
      <c r="A206" s="75">
        <v>225</v>
      </c>
      <c r="B206" s="76" t="s">
        <v>1211</v>
      </c>
      <c r="C206" s="77" t="s">
        <v>8029</v>
      </c>
      <c r="D206" s="78">
        <v>970000</v>
      </c>
      <c r="E206" s="77" t="s">
        <v>8024</v>
      </c>
      <c r="F206" s="77"/>
    </row>
    <row r="207" spans="1:6" ht="30" x14ac:dyDescent="0.25">
      <c r="A207" s="75">
        <v>226</v>
      </c>
      <c r="B207" s="76" t="s">
        <v>1207</v>
      </c>
      <c r="C207" s="77" t="s">
        <v>8030</v>
      </c>
      <c r="D207" s="78">
        <v>970000</v>
      </c>
      <c r="E207" s="77" t="s">
        <v>8024</v>
      </c>
      <c r="F207" s="77"/>
    </row>
    <row r="208" spans="1:6" ht="45" x14ac:dyDescent="0.25">
      <c r="A208" s="75">
        <v>227</v>
      </c>
      <c r="B208" s="76" t="s">
        <v>1215</v>
      </c>
      <c r="C208" s="77" t="s">
        <v>8031</v>
      </c>
      <c r="D208" s="78">
        <v>970000</v>
      </c>
      <c r="E208" s="77" t="s">
        <v>8024</v>
      </c>
      <c r="F208" s="77"/>
    </row>
    <row r="209" spans="1:6" ht="30" x14ac:dyDescent="0.25">
      <c r="A209" s="75">
        <v>228</v>
      </c>
      <c r="B209" s="76" t="s">
        <v>1226</v>
      </c>
      <c r="C209" s="77" t="s">
        <v>8032</v>
      </c>
      <c r="D209" s="78">
        <v>970000</v>
      </c>
      <c r="E209" s="77" t="s">
        <v>8024</v>
      </c>
      <c r="F209" s="77"/>
    </row>
    <row r="210" spans="1:6" ht="30" x14ac:dyDescent="0.25">
      <c r="A210" s="75">
        <v>229</v>
      </c>
      <c r="B210" s="76" t="s">
        <v>1233</v>
      </c>
      <c r="C210" s="77" t="s">
        <v>8033</v>
      </c>
      <c r="D210" s="78">
        <v>970000</v>
      </c>
      <c r="E210" s="77" t="s">
        <v>8024</v>
      </c>
      <c r="F210" s="77"/>
    </row>
    <row r="211" spans="1:6" ht="30" x14ac:dyDescent="0.25">
      <c r="A211" s="75">
        <v>230</v>
      </c>
      <c r="B211" s="76" t="s">
        <v>1229</v>
      </c>
      <c r="C211" s="77" t="s">
        <v>8034</v>
      </c>
      <c r="D211" s="78">
        <v>970000</v>
      </c>
      <c r="E211" s="77" t="s">
        <v>8024</v>
      </c>
      <c r="F211" s="77"/>
    </row>
    <row r="212" spans="1:6" ht="30" x14ac:dyDescent="0.25">
      <c r="A212" s="75">
        <v>231</v>
      </c>
      <c r="B212" s="76" t="s">
        <v>8035</v>
      </c>
      <c r="C212" s="77" t="s">
        <v>8036</v>
      </c>
      <c r="D212" s="78">
        <v>970000</v>
      </c>
      <c r="E212" s="77" t="s">
        <v>8024</v>
      </c>
      <c r="F212" s="77"/>
    </row>
    <row r="213" spans="1:6" ht="60" x14ac:dyDescent="0.25">
      <c r="A213" s="75">
        <v>232</v>
      </c>
      <c r="B213" s="76" t="s">
        <v>1241</v>
      </c>
      <c r="C213" s="77" t="s">
        <v>8037</v>
      </c>
      <c r="D213" s="78">
        <v>970000</v>
      </c>
      <c r="E213" s="77" t="s">
        <v>8024</v>
      </c>
      <c r="F213" s="77"/>
    </row>
    <row r="214" spans="1:6" ht="30" x14ac:dyDescent="0.25">
      <c r="A214" s="75">
        <v>233</v>
      </c>
      <c r="B214" s="76" t="s">
        <v>1190</v>
      </c>
      <c r="C214" s="77" t="s">
        <v>8038</v>
      </c>
      <c r="D214" s="78">
        <v>970000</v>
      </c>
      <c r="E214" s="77" t="s">
        <v>8024</v>
      </c>
      <c r="F214" s="77"/>
    </row>
    <row r="215" spans="1:6" ht="60" x14ac:dyDescent="0.25">
      <c r="A215" s="75">
        <v>234</v>
      </c>
      <c r="B215" s="76" t="s">
        <v>1246</v>
      </c>
      <c r="C215" s="77" t="s">
        <v>8039</v>
      </c>
      <c r="D215" s="78">
        <v>970000</v>
      </c>
      <c r="E215" s="77" t="s">
        <v>8024</v>
      </c>
      <c r="F215" s="77"/>
    </row>
    <row r="216" spans="1:6" ht="30" x14ac:dyDescent="0.25">
      <c r="A216" s="75">
        <v>235</v>
      </c>
      <c r="B216" s="76" t="s">
        <v>1219</v>
      </c>
      <c r="C216" s="77" t="s">
        <v>8040</v>
      </c>
      <c r="D216" s="78">
        <v>970000</v>
      </c>
      <c r="E216" s="77" t="s">
        <v>8024</v>
      </c>
      <c r="F216" s="77"/>
    </row>
    <row r="217" spans="1:6" ht="30" x14ac:dyDescent="0.25">
      <c r="A217" s="75">
        <v>236</v>
      </c>
      <c r="B217" s="76" t="s">
        <v>1237</v>
      </c>
      <c r="C217" s="77" t="s">
        <v>8041</v>
      </c>
      <c r="D217" s="78">
        <v>970000</v>
      </c>
      <c r="E217" s="77" t="s">
        <v>8024</v>
      </c>
      <c r="F217" s="77"/>
    </row>
    <row r="218" spans="1:6" ht="60" x14ac:dyDescent="0.25">
      <c r="A218" s="75">
        <v>237</v>
      </c>
      <c r="B218" s="76" t="s">
        <v>1251</v>
      </c>
      <c r="C218" s="77" t="s">
        <v>8042</v>
      </c>
      <c r="D218" s="78">
        <v>970000</v>
      </c>
      <c r="E218" s="77" t="s">
        <v>8024</v>
      </c>
      <c r="F218" s="77"/>
    </row>
    <row r="219" spans="1:6" ht="30" x14ac:dyDescent="0.25">
      <c r="A219" s="75">
        <v>238</v>
      </c>
      <c r="B219" s="76" t="s">
        <v>1198</v>
      </c>
      <c r="C219" s="77" t="s">
        <v>8043</v>
      </c>
      <c r="D219" s="78">
        <v>970000</v>
      </c>
      <c r="E219" s="77" t="s">
        <v>8024</v>
      </c>
      <c r="F219" s="77"/>
    </row>
    <row r="220" spans="1:6" ht="45" x14ac:dyDescent="0.25">
      <c r="A220" s="75">
        <v>239</v>
      </c>
      <c r="B220" s="76" t="s">
        <v>1201</v>
      </c>
      <c r="C220" s="77" t="s">
        <v>8044</v>
      </c>
      <c r="D220" s="78">
        <v>970000</v>
      </c>
      <c r="E220" s="77" t="s">
        <v>8024</v>
      </c>
      <c r="F220" s="77"/>
    </row>
    <row r="221" spans="1:6" ht="45" x14ac:dyDescent="0.25">
      <c r="A221" s="75">
        <v>240</v>
      </c>
      <c r="B221" s="76" t="s">
        <v>1204</v>
      </c>
      <c r="C221" s="77" t="s">
        <v>8045</v>
      </c>
      <c r="D221" s="78">
        <v>970000</v>
      </c>
      <c r="E221" s="77" t="s">
        <v>8024</v>
      </c>
      <c r="F221" s="77"/>
    </row>
    <row r="222" spans="1:6" ht="45" x14ac:dyDescent="0.25">
      <c r="A222" s="75">
        <v>241</v>
      </c>
      <c r="B222" s="76" t="s">
        <v>1223</v>
      </c>
      <c r="C222" s="77" t="s">
        <v>8046</v>
      </c>
      <c r="D222" s="78">
        <v>970000</v>
      </c>
      <c r="E222" s="77" t="s">
        <v>8024</v>
      </c>
      <c r="F222" s="77"/>
    </row>
    <row r="223" spans="1:6" ht="30" x14ac:dyDescent="0.25">
      <c r="A223" s="75">
        <v>242</v>
      </c>
      <c r="B223" s="76" t="s">
        <v>1255</v>
      </c>
      <c r="C223" s="77" t="s">
        <v>8047</v>
      </c>
      <c r="D223" s="78">
        <v>970000</v>
      </c>
      <c r="E223" s="77" t="s">
        <v>8024</v>
      </c>
      <c r="F223" s="77"/>
    </row>
    <row r="224" spans="1:6" ht="30" x14ac:dyDescent="0.25">
      <c r="A224" s="75">
        <v>243</v>
      </c>
      <c r="B224" s="76" t="s">
        <v>8048</v>
      </c>
      <c r="C224" s="77" t="s">
        <v>8049</v>
      </c>
      <c r="D224" s="78">
        <v>1133000</v>
      </c>
      <c r="E224" s="77" t="s">
        <v>8050</v>
      </c>
      <c r="F224" s="77" t="s">
        <v>7965</v>
      </c>
    </row>
    <row r="225" spans="1:6" ht="30" x14ac:dyDescent="0.25">
      <c r="A225" s="75">
        <v>244</v>
      </c>
      <c r="B225" s="76" t="s">
        <v>1373</v>
      </c>
      <c r="C225" s="77" t="s">
        <v>8051</v>
      </c>
      <c r="D225" s="78">
        <v>1133000</v>
      </c>
      <c r="E225" s="77" t="s">
        <v>8050</v>
      </c>
      <c r="F225" s="77" t="s">
        <v>7965</v>
      </c>
    </row>
    <row r="226" spans="1:6" ht="45" x14ac:dyDescent="0.25">
      <c r="A226" s="75">
        <v>245</v>
      </c>
      <c r="B226" s="76" t="s">
        <v>1361</v>
      </c>
      <c r="C226" s="77" t="s">
        <v>8052</v>
      </c>
      <c r="D226" s="78">
        <v>1133000</v>
      </c>
      <c r="E226" s="77" t="s">
        <v>8050</v>
      </c>
      <c r="F226" s="77" t="s">
        <v>7965</v>
      </c>
    </row>
    <row r="227" spans="1:6" ht="30" x14ac:dyDescent="0.25">
      <c r="A227" s="75">
        <v>246</v>
      </c>
      <c r="B227" s="76" t="s">
        <v>1380</v>
      </c>
      <c r="C227" s="77" t="s">
        <v>8053</v>
      </c>
      <c r="D227" s="78">
        <v>1133000</v>
      </c>
      <c r="E227" s="77" t="s">
        <v>8050</v>
      </c>
      <c r="F227" s="77" t="s">
        <v>7965</v>
      </c>
    </row>
    <row r="228" spans="1:6" ht="30" x14ac:dyDescent="0.25">
      <c r="A228" s="75">
        <v>247</v>
      </c>
      <c r="B228" s="76" t="s">
        <v>1366</v>
      </c>
      <c r="C228" s="77" t="s">
        <v>1368</v>
      </c>
      <c r="D228" s="78">
        <v>1133000</v>
      </c>
      <c r="E228" s="77" t="s">
        <v>8050</v>
      </c>
      <c r="F228" s="77" t="s">
        <v>7965</v>
      </c>
    </row>
    <row r="229" spans="1:6" ht="45" x14ac:dyDescent="0.25">
      <c r="A229" s="75">
        <v>248</v>
      </c>
      <c r="B229" s="76" t="s">
        <v>1369</v>
      </c>
      <c r="C229" s="77" t="s">
        <v>8054</v>
      </c>
      <c r="D229" s="78">
        <v>1133000</v>
      </c>
      <c r="E229" s="77" t="s">
        <v>8050</v>
      </c>
      <c r="F229" s="77" t="s">
        <v>7965</v>
      </c>
    </row>
    <row r="230" spans="1:6" ht="45" x14ac:dyDescent="0.25">
      <c r="A230" s="75">
        <v>249</v>
      </c>
      <c r="B230" s="76" t="s">
        <v>1357</v>
      </c>
      <c r="C230" s="77" t="s">
        <v>8055</v>
      </c>
      <c r="D230" s="78">
        <v>1133000</v>
      </c>
      <c r="E230" s="77" t="s">
        <v>8050</v>
      </c>
      <c r="F230" s="77" t="s">
        <v>7965</v>
      </c>
    </row>
    <row r="231" spans="1:6" ht="45" x14ac:dyDescent="0.25">
      <c r="A231" s="75">
        <v>250</v>
      </c>
      <c r="B231" s="76" t="s">
        <v>1376</v>
      </c>
      <c r="C231" s="77" t="s">
        <v>8056</v>
      </c>
      <c r="D231" s="78">
        <v>1133000</v>
      </c>
      <c r="E231" s="77" t="s">
        <v>8050</v>
      </c>
      <c r="F231" s="77" t="s">
        <v>7965</v>
      </c>
    </row>
    <row r="232" spans="1:6" ht="30" x14ac:dyDescent="0.25">
      <c r="A232" s="75">
        <v>251</v>
      </c>
      <c r="B232" s="76" t="s">
        <v>1364</v>
      </c>
      <c r="C232" s="77" t="s">
        <v>1273</v>
      </c>
      <c r="D232" s="78">
        <v>1133000</v>
      </c>
      <c r="E232" s="77" t="s">
        <v>8050</v>
      </c>
      <c r="F232" s="77" t="s">
        <v>7965</v>
      </c>
    </row>
    <row r="233" spans="1:6" ht="30" x14ac:dyDescent="0.25">
      <c r="A233" s="75">
        <v>252</v>
      </c>
      <c r="B233" s="76" t="s">
        <v>1326</v>
      </c>
      <c r="C233" s="77" t="s">
        <v>8057</v>
      </c>
      <c r="D233" s="78">
        <v>1133000</v>
      </c>
      <c r="E233" s="77" t="s">
        <v>8050</v>
      </c>
      <c r="F233" s="77" t="s">
        <v>7965</v>
      </c>
    </row>
    <row r="234" spans="1:6" ht="30" x14ac:dyDescent="0.25">
      <c r="A234" s="75">
        <v>253</v>
      </c>
      <c r="B234" s="76" t="s">
        <v>1305</v>
      </c>
      <c r="C234" s="77" t="s">
        <v>8058</v>
      </c>
      <c r="D234" s="78">
        <v>1133000</v>
      </c>
      <c r="E234" s="77" t="s">
        <v>8050</v>
      </c>
      <c r="F234" s="77" t="s">
        <v>7965</v>
      </c>
    </row>
    <row r="235" spans="1:6" ht="45" x14ac:dyDescent="0.25">
      <c r="A235" s="75">
        <v>254</v>
      </c>
      <c r="B235" s="76" t="s">
        <v>1302</v>
      </c>
      <c r="C235" s="77" t="s">
        <v>8059</v>
      </c>
      <c r="D235" s="78">
        <v>1133000</v>
      </c>
      <c r="E235" s="77" t="s">
        <v>8050</v>
      </c>
      <c r="F235" s="77" t="s">
        <v>7965</v>
      </c>
    </row>
    <row r="236" spans="1:6" ht="45" x14ac:dyDescent="0.25">
      <c r="A236" s="75">
        <v>255</v>
      </c>
      <c r="B236" s="76" t="s">
        <v>1308</v>
      </c>
      <c r="C236" s="77" t="s">
        <v>8060</v>
      </c>
      <c r="D236" s="78">
        <v>1133000</v>
      </c>
      <c r="E236" s="77" t="s">
        <v>8050</v>
      </c>
      <c r="F236" s="77" t="s">
        <v>7965</v>
      </c>
    </row>
    <row r="237" spans="1:6" ht="60" x14ac:dyDescent="0.25">
      <c r="A237" s="75">
        <v>256</v>
      </c>
      <c r="B237" s="76" t="s">
        <v>1347</v>
      </c>
      <c r="C237" s="77" t="s">
        <v>8037</v>
      </c>
      <c r="D237" s="78">
        <v>1133000</v>
      </c>
      <c r="E237" s="77" t="s">
        <v>8050</v>
      </c>
      <c r="F237" s="77" t="s">
        <v>7965</v>
      </c>
    </row>
    <row r="238" spans="1:6" ht="30" x14ac:dyDescent="0.25">
      <c r="A238" s="75">
        <v>257</v>
      </c>
      <c r="B238" s="76" t="s">
        <v>1282</v>
      </c>
      <c r="C238" s="77" t="s">
        <v>8038</v>
      </c>
      <c r="D238" s="78">
        <v>1133000</v>
      </c>
      <c r="E238" s="77" t="s">
        <v>8050</v>
      </c>
      <c r="F238" s="77" t="s">
        <v>7965</v>
      </c>
    </row>
    <row r="239" spans="1:6" ht="60" x14ac:dyDescent="0.25">
      <c r="A239" s="75">
        <v>258</v>
      </c>
      <c r="B239" s="76" t="s">
        <v>1349</v>
      </c>
      <c r="C239" s="77" t="s">
        <v>8039</v>
      </c>
      <c r="D239" s="78">
        <v>1133000</v>
      </c>
      <c r="E239" s="77" t="s">
        <v>8050</v>
      </c>
      <c r="F239" s="77" t="s">
        <v>7965</v>
      </c>
    </row>
    <row r="240" spans="1:6" ht="30" x14ac:dyDescent="0.25">
      <c r="A240" s="75">
        <v>259</v>
      </c>
      <c r="B240" s="76" t="s">
        <v>1319</v>
      </c>
      <c r="C240" s="77" t="s">
        <v>8040</v>
      </c>
      <c r="D240" s="78">
        <v>1133000</v>
      </c>
      <c r="E240" s="77" t="s">
        <v>8050</v>
      </c>
      <c r="F240" s="77" t="s">
        <v>7965</v>
      </c>
    </row>
    <row r="241" spans="1:6" ht="75" x14ac:dyDescent="0.25">
      <c r="A241" s="75">
        <v>260</v>
      </c>
      <c r="B241" s="76" t="s">
        <v>1343</v>
      </c>
      <c r="C241" s="77" t="s">
        <v>8061</v>
      </c>
      <c r="D241" s="78">
        <v>1133000</v>
      </c>
      <c r="E241" s="77" t="s">
        <v>8050</v>
      </c>
      <c r="F241" s="77" t="s">
        <v>7965</v>
      </c>
    </row>
    <row r="242" spans="1:6" ht="45" x14ac:dyDescent="0.25">
      <c r="A242" s="75">
        <v>261</v>
      </c>
      <c r="B242" s="76" t="s">
        <v>1315</v>
      </c>
      <c r="C242" s="77" t="s">
        <v>8062</v>
      </c>
      <c r="D242" s="78">
        <v>1133000</v>
      </c>
      <c r="E242" s="77" t="s">
        <v>8050</v>
      </c>
      <c r="F242" s="77" t="s">
        <v>7965</v>
      </c>
    </row>
    <row r="243" spans="1:6" ht="30" x14ac:dyDescent="0.25">
      <c r="A243" s="75">
        <v>262</v>
      </c>
      <c r="B243" s="76" t="s">
        <v>1311</v>
      </c>
      <c r="C243" s="77" t="s">
        <v>8063</v>
      </c>
      <c r="D243" s="78">
        <v>1133000</v>
      </c>
      <c r="E243" s="77" t="s">
        <v>8050</v>
      </c>
      <c r="F243" s="77" t="s">
        <v>7965</v>
      </c>
    </row>
    <row r="244" spans="1:6" ht="45" x14ac:dyDescent="0.25">
      <c r="A244" s="75">
        <v>263</v>
      </c>
      <c r="B244" s="76" t="s">
        <v>1339</v>
      </c>
      <c r="C244" s="77" t="s">
        <v>8064</v>
      </c>
      <c r="D244" s="78">
        <v>1133000</v>
      </c>
      <c r="E244" s="77" t="s">
        <v>8050</v>
      </c>
      <c r="F244" s="77" t="s">
        <v>7965</v>
      </c>
    </row>
    <row r="245" spans="1:6" ht="30" x14ac:dyDescent="0.25">
      <c r="A245" s="75">
        <v>264</v>
      </c>
      <c r="B245" s="76" t="s">
        <v>1335</v>
      </c>
      <c r="C245" s="77" t="s">
        <v>8065</v>
      </c>
      <c r="D245" s="78">
        <v>1133000</v>
      </c>
      <c r="E245" s="77" t="s">
        <v>8050</v>
      </c>
      <c r="F245" s="77" t="s">
        <v>7965</v>
      </c>
    </row>
    <row r="246" spans="1:6" ht="75" x14ac:dyDescent="0.25">
      <c r="A246" s="75">
        <v>265</v>
      </c>
      <c r="B246" s="76" t="s">
        <v>1295</v>
      </c>
      <c r="C246" s="77" t="s">
        <v>8066</v>
      </c>
      <c r="D246" s="78">
        <v>1133000</v>
      </c>
      <c r="E246" s="77" t="s">
        <v>8050</v>
      </c>
      <c r="F246" s="77" t="s">
        <v>7965</v>
      </c>
    </row>
    <row r="247" spans="1:6" ht="45" x14ac:dyDescent="0.25">
      <c r="A247" s="75">
        <v>266</v>
      </c>
      <c r="B247" s="76" t="s">
        <v>1298</v>
      </c>
      <c r="C247" s="77" t="s">
        <v>8067</v>
      </c>
      <c r="D247" s="78">
        <v>1133000</v>
      </c>
      <c r="E247" s="77" t="s">
        <v>8050</v>
      </c>
      <c r="F247" s="77" t="s">
        <v>7965</v>
      </c>
    </row>
    <row r="248" spans="1:6" ht="60" x14ac:dyDescent="0.25">
      <c r="A248" s="75">
        <v>267</v>
      </c>
      <c r="B248" s="76" t="s">
        <v>1351</v>
      </c>
      <c r="C248" s="77" t="s">
        <v>8042</v>
      </c>
      <c r="D248" s="78">
        <v>1133000</v>
      </c>
      <c r="E248" s="77" t="s">
        <v>8050</v>
      </c>
      <c r="F248" s="77" t="s">
        <v>7965</v>
      </c>
    </row>
    <row r="249" spans="1:6" ht="30" x14ac:dyDescent="0.25">
      <c r="A249" s="75">
        <v>268</v>
      </c>
      <c r="B249" s="76" t="s">
        <v>1286</v>
      </c>
      <c r="C249" s="77" t="s">
        <v>8068</v>
      </c>
      <c r="D249" s="78">
        <v>1133000</v>
      </c>
      <c r="E249" s="77" t="s">
        <v>8050</v>
      </c>
      <c r="F249" s="77" t="s">
        <v>7965</v>
      </c>
    </row>
    <row r="250" spans="1:6" ht="30" x14ac:dyDescent="0.25">
      <c r="A250" s="75">
        <v>269</v>
      </c>
      <c r="B250" s="76" t="s">
        <v>1289</v>
      </c>
      <c r="C250" s="77" t="s">
        <v>8069</v>
      </c>
      <c r="D250" s="78">
        <v>1133000</v>
      </c>
      <c r="E250" s="77" t="s">
        <v>8050</v>
      </c>
      <c r="F250" s="77" t="s">
        <v>7965</v>
      </c>
    </row>
    <row r="251" spans="1:6" ht="45" x14ac:dyDescent="0.25">
      <c r="A251" s="75">
        <v>270</v>
      </c>
      <c r="B251" s="76" t="s">
        <v>1292</v>
      </c>
      <c r="C251" s="77" t="s">
        <v>8070</v>
      </c>
      <c r="D251" s="78">
        <v>1133000</v>
      </c>
      <c r="E251" s="77" t="s">
        <v>8050</v>
      </c>
      <c r="F251" s="77" t="s">
        <v>7965</v>
      </c>
    </row>
    <row r="252" spans="1:6" x14ac:dyDescent="0.25">
      <c r="A252" s="75">
        <v>647</v>
      </c>
      <c r="B252" s="76" t="s">
        <v>8071</v>
      </c>
      <c r="C252" s="77" t="s">
        <v>8072</v>
      </c>
      <c r="D252" s="78">
        <v>156000</v>
      </c>
      <c r="E252" s="77" t="s">
        <v>8073</v>
      </c>
      <c r="F252" s="77" t="s">
        <v>2473</v>
      </c>
    </row>
    <row r="253" spans="1:6" x14ac:dyDescent="0.25">
      <c r="A253" s="75">
        <v>648</v>
      </c>
      <c r="B253" s="76" t="s">
        <v>8074</v>
      </c>
      <c r="C253" s="77" t="s">
        <v>8075</v>
      </c>
      <c r="D253" s="78">
        <v>127000</v>
      </c>
      <c r="E253" s="77" t="s">
        <v>8076</v>
      </c>
      <c r="F253" s="77" t="s">
        <v>2473</v>
      </c>
    </row>
    <row r="254" spans="1:6" x14ac:dyDescent="0.25">
      <c r="A254" s="75">
        <v>649</v>
      </c>
      <c r="B254" s="76" t="s">
        <v>2496</v>
      </c>
      <c r="C254" s="77" t="s">
        <v>2499</v>
      </c>
      <c r="D254" s="78">
        <v>127000</v>
      </c>
      <c r="E254" s="77" t="s">
        <v>8076</v>
      </c>
      <c r="F254" s="77" t="s">
        <v>2473</v>
      </c>
    </row>
    <row r="255" spans="1:6" x14ac:dyDescent="0.25">
      <c r="A255" s="75">
        <v>650</v>
      </c>
      <c r="B255" s="76" t="s">
        <v>2520</v>
      </c>
      <c r="C255" s="77" t="s">
        <v>2523</v>
      </c>
      <c r="D255" s="78">
        <v>127000</v>
      </c>
      <c r="E255" s="77" t="s">
        <v>8076</v>
      </c>
      <c r="F255" s="77" t="s">
        <v>2473</v>
      </c>
    </row>
    <row r="256" spans="1:6" ht="30" x14ac:dyDescent="0.25">
      <c r="A256" s="75">
        <v>651</v>
      </c>
      <c r="B256" s="76" t="s">
        <v>2484</v>
      </c>
      <c r="C256" s="77" t="s">
        <v>2487</v>
      </c>
      <c r="D256" s="78">
        <v>127000</v>
      </c>
      <c r="E256" s="77" t="s">
        <v>8076</v>
      </c>
      <c r="F256" s="77" t="s">
        <v>2473</v>
      </c>
    </row>
    <row r="257" spans="1:6" x14ac:dyDescent="0.25">
      <c r="A257" s="75">
        <v>652</v>
      </c>
      <c r="B257" s="76" t="s">
        <v>2492</v>
      </c>
      <c r="C257" s="77" t="s">
        <v>2495</v>
      </c>
      <c r="D257" s="78">
        <v>127000</v>
      </c>
      <c r="E257" s="77" t="s">
        <v>8076</v>
      </c>
      <c r="F257" s="77" t="s">
        <v>2473</v>
      </c>
    </row>
    <row r="258" spans="1:6" x14ac:dyDescent="0.25">
      <c r="A258" s="75">
        <v>653</v>
      </c>
      <c r="B258" s="76" t="s">
        <v>2508</v>
      </c>
      <c r="C258" s="77" t="s">
        <v>2511</v>
      </c>
      <c r="D258" s="78">
        <v>127000</v>
      </c>
      <c r="E258" s="77" t="s">
        <v>8076</v>
      </c>
      <c r="F258" s="77" t="s">
        <v>2473</v>
      </c>
    </row>
    <row r="259" spans="1:6" ht="45" x14ac:dyDescent="0.25">
      <c r="A259" s="75">
        <v>654</v>
      </c>
      <c r="B259" s="76" t="s">
        <v>2500</v>
      </c>
      <c r="C259" s="77" t="s">
        <v>8077</v>
      </c>
      <c r="D259" s="78">
        <v>127000</v>
      </c>
      <c r="E259" s="77" t="s">
        <v>8076</v>
      </c>
      <c r="F259" s="77" t="s">
        <v>2473</v>
      </c>
    </row>
    <row r="260" spans="1:6" ht="30" x14ac:dyDescent="0.25">
      <c r="A260" s="75">
        <v>655</v>
      </c>
      <c r="B260" s="76" t="s">
        <v>2512</v>
      </c>
      <c r="C260" s="77" t="s">
        <v>8078</v>
      </c>
      <c r="D260" s="78">
        <v>127000</v>
      </c>
      <c r="E260" s="77" t="s">
        <v>8076</v>
      </c>
      <c r="F260" s="77" t="s">
        <v>2473</v>
      </c>
    </row>
    <row r="261" spans="1:6" x14ac:dyDescent="0.25">
      <c r="A261" s="75">
        <v>656</v>
      </c>
      <c r="B261" s="76" t="s">
        <v>2516</v>
      </c>
      <c r="C261" s="77" t="s">
        <v>2519</v>
      </c>
      <c r="D261" s="78">
        <v>127000</v>
      </c>
      <c r="E261" s="77" t="s">
        <v>8076</v>
      </c>
      <c r="F261" s="77" t="s">
        <v>2473</v>
      </c>
    </row>
    <row r="262" spans="1:6" ht="30" x14ac:dyDescent="0.25">
      <c r="A262" s="75">
        <v>657</v>
      </c>
      <c r="B262" s="76" t="s">
        <v>2504</v>
      </c>
      <c r="C262" s="77" t="s">
        <v>8079</v>
      </c>
      <c r="D262" s="78">
        <v>127000</v>
      </c>
      <c r="E262" s="77" t="s">
        <v>8076</v>
      </c>
      <c r="F262" s="77" t="s">
        <v>2473</v>
      </c>
    </row>
    <row r="263" spans="1:6" x14ac:dyDescent="0.25">
      <c r="A263" s="75">
        <v>658</v>
      </c>
      <c r="B263" s="76" t="s">
        <v>2488</v>
      </c>
      <c r="C263" s="77" t="s">
        <v>2491</v>
      </c>
      <c r="D263" s="78">
        <v>127000</v>
      </c>
      <c r="E263" s="77" t="s">
        <v>8076</v>
      </c>
      <c r="F263" s="77" t="s">
        <v>2473</v>
      </c>
    </row>
    <row r="264" spans="1:6" x14ac:dyDescent="0.25">
      <c r="A264" s="75">
        <v>659</v>
      </c>
      <c r="B264" s="76" t="s">
        <v>8080</v>
      </c>
      <c r="C264" s="77" t="s">
        <v>8072</v>
      </c>
      <c r="D264" s="78">
        <v>217000</v>
      </c>
      <c r="E264" s="77" t="s">
        <v>8081</v>
      </c>
      <c r="F264" s="77" t="s">
        <v>2473</v>
      </c>
    </row>
    <row r="265" spans="1:6" ht="30" x14ac:dyDescent="0.25">
      <c r="A265" s="75">
        <v>660</v>
      </c>
      <c r="B265" s="76" t="s">
        <v>8082</v>
      </c>
      <c r="C265" s="77" t="s">
        <v>8083</v>
      </c>
      <c r="D265" s="78">
        <v>320000</v>
      </c>
      <c r="E265" s="77" t="s">
        <v>8084</v>
      </c>
      <c r="F265" s="77"/>
    </row>
    <row r="266" spans="1:6" x14ac:dyDescent="0.25">
      <c r="A266" s="75">
        <v>661</v>
      </c>
      <c r="B266" s="76" t="s">
        <v>8085</v>
      </c>
      <c r="C266" s="77" t="s">
        <v>8086</v>
      </c>
      <c r="D266" s="78">
        <v>320000</v>
      </c>
      <c r="E266" s="77" t="s">
        <v>8084</v>
      </c>
      <c r="F266" s="77"/>
    </row>
    <row r="267" spans="1:6" x14ac:dyDescent="0.25">
      <c r="A267" s="75">
        <v>662</v>
      </c>
      <c r="B267" s="76" t="s">
        <v>8087</v>
      </c>
      <c r="C267" s="77" t="s">
        <v>8088</v>
      </c>
      <c r="D267" s="78">
        <v>320000</v>
      </c>
      <c r="E267" s="77" t="s">
        <v>8084</v>
      </c>
      <c r="F267" s="77"/>
    </row>
    <row r="268" spans="1:6" ht="30" x14ac:dyDescent="0.25">
      <c r="A268" s="75">
        <v>663</v>
      </c>
      <c r="B268" s="76" t="s">
        <v>8089</v>
      </c>
      <c r="C268" s="77" t="s">
        <v>8090</v>
      </c>
      <c r="D268" s="78">
        <v>320000</v>
      </c>
      <c r="E268" s="77" t="s">
        <v>8084</v>
      </c>
      <c r="F268" s="77"/>
    </row>
    <row r="269" spans="1:6" x14ac:dyDescent="0.25">
      <c r="A269" s="75">
        <v>664</v>
      </c>
      <c r="B269" s="76" t="s">
        <v>8091</v>
      </c>
      <c r="C269" s="77" t="s">
        <v>8092</v>
      </c>
      <c r="D269" s="78">
        <v>320000</v>
      </c>
      <c r="E269" s="77" t="s">
        <v>8084</v>
      </c>
      <c r="F269" s="77"/>
    </row>
    <row r="270" spans="1:6" ht="30" x14ac:dyDescent="0.25">
      <c r="A270" s="75">
        <v>665</v>
      </c>
      <c r="B270" s="76" t="s">
        <v>8093</v>
      </c>
      <c r="C270" s="77" t="s">
        <v>8094</v>
      </c>
      <c r="D270" s="78">
        <v>660000</v>
      </c>
      <c r="E270" s="77" t="s">
        <v>8095</v>
      </c>
      <c r="F270" s="77"/>
    </row>
    <row r="271" spans="1:6" ht="60" x14ac:dyDescent="0.25">
      <c r="A271" s="75">
        <v>666</v>
      </c>
      <c r="B271" s="76" t="s">
        <v>8096</v>
      </c>
      <c r="C271" s="77" t="s">
        <v>8097</v>
      </c>
      <c r="D271" s="78">
        <v>660000</v>
      </c>
      <c r="E271" s="77" t="s">
        <v>8095</v>
      </c>
      <c r="F271" s="77"/>
    </row>
    <row r="272" spans="1:6" ht="60" x14ac:dyDescent="0.25">
      <c r="A272" s="75">
        <v>667</v>
      </c>
      <c r="B272" s="76" t="s">
        <v>8098</v>
      </c>
      <c r="C272" s="77" t="s">
        <v>8097</v>
      </c>
      <c r="D272" s="78">
        <v>660000</v>
      </c>
      <c r="E272" s="77" t="s">
        <v>8095</v>
      </c>
      <c r="F272" s="77"/>
    </row>
    <row r="273" spans="1:6" ht="30" x14ac:dyDescent="0.25">
      <c r="A273" s="75">
        <v>668</v>
      </c>
      <c r="B273" s="76" t="s">
        <v>8099</v>
      </c>
      <c r="C273" s="77" t="s">
        <v>8100</v>
      </c>
      <c r="D273" s="78">
        <v>644000</v>
      </c>
      <c r="E273" s="77" t="s">
        <v>8101</v>
      </c>
      <c r="F273" s="77"/>
    </row>
    <row r="274" spans="1:6" ht="30" x14ac:dyDescent="0.25">
      <c r="A274" s="75">
        <v>670</v>
      </c>
      <c r="B274" s="76" t="s">
        <v>8102</v>
      </c>
      <c r="C274" s="77" t="s">
        <v>8103</v>
      </c>
      <c r="D274" s="78">
        <v>750000</v>
      </c>
      <c r="E274" s="77" t="s">
        <v>8104</v>
      </c>
      <c r="F274" s="77" t="s">
        <v>8105</v>
      </c>
    </row>
    <row r="275" spans="1:6" ht="45" x14ac:dyDescent="0.25">
      <c r="A275" s="75">
        <v>671</v>
      </c>
      <c r="B275" s="76" t="s">
        <v>8106</v>
      </c>
      <c r="C275" s="77" t="s">
        <v>8107</v>
      </c>
      <c r="D275" s="78">
        <v>750000</v>
      </c>
      <c r="E275" s="77" t="s">
        <v>8104</v>
      </c>
      <c r="F275" s="77" t="s">
        <v>8105</v>
      </c>
    </row>
    <row r="276" spans="1:6" ht="30" x14ac:dyDescent="0.25">
      <c r="A276" s="75">
        <v>672</v>
      </c>
      <c r="B276" s="76" t="s">
        <v>8108</v>
      </c>
      <c r="C276" s="77" t="s">
        <v>8109</v>
      </c>
      <c r="D276" s="78">
        <v>818000</v>
      </c>
      <c r="E276" s="77" t="s">
        <v>8110</v>
      </c>
      <c r="F276" s="77" t="s">
        <v>8105</v>
      </c>
    </row>
    <row r="277" spans="1:6" ht="30" x14ac:dyDescent="0.25">
      <c r="A277" s="75">
        <v>673</v>
      </c>
      <c r="B277" s="76" t="s">
        <v>2551</v>
      </c>
      <c r="C277" s="77" t="s">
        <v>2553</v>
      </c>
      <c r="D277" s="78">
        <v>107000</v>
      </c>
      <c r="E277" s="77" t="s">
        <v>8111</v>
      </c>
      <c r="F277" s="77" t="s">
        <v>8112</v>
      </c>
    </row>
    <row r="278" spans="1:6" ht="30" x14ac:dyDescent="0.25">
      <c r="A278" s="75">
        <v>674</v>
      </c>
      <c r="B278" s="76" t="s">
        <v>2537</v>
      </c>
      <c r="C278" s="77" t="s">
        <v>2539</v>
      </c>
      <c r="D278" s="78">
        <v>91000</v>
      </c>
      <c r="E278" s="77" t="s">
        <v>8113</v>
      </c>
      <c r="F278" s="77" t="s">
        <v>8112</v>
      </c>
    </row>
    <row r="279" spans="1:6" ht="30" x14ac:dyDescent="0.25">
      <c r="A279" s="75">
        <v>675</v>
      </c>
      <c r="B279" s="76" t="s">
        <v>2548</v>
      </c>
      <c r="C279" s="77" t="s">
        <v>2550</v>
      </c>
      <c r="D279" s="78">
        <v>91000</v>
      </c>
      <c r="E279" s="77" t="s">
        <v>8113</v>
      </c>
      <c r="F279" s="77" t="s">
        <v>8112</v>
      </c>
    </row>
    <row r="280" spans="1:6" ht="30" x14ac:dyDescent="0.25">
      <c r="A280" s="75">
        <v>676</v>
      </c>
      <c r="B280" s="76" t="s">
        <v>2554</v>
      </c>
      <c r="C280" s="77" t="s">
        <v>2556</v>
      </c>
      <c r="D280" s="78">
        <v>91000</v>
      </c>
      <c r="E280" s="77" t="s">
        <v>8113</v>
      </c>
      <c r="F280" s="77" t="s">
        <v>8112</v>
      </c>
    </row>
    <row r="281" spans="1:6" ht="30" x14ac:dyDescent="0.25">
      <c r="A281" s="75">
        <v>677</v>
      </c>
      <c r="B281" s="76" t="s">
        <v>2540</v>
      </c>
      <c r="C281" s="77" t="s">
        <v>2539</v>
      </c>
      <c r="D281" s="78">
        <v>91000</v>
      </c>
      <c r="E281" s="77" t="s">
        <v>8113</v>
      </c>
      <c r="F281" s="77" t="s">
        <v>8112</v>
      </c>
    </row>
    <row r="282" spans="1:6" ht="30" x14ac:dyDescent="0.25">
      <c r="A282" s="75">
        <v>678</v>
      </c>
      <c r="B282" s="76" t="s">
        <v>8114</v>
      </c>
      <c r="C282" s="77" t="s">
        <v>8115</v>
      </c>
      <c r="D282" s="78">
        <v>77000</v>
      </c>
      <c r="E282" s="77" t="s">
        <v>8116</v>
      </c>
      <c r="F282" s="77" t="s">
        <v>8112</v>
      </c>
    </row>
    <row r="283" spans="1:6" ht="30" x14ac:dyDescent="0.25">
      <c r="A283" s="75">
        <v>679</v>
      </c>
      <c r="B283" s="76" t="s">
        <v>2542</v>
      </c>
      <c r="C283" s="77" t="s">
        <v>2544</v>
      </c>
      <c r="D283" s="78">
        <v>77000</v>
      </c>
      <c r="E283" s="77" t="s">
        <v>8116</v>
      </c>
      <c r="F283" s="77" t="s">
        <v>8112</v>
      </c>
    </row>
    <row r="284" spans="1:6" ht="30" x14ac:dyDescent="0.25">
      <c r="A284" s="75">
        <v>680</v>
      </c>
      <c r="B284" s="76" t="s">
        <v>2531</v>
      </c>
      <c r="C284" s="77" t="s">
        <v>2533</v>
      </c>
      <c r="D284" s="78">
        <v>77000</v>
      </c>
      <c r="E284" s="77" t="s">
        <v>8116</v>
      </c>
      <c r="F284" s="77" t="s">
        <v>8112</v>
      </c>
    </row>
    <row r="285" spans="1:6" ht="30" x14ac:dyDescent="0.25">
      <c r="A285" s="75">
        <v>681</v>
      </c>
      <c r="B285" s="76" t="s">
        <v>2557</v>
      </c>
      <c r="C285" s="77" t="s">
        <v>2559</v>
      </c>
      <c r="D285" s="78">
        <v>77000</v>
      </c>
      <c r="E285" s="77" t="s">
        <v>8116</v>
      </c>
      <c r="F285" s="77" t="s">
        <v>8112</v>
      </c>
    </row>
    <row r="286" spans="1:6" ht="30" x14ac:dyDescent="0.25">
      <c r="A286" s="75">
        <v>682</v>
      </c>
      <c r="B286" s="76" t="s">
        <v>2534</v>
      </c>
      <c r="C286" s="77" t="s">
        <v>2536</v>
      </c>
      <c r="D286" s="78">
        <v>77000</v>
      </c>
      <c r="E286" s="77" t="s">
        <v>8116</v>
      </c>
      <c r="F286" s="77" t="s">
        <v>8112</v>
      </c>
    </row>
    <row r="287" spans="1:6" ht="30" x14ac:dyDescent="0.25">
      <c r="A287" s="75">
        <v>683</v>
      </c>
      <c r="B287" s="76" t="s">
        <v>2545</v>
      </c>
      <c r="C287" s="77" t="s">
        <v>2544</v>
      </c>
      <c r="D287" s="78">
        <v>77000</v>
      </c>
      <c r="E287" s="77" t="s">
        <v>8116</v>
      </c>
      <c r="F287" s="77" t="s">
        <v>8112</v>
      </c>
    </row>
    <row r="288" spans="1:6" ht="45" x14ac:dyDescent="0.25">
      <c r="A288" s="75">
        <v>684</v>
      </c>
      <c r="B288" s="76" t="s">
        <v>8117</v>
      </c>
      <c r="C288" s="77" t="s">
        <v>8118</v>
      </c>
      <c r="D288" s="78">
        <v>263000</v>
      </c>
      <c r="E288" s="77" t="s">
        <v>8119</v>
      </c>
      <c r="F288" s="77" t="s">
        <v>8120</v>
      </c>
    </row>
    <row r="289" spans="1:6" ht="30" x14ac:dyDescent="0.25">
      <c r="A289" s="75">
        <v>685</v>
      </c>
      <c r="B289" s="76" t="s">
        <v>8121</v>
      </c>
      <c r="C289" s="77" t="s">
        <v>8122</v>
      </c>
      <c r="D289" s="78">
        <v>263000</v>
      </c>
      <c r="E289" s="77" t="s">
        <v>8119</v>
      </c>
      <c r="F289" s="77" t="s">
        <v>8120</v>
      </c>
    </row>
    <row r="290" spans="1:6" ht="30" x14ac:dyDescent="0.25">
      <c r="A290" s="75">
        <v>686</v>
      </c>
      <c r="B290" s="76" t="s">
        <v>8123</v>
      </c>
      <c r="C290" s="77" t="s">
        <v>8124</v>
      </c>
      <c r="D290" s="78">
        <v>263000</v>
      </c>
      <c r="E290" s="77" t="s">
        <v>8119</v>
      </c>
      <c r="F290" s="77" t="s">
        <v>8120</v>
      </c>
    </row>
    <row r="291" spans="1:6" x14ac:dyDescent="0.25">
      <c r="A291" s="75">
        <v>687</v>
      </c>
      <c r="B291" s="76" t="s">
        <v>2573</v>
      </c>
      <c r="C291" s="77" t="s">
        <v>2575</v>
      </c>
      <c r="D291" s="78">
        <v>250000</v>
      </c>
      <c r="E291" s="77" t="s">
        <v>8125</v>
      </c>
      <c r="F291" s="77"/>
    </row>
    <row r="292" spans="1:6" x14ac:dyDescent="0.25">
      <c r="A292" s="75">
        <v>688</v>
      </c>
      <c r="B292" s="76" t="s">
        <v>8126</v>
      </c>
      <c r="C292" s="77" t="s">
        <v>8127</v>
      </c>
      <c r="D292" s="78">
        <v>234000</v>
      </c>
      <c r="E292" s="77" t="s">
        <v>8128</v>
      </c>
      <c r="F292" s="77"/>
    </row>
    <row r="293" spans="1:6" x14ac:dyDescent="0.25">
      <c r="A293" s="75">
        <v>689</v>
      </c>
      <c r="B293" s="76" t="s">
        <v>2576</v>
      </c>
      <c r="C293" s="77" t="s">
        <v>2578</v>
      </c>
      <c r="D293" s="78">
        <v>234000</v>
      </c>
      <c r="E293" s="77" t="s">
        <v>8128</v>
      </c>
      <c r="F293" s="77"/>
    </row>
    <row r="294" spans="1:6" x14ac:dyDescent="0.25">
      <c r="A294" s="75">
        <v>690</v>
      </c>
      <c r="B294" s="76" t="s">
        <v>8129</v>
      </c>
      <c r="C294" s="77" t="s">
        <v>8130</v>
      </c>
      <c r="D294" s="78">
        <v>234000</v>
      </c>
      <c r="E294" s="77" t="s">
        <v>8128</v>
      </c>
      <c r="F294" s="77"/>
    </row>
    <row r="295" spans="1:6" x14ac:dyDescent="0.25">
      <c r="A295" s="75">
        <v>691</v>
      </c>
      <c r="B295" s="76" t="s">
        <v>8131</v>
      </c>
      <c r="C295" s="77" t="s">
        <v>8127</v>
      </c>
      <c r="D295" s="78">
        <v>234000</v>
      </c>
      <c r="E295" s="77" t="s">
        <v>8128</v>
      </c>
      <c r="F295" s="77"/>
    </row>
    <row r="296" spans="1:6" ht="30" x14ac:dyDescent="0.25">
      <c r="A296" s="75">
        <v>692</v>
      </c>
      <c r="B296" s="76" t="s">
        <v>8132</v>
      </c>
      <c r="C296" s="77" t="s">
        <v>8133</v>
      </c>
      <c r="D296" s="78">
        <v>234000</v>
      </c>
      <c r="E296" s="77" t="s">
        <v>8128</v>
      </c>
      <c r="F296" s="77"/>
    </row>
    <row r="297" spans="1:6" x14ac:dyDescent="0.25">
      <c r="A297" s="75">
        <v>693</v>
      </c>
      <c r="B297" s="76" t="s">
        <v>2567</v>
      </c>
      <c r="C297" s="77" t="s">
        <v>2569</v>
      </c>
      <c r="D297" s="78">
        <v>221000</v>
      </c>
      <c r="E297" s="77" t="s">
        <v>8134</v>
      </c>
      <c r="F297" s="77"/>
    </row>
    <row r="298" spans="1:6" x14ac:dyDescent="0.25">
      <c r="A298" s="75">
        <v>694</v>
      </c>
      <c r="B298" s="76" t="s">
        <v>2570</v>
      </c>
      <c r="C298" s="77" t="s">
        <v>2572</v>
      </c>
      <c r="D298" s="78">
        <v>221000</v>
      </c>
      <c r="E298" s="77" t="s">
        <v>8134</v>
      </c>
      <c r="F298" s="77"/>
    </row>
    <row r="299" spans="1:6" x14ac:dyDescent="0.25">
      <c r="A299" s="75">
        <v>695</v>
      </c>
      <c r="B299" s="76" t="s">
        <v>2579</v>
      </c>
      <c r="C299" s="77" t="s">
        <v>2581</v>
      </c>
      <c r="D299" s="78">
        <v>273000</v>
      </c>
      <c r="E299" s="77" t="s">
        <v>8135</v>
      </c>
      <c r="F299" s="77"/>
    </row>
    <row r="300" spans="1:6" x14ac:dyDescent="0.25">
      <c r="A300" s="75">
        <v>696</v>
      </c>
      <c r="B300" s="76" t="s">
        <v>2562</v>
      </c>
      <c r="C300" s="77" t="s">
        <v>2565</v>
      </c>
      <c r="D300" s="78">
        <v>221000</v>
      </c>
      <c r="E300" s="77" t="s">
        <v>8134</v>
      </c>
      <c r="F300" s="77"/>
    </row>
    <row r="301" spans="1:6" x14ac:dyDescent="0.25">
      <c r="A301" s="75">
        <v>697</v>
      </c>
      <c r="B301" s="76" t="s">
        <v>2582</v>
      </c>
      <c r="C301" s="77" t="s">
        <v>2584</v>
      </c>
      <c r="D301" s="78">
        <v>221000</v>
      </c>
      <c r="E301" s="77" t="s">
        <v>8134</v>
      </c>
      <c r="F301" s="77"/>
    </row>
    <row r="302" spans="1:6" ht="30" x14ac:dyDescent="0.25">
      <c r="A302" s="75">
        <v>698</v>
      </c>
      <c r="B302" s="76" t="s">
        <v>8136</v>
      </c>
      <c r="C302" s="77" t="s">
        <v>8137</v>
      </c>
      <c r="D302" s="78">
        <v>302000</v>
      </c>
      <c r="E302" s="77" t="s">
        <v>8138</v>
      </c>
      <c r="F302" s="77"/>
    </row>
    <row r="303" spans="1:6" ht="45" x14ac:dyDescent="0.25">
      <c r="A303" s="75">
        <v>699</v>
      </c>
      <c r="B303" s="76" t="s">
        <v>8139</v>
      </c>
      <c r="C303" s="77" t="s">
        <v>8140</v>
      </c>
      <c r="D303" s="78">
        <v>287000</v>
      </c>
      <c r="E303" s="77" t="s">
        <v>7884</v>
      </c>
      <c r="F303" s="77"/>
    </row>
    <row r="304" spans="1:6" ht="30" x14ac:dyDescent="0.25">
      <c r="A304" s="75">
        <v>700</v>
      </c>
      <c r="B304" s="76" t="s">
        <v>8141</v>
      </c>
      <c r="C304" s="77" t="s">
        <v>8142</v>
      </c>
      <c r="D304" s="78">
        <v>287000</v>
      </c>
      <c r="E304" s="77" t="s">
        <v>7884</v>
      </c>
      <c r="F304" s="77"/>
    </row>
    <row r="305" spans="1:6" ht="30" x14ac:dyDescent="0.25">
      <c r="A305" s="75">
        <v>701</v>
      </c>
      <c r="B305" s="76" t="s">
        <v>2592</v>
      </c>
      <c r="C305" s="77" t="s">
        <v>8143</v>
      </c>
      <c r="D305" s="78">
        <v>287000</v>
      </c>
      <c r="E305" s="77" t="s">
        <v>7884</v>
      </c>
      <c r="F305" s="77"/>
    </row>
    <row r="306" spans="1:6" ht="45" x14ac:dyDescent="0.25">
      <c r="A306" s="75">
        <v>702</v>
      </c>
      <c r="B306" s="76" t="s">
        <v>8144</v>
      </c>
      <c r="C306" s="77" t="s">
        <v>8145</v>
      </c>
      <c r="D306" s="78">
        <v>287000</v>
      </c>
      <c r="E306" s="77" t="s">
        <v>7884</v>
      </c>
      <c r="F306" s="77"/>
    </row>
    <row r="307" spans="1:6" ht="30" x14ac:dyDescent="0.25">
      <c r="A307" s="75">
        <v>703</v>
      </c>
      <c r="B307" s="76" t="s">
        <v>2590</v>
      </c>
      <c r="C307" s="77" t="s">
        <v>8146</v>
      </c>
      <c r="D307" s="78">
        <v>287000</v>
      </c>
      <c r="E307" s="77" t="s">
        <v>7884</v>
      </c>
      <c r="F307" s="77"/>
    </row>
    <row r="308" spans="1:6" ht="30" x14ac:dyDescent="0.25">
      <c r="A308" s="75">
        <v>704</v>
      </c>
      <c r="B308" s="76" t="s">
        <v>2585</v>
      </c>
      <c r="C308" s="77" t="s">
        <v>8147</v>
      </c>
      <c r="D308" s="78">
        <v>287000</v>
      </c>
      <c r="E308" s="77" t="s">
        <v>7884</v>
      </c>
      <c r="F308" s="77"/>
    </row>
    <row r="309" spans="1:6" ht="30" x14ac:dyDescent="0.25">
      <c r="A309" s="75">
        <v>705</v>
      </c>
      <c r="B309" s="76" t="s">
        <v>2595</v>
      </c>
      <c r="C309" s="77" t="s">
        <v>8143</v>
      </c>
      <c r="D309" s="78">
        <v>287000</v>
      </c>
      <c r="E309" s="77" t="s">
        <v>7884</v>
      </c>
      <c r="F309" s="77"/>
    </row>
    <row r="310" spans="1:6" x14ac:dyDescent="0.25">
      <c r="A310" s="75">
        <v>706</v>
      </c>
      <c r="B310" s="76" t="s">
        <v>2597</v>
      </c>
      <c r="C310" s="77" t="s">
        <v>2581</v>
      </c>
      <c r="D310" s="78">
        <v>221000</v>
      </c>
      <c r="E310" s="77" t="s">
        <v>8134</v>
      </c>
      <c r="F310" s="77"/>
    </row>
    <row r="311" spans="1:6" ht="30" x14ac:dyDescent="0.25">
      <c r="A311" s="75">
        <v>707</v>
      </c>
      <c r="B311" s="76" t="s">
        <v>8148</v>
      </c>
      <c r="C311" s="77" t="s">
        <v>8149</v>
      </c>
      <c r="D311" s="78">
        <v>268000</v>
      </c>
      <c r="E311" s="77" t="s">
        <v>8150</v>
      </c>
      <c r="F311" s="77"/>
    </row>
    <row r="312" spans="1:6" x14ac:dyDescent="0.25">
      <c r="A312" s="75">
        <v>708</v>
      </c>
      <c r="B312" s="76" t="s">
        <v>8151</v>
      </c>
      <c r="C312" s="77" t="s">
        <v>8152</v>
      </c>
      <c r="D312" s="78">
        <v>268000</v>
      </c>
      <c r="E312" s="77" t="s">
        <v>8150</v>
      </c>
      <c r="F312" s="77"/>
    </row>
    <row r="313" spans="1:6" ht="30" x14ac:dyDescent="0.25">
      <c r="A313" s="75">
        <v>709</v>
      </c>
      <c r="B313" s="76" t="s">
        <v>8153</v>
      </c>
      <c r="C313" s="77" t="s">
        <v>8154</v>
      </c>
      <c r="D313" s="78">
        <v>252000</v>
      </c>
      <c r="E313" s="77" t="s">
        <v>8155</v>
      </c>
      <c r="F313" s="77"/>
    </row>
    <row r="314" spans="1:6" ht="30" x14ac:dyDescent="0.25">
      <c r="A314" s="75">
        <v>710</v>
      </c>
      <c r="B314" s="76" t="s">
        <v>8156</v>
      </c>
      <c r="C314" s="77" t="s">
        <v>8083</v>
      </c>
      <c r="D314" s="78">
        <v>252000</v>
      </c>
      <c r="E314" s="77" t="s">
        <v>8155</v>
      </c>
      <c r="F314" s="77"/>
    </row>
    <row r="315" spans="1:6" x14ac:dyDescent="0.25">
      <c r="A315" s="75">
        <v>711</v>
      </c>
      <c r="B315" s="76" t="s">
        <v>2601</v>
      </c>
      <c r="C315" s="77" t="s">
        <v>2600</v>
      </c>
      <c r="D315" s="78">
        <v>239000</v>
      </c>
      <c r="E315" s="77" t="s">
        <v>8157</v>
      </c>
      <c r="F315" s="77"/>
    </row>
    <row r="316" spans="1:6" x14ac:dyDescent="0.25">
      <c r="A316" s="75">
        <v>712</v>
      </c>
      <c r="B316" s="76" t="s">
        <v>8158</v>
      </c>
      <c r="C316" s="77" t="s">
        <v>8159</v>
      </c>
      <c r="D316" s="78">
        <v>336000</v>
      </c>
      <c r="E316" s="77" t="s">
        <v>8160</v>
      </c>
      <c r="F316" s="77"/>
    </row>
    <row r="317" spans="1:6" ht="30" x14ac:dyDescent="0.25">
      <c r="A317" s="75">
        <v>713</v>
      </c>
      <c r="B317" s="76" t="s">
        <v>8161</v>
      </c>
      <c r="C317" s="77" t="s">
        <v>8162</v>
      </c>
      <c r="D317" s="78">
        <v>431000</v>
      </c>
      <c r="E317" s="77" t="s">
        <v>8163</v>
      </c>
      <c r="F317" s="77"/>
    </row>
    <row r="318" spans="1:6" x14ac:dyDescent="0.25">
      <c r="A318" s="75">
        <v>714</v>
      </c>
      <c r="B318" s="76" t="s">
        <v>8164</v>
      </c>
      <c r="C318" s="77" t="s">
        <v>8165</v>
      </c>
      <c r="D318" s="78">
        <v>431000</v>
      </c>
      <c r="E318" s="77" t="s">
        <v>8163</v>
      </c>
      <c r="F318" s="77"/>
    </row>
    <row r="319" spans="1:6" x14ac:dyDescent="0.25">
      <c r="A319" s="75">
        <v>715</v>
      </c>
      <c r="B319" s="76" t="s">
        <v>8166</v>
      </c>
      <c r="C319" s="77" t="s">
        <v>8167</v>
      </c>
      <c r="D319" s="78">
        <v>431000</v>
      </c>
      <c r="E319" s="77" t="s">
        <v>8163</v>
      </c>
      <c r="F319" s="77"/>
    </row>
    <row r="320" spans="1:6" x14ac:dyDescent="0.25">
      <c r="A320" s="75">
        <v>716</v>
      </c>
      <c r="B320" s="76" t="s">
        <v>8168</v>
      </c>
      <c r="C320" s="77" t="s">
        <v>8169</v>
      </c>
      <c r="D320" s="78">
        <v>431000</v>
      </c>
      <c r="E320" s="77" t="s">
        <v>8163</v>
      </c>
      <c r="F320" s="77"/>
    </row>
    <row r="321" spans="1:6" x14ac:dyDescent="0.25">
      <c r="A321" s="75">
        <v>717</v>
      </c>
      <c r="B321" s="76" t="s">
        <v>8170</v>
      </c>
      <c r="C321" s="77" t="s">
        <v>8171</v>
      </c>
      <c r="D321" s="78">
        <v>431000</v>
      </c>
      <c r="E321" s="77" t="s">
        <v>8163</v>
      </c>
      <c r="F321" s="77"/>
    </row>
    <row r="322" spans="1:6" x14ac:dyDescent="0.25">
      <c r="A322" s="75">
        <v>718</v>
      </c>
      <c r="B322" s="76" t="s">
        <v>8172</v>
      </c>
      <c r="C322" s="77" t="s">
        <v>8173</v>
      </c>
      <c r="D322" s="78">
        <v>431000</v>
      </c>
      <c r="E322" s="77" t="s">
        <v>8163</v>
      </c>
      <c r="F322" s="77"/>
    </row>
    <row r="323" spans="1:6" ht="30" x14ac:dyDescent="0.25">
      <c r="A323" s="75">
        <v>719</v>
      </c>
      <c r="B323" s="76" t="s">
        <v>8174</v>
      </c>
      <c r="C323" s="77" t="s">
        <v>8162</v>
      </c>
      <c r="D323" s="78">
        <v>431000</v>
      </c>
      <c r="E323" s="77" t="s">
        <v>8163</v>
      </c>
      <c r="F323" s="77"/>
    </row>
    <row r="324" spans="1:6" x14ac:dyDescent="0.25">
      <c r="A324" s="75">
        <v>720</v>
      </c>
      <c r="B324" s="76" t="s">
        <v>8175</v>
      </c>
      <c r="C324" s="77" t="s">
        <v>8165</v>
      </c>
      <c r="D324" s="78">
        <v>431000</v>
      </c>
      <c r="E324" s="77" t="s">
        <v>8163</v>
      </c>
      <c r="F324" s="77"/>
    </row>
    <row r="325" spans="1:6" x14ac:dyDescent="0.25">
      <c r="A325" s="75">
        <v>721</v>
      </c>
      <c r="B325" s="76" t="s">
        <v>8176</v>
      </c>
      <c r="C325" s="77" t="s">
        <v>8177</v>
      </c>
      <c r="D325" s="78">
        <v>431000</v>
      </c>
      <c r="E325" s="77" t="s">
        <v>8163</v>
      </c>
      <c r="F325" s="77"/>
    </row>
    <row r="326" spans="1:6" ht="30" x14ac:dyDescent="0.25">
      <c r="A326" s="75">
        <v>722</v>
      </c>
      <c r="B326" s="76" t="s">
        <v>2605</v>
      </c>
      <c r="C326" s="77" t="s">
        <v>8178</v>
      </c>
      <c r="D326" s="78">
        <v>431000</v>
      </c>
      <c r="E326" s="77" t="s">
        <v>8163</v>
      </c>
      <c r="F326" s="77"/>
    </row>
    <row r="327" spans="1:6" ht="30" x14ac:dyDescent="0.25">
      <c r="A327" s="75">
        <v>723</v>
      </c>
      <c r="B327" s="76" t="s">
        <v>8179</v>
      </c>
      <c r="C327" s="77" t="s">
        <v>8180</v>
      </c>
      <c r="D327" s="78">
        <v>499000</v>
      </c>
      <c r="E327" s="77" t="s">
        <v>8181</v>
      </c>
      <c r="F327" s="77"/>
    </row>
    <row r="328" spans="1:6" ht="45" x14ac:dyDescent="0.25">
      <c r="A328" s="75">
        <v>724</v>
      </c>
      <c r="B328" s="76" t="s">
        <v>2608</v>
      </c>
      <c r="C328" s="77" t="s">
        <v>8182</v>
      </c>
      <c r="D328" s="78">
        <v>303000</v>
      </c>
      <c r="E328" s="77" t="s">
        <v>8183</v>
      </c>
      <c r="F328" s="77" t="s">
        <v>8184</v>
      </c>
    </row>
    <row r="329" spans="1:6" x14ac:dyDescent="0.25">
      <c r="A329" s="75">
        <v>725</v>
      </c>
      <c r="B329" s="76" t="s">
        <v>8185</v>
      </c>
      <c r="C329" s="77" t="s">
        <v>8186</v>
      </c>
      <c r="D329" s="78">
        <v>231000</v>
      </c>
      <c r="E329" s="77" t="s">
        <v>8187</v>
      </c>
      <c r="F329" s="77" t="s">
        <v>8188</v>
      </c>
    </row>
    <row r="330" spans="1:6" x14ac:dyDescent="0.25">
      <c r="A330" s="75">
        <v>726</v>
      </c>
      <c r="B330" s="76" t="s">
        <v>8189</v>
      </c>
      <c r="C330" s="77" t="s">
        <v>8190</v>
      </c>
      <c r="D330" s="78">
        <v>231000</v>
      </c>
      <c r="E330" s="77" t="s">
        <v>8187</v>
      </c>
      <c r="F330" s="77" t="s">
        <v>8188</v>
      </c>
    </row>
    <row r="331" spans="1:6" ht="30" x14ac:dyDescent="0.25">
      <c r="A331" s="75">
        <v>727</v>
      </c>
      <c r="B331" s="76" t="s">
        <v>8191</v>
      </c>
      <c r="C331" s="77" t="s">
        <v>8192</v>
      </c>
      <c r="D331" s="78">
        <v>231000</v>
      </c>
      <c r="E331" s="77" t="s">
        <v>8187</v>
      </c>
      <c r="F331" s="77" t="s">
        <v>8188</v>
      </c>
    </row>
    <row r="332" spans="1:6" x14ac:dyDescent="0.25">
      <c r="A332" s="75">
        <v>728</v>
      </c>
      <c r="B332" s="76" t="s">
        <v>8193</v>
      </c>
      <c r="C332" s="77" t="s">
        <v>8194</v>
      </c>
      <c r="D332" s="78">
        <v>215000</v>
      </c>
      <c r="E332" s="77" t="s">
        <v>8195</v>
      </c>
      <c r="F332" s="77" t="s">
        <v>8188</v>
      </c>
    </row>
    <row r="333" spans="1:6" x14ac:dyDescent="0.25">
      <c r="A333" s="75">
        <v>729</v>
      </c>
      <c r="B333" s="76" t="s">
        <v>8196</v>
      </c>
      <c r="C333" s="77" t="s">
        <v>8197</v>
      </c>
      <c r="D333" s="78">
        <v>215000</v>
      </c>
      <c r="E333" s="77" t="s">
        <v>8195</v>
      </c>
      <c r="F333" s="77" t="s">
        <v>8188</v>
      </c>
    </row>
    <row r="334" spans="1:6" x14ac:dyDescent="0.25">
      <c r="A334" s="75">
        <v>730</v>
      </c>
      <c r="B334" s="76" t="s">
        <v>8198</v>
      </c>
      <c r="C334" s="77" t="s">
        <v>8194</v>
      </c>
      <c r="D334" s="78">
        <v>215000</v>
      </c>
      <c r="E334" s="77" t="s">
        <v>8195</v>
      </c>
      <c r="F334" s="77" t="s">
        <v>8188</v>
      </c>
    </row>
    <row r="335" spans="1:6" x14ac:dyDescent="0.25">
      <c r="A335" s="75">
        <v>731</v>
      </c>
      <c r="B335" s="76" t="s">
        <v>8199</v>
      </c>
      <c r="C335" s="77" t="s">
        <v>8200</v>
      </c>
      <c r="D335" s="78">
        <v>299000</v>
      </c>
      <c r="E335" s="77" t="s">
        <v>8201</v>
      </c>
      <c r="F335" s="77" t="s">
        <v>8188</v>
      </c>
    </row>
    <row r="336" spans="1:6" x14ac:dyDescent="0.25">
      <c r="A336" s="75">
        <v>732</v>
      </c>
      <c r="B336" s="76" t="s">
        <v>2616</v>
      </c>
      <c r="C336" s="77" t="s">
        <v>2620</v>
      </c>
      <c r="D336" s="78">
        <v>236000</v>
      </c>
      <c r="E336" s="77" t="s">
        <v>8202</v>
      </c>
      <c r="F336" s="77"/>
    </row>
    <row r="337" spans="1:6" ht="45" x14ac:dyDescent="0.25">
      <c r="A337" s="75">
        <v>733</v>
      </c>
      <c r="B337" s="76" t="s">
        <v>8203</v>
      </c>
      <c r="C337" s="77" t="s">
        <v>8204</v>
      </c>
      <c r="D337" s="78">
        <v>333000</v>
      </c>
      <c r="E337" s="77" t="s">
        <v>8205</v>
      </c>
      <c r="F337" s="77"/>
    </row>
    <row r="338" spans="1:6" ht="30" x14ac:dyDescent="0.25">
      <c r="A338" s="75">
        <v>734</v>
      </c>
      <c r="B338" s="76" t="s">
        <v>2626</v>
      </c>
      <c r="C338" s="77" t="s">
        <v>8206</v>
      </c>
      <c r="D338" s="78">
        <v>349000</v>
      </c>
      <c r="E338" s="77" t="s">
        <v>8207</v>
      </c>
      <c r="F338" s="77"/>
    </row>
    <row r="339" spans="1:6" ht="30" x14ac:dyDescent="0.25">
      <c r="A339" s="75">
        <v>735</v>
      </c>
      <c r="B339" s="76" t="s">
        <v>2621</v>
      </c>
      <c r="C339" s="77" t="s">
        <v>8208</v>
      </c>
      <c r="D339" s="78">
        <v>333000</v>
      </c>
      <c r="E339" s="77" t="s">
        <v>8205</v>
      </c>
      <c r="F339" s="77"/>
    </row>
    <row r="340" spans="1:6" ht="45" x14ac:dyDescent="0.25">
      <c r="A340" s="75">
        <v>736</v>
      </c>
      <c r="B340" s="76" t="s">
        <v>8209</v>
      </c>
      <c r="C340" s="77" t="s">
        <v>8204</v>
      </c>
      <c r="D340" s="78">
        <v>417000</v>
      </c>
      <c r="E340" s="77" t="s">
        <v>8210</v>
      </c>
      <c r="F340" s="77"/>
    </row>
    <row r="341" spans="1:6" x14ac:dyDescent="0.25">
      <c r="A341" s="75">
        <v>737</v>
      </c>
      <c r="B341" s="76" t="s">
        <v>8211</v>
      </c>
      <c r="C341" s="77" t="s">
        <v>8212</v>
      </c>
      <c r="D341" s="78">
        <v>206000</v>
      </c>
      <c r="E341" s="77" t="s">
        <v>8213</v>
      </c>
      <c r="F341" s="77"/>
    </row>
    <row r="342" spans="1:6" x14ac:dyDescent="0.25">
      <c r="A342" s="75">
        <v>738</v>
      </c>
      <c r="B342" s="76" t="s">
        <v>8214</v>
      </c>
      <c r="C342" s="77" t="s">
        <v>8212</v>
      </c>
      <c r="D342" s="78">
        <v>206000</v>
      </c>
      <c r="E342" s="77" t="s">
        <v>8213</v>
      </c>
      <c r="F342" s="77"/>
    </row>
    <row r="343" spans="1:6" x14ac:dyDescent="0.25">
      <c r="A343" s="75">
        <v>739</v>
      </c>
      <c r="B343" s="76" t="s">
        <v>8215</v>
      </c>
      <c r="C343" s="77" t="s">
        <v>8216</v>
      </c>
      <c r="D343" s="78">
        <v>193000</v>
      </c>
      <c r="E343" s="77" t="s">
        <v>8217</v>
      </c>
      <c r="F343" s="77"/>
    </row>
    <row r="344" spans="1:6" x14ac:dyDescent="0.25">
      <c r="A344" s="75">
        <v>740</v>
      </c>
      <c r="B344" s="76" t="s">
        <v>8218</v>
      </c>
      <c r="C344" s="77" t="s">
        <v>8219</v>
      </c>
      <c r="D344" s="78">
        <v>193000</v>
      </c>
      <c r="E344" s="77" t="s">
        <v>8217</v>
      </c>
      <c r="F344" s="77"/>
    </row>
    <row r="345" spans="1:6" ht="30" x14ac:dyDescent="0.25">
      <c r="A345" s="75">
        <v>741</v>
      </c>
      <c r="B345" s="76" t="s">
        <v>8220</v>
      </c>
      <c r="C345" s="77" t="s">
        <v>8221</v>
      </c>
      <c r="D345" s="78">
        <v>193000</v>
      </c>
      <c r="E345" s="77" t="s">
        <v>8217</v>
      </c>
      <c r="F345" s="77"/>
    </row>
    <row r="346" spans="1:6" x14ac:dyDescent="0.25">
      <c r="A346" s="75">
        <v>742</v>
      </c>
      <c r="B346" s="76" t="s">
        <v>8222</v>
      </c>
      <c r="C346" s="77" t="s">
        <v>8223</v>
      </c>
      <c r="D346" s="78">
        <v>193000</v>
      </c>
      <c r="E346" s="77" t="s">
        <v>8217</v>
      </c>
      <c r="F346" s="77"/>
    </row>
    <row r="347" spans="1:6" x14ac:dyDescent="0.25">
      <c r="A347" s="75">
        <v>743</v>
      </c>
      <c r="B347" s="76" t="s">
        <v>8224</v>
      </c>
      <c r="C347" s="77" t="s">
        <v>8225</v>
      </c>
      <c r="D347" s="78">
        <v>277000</v>
      </c>
      <c r="E347" s="77" t="s">
        <v>8226</v>
      </c>
      <c r="F347" s="77"/>
    </row>
    <row r="348" spans="1:6" ht="30" x14ac:dyDescent="0.25">
      <c r="A348" s="75">
        <v>744</v>
      </c>
      <c r="B348" s="76" t="s">
        <v>8227</v>
      </c>
      <c r="C348" s="77" t="s">
        <v>8228</v>
      </c>
      <c r="D348" s="78">
        <v>277000</v>
      </c>
      <c r="E348" s="77" t="s">
        <v>8226</v>
      </c>
      <c r="F348" s="77"/>
    </row>
    <row r="349" spans="1:6" ht="30" x14ac:dyDescent="0.25">
      <c r="A349" s="75">
        <v>745</v>
      </c>
      <c r="B349" s="76" t="s">
        <v>8229</v>
      </c>
      <c r="C349" s="77" t="s">
        <v>8230</v>
      </c>
      <c r="D349" s="78">
        <v>277000</v>
      </c>
      <c r="E349" s="77" t="s">
        <v>8226</v>
      </c>
      <c r="F349" s="77"/>
    </row>
    <row r="350" spans="1:6" ht="45" x14ac:dyDescent="0.25">
      <c r="A350" s="75">
        <v>746</v>
      </c>
      <c r="B350" s="76" t="s">
        <v>2631</v>
      </c>
      <c r="C350" s="77" t="s">
        <v>8231</v>
      </c>
      <c r="D350" s="78">
        <v>277000</v>
      </c>
      <c r="E350" s="77" t="s">
        <v>8226</v>
      </c>
      <c r="F350" s="77"/>
    </row>
    <row r="351" spans="1:6" ht="30" x14ac:dyDescent="0.25">
      <c r="A351" s="75">
        <v>747</v>
      </c>
      <c r="B351" s="76" t="s">
        <v>8232</v>
      </c>
      <c r="C351" s="77" t="s">
        <v>8233</v>
      </c>
      <c r="D351" s="78">
        <v>262000</v>
      </c>
      <c r="E351" s="77" t="s">
        <v>8234</v>
      </c>
      <c r="F351" s="77"/>
    </row>
    <row r="352" spans="1:6" ht="30" x14ac:dyDescent="0.25">
      <c r="A352" s="75">
        <v>748</v>
      </c>
      <c r="B352" s="76" t="s">
        <v>8235</v>
      </c>
      <c r="C352" s="77" t="s">
        <v>8236</v>
      </c>
      <c r="D352" s="78">
        <v>262000</v>
      </c>
      <c r="E352" s="77" t="s">
        <v>8234</v>
      </c>
      <c r="F352" s="77"/>
    </row>
    <row r="353" spans="1:6" ht="30" x14ac:dyDescent="0.25">
      <c r="A353" s="75">
        <v>749</v>
      </c>
      <c r="B353" s="76" t="s">
        <v>8237</v>
      </c>
      <c r="C353" s="77" t="s">
        <v>8238</v>
      </c>
      <c r="D353" s="78">
        <v>262000</v>
      </c>
      <c r="E353" s="77" t="s">
        <v>8234</v>
      </c>
      <c r="F353" s="77"/>
    </row>
    <row r="354" spans="1:6" ht="30" x14ac:dyDescent="0.25">
      <c r="A354" s="75">
        <v>750</v>
      </c>
      <c r="B354" s="76" t="s">
        <v>8239</v>
      </c>
      <c r="C354" s="77" t="s">
        <v>8240</v>
      </c>
      <c r="D354" s="78">
        <v>262000</v>
      </c>
      <c r="E354" s="77" t="s">
        <v>8234</v>
      </c>
      <c r="F354" s="77"/>
    </row>
    <row r="355" spans="1:6" ht="30" x14ac:dyDescent="0.25">
      <c r="A355" s="75">
        <v>751</v>
      </c>
      <c r="B355" s="76" t="s">
        <v>8241</v>
      </c>
      <c r="C355" s="77" t="s">
        <v>8242</v>
      </c>
      <c r="D355" s="78">
        <v>262000</v>
      </c>
      <c r="E355" s="77" t="s">
        <v>8234</v>
      </c>
      <c r="F355" s="77"/>
    </row>
    <row r="356" spans="1:6" ht="45" x14ac:dyDescent="0.25">
      <c r="A356" s="75">
        <v>752</v>
      </c>
      <c r="B356" s="76" t="s">
        <v>2634</v>
      </c>
      <c r="C356" s="77" t="s">
        <v>8243</v>
      </c>
      <c r="D356" s="78">
        <v>262000</v>
      </c>
      <c r="E356" s="77" t="s">
        <v>8234</v>
      </c>
      <c r="F356" s="77"/>
    </row>
    <row r="357" spans="1:6" x14ac:dyDescent="0.25">
      <c r="A357" s="75">
        <v>753</v>
      </c>
      <c r="B357" s="76" t="s">
        <v>8244</v>
      </c>
      <c r="C357" s="77" t="s">
        <v>8245</v>
      </c>
      <c r="D357" s="78">
        <v>346000</v>
      </c>
      <c r="E357" s="77" t="s">
        <v>8246</v>
      </c>
      <c r="F357" s="77"/>
    </row>
    <row r="358" spans="1:6" ht="30" x14ac:dyDescent="0.25">
      <c r="A358" s="75">
        <v>754</v>
      </c>
      <c r="B358" s="76" t="s">
        <v>8247</v>
      </c>
      <c r="C358" s="77" t="s">
        <v>8248</v>
      </c>
      <c r="D358" s="78">
        <v>346000</v>
      </c>
      <c r="E358" s="77" t="s">
        <v>8246</v>
      </c>
      <c r="F358" s="77" t="s">
        <v>7870</v>
      </c>
    </row>
    <row r="359" spans="1:6" ht="30" x14ac:dyDescent="0.25">
      <c r="A359" s="75">
        <v>756</v>
      </c>
      <c r="B359" s="76" t="s">
        <v>2644</v>
      </c>
      <c r="C359" s="77" t="s">
        <v>8249</v>
      </c>
      <c r="D359" s="78">
        <v>932000</v>
      </c>
      <c r="E359" s="77" t="s">
        <v>8250</v>
      </c>
      <c r="F359" s="77" t="s">
        <v>8251</v>
      </c>
    </row>
    <row r="360" spans="1:6" ht="30" x14ac:dyDescent="0.25">
      <c r="A360" s="75">
        <v>757</v>
      </c>
      <c r="B360" s="76" t="s">
        <v>2641</v>
      </c>
      <c r="C360" s="77" t="s">
        <v>8252</v>
      </c>
      <c r="D360" s="78">
        <v>932000</v>
      </c>
      <c r="E360" s="77" t="s">
        <v>8250</v>
      </c>
      <c r="F360" s="77" t="s">
        <v>8251</v>
      </c>
    </row>
    <row r="361" spans="1:6" ht="45" x14ac:dyDescent="0.25">
      <c r="A361" s="75">
        <v>758</v>
      </c>
      <c r="B361" s="76" t="s">
        <v>8253</v>
      </c>
      <c r="C361" s="77" t="s">
        <v>8254</v>
      </c>
      <c r="D361" s="78">
        <v>917000</v>
      </c>
      <c r="E361" s="77" t="s">
        <v>8255</v>
      </c>
      <c r="F361" s="77" t="s">
        <v>8251</v>
      </c>
    </row>
    <row r="362" spans="1:6" x14ac:dyDescent="0.25">
      <c r="A362" s="75">
        <v>761</v>
      </c>
      <c r="B362" s="76" t="s">
        <v>2647</v>
      </c>
      <c r="C362" s="77" t="s">
        <v>2650</v>
      </c>
      <c r="D362" s="78">
        <v>193000</v>
      </c>
      <c r="E362" s="77" t="s">
        <v>8217</v>
      </c>
      <c r="F362" s="77"/>
    </row>
    <row r="363" spans="1:6" ht="30" x14ac:dyDescent="0.25">
      <c r="A363" s="75">
        <v>762</v>
      </c>
      <c r="B363" s="76" t="s">
        <v>2662</v>
      </c>
      <c r="C363" s="77" t="s">
        <v>8256</v>
      </c>
      <c r="D363" s="78">
        <v>276000</v>
      </c>
      <c r="E363" s="77" t="s">
        <v>8257</v>
      </c>
      <c r="F363" s="77"/>
    </row>
    <row r="364" spans="1:6" ht="30" x14ac:dyDescent="0.25">
      <c r="A364" s="75">
        <v>763</v>
      </c>
      <c r="B364" s="76" t="s">
        <v>2652</v>
      </c>
      <c r="C364" s="77" t="s">
        <v>8258</v>
      </c>
      <c r="D364" s="78">
        <v>276000</v>
      </c>
      <c r="E364" s="77" t="s">
        <v>8257</v>
      </c>
      <c r="F364" s="77"/>
    </row>
    <row r="365" spans="1:6" ht="30" x14ac:dyDescent="0.25">
      <c r="A365" s="75">
        <v>764</v>
      </c>
      <c r="B365" s="76" t="s">
        <v>2657</v>
      </c>
      <c r="C365" s="77" t="s">
        <v>8258</v>
      </c>
      <c r="D365" s="78">
        <v>276000</v>
      </c>
      <c r="E365" s="77" t="s">
        <v>8257</v>
      </c>
      <c r="F365" s="77"/>
    </row>
    <row r="366" spans="1:6" ht="30" x14ac:dyDescent="0.25">
      <c r="A366" s="75">
        <v>765</v>
      </c>
      <c r="B366" s="76" t="s">
        <v>2659</v>
      </c>
      <c r="C366" s="77" t="s">
        <v>8259</v>
      </c>
      <c r="D366" s="78">
        <v>261000</v>
      </c>
      <c r="E366" s="77" t="s">
        <v>8260</v>
      </c>
      <c r="F366" s="77"/>
    </row>
    <row r="367" spans="1:6" ht="30" x14ac:dyDescent="0.25">
      <c r="A367" s="75">
        <v>766</v>
      </c>
      <c r="B367" s="76" t="s">
        <v>8261</v>
      </c>
      <c r="C367" s="77" t="s">
        <v>8262</v>
      </c>
      <c r="D367" s="78">
        <v>671000</v>
      </c>
      <c r="E367" s="77" t="s">
        <v>8263</v>
      </c>
      <c r="F367" s="77" t="s">
        <v>8264</v>
      </c>
    </row>
    <row r="368" spans="1:6" ht="30" x14ac:dyDescent="0.25">
      <c r="A368" s="75">
        <v>767</v>
      </c>
      <c r="B368" s="76" t="s">
        <v>8265</v>
      </c>
      <c r="C368" s="77" t="s">
        <v>8266</v>
      </c>
      <c r="D368" s="78">
        <v>655000</v>
      </c>
      <c r="E368" s="77" t="s">
        <v>8267</v>
      </c>
      <c r="F368" s="77" t="s">
        <v>8264</v>
      </c>
    </row>
    <row r="369" spans="1:6" ht="45" x14ac:dyDescent="0.25">
      <c r="A369" s="75">
        <v>768</v>
      </c>
      <c r="B369" s="76" t="s">
        <v>8268</v>
      </c>
      <c r="C369" s="77" t="s">
        <v>8262</v>
      </c>
      <c r="D369" s="78">
        <v>252000</v>
      </c>
      <c r="E369" s="77" t="s">
        <v>8155</v>
      </c>
      <c r="F369" s="77" t="s">
        <v>8269</v>
      </c>
    </row>
    <row r="370" spans="1:6" ht="45" x14ac:dyDescent="0.25">
      <c r="A370" s="75">
        <v>769</v>
      </c>
      <c r="B370" s="76" t="s">
        <v>2668</v>
      </c>
      <c r="C370" s="77" t="s">
        <v>8270</v>
      </c>
      <c r="D370" s="78">
        <v>237000</v>
      </c>
      <c r="E370" s="77" t="s">
        <v>8271</v>
      </c>
      <c r="F370" s="77" t="s">
        <v>8269</v>
      </c>
    </row>
    <row r="371" spans="1:6" x14ac:dyDescent="0.25">
      <c r="A371" s="75">
        <v>772</v>
      </c>
      <c r="B371" s="76" t="s">
        <v>8272</v>
      </c>
      <c r="C371" s="77" t="s">
        <v>8273</v>
      </c>
      <c r="D371" s="78">
        <v>791000</v>
      </c>
      <c r="E371" s="77" t="s">
        <v>8274</v>
      </c>
      <c r="F371" s="77"/>
    </row>
    <row r="372" spans="1:6" x14ac:dyDescent="0.25">
      <c r="A372" s="75">
        <v>773</v>
      </c>
      <c r="B372" s="76" t="s">
        <v>8275</v>
      </c>
      <c r="C372" s="77" t="s">
        <v>8276</v>
      </c>
      <c r="D372" s="78">
        <v>791000</v>
      </c>
      <c r="E372" s="77" t="s">
        <v>8274</v>
      </c>
      <c r="F372" s="77"/>
    </row>
    <row r="373" spans="1:6" x14ac:dyDescent="0.25">
      <c r="A373" s="75">
        <v>774</v>
      </c>
      <c r="B373" s="76" t="s">
        <v>8277</v>
      </c>
      <c r="C373" s="77" t="s">
        <v>8278</v>
      </c>
      <c r="D373" s="78">
        <v>791000</v>
      </c>
      <c r="E373" s="77" t="s">
        <v>8274</v>
      </c>
      <c r="F373" s="77"/>
    </row>
    <row r="374" spans="1:6" x14ac:dyDescent="0.25">
      <c r="A374" s="75">
        <v>775</v>
      </c>
      <c r="B374" s="76" t="s">
        <v>8279</v>
      </c>
      <c r="C374" s="77" t="s">
        <v>8280</v>
      </c>
      <c r="D374" s="78">
        <v>775000</v>
      </c>
      <c r="E374" s="77" t="s">
        <v>8281</v>
      </c>
      <c r="F374" s="77"/>
    </row>
    <row r="375" spans="1:6" x14ac:dyDescent="0.25">
      <c r="A375" s="75">
        <v>776</v>
      </c>
      <c r="B375" s="76" t="s">
        <v>8282</v>
      </c>
      <c r="C375" s="77" t="s">
        <v>8283</v>
      </c>
      <c r="D375" s="78">
        <v>859000</v>
      </c>
      <c r="E375" s="77" t="s">
        <v>8284</v>
      </c>
      <c r="F375" s="77"/>
    </row>
    <row r="376" spans="1:6" x14ac:dyDescent="0.25">
      <c r="A376" s="75">
        <v>777</v>
      </c>
      <c r="B376" s="76" t="s">
        <v>8285</v>
      </c>
      <c r="C376" s="77" t="s">
        <v>8286</v>
      </c>
      <c r="D376" s="78">
        <v>859000</v>
      </c>
      <c r="E376" s="77" t="s">
        <v>8284</v>
      </c>
      <c r="F376" s="77" t="s">
        <v>7870</v>
      </c>
    </row>
    <row r="377" spans="1:6" ht="30" x14ac:dyDescent="0.25">
      <c r="A377" s="75">
        <v>779</v>
      </c>
      <c r="B377" s="76" t="s">
        <v>8287</v>
      </c>
      <c r="C377" s="77" t="s">
        <v>8288</v>
      </c>
      <c r="D377" s="78">
        <v>933000</v>
      </c>
      <c r="E377" s="77" t="s">
        <v>8289</v>
      </c>
      <c r="F377" s="77"/>
    </row>
    <row r="378" spans="1:6" ht="30" x14ac:dyDescent="0.25">
      <c r="A378" s="75">
        <v>780</v>
      </c>
      <c r="B378" s="76" t="s">
        <v>2673</v>
      </c>
      <c r="C378" s="77" t="s">
        <v>8290</v>
      </c>
      <c r="D378" s="78">
        <v>933000</v>
      </c>
      <c r="E378" s="77" t="s">
        <v>8289</v>
      </c>
      <c r="F378" s="77"/>
    </row>
    <row r="379" spans="1:6" ht="30" x14ac:dyDescent="0.25">
      <c r="A379" s="75">
        <v>781</v>
      </c>
      <c r="B379" s="76" t="s">
        <v>8291</v>
      </c>
      <c r="C379" s="77" t="s">
        <v>8292</v>
      </c>
      <c r="D379" s="78">
        <v>933000</v>
      </c>
      <c r="E379" s="77" t="s">
        <v>8289</v>
      </c>
      <c r="F379" s="77"/>
    </row>
    <row r="380" spans="1:6" x14ac:dyDescent="0.25">
      <c r="A380" s="75">
        <v>787</v>
      </c>
      <c r="B380" s="76" t="s">
        <v>8293</v>
      </c>
      <c r="C380" s="77" t="s">
        <v>8294</v>
      </c>
      <c r="D380" s="78">
        <v>739000</v>
      </c>
      <c r="E380" s="77" t="s">
        <v>8295</v>
      </c>
      <c r="F380" s="77"/>
    </row>
    <row r="381" spans="1:6" ht="30" x14ac:dyDescent="0.25">
      <c r="A381" s="75">
        <v>788</v>
      </c>
      <c r="B381" s="76" t="s">
        <v>8296</v>
      </c>
      <c r="C381" s="77" t="s">
        <v>8297</v>
      </c>
      <c r="D381" s="78">
        <v>807000</v>
      </c>
      <c r="E381" s="77" t="s">
        <v>8298</v>
      </c>
      <c r="F381" s="77"/>
    </row>
    <row r="382" spans="1:6" ht="30" x14ac:dyDescent="0.25">
      <c r="A382" s="75">
        <v>790</v>
      </c>
      <c r="B382" s="76" t="s">
        <v>8299</v>
      </c>
      <c r="C382" s="77" t="s">
        <v>8300</v>
      </c>
      <c r="D382" s="78">
        <v>850000</v>
      </c>
      <c r="E382" s="77" t="s">
        <v>8301</v>
      </c>
      <c r="F382" s="77"/>
    </row>
    <row r="383" spans="1:6" ht="30" x14ac:dyDescent="0.25">
      <c r="A383" s="75">
        <v>791</v>
      </c>
      <c r="B383" s="76" t="s">
        <v>8302</v>
      </c>
      <c r="C383" s="77" t="s">
        <v>8303</v>
      </c>
      <c r="D383" s="78">
        <v>850000</v>
      </c>
      <c r="E383" s="77" t="s">
        <v>8301</v>
      </c>
      <c r="F383" s="77"/>
    </row>
    <row r="384" spans="1:6" x14ac:dyDescent="0.25">
      <c r="A384" s="75">
        <v>792</v>
      </c>
      <c r="B384" s="76" t="s">
        <v>8304</v>
      </c>
      <c r="C384" s="77" t="s">
        <v>8305</v>
      </c>
      <c r="D384" s="78">
        <v>850000</v>
      </c>
      <c r="E384" s="77" t="s">
        <v>8301</v>
      </c>
      <c r="F384" s="77"/>
    </row>
    <row r="385" spans="1:6" x14ac:dyDescent="0.25">
      <c r="A385" s="75">
        <v>793</v>
      </c>
      <c r="B385" s="76" t="s">
        <v>8306</v>
      </c>
      <c r="C385" s="77" t="s">
        <v>8307</v>
      </c>
      <c r="D385" s="78">
        <v>850000</v>
      </c>
      <c r="E385" s="77" t="s">
        <v>8301</v>
      </c>
      <c r="F385" s="77"/>
    </row>
    <row r="386" spans="1:6" ht="45" x14ac:dyDescent="0.25">
      <c r="A386" s="75">
        <v>794</v>
      </c>
      <c r="B386" s="76" t="s">
        <v>8308</v>
      </c>
      <c r="C386" s="77" t="s">
        <v>8309</v>
      </c>
      <c r="D386" s="78">
        <v>850000</v>
      </c>
      <c r="E386" s="77" t="s">
        <v>8301</v>
      </c>
      <c r="F386" s="77"/>
    </row>
    <row r="387" spans="1:6" ht="30" x14ac:dyDescent="0.25">
      <c r="A387" s="75">
        <v>795</v>
      </c>
      <c r="B387" s="76" t="s">
        <v>8310</v>
      </c>
      <c r="C387" s="77" t="s">
        <v>8311</v>
      </c>
      <c r="D387" s="78">
        <v>850000</v>
      </c>
      <c r="E387" s="77" t="s">
        <v>8301</v>
      </c>
      <c r="F387" s="77"/>
    </row>
    <row r="388" spans="1:6" x14ac:dyDescent="0.25">
      <c r="A388" s="75">
        <v>796</v>
      </c>
      <c r="B388" s="76" t="s">
        <v>8312</v>
      </c>
      <c r="C388" s="77" t="s">
        <v>8313</v>
      </c>
      <c r="D388" s="78">
        <v>834000</v>
      </c>
      <c r="E388" s="77" t="s">
        <v>8314</v>
      </c>
      <c r="F388" s="77"/>
    </row>
    <row r="389" spans="1:6" ht="30" x14ac:dyDescent="0.25">
      <c r="A389" s="75">
        <v>797</v>
      </c>
      <c r="B389" s="76" t="s">
        <v>8315</v>
      </c>
      <c r="C389" s="77" t="s">
        <v>8316</v>
      </c>
      <c r="D389" s="78">
        <v>834000</v>
      </c>
      <c r="E389" s="77" t="s">
        <v>8314</v>
      </c>
      <c r="F389" s="77"/>
    </row>
    <row r="390" spans="1:6" x14ac:dyDescent="0.25">
      <c r="A390" s="75">
        <v>798</v>
      </c>
      <c r="B390" s="76" t="s">
        <v>8317</v>
      </c>
      <c r="C390" s="77" t="s">
        <v>8318</v>
      </c>
      <c r="D390" s="78">
        <v>834000</v>
      </c>
      <c r="E390" s="77" t="s">
        <v>8314</v>
      </c>
      <c r="F390" s="77"/>
    </row>
    <row r="391" spans="1:6" x14ac:dyDescent="0.25">
      <c r="A391" s="75">
        <v>799</v>
      </c>
      <c r="B391" s="76" t="s">
        <v>8319</v>
      </c>
      <c r="C391" s="77" t="s">
        <v>8320</v>
      </c>
      <c r="D391" s="78">
        <v>834000</v>
      </c>
      <c r="E391" s="77" t="s">
        <v>8314</v>
      </c>
      <c r="F391" s="77"/>
    </row>
    <row r="392" spans="1:6" x14ac:dyDescent="0.25">
      <c r="A392" s="75">
        <v>811</v>
      </c>
      <c r="B392" s="76" t="s">
        <v>8321</v>
      </c>
      <c r="C392" s="77" t="s">
        <v>8322</v>
      </c>
      <c r="D392" s="78">
        <v>154000</v>
      </c>
      <c r="E392" s="77" t="s">
        <v>8323</v>
      </c>
      <c r="F392" s="77"/>
    </row>
    <row r="393" spans="1:6" x14ac:dyDescent="0.25">
      <c r="A393" s="75">
        <v>812</v>
      </c>
      <c r="B393" s="76" t="s">
        <v>8324</v>
      </c>
      <c r="C393" s="77" t="s">
        <v>8322</v>
      </c>
      <c r="D393" s="78">
        <v>154000</v>
      </c>
      <c r="E393" s="77" t="s">
        <v>8323</v>
      </c>
      <c r="F393" s="77"/>
    </row>
    <row r="394" spans="1:6" x14ac:dyDescent="0.25">
      <c r="A394" s="75">
        <v>813</v>
      </c>
      <c r="B394" s="76" t="s">
        <v>8325</v>
      </c>
      <c r="C394" s="77" t="s">
        <v>8322</v>
      </c>
      <c r="D394" s="78">
        <v>154000</v>
      </c>
      <c r="E394" s="77" t="s">
        <v>8323</v>
      </c>
      <c r="F394" s="77" t="s">
        <v>7870</v>
      </c>
    </row>
    <row r="395" spans="1:6" ht="30" x14ac:dyDescent="0.25">
      <c r="A395" s="75">
        <v>834</v>
      </c>
      <c r="B395" s="76" t="s">
        <v>8326</v>
      </c>
      <c r="C395" s="77" t="s">
        <v>8327</v>
      </c>
      <c r="D395" s="78">
        <v>374000</v>
      </c>
      <c r="E395" s="77" t="s">
        <v>8328</v>
      </c>
      <c r="F395" s="77" t="s">
        <v>8329</v>
      </c>
    </row>
    <row r="396" spans="1:6" ht="30" x14ac:dyDescent="0.25">
      <c r="A396" s="75">
        <v>835</v>
      </c>
      <c r="B396" s="76" t="s">
        <v>8330</v>
      </c>
      <c r="C396" s="77" t="s">
        <v>8331</v>
      </c>
      <c r="D396" s="78">
        <v>374000</v>
      </c>
      <c r="E396" s="77" t="s">
        <v>8328</v>
      </c>
      <c r="F396" s="77" t="s">
        <v>8329</v>
      </c>
    </row>
    <row r="397" spans="1:6" ht="30" x14ac:dyDescent="0.25">
      <c r="A397" s="75">
        <v>836</v>
      </c>
      <c r="B397" s="76" t="s">
        <v>8332</v>
      </c>
      <c r="C397" s="77" t="s">
        <v>8333</v>
      </c>
      <c r="D397" s="78">
        <v>359000</v>
      </c>
      <c r="E397" s="77" t="s">
        <v>8334</v>
      </c>
      <c r="F397" s="77" t="s">
        <v>8329</v>
      </c>
    </row>
    <row r="398" spans="1:6" ht="45" x14ac:dyDescent="0.25">
      <c r="A398" s="75">
        <v>837</v>
      </c>
      <c r="B398" s="76" t="s">
        <v>8335</v>
      </c>
      <c r="C398" s="77" t="s">
        <v>8336</v>
      </c>
      <c r="D398" s="78">
        <v>359000</v>
      </c>
      <c r="E398" s="77" t="s">
        <v>8334</v>
      </c>
      <c r="F398" s="77" t="s">
        <v>8329</v>
      </c>
    </row>
    <row r="399" spans="1:6" ht="30" x14ac:dyDescent="0.25">
      <c r="A399" s="75">
        <v>838</v>
      </c>
      <c r="B399" s="76" t="s">
        <v>8337</v>
      </c>
      <c r="C399" s="77" t="s">
        <v>8338</v>
      </c>
      <c r="D399" s="78">
        <v>443000</v>
      </c>
      <c r="E399" s="77" t="s">
        <v>8339</v>
      </c>
      <c r="F399" s="77" t="s">
        <v>8329</v>
      </c>
    </row>
    <row r="400" spans="1:6" ht="30" x14ac:dyDescent="0.25">
      <c r="A400" s="75">
        <v>841</v>
      </c>
      <c r="B400" s="76" t="s">
        <v>8340</v>
      </c>
      <c r="C400" s="77" t="s">
        <v>8341</v>
      </c>
      <c r="D400" s="78">
        <v>263000</v>
      </c>
      <c r="E400" s="77" t="s">
        <v>8119</v>
      </c>
      <c r="F400" s="77"/>
    </row>
    <row r="401" spans="1:6" x14ac:dyDescent="0.25">
      <c r="A401" s="75">
        <v>842</v>
      </c>
      <c r="B401" s="76" t="s">
        <v>8342</v>
      </c>
      <c r="C401" s="77" t="s">
        <v>8343</v>
      </c>
      <c r="D401" s="78">
        <v>263000</v>
      </c>
      <c r="E401" s="77" t="s">
        <v>8119</v>
      </c>
      <c r="F401" s="77"/>
    </row>
    <row r="402" spans="1:6" ht="30" x14ac:dyDescent="0.25">
      <c r="A402" s="75">
        <v>843</v>
      </c>
      <c r="B402" s="76" t="s">
        <v>8344</v>
      </c>
      <c r="C402" s="77" t="s">
        <v>8345</v>
      </c>
      <c r="D402" s="78">
        <v>247000</v>
      </c>
      <c r="E402" s="77" t="s">
        <v>8346</v>
      </c>
      <c r="F402" s="77"/>
    </row>
    <row r="403" spans="1:6" ht="30" x14ac:dyDescent="0.25">
      <c r="A403" s="75">
        <v>844</v>
      </c>
      <c r="B403" s="76" t="s">
        <v>8347</v>
      </c>
      <c r="C403" s="77" t="s">
        <v>8348</v>
      </c>
      <c r="D403" s="78">
        <v>247000</v>
      </c>
      <c r="E403" s="77" t="s">
        <v>8346</v>
      </c>
      <c r="F403" s="77"/>
    </row>
    <row r="404" spans="1:6" ht="45" x14ac:dyDescent="0.25">
      <c r="A404" s="75">
        <v>845</v>
      </c>
      <c r="B404" s="76" t="s">
        <v>8349</v>
      </c>
      <c r="C404" s="77" t="s">
        <v>8350</v>
      </c>
      <c r="D404" s="78">
        <v>233000</v>
      </c>
      <c r="E404" s="77" t="s">
        <v>8351</v>
      </c>
      <c r="F404" s="77"/>
    </row>
    <row r="405" spans="1:6" x14ac:dyDescent="0.25">
      <c r="A405" s="75">
        <v>846</v>
      </c>
      <c r="B405" s="76" t="s">
        <v>8352</v>
      </c>
      <c r="C405" s="77" t="s">
        <v>8353</v>
      </c>
      <c r="D405" s="78">
        <v>331000</v>
      </c>
      <c r="E405" s="77" t="s">
        <v>8354</v>
      </c>
      <c r="F405" s="77"/>
    </row>
    <row r="406" spans="1:6" x14ac:dyDescent="0.25">
      <c r="A406" s="75">
        <v>847</v>
      </c>
      <c r="B406" s="76" t="s">
        <v>8355</v>
      </c>
      <c r="C406" s="77" t="s">
        <v>8356</v>
      </c>
      <c r="D406" s="78">
        <v>221000</v>
      </c>
      <c r="E406" s="77" t="s">
        <v>8134</v>
      </c>
      <c r="F406" s="77"/>
    </row>
    <row r="407" spans="1:6" x14ac:dyDescent="0.25">
      <c r="A407" s="75">
        <v>848</v>
      </c>
      <c r="B407" s="76" t="s">
        <v>7560</v>
      </c>
      <c r="C407" s="77" t="s">
        <v>7559</v>
      </c>
      <c r="D407" s="78">
        <v>191000</v>
      </c>
      <c r="E407" s="77" t="s">
        <v>8357</v>
      </c>
      <c r="F407" s="77"/>
    </row>
    <row r="408" spans="1:6" x14ac:dyDescent="0.25">
      <c r="A408" s="75">
        <v>849</v>
      </c>
      <c r="B408" s="76" t="s">
        <v>7562</v>
      </c>
      <c r="C408" s="77" t="s">
        <v>7561</v>
      </c>
      <c r="D408" s="78">
        <v>191000</v>
      </c>
      <c r="E408" s="77" t="s">
        <v>8357</v>
      </c>
      <c r="F408" s="77"/>
    </row>
    <row r="409" spans="1:6" x14ac:dyDescent="0.25">
      <c r="A409" s="75">
        <v>850</v>
      </c>
      <c r="B409" s="76" t="s">
        <v>7564</v>
      </c>
      <c r="C409" s="77" t="s">
        <v>7563</v>
      </c>
      <c r="D409" s="78">
        <v>191000</v>
      </c>
      <c r="E409" s="77" t="s">
        <v>8357</v>
      </c>
      <c r="F409" s="77"/>
    </row>
    <row r="410" spans="1:6" x14ac:dyDescent="0.25">
      <c r="A410" s="75">
        <v>851</v>
      </c>
      <c r="B410" s="76" t="s">
        <v>7556</v>
      </c>
      <c r="C410" s="77" t="s">
        <v>7555</v>
      </c>
      <c r="D410" s="78">
        <v>191000</v>
      </c>
      <c r="E410" s="77" t="s">
        <v>8357</v>
      </c>
      <c r="F410" s="77"/>
    </row>
    <row r="411" spans="1:6" x14ac:dyDescent="0.25">
      <c r="A411" s="75">
        <v>852</v>
      </c>
      <c r="B411" s="76" t="s">
        <v>7558</v>
      </c>
      <c r="C411" s="77" t="s">
        <v>7557</v>
      </c>
      <c r="D411" s="78">
        <v>191000</v>
      </c>
      <c r="E411" s="77" t="s">
        <v>8357</v>
      </c>
      <c r="F411" s="77"/>
    </row>
    <row r="412" spans="1:6" x14ac:dyDescent="0.25">
      <c r="A412" s="75">
        <v>853</v>
      </c>
      <c r="B412" s="76" t="s">
        <v>7566</v>
      </c>
      <c r="C412" s="77" t="s">
        <v>7565</v>
      </c>
      <c r="D412" s="78">
        <v>191000</v>
      </c>
      <c r="E412" s="77" t="s">
        <v>8357</v>
      </c>
      <c r="F412" s="77"/>
    </row>
    <row r="413" spans="1:6" x14ac:dyDescent="0.25">
      <c r="A413" s="75">
        <v>854</v>
      </c>
      <c r="B413" s="76" t="s">
        <v>7568</v>
      </c>
      <c r="C413" s="77" t="s">
        <v>7567</v>
      </c>
      <c r="D413" s="78">
        <v>191000</v>
      </c>
      <c r="E413" s="77" t="s">
        <v>8357</v>
      </c>
      <c r="F413" s="77"/>
    </row>
    <row r="414" spans="1:6" x14ac:dyDescent="0.25">
      <c r="A414" s="75">
        <v>855</v>
      </c>
      <c r="B414" s="76" t="s">
        <v>2681</v>
      </c>
      <c r="C414" s="77" t="s">
        <v>2682</v>
      </c>
      <c r="D414" s="78">
        <v>191000</v>
      </c>
      <c r="E414" s="77" t="s">
        <v>8357</v>
      </c>
      <c r="F414" s="77"/>
    </row>
    <row r="415" spans="1:6" x14ac:dyDescent="0.25">
      <c r="A415" s="75">
        <v>856</v>
      </c>
      <c r="B415" s="76" t="s">
        <v>8358</v>
      </c>
      <c r="C415" s="77" t="s">
        <v>8359</v>
      </c>
      <c r="D415" s="78">
        <v>191000</v>
      </c>
      <c r="E415" s="77" t="s">
        <v>8357</v>
      </c>
      <c r="F415" s="77"/>
    </row>
    <row r="416" spans="1:6" ht="30" x14ac:dyDescent="0.25">
      <c r="A416" s="75">
        <v>857</v>
      </c>
      <c r="B416" s="76" t="s">
        <v>2691</v>
      </c>
      <c r="C416" s="77" t="s">
        <v>8360</v>
      </c>
      <c r="D416" s="78">
        <v>233000</v>
      </c>
      <c r="E416" s="77" t="s">
        <v>8351</v>
      </c>
      <c r="F416" s="77"/>
    </row>
    <row r="417" spans="1:6" ht="45" x14ac:dyDescent="0.25">
      <c r="A417" s="75">
        <v>858</v>
      </c>
      <c r="B417" s="76" t="s">
        <v>2694</v>
      </c>
      <c r="C417" s="77" t="s">
        <v>8361</v>
      </c>
      <c r="D417" s="78">
        <v>233000</v>
      </c>
      <c r="E417" s="77" t="s">
        <v>8351</v>
      </c>
      <c r="F417" s="77"/>
    </row>
    <row r="418" spans="1:6" ht="30" x14ac:dyDescent="0.25">
      <c r="A418" s="75">
        <v>859</v>
      </c>
      <c r="B418" s="76" t="s">
        <v>2697</v>
      </c>
      <c r="C418" s="77" t="s">
        <v>8362</v>
      </c>
      <c r="D418" s="78">
        <v>233000</v>
      </c>
      <c r="E418" s="77" t="s">
        <v>8351</v>
      </c>
      <c r="F418" s="77"/>
    </row>
    <row r="419" spans="1:6" ht="30" x14ac:dyDescent="0.25">
      <c r="A419" s="75">
        <v>860</v>
      </c>
      <c r="B419" s="76" t="s">
        <v>2683</v>
      </c>
      <c r="C419" s="77" t="s">
        <v>8363</v>
      </c>
      <c r="D419" s="78">
        <v>233000</v>
      </c>
      <c r="E419" s="77" t="s">
        <v>8351</v>
      </c>
      <c r="F419" s="77"/>
    </row>
    <row r="420" spans="1:6" ht="30" x14ac:dyDescent="0.25">
      <c r="A420" s="75">
        <v>861</v>
      </c>
      <c r="B420" s="76" t="s">
        <v>2688</v>
      </c>
      <c r="C420" s="77" t="s">
        <v>8364</v>
      </c>
      <c r="D420" s="78">
        <v>233000</v>
      </c>
      <c r="E420" s="77" t="s">
        <v>8351</v>
      </c>
      <c r="F420" s="77"/>
    </row>
    <row r="421" spans="1:6" ht="30" x14ac:dyDescent="0.25">
      <c r="A421" s="75">
        <v>862</v>
      </c>
      <c r="B421" s="76" t="s">
        <v>2700</v>
      </c>
      <c r="C421" s="77" t="s">
        <v>8365</v>
      </c>
      <c r="D421" s="78">
        <v>233000</v>
      </c>
      <c r="E421" s="77" t="s">
        <v>8351</v>
      </c>
      <c r="F421" s="77"/>
    </row>
    <row r="422" spans="1:6" ht="30" x14ac:dyDescent="0.25">
      <c r="A422" s="75">
        <v>863</v>
      </c>
      <c r="B422" s="76" t="s">
        <v>2703</v>
      </c>
      <c r="C422" s="77" t="s">
        <v>8366</v>
      </c>
      <c r="D422" s="78">
        <v>233000</v>
      </c>
      <c r="E422" s="77" t="s">
        <v>8351</v>
      </c>
      <c r="F422" s="77"/>
    </row>
    <row r="423" spans="1:6" ht="45" x14ac:dyDescent="0.25">
      <c r="A423" s="75">
        <v>864</v>
      </c>
      <c r="B423" s="76" t="s">
        <v>8367</v>
      </c>
      <c r="C423" s="77" t="s">
        <v>8368</v>
      </c>
      <c r="D423" s="78">
        <v>51000</v>
      </c>
      <c r="E423" s="77" t="s">
        <v>8369</v>
      </c>
      <c r="F423" s="77"/>
    </row>
    <row r="424" spans="1:6" ht="45" x14ac:dyDescent="0.25">
      <c r="A424" s="75">
        <v>865</v>
      </c>
      <c r="B424" s="76" t="s">
        <v>8370</v>
      </c>
      <c r="C424" s="77" t="s">
        <v>8371</v>
      </c>
      <c r="D424" s="78">
        <v>51000</v>
      </c>
      <c r="E424" s="77" t="s">
        <v>8369</v>
      </c>
      <c r="F424" s="77"/>
    </row>
    <row r="425" spans="1:6" ht="45" x14ac:dyDescent="0.25">
      <c r="A425" s="75">
        <v>866</v>
      </c>
      <c r="B425" s="76" t="s">
        <v>8372</v>
      </c>
      <c r="C425" s="77" t="s">
        <v>8373</v>
      </c>
      <c r="D425" s="78">
        <v>37000</v>
      </c>
      <c r="E425" s="77" t="s">
        <v>8374</v>
      </c>
      <c r="F425" s="77"/>
    </row>
    <row r="426" spans="1:6" x14ac:dyDescent="0.25">
      <c r="A426" s="75">
        <v>867</v>
      </c>
      <c r="B426" s="76" t="s">
        <v>2706</v>
      </c>
      <c r="C426" s="77" t="s">
        <v>2709</v>
      </c>
      <c r="D426" s="78">
        <v>37000</v>
      </c>
      <c r="E426" s="77" t="s">
        <v>8374</v>
      </c>
      <c r="F426" s="77"/>
    </row>
    <row r="427" spans="1:6" x14ac:dyDescent="0.25">
      <c r="A427" s="75">
        <v>871</v>
      </c>
      <c r="B427" s="76" t="s">
        <v>8375</v>
      </c>
      <c r="C427" s="77" t="s">
        <v>8376</v>
      </c>
      <c r="D427" s="78">
        <v>759000</v>
      </c>
      <c r="E427" s="77" t="s">
        <v>8377</v>
      </c>
      <c r="F427" s="77"/>
    </row>
    <row r="428" spans="1:6" x14ac:dyDescent="0.25">
      <c r="A428" s="75">
        <v>872</v>
      </c>
      <c r="B428" s="76" t="s">
        <v>8378</v>
      </c>
      <c r="C428" s="77" t="s">
        <v>8379</v>
      </c>
      <c r="D428" s="78">
        <v>759000</v>
      </c>
      <c r="E428" s="77" t="s">
        <v>8377</v>
      </c>
      <c r="F428" s="77"/>
    </row>
    <row r="429" spans="1:6" x14ac:dyDescent="0.25">
      <c r="A429" s="75">
        <v>873</v>
      </c>
      <c r="B429" s="76" t="s">
        <v>8380</v>
      </c>
      <c r="C429" s="77" t="s">
        <v>8381</v>
      </c>
      <c r="D429" s="78">
        <v>759000</v>
      </c>
      <c r="E429" s="77" t="s">
        <v>8377</v>
      </c>
      <c r="F429" s="77"/>
    </row>
    <row r="430" spans="1:6" x14ac:dyDescent="0.25">
      <c r="A430" s="75">
        <v>874</v>
      </c>
      <c r="B430" s="76" t="s">
        <v>8382</v>
      </c>
      <c r="C430" s="77" t="s">
        <v>8383</v>
      </c>
      <c r="D430" s="78">
        <v>759000</v>
      </c>
      <c r="E430" s="77" t="s">
        <v>8377</v>
      </c>
      <c r="F430" s="77"/>
    </row>
    <row r="431" spans="1:6" x14ac:dyDescent="0.25">
      <c r="A431" s="75">
        <v>875</v>
      </c>
      <c r="B431" s="76" t="s">
        <v>8384</v>
      </c>
      <c r="C431" s="77" t="s">
        <v>8383</v>
      </c>
      <c r="D431" s="78">
        <v>743000</v>
      </c>
      <c r="E431" s="77" t="s">
        <v>8385</v>
      </c>
      <c r="F431" s="77"/>
    </row>
    <row r="432" spans="1:6" x14ac:dyDescent="0.25">
      <c r="A432" s="75">
        <v>933</v>
      </c>
      <c r="B432" s="76" t="s">
        <v>8386</v>
      </c>
      <c r="C432" s="77" t="s">
        <v>8387</v>
      </c>
      <c r="D432" s="78">
        <v>949000</v>
      </c>
      <c r="E432" s="77" t="s">
        <v>8388</v>
      </c>
      <c r="F432" s="77"/>
    </row>
    <row r="433" spans="1:6" ht="45" x14ac:dyDescent="0.25">
      <c r="A433" s="75">
        <v>934</v>
      </c>
      <c r="B433" s="76" t="s">
        <v>8389</v>
      </c>
      <c r="C433" s="77" t="s">
        <v>8390</v>
      </c>
      <c r="D433" s="78">
        <v>949000</v>
      </c>
      <c r="E433" s="77" t="s">
        <v>8388</v>
      </c>
      <c r="F433" s="77"/>
    </row>
    <row r="434" spans="1:6" x14ac:dyDescent="0.25">
      <c r="A434" s="75">
        <v>935</v>
      </c>
      <c r="B434" s="76" t="s">
        <v>8391</v>
      </c>
      <c r="C434" s="77" t="s">
        <v>8392</v>
      </c>
      <c r="D434" s="78">
        <v>949000</v>
      </c>
      <c r="E434" s="77" t="s">
        <v>8388</v>
      </c>
      <c r="F434" s="77"/>
    </row>
    <row r="435" spans="1:6" ht="30" x14ac:dyDescent="0.25">
      <c r="A435" s="75">
        <v>936</v>
      </c>
      <c r="B435" s="76" t="s">
        <v>8393</v>
      </c>
      <c r="C435" s="77" t="s">
        <v>8394</v>
      </c>
      <c r="D435" s="78">
        <v>949000</v>
      </c>
      <c r="E435" s="77" t="s">
        <v>8388</v>
      </c>
      <c r="F435" s="77" t="s">
        <v>7870</v>
      </c>
    </row>
    <row r="436" spans="1:6" ht="30" x14ac:dyDescent="0.25">
      <c r="A436" s="75">
        <v>938</v>
      </c>
      <c r="B436" s="76" t="s">
        <v>8395</v>
      </c>
      <c r="C436" s="77" t="s">
        <v>8396</v>
      </c>
      <c r="D436" s="78">
        <v>559000</v>
      </c>
      <c r="E436" s="77" t="s">
        <v>8397</v>
      </c>
      <c r="F436" s="77"/>
    </row>
    <row r="437" spans="1:6" x14ac:dyDescent="0.25">
      <c r="A437" s="75">
        <v>939</v>
      </c>
      <c r="B437" s="76" t="s">
        <v>8398</v>
      </c>
      <c r="C437" s="77" t="s">
        <v>8399</v>
      </c>
      <c r="D437" s="78">
        <v>559000</v>
      </c>
      <c r="E437" s="77" t="s">
        <v>8397</v>
      </c>
      <c r="F437" s="77"/>
    </row>
    <row r="438" spans="1:6" ht="30" x14ac:dyDescent="0.25">
      <c r="A438" s="75">
        <v>940</v>
      </c>
      <c r="B438" s="76" t="s">
        <v>8400</v>
      </c>
      <c r="C438" s="77" t="s">
        <v>8401</v>
      </c>
      <c r="D438" s="78">
        <v>559000</v>
      </c>
      <c r="E438" s="77" t="s">
        <v>8397</v>
      </c>
      <c r="F438" s="77"/>
    </row>
    <row r="439" spans="1:6" ht="30" x14ac:dyDescent="0.25">
      <c r="A439" s="75">
        <v>941</v>
      </c>
      <c r="B439" s="76" t="s">
        <v>8402</v>
      </c>
      <c r="C439" s="77" t="s">
        <v>8403</v>
      </c>
      <c r="D439" s="78">
        <v>559000</v>
      </c>
      <c r="E439" s="77" t="s">
        <v>8397</v>
      </c>
      <c r="F439" s="77"/>
    </row>
    <row r="440" spans="1:6" ht="45" x14ac:dyDescent="0.25">
      <c r="A440" s="75">
        <v>942</v>
      </c>
      <c r="B440" s="76" t="s">
        <v>8404</v>
      </c>
      <c r="C440" s="77" t="s">
        <v>8405</v>
      </c>
      <c r="D440" s="78">
        <v>559000</v>
      </c>
      <c r="E440" s="77" t="s">
        <v>8397</v>
      </c>
      <c r="F440" s="77"/>
    </row>
    <row r="441" spans="1:6" x14ac:dyDescent="0.25">
      <c r="A441" s="75">
        <v>943</v>
      </c>
      <c r="B441" s="76" t="s">
        <v>8406</v>
      </c>
      <c r="C441" s="77" t="s">
        <v>8399</v>
      </c>
      <c r="D441" s="78">
        <v>559000</v>
      </c>
      <c r="E441" s="77" t="s">
        <v>8397</v>
      </c>
      <c r="F441" s="77" t="s">
        <v>7870</v>
      </c>
    </row>
    <row r="442" spans="1:6" x14ac:dyDescent="0.25">
      <c r="A442" s="75">
        <v>988</v>
      </c>
      <c r="B442" s="76" t="s">
        <v>2761</v>
      </c>
      <c r="C442" s="77" t="s">
        <v>2747</v>
      </c>
      <c r="D442" s="78">
        <v>984000</v>
      </c>
      <c r="E442" s="77" t="s">
        <v>8407</v>
      </c>
      <c r="F442" s="77"/>
    </row>
    <row r="443" spans="1:6" x14ac:dyDescent="0.25">
      <c r="A443" s="75">
        <v>989</v>
      </c>
      <c r="B443" s="76" t="s">
        <v>2765</v>
      </c>
      <c r="C443" s="77" t="s">
        <v>2749</v>
      </c>
      <c r="D443" s="78">
        <v>984000</v>
      </c>
      <c r="E443" s="77" t="s">
        <v>8407</v>
      </c>
      <c r="F443" s="77"/>
    </row>
    <row r="444" spans="1:6" x14ac:dyDescent="0.25">
      <c r="A444" s="75">
        <v>990</v>
      </c>
      <c r="B444" s="76" t="s">
        <v>8408</v>
      </c>
      <c r="C444" s="77" t="s">
        <v>8409</v>
      </c>
      <c r="D444" s="78">
        <v>984000</v>
      </c>
      <c r="E444" s="77" t="s">
        <v>8407</v>
      </c>
      <c r="F444" s="77"/>
    </row>
    <row r="445" spans="1:6" x14ac:dyDescent="0.25">
      <c r="A445" s="75">
        <v>991</v>
      </c>
      <c r="B445" s="76" t="s">
        <v>2764</v>
      </c>
      <c r="C445" s="77" t="s">
        <v>2747</v>
      </c>
      <c r="D445" s="78">
        <v>984000</v>
      </c>
      <c r="E445" s="77" t="s">
        <v>8407</v>
      </c>
      <c r="F445" s="77"/>
    </row>
    <row r="446" spans="1:6" ht="30" x14ac:dyDescent="0.25">
      <c r="A446" s="75">
        <v>992</v>
      </c>
      <c r="B446" s="76" t="s">
        <v>2757</v>
      </c>
      <c r="C446" s="77" t="s">
        <v>8410</v>
      </c>
      <c r="D446" s="78">
        <v>984000</v>
      </c>
      <c r="E446" s="77" t="s">
        <v>8407</v>
      </c>
      <c r="F446" s="77"/>
    </row>
    <row r="447" spans="1:6" x14ac:dyDescent="0.25">
      <c r="A447" s="75">
        <v>993</v>
      </c>
      <c r="B447" s="76" t="s">
        <v>8411</v>
      </c>
      <c r="C447" s="77" t="s">
        <v>8412</v>
      </c>
      <c r="D447" s="78">
        <v>968000</v>
      </c>
      <c r="E447" s="77" t="s">
        <v>8413</v>
      </c>
      <c r="F447" s="77"/>
    </row>
    <row r="448" spans="1:6" ht="30" x14ac:dyDescent="0.25">
      <c r="A448" s="75">
        <v>1017</v>
      </c>
      <c r="B448" s="76" t="s">
        <v>2779</v>
      </c>
      <c r="C448" s="77" t="s">
        <v>8414</v>
      </c>
      <c r="D448" s="78">
        <v>939000</v>
      </c>
      <c r="E448" s="77" t="s">
        <v>8415</v>
      </c>
      <c r="F448" s="77" t="s">
        <v>2784</v>
      </c>
    </row>
    <row r="449" spans="1:6" ht="45" x14ac:dyDescent="0.25">
      <c r="A449" s="75">
        <v>1018</v>
      </c>
      <c r="B449" s="76" t="s">
        <v>2785</v>
      </c>
      <c r="C449" s="77" t="s">
        <v>8416</v>
      </c>
      <c r="D449" s="78">
        <v>939000</v>
      </c>
      <c r="E449" s="77" t="s">
        <v>8415</v>
      </c>
      <c r="F449" s="77" t="s">
        <v>2784</v>
      </c>
    </row>
    <row r="450" spans="1:6" ht="30" x14ac:dyDescent="0.25">
      <c r="A450" s="75">
        <v>1019</v>
      </c>
      <c r="B450" s="76" t="s">
        <v>2789</v>
      </c>
      <c r="C450" s="77" t="s">
        <v>8417</v>
      </c>
      <c r="D450" s="78">
        <v>939000</v>
      </c>
      <c r="E450" s="77" t="s">
        <v>8415</v>
      </c>
      <c r="F450" s="77" t="s">
        <v>2784</v>
      </c>
    </row>
    <row r="451" spans="1:6" ht="45" x14ac:dyDescent="0.25">
      <c r="A451" s="75">
        <v>1020</v>
      </c>
      <c r="B451" s="76" t="s">
        <v>2796</v>
      </c>
      <c r="C451" s="77" t="s">
        <v>8418</v>
      </c>
      <c r="D451" s="78">
        <v>544000</v>
      </c>
      <c r="E451" s="77" t="s">
        <v>8419</v>
      </c>
      <c r="F451" s="77" t="s">
        <v>7870</v>
      </c>
    </row>
    <row r="452" spans="1:6" ht="30" x14ac:dyDescent="0.25">
      <c r="A452" s="75">
        <v>1021</v>
      </c>
      <c r="B452" s="76" t="s">
        <v>2802</v>
      </c>
      <c r="C452" s="77" t="s">
        <v>8420</v>
      </c>
      <c r="D452" s="78">
        <v>544000</v>
      </c>
      <c r="E452" s="77" t="s">
        <v>8419</v>
      </c>
      <c r="F452" s="77" t="s">
        <v>7870</v>
      </c>
    </row>
    <row r="453" spans="1:6" ht="45" x14ac:dyDescent="0.25">
      <c r="A453" s="75">
        <v>1022</v>
      </c>
      <c r="B453" s="76" t="s">
        <v>2808</v>
      </c>
      <c r="C453" s="77" t="s">
        <v>8416</v>
      </c>
      <c r="D453" s="78">
        <v>544000</v>
      </c>
      <c r="E453" s="77" t="s">
        <v>8419</v>
      </c>
      <c r="F453" s="77" t="s">
        <v>7870</v>
      </c>
    </row>
    <row r="454" spans="1:6" ht="30" x14ac:dyDescent="0.25">
      <c r="A454" s="75">
        <v>1023</v>
      </c>
      <c r="B454" s="76" t="s">
        <v>8421</v>
      </c>
      <c r="C454" s="77" t="s">
        <v>8422</v>
      </c>
      <c r="D454" s="78">
        <v>544000</v>
      </c>
      <c r="E454" s="77" t="s">
        <v>8419</v>
      </c>
      <c r="F454" s="77" t="s">
        <v>7870</v>
      </c>
    </row>
    <row r="455" spans="1:6" ht="30" x14ac:dyDescent="0.25">
      <c r="A455" s="75">
        <v>1024</v>
      </c>
      <c r="B455" s="76" t="s">
        <v>8423</v>
      </c>
      <c r="C455" s="77" t="s">
        <v>8424</v>
      </c>
      <c r="D455" s="78">
        <v>544000</v>
      </c>
      <c r="E455" s="77" t="s">
        <v>8419</v>
      </c>
      <c r="F455" s="77" t="s">
        <v>7870</v>
      </c>
    </row>
    <row r="456" spans="1:6" x14ac:dyDescent="0.25">
      <c r="A456" s="75">
        <v>1025</v>
      </c>
      <c r="B456" s="76" t="s">
        <v>2805</v>
      </c>
      <c r="C456" s="77" t="s">
        <v>2807</v>
      </c>
      <c r="D456" s="78">
        <v>544000</v>
      </c>
      <c r="E456" s="77" t="s">
        <v>8419</v>
      </c>
      <c r="F456" s="77" t="s">
        <v>7870</v>
      </c>
    </row>
    <row r="457" spans="1:6" ht="30" x14ac:dyDescent="0.25">
      <c r="A457" s="75">
        <v>1026</v>
      </c>
      <c r="B457" s="76" t="s">
        <v>2815</v>
      </c>
      <c r="C457" s="77" t="s">
        <v>8425</v>
      </c>
      <c r="D457" s="78">
        <v>912000</v>
      </c>
      <c r="E457" s="77" t="s">
        <v>8426</v>
      </c>
      <c r="F457" s="77" t="s">
        <v>7870</v>
      </c>
    </row>
    <row r="458" spans="1:6" x14ac:dyDescent="0.25">
      <c r="A458" s="75">
        <v>1027</v>
      </c>
      <c r="B458" s="76" t="s">
        <v>2810</v>
      </c>
      <c r="C458" s="77" t="s">
        <v>2813</v>
      </c>
      <c r="D458" s="78">
        <v>912000</v>
      </c>
      <c r="E458" s="77" t="s">
        <v>8426</v>
      </c>
      <c r="F458" s="77" t="s">
        <v>7870</v>
      </c>
    </row>
    <row r="459" spans="1:6" x14ac:dyDescent="0.25">
      <c r="A459" s="75">
        <v>1028</v>
      </c>
      <c r="B459" s="76" t="s">
        <v>2823</v>
      </c>
      <c r="C459" s="77" t="s">
        <v>2825</v>
      </c>
      <c r="D459" s="78">
        <v>912000</v>
      </c>
      <c r="E459" s="77" t="s">
        <v>8426</v>
      </c>
      <c r="F459" s="77" t="s">
        <v>7870</v>
      </c>
    </row>
    <row r="460" spans="1:6" x14ac:dyDescent="0.25">
      <c r="A460" s="75">
        <v>1029</v>
      </c>
      <c r="B460" s="76" t="s">
        <v>2818</v>
      </c>
      <c r="C460" s="77" t="s">
        <v>2820</v>
      </c>
      <c r="D460" s="78">
        <v>912000</v>
      </c>
      <c r="E460" s="77" t="s">
        <v>8426</v>
      </c>
      <c r="F460" s="77" t="s">
        <v>7870</v>
      </c>
    </row>
    <row r="461" spans="1:6" x14ac:dyDescent="0.25">
      <c r="A461" s="75">
        <v>1030</v>
      </c>
      <c r="B461" s="76" t="s">
        <v>2821</v>
      </c>
      <c r="C461" s="77" t="s">
        <v>2820</v>
      </c>
      <c r="D461" s="78">
        <v>912000</v>
      </c>
      <c r="E461" s="77" t="s">
        <v>8426</v>
      </c>
      <c r="F461" s="77" t="s">
        <v>7870</v>
      </c>
    </row>
    <row r="462" spans="1:6" ht="30" x14ac:dyDescent="0.25">
      <c r="A462" s="75">
        <v>1031</v>
      </c>
      <c r="B462" s="76" t="s">
        <v>2839</v>
      </c>
      <c r="C462" s="77" t="s">
        <v>8427</v>
      </c>
      <c r="D462" s="78">
        <v>708000</v>
      </c>
      <c r="E462" s="77" t="s">
        <v>8428</v>
      </c>
      <c r="F462" s="77" t="s">
        <v>7870</v>
      </c>
    </row>
    <row r="463" spans="1:6" ht="30" x14ac:dyDescent="0.25">
      <c r="A463" s="75">
        <v>1032</v>
      </c>
      <c r="B463" s="76" t="s">
        <v>2836</v>
      </c>
      <c r="C463" s="77" t="s">
        <v>8429</v>
      </c>
      <c r="D463" s="78">
        <v>708000</v>
      </c>
      <c r="E463" s="77" t="s">
        <v>8428</v>
      </c>
      <c r="F463" s="77" t="s">
        <v>7870</v>
      </c>
    </row>
    <row r="464" spans="1:6" x14ac:dyDescent="0.25">
      <c r="A464" s="75">
        <v>1033</v>
      </c>
      <c r="B464" s="76" t="s">
        <v>2833</v>
      </c>
      <c r="C464" s="77" t="s">
        <v>2835</v>
      </c>
      <c r="D464" s="78">
        <v>708000</v>
      </c>
      <c r="E464" s="77" t="s">
        <v>8428</v>
      </c>
      <c r="F464" s="77" t="s">
        <v>7870</v>
      </c>
    </row>
    <row r="465" spans="1:6" ht="30" x14ac:dyDescent="0.25">
      <c r="A465" s="75">
        <v>1034</v>
      </c>
      <c r="B465" s="76" t="s">
        <v>2842</v>
      </c>
      <c r="C465" s="77" t="s">
        <v>8430</v>
      </c>
      <c r="D465" s="78">
        <v>708000</v>
      </c>
      <c r="E465" s="77" t="s">
        <v>8428</v>
      </c>
      <c r="F465" s="77" t="s">
        <v>7870</v>
      </c>
    </row>
    <row r="466" spans="1:6" x14ac:dyDescent="0.25">
      <c r="A466" s="75">
        <v>1035</v>
      </c>
      <c r="B466" s="76" t="s">
        <v>2826</v>
      </c>
      <c r="C466" s="77" t="s">
        <v>2829</v>
      </c>
      <c r="D466" s="78">
        <v>708000</v>
      </c>
      <c r="E466" s="77" t="s">
        <v>8428</v>
      </c>
      <c r="F466" s="77" t="s">
        <v>7870</v>
      </c>
    </row>
    <row r="467" spans="1:6" x14ac:dyDescent="0.25">
      <c r="A467" s="75">
        <v>1036</v>
      </c>
      <c r="B467" s="76" t="s">
        <v>2831</v>
      </c>
      <c r="C467" s="77" t="s">
        <v>2829</v>
      </c>
      <c r="D467" s="78">
        <v>708000</v>
      </c>
      <c r="E467" s="77" t="s">
        <v>8428</v>
      </c>
      <c r="F467" s="77" t="s">
        <v>7870</v>
      </c>
    </row>
    <row r="468" spans="1:6" x14ac:dyDescent="0.25">
      <c r="A468" s="75">
        <v>1037</v>
      </c>
      <c r="B468" s="76" t="s">
        <v>2850</v>
      </c>
      <c r="C468" s="77" t="s">
        <v>2852</v>
      </c>
      <c r="D468" s="78">
        <v>595000</v>
      </c>
      <c r="E468" s="77" t="s">
        <v>7976</v>
      </c>
      <c r="F468" s="77" t="s">
        <v>7870</v>
      </c>
    </row>
    <row r="469" spans="1:6" x14ac:dyDescent="0.25">
      <c r="A469" s="75">
        <v>1038</v>
      </c>
      <c r="B469" s="76" t="s">
        <v>2845</v>
      </c>
      <c r="C469" s="77" t="s">
        <v>2848</v>
      </c>
      <c r="D469" s="78">
        <v>595000</v>
      </c>
      <c r="E469" s="77" t="s">
        <v>7976</v>
      </c>
      <c r="F469" s="77" t="s">
        <v>7870</v>
      </c>
    </row>
    <row r="470" spans="1:6" x14ac:dyDescent="0.25">
      <c r="A470" s="75">
        <v>1039</v>
      </c>
      <c r="B470" s="76" t="s">
        <v>2861</v>
      </c>
      <c r="C470" s="77" t="s">
        <v>2863</v>
      </c>
      <c r="D470" s="78">
        <v>440000</v>
      </c>
      <c r="E470" s="77" t="s">
        <v>8431</v>
      </c>
      <c r="F470" s="77" t="s">
        <v>7870</v>
      </c>
    </row>
    <row r="471" spans="1:6" x14ac:dyDescent="0.25">
      <c r="A471" s="75">
        <v>1040</v>
      </c>
      <c r="B471" s="76" t="s">
        <v>2864</v>
      </c>
      <c r="C471" s="77" t="s">
        <v>2866</v>
      </c>
      <c r="D471" s="78">
        <v>440000</v>
      </c>
      <c r="E471" s="77" t="s">
        <v>8431</v>
      </c>
      <c r="F471" s="77" t="s">
        <v>7870</v>
      </c>
    </row>
    <row r="472" spans="1:6" ht="30" x14ac:dyDescent="0.25">
      <c r="A472" s="75">
        <v>1041</v>
      </c>
      <c r="B472" s="76" t="s">
        <v>2867</v>
      </c>
      <c r="C472" s="77" t="s">
        <v>8432</v>
      </c>
      <c r="D472" s="78">
        <v>440000</v>
      </c>
      <c r="E472" s="77" t="s">
        <v>8431</v>
      </c>
      <c r="F472" s="77" t="s">
        <v>7870</v>
      </c>
    </row>
    <row r="473" spans="1:6" x14ac:dyDescent="0.25">
      <c r="A473" s="75">
        <v>1042</v>
      </c>
      <c r="B473" s="76" t="s">
        <v>2858</v>
      </c>
      <c r="C473" s="77" t="s">
        <v>2860</v>
      </c>
      <c r="D473" s="78">
        <v>440000</v>
      </c>
      <c r="E473" s="77" t="s">
        <v>8431</v>
      </c>
      <c r="F473" s="77" t="s">
        <v>7870</v>
      </c>
    </row>
    <row r="474" spans="1:6" x14ac:dyDescent="0.25">
      <c r="A474" s="75">
        <v>1043</v>
      </c>
      <c r="B474" s="76" t="s">
        <v>2853</v>
      </c>
      <c r="C474" s="77" t="s">
        <v>2856</v>
      </c>
      <c r="D474" s="78">
        <v>440000</v>
      </c>
      <c r="E474" s="77" t="s">
        <v>8431</v>
      </c>
      <c r="F474" s="77" t="s">
        <v>7870</v>
      </c>
    </row>
    <row r="475" spans="1:6" x14ac:dyDescent="0.25">
      <c r="A475" s="75">
        <v>1044</v>
      </c>
      <c r="B475" s="76" t="s">
        <v>2869</v>
      </c>
      <c r="C475" s="77" t="s">
        <v>2871</v>
      </c>
      <c r="D475" s="78">
        <v>440000</v>
      </c>
      <c r="E475" s="77" t="s">
        <v>8431</v>
      </c>
      <c r="F475" s="77" t="s">
        <v>7870</v>
      </c>
    </row>
    <row r="476" spans="1:6" ht="30" x14ac:dyDescent="0.25">
      <c r="A476" s="75">
        <v>1107</v>
      </c>
      <c r="B476" s="76" t="s">
        <v>8433</v>
      </c>
      <c r="C476" s="77" t="s">
        <v>8434</v>
      </c>
      <c r="D476" s="78">
        <v>996000</v>
      </c>
      <c r="E476" s="77" t="s">
        <v>8435</v>
      </c>
      <c r="F476" s="77"/>
    </row>
    <row r="477" spans="1:6" x14ac:dyDescent="0.25">
      <c r="A477" s="75">
        <v>1108</v>
      </c>
      <c r="B477" s="76" t="s">
        <v>8436</v>
      </c>
      <c r="C477" s="77" t="s">
        <v>8437</v>
      </c>
      <c r="D477" s="78">
        <v>996000</v>
      </c>
      <c r="E477" s="77" t="s">
        <v>8435</v>
      </c>
      <c r="F477" s="77"/>
    </row>
    <row r="478" spans="1:6" ht="30" x14ac:dyDescent="0.25">
      <c r="A478" s="75">
        <v>1109</v>
      </c>
      <c r="B478" s="76" t="s">
        <v>2940</v>
      </c>
      <c r="C478" s="77" t="s">
        <v>8438</v>
      </c>
      <c r="D478" s="78">
        <v>784000</v>
      </c>
      <c r="E478" s="77" t="s">
        <v>8439</v>
      </c>
      <c r="F478" s="77"/>
    </row>
    <row r="479" spans="1:6" ht="30" x14ac:dyDescent="0.25">
      <c r="A479" s="75">
        <v>1110</v>
      </c>
      <c r="B479" s="76" t="s">
        <v>8440</v>
      </c>
      <c r="C479" s="77" t="s">
        <v>8441</v>
      </c>
      <c r="D479" s="78">
        <v>784000</v>
      </c>
      <c r="E479" s="77" t="s">
        <v>8439</v>
      </c>
      <c r="F479" s="77"/>
    </row>
    <row r="480" spans="1:6" x14ac:dyDescent="0.25">
      <c r="A480" s="75">
        <v>1111</v>
      </c>
      <c r="B480" s="76" t="s">
        <v>8442</v>
      </c>
      <c r="C480" s="77" t="s">
        <v>8443</v>
      </c>
      <c r="D480" s="78">
        <v>784000</v>
      </c>
      <c r="E480" s="77" t="s">
        <v>8439</v>
      </c>
      <c r="F480" s="77"/>
    </row>
    <row r="481" spans="1:6" ht="60" x14ac:dyDescent="0.25">
      <c r="A481" s="75">
        <v>1112</v>
      </c>
      <c r="B481" s="76" t="s">
        <v>8444</v>
      </c>
      <c r="C481" s="77" t="s">
        <v>8445</v>
      </c>
      <c r="D481" s="78">
        <v>957000</v>
      </c>
      <c r="E481" s="77" t="s">
        <v>8446</v>
      </c>
      <c r="F481" s="77" t="s">
        <v>7870</v>
      </c>
    </row>
    <row r="482" spans="1:6" x14ac:dyDescent="0.25">
      <c r="A482" s="75">
        <v>1124</v>
      </c>
      <c r="B482" s="76" t="s">
        <v>2950</v>
      </c>
      <c r="C482" s="77" t="s">
        <v>2953</v>
      </c>
      <c r="D482" s="78">
        <v>785000</v>
      </c>
      <c r="E482" s="77" t="s">
        <v>8447</v>
      </c>
      <c r="F482" s="77"/>
    </row>
    <row r="483" spans="1:6" x14ac:dyDescent="0.25">
      <c r="A483" s="75">
        <v>1125</v>
      </c>
      <c r="B483" s="76" t="s">
        <v>2955</v>
      </c>
      <c r="C483" s="77" t="s">
        <v>2953</v>
      </c>
      <c r="D483" s="78">
        <v>421000</v>
      </c>
      <c r="E483" s="77" t="s">
        <v>7966</v>
      </c>
      <c r="F483" s="77"/>
    </row>
    <row r="484" spans="1:6" x14ac:dyDescent="0.25">
      <c r="A484" s="75">
        <v>1126</v>
      </c>
      <c r="B484" s="76" t="s">
        <v>8448</v>
      </c>
      <c r="C484" s="77" t="s">
        <v>8449</v>
      </c>
      <c r="D484" s="78">
        <v>405000</v>
      </c>
      <c r="E484" s="77" t="s">
        <v>8450</v>
      </c>
      <c r="F484" s="77" t="s">
        <v>7870</v>
      </c>
    </row>
    <row r="485" spans="1:6" x14ac:dyDescent="0.25">
      <c r="A485" s="75">
        <v>1132</v>
      </c>
      <c r="B485" s="76" t="s">
        <v>8451</v>
      </c>
      <c r="C485" s="77" t="s">
        <v>8452</v>
      </c>
      <c r="D485" s="78">
        <v>377000</v>
      </c>
      <c r="E485" s="77" t="s">
        <v>8453</v>
      </c>
      <c r="F485" s="77" t="s">
        <v>2959</v>
      </c>
    </row>
    <row r="486" spans="1:6" x14ac:dyDescent="0.25">
      <c r="A486" s="75">
        <v>1133</v>
      </c>
      <c r="B486" s="76" t="s">
        <v>8454</v>
      </c>
      <c r="C486" s="77" t="s">
        <v>8455</v>
      </c>
      <c r="D486" s="78">
        <v>361000</v>
      </c>
      <c r="E486" s="77" t="s">
        <v>8456</v>
      </c>
      <c r="F486" s="77" t="s">
        <v>2959</v>
      </c>
    </row>
    <row r="487" spans="1:6" x14ac:dyDescent="0.25">
      <c r="A487" s="75">
        <v>1134</v>
      </c>
      <c r="B487" s="76" t="s">
        <v>8457</v>
      </c>
      <c r="C487" s="77" t="s">
        <v>8455</v>
      </c>
      <c r="D487" s="78">
        <v>361000</v>
      </c>
      <c r="E487" s="77" t="s">
        <v>8456</v>
      </c>
      <c r="F487" s="77" t="s">
        <v>2959</v>
      </c>
    </row>
    <row r="488" spans="1:6" x14ac:dyDescent="0.25">
      <c r="A488" s="75">
        <v>1135</v>
      </c>
      <c r="B488" s="76" t="s">
        <v>8458</v>
      </c>
      <c r="C488" s="77" t="s">
        <v>8455</v>
      </c>
      <c r="D488" s="78">
        <v>361000</v>
      </c>
      <c r="E488" s="77" t="s">
        <v>8456</v>
      </c>
      <c r="F488" s="77" t="s">
        <v>2959</v>
      </c>
    </row>
    <row r="489" spans="1:6" ht="45" x14ac:dyDescent="0.25">
      <c r="A489" s="75">
        <v>1136</v>
      </c>
      <c r="B489" s="76" t="s">
        <v>8459</v>
      </c>
      <c r="C489" s="77" t="s">
        <v>8460</v>
      </c>
      <c r="D489" s="78">
        <v>347000</v>
      </c>
      <c r="E489" s="77" t="s">
        <v>8461</v>
      </c>
      <c r="F489" s="77" t="s">
        <v>2959</v>
      </c>
    </row>
    <row r="490" spans="1:6" x14ac:dyDescent="0.25">
      <c r="A490" s="75">
        <v>1137</v>
      </c>
      <c r="B490" s="76" t="s">
        <v>2960</v>
      </c>
      <c r="C490" s="77" t="s">
        <v>2958</v>
      </c>
      <c r="D490" s="78">
        <v>347000</v>
      </c>
      <c r="E490" s="77" t="s">
        <v>8461</v>
      </c>
      <c r="F490" s="77" t="s">
        <v>2959</v>
      </c>
    </row>
    <row r="491" spans="1:6" x14ac:dyDescent="0.25">
      <c r="A491" s="75">
        <v>1138</v>
      </c>
      <c r="B491" s="76" t="s">
        <v>8462</v>
      </c>
      <c r="C491" s="77" t="s">
        <v>8463</v>
      </c>
      <c r="D491" s="78">
        <v>296000</v>
      </c>
      <c r="E491" s="77" t="s">
        <v>8464</v>
      </c>
      <c r="F491" s="77"/>
    </row>
    <row r="492" spans="1:6" x14ac:dyDescent="0.25">
      <c r="A492" s="75">
        <v>1139</v>
      </c>
      <c r="B492" s="76" t="s">
        <v>8465</v>
      </c>
      <c r="C492" s="77" t="s">
        <v>8466</v>
      </c>
      <c r="D492" s="78">
        <v>280000</v>
      </c>
      <c r="E492" s="77" t="s">
        <v>8467</v>
      </c>
      <c r="F492" s="77"/>
    </row>
    <row r="493" spans="1:6" x14ac:dyDescent="0.25">
      <c r="A493" s="75">
        <v>1140</v>
      </c>
      <c r="B493" s="76" t="s">
        <v>8468</v>
      </c>
      <c r="C493" s="77" t="s">
        <v>8466</v>
      </c>
      <c r="D493" s="78">
        <v>280000</v>
      </c>
      <c r="E493" s="77" t="s">
        <v>8467</v>
      </c>
      <c r="F493" s="77"/>
    </row>
    <row r="494" spans="1:6" x14ac:dyDescent="0.25">
      <c r="A494" s="75">
        <v>1141</v>
      </c>
      <c r="B494" s="76" t="s">
        <v>8469</v>
      </c>
      <c r="C494" s="77" t="s">
        <v>8466</v>
      </c>
      <c r="D494" s="78">
        <v>267000</v>
      </c>
      <c r="E494" s="77" t="s">
        <v>8470</v>
      </c>
      <c r="F494" s="77"/>
    </row>
    <row r="495" spans="1:6" ht="30" x14ac:dyDescent="0.25">
      <c r="A495" s="75">
        <v>1142</v>
      </c>
      <c r="B495" s="76" t="s">
        <v>8471</v>
      </c>
      <c r="C495" s="77" t="s">
        <v>8472</v>
      </c>
      <c r="D495" s="78">
        <v>771000</v>
      </c>
      <c r="E495" s="77" t="s">
        <v>8473</v>
      </c>
      <c r="F495" s="77"/>
    </row>
    <row r="496" spans="1:6" ht="30" x14ac:dyDescent="0.25">
      <c r="A496" s="75">
        <v>1143</v>
      </c>
      <c r="B496" s="76" t="s">
        <v>8474</v>
      </c>
      <c r="C496" s="77" t="s">
        <v>8472</v>
      </c>
      <c r="D496" s="78">
        <v>771000</v>
      </c>
      <c r="E496" s="77" t="s">
        <v>8473</v>
      </c>
      <c r="F496" s="77"/>
    </row>
    <row r="497" spans="1:6" x14ac:dyDescent="0.25">
      <c r="A497" s="75">
        <v>1147</v>
      </c>
      <c r="B497" s="76" t="s">
        <v>2962</v>
      </c>
      <c r="C497" s="77" t="s">
        <v>2965</v>
      </c>
      <c r="D497" s="78">
        <v>313000</v>
      </c>
      <c r="E497" s="77" t="s">
        <v>8475</v>
      </c>
      <c r="F497" s="77"/>
    </row>
    <row r="498" spans="1:6" ht="45" x14ac:dyDescent="0.25">
      <c r="A498" s="75">
        <v>1148</v>
      </c>
      <c r="B498" s="76" t="s">
        <v>8476</v>
      </c>
      <c r="C498" s="77" t="s">
        <v>8477</v>
      </c>
      <c r="D498" s="78">
        <v>293000</v>
      </c>
      <c r="E498" s="77" t="s">
        <v>8478</v>
      </c>
      <c r="F498" s="77"/>
    </row>
    <row r="499" spans="1:6" x14ac:dyDescent="0.25">
      <c r="A499" s="75">
        <v>1149</v>
      </c>
      <c r="B499" s="76" t="s">
        <v>8479</v>
      </c>
      <c r="C499" s="77" t="s">
        <v>8480</v>
      </c>
      <c r="D499" s="78">
        <v>908000</v>
      </c>
      <c r="E499" s="77" t="s">
        <v>8481</v>
      </c>
      <c r="F499" s="77" t="s">
        <v>2968</v>
      </c>
    </row>
    <row r="500" spans="1:6" ht="30" x14ac:dyDescent="0.25">
      <c r="A500" s="75">
        <v>1150</v>
      </c>
      <c r="B500" s="76" t="s">
        <v>8482</v>
      </c>
      <c r="C500" s="77" t="s">
        <v>8483</v>
      </c>
      <c r="D500" s="78">
        <v>908000</v>
      </c>
      <c r="E500" s="77" t="s">
        <v>8481</v>
      </c>
      <c r="F500" s="77" t="s">
        <v>2968</v>
      </c>
    </row>
    <row r="501" spans="1:6" ht="30" x14ac:dyDescent="0.25">
      <c r="A501" s="75">
        <v>1151</v>
      </c>
      <c r="B501" s="76" t="s">
        <v>8484</v>
      </c>
      <c r="C501" s="77" t="s">
        <v>8485</v>
      </c>
      <c r="D501" s="78">
        <v>908000</v>
      </c>
      <c r="E501" s="77" t="s">
        <v>8481</v>
      </c>
      <c r="F501" s="77" t="s">
        <v>2968</v>
      </c>
    </row>
    <row r="502" spans="1:6" ht="30" x14ac:dyDescent="0.25">
      <c r="A502" s="75">
        <v>1152</v>
      </c>
      <c r="B502" s="76" t="s">
        <v>8486</v>
      </c>
      <c r="C502" s="77" t="s">
        <v>8487</v>
      </c>
      <c r="D502" s="78">
        <v>908000</v>
      </c>
      <c r="E502" s="77" t="s">
        <v>8481</v>
      </c>
      <c r="F502" s="77" t="s">
        <v>2968</v>
      </c>
    </row>
    <row r="503" spans="1:6" ht="30" x14ac:dyDescent="0.25">
      <c r="A503" s="75">
        <v>1153</v>
      </c>
      <c r="B503" s="76" t="s">
        <v>8488</v>
      </c>
      <c r="C503" s="77" t="s">
        <v>8489</v>
      </c>
      <c r="D503" s="78">
        <v>908000</v>
      </c>
      <c r="E503" s="77" t="s">
        <v>8481</v>
      </c>
      <c r="F503" s="77" t="s">
        <v>2968</v>
      </c>
    </row>
    <row r="504" spans="1:6" ht="30" x14ac:dyDescent="0.25">
      <c r="A504" s="75">
        <v>1154</v>
      </c>
      <c r="B504" s="76" t="s">
        <v>8490</v>
      </c>
      <c r="C504" s="77" t="s">
        <v>8491</v>
      </c>
      <c r="D504" s="78">
        <v>908000</v>
      </c>
      <c r="E504" s="77" t="s">
        <v>8481</v>
      </c>
      <c r="F504" s="77" t="s">
        <v>2968</v>
      </c>
    </row>
    <row r="505" spans="1:6" ht="30" x14ac:dyDescent="0.25">
      <c r="A505" s="75">
        <v>1155</v>
      </c>
      <c r="B505" s="76" t="s">
        <v>2969</v>
      </c>
      <c r="C505" s="77" t="s">
        <v>8492</v>
      </c>
      <c r="D505" s="78">
        <v>908000</v>
      </c>
      <c r="E505" s="77" t="s">
        <v>8481</v>
      </c>
      <c r="F505" s="77" t="s">
        <v>2968</v>
      </c>
    </row>
    <row r="506" spans="1:6" ht="30" x14ac:dyDescent="0.25">
      <c r="A506" s="75">
        <v>1156</v>
      </c>
      <c r="B506" s="76" t="s">
        <v>2972</v>
      </c>
      <c r="C506" s="77" t="s">
        <v>8493</v>
      </c>
      <c r="D506" s="78">
        <v>908000</v>
      </c>
      <c r="E506" s="77" t="s">
        <v>8481</v>
      </c>
      <c r="F506" s="77" t="s">
        <v>2968</v>
      </c>
    </row>
    <row r="507" spans="1:6" x14ac:dyDescent="0.25">
      <c r="A507" s="75">
        <v>1157</v>
      </c>
      <c r="B507" s="76" t="s">
        <v>8494</v>
      </c>
      <c r="C507" s="77" t="s">
        <v>8495</v>
      </c>
      <c r="D507" s="78">
        <v>734000</v>
      </c>
      <c r="E507" s="77" t="s">
        <v>8496</v>
      </c>
      <c r="F507" s="77"/>
    </row>
    <row r="508" spans="1:6" ht="45" x14ac:dyDescent="0.25">
      <c r="A508" s="75">
        <v>1158</v>
      </c>
      <c r="B508" s="76" t="s">
        <v>8497</v>
      </c>
      <c r="C508" s="77" t="s">
        <v>8498</v>
      </c>
      <c r="D508" s="78">
        <v>734000</v>
      </c>
      <c r="E508" s="77" t="s">
        <v>8496</v>
      </c>
      <c r="F508" s="77"/>
    </row>
    <row r="509" spans="1:6" ht="30" x14ac:dyDescent="0.25">
      <c r="A509" s="75">
        <v>1159</v>
      </c>
      <c r="B509" s="76" t="s">
        <v>8499</v>
      </c>
      <c r="C509" s="77" t="s">
        <v>8500</v>
      </c>
      <c r="D509" s="78">
        <v>734000</v>
      </c>
      <c r="E509" s="77" t="s">
        <v>8496</v>
      </c>
      <c r="F509" s="77"/>
    </row>
    <row r="510" spans="1:6" ht="30" x14ac:dyDescent="0.25">
      <c r="A510" s="75">
        <v>1160</v>
      </c>
      <c r="B510" s="76" t="s">
        <v>8501</v>
      </c>
      <c r="C510" s="77" t="s">
        <v>8502</v>
      </c>
      <c r="D510" s="78">
        <v>734000</v>
      </c>
      <c r="E510" s="77" t="s">
        <v>8496</v>
      </c>
      <c r="F510" s="77"/>
    </row>
    <row r="511" spans="1:6" ht="45" x14ac:dyDescent="0.25">
      <c r="A511" s="75">
        <v>1161</v>
      </c>
      <c r="B511" s="76" t="s">
        <v>8503</v>
      </c>
      <c r="C511" s="77" t="s">
        <v>8504</v>
      </c>
      <c r="D511" s="78">
        <v>734000</v>
      </c>
      <c r="E511" s="77" t="s">
        <v>8496</v>
      </c>
      <c r="F511" s="77"/>
    </row>
    <row r="512" spans="1:6" ht="30" x14ac:dyDescent="0.25">
      <c r="A512" s="75">
        <v>1162</v>
      </c>
      <c r="B512" s="76" t="s">
        <v>8505</v>
      </c>
      <c r="C512" s="77" t="s">
        <v>8506</v>
      </c>
      <c r="D512" s="78">
        <v>734000</v>
      </c>
      <c r="E512" s="77" t="s">
        <v>8496</v>
      </c>
      <c r="F512" s="77"/>
    </row>
    <row r="513" spans="1:6" ht="30" x14ac:dyDescent="0.25">
      <c r="A513" s="75">
        <v>1163</v>
      </c>
      <c r="B513" s="76" t="s">
        <v>8507</v>
      </c>
      <c r="C513" s="77" t="s">
        <v>8508</v>
      </c>
      <c r="D513" s="78">
        <v>734000</v>
      </c>
      <c r="E513" s="77" t="s">
        <v>8496</v>
      </c>
      <c r="F513" s="77"/>
    </row>
    <row r="514" spans="1:6" ht="30" x14ac:dyDescent="0.25">
      <c r="A514" s="75">
        <v>1164</v>
      </c>
      <c r="B514" s="76" t="s">
        <v>8509</v>
      </c>
      <c r="C514" s="77" t="s">
        <v>8510</v>
      </c>
      <c r="D514" s="78">
        <v>734000</v>
      </c>
      <c r="E514" s="77" t="s">
        <v>8496</v>
      </c>
      <c r="F514" s="77"/>
    </row>
    <row r="515" spans="1:6" x14ac:dyDescent="0.25">
      <c r="A515" s="75">
        <v>1165</v>
      </c>
      <c r="B515" s="76" t="s">
        <v>8511</v>
      </c>
      <c r="C515" s="77" t="s">
        <v>8512</v>
      </c>
      <c r="D515" s="78">
        <v>734000</v>
      </c>
      <c r="E515" s="77" t="s">
        <v>8496</v>
      </c>
      <c r="F515" s="77"/>
    </row>
    <row r="516" spans="1:6" ht="30" x14ac:dyDescent="0.25">
      <c r="A516" s="75">
        <v>1166</v>
      </c>
      <c r="B516" s="76" t="s">
        <v>2975</v>
      </c>
      <c r="C516" s="77" t="s">
        <v>8513</v>
      </c>
      <c r="D516" s="78">
        <v>734000</v>
      </c>
      <c r="E516" s="77" t="s">
        <v>8496</v>
      </c>
      <c r="F516" s="77" t="s">
        <v>7870</v>
      </c>
    </row>
    <row r="517" spans="1:6" ht="45" x14ac:dyDescent="0.25">
      <c r="A517" s="75">
        <v>1169</v>
      </c>
      <c r="B517" s="76" t="s">
        <v>8514</v>
      </c>
      <c r="C517" s="77" t="s">
        <v>8515</v>
      </c>
      <c r="D517" s="78">
        <v>208000</v>
      </c>
      <c r="E517" s="77" t="s">
        <v>8516</v>
      </c>
      <c r="F517" s="77"/>
    </row>
    <row r="518" spans="1:6" x14ac:dyDescent="0.25">
      <c r="A518" s="75">
        <v>1170</v>
      </c>
      <c r="B518" s="76" t="s">
        <v>8517</v>
      </c>
      <c r="C518" s="77" t="s">
        <v>8518</v>
      </c>
      <c r="D518" s="78">
        <v>208000</v>
      </c>
      <c r="E518" s="77" t="s">
        <v>8516</v>
      </c>
      <c r="F518" s="77"/>
    </row>
    <row r="519" spans="1:6" x14ac:dyDescent="0.25">
      <c r="A519" s="75">
        <v>1171</v>
      </c>
      <c r="B519" s="76" t="s">
        <v>8519</v>
      </c>
      <c r="C519" s="77" t="s">
        <v>8520</v>
      </c>
      <c r="D519" s="78">
        <v>208000</v>
      </c>
      <c r="E519" s="77" t="s">
        <v>8516</v>
      </c>
      <c r="F519" s="77"/>
    </row>
    <row r="520" spans="1:6" x14ac:dyDescent="0.25">
      <c r="A520" s="75">
        <v>1172</v>
      </c>
      <c r="B520" s="76" t="s">
        <v>8521</v>
      </c>
      <c r="C520" s="77" t="s">
        <v>8522</v>
      </c>
      <c r="D520" s="78">
        <v>208000</v>
      </c>
      <c r="E520" s="77" t="s">
        <v>8516</v>
      </c>
      <c r="F520" s="77"/>
    </row>
    <row r="521" spans="1:6" x14ac:dyDescent="0.25">
      <c r="A521" s="75">
        <v>1173</v>
      </c>
      <c r="B521" s="76" t="s">
        <v>8523</v>
      </c>
      <c r="C521" s="77" t="s">
        <v>8524</v>
      </c>
      <c r="D521" s="78">
        <v>208000</v>
      </c>
      <c r="E521" s="77" t="s">
        <v>8516</v>
      </c>
      <c r="F521" s="77"/>
    </row>
    <row r="522" spans="1:6" x14ac:dyDescent="0.25">
      <c r="A522" s="75">
        <v>1174</v>
      </c>
      <c r="B522" s="76" t="s">
        <v>8525</v>
      </c>
      <c r="C522" s="77" t="s">
        <v>8526</v>
      </c>
      <c r="D522" s="78">
        <v>194000</v>
      </c>
      <c r="E522" s="77" t="s">
        <v>8527</v>
      </c>
      <c r="F522" s="77"/>
    </row>
    <row r="523" spans="1:6" ht="30" x14ac:dyDescent="0.25">
      <c r="A523" s="75">
        <v>1175</v>
      </c>
      <c r="B523" s="76" t="s">
        <v>8528</v>
      </c>
      <c r="C523" s="77" t="s">
        <v>8529</v>
      </c>
      <c r="D523" s="78">
        <v>194000</v>
      </c>
      <c r="E523" s="77" t="s">
        <v>8527</v>
      </c>
      <c r="F523" s="77"/>
    </row>
    <row r="524" spans="1:6" ht="30" x14ac:dyDescent="0.25">
      <c r="A524" s="75">
        <v>1208</v>
      </c>
      <c r="B524" s="76" t="s">
        <v>3054</v>
      </c>
      <c r="C524" s="77" t="s">
        <v>8530</v>
      </c>
      <c r="D524" s="78">
        <v>427000</v>
      </c>
      <c r="E524" s="77" t="s">
        <v>8531</v>
      </c>
      <c r="F524" s="77"/>
    </row>
    <row r="525" spans="1:6" ht="30" x14ac:dyDescent="0.25">
      <c r="A525" s="75">
        <v>1209</v>
      </c>
      <c r="B525" s="76" t="s">
        <v>3058</v>
      </c>
      <c r="C525" s="77" t="s">
        <v>8532</v>
      </c>
      <c r="D525" s="78">
        <v>414000</v>
      </c>
      <c r="E525" s="77" t="s">
        <v>8533</v>
      </c>
      <c r="F525" s="77"/>
    </row>
    <row r="526" spans="1:6" x14ac:dyDescent="0.25">
      <c r="A526" s="75">
        <v>1211</v>
      </c>
      <c r="B526" s="76" t="s">
        <v>8534</v>
      </c>
      <c r="C526" s="77" t="s">
        <v>8535</v>
      </c>
      <c r="D526" s="78">
        <v>619000</v>
      </c>
      <c r="E526" s="77" t="s">
        <v>8536</v>
      </c>
      <c r="F526" s="77"/>
    </row>
    <row r="527" spans="1:6" ht="30" x14ac:dyDescent="0.25">
      <c r="A527" s="75">
        <v>1212</v>
      </c>
      <c r="B527" s="76" t="s">
        <v>3061</v>
      </c>
      <c r="C527" s="77" t="s">
        <v>8537</v>
      </c>
      <c r="D527" s="78">
        <v>619000</v>
      </c>
      <c r="E527" s="77" t="s">
        <v>8536</v>
      </c>
      <c r="F527" s="77"/>
    </row>
    <row r="528" spans="1:6" x14ac:dyDescent="0.25">
      <c r="A528" s="75">
        <v>1213</v>
      </c>
      <c r="B528" s="76" t="s">
        <v>3066</v>
      </c>
      <c r="C528" s="77" t="s">
        <v>3068</v>
      </c>
      <c r="D528" s="78">
        <v>603000</v>
      </c>
      <c r="E528" s="77" t="s">
        <v>8538</v>
      </c>
      <c r="F528" s="77"/>
    </row>
    <row r="529" spans="1:6" x14ac:dyDescent="0.25">
      <c r="A529" s="75">
        <v>1214</v>
      </c>
      <c r="B529" s="76" t="s">
        <v>8539</v>
      </c>
      <c r="C529" s="77" t="s">
        <v>8540</v>
      </c>
      <c r="D529" s="78">
        <v>609000</v>
      </c>
      <c r="E529" s="77" t="s">
        <v>8541</v>
      </c>
      <c r="F529" s="77"/>
    </row>
    <row r="530" spans="1:6" ht="30" x14ac:dyDescent="0.25">
      <c r="A530" s="75">
        <v>1215</v>
      </c>
      <c r="B530" s="76" t="s">
        <v>3069</v>
      </c>
      <c r="C530" s="77" t="s">
        <v>8542</v>
      </c>
      <c r="D530" s="78">
        <v>877000</v>
      </c>
      <c r="E530" s="77" t="s">
        <v>8543</v>
      </c>
      <c r="F530" s="77"/>
    </row>
    <row r="531" spans="1:6" ht="30" x14ac:dyDescent="0.25">
      <c r="A531" s="75">
        <v>1216</v>
      </c>
      <c r="B531" s="76" t="s">
        <v>3074</v>
      </c>
      <c r="C531" s="77" t="s">
        <v>8544</v>
      </c>
      <c r="D531" s="78">
        <v>877000</v>
      </c>
      <c r="E531" s="77" t="s">
        <v>8543</v>
      </c>
      <c r="F531" s="77"/>
    </row>
    <row r="532" spans="1:6" x14ac:dyDescent="0.25">
      <c r="A532" s="75">
        <v>1217</v>
      </c>
      <c r="B532" s="76" t="s">
        <v>8545</v>
      </c>
      <c r="C532" s="77" t="s">
        <v>8546</v>
      </c>
      <c r="D532" s="78">
        <v>422000</v>
      </c>
      <c r="E532" s="77" t="s">
        <v>8547</v>
      </c>
      <c r="F532" s="77" t="s">
        <v>8548</v>
      </c>
    </row>
    <row r="533" spans="1:6" ht="45" x14ac:dyDescent="0.25">
      <c r="A533" s="75">
        <v>1218</v>
      </c>
      <c r="B533" s="76" t="s">
        <v>8549</v>
      </c>
      <c r="C533" s="77" t="s">
        <v>8550</v>
      </c>
      <c r="D533" s="78">
        <v>422000</v>
      </c>
      <c r="E533" s="77" t="s">
        <v>8547</v>
      </c>
      <c r="F533" s="77" t="s">
        <v>8548</v>
      </c>
    </row>
    <row r="534" spans="1:6" ht="30" x14ac:dyDescent="0.25">
      <c r="A534" s="75">
        <v>1223</v>
      </c>
      <c r="B534" s="76" t="s">
        <v>8551</v>
      </c>
      <c r="C534" s="77" t="s">
        <v>8552</v>
      </c>
      <c r="D534" s="78">
        <v>909000</v>
      </c>
      <c r="E534" s="77" t="s">
        <v>8553</v>
      </c>
      <c r="F534" s="77" t="s">
        <v>7965</v>
      </c>
    </row>
    <row r="535" spans="1:6" ht="30" x14ac:dyDescent="0.25">
      <c r="A535" s="75">
        <v>1224</v>
      </c>
      <c r="B535" s="76" t="s">
        <v>3090</v>
      </c>
      <c r="C535" s="77" t="s">
        <v>3092</v>
      </c>
      <c r="D535" s="78">
        <v>958000</v>
      </c>
      <c r="E535" s="77" t="s">
        <v>8554</v>
      </c>
      <c r="F535" s="77" t="s">
        <v>8555</v>
      </c>
    </row>
    <row r="536" spans="1:6" ht="30" x14ac:dyDescent="0.25">
      <c r="A536" s="75">
        <v>1225</v>
      </c>
      <c r="B536" s="76" t="s">
        <v>3082</v>
      </c>
      <c r="C536" s="77" t="s">
        <v>3085</v>
      </c>
      <c r="D536" s="78">
        <v>958000</v>
      </c>
      <c r="E536" s="77" t="s">
        <v>8554</v>
      </c>
      <c r="F536" s="77" t="s">
        <v>8555</v>
      </c>
    </row>
    <row r="537" spans="1:6" ht="30" x14ac:dyDescent="0.25">
      <c r="A537" s="75">
        <v>1226</v>
      </c>
      <c r="B537" s="76" t="s">
        <v>3088</v>
      </c>
      <c r="C537" s="77" t="s">
        <v>3085</v>
      </c>
      <c r="D537" s="78">
        <v>958000</v>
      </c>
      <c r="E537" s="77" t="s">
        <v>8554</v>
      </c>
      <c r="F537" s="77" t="s">
        <v>8555</v>
      </c>
    </row>
    <row r="538" spans="1:6" ht="30" x14ac:dyDescent="0.25">
      <c r="A538" s="75">
        <v>1227</v>
      </c>
      <c r="B538" s="76" t="s">
        <v>8556</v>
      </c>
      <c r="C538" s="77" t="s">
        <v>8557</v>
      </c>
      <c r="D538" s="78">
        <v>719000</v>
      </c>
      <c r="E538" s="77" t="s">
        <v>8558</v>
      </c>
      <c r="F538" s="77"/>
    </row>
    <row r="539" spans="1:6" x14ac:dyDescent="0.25">
      <c r="A539" s="75">
        <v>1228</v>
      </c>
      <c r="B539" s="76" t="s">
        <v>8559</v>
      </c>
      <c r="C539" s="77" t="s">
        <v>8560</v>
      </c>
      <c r="D539" s="78">
        <v>657000</v>
      </c>
      <c r="E539" s="77" t="s">
        <v>8561</v>
      </c>
      <c r="F539" s="77"/>
    </row>
    <row r="540" spans="1:6" ht="30" x14ac:dyDescent="0.25">
      <c r="A540" s="75">
        <v>1230</v>
      </c>
      <c r="B540" s="76" t="s">
        <v>8562</v>
      </c>
      <c r="C540" s="77" t="s">
        <v>8563</v>
      </c>
      <c r="D540" s="78">
        <v>437000</v>
      </c>
      <c r="E540" s="77" t="s">
        <v>8564</v>
      </c>
      <c r="F540" s="77"/>
    </row>
    <row r="541" spans="1:6" ht="30" x14ac:dyDescent="0.25">
      <c r="A541" s="75">
        <v>1231</v>
      </c>
      <c r="B541" s="76" t="s">
        <v>8565</v>
      </c>
      <c r="C541" s="77" t="s">
        <v>8566</v>
      </c>
      <c r="D541" s="78">
        <v>437000</v>
      </c>
      <c r="E541" s="77" t="s">
        <v>8564</v>
      </c>
      <c r="F541" s="77"/>
    </row>
    <row r="542" spans="1:6" x14ac:dyDescent="0.25">
      <c r="A542" s="75">
        <v>1232</v>
      </c>
      <c r="B542" s="76" t="s">
        <v>3098</v>
      </c>
      <c r="C542" s="77" t="s">
        <v>3101</v>
      </c>
      <c r="D542" s="78">
        <v>437000</v>
      </c>
      <c r="E542" s="77" t="s">
        <v>8564</v>
      </c>
      <c r="F542" s="77"/>
    </row>
    <row r="543" spans="1:6" x14ac:dyDescent="0.25">
      <c r="A543" s="75">
        <v>1233</v>
      </c>
      <c r="B543" s="76" t="s">
        <v>3102</v>
      </c>
      <c r="C543" s="77" t="s">
        <v>3101</v>
      </c>
      <c r="D543" s="78">
        <v>437000</v>
      </c>
      <c r="E543" s="77" t="s">
        <v>8564</v>
      </c>
      <c r="F543" s="77"/>
    </row>
    <row r="544" spans="1:6" ht="45" x14ac:dyDescent="0.25">
      <c r="A544" s="75">
        <v>1242</v>
      </c>
      <c r="B544" s="76" t="s">
        <v>8567</v>
      </c>
      <c r="C544" s="77" t="s">
        <v>8568</v>
      </c>
      <c r="D544" s="78">
        <v>764000</v>
      </c>
      <c r="E544" s="77" t="s">
        <v>8569</v>
      </c>
      <c r="F544" s="77"/>
    </row>
    <row r="545" spans="1:6" ht="30" x14ac:dyDescent="0.25">
      <c r="A545" s="75">
        <v>1248</v>
      </c>
      <c r="B545" s="76" t="s">
        <v>8570</v>
      </c>
      <c r="C545" s="77" t="s">
        <v>8571</v>
      </c>
      <c r="D545" s="78">
        <v>749000</v>
      </c>
      <c r="E545" s="77" t="s">
        <v>8572</v>
      </c>
      <c r="F545" s="77" t="s">
        <v>8573</v>
      </c>
    </row>
    <row r="546" spans="1:6" x14ac:dyDescent="0.25">
      <c r="A546" s="75">
        <v>1249</v>
      </c>
      <c r="B546" s="76" t="s">
        <v>8574</v>
      </c>
      <c r="C546" s="77" t="s">
        <v>8575</v>
      </c>
      <c r="D546" s="78">
        <v>733000</v>
      </c>
      <c r="E546" s="77" t="s">
        <v>8576</v>
      </c>
      <c r="F546" s="77" t="s">
        <v>8573</v>
      </c>
    </row>
    <row r="547" spans="1:6" ht="45" x14ac:dyDescent="0.25">
      <c r="A547" s="75">
        <v>1250</v>
      </c>
      <c r="B547" s="76" t="s">
        <v>8577</v>
      </c>
      <c r="C547" s="77" t="s">
        <v>8578</v>
      </c>
      <c r="D547" s="78">
        <v>733000</v>
      </c>
      <c r="E547" s="77" t="s">
        <v>8576</v>
      </c>
      <c r="F547" s="77" t="s">
        <v>8573</v>
      </c>
    </row>
    <row r="548" spans="1:6" ht="30" x14ac:dyDescent="0.25">
      <c r="A548" s="75">
        <v>1251</v>
      </c>
      <c r="B548" s="76" t="s">
        <v>3104</v>
      </c>
      <c r="C548" s="77" t="s">
        <v>3107</v>
      </c>
      <c r="D548" s="78">
        <v>102000</v>
      </c>
      <c r="E548" s="77" t="s">
        <v>8579</v>
      </c>
      <c r="F548" s="77" t="s">
        <v>8112</v>
      </c>
    </row>
    <row r="549" spans="1:6" ht="120" x14ac:dyDescent="0.25">
      <c r="A549" s="75">
        <v>1252</v>
      </c>
      <c r="B549" s="76" t="s">
        <v>3109</v>
      </c>
      <c r="C549" s="77" t="s">
        <v>8580</v>
      </c>
      <c r="D549" s="78">
        <v>399000</v>
      </c>
      <c r="E549" s="77" t="s">
        <v>7972</v>
      </c>
      <c r="F549" s="77" t="s">
        <v>8581</v>
      </c>
    </row>
    <row r="550" spans="1:6" ht="120" x14ac:dyDescent="0.25">
      <c r="A550" s="75">
        <v>1253</v>
      </c>
      <c r="B550" s="76" t="s">
        <v>3115</v>
      </c>
      <c r="C550" s="77" t="s">
        <v>8582</v>
      </c>
      <c r="D550" s="78">
        <v>399000</v>
      </c>
      <c r="E550" s="77" t="s">
        <v>7972</v>
      </c>
      <c r="F550" s="77" t="s">
        <v>8581</v>
      </c>
    </row>
    <row r="551" spans="1:6" ht="120" x14ac:dyDescent="0.25">
      <c r="A551" s="75">
        <v>1254</v>
      </c>
      <c r="B551" s="76" t="s">
        <v>3118</v>
      </c>
      <c r="C551" s="77" t="s">
        <v>3120</v>
      </c>
      <c r="D551" s="78">
        <v>399000</v>
      </c>
      <c r="E551" s="77" t="s">
        <v>7972</v>
      </c>
      <c r="F551" s="77" t="s">
        <v>8581</v>
      </c>
    </row>
    <row r="552" spans="1:6" ht="60" x14ac:dyDescent="0.25">
      <c r="A552" s="75">
        <v>1255</v>
      </c>
      <c r="B552" s="76" t="s">
        <v>3137</v>
      </c>
      <c r="C552" s="77" t="s">
        <v>3139</v>
      </c>
      <c r="D552" s="78">
        <v>114000</v>
      </c>
      <c r="E552" s="77" t="s">
        <v>8583</v>
      </c>
      <c r="F552" s="77" t="s">
        <v>8584</v>
      </c>
    </row>
    <row r="553" spans="1:6" ht="60" x14ac:dyDescent="0.25">
      <c r="A553" s="75">
        <v>1256</v>
      </c>
      <c r="B553" s="76" t="s">
        <v>3141</v>
      </c>
      <c r="C553" s="77" t="s">
        <v>2559</v>
      </c>
      <c r="D553" s="78">
        <v>100000</v>
      </c>
      <c r="E553" s="77" t="s">
        <v>8585</v>
      </c>
      <c r="F553" s="77" t="s">
        <v>8584</v>
      </c>
    </row>
    <row r="554" spans="1:6" ht="60" x14ac:dyDescent="0.25">
      <c r="A554" s="75">
        <v>1257</v>
      </c>
      <c r="B554" s="76" t="s">
        <v>3128</v>
      </c>
      <c r="C554" s="77" t="s">
        <v>8586</v>
      </c>
      <c r="D554" s="78">
        <v>100000</v>
      </c>
      <c r="E554" s="77" t="s">
        <v>8585</v>
      </c>
      <c r="F554" s="77" t="s">
        <v>8584</v>
      </c>
    </row>
    <row r="555" spans="1:6" ht="60" x14ac:dyDescent="0.25">
      <c r="A555" s="75">
        <v>1258</v>
      </c>
      <c r="B555" s="76" t="s">
        <v>3133</v>
      </c>
      <c r="C555" s="77" t="s">
        <v>3135</v>
      </c>
      <c r="D555" s="78">
        <v>100000</v>
      </c>
      <c r="E555" s="77" t="s">
        <v>8585</v>
      </c>
      <c r="F555" s="77" t="s">
        <v>8584</v>
      </c>
    </row>
    <row r="556" spans="1:6" x14ac:dyDescent="0.25">
      <c r="A556" s="75">
        <v>1259</v>
      </c>
      <c r="B556" s="76" t="s">
        <v>3149</v>
      </c>
      <c r="C556" s="77" t="s">
        <v>3139</v>
      </c>
      <c r="D556" s="78">
        <v>141000</v>
      </c>
      <c r="E556" s="77" t="s">
        <v>8587</v>
      </c>
      <c r="F556" s="77"/>
    </row>
    <row r="557" spans="1:6" ht="30" x14ac:dyDescent="0.25">
      <c r="A557" s="75">
        <v>1260</v>
      </c>
      <c r="B557" s="76" t="s">
        <v>3147</v>
      </c>
      <c r="C557" s="77" t="s">
        <v>8586</v>
      </c>
      <c r="D557" s="78">
        <v>128000</v>
      </c>
      <c r="E557" s="77" t="s">
        <v>8588</v>
      </c>
      <c r="F557" s="77"/>
    </row>
    <row r="558" spans="1:6" x14ac:dyDescent="0.25">
      <c r="A558" s="75">
        <v>1261</v>
      </c>
      <c r="B558" s="76" t="s">
        <v>3165</v>
      </c>
      <c r="C558" s="77" t="s">
        <v>3139</v>
      </c>
      <c r="D558" s="78">
        <v>179000</v>
      </c>
      <c r="E558" s="77" t="s">
        <v>8589</v>
      </c>
      <c r="F558" s="77"/>
    </row>
    <row r="559" spans="1:6" x14ac:dyDescent="0.25">
      <c r="A559" s="75">
        <v>1262</v>
      </c>
      <c r="B559" s="76" t="s">
        <v>3167</v>
      </c>
      <c r="C559" s="77" t="s">
        <v>2559</v>
      </c>
      <c r="D559" s="78">
        <v>166000</v>
      </c>
      <c r="E559" s="77" t="s">
        <v>8590</v>
      </c>
      <c r="F559" s="77"/>
    </row>
    <row r="560" spans="1:6" ht="30" x14ac:dyDescent="0.25">
      <c r="A560" s="75">
        <v>1263</v>
      </c>
      <c r="B560" s="76" t="s">
        <v>3161</v>
      </c>
      <c r="C560" s="77" t="s">
        <v>8586</v>
      </c>
      <c r="D560" s="78">
        <v>166000</v>
      </c>
      <c r="E560" s="77" t="s">
        <v>8590</v>
      </c>
      <c r="F560" s="77"/>
    </row>
    <row r="561" spans="1:6" x14ac:dyDescent="0.25">
      <c r="A561" s="75">
        <v>1264</v>
      </c>
      <c r="B561" s="76" t="s">
        <v>3163</v>
      </c>
      <c r="C561" s="77" t="s">
        <v>3135</v>
      </c>
      <c r="D561" s="78">
        <v>166000</v>
      </c>
      <c r="E561" s="77" t="s">
        <v>8590</v>
      </c>
      <c r="F561" s="77"/>
    </row>
    <row r="562" spans="1:6" ht="30" x14ac:dyDescent="0.25">
      <c r="A562" s="75">
        <v>1265</v>
      </c>
      <c r="B562" s="76" t="s">
        <v>3173</v>
      </c>
      <c r="C562" s="77" t="s">
        <v>8591</v>
      </c>
      <c r="D562" s="78">
        <v>223000</v>
      </c>
      <c r="E562" s="77" t="s">
        <v>8592</v>
      </c>
      <c r="F562" s="77"/>
    </row>
    <row r="563" spans="1:6" x14ac:dyDescent="0.25">
      <c r="A563" s="75">
        <v>1266</v>
      </c>
      <c r="B563" s="76" t="s">
        <v>3181</v>
      </c>
      <c r="C563" s="77" t="s">
        <v>3139</v>
      </c>
      <c r="D563" s="78">
        <v>223000</v>
      </c>
      <c r="E563" s="77" t="s">
        <v>8592</v>
      </c>
      <c r="F563" s="77"/>
    </row>
    <row r="564" spans="1:6" ht="30" x14ac:dyDescent="0.25">
      <c r="A564" s="75">
        <v>1267</v>
      </c>
      <c r="B564" s="76" t="s">
        <v>3176</v>
      </c>
      <c r="C564" s="77" t="s">
        <v>8593</v>
      </c>
      <c r="D564" s="78">
        <v>209000</v>
      </c>
      <c r="E564" s="77" t="s">
        <v>8594</v>
      </c>
      <c r="F564" s="77"/>
    </row>
    <row r="565" spans="1:6" x14ac:dyDescent="0.25">
      <c r="A565" s="75">
        <v>1268</v>
      </c>
      <c r="B565" s="76" t="s">
        <v>3183</v>
      </c>
      <c r="C565" s="77" t="s">
        <v>2559</v>
      </c>
      <c r="D565" s="78">
        <v>209000</v>
      </c>
      <c r="E565" s="77" t="s">
        <v>8594</v>
      </c>
      <c r="F565" s="77"/>
    </row>
    <row r="566" spans="1:6" ht="30" x14ac:dyDescent="0.25">
      <c r="A566" s="75">
        <v>1269</v>
      </c>
      <c r="B566" s="76" t="s">
        <v>3179</v>
      </c>
      <c r="C566" s="77" t="s">
        <v>8586</v>
      </c>
      <c r="D566" s="78">
        <v>209000</v>
      </c>
      <c r="E566" s="77" t="s">
        <v>8594</v>
      </c>
      <c r="F566" s="77"/>
    </row>
    <row r="567" spans="1:6" x14ac:dyDescent="0.25">
      <c r="A567" s="75">
        <v>1270</v>
      </c>
      <c r="B567" s="76" t="s">
        <v>3194</v>
      </c>
      <c r="C567" s="77" t="s">
        <v>3139</v>
      </c>
      <c r="D567" s="78">
        <v>269000</v>
      </c>
      <c r="E567" s="77" t="s">
        <v>8595</v>
      </c>
      <c r="F567" s="77"/>
    </row>
    <row r="568" spans="1:6" ht="30" x14ac:dyDescent="0.25">
      <c r="A568" s="75">
        <v>1271</v>
      </c>
      <c r="B568" s="76" t="s">
        <v>3189</v>
      </c>
      <c r="C568" s="77" t="s">
        <v>8593</v>
      </c>
      <c r="D568" s="78">
        <v>256000</v>
      </c>
      <c r="E568" s="77" t="s">
        <v>8596</v>
      </c>
      <c r="F568" s="77"/>
    </row>
    <row r="569" spans="1:6" x14ac:dyDescent="0.25">
      <c r="A569" s="75">
        <v>1272</v>
      </c>
      <c r="B569" s="76" t="s">
        <v>3196</v>
      </c>
      <c r="C569" s="77" t="s">
        <v>2559</v>
      </c>
      <c r="D569" s="78">
        <v>256000</v>
      </c>
      <c r="E569" s="77" t="s">
        <v>8596</v>
      </c>
      <c r="F569" s="77"/>
    </row>
    <row r="570" spans="1:6" ht="30" x14ac:dyDescent="0.25">
      <c r="A570" s="75">
        <v>1273</v>
      </c>
      <c r="B570" s="76" t="s">
        <v>3190</v>
      </c>
      <c r="C570" s="77" t="s">
        <v>8586</v>
      </c>
      <c r="D570" s="78">
        <v>256000</v>
      </c>
      <c r="E570" s="77" t="s">
        <v>8596</v>
      </c>
      <c r="F570" s="77"/>
    </row>
    <row r="571" spans="1:6" x14ac:dyDescent="0.25">
      <c r="A571" s="75">
        <v>1274</v>
      </c>
      <c r="B571" s="76" t="s">
        <v>3192</v>
      </c>
      <c r="C571" s="77" t="s">
        <v>3135</v>
      </c>
      <c r="D571" s="78">
        <v>256000</v>
      </c>
      <c r="E571" s="77" t="s">
        <v>8596</v>
      </c>
      <c r="F571" s="77"/>
    </row>
    <row r="572" spans="1:6" x14ac:dyDescent="0.25">
      <c r="A572" s="75">
        <v>1275</v>
      </c>
      <c r="B572" s="76" t="s">
        <v>3208</v>
      </c>
      <c r="C572" s="77" t="s">
        <v>3139</v>
      </c>
      <c r="D572" s="78">
        <v>412000</v>
      </c>
      <c r="E572" s="77" t="s">
        <v>8597</v>
      </c>
      <c r="F572" s="77"/>
    </row>
    <row r="573" spans="1:6" ht="30" x14ac:dyDescent="0.25">
      <c r="A573" s="75">
        <v>1276</v>
      </c>
      <c r="B573" s="76" t="s">
        <v>3202</v>
      </c>
      <c r="C573" s="77" t="s">
        <v>8593</v>
      </c>
      <c r="D573" s="78">
        <v>400000</v>
      </c>
      <c r="E573" s="77" t="s">
        <v>8598</v>
      </c>
      <c r="F573" s="77"/>
    </row>
    <row r="574" spans="1:6" x14ac:dyDescent="0.25">
      <c r="A574" s="75">
        <v>1277</v>
      </c>
      <c r="B574" s="76" t="s">
        <v>3210</v>
      </c>
      <c r="C574" s="77" t="s">
        <v>2559</v>
      </c>
      <c r="D574" s="78">
        <v>400000</v>
      </c>
      <c r="E574" s="77" t="s">
        <v>8598</v>
      </c>
      <c r="F574" s="77"/>
    </row>
    <row r="575" spans="1:6" ht="30" x14ac:dyDescent="0.25">
      <c r="A575" s="75">
        <v>1278</v>
      </c>
      <c r="B575" s="76" t="s">
        <v>3204</v>
      </c>
      <c r="C575" s="77" t="s">
        <v>8586</v>
      </c>
      <c r="D575" s="78">
        <v>400000</v>
      </c>
      <c r="E575" s="77" t="s">
        <v>8598</v>
      </c>
      <c r="F575" s="77"/>
    </row>
    <row r="576" spans="1:6" x14ac:dyDescent="0.25">
      <c r="A576" s="75">
        <v>1279</v>
      </c>
      <c r="B576" s="76" t="s">
        <v>3206</v>
      </c>
      <c r="C576" s="77" t="s">
        <v>3135</v>
      </c>
      <c r="D576" s="78">
        <v>400000</v>
      </c>
      <c r="E576" s="77" t="s">
        <v>8598</v>
      </c>
      <c r="F576" s="77"/>
    </row>
    <row r="577" spans="1:6" x14ac:dyDescent="0.25">
      <c r="A577" s="75">
        <v>1280</v>
      </c>
      <c r="B577" s="76" t="s">
        <v>8599</v>
      </c>
      <c r="C577" s="77" t="s">
        <v>8600</v>
      </c>
      <c r="D577" s="78">
        <v>349000</v>
      </c>
      <c r="E577" s="77" t="s">
        <v>8207</v>
      </c>
      <c r="F577" s="77"/>
    </row>
    <row r="578" spans="1:6" x14ac:dyDescent="0.25">
      <c r="A578" s="75">
        <v>1281</v>
      </c>
      <c r="B578" s="76" t="s">
        <v>3216</v>
      </c>
      <c r="C578" s="77" t="s">
        <v>3213</v>
      </c>
      <c r="D578" s="78">
        <v>349000</v>
      </c>
      <c r="E578" s="77" t="s">
        <v>8207</v>
      </c>
      <c r="F578" s="77"/>
    </row>
    <row r="579" spans="1:6" x14ac:dyDescent="0.25">
      <c r="A579" s="75">
        <v>1282</v>
      </c>
      <c r="B579" s="76" t="s">
        <v>3217</v>
      </c>
      <c r="C579" s="77" t="s">
        <v>3213</v>
      </c>
      <c r="D579" s="78">
        <v>349000</v>
      </c>
      <c r="E579" s="77" t="s">
        <v>8207</v>
      </c>
      <c r="F579" s="77"/>
    </row>
    <row r="580" spans="1:6" x14ac:dyDescent="0.25">
      <c r="A580" s="75">
        <v>1283</v>
      </c>
      <c r="B580" s="76" t="s">
        <v>8601</v>
      </c>
      <c r="C580" s="77" t="s">
        <v>8602</v>
      </c>
      <c r="D580" s="78">
        <v>349000</v>
      </c>
      <c r="E580" s="77" t="s">
        <v>8207</v>
      </c>
      <c r="F580" s="77"/>
    </row>
    <row r="581" spans="1:6" x14ac:dyDescent="0.25">
      <c r="A581" s="75">
        <v>1284</v>
      </c>
      <c r="B581" s="76" t="s">
        <v>3214</v>
      </c>
      <c r="C581" s="77" t="s">
        <v>3213</v>
      </c>
      <c r="D581" s="78">
        <v>335000</v>
      </c>
      <c r="E581" s="77" t="s">
        <v>8603</v>
      </c>
      <c r="F581" s="77"/>
    </row>
    <row r="582" spans="1:6" x14ac:dyDescent="0.25">
      <c r="A582" s="75">
        <v>1285</v>
      </c>
      <c r="B582" s="76" t="s">
        <v>8604</v>
      </c>
      <c r="C582" s="77" t="s">
        <v>8605</v>
      </c>
      <c r="D582" s="78">
        <v>173000</v>
      </c>
      <c r="E582" s="77" t="s">
        <v>8606</v>
      </c>
      <c r="F582" s="77"/>
    </row>
    <row r="583" spans="1:6" ht="30" x14ac:dyDescent="0.25">
      <c r="A583" s="75">
        <v>1286</v>
      </c>
      <c r="B583" s="76" t="s">
        <v>8607</v>
      </c>
      <c r="C583" s="77" t="s">
        <v>8608</v>
      </c>
      <c r="D583" s="78">
        <v>601000</v>
      </c>
      <c r="E583" s="77" t="s">
        <v>8609</v>
      </c>
      <c r="F583" s="77"/>
    </row>
    <row r="584" spans="1:6" ht="45" x14ac:dyDescent="0.25">
      <c r="A584" s="75">
        <v>1287</v>
      </c>
      <c r="B584" s="76" t="s">
        <v>8610</v>
      </c>
      <c r="C584" s="77" t="s">
        <v>8611</v>
      </c>
      <c r="D584" s="78">
        <v>882000</v>
      </c>
      <c r="E584" s="77" t="s">
        <v>8612</v>
      </c>
      <c r="F584" s="77"/>
    </row>
    <row r="585" spans="1:6" ht="30" x14ac:dyDescent="0.25">
      <c r="A585" s="75">
        <v>1288</v>
      </c>
      <c r="B585" s="76" t="s">
        <v>8613</v>
      </c>
      <c r="C585" s="77" t="s">
        <v>8614</v>
      </c>
      <c r="D585" s="78">
        <v>882000</v>
      </c>
      <c r="E585" s="77" t="s">
        <v>8612</v>
      </c>
      <c r="F585" s="77"/>
    </row>
    <row r="586" spans="1:6" ht="30" x14ac:dyDescent="0.25">
      <c r="A586" s="75">
        <v>1289</v>
      </c>
      <c r="B586" s="76" t="s">
        <v>8615</v>
      </c>
      <c r="C586" s="77" t="s">
        <v>8616</v>
      </c>
      <c r="D586" s="78">
        <v>882000</v>
      </c>
      <c r="E586" s="77" t="s">
        <v>8612</v>
      </c>
      <c r="F586" s="77"/>
    </row>
    <row r="587" spans="1:6" ht="30" x14ac:dyDescent="0.25">
      <c r="A587" s="75">
        <v>1290</v>
      </c>
      <c r="B587" s="76" t="s">
        <v>8617</v>
      </c>
      <c r="C587" s="77" t="s">
        <v>8618</v>
      </c>
      <c r="D587" s="78">
        <v>882000</v>
      </c>
      <c r="E587" s="77" t="s">
        <v>8612</v>
      </c>
      <c r="F587" s="77"/>
    </row>
    <row r="588" spans="1:6" ht="30" x14ac:dyDescent="0.25">
      <c r="A588" s="75">
        <v>1291</v>
      </c>
      <c r="B588" s="76" t="s">
        <v>8619</v>
      </c>
      <c r="C588" s="77" t="s">
        <v>8620</v>
      </c>
      <c r="D588" s="78">
        <v>882000</v>
      </c>
      <c r="E588" s="77" t="s">
        <v>8612</v>
      </c>
      <c r="F588" s="77"/>
    </row>
    <row r="589" spans="1:6" ht="30" x14ac:dyDescent="0.25">
      <c r="A589" s="75">
        <v>1292</v>
      </c>
      <c r="B589" s="76" t="s">
        <v>8621</v>
      </c>
      <c r="C589" s="77" t="s">
        <v>8622</v>
      </c>
      <c r="D589" s="78">
        <v>882000</v>
      </c>
      <c r="E589" s="77" t="s">
        <v>8612</v>
      </c>
      <c r="F589" s="77"/>
    </row>
    <row r="590" spans="1:6" ht="30" x14ac:dyDescent="0.25">
      <c r="A590" s="75">
        <v>1293</v>
      </c>
      <c r="B590" s="76" t="s">
        <v>8623</v>
      </c>
      <c r="C590" s="77" t="s">
        <v>8624</v>
      </c>
      <c r="D590" s="78">
        <v>882000</v>
      </c>
      <c r="E590" s="77" t="s">
        <v>8612</v>
      </c>
      <c r="F590" s="77"/>
    </row>
    <row r="591" spans="1:6" ht="30" x14ac:dyDescent="0.25">
      <c r="A591" s="75">
        <v>1294</v>
      </c>
      <c r="B591" s="76" t="s">
        <v>8625</v>
      </c>
      <c r="C591" s="77" t="s">
        <v>8626</v>
      </c>
      <c r="D591" s="78">
        <v>882000</v>
      </c>
      <c r="E591" s="77" t="s">
        <v>8612</v>
      </c>
      <c r="F591" s="77"/>
    </row>
    <row r="592" spans="1:6" ht="30" x14ac:dyDescent="0.25">
      <c r="A592" s="75">
        <v>1295</v>
      </c>
      <c r="B592" s="76" t="s">
        <v>8627</v>
      </c>
      <c r="C592" s="77" t="s">
        <v>8628</v>
      </c>
      <c r="D592" s="78">
        <v>882000</v>
      </c>
      <c r="E592" s="77" t="s">
        <v>8612</v>
      </c>
      <c r="F592" s="77"/>
    </row>
    <row r="593" spans="1:6" ht="30" x14ac:dyDescent="0.25">
      <c r="A593" s="75">
        <v>1296</v>
      </c>
      <c r="B593" s="76" t="s">
        <v>8629</v>
      </c>
      <c r="C593" s="77" t="s">
        <v>8630</v>
      </c>
      <c r="D593" s="78">
        <v>882000</v>
      </c>
      <c r="E593" s="77" t="s">
        <v>8612</v>
      </c>
      <c r="F593" s="77"/>
    </row>
    <row r="594" spans="1:6" ht="30" x14ac:dyDescent="0.25">
      <c r="A594" s="75">
        <v>1297</v>
      </c>
      <c r="B594" s="76" t="s">
        <v>8631</v>
      </c>
      <c r="C594" s="77" t="s">
        <v>8632</v>
      </c>
      <c r="D594" s="78">
        <v>882000</v>
      </c>
      <c r="E594" s="77" t="s">
        <v>8612</v>
      </c>
      <c r="F594" s="77"/>
    </row>
    <row r="595" spans="1:6" ht="30" x14ac:dyDescent="0.25">
      <c r="A595" s="75">
        <v>1298</v>
      </c>
      <c r="B595" s="76" t="s">
        <v>8633</v>
      </c>
      <c r="C595" s="77" t="s">
        <v>8634</v>
      </c>
      <c r="D595" s="78">
        <v>882000</v>
      </c>
      <c r="E595" s="77" t="s">
        <v>8612</v>
      </c>
      <c r="F595" s="77"/>
    </row>
    <row r="596" spans="1:6" ht="45" x14ac:dyDescent="0.25">
      <c r="A596" s="75">
        <v>1299</v>
      </c>
      <c r="B596" s="76" t="s">
        <v>8635</v>
      </c>
      <c r="C596" s="77" t="s">
        <v>8636</v>
      </c>
      <c r="D596" s="78">
        <v>882000</v>
      </c>
      <c r="E596" s="77" t="s">
        <v>8612</v>
      </c>
      <c r="F596" s="77"/>
    </row>
    <row r="597" spans="1:6" x14ac:dyDescent="0.25">
      <c r="A597" s="75">
        <v>1300</v>
      </c>
      <c r="B597" s="76" t="s">
        <v>8637</v>
      </c>
      <c r="C597" s="77" t="s">
        <v>8638</v>
      </c>
      <c r="D597" s="78">
        <v>882000</v>
      </c>
      <c r="E597" s="77" t="s">
        <v>8612</v>
      </c>
      <c r="F597" s="77"/>
    </row>
    <row r="598" spans="1:6" ht="30" x14ac:dyDescent="0.25">
      <c r="A598" s="75">
        <v>1301</v>
      </c>
      <c r="B598" s="76" t="s">
        <v>8639</v>
      </c>
      <c r="C598" s="77" t="s">
        <v>8640</v>
      </c>
      <c r="D598" s="78">
        <v>882000</v>
      </c>
      <c r="E598" s="77" t="s">
        <v>8612</v>
      </c>
      <c r="F598" s="77"/>
    </row>
    <row r="599" spans="1:6" ht="30" x14ac:dyDescent="0.25">
      <c r="A599" s="75">
        <v>1302</v>
      </c>
      <c r="B599" s="76" t="s">
        <v>8641</v>
      </c>
      <c r="C599" s="77" t="s">
        <v>8642</v>
      </c>
      <c r="D599" s="78">
        <v>882000</v>
      </c>
      <c r="E599" s="77" t="s">
        <v>8612</v>
      </c>
      <c r="F599" s="77"/>
    </row>
    <row r="600" spans="1:6" ht="30" x14ac:dyDescent="0.25">
      <c r="A600" s="75">
        <v>1303</v>
      </c>
      <c r="B600" s="76" t="s">
        <v>8643</v>
      </c>
      <c r="C600" s="77" t="s">
        <v>8644</v>
      </c>
      <c r="D600" s="78">
        <v>867000</v>
      </c>
      <c r="E600" s="77" t="s">
        <v>8645</v>
      </c>
      <c r="F600" s="77"/>
    </row>
    <row r="601" spans="1:6" ht="30" x14ac:dyDescent="0.25">
      <c r="A601" s="75">
        <v>1304</v>
      </c>
      <c r="B601" s="76" t="s">
        <v>8646</v>
      </c>
      <c r="C601" s="77" t="s">
        <v>8647</v>
      </c>
      <c r="D601" s="78">
        <v>951000</v>
      </c>
      <c r="E601" s="77" t="s">
        <v>8648</v>
      </c>
      <c r="F601" s="77"/>
    </row>
    <row r="602" spans="1:6" ht="30" x14ac:dyDescent="0.25">
      <c r="A602" s="75">
        <v>1305</v>
      </c>
      <c r="B602" s="76" t="s">
        <v>8649</v>
      </c>
      <c r="C602" s="77" t="s">
        <v>8650</v>
      </c>
      <c r="D602" s="78">
        <v>951000</v>
      </c>
      <c r="E602" s="77" t="s">
        <v>8648</v>
      </c>
      <c r="F602" s="77"/>
    </row>
    <row r="603" spans="1:6" x14ac:dyDescent="0.25">
      <c r="A603" s="75">
        <v>1306</v>
      </c>
      <c r="B603" s="76" t="s">
        <v>8651</v>
      </c>
      <c r="C603" s="77" t="s">
        <v>8652</v>
      </c>
      <c r="D603" s="78">
        <v>951000</v>
      </c>
      <c r="E603" s="77" t="s">
        <v>8648</v>
      </c>
      <c r="F603" s="77"/>
    </row>
    <row r="604" spans="1:6" x14ac:dyDescent="0.25">
      <c r="A604" s="75">
        <v>1307</v>
      </c>
      <c r="B604" s="76" t="s">
        <v>3219</v>
      </c>
      <c r="C604" s="77" t="s">
        <v>3222</v>
      </c>
      <c r="D604" s="78">
        <v>154000</v>
      </c>
      <c r="E604" s="77" t="s">
        <v>8323</v>
      </c>
      <c r="F604" s="77"/>
    </row>
    <row r="605" spans="1:6" x14ac:dyDescent="0.25">
      <c r="A605" s="75">
        <v>1308</v>
      </c>
      <c r="B605" s="76" t="s">
        <v>8653</v>
      </c>
      <c r="C605" s="77" t="s">
        <v>8654</v>
      </c>
      <c r="D605" s="78">
        <v>154000</v>
      </c>
      <c r="E605" s="77" t="s">
        <v>8323</v>
      </c>
      <c r="F605" s="77"/>
    </row>
    <row r="606" spans="1:6" x14ac:dyDescent="0.25">
      <c r="A606" s="75">
        <v>1309</v>
      </c>
      <c r="B606" s="76" t="s">
        <v>3224</v>
      </c>
      <c r="C606" s="77" t="s">
        <v>3226</v>
      </c>
      <c r="D606" s="78">
        <v>154000</v>
      </c>
      <c r="E606" s="77" t="s">
        <v>8323</v>
      </c>
      <c r="F606" s="77"/>
    </row>
    <row r="607" spans="1:6" x14ac:dyDescent="0.25">
      <c r="A607" s="75">
        <v>1310</v>
      </c>
      <c r="B607" s="76" t="s">
        <v>3227</v>
      </c>
      <c r="C607" s="77" t="s">
        <v>3229</v>
      </c>
      <c r="D607" s="78">
        <v>154000</v>
      </c>
      <c r="E607" s="77" t="s">
        <v>8323</v>
      </c>
      <c r="F607" s="77"/>
    </row>
    <row r="608" spans="1:6" x14ac:dyDescent="0.25">
      <c r="A608" s="75">
        <v>1311</v>
      </c>
      <c r="B608" s="76" t="s">
        <v>3245</v>
      </c>
      <c r="C608" s="77" t="s">
        <v>3247</v>
      </c>
      <c r="D608" s="78">
        <v>140000</v>
      </c>
      <c r="E608" s="77" t="s">
        <v>8655</v>
      </c>
      <c r="F608" s="77"/>
    </row>
    <row r="609" spans="1:6" x14ac:dyDescent="0.25">
      <c r="A609" s="75">
        <v>1312</v>
      </c>
      <c r="B609" s="76" t="s">
        <v>3242</v>
      </c>
      <c r="C609" s="77" t="s">
        <v>3244</v>
      </c>
      <c r="D609" s="78">
        <v>140000</v>
      </c>
      <c r="E609" s="77" t="s">
        <v>8655</v>
      </c>
      <c r="F609" s="77"/>
    </row>
    <row r="610" spans="1:6" x14ac:dyDescent="0.25">
      <c r="A610" s="75">
        <v>1313</v>
      </c>
      <c r="B610" s="76" t="s">
        <v>3230</v>
      </c>
      <c r="C610" s="77" t="s">
        <v>3233</v>
      </c>
      <c r="D610" s="78">
        <v>140000</v>
      </c>
      <c r="E610" s="77" t="s">
        <v>8655</v>
      </c>
      <c r="F610" s="77"/>
    </row>
    <row r="611" spans="1:6" x14ac:dyDescent="0.25">
      <c r="A611" s="75">
        <v>1314</v>
      </c>
      <c r="B611" s="76" t="s">
        <v>3235</v>
      </c>
      <c r="C611" s="77" t="s">
        <v>3233</v>
      </c>
      <c r="D611" s="78">
        <v>140000</v>
      </c>
      <c r="E611" s="77" t="s">
        <v>8655</v>
      </c>
      <c r="F611" s="77"/>
    </row>
    <row r="612" spans="1:6" x14ac:dyDescent="0.25">
      <c r="A612" s="75">
        <v>1315</v>
      </c>
      <c r="B612" s="76" t="s">
        <v>3248</v>
      </c>
      <c r="C612" s="77" t="s">
        <v>3249</v>
      </c>
      <c r="D612" s="78">
        <v>140000</v>
      </c>
      <c r="E612" s="77" t="s">
        <v>8655</v>
      </c>
      <c r="F612" s="77"/>
    </row>
    <row r="613" spans="1:6" x14ac:dyDescent="0.25">
      <c r="A613" s="75">
        <v>1316</v>
      </c>
      <c r="B613" s="76" t="s">
        <v>3250</v>
      </c>
      <c r="C613" s="77" t="s">
        <v>3252</v>
      </c>
      <c r="D613" s="78">
        <v>140000</v>
      </c>
      <c r="E613" s="77" t="s">
        <v>8655</v>
      </c>
      <c r="F613" s="77"/>
    </row>
    <row r="614" spans="1:6" x14ac:dyDescent="0.25">
      <c r="A614" s="75">
        <v>1317</v>
      </c>
      <c r="B614" s="76" t="s">
        <v>3237</v>
      </c>
      <c r="C614" s="77" t="s">
        <v>3239</v>
      </c>
      <c r="D614" s="78">
        <v>140000</v>
      </c>
      <c r="E614" s="77" t="s">
        <v>8655</v>
      </c>
      <c r="F614" s="77"/>
    </row>
    <row r="615" spans="1:6" x14ac:dyDescent="0.25">
      <c r="A615" s="75">
        <v>1318</v>
      </c>
      <c r="B615" s="76" t="s">
        <v>3253</v>
      </c>
      <c r="C615" s="77" t="s">
        <v>3252</v>
      </c>
      <c r="D615" s="78">
        <v>140000</v>
      </c>
      <c r="E615" s="77" t="s">
        <v>8655</v>
      </c>
      <c r="F615" s="77"/>
    </row>
    <row r="616" spans="1:6" x14ac:dyDescent="0.25">
      <c r="A616" s="75">
        <v>1319</v>
      </c>
      <c r="B616" s="76" t="s">
        <v>3255</v>
      </c>
      <c r="C616" s="77" t="s">
        <v>3252</v>
      </c>
      <c r="D616" s="78">
        <v>140000</v>
      </c>
      <c r="E616" s="77" t="s">
        <v>8655</v>
      </c>
      <c r="F616" s="77"/>
    </row>
    <row r="617" spans="1:6" x14ac:dyDescent="0.25">
      <c r="A617" s="75">
        <v>1320</v>
      </c>
      <c r="B617" s="76" t="s">
        <v>3240</v>
      </c>
      <c r="C617" s="77" t="s">
        <v>3239</v>
      </c>
      <c r="D617" s="78">
        <v>140000</v>
      </c>
      <c r="E617" s="77" t="s">
        <v>8655</v>
      </c>
      <c r="F617" s="77"/>
    </row>
    <row r="618" spans="1:6" ht="45" x14ac:dyDescent="0.25">
      <c r="A618" s="75">
        <v>1321</v>
      </c>
      <c r="B618" s="76" t="s">
        <v>8656</v>
      </c>
      <c r="C618" s="77" t="s">
        <v>8657</v>
      </c>
      <c r="D618" s="78">
        <v>40000</v>
      </c>
      <c r="E618" s="77" t="s">
        <v>8658</v>
      </c>
      <c r="F618" s="77" t="s">
        <v>8659</v>
      </c>
    </row>
    <row r="619" spans="1:6" ht="45" x14ac:dyDescent="0.25">
      <c r="A619" s="75">
        <v>1322</v>
      </c>
      <c r="B619" s="76" t="s">
        <v>8660</v>
      </c>
      <c r="C619" s="77" t="s">
        <v>8661</v>
      </c>
      <c r="D619" s="78">
        <v>40000</v>
      </c>
      <c r="E619" s="77" t="s">
        <v>8658</v>
      </c>
      <c r="F619" s="77" t="s">
        <v>8659</v>
      </c>
    </row>
    <row r="620" spans="1:6" ht="45" x14ac:dyDescent="0.25">
      <c r="A620" s="75">
        <v>1323</v>
      </c>
      <c r="B620" s="76" t="s">
        <v>8662</v>
      </c>
      <c r="C620" s="77" t="s">
        <v>8663</v>
      </c>
      <c r="D620" s="78">
        <v>40000</v>
      </c>
      <c r="E620" s="77" t="s">
        <v>8658</v>
      </c>
      <c r="F620" s="77" t="s">
        <v>8659</v>
      </c>
    </row>
    <row r="621" spans="1:6" ht="45" x14ac:dyDescent="0.25">
      <c r="A621" s="75">
        <v>1324</v>
      </c>
      <c r="B621" s="76" t="s">
        <v>8664</v>
      </c>
      <c r="C621" s="77" t="s">
        <v>8665</v>
      </c>
      <c r="D621" s="78">
        <v>40000</v>
      </c>
      <c r="E621" s="77" t="s">
        <v>8658</v>
      </c>
      <c r="F621" s="77" t="s">
        <v>8659</v>
      </c>
    </row>
    <row r="622" spans="1:6" x14ac:dyDescent="0.25">
      <c r="A622" s="75">
        <v>1325</v>
      </c>
      <c r="B622" s="76" t="s">
        <v>3272</v>
      </c>
      <c r="C622" s="77" t="s">
        <v>3273</v>
      </c>
      <c r="D622" s="78">
        <v>189000</v>
      </c>
      <c r="E622" s="77" t="s">
        <v>8666</v>
      </c>
      <c r="F622" s="77" t="s">
        <v>3259</v>
      </c>
    </row>
    <row r="623" spans="1:6" x14ac:dyDescent="0.25">
      <c r="A623" s="75">
        <v>1326</v>
      </c>
      <c r="B623" s="76" t="s">
        <v>3274</v>
      </c>
      <c r="C623" s="77" t="s">
        <v>3275</v>
      </c>
      <c r="D623" s="78">
        <v>189000</v>
      </c>
      <c r="E623" s="77" t="s">
        <v>8666</v>
      </c>
      <c r="F623" s="77" t="s">
        <v>3259</v>
      </c>
    </row>
    <row r="624" spans="1:6" x14ac:dyDescent="0.25">
      <c r="A624" s="75">
        <v>1327</v>
      </c>
      <c r="B624" s="76" t="s">
        <v>3340</v>
      </c>
      <c r="C624" s="77" t="s">
        <v>3342</v>
      </c>
      <c r="D624" s="78">
        <v>173000</v>
      </c>
      <c r="E624" s="77" t="s">
        <v>8606</v>
      </c>
      <c r="F624" s="77" t="s">
        <v>3259</v>
      </c>
    </row>
    <row r="625" spans="1:6" x14ac:dyDescent="0.25">
      <c r="A625" s="75">
        <v>1328</v>
      </c>
      <c r="B625" s="76" t="s">
        <v>3321</v>
      </c>
      <c r="C625" s="77" t="s">
        <v>3323</v>
      </c>
      <c r="D625" s="78">
        <v>173000</v>
      </c>
      <c r="E625" s="77" t="s">
        <v>8606</v>
      </c>
      <c r="F625" s="77" t="s">
        <v>3259</v>
      </c>
    </row>
    <row r="626" spans="1:6" x14ac:dyDescent="0.25">
      <c r="A626" s="75">
        <v>1329</v>
      </c>
      <c r="B626" s="76" t="s">
        <v>3263</v>
      </c>
      <c r="C626" s="77" t="s">
        <v>3265</v>
      </c>
      <c r="D626" s="78">
        <v>173000</v>
      </c>
      <c r="E626" s="77" t="s">
        <v>8606</v>
      </c>
      <c r="F626" s="77" t="s">
        <v>3259</v>
      </c>
    </row>
    <row r="627" spans="1:6" x14ac:dyDescent="0.25">
      <c r="A627" s="75">
        <v>1330</v>
      </c>
      <c r="B627" s="76" t="s">
        <v>3269</v>
      </c>
      <c r="C627" s="77" t="s">
        <v>3271</v>
      </c>
      <c r="D627" s="78">
        <v>173000</v>
      </c>
      <c r="E627" s="77" t="s">
        <v>8606</v>
      </c>
      <c r="F627" s="77" t="s">
        <v>3259</v>
      </c>
    </row>
    <row r="628" spans="1:6" x14ac:dyDescent="0.25">
      <c r="A628" s="75">
        <v>1331</v>
      </c>
      <c r="B628" s="76" t="s">
        <v>3266</v>
      </c>
      <c r="C628" s="77" t="s">
        <v>3268</v>
      </c>
      <c r="D628" s="78">
        <v>173000</v>
      </c>
      <c r="E628" s="77" t="s">
        <v>8606</v>
      </c>
      <c r="F628" s="77" t="s">
        <v>3259</v>
      </c>
    </row>
    <row r="629" spans="1:6" x14ac:dyDescent="0.25">
      <c r="A629" s="75">
        <v>1332</v>
      </c>
      <c r="B629" s="76" t="s">
        <v>3331</v>
      </c>
      <c r="C629" s="77" t="s">
        <v>3333</v>
      </c>
      <c r="D629" s="78">
        <v>160000</v>
      </c>
      <c r="E629" s="77" t="s">
        <v>8667</v>
      </c>
      <c r="F629" s="77" t="s">
        <v>3259</v>
      </c>
    </row>
    <row r="630" spans="1:6" x14ac:dyDescent="0.25">
      <c r="A630" s="75">
        <v>1333</v>
      </c>
      <c r="B630" s="76" t="s">
        <v>3334</v>
      </c>
      <c r="C630" s="77" t="s">
        <v>3336</v>
      </c>
      <c r="D630" s="78">
        <v>160000</v>
      </c>
      <c r="E630" s="77" t="s">
        <v>8667</v>
      </c>
      <c r="F630" s="77" t="s">
        <v>3259</v>
      </c>
    </row>
    <row r="631" spans="1:6" x14ac:dyDescent="0.25">
      <c r="A631" s="75">
        <v>1334</v>
      </c>
      <c r="B631" s="76" t="s">
        <v>3315</v>
      </c>
      <c r="C631" s="77" t="s">
        <v>3317</v>
      </c>
      <c r="D631" s="78">
        <v>160000</v>
      </c>
      <c r="E631" s="77" t="s">
        <v>8667</v>
      </c>
      <c r="F631" s="77" t="s">
        <v>3259</v>
      </c>
    </row>
    <row r="632" spans="1:6" x14ac:dyDescent="0.25">
      <c r="A632" s="75">
        <v>1335</v>
      </c>
      <c r="B632" s="76" t="s">
        <v>3309</v>
      </c>
      <c r="C632" s="77" t="s">
        <v>3311</v>
      </c>
      <c r="D632" s="78">
        <v>160000</v>
      </c>
      <c r="E632" s="77" t="s">
        <v>8667</v>
      </c>
      <c r="F632" s="77" t="s">
        <v>3259</v>
      </c>
    </row>
    <row r="633" spans="1:6" x14ac:dyDescent="0.25">
      <c r="A633" s="75">
        <v>1336</v>
      </c>
      <c r="B633" s="76" t="s">
        <v>3318</v>
      </c>
      <c r="C633" s="77" t="s">
        <v>3320</v>
      </c>
      <c r="D633" s="78">
        <v>160000</v>
      </c>
      <c r="E633" s="77" t="s">
        <v>8667</v>
      </c>
      <c r="F633" s="77" t="s">
        <v>3259</v>
      </c>
    </row>
    <row r="634" spans="1:6" x14ac:dyDescent="0.25">
      <c r="A634" s="75">
        <v>1337</v>
      </c>
      <c r="B634" s="76" t="s">
        <v>3312</v>
      </c>
      <c r="C634" s="77" t="s">
        <v>3314</v>
      </c>
      <c r="D634" s="78">
        <v>160000</v>
      </c>
      <c r="E634" s="77" t="s">
        <v>8667</v>
      </c>
      <c r="F634" s="77" t="s">
        <v>3259</v>
      </c>
    </row>
    <row r="635" spans="1:6" x14ac:dyDescent="0.25">
      <c r="A635" s="75">
        <v>1338</v>
      </c>
      <c r="B635" s="76" t="s">
        <v>3328</v>
      </c>
      <c r="C635" s="77" t="s">
        <v>3330</v>
      </c>
      <c r="D635" s="78">
        <v>160000</v>
      </c>
      <c r="E635" s="77" t="s">
        <v>8667</v>
      </c>
      <c r="F635" s="77" t="s">
        <v>3259</v>
      </c>
    </row>
    <row r="636" spans="1:6" x14ac:dyDescent="0.25">
      <c r="A636" s="75">
        <v>1339</v>
      </c>
      <c r="B636" s="76" t="s">
        <v>3337</v>
      </c>
      <c r="C636" s="77" t="s">
        <v>3339</v>
      </c>
      <c r="D636" s="78">
        <v>160000</v>
      </c>
      <c r="E636" s="77" t="s">
        <v>8667</v>
      </c>
      <c r="F636" s="77" t="s">
        <v>3259</v>
      </c>
    </row>
    <row r="637" spans="1:6" x14ac:dyDescent="0.25">
      <c r="A637" s="75">
        <v>1340</v>
      </c>
      <c r="B637" s="76" t="s">
        <v>3349</v>
      </c>
      <c r="C637" s="77" t="s">
        <v>3351</v>
      </c>
      <c r="D637" s="78">
        <v>160000</v>
      </c>
      <c r="E637" s="77" t="s">
        <v>8667</v>
      </c>
      <c r="F637" s="77" t="s">
        <v>3259</v>
      </c>
    </row>
    <row r="638" spans="1:6" x14ac:dyDescent="0.25">
      <c r="A638" s="75">
        <v>1341</v>
      </c>
      <c r="B638" s="76" t="s">
        <v>3346</v>
      </c>
      <c r="C638" s="77" t="s">
        <v>3348</v>
      </c>
      <c r="D638" s="78">
        <v>160000</v>
      </c>
      <c r="E638" s="77" t="s">
        <v>8667</v>
      </c>
      <c r="F638" s="77" t="s">
        <v>3259</v>
      </c>
    </row>
    <row r="639" spans="1:6" x14ac:dyDescent="0.25">
      <c r="A639" s="75">
        <v>1342</v>
      </c>
      <c r="B639" s="76" t="s">
        <v>3343</v>
      </c>
      <c r="C639" s="77" t="s">
        <v>3345</v>
      </c>
      <c r="D639" s="78">
        <v>160000</v>
      </c>
      <c r="E639" s="77" t="s">
        <v>8667</v>
      </c>
      <c r="F639" s="77" t="s">
        <v>3259</v>
      </c>
    </row>
    <row r="640" spans="1:6" x14ac:dyDescent="0.25">
      <c r="A640" s="75">
        <v>1343</v>
      </c>
      <c r="B640" s="76" t="s">
        <v>3324</v>
      </c>
      <c r="C640" s="77" t="s">
        <v>3327</v>
      </c>
      <c r="D640" s="78">
        <v>160000</v>
      </c>
      <c r="E640" s="77" t="s">
        <v>8667</v>
      </c>
      <c r="F640" s="77" t="s">
        <v>3259</v>
      </c>
    </row>
    <row r="641" spans="1:6" ht="30" x14ac:dyDescent="0.25">
      <c r="A641" s="75">
        <v>1344</v>
      </c>
      <c r="B641" s="76" t="s">
        <v>3282</v>
      </c>
      <c r="C641" s="77" t="s">
        <v>8668</v>
      </c>
      <c r="D641" s="78">
        <v>160000</v>
      </c>
      <c r="E641" s="77" t="s">
        <v>8667</v>
      </c>
      <c r="F641" s="77" t="s">
        <v>3259</v>
      </c>
    </row>
    <row r="642" spans="1:6" ht="45" x14ac:dyDescent="0.25">
      <c r="A642" s="75">
        <v>1345</v>
      </c>
      <c r="B642" s="76" t="s">
        <v>3276</v>
      </c>
      <c r="C642" s="77" t="s">
        <v>8669</v>
      </c>
      <c r="D642" s="78">
        <v>160000</v>
      </c>
      <c r="E642" s="77" t="s">
        <v>8667</v>
      </c>
      <c r="F642" s="77" t="s">
        <v>3259</v>
      </c>
    </row>
    <row r="643" spans="1:6" x14ac:dyDescent="0.25">
      <c r="A643" s="75">
        <v>1346</v>
      </c>
      <c r="B643" s="76" t="s">
        <v>3288</v>
      </c>
      <c r="C643" s="77" t="s">
        <v>3290</v>
      </c>
      <c r="D643" s="78">
        <v>160000</v>
      </c>
      <c r="E643" s="77" t="s">
        <v>8667</v>
      </c>
      <c r="F643" s="77" t="s">
        <v>3259</v>
      </c>
    </row>
    <row r="644" spans="1:6" x14ac:dyDescent="0.25">
      <c r="A644" s="75">
        <v>1347</v>
      </c>
      <c r="B644" s="76" t="s">
        <v>3303</v>
      </c>
      <c r="C644" s="77" t="s">
        <v>3305</v>
      </c>
      <c r="D644" s="78">
        <v>160000</v>
      </c>
      <c r="E644" s="77" t="s">
        <v>8667</v>
      </c>
      <c r="F644" s="77" t="s">
        <v>3259</v>
      </c>
    </row>
    <row r="645" spans="1:6" x14ac:dyDescent="0.25">
      <c r="A645" s="75">
        <v>1348</v>
      </c>
      <c r="B645" s="76" t="s">
        <v>3306</v>
      </c>
      <c r="C645" s="77" t="s">
        <v>3308</v>
      </c>
      <c r="D645" s="78">
        <v>160000</v>
      </c>
      <c r="E645" s="77" t="s">
        <v>8667</v>
      </c>
      <c r="F645" s="77" t="s">
        <v>3259</v>
      </c>
    </row>
    <row r="646" spans="1:6" x14ac:dyDescent="0.25">
      <c r="A646" s="75">
        <v>1349</v>
      </c>
      <c r="B646" s="76" t="s">
        <v>3291</v>
      </c>
      <c r="C646" s="77" t="s">
        <v>3293</v>
      </c>
      <c r="D646" s="78">
        <v>160000</v>
      </c>
      <c r="E646" s="77" t="s">
        <v>8667</v>
      </c>
      <c r="F646" s="77" t="s">
        <v>3259</v>
      </c>
    </row>
    <row r="647" spans="1:6" x14ac:dyDescent="0.25">
      <c r="A647" s="75">
        <v>1350</v>
      </c>
      <c r="B647" s="76" t="s">
        <v>3297</v>
      </c>
      <c r="C647" s="77" t="s">
        <v>3299</v>
      </c>
      <c r="D647" s="78">
        <v>160000</v>
      </c>
      <c r="E647" s="77" t="s">
        <v>8667</v>
      </c>
      <c r="F647" s="77" t="s">
        <v>3259</v>
      </c>
    </row>
    <row r="648" spans="1:6" ht="30" x14ac:dyDescent="0.25">
      <c r="A648" s="75">
        <v>1351</v>
      </c>
      <c r="B648" s="76" t="s">
        <v>3300</v>
      </c>
      <c r="C648" s="77" t="s">
        <v>8670</v>
      </c>
      <c r="D648" s="78">
        <v>160000</v>
      </c>
      <c r="E648" s="77" t="s">
        <v>8667</v>
      </c>
      <c r="F648" s="77" t="s">
        <v>3259</v>
      </c>
    </row>
    <row r="649" spans="1:6" x14ac:dyDescent="0.25">
      <c r="A649" s="75">
        <v>1352</v>
      </c>
      <c r="B649" s="76" t="s">
        <v>3279</v>
      </c>
      <c r="C649" s="77" t="s">
        <v>3281</v>
      </c>
      <c r="D649" s="78">
        <v>160000</v>
      </c>
      <c r="E649" s="77" t="s">
        <v>8667</v>
      </c>
      <c r="F649" s="77" t="s">
        <v>3259</v>
      </c>
    </row>
    <row r="650" spans="1:6" ht="30" x14ac:dyDescent="0.25">
      <c r="A650" s="75">
        <v>1353</v>
      </c>
      <c r="B650" s="76" t="s">
        <v>3285</v>
      </c>
      <c r="C650" s="77" t="s">
        <v>8671</v>
      </c>
      <c r="D650" s="78">
        <v>160000</v>
      </c>
      <c r="E650" s="77" t="s">
        <v>8667</v>
      </c>
      <c r="F650" s="77" t="s">
        <v>3259</v>
      </c>
    </row>
    <row r="651" spans="1:6" x14ac:dyDescent="0.25">
      <c r="A651" s="75">
        <v>1354</v>
      </c>
      <c r="B651" s="76" t="s">
        <v>3294</v>
      </c>
      <c r="C651" s="77" t="s">
        <v>3296</v>
      </c>
      <c r="D651" s="78">
        <v>160000</v>
      </c>
      <c r="E651" s="77" t="s">
        <v>8667</v>
      </c>
      <c r="F651" s="77" t="s">
        <v>3259</v>
      </c>
    </row>
    <row r="652" spans="1:6" x14ac:dyDescent="0.25">
      <c r="A652" s="75">
        <v>1355</v>
      </c>
      <c r="B652" s="76" t="s">
        <v>3260</v>
      </c>
      <c r="C652" s="77" t="s">
        <v>3262</v>
      </c>
      <c r="D652" s="78">
        <v>160000</v>
      </c>
      <c r="E652" s="77" t="s">
        <v>8667</v>
      </c>
      <c r="F652" s="77" t="s">
        <v>3259</v>
      </c>
    </row>
    <row r="653" spans="1:6" x14ac:dyDescent="0.25">
      <c r="A653" s="75">
        <v>1356</v>
      </c>
      <c r="B653" s="76" t="s">
        <v>3352</v>
      </c>
      <c r="C653" s="77" t="s">
        <v>3355</v>
      </c>
      <c r="D653" s="78">
        <v>160000</v>
      </c>
      <c r="E653" s="77" t="s">
        <v>8667</v>
      </c>
      <c r="F653" s="77" t="s">
        <v>3259</v>
      </c>
    </row>
    <row r="654" spans="1:6" x14ac:dyDescent="0.25">
      <c r="A654" s="75">
        <v>1357</v>
      </c>
      <c r="B654" s="76" t="s">
        <v>3356</v>
      </c>
      <c r="C654" s="77" t="s">
        <v>3273</v>
      </c>
      <c r="D654" s="78">
        <v>245000</v>
      </c>
      <c r="E654" s="77" t="s">
        <v>8672</v>
      </c>
      <c r="F654" s="77" t="s">
        <v>3259</v>
      </c>
    </row>
    <row r="655" spans="1:6" x14ac:dyDescent="0.25">
      <c r="A655" s="75">
        <v>1358</v>
      </c>
      <c r="B655" s="76" t="s">
        <v>3359</v>
      </c>
      <c r="C655" s="77" t="s">
        <v>3275</v>
      </c>
      <c r="D655" s="78">
        <v>245000</v>
      </c>
      <c r="E655" s="77" t="s">
        <v>8672</v>
      </c>
      <c r="F655" s="77" t="s">
        <v>3259</v>
      </c>
    </row>
    <row r="656" spans="1:6" ht="30" x14ac:dyDescent="0.25">
      <c r="A656" s="75">
        <v>1359</v>
      </c>
      <c r="B656" s="76" t="s">
        <v>3396</v>
      </c>
      <c r="C656" s="77" t="s">
        <v>8673</v>
      </c>
      <c r="D656" s="78">
        <v>229000</v>
      </c>
      <c r="E656" s="77" t="s">
        <v>8674</v>
      </c>
      <c r="F656" s="77" t="s">
        <v>3259</v>
      </c>
    </row>
    <row r="657" spans="1:6" ht="30" x14ac:dyDescent="0.25">
      <c r="A657" s="75">
        <v>1360</v>
      </c>
      <c r="B657" s="76" t="s">
        <v>3399</v>
      </c>
      <c r="C657" s="77" t="s">
        <v>8675</v>
      </c>
      <c r="D657" s="78">
        <v>229000</v>
      </c>
      <c r="E657" s="77" t="s">
        <v>8674</v>
      </c>
      <c r="F657" s="77" t="s">
        <v>3259</v>
      </c>
    </row>
    <row r="658" spans="1:6" ht="30" x14ac:dyDescent="0.25">
      <c r="A658" s="75">
        <v>1361</v>
      </c>
      <c r="B658" s="76" t="s">
        <v>3383</v>
      </c>
      <c r="C658" s="77" t="s">
        <v>8676</v>
      </c>
      <c r="D658" s="78">
        <v>229000</v>
      </c>
      <c r="E658" s="77" t="s">
        <v>8674</v>
      </c>
      <c r="F658" s="77" t="s">
        <v>3259</v>
      </c>
    </row>
    <row r="659" spans="1:6" ht="30" x14ac:dyDescent="0.25">
      <c r="A659" s="75">
        <v>1362</v>
      </c>
      <c r="B659" s="76" t="s">
        <v>3377</v>
      </c>
      <c r="C659" s="77" t="s">
        <v>8677</v>
      </c>
      <c r="D659" s="78">
        <v>229000</v>
      </c>
      <c r="E659" s="77" t="s">
        <v>8674</v>
      </c>
      <c r="F659" s="77" t="s">
        <v>3259</v>
      </c>
    </row>
    <row r="660" spans="1:6" ht="30" x14ac:dyDescent="0.25">
      <c r="A660" s="75">
        <v>1363</v>
      </c>
      <c r="B660" s="76" t="s">
        <v>3386</v>
      </c>
      <c r="C660" s="77" t="s">
        <v>8678</v>
      </c>
      <c r="D660" s="78">
        <v>229000</v>
      </c>
      <c r="E660" s="77" t="s">
        <v>8674</v>
      </c>
      <c r="F660" s="77" t="s">
        <v>3259</v>
      </c>
    </row>
    <row r="661" spans="1:6" ht="45" x14ac:dyDescent="0.25">
      <c r="A661" s="75">
        <v>1364</v>
      </c>
      <c r="B661" s="76" t="s">
        <v>3380</v>
      </c>
      <c r="C661" s="77" t="s">
        <v>8679</v>
      </c>
      <c r="D661" s="78">
        <v>229000</v>
      </c>
      <c r="E661" s="77" t="s">
        <v>8674</v>
      </c>
      <c r="F661" s="77" t="s">
        <v>3259</v>
      </c>
    </row>
    <row r="662" spans="1:6" ht="45" x14ac:dyDescent="0.25">
      <c r="A662" s="75">
        <v>1365</v>
      </c>
      <c r="B662" s="76" t="s">
        <v>3393</v>
      </c>
      <c r="C662" s="77" t="s">
        <v>8680</v>
      </c>
      <c r="D662" s="78">
        <v>229000</v>
      </c>
      <c r="E662" s="77" t="s">
        <v>8674</v>
      </c>
      <c r="F662" s="77" t="s">
        <v>3259</v>
      </c>
    </row>
    <row r="663" spans="1:6" ht="30" x14ac:dyDescent="0.25">
      <c r="A663" s="75">
        <v>1366</v>
      </c>
      <c r="B663" s="76" t="s">
        <v>3402</v>
      </c>
      <c r="C663" s="77" t="s">
        <v>8681</v>
      </c>
      <c r="D663" s="78">
        <v>229000</v>
      </c>
      <c r="E663" s="77" t="s">
        <v>8674</v>
      </c>
      <c r="F663" s="77" t="s">
        <v>3259</v>
      </c>
    </row>
    <row r="664" spans="1:6" ht="30" x14ac:dyDescent="0.25">
      <c r="A664" s="75">
        <v>1367</v>
      </c>
      <c r="B664" s="76" t="s">
        <v>3415</v>
      </c>
      <c r="C664" s="77" t="s">
        <v>8682</v>
      </c>
      <c r="D664" s="78">
        <v>229000</v>
      </c>
      <c r="E664" s="77" t="s">
        <v>8674</v>
      </c>
      <c r="F664" s="77" t="s">
        <v>3259</v>
      </c>
    </row>
    <row r="665" spans="1:6" ht="30" x14ac:dyDescent="0.25">
      <c r="A665" s="75">
        <v>1368</v>
      </c>
      <c r="B665" s="76" t="s">
        <v>3412</v>
      </c>
      <c r="C665" s="77" t="s">
        <v>8683</v>
      </c>
      <c r="D665" s="78">
        <v>229000</v>
      </c>
      <c r="E665" s="77" t="s">
        <v>8674</v>
      </c>
      <c r="F665" s="77" t="s">
        <v>3259</v>
      </c>
    </row>
    <row r="666" spans="1:6" ht="30" x14ac:dyDescent="0.25">
      <c r="A666" s="75">
        <v>1369</v>
      </c>
      <c r="B666" s="76" t="s">
        <v>3408</v>
      </c>
      <c r="C666" s="77" t="s">
        <v>8684</v>
      </c>
      <c r="D666" s="78">
        <v>229000</v>
      </c>
      <c r="E666" s="77" t="s">
        <v>8674</v>
      </c>
      <c r="F666" s="77" t="s">
        <v>3259</v>
      </c>
    </row>
    <row r="667" spans="1:6" ht="30" x14ac:dyDescent="0.25">
      <c r="A667" s="75">
        <v>1370</v>
      </c>
      <c r="B667" s="76" t="s">
        <v>3389</v>
      </c>
      <c r="C667" s="77" t="s">
        <v>8685</v>
      </c>
      <c r="D667" s="78">
        <v>229000</v>
      </c>
      <c r="E667" s="77" t="s">
        <v>8674</v>
      </c>
      <c r="F667" s="77" t="s">
        <v>3259</v>
      </c>
    </row>
    <row r="668" spans="1:6" ht="30" x14ac:dyDescent="0.25">
      <c r="A668" s="75">
        <v>1371</v>
      </c>
      <c r="B668" s="76" t="s">
        <v>3405</v>
      </c>
      <c r="C668" s="77" t="s">
        <v>8686</v>
      </c>
      <c r="D668" s="78">
        <v>229000</v>
      </c>
      <c r="E668" s="77" t="s">
        <v>8674</v>
      </c>
      <c r="F668" s="77" t="s">
        <v>3259</v>
      </c>
    </row>
    <row r="669" spans="1:6" ht="45" x14ac:dyDescent="0.25">
      <c r="A669" s="75">
        <v>1372</v>
      </c>
      <c r="B669" s="76" t="s">
        <v>3372</v>
      </c>
      <c r="C669" s="77" t="s">
        <v>8687</v>
      </c>
      <c r="D669" s="78">
        <v>229000</v>
      </c>
      <c r="E669" s="77" t="s">
        <v>8674</v>
      </c>
      <c r="F669" s="77" t="s">
        <v>3259</v>
      </c>
    </row>
    <row r="670" spans="1:6" ht="30" x14ac:dyDescent="0.25">
      <c r="A670" s="75">
        <v>1373</v>
      </c>
      <c r="B670" s="76" t="s">
        <v>3374</v>
      </c>
      <c r="C670" s="77" t="s">
        <v>8688</v>
      </c>
      <c r="D670" s="78">
        <v>229000</v>
      </c>
      <c r="E670" s="77" t="s">
        <v>8674</v>
      </c>
      <c r="F670" s="77" t="s">
        <v>3259</v>
      </c>
    </row>
    <row r="671" spans="1:6" ht="30" x14ac:dyDescent="0.25">
      <c r="A671" s="75">
        <v>1374</v>
      </c>
      <c r="B671" s="76" t="s">
        <v>3363</v>
      </c>
      <c r="C671" s="77" t="s">
        <v>8689</v>
      </c>
      <c r="D671" s="78">
        <v>229000</v>
      </c>
      <c r="E671" s="77" t="s">
        <v>8674</v>
      </c>
      <c r="F671" s="77" t="s">
        <v>3259</v>
      </c>
    </row>
    <row r="672" spans="1:6" ht="30" x14ac:dyDescent="0.25">
      <c r="A672" s="75">
        <v>1375</v>
      </c>
      <c r="B672" s="76" t="s">
        <v>3366</v>
      </c>
      <c r="C672" s="77" t="s">
        <v>8690</v>
      </c>
      <c r="D672" s="78">
        <v>229000</v>
      </c>
      <c r="E672" s="77" t="s">
        <v>8674</v>
      </c>
      <c r="F672" s="77" t="s">
        <v>3259</v>
      </c>
    </row>
    <row r="673" spans="1:6" ht="45" x14ac:dyDescent="0.25">
      <c r="A673" s="75">
        <v>1376</v>
      </c>
      <c r="B673" s="76" t="s">
        <v>3369</v>
      </c>
      <c r="C673" s="77" t="s">
        <v>8691</v>
      </c>
      <c r="D673" s="78">
        <v>229000</v>
      </c>
      <c r="E673" s="77" t="s">
        <v>8674</v>
      </c>
      <c r="F673" s="77" t="s">
        <v>3259</v>
      </c>
    </row>
    <row r="674" spans="1:6" ht="30" x14ac:dyDescent="0.25">
      <c r="A674" s="75">
        <v>1377</v>
      </c>
      <c r="B674" s="76" t="s">
        <v>3360</v>
      </c>
      <c r="C674" s="77" t="s">
        <v>8692</v>
      </c>
      <c r="D674" s="78">
        <v>229000</v>
      </c>
      <c r="E674" s="77" t="s">
        <v>8674</v>
      </c>
      <c r="F674" s="77" t="s">
        <v>3259</v>
      </c>
    </row>
    <row r="675" spans="1:6" ht="45" x14ac:dyDescent="0.25">
      <c r="A675" s="75">
        <v>1378</v>
      </c>
      <c r="B675" s="76" t="s">
        <v>8693</v>
      </c>
      <c r="C675" s="77" t="s">
        <v>8694</v>
      </c>
      <c r="D675" s="78">
        <v>51000</v>
      </c>
      <c r="E675" s="77" t="s">
        <v>8369</v>
      </c>
      <c r="F675" s="77" t="s">
        <v>8695</v>
      </c>
    </row>
    <row r="676" spans="1:6" ht="45" x14ac:dyDescent="0.25">
      <c r="A676" s="75">
        <v>1379</v>
      </c>
      <c r="B676" s="76" t="s">
        <v>8696</v>
      </c>
      <c r="C676" s="77" t="s">
        <v>8697</v>
      </c>
      <c r="D676" s="78">
        <v>51000</v>
      </c>
      <c r="E676" s="77" t="s">
        <v>8369</v>
      </c>
      <c r="F676" s="77" t="s">
        <v>8695</v>
      </c>
    </row>
    <row r="677" spans="1:6" ht="45" x14ac:dyDescent="0.25">
      <c r="A677" s="75">
        <v>1380</v>
      </c>
      <c r="B677" s="76" t="s">
        <v>8698</v>
      </c>
      <c r="C677" s="77" t="s">
        <v>8699</v>
      </c>
      <c r="D677" s="78">
        <v>51000</v>
      </c>
      <c r="E677" s="77" t="s">
        <v>8369</v>
      </c>
      <c r="F677" s="77" t="s">
        <v>8695</v>
      </c>
    </row>
    <row r="678" spans="1:6" ht="30" x14ac:dyDescent="0.25">
      <c r="A678" s="75">
        <v>1381</v>
      </c>
      <c r="B678" s="76" t="s">
        <v>3435</v>
      </c>
      <c r="C678" s="77" t="s">
        <v>3437</v>
      </c>
      <c r="D678" s="78">
        <v>293000</v>
      </c>
      <c r="E678" s="77" t="s">
        <v>8478</v>
      </c>
      <c r="F678" s="77"/>
    </row>
    <row r="679" spans="1:6" ht="45" x14ac:dyDescent="0.25">
      <c r="A679" s="75">
        <v>1382</v>
      </c>
      <c r="B679" s="76" t="s">
        <v>3423</v>
      </c>
      <c r="C679" s="77" t="s">
        <v>8700</v>
      </c>
      <c r="D679" s="78">
        <v>293000</v>
      </c>
      <c r="E679" s="77" t="s">
        <v>8478</v>
      </c>
      <c r="F679" s="77"/>
    </row>
    <row r="680" spans="1:6" ht="30" x14ac:dyDescent="0.25">
      <c r="A680" s="75">
        <v>1383</v>
      </c>
      <c r="B680" s="76" t="s">
        <v>8701</v>
      </c>
      <c r="C680" s="77" t="s">
        <v>8702</v>
      </c>
      <c r="D680" s="78">
        <v>277000</v>
      </c>
      <c r="E680" s="77" t="s">
        <v>8226</v>
      </c>
      <c r="F680" s="77"/>
    </row>
    <row r="681" spans="1:6" ht="45" x14ac:dyDescent="0.25">
      <c r="A681" s="75">
        <v>1384</v>
      </c>
      <c r="B681" s="76" t="s">
        <v>8703</v>
      </c>
      <c r="C681" s="77" t="s">
        <v>8704</v>
      </c>
      <c r="D681" s="78">
        <v>277000</v>
      </c>
      <c r="E681" s="77" t="s">
        <v>8226</v>
      </c>
      <c r="F681" s="77"/>
    </row>
    <row r="682" spans="1:6" ht="30" x14ac:dyDescent="0.25">
      <c r="A682" s="75">
        <v>1385</v>
      </c>
      <c r="B682" s="76" t="s">
        <v>3427</v>
      </c>
      <c r="C682" s="77" t="s">
        <v>8705</v>
      </c>
      <c r="D682" s="78">
        <v>263000</v>
      </c>
      <c r="E682" s="77" t="s">
        <v>8119</v>
      </c>
      <c r="F682" s="77"/>
    </row>
    <row r="683" spans="1:6" x14ac:dyDescent="0.25">
      <c r="A683" s="75">
        <v>1386</v>
      </c>
      <c r="B683" s="76" t="s">
        <v>3420</v>
      </c>
      <c r="C683" s="77" t="s">
        <v>3422</v>
      </c>
      <c r="D683" s="78">
        <v>263000</v>
      </c>
      <c r="E683" s="77" t="s">
        <v>8119</v>
      </c>
      <c r="F683" s="77"/>
    </row>
    <row r="684" spans="1:6" ht="30" x14ac:dyDescent="0.25">
      <c r="A684" s="75">
        <v>1387</v>
      </c>
      <c r="B684" s="76" t="s">
        <v>3447</v>
      </c>
      <c r="C684" s="77" t="s">
        <v>3437</v>
      </c>
      <c r="D684" s="78">
        <v>417000</v>
      </c>
      <c r="E684" s="77" t="s">
        <v>8210</v>
      </c>
      <c r="F684" s="77"/>
    </row>
    <row r="685" spans="1:6" ht="45" x14ac:dyDescent="0.25">
      <c r="A685" s="75">
        <v>1388</v>
      </c>
      <c r="B685" s="76" t="s">
        <v>3439</v>
      </c>
      <c r="C685" s="77" t="s">
        <v>8700</v>
      </c>
      <c r="D685" s="78">
        <v>417000</v>
      </c>
      <c r="E685" s="77" t="s">
        <v>8210</v>
      </c>
      <c r="F685" s="77"/>
    </row>
    <row r="686" spans="1:6" ht="30" x14ac:dyDescent="0.25">
      <c r="A686" s="75">
        <v>1389</v>
      </c>
      <c r="B686" s="76" t="s">
        <v>3444</v>
      </c>
      <c r="C686" s="77" t="s">
        <v>3434</v>
      </c>
      <c r="D686" s="78">
        <v>401000</v>
      </c>
      <c r="E686" s="77" t="s">
        <v>8706</v>
      </c>
      <c r="F686" s="77" t="s">
        <v>7870</v>
      </c>
    </row>
    <row r="687" spans="1:6" x14ac:dyDescent="0.25">
      <c r="A687" s="75">
        <v>1390</v>
      </c>
      <c r="B687" s="76" t="s">
        <v>8707</v>
      </c>
      <c r="C687" s="77" t="s">
        <v>8708</v>
      </c>
      <c r="D687" s="78">
        <v>995000</v>
      </c>
      <c r="E687" s="77" t="s">
        <v>8709</v>
      </c>
      <c r="F687" s="77"/>
    </row>
    <row r="688" spans="1:6" ht="30" x14ac:dyDescent="0.25">
      <c r="A688" s="75">
        <v>1391</v>
      </c>
      <c r="B688" s="76" t="s">
        <v>3457</v>
      </c>
      <c r="C688" s="77" t="s">
        <v>3437</v>
      </c>
      <c r="D688" s="78">
        <v>438000</v>
      </c>
      <c r="E688" s="77" t="s">
        <v>8710</v>
      </c>
      <c r="F688" s="77"/>
    </row>
    <row r="689" spans="1:6" ht="45" x14ac:dyDescent="0.25">
      <c r="A689" s="75">
        <v>1392</v>
      </c>
      <c r="B689" s="76" t="s">
        <v>3451</v>
      </c>
      <c r="C689" s="77" t="s">
        <v>8700</v>
      </c>
      <c r="D689" s="78">
        <v>438000</v>
      </c>
      <c r="E689" s="77" t="s">
        <v>8710</v>
      </c>
      <c r="F689" s="77"/>
    </row>
    <row r="690" spans="1:6" ht="30" x14ac:dyDescent="0.25">
      <c r="A690" s="75">
        <v>1393</v>
      </c>
      <c r="B690" s="76" t="s">
        <v>8711</v>
      </c>
      <c r="C690" s="77" t="s">
        <v>8712</v>
      </c>
      <c r="D690" s="78">
        <v>409000</v>
      </c>
      <c r="E690" s="77" t="s">
        <v>8713</v>
      </c>
      <c r="F690" s="77"/>
    </row>
    <row r="691" spans="1:6" ht="30" x14ac:dyDescent="0.25">
      <c r="A691" s="75">
        <v>1394</v>
      </c>
      <c r="B691" s="76" t="s">
        <v>3453</v>
      </c>
      <c r="C691" s="77" t="s">
        <v>8705</v>
      </c>
      <c r="D691" s="78">
        <v>409000</v>
      </c>
      <c r="E691" s="77" t="s">
        <v>8713</v>
      </c>
      <c r="F691" s="77"/>
    </row>
    <row r="692" spans="1:6" ht="30" x14ac:dyDescent="0.25">
      <c r="A692" s="75">
        <v>1395</v>
      </c>
      <c r="B692" s="76" t="s">
        <v>3465</v>
      </c>
      <c r="C692" s="77" t="s">
        <v>3437</v>
      </c>
      <c r="D692" s="78">
        <v>552000</v>
      </c>
      <c r="E692" s="77" t="s">
        <v>8714</v>
      </c>
      <c r="F692" s="77"/>
    </row>
    <row r="693" spans="1:6" ht="45" x14ac:dyDescent="0.25">
      <c r="A693" s="75">
        <v>1396</v>
      </c>
      <c r="B693" s="76" t="s">
        <v>3459</v>
      </c>
      <c r="C693" s="77" t="s">
        <v>8700</v>
      </c>
      <c r="D693" s="78">
        <v>552000</v>
      </c>
      <c r="E693" s="77" t="s">
        <v>8714</v>
      </c>
      <c r="F693" s="77"/>
    </row>
    <row r="694" spans="1:6" ht="30" x14ac:dyDescent="0.25">
      <c r="A694" s="75">
        <v>1397</v>
      </c>
      <c r="B694" s="76" t="s">
        <v>3463</v>
      </c>
      <c r="C694" s="77" t="s">
        <v>3434</v>
      </c>
      <c r="D694" s="78">
        <v>536000</v>
      </c>
      <c r="E694" s="77" t="s">
        <v>8715</v>
      </c>
      <c r="F694" s="77"/>
    </row>
    <row r="695" spans="1:6" x14ac:dyDescent="0.25">
      <c r="A695" s="75">
        <v>1398</v>
      </c>
      <c r="B695" s="76" t="s">
        <v>7626</v>
      </c>
      <c r="C695" s="77" t="s">
        <v>7627</v>
      </c>
      <c r="D695" s="78">
        <v>81000</v>
      </c>
      <c r="E695" s="77" t="s">
        <v>8716</v>
      </c>
      <c r="F695" s="77"/>
    </row>
    <row r="696" spans="1:6" x14ac:dyDescent="0.25">
      <c r="A696" s="75">
        <v>1399</v>
      </c>
      <c r="B696" s="76" t="s">
        <v>7628</v>
      </c>
      <c r="C696" s="77" t="s">
        <v>7629</v>
      </c>
      <c r="D696" s="78">
        <v>72000</v>
      </c>
      <c r="E696" s="77" t="s">
        <v>8717</v>
      </c>
      <c r="F696" s="77"/>
    </row>
    <row r="697" spans="1:6" x14ac:dyDescent="0.25">
      <c r="A697" s="75">
        <v>1400</v>
      </c>
      <c r="B697" s="76" t="s">
        <v>8718</v>
      </c>
      <c r="C697" s="77" t="s">
        <v>8719</v>
      </c>
      <c r="D697" s="78">
        <v>94000</v>
      </c>
      <c r="E697" s="77" t="s">
        <v>8720</v>
      </c>
      <c r="F697" s="77"/>
    </row>
    <row r="698" spans="1:6" x14ac:dyDescent="0.25">
      <c r="A698" s="75">
        <v>1401</v>
      </c>
      <c r="B698" s="76" t="s">
        <v>8721</v>
      </c>
      <c r="C698" s="77" t="s">
        <v>8719</v>
      </c>
      <c r="D698" s="78">
        <v>94000</v>
      </c>
      <c r="E698" s="77" t="s">
        <v>8720</v>
      </c>
      <c r="F698" s="77"/>
    </row>
    <row r="699" spans="1:6" x14ac:dyDescent="0.25">
      <c r="A699" s="75">
        <v>1402</v>
      </c>
      <c r="B699" s="76" t="s">
        <v>8722</v>
      </c>
      <c r="C699" s="77" t="s">
        <v>8723</v>
      </c>
      <c r="D699" s="78">
        <v>139000</v>
      </c>
      <c r="E699" s="77" t="s">
        <v>8724</v>
      </c>
      <c r="F699" s="77"/>
    </row>
    <row r="700" spans="1:6" x14ac:dyDescent="0.25">
      <c r="A700" s="75">
        <v>1403</v>
      </c>
      <c r="B700" s="76" t="s">
        <v>8725</v>
      </c>
      <c r="C700" s="77" t="s">
        <v>8726</v>
      </c>
      <c r="D700" s="78">
        <v>139000</v>
      </c>
      <c r="E700" s="77" t="s">
        <v>8724</v>
      </c>
      <c r="F700" s="77"/>
    </row>
    <row r="701" spans="1:6" x14ac:dyDescent="0.25">
      <c r="A701" s="75">
        <v>1404</v>
      </c>
      <c r="B701" s="76" t="s">
        <v>8727</v>
      </c>
      <c r="C701" s="77" t="s">
        <v>8723</v>
      </c>
      <c r="D701" s="78">
        <v>139000</v>
      </c>
      <c r="E701" s="77" t="s">
        <v>8724</v>
      </c>
      <c r="F701" s="77"/>
    </row>
    <row r="702" spans="1:6" x14ac:dyDescent="0.25">
      <c r="A702" s="75">
        <v>1405</v>
      </c>
      <c r="B702" s="76" t="s">
        <v>8728</v>
      </c>
      <c r="C702" s="77" t="s">
        <v>8726</v>
      </c>
      <c r="D702" s="78">
        <v>139000</v>
      </c>
      <c r="E702" s="77" t="s">
        <v>8724</v>
      </c>
      <c r="F702" s="77"/>
    </row>
    <row r="703" spans="1:6" x14ac:dyDescent="0.25">
      <c r="A703" s="75">
        <v>1406</v>
      </c>
      <c r="B703" s="76" t="s">
        <v>8729</v>
      </c>
      <c r="C703" s="77" t="s">
        <v>8730</v>
      </c>
      <c r="D703" s="78">
        <v>139000</v>
      </c>
      <c r="E703" s="77" t="s">
        <v>8724</v>
      </c>
      <c r="F703" s="77"/>
    </row>
    <row r="704" spans="1:6" x14ac:dyDescent="0.25">
      <c r="A704" s="75">
        <v>1407</v>
      </c>
      <c r="B704" s="76" t="s">
        <v>8731</v>
      </c>
      <c r="C704" s="77" t="s">
        <v>8732</v>
      </c>
      <c r="D704" s="78">
        <v>125000</v>
      </c>
      <c r="E704" s="77" t="s">
        <v>8733</v>
      </c>
      <c r="F704" s="77"/>
    </row>
    <row r="705" spans="1:6" x14ac:dyDescent="0.25">
      <c r="A705" s="75">
        <v>1408</v>
      </c>
      <c r="B705" s="76" t="s">
        <v>8734</v>
      </c>
      <c r="C705" s="77" t="s">
        <v>8735</v>
      </c>
      <c r="D705" s="78">
        <v>125000</v>
      </c>
      <c r="E705" s="77" t="s">
        <v>8733</v>
      </c>
      <c r="F705" s="77"/>
    </row>
    <row r="706" spans="1:6" x14ac:dyDescent="0.25">
      <c r="A706" s="75">
        <v>1409</v>
      </c>
      <c r="B706" s="76" t="s">
        <v>8736</v>
      </c>
      <c r="C706" s="77" t="s">
        <v>8732</v>
      </c>
      <c r="D706" s="78">
        <v>125000</v>
      </c>
      <c r="E706" s="77" t="s">
        <v>8733</v>
      </c>
      <c r="F706" s="77"/>
    </row>
    <row r="707" spans="1:6" x14ac:dyDescent="0.25">
      <c r="A707" s="75">
        <v>1410</v>
      </c>
      <c r="B707" s="76" t="s">
        <v>8737</v>
      </c>
      <c r="C707" s="77" t="s">
        <v>8738</v>
      </c>
      <c r="D707" s="78">
        <v>125000</v>
      </c>
      <c r="E707" s="77" t="s">
        <v>8733</v>
      </c>
      <c r="F707" s="77"/>
    </row>
    <row r="708" spans="1:6" x14ac:dyDescent="0.25">
      <c r="A708" s="75">
        <v>1411</v>
      </c>
      <c r="B708" s="76" t="s">
        <v>8739</v>
      </c>
      <c r="C708" s="77" t="s">
        <v>8740</v>
      </c>
      <c r="D708" s="78">
        <v>120000</v>
      </c>
      <c r="E708" s="77" t="s">
        <v>7869</v>
      </c>
      <c r="F708" s="77"/>
    </row>
    <row r="709" spans="1:6" x14ac:dyDescent="0.25">
      <c r="A709" s="75">
        <v>1412</v>
      </c>
      <c r="B709" s="76" t="s">
        <v>8741</v>
      </c>
      <c r="C709" s="77" t="s">
        <v>8742</v>
      </c>
      <c r="D709" s="78">
        <v>120000</v>
      </c>
      <c r="E709" s="77" t="s">
        <v>7869</v>
      </c>
      <c r="F709" s="77"/>
    </row>
    <row r="710" spans="1:6" x14ac:dyDescent="0.25">
      <c r="A710" s="75">
        <v>1413</v>
      </c>
      <c r="B710" s="76" t="s">
        <v>8743</v>
      </c>
      <c r="C710" s="77" t="s">
        <v>8744</v>
      </c>
      <c r="D710" s="78">
        <v>244000</v>
      </c>
      <c r="E710" s="77" t="s">
        <v>8745</v>
      </c>
      <c r="F710" s="77"/>
    </row>
    <row r="711" spans="1:6" x14ac:dyDescent="0.25">
      <c r="A711" s="75">
        <v>1414</v>
      </c>
      <c r="B711" s="76" t="s">
        <v>8746</v>
      </c>
      <c r="C711" s="77" t="s">
        <v>8747</v>
      </c>
      <c r="D711" s="78">
        <v>244000</v>
      </c>
      <c r="E711" s="77" t="s">
        <v>8745</v>
      </c>
      <c r="F711" s="77"/>
    </row>
    <row r="712" spans="1:6" x14ac:dyDescent="0.25">
      <c r="A712" s="75">
        <v>1415</v>
      </c>
      <c r="B712" s="76" t="s">
        <v>8748</v>
      </c>
      <c r="C712" s="77" t="s">
        <v>8749</v>
      </c>
      <c r="D712" s="78">
        <v>244000</v>
      </c>
      <c r="E712" s="77" t="s">
        <v>8745</v>
      </c>
      <c r="F712" s="77"/>
    </row>
    <row r="713" spans="1:6" x14ac:dyDescent="0.25">
      <c r="A713" s="75">
        <v>1416</v>
      </c>
      <c r="B713" s="76" t="s">
        <v>8750</v>
      </c>
      <c r="C713" s="77" t="s">
        <v>8751</v>
      </c>
      <c r="D713" s="78">
        <v>244000</v>
      </c>
      <c r="E713" s="77" t="s">
        <v>8745</v>
      </c>
      <c r="F713" s="77"/>
    </row>
    <row r="714" spans="1:6" x14ac:dyDescent="0.25">
      <c r="A714" s="75">
        <v>1417</v>
      </c>
      <c r="B714" s="76" t="s">
        <v>8752</v>
      </c>
      <c r="C714" s="77" t="s">
        <v>8753</v>
      </c>
      <c r="D714" s="78">
        <v>244000</v>
      </c>
      <c r="E714" s="77" t="s">
        <v>8745</v>
      </c>
      <c r="F714" s="77"/>
    </row>
    <row r="715" spans="1:6" ht="30" x14ac:dyDescent="0.25">
      <c r="A715" s="75">
        <v>1418</v>
      </c>
      <c r="B715" s="76" t="s">
        <v>8754</v>
      </c>
      <c r="C715" s="77" t="s">
        <v>8755</v>
      </c>
      <c r="D715" s="78">
        <v>244000</v>
      </c>
      <c r="E715" s="77" t="s">
        <v>8745</v>
      </c>
      <c r="F715" s="77"/>
    </row>
    <row r="716" spans="1:6" x14ac:dyDescent="0.25">
      <c r="A716" s="75">
        <v>1419</v>
      </c>
      <c r="B716" s="76" t="s">
        <v>8756</v>
      </c>
      <c r="C716" s="77" t="s">
        <v>8757</v>
      </c>
      <c r="D716" s="78">
        <v>244000</v>
      </c>
      <c r="E716" s="77" t="s">
        <v>8745</v>
      </c>
      <c r="F716" s="77"/>
    </row>
    <row r="717" spans="1:6" x14ac:dyDescent="0.25">
      <c r="A717" s="75">
        <v>1420</v>
      </c>
      <c r="B717" s="76" t="s">
        <v>8758</v>
      </c>
      <c r="C717" s="77" t="s">
        <v>8759</v>
      </c>
      <c r="D717" s="78">
        <v>244000</v>
      </c>
      <c r="E717" s="77" t="s">
        <v>8745</v>
      </c>
      <c r="F717" s="77"/>
    </row>
    <row r="718" spans="1:6" x14ac:dyDescent="0.25">
      <c r="A718" s="75">
        <v>1421</v>
      </c>
      <c r="B718" s="76" t="s">
        <v>8760</v>
      </c>
      <c r="C718" s="77" t="s">
        <v>8761</v>
      </c>
      <c r="D718" s="78">
        <v>244000</v>
      </c>
      <c r="E718" s="77" t="s">
        <v>8745</v>
      </c>
      <c r="F718" s="77"/>
    </row>
    <row r="719" spans="1:6" x14ac:dyDescent="0.25">
      <c r="A719" s="75">
        <v>1422</v>
      </c>
      <c r="B719" s="76" t="s">
        <v>8762</v>
      </c>
      <c r="C719" s="77" t="s">
        <v>8763</v>
      </c>
      <c r="D719" s="78">
        <v>244000</v>
      </c>
      <c r="E719" s="77" t="s">
        <v>8745</v>
      </c>
      <c r="F719" s="77"/>
    </row>
    <row r="720" spans="1:6" x14ac:dyDescent="0.25">
      <c r="A720" s="75">
        <v>1423</v>
      </c>
      <c r="B720" s="76" t="s">
        <v>8764</v>
      </c>
      <c r="C720" s="77" t="s">
        <v>8765</v>
      </c>
      <c r="D720" s="78">
        <v>244000</v>
      </c>
      <c r="E720" s="77" t="s">
        <v>8745</v>
      </c>
      <c r="F720" s="77"/>
    </row>
    <row r="721" spans="1:6" x14ac:dyDescent="0.25">
      <c r="A721" s="75">
        <v>1424</v>
      </c>
      <c r="B721" s="76" t="s">
        <v>8766</v>
      </c>
      <c r="C721" s="77" t="s">
        <v>8767</v>
      </c>
      <c r="D721" s="78">
        <v>244000</v>
      </c>
      <c r="E721" s="77" t="s">
        <v>8745</v>
      </c>
      <c r="F721" s="77"/>
    </row>
    <row r="722" spans="1:6" x14ac:dyDescent="0.25">
      <c r="A722" s="75">
        <v>1425</v>
      </c>
      <c r="B722" s="76" t="s">
        <v>8768</v>
      </c>
      <c r="C722" s="77" t="s">
        <v>8769</v>
      </c>
      <c r="D722" s="78">
        <v>244000</v>
      </c>
      <c r="E722" s="77" t="s">
        <v>8745</v>
      </c>
      <c r="F722" s="77"/>
    </row>
    <row r="723" spans="1:6" x14ac:dyDescent="0.25">
      <c r="A723" s="75">
        <v>1426</v>
      </c>
      <c r="B723" s="76" t="s">
        <v>8770</v>
      </c>
      <c r="C723" s="77" t="s">
        <v>8771</v>
      </c>
      <c r="D723" s="78">
        <v>244000</v>
      </c>
      <c r="E723" s="77" t="s">
        <v>8745</v>
      </c>
      <c r="F723" s="77"/>
    </row>
    <row r="724" spans="1:6" ht="30" x14ac:dyDescent="0.25">
      <c r="A724" s="75">
        <v>1427</v>
      </c>
      <c r="B724" s="76" t="s">
        <v>8772</v>
      </c>
      <c r="C724" s="77" t="s">
        <v>8773</v>
      </c>
      <c r="D724" s="78">
        <v>244000</v>
      </c>
      <c r="E724" s="77" t="s">
        <v>8745</v>
      </c>
      <c r="F724" s="77"/>
    </row>
    <row r="725" spans="1:6" x14ac:dyDescent="0.25">
      <c r="A725" s="75">
        <v>1428</v>
      </c>
      <c r="B725" s="76" t="s">
        <v>8774</v>
      </c>
      <c r="C725" s="77" t="s">
        <v>8775</v>
      </c>
      <c r="D725" s="78">
        <v>244000</v>
      </c>
      <c r="E725" s="77" t="s">
        <v>8745</v>
      </c>
      <c r="F725" s="77"/>
    </row>
    <row r="726" spans="1:6" x14ac:dyDescent="0.25">
      <c r="A726" s="75">
        <v>1429</v>
      </c>
      <c r="B726" s="76" t="s">
        <v>8776</v>
      </c>
      <c r="C726" s="77" t="s">
        <v>8777</v>
      </c>
      <c r="D726" s="78">
        <v>244000</v>
      </c>
      <c r="E726" s="77" t="s">
        <v>8745</v>
      </c>
      <c r="F726" s="77"/>
    </row>
    <row r="727" spans="1:6" x14ac:dyDescent="0.25">
      <c r="A727" s="75">
        <v>1430</v>
      </c>
      <c r="B727" s="76" t="s">
        <v>8778</v>
      </c>
      <c r="C727" s="77" t="s">
        <v>8779</v>
      </c>
      <c r="D727" s="78">
        <v>244000</v>
      </c>
      <c r="E727" s="77" t="s">
        <v>8745</v>
      </c>
      <c r="F727" s="77"/>
    </row>
    <row r="728" spans="1:6" x14ac:dyDescent="0.25">
      <c r="A728" s="75">
        <v>1431</v>
      </c>
      <c r="B728" s="76" t="s">
        <v>8780</v>
      </c>
      <c r="C728" s="77" t="s">
        <v>8781</v>
      </c>
      <c r="D728" s="78">
        <v>244000</v>
      </c>
      <c r="E728" s="77" t="s">
        <v>8745</v>
      </c>
      <c r="F728" s="77"/>
    </row>
    <row r="729" spans="1:6" x14ac:dyDescent="0.25">
      <c r="A729" s="75">
        <v>1432</v>
      </c>
      <c r="B729" s="76" t="s">
        <v>8782</v>
      </c>
      <c r="C729" s="77" t="s">
        <v>8783</v>
      </c>
      <c r="D729" s="78">
        <v>244000</v>
      </c>
      <c r="E729" s="77" t="s">
        <v>8745</v>
      </c>
      <c r="F729" s="77"/>
    </row>
    <row r="730" spans="1:6" ht="30" x14ac:dyDescent="0.25">
      <c r="A730" s="75">
        <v>1433</v>
      </c>
      <c r="B730" s="76" t="s">
        <v>8784</v>
      </c>
      <c r="C730" s="77" t="s">
        <v>8785</v>
      </c>
      <c r="D730" s="78">
        <v>244000</v>
      </c>
      <c r="E730" s="77" t="s">
        <v>8745</v>
      </c>
      <c r="F730" s="77"/>
    </row>
    <row r="731" spans="1:6" ht="45" x14ac:dyDescent="0.25">
      <c r="A731" s="75">
        <v>1434</v>
      </c>
      <c r="B731" s="76" t="s">
        <v>8786</v>
      </c>
      <c r="C731" s="77" t="s">
        <v>8787</v>
      </c>
      <c r="D731" s="78">
        <v>244000</v>
      </c>
      <c r="E731" s="77" t="s">
        <v>8745</v>
      </c>
      <c r="F731" s="77"/>
    </row>
    <row r="732" spans="1:6" ht="30" x14ac:dyDescent="0.25">
      <c r="A732" s="75">
        <v>1435</v>
      </c>
      <c r="B732" s="76" t="s">
        <v>8788</v>
      </c>
      <c r="C732" s="77" t="s">
        <v>8789</v>
      </c>
      <c r="D732" s="78">
        <v>244000</v>
      </c>
      <c r="E732" s="77" t="s">
        <v>8745</v>
      </c>
      <c r="F732" s="77"/>
    </row>
    <row r="733" spans="1:6" ht="30" x14ac:dyDescent="0.25">
      <c r="A733" s="75">
        <v>1436</v>
      </c>
      <c r="B733" s="76" t="s">
        <v>8790</v>
      </c>
      <c r="C733" s="77" t="s">
        <v>8791</v>
      </c>
      <c r="D733" s="78">
        <v>244000</v>
      </c>
      <c r="E733" s="77" t="s">
        <v>8745</v>
      </c>
      <c r="F733" s="77"/>
    </row>
    <row r="734" spans="1:6" x14ac:dyDescent="0.25">
      <c r="A734" s="75">
        <v>1437</v>
      </c>
      <c r="B734" s="76" t="s">
        <v>8792</v>
      </c>
      <c r="C734" s="77" t="s">
        <v>8793</v>
      </c>
      <c r="D734" s="78">
        <v>244000</v>
      </c>
      <c r="E734" s="77" t="s">
        <v>8745</v>
      </c>
      <c r="F734" s="77"/>
    </row>
    <row r="735" spans="1:6" x14ac:dyDescent="0.25">
      <c r="A735" s="75">
        <v>1438</v>
      </c>
      <c r="B735" s="76" t="s">
        <v>8794</v>
      </c>
      <c r="C735" s="77" t="s">
        <v>8795</v>
      </c>
      <c r="D735" s="78">
        <v>244000</v>
      </c>
      <c r="E735" s="77" t="s">
        <v>8745</v>
      </c>
      <c r="F735" s="77"/>
    </row>
    <row r="736" spans="1:6" x14ac:dyDescent="0.25">
      <c r="A736" s="75">
        <v>1439</v>
      </c>
      <c r="B736" s="76" t="s">
        <v>8796</v>
      </c>
      <c r="C736" s="77" t="s">
        <v>8797</v>
      </c>
      <c r="D736" s="78">
        <v>244000</v>
      </c>
      <c r="E736" s="77" t="s">
        <v>8745</v>
      </c>
      <c r="F736" s="77"/>
    </row>
    <row r="737" spans="1:6" x14ac:dyDescent="0.25">
      <c r="A737" s="75">
        <v>1440</v>
      </c>
      <c r="B737" s="76" t="s">
        <v>8798</v>
      </c>
      <c r="C737" s="77" t="s">
        <v>8799</v>
      </c>
      <c r="D737" s="78">
        <v>244000</v>
      </c>
      <c r="E737" s="77" t="s">
        <v>8745</v>
      </c>
      <c r="F737" s="77"/>
    </row>
    <row r="738" spans="1:6" x14ac:dyDescent="0.25">
      <c r="A738" s="75">
        <v>1441</v>
      </c>
      <c r="B738" s="76" t="s">
        <v>8800</v>
      </c>
      <c r="C738" s="77" t="s">
        <v>8801</v>
      </c>
      <c r="D738" s="78">
        <v>244000</v>
      </c>
      <c r="E738" s="77" t="s">
        <v>8745</v>
      </c>
      <c r="F738" s="77"/>
    </row>
    <row r="739" spans="1:6" x14ac:dyDescent="0.25">
      <c r="A739" s="75">
        <v>1442</v>
      </c>
      <c r="B739" s="76" t="s">
        <v>8802</v>
      </c>
      <c r="C739" s="77" t="s">
        <v>8803</v>
      </c>
      <c r="D739" s="78">
        <v>244000</v>
      </c>
      <c r="E739" s="77" t="s">
        <v>8745</v>
      </c>
      <c r="F739" s="77"/>
    </row>
    <row r="740" spans="1:6" x14ac:dyDescent="0.25">
      <c r="A740" s="75">
        <v>1443</v>
      </c>
      <c r="B740" s="76" t="s">
        <v>8804</v>
      </c>
      <c r="C740" s="77" t="s">
        <v>8805</v>
      </c>
      <c r="D740" s="78">
        <v>244000</v>
      </c>
      <c r="E740" s="77" t="s">
        <v>8745</v>
      </c>
      <c r="F740" s="77"/>
    </row>
    <row r="741" spans="1:6" x14ac:dyDescent="0.25">
      <c r="A741" s="75">
        <v>1444</v>
      </c>
      <c r="B741" s="76" t="s">
        <v>8806</v>
      </c>
      <c r="C741" s="77" t="s">
        <v>8807</v>
      </c>
      <c r="D741" s="78">
        <v>244000</v>
      </c>
      <c r="E741" s="77" t="s">
        <v>8745</v>
      </c>
      <c r="F741" s="77"/>
    </row>
    <row r="742" spans="1:6" x14ac:dyDescent="0.25">
      <c r="A742" s="75">
        <v>1445</v>
      </c>
      <c r="B742" s="76" t="s">
        <v>8808</v>
      </c>
      <c r="C742" s="77" t="s">
        <v>8809</v>
      </c>
      <c r="D742" s="78">
        <v>244000</v>
      </c>
      <c r="E742" s="77" t="s">
        <v>8745</v>
      </c>
      <c r="F742" s="77"/>
    </row>
    <row r="743" spans="1:6" x14ac:dyDescent="0.25">
      <c r="A743" s="75">
        <v>1446</v>
      </c>
      <c r="B743" s="76" t="s">
        <v>8810</v>
      </c>
      <c r="C743" s="77" t="s">
        <v>8811</v>
      </c>
      <c r="D743" s="78">
        <v>244000</v>
      </c>
      <c r="E743" s="77" t="s">
        <v>8745</v>
      </c>
      <c r="F743" s="77"/>
    </row>
    <row r="744" spans="1:6" x14ac:dyDescent="0.25">
      <c r="A744" s="75">
        <v>1447</v>
      </c>
      <c r="B744" s="76" t="s">
        <v>8812</v>
      </c>
      <c r="C744" s="77" t="s">
        <v>8813</v>
      </c>
      <c r="D744" s="78">
        <v>244000</v>
      </c>
      <c r="E744" s="77" t="s">
        <v>8745</v>
      </c>
      <c r="F744" s="77"/>
    </row>
    <row r="745" spans="1:6" x14ac:dyDescent="0.25">
      <c r="A745" s="75">
        <v>1448</v>
      </c>
      <c r="B745" s="76" t="s">
        <v>8814</v>
      </c>
      <c r="C745" s="77" t="s">
        <v>8815</v>
      </c>
      <c r="D745" s="78">
        <v>244000</v>
      </c>
      <c r="E745" s="77" t="s">
        <v>8745</v>
      </c>
      <c r="F745" s="77"/>
    </row>
    <row r="746" spans="1:6" x14ac:dyDescent="0.25">
      <c r="A746" s="75">
        <v>1449</v>
      </c>
      <c r="B746" s="76" t="s">
        <v>8816</v>
      </c>
      <c r="C746" s="77" t="s">
        <v>8817</v>
      </c>
      <c r="D746" s="78">
        <v>244000</v>
      </c>
      <c r="E746" s="77" t="s">
        <v>8745</v>
      </c>
      <c r="F746" s="77"/>
    </row>
    <row r="747" spans="1:6" x14ac:dyDescent="0.25">
      <c r="A747" s="75">
        <v>1450</v>
      </c>
      <c r="B747" s="76" t="s">
        <v>8818</v>
      </c>
      <c r="C747" s="77" t="s">
        <v>8819</v>
      </c>
      <c r="D747" s="78">
        <v>244000</v>
      </c>
      <c r="E747" s="77" t="s">
        <v>8745</v>
      </c>
      <c r="F747" s="77"/>
    </row>
    <row r="748" spans="1:6" x14ac:dyDescent="0.25">
      <c r="A748" s="75">
        <v>1451</v>
      </c>
      <c r="B748" s="76" t="s">
        <v>8820</v>
      </c>
      <c r="C748" s="77" t="s">
        <v>8821</v>
      </c>
      <c r="D748" s="78">
        <v>244000</v>
      </c>
      <c r="E748" s="77" t="s">
        <v>8745</v>
      </c>
      <c r="F748" s="77"/>
    </row>
    <row r="749" spans="1:6" x14ac:dyDescent="0.25">
      <c r="A749" s="75">
        <v>1452</v>
      </c>
      <c r="B749" s="76" t="s">
        <v>8822</v>
      </c>
      <c r="C749" s="77" t="s">
        <v>8823</v>
      </c>
      <c r="D749" s="78">
        <v>244000</v>
      </c>
      <c r="E749" s="77" t="s">
        <v>8745</v>
      </c>
      <c r="F749" s="77"/>
    </row>
    <row r="750" spans="1:6" x14ac:dyDescent="0.25">
      <c r="A750" s="75">
        <v>1453</v>
      </c>
      <c r="B750" s="76" t="s">
        <v>8824</v>
      </c>
      <c r="C750" s="77" t="s">
        <v>8825</v>
      </c>
      <c r="D750" s="78">
        <v>244000</v>
      </c>
      <c r="E750" s="77" t="s">
        <v>8745</v>
      </c>
      <c r="F750" s="77"/>
    </row>
    <row r="751" spans="1:6" x14ac:dyDescent="0.25">
      <c r="A751" s="75">
        <v>1454</v>
      </c>
      <c r="B751" s="76" t="s">
        <v>8826</v>
      </c>
      <c r="C751" s="77" t="s">
        <v>8827</v>
      </c>
      <c r="D751" s="78">
        <v>244000</v>
      </c>
      <c r="E751" s="77" t="s">
        <v>8745</v>
      </c>
      <c r="F751" s="77"/>
    </row>
    <row r="752" spans="1:6" x14ac:dyDescent="0.25">
      <c r="A752" s="75">
        <v>1455</v>
      </c>
      <c r="B752" s="76" t="s">
        <v>8828</v>
      </c>
      <c r="C752" s="77" t="s">
        <v>8829</v>
      </c>
      <c r="D752" s="78">
        <v>244000</v>
      </c>
      <c r="E752" s="77" t="s">
        <v>8745</v>
      </c>
      <c r="F752" s="77"/>
    </row>
    <row r="753" spans="1:6" x14ac:dyDescent="0.25">
      <c r="A753" s="75">
        <v>1456</v>
      </c>
      <c r="B753" s="76" t="s">
        <v>8830</v>
      </c>
      <c r="C753" s="77" t="s">
        <v>8831</v>
      </c>
      <c r="D753" s="78">
        <v>244000</v>
      </c>
      <c r="E753" s="77" t="s">
        <v>8745</v>
      </c>
      <c r="F753" s="77"/>
    </row>
    <row r="754" spans="1:6" x14ac:dyDescent="0.25">
      <c r="A754" s="75">
        <v>1457</v>
      </c>
      <c r="B754" s="76" t="s">
        <v>8832</v>
      </c>
      <c r="C754" s="77" t="s">
        <v>8833</v>
      </c>
      <c r="D754" s="78">
        <v>244000</v>
      </c>
      <c r="E754" s="77" t="s">
        <v>8745</v>
      </c>
      <c r="F754" s="77"/>
    </row>
    <row r="755" spans="1:6" ht="30" x14ac:dyDescent="0.25">
      <c r="A755" s="75">
        <v>1458</v>
      </c>
      <c r="B755" s="76" t="s">
        <v>8834</v>
      </c>
      <c r="C755" s="77" t="s">
        <v>8835</v>
      </c>
      <c r="D755" s="78">
        <v>244000</v>
      </c>
      <c r="E755" s="77" t="s">
        <v>8745</v>
      </c>
      <c r="F755" s="77"/>
    </row>
    <row r="756" spans="1:6" x14ac:dyDescent="0.25">
      <c r="A756" s="75">
        <v>1459</v>
      </c>
      <c r="B756" s="76" t="s">
        <v>8836</v>
      </c>
      <c r="C756" s="77" t="s">
        <v>8837</v>
      </c>
      <c r="D756" s="78">
        <v>244000</v>
      </c>
      <c r="E756" s="77" t="s">
        <v>8745</v>
      </c>
      <c r="F756" s="77"/>
    </row>
    <row r="757" spans="1:6" x14ac:dyDescent="0.25">
      <c r="A757" s="75">
        <v>1460</v>
      </c>
      <c r="B757" s="76" t="s">
        <v>8838</v>
      </c>
      <c r="C757" s="77" t="s">
        <v>8839</v>
      </c>
      <c r="D757" s="78">
        <v>244000</v>
      </c>
      <c r="E757" s="77" t="s">
        <v>8745</v>
      </c>
      <c r="F757" s="77"/>
    </row>
    <row r="758" spans="1:6" x14ac:dyDescent="0.25">
      <c r="A758" s="75">
        <v>1461</v>
      </c>
      <c r="B758" s="76" t="s">
        <v>8840</v>
      </c>
      <c r="C758" s="77" t="s">
        <v>8841</v>
      </c>
      <c r="D758" s="78">
        <v>244000</v>
      </c>
      <c r="E758" s="77" t="s">
        <v>8745</v>
      </c>
      <c r="F758" s="77"/>
    </row>
    <row r="759" spans="1:6" ht="30" x14ac:dyDescent="0.25">
      <c r="A759" s="75">
        <v>1462</v>
      </c>
      <c r="B759" s="76" t="s">
        <v>8842</v>
      </c>
      <c r="C759" s="77" t="s">
        <v>8843</v>
      </c>
      <c r="D759" s="78">
        <v>244000</v>
      </c>
      <c r="E759" s="77" t="s">
        <v>8745</v>
      </c>
      <c r="F759" s="77"/>
    </row>
    <row r="760" spans="1:6" x14ac:dyDescent="0.25">
      <c r="A760" s="75">
        <v>1463</v>
      </c>
      <c r="B760" s="76" t="s">
        <v>8844</v>
      </c>
      <c r="C760" s="77" t="s">
        <v>8845</v>
      </c>
      <c r="D760" s="78">
        <v>244000</v>
      </c>
      <c r="E760" s="77" t="s">
        <v>8745</v>
      </c>
      <c r="F760" s="77"/>
    </row>
    <row r="761" spans="1:6" ht="30" x14ac:dyDescent="0.25">
      <c r="A761" s="75">
        <v>1464</v>
      </c>
      <c r="B761" s="76" t="s">
        <v>8846</v>
      </c>
      <c r="C761" s="77" t="s">
        <v>8847</v>
      </c>
      <c r="D761" s="78">
        <v>244000</v>
      </c>
      <c r="E761" s="77" t="s">
        <v>8745</v>
      </c>
      <c r="F761" s="77"/>
    </row>
    <row r="762" spans="1:6" ht="30" x14ac:dyDescent="0.25">
      <c r="A762" s="75">
        <v>1465</v>
      </c>
      <c r="B762" s="76" t="s">
        <v>8848</v>
      </c>
      <c r="C762" s="77" t="s">
        <v>8849</v>
      </c>
      <c r="D762" s="78">
        <v>244000</v>
      </c>
      <c r="E762" s="77" t="s">
        <v>8745</v>
      </c>
      <c r="F762" s="77"/>
    </row>
    <row r="763" spans="1:6" ht="30" x14ac:dyDescent="0.25">
      <c r="A763" s="75">
        <v>1466</v>
      </c>
      <c r="B763" s="76" t="s">
        <v>8850</v>
      </c>
      <c r="C763" s="77" t="s">
        <v>8851</v>
      </c>
      <c r="D763" s="78">
        <v>244000</v>
      </c>
      <c r="E763" s="77" t="s">
        <v>8745</v>
      </c>
      <c r="F763" s="77"/>
    </row>
    <row r="764" spans="1:6" x14ac:dyDescent="0.25">
      <c r="A764" s="75">
        <v>1467</v>
      </c>
      <c r="B764" s="76" t="s">
        <v>8852</v>
      </c>
      <c r="C764" s="77" t="s">
        <v>8853</v>
      </c>
      <c r="D764" s="78">
        <v>244000</v>
      </c>
      <c r="E764" s="77" t="s">
        <v>8745</v>
      </c>
      <c r="F764" s="77"/>
    </row>
    <row r="765" spans="1:6" x14ac:dyDescent="0.25">
      <c r="A765" s="75">
        <v>1468</v>
      </c>
      <c r="B765" s="76" t="s">
        <v>8854</v>
      </c>
      <c r="C765" s="77" t="s">
        <v>8855</v>
      </c>
      <c r="D765" s="78">
        <v>244000</v>
      </c>
      <c r="E765" s="77" t="s">
        <v>8745</v>
      </c>
      <c r="F765" s="77"/>
    </row>
    <row r="766" spans="1:6" ht="45" x14ac:dyDescent="0.25">
      <c r="A766" s="75">
        <v>1469</v>
      </c>
      <c r="B766" s="76" t="s">
        <v>8856</v>
      </c>
      <c r="C766" s="77" t="s">
        <v>8857</v>
      </c>
      <c r="D766" s="78">
        <v>244000</v>
      </c>
      <c r="E766" s="77" t="s">
        <v>8745</v>
      </c>
      <c r="F766" s="77"/>
    </row>
    <row r="767" spans="1:6" x14ac:dyDescent="0.25">
      <c r="A767" s="75">
        <v>1470</v>
      </c>
      <c r="B767" s="76" t="s">
        <v>8858</v>
      </c>
      <c r="C767" s="77" t="s">
        <v>8859</v>
      </c>
      <c r="D767" s="78">
        <v>244000</v>
      </c>
      <c r="E767" s="77" t="s">
        <v>8745</v>
      </c>
      <c r="F767" s="77"/>
    </row>
    <row r="768" spans="1:6" x14ac:dyDescent="0.25">
      <c r="A768" s="75">
        <v>1471</v>
      </c>
      <c r="B768" s="76" t="s">
        <v>8860</v>
      </c>
      <c r="C768" s="77" t="s">
        <v>8801</v>
      </c>
      <c r="D768" s="78">
        <v>244000</v>
      </c>
      <c r="E768" s="77" t="s">
        <v>8745</v>
      </c>
      <c r="F768" s="77"/>
    </row>
    <row r="769" spans="1:6" x14ac:dyDescent="0.25">
      <c r="A769" s="75">
        <v>1472</v>
      </c>
      <c r="B769" s="76" t="s">
        <v>8861</v>
      </c>
      <c r="C769" s="77" t="s">
        <v>8813</v>
      </c>
      <c r="D769" s="78">
        <v>244000</v>
      </c>
      <c r="E769" s="77" t="s">
        <v>8745</v>
      </c>
      <c r="F769" s="77"/>
    </row>
    <row r="770" spans="1:6" ht="30" x14ac:dyDescent="0.25">
      <c r="A770" s="75">
        <v>1473</v>
      </c>
      <c r="B770" s="76" t="s">
        <v>8862</v>
      </c>
      <c r="C770" s="77" t="s">
        <v>8863</v>
      </c>
      <c r="D770" s="78">
        <v>244000</v>
      </c>
      <c r="E770" s="77" t="s">
        <v>8745</v>
      </c>
      <c r="F770" s="77"/>
    </row>
    <row r="771" spans="1:6" x14ac:dyDescent="0.25">
      <c r="A771" s="75">
        <v>1474</v>
      </c>
      <c r="B771" s="76" t="s">
        <v>8864</v>
      </c>
      <c r="C771" s="77" t="s">
        <v>8865</v>
      </c>
      <c r="D771" s="78">
        <v>244000</v>
      </c>
      <c r="E771" s="77" t="s">
        <v>8745</v>
      </c>
      <c r="F771" s="77"/>
    </row>
    <row r="772" spans="1:6" x14ac:dyDescent="0.25">
      <c r="A772" s="75">
        <v>1475</v>
      </c>
      <c r="B772" s="76" t="s">
        <v>8866</v>
      </c>
      <c r="C772" s="77" t="s">
        <v>8867</v>
      </c>
      <c r="D772" s="78">
        <v>244000</v>
      </c>
      <c r="E772" s="77" t="s">
        <v>8745</v>
      </c>
      <c r="F772" s="77"/>
    </row>
    <row r="773" spans="1:6" x14ac:dyDescent="0.25">
      <c r="A773" s="75">
        <v>1476</v>
      </c>
      <c r="B773" s="76" t="s">
        <v>8868</v>
      </c>
      <c r="C773" s="77" t="s">
        <v>8795</v>
      </c>
      <c r="D773" s="78">
        <v>244000</v>
      </c>
      <c r="E773" s="77" t="s">
        <v>8745</v>
      </c>
      <c r="F773" s="77"/>
    </row>
    <row r="774" spans="1:6" x14ac:dyDescent="0.25">
      <c r="A774" s="75">
        <v>1477</v>
      </c>
      <c r="B774" s="76" t="s">
        <v>8869</v>
      </c>
      <c r="C774" s="77" t="s">
        <v>8870</v>
      </c>
      <c r="D774" s="78">
        <v>244000</v>
      </c>
      <c r="E774" s="77" t="s">
        <v>8745</v>
      </c>
      <c r="F774" s="77"/>
    </row>
    <row r="775" spans="1:6" x14ac:dyDescent="0.25">
      <c r="A775" s="75">
        <v>1478</v>
      </c>
      <c r="B775" s="76" t="s">
        <v>8871</v>
      </c>
      <c r="C775" s="77" t="s">
        <v>8872</v>
      </c>
      <c r="D775" s="78">
        <v>244000</v>
      </c>
      <c r="E775" s="77" t="s">
        <v>8745</v>
      </c>
      <c r="F775" s="77"/>
    </row>
    <row r="776" spans="1:6" ht="30" x14ac:dyDescent="0.25">
      <c r="A776" s="75">
        <v>1479</v>
      </c>
      <c r="B776" s="76" t="s">
        <v>8873</v>
      </c>
      <c r="C776" s="77" t="s">
        <v>8874</v>
      </c>
      <c r="D776" s="78">
        <v>244000</v>
      </c>
      <c r="E776" s="77" t="s">
        <v>8745</v>
      </c>
      <c r="F776" s="77"/>
    </row>
    <row r="777" spans="1:6" ht="30" x14ac:dyDescent="0.25">
      <c r="A777" s="75">
        <v>1480</v>
      </c>
      <c r="B777" s="76" t="s">
        <v>8875</v>
      </c>
      <c r="C777" s="77" t="s">
        <v>8876</v>
      </c>
      <c r="D777" s="78">
        <v>244000</v>
      </c>
      <c r="E777" s="77" t="s">
        <v>8745</v>
      </c>
      <c r="F777" s="77"/>
    </row>
    <row r="778" spans="1:6" ht="30" x14ac:dyDescent="0.25">
      <c r="A778" s="75">
        <v>1481</v>
      </c>
      <c r="B778" s="76" t="s">
        <v>8877</v>
      </c>
      <c r="C778" s="77" t="s">
        <v>8878</v>
      </c>
      <c r="D778" s="78">
        <v>244000</v>
      </c>
      <c r="E778" s="77" t="s">
        <v>8745</v>
      </c>
      <c r="F778" s="77"/>
    </row>
    <row r="779" spans="1:6" ht="30" x14ac:dyDescent="0.25">
      <c r="A779" s="75">
        <v>1482</v>
      </c>
      <c r="B779" s="76" t="s">
        <v>8879</v>
      </c>
      <c r="C779" s="77" t="s">
        <v>8880</v>
      </c>
      <c r="D779" s="78">
        <v>244000</v>
      </c>
      <c r="E779" s="77" t="s">
        <v>8745</v>
      </c>
      <c r="F779" s="77"/>
    </row>
    <row r="780" spans="1:6" x14ac:dyDescent="0.25">
      <c r="A780" s="75">
        <v>1483</v>
      </c>
      <c r="B780" s="76" t="s">
        <v>8881</v>
      </c>
      <c r="C780" s="77" t="s">
        <v>8779</v>
      </c>
      <c r="D780" s="78">
        <v>244000</v>
      </c>
      <c r="E780" s="77" t="s">
        <v>8745</v>
      </c>
      <c r="F780" s="77"/>
    </row>
    <row r="781" spans="1:6" x14ac:dyDescent="0.25">
      <c r="A781" s="75">
        <v>1484</v>
      </c>
      <c r="B781" s="76" t="s">
        <v>8882</v>
      </c>
      <c r="C781" s="77" t="s">
        <v>8781</v>
      </c>
      <c r="D781" s="78">
        <v>244000</v>
      </c>
      <c r="E781" s="77" t="s">
        <v>8745</v>
      </c>
      <c r="F781" s="77"/>
    </row>
    <row r="782" spans="1:6" x14ac:dyDescent="0.25">
      <c r="A782" s="75">
        <v>1485</v>
      </c>
      <c r="B782" s="76" t="s">
        <v>8883</v>
      </c>
      <c r="C782" s="77" t="s">
        <v>8884</v>
      </c>
      <c r="D782" s="78">
        <v>244000</v>
      </c>
      <c r="E782" s="77" t="s">
        <v>8745</v>
      </c>
      <c r="F782" s="77"/>
    </row>
    <row r="783" spans="1:6" x14ac:dyDescent="0.25">
      <c r="A783" s="75">
        <v>1486</v>
      </c>
      <c r="B783" s="76" t="s">
        <v>8885</v>
      </c>
      <c r="C783" s="77" t="s">
        <v>8886</v>
      </c>
      <c r="D783" s="78">
        <v>244000</v>
      </c>
      <c r="E783" s="77" t="s">
        <v>8745</v>
      </c>
      <c r="F783" s="77"/>
    </row>
    <row r="784" spans="1:6" x14ac:dyDescent="0.25">
      <c r="A784" s="75">
        <v>1487</v>
      </c>
      <c r="B784" s="76" t="s">
        <v>8887</v>
      </c>
      <c r="C784" s="77" t="s">
        <v>8831</v>
      </c>
      <c r="D784" s="78">
        <v>244000</v>
      </c>
      <c r="E784" s="77" t="s">
        <v>8745</v>
      </c>
      <c r="F784" s="77"/>
    </row>
    <row r="785" spans="1:6" x14ac:dyDescent="0.25">
      <c r="A785" s="75">
        <v>1488</v>
      </c>
      <c r="B785" s="76" t="s">
        <v>8888</v>
      </c>
      <c r="C785" s="77" t="s">
        <v>8803</v>
      </c>
      <c r="D785" s="78">
        <v>244000</v>
      </c>
      <c r="E785" s="77" t="s">
        <v>8745</v>
      </c>
      <c r="F785" s="77"/>
    </row>
    <row r="786" spans="1:6" x14ac:dyDescent="0.25">
      <c r="A786" s="75">
        <v>1489</v>
      </c>
      <c r="B786" s="76" t="s">
        <v>8889</v>
      </c>
      <c r="C786" s="77" t="s">
        <v>8805</v>
      </c>
      <c r="D786" s="78">
        <v>244000</v>
      </c>
      <c r="E786" s="77" t="s">
        <v>8745</v>
      </c>
      <c r="F786" s="77"/>
    </row>
    <row r="787" spans="1:6" ht="30" x14ac:dyDescent="0.25">
      <c r="A787" s="75">
        <v>1490</v>
      </c>
      <c r="B787" s="76" t="s">
        <v>8890</v>
      </c>
      <c r="C787" s="77" t="s">
        <v>8789</v>
      </c>
      <c r="D787" s="78">
        <v>244000</v>
      </c>
      <c r="E787" s="77" t="s">
        <v>8745</v>
      </c>
      <c r="F787" s="77"/>
    </row>
    <row r="788" spans="1:6" ht="45" x14ac:dyDescent="0.25">
      <c r="A788" s="75">
        <v>1491</v>
      </c>
      <c r="B788" s="76" t="s">
        <v>8891</v>
      </c>
      <c r="C788" s="77" t="s">
        <v>8892</v>
      </c>
      <c r="D788" s="78">
        <v>244000</v>
      </c>
      <c r="E788" s="77" t="s">
        <v>8745</v>
      </c>
      <c r="F788" s="77"/>
    </row>
    <row r="789" spans="1:6" x14ac:dyDescent="0.25">
      <c r="A789" s="75">
        <v>1492</v>
      </c>
      <c r="B789" s="76" t="s">
        <v>8893</v>
      </c>
      <c r="C789" s="77" t="s">
        <v>8807</v>
      </c>
      <c r="D789" s="78">
        <v>244000</v>
      </c>
      <c r="E789" s="77" t="s">
        <v>8745</v>
      </c>
      <c r="F789" s="77"/>
    </row>
    <row r="790" spans="1:6" x14ac:dyDescent="0.25">
      <c r="A790" s="75">
        <v>1493</v>
      </c>
      <c r="B790" s="76" t="s">
        <v>8894</v>
      </c>
      <c r="C790" s="77" t="s">
        <v>8895</v>
      </c>
      <c r="D790" s="78">
        <v>244000</v>
      </c>
      <c r="E790" s="77" t="s">
        <v>8745</v>
      </c>
      <c r="F790" s="77"/>
    </row>
    <row r="791" spans="1:6" ht="30" x14ac:dyDescent="0.25">
      <c r="A791" s="75">
        <v>1494</v>
      </c>
      <c r="B791" s="76" t="s">
        <v>8896</v>
      </c>
      <c r="C791" s="77" t="s">
        <v>8849</v>
      </c>
      <c r="D791" s="78">
        <v>244000</v>
      </c>
      <c r="E791" s="77" t="s">
        <v>8745</v>
      </c>
      <c r="F791" s="77"/>
    </row>
    <row r="792" spans="1:6" ht="30" x14ac:dyDescent="0.25">
      <c r="A792" s="75">
        <v>1495</v>
      </c>
      <c r="B792" s="76" t="s">
        <v>8897</v>
      </c>
      <c r="C792" s="77" t="s">
        <v>8898</v>
      </c>
      <c r="D792" s="78">
        <v>244000</v>
      </c>
      <c r="E792" s="77" t="s">
        <v>8745</v>
      </c>
      <c r="F792" s="77"/>
    </row>
    <row r="793" spans="1:6" x14ac:dyDescent="0.25">
      <c r="A793" s="75">
        <v>1496</v>
      </c>
      <c r="B793" s="76" t="s">
        <v>8899</v>
      </c>
      <c r="C793" s="77" t="s">
        <v>8775</v>
      </c>
      <c r="D793" s="78">
        <v>244000</v>
      </c>
      <c r="E793" s="77" t="s">
        <v>8745</v>
      </c>
      <c r="F793" s="77"/>
    </row>
    <row r="794" spans="1:6" x14ac:dyDescent="0.25">
      <c r="A794" s="75">
        <v>1497</v>
      </c>
      <c r="B794" s="76" t="s">
        <v>8900</v>
      </c>
      <c r="C794" s="77" t="s">
        <v>8771</v>
      </c>
      <c r="D794" s="78">
        <v>244000</v>
      </c>
      <c r="E794" s="77" t="s">
        <v>8745</v>
      </c>
      <c r="F794" s="77"/>
    </row>
    <row r="795" spans="1:6" x14ac:dyDescent="0.25">
      <c r="A795" s="75">
        <v>1498</v>
      </c>
      <c r="B795" s="76" t="s">
        <v>8901</v>
      </c>
      <c r="C795" s="77" t="s">
        <v>8747</v>
      </c>
      <c r="D795" s="78">
        <v>244000</v>
      </c>
      <c r="E795" s="77" t="s">
        <v>8745</v>
      </c>
      <c r="F795" s="77"/>
    </row>
    <row r="796" spans="1:6" x14ac:dyDescent="0.25">
      <c r="A796" s="75">
        <v>1499</v>
      </c>
      <c r="B796" s="76" t="s">
        <v>8902</v>
      </c>
      <c r="C796" s="77" t="s">
        <v>8749</v>
      </c>
      <c r="D796" s="78">
        <v>244000</v>
      </c>
      <c r="E796" s="77" t="s">
        <v>8745</v>
      </c>
      <c r="F796" s="77"/>
    </row>
    <row r="797" spans="1:6" x14ac:dyDescent="0.25">
      <c r="A797" s="75">
        <v>1500</v>
      </c>
      <c r="B797" s="76" t="s">
        <v>8903</v>
      </c>
      <c r="C797" s="77" t="s">
        <v>8904</v>
      </c>
      <c r="D797" s="78">
        <v>244000</v>
      </c>
      <c r="E797" s="77" t="s">
        <v>8745</v>
      </c>
      <c r="F797" s="77"/>
    </row>
    <row r="798" spans="1:6" x14ac:dyDescent="0.25">
      <c r="A798" s="75">
        <v>1501</v>
      </c>
      <c r="B798" s="76" t="s">
        <v>8905</v>
      </c>
      <c r="C798" s="77" t="s">
        <v>8906</v>
      </c>
      <c r="D798" s="78">
        <v>244000</v>
      </c>
      <c r="E798" s="77" t="s">
        <v>8745</v>
      </c>
      <c r="F798" s="77"/>
    </row>
    <row r="799" spans="1:6" x14ac:dyDescent="0.25">
      <c r="A799" s="75">
        <v>1502</v>
      </c>
      <c r="B799" s="76" t="s">
        <v>8907</v>
      </c>
      <c r="C799" s="77" t="s">
        <v>8908</v>
      </c>
      <c r="D799" s="78">
        <v>244000</v>
      </c>
      <c r="E799" s="77" t="s">
        <v>8745</v>
      </c>
      <c r="F799" s="77"/>
    </row>
    <row r="800" spans="1:6" ht="30" x14ac:dyDescent="0.25">
      <c r="A800" s="75">
        <v>1503</v>
      </c>
      <c r="B800" s="76" t="s">
        <v>8909</v>
      </c>
      <c r="C800" s="77" t="s">
        <v>8910</v>
      </c>
      <c r="D800" s="78">
        <v>244000</v>
      </c>
      <c r="E800" s="77" t="s">
        <v>8745</v>
      </c>
      <c r="F800" s="77"/>
    </row>
    <row r="801" spans="1:6" x14ac:dyDescent="0.25">
      <c r="A801" s="75">
        <v>1504</v>
      </c>
      <c r="B801" s="76" t="s">
        <v>8911</v>
      </c>
      <c r="C801" s="77" t="s">
        <v>8829</v>
      </c>
      <c r="D801" s="78">
        <v>244000</v>
      </c>
      <c r="E801" s="77" t="s">
        <v>8745</v>
      </c>
      <c r="F801" s="77"/>
    </row>
    <row r="802" spans="1:6" x14ac:dyDescent="0.25">
      <c r="A802" s="75">
        <v>1505</v>
      </c>
      <c r="B802" s="76" t="s">
        <v>8912</v>
      </c>
      <c r="C802" s="77" t="s">
        <v>8913</v>
      </c>
      <c r="D802" s="78">
        <v>244000</v>
      </c>
      <c r="E802" s="77" t="s">
        <v>8745</v>
      </c>
      <c r="F802" s="77"/>
    </row>
    <row r="803" spans="1:6" x14ac:dyDescent="0.25">
      <c r="A803" s="75">
        <v>1506</v>
      </c>
      <c r="B803" s="76" t="s">
        <v>8914</v>
      </c>
      <c r="C803" s="77" t="s">
        <v>8825</v>
      </c>
      <c r="D803" s="78">
        <v>244000</v>
      </c>
      <c r="E803" s="77" t="s">
        <v>8745</v>
      </c>
      <c r="F803" s="77"/>
    </row>
    <row r="804" spans="1:6" x14ac:dyDescent="0.25">
      <c r="A804" s="75">
        <v>1507</v>
      </c>
      <c r="B804" s="76" t="s">
        <v>8915</v>
      </c>
      <c r="C804" s="77" t="s">
        <v>8839</v>
      </c>
      <c r="D804" s="78">
        <v>244000</v>
      </c>
      <c r="E804" s="77" t="s">
        <v>8745</v>
      </c>
      <c r="F804" s="77"/>
    </row>
    <row r="805" spans="1:6" x14ac:dyDescent="0.25">
      <c r="A805" s="75">
        <v>1508</v>
      </c>
      <c r="B805" s="76" t="s">
        <v>8916</v>
      </c>
      <c r="C805" s="77" t="s">
        <v>8917</v>
      </c>
      <c r="D805" s="78">
        <v>244000</v>
      </c>
      <c r="E805" s="77" t="s">
        <v>8745</v>
      </c>
      <c r="F805" s="77"/>
    </row>
    <row r="806" spans="1:6" x14ac:dyDescent="0.25">
      <c r="A806" s="75">
        <v>1509</v>
      </c>
      <c r="B806" s="76" t="s">
        <v>8918</v>
      </c>
      <c r="C806" s="77" t="s">
        <v>8919</v>
      </c>
      <c r="D806" s="78">
        <v>244000</v>
      </c>
      <c r="E806" s="77" t="s">
        <v>8745</v>
      </c>
      <c r="F806" s="77"/>
    </row>
    <row r="807" spans="1:6" x14ac:dyDescent="0.25">
      <c r="A807" s="75">
        <v>1510</v>
      </c>
      <c r="B807" s="76" t="s">
        <v>8920</v>
      </c>
      <c r="C807" s="77" t="s">
        <v>8921</v>
      </c>
      <c r="D807" s="78">
        <v>244000</v>
      </c>
      <c r="E807" s="77" t="s">
        <v>8745</v>
      </c>
      <c r="F807" s="77"/>
    </row>
    <row r="808" spans="1:6" x14ac:dyDescent="0.25">
      <c r="A808" s="75">
        <v>1511</v>
      </c>
      <c r="B808" s="76" t="s">
        <v>8922</v>
      </c>
      <c r="C808" s="77" t="s">
        <v>8923</v>
      </c>
      <c r="D808" s="78">
        <v>244000</v>
      </c>
      <c r="E808" s="77" t="s">
        <v>8745</v>
      </c>
      <c r="F808" s="77"/>
    </row>
    <row r="809" spans="1:6" x14ac:dyDescent="0.25">
      <c r="A809" s="75">
        <v>1512</v>
      </c>
      <c r="B809" s="76" t="s">
        <v>8924</v>
      </c>
      <c r="C809" s="77" t="s">
        <v>8925</v>
      </c>
      <c r="D809" s="78">
        <v>244000</v>
      </c>
      <c r="E809" s="77" t="s">
        <v>8745</v>
      </c>
      <c r="F809" s="77"/>
    </row>
    <row r="810" spans="1:6" x14ac:dyDescent="0.25">
      <c r="A810" s="75">
        <v>1513</v>
      </c>
      <c r="B810" s="76" t="s">
        <v>8926</v>
      </c>
      <c r="C810" s="77" t="s">
        <v>8927</v>
      </c>
      <c r="D810" s="78">
        <v>244000</v>
      </c>
      <c r="E810" s="77" t="s">
        <v>8745</v>
      </c>
      <c r="F810" s="77"/>
    </row>
    <row r="811" spans="1:6" x14ac:dyDescent="0.25">
      <c r="A811" s="75">
        <v>1514</v>
      </c>
      <c r="B811" s="76" t="s">
        <v>8928</v>
      </c>
      <c r="C811" s="77" t="s">
        <v>8929</v>
      </c>
      <c r="D811" s="78">
        <v>244000</v>
      </c>
      <c r="E811" s="77" t="s">
        <v>8745</v>
      </c>
      <c r="F811" s="77"/>
    </row>
    <row r="812" spans="1:6" ht="30" x14ac:dyDescent="0.25">
      <c r="A812" s="75">
        <v>1515</v>
      </c>
      <c r="B812" s="76" t="s">
        <v>8930</v>
      </c>
      <c r="C812" s="77" t="s">
        <v>8931</v>
      </c>
      <c r="D812" s="78">
        <v>244000</v>
      </c>
      <c r="E812" s="77" t="s">
        <v>8745</v>
      </c>
      <c r="F812" s="77"/>
    </row>
    <row r="813" spans="1:6" x14ac:dyDescent="0.25">
      <c r="A813" s="75">
        <v>1516</v>
      </c>
      <c r="B813" s="76" t="s">
        <v>8932</v>
      </c>
      <c r="C813" s="77" t="s">
        <v>8933</v>
      </c>
      <c r="D813" s="78">
        <v>228000</v>
      </c>
      <c r="E813" s="77" t="s">
        <v>8934</v>
      </c>
      <c r="F813" s="77"/>
    </row>
    <row r="814" spans="1:6" x14ac:dyDescent="0.25">
      <c r="A814" s="75">
        <v>1517</v>
      </c>
      <c r="B814" s="76" t="s">
        <v>8935</v>
      </c>
      <c r="C814" s="77" t="s">
        <v>8936</v>
      </c>
      <c r="D814" s="78">
        <v>57000</v>
      </c>
      <c r="E814" s="77" t="s">
        <v>8937</v>
      </c>
      <c r="F814" s="77"/>
    </row>
    <row r="815" spans="1:6" x14ac:dyDescent="0.25">
      <c r="A815" s="75">
        <v>1518</v>
      </c>
      <c r="B815" s="76" t="s">
        <v>8938</v>
      </c>
      <c r="C815" s="77" t="s">
        <v>8939</v>
      </c>
      <c r="D815" s="78">
        <v>57000</v>
      </c>
      <c r="E815" s="77" t="s">
        <v>8937</v>
      </c>
      <c r="F815" s="77"/>
    </row>
    <row r="816" spans="1:6" x14ac:dyDescent="0.25">
      <c r="A816" s="75">
        <v>1519</v>
      </c>
      <c r="B816" s="76" t="s">
        <v>8940</v>
      </c>
      <c r="C816" s="77" t="s">
        <v>8941</v>
      </c>
      <c r="D816" s="78">
        <v>57000</v>
      </c>
      <c r="E816" s="77" t="s">
        <v>8937</v>
      </c>
      <c r="F816" s="77"/>
    </row>
    <row r="817" spans="1:6" x14ac:dyDescent="0.25">
      <c r="A817" s="75">
        <v>1520</v>
      </c>
      <c r="B817" s="76" t="s">
        <v>8942</v>
      </c>
      <c r="C817" s="77" t="s">
        <v>8943</v>
      </c>
      <c r="D817" s="78">
        <v>57000</v>
      </c>
      <c r="E817" s="77" t="s">
        <v>8937</v>
      </c>
      <c r="F817" s="77"/>
    </row>
    <row r="818" spans="1:6" ht="45" x14ac:dyDescent="0.25">
      <c r="A818" s="75">
        <v>1521</v>
      </c>
      <c r="B818" s="76" t="s">
        <v>8944</v>
      </c>
      <c r="C818" s="77" t="s">
        <v>8945</v>
      </c>
      <c r="D818" s="78">
        <v>57000</v>
      </c>
      <c r="E818" s="77" t="s">
        <v>8937</v>
      </c>
      <c r="F818" s="77"/>
    </row>
    <row r="819" spans="1:6" x14ac:dyDescent="0.25">
      <c r="A819" s="75">
        <v>1522</v>
      </c>
      <c r="B819" s="76" t="s">
        <v>8946</v>
      </c>
      <c r="C819" s="77" t="s">
        <v>8947</v>
      </c>
      <c r="D819" s="78">
        <v>57000</v>
      </c>
      <c r="E819" s="77" t="s">
        <v>8937</v>
      </c>
      <c r="F819" s="77"/>
    </row>
    <row r="820" spans="1:6" x14ac:dyDescent="0.25">
      <c r="A820" s="75">
        <v>1523</v>
      </c>
      <c r="B820" s="76" t="s">
        <v>8948</v>
      </c>
      <c r="C820" s="77" t="s">
        <v>8949</v>
      </c>
      <c r="D820" s="78">
        <v>57000</v>
      </c>
      <c r="E820" s="77" t="s">
        <v>8937</v>
      </c>
      <c r="F820" s="77"/>
    </row>
    <row r="821" spans="1:6" x14ac:dyDescent="0.25">
      <c r="A821" s="75">
        <v>1524</v>
      </c>
      <c r="B821" s="76" t="s">
        <v>8950</v>
      </c>
      <c r="C821" s="77" t="s">
        <v>8951</v>
      </c>
      <c r="D821" s="78">
        <v>57000</v>
      </c>
      <c r="E821" s="77" t="s">
        <v>8937</v>
      </c>
      <c r="F821" s="77"/>
    </row>
    <row r="822" spans="1:6" x14ac:dyDescent="0.25">
      <c r="A822" s="75">
        <v>1525</v>
      </c>
      <c r="B822" s="76" t="s">
        <v>8952</v>
      </c>
      <c r="C822" s="77" t="s">
        <v>8953</v>
      </c>
      <c r="D822" s="78">
        <v>57000</v>
      </c>
      <c r="E822" s="77" t="s">
        <v>8937</v>
      </c>
      <c r="F822" s="77"/>
    </row>
    <row r="823" spans="1:6" x14ac:dyDescent="0.25">
      <c r="A823" s="75">
        <v>1526</v>
      </c>
      <c r="B823" s="76" t="s">
        <v>8954</v>
      </c>
      <c r="C823" s="77" t="s">
        <v>8955</v>
      </c>
      <c r="D823" s="78">
        <v>57000</v>
      </c>
      <c r="E823" s="77" t="s">
        <v>8937</v>
      </c>
      <c r="F823" s="77"/>
    </row>
    <row r="824" spans="1:6" x14ac:dyDescent="0.25">
      <c r="A824" s="75">
        <v>1527</v>
      </c>
      <c r="B824" s="76" t="s">
        <v>8956</v>
      </c>
      <c r="C824" s="77" t="s">
        <v>8957</v>
      </c>
      <c r="D824" s="78">
        <v>57000</v>
      </c>
      <c r="E824" s="77" t="s">
        <v>8937</v>
      </c>
      <c r="F824" s="77"/>
    </row>
    <row r="825" spans="1:6" x14ac:dyDescent="0.25">
      <c r="A825" s="75">
        <v>1528</v>
      </c>
      <c r="B825" s="76" t="s">
        <v>8958</v>
      </c>
      <c r="C825" s="77" t="s">
        <v>8959</v>
      </c>
      <c r="D825" s="78">
        <v>57000</v>
      </c>
      <c r="E825" s="77" t="s">
        <v>8937</v>
      </c>
      <c r="F825" s="77"/>
    </row>
    <row r="826" spans="1:6" x14ac:dyDescent="0.25">
      <c r="A826" s="75">
        <v>1529</v>
      </c>
      <c r="B826" s="76" t="s">
        <v>8960</v>
      </c>
      <c r="C826" s="77" t="s">
        <v>8961</v>
      </c>
      <c r="D826" s="78">
        <v>57000</v>
      </c>
      <c r="E826" s="77" t="s">
        <v>8937</v>
      </c>
      <c r="F826" s="77"/>
    </row>
    <row r="827" spans="1:6" x14ac:dyDescent="0.25">
      <c r="A827" s="75">
        <v>1530</v>
      </c>
      <c r="B827" s="76" t="s">
        <v>8962</v>
      </c>
      <c r="C827" s="77" t="s">
        <v>8963</v>
      </c>
      <c r="D827" s="78">
        <v>57000</v>
      </c>
      <c r="E827" s="77" t="s">
        <v>8937</v>
      </c>
      <c r="F827" s="77"/>
    </row>
    <row r="828" spans="1:6" x14ac:dyDescent="0.25">
      <c r="A828" s="75">
        <v>1531</v>
      </c>
      <c r="B828" s="76" t="s">
        <v>8964</v>
      </c>
      <c r="C828" s="77" t="s">
        <v>8965</v>
      </c>
      <c r="D828" s="78">
        <v>57000</v>
      </c>
      <c r="E828" s="77" t="s">
        <v>8937</v>
      </c>
      <c r="F828" s="77"/>
    </row>
    <row r="829" spans="1:6" x14ac:dyDescent="0.25">
      <c r="A829" s="75">
        <v>1532</v>
      </c>
      <c r="B829" s="76" t="s">
        <v>8966</v>
      </c>
      <c r="C829" s="77" t="s">
        <v>8967</v>
      </c>
      <c r="D829" s="78">
        <v>57000</v>
      </c>
      <c r="E829" s="77" t="s">
        <v>8937</v>
      </c>
      <c r="F829" s="77"/>
    </row>
    <row r="830" spans="1:6" x14ac:dyDescent="0.25">
      <c r="A830" s="75">
        <v>1533</v>
      </c>
      <c r="B830" s="76" t="s">
        <v>8968</v>
      </c>
      <c r="C830" s="77" t="s">
        <v>8969</v>
      </c>
      <c r="D830" s="78">
        <v>57000</v>
      </c>
      <c r="E830" s="77" t="s">
        <v>8937</v>
      </c>
      <c r="F830" s="77"/>
    </row>
    <row r="831" spans="1:6" ht="30" x14ac:dyDescent="0.25">
      <c r="A831" s="75">
        <v>1534</v>
      </c>
      <c r="B831" s="76" t="s">
        <v>8970</v>
      </c>
      <c r="C831" s="77" t="s">
        <v>8971</v>
      </c>
      <c r="D831" s="78">
        <v>57000</v>
      </c>
      <c r="E831" s="77" t="s">
        <v>8937</v>
      </c>
      <c r="F831" s="77"/>
    </row>
    <row r="832" spans="1:6" ht="45" x14ac:dyDescent="0.25">
      <c r="A832" s="75">
        <v>1535</v>
      </c>
      <c r="B832" s="76" t="s">
        <v>8972</v>
      </c>
      <c r="C832" s="77" t="s">
        <v>8973</v>
      </c>
      <c r="D832" s="78">
        <v>57000</v>
      </c>
      <c r="E832" s="77" t="s">
        <v>8937</v>
      </c>
      <c r="F832" s="77"/>
    </row>
    <row r="833" spans="1:6" x14ac:dyDescent="0.25">
      <c r="A833" s="75">
        <v>1536</v>
      </c>
      <c r="B833" s="76" t="s">
        <v>8974</v>
      </c>
      <c r="C833" s="77" t="s">
        <v>8975</v>
      </c>
      <c r="D833" s="78">
        <v>57000</v>
      </c>
      <c r="E833" s="77" t="s">
        <v>8937</v>
      </c>
      <c r="F833" s="77"/>
    </row>
    <row r="834" spans="1:6" ht="30" x14ac:dyDescent="0.25">
      <c r="A834" s="75">
        <v>1537</v>
      </c>
      <c r="B834" s="76" t="s">
        <v>8976</v>
      </c>
      <c r="C834" s="77" t="s">
        <v>8977</v>
      </c>
      <c r="D834" s="78">
        <v>57000</v>
      </c>
      <c r="E834" s="77" t="s">
        <v>8937</v>
      </c>
      <c r="F834" s="77"/>
    </row>
    <row r="835" spans="1:6" x14ac:dyDescent="0.25">
      <c r="A835" s="75">
        <v>1538</v>
      </c>
      <c r="B835" s="76" t="s">
        <v>8978</v>
      </c>
      <c r="C835" s="77" t="s">
        <v>8979</v>
      </c>
      <c r="D835" s="78">
        <v>57000</v>
      </c>
      <c r="E835" s="77" t="s">
        <v>8937</v>
      </c>
      <c r="F835" s="77"/>
    </row>
    <row r="836" spans="1:6" x14ac:dyDescent="0.25">
      <c r="A836" s="75">
        <v>1539</v>
      </c>
      <c r="B836" s="76" t="s">
        <v>8980</v>
      </c>
      <c r="C836" s="77" t="s">
        <v>8981</v>
      </c>
      <c r="D836" s="78">
        <v>57000</v>
      </c>
      <c r="E836" s="77" t="s">
        <v>8937</v>
      </c>
      <c r="F836" s="77"/>
    </row>
    <row r="837" spans="1:6" x14ac:dyDescent="0.25">
      <c r="A837" s="75">
        <v>1540</v>
      </c>
      <c r="B837" s="76" t="s">
        <v>8982</v>
      </c>
      <c r="C837" s="77" t="s">
        <v>8983</v>
      </c>
      <c r="D837" s="78">
        <v>57000</v>
      </c>
      <c r="E837" s="77" t="s">
        <v>8937</v>
      </c>
      <c r="F837" s="77"/>
    </row>
    <row r="838" spans="1:6" ht="30" x14ac:dyDescent="0.25">
      <c r="A838" s="75">
        <v>1541</v>
      </c>
      <c r="B838" s="76" t="s">
        <v>8984</v>
      </c>
      <c r="C838" s="77" t="s">
        <v>8985</v>
      </c>
      <c r="D838" s="78">
        <v>57000</v>
      </c>
      <c r="E838" s="77" t="s">
        <v>8937</v>
      </c>
      <c r="F838" s="77"/>
    </row>
    <row r="839" spans="1:6" x14ac:dyDescent="0.25">
      <c r="A839" s="75">
        <v>1542</v>
      </c>
      <c r="B839" s="76" t="s">
        <v>8986</v>
      </c>
      <c r="C839" s="77" t="s">
        <v>8987</v>
      </c>
      <c r="D839" s="78">
        <v>57000</v>
      </c>
      <c r="E839" s="77" t="s">
        <v>8937</v>
      </c>
      <c r="F839" s="77"/>
    </row>
    <row r="840" spans="1:6" x14ac:dyDescent="0.25">
      <c r="A840" s="75">
        <v>1543</v>
      </c>
      <c r="B840" s="76" t="s">
        <v>8988</v>
      </c>
      <c r="C840" s="77" t="s">
        <v>8989</v>
      </c>
      <c r="D840" s="78">
        <v>57000</v>
      </c>
      <c r="E840" s="77" t="s">
        <v>8937</v>
      </c>
      <c r="F840" s="77"/>
    </row>
    <row r="841" spans="1:6" x14ac:dyDescent="0.25">
      <c r="A841" s="75">
        <v>1544</v>
      </c>
      <c r="B841" s="76" t="s">
        <v>8990</v>
      </c>
      <c r="C841" s="77" t="s">
        <v>8936</v>
      </c>
      <c r="D841" s="78">
        <v>57000</v>
      </c>
      <c r="E841" s="77" t="s">
        <v>8937</v>
      </c>
      <c r="F841" s="77"/>
    </row>
    <row r="842" spans="1:6" ht="30" x14ac:dyDescent="0.25">
      <c r="A842" s="75">
        <v>1545</v>
      </c>
      <c r="B842" s="76" t="s">
        <v>8991</v>
      </c>
      <c r="C842" s="77" t="s">
        <v>8992</v>
      </c>
      <c r="D842" s="78">
        <v>57000</v>
      </c>
      <c r="E842" s="77" t="s">
        <v>8937</v>
      </c>
      <c r="F842" s="77"/>
    </row>
    <row r="843" spans="1:6" ht="30" x14ac:dyDescent="0.25">
      <c r="A843" s="75">
        <v>1546</v>
      </c>
      <c r="B843" s="76" t="s">
        <v>8993</v>
      </c>
      <c r="C843" s="77" t="s">
        <v>8971</v>
      </c>
      <c r="D843" s="78">
        <v>57000</v>
      </c>
      <c r="E843" s="77" t="s">
        <v>8937</v>
      </c>
      <c r="F843" s="77"/>
    </row>
    <row r="844" spans="1:6" x14ac:dyDescent="0.25">
      <c r="A844" s="75">
        <v>1547</v>
      </c>
      <c r="B844" s="76" t="s">
        <v>8994</v>
      </c>
      <c r="C844" s="77" t="s">
        <v>8995</v>
      </c>
      <c r="D844" s="78">
        <v>57000</v>
      </c>
      <c r="E844" s="77" t="s">
        <v>8937</v>
      </c>
      <c r="F844" s="77"/>
    </row>
    <row r="845" spans="1:6" x14ac:dyDescent="0.25">
      <c r="A845" s="75">
        <v>1548</v>
      </c>
      <c r="B845" s="76" t="s">
        <v>8996</v>
      </c>
      <c r="C845" s="77" t="s">
        <v>8969</v>
      </c>
      <c r="D845" s="78">
        <v>57000</v>
      </c>
      <c r="E845" s="77" t="s">
        <v>8937</v>
      </c>
      <c r="F845" s="77"/>
    </row>
    <row r="846" spans="1:6" ht="45" x14ac:dyDescent="0.25">
      <c r="A846" s="75">
        <v>1549</v>
      </c>
      <c r="B846" s="76" t="s">
        <v>8997</v>
      </c>
      <c r="C846" s="77" t="s">
        <v>8973</v>
      </c>
      <c r="D846" s="78">
        <v>57000</v>
      </c>
      <c r="E846" s="77" t="s">
        <v>8937</v>
      </c>
      <c r="F846" s="77"/>
    </row>
    <row r="847" spans="1:6" x14ac:dyDescent="0.25">
      <c r="A847" s="75">
        <v>1550</v>
      </c>
      <c r="B847" s="76" t="s">
        <v>8998</v>
      </c>
      <c r="C847" s="77" t="s">
        <v>8953</v>
      </c>
      <c r="D847" s="78">
        <v>57000</v>
      </c>
      <c r="E847" s="77" t="s">
        <v>8937</v>
      </c>
      <c r="F847" s="77"/>
    </row>
    <row r="848" spans="1:6" x14ac:dyDescent="0.25">
      <c r="A848" s="75">
        <v>1551</v>
      </c>
      <c r="B848" s="76" t="s">
        <v>8999</v>
      </c>
      <c r="C848" s="77" t="s">
        <v>8955</v>
      </c>
      <c r="D848" s="78">
        <v>57000</v>
      </c>
      <c r="E848" s="77" t="s">
        <v>8937</v>
      </c>
      <c r="F848" s="77"/>
    </row>
    <row r="849" spans="1:6" x14ac:dyDescent="0.25">
      <c r="A849" s="75">
        <v>1552</v>
      </c>
      <c r="B849" s="76" t="s">
        <v>9000</v>
      </c>
      <c r="C849" s="77" t="s">
        <v>8957</v>
      </c>
      <c r="D849" s="78">
        <v>57000</v>
      </c>
      <c r="E849" s="77" t="s">
        <v>8937</v>
      </c>
      <c r="F849" s="77"/>
    </row>
    <row r="850" spans="1:6" ht="30" x14ac:dyDescent="0.25">
      <c r="A850" s="75">
        <v>1553</v>
      </c>
      <c r="B850" s="76" t="s">
        <v>9001</v>
      </c>
      <c r="C850" s="77" t="s">
        <v>9002</v>
      </c>
      <c r="D850" s="78">
        <v>57000</v>
      </c>
      <c r="E850" s="77" t="s">
        <v>8937</v>
      </c>
      <c r="F850" s="77"/>
    </row>
    <row r="851" spans="1:6" x14ac:dyDescent="0.25">
      <c r="A851" s="75">
        <v>1554</v>
      </c>
      <c r="B851" s="76" t="s">
        <v>9003</v>
      </c>
      <c r="C851" s="77" t="s">
        <v>8947</v>
      </c>
      <c r="D851" s="78">
        <v>57000</v>
      </c>
      <c r="E851" s="77" t="s">
        <v>8937</v>
      </c>
      <c r="F851" s="77"/>
    </row>
    <row r="852" spans="1:6" x14ac:dyDescent="0.25">
      <c r="A852" s="75">
        <v>1555</v>
      </c>
      <c r="B852" s="76" t="s">
        <v>9004</v>
      </c>
      <c r="C852" s="77" t="s">
        <v>9005</v>
      </c>
      <c r="D852" s="78">
        <v>57000</v>
      </c>
      <c r="E852" s="77" t="s">
        <v>8937</v>
      </c>
      <c r="F852" s="77"/>
    </row>
    <row r="853" spans="1:6" x14ac:dyDescent="0.25">
      <c r="A853" s="75">
        <v>1556</v>
      </c>
      <c r="B853" s="76" t="s">
        <v>9006</v>
      </c>
      <c r="C853" s="77" t="s">
        <v>9007</v>
      </c>
      <c r="D853" s="78">
        <v>57000</v>
      </c>
      <c r="E853" s="77" t="s">
        <v>8937</v>
      </c>
      <c r="F853" s="77"/>
    </row>
    <row r="854" spans="1:6" ht="30" x14ac:dyDescent="0.25">
      <c r="A854" s="75">
        <v>1557</v>
      </c>
      <c r="B854" s="76" t="s">
        <v>9008</v>
      </c>
      <c r="C854" s="77" t="s">
        <v>9009</v>
      </c>
      <c r="D854" s="78">
        <v>57000</v>
      </c>
      <c r="E854" s="77" t="s">
        <v>8937</v>
      </c>
      <c r="F854" s="77"/>
    </row>
    <row r="855" spans="1:6" x14ac:dyDescent="0.25">
      <c r="A855" s="75">
        <v>1558</v>
      </c>
      <c r="B855" s="76" t="s">
        <v>9010</v>
      </c>
      <c r="C855" s="77" t="s">
        <v>9011</v>
      </c>
      <c r="D855" s="78">
        <v>57000</v>
      </c>
      <c r="E855" s="77" t="s">
        <v>8937</v>
      </c>
      <c r="F855" s="77"/>
    </row>
    <row r="856" spans="1:6" x14ac:dyDescent="0.25">
      <c r="A856" s="75">
        <v>1559</v>
      </c>
      <c r="B856" s="76" t="s">
        <v>9012</v>
      </c>
      <c r="C856" s="77" t="s">
        <v>9013</v>
      </c>
      <c r="D856" s="78">
        <v>57000</v>
      </c>
      <c r="E856" s="77" t="s">
        <v>8937</v>
      </c>
      <c r="F856" s="77"/>
    </row>
    <row r="857" spans="1:6" x14ac:dyDescent="0.25">
      <c r="A857" s="75">
        <v>1560</v>
      </c>
      <c r="B857" s="76" t="s">
        <v>9014</v>
      </c>
      <c r="C857" s="77" t="s">
        <v>9015</v>
      </c>
      <c r="D857" s="78">
        <v>57000</v>
      </c>
      <c r="E857" s="77" t="s">
        <v>8937</v>
      </c>
      <c r="F857" s="77"/>
    </row>
    <row r="858" spans="1:6" x14ac:dyDescent="0.25">
      <c r="A858" s="75">
        <v>1561</v>
      </c>
      <c r="B858" s="76" t="s">
        <v>9016</v>
      </c>
      <c r="C858" s="77" t="s">
        <v>8983</v>
      </c>
      <c r="D858" s="78">
        <v>57000</v>
      </c>
      <c r="E858" s="77" t="s">
        <v>8937</v>
      </c>
      <c r="F858" s="77"/>
    </row>
    <row r="859" spans="1:6" x14ac:dyDescent="0.25">
      <c r="A859" s="75">
        <v>1562</v>
      </c>
      <c r="B859" s="76" t="s">
        <v>9017</v>
      </c>
      <c r="C859" s="77" t="s">
        <v>9018</v>
      </c>
      <c r="D859" s="78">
        <v>57000</v>
      </c>
      <c r="E859" s="77" t="s">
        <v>8937</v>
      </c>
      <c r="F859" s="77"/>
    </row>
    <row r="860" spans="1:6" x14ac:dyDescent="0.25">
      <c r="A860" s="75">
        <v>1563</v>
      </c>
      <c r="B860" s="76" t="s">
        <v>9019</v>
      </c>
      <c r="C860" s="77" t="s">
        <v>9020</v>
      </c>
      <c r="D860" s="78">
        <v>57000</v>
      </c>
      <c r="E860" s="77" t="s">
        <v>8937</v>
      </c>
      <c r="F860" s="77"/>
    </row>
    <row r="861" spans="1:6" x14ac:dyDescent="0.25">
      <c r="A861" s="75">
        <v>1564</v>
      </c>
      <c r="B861" s="76" t="s">
        <v>9021</v>
      </c>
      <c r="C861" s="77" t="s">
        <v>9022</v>
      </c>
      <c r="D861" s="78">
        <v>57000</v>
      </c>
      <c r="E861" s="77" t="s">
        <v>8937</v>
      </c>
      <c r="F861" s="77"/>
    </row>
    <row r="862" spans="1:6" x14ac:dyDescent="0.25">
      <c r="A862" s="75">
        <v>1565</v>
      </c>
      <c r="B862" s="76" t="s">
        <v>9023</v>
      </c>
      <c r="C862" s="77" t="s">
        <v>8981</v>
      </c>
      <c r="D862" s="78">
        <v>57000</v>
      </c>
      <c r="E862" s="77" t="s">
        <v>8937</v>
      </c>
      <c r="F862" s="77"/>
    </row>
    <row r="863" spans="1:6" x14ac:dyDescent="0.25">
      <c r="A863" s="75">
        <v>1566</v>
      </c>
      <c r="B863" s="76" t="s">
        <v>9024</v>
      </c>
      <c r="C863" s="77" t="s">
        <v>8939</v>
      </c>
      <c r="D863" s="78">
        <v>57000</v>
      </c>
      <c r="E863" s="77" t="s">
        <v>8937</v>
      </c>
      <c r="F863" s="77"/>
    </row>
    <row r="864" spans="1:6" x14ac:dyDescent="0.25">
      <c r="A864" s="75">
        <v>1567</v>
      </c>
      <c r="B864" s="76" t="s">
        <v>9025</v>
      </c>
      <c r="C864" s="77" t="s">
        <v>8967</v>
      </c>
      <c r="D864" s="78">
        <v>57000</v>
      </c>
      <c r="E864" s="77" t="s">
        <v>8937</v>
      </c>
      <c r="F864" s="77"/>
    </row>
    <row r="865" spans="1:6" ht="30" x14ac:dyDescent="0.25">
      <c r="A865" s="75">
        <v>1568</v>
      </c>
      <c r="B865" s="76" t="s">
        <v>9026</v>
      </c>
      <c r="C865" s="77" t="s">
        <v>8985</v>
      </c>
      <c r="D865" s="78">
        <v>57000</v>
      </c>
      <c r="E865" s="77" t="s">
        <v>8937</v>
      </c>
      <c r="F865" s="77"/>
    </row>
    <row r="866" spans="1:6" x14ac:dyDescent="0.25">
      <c r="A866" s="75">
        <v>1569</v>
      </c>
      <c r="B866" s="76" t="s">
        <v>9027</v>
      </c>
      <c r="C866" s="77" t="s">
        <v>8987</v>
      </c>
      <c r="D866" s="78">
        <v>57000</v>
      </c>
      <c r="E866" s="77" t="s">
        <v>8937</v>
      </c>
      <c r="F866" s="77"/>
    </row>
    <row r="867" spans="1:6" x14ac:dyDescent="0.25">
      <c r="A867" s="75">
        <v>1570</v>
      </c>
      <c r="B867" s="76" t="s">
        <v>9028</v>
      </c>
      <c r="C867" s="77" t="s">
        <v>9029</v>
      </c>
      <c r="D867" s="78">
        <v>57000</v>
      </c>
      <c r="E867" s="77" t="s">
        <v>8937</v>
      </c>
      <c r="F867" s="77"/>
    </row>
    <row r="868" spans="1:6" x14ac:dyDescent="0.25">
      <c r="A868" s="75">
        <v>1571</v>
      </c>
      <c r="B868" s="76" t="s">
        <v>9030</v>
      </c>
      <c r="C868" s="77" t="s">
        <v>9031</v>
      </c>
      <c r="D868" s="78">
        <v>84000</v>
      </c>
      <c r="E868" s="77" t="s">
        <v>9032</v>
      </c>
      <c r="F868" s="77"/>
    </row>
    <row r="869" spans="1:6" x14ac:dyDescent="0.25">
      <c r="A869" s="75">
        <v>1572</v>
      </c>
      <c r="B869" s="76" t="s">
        <v>9033</v>
      </c>
      <c r="C869" s="77" t="s">
        <v>9031</v>
      </c>
      <c r="D869" s="78">
        <v>84000</v>
      </c>
      <c r="E869" s="77" t="s">
        <v>9032</v>
      </c>
      <c r="F869" s="77"/>
    </row>
    <row r="870" spans="1:6" ht="30" x14ac:dyDescent="0.25">
      <c r="A870" s="75">
        <v>1573</v>
      </c>
      <c r="B870" s="76" t="s">
        <v>9034</v>
      </c>
      <c r="C870" s="77" t="s">
        <v>9035</v>
      </c>
      <c r="D870" s="78">
        <v>150000</v>
      </c>
      <c r="E870" s="77" t="s">
        <v>7881</v>
      </c>
      <c r="F870" s="77"/>
    </row>
    <row r="871" spans="1:6" x14ac:dyDescent="0.25">
      <c r="A871" s="75">
        <v>1574</v>
      </c>
      <c r="B871" s="76" t="s">
        <v>9036</v>
      </c>
      <c r="C871" s="77" t="s">
        <v>9037</v>
      </c>
      <c r="D871" s="78">
        <v>150000</v>
      </c>
      <c r="E871" s="77" t="s">
        <v>7881</v>
      </c>
      <c r="F871" s="77"/>
    </row>
    <row r="872" spans="1:6" x14ac:dyDescent="0.25">
      <c r="A872" s="75">
        <v>1575</v>
      </c>
      <c r="B872" s="76" t="s">
        <v>9038</v>
      </c>
      <c r="C872" s="77" t="s">
        <v>9039</v>
      </c>
      <c r="D872" s="78">
        <v>150000</v>
      </c>
      <c r="E872" s="77" t="s">
        <v>7881</v>
      </c>
      <c r="F872" s="77"/>
    </row>
    <row r="873" spans="1:6" x14ac:dyDescent="0.25">
      <c r="A873" s="75">
        <v>1576</v>
      </c>
      <c r="B873" s="76" t="s">
        <v>9040</v>
      </c>
      <c r="C873" s="77" t="s">
        <v>9041</v>
      </c>
      <c r="D873" s="78">
        <v>150000</v>
      </c>
      <c r="E873" s="77" t="s">
        <v>7881</v>
      </c>
      <c r="F873" s="77"/>
    </row>
    <row r="874" spans="1:6" ht="45" x14ac:dyDescent="0.25">
      <c r="A874" s="75">
        <v>1577</v>
      </c>
      <c r="B874" s="76" t="s">
        <v>9042</v>
      </c>
      <c r="C874" s="77" t="s">
        <v>9043</v>
      </c>
      <c r="D874" s="78">
        <v>150000</v>
      </c>
      <c r="E874" s="77" t="s">
        <v>7881</v>
      </c>
      <c r="F874" s="77"/>
    </row>
    <row r="875" spans="1:6" ht="45" x14ac:dyDescent="0.25">
      <c r="A875" s="75">
        <v>1578</v>
      </c>
      <c r="B875" s="76" t="s">
        <v>9044</v>
      </c>
      <c r="C875" s="77" t="s">
        <v>9045</v>
      </c>
      <c r="D875" s="78">
        <v>150000</v>
      </c>
      <c r="E875" s="77" t="s">
        <v>7881</v>
      </c>
      <c r="F875" s="77"/>
    </row>
    <row r="876" spans="1:6" x14ac:dyDescent="0.25">
      <c r="A876" s="75">
        <v>1579</v>
      </c>
      <c r="B876" s="76" t="s">
        <v>9046</v>
      </c>
      <c r="C876" s="77" t="s">
        <v>9047</v>
      </c>
      <c r="D876" s="78">
        <v>150000</v>
      </c>
      <c r="E876" s="77" t="s">
        <v>7881</v>
      </c>
      <c r="F876" s="77"/>
    </row>
    <row r="877" spans="1:6" ht="30" x14ac:dyDescent="0.25">
      <c r="A877" s="75">
        <v>1580</v>
      </c>
      <c r="B877" s="76" t="s">
        <v>9048</v>
      </c>
      <c r="C877" s="77" t="s">
        <v>9049</v>
      </c>
      <c r="D877" s="78">
        <v>150000</v>
      </c>
      <c r="E877" s="77" t="s">
        <v>7881</v>
      </c>
      <c r="F877" s="77"/>
    </row>
    <row r="878" spans="1:6" x14ac:dyDescent="0.25">
      <c r="A878" s="75">
        <v>1581</v>
      </c>
      <c r="B878" s="76" t="s">
        <v>9050</v>
      </c>
      <c r="C878" s="77" t="s">
        <v>9051</v>
      </c>
      <c r="D878" s="78">
        <v>150000</v>
      </c>
      <c r="E878" s="77" t="s">
        <v>7881</v>
      </c>
      <c r="F878" s="77"/>
    </row>
    <row r="879" spans="1:6" ht="30" x14ac:dyDescent="0.25">
      <c r="A879" s="75">
        <v>1582</v>
      </c>
      <c r="B879" s="76" t="s">
        <v>9052</v>
      </c>
      <c r="C879" s="77" t="s">
        <v>9053</v>
      </c>
      <c r="D879" s="78">
        <v>150000</v>
      </c>
      <c r="E879" s="77" t="s">
        <v>7881</v>
      </c>
      <c r="F879" s="77"/>
    </row>
    <row r="880" spans="1:6" x14ac:dyDescent="0.25">
      <c r="A880" s="75">
        <v>1583</v>
      </c>
      <c r="B880" s="76" t="s">
        <v>9054</v>
      </c>
      <c r="C880" s="77" t="s">
        <v>9055</v>
      </c>
      <c r="D880" s="78">
        <v>150000</v>
      </c>
      <c r="E880" s="77" t="s">
        <v>7881</v>
      </c>
      <c r="F880" s="77"/>
    </row>
    <row r="881" spans="1:6" ht="30" x14ac:dyDescent="0.25">
      <c r="A881" s="75">
        <v>1584</v>
      </c>
      <c r="B881" s="76" t="s">
        <v>9056</v>
      </c>
      <c r="C881" s="77" t="s">
        <v>9057</v>
      </c>
      <c r="D881" s="78">
        <v>150000</v>
      </c>
      <c r="E881" s="77" t="s">
        <v>7881</v>
      </c>
      <c r="F881" s="77"/>
    </row>
    <row r="882" spans="1:6" ht="30" x14ac:dyDescent="0.25">
      <c r="A882" s="75">
        <v>1585</v>
      </c>
      <c r="B882" s="76" t="s">
        <v>9058</v>
      </c>
      <c r="C882" s="77" t="s">
        <v>9059</v>
      </c>
      <c r="D882" s="78">
        <v>150000</v>
      </c>
      <c r="E882" s="77" t="s">
        <v>7881</v>
      </c>
      <c r="F882" s="77"/>
    </row>
    <row r="883" spans="1:6" x14ac:dyDescent="0.25">
      <c r="A883" s="75">
        <v>1586</v>
      </c>
      <c r="B883" s="76" t="s">
        <v>9060</v>
      </c>
      <c r="C883" s="77" t="s">
        <v>9061</v>
      </c>
      <c r="D883" s="78">
        <v>150000</v>
      </c>
      <c r="E883" s="77" t="s">
        <v>7881</v>
      </c>
      <c r="F883" s="77"/>
    </row>
    <row r="884" spans="1:6" x14ac:dyDescent="0.25">
      <c r="A884" s="75">
        <v>1587</v>
      </c>
      <c r="B884" s="76" t="s">
        <v>9062</v>
      </c>
      <c r="C884" s="77" t="s">
        <v>9063</v>
      </c>
      <c r="D884" s="78">
        <v>150000</v>
      </c>
      <c r="E884" s="77" t="s">
        <v>7881</v>
      </c>
      <c r="F884" s="77"/>
    </row>
    <row r="885" spans="1:6" x14ac:dyDescent="0.25">
      <c r="A885" s="75">
        <v>1588</v>
      </c>
      <c r="B885" s="76" t="s">
        <v>9064</v>
      </c>
      <c r="C885" s="77" t="s">
        <v>9065</v>
      </c>
      <c r="D885" s="78">
        <v>150000</v>
      </c>
      <c r="E885" s="77" t="s">
        <v>7881</v>
      </c>
      <c r="F885" s="77"/>
    </row>
    <row r="886" spans="1:6" ht="45" x14ac:dyDescent="0.25">
      <c r="A886" s="75">
        <v>1589</v>
      </c>
      <c r="B886" s="76" t="s">
        <v>9066</v>
      </c>
      <c r="C886" s="77" t="s">
        <v>9067</v>
      </c>
      <c r="D886" s="78">
        <v>150000</v>
      </c>
      <c r="E886" s="77" t="s">
        <v>7881</v>
      </c>
      <c r="F886" s="77"/>
    </row>
    <row r="887" spans="1:6" ht="45" x14ac:dyDescent="0.25">
      <c r="A887" s="75">
        <v>1590</v>
      </c>
      <c r="B887" s="76" t="s">
        <v>9068</v>
      </c>
      <c r="C887" s="77" t="s">
        <v>9069</v>
      </c>
      <c r="D887" s="78">
        <v>150000</v>
      </c>
      <c r="E887" s="77" t="s">
        <v>7881</v>
      </c>
      <c r="F887" s="77"/>
    </row>
    <row r="888" spans="1:6" ht="30" x14ac:dyDescent="0.25">
      <c r="A888" s="75">
        <v>1591</v>
      </c>
      <c r="B888" s="76" t="s">
        <v>9070</v>
      </c>
      <c r="C888" s="77" t="s">
        <v>9071</v>
      </c>
      <c r="D888" s="78">
        <v>150000</v>
      </c>
      <c r="E888" s="77" t="s">
        <v>7881</v>
      </c>
      <c r="F888" s="77"/>
    </row>
    <row r="889" spans="1:6" x14ac:dyDescent="0.25">
      <c r="A889" s="75">
        <v>1592</v>
      </c>
      <c r="B889" s="76" t="s">
        <v>9072</v>
      </c>
      <c r="C889" s="77" t="s">
        <v>9073</v>
      </c>
      <c r="D889" s="78">
        <v>150000</v>
      </c>
      <c r="E889" s="77" t="s">
        <v>7881</v>
      </c>
      <c r="F889" s="77"/>
    </row>
    <row r="890" spans="1:6" x14ac:dyDescent="0.25">
      <c r="A890" s="75">
        <v>1593</v>
      </c>
      <c r="B890" s="76" t="s">
        <v>9074</v>
      </c>
      <c r="C890" s="77" t="s">
        <v>9075</v>
      </c>
      <c r="D890" s="78">
        <v>150000</v>
      </c>
      <c r="E890" s="77" t="s">
        <v>7881</v>
      </c>
      <c r="F890" s="77"/>
    </row>
    <row r="891" spans="1:6" ht="30" x14ac:dyDescent="0.25">
      <c r="A891" s="75">
        <v>1594</v>
      </c>
      <c r="B891" s="76" t="s">
        <v>9076</v>
      </c>
      <c r="C891" s="77" t="s">
        <v>9077</v>
      </c>
      <c r="D891" s="78">
        <v>150000</v>
      </c>
      <c r="E891" s="77" t="s">
        <v>7881</v>
      </c>
      <c r="F891" s="77"/>
    </row>
    <row r="892" spans="1:6" ht="30" x14ac:dyDescent="0.25">
      <c r="A892" s="75">
        <v>1595</v>
      </c>
      <c r="B892" s="76" t="s">
        <v>9078</v>
      </c>
      <c r="C892" s="77" t="s">
        <v>9079</v>
      </c>
      <c r="D892" s="78">
        <v>150000</v>
      </c>
      <c r="E892" s="77" t="s">
        <v>7881</v>
      </c>
      <c r="F892" s="77"/>
    </row>
    <row r="893" spans="1:6" ht="30" x14ac:dyDescent="0.25">
      <c r="A893" s="75">
        <v>1596</v>
      </c>
      <c r="B893" s="76" t="s">
        <v>9080</v>
      </c>
      <c r="C893" s="77" t="s">
        <v>9081</v>
      </c>
      <c r="D893" s="78">
        <v>150000</v>
      </c>
      <c r="E893" s="77" t="s">
        <v>7881</v>
      </c>
      <c r="F893" s="77"/>
    </row>
    <row r="894" spans="1:6" x14ac:dyDescent="0.25">
      <c r="A894" s="75">
        <v>1597</v>
      </c>
      <c r="B894" s="76" t="s">
        <v>9082</v>
      </c>
      <c r="C894" s="77" t="s">
        <v>9083</v>
      </c>
      <c r="D894" s="78">
        <v>150000</v>
      </c>
      <c r="E894" s="77" t="s">
        <v>7881</v>
      </c>
      <c r="F894" s="77"/>
    </row>
    <row r="895" spans="1:6" x14ac:dyDescent="0.25">
      <c r="A895" s="75">
        <v>1598</v>
      </c>
      <c r="B895" s="76" t="s">
        <v>9084</v>
      </c>
      <c r="C895" s="77" t="s">
        <v>9085</v>
      </c>
      <c r="D895" s="78">
        <v>150000</v>
      </c>
      <c r="E895" s="77" t="s">
        <v>7881</v>
      </c>
      <c r="F895" s="77"/>
    </row>
    <row r="896" spans="1:6" x14ac:dyDescent="0.25">
      <c r="A896" s="75">
        <v>1599</v>
      </c>
      <c r="B896" s="76" t="s">
        <v>9086</v>
      </c>
      <c r="C896" s="77" t="s">
        <v>9087</v>
      </c>
      <c r="D896" s="78">
        <v>150000</v>
      </c>
      <c r="E896" s="77" t="s">
        <v>7881</v>
      </c>
      <c r="F896" s="77"/>
    </row>
    <row r="897" spans="1:6" x14ac:dyDescent="0.25">
      <c r="A897" s="75">
        <v>1600</v>
      </c>
      <c r="B897" s="76" t="s">
        <v>9088</v>
      </c>
      <c r="C897" s="77" t="s">
        <v>9089</v>
      </c>
      <c r="D897" s="78">
        <v>150000</v>
      </c>
      <c r="E897" s="77" t="s">
        <v>7881</v>
      </c>
      <c r="F897" s="77"/>
    </row>
    <row r="898" spans="1:6" x14ac:dyDescent="0.25">
      <c r="A898" s="75">
        <v>1601</v>
      </c>
      <c r="B898" s="76" t="s">
        <v>9090</v>
      </c>
      <c r="C898" s="77" t="s">
        <v>9091</v>
      </c>
      <c r="D898" s="78">
        <v>150000</v>
      </c>
      <c r="E898" s="77" t="s">
        <v>7881</v>
      </c>
      <c r="F898" s="77"/>
    </row>
    <row r="899" spans="1:6" ht="30" x14ac:dyDescent="0.25">
      <c r="A899" s="75">
        <v>1602</v>
      </c>
      <c r="B899" s="76" t="s">
        <v>9092</v>
      </c>
      <c r="C899" s="77" t="s">
        <v>9093</v>
      </c>
      <c r="D899" s="78">
        <v>150000</v>
      </c>
      <c r="E899" s="77" t="s">
        <v>7881</v>
      </c>
      <c r="F899" s="77"/>
    </row>
    <row r="900" spans="1:6" ht="30" x14ac:dyDescent="0.25">
      <c r="A900" s="75">
        <v>1603</v>
      </c>
      <c r="B900" s="76" t="s">
        <v>9094</v>
      </c>
      <c r="C900" s="77" t="s">
        <v>9095</v>
      </c>
      <c r="D900" s="78">
        <v>150000</v>
      </c>
      <c r="E900" s="77" t="s">
        <v>7881</v>
      </c>
      <c r="F900" s="77"/>
    </row>
    <row r="901" spans="1:6" x14ac:dyDescent="0.25">
      <c r="A901" s="75">
        <v>1604</v>
      </c>
      <c r="B901" s="76" t="s">
        <v>9096</v>
      </c>
      <c r="C901" s="77" t="s">
        <v>9097</v>
      </c>
      <c r="D901" s="78">
        <v>150000</v>
      </c>
      <c r="E901" s="77" t="s">
        <v>7881</v>
      </c>
      <c r="F901" s="77"/>
    </row>
    <row r="902" spans="1:6" x14ac:dyDescent="0.25">
      <c r="A902" s="75">
        <v>1605</v>
      </c>
      <c r="B902" s="76" t="s">
        <v>9098</v>
      </c>
      <c r="C902" s="77" t="s">
        <v>9099</v>
      </c>
      <c r="D902" s="78">
        <v>150000</v>
      </c>
      <c r="E902" s="77" t="s">
        <v>7881</v>
      </c>
      <c r="F902" s="77"/>
    </row>
    <row r="903" spans="1:6" x14ac:dyDescent="0.25">
      <c r="A903" s="75">
        <v>1606</v>
      </c>
      <c r="B903" s="76" t="s">
        <v>9100</v>
      </c>
      <c r="C903" s="77" t="s">
        <v>9101</v>
      </c>
      <c r="D903" s="78">
        <v>150000</v>
      </c>
      <c r="E903" s="77" t="s">
        <v>7881</v>
      </c>
      <c r="F903" s="77"/>
    </row>
    <row r="904" spans="1:6" ht="30" x14ac:dyDescent="0.25">
      <c r="A904" s="75">
        <v>1607</v>
      </c>
      <c r="B904" s="76" t="s">
        <v>9102</v>
      </c>
      <c r="C904" s="77" t="s">
        <v>9103</v>
      </c>
      <c r="D904" s="78">
        <v>150000</v>
      </c>
      <c r="E904" s="77" t="s">
        <v>7881</v>
      </c>
      <c r="F904" s="77"/>
    </row>
    <row r="905" spans="1:6" ht="45" x14ac:dyDescent="0.25">
      <c r="A905" s="75">
        <v>1608</v>
      </c>
      <c r="B905" s="76" t="s">
        <v>9104</v>
      </c>
      <c r="C905" s="77" t="s">
        <v>9105</v>
      </c>
      <c r="D905" s="78">
        <v>150000</v>
      </c>
      <c r="E905" s="77" t="s">
        <v>7881</v>
      </c>
      <c r="F905" s="77"/>
    </row>
    <row r="906" spans="1:6" x14ac:dyDescent="0.25">
      <c r="A906" s="75">
        <v>1609</v>
      </c>
      <c r="B906" s="76" t="s">
        <v>9106</v>
      </c>
      <c r="C906" s="77" t="s">
        <v>9107</v>
      </c>
      <c r="D906" s="78">
        <v>150000</v>
      </c>
      <c r="E906" s="77" t="s">
        <v>7881</v>
      </c>
      <c r="F906" s="77"/>
    </row>
    <row r="907" spans="1:6" x14ac:dyDescent="0.25">
      <c r="A907" s="75">
        <v>1610</v>
      </c>
      <c r="B907" s="76" t="s">
        <v>9108</v>
      </c>
      <c r="C907" s="77" t="s">
        <v>9109</v>
      </c>
      <c r="D907" s="78">
        <v>150000</v>
      </c>
      <c r="E907" s="77" t="s">
        <v>7881</v>
      </c>
      <c r="F907" s="77"/>
    </row>
    <row r="908" spans="1:6" x14ac:dyDescent="0.25">
      <c r="A908" s="75">
        <v>1611</v>
      </c>
      <c r="B908" s="76" t="s">
        <v>9110</v>
      </c>
      <c r="C908" s="77" t="s">
        <v>9111</v>
      </c>
      <c r="D908" s="78">
        <v>150000</v>
      </c>
      <c r="E908" s="77" t="s">
        <v>7881</v>
      </c>
      <c r="F908" s="77"/>
    </row>
    <row r="909" spans="1:6" ht="30" x14ac:dyDescent="0.25">
      <c r="A909" s="75">
        <v>1612</v>
      </c>
      <c r="B909" s="76" t="s">
        <v>9112</v>
      </c>
      <c r="C909" s="77" t="s">
        <v>9113</v>
      </c>
      <c r="D909" s="78">
        <v>150000</v>
      </c>
      <c r="E909" s="77" t="s">
        <v>7881</v>
      </c>
      <c r="F909" s="77"/>
    </row>
    <row r="910" spans="1:6" ht="30" x14ac:dyDescent="0.25">
      <c r="A910" s="75">
        <v>1613</v>
      </c>
      <c r="B910" s="76" t="s">
        <v>9114</v>
      </c>
      <c r="C910" s="77" t="s">
        <v>9115</v>
      </c>
      <c r="D910" s="78">
        <v>150000</v>
      </c>
      <c r="E910" s="77" t="s">
        <v>7881</v>
      </c>
      <c r="F910" s="77"/>
    </row>
    <row r="911" spans="1:6" x14ac:dyDescent="0.25">
      <c r="A911" s="75">
        <v>1614</v>
      </c>
      <c r="B911" s="76" t="s">
        <v>9116</v>
      </c>
      <c r="C911" s="77" t="s">
        <v>9117</v>
      </c>
      <c r="D911" s="78">
        <v>150000</v>
      </c>
      <c r="E911" s="77" t="s">
        <v>7881</v>
      </c>
      <c r="F911" s="77"/>
    </row>
    <row r="912" spans="1:6" ht="30" x14ac:dyDescent="0.25">
      <c r="A912" s="75">
        <v>1615</v>
      </c>
      <c r="B912" s="76" t="s">
        <v>9118</v>
      </c>
      <c r="C912" s="77" t="s">
        <v>9119</v>
      </c>
      <c r="D912" s="78">
        <v>150000</v>
      </c>
      <c r="E912" s="77" t="s">
        <v>7881</v>
      </c>
      <c r="F912" s="77"/>
    </row>
    <row r="913" spans="1:6" ht="30" x14ac:dyDescent="0.25">
      <c r="A913" s="75">
        <v>1616</v>
      </c>
      <c r="B913" s="76" t="s">
        <v>9120</v>
      </c>
      <c r="C913" s="77" t="s">
        <v>9121</v>
      </c>
      <c r="D913" s="78">
        <v>150000</v>
      </c>
      <c r="E913" s="77" t="s">
        <v>7881</v>
      </c>
      <c r="F913" s="77"/>
    </row>
    <row r="914" spans="1:6" ht="30" x14ac:dyDescent="0.25">
      <c r="A914" s="75">
        <v>1617</v>
      </c>
      <c r="B914" s="76" t="s">
        <v>9122</v>
      </c>
      <c r="C914" s="77" t="s">
        <v>9123</v>
      </c>
      <c r="D914" s="78">
        <v>150000</v>
      </c>
      <c r="E914" s="77" t="s">
        <v>7881</v>
      </c>
      <c r="F914" s="77"/>
    </row>
    <row r="915" spans="1:6" x14ac:dyDescent="0.25">
      <c r="A915" s="75">
        <v>1618</v>
      </c>
      <c r="B915" s="76" t="s">
        <v>9124</v>
      </c>
      <c r="C915" s="77" t="s">
        <v>9125</v>
      </c>
      <c r="D915" s="78">
        <v>150000</v>
      </c>
      <c r="E915" s="77" t="s">
        <v>7881</v>
      </c>
      <c r="F915" s="77"/>
    </row>
    <row r="916" spans="1:6" ht="30" x14ac:dyDescent="0.25">
      <c r="A916" s="75">
        <v>1619</v>
      </c>
      <c r="B916" s="76" t="s">
        <v>9126</v>
      </c>
      <c r="C916" s="77" t="s">
        <v>9127</v>
      </c>
      <c r="D916" s="78">
        <v>150000</v>
      </c>
      <c r="E916" s="77" t="s">
        <v>7881</v>
      </c>
      <c r="F916" s="77"/>
    </row>
    <row r="917" spans="1:6" x14ac:dyDescent="0.25">
      <c r="A917" s="75">
        <v>1620</v>
      </c>
      <c r="B917" s="76" t="s">
        <v>9128</v>
      </c>
      <c r="C917" s="77" t="s">
        <v>9129</v>
      </c>
      <c r="D917" s="78">
        <v>150000</v>
      </c>
      <c r="E917" s="77" t="s">
        <v>7881</v>
      </c>
      <c r="F917" s="77"/>
    </row>
    <row r="918" spans="1:6" x14ac:dyDescent="0.25">
      <c r="A918" s="75">
        <v>1621</v>
      </c>
      <c r="B918" s="76" t="s">
        <v>9130</v>
      </c>
      <c r="C918" s="77" t="s">
        <v>9131</v>
      </c>
      <c r="D918" s="78">
        <v>150000</v>
      </c>
      <c r="E918" s="77" t="s">
        <v>7881</v>
      </c>
      <c r="F918" s="77"/>
    </row>
    <row r="919" spans="1:6" ht="30" x14ac:dyDescent="0.25">
      <c r="A919" s="75">
        <v>1622</v>
      </c>
      <c r="B919" s="76" t="s">
        <v>9132</v>
      </c>
      <c r="C919" s="77" t="s">
        <v>9133</v>
      </c>
      <c r="D919" s="78">
        <v>150000</v>
      </c>
      <c r="E919" s="77" t="s">
        <v>7881</v>
      </c>
      <c r="F919" s="77"/>
    </row>
    <row r="920" spans="1:6" ht="30" x14ac:dyDescent="0.25">
      <c r="A920" s="75">
        <v>1623</v>
      </c>
      <c r="B920" s="76" t="s">
        <v>9134</v>
      </c>
      <c r="C920" s="77" t="s">
        <v>9135</v>
      </c>
      <c r="D920" s="78">
        <v>150000</v>
      </c>
      <c r="E920" s="77" t="s">
        <v>7881</v>
      </c>
      <c r="F920" s="77"/>
    </row>
    <row r="921" spans="1:6" ht="30" x14ac:dyDescent="0.25">
      <c r="A921" s="75">
        <v>1624</v>
      </c>
      <c r="B921" s="76" t="s">
        <v>9136</v>
      </c>
      <c r="C921" s="77" t="s">
        <v>9137</v>
      </c>
      <c r="D921" s="78">
        <v>150000</v>
      </c>
      <c r="E921" s="77" t="s">
        <v>7881</v>
      </c>
      <c r="F921" s="77"/>
    </row>
    <row r="922" spans="1:6" ht="30" x14ac:dyDescent="0.25">
      <c r="A922" s="75">
        <v>1625</v>
      </c>
      <c r="B922" s="76" t="s">
        <v>9138</v>
      </c>
      <c r="C922" s="77" t="s">
        <v>9139</v>
      </c>
      <c r="D922" s="78">
        <v>150000</v>
      </c>
      <c r="E922" s="77" t="s">
        <v>7881</v>
      </c>
      <c r="F922" s="77"/>
    </row>
    <row r="923" spans="1:6" ht="30" x14ac:dyDescent="0.25">
      <c r="A923" s="75">
        <v>1626</v>
      </c>
      <c r="B923" s="76" t="s">
        <v>9140</v>
      </c>
      <c r="C923" s="77" t="s">
        <v>9141</v>
      </c>
      <c r="D923" s="78">
        <v>150000</v>
      </c>
      <c r="E923" s="77" t="s">
        <v>7881</v>
      </c>
      <c r="F923" s="77"/>
    </row>
    <row r="924" spans="1:6" x14ac:dyDescent="0.25">
      <c r="A924" s="75">
        <v>1627</v>
      </c>
      <c r="B924" s="76" t="s">
        <v>9142</v>
      </c>
      <c r="C924" s="77" t="s">
        <v>9143</v>
      </c>
      <c r="D924" s="78">
        <v>150000</v>
      </c>
      <c r="E924" s="77" t="s">
        <v>7881</v>
      </c>
      <c r="F924" s="77"/>
    </row>
    <row r="925" spans="1:6" x14ac:dyDescent="0.25">
      <c r="A925" s="75">
        <v>1628</v>
      </c>
      <c r="B925" s="76" t="s">
        <v>9144</v>
      </c>
      <c r="C925" s="77" t="s">
        <v>9145</v>
      </c>
      <c r="D925" s="78">
        <v>141000</v>
      </c>
      <c r="E925" s="77" t="s">
        <v>8587</v>
      </c>
      <c r="F925" s="77"/>
    </row>
    <row r="926" spans="1:6" x14ac:dyDescent="0.25">
      <c r="A926" s="75">
        <v>1629</v>
      </c>
      <c r="B926" s="76" t="s">
        <v>9146</v>
      </c>
      <c r="C926" s="77" t="s">
        <v>9147</v>
      </c>
      <c r="D926" s="78">
        <v>141000</v>
      </c>
      <c r="E926" s="77" t="s">
        <v>8587</v>
      </c>
      <c r="F926" s="77"/>
    </row>
    <row r="927" spans="1:6" x14ac:dyDescent="0.25">
      <c r="A927" s="75">
        <v>1630</v>
      </c>
      <c r="B927" s="76" t="s">
        <v>9148</v>
      </c>
      <c r="C927" s="77" t="s">
        <v>9149</v>
      </c>
      <c r="D927" s="78">
        <v>141000</v>
      </c>
      <c r="E927" s="77" t="s">
        <v>8587</v>
      </c>
      <c r="F927" s="77"/>
    </row>
    <row r="928" spans="1:6" x14ac:dyDescent="0.25">
      <c r="A928" s="75">
        <v>1631</v>
      </c>
      <c r="B928" s="76" t="s">
        <v>9150</v>
      </c>
      <c r="C928" s="77" t="s">
        <v>9151</v>
      </c>
      <c r="D928" s="78">
        <v>141000</v>
      </c>
      <c r="E928" s="77" t="s">
        <v>8587</v>
      </c>
      <c r="F928" s="77"/>
    </row>
    <row r="929" spans="1:6" x14ac:dyDescent="0.25">
      <c r="A929" s="75">
        <v>1632</v>
      </c>
      <c r="B929" s="76" t="s">
        <v>9152</v>
      </c>
      <c r="C929" s="77" t="s">
        <v>9153</v>
      </c>
      <c r="D929" s="78">
        <v>141000</v>
      </c>
      <c r="E929" s="77" t="s">
        <v>8587</v>
      </c>
      <c r="F929" s="77"/>
    </row>
    <row r="930" spans="1:6" ht="30" x14ac:dyDescent="0.25">
      <c r="A930" s="75">
        <v>1633</v>
      </c>
      <c r="B930" s="76" t="s">
        <v>9154</v>
      </c>
      <c r="C930" s="77" t="s">
        <v>9155</v>
      </c>
      <c r="D930" s="78">
        <v>141000</v>
      </c>
      <c r="E930" s="77" t="s">
        <v>8587</v>
      </c>
      <c r="F930" s="77"/>
    </row>
    <row r="931" spans="1:6" x14ac:dyDescent="0.25">
      <c r="A931" s="75">
        <v>1634</v>
      </c>
      <c r="B931" s="76" t="s">
        <v>9156</v>
      </c>
      <c r="C931" s="77" t="s">
        <v>9157</v>
      </c>
      <c r="D931" s="78">
        <v>141000</v>
      </c>
      <c r="E931" s="77" t="s">
        <v>8587</v>
      </c>
      <c r="F931" s="77"/>
    </row>
    <row r="932" spans="1:6" x14ac:dyDescent="0.25">
      <c r="A932" s="75">
        <v>1635</v>
      </c>
      <c r="B932" s="76" t="s">
        <v>9158</v>
      </c>
      <c r="C932" s="77" t="s">
        <v>9159</v>
      </c>
      <c r="D932" s="78">
        <v>141000</v>
      </c>
      <c r="E932" s="77" t="s">
        <v>8587</v>
      </c>
      <c r="F932" s="77"/>
    </row>
    <row r="933" spans="1:6" x14ac:dyDescent="0.25">
      <c r="A933" s="75">
        <v>1636</v>
      </c>
      <c r="B933" s="76" t="s">
        <v>9160</v>
      </c>
      <c r="C933" s="77" t="s">
        <v>9161</v>
      </c>
      <c r="D933" s="78">
        <v>141000</v>
      </c>
      <c r="E933" s="77" t="s">
        <v>8587</v>
      </c>
      <c r="F933" s="77"/>
    </row>
    <row r="934" spans="1:6" ht="30" x14ac:dyDescent="0.25">
      <c r="A934" s="75">
        <v>1637</v>
      </c>
      <c r="B934" s="76" t="s">
        <v>9162</v>
      </c>
      <c r="C934" s="77" t="s">
        <v>9163</v>
      </c>
      <c r="D934" s="78">
        <v>141000</v>
      </c>
      <c r="E934" s="77" t="s">
        <v>8587</v>
      </c>
      <c r="F934" s="77"/>
    </row>
    <row r="935" spans="1:6" x14ac:dyDescent="0.25">
      <c r="A935" s="75">
        <v>1638</v>
      </c>
      <c r="B935" s="76" t="s">
        <v>9164</v>
      </c>
      <c r="C935" s="77" t="s">
        <v>9165</v>
      </c>
      <c r="D935" s="78">
        <v>141000</v>
      </c>
      <c r="E935" s="77" t="s">
        <v>8587</v>
      </c>
      <c r="F935" s="77"/>
    </row>
    <row r="936" spans="1:6" ht="30" x14ac:dyDescent="0.25">
      <c r="A936" s="75">
        <v>1639</v>
      </c>
      <c r="B936" s="76" t="s">
        <v>9166</v>
      </c>
      <c r="C936" s="77" t="s">
        <v>9167</v>
      </c>
      <c r="D936" s="78">
        <v>141000</v>
      </c>
      <c r="E936" s="77" t="s">
        <v>8587</v>
      </c>
      <c r="F936" s="77"/>
    </row>
    <row r="937" spans="1:6" x14ac:dyDescent="0.25">
      <c r="A937" s="75">
        <v>1640</v>
      </c>
      <c r="B937" s="76" t="s">
        <v>9168</v>
      </c>
      <c r="C937" s="77" t="s">
        <v>9169</v>
      </c>
      <c r="D937" s="78">
        <v>141000</v>
      </c>
      <c r="E937" s="77" t="s">
        <v>8587</v>
      </c>
      <c r="F937" s="77"/>
    </row>
    <row r="938" spans="1:6" ht="45" x14ac:dyDescent="0.25">
      <c r="A938" s="75">
        <v>1641</v>
      </c>
      <c r="B938" s="76" t="s">
        <v>9170</v>
      </c>
      <c r="C938" s="77" t="s">
        <v>9171</v>
      </c>
      <c r="D938" s="78">
        <v>141000</v>
      </c>
      <c r="E938" s="77" t="s">
        <v>8587</v>
      </c>
      <c r="F938" s="77"/>
    </row>
    <row r="939" spans="1:6" x14ac:dyDescent="0.25">
      <c r="A939" s="75">
        <v>1642</v>
      </c>
      <c r="B939" s="76" t="s">
        <v>9172</v>
      </c>
      <c r="C939" s="77" t="s">
        <v>9173</v>
      </c>
      <c r="D939" s="78">
        <v>141000</v>
      </c>
      <c r="E939" s="77" t="s">
        <v>8587</v>
      </c>
      <c r="F939" s="77"/>
    </row>
    <row r="940" spans="1:6" ht="30" x14ac:dyDescent="0.25">
      <c r="A940" s="75">
        <v>1643</v>
      </c>
      <c r="B940" s="76" t="s">
        <v>9174</v>
      </c>
      <c r="C940" s="77" t="s">
        <v>9175</v>
      </c>
      <c r="D940" s="78">
        <v>141000</v>
      </c>
      <c r="E940" s="77" t="s">
        <v>8587</v>
      </c>
      <c r="F940" s="77"/>
    </row>
    <row r="941" spans="1:6" ht="30" x14ac:dyDescent="0.25">
      <c r="A941" s="75">
        <v>1644</v>
      </c>
      <c r="B941" s="76" t="s">
        <v>9176</v>
      </c>
      <c r="C941" s="77" t="s">
        <v>9177</v>
      </c>
      <c r="D941" s="78">
        <v>141000</v>
      </c>
      <c r="E941" s="77" t="s">
        <v>8587</v>
      </c>
      <c r="F941" s="77"/>
    </row>
    <row r="942" spans="1:6" ht="30" x14ac:dyDescent="0.25">
      <c r="A942" s="75">
        <v>1645</v>
      </c>
      <c r="B942" s="76" t="s">
        <v>9178</v>
      </c>
      <c r="C942" s="77" t="s">
        <v>9179</v>
      </c>
      <c r="D942" s="78">
        <v>141000</v>
      </c>
      <c r="E942" s="77" t="s">
        <v>8587</v>
      </c>
      <c r="F942" s="77"/>
    </row>
    <row r="943" spans="1:6" ht="30" x14ac:dyDescent="0.25">
      <c r="A943" s="75">
        <v>1646</v>
      </c>
      <c r="B943" s="76" t="s">
        <v>9180</v>
      </c>
      <c r="C943" s="77" t="s">
        <v>9181</v>
      </c>
      <c r="D943" s="78">
        <v>141000</v>
      </c>
      <c r="E943" s="77" t="s">
        <v>8587</v>
      </c>
      <c r="F943" s="77"/>
    </row>
    <row r="944" spans="1:6" x14ac:dyDescent="0.25">
      <c r="A944" s="75">
        <v>1647</v>
      </c>
      <c r="B944" s="76" t="s">
        <v>9182</v>
      </c>
      <c r="C944" s="77" t="s">
        <v>9183</v>
      </c>
      <c r="D944" s="78">
        <v>141000</v>
      </c>
      <c r="E944" s="77" t="s">
        <v>8587</v>
      </c>
      <c r="F944" s="77"/>
    </row>
    <row r="945" spans="1:6" x14ac:dyDescent="0.25">
      <c r="A945" s="75">
        <v>1648</v>
      </c>
      <c r="B945" s="76" t="s">
        <v>9184</v>
      </c>
      <c r="C945" s="77" t="s">
        <v>9185</v>
      </c>
      <c r="D945" s="78">
        <v>141000</v>
      </c>
      <c r="E945" s="77" t="s">
        <v>8587</v>
      </c>
      <c r="F945" s="77"/>
    </row>
    <row r="946" spans="1:6" x14ac:dyDescent="0.25">
      <c r="A946" s="75">
        <v>1649</v>
      </c>
      <c r="B946" s="76" t="s">
        <v>9186</v>
      </c>
      <c r="C946" s="77" t="s">
        <v>9187</v>
      </c>
      <c r="D946" s="78">
        <v>141000</v>
      </c>
      <c r="E946" s="77" t="s">
        <v>8587</v>
      </c>
      <c r="F946" s="77"/>
    </row>
    <row r="947" spans="1:6" x14ac:dyDescent="0.25">
      <c r="A947" s="75">
        <v>1650</v>
      </c>
      <c r="B947" s="76" t="s">
        <v>9188</v>
      </c>
      <c r="C947" s="77" t="s">
        <v>9189</v>
      </c>
      <c r="D947" s="78">
        <v>141000</v>
      </c>
      <c r="E947" s="77" t="s">
        <v>8587</v>
      </c>
      <c r="F947" s="77"/>
    </row>
    <row r="948" spans="1:6" ht="45" x14ac:dyDescent="0.25">
      <c r="A948" s="75">
        <v>1651</v>
      </c>
      <c r="B948" s="76" t="s">
        <v>9190</v>
      </c>
      <c r="C948" s="77" t="s">
        <v>9191</v>
      </c>
      <c r="D948" s="78">
        <v>141000</v>
      </c>
      <c r="E948" s="77" t="s">
        <v>8587</v>
      </c>
      <c r="F948" s="77"/>
    </row>
    <row r="949" spans="1:6" x14ac:dyDescent="0.25">
      <c r="A949" s="75">
        <v>1652</v>
      </c>
      <c r="B949" s="76" t="s">
        <v>9192</v>
      </c>
      <c r="C949" s="77" t="s">
        <v>9193</v>
      </c>
      <c r="D949" s="78">
        <v>141000</v>
      </c>
      <c r="E949" s="77" t="s">
        <v>8587</v>
      </c>
      <c r="F949" s="77"/>
    </row>
    <row r="950" spans="1:6" x14ac:dyDescent="0.25">
      <c r="A950" s="75">
        <v>1653</v>
      </c>
      <c r="B950" s="76" t="s">
        <v>9194</v>
      </c>
      <c r="C950" s="77" t="s">
        <v>9195</v>
      </c>
      <c r="D950" s="78">
        <v>141000</v>
      </c>
      <c r="E950" s="77" t="s">
        <v>8587</v>
      </c>
      <c r="F950" s="77"/>
    </row>
    <row r="951" spans="1:6" x14ac:dyDescent="0.25">
      <c r="A951" s="75">
        <v>1654</v>
      </c>
      <c r="B951" s="76" t="s">
        <v>9196</v>
      </c>
      <c r="C951" s="77" t="s">
        <v>9197</v>
      </c>
      <c r="D951" s="78">
        <v>141000</v>
      </c>
      <c r="E951" s="77" t="s">
        <v>8587</v>
      </c>
      <c r="F951" s="77"/>
    </row>
    <row r="952" spans="1:6" x14ac:dyDescent="0.25">
      <c r="A952" s="75">
        <v>1655</v>
      </c>
      <c r="B952" s="76" t="s">
        <v>9198</v>
      </c>
      <c r="C952" s="77" t="s">
        <v>9199</v>
      </c>
      <c r="D952" s="78">
        <v>141000</v>
      </c>
      <c r="E952" s="77" t="s">
        <v>8587</v>
      </c>
      <c r="F952" s="77"/>
    </row>
    <row r="953" spans="1:6" x14ac:dyDescent="0.25">
      <c r="A953" s="75">
        <v>1656</v>
      </c>
      <c r="B953" s="76" t="s">
        <v>9200</v>
      </c>
      <c r="C953" s="77" t="s">
        <v>9201</v>
      </c>
      <c r="D953" s="78">
        <v>141000</v>
      </c>
      <c r="E953" s="77" t="s">
        <v>8587</v>
      </c>
      <c r="F953" s="77"/>
    </row>
    <row r="954" spans="1:6" x14ac:dyDescent="0.25">
      <c r="A954" s="75">
        <v>1657</v>
      </c>
      <c r="B954" s="76" t="s">
        <v>9202</v>
      </c>
      <c r="C954" s="77" t="s">
        <v>9203</v>
      </c>
      <c r="D954" s="78">
        <v>141000</v>
      </c>
      <c r="E954" s="77" t="s">
        <v>8587</v>
      </c>
      <c r="F954" s="77"/>
    </row>
    <row r="955" spans="1:6" x14ac:dyDescent="0.25">
      <c r="A955" s="75">
        <v>1658</v>
      </c>
      <c r="B955" s="76" t="s">
        <v>9204</v>
      </c>
      <c r="C955" s="77" t="s">
        <v>9205</v>
      </c>
      <c r="D955" s="78">
        <v>141000</v>
      </c>
      <c r="E955" s="77" t="s">
        <v>8587</v>
      </c>
      <c r="F955" s="77"/>
    </row>
    <row r="956" spans="1:6" x14ac:dyDescent="0.25">
      <c r="A956" s="75">
        <v>1659</v>
      </c>
      <c r="B956" s="76" t="s">
        <v>9206</v>
      </c>
      <c r="C956" s="77" t="s">
        <v>9207</v>
      </c>
      <c r="D956" s="78">
        <v>141000</v>
      </c>
      <c r="E956" s="77" t="s">
        <v>8587</v>
      </c>
      <c r="F956" s="77"/>
    </row>
    <row r="957" spans="1:6" x14ac:dyDescent="0.25">
      <c r="A957" s="75">
        <v>1660</v>
      </c>
      <c r="B957" s="76" t="s">
        <v>9208</v>
      </c>
      <c r="C957" s="77" t="s">
        <v>9209</v>
      </c>
      <c r="D957" s="78">
        <v>141000</v>
      </c>
      <c r="E957" s="77" t="s">
        <v>8587</v>
      </c>
      <c r="F957" s="77"/>
    </row>
    <row r="958" spans="1:6" ht="45" x14ac:dyDescent="0.25">
      <c r="A958" s="75">
        <v>1661</v>
      </c>
      <c r="B958" s="76" t="s">
        <v>9210</v>
      </c>
      <c r="C958" s="77" t="s">
        <v>9211</v>
      </c>
      <c r="D958" s="78">
        <v>141000</v>
      </c>
      <c r="E958" s="77" t="s">
        <v>8587</v>
      </c>
      <c r="F958" s="77"/>
    </row>
    <row r="959" spans="1:6" x14ac:dyDescent="0.25">
      <c r="A959" s="75">
        <v>1662</v>
      </c>
      <c r="B959" s="76" t="s">
        <v>9212</v>
      </c>
      <c r="C959" s="77" t="s">
        <v>9213</v>
      </c>
      <c r="D959" s="78">
        <v>141000</v>
      </c>
      <c r="E959" s="77" t="s">
        <v>8587</v>
      </c>
      <c r="F959" s="77"/>
    </row>
    <row r="960" spans="1:6" x14ac:dyDescent="0.25">
      <c r="A960" s="75">
        <v>1663</v>
      </c>
      <c r="B960" s="76" t="s">
        <v>9214</v>
      </c>
      <c r="C960" s="77" t="s">
        <v>9215</v>
      </c>
      <c r="D960" s="78">
        <v>141000</v>
      </c>
      <c r="E960" s="77" t="s">
        <v>8587</v>
      </c>
      <c r="F960" s="77"/>
    </row>
    <row r="961" spans="1:6" x14ac:dyDescent="0.25">
      <c r="A961" s="75">
        <v>1664</v>
      </c>
      <c r="B961" s="76" t="s">
        <v>9216</v>
      </c>
      <c r="C961" s="77" t="s">
        <v>9217</v>
      </c>
      <c r="D961" s="78">
        <v>141000</v>
      </c>
      <c r="E961" s="77" t="s">
        <v>8587</v>
      </c>
      <c r="F961" s="77"/>
    </row>
    <row r="962" spans="1:6" x14ac:dyDescent="0.25">
      <c r="A962" s="75">
        <v>1665</v>
      </c>
      <c r="B962" s="76" t="s">
        <v>9218</v>
      </c>
      <c r="C962" s="77" t="s">
        <v>9219</v>
      </c>
      <c r="D962" s="78">
        <v>141000</v>
      </c>
      <c r="E962" s="77" t="s">
        <v>8587</v>
      </c>
      <c r="F962" s="77"/>
    </row>
    <row r="963" spans="1:6" x14ac:dyDescent="0.25">
      <c r="A963" s="75">
        <v>1666</v>
      </c>
      <c r="B963" s="76" t="s">
        <v>9220</v>
      </c>
      <c r="C963" s="77" t="s">
        <v>9221</v>
      </c>
      <c r="D963" s="78">
        <v>141000</v>
      </c>
      <c r="E963" s="77" t="s">
        <v>8587</v>
      </c>
      <c r="F963" s="77"/>
    </row>
    <row r="964" spans="1:6" x14ac:dyDescent="0.25">
      <c r="A964" s="75">
        <v>1667</v>
      </c>
      <c r="B964" s="76" t="s">
        <v>9222</v>
      </c>
      <c r="C964" s="77" t="s">
        <v>9223</v>
      </c>
      <c r="D964" s="78">
        <v>141000</v>
      </c>
      <c r="E964" s="77" t="s">
        <v>8587</v>
      </c>
      <c r="F964" s="77"/>
    </row>
    <row r="965" spans="1:6" x14ac:dyDescent="0.25">
      <c r="A965" s="75">
        <v>1668</v>
      </c>
      <c r="B965" s="76" t="s">
        <v>9224</v>
      </c>
      <c r="C965" s="77" t="s">
        <v>9225</v>
      </c>
      <c r="D965" s="78">
        <v>141000</v>
      </c>
      <c r="E965" s="77" t="s">
        <v>8587</v>
      </c>
      <c r="F965" s="77"/>
    </row>
    <row r="966" spans="1:6" ht="30" x14ac:dyDescent="0.25">
      <c r="A966" s="75">
        <v>1669</v>
      </c>
      <c r="B966" s="76" t="s">
        <v>9226</v>
      </c>
      <c r="C966" s="77" t="s">
        <v>9227</v>
      </c>
      <c r="D966" s="78">
        <v>141000</v>
      </c>
      <c r="E966" s="77" t="s">
        <v>8587</v>
      </c>
      <c r="F966" s="77"/>
    </row>
    <row r="967" spans="1:6" x14ac:dyDescent="0.25">
      <c r="A967" s="75">
        <v>1670</v>
      </c>
      <c r="B967" s="76" t="s">
        <v>9228</v>
      </c>
      <c r="C967" s="77" t="s">
        <v>9229</v>
      </c>
      <c r="D967" s="78">
        <v>141000</v>
      </c>
      <c r="E967" s="77" t="s">
        <v>8587</v>
      </c>
      <c r="F967" s="77"/>
    </row>
    <row r="968" spans="1:6" x14ac:dyDescent="0.25">
      <c r="A968" s="75">
        <v>1671</v>
      </c>
      <c r="B968" s="76" t="s">
        <v>9230</v>
      </c>
      <c r="C968" s="77" t="s">
        <v>9231</v>
      </c>
      <c r="D968" s="78">
        <v>141000</v>
      </c>
      <c r="E968" s="77" t="s">
        <v>8587</v>
      </c>
      <c r="F968" s="77"/>
    </row>
    <row r="969" spans="1:6" ht="30" x14ac:dyDescent="0.25">
      <c r="A969" s="75">
        <v>1672</v>
      </c>
      <c r="B969" s="76" t="s">
        <v>9232</v>
      </c>
      <c r="C969" s="77" t="s">
        <v>9233</v>
      </c>
      <c r="D969" s="78">
        <v>141000</v>
      </c>
      <c r="E969" s="77" t="s">
        <v>8587</v>
      </c>
      <c r="F969" s="77"/>
    </row>
    <row r="970" spans="1:6" x14ac:dyDescent="0.25">
      <c r="A970" s="75">
        <v>1673</v>
      </c>
      <c r="B970" s="76" t="s">
        <v>9234</v>
      </c>
      <c r="C970" s="77" t="s">
        <v>9235</v>
      </c>
      <c r="D970" s="78">
        <v>141000</v>
      </c>
      <c r="E970" s="77" t="s">
        <v>8587</v>
      </c>
      <c r="F970" s="77"/>
    </row>
    <row r="971" spans="1:6" ht="30" x14ac:dyDescent="0.25">
      <c r="A971" s="75">
        <v>1674</v>
      </c>
      <c r="B971" s="76" t="s">
        <v>9236</v>
      </c>
      <c r="C971" s="77" t="s">
        <v>9237</v>
      </c>
      <c r="D971" s="78">
        <v>141000</v>
      </c>
      <c r="E971" s="77" t="s">
        <v>8587</v>
      </c>
      <c r="F971" s="77"/>
    </row>
    <row r="972" spans="1:6" ht="30" x14ac:dyDescent="0.25">
      <c r="A972" s="75">
        <v>1675</v>
      </c>
      <c r="B972" s="76" t="s">
        <v>9238</v>
      </c>
      <c r="C972" s="77" t="s">
        <v>9239</v>
      </c>
      <c r="D972" s="78">
        <v>141000</v>
      </c>
      <c r="E972" s="77" t="s">
        <v>8587</v>
      </c>
      <c r="F972" s="77"/>
    </row>
    <row r="973" spans="1:6" ht="30" x14ac:dyDescent="0.25">
      <c r="A973" s="75">
        <v>1676</v>
      </c>
      <c r="B973" s="76" t="s">
        <v>9240</v>
      </c>
      <c r="C973" s="77" t="s">
        <v>9241</v>
      </c>
      <c r="D973" s="78">
        <v>141000</v>
      </c>
      <c r="E973" s="77" t="s">
        <v>8587</v>
      </c>
      <c r="F973" s="77"/>
    </row>
    <row r="974" spans="1:6" x14ac:dyDescent="0.25">
      <c r="A974" s="75">
        <v>1677</v>
      </c>
      <c r="B974" s="76" t="s">
        <v>9242</v>
      </c>
      <c r="C974" s="77" t="s">
        <v>9243</v>
      </c>
      <c r="D974" s="78">
        <v>141000</v>
      </c>
      <c r="E974" s="77" t="s">
        <v>8587</v>
      </c>
      <c r="F974" s="77"/>
    </row>
    <row r="975" spans="1:6" x14ac:dyDescent="0.25">
      <c r="A975" s="75">
        <v>1678</v>
      </c>
      <c r="B975" s="76" t="s">
        <v>9244</v>
      </c>
      <c r="C975" s="77" t="s">
        <v>9245</v>
      </c>
      <c r="D975" s="78">
        <v>141000</v>
      </c>
      <c r="E975" s="77" t="s">
        <v>8587</v>
      </c>
      <c r="F975" s="77"/>
    </row>
    <row r="976" spans="1:6" x14ac:dyDescent="0.25">
      <c r="A976" s="75">
        <v>1679</v>
      </c>
      <c r="B976" s="76" t="s">
        <v>9246</v>
      </c>
      <c r="C976" s="77" t="s">
        <v>9247</v>
      </c>
      <c r="D976" s="78">
        <v>141000</v>
      </c>
      <c r="E976" s="77" t="s">
        <v>8587</v>
      </c>
      <c r="F976" s="77"/>
    </row>
    <row r="977" spans="1:6" x14ac:dyDescent="0.25">
      <c r="A977" s="75">
        <v>1680</v>
      </c>
      <c r="B977" s="76" t="s">
        <v>9248</v>
      </c>
      <c r="C977" s="77" t="s">
        <v>9249</v>
      </c>
      <c r="D977" s="78">
        <v>141000</v>
      </c>
      <c r="E977" s="77" t="s">
        <v>8587</v>
      </c>
      <c r="F977" s="77"/>
    </row>
    <row r="978" spans="1:6" x14ac:dyDescent="0.25">
      <c r="A978" s="75">
        <v>1681</v>
      </c>
      <c r="B978" s="76" t="s">
        <v>9250</v>
      </c>
      <c r="C978" s="77" t="s">
        <v>9251</v>
      </c>
      <c r="D978" s="78">
        <v>141000</v>
      </c>
      <c r="E978" s="77" t="s">
        <v>8587</v>
      </c>
      <c r="F978" s="77"/>
    </row>
    <row r="979" spans="1:6" x14ac:dyDescent="0.25">
      <c r="A979" s="75">
        <v>1682</v>
      </c>
      <c r="B979" s="76" t="s">
        <v>9252</v>
      </c>
      <c r="C979" s="77" t="s">
        <v>9253</v>
      </c>
      <c r="D979" s="78">
        <v>141000</v>
      </c>
      <c r="E979" s="77" t="s">
        <v>8587</v>
      </c>
      <c r="F979" s="77"/>
    </row>
    <row r="980" spans="1:6" x14ac:dyDescent="0.25">
      <c r="A980" s="75">
        <v>1683</v>
      </c>
      <c r="B980" s="76" t="s">
        <v>9254</v>
      </c>
      <c r="C980" s="77" t="s">
        <v>9255</v>
      </c>
      <c r="D980" s="78">
        <v>141000</v>
      </c>
      <c r="E980" s="77" t="s">
        <v>8587</v>
      </c>
      <c r="F980" s="77"/>
    </row>
    <row r="981" spans="1:6" x14ac:dyDescent="0.25">
      <c r="A981" s="75">
        <v>1684</v>
      </c>
      <c r="B981" s="76" t="s">
        <v>9256</v>
      </c>
      <c r="C981" s="77" t="s">
        <v>9257</v>
      </c>
      <c r="D981" s="78">
        <v>141000</v>
      </c>
      <c r="E981" s="77" t="s">
        <v>8587</v>
      </c>
      <c r="F981" s="77"/>
    </row>
    <row r="982" spans="1:6" x14ac:dyDescent="0.25">
      <c r="A982" s="75">
        <v>1685</v>
      </c>
      <c r="B982" s="76" t="s">
        <v>9258</v>
      </c>
      <c r="C982" s="77" t="s">
        <v>9259</v>
      </c>
      <c r="D982" s="78">
        <v>141000</v>
      </c>
      <c r="E982" s="77" t="s">
        <v>8587</v>
      </c>
      <c r="F982" s="77"/>
    </row>
    <row r="983" spans="1:6" x14ac:dyDescent="0.25">
      <c r="A983" s="75">
        <v>1686</v>
      </c>
      <c r="B983" s="76" t="s">
        <v>9260</v>
      </c>
      <c r="C983" s="77" t="s">
        <v>9261</v>
      </c>
      <c r="D983" s="78">
        <v>141000</v>
      </c>
      <c r="E983" s="77" t="s">
        <v>8587</v>
      </c>
      <c r="F983" s="77"/>
    </row>
    <row r="984" spans="1:6" x14ac:dyDescent="0.25">
      <c r="A984" s="75">
        <v>1687</v>
      </c>
      <c r="B984" s="76" t="s">
        <v>9262</v>
      </c>
      <c r="C984" s="77" t="s">
        <v>9263</v>
      </c>
      <c r="D984" s="78">
        <v>141000</v>
      </c>
      <c r="E984" s="77" t="s">
        <v>8587</v>
      </c>
      <c r="F984" s="77"/>
    </row>
    <row r="985" spans="1:6" x14ac:dyDescent="0.25">
      <c r="A985" s="75">
        <v>1688</v>
      </c>
      <c r="B985" s="76" t="s">
        <v>9264</v>
      </c>
      <c r="C985" s="77" t="s">
        <v>9265</v>
      </c>
      <c r="D985" s="78">
        <v>141000</v>
      </c>
      <c r="E985" s="77" t="s">
        <v>8587</v>
      </c>
      <c r="F985" s="77"/>
    </row>
    <row r="986" spans="1:6" ht="30" x14ac:dyDescent="0.25">
      <c r="A986" s="75">
        <v>1689</v>
      </c>
      <c r="B986" s="76" t="s">
        <v>9266</v>
      </c>
      <c r="C986" s="77" t="s">
        <v>9267</v>
      </c>
      <c r="D986" s="78">
        <v>141000</v>
      </c>
      <c r="E986" s="77" t="s">
        <v>8587</v>
      </c>
      <c r="F986" s="77"/>
    </row>
    <row r="987" spans="1:6" x14ac:dyDescent="0.25">
      <c r="A987" s="75">
        <v>1690</v>
      </c>
      <c r="B987" s="76" t="s">
        <v>9268</v>
      </c>
      <c r="C987" s="77" t="s">
        <v>9269</v>
      </c>
      <c r="D987" s="78">
        <v>141000</v>
      </c>
      <c r="E987" s="77" t="s">
        <v>8587</v>
      </c>
      <c r="F987" s="77"/>
    </row>
    <row r="988" spans="1:6" x14ac:dyDescent="0.25">
      <c r="A988" s="75">
        <v>1691</v>
      </c>
      <c r="B988" s="76" t="s">
        <v>9270</v>
      </c>
      <c r="C988" s="77" t="s">
        <v>9271</v>
      </c>
      <c r="D988" s="78">
        <v>141000</v>
      </c>
      <c r="E988" s="77" t="s">
        <v>8587</v>
      </c>
      <c r="F988" s="77"/>
    </row>
    <row r="989" spans="1:6" x14ac:dyDescent="0.25">
      <c r="A989" s="75">
        <v>1692</v>
      </c>
      <c r="B989" s="76" t="s">
        <v>9272</v>
      </c>
      <c r="C989" s="77" t="s">
        <v>9273</v>
      </c>
      <c r="D989" s="78">
        <v>141000</v>
      </c>
      <c r="E989" s="77" t="s">
        <v>8587</v>
      </c>
      <c r="F989" s="77"/>
    </row>
    <row r="990" spans="1:6" ht="30" x14ac:dyDescent="0.25">
      <c r="A990" s="75">
        <v>1693</v>
      </c>
      <c r="B990" s="76" t="s">
        <v>9274</v>
      </c>
      <c r="C990" s="77" t="s">
        <v>9275</v>
      </c>
      <c r="D990" s="78">
        <v>141000</v>
      </c>
      <c r="E990" s="77" t="s">
        <v>8587</v>
      </c>
      <c r="F990" s="77"/>
    </row>
    <row r="991" spans="1:6" x14ac:dyDescent="0.25">
      <c r="A991" s="75">
        <v>1694</v>
      </c>
      <c r="B991" s="76" t="s">
        <v>9276</v>
      </c>
      <c r="C991" s="77" t="s">
        <v>9277</v>
      </c>
      <c r="D991" s="78">
        <v>141000</v>
      </c>
      <c r="E991" s="77" t="s">
        <v>8587</v>
      </c>
      <c r="F991" s="77"/>
    </row>
    <row r="992" spans="1:6" x14ac:dyDescent="0.25">
      <c r="A992" s="75">
        <v>1695</v>
      </c>
      <c r="B992" s="76" t="s">
        <v>9278</v>
      </c>
      <c r="C992" s="77" t="s">
        <v>9279</v>
      </c>
      <c r="D992" s="78">
        <v>141000</v>
      </c>
      <c r="E992" s="77" t="s">
        <v>8587</v>
      </c>
      <c r="F992" s="77"/>
    </row>
    <row r="993" spans="1:6" ht="30" x14ac:dyDescent="0.25">
      <c r="A993" s="75">
        <v>1696</v>
      </c>
      <c r="B993" s="76" t="s">
        <v>9280</v>
      </c>
      <c r="C993" s="77" t="s">
        <v>9281</v>
      </c>
      <c r="D993" s="78">
        <v>141000</v>
      </c>
      <c r="E993" s="77" t="s">
        <v>8587</v>
      </c>
      <c r="F993" s="77"/>
    </row>
    <row r="994" spans="1:6" ht="45" x14ac:dyDescent="0.25">
      <c r="A994" s="75">
        <v>1697</v>
      </c>
      <c r="B994" s="76" t="s">
        <v>9282</v>
      </c>
      <c r="C994" s="77" t="s">
        <v>9283</v>
      </c>
      <c r="D994" s="78">
        <v>141000</v>
      </c>
      <c r="E994" s="77" t="s">
        <v>8587</v>
      </c>
      <c r="F994" s="77"/>
    </row>
    <row r="995" spans="1:6" ht="30" x14ac:dyDescent="0.25">
      <c r="A995" s="75">
        <v>1698</v>
      </c>
      <c r="B995" s="76" t="s">
        <v>9284</v>
      </c>
      <c r="C995" s="77" t="s">
        <v>9285</v>
      </c>
      <c r="D995" s="78">
        <v>141000</v>
      </c>
      <c r="E995" s="77" t="s">
        <v>8587</v>
      </c>
      <c r="F995" s="77"/>
    </row>
    <row r="996" spans="1:6" ht="45" x14ac:dyDescent="0.25">
      <c r="A996" s="75">
        <v>1699</v>
      </c>
      <c r="B996" s="76" t="s">
        <v>9286</v>
      </c>
      <c r="C996" s="77" t="s">
        <v>9287</v>
      </c>
      <c r="D996" s="78">
        <v>141000</v>
      </c>
      <c r="E996" s="77" t="s">
        <v>8587</v>
      </c>
      <c r="F996" s="77"/>
    </row>
    <row r="997" spans="1:6" x14ac:dyDescent="0.25">
      <c r="A997" s="75">
        <v>1700</v>
      </c>
      <c r="B997" s="76" t="s">
        <v>9288</v>
      </c>
      <c r="C997" s="77" t="s">
        <v>9289</v>
      </c>
      <c r="D997" s="78">
        <v>141000</v>
      </c>
      <c r="E997" s="77" t="s">
        <v>8587</v>
      </c>
      <c r="F997" s="77"/>
    </row>
    <row r="998" spans="1:6" x14ac:dyDescent="0.25">
      <c r="A998" s="75">
        <v>1701</v>
      </c>
      <c r="B998" s="76" t="s">
        <v>9290</v>
      </c>
      <c r="C998" s="77" t="s">
        <v>9291</v>
      </c>
      <c r="D998" s="78">
        <v>141000</v>
      </c>
      <c r="E998" s="77" t="s">
        <v>8587</v>
      </c>
      <c r="F998" s="77"/>
    </row>
    <row r="999" spans="1:6" x14ac:dyDescent="0.25">
      <c r="A999" s="75">
        <v>1702</v>
      </c>
      <c r="B999" s="76" t="s">
        <v>9292</v>
      </c>
      <c r="C999" s="77" t="s">
        <v>9293</v>
      </c>
      <c r="D999" s="78">
        <v>141000</v>
      </c>
      <c r="E999" s="77" t="s">
        <v>8587</v>
      </c>
      <c r="F999" s="77"/>
    </row>
    <row r="1000" spans="1:6" x14ac:dyDescent="0.25">
      <c r="A1000" s="75">
        <v>1703</v>
      </c>
      <c r="B1000" s="76" t="s">
        <v>9294</v>
      </c>
      <c r="C1000" s="77" t="s">
        <v>9295</v>
      </c>
      <c r="D1000" s="78">
        <v>141000</v>
      </c>
      <c r="E1000" s="77" t="s">
        <v>8587</v>
      </c>
      <c r="F1000" s="77"/>
    </row>
    <row r="1001" spans="1:6" ht="30" x14ac:dyDescent="0.25">
      <c r="A1001" s="75">
        <v>1704</v>
      </c>
      <c r="B1001" s="76" t="s">
        <v>9296</v>
      </c>
      <c r="C1001" s="77" t="s">
        <v>9297</v>
      </c>
      <c r="D1001" s="78">
        <v>141000</v>
      </c>
      <c r="E1001" s="77" t="s">
        <v>8587</v>
      </c>
      <c r="F1001" s="77"/>
    </row>
    <row r="1002" spans="1:6" x14ac:dyDescent="0.25">
      <c r="A1002" s="75">
        <v>1705</v>
      </c>
      <c r="B1002" s="76" t="s">
        <v>9298</v>
      </c>
      <c r="C1002" s="77" t="s">
        <v>9299</v>
      </c>
      <c r="D1002" s="78">
        <v>141000</v>
      </c>
      <c r="E1002" s="77" t="s">
        <v>8587</v>
      </c>
      <c r="F1002" s="77"/>
    </row>
    <row r="1003" spans="1:6" x14ac:dyDescent="0.25">
      <c r="A1003" s="75">
        <v>1706</v>
      </c>
      <c r="B1003" s="76" t="s">
        <v>9300</v>
      </c>
      <c r="C1003" s="77" t="s">
        <v>9301</v>
      </c>
      <c r="D1003" s="78">
        <v>141000</v>
      </c>
      <c r="E1003" s="77" t="s">
        <v>8587</v>
      </c>
      <c r="F1003" s="77"/>
    </row>
    <row r="1004" spans="1:6" x14ac:dyDescent="0.25">
      <c r="A1004" s="75">
        <v>1707</v>
      </c>
      <c r="B1004" s="76" t="s">
        <v>9302</v>
      </c>
      <c r="C1004" s="77" t="s">
        <v>9303</v>
      </c>
      <c r="D1004" s="78">
        <v>141000</v>
      </c>
      <c r="E1004" s="77" t="s">
        <v>8587</v>
      </c>
      <c r="F1004" s="77"/>
    </row>
    <row r="1005" spans="1:6" x14ac:dyDescent="0.25">
      <c r="A1005" s="75">
        <v>1708</v>
      </c>
      <c r="B1005" s="76" t="s">
        <v>9304</v>
      </c>
      <c r="C1005" s="77" t="s">
        <v>9305</v>
      </c>
      <c r="D1005" s="78">
        <v>141000</v>
      </c>
      <c r="E1005" s="77" t="s">
        <v>8587</v>
      </c>
      <c r="F1005" s="77"/>
    </row>
    <row r="1006" spans="1:6" x14ac:dyDescent="0.25">
      <c r="A1006" s="75">
        <v>1709</v>
      </c>
      <c r="B1006" s="76" t="s">
        <v>9306</v>
      </c>
      <c r="C1006" s="77" t="s">
        <v>9307</v>
      </c>
      <c r="D1006" s="78">
        <v>141000</v>
      </c>
      <c r="E1006" s="77" t="s">
        <v>8587</v>
      </c>
      <c r="F1006" s="77"/>
    </row>
    <row r="1007" spans="1:6" ht="45" x14ac:dyDescent="0.25">
      <c r="A1007" s="75">
        <v>1710</v>
      </c>
      <c r="B1007" s="76" t="s">
        <v>9308</v>
      </c>
      <c r="C1007" s="77" t="s">
        <v>9309</v>
      </c>
      <c r="D1007" s="78">
        <v>141000</v>
      </c>
      <c r="E1007" s="77" t="s">
        <v>8587</v>
      </c>
      <c r="F1007" s="77"/>
    </row>
    <row r="1008" spans="1:6" ht="30" x14ac:dyDescent="0.25">
      <c r="A1008" s="75">
        <v>1711</v>
      </c>
      <c r="B1008" s="76" t="s">
        <v>9310</v>
      </c>
      <c r="C1008" s="77" t="s">
        <v>9311</v>
      </c>
      <c r="D1008" s="78">
        <v>141000</v>
      </c>
      <c r="E1008" s="77" t="s">
        <v>8587</v>
      </c>
      <c r="F1008" s="77"/>
    </row>
    <row r="1009" spans="1:6" x14ac:dyDescent="0.25">
      <c r="A1009" s="75">
        <v>1712</v>
      </c>
      <c r="B1009" s="76" t="s">
        <v>9312</v>
      </c>
      <c r="C1009" s="77" t="s">
        <v>9313</v>
      </c>
      <c r="D1009" s="78">
        <v>141000</v>
      </c>
      <c r="E1009" s="77" t="s">
        <v>8587</v>
      </c>
      <c r="F1009" s="77"/>
    </row>
    <row r="1010" spans="1:6" x14ac:dyDescent="0.25">
      <c r="A1010" s="75">
        <v>1713</v>
      </c>
      <c r="B1010" s="76" t="s">
        <v>9314</v>
      </c>
      <c r="C1010" s="77" t="s">
        <v>9315</v>
      </c>
      <c r="D1010" s="78">
        <v>141000</v>
      </c>
      <c r="E1010" s="77" t="s">
        <v>8587</v>
      </c>
      <c r="F1010" s="77"/>
    </row>
    <row r="1011" spans="1:6" ht="30" x14ac:dyDescent="0.25">
      <c r="A1011" s="75">
        <v>1714</v>
      </c>
      <c r="B1011" s="76" t="s">
        <v>9316</v>
      </c>
      <c r="C1011" s="77" t="s">
        <v>9317</v>
      </c>
      <c r="D1011" s="78">
        <v>141000</v>
      </c>
      <c r="E1011" s="77" t="s">
        <v>8587</v>
      </c>
      <c r="F1011" s="77"/>
    </row>
    <row r="1012" spans="1:6" x14ac:dyDescent="0.25">
      <c r="A1012" s="75">
        <v>1715</v>
      </c>
      <c r="B1012" s="76" t="s">
        <v>9318</v>
      </c>
      <c r="C1012" s="77" t="s">
        <v>9319</v>
      </c>
      <c r="D1012" s="78">
        <v>141000</v>
      </c>
      <c r="E1012" s="77" t="s">
        <v>8587</v>
      </c>
      <c r="F1012" s="77"/>
    </row>
    <row r="1013" spans="1:6" x14ac:dyDescent="0.25">
      <c r="A1013" s="75">
        <v>1716</v>
      </c>
      <c r="B1013" s="76" t="s">
        <v>9320</v>
      </c>
      <c r="C1013" s="77" t="s">
        <v>9321</v>
      </c>
      <c r="D1013" s="78">
        <v>141000</v>
      </c>
      <c r="E1013" s="77" t="s">
        <v>8587</v>
      </c>
      <c r="F1013" s="77"/>
    </row>
    <row r="1014" spans="1:6" x14ac:dyDescent="0.25">
      <c r="A1014" s="75">
        <v>1717</v>
      </c>
      <c r="B1014" s="76" t="s">
        <v>9322</v>
      </c>
      <c r="C1014" s="77" t="s">
        <v>9323</v>
      </c>
      <c r="D1014" s="78">
        <v>141000</v>
      </c>
      <c r="E1014" s="77" t="s">
        <v>8587</v>
      </c>
      <c r="F1014" s="77"/>
    </row>
    <row r="1015" spans="1:6" x14ac:dyDescent="0.25">
      <c r="A1015" s="75">
        <v>1718</v>
      </c>
      <c r="B1015" s="76" t="s">
        <v>9324</v>
      </c>
      <c r="C1015" s="77" t="s">
        <v>9325</v>
      </c>
      <c r="D1015" s="78">
        <v>141000</v>
      </c>
      <c r="E1015" s="77" t="s">
        <v>8587</v>
      </c>
      <c r="F1015" s="77"/>
    </row>
    <row r="1016" spans="1:6" x14ac:dyDescent="0.25">
      <c r="A1016" s="75">
        <v>1719</v>
      </c>
      <c r="B1016" s="76" t="s">
        <v>9326</v>
      </c>
      <c r="C1016" s="77" t="s">
        <v>9327</v>
      </c>
      <c r="D1016" s="78">
        <v>141000</v>
      </c>
      <c r="E1016" s="77" t="s">
        <v>8587</v>
      </c>
      <c r="F1016" s="77"/>
    </row>
    <row r="1017" spans="1:6" x14ac:dyDescent="0.25">
      <c r="A1017" s="75">
        <v>1720</v>
      </c>
      <c r="B1017" s="76" t="s">
        <v>9328</v>
      </c>
      <c r="C1017" s="77" t="s">
        <v>9329</v>
      </c>
      <c r="D1017" s="78">
        <v>141000</v>
      </c>
      <c r="E1017" s="77" t="s">
        <v>8587</v>
      </c>
      <c r="F1017" s="77"/>
    </row>
    <row r="1018" spans="1:6" x14ac:dyDescent="0.25">
      <c r="A1018" s="75">
        <v>1721</v>
      </c>
      <c r="B1018" s="76" t="s">
        <v>9330</v>
      </c>
      <c r="C1018" s="77" t="s">
        <v>9331</v>
      </c>
      <c r="D1018" s="78">
        <v>141000</v>
      </c>
      <c r="E1018" s="77" t="s">
        <v>8587</v>
      </c>
      <c r="F1018" s="77"/>
    </row>
    <row r="1019" spans="1:6" ht="30" x14ac:dyDescent="0.25">
      <c r="A1019" s="75">
        <v>1722</v>
      </c>
      <c r="B1019" s="76" t="s">
        <v>9332</v>
      </c>
      <c r="C1019" s="77" t="s">
        <v>9333</v>
      </c>
      <c r="D1019" s="78">
        <v>141000</v>
      </c>
      <c r="E1019" s="77" t="s">
        <v>8587</v>
      </c>
      <c r="F1019" s="77"/>
    </row>
    <row r="1020" spans="1:6" x14ac:dyDescent="0.25">
      <c r="A1020" s="75">
        <v>1723</v>
      </c>
      <c r="B1020" s="76" t="s">
        <v>9334</v>
      </c>
      <c r="C1020" s="77" t="s">
        <v>9335</v>
      </c>
      <c r="D1020" s="78">
        <v>141000</v>
      </c>
      <c r="E1020" s="77" t="s">
        <v>8587</v>
      </c>
      <c r="F1020" s="77"/>
    </row>
    <row r="1021" spans="1:6" x14ac:dyDescent="0.25">
      <c r="A1021" s="75">
        <v>1724</v>
      </c>
      <c r="B1021" s="76" t="s">
        <v>9336</v>
      </c>
      <c r="C1021" s="77" t="s">
        <v>9337</v>
      </c>
      <c r="D1021" s="78">
        <v>141000</v>
      </c>
      <c r="E1021" s="77" t="s">
        <v>8587</v>
      </c>
      <c r="F1021" s="77"/>
    </row>
    <row r="1022" spans="1:6" x14ac:dyDescent="0.25">
      <c r="A1022" s="75">
        <v>1725</v>
      </c>
      <c r="B1022" s="76" t="s">
        <v>9338</v>
      </c>
      <c r="C1022" s="77" t="s">
        <v>9339</v>
      </c>
      <c r="D1022" s="78">
        <v>141000</v>
      </c>
      <c r="E1022" s="77" t="s">
        <v>8587</v>
      </c>
      <c r="F1022" s="77"/>
    </row>
    <row r="1023" spans="1:6" ht="45" x14ac:dyDescent="0.25">
      <c r="A1023" s="75">
        <v>1726</v>
      </c>
      <c r="B1023" s="76" t="s">
        <v>9340</v>
      </c>
      <c r="C1023" s="77" t="s">
        <v>9341</v>
      </c>
      <c r="D1023" s="78">
        <v>141000</v>
      </c>
      <c r="E1023" s="77" t="s">
        <v>8587</v>
      </c>
      <c r="F1023" s="77"/>
    </row>
    <row r="1024" spans="1:6" ht="30" x14ac:dyDescent="0.25">
      <c r="A1024" s="75">
        <v>1727</v>
      </c>
      <c r="B1024" s="76" t="s">
        <v>9342</v>
      </c>
      <c r="C1024" s="77" t="s">
        <v>9343</v>
      </c>
      <c r="D1024" s="78">
        <v>141000</v>
      </c>
      <c r="E1024" s="77" t="s">
        <v>8587</v>
      </c>
      <c r="F1024" s="77"/>
    </row>
    <row r="1025" spans="1:6" ht="30" x14ac:dyDescent="0.25">
      <c r="A1025" s="75">
        <v>1728</v>
      </c>
      <c r="B1025" s="76" t="s">
        <v>9344</v>
      </c>
      <c r="C1025" s="77" t="s">
        <v>9345</v>
      </c>
      <c r="D1025" s="78">
        <v>141000</v>
      </c>
      <c r="E1025" s="77" t="s">
        <v>8587</v>
      </c>
      <c r="F1025" s="77"/>
    </row>
    <row r="1026" spans="1:6" x14ac:dyDescent="0.25">
      <c r="A1026" s="75">
        <v>1729</v>
      </c>
      <c r="B1026" s="76" t="s">
        <v>9346</v>
      </c>
      <c r="C1026" s="77" t="s">
        <v>9347</v>
      </c>
      <c r="D1026" s="78">
        <v>141000</v>
      </c>
      <c r="E1026" s="77" t="s">
        <v>8587</v>
      </c>
      <c r="F1026" s="77"/>
    </row>
    <row r="1027" spans="1:6" x14ac:dyDescent="0.25">
      <c r="A1027" s="75">
        <v>1730</v>
      </c>
      <c r="B1027" s="76" t="s">
        <v>9348</v>
      </c>
      <c r="C1027" s="77" t="s">
        <v>9349</v>
      </c>
      <c r="D1027" s="78">
        <v>141000</v>
      </c>
      <c r="E1027" s="77" t="s">
        <v>8587</v>
      </c>
      <c r="F1027" s="77"/>
    </row>
    <row r="1028" spans="1:6" x14ac:dyDescent="0.25">
      <c r="A1028" s="75">
        <v>1731</v>
      </c>
      <c r="B1028" s="76" t="s">
        <v>9350</v>
      </c>
      <c r="C1028" s="77" t="s">
        <v>9351</v>
      </c>
      <c r="D1028" s="78">
        <v>141000</v>
      </c>
      <c r="E1028" s="77" t="s">
        <v>8587</v>
      </c>
      <c r="F1028" s="77"/>
    </row>
    <row r="1029" spans="1:6" x14ac:dyDescent="0.25">
      <c r="A1029" s="75">
        <v>1732</v>
      </c>
      <c r="B1029" s="76" t="s">
        <v>9352</v>
      </c>
      <c r="C1029" s="77" t="s">
        <v>9353</v>
      </c>
      <c r="D1029" s="78">
        <v>141000</v>
      </c>
      <c r="E1029" s="77" t="s">
        <v>8587</v>
      </c>
      <c r="F1029" s="77"/>
    </row>
    <row r="1030" spans="1:6" x14ac:dyDescent="0.25">
      <c r="A1030" s="75">
        <v>1733</v>
      </c>
      <c r="B1030" s="76" t="s">
        <v>9354</v>
      </c>
      <c r="C1030" s="77" t="s">
        <v>9355</v>
      </c>
      <c r="D1030" s="78">
        <v>141000</v>
      </c>
      <c r="E1030" s="77" t="s">
        <v>8587</v>
      </c>
      <c r="F1030" s="77"/>
    </row>
    <row r="1031" spans="1:6" x14ac:dyDescent="0.25">
      <c r="A1031" s="75">
        <v>1734</v>
      </c>
      <c r="B1031" s="76" t="s">
        <v>9356</v>
      </c>
      <c r="C1031" s="77" t="s">
        <v>9357</v>
      </c>
      <c r="D1031" s="78">
        <v>141000</v>
      </c>
      <c r="E1031" s="77" t="s">
        <v>8587</v>
      </c>
      <c r="F1031" s="77"/>
    </row>
    <row r="1032" spans="1:6" x14ac:dyDescent="0.25">
      <c r="A1032" s="75">
        <v>1735</v>
      </c>
      <c r="B1032" s="76" t="s">
        <v>9358</v>
      </c>
      <c r="C1032" s="77" t="s">
        <v>9359</v>
      </c>
      <c r="D1032" s="78">
        <v>141000</v>
      </c>
      <c r="E1032" s="77" t="s">
        <v>8587</v>
      </c>
      <c r="F1032" s="77"/>
    </row>
    <row r="1033" spans="1:6" ht="45" x14ac:dyDescent="0.25">
      <c r="A1033" s="75">
        <v>1736</v>
      </c>
      <c r="B1033" s="76" t="s">
        <v>9360</v>
      </c>
      <c r="C1033" s="77" t="s">
        <v>9361</v>
      </c>
      <c r="D1033" s="78">
        <v>141000</v>
      </c>
      <c r="E1033" s="77" t="s">
        <v>8587</v>
      </c>
      <c r="F1033" s="77"/>
    </row>
    <row r="1034" spans="1:6" x14ac:dyDescent="0.25">
      <c r="A1034" s="75">
        <v>1737</v>
      </c>
      <c r="B1034" s="76" t="s">
        <v>9362</v>
      </c>
      <c r="C1034" s="77" t="s">
        <v>9363</v>
      </c>
      <c r="D1034" s="78">
        <v>141000</v>
      </c>
      <c r="E1034" s="77" t="s">
        <v>8587</v>
      </c>
      <c r="F1034" s="77"/>
    </row>
    <row r="1035" spans="1:6" ht="30" x14ac:dyDescent="0.25">
      <c r="A1035" s="75">
        <v>1738</v>
      </c>
      <c r="B1035" s="76" t="s">
        <v>9364</v>
      </c>
      <c r="C1035" s="77" t="s">
        <v>9365</v>
      </c>
      <c r="D1035" s="78">
        <v>141000</v>
      </c>
      <c r="E1035" s="77" t="s">
        <v>8587</v>
      </c>
      <c r="F1035" s="77"/>
    </row>
    <row r="1036" spans="1:6" x14ac:dyDescent="0.25">
      <c r="A1036" s="75">
        <v>1739</v>
      </c>
      <c r="B1036" s="76" t="s">
        <v>9366</v>
      </c>
      <c r="C1036" s="77" t="s">
        <v>9367</v>
      </c>
      <c r="D1036" s="78">
        <v>141000</v>
      </c>
      <c r="E1036" s="77" t="s">
        <v>8587</v>
      </c>
      <c r="F1036" s="77"/>
    </row>
    <row r="1037" spans="1:6" x14ac:dyDescent="0.25">
      <c r="A1037" s="75">
        <v>1740</v>
      </c>
      <c r="B1037" s="76" t="s">
        <v>9368</v>
      </c>
      <c r="C1037" s="77" t="s">
        <v>9369</v>
      </c>
      <c r="D1037" s="78">
        <v>141000</v>
      </c>
      <c r="E1037" s="77" t="s">
        <v>8587</v>
      </c>
      <c r="F1037" s="77"/>
    </row>
    <row r="1038" spans="1:6" x14ac:dyDescent="0.25">
      <c r="A1038" s="75">
        <v>1741</v>
      </c>
      <c r="B1038" s="76" t="s">
        <v>9370</v>
      </c>
      <c r="C1038" s="77" t="s">
        <v>9371</v>
      </c>
      <c r="D1038" s="78">
        <v>141000</v>
      </c>
      <c r="E1038" s="77" t="s">
        <v>8587</v>
      </c>
      <c r="F1038" s="77"/>
    </row>
    <row r="1039" spans="1:6" x14ac:dyDescent="0.25">
      <c r="A1039" s="75">
        <v>1742</v>
      </c>
      <c r="B1039" s="76" t="s">
        <v>9372</v>
      </c>
      <c r="C1039" s="77" t="s">
        <v>9373</v>
      </c>
      <c r="D1039" s="78">
        <v>141000</v>
      </c>
      <c r="E1039" s="77" t="s">
        <v>8587</v>
      </c>
      <c r="F1039" s="77"/>
    </row>
    <row r="1040" spans="1:6" x14ac:dyDescent="0.25">
      <c r="A1040" s="75">
        <v>1743</v>
      </c>
      <c r="B1040" s="76" t="s">
        <v>9374</v>
      </c>
      <c r="C1040" s="77" t="s">
        <v>9375</v>
      </c>
      <c r="D1040" s="78">
        <v>141000</v>
      </c>
      <c r="E1040" s="77" t="s">
        <v>8587</v>
      </c>
      <c r="F1040" s="77"/>
    </row>
    <row r="1041" spans="1:6" x14ac:dyDescent="0.25">
      <c r="A1041" s="75">
        <v>1744</v>
      </c>
      <c r="B1041" s="76" t="s">
        <v>9376</v>
      </c>
      <c r="C1041" s="77" t="s">
        <v>9377</v>
      </c>
      <c r="D1041" s="78">
        <v>141000</v>
      </c>
      <c r="E1041" s="77" t="s">
        <v>8587</v>
      </c>
      <c r="F1041" s="77"/>
    </row>
    <row r="1042" spans="1:6" x14ac:dyDescent="0.25">
      <c r="A1042" s="75">
        <v>1745</v>
      </c>
      <c r="B1042" s="76" t="s">
        <v>9378</v>
      </c>
      <c r="C1042" s="77" t="s">
        <v>9379</v>
      </c>
      <c r="D1042" s="78">
        <v>141000</v>
      </c>
      <c r="E1042" s="77" t="s">
        <v>8587</v>
      </c>
      <c r="F1042" s="77"/>
    </row>
    <row r="1043" spans="1:6" x14ac:dyDescent="0.25">
      <c r="A1043" s="75">
        <v>1746</v>
      </c>
      <c r="B1043" s="76" t="s">
        <v>9380</v>
      </c>
      <c r="C1043" s="77" t="s">
        <v>9381</v>
      </c>
      <c r="D1043" s="78">
        <v>141000</v>
      </c>
      <c r="E1043" s="77" t="s">
        <v>8587</v>
      </c>
      <c r="F1043" s="77"/>
    </row>
    <row r="1044" spans="1:6" x14ac:dyDescent="0.25">
      <c r="A1044" s="75">
        <v>1747</v>
      </c>
      <c r="B1044" s="76" t="s">
        <v>9382</v>
      </c>
      <c r="C1044" s="77" t="s">
        <v>9383</v>
      </c>
      <c r="D1044" s="78">
        <v>141000</v>
      </c>
      <c r="E1044" s="77" t="s">
        <v>8587</v>
      </c>
      <c r="F1044" s="77"/>
    </row>
    <row r="1045" spans="1:6" x14ac:dyDescent="0.25">
      <c r="A1045" s="75">
        <v>1748</v>
      </c>
      <c r="B1045" s="76" t="s">
        <v>9384</v>
      </c>
      <c r="C1045" s="77" t="s">
        <v>9385</v>
      </c>
      <c r="D1045" s="78">
        <v>141000</v>
      </c>
      <c r="E1045" s="77" t="s">
        <v>8587</v>
      </c>
      <c r="F1045" s="77"/>
    </row>
    <row r="1046" spans="1:6" x14ac:dyDescent="0.25">
      <c r="A1046" s="75">
        <v>1749</v>
      </c>
      <c r="B1046" s="76" t="s">
        <v>9386</v>
      </c>
      <c r="C1046" s="77" t="s">
        <v>9387</v>
      </c>
      <c r="D1046" s="78">
        <v>141000</v>
      </c>
      <c r="E1046" s="77" t="s">
        <v>8587</v>
      </c>
      <c r="F1046" s="77"/>
    </row>
    <row r="1047" spans="1:6" x14ac:dyDescent="0.25">
      <c r="A1047" s="75">
        <v>1750</v>
      </c>
      <c r="B1047" s="76" t="s">
        <v>9388</v>
      </c>
      <c r="C1047" s="77" t="s">
        <v>9389</v>
      </c>
      <c r="D1047" s="78">
        <v>141000</v>
      </c>
      <c r="E1047" s="77" t="s">
        <v>8587</v>
      </c>
      <c r="F1047" s="77"/>
    </row>
    <row r="1048" spans="1:6" ht="30" x14ac:dyDescent="0.25">
      <c r="A1048" s="75">
        <v>1751</v>
      </c>
      <c r="B1048" s="76" t="s">
        <v>9390</v>
      </c>
      <c r="C1048" s="77" t="s">
        <v>9391</v>
      </c>
      <c r="D1048" s="78">
        <v>141000</v>
      </c>
      <c r="E1048" s="77" t="s">
        <v>8587</v>
      </c>
      <c r="F1048" s="77"/>
    </row>
    <row r="1049" spans="1:6" ht="30" x14ac:dyDescent="0.25">
      <c r="A1049" s="75">
        <v>1752</v>
      </c>
      <c r="B1049" s="76" t="s">
        <v>9392</v>
      </c>
      <c r="C1049" s="77" t="s">
        <v>9227</v>
      </c>
      <c r="D1049" s="78">
        <v>141000</v>
      </c>
      <c r="E1049" s="77" t="s">
        <v>8587</v>
      </c>
      <c r="F1049" s="77"/>
    </row>
    <row r="1050" spans="1:6" x14ac:dyDescent="0.25">
      <c r="A1050" s="75">
        <v>1753</v>
      </c>
      <c r="B1050" s="76" t="s">
        <v>9393</v>
      </c>
      <c r="C1050" s="77" t="s">
        <v>9205</v>
      </c>
      <c r="D1050" s="78">
        <v>141000</v>
      </c>
      <c r="E1050" s="77" t="s">
        <v>8587</v>
      </c>
      <c r="F1050" s="77"/>
    </row>
    <row r="1051" spans="1:6" x14ac:dyDescent="0.25">
      <c r="A1051" s="75">
        <v>1754</v>
      </c>
      <c r="B1051" s="76" t="s">
        <v>9394</v>
      </c>
      <c r="C1051" s="77" t="s">
        <v>9209</v>
      </c>
      <c r="D1051" s="78">
        <v>141000</v>
      </c>
      <c r="E1051" s="77" t="s">
        <v>8587</v>
      </c>
      <c r="F1051" s="77"/>
    </row>
    <row r="1052" spans="1:6" ht="45" x14ac:dyDescent="0.25">
      <c r="A1052" s="75">
        <v>1755</v>
      </c>
      <c r="B1052" s="76" t="s">
        <v>9395</v>
      </c>
      <c r="C1052" s="77" t="s">
        <v>9396</v>
      </c>
      <c r="D1052" s="78">
        <v>141000</v>
      </c>
      <c r="E1052" s="77" t="s">
        <v>8587</v>
      </c>
      <c r="F1052" s="77"/>
    </row>
    <row r="1053" spans="1:6" x14ac:dyDescent="0.25">
      <c r="A1053" s="75">
        <v>1756</v>
      </c>
      <c r="B1053" s="76" t="s">
        <v>9397</v>
      </c>
      <c r="C1053" s="77" t="s">
        <v>9398</v>
      </c>
      <c r="D1053" s="78">
        <v>141000</v>
      </c>
      <c r="E1053" s="77" t="s">
        <v>8587</v>
      </c>
      <c r="F1053" s="77"/>
    </row>
    <row r="1054" spans="1:6" ht="30" x14ac:dyDescent="0.25">
      <c r="A1054" s="75">
        <v>1757</v>
      </c>
      <c r="B1054" s="76" t="s">
        <v>9399</v>
      </c>
      <c r="C1054" s="77" t="s">
        <v>9400</v>
      </c>
      <c r="D1054" s="78">
        <v>141000</v>
      </c>
      <c r="E1054" s="77" t="s">
        <v>8587</v>
      </c>
      <c r="F1054" s="77"/>
    </row>
    <row r="1055" spans="1:6" ht="45" x14ac:dyDescent="0.25">
      <c r="A1055" s="75">
        <v>1758</v>
      </c>
      <c r="B1055" s="76" t="s">
        <v>9401</v>
      </c>
      <c r="C1055" s="77" t="s">
        <v>9402</v>
      </c>
      <c r="D1055" s="78">
        <v>141000</v>
      </c>
      <c r="E1055" s="77" t="s">
        <v>8587</v>
      </c>
      <c r="F1055" s="77"/>
    </row>
    <row r="1056" spans="1:6" x14ac:dyDescent="0.25">
      <c r="A1056" s="75">
        <v>1759</v>
      </c>
      <c r="B1056" s="76" t="s">
        <v>9403</v>
      </c>
      <c r="C1056" s="77" t="s">
        <v>9173</v>
      </c>
      <c r="D1056" s="78">
        <v>141000</v>
      </c>
      <c r="E1056" s="77" t="s">
        <v>8587</v>
      </c>
      <c r="F1056" s="77"/>
    </row>
    <row r="1057" spans="1:6" x14ac:dyDescent="0.25">
      <c r="A1057" s="75">
        <v>1760</v>
      </c>
      <c r="B1057" s="76" t="s">
        <v>9404</v>
      </c>
      <c r="C1057" s="77" t="s">
        <v>9405</v>
      </c>
      <c r="D1057" s="78">
        <v>141000</v>
      </c>
      <c r="E1057" s="77" t="s">
        <v>8587</v>
      </c>
      <c r="F1057" s="77"/>
    </row>
    <row r="1058" spans="1:6" x14ac:dyDescent="0.25">
      <c r="A1058" s="75">
        <v>1761</v>
      </c>
      <c r="B1058" s="76" t="s">
        <v>9406</v>
      </c>
      <c r="C1058" s="77" t="s">
        <v>9407</v>
      </c>
      <c r="D1058" s="78">
        <v>141000</v>
      </c>
      <c r="E1058" s="77" t="s">
        <v>8587</v>
      </c>
      <c r="F1058" s="77"/>
    </row>
    <row r="1059" spans="1:6" x14ac:dyDescent="0.25">
      <c r="A1059" s="75">
        <v>1762</v>
      </c>
      <c r="B1059" s="76" t="s">
        <v>9408</v>
      </c>
      <c r="C1059" s="77" t="s">
        <v>9409</v>
      </c>
      <c r="D1059" s="78">
        <v>141000</v>
      </c>
      <c r="E1059" s="77" t="s">
        <v>8587</v>
      </c>
      <c r="F1059" s="77"/>
    </row>
    <row r="1060" spans="1:6" x14ac:dyDescent="0.25">
      <c r="A1060" s="75">
        <v>1763</v>
      </c>
      <c r="B1060" s="76" t="s">
        <v>9410</v>
      </c>
      <c r="C1060" s="77" t="s">
        <v>9411</v>
      </c>
      <c r="D1060" s="78">
        <v>141000</v>
      </c>
      <c r="E1060" s="77" t="s">
        <v>8587</v>
      </c>
      <c r="F1060" s="77"/>
    </row>
    <row r="1061" spans="1:6" ht="30" x14ac:dyDescent="0.25">
      <c r="A1061" s="75">
        <v>1764</v>
      </c>
      <c r="B1061" s="76" t="s">
        <v>9412</v>
      </c>
      <c r="C1061" s="77" t="s">
        <v>9413</v>
      </c>
      <c r="D1061" s="78">
        <v>141000</v>
      </c>
      <c r="E1061" s="77" t="s">
        <v>8587</v>
      </c>
      <c r="F1061" s="77"/>
    </row>
    <row r="1062" spans="1:6" ht="45" x14ac:dyDescent="0.25">
      <c r="A1062" s="75">
        <v>1765</v>
      </c>
      <c r="B1062" s="76" t="s">
        <v>9414</v>
      </c>
      <c r="C1062" s="77" t="s">
        <v>9415</v>
      </c>
      <c r="D1062" s="78">
        <v>141000</v>
      </c>
      <c r="E1062" s="77" t="s">
        <v>8587</v>
      </c>
      <c r="F1062" s="77"/>
    </row>
    <row r="1063" spans="1:6" ht="30" x14ac:dyDescent="0.25">
      <c r="A1063" s="75">
        <v>1766</v>
      </c>
      <c r="B1063" s="76" t="s">
        <v>9416</v>
      </c>
      <c r="C1063" s="77" t="s">
        <v>9417</v>
      </c>
      <c r="D1063" s="78">
        <v>141000</v>
      </c>
      <c r="E1063" s="77" t="s">
        <v>8587</v>
      </c>
      <c r="F1063" s="77"/>
    </row>
    <row r="1064" spans="1:6" x14ac:dyDescent="0.25">
      <c r="A1064" s="75">
        <v>1767</v>
      </c>
      <c r="B1064" s="76" t="s">
        <v>9418</v>
      </c>
      <c r="C1064" s="77" t="s">
        <v>9197</v>
      </c>
      <c r="D1064" s="78">
        <v>141000</v>
      </c>
      <c r="E1064" s="77" t="s">
        <v>8587</v>
      </c>
      <c r="F1064" s="77"/>
    </row>
    <row r="1065" spans="1:6" ht="45" x14ac:dyDescent="0.25">
      <c r="A1065" s="75">
        <v>1768</v>
      </c>
      <c r="B1065" s="76" t="s">
        <v>9419</v>
      </c>
      <c r="C1065" s="77" t="s">
        <v>9420</v>
      </c>
      <c r="D1065" s="78">
        <v>141000</v>
      </c>
      <c r="E1065" s="77" t="s">
        <v>8587</v>
      </c>
      <c r="F1065" s="77"/>
    </row>
    <row r="1066" spans="1:6" ht="45" x14ac:dyDescent="0.25">
      <c r="A1066" s="75">
        <v>1769</v>
      </c>
      <c r="B1066" s="76" t="s">
        <v>9421</v>
      </c>
      <c r="C1066" s="77" t="s">
        <v>9422</v>
      </c>
      <c r="D1066" s="78">
        <v>141000</v>
      </c>
      <c r="E1066" s="77" t="s">
        <v>8587</v>
      </c>
      <c r="F1066" s="77"/>
    </row>
    <row r="1067" spans="1:6" ht="30" x14ac:dyDescent="0.25">
      <c r="A1067" s="75">
        <v>1770</v>
      </c>
      <c r="B1067" s="76" t="s">
        <v>9423</v>
      </c>
      <c r="C1067" s="77" t="s">
        <v>9424</v>
      </c>
      <c r="D1067" s="78">
        <v>141000</v>
      </c>
      <c r="E1067" s="77" t="s">
        <v>8587</v>
      </c>
      <c r="F1067" s="77"/>
    </row>
    <row r="1068" spans="1:6" ht="30" x14ac:dyDescent="0.25">
      <c r="A1068" s="75">
        <v>1771</v>
      </c>
      <c r="B1068" s="76" t="s">
        <v>9425</v>
      </c>
      <c r="C1068" s="77" t="s">
        <v>9426</v>
      </c>
      <c r="D1068" s="78">
        <v>141000</v>
      </c>
      <c r="E1068" s="77" t="s">
        <v>8587</v>
      </c>
      <c r="F1068" s="77"/>
    </row>
    <row r="1069" spans="1:6" x14ac:dyDescent="0.25">
      <c r="A1069" s="75">
        <v>1772</v>
      </c>
      <c r="B1069" s="76" t="s">
        <v>9427</v>
      </c>
      <c r="C1069" s="77" t="s">
        <v>9428</v>
      </c>
      <c r="D1069" s="78">
        <v>141000</v>
      </c>
      <c r="E1069" s="77" t="s">
        <v>8587</v>
      </c>
      <c r="F1069" s="77"/>
    </row>
    <row r="1070" spans="1:6" x14ac:dyDescent="0.25">
      <c r="A1070" s="75">
        <v>1773</v>
      </c>
      <c r="B1070" s="76" t="s">
        <v>9429</v>
      </c>
      <c r="C1070" s="77" t="s">
        <v>9430</v>
      </c>
      <c r="D1070" s="78">
        <v>141000</v>
      </c>
      <c r="E1070" s="77" t="s">
        <v>8587</v>
      </c>
      <c r="F1070" s="77"/>
    </row>
    <row r="1071" spans="1:6" x14ac:dyDescent="0.25">
      <c r="A1071" s="75">
        <v>1774</v>
      </c>
      <c r="B1071" s="76" t="s">
        <v>9431</v>
      </c>
      <c r="C1071" s="77" t="s">
        <v>9432</v>
      </c>
      <c r="D1071" s="78">
        <v>141000</v>
      </c>
      <c r="E1071" s="77" t="s">
        <v>8587</v>
      </c>
      <c r="F1071" s="77"/>
    </row>
    <row r="1072" spans="1:6" x14ac:dyDescent="0.25">
      <c r="A1072" s="75">
        <v>1775</v>
      </c>
      <c r="B1072" s="76" t="s">
        <v>9433</v>
      </c>
      <c r="C1072" s="77" t="s">
        <v>9434</v>
      </c>
      <c r="D1072" s="78">
        <v>141000</v>
      </c>
      <c r="E1072" s="77" t="s">
        <v>8587</v>
      </c>
      <c r="F1072" s="77"/>
    </row>
    <row r="1073" spans="1:6" x14ac:dyDescent="0.25">
      <c r="A1073" s="75">
        <v>1776</v>
      </c>
      <c r="B1073" s="76" t="s">
        <v>9435</v>
      </c>
      <c r="C1073" s="77" t="s">
        <v>9436</v>
      </c>
      <c r="D1073" s="78">
        <v>141000</v>
      </c>
      <c r="E1073" s="77" t="s">
        <v>8587</v>
      </c>
      <c r="F1073" s="77"/>
    </row>
    <row r="1074" spans="1:6" ht="45" x14ac:dyDescent="0.25">
      <c r="A1074" s="75">
        <v>1777</v>
      </c>
      <c r="B1074" s="76" t="s">
        <v>9437</v>
      </c>
      <c r="C1074" s="77" t="s">
        <v>9438</v>
      </c>
      <c r="D1074" s="78">
        <v>141000</v>
      </c>
      <c r="E1074" s="77" t="s">
        <v>8587</v>
      </c>
      <c r="F1074" s="77"/>
    </row>
    <row r="1075" spans="1:6" x14ac:dyDescent="0.25">
      <c r="A1075" s="75">
        <v>1778</v>
      </c>
      <c r="B1075" s="76" t="s">
        <v>9439</v>
      </c>
      <c r="C1075" s="77" t="s">
        <v>9440</v>
      </c>
      <c r="D1075" s="78">
        <v>141000</v>
      </c>
      <c r="E1075" s="77" t="s">
        <v>8587</v>
      </c>
      <c r="F1075" s="77"/>
    </row>
    <row r="1076" spans="1:6" ht="30" x14ac:dyDescent="0.25">
      <c r="A1076" s="75">
        <v>1779</v>
      </c>
      <c r="B1076" s="76" t="s">
        <v>9441</v>
      </c>
      <c r="C1076" s="77" t="s">
        <v>9442</v>
      </c>
      <c r="D1076" s="78">
        <v>141000</v>
      </c>
      <c r="E1076" s="77" t="s">
        <v>8587</v>
      </c>
      <c r="F1076" s="77"/>
    </row>
    <row r="1077" spans="1:6" x14ac:dyDescent="0.25">
      <c r="A1077" s="75">
        <v>1780</v>
      </c>
      <c r="B1077" s="76" t="s">
        <v>9443</v>
      </c>
      <c r="C1077" s="77" t="s">
        <v>9444</v>
      </c>
      <c r="D1077" s="78">
        <v>141000</v>
      </c>
      <c r="E1077" s="77" t="s">
        <v>8587</v>
      </c>
      <c r="F1077" s="77"/>
    </row>
    <row r="1078" spans="1:6" ht="45" x14ac:dyDescent="0.25">
      <c r="A1078" s="75">
        <v>1781</v>
      </c>
      <c r="B1078" s="76" t="s">
        <v>9445</v>
      </c>
      <c r="C1078" s="77" t="s">
        <v>9446</v>
      </c>
      <c r="D1078" s="78">
        <v>141000</v>
      </c>
      <c r="E1078" s="77" t="s">
        <v>8587</v>
      </c>
      <c r="F1078" s="77"/>
    </row>
    <row r="1079" spans="1:6" ht="45" x14ac:dyDescent="0.25">
      <c r="A1079" s="75">
        <v>1782</v>
      </c>
      <c r="B1079" s="76" t="s">
        <v>9447</v>
      </c>
      <c r="C1079" s="77" t="s">
        <v>9448</v>
      </c>
      <c r="D1079" s="78">
        <v>141000</v>
      </c>
      <c r="E1079" s="77" t="s">
        <v>8587</v>
      </c>
      <c r="F1079" s="77"/>
    </row>
    <row r="1080" spans="1:6" ht="30" x14ac:dyDescent="0.25">
      <c r="A1080" s="75">
        <v>1783</v>
      </c>
      <c r="B1080" s="76" t="s">
        <v>9449</v>
      </c>
      <c r="C1080" s="77" t="s">
        <v>9450</v>
      </c>
      <c r="D1080" s="78">
        <v>141000</v>
      </c>
      <c r="E1080" s="77" t="s">
        <v>8587</v>
      </c>
      <c r="F1080" s="77"/>
    </row>
    <row r="1081" spans="1:6" x14ac:dyDescent="0.25">
      <c r="A1081" s="75">
        <v>1784</v>
      </c>
      <c r="B1081" s="76" t="s">
        <v>9451</v>
      </c>
      <c r="C1081" s="77" t="s">
        <v>9165</v>
      </c>
      <c r="D1081" s="78">
        <v>141000</v>
      </c>
      <c r="E1081" s="77" t="s">
        <v>8587</v>
      </c>
      <c r="F1081" s="77"/>
    </row>
    <row r="1082" spans="1:6" ht="30" x14ac:dyDescent="0.25">
      <c r="A1082" s="75">
        <v>1785</v>
      </c>
      <c r="B1082" s="76" t="s">
        <v>9452</v>
      </c>
      <c r="C1082" s="77" t="s">
        <v>9453</v>
      </c>
      <c r="D1082" s="78">
        <v>141000</v>
      </c>
      <c r="E1082" s="77" t="s">
        <v>8587</v>
      </c>
      <c r="F1082" s="77"/>
    </row>
    <row r="1083" spans="1:6" x14ac:dyDescent="0.25">
      <c r="A1083" s="75">
        <v>1786</v>
      </c>
      <c r="B1083" s="76" t="s">
        <v>9454</v>
      </c>
      <c r="C1083" s="77" t="s">
        <v>9145</v>
      </c>
      <c r="D1083" s="78">
        <v>141000</v>
      </c>
      <c r="E1083" s="77" t="s">
        <v>8587</v>
      </c>
      <c r="F1083" s="77"/>
    </row>
    <row r="1084" spans="1:6" x14ac:dyDescent="0.25">
      <c r="A1084" s="75">
        <v>1787</v>
      </c>
      <c r="B1084" s="76" t="s">
        <v>9455</v>
      </c>
      <c r="C1084" s="77" t="s">
        <v>9147</v>
      </c>
      <c r="D1084" s="78">
        <v>141000</v>
      </c>
      <c r="E1084" s="77" t="s">
        <v>8587</v>
      </c>
      <c r="F1084" s="77"/>
    </row>
    <row r="1085" spans="1:6" x14ac:dyDescent="0.25">
      <c r="A1085" s="75">
        <v>1788</v>
      </c>
      <c r="B1085" s="76" t="s">
        <v>9456</v>
      </c>
      <c r="C1085" s="77" t="s">
        <v>9457</v>
      </c>
      <c r="D1085" s="78">
        <v>141000</v>
      </c>
      <c r="E1085" s="77" t="s">
        <v>8587</v>
      </c>
      <c r="F1085" s="77"/>
    </row>
    <row r="1086" spans="1:6" ht="30" x14ac:dyDescent="0.25">
      <c r="A1086" s="75">
        <v>1789</v>
      </c>
      <c r="B1086" s="76" t="s">
        <v>9458</v>
      </c>
      <c r="C1086" s="77" t="s">
        <v>9459</v>
      </c>
      <c r="D1086" s="78">
        <v>141000</v>
      </c>
      <c r="E1086" s="77" t="s">
        <v>8587</v>
      </c>
      <c r="F1086" s="77"/>
    </row>
    <row r="1087" spans="1:6" x14ac:dyDescent="0.25">
      <c r="A1087" s="75">
        <v>1790</v>
      </c>
      <c r="B1087" s="76" t="s">
        <v>9460</v>
      </c>
      <c r="C1087" s="77" t="s">
        <v>9461</v>
      </c>
      <c r="D1087" s="78">
        <v>141000</v>
      </c>
      <c r="E1087" s="77" t="s">
        <v>8587</v>
      </c>
      <c r="F1087" s="77"/>
    </row>
    <row r="1088" spans="1:6" x14ac:dyDescent="0.25">
      <c r="A1088" s="75">
        <v>1791</v>
      </c>
      <c r="B1088" s="76" t="s">
        <v>9462</v>
      </c>
      <c r="C1088" s="77" t="s">
        <v>9189</v>
      </c>
      <c r="D1088" s="78">
        <v>141000</v>
      </c>
      <c r="E1088" s="77" t="s">
        <v>8587</v>
      </c>
      <c r="F1088" s="77"/>
    </row>
    <row r="1089" spans="1:6" ht="45" x14ac:dyDescent="0.25">
      <c r="A1089" s="75">
        <v>1792</v>
      </c>
      <c r="B1089" s="76" t="s">
        <v>9463</v>
      </c>
      <c r="C1089" s="77" t="s">
        <v>9191</v>
      </c>
      <c r="D1089" s="78">
        <v>141000</v>
      </c>
      <c r="E1089" s="77" t="s">
        <v>8587</v>
      </c>
      <c r="F1089" s="77"/>
    </row>
    <row r="1090" spans="1:6" x14ac:dyDescent="0.25">
      <c r="A1090" s="75">
        <v>1793</v>
      </c>
      <c r="B1090" s="76" t="s">
        <v>9464</v>
      </c>
      <c r="C1090" s="77" t="s">
        <v>9195</v>
      </c>
      <c r="D1090" s="78">
        <v>141000</v>
      </c>
      <c r="E1090" s="77" t="s">
        <v>8587</v>
      </c>
      <c r="F1090" s="77"/>
    </row>
    <row r="1091" spans="1:6" x14ac:dyDescent="0.25">
      <c r="A1091" s="75">
        <v>1794</v>
      </c>
      <c r="B1091" s="76" t="s">
        <v>9465</v>
      </c>
      <c r="C1091" s="77" t="s">
        <v>9466</v>
      </c>
      <c r="D1091" s="78">
        <v>141000</v>
      </c>
      <c r="E1091" s="77" t="s">
        <v>8587</v>
      </c>
      <c r="F1091" s="77"/>
    </row>
    <row r="1092" spans="1:6" x14ac:dyDescent="0.25">
      <c r="A1092" s="75">
        <v>1795</v>
      </c>
      <c r="B1092" s="76" t="s">
        <v>9467</v>
      </c>
      <c r="C1092" s="77" t="s">
        <v>9468</v>
      </c>
      <c r="D1092" s="78">
        <v>141000</v>
      </c>
      <c r="E1092" s="77" t="s">
        <v>8587</v>
      </c>
      <c r="F1092" s="77"/>
    </row>
    <row r="1093" spans="1:6" x14ac:dyDescent="0.25">
      <c r="A1093" s="75">
        <v>1796</v>
      </c>
      <c r="B1093" s="76" t="s">
        <v>9469</v>
      </c>
      <c r="C1093" s="77" t="s">
        <v>9229</v>
      </c>
      <c r="D1093" s="78">
        <v>141000</v>
      </c>
      <c r="E1093" s="77" t="s">
        <v>8587</v>
      </c>
      <c r="F1093" s="77"/>
    </row>
    <row r="1094" spans="1:6" x14ac:dyDescent="0.25">
      <c r="A1094" s="75">
        <v>1797</v>
      </c>
      <c r="B1094" s="76" t="s">
        <v>9470</v>
      </c>
      <c r="C1094" s="77" t="s">
        <v>9471</v>
      </c>
      <c r="D1094" s="78">
        <v>141000</v>
      </c>
      <c r="E1094" s="77" t="s">
        <v>8587</v>
      </c>
      <c r="F1094" s="77"/>
    </row>
    <row r="1095" spans="1:6" x14ac:dyDescent="0.25">
      <c r="A1095" s="75">
        <v>1798</v>
      </c>
      <c r="B1095" s="76" t="s">
        <v>9472</v>
      </c>
      <c r="C1095" s="77" t="s">
        <v>9243</v>
      </c>
      <c r="D1095" s="78">
        <v>141000</v>
      </c>
      <c r="E1095" s="77" t="s">
        <v>8587</v>
      </c>
      <c r="F1095" s="77"/>
    </row>
    <row r="1096" spans="1:6" ht="30" x14ac:dyDescent="0.25">
      <c r="A1096" s="75">
        <v>1799</v>
      </c>
      <c r="B1096" s="76" t="s">
        <v>9473</v>
      </c>
      <c r="C1096" s="77" t="s">
        <v>9474</v>
      </c>
      <c r="D1096" s="78">
        <v>141000</v>
      </c>
      <c r="E1096" s="77" t="s">
        <v>8587</v>
      </c>
      <c r="F1096" s="77"/>
    </row>
    <row r="1097" spans="1:6" ht="30" x14ac:dyDescent="0.25">
      <c r="A1097" s="75">
        <v>1800</v>
      </c>
      <c r="B1097" s="76" t="s">
        <v>9475</v>
      </c>
      <c r="C1097" s="77" t="s">
        <v>9476</v>
      </c>
      <c r="D1097" s="78">
        <v>141000</v>
      </c>
      <c r="E1097" s="77" t="s">
        <v>8587</v>
      </c>
      <c r="F1097" s="77"/>
    </row>
    <row r="1098" spans="1:6" ht="30" x14ac:dyDescent="0.25">
      <c r="A1098" s="75">
        <v>1801</v>
      </c>
      <c r="B1098" s="76" t="s">
        <v>9477</v>
      </c>
      <c r="C1098" s="77" t="s">
        <v>9478</v>
      </c>
      <c r="D1098" s="78">
        <v>141000</v>
      </c>
      <c r="E1098" s="77" t="s">
        <v>8587</v>
      </c>
      <c r="F1098" s="77"/>
    </row>
    <row r="1099" spans="1:6" x14ac:dyDescent="0.25">
      <c r="A1099" s="75">
        <v>1802</v>
      </c>
      <c r="B1099" s="76" t="s">
        <v>9479</v>
      </c>
      <c r="C1099" s="77" t="s">
        <v>9223</v>
      </c>
      <c r="D1099" s="78">
        <v>141000</v>
      </c>
      <c r="E1099" s="77" t="s">
        <v>8587</v>
      </c>
      <c r="F1099" s="77"/>
    </row>
    <row r="1100" spans="1:6" x14ac:dyDescent="0.25">
      <c r="A1100" s="75">
        <v>1803</v>
      </c>
      <c r="B1100" s="76" t="s">
        <v>9480</v>
      </c>
      <c r="C1100" s="77" t="s">
        <v>9481</v>
      </c>
      <c r="D1100" s="78">
        <v>141000</v>
      </c>
      <c r="E1100" s="77" t="s">
        <v>8587</v>
      </c>
      <c r="F1100" s="77"/>
    </row>
    <row r="1101" spans="1:6" x14ac:dyDescent="0.25">
      <c r="A1101" s="75">
        <v>1804</v>
      </c>
      <c r="B1101" s="76" t="s">
        <v>9482</v>
      </c>
      <c r="C1101" s="77" t="s">
        <v>9161</v>
      </c>
      <c r="D1101" s="78">
        <v>141000</v>
      </c>
      <c r="E1101" s="77" t="s">
        <v>8587</v>
      </c>
      <c r="F1101" s="77"/>
    </row>
    <row r="1102" spans="1:6" ht="30" x14ac:dyDescent="0.25">
      <c r="A1102" s="75">
        <v>1805</v>
      </c>
      <c r="B1102" s="76" t="s">
        <v>9483</v>
      </c>
      <c r="C1102" s="77" t="s">
        <v>9484</v>
      </c>
      <c r="D1102" s="78">
        <v>141000</v>
      </c>
      <c r="E1102" s="77" t="s">
        <v>8587</v>
      </c>
      <c r="F1102" s="77"/>
    </row>
    <row r="1103" spans="1:6" ht="30" x14ac:dyDescent="0.25">
      <c r="A1103" s="75">
        <v>1806</v>
      </c>
      <c r="B1103" s="76" t="s">
        <v>9485</v>
      </c>
      <c r="C1103" s="77" t="s">
        <v>9486</v>
      </c>
      <c r="D1103" s="78">
        <v>141000</v>
      </c>
      <c r="E1103" s="77" t="s">
        <v>8587</v>
      </c>
      <c r="F1103" s="77"/>
    </row>
    <row r="1104" spans="1:6" ht="30" x14ac:dyDescent="0.25">
      <c r="A1104" s="75">
        <v>1807</v>
      </c>
      <c r="B1104" s="76" t="s">
        <v>9487</v>
      </c>
      <c r="C1104" s="77" t="s">
        <v>9233</v>
      </c>
      <c r="D1104" s="78">
        <v>141000</v>
      </c>
      <c r="E1104" s="77" t="s">
        <v>8587</v>
      </c>
      <c r="F1104" s="77"/>
    </row>
    <row r="1105" spans="1:6" ht="30" x14ac:dyDescent="0.25">
      <c r="A1105" s="75">
        <v>1808</v>
      </c>
      <c r="B1105" s="76" t="s">
        <v>9488</v>
      </c>
      <c r="C1105" s="77" t="s">
        <v>9489</v>
      </c>
      <c r="D1105" s="78">
        <v>141000</v>
      </c>
      <c r="E1105" s="77" t="s">
        <v>8587</v>
      </c>
      <c r="F1105" s="77"/>
    </row>
    <row r="1106" spans="1:6" ht="30" x14ac:dyDescent="0.25">
      <c r="A1106" s="75">
        <v>1809</v>
      </c>
      <c r="B1106" s="76" t="s">
        <v>9490</v>
      </c>
      <c r="C1106" s="77" t="s">
        <v>9491</v>
      </c>
      <c r="D1106" s="78">
        <v>141000</v>
      </c>
      <c r="E1106" s="77" t="s">
        <v>8587</v>
      </c>
      <c r="F1106" s="77"/>
    </row>
    <row r="1107" spans="1:6" ht="45" x14ac:dyDescent="0.25">
      <c r="A1107" s="75">
        <v>1810</v>
      </c>
      <c r="B1107" s="76" t="s">
        <v>9492</v>
      </c>
      <c r="C1107" s="77" t="s">
        <v>9493</v>
      </c>
      <c r="D1107" s="78">
        <v>141000</v>
      </c>
      <c r="E1107" s="77" t="s">
        <v>8587</v>
      </c>
      <c r="F1107" s="77"/>
    </row>
    <row r="1108" spans="1:6" x14ac:dyDescent="0.25">
      <c r="A1108" s="75">
        <v>1811</v>
      </c>
      <c r="B1108" s="76" t="s">
        <v>9494</v>
      </c>
      <c r="C1108" s="77" t="s">
        <v>9495</v>
      </c>
      <c r="D1108" s="78">
        <v>141000</v>
      </c>
      <c r="E1108" s="77" t="s">
        <v>8587</v>
      </c>
      <c r="F1108" s="77"/>
    </row>
    <row r="1109" spans="1:6" x14ac:dyDescent="0.25">
      <c r="A1109" s="75">
        <v>1812</v>
      </c>
      <c r="B1109" s="76" t="s">
        <v>9496</v>
      </c>
      <c r="C1109" s="77" t="s">
        <v>9303</v>
      </c>
      <c r="D1109" s="78">
        <v>141000</v>
      </c>
      <c r="E1109" s="77" t="s">
        <v>8587</v>
      </c>
      <c r="F1109" s="77"/>
    </row>
    <row r="1110" spans="1:6" x14ac:dyDescent="0.25">
      <c r="A1110" s="75">
        <v>1813</v>
      </c>
      <c r="B1110" s="76" t="s">
        <v>9497</v>
      </c>
      <c r="C1110" s="77" t="s">
        <v>9359</v>
      </c>
      <c r="D1110" s="78">
        <v>141000</v>
      </c>
      <c r="E1110" s="77" t="s">
        <v>8587</v>
      </c>
      <c r="F1110" s="77"/>
    </row>
    <row r="1111" spans="1:6" ht="30" x14ac:dyDescent="0.25">
      <c r="A1111" s="75">
        <v>1814</v>
      </c>
      <c r="B1111" s="76" t="s">
        <v>9498</v>
      </c>
      <c r="C1111" s="77" t="s">
        <v>9499</v>
      </c>
      <c r="D1111" s="78">
        <v>141000</v>
      </c>
      <c r="E1111" s="77" t="s">
        <v>8587</v>
      </c>
      <c r="F1111" s="77"/>
    </row>
    <row r="1112" spans="1:6" x14ac:dyDescent="0.25">
      <c r="A1112" s="75">
        <v>1815</v>
      </c>
      <c r="B1112" s="76" t="s">
        <v>9500</v>
      </c>
      <c r="C1112" s="77" t="s">
        <v>9501</v>
      </c>
      <c r="D1112" s="78">
        <v>141000</v>
      </c>
      <c r="E1112" s="77" t="s">
        <v>8587</v>
      </c>
      <c r="F1112" s="77"/>
    </row>
    <row r="1113" spans="1:6" x14ac:dyDescent="0.25">
      <c r="A1113" s="75">
        <v>1816</v>
      </c>
      <c r="B1113" s="76" t="s">
        <v>9502</v>
      </c>
      <c r="C1113" s="77" t="s">
        <v>9503</v>
      </c>
      <c r="D1113" s="78">
        <v>141000</v>
      </c>
      <c r="E1113" s="77" t="s">
        <v>8587</v>
      </c>
      <c r="F1113" s="77"/>
    </row>
    <row r="1114" spans="1:6" x14ac:dyDescent="0.25">
      <c r="A1114" s="75">
        <v>1817</v>
      </c>
      <c r="B1114" s="76" t="s">
        <v>9504</v>
      </c>
      <c r="C1114" s="77" t="s">
        <v>9505</v>
      </c>
      <c r="D1114" s="78">
        <v>141000</v>
      </c>
      <c r="E1114" s="77" t="s">
        <v>8587</v>
      </c>
      <c r="F1114" s="77"/>
    </row>
    <row r="1115" spans="1:6" x14ac:dyDescent="0.25">
      <c r="A1115" s="75">
        <v>1818</v>
      </c>
      <c r="B1115" s="76" t="s">
        <v>9506</v>
      </c>
      <c r="C1115" s="77" t="s">
        <v>9507</v>
      </c>
      <c r="D1115" s="78">
        <v>141000</v>
      </c>
      <c r="E1115" s="77" t="s">
        <v>8587</v>
      </c>
      <c r="F1115" s="77"/>
    </row>
    <row r="1116" spans="1:6" ht="30" x14ac:dyDescent="0.25">
      <c r="A1116" s="75">
        <v>1819</v>
      </c>
      <c r="B1116" s="76" t="s">
        <v>9508</v>
      </c>
      <c r="C1116" s="77" t="s">
        <v>9509</v>
      </c>
      <c r="D1116" s="78">
        <v>141000</v>
      </c>
      <c r="E1116" s="77" t="s">
        <v>8587</v>
      </c>
      <c r="F1116" s="77"/>
    </row>
    <row r="1117" spans="1:6" ht="45" x14ac:dyDescent="0.25">
      <c r="A1117" s="75">
        <v>1820</v>
      </c>
      <c r="B1117" s="76" t="s">
        <v>9510</v>
      </c>
      <c r="C1117" s="77" t="s">
        <v>9511</v>
      </c>
      <c r="D1117" s="78">
        <v>141000</v>
      </c>
      <c r="E1117" s="77" t="s">
        <v>8587</v>
      </c>
      <c r="F1117" s="77"/>
    </row>
    <row r="1118" spans="1:6" ht="45" x14ac:dyDescent="0.25">
      <c r="A1118" s="75">
        <v>1821</v>
      </c>
      <c r="B1118" s="76" t="s">
        <v>9512</v>
      </c>
      <c r="C1118" s="77" t="s">
        <v>9513</v>
      </c>
      <c r="D1118" s="78">
        <v>141000</v>
      </c>
      <c r="E1118" s="77" t="s">
        <v>8587</v>
      </c>
      <c r="F1118" s="77"/>
    </row>
    <row r="1119" spans="1:6" ht="30" x14ac:dyDescent="0.25">
      <c r="A1119" s="75">
        <v>1822</v>
      </c>
      <c r="B1119" s="76" t="s">
        <v>9514</v>
      </c>
      <c r="C1119" s="77" t="s">
        <v>9515</v>
      </c>
      <c r="D1119" s="78">
        <v>141000</v>
      </c>
      <c r="E1119" s="77" t="s">
        <v>8587</v>
      </c>
      <c r="F1119" s="77"/>
    </row>
    <row r="1120" spans="1:6" x14ac:dyDescent="0.25">
      <c r="A1120" s="75">
        <v>1823</v>
      </c>
      <c r="B1120" s="76" t="s">
        <v>9516</v>
      </c>
      <c r="C1120" s="77" t="s">
        <v>9315</v>
      </c>
      <c r="D1120" s="78">
        <v>141000</v>
      </c>
      <c r="E1120" s="77" t="s">
        <v>8587</v>
      </c>
      <c r="F1120" s="77"/>
    </row>
    <row r="1121" spans="1:6" x14ac:dyDescent="0.25">
      <c r="A1121" s="75">
        <v>1824</v>
      </c>
      <c r="B1121" s="76" t="s">
        <v>9517</v>
      </c>
      <c r="C1121" s="77" t="s">
        <v>9518</v>
      </c>
      <c r="D1121" s="78">
        <v>141000</v>
      </c>
      <c r="E1121" s="77" t="s">
        <v>8587</v>
      </c>
      <c r="F1121" s="77"/>
    </row>
    <row r="1122" spans="1:6" x14ac:dyDescent="0.25">
      <c r="A1122" s="75">
        <v>1825</v>
      </c>
      <c r="B1122" s="76" t="s">
        <v>9519</v>
      </c>
      <c r="C1122" s="77" t="s">
        <v>9520</v>
      </c>
      <c r="D1122" s="78">
        <v>141000</v>
      </c>
      <c r="E1122" s="77" t="s">
        <v>8587</v>
      </c>
      <c r="F1122" s="77"/>
    </row>
    <row r="1123" spans="1:6" x14ac:dyDescent="0.25">
      <c r="A1123" s="75">
        <v>1826</v>
      </c>
      <c r="B1123" s="76" t="s">
        <v>9521</v>
      </c>
      <c r="C1123" s="77" t="s">
        <v>9522</v>
      </c>
      <c r="D1123" s="78">
        <v>141000</v>
      </c>
      <c r="E1123" s="77" t="s">
        <v>8587</v>
      </c>
      <c r="F1123" s="77"/>
    </row>
    <row r="1124" spans="1:6" x14ac:dyDescent="0.25">
      <c r="A1124" s="75">
        <v>1827</v>
      </c>
      <c r="B1124" s="76" t="s">
        <v>9523</v>
      </c>
      <c r="C1124" s="77" t="s">
        <v>9524</v>
      </c>
      <c r="D1124" s="78">
        <v>141000</v>
      </c>
      <c r="E1124" s="77" t="s">
        <v>8587</v>
      </c>
      <c r="F1124" s="77"/>
    </row>
    <row r="1125" spans="1:6" ht="30" x14ac:dyDescent="0.25">
      <c r="A1125" s="75">
        <v>1828</v>
      </c>
      <c r="B1125" s="76" t="s">
        <v>9525</v>
      </c>
      <c r="C1125" s="77" t="s">
        <v>9526</v>
      </c>
      <c r="D1125" s="78">
        <v>141000</v>
      </c>
      <c r="E1125" s="77" t="s">
        <v>8587</v>
      </c>
      <c r="F1125" s="77"/>
    </row>
    <row r="1126" spans="1:6" ht="30" x14ac:dyDescent="0.25">
      <c r="A1126" s="75">
        <v>1829</v>
      </c>
      <c r="B1126" s="76" t="s">
        <v>9527</v>
      </c>
      <c r="C1126" s="77" t="s">
        <v>9343</v>
      </c>
      <c r="D1126" s="78">
        <v>141000</v>
      </c>
      <c r="E1126" s="77" t="s">
        <v>8587</v>
      </c>
      <c r="F1126" s="77"/>
    </row>
    <row r="1127" spans="1:6" ht="30" x14ac:dyDescent="0.25">
      <c r="A1127" s="75">
        <v>1830</v>
      </c>
      <c r="B1127" s="76" t="s">
        <v>9528</v>
      </c>
      <c r="C1127" s="77" t="s">
        <v>9529</v>
      </c>
      <c r="D1127" s="78">
        <v>141000</v>
      </c>
      <c r="E1127" s="77" t="s">
        <v>8587</v>
      </c>
      <c r="F1127" s="77"/>
    </row>
    <row r="1128" spans="1:6" x14ac:dyDescent="0.25">
      <c r="A1128" s="75">
        <v>1831</v>
      </c>
      <c r="B1128" s="76" t="s">
        <v>9530</v>
      </c>
      <c r="C1128" s="77" t="s">
        <v>9271</v>
      </c>
      <c r="D1128" s="78">
        <v>141000</v>
      </c>
      <c r="E1128" s="77" t="s">
        <v>8587</v>
      </c>
      <c r="F1128" s="77"/>
    </row>
    <row r="1129" spans="1:6" x14ac:dyDescent="0.25">
      <c r="A1129" s="75">
        <v>1832</v>
      </c>
      <c r="B1129" s="76" t="s">
        <v>9531</v>
      </c>
      <c r="C1129" s="77" t="s">
        <v>9269</v>
      </c>
      <c r="D1129" s="78">
        <v>141000</v>
      </c>
      <c r="E1129" s="77" t="s">
        <v>8587</v>
      </c>
      <c r="F1129" s="77"/>
    </row>
    <row r="1130" spans="1:6" ht="45" x14ac:dyDescent="0.25">
      <c r="A1130" s="75">
        <v>1833</v>
      </c>
      <c r="B1130" s="76" t="s">
        <v>9532</v>
      </c>
      <c r="C1130" s="77" t="s">
        <v>9309</v>
      </c>
      <c r="D1130" s="78">
        <v>141000</v>
      </c>
      <c r="E1130" s="77" t="s">
        <v>8587</v>
      </c>
      <c r="F1130" s="77"/>
    </row>
    <row r="1131" spans="1:6" x14ac:dyDescent="0.25">
      <c r="A1131" s="75">
        <v>1834</v>
      </c>
      <c r="B1131" s="76" t="s">
        <v>9533</v>
      </c>
      <c r="C1131" s="77" t="s">
        <v>9247</v>
      </c>
      <c r="D1131" s="78">
        <v>141000</v>
      </c>
      <c r="E1131" s="77" t="s">
        <v>8587</v>
      </c>
      <c r="F1131" s="77"/>
    </row>
    <row r="1132" spans="1:6" x14ac:dyDescent="0.25">
      <c r="A1132" s="75">
        <v>1835</v>
      </c>
      <c r="B1132" s="76" t="s">
        <v>9534</v>
      </c>
      <c r="C1132" s="77" t="s">
        <v>9289</v>
      </c>
      <c r="D1132" s="78">
        <v>141000</v>
      </c>
      <c r="E1132" s="77" t="s">
        <v>8587</v>
      </c>
      <c r="F1132" s="77"/>
    </row>
    <row r="1133" spans="1:6" x14ac:dyDescent="0.25">
      <c r="A1133" s="75">
        <v>1836</v>
      </c>
      <c r="B1133" s="76" t="s">
        <v>9535</v>
      </c>
      <c r="C1133" s="77" t="s">
        <v>9536</v>
      </c>
      <c r="D1133" s="78">
        <v>141000</v>
      </c>
      <c r="E1133" s="77" t="s">
        <v>8587</v>
      </c>
      <c r="F1133" s="77"/>
    </row>
    <row r="1134" spans="1:6" x14ac:dyDescent="0.25">
      <c r="A1134" s="75">
        <v>1837</v>
      </c>
      <c r="B1134" s="76" t="s">
        <v>9537</v>
      </c>
      <c r="C1134" s="77" t="s">
        <v>9295</v>
      </c>
      <c r="D1134" s="78">
        <v>141000</v>
      </c>
      <c r="E1134" s="77" t="s">
        <v>8587</v>
      </c>
      <c r="F1134" s="77"/>
    </row>
    <row r="1135" spans="1:6" ht="30" x14ac:dyDescent="0.25">
      <c r="A1135" s="75">
        <v>1838</v>
      </c>
      <c r="B1135" s="76" t="s">
        <v>9538</v>
      </c>
      <c r="C1135" s="77" t="s">
        <v>9297</v>
      </c>
      <c r="D1135" s="78">
        <v>141000</v>
      </c>
      <c r="E1135" s="77" t="s">
        <v>8587</v>
      </c>
      <c r="F1135" s="77"/>
    </row>
    <row r="1136" spans="1:6" x14ac:dyDescent="0.25">
      <c r="A1136" s="75">
        <v>1839</v>
      </c>
      <c r="B1136" s="76" t="s">
        <v>9539</v>
      </c>
      <c r="C1136" s="77" t="s">
        <v>9540</v>
      </c>
      <c r="D1136" s="78">
        <v>141000</v>
      </c>
      <c r="E1136" s="77" t="s">
        <v>8587</v>
      </c>
      <c r="F1136" s="77"/>
    </row>
    <row r="1137" spans="1:6" ht="30" x14ac:dyDescent="0.25">
      <c r="A1137" s="75">
        <v>1840</v>
      </c>
      <c r="B1137" s="76" t="s">
        <v>9541</v>
      </c>
      <c r="C1137" s="77" t="s">
        <v>9542</v>
      </c>
      <c r="D1137" s="78">
        <v>141000</v>
      </c>
      <c r="E1137" s="77" t="s">
        <v>8587</v>
      </c>
      <c r="F1137" s="77"/>
    </row>
    <row r="1138" spans="1:6" x14ac:dyDescent="0.25">
      <c r="A1138" s="75">
        <v>1841</v>
      </c>
      <c r="B1138" s="76" t="s">
        <v>9543</v>
      </c>
      <c r="C1138" s="77" t="s">
        <v>9353</v>
      </c>
      <c r="D1138" s="78">
        <v>141000</v>
      </c>
      <c r="E1138" s="77" t="s">
        <v>8587</v>
      </c>
      <c r="F1138" s="77"/>
    </row>
    <row r="1139" spans="1:6" x14ac:dyDescent="0.25">
      <c r="A1139" s="75">
        <v>1842</v>
      </c>
      <c r="B1139" s="76" t="s">
        <v>9544</v>
      </c>
      <c r="C1139" s="77" t="s">
        <v>9545</v>
      </c>
      <c r="D1139" s="78">
        <v>141000</v>
      </c>
      <c r="E1139" s="77" t="s">
        <v>8587</v>
      </c>
      <c r="F1139" s="77"/>
    </row>
    <row r="1140" spans="1:6" x14ac:dyDescent="0.25">
      <c r="A1140" s="75">
        <v>1843</v>
      </c>
      <c r="B1140" s="76" t="s">
        <v>9546</v>
      </c>
      <c r="C1140" s="77" t="s">
        <v>9349</v>
      </c>
      <c r="D1140" s="78">
        <v>141000</v>
      </c>
      <c r="E1140" s="77" t="s">
        <v>8587</v>
      </c>
      <c r="F1140" s="77"/>
    </row>
    <row r="1141" spans="1:6" ht="30" x14ac:dyDescent="0.25">
      <c r="A1141" s="75">
        <v>1844</v>
      </c>
      <c r="B1141" s="76" t="s">
        <v>9547</v>
      </c>
      <c r="C1141" s="77" t="s">
        <v>9548</v>
      </c>
      <c r="D1141" s="78">
        <v>141000</v>
      </c>
      <c r="E1141" s="77" t="s">
        <v>8587</v>
      </c>
      <c r="F1141" s="77"/>
    </row>
    <row r="1142" spans="1:6" x14ac:dyDescent="0.25">
      <c r="A1142" s="75">
        <v>1845</v>
      </c>
      <c r="B1142" s="76" t="s">
        <v>9549</v>
      </c>
      <c r="C1142" s="77" t="s">
        <v>9550</v>
      </c>
      <c r="D1142" s="78">
        <v>141000</v>
      </c>
      <c r="E1142" s="77" t="s">
        <v>8587</v>
      </c>
      <c r="F1142" s="77"/>
    </row>
    <row r="1143" spans="1:6" x14ac:dyDescent="0.25">
      <c r="A1143" s="75">
        <v>1846</v>
      </c>
      <c r="B1143" s="76" t="s">
        <v>9551</v>
      </c>
      <c r="C1143" s="77" t="s">
        <v>9265</v>
      </c>
      <c r="D1143" s="78">
        <v>141000</v>
      </c>
      <c r="E1143" s="77" t="s">
        <v>8587</v>
      </c>
      <c r="F1143" s="77"/>
    </row>
    <row r="1144" spans="1:6" ht="30" x14ac:dyDescent="0.25">
      <c r="A1144" s="75">
        <v>1847</v>
      </c>
      <c r="B1144" s="76" t="s">
        <v>9552</v>
      </c>
      <c r="C1144" s="77" t="s">
        <v>9553</v>
      </c>
      <c r="D1144" s="78">
        <v>141000</v>
      </c>
      <c r="E1144" s="77" t="s">
        <v>8587</v>
      </c>
      <c r="F1144" s="77"/>
    </row>
    <row r="1145" spans="1:6" ht="30" x14ac:dyDescent="0.25">
      <c r="A1145" s="75">
        <v>1848</v>
      </c>
      <c r="B1145" s="76" t="s">
        <v>9554</v>
      </c>
      <c r="C1145" s="77" t="s">
        <v>9333</v>
      </c>
      <c r="D1145" s="78">
        <v>141000</v>
      </c>
      <c r="E1145" s="77" t="s">
        <v>8587</v>
      </c>
      <c r="F1145" s="77"/>
    </row>
    <row r="1146" spans="1:6" x14ac:dyDescent="0.25">
      <c r="A1146" s="75">
        <v>1849</v>
      </c>
      <c r="B1146" s="76" t="s">
        <v>9555</v>
      </c>
      <c r="C1146" s="77" t="s">
        <v>9347</v>
      </c>
      <c r="D1146" s="78">
        <v>141000</v>
      </c>
      <c r="E1146" s="77" t="s">
        <v>8587</v>
      </c>
      <c r="F1146" s="77"/>
    </row>
    <row r="1147" spans="1:6" x14ac:dyDescent="0.25">
      <c r="A1147" s="75">
        <v>1850</v>
      </c>
      <c r="B1147" s="76" t="s">
        <v>9556</v>
      </c>
      <c r="C1147" s="77" t="s">
        <v>9557</v>
      </c>
      <c r="D1147" s="78">
        <v>141000</v>
      </c>
      <c r="E1147" s="77" t="s">
        <v>8587</v>
      </c>
      <c r="F1147" s="77"/>
    </row>
    <row r="1148" spans="1:6" ht="45" x14ac:dyDescent="0.25">
      <c r="A1148" s="75">
        <v>1851</v>
      </c>
      <c r="B1148" s="76" t="s">
        <v>9558</v>
      </c>
      <c r="C1148" s="77" t="s">
        <v>9559</v>
      </c>
      <c r="D1148" s="78">
        <v>141000</v>
      </c>
      <c r="E1148" s="77" t="s">
        <v>8587</v>
      </c>
      <c r="F1148" s="77"/>
    </row>
    <row r="1149" spans="1:6" x14ac:dyDescent="0.25">
      <c r="A1149" s="75">
        <v>1852</v>
      </c>
      <c r="B1149" s="76" t="s">
        <v>9560</v>
      </c>
      <c r="C1149" s="77" t="s">
        <v>9561</v>
      </c>
      <c r="D1149" s="78">
        <v>141000</v>
      </c>
      <c r="E1149" s="77" t="s">
        <v>8587</v>
      </c>
      <c r="F1149" s="77"/>
    </row>
    <row r="1150" spans="1:6" x14ac:dyDescent="0.25">
      <c r="A1150" s="75">
        <v>1853</v>
      </c>
      <c r="B1150" s="76" t="s">
        <v>3472</v>
      </c>
      <c r="C1150" s="77" t="s">
        <v>3474</v>
      </c>
      <c r="D1150" s="78">
        <v>75000</v>
      </c>
      <c r="E1150" s="77" t="s">
        <v>9562</v>
      </c>
      <c r="F1150" s="77"/>
    </row>
    <row r="1151" spans="1:6" x14ac:dyDescent="0.25">
      <c r="A1151" s="75">
        <v>1854</v>
      </c>
      <c r="B1151" s="76" t="s">
        <v>9563</v>
      </c>
      <c r="C1151" s="77" t="s">
        <v>9564</v>
      </c>
      <c r="D1151" s="78">
        <v>75000</v>
      </c>
      <c r="E1151" s="77" t="s">
        <v>9562</v>
      </c>
      <c r="F1151" s="77"/>
    </row>
    <row r="1152" spans="1:6" x14ac:dyDescent="0.25">
      <c r="A1152" s="75">
        <v>1855</v>
      </c>
      <c r="B1152" s="76" t="s">
        <v>7622</v>
      </c>
      <c r="C1152" s="77" t="s">
        <v>7623</v>
      </c>
      <c r="D1152" s="78">
        <v>75000</v>
      </c>
      <c r="E1152" s="77" t="s">
        <v>9562</v>
      </c>
      <c r="F1152" s="77"/>
    </row>
    <row r="1153" spans="1:6" x14ac:dyDescent="0.25">
      <c r="A1153" s="75">
        <v>1856</v>
      </c>
      <c r="B1153" s="76" t="s">
        <v>7636</v>
      </c>
      <c r="C1153" s="77" t="s">
        <v>7637</v>
      </c>
      <c r="D1153" s="78">
        <v>68000</v>
      </c>
      <c r="E1153" s="77" t="s">
        <v>9565</v>
      </c>
      <c r="F1153" s="77"/>
    </row>
    <row r="1154" spans="1:6" x14ac:dyDescent="0.25">
      <c r="A1154" s="75">
        <v>1857</v>
      </c>
      <c r="B1154" s="76" t="s">
        <v>9566</v>
      </c>
      <c r="C1154" s="77" t="s">
        <v>9567</v>
      </c>
      <c r="D1154" s="78">
        <v>68000</v>
      </c>
      <c r="E1154" s="77" t="s">
        <v>9565</v>
      </c>
      <c r="F1154" s="77"/>
    </row>
    <row r="1155" spans="1:6" x14ac:dyDescent="0.25">
      <c r="A1155" s="75">
        <v>1858</v>
      </c>
      <c r="B1155" s="76" t="s">
        <v>9568</v>
      </c>
      <c r="C1155" s="77" t="s">
        <v>9569</v>
      </c>
      <c r="D1155" s="78">
        <v>52000</v>
      </c>
      <c r="E1155" s="77" t="s">
        <v>9570</v>
      </c>
      <c r="F1155" s="77"/>
    </row>
    <row r="1156" spans="1:6" x14ac:dyDescent="0.25">
      <c r="A1156" s="75">
        <v>1859</v>
      </c>
      <c r="B1156" s="76" t="s">
        <v>9571</v>
      </c>
      <c r="C1156" s="77" t="s">
        <v>7621</v>
      </c>
      <c r="D1156" s="78">
        <v>71000</v>
      </c>
      <c r="E1156" s="77" t="s">
        <v>9572</v>
      </c>
      <c r="F1156" s="77"/>
    </row>
    <row r="1157" spans="1:6" x14ac:dyDescent="0.25">
      <c r="A1157" s="75">
        <v>1860</v>
      </c>
      <c r="B1157" s="76" t="s">
        <v>7620</v>
      </c>
      <c r="C1157" s="77" t="s">
        <v>7621</v>
      </c>
      <c r="D1157" s="78">
        <v>71000</v>
      </c>
      <c r="E1157" s="77" t="s">
        <v>9572</v>
      </c>
      <c r="F1157" s="77"/>
    </row>
    <row r="1158" spans="1:6" x14ac:dyDescent="0.25">
      <c r="A1158" s="75">
        <v>1861</v>
      </c>
      <c r="B1158" s="76" t="s">
        <v>9573</v>
      </c>
      <c r="C1158" s="77" t="s">
        <v>9574</v>
      </c>
      <c r="D1158" s="78">
        <v>63000</v>
      </c>
      <c r="E1158" s="77" t="s">
        <v>9575</v>
      </c>
      <c r="F1158" s="77"/>
    </row>
    <row r="1159" spans="1:6" x14ac:dyDescent="0.25">
      <c r="A1159" s="75">
        <v>1862</v>
      </c>
      <c r="B1159" s="76" t="s">
        <v>9576</v>
      </c>
      <c r="C1159" s="77" t="s">
        <v>9577</v>
      </c>
      <c r="D1159" s="78">
        <v>63000</v>
      </c>
      <c r="E1159" s="77" t="s">
        <v>9575</v>
      </c>
      <c r="F1159" s="77"/>
    </row>
    <row r="1160" spans="1:6" x14ac:dyDescent="0.25">
      <c r="A1160" s="75">
        <v>1863</v>
      </c>
      <c r="B1160" s="76" t="s">
        <v>9578</v>
      </c>
      <c r="C1160" s="77" t="s">
        <v>9579</v>
      </c>
      <c r="D1160" s="78">
        <v>63000</v>
      </c>
      <c r="E1160" s="77" t="s">
        <v>9575</v>
      </c>
      <c r="F1160" s="77"/>
    </row>
    <row r="1161" spans="1:6" x14ac:dyDescent="0.25">
      <c r="A1161" s="75">
        <v>1864</v>
      </c>
      <c r="B1161" s="76" t="s">
        <v>9580</v>
      </c>
      <c r="C1161" s="77" t="s">
        <v>9581</v>
      </c>
      <c r="D1161" s="78">
        <v>63000</v>
      </c>
      <c r="E1161" s="77" t="s">
        <v>9575</v>
      </c>
      <c r="F1161" s="77"/>
    </row>
    <row r="1162" spans="1:6" x14ac:dyDescent="0.25">
      <c r="A1162" s="75">
        <v>1865</v>
      </c>
      <c r="B1162" s="76" t="s">
        <v>9582</v>
      </c>
      <c r="C1162" s="77" t="s">
        <v>9583</v>
      </c>
      <c r="D1162" s="78">
        <v>63000</v>
      </c>
      <c r="E1162" s="77" t="s">
        <v>9575</v>
      </c>
      <c r="F1162" s="77"/>
    </row>
    <row r="1163" spans="1:6" x14ac:dyDescent="0.25">
      <c r="A1163" s="75">
        <v>1866</v>
      </c>
      <c r="B1163" s="76" t="s">
        <v>7624</v>
      </c>
      <c r="C1163" s="77" t="s">
        <v>7625</v>
      </c>
      <c r="D1163" s="78">
        <v>52000</v>
      </c>
      <c r="E1163" s="77" t="s">
        <v>9570</v>
      </c>
      <c r="F1163" s="77"/>
    </row>
    <row r="1164" spans="1:6" ht="30" x14ac:dyDescent="0.25">
      <c r="A1164" s="75">
        <v>1867</v>
      </c>
      <c r="B1164" s="76" t="s">
        <v>9584</v>
      </c>
      <c r="C1164" s="77" t="s">
        <v>9585</v>
      </c>
      <c r="D1164" s="78">
        <v>86000</v>
      </c>
      <c r="E1164" s="77" t="s">
        <v>9586</v>
      </c>
      <c r="F1164" s="77"/>
    </row>
    <row r="1165" spans="1:6" ht="30" x14ac:dyDescent="0.25">
      <c r="A1165" s="75">
        <v>1868</v>
      </c>
      <c r="B1165" s="76" t="s">
        <v>9587</v>
      </c>
      <c r="C1165" s="77" t="s">
        <v>9588</v>
      </c>
      <c r="D1165" s="78">
        <v>73000</v>
      </c>
      <c r="E1165" s="77" t="s">
        <v>9589</v>
      </c>
      <c r="F1165" s="77"/>
    </row>
    <row r="1166" spans="1:6" x14ac:dyDescent="0.25">
      <c r="A1166" s="75">
        <v>1869</v>
      </c>
      <c r="B1166" s="76" t="s">
        <v>9590</v>
      </c>
      <c r="C1166" s="77" t="s">
        <v>9591</v>
      </c>
      <c r="D1166" s="78">
        <v>112000</v>
      </c>
      <c r="E1166" s="77" t="s">
        <v>9592</v>
      </c>
      <c r="F1166" s="77"/>
    </row>
    <row r="1167" spans="1:6" x14ac:dyDescent="0.25">
      <c r="A1167" s="75">
        <v>1870</v>
      </c>
      <c r="B1167" s="76" t="s">
        <v>9593</v>
      </c>
      <c r="C1167" s="77" t="s">
        <v>9594</v>
      </c>
      <c r="D1167" s="78">
        <v>112000</v>
      </c>
      <c r="E1167" s="77" t="s">
        <v>9592</v>
      </c>
      <c r="F1167" s="77"/>
    </row>
    <row r="1168" spans="1:6" x14ac:dyDescent="0.25">
      <c r="A1168" s="75">
        <v>1871</v>
      </c>
      <c r="B1168" s="76" t="s">
        <v>9595</v>
      </c>
      <c r="C1168" s="77" t="s">
        <v>9591</v>
      </c>
      <c r="D1168" s="78">
        <v>112000</v>
      </c>
      <c r="E1168" s="77" t="s">
        <v>9592</v>
      </c>
      <c r="F1168" s="77"/>
    </row>
    <row r="1169" spans="1:6" x14ac:dyDescent="0.25">
      <c r="A1169" s="75">
        <v>1872</v>
      </c>
      <c r="B1169" s="76" t="s">
        <v>9596</v>
      </c>
      <c r="C1169" s="77" t="s">
        <v>9594</v>
      </c>
      <c r="D1169" s="78">
        <v>112000</v>
      </c>
      <c r="E1169" s="77" t="s">
        <v>9592</v>
      </c>
      <c r="F1169" s="77"/>
    </row>
    <row r="1170" spans="1:6" ht="30" x14ac:dyDescent="0.25">
      <c r="A1170" s="75">
        <v>1873</v>
      </c>
      <c r="B1170" s="76" t="s">
        <v>9597</v>
      </c>
      <c r="C1170" s="77" t="s">
        <v>9598</v>
      </c>
      <c r="D1170" s="78">
        <v>112000</v>
      </c>
      <c r="E1170" s="77" t="s">
        <v>9592</v>
      </c>
      <c r="F1170" s="77"/>
    </row>
    <row r="1171" spans="1:6" x14ac:dyDescent="0.25">
      <c r="A1171" s="75">
        <v>1874</v>
      </c>
      <c r="B1171" s="76" t="s">
        <v>7638</v>
      </c>
      <c r="C1171" s="77" t="s">
        <v>7639</v>
      </c>
      <c r="D1171" s="78">
        <v>98000</v>
      </c>
      <c r="E1171" s="77" t="s">
        <v>9599</v>
      </c>
      <c r="F1171" s="77"/>
    </row>
    <row r="1172" spans="1:6" ht="30" x14ac:dyDescent="0.25">
      <c r="A1172" s="75">
        <v>1875</v>
      </c>
      <c r="B1172" s="76" t="s">
        <v>9600</v>
      </c>
      <c r="C1172" s="77" t="s">
        <v>9601</v>
      </c>
      <c r="D1172" s="78">
        <v>98000</v>
      </c>
      <c r="E1172" s="77" t="s">
        <v>9599</v>
      </c>
      <c r="F1172" s="77"/>
    </row>
    <row r="1173" spans="1:6" ht="30" x14ac:dyDescent="0.25">
      <c r="A1173" s="75">
        <v>1876</v>
      </c>
      <c r="B1173" s="76" t="s">
        <v>9602</v>
      </c>
      <c r="C1173" s="77" t="s">
        <v>9603</v>
      </c>
      <c r="D1173" s="78">
        <v>432000</v>
      </c>
      <c r="E1173" s="77" t="s">
        <v>9604</v>
      </c>
      <c r="F1173" s="77"/>
    </row>
    <row r="1174" spans="1:6" ht="30" x14ac:dyDescent="0.25">
      <c r="A1174" s="75">
        <v>1877</v>
      </c>
      <c r="B1174" s="76" t="s">
        <v>9605</v>
      </c>
      <c r="C1174" s="77" t="s">
        <v>9606</v>
      </c>
      <c r="D1174" s="78">
        <v>432000</v>
      </c>
      <c r="E1174" s="77" t="s">
        <v>9604</v>
      </c>
      <c r="F1174" s="77"/>
    </row>
    <row r="1175" spans="1:6" ht="45" x14ac:dyDescent="0.25">
      <c r="A1175" s="75">
        <v>1878</v>
      </c>
      <c r="B1175" s="76" t="s">
        <v>9607</v>
      </c>
      <c r="C1175" s="77" t="s">
        <v>9608</v>
      </c>
      <c r="D1175" s="78">
        <v>275000</v>
      </c>
      <c r="E1175" s="77" t="s">
        <v>9609</v>
      </c>
      <c r="F1175" s="77"/>
    </row>
    <row r="1176" spans="1:6" x14ac:dyDescent="0.25">
      <c r="A1176" s="75">
        <v>1879</v>
      </c>
      <c r="B1176" s="76" t="s">
        <v>9610</v>
      </c>
      <c r="C1176" s="77" t="s">
        <v>9611</v>
      </c>
      <c r="D1176" s="78">
        <v>96000</v>
      </c>
      <c r="E1176" s="77" t="s">
        <v>9612</v>
      </c>
      <c r="F1176" s="77"/>
    </row>
    <row r="1177" spans="1:6" x14ac:dyDescent="0.25">
      <c r="A1177" s="75">
        <v>1880</v>
      </c>
      <c r="B1177" s="76" t="s">
        <v>9613</v>
      </c>
      <c r="C1177" s="77" t="s">
        <v>9611</v>
      </c>
      <c r="D1177" s="78">
        <v>96000</v>
      </c>
      <c r="E1177" s="77" t="s">
        <v>9612</v>
      </c>
      <c r="F1177" s="77"/>
    </row>
    <row r="1178" spans="1:6" ht="30" x14ac:dyDescent="0.25">
      <c r="A1178" s="75">
        <v>1881</v>
      </c>
      <c r="B1178" s="76" t="s">
        <v>9614</v>
      </c>
      <c r="C1178" s="77" t="s">
        <v>9615</v>
      </c>
      <c r="D1178" s="78">
        <v>82000</v>
      </c>
      <c r="E1178" s="77" t="s">
        <v>9616</v>
      </c>
      <c r="F1178" s="77"/>
    </row>
    <row r="1179" spans="1:6" ht="30" x14ac:dyDescent="0.25">
      <c r="A1179" s="75">
        <v>1882</v>
      </c>
      <c r="B1179" s="76" t="s">
        <v>9617</v>
      </c>
      <c r="C1179" s="77" t="s">
        <v>9618</v>
      </c>
      <c r="D1179" s="78">
        <v>60000</v>
      </c>
      <c r="E1179" s="77" t="s">
        <v>9619</v>
      </c>
      <c r="F1179" s="77"/>
    </row>
    <row r="1180" spans="1:6" ht="30" x14ac:dyDescent="0.25">
      <c r="A1180" s="75">
        <v>1883</v>
      </c>
      <c r="B1180" s="76" t="s">
        <v>9620</v>
      </c>
      <c r="C1180" s="77" t="s">
        <v>9621</v>
      </c>
      <c r="D1180" s="78">
        <v>60000</v>
      </c>
      <c r="E1180" s="77" t="s">
        <v>9619</v>
      </c>
      <c r="F1180" s="77"/>
    </row>
    <row r="1181" spans="1:6" x14ac:dyDescent="0.25">
      <c r="A1181" s="75">
        <v>1884</v>
      </c>
      <c r="B1181" s="76" t="s">
        <v>9622</v>
      </c>
      <c r="C1181" s="77" t="s">
        <v>9623</v>
      </c>
      <c r="D1181" s="78">
        <v>102000</v>
      </c>
      <c r="E1181" s="77" t="s">
        <v>8579</v>
      </c>
      <c r="F1181" s="77"/>
    </row>
    <row r="1182" spans="1:6" ht="30" x14ac:dyDescent="0.25">
      <c r="A1182" s="75">
        <v>1885</v>
      </c>
      <c r="B1182" s="76" t="s">
        <v>7619</v>
      </c>
      <c r="C1182" s="77" t="s">
        <v>9624</v>
      </c>
      <c r="D1182" s="78">
        <v>102000</v>
      </c>
      <c r="E1182" s="77" t="s">
        <v>8579</v>
      </c>
      <c r="F1182" s="77"/>
    </row>
    <row r="1183" spans="1:6" ht="30" x14ac:dyDescent="0.25">
      <c r="A1183" s="75">
        <v>1886</v>
      </c>
      <c r="B1183" s="76" t="s">
        <v>9625</v>
      </c>
      <c r="C1183" s="77" t="s">
        <v>9626</v>
      </c>
      <c r="D1183" s="78">
        <v>159000</v>
      </c>
      <c r="E1183" s="77" t="s">
        <v>9627</v>
      </c>
      <c r="F1183" s="77"/>
    </row>
    <row r="1184" spans="1:6" ht="30" x14ac:dyDescent="0.25">
      <c r="A1184" s="75">
        <v>1887</v>
      </c>
      <c r="B1184" s="76" t="s">
        <v>9628</v>
      </c>
      <c r="C1184" s="77" t="s">
        <v>9626</v>
      </c>
      <c r="D1184" s="78">
        <v>159000</v>
      </c>
      <c r="E1184" s="77" t="s">
        <v>9627</v>
      </c>
      <c r="F1184" s="77"/>
    </row>
    <row r="1185" spans="1:6" ht="30" x14ac:dyDescent="0.25">
      <c r="A1185" s="75">
        <v>1888</v>
      </c>
      <c r="B1185" s="76" t="s">
        <v>9629</v>
      </c>
      <c r="C1185" s="77" t="s">
        <v>9630</v>
      </c>
      <c r="D1185" s="78">
        <v>159000</v>
      </c>
      <c r="E1185" s="77" t="s">
        <v>9627</v>
      </c>
      <c r="F1185" s="77"/>
    </row>
    <row r="1186" spans="1:6" ht="30" x14ac:dyDescent="0.25">
      <c r="A1186" s="75">
        <v>1889</v>
      </c>
      <c r="B1186" s="76" t="s">
        <v>9631</v>
      </c>
      <c r="C1186" s="77" t="s">
        <v>9630</v>
      </c>
      <c r="D1186" s="78">
        <v>159000</v>
      </c>
      <c r="E1186" s="77" t="s">
        <v>9627</v>
      </c>
      <c r="F1186" s="77"/>
    </row>
    <row r="1187" spans="1:6" ht="30" x14ac:dyDescent="0.25">
      <c r="A1187" s="75">
        <v>1890</v>
      </c>
      <c r="B1187" s="76" t="s">
        <v>9632</v>
      </c>
      <c r="C1187" s="77" t="s">
        <v>9633</v>
      </c>
      <c r="D1187" s="78">
        <v>159000</v>
      </c>
      <c r="E1187" s="77" t="s">
        <v>9627</v>
      </c>
      <c r="F1187" s="77"/>
    </row>
    <row r="1188" spans="1:6" ht="30" x14ac:dyDescent="0.25">
      <c r="A1188" s="75">
        <v>1891</v>
      </c>
      <c r="B1188" s="76" t="s">
        <v>9634</v>
      </c>
      <c r="C1188" s="77" t="s">
        <v>9633</v>
      </c>
      <c r="D1188" s="78">
        <v>159000</v>
      </c>
      <c r="E1188" s="77" t="s">
        <v>9627</v>
      </c>
      <c r="F1188" s="77"/>
    </row>
    <row r="1189" spans="1:6" x14ac:dyDescent="0.25">
      <c r="A1189" s="75">
        <v>1892</v>
      </c>
      <c r="B1189" s="76" t="s">
        <v>9635</v>
      </c>
      <c r="C1189" s="77" t="s">
        <v>9636</v>
      </c>
      <c r="D1189" s="78">
        <v>87000</v>
      </c>
      <c r="E1189" s="77" t="s">
        <v>9637</v>
      </c>
      <c r="F1189" s="77"/>
    </row>
    <row r="1190" spans="1:6" x14ac:dyDescent="0.25">
      <c r="A1190" s="75">
        <v>1893</v>
      </c>
      <c r="B1190" s="76" t="s">
        <v>9638</v>
      </c>
      <c r="C1190" s="77" t="s">
        <v>9639</v>
      </c>
      <c r="D1190" s="78">
        <v>87000</v>
      </c>
      <c r="E1190" s="77" t="s">
        <v>9637</v>
      </c>
      <c r="F1190" s="77"/>
    </row>
    <row r="1191" spans="1:6" x14ac:dyDescent="0.25">
      <c r="A1191" s="75">
        <v>1894</v>
      </c>
      <c r="B1191" s="76" t="s">
        <v>9640</v>
      </c>
      <c r="C1191" s="77" t="s">
        <v>9636</v>
      </c>
      <c r="D1191" s="78">
        <v>87000</v>
      </c>
      <c r="E1191" s="77" t="s">
        <v>9637</v>
      </c>
      <c r="F1191" s="77"/>
    </row>
    <row r="1192" spans="1:6" x14ac:dyDescent="0.25">
      <c r="A1192" s="75">
        <v>1895</v>
      </c>
      <c r="B1192" s="76" t="s">
        <v>9641</v>
      </c>
      <c r="C1192" s="77" t="s">
        <v>9639</v>
      </c>
      <c r="D1192" s="78">
        <v>87000</v>
      </c>
      <c r="E1192" s="77" t="s">
        <v>9637</v>
      </c>
      <c r="F1192" s="77"/>
    </row>
    <row r="1193" spans="1:6" ht="45" x14ac:dyDescent="0.25">
      <c r="A1193" s="75">
        <v>1897</v>
      </c>
      <c r="B1193" s="76" t="s">
        <v>9642</v>
      </c>
      <c r="C1193" s="77" t="s">
        <v>9643</v>
      </c>
      <c r="D1193" s="78">
        <v>22000</v>
      </c>
      <c r="E1193" s="77" t="s">
        <v>9644</v>
      </c>
      <c r="F1193" s="77" t="s">
        <v>9645</v>
      </c>
    </row>
    <row r="1194" spans="1:6" ht="45" x14ac:dyDescent="0.25">
      <c r="A1194" s="75">
        <v>1898</v>
      </c>
      <c r="B1194" s="76" t="s">
        <v>9646</v>
      </c>
      <c r="C1194" s="77" t="s">
        <v>9647</v>
      </c>
      <c r="D1194" s="78">
        <v>22000</v>
      </c>
      <c r="E1194" s="77" t="s">
        <v>9644</v>
      </c>
      <c r="F1194" s="77" t="s">
        <v>9645</v>
      </c>
    </row>
    <row r="1195" spans="1:6" x14ac:dyDescent="0.25">
      <c r="A1195" s="75">
        <v>1899</v>
      </c>
      <c r="B1195" s="76" t="s">
        <v>9648</v>
      </c>
      <c r="C1195" s="77" t="s">
        <v>9649</v>
      </c>
      <c r="D1195" s="78">
        <v>74000</v>
      </c>
      <c r="E1195" s="77" t="s">
        <v>9650</v>
      </c>
      <c r="F1195" s="77"/>
    </row>
    <row r="1196" spans="1:6" ht="30" x14ac:dyDescent="0.25">
      <c r="A1196" s="75">
        <v>1900</v>
      </c>
      <c r="B1196" s="76" t="s">
        <v>9651</v>
      </c>
      <c r="C1196" s="77" t="s">
        <v>9652</v>
      </c>
      <c r="D1196" s="78">
        <v>74000</v>
      </c>
      <c r="E1196" s="77" t="s">
        <v>9650</v>
      </c>
      <c r="F1196" s="77"/>
    </row>
    <row r="1197" spans="1:6" x14ac:dyDescent="0.25">
      <c r="A1197" s="75">
        <v>1901</v>
      </c>
      <c r="B1197" s="76" t="s">
        <v>7630</v>
      </c>
      <c r="C1197" s="77" t="s">
        <v>7631</v>
      </c>
      <c r="D1197" s="78">
        <v>74000</v>
      </c>
      <c r="E1197" s="77" t="s">
        <v>9650</v>
      </c>
      <c r="F1197" s="77"/>
    </row>
    <row r="1198" spans="1:6" ht="30" x14ac:dyDescent="0.25">
      <c r="A1198" s="75">
        <v>1902</v>
      </c>
      <c r="B1198" s="76" t="s">
        <v>9653</v>
      </c>
      <c r="C1198" s="77" t="s">
        <v>9654</v>
      </c>
      <c r="D1198" s="78">
        <v>75000</v>
      </c>
      <c r="E1198" s="77" t="s">
        <v>9562</v>
      </c>
      <c r="F1198" s="77"/>
    </row>
    <row r="1199" spans="1:6" ht="30" x14ac:dyDescent="0.25">
      <c r="A1199" s="75">
        <v>1903</v>
      </c>
      <c r="B1199" s="76" t="s">
        <v>9655</v>
      </c>
      <c r="C1199" s="77" t="s">
        <v>9656</v>
      </c>
      <c r="D1199" s="78">
        <v>75000</v>
      </c>
      <c r="E1199" s="77" t="s">
        <v>9562</v>
      </c>
      <c r="F1199" s="77"/>
    </row>
    <row r="1200" spans="1:6" x14ac:dyDescent="0.25">
      <c r="A1200" s="75">
        <v>1904</v>
      </c>
      <c r="B1200" s="76" t="s">
        <v>7632</v>
      </c>
      <c r="C1200" s="77" t="s">
        <v>7633</v>
      </c>
      <c r="D1200" s="78">
        <v>75000</v>
      </c>
      <c r="E1200" s="77" t="s">
        <v>9562</v>
      </c>
      <c r="F1200" s="77"/>
    </row>
    <row r="1201" spans="1:6" x14ac:dyDescent="0.25">
      <c r="A1201" s="75">
        <v>1905</v>
      </c>
      <c r="B1201" s="76" t="s">
        <v>9657</v>
      </c>
      <c r="C1201" s="77" t="s">
        <v>9658</v>
      </c>
      <c r="D1201" s="78">
        <v>75000</v>
      </c>
      <c r="E1201" s="77" t="s">
        <v>9562</v>
      </c>
      <c r="F1201" s="77"/>
    </row>
    <row r="1202" spans="1:6" x14ac:dyDescent="0.25">
      <c r="A1202" s="75">
        <v>1906</v>
      </c>
      <c r="B1202" s="76" t="s">
        <v>9659</v>
      </c>
      <c r="C1202" s="77" t="s">
        <v>9660</v>
      </c>
      <c r="D1202" s="78">
        <v>75000</v>
      </c>
      <c r="E1202" s="77" t="s">
        <v>9562</v>
      </c>
      <c r="F1202" s="77"/>
    </row>
    <row r="1203" spans="1:6" x14ac:dyDescent="0.25">
      <c r="A1203" s="75">
        <v>1907</v>
      </c>
      <c r="B1203" s="76" t="s">
        <v>9661</v>
      </c>
      <c r="C1203" s="77" t="s">
        <v>9662</v>
      </c>
      <c r="D1203" s="78">
        <v>115000</v>
      </c>
      <c r="E1203" s="77" t="s">
        <v>9663</v>
      </c>
      <c r="F1203" s="77"/>
    </row>
    <row r="1204" spans="1:6" x14ac:dyDescent="0.25">
      <c r="A1204" s="75">
        <v>1908</v>
      </c>
      <c r="B1204" s="76" t="s">
        <v>9664</v>
      </c>
      <c r="C1204" s="77" t="s">
        <v>9665</v>
      </c>
      <c r="D1204" s="78">
        <v>95000</v>
      </c>
      <c r="E1204" s="77" t="s">
        <v>9666</v>
      </c>
      <c r="F1204" s="77"/>
    </row>
    <row r="1205" spans="1:6" x14ac:dyDescent="0.25">
      <c r="A1205" s="75">
        <v>1909</v>
      </c>
      <c r="B1205" s="76" t="s">
        <v>9667</v>
      </c>
      <c r="C1205" s="77" t="s">
        <v>9668</v>
      </c>
      <c r="D1205" s="78">
        <v>392000</v>
      </c>
      <c r="E1205" s="77" t="s">
        <v>9669</v>
      </c>
      <c r="F1205" s="77"/>
    </row>
    <row r="1206" spans="1:6" ht="30" x14ac:dyDescent="0.25">
      <c r="A1206" s="75">
        <v>1910</v>
      </c>
      <c r="B1206" s="76" t="s">
        <v>9670</v>
      </c>
      <c r="C1206" s="77" t="s">
        <v>9671</v>
      </c>
      <c r="D1206" s="78">
        <v>392000</v>
      </c>
      <c r="E1206" s="77" t="s">
        <v>9669</v>
      </c>
      <c r="F1206" s="77"/>
    </row>
    <row r="1207" spans="1:6" x14ac:dyDescent="0.25">
      <c r="A1207" s="75">
        <v>1911</v>
      </c>
      <c r="B1207" s="76" t="s">
        <v>7650</v>
      </c>
      <c r="C1207" s="77" t="s">
        <v>7651</v>
      </c>
      <c r="D1207" s="78">
        <v>239000</v>
      </c>
      <c r="E1207" s="77" t="s">
        <v>8157</v>
      </c>
      <c r="F1207" s="77"/>
    </row>
    <row r="1208" spans="1:6" ht="45" x14ac:dyDescent="0.25">
      <c r="A1208" s="75">
        <v>1912</v>
      </c>
      <c r="B1208" s="76" t="s">
        <v>9672</v>
      </c>
      <c r="C1208" s="77" t="s">
        <v>9673</v>
      </c>
      <c r="D1208" s="78">
        <v>187000</v>
      </c>
      <c r="E1208" s="77" t="s">
        <v>9674</v>
      </c>
      <c r="F1208" s="77"/>
    </row>
    <row r="1209" spans="1:6" x14ac:dyDescent="0.25">
      <c r="A1209" s="75">
        <v>1913</v>
      </c>
      <c r="B1209" s="76" t="s">
        <v>9675</v>
      </c>
      <c r="C1209" s="77" t="s">
        <v>7651</v>
      </c>
      <c r="D1209" s="78">
        <v>187000</v>
      </c>
      <c r="E1209" s="77" t="s">
        <v>9674</v>
      </c>
      <c r="F1209" s="77"/>
    </row>
    <row r="1210" spans="1:6" x14ac:dyDescent="0.25">
      <c r="A1210" s="75">
        <v>1914</v>
      </c>
      <c r="B1210" s="76" t="s">
        <v>9676</v>
      </c>
      <c r="C1210" s="77" t="s">
        <v>9677</v>
      </c>
      <c r="D1210" s="78">
        <v>150000</v>
      </c>
      <c r="E1210" s="77" t="s">
        <v>7881</v>
      </c>
      <c r="F1210" s="77"/>
    </row>
    <row r="1211" spans="1:6" x14ac:dyDescent="0.25">
      <c r="A1211" s="75">
        <v>1915</v>
      </c>
      <c r="B1211" s="76" t="s">
        <v>9678</v>
      </c>
      <c r="C1211" s="77" t="s">
        <v>9679</v>
      </c>
      <c r="D1211" s="78">
        <v>95000</v>
      </c>
      <c r="E1211" s="77" t="s">
        <v>9666</v>
      </c>
      <c r="F1211" s="77"/>
    </row>
    <row r="1212" spans="1:6" ht="30" x14ac:dyDescent="0.25">
      <c r="A1212" s="75">
        <v>1916</v>
      </c>
      <c r="B1212" s="76" t="s">
        <v>7641</v>
      </c>
      <c r="C1212" s="77" t="s">
        <v>9680</v>
      </c>
      <c r="D1212" s="78">
        <v>95000</v>
      </c>
      <c r="E1212" s="77" t="s">
        <v>9666</v>
      </c>
      <c r="F1212" s="77"/>
    </row>
    <row r="1213" spans="1:6" x14ac:dyDescent="0.25">
      <c r="A1213" s="75">
        <v>1917</v>
      </c>
      <c r="B1213" s="76" t="s">
        <v>9681</v>
      </c>
      <c r="C1213" s="77" t="s">
        <v>9682</v>
      </c>
      <c r="D1213" s="78">
        <v>111000</v>
      </c>
      <c r="E1213" s="77" t="s">
        <v>9683</v>
      </c>
      <c r="F1213" s="77"/>
    </row>
    <row r="1214" spans="1:6" ht="30" x14ac:dyDescent="0.25">
      <c r="A1214" s="75">
        <v>1918</v>
      </c>
      <c r="B1214" s="76" t="s">
        <v>7640</v>
      </c>
      <c r="C1214" s="77" t="s">
        <v>9684</v>
      </c>
      <c r="D1214" s="78">
        <v>111000</v>
      </c>
      <c r="E1214" s="77" t="s">
        <v>9683</v>
      </c>
      <c r="F1214" s="77"/>
    </row>
    <row r="1215" spans="1:6" x14ac:dyDescent="0.25">
      <c r="A1215" s="75">
        <v>1919</v>
      </c>
      <c r="B1215" s="76" t="s">
        <v>7648</v>
      </c>
      <c r="C1215" s="77" t="s">
        <v>7649</v>
      </c>
      <c r="D1215" s="78">
        <v>111000</v>
      </c>
      <c r="E1215" s="77" t="s">
        <v>9683</v>
      </c>
      <c r="F1215" s="77"/>
    </row>
    <row r="1216" spans="1:6" x14ac:dyDescent="0.25">
      <c r="A1216" s="75">
        <v>1920</v>
      </c>
      <c r="B1216" s="76" t="s">
        <v>7646</v>
      </c>
      <c r="C1216" s="77" t="s">
        <v>7647</v>
      </c>
      <c r="D1216" s="78">
        <v>111000</v>
      </c>
      <c r="E1216" s="77" t="s">
        <v>9683</v>
      </c>
      <c r="F1216" s="77"/>
    </row>
    <row r="1217" spans="1:6" x14ac:dyDescent="0.25">
      <c r="A1217" s="75">
        <v>1921</v>
      </c>
      <c r="B1217" s="76" t="s">
        <v>7655</v>
      </c>
      <c r="C1217" s="77" t="s">
        <v>7656</v>
      </c>
      <c r="D1217" s="78">
        <v>111000</v>
      </c>
      <c r="E1217" s="77" t="s">
        <v>9683</v>
      </c>
      <c r="F1217" s="77"/>
    </row>
    <row r="1218" spans="1:6" x14ac:dyDescent="0.25">
      <c r="A1218" s="75">
        <v>1922</v>
      </c>
      <c r="B1218" s="76" t="s">
        <v>7654</v>
      </c>
      <c r="C1218" s="77" t="s">
        <v>3475</v>
      </c>
      <c r="D1218" s="78">
        <v>111000</v>
      </c>
      <c r="E1218" s="77" t="s">
        <v>9683</v>
      </c>
      <c r="F1218" s="77"/>
    </row>
    <row r="1219" spans="1:6" x14ac:dyDescent="0.25">
      <c r="A1219" s="75">
        <v>1923</v>
      </c>
      <c r="B1219" s="76" t="s">
        <v>7652</v>
      </c>
      <c r="C1219" s="77" t="s">
        <v>7653</v>
      </c>
      <c r="D1219" s="78">
        <v>111000</v>
      </c>
      <c r="E1219" s="77" t="s">
        <v>9683</v>
      </c>
      <c r="F1219" s="77"/>
    </row>
    <row r="1220" spans="1:6" ht="30" x14ac:dyDescent="0.25">
      <c r="A1220" s="75">
        <v>1924</v>
      </c>
      <c r="B1220" s="76" t="s">
        <v>9685</v>
      </c>
      <c r="C1220" s="77" t="s">
        <v>9686</v>
      </c>
      <c r="D1220" s="78">
        <v>111000</v>
      </c>
      <c r="E1220" s="77" t="s">
        <v>9683</v>
      </c>
      <c r="F1220" s="77"/>
    </row>
    <row r="1221" spans="1:6" x14ac:dyDescent="0.25">
      <c r="A1221" s="75">
        <v>1925</v>
      </c>
      <c r="B1221" s="76" t="s">
        <v>9687</v>
      </c>
      <c r="C1221" s="77" t="s">
        <v>9688</v>
      </c>
      <c r="D1221" s="78">
        <v>75000</v>
      </c>
      <c r="E1221" s="77" t="s">
        <v>9562</v>
      </c>
      <c r="F1221" s="77"/>
    </row>
    <row r="1222" spans="1:6" x14ac:dyDescent="0.25">
      <c r="A1222" s="75">
        <v>1926</v>
      </c>
      <c r="B1222" s="76" t="s">
        <v>9689</v>
      </c>
      <c r="C1222" s="77" t="s">
        <v>9690</v>
      </c>
      <c r="D1222" s="78">
        <v>61000</v>
      </c>
      <c r="E1222" s="77" t="s">
        <v>9691</v>
      </c>
      <c r="F1222" s="77"/>
    </row>
    <row r="1223" spans="1:6" ht="45" x14ac:dyDescent="0.25">
      <c r="A1223" s="75">
        <v>1927</v>
      </c>
      <c r="B1223" s="76" t="s">
        <v>9692</v>
      </c>
      <c r="C1223" s="77" t="s">
        <v>9693</v>
      </c>
      <c r="D1223" s="78">
        <v>61000</v>
      </c>
      <c r="E1223" s="77" t="s">
        <v>9691</v>
      </c>
      <c r="F1223" s="77"/>
    </row>
    <row r="1224" spans="1:6" x14ac:dyDescent="0.25">
      <c r="A1224" s="75">
        <v>1928</v>
      </c>
      <c r="B1224" s="76" t="s">
        <v>9694</v>
      </c>
      <c r="C1224" s="77" t="s">
        <v>9695</v>
      </c>
      <c r="D1224" s="78">
        <v>61000</v>
      </c>
      <c r="E1224" s="77" t="s">
        <v>9691</v>
      </c>
      <c r="F1224" s="77"/>
    </row>
    <row r="1225" spans="1:6" x14ac:dyDescent="0.25">
      <c r="A1225" s="75">
        <v>1929</v>
      </c>
      <c r="B1225" s="76" t="s">
        <v>9696</v>
      </c>
      <c r="C1225" s="77" t="s">
        <v>9697</v>
      </c>
      <c r="D1225" s="78">
        <v>61000</v>
      </c>
      <c r="E1225" s="77" t="s">
        <v>9691</v>
      </c>
      <c r="F1225" s="77"/>
    </row>
    <row r="1226" spans="1:6" x14ac:dyDescent="0.25">
      <c r="A1226" s="75">
        <v>1930</v>
      </c>
      <c r="B1226" s="76" t="s">
        <v>9698</v>
      </c>
      <c r="C1226" s="77" t="s">
        <v>9699</v>
      </c>
      <c r="D1226" s="78">
        <v>61000</v>
      </c>
      <c r="E1226" s="77" t="s">
        <v>9691</v>
      </c>
      <c r="F1226" s="77"/>
    </row>
    <row r="1227" spans="1:6" x14ac:dyDescent="0.25">
      <c r="A1227" s="75">
        <v>1931</v>
      </c>
      <c r="B1227" s="76" t="s">
        <v>9700</v>
      </c>
      <c r="C1227" s="77" t="s">
        <v>9701</v>
      </c>
      <c r="D1227" s="78">
        <v>61000</v>
      </c>
      <c r="E1227" s="77" t="s">
        <v>9691</v>
      </c>
      <c r="F1227" s="77"/>
    </row>
    <row r="1228" spans="1:6" ht="30" x14ac:dyDescent="0.25">
      <c r="A1228" s="75">
        <v>1932</v>
      </c>
      <c r="B1228" s="76" t="s">
        <v>9702</v>
      </c>
      <c r="C1228" s="77" t="s">
        <v>9703</v>
      </c>
      <c r="D1228" s="78">
        <v>61000</v>
      </c>
      <c r="E1228" s="77" t="s">
        <v>9691</v>
      </c>
      <c r="F1228" s="77"/>
    </row>
    <row r="1229" spans="1:6" x14ac:dyDescent="0.25">
      <c r="A1229" s="75">
        <v>1933</v>
      </c>
      <c r="B1229" s="76" t="s">
        <v>9704</v>
      </c>
      <c r="C1229" s="77" t="s">
        <v>9705</v>
      </c>
      <c r="D1229" s="78">
        <v>139000</v>
      </c>
      <c r="E1229" s="77" t="s">
        <v>8724</v>
      </c>
      <c r="F1229" s="77" t="s">
        <v>3476</v>
      </c>
    </row>
    <row r="1230" spans="1:6" x14ac:dyDescent="0.25">
      <c r="A1230" s="75">
        <v>1934</v>
      </c>
      <c r="B1230" s="76" t="s">
        <v>9706</v>
      </c>
      <c r="C1230" s="77" t="s">
        <v>9707</v>
      </c>
      <c r="D1230" s="78">
        <v>139000</v>
      </c>
      <c r="E1230" s="77" t="s">
        <v>8724</v>
      </c>
      <c r="F1230" s="77" t="s">
        <v>3476</v>
      </c>
    </row>
    <row r="1231" spans="1:6" x14ac:dyDescent="0.25">
      <c r="A1231" s="75">
        <v>1935</v>
      </c>
      <c r="B1231" s="76" t="s">
        <v>9708</v>
      </c>
      <c r="C1231" s="77" t="s">
        <v>9709</v>
      </c>
      <c r="D1231" s="78">
        <v>139000</v>
      </c>
      <c r="E1231" s="77" t="s">
        <v>8724</v>
      </c>
      <c r="F1231" s="77" t="s">
        <v>3476</v>
      </c>
    </row>
    <row r="1232" spans="1:6" x14ac:dyDescent="0.25">
      <c r="A1232" s="75">
        <v>1936</v>
      </c>
      <c r="B1232" s="76" t="s">
        <v>9710</v>
      </c>
      <c r="C1232" s="77" t="s">
        <v>9711</v>
      </c>
      <c r="D1232" s="78">
        <v>139000</v>
      </c>
      <c r="E1232" s="77" t="s">
        <v>8724</v>
      </c>
      <c r="F1232" s="77" t="s">
        <v>3476</v>
      </c>
    </row>
    <row r="1233" spans="1:6" x14ac:dyDescent="0.25">
      <c r="A1233" s="75">
        <v>1937</v>
      </c>
      <c r="B1233" s="76" t="s">
        <v>9712</v>
      </c>
      <c r="C1233" s="77" t="s">
        <v>9713</v>
      </c>
      <c r="D1233" s="78">
        <v>139000</v>
      </c>
      <c r="E1233" s="77" t="s">
        <v>8724</v>
      </c>
      <c r="F1233" s="77" t="s">
        <v>3476</v>
      </c>
    </row>
    <row r="1234" spans="1:6" x14ac:dyDescent="0.25">
      <c r="A1234" s="75">
        <v>1938</v>
      </c>
      <c r="B1234" s="76" t="s">
        <v>9714</v>
      </c>
      <c r="C1234" s="77" t="s">
        <v>9715</v>
      </c>
      <c r="D1234" s="78">
        <v>139000</v>
      </c>
      <c r="E1234" s="77" t="s">
        <v>8724</v>
      </c>
      <c r="F1234" s="77" t="s">
        <v>3476</v>
      </c>
    </row>
    <row r="1235" spans="1:6" x14ac:dyDescent="0.25">
      <c r="A1235" s="75">
        <v>1939</v>
      </c>
      <c r="B1235" s="76" t="s">
        <v>9716</v>
      </c>
      <c r="C1235" s="77" t="s">
        <v>9717</v>
      </c>
      <c r="D1235" s="78">
        <v>139000</v>
      </c>
      <c r="E1235" s="77" t="s">
        <v>8724</v>
      </c>
      <c r="F1235" s="77" t="s">
        <v>3476</v>
      </c>
    </row>
    <row r="1236" spans="1:6" x14ac:dyDescent="0.25">
      <c r="A1236" s="75">
        <v>1940</v>
      </c>
      <c r="B1236" s="76" t="s">
        <v>9718</v>
      </c>
      <c r="C1236" s="77" t="s">
        <v>9719</v>
      </c>
      <c r="D1236" s="78">
        <v>139000</v>
      </c>
      <c r="E1236" s="77" t="s">
        <v>8724</v>
      </c>
      <c r="F1236" s="77" t="s">
        <v>3476</v>
      </c>
    </row>
    <row r="1237" spans="1:6" x14ac:dyDescent="0.25">
      <c r="A1237" s="75">
        <v>1941</v>
      </c>
      <c r="B1237" s="76" t="s">
        <v>9720</v>
      </c>
      <c r="C1237" s="77" t="s">
        <v>9721</v>
      </c>
      <c r="D1237" s="78">
        <v>139000</v>
      </c>
      <c r="E1237" s="77" t="s">
        <v>8724</v>
      </c>
      <c r="F1237" s="77" t="s">
        <v>3476</v>
      </c>
    </row>
    <row r="1238" spans="1:6" x14ac:dyDescent="0.25">
      <c r="A1238" s="75">
        <v>1942</v>
      </c>
      <c r="B1238" s="76" t="s">
        <v>9722</v>
      </c>
      <c r="C1238" s="77" t="s">
        <v>9723</v>
      </c>
      <c r="D1238" s="78">
        <v>139000</v>
      </c>
      <c r="E1238" s="77" t="s">
        <v>8724</v>
      </c>
      <c r="F1238" s="77" t="s">
        <v>3476</v>
      </c>
    </row>
    <row r="1239" spans="1:6" x14ac:dyDescent="0.25">
      <c r="A1239" s="75">
        <v>1943</v>
      </c>
      <c r="B1239" s="76" t="s">
        <v>9724</v>
      </c>
      <c r="C1239" s="77" t="s">
        <v>9725</v>
      </c>
      <c r="D1239" s="78">
        <v>139000</v>
      </c>
      <c r="E1239" s="77" t="s">
        <v>8724</v>
      </c>
      <c r="F1239" s="77" t="s">
        <v>3476</v>
      </c>
    </row>
    <row r="1240" spans="1:6" x14ac:dyDescent="0.25">
      <c r="A1240" s="75">
        <v>1944</v>
      </c>
      <c r="B1240" s="76" t="s">
        <v>9726</v>
      </c>
      <c r="C1240" s="77" t="s">
        <v>9727</v>
      </c>
      <c r="D1240" s="78">
        <v>139000</v>
      </c>
      <c r="E1240" s="77" t="s">
        <v>8724</v>
      </c>
      <c r="F1240" s="77" t="s">
        <v>3476</v>
      </c>
    </row>
    <row r="1241" spans="1:6" x14ac:dyDescent="0.25">
      <c r="A1241" s="75">
        <v>1945</v>
      </c>
      <c r="B1241" s="76" t="s">
        <v>9728</v>
      </c>
      <c r="C1241" s="77" t="s">
        <v>9729</v>
      </c>
      <c r="D1241" s="78">
        <v>139000</v>
      </c>
      <c r="E1241" s="77" t="s">
        <v>8724</v>
      </c>
      <c r="F1241" s="77" t="s">
        <v>3476</v>
      </c>
    </row>
    <row r="1242" spans="1:6" ht="30" x14ac:dyDescent="0.25">
      <c r="A1242" s="75">
        <v>1946</v>
      </c>
      <c r="B1242" s="76" t="s">
        <v>9730</v>
      </c>
      <c r="C1242" s="77" t="s">
        <v>9731</v>
      </c>
      <c r="D1242" s="78">
        <v>139000</v>
      </c>
      <c r="E1242" s="77" t="s">
        <v>8724</v>
      </c>
      <c r="F1242" s="77" t="s">
        <v>3476</v>
      </c>
    </row>
    <row r="1243" spans="1:6" x14ac:dyDescent="0.25">
      <c r="A1243" s="75">
        <v>1947</v>
      </c>
      <c r="B1243" s="76" t="s">
        <v>9732</v>
      </c>
      <c r="C1243" s="77" t="s">
        <v>9733</v>
      </c>
      <c r="D1243" s="78">
        <v>139000</v>
      </c>
      <c r="E1243" s="77" t="s">
        <v>8724</v>
      </c>
      <c r="F1243" s="77" t="s">
        <v>3476</v>
      </c>
    </row>
    <row r="1244" spans="1:6" ht="30" x14ac:dyDescent="0.25">
      <c r="A1244" s="75">
        <v>1948</v>
      </c>
      <c r="B1244" s="76" t="s">
        <v>9734</v>
      </c>
      <c r="C1244" s="77" t="s">
        <v>9735</v>
      </c>
      <c r="D1244" s="78">
        <v>139000</v>
      </c>
      <c r="E1244" s="77" t="s">
        <v>8724</v>
      </c>
      <c r="F1244" s="77" t="s">
        <v>3476</v>
      </c>
    </row>
    <row r="1245" spans="1:6" x14ac:dyDescent="0.25">
      <c r="A1245" s="75">
        <v>1949</v>
      </c>
      <c r="B1245" s="76" t="s">
        <v>9736</v>
      </c>
      <c r="C1245" s="77" t="s">
        <v>9737</v>
      </c>
      <c r="D1245" s="78">
        <v>139000</v>
      </c>
      <c r="E1245" s="77" t="s">
        <v>8724</v>
      </c>
      <c r="F1245" s="77" t="s">
        <v>3476</v>
      </c>
    </row>
    <row r="1246" spans="1:6" x14ac:dyDescent="0.25">
      <c r="A1246" s="75">
        <v>1950</v>
      </c>
      <c r="B1246" s="76" t="s">
        <v>9738</v>
      </c>
      <c r="C1246" s="77" t="s">
        <v>9739</v>
      </c>
      <c r="D1246" s="78">
        <v>139000</v>
      </c>
      <c r="E1246" s="77" t="s">
        <v>8724</v>
      </c>
      <c r="F1246" s="77" t="s">
        <v>3476</v>
      </c>
    </row>
    <row r="1247" spans="1:6" ht="30" x14ac:dyDescent="0.25">
      <c r="A1247" s="75">
        <v>1951</v>
      </c>
      <c r="B1247" s="76" t="s">
        <v>9740</v>
      </c>
      <c r="C1247" s="77" t="s">
        <v>9741</v>
      </c>
      <c r="D1247" s="78">
        <v>139000</v>
      </c>
      <c r="E1247" s="77" t="s">
        <v>8724</v>
      </c>
      <c r="F1247" s="77" t="s">
        <v>3476</v>
      </c>
    </row>
    <row r="1248" spans="1:6" ht="30" x14ac:dyDescent="0.25">
      <c r="A1248" s="75">
        <v>1952</v>
      </c>
      <c r="B1248" s="76" t="s">
        <v>9742</v>
      </c>
      <c r="C1248" s="77" t="s">
        <v>9743</v>
      </c>
      <c r="D1248" s="78">
        <v>139000</v>
      </c>
      <c r="E1248" s="77" t="s">
        <v>8724</v>
      </c>
      <c r="F1248" s="77" t="s">
        <v>3476</v>
      </c>
    </row>
    <row r="1249" spans="1:6" ht="30" x14ac:dyDescent="0.25">
      <c r="A1249" s="75">
        <v>1953</v>
      </c>
      <c r="B1249" s="76" t="s">
        <v>9744</v>
      </c>
      <c r="C1249" s="77" t="s">
        <v>9745</v>
      </c>
      <c r="D1249" s="78">
        <v>139000</v>
      </c>
      <c r="E1249" s="77" t="s">
        <v>8724</v>
      </c>
      <c r="F1249" s="77" t="s">
        <v>3476</v>
      </c>
    </row>
    <row r="1250" spans="1:6" ht="30" x14ac:dyDescent="0.25">
      <c r="A1250" s="75">
        <v>1954</v>
      </c>
      <c r="B1250" s="76" t="s">
        <v>9746</v>
      </c>
      <c r="C1250" s="77" t="s">
        <v>9747</v>
      </c>
      <c r="D1250" s="78">
        <v>139000</v>
      </c>
      <c r="E1250" s="77" t="s">
        <v>8724</v>
      </c>
      <c r="F1250" s="77" t="s">
        <v>3476</v>
      </c>
    </row>
    <row r="1251" spans="1:6" x14ac:dyDescent="0.25">
      <c r="A1251" s="75">
        <v>1955</v>
      </c>
      <c r="B1251" s="76" t="s">
        <v>9748</v>
      </c>
      <c r="C1251" s="77" t="s">
        <v>9749</v>
      </c>
      <c r="D1251" s="78">
        <v>139000</v>
      </c>
      <c r="E1251" s="77" t="s">
        <v>8724</v>
      </c>
      <c r="F1251" s="77" t="s">
        <v>3476</v>
      </c>
    </row>
    <row r="1252" spans="1:6" x14ac:dyDescent="0.25">
      <c r="A1252" s="75">
        <v>1956</v>
      </c>
      <c r="B1252" s="76" t="s">
        <v>9750</v>
      </c>
      <c r="C1252" s="77" t="s">
        <v>9751</v>
      </c>
      <c r="D1252" s="78">
        <v>139000</v>
      </c>
      <c r="E1252" s="77" t="s">
        <v>8724</v>
      </c>
      <c r="F1252" s="77" t="s">
        <v>3476</v>
      </c>
    </row>
    <row r="1253" spans="1:6" ht="30" x14ac:dyDescent="0.25">
      <c r="A1253" s="75">
        <v>1957</v>
      </c>
      <c r="B1253" s="76" t="s">
        <v>9752</v>
      </c>
      <c r="C1253" s="77" t="s">
        <v>9753</v>
      </c>
      <c r="D1253" s="78">
        <v>139000</v>
      </c>
      <c r="E1253" s="77" t="s">
        <v>8724</v>
      </c>
      <c r="F1253" s="77" t="s">
        <v>3476</v>
      </c>
    </row>
    <row r="1254" spans="1:6" x14ac:dyDescent="0.25">
      <c r="A1254" s="75">
        <v>1958</v>
      </c>
      <c r="B1254" s="76" t="s">
        <v>9754</v>
      </c>
      <c r="C1254" s="77" t="s">
        <v>9755</v>
      </c>
      <c r="D1254" s="78">
        <v>139000</v>
      </c>
      <c r="E1254" s="77" t="s">
        <v>8724</v>
      </c>
      <c r="F1254" s="77" t="s">
        <v>3476</v>
      </c>
    </row>
    <row r="1255" spans="1:6" x14ac:dyDescent="0.25">
      <c r="A1255" s="75">
        <v>1959</v>
      </c>
      <c r="B1255" s="76" t="s">
        <v>9756</v>
      </c>
      <c r="C1255" s="77" t="s">
        <v>9757</v>
      </c>
      <c r="D1255" s="78">
        <v>139000</v>
      </c>
      <c r="E1255" s="77" t="s">
        <v>8724</v>
      </c>
      <c r="F1255" s="77" t="s">
        <v>3476</v>
      </c>
    </row>
    <row r="1256" spans="1:6" x14ac:dyDescent="0.25">
      <c r="A1256" s="75">
        <v>1960</v>
      </c>
      <c r="B1256" s="76" t="s">
        <v>9758</v>
      </c>
      <c r="C1256" s="77" t="s">
        <v>9759</v>
      </c>
      <c r="D1256" s="78">
        <v>139000</v>
      </c>
      <c r="E1256" s="77" t="s">
        <v>8724</v>
      </c>
      <c r="F1256" s="77" t="s">
        <v>3476</v>
      </c>
    </row>
    <row r="1257" spans="1:6" x14ac:dyDescent="0.25">
      <c r="A1257" s="75">
        <v>1961</v>
      </c>
      <c r="B1257" s="76" t="s">
        <v>9760</v>
      </c>
      <c r="C1257" s="77" t="s">
        <v>9761</v>
      </c>
      <c r="D1257" s="78">
        <v>139000</v>
      </c>
      <c r="E1257" s="77" t="s">
        <v>8724</v>
      </c>
      <c r="F1257" s="77" t="s">
        <v>3476</v>
      </c>
    </row>
    <row r="1258" spans="1:6" x14ac:dyDescent="0.25">
      <c r="A1258" s="75">
        <v>1962</v>
      </c>
      <c r="B1258" s="76" t="s">
        <v>9762</v>
      </c>
      <c r="C1258" s="77" t="s">
        <v>9763</v>
      </c>
      <c r="D1258" s="78">
        <v>139000</v>
      </c>
      <c r="E1258" s="77" t="s">
        <v>8724</v>
      </c>
      <c r="F1258" s="77" t="s">
        <v>3476</v>
      </c>
    </row>
    <row r="1259" spans="1:6" x14ac:dyDescent="0.25">
      <c r="A1259" s="75">
        <v>1963</v>
      </c>
      <c r="B1259" s="76" t="s">
        <v>9764</v>
      </c>
      <c r="C1259" s="77" t="s">
        <v>9765</v>
      </c>
      <c r="D1259" s="78">
        <v>139000</v>
      </c>
      <c r="E1259" s="77" t="s">
        <v>8724</v>
      </c>
      <c r="F1259" s="77" t="s">
        <v>3476</v>
      </c>
    </row>
    <row r="1260" spans="1:6" x14ac:dyDescent="0.25">
      <c r="A1260" s="75">
        <v>1964</v>
      </c>
      <c r="B1260" s="76" t="s">
        <v>9766</v>
      </c>
      <c r="C1260" s="77" t="s">
        <v>9767</v>
      </c>
      <c r="D1260" s="78">
        <v>139000</v>
      </c>
      <c r="E1260" s="77" t="s">
        <v>8724</v>
      </c>
      <c r="F1260" s="77" t="s">
        <v>3476</v>
      </c>
    </row>
    <row r="1261" spans="1:6" x14ac:dyDescent="0.25">
      <c r="A1261" s="75">
        <v>1965</v>
      </c>
      <c r="B1261" s="76" t="s">
        <v>9768</v>
      </c>
      <c r="C1261" s="77" t="s">
        <v>9769</v>
      </c>
      <c r="D1261" s="78">
        <v>139000</v>
      </c>
      <c r="E1261" s="77" t="s">
        <v>8724</v>
      </c>
      <c r="F1261" s="77" t="s">
        <v>3476</v>
      </c>
    </row>
    <row r="1262" spans="1:6" x14ac:dyDescent="0.25">
      <c r="A1262" s="75">
        <v>1966</v>
      </c>
      <c r="B1262" s="76" t="s">
        <v>9770</v>
      </c>
      <c r="C1262" s="77" t="s">
        <v>9771</v>
      </c>
      <c r="D1262" s="78">
        <v>139000</v>
      </c>
      <c r="E1262" s="77" t="s">
        <v>8724</v>
      </c>
      <c r="F1262" s="77" t="s">
        <v>3476</v>
      </c>
    </row>
    <row r="1263" spans="1:6" x14ac:dyDescent="0.25">
      <c r="A1263" s="75">
        <v>1967</v>
      </c>
      <c r="B1263" s="76" t="s">
        <v>9772</v>
      </c>
      <c r="C1263" s="77" t="s">
        <v>9773</v>
      </c>
      <c r="D1263" s="78">
        <v>139000</v>
      </c>
      <c r="E1263" s="77" t="s">
        <v>8724</v>
      </c>
      <c r="F1263" s="77" t="s">
        <v>3476</v>
      </c>
    </row>
    <row r="1264" spans="1:6" x14ac:dyDescent="0.25">
      <c r="A1264" s="75">
        <v>1968</v>
      </c>
      <c r="B1264" s="76" t="s">
        <v>9774</v>
      </c>
      <c r="C1264" s="77" t="s">
        <v>9775</v>
      </c>
      <c r="D1264" s="78">
        <v>139000</v>
      </c>
      <c r="E1264" s="77" t="s">
        <v>8724</v>
      </c>
      <c r="F1264" s="77" t="s">
        <v>3476</v>
      </c>
    </row>
    <row r="1265" spans="1:6" ht="30" x14ac:dyDescent="0.25">
      <c r="A1265" s="75">
        <v>1969</v>
      </c>
      <c r="B1265" s="76" t="s">
        <v>9776</v>
      </c>
      <c r="C1265" s="77" t="s">
        <v>9777</v>
      </c>
      <c r="D1265" s="78">
        <v>139000</v>
      </c>
      <c r="E1265" s="77" t="s">
        <v>8724</v>
      </c>
      <c r="F1265" s="77" t="s">
        <v>3476</v>
      </c>
    </row>
    <row r="1266" spans="1:6" x14ac:dyDescent="0.25">
      <c r="A1266" s="75">
        <v>1970</v>
      </c>
      <c r="B1266" s="76" t="s">
        <v>9778</v>
      </c>
      <c r="C1266" s="77" t="s">
        <v>9779</v>
      </c>
      <c r="D1266" s="78">
        <v>139000</v>
      </c>
      <c r="E1266" s="77" t="s">
        <v>8724</v>
      </c>
      <c r="F1266" s="77" t="s">
        <v>3476</v>
      </c>
    </row>
    <row r="1267" spans="1:6" x14ac:dyDescent="0.25">
      <c r="A1267" s="75">
        <v>1971</v>
      </c>
      <c r="B1267" s="76" t="s">
        <v>9780</v>
      </c>
      <c r="C1267" s="77" t="s">
        <v>9781</v>
      </c>
      <c r="D1267" s="78">
        <v>139000</v>
      </c>
      <c r="E1267" s="77" t="s">
        <v>8724</v>
      </c>
      <c r="F1267" s="77" t="s">
        <v>3476</v>
      </c>
    </row>
    <row r="1268" spans="1:6" x14ac:dyDescent="0.25">
      <c r="A1268" s="75">
        <v>1972</v>
      </c>
      <c r="B1268" s="76" t="s">
        <v>9782</v>
      </c>
      <c r="C1268" s="77" t="s">
        <v>9783</v>
      </c>
      <c r="D1268" s="78">
        <v>139000</v>
      </c>
      <c r="E1268" s="77" t="s">
        <v>8724</v>
      </c>
      <c r="F1268" s="77" t="s">
        <v>3476</v>
      </c>
    </row>
    <row r="1269" spans="1:6" x14ac:dyDescent="0.25">
      <c r="A1269" s="75">
        <v>1973</v>
      </c>
      <c r="B1269" s="76" t="s">
        <v>9784</v>
      </c>
      <c r="C1269" s="77" t="s">
        <v>9785</v>
      </c>
      <c r="D1269" s="78">
        <v>139000</v>
      </c>
      <c r="E1269" s="77" t="s">
        <v>8724</v>
      </c>
      <c r="F1269" s="77" t="s">
        <v>3476</v>
      </c>
    </row>
    <row r="1270" spans="1:6" x14ac:dyDescent="0.25">
      <c r="A1270" s="75">
        <v>1974</v>
      </c>
      <c r="B1270" s="76" t="s">
        <v>9786</v>
      </c>
      <c r="C1270" s="77" t="s">
        <v>9787</v>
      </c>
      <c r="D1270" s="78">
        <v>139000</v>
      </c>
      <c r="E1270" s="77" t="s">
        <v>8724</v>
      </c>
      <c r="F1270" s="77" t="s">
        <v>3476</v>
      </c>
    </row>
    <row r="1271" spans="1:6" x14ac:dyDescent="0.25">
      <c r="A1271" s="75">
        <v>1975</v>
      </c>
      <c r="B1271" s="76" t="s">
        <v>9788</v>
      </c>
      <c r="C1271" s="77" t="s">
        <v>9789</v>
      </c>
      <c r="D1271" s="78">
        <v>139000</v>
      </c>
      <c r="E1271" s="77" t="s">
        <v>8724</v>
      </c>
      <c r="F1271" s="77" t="s">
        <v>3476</v>
      </c>
    </row>
    <row r="1272" spans="1:6" x14ac:dyDescent="0.25">
      <c r="A1272" s="75">
        <v>1976</v>
      </c>
      <c r="B1272" s="76" t="s">
        <v>9790</v>
      </c>
      <c r="C1272" s="77" t="s">
        <v>9791</v>
      </c>
      <c r="D1272" s="78">
        <v>139000</v>
      </c>
      <c r="E1272" s="77" t="s">
        <v>8724</v>
      </c>
      <c r="F1272" s="77" t="s">
        <v>3476</v>
      </c>
    </row>
    <row r="1273" spans="1:6" ht="30" x14ac:dyDescent="0.25">
      <c r="A1273" s="75">
        <v>1977</v>
      </c>
      <c r="B1273" s="76" t="s">
        <v>9792</v>
      </c>
      <c r="C1273" s="77" t="s">
        <v>9793</v>
      </c>
      <c r="D1273" s="78">
        <v>139000</v>
      </c>
      <c r="E1273" s="77" t="s">
        <v>8724</v>
      </c>
      <c r="F1273" s="77" t="s">
        <v>3476</v>
      </c>
    </row>
    <row r="1274" spans="1:6" x14ac:dyDescent="0.25">
      <c r="A1274" s="75">
        <v>1978</v>
      </c>
      <c r="B1274" s="76" t="s">
        <v>9794</v>
      </c>
      <c r="C1274" s="77" t="s">
        <v>9795</v>
      </c>
      <c r="D1274" s="78">
        <v>139000</v>
      </c>
      <c r="E1274" s="77" t="s">
        <v>8724</v>
      </c>
      <c r="F1274" s="77" t="s">
        <v>3476</v>
      </c>
    </row>
    <row r="1275" spans="1:6" x14ac:dyDescent="0.25">
      <c r="A1275" s="75">
        <v>1979</v>
      </c>
      <c r="B1275" s="76" t="s">
        <v>9796</v>
      </c>
      <c r="C1275" s="77" t="s">
        <v>9797</v>
      </c>
      <c r="D1275" s="78">
        <v>139000</v>
      </c>
      <c r="E1275" s="77" t="s">
        <v>8724</v>
      </c>
      <c r="F1275" s="77" t="s">
        <v>3476</v>
      </c>
    </row>
    <row r="1276" spans="1:6" x14ac:dyDescent="0.25">
      <c r="A1276" s="75">
        <v>1980</v>
      </c>
      <c r="B1276" s="76" t="s">
        <v>9798</v>
      </c>
      <c r="C1276" s="77" t="s">
        <v>9799</v>
      </c>
      <c r="D1276" s="78">
        <v>139000</v>
      </c>
      <c r="E1276" s="77" t="s">
        <v>8724</v>
      </c>
      <c r="F1276" s="77" t="s">
        <v>3476</v>
      </c>
    </row>
    <row r="1277" spans="1:6" ht="30" x14ac:dyDescent="0.25">
      <c r="A1277" s="75">
        <v>1981</v>
      </c>
      <c r="B1277" s="76" t="s">
        <v>9800</v>
      </c>
      <c r="C1277" s="77" t="s">
        <v>9801</v>
      </c>
      <c r="D1277" s="78">
        <v>139000</v>
      </c>
      <c r="E1277" s="77" t="s">
        <v>8724</v>
      </c>
      <c r="F1277" s="77" t="s">
        <v>3476</v>
      </c>
    </row>
    <row r="1278" spans="1:6" x14ac:dyDescent="0.25">
      <c r="A1278" s="75">
        <v>1982</v>
      </c>
      <c r="B1278" s="76" t="s">
        <v>9802</v>
      </c>
      <c r="C1278" s="77" t="s">
        <v>9803</v>
      </c>
      <c r="D1278" s="78">
        <v>139000</v>
      </c>
      <c r="E1278" s="77" t="s">
        <v>8724</v>
      </c>
      <c r="F1278" s="77" t="s">
        <v>3476</v>
      </c>
    </row>
    <row r="1279" spans="1:6" x14ac:dyDescent="0.25">
      <c r="A1279" s="75">
        <v>1983</v>
      </c>
      <c r="B1279" s="76" t="s">
        <v>9804</v>
      </c>
      <c r="C1279" s="77" t="s">
        <v>9805</v>
      </c>
      <c r="D1279" s="78">
        <v>139000</v>
      </c>
      <c r="E1279" s="77" t="s">
        <v>8724</v>
      </c>
      <c r="F1279" s="77" t="s">
        <v>3476</v>
      </c>
    </row>
    <row r="1280" spans="1:6" ht="45" x14ac:dyDescent="0.25">
      <c r="A1280" s="75">
        <v>1984</v>
      </c>
      <c r="B1280" s="76" t="s">
        <v>9806</v>
      </c>
      <c r="C1280" s="77" t="s">
        <v>9807</v>
      </c>
      <c r="D1280" s="78">
        <v>139000</v>
      </c>
      <c r="E1280" s="77" t="s">
        <v>8724</v>
      </c>
      <c r="F1280" s="77" t="s">
        <v>3476</v>
      </c>
    </row>
    <row r="1281" spans="1:6" ht="30" x14ac:dyDescent="0.25">
      <c r="A1281" s="75">
        <v>1985</v>
      </c>
      <c r="B1281" s="76" t="s">
        <v>9808</v>
      </c>
      <c r="C1281" s="77" t="s">
        <v>9809</v>
      </c>
      <c r="D1281" s="78">
        <v>139000</v>
      </c>
      <c r="E1281" s="77" t="s">
        <v>8724</v>
      </c>
      <c r="F1281" s="77" t="s">
        <v>3476</v>
      </c>
    </row>
    <row r="1282" spans="1:6" x14ac:dyDescent="0.25">
      <c r="A1282" s="75">
        <v>1986</v>
      </c>
      <c r="B1282" s="76" t="s">
        <v>9810</v>
      </c>
      <c r="C1282" s="77" t="s">
        <v>9811</v>
      </c>
      <c r="D1282" s="78">
        <v>139000</v>
      </c>
      <c r="E1282" s="77" t="s">
        <v>8724</v>
      </c>
      <c r="F1282" s="77" t="s">
        <v>3476</v>
      </c>
    </row>
    <row r="1283" spans="1:6" x14ac:dyDescent="0.25">
      <c r="A1283" s="75">
        <v>1987</v>
      </c>
      <c r="B1283" s="76" t="s">
        <v>9812</v>
      </c>
      <c r="C1283" s="77" t="s">
        <v>9813</v>
      </c>
      <c r="D1283" s="78">
        <v>139000</v>
      </c>
      <c r="E1283" s="77" t="s">
        <v>8724</v>
      </c>
      <c r="F1283" s="77" t="s">
        <v>3476</v>
      </c>
    </row>
    <row r="1284" spans="1:6" x14ac:dyDescent="0.25">
      <c r="A1284" s="75">
        <v>1988</v>
      </c>
      <c r="B1284" s="76" t="s">
        <v>9814</v>
      </c>
      <c r="C1284" s="77" t="s">
        <v>9815</v>
      </c>
      <c r="D1284" s="78">
        <v>139000</v>
      </c>
      <c r="E1284" s="77" t="s">
        <v>8724</v>
      </c>
      <c r="F1284" s="77" t="s">
        <v>3476</v>
      </c>
    </row>
    <row r="1285" spans="1:6" x14ac:dyDescent="0.25">
      <c r="A1285" s="75">
        <v>1989</v>
      </c>
      <c r="B1285" s="76" t="s">
        <v>9816</v>
      </c>
      <c r="C1285" s="77" t="s">
        <v>9817</v>
      </c>
      <c r="D1285" s="78">
        <v>139000</v>
      </c>
      <c r="E1285" s="77" t="s">
        <v>8724</v>
      </c>
      <c r="F1285" s="77" t="s">
        <v>3476</v>
      </c>
    </row>
    <row r="1286" spans="1:6" x14ac:dyDescent="0.25">
      <c r="A1286" s="75">
        <v>1990</v>
      </c>
      <c r="B1286" s="76" t="s">
        <v>9818</v>
      </c>
      <c r="C1286" s="77" t="s">
        <v>9819</v>
      </c>
      <c r="D1286" s="78">
        <v>139000</v>
      </c>
      <c r="E1286" s="77" t="s">
        <v>8724</v>
      </c>
      <c r="F1286" s="77" t="s">
        <v>3476</v>
      </c>
    </row>
    <row r="1287" spans="1:6" x14ac:dyDescent="0.25">
      <c r="A1287" s="75">
        <v>1991</v>
      </c>
      <c r="B1287" s="76" t="s">
        <v>9820</v>
      </c>
      <c r="C1287" s="77" t="s">
        <v>9821</v>
      </c>
      <c r="D1287" s="78">
        <v>139000</v>
      </c>
      <c r="E1287" s="77" t="s">
        <v>8724</v>
      </c>
      <c r="F1287" s="77" t="s">
        <v>3476</v>
      </c>
    </row>
    <row r="1288" spans="1:6" x14ac:dyDescent="0.25">
      <c r="A1288" s="75">
        <v>1992</v>
      </c>
      <c r="B1288" s="76" t="s">
        <v>9822</v>
      </c>
      <c r="C1288" s="77" t="s">
        <v>9823</v>
      </c>
      <c r="D1288" s="78">
        <v>139000</v>
      </c>
      <c r="E1288" s="77" t="s">
        <v>8724</v>
      </c>
      <c r="F1288" s="77" t="s">
        <v>3476</v>
      </c>
    </row>
    <row r="1289" spans="1:6" ht="30" x14ac:dyDescent="0.25">
      <c r="A1289" s="75">
        <v>1993</v>
      </c>
      <c r="B1289" s="76" t="s">
        <v>9824</v>
      </c>
      <c r="C1289" s="77" t="s">
        <v>9825</v>
      </c>
      <c r="D1289" s="78">
        <v>139000</v>
      </c>
      <c r="E1289" s="77" t="s">
        <v>8724</v>
      </c>
      <c r="F1289" s="77" t="s">
        <v>3476</v>
      </c>
    </row>
    <row r="1290" spans="1:6" x14ac:dyDescent="0.25">
      <c r="A1290" s="75">
        <v>1994</v>
      </c>
      <c r="B1290" s="76" t="s">
        <v>9826</v>
      </c>
      <c r="C1290" s="77" t="s">
        <v>9827</v>
      </c>
      <c r="D1290" s="78">
        <v>139000</v>
      </c>
      <c r="E1290" s="77" t="s">
        <v>8724</v>
      </c>
      <c r="F1290" s="77" t="s">
        <v>3476</v>
      </c>
    </row>
    <row r="1291" spans="1:6" ht="45" x14ac:dyDescent="0.25">
      <c r="A1291" s="75">
        <v>1995</v>
      </c>
      <c r="B1291" s="76" t="s">
        <v>9828</v>
      </c>
      <c r="C1291" s="77" t="s">
        <v>9829</v>
      </c>
      <c r="D1291" s="78">
        <v>139000</v>
      </c>
      <c r="E1291" s="77" t="s">
        <v>8724</v>
      </c>
      <c r="F1291" s="77" t="s">
        <v>3476</v>
      </c>
    </row>
    <row r="1292" spans="1:6" ht="30" x14ac:dyDescent="0.25">
      <c r="A1292" s="75">
        <v>1996</v>
      </c>
      <c r="B1292" s="76" t="s">
        <v>9830</v>
      </c>
      <c r="C1292" s="77" t="s">
        <v>9831</v>
      </c>
      <c r="D1292" s="78">
        <v>139000</v>
      </c>
      <c r="E1292" s="77" t="s">
        <v>8724</v>
      </c>
      <c r="F1292" s="77" t="s">
        <v>3476</v>
      </c>
    </row>
    <row r="1293" spans="1:6" ht="30" x14ac:dyDescent="0.25">
      <c r="A1293" s="75">
        <v>1997</v>
      </c>
      <c r="B1293" s="76" t="s">
        <v>9832</v>
      </c>
      <c r="C1293" s="77" t="s">
        <v>9833</v>
      </c>
      <c r="D1293" s="78">
        <v>139000</v>
      </c>
      <c r="E1293" s="77" t="s">
        <v>8724</v>
      </c>
      <c r="F1293" s="77" t="s">
        <v>3476</v>
      </c>
    </row>
    <row r="1294" spans="1:6" x14ac:dyDescent="0.25">
      <c r="A1294" s="75">
        <v>1998</v>
      </c>
      <c r="B1294" s="76" t="s">
        <v>9834</v>
      </c>
      <c r="C1294" s="77" t="s">
        <v>9835</v>
      </c>
      <c r="D1294" s="78">
        <v>139000</v>
      </c>
      <c r="E1294" s="77" t="s">
        <v>8724</v>
      </c>
      <c r="F1294" s="77" t="s">
        <v>3476</v>
      </c>
    </row>
    <row r="1295" spans="1:6" x14ac:dyDescent="0.25">
      <c r="A1295" s="75">
        <v>1999</v>
      </c>
      <c r="B1295" s="76" t="s">
        <v>9836</v>
      </c>
      <c r="C1295" s="77" t="s">
        <v>9837</v>
      </c>
      <c r="D1295" s="78">
        <v>139000</v>
      </c>
      <c r="E1295" s="77" t="s">
        <v>8724</v>
      </c>
      <c r="F1295" s="77" t="s">
        <v>3476</v>
      </c>
    </row>
    <row r="1296" spans="1:6" x14ac:dyDescent="0.25">
      <c r="A1296" s="75">
        <v>2000</v>
      </c>
      <c r="B1296" s="76" t="s">
        <v>9838</v>
      </c>
      <c r="C1296" s="77" t="s">
        <v>9759</v>
      </c>
      <c r="D1296" s="78">
        <v>139000</v>
      </c>
      <c r="E1296" s="77" t="s">
        <v>8724</v>
      </c>
      <c r="F1296" s="77" t="s">
        <v>3476</v>
      </c>
    </row>
    <row r="1297" spans="1:6" x14ac:dyDescent="0.25">
      <c r="A1297" s="75">
        <v>2001</v>
      </c>
      <c r="B1297" s="76" t="s">
        <v>9839</v>
      </c>
      <c r="C1297" s="77" t="s">
        <v>9840</v>
      </c>
      <c r="D1297" s="78">
        <v>139000</v>
      </c>
      <c r="E1297" s="77" t="s">
        <v>8724</v>
      </c>
      <c r="F1297" s="77" t="s">
        <v>3476</v>
      </c>
    </row>
    <row r="1298" spans="1:6" x14ac:dyDescent="0.25">
      <c r="A1298" s="75">
        <v>2002</v>
      </c>
      <c r="B1298" s="76" t="s">
        <v>9841</v>
      </c>
      <c r="C1298" s="77" t="s">
        <v>9842</v>
      </c>
      <c r="D1298" s="78">
        <v>139000</v>
      </c>
      <c r="E1298" s="77" t="s">
        <v>8724</v>
      </c>
      <c r="F1298" s="77" t="s">
        <v>3476</v>
      </c>
    </row>
    <row r="1299" spans="1:6" ht="30" x14ac:dyDescent="0.25">
      <c r="A1299" s="75">
        <v>2003</v>
      </c>
      <c r="B1299" s="76" t="s">
        <v>9843</v>
      </c>
      <c r="C1299" s="77" t="s">
        <v>9844</v>
      </c>
      <c r="D1299" s="78">
        <v>139000</v>
      </c>
      <c r="E1299" s="77" t="s">
        <v>8724</v>
      </c>
      <c r="F1299" s="77" t="s">
        <v>3476</v>
      </c>
    </row>
    <row r="1300" spans="1:6" ht="30" x14ac:dyDescent="0.25">
      <c r="A1300" s="75">
        <v>2004</v>
      </c>
      <c r="B1300" s="76" t="s">
        <v>9845</v>
      </c>
      <c r="C1300" s="77" t="s">
        <v>9735</v>
      </c>
      <c r="D1300" s="78">
        <v>139000</v>
      </c>
      <c r="E1300" s="77" t="s">
        <v>8724</v>
      </c>
      <c r="F1300" s="77" t="s">
        <v>3476</v>
      </c>
    </row>
    <row r="1301" spans="1:6" x14ac:dyDescent="0.25">
      <c r="A1301" s="75">
        <v>2005</v>
      </c>
      <c r="B1301" s="76" t="s">
        <v>9846</v>
      </c>
      <c r="C1301" s="77" t="s">
        <v>9737</v>
      </c>
      <c r="D1301" s="78">
        <v>139000</v>
      </c>
      <c r="E1301" s="77" t="s">
        <v>8724</v>
      </c>
      <c r="F1301" s="77" t="s">
        <v>3476</v>
      </c>
    </row>
    <row r="1302" spans="1:6" x14ac:dyDescent="0.25">
      <c r="A1302" s="75">
        <v>2006</v>
      </c>
      <c r="B1302" s="76" t="s">
        <v>9847</v>
      </c>
      <c r="C1302" s="77" t="s">
        <v>9848</v>
      </c>
      <c r="D1302" s="78">
        <v>139000</v>
      </c>
      <c r="E1302" s="77" t="s">
        <v>8724</v>
      </c>
      <c r="F1302" s="77" t="s">
        <v>3476</v>
      </c>
    </row>
    <row r="1303" spans="1:6" x14ac:dyDescent="0.25">
      <c r="A1303" s="75">
        <v>2007</v>
      </c>
      <c r="B1303" s="76" t="s">
        <v>9849</v>
      </c>
      <c r="C1303" s="77" t="s">
        <v>9850</v>
      </c>
      <c r="D1303" s="78">
        <v>139000</v>
      </c>
      <c r="E1303" s="77" t="s">
        <v>8724</v>
      </c>
      <c r="F1303" s="77" t="s">
        <v>3476</v>
      </c>
    </row>
    <row r="1304" spans="1:6" x14ac:dyDescent="0.25">
      <c r="A1304" s="75">
        <v>2008</v>
      </c>
      <c r="B1304" s="76" t="s">
        <v>9851</v>
      </c>
      <c r="C1304" s="77" t="s">
        <v>9852</v>
      </c>
      <c r="D1304" s="78">
        <v>139000</v>
      </c>
      <c r="E1304" s="77" t="s">
        <v>8724</v>
      </c>
      <c r="F1304" s="77" t="s">
        <v>3476</v>
      </c>
    </row>
    <row r="1305" spans="1:6" x14ac:dyDescent="0.25">
      <c r="A1305" s="75">
        <v>2009</v>
      </c>
      <c r="B1305" s="76" t="s">
        <v>9853</v>
      </c>
      <c r="C1305" s="77" t="s">
        <v>9854</v>
      </c>
      <c r="D1305" s="78">
        <v>139000</v>
      </c>
      <c r="E1305" s="77" t="s">
        <v>8724</v>
      </c>
      <c r="F1305" s="77" t="s">
        <v>3476</v>
      </c>
    </row>
    <row r="1306" spans="1:6" ht="30" x14ac:dyDescent="0.25">
      <c r="A1306" s="75">
        <v>2010</v>
      </c>
      <c r="B1306" s="76" t="s">
        <v>9855</v>
      </c>
      <c r="C1306" s="77" t="s">
        <v>9856</v>
      </c>
      <c r="D1306" s="78">
        <v>139000</v>
      </c>
      <c r="E1306" s="77" t="s">
        <v>8724</v>
      </c>
      <c r="F1306" s="77" t="s">
        <v>3476</v>
      </c>
    </row>
    <row r="1307" spans="1:6" ht="30" x14ac:dyDescent="0.25">
      <c r="A1307" s="75">
        <v>2011</v>
      </c>
      <c r="B1307" s="76" t="s">
        <v>9857</v>
      </c>
      <c r="C1307" s="77" t="s">
        <v>9858</v>
      </c>
      <c r="D1307" s="78">
        <v>139000</v>
      </c>
      <c r="E1307" s="77" t="s">
        <v>8724</v>
      </c>
      <c r="F1307" s="77" t="s">
        <v>3476</v>
      </c>
    </row>
    <row r="1308" spans="1:6" x14ac:dyDescent="0.25">
      <c r="A1308" s="75">
        <v>2012</v>
      </c>
      <c r="B1308" s="76" t="s">
        <v>9859</v>
      </c>
      <c r="C1308" s="77" t="s">
        <v>9783</v>
      </c>
      <c r="D1308" s="78">
        <v>139000</v>
      </c>
      <c r="E1308" s="77" t="s">
        <v>8724</v>
      </c>
      <c r="F1308" s="77" t="s">
        <v>3476</v>
      </c>
    </row>
    <row r="1309" spans="1:6" x14ac:dyDescent="0.25">
      <c r="A1309" s="75">
        <v>2013</v>
      </c>
      <c r="B1309" s="76" t="s">
        <v>9860</v>
      </c>
      <c r="C1309" s="77" t="s">
        <v>9781</v>
      </c>
      <c r="D1309" s="78">
        <v>139000</v>
      </c>
      <c r="E1309" s="77" t="s">
        <v>8724</v>
      </c>
      <c r="F1309" s="77" t="s">
        <v>3476</v>
      </c>
    </row>
    <row r="1310" spans="1:6" x14ac:dyDescent="0.25">
      <c r="A1310" s="75">
        <v>2014</v>
      </c>
      <c r="B1310" s="76" t="s">
        <v>9861</v>
      </c>
      <c r="C1310" s="77" t="s">
        <v>9862</v>
      </c>
      <c r="D1310" s="78">
        <v>139000</v>
      </c>
      <c r="E1310" s="77" t="s">
        <v>8724</v>
      </c>
      <c r="F1310" s="77" t="s">
        <v>3476</v>
      </c>
    </row>
    <row r="1311" spans="1:6" x14ac:dyDescent="0.25">
      <c r="A1311" s="75">
        <v>2015</v>
      </c>
      <c r="B1311" s="76" t="s">
        <v>9863</v>
      </c>
      <c r="C1311" s="77" t="s">
        <v>9864</v>
      </c>
      <c r="D1311" s="78">
        <v>139000</v>
      </c>
      <c r="E1311" s="77" t="s">
        <v>8724</v>
      </c>
      <c r="F1311" s="77" t="s">
        <v>3476</v>
      </c>
    </row>
    <row r="1312" spans="1:6" ht="30" x14ac:dyDescent="0.25">
      <c r="A1312" s="75">
        <v>2016</v>
      </c>
      <c r="B1312" s="76" t="s">
        <v>9865</v>
      </c>
      <c r="C1312" s="77" t="s">
        <v>9866</v>
      </c>
      <c r="D1312" s="78">
        <v>139000</v>
      </c>
      <c r="E1312" s="77" t="s">
        <v>8724</v>
      </c>
      <c r="F1312" s="77" t="s">
        <v>3476</v>
      </c>
    </row>
    <row r="1313" spans="1:6" x14ac:dyDescent="0.25">
      <c r="A1313" s="75">
        <v>2017</v>
      </c>
      <c r="B1313" s="76" t="s">
        <v>9867</v>
      </c>
      <c r="C1313" s="77" t="s">
        <v>9868</v>
      </c>
      <c r="D1313" s="78">
        <v>139000</v>
      </c>
      <c r="E1313" s="77" t="s">
        <v>8724</v>
      </c>
      <c r="F1313" s="77" t="s">
        <v>3476</v>
      </c>
    </row>
    <row r="1314" spans="1:6" x14ac:dyDescent="0.25">
      <c r="A1314" s="75">
        <v>2018</v>
      </c>
      <c r="B1314" s="76" t="s">
        <v>9869</v>
      </c>
      <c r="C1314" s="77" t="s">
        <v>9870</v>
      </c>
      <c r="D1314" s="78">
        <v>139000</v>
      </c>
      <c r="E1314" s="77" t="s">
        <v>8724</v>
      </c>
      <c r="F1314" s="77" t="s">
        <v>3476</v>
      </c>
    </row>
    <row r="1315" spans="1:6" x14ac:dyDescent="0.25">
      <c r="A1315" s="75">
        <v>2019</v>
      </c>
      <c r="B1315" s="76" t="s">
        <v>9871</v>
      </c>
      <c r="C1315" s="77" t="s">
        <v>9761</v>
      </c>
      <c r="D1315" s="78">
        <v>139000</v>
      </c>
      <c r="E1315" s="77" t="s">
        <v>8724</v>
      </c>
      <c r="F1315" s="77" t="s">
        <v>3476</v>
      </c>
    </row>
    <row r="1316" spans="1:6" x14ac:dyDescent="0.25">
      <c r="A1316" s="75">
        <v>2020</v>
      </c>
      <c r="B1316" s="76" t="s">
        <v>9872</v>
      </c>
      <c r="C1316" s="77" t="s">
        <v>9873</v>
      </c>
      <c r="D1316" s="78">
        <v>139000</v>
      </c>
      <c r="E1316" s="77" t="s">
        <v>8724</v>
      </c>
      <c r="F1316" s="77" t="s">
        <v>3476</v>
      </c>
    </row>
    <row r="1317" spans="1:6" x14ac:dyDescent="0.25">
      <c r="A1317" s="75">
        <v>2021</v>
      </c>
      <c r="B1317" s="76" t="s">
        <v>9874</v>
      </c>
      <c r="C1317" s="77" t="s">
        <v>9875</v>
      </c>
      <c r="D1317" s="78">
        <v>139000</v>
      </c>
      <c r="E1317" s="77" t="s">
        <v>8724</v>
      </c>
      <c r="F1317" s="77" t="s">
        <v>3476</v>
      </c>
    </row>
    <row r="1318" spans="1:6" ht="30" x14ac:dyDescent="0.25">
      <c r="A1318" s="75">
        <v>2022</v>
      </c>
      <c r="B1318" s="76" t="s">
        <v>9876</v>
      </c>
      <c r="C1318" s="77" t="s">
        <v>9877</v>
      </c>
      <c r="D1318" s="78">
        <v>139000</v>
      </c>
      <c r="E1318" s="77" t="s">
        <v>8724</v>
      </c>
      <c r="F1318" s="77" t="s">
        <v>3476</v>
      </c>
    </row>
    <row r="1319" spans="1:6" ht="30" x14ac:dyDescent="0.25">
      <c r="A1319" s="75">
        <v>2023</v>
      </c>
      <c r="B1319" s="76" t="s">
        <v>9878</v>
      </c>
      <c r="C1319" s="77" t="s">
        <v>9879</v>
      </c>
      <c r="D1319" s="78">
        <v>139000</v>
      </c>
      <c r="E1319" s="77" t="s">
        <v>8724</v>
      </c>
      <c r="F1319" s="77" t="s">
        <v>3476</v>
      </c>
    </row>
    <row r="1320" spans="1:6" ht="30" x14ac:dyDescent="0.25">
      <c r="A1320" s="75">
        <v>2024</v>
      </c>
      <c r="B1320" s="76" t="s">
        <v>9880</v>
      </c>
      <c r="C1320" s="77" t="s">
        <v>9881</v>
      </c>
      <c r="D1320" s="78">
        <v>139000</v>
      </c>
      <c r="E1320" s="77" t="s">
        <v>8724</v>
      </c>
      <c r="F1320" s="77" t="s">
        <v>3476</v>
      </c>
    </row>
    <row r="1321" spans="1:6" ht="30" x14ac:dyDescent="0.25">
      <c r="A1321" s="75">
        <v>2025</v>
      </c>
      <c r="B1321" s="76" t="s">
        <v>9882</v>
      </c>
      <c r="C1321" s="77" t="s">
        <v>9883</v>
      </c>
      <c r="D1321" s="78">
        <v>139000</v>
      </c>
      <c r="E1321" s="77" t="s">
        <v>8724</v>
      </c>
      <c r="F1321" s="77" t="s">
        <v>3476</v>
      </c>
    </row>
    <row r="1322" spans="1:6" x14ac:dyDescent="0.25">
      <c r="A1322" s="75">
        <v>2026</v>
      </c>
      <c r="B1322" s="76" t="s">
        <v>9884</v>
      </c>
      <c r="C1322" s="77" t="s">
        <v>9885</v>
      </c>
      <c r="D1322" s="78">
        <v>139000</v>
      </c>
      <c r="E1322" s="77" t="s">
        <v>8724</v>
      </c>
      <c r="F1322" s="77" t="s">
        <v>3476</v>
      </c>
    </row>
    <row r="1323" spans="1:6" ht="30" x14ac:dyDescent="0.25">
      <c r="A1323" s="75">
        <v>2027</v>
      </c>
      <c r="B1323" s="76" t="s">
        <v>9886</v>
      </c>
      <c r="C1323" s="77" t="s">
        <v>9887</v>
      </c>
      <c r="D1323" s="78">
        <v>139000</v>
      </c>
      <c r="E1323" s="77" t="s">
        <v>8724</v>
      </c>
      <c r="F1323" s="77" t="s">
        <v>3476</v>
      </c>
    </row>
    <row r="1324" spans="1:6" x14ac:dyDescent="0.25">
      <c r="A1324" s="75">
        <v>2028</v>
      </c>
      <c r="B1324" s="76" t="s">
        <v>9888</v>
      </c>
      <c r="C1324" s="77" t="s">
        <v>9889</v>
      </c>
      <c r="D1324" s="78">
        <v>139000</v>
      </c>
      <c r="E1324" s="77" t="s">
        <v>8724</v>
      </c>
      <c r="F1324" s="77" t="s">
        <v>3476</v>
      </c>
    </row>
    <row r="1325" spans="1:6" x14ac:dyDescent="0.25">
      <c r="A1325" s="75">
        <v>2029</v>
      </c>
      <c r="B1325" s="76" t="s">
        <v>9890</v>
      </c>
      <c r="C1325" s="77" t="s">
        <v>9891</v>
      </c>
      <c r="D1325" s="78">
        <v>139000</v>
      </c>
      <c r="E1325" s="77" t="s">
        <v>8724</v>
      </c>
      <c r="F1325" s="77" t="s">
        <v>3476</v>
      </c>
    </row>
    <row r="1326" spans="1:6" x14ac:dyDescent="0.25">
      <c r="A1326" s="75">
        <v>2030</v>
      </c>
      <c r="B1326" s="76" t="s">
        <v>9892</v>
      </c>
      <c r="C1326" s="77" t="s">
        <v>9821</v>
      </c>
      <c r="D1326" s="78">
        <v>139000</v>
      </c>
      <c r="E1326" s="77" t="s">
        <v>8724</v>
      </c>
      <c r="F1326" s="77" t="s">
        <v>3476</v>
      </c>
    </row>
    <row r="1327" spans="1:6" x14ac:dyDescent="0.25">
      <c r="A1327" s="75">
        <v>2031</v>
      </c>
      <c r="B1327" s="76" t="s">
        <v>9893</v>
      </c>
      <c r="C1327" s="77" t="s">
        <v>9759</v>
      </c>
      <c r="D1327" s="78">
        <v>139000</v>
      </c>
      <c r="E1327" s="77" t="s">
        <v>8724</v>
      </c>
      <c r="F1327" s="77" t="s">
        <v>3476</v>
      </c>
    </row>
    <row r="1328" spans="1:6" x14ac:dyDescent="0.25">
      <c r="A1328" s="75">
        <v>2032</v>
      </c>
      <c r="B1328" s="76" t="s">
        <v>9894</v>
      </c>
      <c r="C1328" s="77" t="s">
        <v>9895</v>
      </c>
      <c r="D1328" s="78">
        <v>139000</v>
      </c>
      <c r="E1328" s="77" t="s">
        <v>8724</v>
      </c>
      <c r="F1328" s="77" t="s">
        <v>3476</v>
      </c>
    </row>
    <row r="1329" spans="1:6" x14ac:dyDescent="0.25">
      <c r="A1329" s="75">
        <v>2033</v>
      </c>
      <c r="B1329" s="76" t="s">
        <v>9896</v>
      </c>
      <c r="C1329" s="77" t="s">
        <v>9769</v>
      </c>
      <c r="D1329" s="78">
        <v>139000</v>
      </c>
      <c r="E1329" s="77" t="s">
        <v>8724</v>
      </c>
      <c r="F1329" s="77" t="s">
        <v>3476</v>
      </c>
    </row>
    <row r="1330" spans="1:6" x14ac:dyDescent="0.25">
      <c r="A1330" s="75">
        <v>2034</v>
      </c>
      <c r="B1330" s="76" t="s">
        <v>9897</v>
      </c>
      <c r="C1330" s="77" t="s">
        <v>9773</v>
      </c>
      <c r="D1330" s="78">
        <v>139000</v>
      </c>
      <c r="E1330" s="77" t="s">
        <v>8724</v>
      </c>
      <c r="F1330" s="77" t="s">
        <v>3476</v>
      </c>
    </row>
    <row r="1331" spans="1:6" ht="45" x14ac:dyDescent="0.25">
      <c r="A1331" s="75">
        <v>2035</v>
      </c>
      <c r="B1331" s="76" t="s">
        <v>9898</v>
      </c>
      <c r="C1331" s="77" t="s">
        <v>9899</v>
      </c>
      <c r="D1331" s="78">
        <v>139000</v>
      </c>
      <c r="E1331" s="77" t="s">
        <v>8724</v>
      </c>
      <c r="F1331" s="77" t="s">
        <v>3476</v>
      </c>
    </row>
    <row r="1332" spans="1:6" ht="45" x14ac:dyDescent="0.25">
      <c r="A1332" s="75">
        <v>2036</v>
      </c>
      <c r="B1332" s="76" t="s">
        <v>9900</v>
      </c>
      <c r="C1332" s="77" t="s">
        <v>9901</v>
      </c>
      <c r="D1332" s="78">
        <v>139000</v>
      </c>
      <c r="E1332" s="77" t="s">
        <v>8724</v>
      </c>
      <c r="F1332" s="77" t="s">
        <v>3476</v>
      </c>
    </row>
    <row r="1333" spans="1:6" ht="30" x14ac:dyDescent="0.25">
      <c r="A1333" s="75">
        <v>2037</v>
      </c>
      <c r="B1333" s="76" t="s">
        <v>9902</v>
      </c>
      <c r="C1333" s="77" t="s">
        <v>9903</v>
      </c>
      <c r="D1333" s="78">
        <v>139000</v>
      </c>
      <c r="E1333" s="77" t="s">
        <v>8724</v>
      </c>
      <c r="F1333" s="77" t="s">
        <v>3476</v>
      </c>
    </row>
    <row r="1334" spans="1:6" x14ac:dyDescent="0.25">
      <c r="A1334" s="75">
        <v>2038</v>
      </c>
      <c r="B1334" s="76" t="s">
        <v>9904</v>
      </c>
      <c r="C1334" s="77" t="s">
        <v>9905</v>
      </c>
      <c r="D1334" s="78">
        <v>139000</v>
      </c>
      <c r="E1334" s="77" t="s">
        <v>8724</v>
      </c>
      <c r="F1334" s="77" t="s">
        <v>3476</v>
      </c>
    </row>
    <row r="1335" spans="1:6" x14ac:dyDescent="0.25">
      <c r="A1335" s="75">
        <v>2039</v>
      </c>
      <c r="B1335" s="76" t="s">
        <v>9906</v>
      </c>
      <c r="C1335" s="77" t="s">
        <v>9907</v>
      </c>
      <c r="D1335" s="78">
        <v>139000</v>
      </c>
      <c r="E1335" s="77" t="s">
        <v>8724</v>
      </c>
      <c r="F1335" s="77" t="s">
        <v>3476</v>
      </c>
    </row>
    <row r="1336" spans="1:6" ht="30" x14ac:dyDescent="0.25">
      <c r="A1336" s="75">
        <v>2040</v>
      </c>
      <c r="B1336" s="76" t="s">
        <v>9908</v>
      </c>
      <c r="C1336" s="77" t="s">
        <v>9909</v>
      </c>
      <c r="D1336" s="78">
        <v>139000</v>
      </c>
      <c r="E1336" s="77" t="s">
        <v>8724</v>
      </c>
      <c r="F1336" s="77" t="s">
        <v>3476</v>
      </c>
    </row>
    <row r="1337" spans="1:6" ht="30" x14ac:dyDescent="0.25">
      <c r="A1337" s="75">
        <v>2041</v>
      </c>
      <c r="B1337" s="76" t="s">
        <v>9910</v>
      </c>
      <c r="C1337" s="77" t="s">
        <v>9911</v>
      </c>
      <c r="D1337" s="78">
        <v>139000</v>
      </c>
      <c r="E1337" s="77" t="s">
        <v>8724</v>
      </c>
      <c r="F1337" s="77" t="s">
        <v>3476</v>
      </c>
    </row>
    <row r="1338" spans="1:6" ht="30" x14ac:dyDescent="0.25">
      <c r="A1338" s="75">
        <v>2042</v>
      </c>
      <c r="B1338" s="76" t="s">
        <v>9912</v>
      </c>
      <c r="C1338" s="77" t="s">
        <v>9731</v>
      </c>
      <c r="D1338" s="78">
        <v>139000</v>
      </c>
      <c r="E1338" s="77" t="s">
        <v>8724</v>
      </c>
      <c r="F1338" s="77" t="s">
        <v>3476</v>
      </c>
    </row>
    <row r="1339" spans="1:6" x14ac:dyDescent="0.25">
      <c r="A1339" s="75">
        <v>2043</v>
      </c>
      <c r="B1339" s="76" t="s">
        <v>9913</v>
      </c>
      <c r="C1339" s="77" t="s">
        <v>9729</v>
      </c>
      <c r="D1339" s="78">
        <v>139000</v>
      </c>
      <c r="E1339" s="77" t="s">
        <v>8724</v>
      </c>
      <c r="F1339" s="77" t="s">
        <v>3476</v>
      </c>
    </row>
    <row r="1340" spans="1:6" ht="45" x14ac:dyDescent="0.25">
      <c r="A1340" s="75">
        <v>2044</v>
      </c>
      <c r="B1340" s="76" t="s">
        <v>9914</v>
      </c>
      <c r="C1340" s="77" t="s">
        <v>9807</v>
      </c>
      <c r="D1340" s="78">
        <v>139000</v>
      </c>
      <c r="E1340" s="77" t="s">
        <v>8724</v>
      </c>
      <c r="F1340" s="77" t="s">
        <v>3476</v>
      </c>
    </row>
    <row r="1341" spans="1:6" x14ac:dyDescent="0.25">
      <c r="A1341" s="75">
        <v>2045</v>
      </c>
      <c r="B1341" s="76" t="s">
        <v>9915</v>
      </c>
      <c r="C1341" s="77" t="s">
        <v>9707</v>
      </c>
      <c r="D1341" s="78">
        <v>139000</v>
      </c>
      <c r="E1341" s="77" t="s">
        <v>8724</v>
      </c>
      <c r="F1341" s="77" t="s">
        <v>3476</v>
      </c>
    </row>
    <row r="1342" spans="1:6" x14ac:dyDescent="0.25">
      <c r="A1342" s="75">
        <v>2046</v>
      </c>
      <c r="B1342" s="76" t="s">
        <v>9916</v>
      </c>
      <c r="C1342" s="77" t="s">
        <v>9917</v>
      </c>
      <c r="D1342" s="78">
        <v>139000</v>
      </c>
      <c r="E1342" s="77" t="s">
        <v>8724</v>
      </c>
      <c r="F1342" s="77" t="s">
        <v>3476</v>
      </c>
    </row>
    <row r="1343" spans="1:6" x14ac:dyDescent="0.25">
      <c r="A1343" s="75">
        <v>2047</v>
      </c>
      <c r="B1343" s="76" t="s">
        <v>9918</v>
      </c>
      <c r="C1343" s="77" t="s">
        <v>9749</v>
      </c>
      <c r="D1343" s="78">
        <v>139000</v>
      </c>
      <c r="E1343" s="77" t="s">
        <v>8724</v>
      </c>
      <c r="F1343" s="77" t="s">
        <v>3476</v>
      </c>
    </row>
    <row r="1344" spans="1:6" x14ac:dyDescent="0.25">
      <c r="A1344" s="75">
        <v>2048</v>
      </c>
      <c r="B1344" s="76" t="s">
        <v>9919</v>
      </c>
      <c r="C1344" s="77" t="s">
        <v>9920</v>
      </c>
      <c r="D1344" s="78">
        <v>139000</v>
      </c>
      <c r="E1344" s="77" t="s">
        <v>8724</v>
      </c>
      <c r="F1344" s="77" t="s">
        <v>3476</v>
      </c>
    </row>
    <row r="1345" spans="1:6" x14ac:dyDescent="0.25">
      <c r="A1345" s="75">
        <v>2049</v>
      </c>
      <c r="B1345" s="76" t="s">
        <v>9921</v>
      </c>
      <c r="C1345" s="77" t="s">
        <v>9922</v>
      </c>
      <c r="D1345" s="78">
        <v>139000</v>
      </c>
      <c r="E1345" s="77" t="s">
        <v>8724</v>
      </c>
      <c r="F1345" s="77" t="s">
        <v>3476</v>
      </c>
    </row>
    <row r="1346" spans="1:6" x14ac:dyDescent="0.25">
      <c r="A1346" s="75">
        <v>2050</v>
      </c>
      <c r="B1346" s="76" t="s">
        <v>9923</v>
      </c>
      <c r="C1346" s="77" t="s">
        <v>9837</v>
      </c>
      <c r="D1346" s="78">
        <v>139000</v>
      </c>
      <c r="E1346" s="77" t="s">
        <v>8724</v>
      </c>
      <c r="F1346" s="77" t="s">
        <v>3476</v>
      </c>
    </row>
    <row r="1347" spans="1:6" x14ac:dyDescent="0.25">
      <c r="A1347" s="75">
        <v>2051</v>
      </c>
      <c r="B1347" s="76" t="s">
        <v>9924</v>
      </c>
      <c r="C1347" s="77" t="s">
        <v>9925</v>
      </c>
      <c r="D1347" s="78">
        <v>139000</v>
      </c>
      <c r="E1347" s="77" t="s">
        <v>8724</v>
      </c>
      <c r="F1347" s="77" t="s">
        <v>3476</v>
      </c>
    </row>
    <row r="1348" spans="1:6" ht="30" x14ac:dyDescent="0.25">
      <c r="A1348" s="75">
        <v>2052</v>
      </c>
      <c r="B1348" s="76" t="s">
        <v>9926</v>
      </c>
      <c r="C1348" s="77" t="s">
        <v>9927</v>
      </c>
      <c r="D1348" s="78">
        <v>139000</v>
      </c>
      <c r="E1348" s="77" t="s">
        <v>8724</v>
      </c>
      <c r="F1348" s="77" t="s">
        <v>3476</v>
      </c>
    </row>
    <row r="1349" spans="1:6" ht="30" x14ac:dyDescent="0.25">
      <c r="A1349" s="75">
        <v>2053</v>
      </c>
      <c r="B1349" s="76" t="s">
        <v>9928</v>
      </c>
      <c r="C1349" s="77" t="s">
        <v>9929</v>
      </c>
      <c r="D1349" s="78">
        <v>139000</v>
      </c>
      <c r="E1349" s="77" t="s">
        <v>8724</v>
      </c>
      <c r="F1349" s="77" t="s">
        <v>3476</v>
      </c>
    </row>
    <row r="1350" spans="1:6" ht="30" x14ac:dyDescent="0.25">
      <c r="A1350" s="75">
        <v>2054</v>
      </c>
      <c r="B1350" s="76" t="s">
        <v>9930</v>
      </c>
      <c r="C1350" s="77" t="s">
        <v>9801</v>
      </c>
      <c r="D1350" s="78">
        <v>139000</v>
      </c>
      <c r="E1350" s="77" t="s">
        <v>8724</v>
      </c>
      <c r="F1350" s="77" t="s">
        <v>3476</v>
      </c>
    </row>
    <row r="1351" spans="1:6" x14ac:dyDescent="0.25">
      <c r="A1351" s="75">
        <v>2055</v>
      </c>
      <c r="B1351" s="76" t="s">
        <v>9931</v>
      </c>
      <c r="C1351" s="77" t="s">
        <v>9797</v>
      </c>
      <c r="D1351" s="78">
        <v>139000</v>
      </c>
      <c r="E1351" s="77" t="s">
        <v>8724</v>
      </c>
      <c r="F1351" s="77" t="s">
        <v>3476</v>
      </c>
    </row>
    <row r="1352" spans="1:6" x14ac:dyDescent="0.25">
      <c r="A1352" s="75">
        <v>2056</v>
      </c>
      <c r="B1352" s="76" t="s">
        <v>9932</v>
      </c>
      <c r="C1352" s="77" t="s">
        <v>9749</v>
      </c>
      <c r="D1352" s="78">
        <v>139000</v>
      </c>
      <c r="E1352" s="77" t="s">
        <v>8724</v>
      </c>
      <c r="F1352" s="77" t="s">
        <v>3476</v>
      </c>
    </row>
    <row r="1353" spans="1:6" x14ac:dyDescent="0.25">
      <c r="A1353" s="75">
        <v>2057</v>
      </c>
      <c r="B1353" s="76" t="s">
        <v>9933</v>
      </c>
      <c r="C1353" s="77" t="s">
        <v>9934</v>
      </c>
      <c r="D1353" s="78">
        <v>139000</v>
      </c>
      <c r="E1353" s="77" t="s">
        <v>8724</v>
      </c>
      <c r="F1353" s="77" t="s">
        <v>3476</v>
      </c>
    </row>
    <row r="1354" spans="1:6" ht="30" x14ac:dyDescent="0.25">
      <c r="A1354" s="75">
        <v>2058</v>
      </c>
      <c r="B1354" s="76" t="s">
        <v>9935</v>
      </c>
      <c r="C1354" s="77" t="s">
        <v>9753</v>
      </c>
      <c r="D1354" s="78">
        <v>139000</v>
      </c>
      <c r="E1354" s="77" t="s">
        <v>8724</v>
      </c>
      <c r="F1354" s="77" t="s">
        <v>3476</v>
      </c>
    </row>
    <row r="1355" spans="1:6" x14ac:dyDescent="0.25">
      <c r="A1355" s="75">
        <v>2059</v>
      </c>
      <c r="B1355" s="76" t="s">
        <v>9936</v>
      </c>
      <c r="C1355" s="77" t="s">
        <v>9937</v>
      </c>
      <c r="D1355" s="78">
        <v>139000</v>
      </c>
      <c r="E1355" s="77" t="s">
        <v>8724</v>
      </c>
      <c r="F1355" s="77" t="s">
        <v>3476</v>
      </c>
    </row>
    <row r="1356" spans="1:6" x14ac:dyDescent="0.25">
      <c r="A1356" s="75">
        <v>2060</v>
      </c>
      <c r="B1356" s="76" t="s">
        <v>9938</v>
      </c>
      <c r="C1356" s="77" t="s">
        <v>9757</v>
      </c>
      <c r="D1356" s="78">
        <v>139000</v>
      </c>
      <c r="E1356" s="77" t="s">
        <v>8724</v>
      </c>
      <c r="F1356" s="77" t="s">
        <v>3476</v>
      </c>
    </row>
    <row r="1357" spans="1:6" x14ac:dyDescent="0.25">
      <c r="A1357" s="75">
        <v>2061</v>
      </c>
      <c r="B1357" s="76" t="s">
        <v>9939</v>
      </c>
      <c r="C1357" s="77" t="s">
        <v>9940</v>
      </c>
      <c r="D1357" s="78">
        <v>139000</v>
      </c>
      <c r="E1357" s="77" t="s">
        <v>8724</v>
      </c>
      <c r="F1357" s="77" t="s">
        <v>3476</v>
      </c>
    </row>
    <row r="1358" spans="1:6" x14ac:dyDescent="0.25">
      <c r="A1358" s="75">
        <v>2062</v>
      </c>
      <c r="B1358" s="76" t="s">
        <v>9941</v>
      </c>
      <c r="C1358" s="77" t="s">
        <v>9942</v>
      </c>
      <c r="D1358" s="78">
        <v>139000</v>
      </c>
      <c r="E1358" s="77" t="s">
        <v>8724</v>
      </c>
      <c r="F1358" s="77" t="s">
        <v>3476</v>
      </c>
    </row>
    <row r="1359" spans="1:6" x14ac:dyDescent="0.25">
      <c r="A1359" s="75">
        <v>2063</v>
      </c>
      <c r="B1359" s="76" t="s">
        <v>9943</v>
      </c>
      <c r="C1359" s="77" t="s">
        <v>9944</v>
      </c>
      <c r="D1359" s="78">
        <v>139000</v>
      </c>
      <c r="E1359" s="77" t="s">
        <v>8724</v>
      </c>
      <c r="F1359" s="77" t="s">
        <v>3476</v>
      </c>
    </row>
    <row r="1360" spans="1:6" x14ac:dyDescent="0.25">
      <c r="A1360" s="75">
        <v>2064</v>
      </c>
      <c r="B1360" s="76" t="s">
        <v>9945</v>
      </c>
      <c r="C1360" s="77" t="s">
        <v>9946</v>
      </c>
      <c r="D1360" s="78">
        <v>139000</v>
      </c>
      <c r="E1360" s="77" t="s">
        <v>8724</v>
      </c>
      <c r="F1360" s="77" t="s">
        <v>3476</v>
      </c>
    </row>
    <row r="1361" spans="1:6" x14ac:dyDescent="0.25">
      <c r="A1361" s="75">
        <v>2065</v>
      </c>
      <c r="B1361" s="76" t="s">
        <v>9947</v>
      </c>
      <c r="C1361" s="77" t="s">
        <v>9948</v>
      </c>
      <c r="D1361" s="78">
        <v>139000</v>
      </c>
      <c r="E1361" s="77" t="s">
        <v>8724</v>
      </c>
      <c r="F1361" s="77" t="s">
        <v>3476</v>
      </c>
    </row>
    <row r="1362" spans="1:6" x14ac:dyDescent="0.25">
      <c r="A1362" s="75">
        <v>2066</v>
      </c>
      <c r="B1362" s="76" t="s">
        <v>9949</v>
      </c>
      <c r="C1362" s="77" t="s">
        <v>9950</v>
      </c>
      <c r="D1362" s="78">
        <v>104000</v>
      </c>
      <c r="E1362" s="77" t="s">
        <v>9951</v>
      </c>
      <c r="F1362" s="77"/>
    </row>
    <row r="1363" spans="1:6" ht="30" x14ac:dyDescent="0.25">
      <c r="A1363" s="75">
        <v>2067</v>
      </c>
      <c r="B1363" s="76" t="s">
        <v>9952</v>
      </c>
      <c r="C1363" s="77" t="s">
        <v>9953</v>
      </c>
      <c r="D1363" s="78">
        <v>104000</v>
      </c>
      <c r="E1363" s="77" t="s">
        <v>9951</v>
      </c>
      <c r="F1363" s="77"/>
    </row>
    <row r="1364" spans="1:6" x14ac:dyDescent="0.25">
      <c r="A1364" s="75">
        <v>2068</v>
      </c>
      <c r="B1364" s="76" t="s">
        <v>9954</v>
      </c>
      <c r="C1364" s="77" t="s">
        <v>9955</v>
      </c>
      <c r="D1364" s="78">
        <v>104000</v>
      </c>
      <c r="E1364" s="77" t="s">
        <v>9951</v>
      </c>
      <c r="F1364" s="77"/>
    </row>
    <row r="1365" spans="1:6" ht="30" x14ac:dyDescent="0.25">
      <c r="A1365" s="75">
        <v>2069</v>
      </c>
      <c r="B1365" s="76" t="s">
        <v>9956</v>
      </c>
      <c r="C1365" s="77" t="s">
        <v>9957</v>
      </c>
      <c r="D1365" s="78">
        <v>104000</v>
      </c>
      <c r="E1365" s="77" t="s">
        <v>9951</v>
      </c>
      <c r="F1365" s="77"/>
    </row>
    <row r="1366" spans="1:6" ht="30" x14ac:dyDescent="0.25">
      <c r="A1366" s="75">
        <v>2070</v>
      </c>
      <c r="B1366" s="76" t="s">
        <v>9958</v>
      </c>
      <c r="C1366" s="77" t="s">
        <v>9959</v>
      </c>
      <c r="D1366" s="78">
        <v>104000</v>
      </c>
      <c r="E1366" s="77" t="s">
        <v>9951</v>
      </c>
      <c r="F1366" s="77"/>
    </row>
    <row r="1367" spans="1:6" x14ac:dyDescent="0.25">
      <c r="A1367" s="75">
        <v>2071</v>
      </c>
      <c r="B1367" s="76" t="s">
        <v>9960</v>
      </c>
      <c r="C1367" s="77" t="s">
        <v>9961</v>
      </c>
      <c r="D1367" s="78">
        <v>104000</v>
      </c>
      <c r="E1367" s="77" t="s">
        <v>9951</v>
      </c>
      <c r="F1367" s="77"/>
    </row>
    <row r="1368" spans="1:6" x14ac:dyDescent="0.25">
      <c r="A1368" s="75">
        <v>2083</v>
      </c>
      <c r="B1368" s="76" t="s">
        <v>9962</v>
      </c>
      <c r="C1368" s="77" t="s">
        <v>9963</v>
      </c>
      <c r="D1368" s="78">
        <v>73000</v>
      </c>
      <c r="E1368" s="77" t="s">
        <v>9589</v>
      </c>
      <c r="F1368" s="77"/>
    </row>
    <row r="1369" spans="1:6" ht="45" x14ac:dyDescent="0.25">
      <c r="A1369" s="75">
        <v>2084</v>
      </c>
      <c r="B1369" s="76" t="s">
        <v>9964</v>
      </c>
      <c r="C1369" s="77" t="s">
        <v>9965</v>
      </c>
      <c r="D1369" s="78">
        <v>73000</v>
      </c>
      <c r="E1369" s="77" t="s">
        <v>9589</v>
      </c>
      <c r="F1369" s="77"/>
    </row>
    <row r="1370" spans="1:6" x14ac:dyDescent="0.25">
      <c r="A1370" s="75">
        <v>2085</v>
      </c>
      <c r="B1370" s="76" t="s">
        <v>9966</v>
      </c>
      <c r="C1370" s="77" t="s">
        <v>9963</v>
      </c>
      <c r="D1370" s="78">
        <v>73000</v>
      </c>
      <c r="E1370" s="77" t="s">
        <v>9589</v>
      </c>
      <c r="F1370" s="77"/>
    </row>
    <row r="1371" spans="1:6" x14ac:dyDescent="0.25">
      <c r="A1371" s="75">
        <v>2086</v>
      </c>
      <c r="B1371" s="76" t="s">
        <v>3485</v>
      </c>
      <c r="C1371" s="77" t="s">
        <v>3487</v>
      </c>
      <c r="D1371" s="78">
        <v>70000</v>
      </c>
      <c r="E1371" s="77" t="s">
        <v>9967</v>
      </c>
      <c r="F1371" s="77"/>
    </row>
    <row r="1372" spans="1:6" x14ac:dyDescent="0.25">
      <c r="A1372" s="75">
        <v>2087</v>
      </c>
      <c r="B1372" s="76" t="s">
        <v>3488</v>
      </c>
      <c r="C1372" s="77" t="s">
        <v>3487</v>
      </c>
      <c r="D1372" s="78">
        <v>56000</v>
      </c>
      <c r="E1372" s="77" t="s">
        <v>9968</v>
      </c>
      <c r="F1372" s="77"/>
    </row>
    <row r="1373" spans="1:6" x14ac:dyDescent="0.25">
      <c r="A1373" s="75">
        <v>2088</v>
      </c>
      <c r="B1373" s="76" t="s">
        <v>3477</v>
      </c>
      <c r="C1373" s="77" t="s">
        <v>3480</v>
      </c>
      <c r="D1373" s="78">
        <v>56000</v>
      </c>
      <c r="E1373" s="77" t="s">
        <v>9968</v>
      </c>
      <c r="F1373" s="77"/>
    </row>
    <row r="1374" spans="1:6" x14ac:dyDescent="0.25">
      <c r="A1374" s="75">
        <v>2089</v>
      </c>
      <c r="B1374" s="76" t="s">
        <v>3482</v>
      </c>
      <c r="C1374" s="77" t="s">
        <v>3484</v>
      </c>
      <c r="D1374" s="78">
        <v>56000</v>
      </c>
      <c r="E1374" s="77" t="s">
        <v>9968</v>
      </c>
      <c r="F1374" s="77"/>
    </row>
    <row r="1375" spans="1:6" x14ac:dyDescent="0.25">
      <c r="A1375" s="75">
        <v>2090</v>
      </c>
      <c r="B1375" s="76" t="s">
        <v>9969</v>
      </c>
      <c r="C1375" s="77" t="s">
        <v>9970</v>
      </c>
      <c r="D1375" s="78">
        <v>137000</v>
      </c>
      <c r="E1375" s="77" t="s">
        <v>9971</v>
      </c>
      <c r="F1375" s="77"/>
    </row>
    <row r="1376" spans="1:6" x14ac:dyDescent="0.25">
      <c r="A1376" s="75">
        <v>2091</v>
      </c>
      <c r="B1376" s="76" t="s">
        <v>9972</v>
      </c>
      <c r="C1376" s="77" t="s">
        <v>9973</v>
      </c>
      <c r="D1376" s="78">
        <v>137000</v>
      </c>
      <c r="E1376" s="77" t="s">
        <v>9971</v>
      </c>
      <c r="F1376" s="77"/>
    </row>
    <row r="1377" spans="1:6" x14ac:dyDescent="0.25">
      <c r="A1377" s="75">
        <v>2092</v>
      </c>
      <c r="B1377" s="76" t="s">
        <v>9974</v>
      </c>
      <c r="C1377" s="77" t="s">
        <v>9975</v>
      </c>
      <c r="D1377" s="78">
        <v>137000</v>
      </c>
      <c r="E1377" s="77" t="s">
        <v>9971</v>
      </c>
      <c r="F1377" s="77"/>
    </row>
    <row r="1378" spans="1:6" ht="30" x14ac:dyDescent="0.25">
      <c r="A1378" s="75">
        <v>2093</v>
      </c>
      <c r="B1378" s="76" t="s">
        <v>9976</v>
      </c>
      <c r="C1378" s="77" t="s">
        <v>9977</v>
      </c>
      <c r="D1378" s="78">
        <v>137000</v>
      </c>
      <c r="E1378" s="77" t="s">
        <v>9971</v>
      </c>
      <c r="F1378" s="77"/>
    </row>
    <row r="1379" spans="1:6" ht="30" x14ac:dyDescent="0.25">
      <c r="A1379" s="75">
        <v>2094</v>
      </c>
      <c r="B1379" s="76" t="s">
        <v>9978</v>
      </c>
      <c r="C1379" s="77" t="s">
        <v>9979</v>
      </c>
      <c r="D1379" s="78">
        <v>137000</v>
      </c>
      <c r="E1379" s="77" t="s">
        <v>9971</v>
      </c>
      <c r="F1379" s="77"/>
    </row>
    <row r="1380" spans="1:6" ht="30" x14ac:dyDescent="0.25">
      <c r="A1380" s="75">
        <v>2095</v>
      </c>
      <c r="B1380" s="76" t="s">
        <v>9980</v>
      </c>
      <c r="C1380" s="77" t="s">
        <v>9981</v>
      </c>
      <c r="D1380" s="78">
        <v>137000</v>
      </c>
      <c r="E1380" s="77" t="s">
        <v>9971</v>
      </c>
      <c r="F1380" s="77"/>
    </row>
    <row r="1381" spans="1:6" ht="30" x14ac:dyDescent="0.25">
      <c r="A1381" s="75">
        <v>2096</v>
      </c>
      <c r="B1381" s="76" t="s">
        <v>9982</v>
      </c>
      <c r="C1381" s="77" t="s">
        <v>9983</v>
      </c>
      <c r="D1381" s="78">
        <v>137000</v>
      </c>
      <c r="E1381" s="77" t="s">
        <v>9971</v>
      </c>
      <c r="F1381" s="77"/>
    </row>
    <row r="1382" spans="1:6" ht="30" x14ac:dyDescent="0.25">
      <c r="A1382" s="75">
        <v>2097</v>
      </c>
      <c r="B1382" s="76" t="s">
        <v>9984</v>
      </c>
      <c r="C1382" s="77" t="s">
        <v>9985</v>
      </c>
      <c r="D1382" s="78">
        <v>137000</v>
      </c>
      <c r="E1382" s="77" t="s">
        <v>9971</v>
      </c>
      <c r="F1382" s="77"/>
    </row>
    <row r="1383" spans="1:6" ht="30" x14ac:dyDescent="0.25">
      <c r="A1383" s="75">
        <v>2098</v>
      </c>
      <c r="B1383" s="76" t="s">
        <v>9986</v>
      </c>
      <c r="C1383" s="77" t="s">
        <v>9987</v>
      </c>
      <c r="D1383" s="78">
        <v>137000</v>
      </c>
      <c r="E1383" s="77" t="s">
        <v>9971</v>
      </c>
      <c r="F1383" s="77"/>
    </row>
    <row r="1384" spans="1:6" x14ac:dyDescent="0.25">
      <c r="A1384" s="75">
        <v>2099</v>
      </c>
      <c r="B1384" s="76" t="s">
        <v>9988</v>
      </c>
      <c r="C1384" s="77" t="s">
        <v>9989</v>
      </c>
      <c r="D1384" s="78">
        <v>137000</v>
      </c>
      <c r="E1384" s="77" t="s">
        <v>9971</v>
      </c>
      <c r="F1384" s="77"/>
    </row>
    <row r="1385" spans="1:6" x14ac:dyDescent="0.25">
      <c r="A1385" s="75">
        <v>2100</v>
      </c>
      <c r="B1385" s="76" t="s">
        <v>9990</v>
      </c>
      <c r="C1385" s="77" t="s">
        <v>9991</v>
      </c>
      <c r="D1385" s="78">
        <v>137000</v>
      </c>
      <c r="E1385" s="77" t="s">
        <v>9971</v>
      </c>
      <c r="F1385" s="77"/>
    </row>
    <row r="1386" spans="1:6" x14ac:dyDescent="0.25">
      <c r="A1386" s="75">
        <v>2101</v>
      </c>
      <c r="B1386" s="76" t="s">
        <v>9992</v>
      </c>
      <c r="C1386" s="77" t="s">
        <v>9993</v>
      </c>
      <c r="D1386" s="78">
        <v>137000</v>
      </c>
      <c r="E1386" s="77" t="s">
        <v>9971</v>
      </c>
      <c r="F1386" s="77"/>
    </row>
    <row r="1387" spans="1:6" ht="30" x14ac:dyDescent="0.25">
      <c r="A1387" s="75">
        <v>2102</v>
      </c>
      <c r="B1387" s="76" t="s">
        <v>9994</v>
      </c>
      <c r="C1387" s="77" t="s">
        <v>9995</v>
      </c>
      <c r="D1387" s="78">
        <v>137000</v>
      </c>
      <c r="E1387" s="77" t="s">
        <v>9971</v>
      </c>
      <c r="F1387" s="77"/>
    </row>
    <row r="1388" spans="1:6" ht="30" x14ac:dyDescent="0.25">
      <c r="A1388" s="75">
        <v>2103</v>
      </c>
      <c r="B1388" s="76" t="s">
        <v>9996</v>
      </c>
      <c r="C1388" s="77" t="s">
        <v>9997</v>
      </c>
      <c r="D1388" s="78">
        <v>137000</v>
      </c>
      <c r="E1388" s="77" t="s">
        <v>9971</v>
      </c>
      <c r="F1388" s="77"/>
    </row>
    <row r="1389" spans="1:6" ht="30" x14ac:dyDescent="0.25">
      <c r="A1389" s="75">
        <v>2104</v>
      </c>
      <c r="B1389" s="76" t="s">
        <v>9998</v>
      </c>
      <c r="C1389" s="77" t="s">
        <v>9999</v>
      </c>
      <c r="D1389" s="78">
        <v>137000</v>
      </c>
      <c r="E1389" s="77" t="s">
        <v>9971</v>
      </c>
      <c r="F1389" s="77"/>
    </row>
    <row r="1390" spans="1:6" x14ac:dyDescent="0.25">
      <c r="A1390" s="75">
        <v>2105</v>
      </c>
      <c r="B1390" s="76" t="s">
        <v>10000</v>
      </c>
      <c r="C1390" s="77" t="s">
        <v>10001</v>
      </c>
      <c r="D1390" s="78">
        <v>137000</v>
      </c>
      <c r="E1390" s="77" t="s">
        <v>9971</v>
      </c>
      <c r="F1390" s="77"/>
    </row>
    <row r="1391" spans="1:6" ht="30" x14ac:dyDescent="0.25">
      <c r="A1391" s="75">
        <v>2106</v>
      </c>
      <c r="B1391" s="76" t="s">
        <v>10002</v>
      </c>
      <c r="C1391" s="77" t="s">
        <v>10003</v>
      </c>
      <c r="D1391" s="78">
        <v>137000</v>
      </c>
      <c r="E1391" s="77" t="s">
        <v>9971</v>
      </c>
      <c r="F1391" s="77"/>
    </row>
    <row r="1392" spans="1:6" ht="30" x14ac:dyDescent="0.25">
      <c r="A1392" s="75">
        <v>2107</v>
      </c>
      <c r="B1392" s="76" t="s">
        <v>10004</v>
      </c>
      <c r="C1392" s="77" t="s">
        <v>10005</v>
      </c>
      <c r="D1392" s="78">
        <v>137000</v>
      </c>
      <c r="E1392" s="77" t="s">
        <v>9971</v>
      </c>
      <c r="F1392" s="77"/>
    </row>
    <row r="1393" spans="1:6" x14ac:dyDescent="0.25">
      <c r="A1393" s="75">
        <v>2108</v>
      </c>
      <c r="B1393" s="76" t="s">
        <v>10006</v>
      </c>
      <c r="C1393" s="77" t="s">
        <v>10007</v>
      </c>
      <c r="D1393" s="78">
        <v>137000</v>
      </c>
      <c r="E1393" s="77" t="s">
        <v>9971</v>
      </c>
      <c r="F1393" s="77"/>
    </row>
    <row r="1394" spans="1:6" ht="45" x14ac:dyDescent="0.25">
      <c r="A1394" s="75">
        <v>2109</v>
      </c>
      <c r="B1394" s="76" t="s">
        <v>10008</v>
      </c>
      <c r="C1394" s="77" t="s">
        <v>10009</v>
      </c>
      <c r="D1394" s="78">
        <v>137000</v>
      </c>
      <c r="E1394" s="77" t="s">
        <v>9971</v>
      </c>
      <c r="F1394" s="77"/>
    </row>
    <row r="1395" spans="1:6" x14ac:dyDescent="0.25">
      <c r="A1395" s="75">
        <v>2110</v>
      </c>
      <c r="B1395" s="76" t="s">
        <v>10010</v>
      </c>
      <c r="C1395" s="77" t="s">
        <v>10011</v>
      </c>
      <c r="D1395" s="78">
        <v>137000</v>
      </c>
      <c r="E1395" s="77" t="s">
        <v>9971</v>
      </c>
      <c r="F1395" s="77"/>
    </row>
    <row r="1396" spans="1:6" x14ac:dyDescent="0.25">
      <c r="A1396" s="75">
        <v>2111</v>
      </c>
      <c r="B1396" s="76" t="s">
        <v>10012</v>
      </c>
      <c r="C1396" s="77" t="s">
        <v>10013</v>
      </c>
      <c r="D1396" s="78">
        <v>137000</v>
      </c>
      <c r="E1396" s="77" t="s">
        <v>9971</v>
      </c>
      <c r="F1396" s="77"/>
    </row>
    <row r="1397" spans="1:6" ht="30" x14ac:dyDescent="0.25">
      <c r="A1397" s="75">
        <v>2112</v>
      </c>
      <c r="B1397" s="76" t="s">
        <v>10014</v>
      </c>
      <c r="C1397" s="77" t="s">
        <v>10015</v>
      </c>
      <c r="D1397" s="78">
        <v>137000</v>
      </c>
      <c r="E1397" s="77" t="s">
        <v>9971</v>
      </c>
      <c r="F1397" s="77"/>
    </row>
    <row r="1398" spans="1:6" ht="30" x14ac:dyDescent="0.25">
      <c r="A1398" s="75">
        <v>2113</v>
      </c>
      <c r="B1398" s="76" t="s">
        <v>10016</v>
      </c>
      <c r="C1398" s="77" t="s">
        <v>10017</v>
      </c>
      <c r="D1398" s="78">
        <v>137000</v>
      </c>
      <c r="E1398" s="77" t="s">
        <v>9971</v>
      </c>
      <c r="F1398" s="77"/>
    </row>
    <row r="1399" spans="1:6" ht="30" x14ac:dyDescent="0.25">
      <c r="A1399" s="75">
        <v>2114</v>
      </c>
      <c r="B1399" s="76" t="s">
        <v>10018</v>
      </c>
      <c r="C1399" s="77" t="s">
        <v>10019</v>
      </c>
      <c r="D1399" s="78">
        <v>137000</v>
      </c>
      <c r="E1399" s="77" t="s">
        <v>9971</v>
      </c>
      <c r="F1399" s="77"/>
    </row>
    <row r="1400" spans="1:6" ht="30" x14ac:dyDescent="0.25">
      <c r="A1400" s="75">
        <v>2115</v>
      </c>
      <c r="B1400" s="76" t="s">
        <v>10020</v>
      </c>
      <c r="C1400" s="77" t="s">
        <v>10021</v>
      </c>
      <c r="D1400" s="78">
        <v>137000</v>
      </c>
      <c r="E1400" s="77" t="s">
        <v>9971</v>
      </c>
      <c r="F1400" s="77"/>
    </row>
    <row r="1401" spans="1:6" x14ac:dyDescent="0.25">
      <c r="A1401" s="75">
        <v>2116</v>
      </c>
      <c r="B1401" s="76" t="s">
        <v>10022</v>
      </c>
      <c r="C1401" s="77" t="s">
        <v>10023</v>
      </c>
      <c r="D1401" s="78">
        <v>137000</v>
      </c>
      <c r="E1401" s="77" t="s">
        <v>9971</v>
      </c>
      <c r="F1401" s="77"/>
    </row>
    <row r="1402" spans="1:6" ht="30" x14ac:dyDescent="0.25">
      <c r="A1402" s="75">
        <v>2117</v>
      </c>
      <c r="B1402" s="76" t="s">
        <v>10024</v>
      </c>
      <c r="C1402" s="77" t="s">
        <v>10025</v>
      </c>
      <c r="D1402" s="78">
        <v>137000</v>
      </c>
      <c r="E1402" s="77" t="s">
        <v>9971</v>
      </c>
      <c r="F1402" s="77"/>
    </row>
    <row r="1403" spans="1:6" x14ac:dyDescent="0.25">
      <c r="A1403" s="75">
        <v>2118</v>
      </c>
      <c r="B1403" s="76" t="s">
        <v>10026</v>
      </c>
      <c r="C1403" s="77" t="s">
        <v>10027</v>
      </c>
      <c r="D1403" s="78">
        <v>137000</v>
      </c>
      <c r="E1403" s="77" t="s">
        <v>9971</v>
      </c>
      <c r="F1403" s="77"/>
    </row>
    <row r="1404" spans="1:6" ht="30" x14ac:dyDescent="0.25">
      <c r="A1404" s="75">
        <v>2119</v>
      </c>
      <c r="B1404" s="76" t="s">
        <v>10028</v>
      </c>
      <c r="C1404" s="77" t="s">
        <v>10029</v>
      </c>
      <c r="D1404" s="78">
        <v>137000</v>
      </c>
      <c r="E1404" s="77" t="s">
        <v>9971</v>
      </c>
      <c r="F1404" s="77"/>
    </row>
    <row r="1405" spans="1:6" ht="30" x14ac:dyDescent="0.25">
      <c r="A1405" s="75">
        <v>2120</v>
      </c>
      <c r="B1405" s="76" t="s">
        <v>10030</v>
      </c>
      <c r="C1405" s="77" t="s">
        <v>10031</v>
      </c>
      <c r="D1405" s="78">
        <v>137000</v>
      </c>
      <c r="E1405" s="77" t="s">
        <v>9971</v>
      </c>
      <c r="F1405" s="77"/>
    </row>
    <row r="1406" spans="1:6" ht="30" x14ac:dyDescent="0.25">
      <c r="A1406" s="75">
        <v>2121</v>
      </c>
      <c r="B1406" s="76" t="s">
        <v>10032</v>
      </c>
      <c r="C1406" s="77" t="s">
        <v>10033</v>
      </c>
      <c r="D1406" s="78">
        <v>137000</v>
      </c>
      <c r="E1406" s="77" t="s">
        <v>9971</v>
      </c>
      <c r="F1406" s="77"/>
    </row>
    <row r="1407" spans="1:6" ht="30" x14ac:dyDescent="0.25">
      <c r="A1407" s="75">
        <v>2122</v>
      </c>
      <c r="B1407" s="76" t="s">
        <v>10034</v>
      </c>
      <c r="C1407" s="77" t="s">
        <v>10035</v>
      </c>
      <c r="D1407" s="78">
        <v>137000</v>
      </c>
      <c r="E1407" s="77" t="s">
        <v>9971</v>
      </c>
      <c r="F1407" s="77"/>
    </row>
    <row r="1408" spans="1:6" ht="30" x14ac:dyDescent="0.25">
      <c r="A1408" s="75">
        <v>2123</v>
      </c>
      <c r="B1408" s="76" t="s">
        <v>10036</v>
      </c>
      <c r="C1408" s="77" t="s">
        <v>10037</v>
      </c>
      <c r="D1408" s="78">
        <v>137000</v>
      </c>
      <c r="E1408" s="77" t="s">
        <v>9971</v>
      </c>
      <c r="F1408" s="77"/>
    </row>
    <row r="1409" spans="1:6" ht="30" x14ac:dyDescent="0.25">
      <c r="A1409" s="75">
        <v>2124</v>
      </c>
      <c r="B1409" s="76" t="s">
        <v>10038</v>
      </c>
      <c r="C1409" s="77" t="s">
        <v>10039</v>
      </c>
      <c r="D1409" s="78">
        <v>137000</v>
      </c>
      <c r="E1409" s="77" t="s">
        <v>9971</v>
      </c>
      <c r="F1409" s="77"/>
    </row>
    <row r="1410" spans="1:6" ht="30" x14ac:dyDescent="0.25">
      <c r="A1410" s="75">
        <v>2125</v>
      </c>
      <c r="B1410" s="76" t="s">
        <v>10040</v>
      </c>
      <c r="C1410" s="77" t="s">
        <v>10041</v>
      </c>
      <c r="D1410" s="78">
        <v>137000</v>
      </c>
      <c r="E1410" s="77" t="s">
        <v>9971</v>
      </c>
      <c r="F1410" s="77"/>
    </row>
    <row r="1411" spans="1:6" ht="30" x14ac:dyDescent="0.25">
      <c r="A1411" s="75">
        <v>2126</v>
      </c>
      <c r="B1411" s="76" t="s">
        <v>10042</v>
      </c>
      <c r="C1411" s="77" t="s">
        <v>10043</v>
      </c>
      <c r="D1411" s="78">
        <v>137000</v>
      </c>
      <c r="E1411" s="77" t="s">
        <v>9971</v>
      </c>
      <c r="F1411" s="77"/>
    </row>
    <row r="1412" spans="1:6" ht="30" x14ac:dyDescent="0.25">
      <c r="A1412" s="75">
        <v>2127</v>
      </c>
      <c r="B1412" s="76" t="s">
        <v>10044</v>
      </c>
      <c r="C1412" s="77" t="s">
        <v>10045</v>
      </c>
      <c r="D1412" s="78">
        <v>137000</v>
      </c>
      <c r="E1412" s="77" t="s">
        <v>9971</v>
      </c>
      <c r="F1412" s="77"/>
    </row>
    <row r="1413" spans="1:6" ht="30" x14ac:dyDescent="0.25">
      <c r="A1413" s="75">
        <v>2128</v>
      </c>
      <c r="B1413" s="76" t="s">
        <v>10046</v>
      </c>
      <c r="C1413" s="77" t="s">
        <v>10047</v>
      </c>
      <c r="D1413" s="78">
        <v>137000</v>
      </c>
      <c r="E1413" s="77" t="s">
        <v>9971</v>
      </c>
      <c r="F1413" s="77"/>
    </row>
    <row r="1414" spans="1:6" x14ac:dyDescent="0.25">
      <c r="A1414" s="75">
        <v>2129</v>
      </c>
      <c r="B1414" s="76" t="s">
        <v>10048</v>
      </c>
      <c r="C1414" s="77" t="s">
        <v>10049</v>
      </c>
      <c r="D1414" s="78">
        <v>137000</v>
      </c>
      <c r="E1414" s="77" t="s">
        <v>9971</v>
      </c>
      <c r="F1414" s="77"/>
    </row>
    <row r="1415" spans="1:6" x14ac:dyDescent="0.25">
      <c r="A1415" s="75">
        <v>2130</v>
      </c>
      <c r="B1415" s="76" t="s">
        <v>10050</v>
      </c>
      <c r="C1415" s="77" t="s">
        <v>10051</v>
      </c>
      <c r="D1415" s="78">
        <v>137000</v>
      </c>
      <c r="E1415" s="77" t="s">
        <v>9971</v>
      </c>
      <c r="F1415" s="77"/>
    </row>
    <row r="1416" spans="1:6" ht="30" x14ac:dyDescent="0.25">
      <c r="A1416" s="75">
        <v>2131</v>
      </c>
      <c r="B1416" s="76" t="s">
        <v>10052</v>
      </c>
      <c r="C1416" s="77" t="s">
        <v>10053</v>
      </c>
      <c r="D1416" s="78">
        <v>137000</v>
      </c>
      <c r="E1416" s="77" t="s">
        <v>9971</v>
      </c>
      <c r="F1416" s="77"/>
    </row>
    <row r="1417" spans="1:6" ht="30" x14ac:dyDescent="0.25">
      <c r="A1417" s="75">
        <v>2132</v>
      </c>
      <c r="B1417" s="76" t="s">
        <v>10054</v>
      </c>
      <c r="C1417" s="77" t="s">
        <v>10055</v>
      </c>
      <c r="D1417" s="78">
        <v>137000</v>
      </c>
      <c r="E1417" s="77" t="s">
        <v>9971</v>
      </c>
      <c r="F1417" s="77"/>
    </row>
    <row r="1418" spans="1:6" x14ac:dyDescent="0.25">
      <c r="A1418" s="75">
        <v>2133</v>
      </c>
      <c r="B1418" s="76" t="s">
        <v>10056</v>
      </c>
      <c r="C1418" s="77" t="s">
        <v>10057</v>
      </c>
      <c r="D1418" s="78">
        <v>137000</v>
      </c>
      <c r="E1418" s="77" t="s">
        <v>9971</v>
      </c>
      <c r="F1418" s="77"/>
    </row>
    <row r="1419" spans="1:6" x14ac:dyDescent="0.25">
      <c r="A1419" s="75">
        <v>2134</v>
      </c>
      <c r="B1419" s="76" t="s">
        <v>10058</v>
      </c>
      <c r="C1419" s="77" t="s">
        <v>10059</v>
      </c>
      <c r="D1419" s="78">
        <v>137000</v>
      </c>
      <c r="E1419" s="77" t="s">
        <v>9971</v>
      </c>
      <c r="F1419" s="77"/>
    </row>
    <row r="1420" spans="1:6" ht="30" x14ac:dyDescent="0.25">
      <c r="A1420" s="75">
        <v>2135</v>
      </c>
      <c r="B1420" s="76" t="s">
        <v>10060</v>
      </c>
      <c r="C1420" s="77" t="s">
        <v>10061</v>
      </c>
      <c r="D1420" s="78">
        <v>137000</v>
      </c>
      <c r="E1420" s="77" t="s">
        <v>9971</v>
      </c>
      <c r="F1420" s="77"/>
    </row>
    <row r="1421" spans="1:6" ht="30" x14ac:dyDescent="0.25">
      <c r="A1421" s="75">
        <v>2136</v>
      </c>
      <c r="B1421" s="76" t="s">
        <v>10062</v>
      </c>
      <c r="C1421" s="77" t="s">
        <v>10063</v>
      </c>
      <c r="D1421" s="78">
        <v>137000</v>
      </c>
      <c r="E1421" s="77" t="s">
        <v>9971</v>
      </c>
      <c r="F1421" s="77"/>
    </row>
    <row r="1422" spans="1:6" x14ac:dyDescent="0.25">
      <c r="A1422" s="75">
        <v>2137</v>
      </c>
      <c r="B1422" s="76" t="s">
        <v>10064</v>
      </c>
      <c r="C1422" s="77" t="s">
        <v>10065</v>
      </c>
      <c r="D1422" s="78">
        <v>137000</v>
      </c>
      <c r="E1422" s="77" t="s">
        <v>9971</v>
      </c>
      <c r="F1422" s="77"/>
    </row>
    <row r="1423" spans="1:6" x14ac:dyDescent="0.25">
      <c r="A1423" s="75">
        <v>2138</v>
      </c>
      <c r="B1423" s="76" t="s">
        <v>10066</v>
      </c>
      <c r="C1423" s="77" t="s">
        <v>10051</v>
      </c>
      <c r="D1423" s="78">
        <v>137000</v>
      </c>
      <c r="E1423" s="77" t="s">
        <v>9971</v>
      </c>
      <c r="F1423" s="77"/>
    </row>
    <row r="1424" spans="1:6" ht="30" x14ac:dyDescent="0.25">
      <c r="A1424" s="75">
        <v>2139</v>
      </c>
      <c r="B1424" s="76" t="s">
        <v>10067</v>
      </c>
      <c r="C1424" s="77" t="s">
        <v>10068</v>
      </c>
      <c r="D1424" s="78">
        <v>137000</v>
      </c>
      <c r="E1424" s="77" t="s">
        <v>9971</v>
      </c>
      <c r="F1424" s="77"/>
    </row>
    <row r="1425" spans="1:6" ht="45" x14ac:dyDescent="0.25">
      <c r="A1425" s="75">
        <v>2140</v>
      </c>
      <c r="B1425" s="76" t="s">
        <v>10069</v>
      </c>
      <c r="C1425" s="77" t="s">
        <v>10070</v>
      </c>
      <c r="D1425" s="78">
        <v>137000</v>
      </c>
      <c r="E1425" s="77" t="s">
        <v>9971</v>
      </c>
      <c r="F1425" s="77"/>
    </row>
    <row r="1426" spans="1:6" ht="30" x14ac:dyDescent="0.25">
      <c r="A1426" s="75">
        <v>2141</v>
      </c>
      <c r="B1426" s="76" t="s">
        <v>10071</v>
      </c>
      <c r="C1426" s="77" t="s">
        <v>10072</v>
      </c>
      <c r="D1426" s="78">
        <v>137000</v>
      </c>
      <c r="E1426" s="77" t="s">
        <v>9971</v>
      </c>
      <c r="F1426" s="77"/>
    </row>
    <row r="1427" spans="1:6" x14ac:dyDescent="0.25">
      <c r="A1427" s="75">
        <v>2142</v>
      </c>
      <c r="B1427" s="76" t="s">
        <v>10073</v>
      </c>
      <c r="C1427" s="77" t="s">
        <v>10074</v>
      </c>
      <c r="D1427" s="78">
        <v>137000</v>
      </c>
      <c r="E1427" s="77" t="s">
        <v>9971</v>
      </c>
      <c r="F1427" s="77"/>
    </row>
    <row r="1428" spans="1:6" ht="30" x14ac:dyDescent="0.25">
      <c r="A1428" s="75">
        <v>2143</v>
      </c>
      <c r="B1428" s="76" t="s">
        <v>10075</v>
      </c>
      <c r="C1428" s="77" t="s">
        <v>10076</v>
      </c>
      <c r="D1428" s="78">
        <v>137000</v>
      </c>
      <c r="E1428" s="77" t="s">
        <v>9971</v>
      </c>
      <c r="F1428" s="77"/>
    </row>
    <row r="1429" spans="1:6" ht="30" x14ac:dyDescent="0.25">
      <c r="A1429" s="75">
        <v>2144</v>
      </c>
      <c r="B1429" s="76" t="s">
        <v>10077</v>
      </c>
      <c r="C1429" s="77" t="s">
        <v>10078</v>
      </c>
      <c r="D1429" s="78">
        <v>137000</v>
      </c>
      <c r="E1429" s="77" t="s">
        <v>9971</v>
      </c>
      <c r="F1429" s="77"/>
    </row>
    <row r="1430" spans="1:6" x14ac:dyDescent="0.25">
      <c r="A1430" s="75">
        <v>2145</v>
      </c>
      <c r="B1430" s="76" t="s">
        <v>10079</v>
      </c>
      <c r="C1430" s="77" t="s">
        <v>10080</v>
      </c>
      <c r="D1430" s="78">
        <v>137000</v>
      </c>
      <c r="E1430" s="77" t="s">
        <v>9971</v>
      </c>
      <c r="F1430" s="77"/>
    </row>
    <row r="1431" spans="1:6" ht="30" x14ac:dyDescent="0.25">
      <c r="A1431" s="75">
        <v>2146</v>
      </c>
      <c r="B1431" s="76" t="s">
        <v>10081</v>
      </c>
      <c r="C1431" s="77" t="s">
        <v>10082</v>
      </c>
      <c r="D1431" s="78">
        <v>137000</v>
      </c>
      <c r="E1431" s="77" t="s">
        <v>9971</v>
      </c>
      <c r="F1431" s="77"/>
    </row>
    <row r="1432" spans="1:6" ht="45" x14ac:dyDescent="0.25">
      <c r="A1432" s="75">
        <v>2147</v>
      </c>
      <c r="B1432" s="76" t="s">
        <v>10083</v>
      </c>
      <c r="C1432" s="77" t="s">
        <v>10084</v>
      </c>
      <c r="D1432" s="78">
        <v>137000</v>
      </c>
      <c r="E1432" s="77" t="s">
        <v>9971</v>
      </c>
      <c r="F1432" s="77"/>
    </row>
    <row r="1433" spans="1:6" ht="30" x14ac:dyDescent="0.25">
      <c r="A1433" s="75">
        <v>2148</v>
      </c>
      <c r="B1433" s="76" t="s">
        <v>10085</v>
      </c>
      <c r="C1433" s="77" t="s">
        <v>10086</v>
      </c>
      <c r="D1433" s="78">
        <v>137000</v>
      </c>
      <c r="E1433" s="77" t="s">
        <v>9971</v>
      </c>
      <c r="F1433" s="77"/>
    </row>
    <row r="1434" spans="1:6" ht="45" x14ac:dyDescent="0.25">
      <c r="A1434" s="75">
        <v>2149</v>
      </c>
      <c r="B1434" s="76" t="s">
        <v>10087</v>
      </c>
      <c r="C1434" s="77" t="s">
        <v>10088</v>
      </c>
      <c r="D1434" s="78">
        <v>137000</v>
      </c>
      <c r="E1434" s="77" t="s">
        <v>9971</v>
      </c>
      <c r="F1434" s="77"/>
    </row>
    <row r="1435" spans="1:6" ht="30" x14ac:dyDescent="0.25">
      <c r="A1435" s="75">
        <v>2150</v>
      </c>
      <c r="B1435" s="76" t="s">
        <v>10089</v>
      </c>
      <c r="C1435" s="77" t="s">
        <v>10090</v>
      </c>
      <c r="D1435" s="78">
        <v>137000</v>
      </c>
      <c r="E1435" s="77" t="s">
        <v>9971</v>
      </c>
      <c r="F1435" s="77"/>
    </row>
    <row r="1436" spans="1:6" x14ac:dyDescent="0.25">
      <c r="A1436" s="75">
        <v>2151</v>
      </c>
      <c r="B1436" s="76" t="s">
        <v>10091</v>
      </c>
      <c r="C1436" s="77" t="s">
        <v>10092</v>
      </c>
      <c r="D1436" s="78">
        <v>137000</v>
      </c>
      <c r="E1436" s="77" t="s">
        <v>9971</v>
      </c>
      <c r="F1436" s="77"/>
    </row>
    <row r="1437" spans="1:6" x14ac:dyDescent="0.25">
      <c r="A1437" s="75">
        <v>2152</v>
      </c>
      <c r="B1437" s="76" t="s">
        <v>10093</v>
      </c>
      <c r="C1437" s="77" t="s">
        <v>10094</v>
      </c>
      <c r="D1437" s="78">
        <v>137000</v>
      </c>
      <c r="E1437" s="77" t="s">
        <v>9971</v>
      </c>
      <c r="F1437" s="77"/>
    </row>
    <row r="1438" spans="1:6" ht="30" x14ac:dyDescent="0.25">
      <c r="A1438" s="75">
        <v>2153</v>
      </c>
      <c r="B1438" s="76" t="s">
        <v>10095</v>
      </c>
      <c r="C1438" s="77" t="s">
        <v>10096</v>
      </c>
      <c r="D1438" s="78">
        <v>137000</v>
      </c>
      <c r="E1438" s="77" t="s">
        <v>9971</v>
      </c>
      <c r="F1438" s="77"/>
    </row>
    <row r="1439" spans="1:6" x14ac:dyDescent="0.25">
      <c r="A1439" s="75">
        <v>2154</v>
      </c>
      <c r="B1439" s="76" t="s">
        <v>10097</v>
      </c>
      <c r="C1439" s="77" t="s">
        <v>10098</v>
      </c>
      <c r="D1439" s="78">
        <v>137000</v>
      </c>
      <c r="E1439" s="77" t="s">
        <v>9971</v>
      </c>
      <c r="F1439" s="77"/>
    </row>
    <row r="1440" spans="1:6" x14ac:dyDescent="0.25">
      <c r="A1440" s="75">
        <v>2155</v>
      </c>
      <c r="B1440" s="76" t="s">
        <v>10099</v>
      </c>
      <c r="C1440" s="77" t="s">
        <v>9973</v>
      </c>
      <c r="D1440" s="78">
        <v>137000</v>
      </c>
      <c r="E1440" s="77" t="s">
        <v>9971</v>
      </c>
      <c r="F1440" s="77"/>
    </row>
    <row r="1441" spans="1:6" x14ac:dyDescent="0.25">
      <c r="A1441" s="75">
        <v>2156</v>
      </c>
      <c r="B1441" s="76" t="s">
        <v>10100</v>
      </c>
      <c r="C1441" s="77" t="s">
        <v>9975</v>
      </c>
      <c r="D1441" s="78">
        <v>137000</v>
      </c>
      <c r="E1441" s="77" t="s">
        <v>9971</v>
      </c>
      <c r="F1441" s="77"/>
    </row>
    <row r="1442" spans="1:6" ht="30" x14ac:dyDescent="0.25">
      <c r="A1442" s="75">
        <v>2157</v>
      </c>
      <c r="B1442" s="76" t="s">
        <v>10101</v>
      </c>
      <c r="C1442" s="77" t="s">
        <v>10102</v>
      </c>
      <c r="D1442" s="78">
        <v>137000</v>
      </c>
      <c r="E1442" s="77" t="s">
        <v>9971</v>
      </c>
      <c r="F1442" s="77"/>
    </row>
    <row r="1443" spans="1:6" ht="30" x14ac:dyDescent="0.25">
      <c r="A1443" s="75">
        <v>2158</v>
      </c>
      <c r="B1443" s="76" t="s">
        <v>10103</v>
      </c>
      <c r="C1443" s="77" t="s">
        <v>10104</v>
      </c>
      <c r="D1443" s="78">
        <v>137000</v>
      </c>
      <c r="E1443" s="77" t="s">
        <v>9971</v>
      </c>
      <c r="F1443" s="77"/>
    </row>
    <row r="1444" spans="1:6" ht="30" x14ac:dyDescent="0.25">
      <c r="A1444" s="75">
        <v>2159</v>
      </c>
      <c r="B1444" s="76" t="s">
        <v>10105</v>
      </c>
      <c r="C1444" s="77" t="s">
        <v>9981</v>
      </c>
      <c r="D1444" s="78">
        <v>137000</v>
      </c>
      <c r="E1444" s="77" t="s">
        <v>9971</v>
      </c>
      <c r="F1444" s="77"/>
    </row>
    <row r="1445" spans="1:6" ht="30" x14ac:dyDescent="0.25">
      <c r="A1445" s="75">
        <v>2160</v>
      </c>
      <c r="B1445" s="76" t="s">
        <v>10106</v>
      </c>
      <c r="C1445" s="77" t="s">
        <v>10107</v>
      </c>
      <c r="D1445" s="78">
        <v>137000</v>
      </c>
      <c r="E1445" s="77" t="s">
        <v>9971</v>
      </c>
      <c r="F1445" s="77"/>
    </row>
    <row r="1446" spans="1:6" ht="30" x14ac:dyDescent="0.25">
      <c r="A1446" s="75">
        <v>2161</v>
      </c>
      <c r="B1446" s="76" t="s">
        <v>10108</v>
      </c>
      <c r="C1446" s="77" t="s">
        <v>10109</v>
      </c>
      <c r="D1446" s="78">
        <v>137000</v>
      </c>
      <c r="E1446" s="77" t="s">
        <v>9971</v>
      </c>
      <c r="F1446" s="77"/>
    </row>
    <row r="1447" spans="1:6" ht="30" x14ac:dyDescent="0.25">
      <c r="A1447" s="75">
        <v>2162</v>
      </c>
      <c r="B1447" s="76" t="s">
        <v>10110</v>
      </c>
      <c r="C1447" s="77" t="s">
        <v>9985</v>
      </c>
      <c r="D1447" s="78">
        <v>137000</v>
      </c>
      <c r="E1447" s="77" t="s">
        <v>9971</v>
      </c>
      <c r="F1447" s="77"/>
    </row>
    <row r="1448" spans="1:6" ht="30" x14ac:dyDescent="0.25">
      <c r="A1448" s="75">
        <v>2163</v>
      </c>
      <c r="B1448" s="76" t="s">
        <v>10111</v>
      </c>
      <c r="C1448" s="77" t="s">
        <v>9987</v>
      </c>
      <c r="D1448" s="78">
        <v>137000</v>
      </c>
      <c r="E1448" s="77" t="s">
        <v>9971</v>
      </c>
      <c r="F1448" s="77"/>
    </row>
    <row r="1449" spans="1:6" ht="30" x14ac:dyDescent="0.25">
      <c r="A1449" s="75">
        <v>2164</v>
      </c>
      <c r="B1449" s="76" t="s">
        <v>10112</v>
      </c>
      <c r="C1449" s="77" t="s">
        <v>10113</v>
      </c>
      <c r="D1449" s="78">
        <v>137000</v>
      </c>
      <c r="E1449" s="77" t="s">
        <v>9971</v>
      </c>
      <c r="F1449" s="77"/>
    </row>
    <row r="1450" spans="1:6" ht="45" x14ac:dyDescent="0.25">
      <c r="A1450" s="75">
        <v>2165</v>
      </c>
      <c r="B1450" s="76" t="s">
        <v>10114</v>
      </c>
      <c r="C1450" s="77" t="s">
        <v>10115</v>
      </c>
      <c r="D1450" s="78">
        <v>137000</v>
      </c>
      <c r="E1450" s="77" t="s">
        <v>9971</v>
      </c>
      <c r="F1450" s="77"/>
    </row>
    <row r="1451" spans="1:6" x14ac:dyDescent="0.25">
      <c r="A1451" s="75">
        <v>2166</v>
      </c>
      <c r="B1451" s="76" t="s">
        <v>10116</v>
      </c>
      <c r="C1451" s="77" t="s">
        <v>9993</v>
      </c>
      <c r="D1451" s="78">
        <v>137000</v>
      </c>
      <c r="E1451" s="77" t="s">
        <v>9971</v>
      </c>
      <c r="F1451" s="77"/>
    </row>
    <row r="1452" spans="1:6" ht="30" x14ac:dyDescent="0.25">
      <c r="A1452" s="75">
        <v>2167</v>
      </c>
      <c r="B1452" s="76" t="s">
        <v>10117</v>
      </c>
      <c r="C1452" s="77" t="s">
        <v>9995</v>
      </c>
      <c r="D1452" s="78">
        <v>137000</v>
      </c>
      <c r="E1452" s="77" t="s">
        <v>9971</v>
      </c>
      <c r="F1452" s="77"/>
    </row>
    <row r="1453" spans="1:6" ht="30" x14ac:dyDescent="0.25">
      <c r="A1453" s="75">
        <v>2168</v>
      </c>
      <c r="B1453" s="76" t="s">
        <v>10118</v>
      </c>
      <c r="C1453" s="77" t="s">
        <v>9997</v>
      </c>
      <c r="D1453" s="78">
        <v>137000</v>
      </c>
      <c r="E1453" s="77" t="s">
        <v>9971</v>
      </c>
      <c r="F1453" s="77"/>
    </row>
    <row r="1454" spans="1:6" ht="30" x14ac:dyDescent="0.25">
      <c r="A1454" s="75">
        <v>2169</v>
      </c>
      <c r="B1454" s="76" t="s">
        <v>10119</v>
      </c>
      <c r="C1454" s="77" t="s">
        <v>10003</v>
      </c>
      <c r="D1454" s="78">
        <v>137000</v>
      </c>
      <c r="E1454" s="77" t="s">
        <v>9971</v>
      </c>
      <c r="F1454" s="77"/>
    </row>
    <row r="1455" spans="1:6" ht="30" x14ac:dyDescent="0.25">
      <c r="A1455" s="75">
        <v>2170</v>
      </c>
      <c r="B1455" s="76" t="s">
        <v>10120</v>
      </c>
      <c r="C1455" s="77" t="s">
        <v>10121</v>
      </c>
      <c r="D1455" s="78">
        <v>137000</v>
      </c>
      <c r="E1455" s="77" t="s">
        <v>9971</v>
      </c>
      <c r="F1455" s="77"/>
    </row>
    <row r="1456" spans="1:6" ht="45" x14ac:dyDescent="0.25">
      <c r="A1456" s="75">
        <v>2171</v>
      </c>
      <c r="B1456" s="76" t="s">
        <v>10122</v>
      </c>
      <c r="C1456" s="77" t="s">
        <v>10009</v>
      </c>
      <c r="D1456" s="78">
        <v>137000</v>
      </c>
      <c r="E1456" s="77" t="s">
        <v>9971</v>
      </c>
      <c r="F1456" s="77"/>
    </row>
    <row r="1457" spans="1:6" x14ac:dyDescent="0.25">
      <c r="A1457" s="75">
        <v>2172</v>
      </c>
      <c r="B1457" s="76" t="s">
        <v>10123</v>
      </c>
      <c r="C1457" s="77" t="s">
        <v>10011</v>
      </c>
      <c r="D1457" s="78">
        <v>137000</v>
      </c>
      <c r="E1457" s="77" t="s">
        <v>9971</v>
      </c>
      <c r="F1457" s="77"/>
    </row>
    <row r="1458" spans="1:6" ht="30" x14ac:dyDescent="0.25">
      <c r="A1458" s="75">
        <v>2173</v>
      </c>
      <c r="B1458" s="76" t="s">
        <v>10124</v>
      </c>
      <c r="C1458" s="77" t="s">
        <v>10125</v>
      </c>
      <c r="D1458" s="78">
        <v>137000</v>
      </c>
      <c r="E1458" s="77" t="s">
        <v>9971</v>
      </c>
      <c r="F1458" s="77"/>
    </row>
    <row r="1459" spans="1:6" ht="30" x14ac:dyDescent="0.25">
      <c r="A1459" s="75">
        <v>2174</v>
      </c>
      <c r="B1459" s="76" t="s">
        <v>10126</v>
      </c>
      <c r="C1459" s="77" t="s">
        <v>10127</v>
      </c>
      <c r="D1459" s="78">
        <v>137000</v>
      </c>
      <c r="E1459" s="77" t="s">
        <v>9971</v>
      </c>
      <c r="F1459" s="77"/>
    </row>
    <row r="1460" spans="1:6" ht="30" x14ac:dyDescent="0.25">
      <c r="A1460" s="75">
        <v>2175</v>
      </c>
      <c r="B1460" s="76" t="s">
        <v>10128</v>
      </c>
      <c r="C1460" s="77" t="s">
        <v>10017</v>
      </c>
      <c r="D1460" s="78">
        <v>137000</v>
      </c>
      <c r="E1460" s="77" t="s">
        <v>9971</v>
      </c>
      <c r="F1460" s="77"/>
    </row>
    <row r="1461" spans="1:6" ht="30" x14ac:dyDescent="0.25">
      <c r="A1461" s="75">
        <v>2176</v>
      </c>
      <c r="B1461" s="76" t="s">
        <v>10129</v>
      </c>
      <c r="C1461" s="77" t="s">
        <v>10019</v>
      </c>
      <c r="D1461" s="78">
        <v>137000</v>
      </c>
      <c r="E1461" s="77" t="s">
        <v>9971</v>
      </c>
      <c r="F1461" s="77"/>
    </row>
    <row r="1462" spans="1:6" ht="30" x14ac:dyDescent="0.25">
      <c r="A1462" s="75">
        <v>2177</v>
      </c>
      <c r="B1462" s="76" t="s">
        <v>10130</v>
      </c>
      <c r="C1462" s="77" t="s">
        <v>10021</v>
      </c>
      <c r="D1462" s="78">
        <v>137000</v>
      </c>
      <c r="E1462" s="77" t="s">
        <v>9971</v>
      </c>
      <c r="F1462" s="77"/>
    </row>
    <row r="1463" spans="1:6" x14ac:dyDescent="0.25">
      <c r="A1463" s="75">
        <v>2178</v>
      </c>
      <c r="B1463" s="76" t="s">
        <v>10131</v>
      </c>
      <c r="C1463" s="77" t="s">
        <v>10023</v>
      </c>
      <c r="D1463" s="78">
        <v>137000</v>
      </c>
      <c r="E1463" s="77" t="s">
        <v>9971</v>
      </c>
      <c r="F1463" s="77"/>
    </row>
    <row r="1464" spans="1:6" ht="30" x14ac:dyDescent="0.25">
      <c r="A1464" s="75">
        <v>2179</v>
      </c>
      <c r="B1464" s="76" t="s">
        <v>10132</v>
      </c>
      <c r="C1464" s="77" t="s">
        <v>10025</v>
      </c>
      <c r="D1464" s="78">
        <v>137000</v>
      </c>
      <c r="E1464" s="77" t="s">
        <v>9971</v>
      </c>
      <c r="F1464" s="77"/>
    </row>
    <row r="1465" spans="1:6" x14ac:dyDescent="0.25">
      <c r="A1465" s="75">
        <v>2180</v>
      </c>
      <c r="B1465" s="76" t="s">
        <v>10133</v>
      </c>
      <c r="C1465" s="77" t="s">
        <v>10134</v>
      </c>
      <c r="D1465" s="78">
        <v>137000</v>
      </c>
      <c r="E1465" s="77" t="s">
        <v>9971</v>
      </c>
      <c r="F1465" s="77"/>
    </row>
    <row r="1466" spans="1:6" x14ac:dyDescent="0.25">
      <c r="A1466" s="75">
        <v>2181</v>
      </c>
      <c r="B1466" s="76" t="s">
        <v>10135</v>
      </c>
      <c r="C1466" s="77" t="s">
        <v>10136</v>
      </c>
      <c r="D1466" s="78">
        <v>137000</v>
      </c>
      <c r="E1466" s="77" t="s">
        <v>9971</v>
      </c>
      <c r="F1466" s="77"/>
    </row>
    <row r="1467" spans="1:6" ht="30" x14ac:dyDescent="0.25">
      <c r="A1467" s="75">
        <v>2182</v>
      </c>
      <c r="B1467" s="76" t="s">
        <v>10137</v>
      </c>
      <c r="C1467" s="77" t="s">
        <v>10031</v>
      </c>
      <c r="D1467" s="78">
        <v>137000</v>
      </c>
      <c r="E1467" s="77" t="s">
        <v>9971</v>
      </c>
      <c r="F1467" s="77"/>
    </row>
    <row r="1468" spans="1:6" ht="30" x14ac:dyDescent="0.25">
      <c r="A1468" s="75">
        <v>2183</v>
      </c>
      <c r="B1468" s="76" t="s">
        <v>10138</v>
      </c>
      <c r="C1468" s="77" t="s">
        <v>10033</v>
      </c>
      <c r="D1468" s="78">
        <v>137000</v>
      </c>
      <c r="E1468" s="77" t="s">
        <v>9971</v>
      </c>
      <c r="F1468" s="77"/>
    </row>
    <row r="1469" spans="1:6" ht="30" x14ac:dyDescent="0.25">
      <c r="A1469" s="75">
        <v>2184</v>
      </c>
      <c r="B1469" s="76" t="s">
        <v>10139</v>
      </c>
      <c r="C1469" s="77" t="s">
        <v>10035</v>
      </c>
      <c r="D1469" s="78">
        <v>137000</v>
      </c>
      <c r="E1469" s="77" t="s">
        <v>9971</v>
      </c>
      <c r="F1469" s="77"/>
    </row>
    <row r="1470" spans="1:6" ht="30" x14ac:dyDescent="0.25">
      <c r="A1470" s="75">
        <v>2185</v>
      </c>
      <c r="B1470" s="76" t="s">
        <v>10140</v>
      </c>
      <c r="C1470" s="77" t="s">
        <v>10037</v>
      </c>
      <c r="D1470" s="78">
        <v>137000</v>
      </c>
      <c r="E1470" s="77" t="s">
        <v>9971</v>
      </c>
      <c r="F1470" s="77"/>
    </row>
    <row r="1471" spans="1:6" ht="30" x14ac:dyDescent="0.25">
      <c r="A1471" s="75">
        <v>2186</v>
      </c>
      <c r="B1471" s="76" t="s">
        <v>10141</v>
      </c>
      <c r="C1471" s="77" t="s">
        <v>10142</v>
      </c>
      <c r="D1471" s="78">
        <v>137000</v>
      </c>
      <c r="E1471" s="77" t="s">
        <v>9971</v>
      </c>
      <c r="F1471" s="77"/>
    </row>
    <row r="1472" spans="1:6" ht="30" x14ac:dyDescent="0.25">
      <c r="A1472" s="75">
        <v>2187</v>
      </c>
      <c r="B1472" s="76" t="s">
        <v>10143</v>
      </c>
      <c r="C1472" s="77" t="s">
        <v>10144</v>
      </c>
      <c r="D1472" s="78">
        <v>137000</v>
      </c>
      <c r="E1472" s="77" t="s">
        <v>9971</v>
      </c>
      <c r="F1472" s="77"/>
    </row>
    <row r="1473" spans="1:6" ht="30" x14ac:dyDescent="0.25">
      <c r="A1473" s="75">
        <v>2188</v>
      </c>
      <c r="B1473" s="76" t="s">
        <v>10145</v>
      </c>
      <c r="C1473" s="77" t="s">
        <v>10045</v>
      </c>
      <c r="D1473" s="78">
        <v>137000</v>
      </c>
      <c r="E1473" s="77" t="s">
        <v>9971</v>
      </c>
      <c r="F1473" s="77"/>
    </row>
    <row r="1474" spans="1:6" ht="45" x14ac:dyDescent="0.25">
      <c r="A1474" s="75">
        <v>2189</v>
      </c>
      <c r="B1474" s="76" t="s">
        <v>10146</v>
      </c>
      <c r="C1474" s="77" t="s">
        <v>10147</v>
      </c>
      <c r="D1474" s="78">
        <v>137000</v>
      </c>
      <c r="E1474" s="77" t="s">
        <v>9971</v>
      </c>
      <c r="F1474" s="77"/>
    </row>
    <row r="1475" spans="1:6" x14ac:dyDescent="0.25">
      <c r="A1475" s="75">
        <v>2190</v>
      </c>
      <c r="B1475" s="76" t="s">
        <v>10148</v>
      </c>
      <c r="C1475" s="77" t="s">
        <v>10149</v>
      </c>
      <c r="D1475" s="78">
        <v>137000</v>
      </c>
      <c r="E1475" s="77" t="s">
        <v>9971</v>
      </c>
      <c r="F1475" s="77"/>
    </row>
    <row r="1476" spans="1:6" ht="30" x14ac:dyDescent="0.25">
      <c r="A1476" s="75">
        <v>2191</v>
      </c>
      <c r="B1476" s="76" t="s">
        <v>10150</v>
      </c>
      <c r="C1476" s="77" t="s">
        <v>10053</v>
      </c>
      <c r="D1476" s="78">
        <v>137000</v>
      </c>
      <c r="E1476" s="77" t="s">
        <v>9971</v>
      </c>
      <c r="F1476" s="77"/>
    </row>
    <row r="1477" spans="1:6" ht="30" x14ac:dyDescent="0.25">
      <c r="A1477" s="75">
        <v>2192</v>
      </c>
      <c r="B1477" s="76" t="s">
        <v>10151</v>
      </c>
      <c r="C1477" s="77" t="s">
        <v>10152</v>
      </c>
      <c r="D1477" s="78">
        <v>137000</v>
      </c>
      <c r="E1477" s="77" t="s">
        <v>9971</v>
      </c>
      <c r="F1477" s="77"/>
    </row>
    <row r="1478" spans="1:6" x14ac:dyDescent="0.25">
      <c r="A1478" s="75">
        <v>2193</v>
      </c>
      <c r="B1478" s="76" t="s">
        <v>10153</v>
      </c>
      <c r="C1478" s="77" t="s">
        <v>10057</v>
      </c>
      <c r="D1478" s="78">
        <v>137000</v>
      </c>
      <c r="E1478" s="77" t="s">
        <v>9971</v>
      </c>
      <c r="F1478" s="77"/>
    </row>
    <row r="1479" spans="1:6" ht="30" x14ac:dyDescent="0.25">
      <c r="A1479" s="75">
        <v>2194</v>
      </c>
      <c r="B1479" s="76" t="s">
        <v>10154</v>
      </c>
      <c r="C1479" s="77" t="s">
        <v>10155</v>
      </c>
      <c r="D1479" s="78">
        <v>137000</v>
      </c>
      <c r="E1479" s="77" t="s">
        <v>9971</v>
      </c>
      <c r="F1479" s="77"/>
    </row>
    <row r="1480" spans="1:6" ht="30" x14ac:dyDescent="0.25">
      <c r="A1480" s="75">
        <v>2195</v>
      </c>
      <c r="B1480" s="76" t="s">
        <v>10156</v>
      </c>
      <c r="C1480" s="77" t="s">
        <v>10063</v>
      </c>
      <c r="D1480" s="78">
        <v>137000</v>
      </c>
      <c r="E1480" s="77" t="s">
        <v>9971</v>
      </c>
      <c r="F1480" s="77"/>
    </row>
    <row r="1481" spans="1:6" ht="45" x14ac:dyDescent="0.25">
      <c r="A1481" s="75">
        <v>2196</v>
      </c>
      <c r="B1481" s="76" t="s">
        <v>10157</v>
      </c>
      <c r="C1481" s="77" t="s">
        <v>10158</v>
      </c>
      <c r="D1481" s="78">
        <v>137000</v>
      </c>
      <c r="E1481" s="77" t="s">
        <v>9971</v>
      </c>
      <c r="F1481" s="77"/>
    </row>
    <row r="1482" spans="1:6" ht="30" x14ac:dyDescent="0.25">
      <c r="A1482" s="75">
        <v>2197</v>
      </c>
      <c r="B1482" s="76" t="s">
        <v>10159</v>
      </c>
      <c r="C1482" s="77" t="s">
        <v>10068</v>
      </c>
      <c r="D1482" s="78">
        <v>137000</v>
      </c>
      <c r="E1482" s="77" t="s">
        <v>9971</v>
      </c>
      <c r="F1482" s="77"/>
    </row>
    <row r="1483" spans="1:6" x14ac:dyDescent="0.25">
      <c r="A1483" s="75">
        <v>2198</v>
      </c>
      <c r="B1483" s="76" t="s">
        <v>10160</v>
      </c>
      <c r="C1483" s="77" t="s">
        <v>10161</v>
      </c>
      <c r="D1483" s="78">
        <v>137000</v>
      </c>
      <c r="E1483" s="77" t="s">
        <v>9971</v>
      </c>
      <c r="F1483" s="77"/>
    </row>
    <row r="1484" spans="1:6" ht="30" x14ac:dyDescent="0.25">
      <c r="A1484" s="75">
        <v>2199</v>
      </c>
      <c r="B1484" s="76" t="s">
        <v>10162</v>
      </c>
      <c r="C1484" s="77" t="s">
        <v>10163</v>
      </c>
      <c r="D1484" s="78">
        <v>137000</v>
      </c>
      <c r="E1484" s="77" t="s">
        <v>9971</v>
      </c>
      <c r="F1484" s="77"/>
    </row>
    <row r="1485" spans="1:6" ht="30" x14ac:dyDescent="0.25">
      <c r="A1485" s="75">
        <v>2200</v>
      </c>
      <c r="B1485" s="76" t="s">
        <v>10164</v>
      </c>
      <c r="C1485" s="77" t="s">
        <v>10165</v>
      </c>
      <c r="D1485" s="78">
        <v>137000</v>
      </c>
      <c r="E1485" s="77" t="s">
        <v>9971</v>
      </c>
      <c r="F1485" s="77"/>
    </row>
    <row r="1486" spans="1:6" ht="30" x14ac:dyDescent="0.25">
      <c r="A1486" s="75">
        <v>2201</v>
      </c>
      <c r="B1486" s="76" t="s">
        <v>10166</v>
      </c>
      <c r="C1486" s="77" t="s">
        <v>10167</v>
      </c>
      <c r="D1486" s="78">
        <v>137000</v>
      </c>
      <c r="E1486" s="77" t="s">
        <v>9971</v>
      </c>
      <c r="F1486" s="77"/>
    </row>
    <row r="1487" spans="1:6" x14ac:dyDescent="0.25">
      <c r="A1487" s="75">
        <v>2202</v>
      </c>
      <c r="B1487" s="76" t="s">
        <v>10168</v>
      </c>
      <c r="C1487" s="77" t="s">
        <v>10074</v>
      </c>
      <c r="D1487" s="78">
        <v>137000</v>
      </c>
      <c r="E1487" s="77" t="s">
        <v>9971</v>
      </c>
      <c r="F1487" s="77"/>
    </row>
    <row r="1488" spans="1:6" ht="30" x14ac:dyDescent="0.25">
      <c r="A1488" s="75">
        <v>2203</v>
      </c>
      <c r="B1488" s="76" t="s">
        <v>10169</v>
      </c>
      <c r="C1488" s="77" t="s">
        <v>10076</v>
      </c>
      <c r="D1488" s="78">
        <v>137000</v>
      </c>
      <c r="E1488" s="77" t="s">
        <v>9971</v>
      </c>
      <c r="F1488" s="77"/>
    </row>
    <row r="1489" spans="1:6" ht="30" x14ac:dyDescent="0.25">
      <c r="A1489" s="75">
        <v>2204</v>
      </c>
      <c r="B1489" s="76" t="s">
        <v>10170</v>
      </c>
      <c r="C1489" s="77" t="s">
        <v>10171</v>
      </c>
      <c r="D1489" s="78">
        <v>137000</v>
      </c>
      <c r="E1489" s="77" t="s">
        <v>9971</v>
      </c>
      <c r="F1489" s="77"/>
    </row>
    <row r="1490" spans="1:6" ht="30" x14ac:dyDescent="0.25">
      <c r="A1490" s="75">
        <v>2205</v>
      </c>
      <c r="B1490" s="76" t="s">
        <v>10172</v>
      </c>
      <c r="C1490" s="77" t="s">
        <v>10173</v>
      </c>
      <c r="D1490" s="78">
        <v>137000</v>
      </c>
      <c r="E1490" s="77" t="s">
        <v>9971</v>
      </c>
      <c r="F1490" s="77"/>
    </row>
    <row r="1491" spans="1:6" ht="30" x14ac:dyDescent="0.25">
      <c r="A1491" s="75">
        <v>2206</v>
      </c>
      <c r="B1491" s="76" t="s">
        <v>10174</v>
      </c>
      <c r="C1491" s="77" t="s">
        <v>10082</v>
      </c>
      <c r="D1491" s="78">
        <v>137000</v>
      </c>
      <c r="E1491" s="77" t="s">
        <v>9971</v>
      </c>
      <c r="F1491" s="77"/>
    </row>
    <row r="1492" spans="1:6" x14ac:dyDescent="0.25">
      <c r="A1492" s="75">
        <v>2207</v>
      </c>
      <c r="B1492" s="76" t="s">
        <v>10175</v>
      </c>
      <c r="C1492" s="77" t="s">
        <v>10176</v>
      </c>
      <c r="D1492" s="78">
        <v>137000</v>
      </c>
      <c r="E1492" s="77" t="s">
        <v>9971</v>
      </c>
      <c r="F1492" s="77"/>
    </row>
    <row r="1493" spans="1:6" ht="45" x14ac:dyDescent="0.25">
      <c r="A1493" s="75">
        <v>2208</v>
      </c>
      <c r="B1493" s="76" t="s">
        <v>10177</v>
      </c>
      <c r="C1493" s="77" t="s">
        <v>10178</v>
      </c>
      <c r="D1493" s="78">
        <v>137000</v>
      </c>
      <c r="E1493" s="77" t="s">
        <v>9971</v>
      </c>
      <c r="F1493" s="77"/>
    </row>
    <row r="1494" spans="1:6" ht="30" x14ac:dyDescent="0.25">
      <c r="A1494" s="75">
        <v>2209</v>
      </c>
      <c r="B1494" s="76" t="s">
        <v>10179</v>
      </c>
      <c r="C1494" s="77" t="s">
        <v>10086</v>
      </c>
      <c r="D1494" s="78">
        <v>137000</v>
      </c>
      <c r="E1494" s="77" t="s">
        <v>9971</v>
      </c>
      <c r="F1494" s="77"/>
    </row>
    <row r="1495" spans="1:6" ht="45" x14ac:dyDescent="0.25">
      <c r="A1495" s="75">
        <v>2210</v>
      </c>
      <c r="B1495" s="76" t="s">
        <v>10180</v>
      </c>
      <c r="C1495" s="77" t="s">
        <v>10088</v>
      </c>
      <c r="D1495" s="78">
        <v>137000</v>
      </c>
      <c r="E1495" s="77" t="s">
        <v>9971</v>
      </c>
      <c r="F1495" s="77"/>
    </row>
    <row r="1496" spans="1:6" ht="30" x14ac:dyDescent="0.25">
      <c r="A1496" s="75">
        <v>2211</v>
      </c>
      <c r="B1496" s="76" t="s">
        <v>10181</v>
      </c>
      <c r="C1496" s="77" t="s">
        <v>10090</v>
      </c>
      <c r="D1496" s="78">
        <v>137000</v>
      </c>
      <c r="E1496" s="77" t="s">
        <v>9971</v>
      </c>
      <c r="F1496" s="77"/>
    </row>
    <row r="1497" spans="1:6" x14ac:dyDescent="0.25">
      <c r="A1497" s="75">
        <v>2212</v>
      </c>
      <c r="B1497" s="76" t="s">
        <v>10182</v>
      </c>
      <c r="C1497" s="77" t="s">
        <v>10094</v>
      </c>
      <c r="D1497" s="78">
        <v>137000</v>
      </c>
      <c r="E1497" s="77" t="s">
        <v>9971</v>
      </c>
      <c r="F1497" s="77"/>
    </row>
    <row r="1498" spans="1:6" ht="30" x14ac:dyDescent="0.25">
      <c r="A1498" s="75">
        <v>2213</v>
      </c>
      <c r="B1498" s="76" t="s">
        <v>10183</v>
      </c>
      <c r="C1498" s="77" t="s">
        <v>10184</v>
      </c>
      <c r="D1498" s="78">
        <v>137000</v>
      </c>
      <c r="E1498" s="77" t="s">
        <v>9971</v>
      </c>
      <c r="F1498" s="77"/>
    </row>
    <row r="1499" spans="1:6" x14ac:dyDescent="0.25">
      <c r="A1499" s="75">
        <v>2214</v>
      </c>
      <c r="B1499" s="76" t="s">
        <v>10185</v>
      </c>
      <c r="C1499" s="77" t="s">
        <v>10186</v>
      </c>
      <c r="D1499" s="78">
        <v>137000</v>
      </c>
      <c r="E1499" s="77" t="s">
        <v>9971</v>
      </c>
      <c r="F1499" s="77"/>
    </row>
    <row r="1500" spans="1:6" x14ac:dyDescent="0.25">
      <c r="A1500" s="75">
        <v>2215</v>
      </c>
      <c r="B1500" s="76" t="s">
        <v>10187</v>
      </c>
      <c r="C1500" s="77" t="s">
        <v>10188</v>
      </c>
      <c r="D1500" s="78">
        <v>79000</v>
      </c>
      <c r="E1500" s="77" t="s">
        <v>10189</v>
      </c>
      <c r="F1500" s="77"/>
    </row>
    <row r="1501" spans="1:6" x14ac:dyDescent="0.25">
      <c r="A1501" s="75">
        <v>2216</v>
      </c>
      <c r="B1501" s="76" t="s">
        <v>10190</v>
      </c>
      <c r="C1501" s="77" t="s">
        <v>10191</v>
      </c>
      <c r="D1501" s="78">
        <v>95000</v>
      </c>
      <c r="E1501" s="77" t="s">
        <v>9666</v>
      </c>
      <c r="F1501" s="77"/>
    </row>
    <row r="1502" spans="1:6" x14ac:dyDescent="0.25">
      <c r="A1502" s="75">
        <v>2217</v>
      </c>
      <c r="B1502" s="76" t="s">
        <v>7642</v>
      </c>
      <c r="C1502" s="77" t="s">
        <v>7643</v>
      </c>
      <c r="D1502" s="78">
        <v>95000</v>
      </c>
      <c r="E1502" s="77" t="s">
        <v>9666</v>
      </c>
      <c r="F1502" s="77"/>
    </row>
    <row r="1503" spans="1:6" x14ac:dyDescent="0.25">
      <c r="A1503" s="75">
        <v>2218</v>
      </c>
      <c r="B1503" s="76" t="s">
        <v>10192</v>
      </c>
      <c r="C1503" s="77" t="s">
        <v>10193</v>
      </c>
      <c r="D1503" s="78">
        <v>123000</v>
      </c>
      <c r="E1503" s="77" t="s">
        <v>10194</v>
      </c>
      <c r="F1503" s="77"/>
    </row>
    <row r="1504" spans="1:6" x14ac:dyDescent="0.25">
      <c r="A1504" s="75">
        <v>2219</v>
      </c>
      <c r="B1504" s="76" t="s">
        <v>10195</v>
      </c>
      <c r="C1504" s="77" t="s">
        <v>10196</v>
      </c>
      <c r="D1504" s="78">
        <v>123000</v>
      </c>
      <c r="E1504" s="77" t="s">
        <v>10194</v>
      </c>
      <c r="F1504" s="77"/>
    </row>
    <row r="1505" spans="1:6" x14ac:dyDescent="0.25">
      <c r="A1505" s="75">
        <v>2220</v>
      </c>
      <c r="B1505" s="76" t="s">
        <v>10197</v>
      </c>
      <c r="C1505" s="77" t="s">
        <v>10198</v>
      </c>
      <c r="D1505" s="78">
        <v>88000</v>
      </c>
      <c r="E1505" s="77" t="s">
        <v>10199</v>
      </c>
      <c r="F1505" s="77"/>
    </row>
    <row r="1506" spans="1:6" x14ac:dyDescent="0.25">
      <c r="A1506" s="75">
        <v>2221</v>
      </c>
      <c r="B1506" s="76" t="s">
        <v>10200</v>
      </c>
      <c r="C1506" s="77" t="s">
        <v>10198</v>
      </c>
      <c r="D1506" s="78">
        <v>88000</v>
      </c>
      <c r="E1506" s="77" t="s">
        <v>10199</v>
      </c>
      <c r="F1506" s="77"/>
    </row>
    <row r="1507" spans="1:6" x14ac:dyDescent="0.25">
      <c r="A1507" s="75">
        <v>2222</v>
      </c>
      <c r="B1507" s="76" t="s">
        <v>10201</v>
      </c>
      <c r="C1507" s="77" t="s">
        <v>10202</v>
      </c>
      <c r="D1507" s="78">
        <v>82000</v>
      </c>
      <c r="E1507" s="77" t="s">
        <v>9616</v>
      </c>
      <c r="F1507" s="77"/>
    </row>
    <row r="1508" spans="1:6" x14ac:dyDescent="0.25">
      <c r="A1508" s="75">
        <v>2223</v>
      </c>
      <c r="B1508" s="76" t="s">
        <v>10203</v>
      </c>
      <c r="C1508" s="77" t="s">
        <v>10202</v>
      </c>
      <c r="D1508" s="78">
        <v>82000</v>
      </c>
      <c r="E1508" s="77" t="s">
        <v>9616</v>
      </c>
      <c r="F1508" s="77"/>
    </row>
    <row r="1509" spans="1:6" x14ac:dyDescent="0.25">
      <c r="A1509" s="75">
        <v>2224</v>
      </c>
      <c r="B1509" s="76" t="s">
        <v>10204</v>
      </c>
      <c r="C1509" s="77" t="s">
        <v>10205</v>
      </c>
      <c r="D1509" s="78">
        <v>88000</v>
      </c>
      <c r="E1509" s="77" t="s">
        <v>10199</v>
      </c>
      <c r="F1509" s="77"/>
    </row>
    <row r="1510" spans="1:6" x14ac:dyDescent="0.25">
      <c r="A1510" s="75">
        <v>2225</v>
      </c>
      <c r="B1510" s="76" t="s">
        <v>10206</v>
      </c>
      <c r="C1510" s="77" t="s">
        <v>10205</v>
      </c>
      <c r="D1510" s="78">
        <v>88000</v>
      </c>
      <c r="E1510" s="77" t="s">
        <v>10199</v>
      </c>
      <c r="F1510" s="77" t="s">
        <v>7870</v>
      </c>
    </row>
    <row r="1511" spans="1:6" ht="30" x14ac:dyDescent="0.25">
      <c r="A1511" s="75">
        <v>2258</v>
      </c>
      <c r="B1511" s="76" t="s">
        <v>10207</v>
      </c>
      <c r="C1511" s="77" t="s">
        <v>10208</v>
      </c>
      <c r="D1511" s="78">
        <v>807000</v>
      </c>
      <c r="E1511" s="77" t="s">
        <v>8298</v>
      </c>
      <c r="F1511" s="77"/>
    </row>
    <row r="1512" spans="1:6" x14ac:dyDescent="0.25">
      <c r="A1512" s="75">
        <v>2259</v>
      </c>
      <c r="B1512" s="76" t="s">
        <v>10209</v>
      </c>
      <c r="C1512" s="77" t="s">
        <v>10210</v>
      </c>
      <c r="D1512" s="78">
        <v>791000</v>
      </c>
      <c r="E1512" s="77" t="s">
        <v>8274</v>
      </c>
      <c r="F1512" s="77"/>
    </row>
    <row r="1513" spans="1:6" x14ac:dyDescent="0.25">
      <c r="A1513" s="75">
        <v>2260</v>
      </c>
      <c r="B1513" s="76" t="s">
        <v>10211</v>
      </c>
      <c r="C1513" s="77" t="s">
        <v>10212</v>
      </c>
      <c r="D1513" s="78">
        <v>791000</v>
      </c>
      <c r="E1513" s="77" t="s">
        <v>8274</v>
      </c>
      <c r="F1513" s="77"/>
    </row>
    <row r="1514" spans="1:6" ht="30" x14ac:dyDescent="0.25">
      <c r="A1514" s="75">
        <v>2261</v>
      </c>
      <c r="B1514" s="76" t="s">
        <v>10213</v>
      </c>
      <c r="C1514" s="77" t="s">
        <v>10214</v>
      </c>
      <c r="D1514" s="78">
        <v>791000</v>
      </c>
      <c r="E1514" s="77" t="s">
        <v>8274</v>
      </c>
      <c r="F1514" s="77"/>
    </row>
    <row r="1515" spans="1:6" ht="45" x14ac:dyDescent="0.25">
      <c r="A1515" s="75">
        <v>2262</v>
      </c>
      <c r="B1515" s="76" t="s">
        <v>10215</v>
      </c>
      <c r="C1515" s="77" t="s">
        <v>10216</v>
      </c>
      <c r="D1515" s="78">
        <v>444000</v>
      </c>
      <c r="E1515" s="77" t="s">
        <v>10217</v>
      </c>
      <c r="F1515" s="77"/>
    </row>
    <row r="1516" spans="1:6" ht="30" x14ac:dyDescent="0.25">
      <c r="A1516" s="75">
        <v>2263</v>
      </c>
      <c r="B1516" s="76" t="s">
        <v>10218</v>
      </c>
      <c r="C1516" s="77" t="s">
        <v>10219</v>
      </c>
      <c r="D1516" s="78">
        <v>444000</v>
      </c>
      <c r="E1516" s="77" t="s">
        <v>10217</v>
      </c>
      <c r="F1516" s="77"/>
    </row>
    <row r="1517" spans="1:6" ht="45" x14ac:dyDescent="0.25">
      <c r="A1517" s="75">
        <v>2274</v>
      </c>
      <c r="B1517" s="76" t="s">
        <v>10220</v>
      </c>
      <c r="C1517" s="77" t="s">
        <v>10221</v>
      </c>
      <c r="D1517" s="78">
        <v>684000</v>
      </c>
      <c r="E1517" s="77" t="s">
        <v>10222</v>
      </c>
      <c r="F1517" s="77"/>
    </row>
    <row r="1518" spans="1:6" ht="30" x14ac:dyDescent="0.25">
      <c r="A1518" s="75">
        <v>2275</v>
      </c>
      <c r="B1518" s="76" t="s">
        <v>10223</v>
      </c>
      <c r="C1518" s="77" t="s">
        <v>10224</v>
      </c>
      <c r="D1518" s="78">
        <v>684000</v>
      </c>
      <c r="E1518" s="77" t="s">
        <v>10222</v>
      </c>
      <c r="F1518" s="77"/>
    </row>
    <row r="1519" spans="1:6" x14ac:dyDescent="0.25">
      <c r="A1519" s="75">
        <v>2276</v>
      </c>
      <c r="B1519" s="76" t="s">
        <v>10225</v>
      </c>
      <c r="C1519" s="77" t="s">
        <v>10226</v>
      </c>
      <c r="D1519" s="78">
        <v>684000</v>
      </c>
      <c r="E1519" s="77" t="s">
        <v>10222</v>
      </c>
      <c r="F1519" s="77"/>
    </row>
    <row r="1520" spans="1:6" ht="30" x14ac:dyDescent="0.25">
      <c r="A1520" s="75">
        <v>2277</v>
      </c>
      <c r="B1520" s="76" t="s">
        <v>10227</v>
      </c>
      <c r="C1520" s="77" t="s">
        <v>10228</v>
      </c>
      <c r="D1520" s="78">
        <v>266000</v>
      </c>
      <c r="E1520" s="77" t="s">
        <v>10229</v>
      </c>
      <c r="F1520" s="77"/>
    </row>
    <row r="1521" spans="1:6" x14ac:dyDescent="0.25">
      <c r="A1521" s="75">
        <v>2278</v>
      </c>
      <c r="B1521" s="76" t="s">
        <v>10230</v>
      </c>
      <c r="C1521" s="77" t="s">
        <v>10231</v>
      </c>
      <c r="D1521" s="78">
        <v>928000</v>
      </c>
      <c r="E1521" s="77" t="s">
        <v>10232</v>
      </c>
      <c r="F1521" s="77"/>
    </row>
    <row r="1522" spans="1:6" x14ac:dyDescent="0.25">
      <c r="A1522" s="75">
        <v>2284</v>
      </c>
      <c r="B1522" s="76" t="s">
        <v>10233</v>
      </c>
      <c r="C1522" s="77" t="s">
        <v>10234</v>
      </c>
      <c r="D1522" s="78">
        <v>432000</v>
      </c>
      <c r="E1522" s="77" t="s">
        <v>9604</v>
      </c>
      <c r="F1522" s="77"/>
    </row>
    <row r="1523" spans="1:6" x14ac:dyDescent="0.25">
      <c r="A1523" s="75">
        <v>2285</v>
      </c>
      <c r="B1523" s="76" t="s">
        <v>10235</v>
      </c>
      <c r="C1523" s="77" t="s">
        <v>10236</v>
      </c>
      <c r="D1523" s="78">
        <v>416000</v>
      </c>
      <c r="E1523" s="77" t="s">
        <v>10237</v>
      </c>
      <c r="F1523" s="77"/>
    </row>
    <row r="1524" spans="1:6" x14ac:dyDescent="0.25">
      <c r="A1524" s="75">
        <v>2286</v>
      </c>
      <c r="B1524" s="76" t="s">
        <v>10238</v>
      </c>
      <c r="C1524" s="77" t="s">
        <v>10239</v>
      </c>
      <c r="D1524" s="78">
        <v>416000</v>
      </c>
      <c r="E1524" s="77" t="s">
        <v>10237</v>
      </c>
      <c r="F1524" s="77"/>
    </row>
    <row r="1525" spans="1:6" ht="45" x14ac:dyDescent="0.25">
      <c r="A1525" s="75">
        <v>2287</v>
      </c>
      <c r="B1525" s="76" t="s">
        <v>10240</v>
      </c>
      <c r="C1525" s="77" t="s">
        <v>10241</v>
      </c>
      <c r="D1525" s="78">
        <v>402000</v>
      </c>
      <c r="E1525" s="77" t="s">
        <v>10242</v>
      </c>
      <c r="F1525" s="77"/>
    </row>
    <row r="1526" spans="1:6" ht="45" x14ac:dyDescent="0.25">
      <c r="A1526" s="75">
        <v>2288</v>
      </c>
      <c r="B1526" s="76" t="s">
        <v>10243</v>
      </c>
      <c r="C1526" s="77" t="s">
        <v>10244</v>
      </c>
      <c r="D1526" s="78">
        <v>402000</v>
      </c>
      <c r="E1526" s="77" t="s">
        <v>10242</v>
      </c>
      <c r="F1526" s="77"/>
    </row>
    <row r="1527" spans="1:6" ht="45" x14ac:dyDescent="0.25">
      <c r="A1527" s="75">
        <v>2289</v>
      </c>
      <c r="B1527" s="76" t="s">
        <v>10245</v>
      </c>
      <c r="C1527" s="77" t="s">
        <v>10246</v>
      </c>
      <c r="D1527" s="78">
        <v>402000</v>
      </c>
      <c r="E1527" s="77" t="s">
        <v>10242</v>
      </c>
      <c r="F1527" s="77"/>
    </row>
    <row r="1528" spans="1:6" x14ac:dyDescent="0.25">
      <c r="A1528" s="75">
        <v>2290</v>
      </c>
      <c r="B1528" s="76" t="s">
        <v>10247</v>
      </c>
      <c r="C1528" s="77" t="s">
        <v>10248</v>
      </c>
      <c r="D1528" s="78">
        <v>402000</v>
      </c>
      <c r="E1528" s="77" t="s">
        <v>10242</v>
      </c>
      <c r="F1528" s="77"/>
    </row>
    <row r="1529" spans="1:6" ht="45" x14ac:dyDescent="0.25">
      <c r="A1529" s="75">
        <v>2291</v>
      </c>
      <c r="B1529" s="76" t="s">
        <v>10249</v>
      </c>
      <c r="C1529" s="77" t="s">
        <v>10250</v>
      </c>
      <c r="D1529" s="78">
        <v>505000</v>
      </c>
      <c r="E1529" s="77" t="s">
        <v>10251</v>
      </c>
      <c r="F1529" s="77"/>
    </row>
    <row r="1530" spans="1:6" ht="30" x14ac:dyDescent="0.25">
      <c r="A1530" s="75">
        <v>2292</v>
      </c>
      <c r="B1530" s="76" t="s">
        <v>10252</v>
      </c>
      <c r="C1530" s="77" t="s">
        <v>10253</v>
      </c>
      <c r="D1530" s="78">
        <v>505000</v>
      </c>
      <c r="E1530" s="77" t="s">
        <v>10251</v>
      </c>
      <c r="F1530" s="77"/>
    </row>
    <row r="1531" spans="1:6" ht="30" x14ac:dyDescent="0.25">
      <c r="A1531" s="75">
        <v>2293</v>
      </c>
      <c r="B1531" s="76" t="s">
        <v>10254</v>
      </c>
      <c r="C1531" s="77" t="s">
        <v>10255</v>
      </c>
      <c r="D1531" s="78">
        <v>505000</v>
      </c>
      <c r="E1531" s="77" t="s">
        <v>10251</v>
      </c>
      <c r="F1531" s="77"/>
    </row>
    <row r="1532" spans="1:6" x14ac:dyDescent="0.25">
      <c r="A1532" s="75">
        <v>2294</v>
      </c>
      <c r="B1532" s="76" t="s">
        <v>10256</v>
      </c>
      <c r="C1532" s="77" t="s">
        <v>10248</v>
      </c>
      <c r="D1532" s="78">
        <v>476000</v>
      </c>
      <c r="E1532" s="77" t="s">
        <v>10257</v>
      </c>
      <c r="F1532" s="77"/>
    </row>
    <row r="1533" spans="1:6" x14ac:dyDescent="0.25">
      <c r="A1533" s="75">
        <v>2295</v>
      </c>
      <c r="B1533" s="76" t="s">
        <v>10258</v>
      </c>
      <c r="C1533" s="77" t="s">
        <v>10259</v>
      </c>
      <c r="D1533" s="78">
        <v>610000</v>
      </c>
      <c r="E1533" s="77" t="s">
        <v>10260</v>
      </c>
      <c r="F1533" s="77"/>
    </row>
    <row r="1534" spans="1:6" ht="30" x14ac:dyDescent="0.25">
      <c r="A1534" s="75">
        <v>2296</v>
      </c>
      <c r="B1534" s="76" t="s">
        <v>10261</v>
      </c>
      <c r="C1534" s="77" t="s">
        <v>10262</v>
      </c>
      <c r="D1534" s="78">
        <v>610000</v>
      </c>
      <c r="E1534" s="77" t="s">
        <v>10260</v>
      </c>
      <c r="F1534" s="77"/>
    </row>
    <row r="1535" spans="1:6" x14ac:dyDescent="0.25">
      <c r="A1535" s="75">
        <v>2297</v>
      </c>
      <c r="B1535" s="76" t="s">
        <v>10263</v>
      </c>
      <c r="C1535" s="77" t="s">
        <v>10264</v>
      </c>
      <c r="D1535" s="78">
        <v>610000</v>
      </c>
      <c r="E1535" s="77" t="s">
        <v>10260</v>
      </c>
      <c r="F1535" s="77"/>
    </row>
    <row r="1536" spans="1:6" x14ac:dyDescent="0.25">
      <c r="A1536" s="75">
        <v>2298</v>
      </c>
      <c r="B1536" s="76" t="s">
        <v>10265</v>
      </c>
      <c r="C1536" s="77" t="s">
        <v>10266</v>
      </c>
      <c r="D1536" s="78">
        <v>518000</v>
      </c>
      <c r="E1536" s="77" t="s">
        <v>10267</v>
      </c>
      <c r="F1536" s="77"/>
    </row>
    <row r="1537" spans="1:6" ht="30" x14ac:dyDescent="0.25">
      <c r="A1537" s="75">
        <v>2299</v>
      </c>
      <c r="B1537" s="76" t="s">
        <v>10268</v>
      </c>
      <c r="C1537" s="77" t="s">
        <v>10269</v>
      </c>
      <c r="D1537" s="78">
        <v>518000</v>
      </c>
      <c r="E1537" s="77" t="s">
        <v>10267</v>
      </c>
      <c r="F1537" s="77"/>
    </row>
    <row r="1538" spans="1:6" x14ac:dyDescent="0.25">
      <c r="A1538" s="75">
        <v>2300</v>
      </c>
      <c r="B1538" s="76" t="s">
        <v>10270</v>
      </c>
      <c r="C1538" s="77" t="s">
        <v>10264</v>
      </c>
      <c r="D1538" s="78">
        <v>518000</v>
      </c>
      <c r="E1538" s="77" t="s">
        <v>10267</v>
      </c>
      <c r="F1538" s="77"/>
    </row>
    <row r="1539" spans="1:6" x14ac:dyDescent="0.25">
      <c r="A1539" s="75">
        <v>2309</v>
      </c>
      <c r="B1539" s="76" t="s">
        <v>10271</v>
      </c>
      <c r="C1539" s="77" t="s">
        <v>10272</v>
      </c>
      <c r="D1539" s="78">
        <v>539000</v>
      </c>
      <c r="E1539" s="77" t="s">
        <v>10273</v>
      </c>
      <c r="F1539" s="77"/>
    </row>
    <row r="1540" spans="1:6" x14ac:dyDescent="0.25">
      <c r="A1540" s="75">
        <v>2310</v>
      </c>
      <c r="B1540" s="76" t="s">
        <v>3498</v>
      </c>
      <c r="C1540" s="77" t="s">
        <v>3500</v>
      </c>
      <c r="D1540" s="78">
        <v>539000</v>
      </c>
      <c r="E1540" s="77" t="s">
        <v>10273</v>
      </c>
      <c r="F1540" s="77"/>
    </row>
    <row r="1541" spans="1:6" x14ac:dyDescent="0.25">
      <c r="A1541" s="75">
        <v>2311</v>
      </c>
      <c r="B1541" s="76" t="s">
        <v>10274</v>
      </c>
      <c r="C1541" s="77" t="s">
        <v>10275</v>
      </c>
      <c r="D1541" s="78">
        <v>300000</v>
      </c>
      <c r="E1541" s="77" t="s">
        <v>10276</v>
      </c>
      <c r="F1541" s="77"/>
    </row>
    <row r="1542" spans="1:6" x14ac:dyDescent="0.25">
      <c r="A1542" s="75">
        <v>2312</v>
      </c>
      <c r="B1542" s="76" t="s">
        <v>10277</v>
      </c>
      <c r="C1542" s="77" t="s">
        <v>10275</v>
      </c>
      <c r="D1542" s="78">
        <v>270000</v>
      </c>
      <c r="E1542" s="77" t="s">
        <v>10278</v>
      </c>
      <c r="F1542" s="77"/>
    </row>
    <row r="1543" spans="1:6" ht="45" x14ac:dyDescent="0.25">
      <c r="A1543" s="75">
        <v>2313</v>
      </c>
      <c r="B1543" s="76" t="s">
        <v>10279</v>
      </c>
      <c r="C1543" s="77" t="s">
        <v>10280</v>
      </c>
      <c r="D1543" s="78">
        <v>297000</v>
      </c>
      <c r="E1543" s="77" t="s">
        <v>10281</v>
      </c>
      <c r="F1543" s="77"/>
    </row>
    <row r="1544" spans="1:6" x14ac:dyDescent="0.25">
      <c r="A1544" s="75">
        <v>2314</v>
      </c>
      <c r="B1544" s="76" t="s">
        <v>10282</v>
      </c>
      <c r="C1544" s="77" t="s">
        <v>10283</v>
      </c>
      <c r="D1544" s="78">
        <v>323000</v>
      </c>
      <c r="E1544" s="77" t="s">
        <v>10284</v>
      </c>
      <c r="F1544" s="77"/>
    </row>
    <row r="1545" spans="1:6" x14ac:dyDescent="0.25">
      <c r="A1545" s="75">
        <v>2315</v>
      </c>
      <c r="B1545" s="76" t="s">
        <v>10285</v>
      </c>
      <c r="C1545" s="77" t="s">
        <v>10286</v>
      </c>
      <c r="D1545" s="78">
        <v>323000</v>
      </c>
      <c r="E1545" s="77" t="s">
        <v>10284</v>
      </c>
      <c r="F1545" s="77"/>
    </row>
    <row r="1546" spans="1:6" x14ac:dyDescent="0.25">
      <c r="A1546" s="75">
        <v>2316</v>
      </c>
      <c r="B1546" s="76" t="s">
        <v>10287</v>
      </c>
      <c r="C1546" s="77" t="s">
        <v>10288</v>
      </c>
      <c r="D1546" s="78">
        <v>550000</v>
      </c>
      <c r="E1546" s="77" t="s">
        <v>10289</v>
      </c>
      <c r="F1546" s="77"/>
    </row>
    <row r="1547" spans="1:6" x14ac:dyDescent="0.25">
      <c r="A1547" s="75">
        <v>2317</v>
      </c>
      <c r="B1547" s="76" t="s">
        <v>10290</v>
      </c>
      <c r="C1547" s="77" t="s">
        <v>10291</v>
      </c>
      <c r="D1547" s="78">
        <v>545000</v>
      </c>
      <c r="E1547" s="77" t="s">
        <v>10292</v>
      </c>
      <c r="F1547" s="77"/>
    </row>
    <row r="1548" spans="1:6" x14ac:dyDescent="0.25">
      <c r="A1548" s="75">
        <v>2318</v>
      </c>
      <c r="B1548" s="76" t="s">
        <v>10293</v>
      </c>
      <c r="C1548" s="77" t="s">
        <v>10294</v>
      </c>
      <c r="D1548" s="78">
        <v>545000</v>
      </c>
      <c r="E1548" s="77" t="s">
        <v>10292</v>
      </c>
      <c r="F1548" s="77"/>
    </row>
    <row r="1549" spans="1:6" x14ac:dyDescent="0.25">
      <c r="A1549" s="75">
        <v>2319</v>
      </c>
      <c r="B1549" s="76" t="s">
        <v>10295</v>
      </c>
      <c r="C1549" s="77" t="s">
        <v>10296</v>
      </c>
      <c r="D1549" s="78">
        <v>545000</v>
      </c>
      <c r="E1549" s="77" t="s">
        <v>10292</v>
      </c>
      <c r="F1549" s="77"/>
    </row>
    <row r="1550" spans="1:6" x14ac:dyDescent="0.25">
      <c r="A1550" s="75">
        <v>2320</v>
      </c>
      <c r="B1550" s="76" t="s">
        <v>10297</v>
      </c>
      <c r="C1550" s="77" t="s">
        <v>10298</v>
      </c>
      <c r="D1550" s="78">
        <v>545000</v>
      </c>
      <c r="E1550" s="77" t="s">
        <v>10292</v>
      </c>
      <c r="F1550" s="77"/>
    </row>
    <row r="1551" spans="1:6" x14ac:dyDescent="0.25">
      <c r="A1551" s="75">
        <v>2321</v>
      </c>
      <c r="B1551" s="76" t="s">
        <v>10299</v>
      </c>
      <c r="C1551" s="77" t="s">
        <v>10300</v>
      </c>
      <c r="D1551" s="78">
        <v>545000</v>
      </c>
      <c r="E1551" s="77" t="s">
        <v>10292</v>
      </c>
      <c r="F1551" s="77"/>
    </row>
    <row r="1552" spans="1:6" ht="30" x14ac:dyDescent="0.25">
      <c r="A1552" s="75">
        <v>2322</v>
      </c>
      <c r="B1552" s="76" t="s">
        <v>10301</v>
      </c>
      <c r="C1552" s="77" t="s">
        <v>10302</v>
      </c>
      <c r="D1552" s="78">
        <v>550000</v>
      </c>
      <c r="E1552" s="77" t="s">
        <v>10289</v>
      </c>
      <c r="F1552" s="77"/>
    </row>
    <row r="1553" spans="1:6" ht="45" x14ac:dyDescent="0.25">
      <c r="A1553" s="75">
        <v>2323</v>
      </c>
      <c r="B1553" s="76" t="s">
        <v>10303</v>
      </c>
      <c r="C1553" s="77" t="s">
        <v>10304</v>
      </c>
      <c r="D1553" s="78">
        <v>326000</v>
      </c>
      <c r="E1553" s="77" t="s">
        <v>10305</v>
      </c>
      <c r="F1553" s="77"/>
    </row>
    <row r="1554" spans="1:6" x14ac:dyDescent="0.25">
      <c r="A1554" s="75">
        <v>2324</v>
      </c>
      <c r="B1554" s="76" t="s">
        <v>10306</v>
      </c>
      <c r="C1554" s="77" t="s">
        <v>10307</v>
      </c>
      <c r="D1554" s="78">
        <v>611000</v>
      </c>
      <c r="E1554" s="77" t="s">
        <v>10308</v>
      </c>
      <c r="F1554" s="77"/>
    </row>
    <row r="1555" spans="1:6" x14ac:dyDescent="0.25">
      <c r="A1555" s="75">
        <v>2327</v>
      </c>
      <c r="B1555" s="76" t="s">
        <v>10309</v>
      </c>
      <c r="C1555" s="77" t="s">
        <v>10310</v>
      </c>
      <c r="D1555" s="78">
        <v>599000</v>
      </c>
      <c r="E1555" s="77" t="s">
        <v>10311</v>
      </c>
      <c r="F1555" s="77"/>
    </row>
    <row r="1556" spans="1:6" x14ac:dyDescent="0.25">
      <c r="A1556" s="75">
        <v>2328</v>
      </c>
      <c r="B1556" s="76" t="s">
        <v>10312</v>
      </c>
      <c r="C1556" s="77" t="s">
        <v>10313</v>
      </c>
      <c r="D1556" s="78">
        <v>599000</v>
      </c>
      <c r="E1556" s="77" t="s">
        <v>10311</v>
      </c>
      <c r="F1556" s="77"/>
    </row>
    <row r="1557" spans="1:6" x14ac:dyDescent="0.25">
      <c r="A1557" s="75">
        <v>2329</v>
      </c>
      <c r="B1557" s="76" t="s">
        <v>10314</v>
      </c>
      <c r="C1557" s="77" t="s">
        <v>10315</v>
      </c>
      <c r="D1557" s="78">
        <v>599000</v>
      </c>
      <c r="E1557" s="77" t="s">
        <v>10311</v>
      </c>
      <c r="F1557" s="77"/>
    </row>
    <row r="1558" spans="1:6" x14ac:dyDescent="0.25">
      <c r="A1558" s="75">
        <v>2330</v>
      </c>
      <c r="B1558" s="76" t="s">
        <v>10316</v>
      </c>
      <c r="C1558" s="77" t="s">
        <v>10317</v>
      </c>
      <c r="D1558" s="78">
        <v>599000</v>
      </c>
      <c r="E1558" s="77" t="s">
        <v>10311</v>
      </c>
      <c r="F1558" s="77"/>
    </row>
    <row r="1559" spans="1:6" x14ac:dyDescent="0.25">
      <c r="A1559" s="75">
        <v>2331</v>
      </c>
      <c r="B1559" s="76" t="s">
        <v>10318</v>
      </c>
      <c r="C1559" s="77" t="s">
        <v>10319</v>
      </c>
      <c r="D1559" s="78">
        <v>599000</v>
      </c>
      <c r="E1559" s="77" t="s">
        <v>10311</v>
      </c>
      <c r="F1559" s="77"/>
    </row>
    <row r="1560" spans="1:6" ht="30" x14ac:dyDescent="0.25">
      <c r="A1560" s="75">
        <v>2332</v>
      </c>
      <c r="B1560" s="76" t="s">
        <v>10320</v>
      </c>
      <c r="C1560" s="77" t="s">
        <v>10321</v>
      </c>
      <c r="D1560" s="78">
        <v>631000</v>
      </c>
      <c r="E1560" s="77" t="s">
        <v>10322</v>
      </c>
      <c r="F1560" s="77"/>
    </row>
    <row r="1561" spans="1:6" ht="30" x14ac:dyDescent="0.25">
      <c r="A1561" s="75">
        <v>2333</v>
      </c>
      <c r="B1561" s="76" t="s">
        <v>10323</v>
      </c>
      <c r="C1561" s="77" t="s">
        <v>10324</v>
      </c>
      <c r="D1561" s="78">
        <v>631000</v>
      </c>
      <c r="E1561" s="77" t="s">
        <v>10322</v>
      </c>
      <c r="F1561" s="77"/>
    </row>
    <row r="1562" spans="1:6" ht="30" x14ac:dyDescent="0.25">
      <c r="A1562" s="75">
        <v>2334</v>
      </c>
      <c r="B1562" s="76" t="s">
        <v>10325</v>
      </c>
      <c r="C1562" s="77" t="s">
        <v>10326</v>
      </c>
      <c r="D1562" s="78">
        <v>631000</v>
      </c>
      <c r="E1562" s="77" t="s">
        <v>10322</v>
      </c>
      <c r="F1562" s="77"/>
    </row>
    <row r="1563" spans="1:6" ht="45" x14ac:dyDescent="0.25">
      <c r="A1563" s="75">
        <v>2335</v>
      </c>
      <c r="B1563" s="76" t="s">
        <v>10327</v>
      </c>
      <c r="C1563" s="77" t="s">
        <v>10328</v>
      </c>
      <c r="D1563" s="78">
        <v>631000</v>
      </c>
      <c r="E1563" s="77" t="s">
        <v>10322</v>
      </c>
      <c r="F1563" s="77"/>
    </row>
    <row r="1564" spans="1:6" ht="30" x14ac:dyDescent="0.25">
      <c r="A1564" s="75">
        <v>2336</v>
      </c>
      <c r="B1564" s="76" t="s">
        <v>10329</v>
      </c>
      <c r="C1564" s="77" t="s">
        <v>10330</v>
      </c>
      <c r="D1564" s="78">
        <v>631000</v>
      </c>
      <c r="E1564" s="77" t="s">
        <v>10322</v>
      </c>
      <c r="F1564" s="77"/>
    </row>
    <row r="1565" spans="1:6" ht="30" x14ac:dyDescent="0.25">
      <c r="A1565" s="75">
        <v>2337</v>
      </c>
      <c r="B1565" s="76" t="s">
        <v>10331</v>
      </c>
      <c r="C1565" s="77" t="s">
        <v>10332</v>
      </c>
      <c r="D1565" s="78">
        <v>631000</v>
      </c>
      <c r="E1565" s="77" t="s">
        <v>10322</v>
      </c>
      <c r="F1565" s="77"/>
    </row>
    <row r="1566" spans="1:6" ht="30" x14ac:dyDescent="0.25">
      <c r="A1566" s="75">
        <v>2338</v>
      </c>
      <c r="B1566" s="76" t="s">
        <v>10333</v>
      </c>
      <c r="C1566" s="77" t="s">
        <v>10334</v>
      </c>
      <c r="D1566" s="78">
        <v>631000</v>
      </c>
      <c r="E1566" s="77" t="s">
        <v>10322</v>
      </c>
      <c r="F1566" s="77"/>
    </row>
    <row r="1567" spans="1:6" ht="30" x14ac:dyDescent="0.25">
      <c r="A1567" s="75">
        <v>2339</v>
      </c>
      <c r="B1567" s="76" t="s">
        <v>10335</v>
      </c>
      <c r="C1567" s="77" t="s">
        <v>10336</v>
      </c>
      <c r="D1567" s="78">
        <v>631000</v>
      </c>
      <c r="E1567" s="77" t="s">
        <v>10322</v>
      </c>
      <c r="F1567" s="77"/>
    </row>
    <row r="1568" spans="1:6" ht="30" x14ac:dyDescent="0.25">
      <c r="A1568" s="75">
        <v>2340</v>
      </c>
      <c r="B1568" s="76" t="s">
        <v>10337</v>
      </c>
      <c r="C1568" s="77" t="s">
        <v>10338</v>
      </c>
      <c r="D1568" s="78">
        <v>631000</v>
      </c>
      <c r="E1568" s="77" t="s">
        <v>10322</v>
      </c>
      <c r="F1568" s="77"/>
    </row>
    <row r="1569" spans="1:6" ht="45" x14ac:dyDescent="0.25">
      <c r="A1569" s="75">
        <v>2341</v>
      </c>
      <c r="B1569" s="76" t="s">
        <v>10339</v>
      </c>
      <c r="C1569" s="77" t="s">
        <v>10340</v>
      </c>
      <c r="D1569" s="78">
        <v>631000</v>
      </c>
      <c r="E1569" s="77" t="s">
        <v>10322</v>
      </c>
      <c r="F1569" s="77"/>
    </row>
    <row r="1570" spans="1:6" ht="30" x14ac:dyDescent="0.25">
      <c r="A1570" s="75">
        <v>2342</v>
      </c>
      <c r="B1570" s="76" t="s">
        <v>10341</v>
      </c>
      <c r="C1570" s="77" t="s">
        <v>10342</v>
      </c>
      <c r="D1570" s="78">
        <v>631000</v>
      </c>
      <c r="E1570" s="77" t="s">
        <v>10322</v>
      </c>
      <c r="F1570" s="77"/>
    </row>
    <row r="1571" spans="1:6" x14ac:dyDescent="0.25">
      <c r="A1571" s="75">
        <v>2343</v>
      </c>
      <c r="B1571" s="76" t="s">
        <v>10343</v>
      </c>
      <c r="C1571" s="77" t="s">
        <v>10344</v>
      </c>
      <c r="D1571" s="78">
        <v>631000</v>
      </c>
      <c r="E1571" s="77" t="s">
        <v>10322</v>
      </c>
      <c r="F1571" s="77"/>
    </row>
    <row r="1572" spans="1:6" ht="30" x14ac:dyDescent="0.25">
      <c r="A1572" s="75">
        <v>2344</v>
      </c>
      <c r="B1572" s="76" t="s">
        <v>10345</v>
      </c>
      <c r="C1572" s="77" t="s">
        <v>10346</v>
      </c>
      <c r="D1572" s="78">
        <v>631000</v>
      </c>
      <c r="E1572" s="77" t="s">
        <v>10322</v>
      </c>
      <c r="F1572" s="77"/>
    </row>
    <row r="1573" spans="1:6" x14ac:dyDescent="0.25">
      <c r="A1573" s="75">
        <v>2345</v>
      </c>
      <c r="B1573" s="76" t="s">
        <v>10347</v>
      </c>
      <c r="C1573" s="77" t="s">
        <v>10348</v>
      </c>
      <c r="D1573" s="78">
        <v>631000</v>
      </c>
      <c r="E1573" s="77" t="s">
        <v>10322</v>
      </c>
      <c r="F1573" s="77"/>
    </row>
    <row r="1574" spans="1:6" ht="30" x14ac:dyDescent="0.25">
      <c r="A1574" s="75">
        <v>2346</v>
      </c>
      <c r="B1574" s="76" t="s">
        <v>10349</v>
      </c>
      <c r="C1574" s="77" t="s">
        <v>10350</v>
      </c>
      <c r="D1574" s="78">
        <v>631000</v>
      </c>
      <c r="E1574" s="77" t="s">
        <v>10322</v>
      </c>
      <c r="F1574" s="77"/>
    </row>
    <row r="1575" spans="1:6" ht="30" x14ac:dyDescent="0.25">
      <c r="A1575" s="75">
        <v>2347</v>
      </c>
      <c r="B1575" s="76" t="s">
        <v>10351</v>
      </c>
      <c r="C1575" s="77" t="s">
        <v>10352</v>
      </c>
      <c r="D1575" s="78">
        <v>631000</v>
      </c>
      <c r="E1575" s="77" t="s">
        <v>10322</v>
      </c>
      <c r="F1575" s="77"/>
    </row>
    <row r="1576" spans="1:6" x14ac:dyDescent="0.25">
      <c r="A1576" s="75">
        <v>2348</v>
      </c>
      <c r="B1576" s="76" t="s">
        <v>10353</v>
      </c>
      <c r="C1576" s="77" t="s">
        <v>10354</v>
      </c>
      <c r="D1576" s="78">
        <v>631000</v>
      </c>
      <c r="E1576" s="77" t="s">
        <v>10322</v>
      </c>
      <c r="F1576" s="77"/>
    </row>
    <row r="1577" spans="1:6" x14ac:dyDescent="0.25">
      <c r="A1577" s="75">
        <v>2349</v>
      </c>
      <c r="B1577" s="76" t="s">
        <v>10355</v>
      </c>
      <c r="C1577" s="77" t="s">
        <v>10356</v>
      </c>
      <c r="D1577" s="78">
        <v>631000</v>
      </c>
      <c r="E1577" s="77" t="s">
        <v>10322</v>
      </c>
      <c r="F1577" s="77"/>
    </row>
    <row r="1578" spans="1:6" x14ac:dyDescent="0.25">
      <c r="A1578" s="75">
        <v>2350</v>
      </c>
      <c r="B1578" s="76" t="s">
        <v>10357</v>
      </c>
      <c r="C1578" s="77" t="s">
        <v>10358</v>
      </c>
      <c r="D1578" s="78">
        <v>631000</v>
      </c>
      <c r="E1578" s="77" t="s">
        <v>10322</v>
      </c>
      <c r="F1578" s="77"/>
    </row>
    <row r="1579" spans="1:6" x14ac:dyDescent="0.25">
      <c r="A1579" s="75">
        <v>2351</v>
      </c>
      <c r="B1579" s="76" t="s">
        <v>10359</v>
      </c>
      <c r="C1579" s="77" t="s">
        <v>10360</v>
      </c>
      <c r="D1579" s="78">
        <v>631000</v>
      </c>
      <c r="E1579" s="77" t="s">
        <v>10322</v>
      </c>
      <c r="F1579" s="77"/>
    </row>
    <row r="1580" spans="1:6" x14ac:dyDescent="0.25">
      <c r="A1580" s="75">
        <v>2352</v>
      </c>
      <c r="B1580" s="76" t="s">
        <v>10361</v>
      </c>
      <c r="C1580" s="77" t="s">
        <v>10362</v>
      </c>
      <c r="D1580" s="78">
        <v>631000</v>
      </c>
      <c r="E1580" s="77" t="s">
        <v>10322</v>
      </c>
      <c r="F1580" s="77"/>
    </row>
    <row r="1581" spans="1:6" ht="30" x14ac:dyDescent="0.25">
      <c r="A1581" s="75">
        <v>2353</v>
      </c>
      <c r="B1581" s="76" t="s">
        <v>10363</v>
      </c>
      <c r="C1581" s="77" t="s">
        <v>10364</v>
      </c>
      <c r="D1581" s="78">
        <v>631000</v>
      </c>
      <c r="E1581" s="77" t="s">
        <v>10322</v>
      </c>
      <c r="F1581" s="77"/>
    </row>
    <row r="1582" spans="1:6" x14ac:dyDescent="0.25">
      <c r="A1582" s="75">
        <v>2354</v>
      </c>
      <c r="B1582" s="76" t="s">
        <v>10365</v>
      </c>
      <c r="C1582" s="77" t="s">
        <v>10366</v>
      </c>
      <c r="D1582" s="78">
        <v>631000</v>
      </c>
      <c r="E1582" s="77" t="s">
        <v>10322</v>
      </c>
      <c r="F1582" s="77"/>
    </row>
    <row r="1583" spans="1:6" x14ac:dyDescent="0.25">
      <c r="A1583" s="75">
        <v>2355</v>
      </c>
      <c r="B1583" s="76" t="s">
        <v>10367</v>
      </c>
      <c r="C1583" s="77" t="s">
        <v>10368</v>
      </c>
      <c r="D1583" s="78">
        <v>631000</v>
      </c>
      <c r="E1583" s="77" t="s">
        <v>10322</v>
      </c>
      <c r="F1583" s="77"/>
    </row>
    <row r="1584" spans="1:6" x14ac:dyDescent="0.25">
      <c r="A1584" s="75">
        <v>2356</v>
      </c>
      <c r="B1584" s="76" t="s">
        <v>10369</v>
      </c>
      <c r="C1584" s="77" t="s">
        <v>10370</v>
      </c>
      <c r="D1584" s="78">
        <v>631000</v>
      </c>
      <c r="E1584" s="77" t="s">
        <v>10322</v>
      </c>
      <c r="F1584" s="77"/>
    </row>
    <row r="1585" spans="1:6" x14ac:dyDescent="0.25">
      <c r="A1585" s="75">
        <v>2357</v>
      </c>
      <c r="B1585" s="76" t="s">
        <v>10371</v>
      </c>
      <c r="C1585" s="77" t="s">
        <v>10372</v>
      </c>
      <c r="D1585" s="78">
        <v>631000</v>
      </c>
      <c r="E1585" s="77" t="s">
        <v>10322</v>
      </c>
      <c r="F1585" s="77"/>
    </row>
    <row r="1586" spans="1:6" x14ac:dyDescent="0.25">
      <c r="A1586" s="75">
        <v>2358</v>
      </c>
      <c r="B1586" s="76" t="s">
        <v>10373</v>
      </c>
      <c r="C1586" s="77" t="s">
        <v>10374</v>
      </c>
      <c r="D1586" s="78">
        <v>631000</v>
      </c>
      <c r="E1586" s="77" t="s">
        <v>10322</v>
      </c>
      <c r="F1586" s="77"/>
    </row>
    <row r="1587" spans="1:6" x14ac:dyDescent="0.25">
      <c r="A1587" s="75">
        <v>2359</v>
      </c>
      <c r="B1587" s="76" t="s">
        <v>10375</v>
      </c>
      <c r="C1587" s="77" t="s">
        <v>10376</v>
      </c>
      <c r="D1587" s="78">
        <v>631000</v>
      </c>
      <c r="E1587" s="77" t="s">
        <v>10322</v>
      </c>
      <c r="F1587" s="77"/>
    </row>
    <row r="1588" spans="1:6" ht="30" x14ac:dyDescent="0.25">
      <c r="A1588" s="75">
        <v>2360</v>
      </c>
      <c r="B1588" s="76" t="s">
        <v>10377</v>
      </c>
      <c r="C1588" s="77" t="s">
        <v>10378</v>
      </c>
      <c r="D1588" s="78">
        <v>631000</v>
      </c>
      <c r="E1588" s="77" t="s">
        <v>10322</v>
      </c>
      <c r="F1588" s="77"/>
    </row>
    <row r="1589" spans="1:6" x14ac:dyDescent="0.25">
      <c r="A1589" s="75">
        <v>2361</v>
      </c>
      <c r="B1589" s="76" t="s">
        <v>10379</v>
      </c>
      <c r="C1589" s="77" t="s">
        <v>10380</v>
      </c>
      <c r="D1589" s="78">
        <v>631000</v>
      </c>
      <c r="E1589" s="77" t="s">
        <v>10322</v>
      </c>
      <c r="F1589" s="77"/>
    </row>
    <row r="1590" spans="1:6" x14ac:dyDescent="0.25">
      <c r="A1590" s="75">
        <v>2362</v>
      </c>
      <c r="B1590" s="76" t="s">
        <v>10381</v>
      </c>
      <c r="C1590" s="77" t="s">
        <v>10382</v>
      </c>
      <c r="D1590" s="78">
        <v>631000</v>
      </c>
      <c r="E1590" s="77" t="s">
        <v>10322</v>
      </c>
      <c r="F1590" s="77"/>
    </row>
    <row r="1591" spans="1:6" ht="30" x14ac:dyDescent="0.25">
      <c r="A1591" s="75">
        <v>2363</v>
      </c>
      <c r="B1591" s="76" t="s">
        <v>10383</v>
      </c>
      <c r="C1591" s="77" t="s">
        <v>10384</v>
      </c>
      <c r="D1591" s="78">
        <v>618000</v>
      </c>
      <c r="E1591" s="77" t="s">
        <v>10385</v>
      </c>
      <c r="F1591" s="77"/>
    </row>
    <row r="1592" spans="1:6" ht="30" x14ac:dyDescent="0.25">
      <c r="A1592" s="75">
        <v>2364</v>
      </c>
      <c r="B1592" s="76" t="s">
        <v>10386</v>
      </c>
      <c r="C1592" s="77" t="s">
        <v>10387</v>
      </c>
      <c r="D1592" s="78">
        <v>618000</v>
      </c>
      <c r="E1592" s="77" t="s">
        <v>10385</v>
      </c>
      <c r="F1592" s="77"/>
    </row>
    <row r="1593" spans="1:6" ht="30" x14ac:dyDescent="0.25">
      <c r="A1593" s="75">
        <v>2374</v>
      </c>
      <c r="B1593" s="76" t="s">
        <v>10388</v>
      </c>
      <c r="C1593" s="77" t="s">
        <v>10389</v>
      </c>
      <c r="D1593" s="78">
        <v>285000</v>
      </c>
      <c r="E1593" s="77" t="s">
        <v>10390</v>
      </c>
      <c r="F1593" s="77"/>
    </row>
    <row r="1594" spans="1:6" ht="30" x14ac:dyDescent="0.25">
      <c r="A1594" s="75">
        <v>2375</v>
      </c>
      <c r="B1594" s="76" t="s">
        <v>10391</v>
      </c>
      <c r="C1594" s="77" t="s">
        <v>10392</v>
      </c>
      <c r="D1594" s="78">
        <v>285000</v>
      </c>
      <c r="E1594" s="77" t="s">
        <v>10390</v>
      </c>
      <c r="F1594" s="77"/>
    </row>
    <row r="1595" spans="1:6" ht="45" x14ac:dyDescent="0.25">
      <c r="A1595" s="75">
        <v>2376</v>
      </c>
      <c r="B1595" s="76" t="s">
        <v>10393</v>
      </c>
      <c r="C1595" s="77" t="s">
        <v>10394</v>
      </c>
      <c r="D1595" s="78">
        <v>490000</v>
      </c>
      <c r="E1595" s="77" t="s">
        <v>10395</v>
      </c>
      <c r="F1595" s="77"/>
    </row>
    <row r="1596" spans="1:6" ht="30" x14ac:dyDescent="0.25">
      <c r="A1596" s="75">
        <v>2377</v>
      </c>
      <c r="B1596" s="76" t="s">
        <v>10396</v>
      </c>
      <c r="C1596" s="77" t="s">
        <v>10397</v>
      </c>
      <c r="D1596" s="78">
        <v>490000</v>
      </c>
      <c r="E1596" s="77" t="s">
        <v>10395</v>
      </c>
      <c r="F1596" s="77"/>
    </row>
    <row r="1597" spans="1:6" ht="45" x14ac:dyDescent="0.25">
      <c r="A1597" s="75">
        <v>2378</v>
      </c>
      <c r="B1597" s="76" t="s">
        <v>10398</v>
      </c>
      <c r="C1597" s="77" t="s">
        <v>10399</v>
      </c>
      <c r="D1597" s="78">
        <v>490000</v>
      </c>
      <c r="E1597" s="77" t="s">
        <v>10395</v>
      </c>
      <c r="F1597" s="77"/>
    </row>
    <row r="1598" spans="1:6" x14ac:dyDescent="0.25">
      <c r="A1598" s="75">
        <v>2379</v>
      </c>
      <c r="B1598" s="76" t="s">
        <v>10400</v>
      </c>
      <c r="C1598" s="77" t="s">
        <v>10401</v>
      </c>
      <c r="D1598" s="78">
        <v>490000</v>
      </c>
      <c r="E1598" s="77" t="s">
        <v>10395</v>
      </c>
      <c r="F1598" s="77"/>
    </row>
    <row r="1599" spans="1:6" ht="30" x14ac:dyDescent="0.25">
      <c r="A1599" s="75">
        <v>2380</v>
      </c>
      <c r="B1599" s="76" t="s">
        <v>10402</v>
      </c>
      <c r="C1599" s="77" t="s">
        <v>10403</v>
      </c>
      <c r="D1599" s="78">
        <v>490000</v>
      </c>
      <c r="E1599" s="77" t="s">
        <v>10395</v>
      </c>
      <c r="F1599" s="77"/>
    </row>
    <row r="1600" spans="1:6" x14ac:dyDescent="0.25">
      <c r="A1600" s="75">
        <v>2381</v>
      </c>
      <c r="B1600" s="76" t="s">
        <v>10404</v>
      </c>
      <c r="C1600" s="77" t="s">
        <v>10405</v>
      </c>
      <c r="D1600" s="78">
        <v>490000</v>
      </c>
      <c r="E1600" s="77" t="s">
        <v>10395</v>
      </c>
      <c r="F1600" s="77"/>
    </row>
    <row r="1601" spans="1:6" ht="30" x14ac:dyDescent="0.25">
      <c r="A1601" s="75">
        <v>2418</v>
      </c>
      <c r="B1601" s="76" t="s">
        <v>10406</v>
      </c>
      <c r="C1601" s="77" t="s">
        <v>10407</v>
      </c>
      <c r="D1601" s="78">
        <v>777000</v>
      </c>
      <c r="E1601" s="77" t="s">
        <v>10408</v>
      </c>
      <c r="F1601" s="77" t="s">
        <v>10409</v>
      </c>
    </row>
    <row r="1602" spans="1:6" ht="30" x14ac:dyDescent="0.25">
      <c r="A1602" s="75">
        <v>2419</v>
      </c>
      <c r="B1602" s="76" t="s">
        <v>3503</v>
      </c>
      <c r="C1602" s="77" t="s">
        <v>10410</v>
      </c>
      <c r="D1602" s="78">
        <v>352000</v>
      </c>
      <c r="E1602" s="77" t="s">
        <v>10411</v>
      </c>
      <c r="F1602" s="77" t="s">
        <v>7870</v>
      </c>
    </row>
    <row r="1603" spans="1:6" ht="60" x14ac:dyDescent="0.25">
      <c r="A1603" s="75">
        <v>2543</v>
      </c>
      <c r="B1603" s="76" t="s">
        <v>10412</v>
      </c>
      <c r="C1603" s="77" t="s">
        <v>10413</v>
      </c>
      <c r="D1603" s="78">
        <v>670000</v>
      </c>
      <c r="E1603" s="77" t="s">
        <v>10414</v>
      </c>
      <c r="F1603" s="77"/>
    </row>
    <row r="1604" spans="1:6" ht="30" x14ac:dyDescent="0.25">
      <c r="A1604" s="75">
        <v>2544</v>
      </c>
      <c r="B1604" s="76" t="s">
        <v>3527</v>
      </c>
      <c r="C1604" s="77" t="s">
        <v>10415</v>
      </c>
      <c r="D1604" s="78">
        <v>670000</v>
      </c>
      <c r="E1604" s="77" t="s">
        <v>10414</v>
      </c>
      <c r="F1604" s="77" t="s">
        <v>7870</v>
      </c>
    </row>
    <row r="1605" spans="1:6" x14ac:dyDescent="0.25">
      <c r="A1605" s="75">
        <v>3896</v>
      </c>
      <c r="B1605" s="76" t="s">
        <v>3696</v>
      </c>
      <c r="C1605" s="77" t="s">
        <v>3699</v>
      </c>
      <c r="D1605" s="78">
        <v>915000</v>
      </c>
      <c r="E1605" s="77" t="s">
        <v>10416</v>
      </c>
      <c r="F1605" s="77" t="s">
        <v>7870</v>
      </c>
    </row>
    <row r="1606" spans="1:6" x14ac:dyDescent="0.25">
      <c r="A1606" s="75">
        <v>3897</v>
      </c>
      <c r="B1606" s="76" t="s">
        <v>10417</v>
      </c>
      <c r="C1606" s="77" t="s">
        <v>10418</v>
      </c>
      <c r="D1606" s="78">
        <v>915000</v>
      </c>
      <c r="E1606" s="77" t="s">
        <v>10416</v>
      </c>
      <c r="F1606" s="77"/>
    </row>
    <row r="1607" spans="1:6" x14ac:dyDescent="0.25">
      <c r="A1607" s="75">
        <v>3898</v>
      </c>
      <c r="B1607" s="76" t="s">
        <v>3679</v>
      </c>
      <c r="C1607" s="77" t="s">
        <v>3681</v>
      </c>
      <c r="D1607" s="78">
        <v>364000</v>
      </c>
      <c r="E1607" s="77" t="s">
        <v>10419</v>
      </c>
      <c r="F1607" s="77"/>
    </row>
    <row r="1608" spans="1:6" x14ac:dyDescent="0.25">
      <c r="A1608" s="75">
        <v>3899</v>
      </c>
      <c r="B1608" s="76" t="s">
        <v>3676</v>
      </c>
      <c r="C1608" s="77" t="s">
        <v>3678</v>
      </c>
      <c r="D1608" s="78">
        <v>364000</v>
      </c>
      <c r="E1608" s="77" t="s">
        <v>10419</v>
      </c>
      <c r="F1608" s="77"/>
    </row>
    <row r="1609" spans="1:6" x14ac:dyDescent="0.25">
      <c r="A1609" s="75">
        <v>3900</v>
      </c>
      <c r="B1609" s="76" t="s">
        <v>3682</v>
      </c>
      <c r="C1609" s="77" t="s">
        <v>3681</v>
      </c>
      <c r="D1609" s="78">
        <v>364000</v>
      </c>
      <c r="E1609" s="77" t="s">
        <v>10419</v>
      </c>
      <c r="F1609" s="77"/>
    </row>
    <row r="1610" spans="1:6" x14ac:dyDescent="0.25">
      <c r="A1610" s="75">
        <v>3901</v>
      </c>
      <c r="B1610" s="76" t="s">
        <v>3688</v>
      </c>
      <c r="C1610" s="77" t="s">
        <v>3691</v>
      </c>
      <c r="D1610" s="78">
        <v>348000</v>
      </c>
      <c r="E1610" s="77" t="s">
        <v>10420</v>
      </c>
      <c r="F1610" s="77"/>
    </row>
    <row r="1611" spans="1:6" x14ac:dyDescent="0.25">
      <c r="A1611" s="75">
        <v>3902</v>
      </c>
      <c r="B1611" s="76" t="s">
        <v>10421</v>
      </c>
      <c r="C1611" s="77" t="s">
        <v>10422</v>
      </c>
      <c r="D1611" s="78">
        <v>335000</v>
      </c>
      <c r="E1611" s="77" t="s">
        <v>8603</v>
      </c>
      <c r="F1611" s="77"/>
    </row>
    <row r="1612" spans="1:6" ht="30" x14ac:dyDescent="0.25">
      <c r="A1612" s="75">
        <v>3903</v>
      </c>
      <c r="B1612" s="76" t="s">
        <v>3704</v>
      </c>
      <c r="C1612" s="77" t="s">
        <v>10423</v>
      </c>
      <c r="D1612" s="78">
        <v>335000</v>
      </c>
      <c r="E1612" s="77" t="s">
        <v>8603</v>
      </c>
      <c r="F1612" s="77"/>
    </row>
    <row r="1613" spans="1:6" x14ac:dyDescent="0.25">
      <c r="A1613" s="75">
        <v>3904</v>
      </c>
      <c r="B1613" s="76" t="s">
        <v>3684</v>
      </c>
      <c r="C1613" s="77" t="s">
        <v>3687</v>
      </c>
      <c r="D1613" s="78">
        <v>335000</v>
      </c>
      <c r="E1613" s="77" t="s">
        <v>8603</v>
      </c>
      <c r="F1613" s="77"/>
    </row>
    <row r="1614" spans="1:6" x14ac:dyDescent="0.25">
      <c r="A1614" s="75">
        <v>3905</v>
      </c>
      <c r="B1614" s="76" t="s">
        <v>3700</v>
      </c>
      <c r="C1614" s="77" t="s">
        <v>3703</v>
      </c>
      <c r="D1614" s="78">
        <v>432000</v>
      </c>
      <c r="E1614" s="77" t="s">
        <v>9604</v>
      </c>
      <c r="F1614" s="77"/>
    </row>
    <row r="1615" spans="1:6" x14ac:dyDescent="0.25">
      <c r="A1615" s="75">
        <v>3906</v>
      </c>
      <c r="B1615" s="76" t="s">
        <v>3692</v>
      </c>
      <c r="C1615" s="77" t="s">
        <v>3695</v>
      </c>
      <c r="D1615" s="78">
        <v>432000</v>
      </c>
      <c r="E1615" s="77" t="s">
        <v>9604</v>
      </c>
      <c r="F1615" s="77"/>
    </row>
    <row r="1616" spans="1:6" x14ac:dyDescent="0.25">
      <c r="A1616" s="75">
        <v>3907</v>
      </c>
      <c r="B1616" s="76" t="s">
        <v>10424</v>
      </c>
      <c r="C1616" s="77" t="s">
        <v>10425</v>
      </c>
      <c r="D1616" s="78">
        <v>313000</v>
      </c>
      <c r="E1616" s="77" t="s">
        <v>8475</v>
      </c>
      <c r="F1616" s="77"/>
    </row>
    <row r="1617" spans="1:6" x14ac:dyDescent="0.25">
      <c r="A1617" s="75">
        <v>3908</v>
      </c>
      <c r="B1617" s="76" t="s">
        <v>10426</v>
      </c>
      <c r="C1617" s="77" t="s">
        <v>10427</v>
      </c>
      <c r="D1617" s="78">
        <v>284000</v>
      </c>
      <c r="E1617" s="77" t="s">
        <v>10428</v>
      </c>
      <c r="F1617" s="77"/>
    </row>
    <row r="1618" spans="1:6" ht="30" x14ac:dyDescent="0.25">
      <c r="A1618" s="75">
        <v>3909</v>
      </c>
      <c r="B1618" s="76" t="s">
        <v>10429</v>
      </c>
      <c r="C1618" s="77" t="s">
        <v>10430</v>
      </c>
      <c r="D1618" s="78">
        <v>284000</v>
      </c>
      <c r="E1618" s="77" t="s">
        <v>10428</v>
      </c>
      <c r="F1618" s="77"/>
    </row>
    <row r="1619" spans="1:6" ht="30" x14ac:dyDescent="0.25">
      <c r="A1619" s="75">
        <v>3910</v>
      </c>
      <c r="B1619" s="76" t="s">
        <v>10431</v>
      </c>
      <c r="C1619" s="77" t="s">
        <v>10432</v>
      </c>
      <c r="D1619" s="78">
        <v>113000</v>
      </c>
      <c r="E1619" s="77" t="s">
        <v>10433</v>
      </c>
      <c r="F1619" s="77"/>
    </row>
    <row r="1620" spans="1:6" ht="30" x14ac:dyDescent="0.25">
      <c r="A1620" s="75">
        <v>3911</v>
      </c>
      <c r="B1620" s="76" t="s">
        <v>10434</v>
      </c>
      <c r="C1620" s="77" t="s">
        <v>10432</v>
      </c>
      <c r="D1620" s="78">
        <v>113000</v>
      </c>
      <c r="E1620" s="77" t="s">
        <v>10433</v>
      </c>
      <c r="F1620" s="77"/>
    </row>
    <row r="1621" spans="1:6" x14ac:dyDescent="0.25">
      <c r="A1621" s="75">
        <v>3912</v>
      </c>
      <c r="B1621" s="76" t="s">
        <v>10435</v>
      </c>
      <c r="C1621" s="77" t="s">
        <v>3710</v>
      </c>
      <c r="D1621" s="78">
        <v>803000</v>
      </c>
      <c r="E1621" s="77" t="s">
        <v>10436</v>
      </c>
      <c r="F1621" s="77"/>
    </row>
    <row r="1622" spans="1:6" ht="45" x14ac:dyDescent="0.25">
      <c r="A1622" s="75">
        <v>3913</v>
      </c>
      <c r="B1622" s="76" t="s">
        <v>3717</v>
      </c>
      <c r="C1622" s="77" t="s">
        <v>10437</v>
      </c>
      <c r="D1622" s="78">
        <v>803000</v>
      </c>
      <c r="E1622" s="77" t="s">
        <v>10436</v>
      </c>
      <c r="F1622" s="77"/>
    </row>
    <row r="1623" spans="1:6" ht="30" x14ac:dyDescent="0.25">
      <c r="A1623" s="75">
        <v>3914</v>
      </c>
      <c r="B1623" s="76" t="s">
        <v>3713</v>
      </c>
      <c r="C1623" s="77" t="s">
        <v>10438</v>
      </c>
      <c r="D1623" s="78">
        <v>803000</v>
      </c>
      <c r="E1623" s="77" t="s">
        <v>10436</v>
      </c>
      <c r="F1623" s="77"/>
    </row>
    <row r="1624" spans="1:6" x14ac:dyDescent="0.25">
      <c r="A1624" s="75">
        <v>3915</v>
      </c>
      <c r="B1624" s="76" t="s">
        <v>3721</v>
      </c>
      <c r="C1624" s="77" t="s">
        <v>3710</v>
      </c>
      <c r="D1624" s="78">
        <v>418000</v>
      </c>
      <c r="E1624" s="77" t="s">
        <v>10439</v>
      </c>
      <c r="F1624" s="77"/>
    </row>
    <row r="1625" spans="1:6" ht="45" x14ac:dyDescent="0.25">
      <c r="A1625" s="75">
        <v>3916</v>
      </c>
      <c r="B1625" s="76" t="s">
        <v>3727</v>
      </c>
      <c r="C1625" s="77" t="s">
        <v>10437</v>
      </c>
      <c r="D1625" s="78">
        <v>418000</v>
      </c>
      <c r="E1625" s="77" t="s">
        <v>10439</v>
      </c>
      <c r="F1625" s="77"/>
    </row>
    <row r="1626" spans="1:6" ht="30" x14ac:dyDescent="0.25">
      <c r="A1626" s="75">
        <v>3917</v>
      </c>
      <c r="B1626" s="76" t="s">
        <v>3725</v>
      </c>
      <c r="C1626" s="77" t="s">
        <v>10438</v>
      </c>
      <c r="D1626" s="78">
        <v>418000</v>
      </c>
      <c r="E1626" s="77" t="s">
        <v>10439</v>
      </c>
      <c r="F1626" s="77"/>
    </row>
    <row r="1627" spans="1:6" ht="30" x14ac:dyDescent="0.25">
      <c r="A1627" s="75">
        <v>3918</v>
      </c>
      <c r="B1627" s="76" t="s">
        <v>3743</v>
      </c>
      <c r="C1627" s="77" t="s">
        <v>10440</v>
      </c>
      <c r="D1627" s="78">
        <v>403000</v>
      </c>
      <c r="E1627" s="77" t="s">
        <v>10441</v>
      </c>
      <c r="F1627" s="77"/>
    </row>
    <row r="1628" spans="1:6" x14ac:dyDescent="0.25">
      <c r="A1628" s="75">
        <v>3919</v>
      </c>
      <c r="B1628" s="76" t="s">
        <v>3737</v>
      </c>
      <c r="C1628" s="77" t="s">
        <v>3739</v>
      </c>
      <c r="D1628" s="78">
        <v>387000</v>
      </c>
      <c r="E1628" s="77" t="s">
        <v>10442</v>
      </c>
      <c r="F1628" s="77"/>
    </row>
    <row r="1629" spans="1:6" x14ac:dyDescent="0.25">
      <c r="A1629" s="75">
        <v>3920</v>
      </c>
      <c r="B1629" s="76" t="s">
        <v>3729</v>
      </c>
      <c r="C1629" s="77" t="s">
        <v>3732</v>
      </c>
      <c r="D1629" s="78">
        <v>387000</v>
      </c>
      <c r="E1629" s="77" t="s">
        <v>10442</v>
      </c>
      <c r="F1629" s="77"/>
    </row>
    <row r="1630" spans="1:6" ht="30" x14ac:dyDescent="0.25">
      <c r="A1630" s="75">
        <v>3921</v>
      </c>
      <c r="B1630" s="76" t="s">
        <v>3747</v>
      </c>
      <c r="C1630" s="77" t="s">
        <v>10440</v>
      </c>
      <c r="D1630" s="78">
        <v>387000</v>
      </c>
      <c r="E1630" s="77" t="s">
        <v>10442</v>
      </c>
      <c r="F1630" s="77"/>
    </row>
    <row r="1631" spans="1:6" x14ac:dyDescent="0.25">
      <c r="A1631" s="75">
        <v>3922</v>
      </c>
      <c r="B1631" s="76" t="s">
        <v>3741</v>
      </c>
      <c r="C1631" s="77" t="s">
        <v>3739</v>
      </c>
      <c r="D1631" s="78">
        <v>387000</v>
      </c>
      <c r="E1631" s="77" t="s">
        <v>10442</v>
      </c>
      <c r="F1631" s="77"/>
    </row>
    <row r="1632" spans="1:6" x14ac:dyDescent="0.25">
      <c r="A1632" s="75">
        <v>3923</v>
      </c>
      <c r="B1632" s="76" t="s">
        <v>3735</v>
      </c>
      <c r="C1632" s="77" t="s">
        <v>3732</v>
      </c>
      <c r="D1632" s="78">
        <v>387000</v>
      </c>
      <c r="E1632" s="77" t="s">
        <v>10442</v>
      </c>
      <c r="F1632" s="77"/>
    </row>
    <row r="1633" spans="1:6" ht="30" x14ac:dyDescent="0.25">
      <c r="A1633" s="75">
        <v>3924</v>
      </c>
      <c r="B1633" s="76" t="s">
        <v>3757</v>
      </c>
      <c r="C1633" s="77" t="s">
        <v>10440</v>
      </c>
      <c r="D1633" s="78">
        <v>265000</v>
      </c>
      <c r="E1633" s="77" t="s">
        <v>10443</v>
      </c>
      <c r="F1633" s="77"/>
    </row>
    <row r="1634" spans="1:6" x14ac:dyDescent="0.25">
      <c r="A1634" s="75">
        <v>3925</v>
      </c>
      <c r="B1634" s="76" t="s">
        <v>3754</v>
      </c>
      <c r="C1634" s="77" t="s">
        <v>3739</v>
      </c>
      <c r="D1634" s="78">
        <v>265000</v>
      </c>
      <c r="E1634" s="77" t="s">
        <v>10443</v>
      </c>
      <c r="F1634" s="77"/>
    </row>
    <row r="1635" spans="1:6" x14ac:dyDescent="0.25">
      <c r="A1635" s="75">
        <v>3926</v>
      </c>
      <c r="B1635" s="76" t="s">
        <v>3749</v>
      </c>
      <c r="C1635" s="77" t="s">
        <v>3732</v>
      </c>
      <c r="D1635" s="78">
        <v>265000</v>
      </c>
      <c r="E1635" s="77" t="s">
        <v>10443</v>
      </c>
      <c r="F1635" s="77"/>
    </row>
    <row r="1636" spans="1:6" ht="30" x14ac:dyDescent="0.25">
      <c r="A1636" s="75">
        <v>3927</v>
      </c>
      <c r="B1636" s="76" t="s">
        <v>3759</v>
      </c>
      <c r="C1636" s="77" t="s">
        <v>10440</v>
      </c>
      <c r="D1636" s="78">
        <v>265000</v>
      </c>
      <c r="E1636" s="77" t="s">
        <v>10443</v>
      </c>
      <c r="F1636" s="77"/>
    </row>
    <row r="1637" spans="1:6" x14ac:dyDescent="0.25">
      <c r="A1637" s="75">
        <v>3928</v>
      </c>
      <c r="B1637" s="76" t="s">
        <v>3756</v>
      </c>
      <c r="C1637" s="77" t="s">
        <v>3739</v>
      </c>
      <c r="D1637" s="78">
        <v>265000</v>
      </c>
      <c r="E1637" s="77" t="s">
        <v>10443</v>
      </c>
      <c r="F1637" s="77"/>
    </row>
    <row r="1638" spans="1:6" x14ac:dyDescent="0.25">
      <c r="A1638" s="75">
        <v>3929</v>
      </c>
      <c r="B1638" s="76" t="s">
        <v>3753</v>
      </c>
      <c r="C1638" s="77" t="s">
        <v>3732</v>
      </c>
      <c r="D1638" s="78">
        <v>265000</v>
      </c>
      <c r="E1638" s="77" t="s">
        <v>10443</v>
      </c>
      <c r="F1638" s="77"/>
    </row>
    <row r="1639" spans="1:6" x14ac:dyDescent="0.25">
      <c r="A1639" s="75">
        <v>3930</v>
      </c>
      <c r="B1639" s="76" t="s">
        <v>3784</v>
      </c>
      <c r="C1639" s="77" t="s">
        <v>3786</v>
      </c>
      <c r="D1639" s="78">
        <v>595000</v>
      </c>
      <c r="E1639" s="77" t="s">
        <v>7976</v>
      </c>
      <c r="F1639" s="77"/>
    </row>
    <row r="1640" spans="1:6" x14ac:dyDescent="0.25">
      <c r="A1640" s="75">
        <v>3931</v>
      </c>
      <c r="B1640" s="76" t="s">
        <v>3766</v>
      </c>
      <c r="C1640" s="77" t="s">
        <v>3768</v>
      </c>
      <c r="D1640" s="78">
        <v>595000</v>
      </c>
      <c r="E1640" s="77" t="s">
        <v>7976</v>
      </c>
      <c r="F1640" s="77"/>
    </row>
    <row r="1641" spans="1:6" ht="30" x14ac:dyDescent="0.25">
      <c r="A1641" s="75">
        <v>3932</v>
      </c>
      <c r="B1641" s="76" t="s">
        <v>3770</v>
      </c>
      <c r="C1641" s="77" t="s">
        <v>10444</v>
      </c>
      <c r="D1641" s="78">
        <v>595000</v>
      </c>
      <c r="E1641" s="77" t="s">
        <v>7976</v>
      </c>
      <c r="F1641" s="77"/>
    </row>
    <row r="1642" spans="1:6" x14ac:dyDescent="0.25">
      <c r="A1642" s="75">
        <v>3933</v>
      </c>
      <c r="B1642" s="76" t="s">
        <v>3796</v>
      </c>
      <c r="C1642" s="77" t="s">
        <v>3798</v>
      </c>
      <c r="D1642" s="78">
        <v>595000</v>
      </c>
      <c r="E1642" s="77" t="s">
        <v>7976</v>
      </c>
      <c r="F1642" s="77"/>
    </row>
    <row r="1643" spans="1:6" x14ac:dyDescent="0.25">
      <c r="A1643" s="75">
        <v>3934</v>
      </c>
      <c r="B1643" s="76" t="s">
        <v>3790</v>
      </c>
      <c r="C1643" s="77" t="s">
        <v>3792</v>
      </c>
      <c r="D1643" s="78">
        <v>580000</v>
      </c>
      <c r="E1643" s="77" t="s">
        <v>10445</v>
      </c>
      <c r="F1643" s="77"/>
    </row>
    <row r="1644" spans="1:6" x14ac:dyDescent="0.25">
      <c r="A1644" s="75">
        <v>3935</v>
      </c>
      <c r="B1644" s="76" t="s">
        <v>3780</v>
      </c>
      <c r="C1644" s="77" t="s">
        <v>3782</v>
      </c>
      <c r="D1644" s="78">
        <v>580000</v>
      </c>
      <c r="E1644" s="77" t="s">
        <v>10445</v>
      </c>
      <c r="F1644" s="77"/>
    </row>
    <row r="1645" spans="1:6" x14ac:dyDescent="0.25">
      <c r="A1645" s="75">
        <v>3936</v>
      </c>
      <c r="B1645" s="76" t="s">
        <v>3776</v>
      </c>
      <c r="C1645" s="77" t="s">
        <v>3778</v>
      </c>
      <c r="D1645" s="78">
        <v>580000</v>
      </c>
      <c r="E1645" s="77" t="s">
        <v>10445</v>
      </c>
      <c r="F1645" s="77"/>
    </row>
    <row r="1646" spans="1:6" x14ac:dyDescent="0.25">
      <c r="A1646" s="75">
        <v>3937</v>
      </c>
      <c r="B1646" s="76" t="s">
        <v>3788</v>
      </c>
      <c r="C1646" s="77" t="s">
        <v>3786</v>
      </c>
      <c r="D1646" s="78">
        <v>580000</v>
      </c>
      <c r="E1646" s="77" t="s">
        <v>10445</v>
      </c>
      <c r="F1646" s="77"/>
    </row>
    <row r="1647" spans="1:6" ht="30" x14ac:dyDescent="0.25">
      <c r="A1647" s="75">
        <v>3938</v>
      </c>
      <c r="B1647" s="76" t="s">
        <v>3774</v>
      </c>
      <c r="C1647" s="77" t="s">
        <v>10444</v>
      </c>
      <c r="D1647" s="78">
        <v>580000</v>
      </c>
      <c r="E1647" s="77" t="s">
        <v>10445</v>
      </c>
      <c r="F1647" s="77"/>
    </row>
    <row r="1648" spans="1:6" x14ac:dyDescent="0.25">
      <c r="A1648" s="75">
        <v>3939</v>
      </c>
      <c r="B1648" s="76" t="s">
        <v>3794</v>
      </c>
      <c r="C1648" s="77" t="s">
        <v>3792</v>
      </c>
      <c r="D1648" s="78">
        <v>580000</v>
      </c>
      <c r="E1648" s="77" t="s">
        <v>10445</v>
      </c>
      <c r="F1648" s="77"/>
    </row>
    <row r="1649" spans="1:6" x14ac:dyDescent="0.25">
      <c r="A1649" s="75">
        <v>3940</v>
      </c>
      <c r="B1649" s="76" t="s">
        <v>3760</v>
      </c>
      <c r="C1649" s="77" t="s">
        <v>3763</v>
      </c>
      <c r="D1649" s="78">
        <v>580000</v>
      </c>
      <c r="E1649" s="77" t="s">
        <v>10445</v>
      </c>
      <c r="F1649" s="77"/>
    </row>
    <row r="1650" spans="1:6" x14ac:dyDescent="0.25">
      <c r="A1650" s="75">
        <v>3941</v>
      </c>
      <c r="B1650" s="76" t="s">
        <v>3811</v>
      </c>
      <c r="C1650" s="77" t="s">
        <v>3786</v>
      </c>
      <c r="D1650" s="78">
        <v>345000</v>
      </c>
      <c r="E1650" s="77" t="s">
        <v>10446</v>
      </c>
      <c r="F1650" s="77"/>
    </row>
    <row r="1651" spans="1:6" x14ac:dyDescent="0.25">
      <c r="A1651" s="75">
        <v>3942</v>
      </c>
      <c r="B1651" s="76" t="s">
        <v>3804</v>
      </c>
      <c r="C1651" s="77" t="s">
        <v>3768</v>
      </c>
      <c r="D1651" s="78">
        <v>345000</v>
      </c>
      <c r="E1651" s="77" t="s">
        <v>10446</v>
      </c>
      <c r="F1651" s="77"/>
    </row>
    <row r="1652" spans="1:6" ht="30" x14ac:dyDescent="0.25">
      <c r="A1652" s="75">
        <v>3943</v>
      </c>
      <c r="B1652" s="76" t="s">
        <v>3806</v>
      </c>
      <c r="C1652" s="77" t="s">
        <v>10444</v>
      </c>
      <c r="D1652" s="78">
        <v>345000</v>
      </c>
      <c r="E1652" s="77" t="s">
        <v>10446</v>
      </c>
      <c r="F1652" s="77"/>
    </row>
    <row r="1653" spans="1:6" x14ac:dyDescent="0.25">
      <c r="A1653" s="75">
        <v>3944</v>
      </c>
      <c r="B1653" s="76" t="s">
        <v>3817</v>
      </c>
      <c r="C1653" s="77" t="s">
        <v>3798</v>
      </c>
      <c r="D1653" s="78">
        <v>345000</v>
      </c>
      <c r="E1653" s="77" t="s">
        <v>10446</v>
      </c>
      <c r="F1653" s="77"/>
    </row>
    <row r="1654" spans="1:6" x14ac:dyDescent="0.25">
      <c r="A1654" s="75">
        <v>3945</v>
      </c>
      <c r="B1654" s="76" t="s">
        <v>3814</v>
      </c>
      <c r="C1654" s="77" t="s">
        <v>3792</v>
      </c>
      <c r="D1654" s="78">
        <v>345000</v>
      </c>
      <c r="E1654" s="77" t="s">
        <v>10446</v>
      </c>
      <c r="F1654" s="77"/>
    </row>
    <row r="1655" spans="1:6" x14ac:dyDescent="0.25">
      <c r="A1655" s="75">
        <v>3946</v>
      </c>
      <c r="B1655" s="76" t="s">
        <v>10447</v>
      </c>
      <c r="C1655" s="77" t="s">
        <v>3782</v>
      </c>
      <c r="D1655" s="78">
        <v>345000</v>
      </c>
      <c r="E1655" s="77" t="s">
        <v>10446</v>
      </c>
      <c r="F1655" s="77"/>
    </row>
    <row r="1656" spans="1:6" x14ac:dyDescent="0.25">
      <c r="A1656" s="75">
        <v>3947</v>
      </c>
      <c r="B1656" s="76" t="s">
        <v>3809</v>
      </c>
      <c r="C1656" s="77" t="s">
        <v>3778</v>
      </c>
      <c r="D1656" s="78">
        <v>345000</v>
      </c>
      <c r="E1656" s="77" t="s">
        <v>10446</v>
      </c>
      <c r="F1656" s="77"/>
    </row>
    <row r="1657" spans="1:6" x14ac:dyDescent="0.25">
      <c r="A1657" s="75">
        <v>3948</v>
      </c>
      <c r="B1657" s="76" t="s">
        <v>3813</v>
      </c>
      <c r="C1657" s="77" t="s">
        <v>3786</v>
      </c>
      <c r="D1657" s="78">
        <v>345000</v>
      </c>
      <c r="E1657" s="77" t="s">
        <v>10446</v>
      </c>
      <c r="F1657" s="77"/>
    </row>
    <row r="1658" spans="1:6" ht="30" x14ac:dyDescent="0.25">
      <c r="A1658" s="75">
        <v>3949</v>
      </c>
      <c r="B1658" s="76" t="s">
        <v>3808</v>
      </c>
      <c r="C1658" s="77" t="s">
        <v>10444</v>
      </c>
      <c r="D1658" s="78">
        <v>345000</v>
      </c>
      <c r="E1658" s="77" t="s">
        <v>10446</v>
      </c>
      <c r="F1658" s="77"/>
    </row>
    <row r="1659" spans="1:6" x14ac:dyDescent="0.25">
      <c r="A1659" s="75">
        <v>3950</v>
      </c>
      <c r="B1659" s="76" t="s">
        <v>3816</v>
      </c>
      <c r="C1659" s="77" t="s">
        <v>3792</v>
      </c>
      <c r="D1659" s="78">
        <v>345000</v>
      </c>
      <c r="E1659" s="77" t="s">
        <v>10446</v>
      </c>
      <c r="F1659" s="77"/>
    </row>
    <row r="1660" spans="1:6" x14ac:dyDescent="0.25">
      <c r="A1660" s="75">
        <v>3951</v>
      </c>
      <c r="B1660" s="76" t="s">
        <v>3800</v>
      </c>
      <c r="C1660" s="77" t="s">
        <v>3763</v>
      </c>
      <c r="D1660" s="78">
        <v>345000</v>
      </c>
      <c r="E1660" s="77" t="s">
        <v>10446</v>
      </c>
      <c r="F1660" s="77"/>
    </row>
    <row r="1661" spans="1:6" x14ac:dyDescent="0.25">
      <c r="A1661" s="75">
        <v>3952</v>
      </c>
      <c r="B1661" s="76" t="s">
        <v>3825</v>
      </c>
      <c r="C1661" s="77" t="s">
        <v>3827</v>
      </c>
      <c r="D1661" s="78">
        <v>465000</v>
      </c>
      <c r="E1661" s="77" t="s">
        <v>10448</v>
      </c>
      <c r="F1661" s="77"/>
    </row>
    <row r="1662" spans="1:6" x14ac:dyDescent="0.25">
      <c r="A1662" s="75">
        <v>3953</v>
      </c>
      <c r="B1662" s="76" t="s">
        <v>3829</v>
      </c>
      <c r="C1662" s="77" t="s">
        <v>3827</v>
      </c>
      <c r="D1662" s="78">
        <v>449000</v>
      </c>
      <c r="E1662" s="77" t="s">
        <v>10449</v>
      </c>
      <c r="F1662" s="77"/>
    </row>
    <row r="1663" spans="1:6" x14ac:dyDescent="0.25">
      <c r="A1663" s="75">
        <v>3954</v>
      </c>
      <c r="B1663" s="76" t="s">
        <v>3819</v>
      </c>
      <c r="C1663" s="77" t="s">
        <v>3822</v>
      </c>
      <c r="D1663" s="78">
        <v>449000</v>
      </c>
      <c r="E1663" s="77" t="s">
        <v>10449</v>
      </c>
      <c r="F1663" s="77"/>
    </row>
    <row r="1664" spans="1:6" x14ac:dyDescent="0.25">
      <c r="A1664" s="75">
        <v>3955</v>
      </c>
      <c r="B1664" s="76" t="s">
        <v>3835</v>
      </c>
      <c r="C1664" s="77" t="s">
        <v>3827</v>
      </c>
      <c r="D1664" s="78">
        <v>304000</v>
      </c>
      <c r="E1664" s="77" t="s">
        <v>10450</v>
      </c>
      <c r="F1664" s="77"/>
    </row>
    <row r="1665" spans="1:6" x14ac:dyDescent="0.25">
      <c r="A1665" s="75">
        <v>3956</v>
      </c>
      <c r="B1665" s="76" t="s">
        <v>3837</v>
      </c>
      <c r="C1665" s="77" t="s">
        <v>3827</v>
      </c>
      <c r="D1665" s="78">
        <v>288000</v>
      </c>
      <c r="E1665" s="77" t="s">
        <v>10451</v>
      </c>
      <c r="F1665" s="77"/>
    </row>
    <row r="1666" spans="1:6" x14ac:dyDescent="0.25">
      <c r="A1666" s="75">
        <v>3957</v>
      </c>
      <c r="B1666" s="76" t="s">
        <v>3831</v>
      </c>
      <c r="C1666" s="77" t="s">
        <v>3822</v>
      </c>
      <c r="D1666" s="78">
        <v>288000</v>
      </c>
      <c r="E1666" s="77" t="s">
        <v>10451</v>
      </c>
      <c r="F1666" s="77"/>
    </row>
    <row r="1667" spans="1:6" x14ac:dyDescent="0.25">
      <c r="A1667" s="75">
        <v>3958</v>
      </c>
      <c r="B1667" s="76" t="s">
        <v>3840</v>
      </c>
      <c r="C1667" s="77" t="s">
        <v>3842</v>
      </c>
      <c r="D1667" s="78">
        <v>377000</v>
      </c>
      <c r="E1667" s="77" t="s">
        <v>8453</v>
      </c>
      <c r="F1667" s="77"/>
    </row>
    <row r="1668" spans="1:6" x14ac:dyDescent="0.25">
      <c r="A1668" s="75">
        <v>3959</v>
      </c>
      <c r="B1668" s="76" t="s">
        <v>3846</v>
      </c>
      <c r="C1668" s="77" t="s">
        <v>3848</v>
      </c>
      <c r="D1668" s="78">
        <v>361000</v>
      </c>
      <c r="E1668" s="77" t="s">
        <v>8456</v>
      </c>
      <c r="F1668" s="77"/>
    </row>
    <row r="1669" spans="1:6" x14ac:dyDescent="0.25">
      <c r="A1669" s="75">
        <v>3960</v>
      </c>
      <c r="B1669" s="76" t="s">
        <v>3856</v>
      </c>
      <c r="C1669" s="77" t="s">
        <v>3858</v>
      </c>
      <c r="D1669" s="78">
        <v>361000</v>
      </c>
      <c r="E1669" s="77" t="s">
        <v>8456</v>
      </c>
      <c r="F1669" s="77"/>
    </row>
    <row r="1670" spans="1:6" ht="30" x14ac:dyDescent="0.25">
      <c r="A1670" s="75">
        <v>3961</v>
      </c>
      <c r="B1670" s="76" t="s">
        <v>10452</v>
      </c>
      <c r="C1670" s="77" t="s">
        <v>10453</v>
      </c>
      <c r="D1670" s="78">
        <v>361000</v>
      </c>
      <c r="E1670" s="77" t="s">
        <v>8456</v>
      </c>
      <c r="F1670" s="77"/>
    </row>
    <row r="1671" spans="1:6" x14ac:dyDescent="0.25">
      <c r="A1671" s="75">
        <v>3962</v>
      </c>
      <c r="B1671" s="76" t="s">
        <v>3850</v>
      </c>
      <c r="C1671" s="77" t="s">
        <v>3848</v>
      </c>
      <c r="D1671" s="78">
        <v>361000</v>
      </c>
      <c r="E1671" s="77" t="s">
        <v>8456</v>
      </c>
      <c r="F1671" s="77"/>
    </row>
    <row r="1672" spans="1:6" x14ac:dyDescent="0.25">
      <c r="A1672" s="75">
        <v>3963</v>
      </c>
      <c r="B1672" s="76" t="s">
        <v>3852</v>
      </c>
      <c r="C1672" s="77" t="s">
        <v>3854</v>
      </c>
      <c r="D1672" s="78">
        <v>361000</v>
      </c>
      <c r="E1672" s="77" t="s">
        <v>8456</v>
      </c>
      <c r="F1672" s="77"/>
    </row>
    <row r="1673" spans="1:6" x14ac:dyDescent="0.25">
      <c r="A1673" s="75">
        <v>3964</v>
      </c>
      <c r="B1673" s="76" t="s">
        <v>3860</v>
      </c>
      <c r="C1673" s="77" t="s">
        <v>3858</v>
      </c>
      <c r="D1673" s="78">
        <v>361000</v>
      </c>
      <c r="E1673" s="77" t="s">
        <v>8456</v>
      </c>
      <c r="F1673" s="77"/>
    </row>
    <row r="1674" spans="1:6" x14ac:dyDescent="0.25">
      <c r="A1674" s="75">
        <v>3965</v>
      </c>
      <c r="B1674" s="76" t="s">
        <v>3844</v>
      </c>
      <c r="C1674" s="77" t="s">
        <v>3842</v>
      </c>
      <c r="D1674" s="78">
        <v>361000</v>
      </c>
      <c r="E1674" s="77" t="s">
        <v>8456</v>
      </c>
      <c r="F1674" s="77"/>
    </row>
    <row r="1675" spans="1:6" ht="30" x14ac:dyDescent="0.25">
      <c r="A1675" s="75">
        <v>3966</v>
      </c>
      <c r="B1675" s="76" t="s">
        <v>10454</v>
      </c>
      <c r="C1675" s="77" t="s">
        <v>10455</v>
      </c>
      <c r="D1675" s="78">
        <v>361000</v>
      </c>
      <c r="E1675" s="77" t="s">
        <v>8456</v>
      </c>
      <c r="F1675" s="77"/>
    </row>
    <row r="1676" spans="1:6" x14ac:dyDescent="0.25">
      <c r="A1676" s="75">
        <v>3967</v>
      </c>
      <c r="B1676" s="76" t="s">
        <v>3864</v>
      </c>
      <c r="C1676" s="77" t="s">
        <v>3842</v>
      </c>
      <c r="D1676" s="78">
        <v>243000</v>
      </c>
      <c r="E1676" s="77" t="s">
        <v>10456</v>
      </c>
      <c r="F1676" s="77"/>
    </row>
    <row r="1677" spans="1:6" x14ac:dyDescent="0.25">
      <c r="A1677" s="75">
        <v>3968</v>
      </c>
      <c r="B1677" s="76" t="s">
        <v>3867</v>
      </c>
      <c r="C1677" s="77" t="s">
        <v>3848</v>
      </c>
      <c r="D1677" s="78">
        <v>243000</v>
      </c>
      <c r="E1677" s="77" t="s">
        <v>10456</v>
      </c>
      <c r="F1677" s="77"/>
    </row>
    <row r="1678" spans="1:6" x14ac:dyDescent="0.25">
      <c r="A1678" s="75">
        <v>3969</v>
      </c>
      <c r="B1678" s="76" t="s">
        <v>3872</v>
      </c>
      <c r="C1678" s="77" t="s">
        <v>3858</v>
      </c>
      <c r="D1678" s="78">
        <v>243000</v>
      </c>
      <c r="E1678" s="77" t="s">
        <v>10456</v>
      </c>
      <c r="F1678" s="77"/>
    </row>
    <row r="1679" spans="1:6" ht="30" x14ac:dyDescent="0.25">
      <c r="A1679" s="75">
        <v>3970</v>
      </c>
      <c r="B1679" s="76" t="s">
        <v>10457</v>
      </c>
      <c r="C1679" s="77" t="s">
        <v>10453</v>
      </c>
      <c r="D1679" s="78">
        <v>243000</v>
      </c>
      <c r="E1679" s="77" t="s">
        <v>10456</v>
      </c>
      <c r="F1679" s="77"/>
    </row>
    <row r="1680" spans="1:6" x14ac:dyDescent="0.25">
      <c r="A1680" s="75">
        <v>3971</v>
      </c>
      <c r="B1680" s="76" t="s">
        <v>3869</v>
      </c>
      <c r="C1680" s="77" t="s">
        <v>3848</v>
      </c>
      <c r="D1680" s="78">
        <v>243000</v>
      </c>
      <c r="E1680" s="77" t="s">
        <v>10456</v>
      </c>
      <c r="F1680" s="77"/>
    </row>
    <row r="1681" spans="1:6" x14ac:dyDescent="0.25">
      <c r="A1681" s="75">
        <v>3972</v>
      </c>
      <c r="B1681" s="76" t="s">
        <v>3870</v>
      </c>
      <c r="C1681" s="77" t="s">
        <v>3854</v>
      </c>
      <c r="D1681" s="78">
        <v>243000</v>
      </c>
      <c r="E1681" s="77" t="s">
        <v>10456</v>
      </c>
      <c r="F1681" s="77"/>
    </row>
    <row r="1682" spans="1:6" x14ac:dyDescent="0.25">
      <c r="A1682" s="75">
        <v>3973</v>
      </c>
      <c r="B1682" s="76" t="s">
        <v>3874</v>
      </c>
      <c r="C1682" s="77" t="s">
        <v>3858</v>
      </c>
      <c r="D1682" s="78">
        <v>243000</v>
      </c>
      <c r="E1682" s="77" t="s">
        <v>10456</v>
      </c>
      <c r="F1682" s="77"/>
    </row>
    <row r="1683" spans="1:6" x14ac:dyDescent="0.25">
      <c r="A1683" s="75">
        <v>3974</v>
      </c>
      <c r="B1683" s="76" t="s">
        <v>3866</v>
      </c>
      <c r="C1683" s="77" t="s">
        <v>3842</v>
      </c>
      <c r="D1683" s="78">
        <v>243000</v>
      </c>
      <c r="E1683" s="77" t="s">
        <v>10456</v>
      </c>
      <c r="F1683" s="77"/>
    </row>
    <row r="1684" spans="1:6" ht="30" x14ac:dyDescent="0.25">
      <c r="A1684" s="75">
        <v>3975</v>
      </c>
      <c r="B1684" s="76" t="s">
        <v>10458</v>
      </c>
      <c r="C1684" s="77" t="s">
        <v>10455</v>
      </c>
      <c r="D1684" s="78">
        <v>243000</v>
      </c>
      <c r="E1684" s="77" t="s">
        <v>10456</v>
      </c>
      <c r="F1684" s="77"/>
    </row>
    <row r="1685" spans="1:6" ht="45" x14ac:dyDescent="0.25">
      <c r="A1685" s="75">
        <v>3976</v>
      </c>
      <c r="B1685" s="76" t="s">
        <v>3885</v>
      </c>
      <c r="C1685" s="77" t="s">
        <v>10459</v>
      </c>
      <c r="D1685" s="78">
        <v>539000</v>
      </c>
      <c r="E1685" s="77" t="s">
        <v>10273</v>
      </c>
      <c r="F1685" s="77"/>
    </row>
    <row r="1686" spans="1:6" ht="45" x14ac:dyDescent="0.25">
      <c r="A1686" s="75">
        <v>3977</v>
      </c>
      <c r="B1686" s="76" t="s">
        <v>3881</v>
      </c>
      <c r="C1686" s="77" t="s">
        <v>10460</v>
      </c>
      <c r="D1686" s="78">
        <v>539000</v>
      </c>
      <c r="E1686" s="77" t="s">
        <v>10273</v>
      </c>
      <c r="F1686" s="77"/>
    </row>
    <row r="1687" spans="1:6" ht="45" x14ac:dyDescent="0.25">
      <c r="A1687" s="75">
        <v>3978</v>
      </c>
      <c r="B1687" s="76" t="s">
        <v>3875</v>
      </c>
      <c r="C1687" s="77" t="s">
        <v>10461</v>
      </c>
      <c r="D1687" s="78">
        <v>539000</v>
      </c>
      <c r="E1687" s="77" t="s">
        <v>10273</v>
      </c>
      <c r="F1687" s="77"/>
    </row>
    <row r="1688" spans="1:6" x14ac:dyDescent="0.25">
      <c r="A1688" s="75">
        <v>3979</v>
      </c>
      <c r="B1688" s="76" t="s">
        <v>3895</v>
      </c>
      <c r="C1688" s="77" t="s">
        <v>3897</v>
      </c>
      <c r="D1688" s="78">
        <v>539000</v>
      </c>
      <c r="E1688" s="77" t="s">
        <v>10273</v>
      </c>
      <c r="F1688" s="77"/>
    </row>
    <row r="1689" spans="1:6" x14ac:dyDescent="0.25">
      <c r="A1689" s="75">
        <v>3980</v>
      </c>
      <c r="B1689" s="76" t="s">
        <v>3905</v>
      </c>
      <c r="C1689" s="77" t="s">
        <v>3907</v>
      </c>
      <c r="D1689" s="78">
        <v>539000</v>
      </c>
      <c r="E1689" s="77" t="s">
        <v>10273</v>
      </c>
      <c r="F1689" s="77"/>
    </row>
    <row r="1690" spans="1:6" x14ac:dyDescent="0.25">
      <c r="A1690" s="75">
        <v>3981</v>
      </c>
      <c r="B1690" s="76" t="s">
        <v>3889</v>
      </c>
      <c r="C1690" s="77" t="s">
        <v>3891</v>
      </c>
      <c r="D1690" s="78">
        <v>539000</v>
      </c>
      <c r="E1690" s="77" t="s">
        <v>10273</v>
      </c>
      <c r="F1690" s="77"/>
    </row>
    <row r="1691" spans="1:6" x14ac:dyDescent="0.25">
      <c r="A1691" s="75">
        <v>3982</v>
      </c>
      <c r="B1691" s="76" t="s">
        <v>3899</v>
      </c>
      <c r="C1691" s="77" t="s">
        <v>3897</v>
      </c>
      <c r="D1691" s="78">
        <v>539000</v>
      </c>
      <c r="E1691" s="77" t="s">
        <v>10273</v>
      </c>
      <c r="F1691" s="77"/>
    </row>
    <row r="1692" spans="1:6" x14ac:dyDescent="0.25">
      <c r="A1692" s="75">
        <v>3983</v>
      </c>
      <c r="B1692" s="76" t="s">
        <v>3893</v>
      </c>
      <c r="C1692" s="77" t="s">
        <v>3891</v>
      </c>
      <c r="D1692" s="78">
        <v>539000</v>
      </c>
      <c r="E1692" s="77" t="s">
        <v>10273</v>
      </c>
      <c r="F1692" s="77"/>
    </row>
    <row r="1693" spans="1:6" x14ac:dyDescent="0.25">
      <c r="A1693" s="75">
        <v>3984</v>
      </c>
      <c r="B1693" s="76" t="s">
        <v>3901</v>
      </c>
      <c r="C1693" s="77" t="s">
        <v>3903</v>
      </c>
      <c r="D1693" s="78">
        <v>524000</v>
      </c>
      <c r="E1693" s="77" t="s">
        <v>10462</v>
      </c>
      <c r="F1693" s="77"/>
    </row>
    <row r="1694" spans="1:6" ht="45" x14ac:dyDescent="0.25">
      <c r="A1694" s="75">
        <v>3985</v>
      </c>
      <c r="B1694" s="76" t="s">
        <v>3915</v>
      </c>
      <c r="C1694" s="77" t="s">
        <v>10459</v>
      </c>
      <c r="D1694" s="78">
        <v>322000</v>
      </c>
      <c r="E1694" s="77" t="s">
        <v>10463</v>
      </c>
      <c r="F1694" s="77"/>
    </row>
    <row r="1695" spans="1:6" ht="45" x14ac:dyDescent="0.25">
      <c r="A1695" s="75">
        <v>3986</v>
      </c>
      <c r="B1695" s="76" t="s">
        <v>3913</v>
      </c>
      <c r="C1695" s="77" t="s">
        <v>10460</v>
      </c>
      <c r="D1695" s="78">
        <v>322000</v>
      </c>
      <c r="E1695" s="77" t="s">
        <v>10463</v>
      </c>
      <c r="F1695" s="77"/>
    </row>
    <row r="1696" spans="1:6" ht="45" x14ac:dyDescent="0.25">
      <c r="A1696" s="75">
        <v>3987</v>
      </c>
      <c r="B1696" s="76" t="s">
        <v>3909</v>
      </c>
      <c r="C1696" s="77" t="s">
        <v>10461</v>
      </c>
      <c r="D1696" s="78">
        <v>322000</v>
      </c>
      <c r="E1696" s="77" t="s">
        <v>10463</v>
      </c>
      <c r="F1696" s="77"/>
    </row>
    <row r="1697" spans="1:6" x14ac:dyDescent="0.25">
      <c r="A1697" s="75">
        <v>3988</v>
      </c>
      <c r="B1697" s="76" t="s">
        <v>3920</v>
      </c>
      <c r="C1697" s="77" t="s">
        <v>3897</v>
      </c>
      <c r="D1697" s="78">
        <v>322000</v>
      </c>
      <c r="E1697" s="77" t="s">
        <v>10463</v>
      </c>
      <c r="F1697" s="77"/>
    </row>
    <row r="1698" spans="1:6" x14ac:dyDescent="0.25">
      <c r="A1698" s="75">
        <v>3989</v>
      </c>
      <c r="B1698" s="76" t="s">
        <v>3925</v>
      </c>
      <c r="C1698" s="77" t="s">
        <v>3907</v>
      </c>
      <c r="D1698" s="78">
        <v>322000</v>
      </c>
      <c r="E1698" s="77" t="s">
        <v>10463</v>
      </c>
      <c r="F1698" s="77"/>
    </row>
    <row r="1699" spans="1:6" x14ac:dyDescent="0.25">
      <c r="A1699" s="75">
        <v>3990</v>
      </c>
      <c r="B1699" s="76" t="s">
        <v>3917</v>
      </c>
      <c r="C1699" s="77" t="s">
        <v>3891</v>
      </c>
      <c r="D1699" s="78">
        <v>322000</v>
      </c>
      <c r="E1699" s="77" t="s">
        <v>10463</v>
      </c>
      <c r="F1699" s="77"/>
    </row>
    <row r="1700" spans="1:6" x14ac:dyDescent="0.25">
      <c r="A1700" s="75">
        <v>3991</v>
      </c>
      <c r="B1700" s="76" t="s">
        <v>3922</v>
      </c>
      <c r="C1700" s="77" t="s">
        <v>3897</v>
      </c>
      <c r="D1700" s="78">
        <v>322000</v>
      </c>
      <c r="E1700" s="77" t="s">
        <v>10463</v>
      </c>
      <c r="F1700" s="77"/>
    </row>
    <row r="1701" spans="1:6" x14ac:dyDescent="0.25">
      <c r="A1701" s="75">
        <v>3992</v>
      </c>
      <c r="B1701" s="76" t="s">
        <v>3919</v>
      </c>
      <c r="C1701" s="77" t="s">
        <v>3891</v>
      </c>
      <c r="D1701" s="78">
        <v>322000</v>
      </c>
      <c r="E1701" s="77" t="s">
        <v>10463</v>
      </c>
      <c r="F1701" s="77"/>
    </row>
    <row r="1702" spans="1:6" x14ac:dyDescent="0.25">
      <c r="A1702" s="75">
        <v>3993</v>
      </c>
      <c r="B1702" s="76" t="s">
        <v>3923</v>
      </c>
      <c r="C1702" s="77" t="s">
        <v>3903</v>
      </c>
      <c r="D1702" s="78">
        <v>322000</v>
      </c>
      <c r="E1702" s="77" t="s">
        <v>10463</v>
      </c>
      <c r="F1702" s="77"/>
    </row>
    <row r="1703" spans="1:6" x14ac:dyDescent="0.25">
      <c r="A1703" s="75">
        <v>3994</v>
      </c>
      <c r="B1703" s="76" t="s">
        <v>3931</v>
      </c>
      <c r="C1703" s="77" t="s">
        <v>3933</v>
      </c>
      <c r="D1703" s="78">
        <v>923000</v>
      </c>
      <c r="E1703" s="77" t="s">
        <v>10464</v>
      </c>
      <c r="F1703" s="77"/>
    </row>
    <row r="1704" spans="1:6" x14ac:dyDescent="0.25">
      <c r="A1704" s="75">
        <v>3995</v>
      </c>
      <c r="B1704" s="76" t="s">
        <v>3935</v>
      </c>
      <c r="C1704" s="77" t="s">
        <v>3933</v>
      </c>
      <c r="D1704" s="78">
        <v>907000</v>
      </c>
      <c r="E1704" s="77" t="s">
        <v>10465</v>
      </c>
      <c r="F1704" s="77"/>
    </row>
    <row r="1705" spans="1:6" x14ac:dyDescent="0.25">
      <c r="A1705" s="75">
        <v>3996</v>
      </c>
      <c r="B1705" s="76" t="s">
        <v>3929</v>
      </c>
      <c r="C1705" s="77" t="s">
        <v>3710</v>
      </c>
      <c r="D1705" s="78">
        <v>907000</v>
      </c>
      <c r="E1705" s="77" t="s">
        <v>10465</v>
      </c>
      <c r="F1705" s="77"/>
    </row>
    <row r="1706" spans="1:6" ht="30" x14ac:dyDescent="0.25">
      <c r="A1706" s="75">
        <v>3997</v>
      </c>
      <c r="B1706" s="76" t="s">
        <v>10466</v>
      </c>
      <c r="C1706" s="77" t="s">
        <v>10467</v>
      </c>
      <c r="D1706" s="78">
        <v>894000</v>
      </c>
      <c r="E1706" s="77" t="s">
        <v>10468</v>
      </c>
      <c r="F1706" s="77"/>
    </row>
    <row r="1707" spans="1:6" x14ac:dyDescent="0.25">
      <c r="A1707" s="75">
        <v>3998</v>
      </c>
      <c r="B1707" s="76" t="s">
        <v>3940</v>
      </c>
      <c r="C1707" s="77" t="s">
        <v>3933</v>
      </c>
      <c r="D1707" s="78">
        <v>475000</v>
      </c>
      <c r="E1707" s="77" t="s">
        <v>10469</v>
      </c>
      <c r="F1707" s="77"/>
    </row>
    <row r="1708" spans="1:6" x14ac:dyDescent="0.25">
      <c r="A1708" s="75">
        <v>3999</v>
      </c>
      <c r="B1708" s="76" t="s">
        <v>3942</v>
      </c>
      <c r="C1708" s="77" t="s">
        <v>3933</v>
      </c>
      <c r="D1708" s="78">
        <v>475000</v>
      </c>
      <c r="E1708" s="77" t="s">
        <v>10469</v>
      </c>
      <c r="F1708" s="77"/>
    </row>
    <row r="1709" spans="1:6" x14ac:dyDescent="0.25">
      <c r="A1709" s="75">
        <v>4000</v>
      </c>
      <c r="B1709" s="76" t="s">
        <v>3939</v>
      </c>
      <c r="C1709" s="77" t="s">
        <v>3710</v>
      </c>
      <c r="D1709" s="78">
        <v>475000</v>
      </c>
      <c r="E1709" s="77" t="s">
        <v>10469</v>
      </c>
      <c r="F1709" s="77"/>
    </row>
    <row r="1710" spans="1:6" ht="30" x14ac:dyDescent="0.25">
      <c r="A1710" s="75">
        <v>4001</v>
      </c>
      <c r="B1710" s="76" t="s">
        <v>10470</v>
      </c>
      <c r="C1710" s="77" t="s">
        <v>10467</v>
      </c>
      <c r="D1710" s="78">
        <v>475000</v>
      </c>
      <c r="E1710" s="77" t="s">
        <v>10469</v>
      </c>
      <c r="F1710" s="77"/>
    </row>
    <row r="1711" spans="1:6" x14ac:dyDescent="0.25">
      <c r="A1711" s="75">
        <v>4002</v>
      </c>
      <c r="B1711" s="76" t="s">
        <v>10471</v>
      </c>
      <c r="C1711" s="77" t="s">
        <v>10472</v>
      </c>
      <c r="D1711" s="78">
        <v>539000</v>
      </c>
      <c r="E1711" s="77" t="s">
        <v>10273</v>
      </c>
      <c r="F1711" s="77"/>
    </row>
    <row r="1712" spans="1:6" x14ac:dyDescent="0.25">
      <c r="A1712" s="75">
        <v>4003</v>
      </c>
      <c r="B1712" s="76" t="s">
        <v>10473</v>
      </c>
      <c r="C1712" s="77" t="s">
        <v>10474</v>
      </c>
      <c r="D1712" s="78">
        <v>539000</v>
      </c>
      <c r="E1712" s="77" t="s">
        <v>10273</v>
      </c>
      <c r="F1712" s="77"/>
    </row>
    <row r="1713" spans="1:6" x14ac:dyDescent="0.25">
      <c r="A1713" s="75">
        <v>4004</v>
      </c>
      <c r="B1713" s="76" t="s">
        <v>3971</v>
      </c>
      <c r="C1713" s="77" t="s">
        <v>3973</v>
      </c>
      <c r="D1713" s="78">
        <v>539000</v>
      </c>
      <c r="E1713" s="77" t="s">
        <v>10273</v>
      </c>
      <c r="F1713" s="77"/>
    </row>
    <row r="1714" spans="1:6" ht="45" x14ac:dyDescent="0.25">
      <c r="A1714" s="75">
        <v>4005</v>
      </c>
      <c r="B1714" s="76" t="s">
        <v>3957</v>
      </c>
      <c r="C1714" s="77" t="s">
        <v>10475</v>
      </c>
      <c r="D1714" s="78">
        <v>539000</v>
      </c>
      <c r="E1714" s="77" t="s">
        <v>10273</v>
      </c>
      <c r="F1714" s="77"/>
    </row>
    <row r="1715" spans="1:6" ht="45" x14ac:dyDescent="0.25">
      <c r="A1715" s="75">
        <v>4006</v>
      </c>
      <c r="B1715" s="76" t="s">
        <v>3951</v>
      </c>
      <c r="C1715" s="77" t="s">
        <v>10476</v>
      </c>
      <c r="D1715" s="78">
        <v>539000</v>
      </c>
      <c r="E1715" s="77" t="s">
        <v>10273</v>
      </c>
      <c r="F1715" s="77"/>
    </row>
    <row r="1716" spans="1:6" ht="45" x14ac:dyDescent="0.25">
      <c r="A1716" s="75">
        <v>4007</v>
      </c>
      <c r="B1716" s="76" t="s">
        <v>3945</v>
      </c>
      <c r="C1716" s="77" t="s">
        <v>10477</v>
      </c>
      <c r="D1716" s="78">
        <v>539000</v>
      </c>
      <c r="E1716" s="77" t="s">
        <v>10273</v>
      </c>
      <c r="F1716" s="77"/>
    </row>
    <row r="1717" spans="1:6" x14ac:dyDescent="0.25">
      <c r="A1717" s="75">
        <v>4008</v>
      </c>
      <c r="B1717" s="76" t="s">
        <v>3977</v>
      </c>
      <c r="C1717" s="77" t="s">
        <v>3854</v>
      </c>
      <c r="D1717" s="78">
        <v>539000</v>
      </c>
      <c r="E1717" s="77" t="s">
        <v>10273</v>
      </c>
      <c r="F1717" s="77"/>
    </row>
    <row r="1718" spans="1:6" x14ac:dyDescent="0.25">
      <c r="A1718" s="75">
        <v>4009</v>
      </c>
      <c r="B1718" s="76" t="s">
        <v>3967</v>
      </c>
      <c r="C1718" s="77" t="s">
        <v>3969</v>
      </c>
      <c r="D1718" s="78">
        <v>539000</v>
      </c>
      <c r="E1718" s="77" t="s">
        <v>10273</v>
      </c>
      <c r="F1718" s="77"/>
    </row>
    <row r="1719" spans="1:6" ht="45" x14ac:dyDescent="0.25">
      <c r="A1719" s="75">
        <v>4010</v>
      </c>
      <c r="B1719" s="76" t="s">
        <v>3961</v>
      </c>
      <c r="C1719" s="77" t="s">
        <v>10475</v>
      </c>
      <c r="D1719" s="78">
        <v>539000</v>
      </c>
      <c r="E1719" s="77" t="s">
        <v>10273</v>
      </c>
      <c r="F1719" s="77"/>
    </row>
    <row r="1720" spans="1:6" ht="45" x14ac:dyDescent="0.25">
      <c r="A1720" s="75">
        <v>4011</v>
      </c>
      <c r="B1720" s="76" t="s">
        <v>3955</v>
      </c>
      <c r="C1720" s="77" t="s">
        <v>10476</v>
      </c>
      <c r="D1720" s="78">
        <v>539000</v>
      </c>
      <c r="E1720" s="77" t="s">
        <v>10273</v>
      </c>
      <c r="F1720" s="77"/>
    </row>
    <row r="1721" spans="1:6" x14ac:dyDescent="0.25">
      <c r="A1721" s="75">
        <v>4012</v>
      </c>
      <c r="B1721" s="76" t="s">
        <v>3963</v>
      </c>
      <c r="C1721" s="77" t="s">
        <v>3965</v>
      </c>
      <c r="D1721" s="78">
        <v>539000</v>
      </c>
      <c r="E1721" s="77" t="s">
        <v>10273</v>
      </c>
      <c r="F1721" s="77"/>
    </row>
    <row r="1722" spans="1:6" x14ac:dyDescent="0.25">
      <c r="A1722" s="75">
        <v>4013</v>
      </c>
      <c r="B1722" s="76" t="s">
        <v>10478</v>
      </c>
      <c r="C1722" s="77" t="s">
        <v>10479</v>
      </c>
      <c r="D1722" s="78">
        <v>524000</v>
      </c>
      <c r="E1722" s="77" t="s">
        <v>10462</v>
      </c>
      <c r="F1722" s="77"/>
    </row>
    <row r="1723" spans="1:6" x14ac:dyDescent="0.25">
      <c r="A1723" s="75">
        <v>4014</v>
      </c>
      <c r="B1723" s="76" t="s">
        <v>10480</v>
      </c>
      <c r="C1723" s="77" t="s">
        <v>10474</v>
      </c>
      <c r="D1723" s="78">
        <v>524000</v>
      </c>
      <c r="E1723" s="77" t="s">
        <v>10462</v>
      </c>
      <c r="F1723" s="77"/>
    </row>
    <row r="1724" spans="1:6" x14ac:dyDescent="0.25">
      <c r="A1724" s="75">
        <v>4015</v>
      </c>
      <c r="B1724" s="76" t="s">
        <v>3975</v>
      </c>
      <c r="C1724" s="77" t="s">
        <v>3973</v>
      </c>
      <c r="D1724" s="78">
        <v>524000</v>
      </c>
      <c r="E1724" s="77" t="s">
        <v>10462</v>
      </c>
      <c r="F1724" s="77"/>
    </row>
    <row r="1725" spans="1:6" ht="45" x14ac:dyDescent="0.25">
      <c r="A1725" s="75">
        <v>4016</v>
      </c>
      <c r="B1725" s="76" t="s">
        <v>3949</v>
      </c>
      <c r="C1725" s="77" t="s">
        <v>10477</v>
      </c>
      <c r="D1725" s="78">
        <v>524000</v>
      </c>
      <c r="E1725" s="77" t="s">
        <v>10462</v>
      </c>
      <c r="F1725" s="77"/>
    </row>
    <row r="1726" spans="1:6" x14ac:dyDescent="0.25">
      <c r="A1726" s="75">
        <v>4017</v>
      </c>
      <c r="B1726" s="76" t="s">
        <v>10481</v>
      </c>
      <c r="C1726" s="77" t="s">
        <v>10472</v>
      </c>
      <c r="D1726" s="78">
        <v>377000</v>
      </c>
      <c r="E1726" s="77" t="s">
        <v>8453</v>
      </c>
      <c r="F1726" s="77"/>
    </row>
    <row r="1727" spans="1:6" x14ac:dyDescent="0.25">
      <c r="A1727" s="75">
        <v>4018</v>
      </c>
      <c r="B1727" s="76" t="s">
        <v>10482</v>
      </c>
      <c r="C1727" s="77" t="s">
        <v>10474</v>
      </c>
      <c r="D1727" s="78">
        <v>377000</v>
      </c>
      <c r="E1727" s="77" t="s">
        <v>8453</v>
      </c>
      <c r="F1727" s="77"/>
    </row>
    <row r="1728" spans="1:6" x14ac:dyDescent="0.25">
      <c r="A1728" s="75">
        <v>4019</v>
      </c>
      <c r="B1728" s="76" t="s">
        <v>3993</v>
      </c>
      <c r="C1728" s="77" t="s">
        <v>3973</v>
      </c>
      <c r="D1728" s="78">
        <v>377000</v>
      </c>
      <c r="E1728" s="77" t="s">
        <v>8453</v>
      </c>
      <c r="F1728" s="77"/>
    </row>
    <row r="1729" spans="1:6" ht="45" x14ac:dyDescent="0.25">
      <c r="A1729" s="75">
        <v>4020</v>
      </c>
      <c r="B1729" s="76" t="s">
        <v>3986</v>
      </c>
      <c r="C1729" s="77" t="s">
        <v>10475</v>
      </c>
      <c r="D1729" s="78">
        <v>377000</v>
      </c>
      <c r="E1729" s="77" t="s">
        <v>8453</v>
      </c>
      <c r="F1729" s="77"/>
    </row>
    <row r="1730" spans="1:6" ht="45" x14ac:dyDescent="0.25">
      <c r="A1730" s="75">
        <v>4021</v>
      </c>
      <c r="B1730" s="76" t="s">
        <v>3983</v>
      </c>
      <c r="C1730" s="77" t="s">
        <v>10476</v>
      </c>
      <c r="D1730" s="78">
        <v>377000</v>
      </c>
      <c r="E1730" s="77" t="s">
        <v>8453</v>
      </c>
      <c r="F1730" s="77"/>
    </row>
    <row r="1731" spans="1:6" ht="45" x14ac:dyDescent="0.25">
      <c r="A1731" s="75">
        <v>4022</v>
      </c>
      <c r="B1731" s="76" t="s">
        <v>10483</v>
      </c>
      <c r="C1731" s="77" t="s">
        <v>10477</v>
      </c>
      <c r="D1731" s="78">
        <v>377000</v>
      </c>
      <c r="E1731" s="77" t="s">
        <v>8453</v>
      </c>
      <c r="F1731" s="77"/>
    </row>
    <row r="1732" spans="1:6" x14ac:dyDescent="0.25">
      <c r="A1732" s="75">
        <v>4023</v>
      </c>
      <c r="B1732" s="76" t="s">
        <v>3996</v>
      </c>
      <c r="C1732" s="77" t="s">
        <v>3854</v>
      </c>
      <c r="D1732" s="78">
        <v>377000</v>
      </c>
      <c r="E1732" s="77" t="s">
        <v>8453</v>
      </c>
      <c r="F1732" s="77"/>
    </row>
    <row r="1733" spans="1:6" x14ac:dyDescent="0.25">
      <c r="A1733" s="75">
        <v>4024</v>
      </c>
      <c r="B1733" s="76" t="s">
        <v>3991</v>
      </c>
      <c r="C1733" s="77" t="s">
        <v>3969</v>
      </c>
      <c r="D1733" s="78">
        <v>377000</v>
      </c>
      <c r="E1733" s="77" t="s">
        <v>8453</v>
      </c>
      <c r="F1733" s="77"/>
    </row>
    <row r="1734" spans="1:6" ht="45" x14ac:dyDescent="0.25">
      <c r="A1734" s="75">
        <v>4025</v>
      </c>
      <c r="B1734" s="76" t="s">
        <v>3988</v>
      </c>
      <c r="C1734" s="77" t="s">
        <v>10475</v>
      </c>
      <c r="D1734" s="78">
        <v>377000</v>
      </c>
      <c r="E1734" s="77" t="s">
        <v>8453</v>
      </c>
      <c r="F1734" s="77"/>
    </row>
    <row r="1735" spans="1:6" ht="45" x14ac:dyDescent="0.25">
      <c r="A1735" s="75">
        <v>4026</v>
      </c>
      <c r="B1735" s="76" t="s">
        <v>3985</v>
      </c>
      <c r="C1735" s="77" t="s">
        <v>10476</v>
      </c>
      <c r="D1735" s="78">
        <v>377000</v>
      </c>
      <c r="E1735" s="77" t="s">
        <v>8453</v>
      </c>
      <c r="F1735" s="77"/>
    </row>
    <row r="1736" spans="1:6" x14ac:dyDescent="0.25">
      <c r="A1736" s="75">
        <v>4027</v>
      </c>
      <c r="B1736" s="76" t="s">
        <v>3989</v>
      </c>
      <c r="C1736" s="77" t="s">
        <v>3965</v>
      </c>
      <c r="D1736" s="78">
        <v>377000</v>
      </c>
      <c r="E1736" s="77" t="s">
        <v>8453</v>
      </c>
      <c r="F1736" s="77"/>
    </row>
    <row r="1737" spans="1:6" x14ac:dyDescent="0.25">
      <c r="A1737" s="75">
        <v>4028</v>
      </c>
      <c r="B1737" s="76" t="s">
        <v>10484</v>
      </c>
      <c r="C1737" s="77" t="s">
        <v>10479</v>
      </c>
      <c r="D1737" s="78">
        <v>377000</v>
      </c>
      <c r="E1737" s="77" t="s">
        <v>8453</v>
      </c>
      <c r="F1737" s="77"/>
    </row>
    <row r="1738" spans="1:6" x14ac:dyDescent="0.25">
      <c r="A1738" s="75">
        <v>4029</v>
      </c>
      <c r="B1738" s="76" t="s">
        <v>10485</v>
      </c>
      <c r="C1738" s="77" t="s">
        <v>10474</v>
      </c>
      <c r="D1738" s="78">
        <v>377000</v>
      </c>
      <c r="E1738" s="77" t="s">
        <v>8453</v>
      </c>
      <c r="F1738" s="77"/>
    </row>
    <row r="1739" spans="1:6" x14ac:dyDescent="0.25">
      <c r="A1739" s="75">
        <v>4030</v>
      </c>
      <c r="B1739" s="76" t="s">
        <v>3995</v>
      </c>
      <c r="C1739" s="77" t="s">
        <v>3973</v>
      </c>
      <c r="D1739" s="78">
        <v>377000</v>
      </c>
      <c r="E1739" s="77" t="s">
        <v>8453</v>
      </c>
      <c r="F1739" s="77"/>
    </row>
    <row r="1740" spans="1:6" ht="45" x14ac:dyDescent="0.25">
      <c r="A1740" s="75">
        <v>4031</v>
      </c>
      <c r="B1740" s="76" t="s">
        <v>3982</v>
      </c>
      <c r="C1740" s="77" t="s">
        <v>10477</v>
      </c>
      <c r="D1740" s="78">
        <v>377000</v>
      </c>
      <c r="E1740" s="77" t="s">
        <v>8453</v>
      </c>
      <c r="F1740" s="77"/>
    </row>
    <row r="1741" spans="1:6" ht="45" x14ac:dyDescent="0.25">
      <c r="A1741" s="75">
        <v>4032</v>
      </c>
      <c r="B1741" s="76" t="s">
        <v>4019</v>
      </c>
      <c r="C1741" s="77" t="s">
        <v>10486</v>
      </c>
      <c r="D1741" s="78">
        <v>539000</v>
      </c>
      <c r="E1741" s="77" t="s">
        <v>10273</v>
      </c>
      <c r="F1741" s="77"/>
    </row>
    <row r="1742" spans="1:6" ht="30" x14ac:dyDescent="0.25">
      <c r="A1742" s="75">
        <v>4033</v>
      </c>
      <c r="B1742" s="76" t="s">
        <v>4010</v>
      </c>
      <c r="C1742" s="77" t="s">
        <v>10487</v>
      </c>
      <c r="D1742" s="78">
        <v>539000</v>
      </c>
      <c r="E1742" s="77" t="s">
        <v>10273</v>
      </c>
      <c r="F1742" s="77"/>
    </row>
    <row r="1743" spans="1:6" ht="30" x14ac:dyDescent="0.25">
      <c r="A1743" s="75">
        <v>4034</v>
      </c>
      <c r="B1743" s="76" t="s">
        <v>4001</v>
      </c>
      <c r="C1743" s="77" t="s">
        <v>10488</v>
      </c>
      <c r="D1743" s="78">
        <v>539000</v>
      </c>
      <c r="E1743" s="77" t="s">
        <v>10273</v>
      </c>
      <c r="F1743" s="77"/>
    </row>
    <row r="1744" spans="1:6" x14ac:dyDescent="0.25">
      <c r="A1744" s="75">
        <v>4035</v>
      </c>
      <c r="B1744" s="76" t="s">
        <v>4026</v>
      </c>
      <c r="C1744" s="77" t="s">
        <v>4028</v>
      </c>
      <c r="D1744" s="78">
        <v>539000</v>
      </c>
      <c r="E1744" s="77" t="s">
        <v>10273</v>
      </c>
      <c r="F1744" s="77"/>
    </row>
    <row r="1745" spans="1:6" ht="30" x14ac:dyDescent="0.25">
      <c r="A1745" s="75">
        <v>4036</v>
      </c>
      <c r="B1745" s="76" t="s">
        <v>4032</v>
      </c>
      <c r="C1745" s="77" t="s">
        <v>10489</v>
      </c>
      <c r="D1745" s="78">
        <v>539000</v>
      </c>
      <c r="E1745" s="77" t="s">
        <v>10273</v>
      </c>
      <c r="F1745" s="77"/>
    </row>
    <row r="1746" spans="1:6" ht="45" x14ac:dyDescent="0.25">
      <c r="A1746" s="75">
        <v>4037</v>
      </c>
      <c r="B1746" s="76" t="s">
        <v>4024</v>
      </c>
      <c r="C1746" s="77" t="s">
        <v>10490</v>
      </c>
      <c r="D1746" s="78">
        <v>539000</v>
      </c>
      <c r="E1746" s="77" t="s">
        <v>10273</v>
      </c>
      <c r="F1746" s="77"/>
    </row>
    <row r="1747" spans="1:6" ht="30" x14ac:dyDescent="0.25">
      <c r="A1747" s="75">
        <v>4038</v>
      </c>
      <c r="B1747" s="76" t="s">
        <v>4015</v>
      </c>
      <c r="C1747" s="77" t="s">
        <v>10491</v>
      </c>
      <c r="D1747" s="78">
        <v>539000</v>
      </c>
      <c r="E1747" s="77" t="s">
        <v>10273</v>
      </c>
      <c r="F1747" s="77"/>
    </row>
    <row r="1748" spans="1:6" ht="30" x14ac:dyDescent="0.25">
      <c r="A1748" s="75">
        <v>4039</v>
      </c>
      <c r="B1748" s="76" t="s">
        <v>4006</v>
      </c>
      <c r="C1748" s="77" t="s">
        <v>10492</v>
      </c>
      <c r="D1748" s="78">
        <v>539000</v>
      </c>
      <c r="E1748" s="77" t="s">
        <v>10273</v>
      </c>
      <c r="F1748" s="77"/>
    </row>
    <row r="1749" spans="1:6" ht="30" x14ac:dyDescent="0.25">
      <c r="A1749" s="75">
        <v>4040</v>
      </c>
      <c r="B1749" s="76" t="s">
        <v>4036</v>
      </c>
      <c r="C1749" s="77" t="s">
        <v>10493</v>
      </c>
      <c r="D1749" s="78">
        <v>539000</v>
      </c>
      <c r="E1749" s="77" t="s">
        <v>10273</v>
      </c>
      <c r="F1749" s="77"/>
    </row>
    <row r="1750" spans="1:6" ht="45" x14ac:dyDescent="0.25">
      <c r="A1750" s="75">
        <v>4041</v>
      </c>
      <c r="B1750" s="76" t="s">
        <v>4017</v>
      </c>
      <c r="C1750" s="77" t="s">
        <v>10459</v>
      </c>
      <c r="D1750" s="78">
        <v>539000</v>
      </c>
      <c r="E1750" s="77" t="s">
        <v>10273</v>
      </c>
      <c r="F1750" s="77"/>
    </row>
    <row r="1751" spans="1:6" ht="45" x14ac:dyDescent="0.25">
      <c r="A1751" s="75">
        <v>4042</v>
      </c>
      <c r="B1751" s="76" t="s">
        <v>4008</v>
      </c>
      <c r="C1751" s="77" t="s">
        <v>10460</v>
      </c>
      <c r="D1751" s="78">
        <v>539000</v>
      </c>
      <c r="E1751" s="77" t="s">
        <v>10273</v>
      </c>
      <c r="F1751" s="77"/>
    </row>
    <row r="1752" spans="1:6" ht="45" x14ac:dyDescent="0.25">
      <c r="A1752" s="75">
        <v>4043</v>
      </c>
      <c r="B1752" s="76" t="s">
        <v>3999</v>
      </c>
      <c r="C1752" s="77" t="s">
        <v>10461</v>
      </c>
      <c r="D1752" s="78">
        <v>539000</v>
      </c>
      <c r="E1752" s="77" t="s">
        <v>10273</v>
      </c>
      <c r="F1752" s="77"/>
    </row>
    <row r="1753" spans="1:6" x14ac:dyDescent="0.25">
      <c r="A1753" s="75">
        <v>4044</v>
      </c>
      <c r="B1753" s="76" t="s">
        <v>4030</v>
      </c>
      <c r="C1753" s="77" t="s">
        <v>4028</v>
      </c>
      <c r="D1753" s="78">
        <v>524000</v>
      </c>
      <c r="E1753" s="77" t="s">
        <v>10462</v>
      </c>
      <c r="F1753" s="77"/>
    </row>
    <row r="1754" spans="1:6" ht="45" x14ac:dyDescent="0.25">
      <c r="A1754" s="75">
        <v>4045</v>
      </c>
      <c r="B1754" s="76" t="s">
        <v>10494</v>
      </c>
      <c r="C1754" s="77" t="s">
        <v>10495</v>
      </c>
      <c r="D1754" s="78">
        <v>510000</v>
      </c>
      <c r="E1754" s="77" t="s">
        <v>10496</v>
      </c>
      <c r="F1754" s="77"/>
    </row>
    <row r="1755" spans="1:6" ht="30" x14ac:dyDescent="0.25">
      <c r="A1755" s="75">
        <v>4046</v>
      </c>
      <c r="B1755" s="76" t="s">
        <v>10497</v>
      </c>
      <c r="C1755" s="77" t="s">
        <v>10498</v>
      </c>
      <c r="D1755" s="78">
        <v>510000</v>
      </c>
      <c r="E1755" s="77" t="s">
        <v>10496</v>
      </c>
      <c r="F1755" s="77"/>
    </row>
    <row r="1756" spans="1:6" ht="45" x14ac:dyDescent="0.25">
      <c r="A1756" s="75">
        <v>4047</v>
      </c>
      <c r="B1756" s="76" t="s">
        <v>4051</v>
      </c>
      <c r="C1756" s="77" t="s">
        <v>10486</v>
      </c>
      <c r="D1756" s="78">
        <v>377000</v>
      </c>
      <c r="E1756" s="77" t="s">
        <v>8453</v>
      </c>
      <c r="F1756" s="77"/>
    </row>
    <row r="1757" spans="1:6" ht="30" x14ac:dyDescent="0.25">
      <c r="A1757" s="75">
        <v>4048</v>
      </c>
      <c r="B1757" s="76" t="s">
        <v>4047</v>
      </c>
      <c r="C1757" s="77" t="s">
        <v>10487</v>
      </c>
      <c r="D1757" s="78">
        <v>377000</v>
      </c>
      <c r="E1757" s="77" t="s">
        <v>8453</v>
      </c>
      <c r="F1757" s="77"/>
    </row>
    <row r="1758" spans="1:6" ht="30" x14ac:dyDescent="0.25">
      <c r="A1758" s="75">
        <v>4049</v>
      </c>
      <c r="B1758" s="76" t="s">
        <v>4043</v>
      </c>
      <c r="C1758" s="77" t="s">
        <v>10488</v>
      </c>
      <c r="D1758" s="78">
        <v>377000</v>
      </c>
      <c r="E1758" s="77" t="s">
        <v>8453</v>
      </c>
      <c r="F1758" s="77"/>
    </row>
    <row r="1759" spans="1:6" x14ac:dyDescent="0.25">
      <c r="A1759" s="75">
        <v>4050</v>
      </c>
      <c r="B1759" s="76" t="s">
        <v>4054</v>
      </c>
      <c r="C1759" s="77" t="s">
        <v>4028</v>
      </c>
      <c r="D1759" s="78">
        <v>377000</v>
      </c>
      <c r="E1759" s="77" t="s">
        <v>8453</v>
      </c>
      <c r="F1759" s="77"/>
    </row>
    <row r="1760" spans="1:6" ht="30" x14ac:dyDescent="0.25">
      <c r="A1760" s="75">
        <v>4051</v>
      </c>
      <c r="B1760" s="76" t="s">
        <v>4057</v>
      </c>
      <c r="C1760" s="77" t="s">
        <v>10489</v>
      </c>
      <c r="D1760" s="78">
        <v>377000</v>
      </c>
      <c r="E1760" s="77" t="s">
        <v>8453</v>
      </c>
      <c r="F1760" s="77"/>
    </row>
    <row r="1761" spans="1:6" ht="45" x14ac:dyDescent="0.25">
      <c r="A1761" s="75">
        <v>4052</v>
      </c>
      <c r="B1761" s="76" t="s">
        <v>4053</v>
      </c>
      <c r="C1761" s="77" t="s">
        <v>10490</v>
      </c>
      <c r="D1761" s="78">
        <v>377000</v>
      </c>
      <c r="E1761" s="77" t="s">
        <v>8453</v>
      </c>
      <c r="F1761" s="77"/>
    </row>
    <row r="1762" spans="1:6" ht="30" x14ac:dyDescent="0.25">
      <c r="A1762" s="75">
        <v>4053</v>
      </c>
      <c r="B1762" s="76" t="s">
        <v>4049</v>
      </c>
      <c r="C1762" s="77" t="s">
        <v>10491</v>
      </c>
      <c r="D1762" s="78">
        <v>377000</v>
      </c>
      <c r="E1762" s="77" t="s">
        <v>8453</v>
      </c>
      <c r="F1762" s="77"/>
    </row>
    <row r="1763" spans="1:6" ht="30" x14ac:dyDescent="0.25">
      <c r="A1763" s="75">
        <v>4054</v>
      </c>
      <c r="B1763" s="76" t="s">
        <v>4045</v>
      </c>
      <c r="C1763" s="77" t="s">
        <v>10492</v>
      </c>
      <c r="D1763" s="78">
        <v>377000</v>
      </c>
      <c r="E1763" s="77" t="s">
        <v>8453</v>
      </c>
      <c r="F1763" s="77"/>
    </row>
    <row r="1764" spans="1:6" ht="30" x14ac:dyDescent="0.25">
      <c r="A1764" s="75">
        <v>4055</v>
      </c>
      <c r="B1764" s="76" t="s">
        <v>4059</v>
      </c>
      <c r="C1764" s="77" t="s">
        <v>10493</v>
      </c>
      <c r="D1764" s="78">
        <v>377000</v>
      </c>
      <c r="E1764" s="77" t="s">
        <v>8453</v>
      </c>
      <c r="F1764" s="77"/>
    </row>
    <row r="1765" spans="1:6" ht="45" x14ac:dyDescent="0.25">
      <c r="A1765" s="75">
        <v>4056</v>
      </c>
      <c r="B1765" s="76" t="s">
        <v>4050</v>
      </c>
      <c r="C1765" s="77" t="s">
        <v>10459</v>
      </c>
      <c r="D1765" s="78">
        <v>377000</v>
      </c>
      <c r="E1765" s="77" t="s">
        <v>8453</v>
      </c>
      <c r="F1765" s="77"/>
    </row>
    <row r="1766" spans="1:6" ht="45" x14ac:dyDescent="0.25">
      <c r="A1766" s="75">
        <v>4057</v>
      </c>
      <c r="B1766" s="76" t="s">
        <v>4046</v>
      </c>
      <c r="C1766" s="77" t="s">
        <v>10460</v>
      </c>
      <c r="D1766" s="78">
        <v>377000</v>
      </c>
      <c r="E1766" s="77" t="s">
        <v>8453</v>
      </c>
      <c r="F1766" s="77"/>
    </row>
    <row r="1767" spans="1:6" ht="45" x14ac:dyDescent="0.25">
      <c r="A1767" s="75">
        <v>4058</v>
      </c>
      <c r="B1767" s="76" t="s">
        <v>4042</v>
      </c>
      <c r="C1767" s="77" t="s">
        <v>10461</v>
      </c>
      <c r="D1767" s="78">
        <v>377000</v>
      </c>
      <c r="E1767" s="77" t="s">
        <v>8453</v>
      </c>
      <c r="F1767" s="77"/>
    </row>
    <row r="1768" spans="1:6" x14ac:dyDescent="0.25">
      <c r="A1768" s="75">
        <v>4059</v>
      </c>
      <c r="B1768" s="76" t="s">
        <v>4056</v>
      </c>
      <c r="C1768" s="77" t="s">
        <v>4028</v>
      </c>
      <c r="D1768" s="78">
        <v>377000</v>
      </c>
      <c r="E1768" s="77" t="s">
        <v>8453</v>
      </c>
      <c r="F1768" s="77"/>
    </row>
    <row r="1769" spans="1:6" ht="45" x14ac:dyDescent="0.25">
      <c r="A1769" s="75">
        <v>4060</v>
      </c>
      <c r="B1769" s="76" t="s">
        <v>10499</v>
      </c>
      <c r="C1769" s="77" t="s">
        <v>10495</v>
      </c>
      <c r="D1769" s="78">
        <v>377000</v>
      </c>
      <c r="E1769" s="77" t="s">
        <v>8453</v>
      </c>
      <c r="F1769" s="77"/>
    </row>
    <row r="1770" spans="1:6" ht="30" x14ac:dyDescent="0.25">
      <c r="A1770" s="75">
        <v>4061</v>
      </c>
      <c r="B1770" s="76" t="s">
        <v>4090</v>
      </c>
      <c r="C1770" s="77" t="s">
        <v>10500</v>
      </c>
      <c r="D1770" s="78">
        <v>829000</v>
      </c>
      <c r="E1770" s="77" t="s">
        <v>10501</v>
      </c>
      <c r="F1770" s="77"/>
    </row>
    <row r="1771" spans="1:6" x14ac:dyDescent="0.25">
      <c r="A1771" s="75">
        <v>4062</v>
      </c>
      <c r="B1771" s="76" t="s">
        <v>4077</v>
      </c>
      <c r="C1771" s="77" t="s">
        <v>4079</v>
      </c>
      <c r="D1771" s="78">
        <v>829000</v>
      </c>
      <c r="E1771" s="77" t="s">
        <v>10501</v>
      </c>
      <c r="F1771" s="77"/>
    </row>
    <row r="1772" spans="1:6" x14ac:dyDescent="0.25">
      <c r="A1772" s="75">
        <v>4063</v>
      </c>
      <c r="B1772" s="76" t="s">
        <v>4073</v>
      </c>
      <c r="C1772" s="77" t="s">
        <v>4075</v>
      </c>
      <c r="D1772" s="78">
        <v>829000</v>
      </c>
      <c r="E1772" s="77" t="s">
        <v>10501</v>
      </c>
      <c r="F1772" s="77"/>
    </row>
    <row r="1773" spans="1:6" x14ac:dyDescent="0.25">
      <c r="A1773" s="75">
        <v>4064</v>
      </c>
      <c r="B1773" s="76" t="s">
        <v>4067</v>
      </c>
      <c r="C1773" s="77" t="s">
        <v>4069</v>
      </c>
      <c r="D1773" s="78">
        <v>829000</v>
      </c>
      <c r="E1773" s="77" t="s">
        <v>10501</v>
      </c>
      <c r="F1773" s="77"/>
    </row>
    <row r="1774" spans="1:6" x14ac:dyDescent="0.25">
      <c r="A1774" s="75">
        <v>4065</v>
      </c>
      <c r="B1774" s="76" t="s">
        <v>10502</v>
      </c>
      <c r="C1774" s="77" t="s">
        <v>10503</v>
      </c>
      <c r="D1774" s="78">
        <v>829000</v>
      </c>
      <c r="E1774" s="77" t="s">
        <v>10501</v>
      </c>
      <c r="F1774" s="77"/>
    </row>
    <row r="1775" spans="1:6" x14ac:dyDescent="0.25">
      <c r="A1775" s="75">
        <v>4066</v>
      </c>
      <c r="B1775" s="76" t="s">
        <v>4102</v>
      </c>
      <c r="C1775" s="77" t="s">
        <v>4104</v>
      </c>
      <c r="D1775" s="78">
        <v>829000</v>
      </c>
      <c r="E1775" s="77" t="s">
        <v>10501</v>
      </c>
      <c r="F1775" s="77"/>
    </row>
    <row r="1776" spans="1:6" x14ac:dyDescent="0.25">
      <c r="A1776" s="75">
        <v>4067</v>
      </c>
      <c r="B1776" s="76" t="s">
        <v>4083</v>
      </c>
      <c r="C1776" s="77" t="s">
        <v>4085</v>
      </c>
      <c r="D1776" s="78">
        <v>829000</v>
      </c>
      <c r="E1776" s="77" t="s">
        <v>10501</v>
      </c>
      <c r="F1776" s="77"/>
    </row>
    <row r="1777" spans="1:6" x14ac:dyDescent="0.25">
      <c r="A1777" s="75">
        <v>4068</v>
      </c>
      <c r="B1777" s="76" t="s">
        <v>4096</v>
      </c>
      <c r="C1777" s="77" t="s">
        <v>4098</v>
      </c>
      <c r="D1777" s="78">
        <v>829000</v>
      </c>
      <c r="E1777" s="77" t="s">
        <v>10501</v>
      </c>
      <c r="F1777" s="77"/>
    </row>
    <row r="1778" spans="1:6" ht="30" x14ac:dyDescent="0.25">
      <c r="A1778" s="75">
        <v>4069</v>
      </c>
      <c r="B1778" s="76" t="s">
        <v>4094</v>
      </c>
      <c r="C1778" s="77" t="s">
        <v>10500</v>
      </c>
      <c r="D1778" s="78">
        <v>829000</v>
      </c>
      <c r="E1778" s="77" t="s">
        <v>10501</v>
      </c>
      <c r="F1778" s="77"/>
    </row>
    <row r="1779" spans="1:6" x14ac:dyDescent="0.25">
      <c r="A1779" s="75">
        <v>4070</v>
      </c>
      <c r="B1779" s="76" t="s">
        <v>4081</v>
      </c>
      <c r="C1779" s="77" t="s">
        <v>4079</v>
      </c>
      <c r="D1779" s="78">
        <v>829000</v>
      </c>
      <c r="E1779" s="77" t="s">
        <v>10501</v>
      </c>
      <c r="F1779" s="77"/>
    </row>
    <row r="1780" spans="1:6" x14ac:dyDescent="0.25">
      <c r="A1780" s="75">
        <v>4071</v>
      </c>
      <c r="B1780" s="76" t="s">
        <v>4071</v>
      </c>
      <c r="C1780" s="77" t="s">
        <v>4069</v>
      </c>
      <c r="D1780" s="78">
        <v>829000</v>
      </c>
      <c r="E1780" s="77" t="s">
        <v>10501</v>
      </c>
      <c r="F1780" s="77"/>
    </row>
    <row r="1781" spans="1:6" x14ac:dyDescent="0.25">
      <c r="A1781" s="75">
        <v>4072</v>
      </c>
      <c r="B1781" s="76" t="s">
        <v>4061</v>
      </c>
      <c r="C1781" s="77" t="s">
        <v>4064</v>
      </c>
      <c r="D1781" s="78">
        <v>829000</v>
      </c>
      <c r="E1781" s="77" t="s">
        <v>10501</v>
      </c>
      <c r="F1781" s="77"/>
    </row>
    <row r="1782" spans="1:6" x14ac:dyDescent="0.25">
      <c r="A1782" s="75">
        <v>4073</v>
      </c>
      <c r="B1782" s="76" t="s">
        <v>4100</v>
      </c>
      <c r="C1782" s="77" t="s">
        <v>4098</v>
      </c>
      <c r="D1782" s="78">
        <v>829000</v>
      </c>
      <c r="E1782" s="77" t="s">
        <v>10501</v>
      </c>
      <c r="F1782" s="77"/>
    </row>
    <row r="1783" spans="1:6" x14ac:dyDescent="0.25">
      <c r="A1783" s="75">
        <v>4074</v>
      </c>
      <c r="B1783" s="76" t="s">
        <v>10504</v>
      </c>
      <c r="C1783" s="77" t="s">
        <v>10503</v>
      </c>
      <c r="D1783" s="78">
        <v>814000</v>
      </c>
      <c r="E1783" s="77" t="s">
        <v>10505</v>
      </c>
      <c r="F1783" s="77"/>
    </row>
    <row r="1784" spans="1:6" x14ac:dyDescent="0.25">
      <c r="A1784" s="75">
        <v>4075</v>
      </c>
      <c r="B1784" s="76" t="s">
        <v>4106</v>
      </c>
      <c r="C1784" s="77" t="s">
        <v>4104</v>
      </c>
      <c r="D1784" s="78">
        <v>814000</v>
      </c>
      <c r="E1784" s="77" t="s">
        <v>10505</v>
      </c>
      <c r="F1784" s="77"/>
    </row>
    <row r="1785" spans="1:6" x14ac:dyDescent="0.25">
      <c r="A1785" s="75">
        <v>4076</v>
      </c>
      <c r="B1785" s="76" t="s">
        <v>4087</v>
      </c>
      <c r="C1785" s="77" t="s">
        <v>4089</v>
      </c>
      <c r="D1785" s="78">
        <v>814000</v>
      </c>
      <c r="E1785" s="77" t="s">
        <v>10505</v>
      </c>
      <c r="F1785" s="77"/>
    </row>
    <row r="1786" spans="1:6" ht="30" x14ac:dyDescent="0.25">
      <c r="A1786" s="75">
        <v>4077</v>
      </c>
      <c r="B1786" s="76" t="s">
        <v>4124</v>
      </c>
      <c r="C1786" s="77" t="s">
        <v>10500</v>
      </c>
      <c r="D1786" s="78">
        <v>502000</v>
      </c>
      <c r="E1786" s="77" t="s">
        <v>10506</v>
      </c>
      <c r="F1786" s="77"/>
    </row>
    <row r="1787" spans="1:6" x14ac:dyDescent="0.25">
      <c r="A1787" s="75">
        <v>4078</v>
      </c>
      <c r="B1787" s="76" t="s">
        <v>4117</v>
      </c>
      <c r="C1787" s="77" t="s">
        <v>4079</v>
      </c>
      <c r="D1787" s="78">
        <v>502000</v>
      </c>
      <c r="E1787" s="77" t="s">
        <v>10506</v>
      </c>
      <c r="F1787" s="77"/>
    </row>
    <row r="1788" spans="1:6" x14ac:dyDescent="0.25">
      <c r="A1788" s="75">
        <v>4079</v>
      </c>
      <c r="B1788" s="76" t="s">
        <v>4115</v>
      </c>
      <c r="C1788" s="77" t="s">
        <v>4075</v>
      </c>
      <c r="D1788" s="78">
        <v>502000</v>
      </c>
      <c r="E1788" s="77" t="s">
        <v>10506</v>
      </c>
      <c r="F1788" s="77"/>
    </row>
    <row r="1789" spans="1:6" x14ac:dyDescent="0.25">
      <c r="A1789" s="75">
        <v>4080</v>
      </c>
      <c r="B1789" s="76" t="s">
        <v>4112</v>
      </c>
      <c r="C1789" s="77" t="s">
        <v>4069</v>
      </c>
      <c r="D1789" s="78">
        <v>502000</v>
      </c>
      <c r="E1789" s="77" t="s">
        <v>10506</v>
      </c>
      <c r="F1789" s="77"/>
    </row>
    <row r="1790" spans="1:6" x14ac:dyDescent="0.25">
      <c r="A1790" s="75">
        <v>4081</v>
      </c>
      <c r="B1790" s="76" t="s">
        <v>10507</v>
      </c>
      <c r="C1790" s="77" t="s">
        <v>10503</v>
      </c>
      <c r="D1790" s="78">
        <v>502000</v>
      </c>
      <c r="E1790" s="77" t="s">
        <v>10506</v>
      </c>
      <c r="F1790" s="77"/>
    </row>
    <row r="1791" spans="1:6" x14ac:dyDescent="0.25">
      <c r="A1791" s="75">
        <v>4082</v>
      </c>
      <c r="B1791" s="76" t="s">
        <v>4131</v>
      </c>
      <c r="C1791" s="77" t="s">
        <v>4104</v>
      </c>
      <c r="D1791" s="78">
        <v>502000</v>
      </c>
      <c r="E1791" s="77" t="s">
        <v>10506</v>
      </c>
      <c r="F1791" s="77"/>
    </row>
    <row r="1792" spans="1:6" x14ac:dyDescent="0.25">
      <c r="A1792" s="75">
        <v>4083</v>
      </c>
      <c r="B1792" s="76" t="s">
        <v>4120</v>
      </c>
      <c r="C1792" s="77" t="s">
        <v>4085</v>
      </c>
      <c r="D1792" s="78">
        <v>502000</v>
      </c>
      <c r="E1792" s="77" t="s">
        <v>10506</v>
      </c>
      <c r="F1792" s="77"/>
    </row>
    <row r="1793" spans="1:6" x14ac:dyDescent="0.25">
      <c r="A1793" s="75">
        <v>4084</v>
      </c>
      <c r="B1793" s="76" t="s">
        <v>4128</v>
      </c>
      <c r="C1793" s="77" t="s">
        <v>4098</v>
      </c>
      <c r="D1793" s="78">
        <v>502000</v>
      </c>
      <c r="E1793" s="77" t="s">
        <v>10506</v>
      </c>
      <c r="F1793" s="77"/>
    </row>
    <row r="1794" spans="1:6" ht="30" x14ac:dyDescent="0.25">
      <c r="A1794" s="75">
        <v>4085</v>
      </c>
      <c r="B1794" s="76" t="s">
        <v>4126</v>
      </c>
      <c r="C1794" s="77" t="s">
        <v>10500</v>
      </c>
      <c r="D1794" s="78">
        <v>502000</v>
      </c>
      <c r="E1794" s="77" t="s">
        <v>10506</v>
      </c>
      <c r="F1794" s="77"/>
    </row>
    <row r="1795" spans="1:6" x14ac:dyDescent="0.25">
      <c r="A1795" s="75">
        <v>4086</v>
      </c>
      <c r="B1795" s="76" t="s">
        <v>4119</v>
      </c>
      <c r="C1795" s="77" t="s">
        <v>4079</v>
      </c>
      <c r="D1795" s="78">
        <v>502000</v>
      </c>
      <c r="E1795" s="77" t="s">
        <v>10506</v>
      </c>
      <c r="F1795" s="77"/>
    </row>
    <row r="1796" spans="1:6" x14ac:dyDescent="0.25">
      <c r="A1796" s="75">
        <v>4087</v>
      </c>
      <c r="B1796" s="76" t="s">
        <v>4114</v>
      </c>
      <c r="C1796" s="77" t="s">
        <v>4069</v>
      </c>
      <c r="D1796" s="78">
        <v>502000</v>
      </c>
      <c r="E1796" s="77" t="s">
        <v>10506</v>
      </c>
      <c r="F1796" s="77"/>
    </row>
    <row r="1797" spans="1:6" x14ac:dyDescent="0.25">
      <c r="A1797" s="75">
        <v>4088</v>
      </c>
      <c r="B1797" s="76" t="s">
        <v>4108</v>
      </c>
      <c r="C1797" s="77" t="s">
        <v>4064</v>
      </c>
      <c r="D1797" s="78">
        <v>502000</v>
      </c>
      <c r="E1797" s="77" t="s">
        <v>10506</v>
      </c>
      <c r="F1797" s="77"/>
    </row>
    <row r="1798" spans="1:6" x14ac:dyDescent="0.25">
      <c r="A1798" s="75">
        <v>4089</v>
      </c>
      <c r="B1798" s="76" t="s">
        <v>4130</v>
      </c>
      <c r="C1798" s="77" t="s">
        <v>4098</v>
      </c>
      <c r="D1798" s="78">
        <v>502000</v>
      </c>
      <c r="E1798" s="77" t="s">
        <v>10506</v>
      </c>
      <c r="F1798" s="77"/>
    </row>
    <row r="1799" spans="1:6" x14ac:dyDescent="0.25">
      <c r="A1799" s="75">
        <v>4090</v>
      </c>
      <c r="B1799" s="76" t="s">
        <v>10508</v>
      </c>
      <c r="C1799" s="77" t="s">
        <v>10503</v>
      </c>
      <c r="D1799" s="78">
        <v>502000</v>
      </c>
      <c r="E1799" s="77" t="s">
        <v>10506</v>
      </c>
      <c r="F1799" s="77"/>
    </row>
    <row r="1800" spans="1:6" x14ac:dyDescent="0.25">
      <c r="A1800" s="75">
        <v>4091</v>
      </c>
      <c r="B1800" s="76" t="s">
        <v>4133</v>
      </c>
      <c r="C1800" s="77" t="s">
        <v>4104</v>
      </c>
      <c r="D1800" s="78">
        <v>502000</v>
      </c>
      <c r="E1800" s="77" t="s">
        <v>10506</v>
      </c>
      <c r="F1800" s="77"/>
    </row>
    <row r="1801" spans="1:6" x14ac:dyDescent="0.25">
      <c r="A1801" s="75">
        <v>4092</v>
      </c>
      <c r="B1801" s="76" t="s">
        <v>4122</v>
      </c>
      <c r="C1801" s="77" t="s">
        <v>4089</v>
      </c>
      <c r="D1801" s="78">
        <v>502000</v>
      </c>
      <c r="E1801" s="77" t="s">
        <v>10506</v>
      </c>
      <c r="F1801" s="77"/>
    </row>
    <row r="1802" spans="1:6" x14ac:dyDescent="0.25">
      <c r="A1802" s="75">
        <v>4093</v>
      </c>
      <c r="B1802" s="76" t="s">
        <v>4134</v>
      </c>
      <c r="C1802" s="77" t="s">
        <v>4138</v>
      </c>
      <c r="D1802" s="78">
        <v>283000</v>
      </c>
      <c r="E1802" s="77" t="s">
        <v>10509</v>
      </c>
      <c r="F1802" s="77"/>
    </row>
    <row r="1803" spans="1:6" x14ac:dyDescent="0.25">
      <c r="A1803" s="75">
        <v>4094</v>
      </c>
      <c r="B1803" s="76" t="s">
        <v>4140</v>
      </c>
      <c r="C1803" s="77" t="s">
        <v>4137</v>
      </c>
      <c r="D1803" s="78">
        <v>267000</v>
      </c>
      <c r="E1803" s="77" t="s">
        <v>8470</v>
      </c>
      <c r="F1803" s="77"/>
    </row>
    <row r="1804" spans="1:6" x14ac:dyDescent="0.25">
      <c r="A1804" s="75">
        <v>4095</v>
      </c>
      <c r="B1804" s="76" t="s">
        <v>4142</v>
      </c>
      <c r="C1804" s="77" t="s">
        <v>4145</v>
      </c>
      <c r="D1804" s="78">
        <v>267000</v>
      </c>
      <c r="E1804" s="77" t="s">
        <v>8470</v>
      </c>
      <c r="F1804" s="77"/>
    </row>
    <row r="1805" spans="1:6" x14ac:dyDescent="0.25">
      <c r="A1805" s="75">
        <v>4096</v>
      </c>
      <c r="B1805" s="76" t="s">
        <v>4147</v>
      </c>
      <c r="C1805" s="77" t="s">
        <v>4145</v>
      </c>
      <c r="D1805" s="78">
        <v>267000</v>
      </c>
      <c r="E1805" s="77" t="s">
        <v>8470</v>
      </c>
      <c r="F1805" s="77" t="s">
        <v>7870</v>
      </c>
    </row>
    <row r="1806" spans="1:6" x14ac:dyDescent="0.25">
      <c r="A1806" s="75">
        <v>5020</v>
      </c>
      <c r="B1806" s="76" t="s">
        <v>4386</v>
      </c>
      <c r="C1806" s="77" t="s">
        <v>4390</v>
      </c>
      <c r="D1806" s="78">
        <v>383000</v>
      </c>
      <c r="E1806" s="77" t="s">
        <v>10510</v>
      </c>
      <c r="F1806" s="77" t="s">
        <v>7870</v>
      </c>
    </row>
    <row r="1807" spans="1:6" x14ac:dyDescent="0.25">
      <c r="A1807" s="75">
        <v>5025</v>
      </c>
      <c r="B1807" s="76" t="s">
        <v>10511</v>
      </c>
      <c r="C1807" s="77" t="s">
        <v>10512</v>
      </c>
      <c r="D1807" s="78">
        <v>605000</v>
      </c>
      <c r="E1807" s="77" t="s">
        <v>10513</v>
      </c>
      <c r="F1807" s="77"/>
    </row>
    <row r="1808" spans="1:6" x14ac:dyDescent="0.25">
      <c r="A1808" s="75">
        <v>5026</v>
      </c>
      <c r="B1808" s="76" t="s">
        <v>4406</v>
      </c>
      <c r="C1808" s="77" t="s">
        <v>4405</v>
      </c>
      <c r="D1808" s="78">
        <v>462000</v>
      </c>
      <c r="E1808" s="77" t="s">
        <v>10514</v>
      </c>
      <c r="F1808" s="77"/>
    </row>
    <row r="1809" spans="1:6" x14ac:dyDescent="0.25">
      <c r="A1809" s="75">
        <v>5027</v>
      </c>
      <c r="B1809" s="76" t="s">
        <v>4402</v>
      </c>
      <c r="C1809" s="77" t="s">
        <v>4405</v>
      </c>
      <c r="D1809" s="78">
        <v>446000</v>
      </c>
      <c r="E1809" s="77" t="s">
        <v>10515</v>
      </c>
      <c r="F1809" s="77"/>
    </row>
    <row r="1810" spans="1:6" ht="30" x14ac:dyDescent="0.25">
      <c r="A1810" s="75">
        <v>5035</v>
      </c>
      <c r="B1810" s="76" t="s">
        <v>4425</v>
      </c>
      <c r="C1810" s="77" t="s">
        <v>10516</v>
      </c>
      <c r="D1810" s="78">
        <v>320000</v>
      </c>
      <c r="E1810" s="77" t="s">
        <v>8084</v>
      </c>
      <c r="F1810" s="77"/>
    </row>
    <row r="1811" spans="1:6" ht="30" x14ac:dyDescent="0.25">
      <c r="A1811" s="75">
        <v>5043</v>
      </c>
      <c r="B1811" s="76" t="s">
        <v>10517</v>
      </c>
      <c r="C1811" s="77" t="s">
        <v>10518</v>
      </c>
      <c r="D1811" s="78">
        <v>849000</v>
      </c>
      <c r="E1811" s="77" t="s">
        <v>10519</v>
      </c>
      <c r="F1811" s="77"/>
    </row>
    <row r="1812" spans="1:6" x14ac:dyDescent="0.25">
      <c r="A1812" s="75">
        <v>5044</v>
      </c>
      <c r="B1812" s="76" t="s">
        <v>10520</v>
      </c>
      <c r="C1812" s="77" t="s">
        <v>10521</v>
      </c>
      <c r="D1812" s="78">
        <v>833000</v>
      </c>
      <c r="E1812" s="77" t="s">
        <v>10522</v>
      </c>
      <c r="F1812" s="77"/>
    </row>
    <row r="1813" spans="1:6" ht="30" x14ac:dyDescent="0.25">
      <c r="A1813" s="75">
        <v>5045</v>
      </c>
      <c r="B1813" s="76" t="s">
        <v>4448</v>
      </c>
      <c r="C1813" s="77" t="s">
        <v>10523</v>
      </c>
      <c r="D1813" s="78">
        <v>367000</v>
      </c>
      <c r="E1813" s="77" t="s">
        <v>10524</v>
      </c>
      <c r="F1813" s="77"/>
    </row>
    <row r="1814" spans="1:6" x14ac:dyDescent="0.25">
      <c r="A1814" s="75">
        <v>5046</v>
      </c>
      <c r="B1814" s="76" t="s">
        <v>4453</v>
      </c>
      <c r="C1814" s="77" t="s">
        <v>4456</v>
      </c>
      <c r="D1814" s="78">
        <v>775000</v>
      </c>
      <c r="E1814" s="77" t="s">
        <v>8281</v>
      </c>
      <c r="F1814" s="77" t="s">
        <v>7870</v>
      </c>
    </row>
    <row r="1815" spans="1:6" x14ac:dyDescent="0.25">
      <c r="A1815" s="75">
        <v>5055</v>
      </c>
      <c r="B1815" s="76" t="s">
        <v>4466</v>
      </c>
      <c r="C1815" s="77" t="s">
        <v>4469</v>
      </c>
      <c r="D1815" s="78">
        <v>745000</v>
      </c>
      <c r="E1815" s="77" t="s">
        <v>10525</v>
      </c>
      <c r="F1815" s="77" t="s">
        <v>7870</v>
      </c>
    </row>
    <row r="1816" spans="1:6" x14ac:dyDescent="0.25">
      <c r="A1816" s="75">
        <v>5062</v>
      </c>
      <c r="B1816" s="76" t="s">
        <v>4474</v>
      </c>
      <c r="C1816" s="77" t="s">
        <v>4477</v>
      </c>
      <c r="D1816" s="78">
        <v>955000</v>
      </c>
      <c r="E1816" s="77" t="s">
        <v>10526</v>
      </c>
      <c r="F1816" s="77"/>
    </row>
    <row r="1817" spans="1:6" x14ac:dyDescent="0.25">
      <c r="A1817" s="75">
        <v>5063</v>
      </c>
      <c r="B1817" s="76" t="s">
        <v>4478</v>
      </c>
      <c r="C1817" s="77" t="s">
        <v>4477</v>
      </c>
      <c r="D1817" s="78">
        <v>939000</v>
      </c>
      <c r="E1817" s="77" t="s">
        <v>8415</v>
      </c>
      <c r="F1817" s="77" t="s">
        <v>7870</v>
      </c>
    </row>
    <row r="1818" spans="1:6" ht="30" x14ac:dyDescent="0.25">
      <c r="A1818" s="75">
        <v>5073</v>
      </c>
      <c r="B1818" s="76" t="s">
        <v>4484</v>
      </c>
      <c r="C1818" s="77" t="s">
        <v>4488</v>
      </c>
      <c r="D1818" s="78">
        <v>513000</v>
      </c>
      <c r="E1818" s="77" t="s">
        <v>10527</v>
      </c>
      <c r="F1818" s="77" t="s">
        <v>7870</v>
      </c>
    </row>
    <row r="1819" spans="1:6" ht="30" x14ac:dyDescent="0.25">
      <c r="A1819" s="75">
        <v>5081</v>
      </c>
      <c r="B1819" s="76" t="s">
        <v>10528</v>
      </c>
      <c r="C1819" s="77" t="s">
        <v>10529</v>
      </c>
      <c r="D1819" s="78">
        <v>830000</v>
      </c>
      <c r="E1819" s="77" t="s">
        <v>10530</v>
      </c>
      <c r="F1819" s="77"/>
    </row>
    <row r="1820" spans="1:6" x14ac:dyDescent="0.25">
      <c r="A1820" s="75">
        <v>5082</v>
      </c>
      <c r="B1820" s="76" t="s">
        <v>4489</v>
      </c>
      <c r="C1820" s="77" t="s">
        <v>4492</v>
      </c>
      <c r="D1820" s="78">
        <v>434000</v>
      </c>
      <c r="E1820" s="77" t="s">
        <v>10531</v>
      </c>
      <c r="F1820" s="77"/>
    </row>
    <row r="1821" spans="1:6" x14ac:dyDescent="0.25">
      <c r="A1821" s="75">
        <v>5083</v>
      </c>
      <c r="B1821" s="76" t="s">
        <v>10532</v>
      </c>
      <c r="C1821" s="77" t="s">
        <v>10533</v>
      </c>
      <c r="D1821" s="78">
        <v>531000</v>
      </c>
      <c r="E1821" s="77" t="s">
        <v>10534</v>
      </c>
      <c r="F1821" s="77"/>
    </row>
    <row r="1822" spans="1:6" ht="30" x14ac:dyDescent="0.25">
      <c r="A1822" s="75">
        <v>5085</v>
      </c>
      <c r="B1822" s="76" t="s">
        <v>4506</v>
      </c>
      <c r="C1822" s="77" t="s">
        <v>10535</v>
      </c>
      <c r="D1822" s="78">
        <v>671000</v>
      </c>
      <c r="E1822" s="77" t="s">
        <v>8263</v>
      </c>
      <c r="F1822" s="77"/>
    </row>
    <row r="1823" spans="1:6" ht="30" x14ac:dyDescent="0.25">
      <c r="A1823" s="75">
        <v>5087</v>
      </c>
      <c r="B1823" s="76" t="s">
        <v>4524</v>
      </c>
      <c r="C1823" s="77" t="s">
        <v>10536</v>
      </c>
      <c r="D1823" s="78">
        <v>570000</v>
      </c>
      <c r="E1823" s="77" t="s">
        <v>10537</v>
      </c>
      <c r="F1823" s="77" t="s">
        <v>7870</v>
      </c>
    </row>
    <row r="1824" spans="1:6" x14ac:dyDescent="0.25">
      <c r="A1824" s="75">
        <v>5260</v>
      </c>
      <c r="B1824" s="76" t="s">
        <v>4629</v>
      </c>
      <c r="C1824" s="77" t="s">
        <v>4632</v>
      </c>
      <c r="D1824" s="78">
        <v>539000</v>
      </c>
      <c r="E1824" s="77" t="s">
        <v>10273</v>
      </c>
      <c r="F1824" s="77"/>
    </row>
    <row r="1825" spans="1:6" ht="30" x14ac:dyDescent="0.25">
      <c r="A1825" s="75">
        <v>5264</v>
      </c>
      <c r="B1825" s="76" t="s">
        <v>10538</v>
      </c>
      <c r="C1825" s="77" t="s">
        <v>10539</v>
      </c>
      <c r="D1825" s="78">
        <v>441000</v>
      </c>
      <c r="E1825" s="77" t="s">
        <v>10540</v>
      </c>
      <c r="F1825" s="77"/>
    </row>
    <row r="1826" spans="1:6" ht="30" x14ac:dyDescent="0.25">
      <c r="A1826" s="75">
        <v>5265</v>
      </c>
      <c r="B1826" s="76" t="s">
        <v>10541</v>
      </c>
      <c r="C1826" s="77" t="s">
        <v>10539</v>
      </c>
      <c r="D1826" s="78">
        <v>441000</v>
      </c>
      <c r="E1826" s="77" t="s">
        <v>10540</v>
      </c>
      <c r="F1826" s="77" t="s">
        <v>7870</v>
      </c>
    </row>
    <row r="1827" spans="1:6" ht="30" x14ac:dyDescent="0.25">
      <c r="A1827" s="75">
        <v>5267</v>
      </c>
      <c r="B1827" s="76" t="s">
        <v>10542</v>
      </c>
      <c r="C1827" s="77" t="s">
        <v>10543</v>
      </c>
      <c r="D1827" s="78">
        <v>633000</v>
      </c>
      <c r="E1827" s="77" t="s">
        <v>10544</v>
      </c>
      <c r="F1827" s="77" t="s">
        <v>7870</v>
      </c>
    </row>
    <row r="1828" spans="1:6" x14ac:dyDescent="0.25">
      <c r="A1828" s="75">
        <v>5273</v>
      </c>
      <c r="B1828" s="76" t="s">
        <v>4638</v>
      </c>
      <c r="C1828" s="77" t="s">
        <v>4641</v>
      </c>
      <c r="D1828" s="78">
        <v>83000</v>
      </c>
      <c r="E1828" s="77" t="s">
        <v>10545</v>
      </c>
      <c r="F1828" s="77"/>
    </row>
    <row r="1829" spans="1:6" x14ac:dyDescent="0.25">
      <c r="A1829" s="75">
        <v>5274</v>
      </c>
      <c r="B1829" s="76" t="s">
        <v>4644</v>
      </c>
      <c r="C1829" s="77" t="s">
        <v>4641</v>
      </c>
      <c r="D1829" s="78">
        <v>83000</v>
      </c>
      <c r="E1829" s="77" t="s">
        <v>10545</v>
      </c>
      <c r="F1829" s="77" t="s">
        <v>7870</v>
      </c>
    </row>
    <row r="1830" spans="1:6" ht="45" x14ac:dyDescent="0.25">
      <c r="A1830" s="75">
        <v>5293</v>
      </c>
      <c r="B1830" s="76" t="s">
        <v>4654</v>
      </c>
      <c r="C1830" s="77" t="s">
        <v>10546</v>
      </c>
      <c r="D1830" s="78">
        <v>555000</v>
      </c>
      <c r="E1830" s="77" t="s">
        <v>10547</v>
      </c>
      <c r="F1830" s="77"/>
    </row>
    <row r="1831" spans="1:6" ht="45" x14ac:dyDescent="0.25">
      <c r="A1831" s="75">
        <v>5294</v>
      </c>
      <c r="B1831" s="76" t="s">
        <v>4657</v>
      </c>
      <c r="C1831" s="77" t="s">
        <v>10546</v>
      </c>
      <c r="D1831" s="78">
        <v>555000</v>
      </c>
      <c r="E1831" s="77" t="s">
        <v>10547</v>
      </c>
      <c r="F1831" s="77"/>
    </row>
    <row r="1832" spans="1:6" ht="30" x14ac:dyDescent="0.25">
      <c r="A1832" s="75">
        <v>5295</v>
      </c>
      <c r="B1832" s="76" t="s">
        <v>10548</v>
      </c>
      <c r="C1832" s="77" t="s">
        <v>10549</v>
      </c>
      <c r="D1832" s="78">
        <v>555000</v>
      </c>
      <c r="E1832" s="77" t="s">
        <v>10547</v>
      </c>
      <c r="F1832" s="77"/>
    </row>
    <row r="1833" spans="1:6" x14ac:dyDescent="0.25">
      <c r="A1833" s="75">
        <v>5296</v>
      </c>
      <c r="B1833" s="76" t="s">
        <v>10550</v>
      </c>
      <c r="C1833" s="77" t="s">
        <v>10551</v>
      </c>
      <c r="D1833" s="78">
        <v>555000</v>
      </c>
      <c r="E1833" s="77" t="s">
        <v>10547</v>
      </c>
      <c r="F1833" s="77" t="s">
        <v>7870</v>
      </c>
    </row>
    <row r="1834" spans="1:6" x14ac:dyDescent="0.25">
      <c r="A1834" s="75">
        <v>5302</v>
      </c>
      <c r="B1834" s="76" t="s">
        <v>4692</v>
      </c>
      <c r="C1834" s="77" t="s">
        <v>4695</v>
      </c>
      <c r="D1834" s="78">
        <v>229000</v>
      </c>
      <c r="E1834" s="77" t="s">
        <v>8674</v>
      </c>
      <c r="F1834" s="77"/>
    </row>
    <row r="1835" spans="1:6" x14ac:dyDescent="0.25">
      <c r="A1835" s="75">
        <v>5303</v>
      </c>
      <c r="B1835" s="76" t="s">
        <v>4677</v>
      </c>
      <c r="C1835" s="77" t="s">
        <v>4680</v>
      </c>
      <c r="D1835" s="78">
        <v>153000</v>
      </c>
      <c r="E1835" s="77" t="s">
        <v>10552</v>
      </c>
      <c r="F1835" s="77"/>
    </row>
    <row r="1836" spans="1:6" x14ac:dyDescent="0.25">
      <c r="A1836" s="75">
        <v>5304</v>
      </c>
      <c r="B1836" s="76" t="s">
        <v>4682</v>
      </c>
      <c r="C1836" s="77" t="s">
        <v>4680</v>
      </c>
      <c r="D1836" s="78">
        <v>153000</v>
      </c>
      <c r="E1836" s="77" t="s">
        <v>10552</v>
      </c>
      <c r="F1836" s="77"/>
    </row>
    <row r="1837" spans="1:6" ht="30" x14ac:dyDescent="0.25">
      <c r="A1837" s="75">
        <v>5305</v>
      </c>
      <c r="B1837" s="76" t="s">
        <v>4688</v>
      </c>
      <c r="C1837" s="77" t="s">
        <v>4691</v>
      </c>
      <c r="D1837" s="78">
        <v>137000</v>
      </c>
      <c r="E1837" s="77" t="s">
        <v>9971</v>
      </c>
      <c r="F1837" s="77"/>
    </row>
    <row r="1838" spans="1:6" ht="30" x14ac:dyDescent="0.25">
      <c r="A1838" s="75">
        <v>5306</v>
      </c>
      <c r="B1838" s="76" t="s">
        <v>4684</v>
      </c>
      <c r="C1838" s="77" t="s">
        <v>10553</v>
      </c>
      <c r="D1838" s="78">
        <v>137000</v>
      </c>
      <c r="E1838" s="77" t="s">
        <v>9971</v>
      </c>
      <c r="F1838" s="77" t="s">
        <v>7870</v>
      </c>
    </row>
    <row r="1839" spans="1:6" x14ac:dyDescent="0.25">
      <c r="A1839" s="75">
        <v>5312</v>
      </c>
      <c r="B1839" s="76" t="s">
        <v>10554</v>
      </c>
      <c r="C1839" s="77" t="s">
        <v>10555</v>
      </c>
      <c r="D1839" s="78">
        <v>567000</v>
      </c>
      <c r="E1839" s="77" t="s">
        <v>10556</v>
      </c>
      <c r="F1839" s="77" t="s">
        <v>10557</v>
      </c>
    </row>
    <row r="1840" spans="1:6" x14ac:dyDescent="0.25">
      <c r="A1840" s="75">
        <v>5313</v>
      </c>
      <c r="B1840" s="76" t="s">
        <v>10558</v>
      </c>
      <c r="C1840" s="77" t="s">
        <v>10559</v>
      </c>
      <c r="D1840" s="78">
        <v>567000</v>
      </c>
      <c r="E1840" s="77" t="s">
        <v>10556</v>
      </c>
      <c r="F1840" s="77" t="s">
        <v>10557</v>
      </c>
    </row>
    <row r="1841" spans="1:6" x14ac:dyDescent="0.25">
      <c r="A1841" s="75">
        <v>5314</v>
      </c>
      <c r="B1841" s="76" t="s">
        <v>10560</v>
      </c>
      <c r="C1841" s="77" t="s">
        <v>10561</v>
      </c>
      <c r="D1841" s="78">
        <v>566000</v>
      </c>
      <c r="E1841" s="77" t="s">
        <v>10562</v>
      </c>
      <c r="F1841" s="77" t="s">
        <v>7870</v>
      </c>
    </row>
    <row r="1842" spans="1:6" x14ac:dyDescent="0.25">
      <c r="A1842" s="75">
        <v>5317</v>
      </c>
      <c r="B1842" s="76" t="s">
        <v>10563</v>
      </c>
      <c r="C1842" s="77" t="s">
        <v>10564</v>
      </c>
      <c r="D1842" s="78">
        <v>187000</v>
      </c>
      <c r="E1842" s="77" t="s">
        <v>9674</v>
      </c>
      <c r="F1842" s="77"/>
    </row>
    <row r="1843" spans="1:6" x14ac:dyDescent="0.25">
      <c r="A1843" s="75">
        <v>5318</v>
      </c>
      <c r="B1843" s="76" t="s">
        <v>10565</v>
      </c>
      <c r="C1843" s="77" t="s">
        <v>10566</v>
      </c>
      <c r="D1843" s="78">
        <v>187000</v>
      </c>
      <c r="E1843" s="77" t="s">
        <v>9674</v>
      </c>
      <c r="F1843" s="77"/>
    </row>
    <row r="1844" spans="1:6" x14ac:dyDescent="0.25">
      <c r="A1844" s="75">
        <v>5319</v>
      </c>
      <c r="B1844" s="76" t="s">
        <v>10567</v>
      </c>
      <c r="C1844" s="77" t="s">
        <v>10564</v>
      </c>
      <c r="D1844" s="78">
        <v>186000</v>
      </c>
      <c r="E1844" s="77" t="s">
        <v>10568</v>
      </c>
      <c r="F1844" s="77" t="s">
        <v>7870</v>
      </c>
    </row>
    <row r="1845" spans="1:6" x14ac:dyDescent="0.25">
      <c r="A1845" s="75">
        <v>5320</v>
      </c>
      <c r="B1845" s="76" t="s">
        <v>10569</v>
      </c>
      <c r="C1845" s="77" t="s">
        <v>10570</v>
      </c>
      <c r="D1845" s="78">
        <v>173000</v>
      </c>
      <c r="E1845" s="77" t="s">
        <v>8606</v>
      </c>
      <c r="F1845" s="77"/>
    </row>
    <row r="1846" spans="1:6" ht="30" x14ac:dyDescent="0.25">
      <c r="A1846" s="75">
        <v>5321</v>
      </c>
      <c r="B1846" s="76" t="s">
        <v>10571</v>
      </c>
      <c r="C1846" s="77" t="s">
        <v>10572</v>
      </c>
      <c r="D1846" s="78">
        <v>593000</v>
      </c>
      <c r="E1846" s="77" t="s">
        <v>10573</v>
      </c>
      <c r="F1846" s="77"/>
    </row>
    <row r="1847" spans="1:6" ht="30" x14ac:dyDescent="0.25">
      <c r="A1847" s="75">
        <v>5322</v>
      </c>
      <c r="B1847" s="76" t="s">
        <v>10574</v>
      </c>
      <c r="C1847" s="77" t="s">
        <v>10575</v>
      </c>
      <c r="D1847" s="78">
        <v>593000</v>
      </c>
      <c r="E1847" s="77" t="s">
        <v>10573</v>
      </c>
      <c r="F1847" s="77"/>
    </row>
    <row r="1848" spans="1:6" x14ac:dyDescent="0.25">
      <c r="A1848" s="75">
        <v>5323</v>
      </c>
      <c r="B1848" s="76" t="s">
        <v>10576</v>
      </c>
      <c r="C1848" s="77" t="s">
        <v>10577</v>
      </c>
      <c r="D1848" s="78">
        <v>577000</v>
      </c>
      <c r="E1848" s="77" t="s">
        <v>10578</v>
      </c>
      <c r="F1848" s="77"/>
    </row>
    <row r="1849" spans="1:6" ht="30" x14ac:dyDescent="0.25">
      <c r="A1849" s="75">
        <v>5324</v>
      </c>
      <c r="B1849" s="76" t="s">
        <v>10579</v>
      </c>
      <c r="C1849" s="77" t="s">
        <v>10580</v>
      </c>
      <c r="D1849" s="78">
        <v>661000</v>
      </c>
      <c r="E1849" s="77" t="s">
        <v>8014</v>
      </c>
      <c r="F1849" s="77"/>
    </row>
    <row r="1850" spans="1:6" ht="45" x14ac:dyDescent="0.25">
      <c r="A1850" s="75">
        <v>5325</v>
      </c>
      <c r="B1850" s="76" t="s">
        <v>10581</v>
      </c>
      <c r="C1850" s="77" t="s">
        <v>10582</v>
      </c>
      <c r="D1850" s="78">
        <v>661000</v>
      </c>
      <c r="E1850" s="77" t="s">
        <v>8014</v>
      </c>
      <c r="F1850" s="77"/>
    </row>
    <row r="1851" spans="1:6" x14ac:dyDescent="0.25">
      <c r="A1851" s="75">
        <v>5326</v>
      </c>
      <c r="B1851" s="76" t="s">
        <v>10583</v>
      </c>
      <c r="C1851" s="77" t="s">
        <v>10577</v>
      </c>
      <c r="D1851" s="78">
        <v>661000</v>
      </c>
      <c r="E1851" s="77" t="s">
        <v>8014</v>
      </c>
      <c r="F1851" s="77"/>
    </row>
    <row r="1852" spans="1:6" x14ac:dyDescent="0.25">
      <c r="A1852" s="75">
        <v>5327</v>
      </c>
      <c r="B1852" s="76" t="s">
        <v>10584</v>
      </c>
      <c r="C1852" s="77" t="s">
        <v>10585</v>
      </c>
      <c r="D1852" s="78">
        <v>213000</v>
      </c>
      <c r="E1852" s="77" t="s">
        <v>10586</v>
      </c>
      <c r="F1852" s="77"/>
    </row>
    <row r="1853" spans="1:6" x14ac:dyDescent="0.25">
      <c r="A1853" s="75">
        <v>5328</v>
      </c>
      <c r="B1853" s="76" t="s">
        <v>10587</v>
      </c>
      <c r="C1853" s="77" t="s">
        <v>10588</v>
      </c>
      <c r="D1853" s="78">
        <v>213000</v>
      </c>
      <c r="E1853" s="77" t="s">
        <v>10586</v>
      </c>
      <c r="F1853" s="77"/>
    </row>
    <row r="1854" spans="1:6" x14ac:dyDescent="0.25">
      <c r="A1854" s="75">
        <v>5329</v>
      </c>
      <c r="B1854" s="76" t="s">
        <v>10589</v>
      </c>
      <c r="C1854" s="77" t="s">
        <v>10590</v>
      </c>
      <c r="D1854" s="78">
        <v>213000</v>
      </c>
      <c r="E1854" s="77" t="s">
        <v>10586</v>
      </c>
      <c r="F1854" s="77"/>
    </row>
    <row r="1855" spans="1:6" x14ac:dyDescent="0.25">
      <c r="A1855" s="75">
        <v>5330</v>
      </c>
      <c r="B1855" s="76" t="s">
        <v>10591</v>
      </c>
      <c r="C1855" s="77" t="s">
        <v>10585</v>
      </c>
      <c r="D1855" s="78">
        <v>199000</v>
      </c>
      <c r="E1855" s="77" t="s">
        <v>10592</v>
      </c>
      <c r="F1855" s="77"/>
    </row>
    <row r="1856" spans="1:6" x14ac:dyDescent="0.25">
      <c r="A1856" s="75">
        <v>5331</v>
      </c>
      <c r="B1856" s="76" t="s">
        <v>10593</v>
      </c>
      <c r="C1856" s="77" t="s">
        <v>10594</v>
      </c>
      <c r="D1856" s="78">
        <v>129000</v>
      </c>
      <c r="E1856" s="77" t="s">
        <v>10595</v>
      </c>
      <c r="F1856" s="77"/>
    </row>
    <row r="1857" spans="1:6" x14ac:dyDescent="0.25">
      <c r="A1857" s="75">
        <v>5332</v>
      </c>
      <c r="B1857" s="76" t="s">
        <v>10596</v>
      </c>
      <c r="C1857" s="77" t="s">
        <v>10594</v>
      </c>
      <c r="D1857" s="78">
        <v>129000</v>
      </c>
      <c r="E1857" s="77" t="s">
        <v>10595</v>
      </c>
      <c r="F1857" s="77"/>
    </row>
    <row r="1858" spans="1:6" x14ac:dyDescent="0.25">
      <c r="A1858" s="75">
        <v>5333</v>
      </c>
      <c r="B1858" s="76" t="s">
        <v>4727</v>
      </c>
      <c r="C1858" s="77" t="s">
        <v>4729</v>
      </c>
      <c r="D1858" s="78">
        <v>129000</v>
      </c>
      <c r="E1858" s="77" t="s">
        <v>10595</v>
      </c>
      <c r="F1858" s="77"/>
    </row>
    <row r="1859" spans="1:6" x14ac:dyDescent="0.25">
      <c r="A1859" s="75">
        <v>5334</v>
      </c>
      <c r="B1859" s="76" t="s">
        <v>4730</v>
      </c>
      <c r="C1859" s="77" t="s">
        <v>4732</v>
      </c>
      <c r="D1859" s="78">
        <v>129000</v>
      </c>
      <c r="E1859" s="77" t="s">
        <v>10595</v>
      </c>
      <c r="F1859" s="77"/>
    </row>
    <row r="1860" spans="1:6" x14ac:dyDescent="0.25">
      <c r="A1860" s="75">
        <v>5335</v>
      </c>
      <c r="B1860" s="76" t="s">
        <v>4716</v>
      </c>
      <c r="C1860" s="77" t="s">
        <v>4719</v>
      </c>
      <c r="D1860" s="78">
        <v>129000</v>
      </c>
      <c r="E1860" s="77" t="s">
        <v>10595</v>
      </c>
      <c r="F1860" s="77"/>
    </row>
    <row r="1861" spans="1:6" x14ac:dyDescent="0.25">
      <c r="A1861" s="75">
        <v>5336</v>
      </c>
      <c r="B1861" s="76" t="s">
        <v>4743</v>
      </c>
      <c r="C1861" s="77" t="s">
        <v>4745</v>
      </c>
      <c r="D1861" s="78">
        <v>127000</v>
      </c>
      <c r="E1861" s="77" t="s">
        <v>8076</v>
      </c>
      <c r="F1861" s="77"/>
    </row>
    <row r="1862" spans="1:6" x14ac:dyDescent="0.25">
      <c r="A1862" s="75">
        <v>5337</v>
      </c>
      <c r="B1862" s="76" t="s">
        <v>4735</v>
      </c>
      <c r="C1862" s="77" t="s">
        <v>4738</v>
      </c>
      <c r="D1862" s="78">
        <v>123000</v>
      </c>
      <c r="E1862" s="77" t="s">
        <v>10194</v>
      </c>
      <c r="F1862" s="77"/>
    </row>
    <row r="1863" spans="1:6" x14ac:dyDescent="0.25">
      <c r="A1863" s="75">
        <v>5338</v>
      </c>
      <c r="B1863" s="76" t="s">
        <v>4748</v>
      </c>
      <c r="C1863" s="77" t="s">
        <v>4752</v>
      </c>
      <c r="D1863" s="78">
        <v>74000</v>
      </c>
      <c r="E1863" s="77" t="s">
        <v>9650</v>
      </c>
      <c r="F1863" s="77"/>
    </row>
    <row r="1864" spans="1:6" ht="30" x14ac:dyDescent="0.25">
      <c r="A1864" s="75">
        <v>5339</v>
      </c>
      <c r="B1864" s="76" t="s">
        <v>10597</v>
      </c>
      <c r="C1864" s="77" t="s">
        <v>10598</v>
      </c>
      <c r="D1864" s="78">
        <v>82000</v>
      </c>
      <c r="E1864" s="77" t="s">
        <v>9616</v>
      </c>
      <c r="F1864" s="77"/>
    </row>
    <row r="1865" spans="1:6" x14ac:dyDescent="0.25">
      <c r="A1865" s="75">
        <v>5340</v>
      </c>
      <c r="B1865" s="76" t="s">
        <v>10599</v>
      </c>
      <c r="C1865" s="77" t="s">
        <v>10600</v>
      </c>
      <c r="D1865" s="78">
        <v>82000</v>
      </c>
      <c r="E1865" s="77" t="s">
        <v>9616</v>
      </c>
      <c r="F1865" s="77"/>
    </row>
    <row r="1866" spans="1:6" ht="45" x14ac:dyDescent="0.25">
      <c r="A1866" s="75">
        <v>5341</v>
      </c>
      <c r="B1866" s="76" t="s">
        <v>4772</v>
      </c>
      <c r="C1866" s="77" t="s">
        <v>10601</v>
      </c>
      <c r="D1866" s="78">
        <v>130000</v>
      </c>
      <c r="E1866" s="77" t="s">
        <v>10602</v>
      </c>
      <c r="F1866" s="77"/>
    </row>
    <row r="1867" spans="1:6" x14ac:dyDescent="0.25">
      <c r="A1867" s="75">
        <v>5342</v>
      </c>
      <c r="B1867" s="76" t="s">
        <v>4780</v>
      </c>
      <c r="C1867" s="77" t="s">
        <v>4783</v>
      </c>
      <c r="D1867" s="78">
        <v>100000</v>
      </c>
      <c r="E1867" s="77" t="s">
        <v>8585</v>
      </c>
      <c r="F1867" s="77"/>
    </row>
    <row r="1868" spans="1:6" x14ac:dyDescent="0.25">
      <c r="A1868" s="75">
        <v>5343</v>
      </c>
      <c r="B1868" s="76" t="s">
        <v>4784</v>
      </c>
      <c r="C1868" s="77" t="s">
        <v>4787</v>
      </c>
      <c r="D1868" s="78">
        <v>100000</v>
      </c>
      <c r="E1868" s="77" t="s">
        <v>8585</v>
      </c>
      <c r="F1868" s="77" t="s">
        <v>7870</v>
      </c>
    </row>
    <row r="1869" spans="1:6" x14ac:dyDescent="0.25">
      <c r="A1869" s="75">
        <v>5400</v>
      </c>
      <c r="B1869" s="76" t="s">
        <v>10603</v>
      </c>
      <c r="C1869" s="77" t="s">
        <v>10604</v>
      </c>
      <c r="D1869" s="78">
        <v>981000</v>
      </c>
      <c r="E1869" s="77" t="s">
        <v>10605</v>
      </c>
      <c r="F1869" s="77"/>
    </row>
    <row r="1870" spans="1:6" x14ac:dyDescent="0.25">
      <c r="A1870" s="75">
        <v>5401</v>
      </c>
      <c r="B1870" s="76" t="s">
        <v>10606</v>
      </c>
      <c r="C1870" s="77" t="s">
        <v>4887</v>
      </c>
      <c r="D1870" s="78">
        <v>981000</v>
      </c>
      <c r="E1870" s="77" t="s">
        <v>10605</v>
      </c>
      <c r="F1870" s="77"/>
    </row>
    <row r="1871" spans="1:6" x14ac:dyDescent="0.25">
      <c r="A1871" s="75">
        <v>5402</v>
      </c>
      <c r="B1871" s="76" t="s">
        <v>10607</v>
      </c>
      <c r="C1871" s="77" t="s">
        <v>10604</v>
      </c>
      <c r="D1871" s="78">
        <v>196000</v>
      </c>
      <c r="E1871" s="77" t="s">
        <v>10608</v>
      </c>
      <c r="F1871" s="77"/>
    </row>
    <row r="1872" spans="1:6" ht="30" x14ac:dyDescent="0.25">
      <c r="A1872" s="75">
        <v>5403</v>
      </c>
      <c r="B1872" s="76" t="s">
        <v>10609</v>
      </c>
      <c r="C1872" s="77" t="s">
        <v>10610</v>
      </c>
      <c r="D1872" s="78">
        <v>196000</v>
      </c>
      <c r="E1872" s="77" t="s">
        <v>10608</v>
      </c>
      <c r="F1872" s="77"/>
    </row>
    <row r="1873" spans="1:6" x14ac:dyDescent="0.25">
      <c r="A1873" s="75">
        <v>5404</v>
      </c>
      <c r="B1873" s="76" t="s">
        <v>10611</v>
      </c>
      <c r="C1873" s="77" t="s">
        <v>4887</v>
      </c>
      <c r="D1873" s="78">
        <v>196000</v>
      </c>
      <c r="E1873" s="77" t="s">
        <v>10608</v>
      </c>
      <c r="F1873" s="77"/>
    </row>
    <row r="1874" spans="1:6" x14ac:dyDescent="0.25">
      <c r="A1874" s="75">
        <v>5405</v>
      </c>
      <c r="B1874" s="76" t="s">
        <v>10612</v>
      </c>
      <c r="C1874" s="77" t="s">
        <v>10613</v>
      </c>
      <c r="D1874" s="78">
        <v>167000</v>
      </c>
      <c r="E1874" s="77" t="s">
        <v>10614</v>
      </c>
      <c r="F1874" s="77"/>
    </row>
    <row r="1875" spans="1:6" x14ac:dyDescent="0.25">
      <c r="A1875" s="75">
        <v>5406</v>
      </c>
      <c r="B1875" s="76" t="s">
        <v>10615</v>
      </c>
      <c r="C1875" s="77" t="s">
        <v>10616</v>
      </c>
      <c r="D1875" s="78">
        <v>167000</v>
      </c>
      <c r="E1875" s="77" t="s">
        <v>10614</v>
      </c>
      <c r="F1875" s="77"/>
    </row>
    <row r="1876" spans="1:6" x14ac:dyDescent="0.25">
      <c r="A1876" s="75">
        <v>5408</v>
      </c>
      <c r="B1876" s="76" t="s">
        <v>10617</v>
      </c>
      <c r="C1876" s="77" t="s">
        <v>10604</v>
      </c>
      <c r="D1876" s="78">
        <v>511000</v>
      </c>
      <c r="E1876" s="77" t="s">
        <v>10618</v>
      </c>
      <c r="F1876" s="77"/>
    </row>
    <row r="1877" spans="1:6" x14ac:dyDescent="0.25">
      <c r="A1877" s="75">
        <v>5409</v>
      </c>
      <c r="B1877" s="76" t="s">
        <v>4890</v>
      </c>
      <c r="C1877" s="77" t="s">
        <v>4887</v>
      </c>
      <c r="D1877" s="78">
        <v>511000</v>
      </c>
      <c r="E1877" s="77" t="s">
        <v>10618</v>
      </c>
      <c r="F1877" s="77" t="s">
        <v>7870</v>
      </c>
    </row>
    <row r="1878" spans="1:6" x14ac:dyDescent="0.25">
      <c r="A1878" s="75">
        <v>5414</v>
      </c>
      <c r="B1878" s="76" t="s">
        <v>4898</v>
      </c>
      <c r="C1878" s="77" t="s">
        <v>4901</v>
      </c>
      <c r="D1878" s="78">
        <v>122000</v>
      </c>
      <c r="E1878" s="77" t="s">
        <v>10619</v>
      </c>
      <c r="F1878" s="77"/>
    </row>
    <row r="1879" spans="1:6" x14ac:dyDescent="0.25">
      <c r="A1879" s="75">
        <v>5415</v>
      </c>
      <c r="B1879" s="76" t="s">
        <v>4903</v>
      </c>
      <c r="C1879" s="77" t="s">
        <v>4901</v>
      </c>
      <c r="D1879" s="78">
        <v>122000</v>
      </c>
      <c r="E1879" s="77" t="s">
        <v>10619</v>
      </c>
      <c r="F1879" s="77" t="s">
        <v>7870</v>
      </c>
    </row>
    <row r="1880" spans="1:6" x14ac:dyDescent="0.25">
      <c r="A1880" s="75">
        <v>5418</v>
      </c>
      <c r="B1880" s="76" t="s">
        <v>4917</v>
      </c>
      <c r="C1880" s="77" t="s">
        <v>4920</v>
      </c>
      <c r="D1880" s="78">
        <v>73000</v>
      </c>
      <c r="E1880" s="77" t="s">
        <v>9589</v>
      </c>
      <c r="F1880" s="77"/>
    </row>
    <row r="1881" spans="1:6" x14ac:dyDescent="0.25">
      <c r="A1881" s="75">
        <v>5419</v>
      </c>
      <c r="B1881" s="76" t="s">
        <v>4922</v>
      </c>
      <c r="C1881" s="77" t="s">
        <v>4924</v>
      </c>
      <c r="D1881" s="78">
        <v>73000</v>
      </c>
      <c r="E1881" s="77" t="s">
        <v>9589</v>
      </c>
      <c r="F1881" s="77"/>
    </row>
    <row r="1882" spans="1:6" x14ac:dyDescent="0.25">
      <c r="A1882" s="75">
        <v>5420</v>
      </c>
      <c r="B1882" s="76" t="s">
        <v>10620</v>
      </c>
      <c r="C1882" s="77" t="s">
        <v>10621</v>
      </c>
      <c r="D1882" s="78">
        <v>108000</v>
      </c>
      <c r="E1882" s="77" t="s">
        <v>10622</v>
      </c>
      <c r="F1882" s="77"/>
    </row>
    <row r="1883" spans="1:6" ht="30" x14ac:dyDescent="0.25">
      <c r="A1883" s="75">
        <v>5421</v>
      </c>
      <c r="B1883" s="76" t="s">
        <v>10623</v>
      </c>
      <c r="C1883" s="77" t="s">
        <v>10624</v>
      </c>
      <c r="D1883" s="78">
        <v>108000</v>
      </c>
      <c r="E1883" s="77" t="s">
        <v>10622</v>
      </c>
      <c r="F1883" s="77"/>
    </row>
    <row r="1884" spans="1:6" x14ac:dyDescent="0.25">
      <c r="A1884" s="75">
        <v>5422</v>
      </c>
      <c r="B1884" s="76" t="s">
        <v>10625</v>
      </c>
      <c r="C1884" s="77" t="s">
        <v>10626</v>
      </c>
      <c r="D1884" s="78">
        <v>108000</v>
      </c>
      <c r="E1884" s="77" t="s">
        <v>10622</v>
      </c>
      <c r="F1884" s="77"/>
    </row>
    <row r="1885" spans="1:6" x14ac:dyDescent="0.25">
      <c r="A1885" s="75">
        <v>5423</v>
      </c>
      <c r="B1885" s="76" t="s">
        <v>4925</v>
      </c>
      <c r="C1885" s="77" t="s">
        <v>4928</v>
      </c>
      <c r="D1885" s="78">
        <v>438000</v>
      </c>
      <c r="E1885" s="77" t="s">
        <v>8710</v>
      </c>
      <c r="F1885" s="77"/>
    </row>
    <row r="1886" spans="1:6" x14ac:dyDescent="0.25">
      <c r="A1886" s="75">
        <v>5424</v>
      </c>
      <c r="B1886" s="76" t="s">
        <v>4930</v>
      </c>
      <c r="C1886" s="77" t="s">
        <v>4928</v>
      </c>
      <c r="D1886" s="78">
        <v>438000</v>
      </c>
      <c r="E1886" s="77" t="s">
        <v>8710</v>
      </c>
      <c r="F1886" s="77" t="s">
        <v>7870</v>
      </c>
    </row>
    <row r="1887" spans="1:6" x14ac:dyDescent="0.25">
      <c r="A1887" s="75">
        <v>5467</v>
      </c>
      <c r="B1887" s="76" t="s">
        <v>5051</v>
      </c>
      <c r="C1887" s="77" t="s">
        <v>5054</v>
      </c>
      <c r="D1887" s="78">
        <v>73000</v>
      </c>
      <c r="E1887" s="77" t="s">
        <v>9589</v>
      </c>
      <c r="F1887" s="77"/>
    </row>
    <row r="1888" spans="1:6" x14ac:dyDescent="0.25">
      <c r="A1888" s="75">
        <v>5468</v>
      </c>
      <c r="B1888" s="76" t="s">
        <v>5056</v>
      </c>
      <c r="C1888" s="77" t="s">
        <v>5054</v>
      </c>
      <c r="D1888" s="78">
        <v>73000</v>
      </c>
      <c r="E1888" s="77" t="s">
        <v>9589</v>
      </c>
      <c r="F1888" s="77" t="s">
        <v>7870</v>
      </c>
    </row>
    <row r="1889" spans="1:6" x14ac:dyDescent="0.25">
      <c r="A1889" s="75">
        <v>5475</v>
      </c>
      <c r="B1889" s="76" t="s">
        <v>10627</v>
      </c>
      <c r="C1889" s="77" t="s">
        <v>10628</v>
      </c>
      <c r="D1889" s="78">
        <v>205000</v>
      </c>
      <c r="E1889" s="77" t="s">
        <v>10629</v>
      </c>
      <c r="F1889" s="77"/>
    </row>
    <row r="1890" spans="1:6" x14ac:dyDescent="0.25">
      <c r="A1890" s="75">
        <v>5476</v>
      </c>
      <c r="B1890" s="76" t="s">
        <v>10630</v>
      </c>
      <c r="C1890" s="77" t="s">
        <v>10631</v>
      </c>
      <c r="D1890" s="78">
        <v>205000</v>
      </c>
      <c r="E1890" s="77" t="s">
        <v>10629</v>
      </c>
      <c r="F1890" s="77" t="s">
        <v>7870</v>
      </c>
    </row>
    <row r="1891" spans="1:6" x14ac:dyDescent="0.25">
      <c r="A1891" s="75">
        <v>5628</v>
      </c>
      <c r="B1891" s="76" t="s">
        <v>10632</v>
      </c>
      <c r="C1891" s="77" t="s">
        <v>10633</v>
      </c>
      <c r="D1891" s="78">
        <v>869000</v>
      </c>
      <c r="E1891" s="77" t="s">
        <v>10634</v>
      </c>
      <c r="F1891" s="77" t="s">
        <v>7870</v>
      </c>
    </row>
    <row r="1892" spans="1:6" x14ac:dyDescent="0.25">
      <c r="A1892" s="75">
        <v>5629</v>
      </c>
      <c r="B1892" s="76" t="s">
        <v>10635</v>
      </c>
      <c r="C1892" s="77" t="s">
        <v>10633</v>
      </c>
      <c r="D1892" s="78">
        <v>869000</v>
      </c>
      <c r="E1892" s="77" t="s">
        <v>10634</v>
      </c>
      <c r="F1892" s="77" t="s">
        <v>7870</v>
      </c>
    </row>
    <row r="1893" spans="1:6" ht="30" x14ac:dyDescent="0.25">
      <c r="A1893" s="75">
        <v>5632</v>
      </c>
      <c r="B1893" s="76" t="s">
        <v>5263</v>
      </c>
      <c r="C1893" s="77" t="s">
        <v>5266</v>
      </c>
      <c r="D1893" s="78">
        <v>97000</v>
      </c>
      <c r="E1893" s="77" t="s">
        <v>10636</v>
      </c>
      <c r="F1893" s="77" t="s">
        <v>10637</v>
      </c>
    </row>
    <row r="1894" spans="1:6" ht="30" x14ac:dyDescent="0.25">
      <c r="A1894" s="75">
        <v>5633</v>
      </c>
      <c r="B1894" s="76" t="s">
        <v>5269</v>
      </c>
      <c r="C1894" s="77" t="s">
        <v>5266</v>
      </c>
      <c r="D1894" s="78">
        <v>97000</v>
      </c>
      <c r="E1894" s="77" t="s">
        <v>10636</v>
      </c>
      <c r="F1894" s="77" t="s">
        <v>10637</v>
      </c>
    </row>
    <row r="1895" spans="1:6" x14ac:dyDescent="0.25">
      <c r="A1895" s="75">
        <v>5634</v>
      </c>
      <c r="B1895" s="76" t="s">
        <v>5271</v>
      </c>
      <c r="C1895" s="77" t="s">
        <v>5274</v>
      </c>
      <c r="D1895" s="78">
        <v>154000</v>
      </c>
      <c r="E1895" s="77" t="s">
        <v>8323</v>
      </c>
      <c r="F1895" s="77"/>
    </row>
    <row r="1896" spans="1:6" x14ac:dyDescent="0.25">
      <c r="A1896" s="75">
        <v>5635</v>
      </c>
      <c r="B1896" s="76" t="s">
        <v>5278</v>
      </c>
      <c r="C1896" s="77" t="s">
        <v>5282</v>
      </c>
      <c r="D1896" s="78">
        <v>343000</v>
      </c>
      <c r="E1896" s="77" t="s">
        <v>10638</v>
      </c>
      <c r="F1896" s="77" t="s">
        <v>7870</v>
      </c>
    </row>
    <row r="1897" spans="1:6" x14ac:dyDescent="0.25">
      <c r="A1897" s="75">
        <v>5636</v>
      </c>
      <c r="B1897" s="76" t="s">
        <v>5298</v>
      </c>
      <c r="C1897" s="77" t="s">
        <v>5300</v>
      </c>
      <c r="D1897" s="78">
        <v>566000</v>
      </c>
      <c r="E1897" s="77" t="s">
        <v>10562</v>
      </c>
      <c r="F1897" s="77" t="s">
        <v>7870</v>
      </c>
    </row>
    <row r="1898" spans="1:6" x14ac:dyDescent="0.25">
      <c r="A1898" s="75">
        <v>5637</v>
      </c>
      <c r="B1898" s="76" t="s">
        <v>5290</v>
      </c>
      <c r="C1898" s="77" t="s">
        <v>5293</v>
      </c>
      <c r="D1898" s="78">
        <v>566000</v>
      </c>
      <c r="E1898" s="77" t="s">
        <v>10562</v>
      </c>
      <c r="F1898" s="77" t="s">
        <v>7870</v>
      </c>
    </row>
    <row r="1899" spans="1:6" x14ac:dyDescent="0.25">
      <c r="A1899" s="75">
        <v>5638</v>
      </c>
      <c r="B1899" s="76" t="s">
        <v>5295</v>
      </c>
      <c r="C1899" s="77" t="s">
        <v>5297</v>
      </c>
      <c r="D1899" s="78">
        <v>566000</v>
      </c>
      <c r="E1899" s="77" t="s">
        <v>10562</v>
      </c>
      <c r="F1899" s="77"/>
    </row>
    <row r="1900" spans="1:6" ht="30" x14ac:dyDescent="0.25">
      <c r="A1900" s="75">
        <v>5639</v>
      </c>
      <c r="B1900" s="76" t="s">
        <v>5301</v>
      </c>
      <c r="C1900" s="77" t="s">
        <v>10639</v>
      </c>
      <c r="D1900" s="78">
        <v>73000</v>
      </c>
      <c r="E1900" s="77" t="s">
        <v>9589</v>
      </c>
      <c r="F1900" s="77"/>
    </row>
    <row r="1901" spans="1:6" x14ac:dyDescent="0.25">
      <c r="A1901" s="75">
        <v>5640</v>
      </c>
      <c r="B1901" s="76" t="s">
        <v>5325</v>
      </c>
      <c r="C1901" s="77" t="s">
        <v>5327</v>
      </c>
      <c r="D1901" s="78">
        <v>112000</v>
      </c>
      <c r="E1901" s="77" t="s">
        <v>9592</v>
      </c>
      <c r="F1901" s="77"/>
    </row>
    <row r="1902" spans="1:6" x14ac:dyDescent="0.25">
      <c r="A1902" s="75">
        <v>5641</v>
      </c>
      <c r="B1902" s="76" t="s">
        <v>5308</v>
      </c>
      <c r="C1902" s="77" t="s">
        <v>5311</v>
      </c>
      <c r="D1902" s="78">
        <v>112000</v>
      </c>
      <c r="E1902" s="77" t="s">
        <v>9592</v>
      </c>
      <c r="F1902" s="77"/>
    </row>
    <row r="1903" spans="1:6" x14ac:dyDescent="0.25">
      <c r="A1903" s="75">
        <v>5642</v>
      </c>
      <c r="B1903" s="76" t="s">
        <v>5330</v>
      </c>
      <c r="C1903" s="77" t="s">
        <v>5332</v>
      </c>
      <c r="D1903" s="78">
        <v>112000</v>
      </c>
      <c r="E1903" s="77" t="s">
        <v>9592</v>
      </c>
      <c r="F1903" s="77"/>
    </row>
    <row r="1904" spans="1:6" x14ac:dyDescent="0.25">
      <c r="A1904" s="75">
        <v>5643</v>
      </c>
      <c r="B1904" s="76" t="s">
        <v>5328</v>
      </c>
      <c r="C1904" s="77" t="s">
        <v>5327</v>
      </c>
      <c r="D1904" s="78">
        <v>112000</v>
      </c>
      <c r="E1904" s="77" t="s">
        <v>9592</v>
      </c>
      <c r="F1904" s="77"/>
    </row>
    <row r="1905" spans="1:6" x14ac:dyDescent="0.25">
      <c r="A1905" s="75">
        <v>5644</v>
      </c>
      <c r="B1905" s="76" t="s">
        <v>5313</v>
      </c>
      <c r="C1905" s="77" t="s">
        <v>5311</v>
      </c>
      <c r="D1905" s="78">
        <v>112000</v>
      </c>
      <c r="E1905" s="77" t="s">
        <v>9592</v>
      </c>
      <c r="F1905" s="77"/>
    </row>
    <row r="1906" spans="1:6" x14ac:dyDescent="0.25">
      <c r="A1906" s="75">
        <v>5645</v>
      </c>
      <c r="B1906" s="76" t="s">
        <v>5315</v>
      </c>
      <c r="C1906" s="77" t="s">
        <v>5317</v>
      </c>
      <c r="D1906" s="78">
        <v>112000</v>
      </c>
      <c r="E1906" s="77" t="s">
        <v>9592</v>
      </c>
      <c r="F1906" s="77"/>
    </row>
    <row r="1907" spans="1:6" x14ac:dyDescent="0.25">
      <c r="A1907" s="75">
        <v>5646</v>
      </c>
      <c r="B1907" s="76" t="s">
        <v>5333</v>
      </c>
      <c r="C1907" s="77" t="s">
        <v>5332</v>
      </c>
      <c r="D1907" s="78">
        <v>112000</v>
      </c>
      <c r="E1907" s="77" t="s">
        <v>9592</v>
      </c>
      <c r="F1907" s="77"/>
    </row>
    <row r="1908" spans="1:6" x14ac:dyDescent="0.25">
      <c r="A1908" s="75">
        <v>5647</v>
      </c>
      <c r="B1908" s="76" t="s">
        <v>5318</v>
      </c>
      <c r="C1908" s="77" t="s">
        <v>5320</v>
      </c>
      <c r="D1908" s="78">
        <v>98000</v>
      </c>
      <c r="E1908" s="77" t="s">
        <v>9599</v>
      </c>
      <c r="F1908" s="77"/>
    </row>
    <row r="1909" spans="1:6" x14ac:dyDescent="0.25">
      <c r="A1909" s="75">
        <v>5648</v>
      </c>
      <c r="B1909" s="76" t="s">
        <v>5323</v>
      </c>
      <c r="C1909" s="77" t="s">
        <v>5324</v>
      </c>
      <c r="D1909" s="78">
        <v>98000</v>
      </c>
      <c r="E1909" s="77" t="s">
        <v>9599</v>
      </c>
      <c r="F1909" s="77"/>
    </row>
    <row r="1910" spans="1:6" x14ac:dyDescent="0.25">
      <c r="A1910" s="75">
        <v>5649</v>
      </c>
      <c r="B1910" s="76" t="s">
        <v>5321</v>
      </c>
      <c r="C1910" s="77" t="s">
        <v>5320</v>
      </c>
      <c r="D1910" s="78">
        <v>98000</v>
      </c>
      <c r="E1910" s="77" t="s">
        <v>9599</v>
      </c>
      <c r="F1910" s="77" t="s">
        <v>7870</v>
      </c>
    </row>
    <row r="1911" spans="1:6" ht="30" x14ac:dyDescent="0.25">
      <c r="A1911" s="75">
        <v>5653</v>
      </c>
      <c r="B1911" s="76" t="s">
        <v>5344</v>
      </c>
      <c r="C1911" s="77" t="s">
        <v>10640</v>
      </c>
      <c r="D1911" s="78">
        <v>439000</v>
      </c>
      <c r="E1911" s="77" t="s">
        <v>10641</v>
      </c>
      <c r="F1911" s="77" t="s">
        <v>7870</v>
      </c>
    </row>
    <row r="1912" spans="1:6" x14ac:dyDescent="0.25">
      <c r="A1912" s="75">
        <v>5658</v>
      </c>
      <c r="B1912" s="76" t="s">
        <v>5359</v>
      </c>
      <c r="C1912" s="77" t="s">
        <v>5362</v>
      </c>
      <c r="D1912" s="78">
        <v>186000</v>
      </c>
      <c r="E1912" s="77" t="s">
        <v>10568</v>
      </c>
      <c r="F1912" s="77"/>
    </row>
    <row r="1913" spans="1:6" x14ac:dyDescent="0.25">
      <c r="A1913" s="75">
        <v>5659</v>
      </c>
      <c r="B1913" s="76" t="s">
        <v>5364</v>
      </c>
      <c r="C1913" s="77" t="s">
        <v>5362</v>
      </c>
      <c r="D1913" s="78">
        <v>186000</v>
      </c>
      <c r="E1913" s="77" t="s">
        <v>10568</v>
      </c>
      <c r="F1913" s="77"/>
    </row>
    <row r="1914" spans="1:6" x14ac:dyDescent="0.25">
      <c r="A1914" s="75">
        <v>5660</v>
      </c>
      <c r="B1914" s="76" t="s">
        <v>5366</v>
      </c>
      <c r="C1914" s="77" t="s">
        <v>5362</v>
      </c>
      <c r="D1914" s="78">
        <v>128000</v>
      </c>
      <c r="E1914" s="77" t="s">
        <v>8588</v>
      </c>
      <c r="F1914" s="77"/>
    </row>
    <row r="1915" spans="1:6" x14ac:dyDescent="0.25">
      <c r="A1915" s="75">
        <v>5661</v>
      </c>
      <c r="B1915" s="76" t="s">
        <v>5369</v>
      </c>
      <c r="C1915" s="77" t="s">
        <v>5372</v>
      </c>
      <c r="D1915" s="78">
        <v>106000</v>
      </c>
      <c r="E1915" s="77" t="s">
        <v>10642</v>
      </c>
      <c r="F1915" s="77" t="s">
        <v>3476</v>
      </c>
    </row>
    <row r="1916" spans="1:6" x14ac:dyDescent="0.25">
      <c r="A1916" s="75">
        <v>5662</v>
      </c>
      <c r="B1916" s="76" t="s">
        <v>5374</v>
      </c>
      <c r="C1916" s="77" t="s">
        <v>5372</v>
      </c>
      <c r="D1916" s="78">
        <v>106000</v>
      </c>
      <c r="E1916" s="77" t="s">
        <v>10642</v>
      </c>
      <c r="F1916" s="77" t="s">
        <v>3476</v>
      </c>
    </row>
    <row r="1917" spans="1:6" x14ac:dyDescent="0.25">
      <c r="A1917" s="75">
        <v>5663</v>
      </c>
      <c r="B1917" s="76" t="s">
        <v>10643</v>
      </c>
      <c r="C1917" s="77" t="s">
        <v>10644</v>
      </c>
      <c r="D1917" s="78">
        <v>122000</v>
      </c>
      <c r="E1917" s="77" t="s">
        <v>10619</v>
      </c>
      <c r="F1917" s="77" t="s">
        <v>3476</v>
      </c>
    </row>
    <row r="1918" spans="1:6" x14ac:dyDescent="0.25">
      <c r="A1918" s="75">
        <v>5664</v>
      </c>
      <c r="B1918" s="76" t="s">
        <v>5376</v>
      </c>
      <c r="C1918" s="77" t="s">
        <v>5379</v>
      </c>
      <c r="D1918" s="78">
        <v>106000</v>
      </c>
      <c r="E1918" s="77" t="s">
        <v>10642</v>
      </c>
      <c r="F1918" s="77" t="s">
        <v>3476</v>
      </c>
    </row>
    <row r="1919" spans="1:6" x14ac:dyDescent="0.25">
      <c r="A1919" s="75">
        <v>5665</v>
      </c>
      <c r="B1919" s="76" t="s">
        <v>10645</v>
      </c>
      <c r="C1919" s="77" t="s">
        <v>10646</v>
      </c>
      <c r="D1919" s="78">
        <v>106000</v>
      </c>
      <c r="E1919" s="77" t="s">
        <v>10642</v>
      </c>
      <c r="F1919" s="77" t="s">
        <v>3476</v>
      </c>
    </row>
    <row r="1920" spans="1:6" x14ac:dyDescent="0.25">
      <c r="A1920" s="75">
        <v>5666</v>
      </c>
      <c r="B1920" s="76" t="s">
        <v>5381</v>
      </c>
      <c r="C1920" s="77" t="s">
        <v>5379</v>
      </c>
      <c r="D1920" s="78">
        <v>106000</v>
      </c>
      <c r="E1920" s="77" t="s">
        <v>10642</v>
      </c>
      <c r="F1920" s="77" t="s">
        <v>3476</v>
      </c>
    </row>
    <row r="1921" spans="1:6" x14ac:dyDescent="0.25">
      <c r="A1921" s="75">
        <v>5667</v>
      </c>
      <c r="B1921" s="76" t="s">
        <v>10647</v>
      </c>
      <c r="C1921" s="77" t="s">
        <v>10646</v>
      </c>
      <c r="D1921" s="78">
        <v>106000</v>
      </c>
      <c r="E1921" s="77" t="s">
        <v>10642</v>
      </c>
      <c r="F1921" s="77" t="s">
        <v>3476</v>
      </c>
    </row>
    <row r="1922" spans="1:6" ht="30" x14ac:dyDescent="0.25">
      <c r="A1922" s="75">
        <v>5682</v>
      </c>
      <c r="B1922" s="76" t="s">
        <v>5394</v>
      </c>
      <c r="C1922" s="77" t="s">
        <v>10648</v>
      </c>
      <c r="D1922" s="78">
        <v>700000</v>
      </c>
      <c r="E1922" s="77" t="s">
        <v>10649</v>
      </c>
      <c r="F1922" s="77"/>
    </row>
    <row r="1923" spans="1:6" x14ac:dyDescent="0.25">
      <c r="A1923" s="75">
        <v>5683</v>
      </c>
      <c r="B1923" s="76" t="s">
        <v>5399</v>
      </c>
      <c r="C1923" s="77" t="s">
        <v>5402</v>
      </c>
      <c r="D1923" s="78">
        <v>417000</v>
      </c>
      <c r="E1923" s="77" t="s">
        <v>8210</v>
      </c>
      <c r="F1923" s="77"/>
    </row>
    <row r="1924" spans="1:6" x14ac:dyDescent="0.25">
      <c r="A1924" s="75">
        <v>5684</v>
      </c>
      <c r="B1924" s="76" t="s">
        <v>10650</v>
      </c>
      <c r="C1924" s="77" t="s">
        <v>10651</v>
      </c>
      <c r="D1924" s="78">
        <v>417000</v>
      </c>
      <c r="E1924" s="77" t="s">
        <v>8210</v>
      </c>
      <c r="F1924" s="77"/>
    </row>
    <row r="1925" spans="1:6" ht="30" x14ac:dyDescent="0.25">
      <c r="A1925" s="75">
        <v>5685</v>
      </c>
      <c r="B1925" s="76" t="s">
        <v>10652</v>
      </c>
      <c r="C1925" s="77" t="s">
        <v>10653</v>
      </c>
      <c r="D1925" s="78">
        <v>417000</v>
      </c>
      <c r="E1925" s="77" t="s">
        <v>8210</v>
      </c>
      <c r="F1925" s="77"/>
    </row>
    <row r="1926" spans="1:6" x14ac:dyDescent="0.25">
      <c r="A1926" s="75">
        <v>5686</v>
      </c>
      <c r="B1926" s="76" t="s">
        <v>10654</v>
      </c>
      <c r="C1926" s="77" t="s">
        <v>10655</v>
      </c>
      <c r="D1926" s="78">
        <v>417000</v>
      </c>
      <c r="E1926" s="77" t="s">
        <v>8210</v>
      </c>
      <c r="F1926" s="77"/>
    </row>
    <row r="1927" spans="1:6" ht="30" x14ac:dyDescent="0.25">
      <c r="A1927" s="75">
        <v>5687</v>
      </c>
      <c r="B1927" s="76" t="s">
        <v>10656</v>
      </c>
      <c r="C1927" s="77" t="s">
        <v>10657</v>
      </c>
      <c r="D1927" s="78">
        <v>485000</v>
      </c>
      <c r="E1927" s="77" t="s">
        <v>10658</v>
      </c>
      <c r="F1927" s="77"/>
    </row>
    <row r="1928" spans="1:6" x14ac:dyDescent="0.25">
      <c r="A1928" s="75">
        <v>5688</v>
      </c>
      <c r="B1928" s="76" t="s">
        <v>10659</v>
      </c>
      <c r="C1928" s="77" t="s">
        <v>10660</v>
      </c>
      <c r="D1928" s="78">
        <v>246000</v>
      </c>
      <c r="E1928" s="77" t="s">
        <v>10661</v>
      </c>
      <c r="F1928" s="77"/>
    </row>
    <row r="1929" spans="1:6" x14ac:dyDescent="0.25">
      <c r="A1929" s="75">
        <v>5689</v>
      </c>
      <c r="B1929" s="76" t="s">
        <v>10662</v>
      </c>
      <c r="C1929" s="77" t="s">
        <v>10663</v>
      </c>
      <c r="D1929" s="78">
        <v>246000</v>
      </c>
      <c r="E1929" s="77" t="s">
        <v>10661</v>
      </c>
      <c r="F1929" s="77"/>
    </row>
    <row r="1930" spans="1:6" x14ac:dyDescent="0.25">
      <c r="A1930" s="75">
        <v>5690</v>
      </c>
      <c r="B1930" s="76" t="s">
        <v>5406</v>
      </c>
      <c r="C1930" s="77" t="s">
        <v>5408</v>
      </c>
      <c r="D1930" s="78">
        <v>246000</v>
      </c>
      <c r="E1930" s="77" t="s">
        <v>10661</v>
      </c>
      <c r="F1930" s="77"/>
    </row>
    <row r="1931" spans="1:6" ht="30" x14ac:dyDescent="0.25">
      <c r="A1931" s="75">
        <v>5691</v>
      </c>
      <c r="B1931" s="76" t="s">
        <v>10664</v>
      </c>
      <c r="C1931" s="77" t="s">
        <v>10665</v>
      </c>
      <c r="D1931" s="78">
        <v>246000</v>
      </c>
      <c r="E1931" s="77" t="s">
        <v>10661</v>
      </c>
      <c r="F1931" s="77"/>
    </row>
    <row r="1932" spans="1:6" x14ac:dyDescent="0.25">
      <c r="A1932" s="75">
        <v>5692</v>
      </c>
      <c r="B1932" s="76" t="s">
        <v>5412</v>
      </c>
      <c r="C1932" s="77" t="s">
        <v>5414</v>
      </c>
      <c r="D1932" s="78">
        <v>246000</v>
      </c>
      <c r="E1932" s="77" t="s">
        <v>10661</v>
      </c>
      <c r="F1932" s="77"/>
    </row>
    <row r="1933" spans="1:6" x14ac:dyDescent="0.25">
      <c r="A1933" s="75">
        <v>5693</v>
      </c>
      <c r="B1933" s="76" t="s">
        <v>5409</v>
      </c>
      <c r="C1933" s="77" t="s">
        <v>5411</v>
      </c>
      <c r="D1933" s="78">
        <v>246000</v>
      </c>
      <c r="E1933" s="77" t="s">
        <v>10661</v>
      </c>
      <c r="F1933" s="77"/>
    </row>
    <row r="1934" spans="1:6" x14ac:dyDescent="0.25">
      <c r="A1934" s="75">
        <v>5694</v>
      </c>
      <c r="B1934" s="76" t="s">
        <v>10666</v>
      </c>
      <c r="C1934" s="77" t="s">
        <v>10667</v>
      </c>
      <c r="D1934" s="78">
        <v>309000</v>
      </c>
      <c r="E1934" s="77" t="s">
        <v>10668</v>
      </c>
      <c r="F1934" s="77"/>
    </row>
    <row r="1935" spans="1:6" x14ac:dyDescent="0.25">
      <c r="A1935" s="75">
        <v>5695</v>
      </c>
      <c r="B1935" s="76" t="s">
        <v>10669</v>
      </c>
      <c r="C1935" s="77" t="s">
        <v>10670</v>
      </c>
      <c r="D1935" s="78">
        <v>309000</v>
      </c>
      <c r="E1935" s="77" t="s">
        <v>10668</v>
      </c>
      <c r="F1935" s="77"/>
    </row>
    <row r="1936" spans="1:6" x14ac:dyDescent="0.25">
      <c r="A1936" s="75">
        <v>5696</v>
      </c>
      <c r="B1936" s="76" t="s">
        <v>10671</v>
      </c>
      <c r="C1936" s="77" t="s">
        <v>10672</v>
      </c>
      <c r="D1936" s="78">
        <v>293000</v>
      </c>
      <c r="E1936" s="77" t="s">
        <v>8478</v>
      </c>
      <c r="F1936" s="77"/>
    </row>
    <row r="1937" spans="1:6" ht="30" x14ac:dyDescent="0.25">
      <c r="A1937" s="75">
        <v>5697</v>
      </c>
      <c r="B1937" s="76" t="s">
        <v>5421</v>
      </c>
      <c r="C1937" s="77" t="s">
        <v>10673</v>
      </c>
      <c r="D1937" s="78">
        <v>301000</v>
      </c>
      <c r="E1937" s="77" t="s">
        <v>10674</v>
      </c>
      <c r="F1937" s="77"/>
    </row>
    <row r="1938" spans="1:6" x14ac:dyDescent="0.25">
      <c r="A1938" s="75">
        <v>5698</v>
      </c>
      <c r="B1938" s="76" t="s">
        <v>5415</v>
      </c>
      <c r="C1938" s="77" t="s">
        <v>5419</v>
      </c>
      <c r="D1938" s="78">
        <v>285000</v>
      </c>
      <c r="E1938" s="77" t="s">
        <v>10390</v>
      </c>
      <c r="F1938" s="77"/>
    </row>
    <row r="1939" spans="1:6" ht="30" x14ac:dyDescent="0.25">
      <c r="A1939" s="75">
        <v>5699</v>
      </c>
      <c r="B1939" s="76" t="s">
        <v>5432</v>
      </c>
      <c r="C1939" s="77" t="s">
        <v>10675</v>
      </c>
      <c r="D1939" s="78">
        <v>358000</v>
      </c>
      <c r="E1939" s="77" t="s">
        <v>10676</v>
      </c>
      <c r="F1939" s="77"/>
    </row>
    <row r="1940" spans="1:6" x14ac:dyDescent="0.25">
      <c r="A1940" s="75">
        <v>5700</v>
      </c>
      <c r="B1940" s="76" t="s">
        <v>5425</v>
      </c>
      <c r="C1940" s="77" t="s">
        <v>5428</v>
      </c>
      <c r="D1940" s="78">
        <v>358000</v>
      </c>
      <c r="E1940" s="77" t="s">
        <v>10676</v>
      </c>
      <c r="F1940" s="77"/>
    </row>
    <row r="1941" spans="1:6" x14ac:dyDescent="0.25">
      <c r="A1941" s="75">
        <v>5701</v>
      </c>
      <c r="B1941" s="76" t="s">
        <v>5430</v>
      </c>
      <c r="C1941" s="77" t="s">
        <v>5419</v>
      </c>
      <c r="D1941" s="78">
        <v>358000</v>
      </c>
      <c r="E1941" s="77" t="s">
        <v>10676</v>
      </c>
      <c r="F1941" s="77" t="s">
        <v>7870</v>
      </c>
    </row>
    <row r="1942" spans="1:6" x14ac:dyDescent="0.25">
      <c r="A1942" s="75">
        <v>5723</v>
      </c>
      <c r="B1942" s="76" t="s">
        <v>5449</v>
      </c>
      <c r="C1942" s="77" t="s">
        <v>5453</v>
      </c>
      <c r="D1942" s="78">
        <v>444000</v>
      </c>
      <c r="E1942" s="77" t="s">
        <v>10217</v>
      </c>
      <c r="F1942" s="77"/>
    </row>
    <row r="1943" spans="1:6" x14ac:dyDescent="0.25">
      <c r="A1943" s="75">
        <v>5724</v>
      </c>
      <c r="B1943" s="76" t="s">
        <v>5455</v>
      </c>
      <c r="C1943" s="77" t="s">
        <v>5453</v>
      </c>
      <c r="D1943" s="78">
        <v>444000</v>
      </c>
      <c r="E1943" s="77" t="s">
        <v>10217</v>
      </c>
      <c r="F1943" s="77" t="s">
        <v>7870</v>
      </c>
    </row>
    <row r="1944" spans="1:6" x14ac:dyDescent="0.25">
      <c r="A1944" s="75">
        <v>5726</v>
      </c>
      <c r="B1944" s="76" t="s">
        <v>5462</v>
      </c>
      <c r="C1944" s="77" t="s">
        <v>5464</v>
      </c>
      <c r="D1944" s="78">
        <v>444000</v>
      </c>
      <c r="E1944" s="77" t="s">
        <v>10217</v>
      </c>
      <c r="F1944" s="77"/>
    </row>
    <row r="1945" spans="1:6" ht="30" x14ac:dyDescent="0.25">
      <c r="A1945" s="75">
        <v>5727</v>
      </c>
      <c r="B1945" s="76" t="s">
        <v>5457</v>
      </c>
      <c r="C1945" s="77" t="s">
        <v>5460</v>
      </c>
      <c r="D1945" s="78">
        <v>444000</v>
      </c>
      <c r="E1945" s="77" t="s">
        <v>10217</v>
      </c>
      <c r="F1945" s="77" t="s">
        <v>7870</v>
      </c>
    </row>
    <row r="1946" spans="1:6" x14ac:dyDescent="0.25">
      <c r="A1946" s="75">
        <v>5729</v>
      </c>
      <c r="B1946" s="76" t="s">
        <v>5469</v>
      </c>
      <c r="C1946" s="77" t="s">
        <v>5472</v>
      </c>
      <c r="D1946" s="78">
        <v>286000</v>
      </c>
      <c r="E1946" s="77" t="s">
        <v>10677</v>
      </c>
      <c r="F1946" s="77"/>
    </row>
    <row r="1947" spans="1:6" x14ac:dyDescent="0.25">
      <c r="A1947" s="75">
        <v>5730</v>
      </c>
      <c r="B1947" s="76" t="s">
        <v>5474</v>
      </c>
      <c r="C1947" s="77" t="s">
        <v>5473</v>
      </c>
      <c r="D1947" s="78">
        <v>115000</v>
      </c>
      <c r="E1947" s="77" t="s">
        <v>9663</v>
      </c>
      <c r="F1947" s="77" t="s">
        <v>7870</v>
      </c>
    </row>
    <row r="1948" spans="1:6" x14ac:dyDescent="0.25">
      <c r="A1948" s="75">
        <v>5737</v>
      </c>
      <c r="B1948" s="76" t="s">
        <v>10678</v>
      </c>
      <c r="C1948" s="77" t="s">
        <v>10679</v>
      </c>
      <c r="D1948" s="78">
        <v>226000</v>
      </c>
      <c r="E1948" s="77" t="s">
        <v>10680</v>
      </c>
      <c r="F1948" s="77"/>
    </row>
    <row r="1949" spans="1:6" x14ac:dyDescent="0.25">
      <c r="A1949" s="75">
        <v>5738</v>
      </c>
      <c r="B1949" s="76" t="s">
        <v>10681</v>
      </c>
      <c r="C1949" s="77" t="s">
        <v>10682</v>
      </c>
      <c r="D1949" s="78">
        <v>226000</v>
      </c>
      <c r="E1949" s="77" t="s">
        <v>10680</v>
      </c>
      <c r="F1949" s="77"/>
    </row>
    <row r="1950" spans="1:6" x14ac:dyDescent="0.25">
      <c r="A1950" s="75">
        <v>5739</v>
      </c>
      <c r="B1950" s="76" t="s">
        <v>10683</v>
      </c>
      <c r="C1950" s="77" t="s">
        <v>10684</v>
      </c>
      <c r="D1950" s="78">
        <v>86000</v>
      </c>
      <c r="E1950" s="77" t="s">
        <v>9586</v>
      </c>
      <c r="F1950" s="77"/>
    </row>
    <row r="1951" spans="1:6" x14ac:dyDescent="0.25">
      <c r="A1951" s="75">
        <v>5740</v>
      </c>
      <c r="B1951" s="76" t="s">
        <v>10685</v>
      </c>
      <c r="C1951" s="77" t="s">
        <v>10686</v>
      </c>
      <c r="D1951" s="78">
        <v>356000</v>
      </c>
      <c r="E1951" s="77" t="s">
        <v>10687</v>
      </c>
      <c r="F1951" s="77"/>
    </row>
    <row r="1952" spans="1:6" x14ac:dyDescent="0.25">
      <c r="A1952" s="75">
        <v>5741</v>
      </c>
      <c r="B1952" s="76" t="s">
        <v>10688</v>
      </c>
      <c r="C1952" s="77" t="s">
        <v>10689</v>
      </c>
      <c r="D1952" s="78">
        <v>356000</v>
      </c>
      <c r="E1952" s="77" t="s">
        <v>10687</v>
      </c>
      <c r="F1952" s="77"/>
    </row>
    <row r="1953" spans="1:6" x14ac:dyDescent="0.25">
      <c r="A1953" s="75">
        <v>5742</v>
      </c>
      <c r="B1953" s="76" t="s">
        <v>10690</v>
      </c>
      <c r="C1953" s="77" t="s">
        <v>10691</v>
      </c>
      <c r="D1953" s="78">
        <v>214000</v>
      </c>
      <c r="E1953" s="77" t="s">
        <v>10692</v>
      </c>
      <c r="F1953" s="77"/>
    </row>
    <row r="1954" spans="1:6" x14ac:dyDescent="0.25">
      <c r="A1954" s="75">
        <v>5743</v>
      </c>
      <c r="B1954" s="76" t="s">
        <v>10693</v>
      </c>
      <c r="C1954" s="77" t="s">
        <v>10694</v>
      </c>
      <c r="D1954" s="78">
        <v>207000</v>
      </c>
      <c r="E1954" s="77" t="s">
        <v>10695</v>
      </c>
      <c r="F1954" s="77"/>
    </row>
    <row r="1955" spans="1:6" x14ac:dyDescent="0.25">
      <c r="A1955" s="75">
        <v>5744</v>
      </c>
      <c r="B1955" s="76" t="s">
        <v>10696</v>
      </c>
      <c r="C1955" s="77" t="s">
        <v>10697</v>
      </c>
      <c r="D1955" s="78">
        <v>207000</v>
      </c>
      <c r="E1955" s="77" t="s">
        <v>10695</v>
      </c>
      <c r="F1955" s="77"/>
    </row>
    <row r="1956" spans="1:6" x14ac:dyDescent="0.25">
      <c r="A1956" s="75">
        <v>5745</v>
      </c>
      <c r="B1956" s="76" t="s">
        <v>10698</v>
      </c>
      <c r="C1956" s="77" t="s">
        <v>10699</v>
      </c>
      <c r="D1956" s="78">
        <v>227000</v>
      </c>
      <c r="E1956" s="77" t="s">
        <v>8012</v>
      </c>
      <c r="F1956" s="77"/>
    </row>
    <row r="1957" spans="1:6" x14ac:dyDescent="0.25">
      <c r="A1957" s="75">
        <v>5746</v>
      </c>
      <c r="B1957" s="76" t="s">
        <v>10700</v>
      </c>
      <c r="C1957" s="77" t="s">
        <v>10697</v>
      </c>
      <c r="D1957" s="78">
        <v>212000</v>
      </c>
      <c r="E1957" s="77" t="s">
        <v>10701</v>
      </c>
      <c r="F1957" s="77"/>
    </row>
    <row r="1958" spans="1:6" x14ac:dyDescent="0.25">
      <c r="A1958" s="75">
        <v>5747</v>
      </c>
      <c r="B1958" s="76" t="s">
        <v>10702</v>
      </c>
      <c r="C1958" s="77" t="s">
        <v>10703</v>
      </c>
      <c r="D1958" s="78">
        <v>150000</v>
      </c>
      <c r="E1958" s="77" t="s">
        <v>7881</v>
      </c>
      <c r="F1958" s="77"/>
    </row>
    <row r="1959" spans="1:6" x14ac:dyDescent="0.25">
      <c r="A1959" s="75">
        <v>5748</v>
      </c>
      <c r="B1959" s="76" t="s">
        <v>10704</v>
      </c>
      <c r="C1959" s="77" t="s">
        <v>10705</v>
      </c>
      <c r="D1959" s="78">
        <v>150000</v>
      </c>
      <c r="E1959" s="77" t="s">
        <v>7881</v>
      </c>
      <c r="F1959" s="77" t="s">
        <v>7870</v>
      </c>
    </row>
    <row r="1960" spans="1:6" x14ac:dyDescent="0.25">
      <c r="A1960" s="75">
        <v>5750</v>
      </c>
      <c r="B1960" s="76" t="s">
        <v>10706</v>
      </c>
      <c r="C1960" s="77" t="s">
        <v>10707</v>
      </c>
      <c r="D1960" s="78">
        <v>120000</v>
      </c>
      <c r="E1960" s="77" t="s">
        <v>7869</v>
      </c>
      <c r="F1960" s="77"/>
    </row>
    <row r="1961" spans="1:6" x14ac:dyDescent="0.25">
      <c r="A1961" s="75">
        <v>5751</v>
      </c>
      <c r="B1961" s="76" t="s">
        <v>10708</v>
      </c>
      <c r="C1961" s="77" t="s">
        <v>10709</v>
      </c>
      <c r="D1961" s="78">
        <v>120000</v>
      </c>
      <c r="E1961" s="77" t="s">
        <v>7869</v>
      </c>
      <c r="F1961" s="77"/>
    </row>
    <row r="1962" spans="1:6" ht="30" x14ac:dyDescent="0.25">
      <c r="A1962" s="75">
        <v>5752</v>
      </c>
      <c r="B1962" s="76" t="s">
        <v>5479</v>
      </c>
      <c r="C1962" s="77" t="s">
        <v>5481</v>
      </c>
      <c r="D1962" s="78">
        <v>92000</v>
      </c>
      <c r="E1962" s="77" t="s">
        <v>10710</v>
      </c>
      <c r="F1962" s="77" t="s">
        <v>10711</v>
      </c>
    </row>
    <row r="1963" spans="1:6" ht="30" x14ac:dyDescent="0.25">
      <c r="A1963" s="75">
        <v>5753</v>
      </c>
      <c r="B1963" s="76" t="s">
        <v>10712</v>
      </c>
      <c r="C1963" s="77" t="s">
        <v>10713</v>
      </c>
      <c r="D1963" s="78">
        <v>77000</v>
      </c>
      <c r="E1963" s="77" t="s">
        <v>8116</v>
      </c>
      <c r="F1963" s="77" t="s">
        <v>10711</v>
      </c>
    </row>
    <row r="1964" spans="1:6" ht="30" x14ac:dyDescent="0.25">
      <c r="A1964" s="75">
        <v>5754</v>
      </c>
      <c r="B1964" s="76" t="s">
        <v>10714</v>
      </c>
      <c r="C1964" s="77" t="s">
        <v>10715</v>
      </c>
      <c r="D1964" s="78">
        <v>77000</v>
      </c>
      <c r="E1964" s="77" t="s">
        <v>8116</v>
      </c>
      <c r="F1964" s="77" t="s">
        <v>10711</v>
      </c>
    </row>
    <row r="1965" spans="1:6" ht="30" x14ac:dyDescent="0.25">
      <c r="A1965" s="75">
        <v>5755</v>
      </c>
      <c r="B1965" s="76" t="s">
        <v>10716</v>
      </c>
      <c r="C1965" s="77" t="s">
        <v>10717</v>
      </c>
      <c r="D1965" s="78">
        <v>77000</v>
      </c>
      <c r="E1965" s="77" t="s">
        <v>8116</v>
      </c>
      <c r="F1965" s="77" t="s">
        <v>10711</v>
      </c>
    </row>
    <row r="1966" spans="1:6" ht="30" x14ac:dyDescent="0.25">
      <c r="A1966" s="75">
        <v>5756</v>
      </c>
      <c r="B1966" s="76" t="s">
        <v>10718</v>
      </c>
      <c r="C1966" s="77" t="s">
        <v>10719</v>
      </c>
      <c r="D1966" s="78">
        <v>63000</v>
      </c>
      <c r="E1966" s="77" t="s">
        <v>9575</v>
      </c>
      <c r="F1966" s="77" t="s">
        <v>10711</v>
      </c>
    </row>
    <row r="1967" spans="1:6" ht="30" x14ac:dyDescent="0.25">
      <c r="A1967" s="75">
        <v>5757</v>
      </c>
      <c r="B1967" s="76" t="s">
        <v>10720</v>
      </c>
      <c r="C1967" s="77" t="s">
        <v>10721</v>
      </c>
      <c r="D1967" s="78">
        <v>63000</v>
      </c>
      <c r="E1967" s="77" t="s">
        <v>9575</v>
      </c>
      <c r="F1967" s="77" t="s">
        <v>10711</v>
      </c>
    </row>
    <row r="1968" spans="1:6" ht="30" x14ac:dyDescent="0.25">
      <c r="A1968" s="75">
        <v>5758</v>
      </c>
      <c r="B1968" s="76" t="s">
        <v>10722</v>
      </c>
      <c r="C1968" s="77" t="s">
        <v>10721</v>
      </c>
      <c r="D1968" s="78">
        <v>63000</v>
      </c>
      <c r="E1968" s="77" t="s">
        <v>9575</v>
      </c>
      <c r="F1968" s="77" t="s">
        <v>10711</v>
      </c>
    </row>
    <row r="1969" spans="1:6" x14ac:dyDescent="0.25">
      <c r="A1969" s="75">
        <v>5759</v>
      </c>
      <c r="B1969" s="76" t="s">
        <v>5497</v>
      </c>
      <c r="C1969" s="77" t="s">
        <v>5499</v>
      </c>
      <c r="D1969" s="78">
        <v>71000</v>
      </c>
      <c r="E1969" s="77" t="s">
        <v>9572</v>
      </c>
      <c r="F1969" s="77" t="s">
        <v>3476</v>
      </c>
    </row>
    <row r="1970" spans="1:6" x14ac:dyDescent="0.25">
      <c r="A1970" s="75">
        <v>5760</v>
      </c>
      <c r="B1970" s="76" t="s">
        <v>5495</v>
      </c>
      <c r="C1970" s="77" t="s">
        <v>5494</v>
      </c>
      <c r="D1970" s="78">
        <v>41000</v>
      </c>
      <c r="E1970" s="77" t="s">
        <v>10723</v>
      </c>
      <c r="F1970" s="77" t="s">
        <v>3476</v>
      </c>
    </row>
    <row r="1971" spans="1:6" x14ac:dyDescent="0.25">
      <c r="A1971" s="75">
        <v>5761</v>
      </c>
      <c r="B1971" s="76" t="s">
        <v>5492</v>
      </c>
      <c r="C1971" s="77" t="s">
        <v>5494</v>
      </c>
      <c r="D1971" s="78">
        <v>41000</v>
      </c>
      <c r="E1971" s="77" t="s">
        <v>10723</v>
      </c>
      <c r="F1971" s="77" t="s">
        <v>3476</v>
      </c>
    </row>
    <row r="1972" spans="1:6" x14ac:dyDescent="0.25">
      <c r="A1972" s="75">
        <v>5762</v>
      </c>
      <c r="B1972" s="76" t="s">
        <v>5487</v>
      </c>
      <c r="C1972" s="77" t="s">
        <v>5490</v>
      </c>
      <c r="D1972" s="78">
        <v>41000</v>
      </c>
      <c r="E1972" s="77" t="s">
        <v>10723</v>
      </c>
      <c r="F1972" s="77" t="s">
        <v>3476</v>
      </c>
    </row>
    <row r="1973" spans="1:6" x14ac:dyDescent="0.25">
      <c r="A1973" s="75">
        <v>5763</v>
      </c>
      <c r="B1973" s="76" t="s">
        <v>5500</v>
      </c>
      <c r="C1973" s="77" t="s">
        <v>5503</v>
      </c>
      <c r="D1973" s="78">
        <v>79000</v>
      </c>
      <c r="E1973" s="77" t="s">
        <v>10189</v>
      </c>
      <c r="F1973" s="77"/>
    </row>
    <row r="1974" spans="1:6" x14ac:dyDescent="0.25">
      <c r="A1974" s="75">
        <v>5764</v>
      </c>
      <c r="B1974" s="76" t="s">
        <v>5505</v>
      </c>
      <c r="C1974" s="77" t="s">
        <v>5503</v>
      </c>
      <c r="D1974" s="78">
        <v>79000</v>
      </c>
      <c r="E1974" s="77" t="s">
        <v>10189</v>
      </c>
      <c r="F1974" s="77"/>
    </row>
    <row r="1975" spans="1:6" x14ac:dyDescent="0.25">
      <c r="A1975" s="75">
        <v>5765</v>
      </c>
      <c r="B1975" s="76" t="s">
        <v>5507</v>
      </c>
      <c r="C1975" s="77" t="s">
        <v>5509</v>
      </c>
      <c r="D1975" s="78">
        <v>65000</v>
      </c>
      <c r="E1975" s="77" t="s">
        <v>10724</v>
      </c>
      <c r="F1975" s="77"/>
    </row>
    <row r="1976" spans="1:6" x14ac:dyDescent="0.25">
      <c r="A1976" s="75">
        <v>5766</v>
      </c>
      <c r="B1976" s="76" t="s">
        <v>5510</v>
      </c>
      <c r="C1976" s="77" t="s">
        <v>5513</v>
      </c>
      <c r="D1976" s="78">
        <v>138000</v>
      </c>
      <c r="E1976" s="77" t="s">
        <v>10725</v>
      </c>
      <c r="F1976" s="77"/>
    </row>
    <row r="1977" spans="1:6" x14ac:dyDescent="0.25">
      <c r="A1977" s="75">
        <v>5767</v>
      </c>
      <c r="B1977" s="76" t="s">
        <v>5516</v>
      </c>
      <c r="C1977" s="77" t="s">
        <v>5513</v>
      </c>
      <c r="D1977" s="78">
        <v>642000</v>
      </c>
      <c r="E1977" s="77" t="s">
        <v>10726</v>
      </c>
      <c r="F1977" s="77"/>
    </row>
    <row r="1978" spans="1:6" x14ac:dyDescent="0.25">
      <c r="A1978" s="75">
        <v>5768</v>
      </c>
      <c r="B1978" s="76" t="s">
        <v>5523</v>
      </c>
      <c r="C1978" s="77" t="s">
        <v>5527</v>
      </c>
      <c r="D1978" s="78">
        <v>642000</v>
      </c>
      <c r="E1978" s="77" t="s">
        <v>10726</v>
      </c>
      <c r="F1978" s="77"/>
    </row>
    <row r="1979" spans="1:6" x14ac:dyDescent="0.25">
      <c r="A1979" s="75">
        <v>5769</v>
      </c>
      <c r="B1979" s="76" t="s">
        <v>5520</v>
      </c>
      <c r="C1979" s="77" t="s">
        <v>5522</v>
      </c>
      <c r="D1979" s="78">
        <v>627000</v>
      </c>
      <c r="E1979" s="77" t="s">
        <v>10727</v>
      </c>
      <c r="F1979" s="77"/>
    </row>
    <row r="1980" spans="1:6" x14ac:dyDescent="0.25">
      <c r="A1980" s="75">
        <v>5770</v>
      </c>
      <c r="B1980" s="76" t="s">
        <v>5528</v>
      </c>
      <c r="C1980" s="77" t="s">
        <v>5513</v>
      </c>
      <c r="D1980" s="78">
        <v>263000</v>
      </c>
      <c r="E1980" s="77" t="s">
        <v>8119</v>
      </c>
      <c r="F1980" s="77"/>
    </row>
    <row r="1981" spans="1:6" x14ac:dyDescent="0.25">
      <c r="A1981" s="75">
        <v>5771</v>
      </c>
      <c r="B1981" s="76" t="s">
        <v>5533</v>
      </c>
      <c r="C1981" s="77" t="s">
        <v>5527</v>
      </c>
      <c r="D1981" s="78">
        <v>263000</v>
      </c>
      <c r="E1981" s="77" t="s">
        <v>8119</v>
      </c>
      <c r="F1981" s="77"/>
    </row>
    <row r="1982" spans="1:6" x14ac:dyDescent="0.25">
      <c r="A1982" s="75">
        <v>5772</v>
      </c>
      <c r="B1982" s="76" t="s">
        <v>5532</v>
      </c>
      <c r="C1982" s="77" t="s">
        <v>5522</v>
      </c>
      <c r="D1982" s="78">
        <v>248000</v>
      </c>
      <c r="E1982" s="77" t="s">
        <v>10728</v>
      </c>
      <c r="F1982" s="77"/>
    </row>
    <row r="1983" spans="1:6" ht="30" x14ac:dyDescent="0.25">
      <c r="A1983" s="75">
        <v>5774</v>
      </c>
      <c r="B1983" s="76" t="s">
        <v>10729</v>
      </c>
      <c r="C1983" s="77" t="s">
        <v>10730</v>
      </c>
      <c r="D1983" s="78">
        <v>654000</v>
      </c>
      <c r="E1983" s="77" t="s">
        <v>10731</v>
      </c>
      <c r="F1983" s="77"/>
    </row>
    <row r="1984" spans="1:6" x14ac:dyDescent="0.25">
      <c r="A1984" s="75">
        <v>5775</v>
      </c>
      <c r="B1984" s="76" t="s">
        <v>5534</v>
      </c>
      <c r="C1984" s="77" t="s">
        <v>5539</v>
      </c>
      <c r="D1984" s="78">
        <v>855000</v>
      </c>
      <c r="E1984" s="77" t="s">
        <v>10732</v>
      </c>
      <c r="F1984" s="77"/>
    </row>
    <row r="1985" spans="1:6" x14ac:dyDescent="0.25">
      <c r="A1985" s="75">
        <v>5776</v>
      </c>
      <c r="B1985" s="76" t="s">
        <v>5541</v>
      </c>
      <c r="C1985" s="77" t="s">
        <v>5545</v>
      </c>
      <c r="D1985" s="78">
        <v>855000</v>
      </c>
      <c r="E1985" s="77" t="s">
        <v>10732</v>
      </c>
      <c r="F1985" s="77"/>
    </row>
    <row r="1986" spans="1:6" x14ac:dyDescent="0.25">
      <c r="A1986" s="75">
        <v>5777</v>
      </c>
      <c r="B1986" s="76" t="s">
        <v>5546</v>
      </c>
      <c r="C1986" s="77" t="s">
        <v>5539</v>
      </c>
      <c r="D1986" s="78">
        <v>305000</v>
      </c>
      <c r="E1986" s="77" t="s">
        <v>10733</v>
      </c>
      <c r="F1986" s="77"/>
    </row>
    <row r="1987" spans="1:6" x14ac:dyDescent="0.25">
      <c r="A1987" s="75">
        <v>5778</v>
      </c>
      <c r="B1987" s="76" t="s">
        <v>5550</v>
      </c>
      <c r="C1987" s="77" t="s">
        <v>5545</v>
      </c>
      <c r="D1987" s="78">
        <v>305000</v>
      </c>
      <c r="E1987" s="77" t="s">
        <v>10733</v>
      </c>
      <c r="F1987" s="77"/>
    </row>
    <row r="1988" spans="1:6" x14ac:dyDescent="0.25">
      <c r="A1988" s="75">
        <v>5779</v>
      </c>
      <c r="B1988" s="76" t="s">
        <v>5552</v>
      </c>
      <c r="C1988" s="77" t="s">
        <v>5555</v>
      </c>
      <c r="D1988" s="78">
        <v>122000</v>
      </c>
      <c r="E1988" s="77" t="s">
        <v>10619</v>
      </c>
      <c r="F1988" s="77" t="s">
        <v>7870</v>
      </c>
    </row>
    <row r="1989" spans="1:6" x14ac:dyDescent="0.25">
      <c r="A1989" s="75">
        <v>5807</v>
      </c>
      <c r="B1989" s="76" t="s">
        <v>10734</v>
      </c>
      <c r="C1989" s="77" t="s">
        <v>10735</v>
      </c>
      <c r="D1989" s="78">
        <v>238000</v>
      </c>
      <c r="E1989" s="77" t="s">
        <v>10736</v>
      </c>
      <c r="F1989" s="77"/>
    </row>
    <row r="1990" spans="1:6" x14ac:dyDescent="0.25">
      <c r="A1990" s="75">
        <v>5808</v>
      </c>
      <c r="B1990" s="76" t="s">
        <v>10737</v>
      </c>
      <c r="C1990" s="77" t="s">
        <v>10738</v>
      </c>
      <c r="D1990" s="78">
        <v>238000</v>
      </c>
      <c r="E1990" s="77" t="s">
        <v>10736</v>
      </c>
      <c r="F1990" s="77"/>
    </row>
    <row r="1991" spans="1:6" x14ac:dyDescent="0.25">
      <c r="A1991" s="75">
        <v>5809</v>
      </c>
      <c r="B1991" s="76" t="s">
        <v>10739</v>
      </c>
      <c r="C1991" s="77" t="s">
        <v>10735</v>
      </c>
      <c r="D1991" s="78">
        <v>238000</v>
      </c>
      <c r="E1991" s="77" t="s">
        <v>10736</v>
      </c>
      <c r="F1991" s="77"/>
    </row>
    <row r="1992" spans="1:6" x14ac:dyDescent="0.25">
      <c r="A1992" s="75">
        <v>5810</v>
      </c>
      <c r="B1992" s="76" t="s">
        <v>10740</v>
      </c>
      <c r="C1992" s="77" t="s">
        <v>10738</v>
      </c>
      <c r="D1992" s="78">
        <v>238000</v>
      </c>
      <c r="E1992" s="77" t="s">
        <v>10736</v>
      </c>
      <c r="F1992" s="77"/>
    </row>
    <row r="1993" spans="1:6" ht="30" x14ac:dyDescent="0.25">
      <c r="A1993" s="75">
        <v>5811</v>
      </c>
      <c r="B1993" s="76" t="s">
        <v>10741</v>
      </c>
      <c r="C1993" s="77" t="s">
        <v>10742</v>
      </c>
      <c r="D1993" s="78">
        <v>238000</v>
      </c>
      <c r="E1993" s="77" t="s">
        <v>10736</v>
      </c>
      <c r="F1993" s="77" t="s">
        <v>7870</v>
      </c>
    </row>
    <row r="1994" spans="1:6" x14ac:dyDescent="0.25">
      <c r="A1994" s="75">
        <v>5820</v>
      </c>
      <c r="B1994" s="76" t="s">
        <v>10743</v>
      </c>
      <c r="C1994" s="77" t="s">
        <v>10744</v>
      </c>
      <c r="D1994" s="78">
        <v>444000</v>
      </c>
      <c r="E1994" s="77" t="s">
        <v>10217</v>
      </c>
      <c r="F1994" s="77"/>
    </row>
    <row r="1995" spans="1:6" ht="30" x14ac:dyDescent="0.25">
      <c r="A1995" s="75">
        <v>5821</v>
      </c>
      <c r="B1995" s="76" t="s">
        <v>10745</v>
      </c>
      <c r="C1995" s="77" t="s">
        <v>10746</v>
      </c>
      <c r="D1995" s="78">
        <v>460000</v>
      </c>
      <c r="E1995" s="77" t="s">
        <v>10747</v>
      </c>
      <c r="F1995" s="77"/>
    </row>
    <row r="1996" spans="1:6" x14ac:dyDescent="0.25">
      <c r="A1996" s="75">
        <v>5822</v>
      </c>
      <c r="B1996" s="76" t="s">
        <v>10748</v>
      </c>
      <c r="C1996" s="77" t="s">
        <v>10749</v>
      </c>
      <c r="D1996" s="78">
        <v>674000</v>
      </c>
      <c r="E1996" s="77" t="s">
        <v>10750</v>
      </c>
      <c r="F1996" s="77"/>
    </row>
    <row r="1997" spans="1:6" x14ac:dyDescent="0.25">
      <c r="A1997" s="75">
        <v>5823</v>
      </c>
      <c r="B1997" s="76" t="s">
        <v>10751</v>
      </c>
      <c r="C1997" s="77" t="s">
        <v>10752</v>
      </c>
      <c r="D1997" s="78">
        <v>658000</v>
      </c>
      <c r="E1997" s="77" t="s">
        <v>10753</v>
      </c>
      <c r="F1997" s="77"/>
    </row>
    <row r="1998" spans="1:6" x14ac:dyDescent="0.25">
      <c r="A1998" s="75">
        <v>5824</v>
      </c>
      <c r="B1998" s="76" t="s">
        <v>10754</v>
      </c>
      <c r="C1998" s="77" t="s">
        <v>10749</v>
      </c>
      <c r="D1998" s="78">
        <v>871000</v>
      </c>
      <c r="E1998" s="77" t="s">
        <v>10755</v>
      </c>
      <c r="F1998" s="77"/>
    </row>
    <row r="1999" spans="1:6" x14ac:dyDescent="0.25">
      <c r="A1999" s="75">
        <v>5825</v>
      </c>
      <c r="B1999" s="76" t="s">
        <v>10756</v>
      </c>
      <c r="C1999" s="77" t="s">
        <v>10752</v>
      </c>
      <c r="D1999" s="78">
        <v>855000</v>
      </c>
      <c r="E1999" s="77" t="s">
        <v>10732</v>
      </c>
      <c r="F1999" s="77"/>
    </row>
    <row r="2000" spans="1:6" ht="30" x14ac:dyDescent="0.25">
      <c r="A2000" s="75">
        <v>5826</v>
      </c>
      <c r="B2000" s="76" t="s">
        <v>10757</v>
      </c>
      <c r="C2000" s="77" t="s">
        <v>10758</v>
      </c>
      <c r="D2000" s="78">
        <v>975000</v>
      </c>
      <c r="E2000" s="77" t="s">
        <v>10759</v>
      </c>
      <c r="F2000" s="77"/>
    </row>
    <row r="2001" spans="1:6" ht="30" x14ac:dyDescent="0.25">
      <c r="A2001" s="75">
        <v>5829</v>
      </c>
      <c r="B2001" s="76" t="s">
        <v>10760</v>
      </c>
      <c r="C2001" s="77" t="s">
        <v>10761</v>
      </c>
      <c r="D2001" s="78">
        <v>996000</v>
      </c>
      <c r="E2001" s="77" t="s">
        <v>8435</v>
      </c>
      <c r="F2001" s="77"/>
    </row>
    <row r="2002" spans="1:6" ht="30" x14ac:dyDescent="0.25">
      <c r="A2002" s="75">
        <v>5831</v>
      </c>
      <c r="B2002" s="76" t="s">
        <v>10762</v>
      </c>
      <c r="C2002" s="77" t="s">
        <v>10758</v>
      </c>
      <c r="D2002" s="78">
        <v>403000</v>
      </c>
      <c r="E2002" s="77" t="s">
        <v>10441</v>
      </c>
      <c r="F2002" s="77"/>
    </row>
    <row r="2003" spans="1:6" ht="30" x14ac:dyDescent="0.25">
      <c r="A2003" s="75">
        <v>5832</v>
      </c>
      <c r="B2003" s="76" t="s">
        <v>10763</v>
      </c>
      <c r="C2003" s="77" t="s">
        <v>10764</v>
      </c>
      <c r="D2003" s="78">
        <v>471000</v>
      </c>
      <c r="E2003" s="77" t="s">
        <v>10765</v>
      </c>
      <c r="F2003" s="77"/>
    </row>
    <row r="2004" spans="1:6" ht="30" x14ac:dyDescent="0.25">
      <c r="A2004" s="75">
        <v>5833</v>
      </c>
      <c r="B2004" s="76" t="s">
        <v>10766</v>
      </c>
      <c r="C2004" s="77" t="s">
        <v>10761</v>
      </c>
      <c r="D2004" s="78">
        <v>501000</v>
      </c>
      <c r="E2004" s="77" t="s">
        <v>10767</v>
      </c>
      <c r="F2004" s="77"/>
    </row>
    <row r="2005" spans="1:6" ht="30" x14ac:dyDescent="0.25">
      <c r="A2005" s="75">
        <v>5834</v>
      </c>
      <c r="B2005" s="76" t="s">
        <v>10768</v>
      </c>
      <c r="C2005" s="77" t="s">
        <v>10769</v>
      </c>
      <c r="D2005" s="78">
        <v>570000</v>
      </c>
      <c r="E2005" s="77" t="s">
        <v>10537</v>
      </c>
      <c r="F2005" s="77" t="s">
        <v>7870</v>
      </c>
    </row>
    <row r="2006" spans="1:6" x14ac:dyDescent="0.25">
      <c r="A2006" s="75">
        <v>5841</v>
      </c>
      <c r="B2006" s="76" t="s">
        <v>5597</v>
      </c>
      <c r="C2006" s="77" t="s">
        <v>5592</v>
      </c>
      <c r="D2006" s="78">
        <v>704000</v>
      </c>
      <c r="E2006" s="77" t="s">
        <v>10770</v>
      </c>
      <c r="F2006" s="77"/>
    </row>
    <row r="2007" spans="1:6" ht="30" x14ac:dyDescent="0.25">
      <c r="A2007" s="75">
        <v>5842</v>
      </c>
      <c r="B2007" s="76" t="s">
        <v>10771</v>
      </c>
      <c r="C2007" s="77" t="s">
        <v>10772</v>
      </c>
      <c r="D2007" s="78">
        <v>704000</v>
      </c>
      <c r="E2007" s="77" t="s">
        <v>10770</v>
      </c>
      <c r="F2007" s="77"/>
    </row>
    <row r="2008" spans="1:6" ht="30" x14ac:dyDescent="0.25">
      <c r="A2008" s="75">
        <v>5843</v>
      </c>
      <c r="B2008" s="76" t="s">
        <v>10773</v>
      </c>
      <c r="C2008" s="77" t="s">
        <v>10774</v>
      </c>
      <c r="D2008" s="78">
        <v>704000</v>
      </c>
      <c r="E2008" s="77" t="s">
        <v>10770</v>
      </c>
      <c r="F2008" s="77"/>
    </row>
    <row r="2009" spans="1:6" ht="30" x14ac:dyDescent="0.25">
      <c r="A2009" s="75">
        <v>5844</v>
      </c>
      <c r="B2009" s="76" t="s">
        <v>10775</v>
      </c>
      <c r="C2009" s="77" t="s">
        <v>10776</v>
      </c>
      <c r="D2009" s="78">
        <v>704000</v>
      </c>
      <c r="E2009" s="77" t="s">
        <v>10770</v>
      </c>
      <c r="F2009" s="77"/>
    </row>
    <row r="2010" spans="1:6" ht="30" x14ac:dyDescent="0.25">
      <c r="A2010" s="75">
        <v>5845</v>
      </c>
      <c r="B2010" s="76" t="s">
        <v>10777</v>
      </c>
      <c r="C2010" s="77" t="s">
        <v>10778</v>
      </c>
      <c r="D2010" s="78">
        <v>704000</v>
      </c>
      <c r="E2010" s="77" t="s">
        <v>10770</v>
      </c>
      <c r="F2010" s="77"/>
    </row>
    <row r="2011" spans="1:6" ht="30" x14ac:dyDescent="0.25">
      <c r="A2011" s="75">
        <v>5846</v>
      </c>
      <c r="B2011" s="76" t="s">
        <v>10779</v>
      </c>
      <c r="C2011" s="77" t="s">
        <v>10780</v>
      </c>
      <c r="D2011" s="78">
        <v>704000</v>
      </c>
      <c r="E2011" s="77" t="s">
        <v>10770</v>
      </c>
      <c r="F2011" s="77"/>
    </row>
    <row r="2012" spans="1:6" x14ac:dyDescent="0.25">
      <c r="A2012" s="75">
        <v>5847</v>
      </c>
      <c r="B2012" s="76" t="s">
        <v>5595</v>
      </c>
      <c r="C2012" s="77" t="s">
        <v>5586</v>
      </c>
      <c r="D2012" s="78">
        <v>689000</v>
      </c>
      <c r="E2012" s="77" t="s">
        <v>10781</v>
      </c>
      <c r="F2012" s="77"/>
    </row>
    <row r="2013" spans="1:6" ht="45" x14ac:dyDescent="0.25">
      <c r="A2013" s="75">
        <v>5848</v>
      </c>
      <c r="B2013" s="76" t="s">
        <v>10782</v>
      </c>
      <c r="C2013" s="77" t="s">
        <v>10783</v>
      </c>
      <c r="D2013" s="78">
        <v>689000</v>
      </c>
      <c r="E2013" s="77" t="s">
        <v>10781</v>
      </c>
      <c r="F2013" s="77"/>
    </row>
    <row r="2014" spans="1:6" x14ac:dyDescent="0.25">
      <c r="A2014" s="75">
        <v>5849</v>
      </c>
      <c r="B2014" s="76" t="s">
        <v>10784</v>
      </c>
      <c r="C2014" s="77" t="s">
        <v>5600</v>
      </c>
      <c r="D2014" s="78">
        <v>197000</v>
      </c>
      <c r="E2014" s="77" t="s">
        <v>10785</v>
      </c>
      <c r="F2014" s="77"/>
    </row>
    <row r="2015" spans="1:6" x14ac:dyDescent="0.25">
      <c r="A2015" s="75">
        <v>5850</v>
      </c>
      <c r="B2015" s="76" t="s">
        <v>5616</v>
      </c>
      <c r="C2015" s="77" t="s">
        <v>5600</v>
      </c>
      <c r="D2015" s="78">
        <v>197000</v>
      </c>
      <c r="E2015" s="77" t="s">
        <v>10785</v>
      </c>
      <c r="F2015" s="77"/>
    </row>
    <row r="2016" spans="1:6" x14ac:dyDescent="0.25">
      <c r="A2016" s="75">
        <v>5851</v>
      </c>
      <c r="B2016" s="76" t="s">
        <v>10786</v>
      </c>
      <c r="C2016" s="77" t="s">
        <v>5600</v>
      </c>
      <c r="D2016" s="78">
        <v>197000</v>
      </c>
      <c r="E2016" s="77" t="s">
        <v>10785</v>
      </c>
      <c r="F2016" s="77"/>
    </row>
    <row r="2017" spans="1:6" x14ac:dyDescent="0.25">
      <c r="A2017" s="75">
        <v>5852</v>
      </c>
      <c r="B2017" s="76" t="s">
        <v>5620</v>
      </c>
      <c r="C2017" s="77" t="s">
        <v>5623</v>
      </c>
      <c r="D2017" s="78">
        <v>101000</v>
      </c>
      <c r="E2017" s="77" t="s">
        <v>10787</v>
      </c>
      <c r="F2017" s="77"/>
    </row>
    <row r="2018" spans="1:6" x14ac:dyDescent="0.25">
      <c r="A2018" s="75">
        <v>5853</v>
      </c>
      <c r="B2018" s="76" t="s">
        <v>5625</v>
      </c>
      <c r="C2018" s="77" t="s">
        <v>5623</v>
      </c>
      <c r="D2018" s="78">
        <v>226000</v>
      </c>
      <c r="E2018" s="77" t="s">
        <v>10680</v>
      </c>
      <c r="F2018" s="77" t="s">
        <v>7870</v>
      </c>
    </row>
    <row r="2019" spans="1:6" x14ac:dyDescent="0.25">
      <c r="A2019" s="75">
        <v>6114</v>
      </c>
      <c r="B2019" s="76" t="s">
        <v>10788</v>
      </c>
      <c r="C2019" s="77" t="s">
        <v>10789</v>
      </c>
      <c r="D2019" s="78">
        <v>70000</v>
      </c>
      <c r="E2019" s="77" t="s">
        <v>9967</v>
      </c>
      <c r="F2019" s="77"/>
    </row>
    <row r="2020" spans="1:6" ht="30" x14ac:dyDescent="0.25">
      <c r="A2020" s="75">
        <v>6115</v>
      </c>
      <c r="B2020" s="76" t="s">
        <v>10790</v>
      </c>
      <c r="C2020" s="77" t="s">
        <v>10791</v>
      </c>
      <c r="D2020" s="78">
        <v>352000</v>
      </c>
      <c r="E2020" s="77" t="s">
        <v>10411</v>
      </c>
      <c r="F2020" s="77"/>
    </row>
    <row r="2021" spans="1:6" x14ac:dyDescent="0.25">
      <c r="A2021" s="75">
        <v>6116</v>
      </c>
      <c r="B2021" s="76" t="s">
        <v>10792</v>
      </c>
      <c r="C2021" s="77" t="s">
        <v>10793</v>
      </c>
      <c r="D2021" s="78">
        <v>352000</v>
      </c>
      <c r="E2021" s="77" t="s">
        <v>10411</v>
      </c>
      <c r="F2021" s="77"/>
    </row>
    <row r="2022" spans="1:6" x14ac:dyDescent="0.25">
      <c r="A2022" s="75">
        <v>6117</v>
      </c>
      <c r="B2022" s="76" t="s">
        <v>5628</v>
      </c>
      <c r="C2022" s="77" t="s">
        <v>5631</v>
      </c>
      <c r="D2022" s="78">
        <v>150000</v>
      </c>
      <c r="E2022" s="77" t="s">
        <v>7881</v>
      </c>
      <c r="F2022" s="77"/>
    </row>
    <row r="2023" spans="1:6" x14ac:dyDescent="0.25">
      <c r="A2023" s="75">
        <v>6118</v>
      </c>
      <c r="B2023" s="76" t="s">
        <v>5632</v>
      </c>
      <c r="C2023" s="77" t="s">
        <v>5635</v>
      </c>
      <c r="D2023" s="78">
        <v>191000</v>
      </c>
      <c r="E2023" s="77" t="s">
        <v>8357</v>
      </c>
      <c r="F2023" s="77"/>
    </row>
    <row r="2024" spans="1:6" x14ac:dyDescent="0.25">
      <c r="A2024" s="75">
        <v>6119</v>
      </c>
      <c r="B2024" s="76" t="s">
        <v>5637</v>
      </c>
      <c r="C2024" s="77" t="s">
        <v>5641</v>
      </c>
      <c r="D2024" s="78">
        <v>110000</v>
      </c>
      <c r="E2024" s="77" t="s">
        <v>10794</v>
      </c>
      <c r="F2024" s="77"/>
    </row>
    <row r="2025" spans="1:6" x14ac:dyDescent="0.25">
      <c r="A2025" s="75">
        <v>6120</v>
      </c>
      <c r="B2025" s="76" t="s">
        <v>5643</v>
      </c>
      <c r="C2025" s="77" t="s">
        <v>5641</v>
      </c>
      <c r="D2025" s="78">
        <v>110000</v>
      </c>
      <c r="E2025" s="77" t="s">
        <v>10794</v>
      </c>
      <c r="F2025" s="77"/>
    </row>
    <row r="2026" spans="1:6" x14ac:dyDescent="0.25">
      <c r="A2026" s="75">
        <v>6121</v>
      </c>
      <c r="B2026" s="76" t="s">
        <v>5645</v>
      </c>
      <c r="C2026" s="77" t="s">
        <v>5453</v>
      </c>
      <c r="D2026" s="78">
        <v>968000</v>
      </c>
      <c r="E2026" s="77" t="s">
        <v>8413</v>
      </c>
      <c r="F2026" s="77"/>
    </row>
    <row r="2027" spans="1:6" x14ac:dyDescent="0.25">
      <c r="A2027" s="75">
        <v>6122</v>
      </c>
      <c r="B2027" s="76" t="s">
        <v>5648</v>
      </c>
      <c r="C2027" s="77" t="s">
        <v>5453</v>
      </c>
      <c r="D2027" s="78">
        <v>968000</v>
      </c>
      <c r="E2027" s="77" t="s">
        <v>8413</v>
      </c>
      <c r="F2027" s="77" t="s">
        <v>7870</v>
      </c>
    </row>
    <row r="2028" spans="1:6" x14ac:dyDescent="0.25">
      <c r="A2028" s="75">
        <v>6124</v>
      </c>
      <c r="B2028" s="76" t="s">
        <v>5655</v>
      </c>
      <c r="C2028" s="77" t="s">
        <v>5464</v>
      </c>
      <c r="D2028" s="78">
        <v>968000</v>
      </c>
      <c r="E2028" s="77" t="s">
        <v>8413</v>
      </c>
      <c r="F2028" s="77"/>
    </row>
    <row r="2029" spans="1:6" ht="30" x14ac:dyDescent="0.25">
      <c r="A2029" s="75">
        <v>6125</v>
      </c>
      <c r="B2029" s="76" t="s">
        <v>5654</v>
      </c>
      <c r="C2029" s="77" t="s">
        <v>5460</v>
      </c>
      <c r="D2029" s="78">
        <v>968000</v>
      </c>
      <c r="E2029" s="77" t="s">
        <v>8413</v>
      </c>
      <c r="F2029" s="77"/>
    </row>
    <row r="2030" spans="1:6" x14ac:dyDescent="0.25">
      <c r="A2030" s="75">
        <v>6126</v>
      </c>
      <c r="B2030" s="76" t="s">
        <v>5649</v>
      </c>
      <c r="C2030" s="77" t="s">
        <v>5651</v>
      </c>
      <c r="D2030" s="78">
        <v>952000</v>
      </c>
      <c r="E2030" s="77" t="s">
        <v>10795</v>
      </c>
      <c r="F2030" s="77" t="s">
        <v>7870</v>
      </c>
    </row>
    <row r="2031" spans="1:6" ht="45" x14ac:dyDescent="0.25">
      <c r="A2031" s="75">
        <v>6172</v>
      </c>
      <c r="B2031" s="76" t="s">
        <v>10796</v>
      </c>
      <c r="C2031" s="77" t="s">
        <v>10797</v>
      </c>
      <c r="D2031" s="78">
        <v>212000</v>
      </c>
      <c r="E2031" s="77" t="s">
        <v>10701</v>
      </c>
      <c r="F2031" s="77"/>
    </row>
    <row r="2032" spans="1:6" ht="30" x14ac:dyDescent="0.25">
      <c r="A2032" s="75">
        <v>6180</v>
      </c>
      <c r="B2032" s="76" t="s">
        <v>10798</v>
      </c>
      <c r="C2032" s="77" t="s">
        <v>10799</v>
      </c>
      <c r="D2032" s="78">
        <v>734000</v>
      </c>
      <c r="E2032" s="77" t="s">
        <v>8496</v>
      </c>
      <c r="F2032" s="77"/>
    </row>
    <row r="2033" spans="1:6" ht="30" x14ac:dyDescent="0.25">
      <c r="A2033" s="75">
        <v>6181</v>
      </c>
      <c r="B2033" s="76" t="s">
        <v>10800</v>
      </c>
      <c r="C2033" s="77" t="s">
        <v>10801</v>
      </c>
      <c r="D2033" s="78">
        <v>734000</v>
      </c>
      <c r="E2033" s="77" t="s">
        <v>8496</v>
      </c>
      <c r="F2033" s="77"/>
    </row>
    <row r="2034" spans="1:6" ht="30" x14ac:dyDescent="0.25">
      <c r="A2034" s="75">
        <v>6182</v>
      </c>
      <c r="B2034" s="76" t="s">
        <v>10802</v>
      </c>
      <c r="C2034" s="77" t="s">
        <v>10803</v>
      </c>
      <c r="D2034" s="78">
        <v>734000</v>
      </c>
      <c r="E2034" s="77" t="s">
        <v>8496</v>
      </c>
      <c r="F2034" s="77"/>
    </row>
    <row r="2035" spans="1:6" x14ac:dyDescent="0.25">
      <c r="A2035" s="75">
        <v>6183</v>
      </c>
      <c r="B2035" s="76" t="s">
        <v>10804</v>
      </c>
      <c r="C2035" s="77" t="s">
        <v>10805</v>
      </c>
      <c r="D2035" s="78">
        <v>467000</v>
      </c>
      <c r="E2035" s="77" t="s">
        <v>10806</v>
      </c>
      <c r="F2035" s="77"/>
    </row>
    <row r="2036" spans="1:6" x14ac:dyDescent="0.25">
      <c r="A2036" s="75">
        <v>6184</v>
      </c>
      <c r="B2036" s="76" t="s">
        <v>10807</v>
      </c>
      <c r="C2036" s="77" t="s">
        <v>10808</v>
      </c>
      <c r="D2036" s="78">
        <v>451000</v>
      </c>
      <c r="E2036" s="77" t="s">
        <v>10809</v>
      </c>
      <c r="F2036" s="77"/>
    </row>
    <row r="2037" spans="1:6" ht="45" x14ac:dyDescent="0.25">
      <c r="A2037" s="75">
        <v>6185</v>
      </c>
      <c r="B2037" s="76" t="s">
        <v>10810</v>
      </c>
      <c r="C2037" s="77" t="s">
        <v>10811</v>
      </c>
      <c r="D2037" s="78">
        <v>451000</v>
      </c>
      <c r="E2037" s="77" t="s">
        <v>10809</v>
      </c>
      <c r="F2037" s="77"/>
    </row>
    <row r="2038" spans="1:6" ht="45" x14ac:dyDescent="0.25">
      <c r="A2038" s="75">
        <v>6186</v>
      </c>
      <c r="B2038" s="76" t="s">
        <v>10812</v>
      </c>
      <c r="C2038" s="77" t="s">
        <v>10813</v>
      </c>
      <c r="D2038" s="78">
        <v>451000</v>
      </c>
      <c r="E2038" s="77" t="s">
        <v>10809</v>
      </c>
      <c r="F2038" s="77"/>
    </row>
    <row r="2039" spans="1:6" x14ac:dyDescent="0.25">
      <c r="A2039" s="75">
        <v>6187</v>
      </c>
      <c r="B2039" s="76" t="s">
        <v>10814</v>
      </c>
      <c r="C2039" s="77" t="s">
        <v>10815</v>
      </c>
      <c r="D2039" s="78">
        <v>212000</v>
      </c>
      <c r="E2039" s="77" t="s">
        <v>10701</v>
      </c>
      <c r="F2039" s="77" t="s">
        <v>7870</v>
      </c>
    </row>
    <row r="2040" spans="1:6" x14ac:dyDescent="0.25">
      <c r="A2040" s="75">
        <v>6188</v>
      </c>
      <c r="B2040" s="76" t="s">
        <v>5662</v>
      </c>
      <c r="C2040" s="77" t="s">
        <v>5660</v>
      </c>
      <c r="D2040" s="78">
        <v>650000</v>
      </c>
      <c r="E2040" s="77" t="s">
        <v>10816</v>
      </c>
      <c r="F2040" s="77"/>
    </row>
    <row r="2041" spans="1:6" x14ac:dyDescent="0.25">
      <c r="A2041" s="75">
        <v>6189</v>
      </c>
      <c r="B2041" s="76" t="s">
        <v>5657</v>
      </c>
      <c r="C2041" s="77" t="s">
        <v>5660</v>
      </c>
      <c r="D2041" s="78">
        <v>287000</v>
      </c>
      <c r="E2041" s="77" t="s">
        <v>7884</v>
      </c>
      <c r="F2041" s="77"/>
    </row>
    <row r="2042" spans="1:6" ht="30" x14ac:dyDescent="0.25">
      <c r="A2042" s="75">
        <v>6190</v>
      </c>
      <c r="B2042" s="76" t="s">
        <v>10817</v>
      </c>
      <c r="C2042" s="77" t="s">
        <v>10818</v>
      </c>
      <c r="D2042" s="78">
        <v>689000</v>
      </c>
      <c r="E2042" s="77" t="s">
        <v>10781</v>
      </c>
      <c r="F2042" s="77"/>
    </row>
    <row r="2043" spans="1:6" ht="30" x14ac:dyDescent="0.25">
      <c r="A2043" s="75">
        <v>6191</v>
      </c>
      <c r="B2043" s="76" t="s">
        <v>10819</v>
      </c>
      <c r="C2043" s="77" t="s">
        <v>10818</v>
      </c>
      <c r="D2043" s="78">
        <v>689000</v>
      </c>
      <c r="E2043" s="77" t="s">
        <v>10781</v>
      </c>
      <c r="F2043" s="77"/>
    </row>
    <row r="2044" spans="1:6" x14ac:dyDescent="0.25">
      <c r="A2044" s="75">
        <v>6192</v>
      </c>
      <c r="B2044" s="76" t="s">
        <v>5670</v>
      </c>
      <c r="C2044" s="77" t="s">
        <v>5668</v>
      </c>
      <c r="D2044" s="78">
        <v>570000</v>
      </c>
      <c r="E2044" s="77" t="s">
        <v>10537</v>
      </c>
      <c r="F2044" s="77"/>
    </row>
    <row r="2045" spans="1:6" x14ac:dyDescent="0.25">
      <c r="A2045" s="75">
        <v>6193</v>
      </c>
      <c r="B2045" s="76" t="s">
        <v>5664</v>
      </c>
      <c r="C2045" s="77" t="s">
        <v>5668</v>
      </c>
      <c r="D2045" s="78">
        <v>639000</v>
      </c>
      <c r="E2045" s="77" t="s">
        <v>8021</v>
      </c>
      <c r="F2045" s="77" t="s">
        <v>7870</v>
      </c>
    </row>
    <row r="2046" spans="1:6" ht="60" x14ac:dyDescent="0.25">
      <c r="A2046" s="75">
        <v>6218</v>
      </c>
      <c r="B2046" s="76" t="s">
        <v>5703</v>
      </c>
      <c r="C2046" s="77" t="s">
        <v>10820</v>
      </c>
      <c r="D2046" s="78">
        <v>889000</v>
      </c>
      <c r="E2046" s="77" t="s">
        <v>10821</v>
      </c>
      <c r="F2046" s="77" t="s">
        <v>7870</v>
      </c>
    </row>
    <row r="2047" spans="1:6" ht="45" x14ac:dyDescent="0.25">
      <c r="A2047" s="75">
        <v>6245</v>
      </c>
      <c r="B2047" s="76" t="s">
        <v>10822</v>
      </c>
      <c r="C2047" s="77" t="s">
        <v>10823</v>
      </c>
      <c r="D2047" s="78">
        <v>976000</v>
      </c>
      <c r="E2047" s="77" t="s">
        <v>10824</v>
      </c>
      <c r="F2047" s="77" t="s">
        <v>7870</v>
      </c>
    </row>
    <row r="2048" spans="1:6" ht="45" x14ac:dyDescent="0.25">
      <c r="A2048" s="75">
        <v>6246</v>
      </c>
      <c r="B2048" s="76" t="s">
        <v>10825</v>
      </c>
      <c r="C2048" s="77" t="s">
        <v>10826</v>
      </c>
      <c r="D2048" s="78">
        <v>976000</v>
      </c>
      <c r="E2048" s="77" t="s">
        <v>10824</v>
      </c>
      <c r="F2048" s="77" t="s">
        <v>7870</v>
      </c>
    </row>
    <row r="2049" spans="1:6" ht="60" x14ac:dyDescent="0.25">
      <c r="A2049" s="75">
        <v>6247</v>
      </c>
      <c r="B2049" s="76" t="s">
        <v>5787</v>
      </c>
      <c r="C2049" s="77" t="s">
        <v>10827</v>
      </c>
      <c r="D2049" s="78">
        <v>976000</v>
      </c>
      <c r="E2049" s="77" t="s">
        <v>10824</v>
      </c>
      <c r="F2049" s="77" t="s">
        <v>7870</v>
      </c>
    </row>
    <row r="2050" spans="1:6" ht="60" x14ac:dyDescent="0.25">
      <c r="A2050" s="75">
        <v>6248</v>
      </c>
      <c r="B2050" s="76" t="s">
        <v>5790</v>
      </c>
      <c r="C2050" s="77" t="s">
        <v>10828</v>
      </c>
      <c r="D2050" s="78">
        <v>976000</v>
      </c>
      <c r="E2050" s="77" t="s">
        <v>10824</v>
      </c>
      <c r="F2050" s="77" t="s">
        <v>7870</v>
      </c>
    </row>
    <row r="2051" spans="1:6" ht="45" x14ac:dyDescent="0.25">
      <c r="A2051" s="75">
        <v>6249</v>
      </c>
      <c r="B2051" s="76" t="s">
        <v>5804</v>
      </c>
      <c r="C2051" s="77" t="s">
        <v>10829</v>
      </c>
      <c r="D2051" s="78">
        <v>976000</v>
      </c>
      <c r="E2051" s="77" t="s">
        <v>10824</v>
      </c>
      <c r="F2051" s="77" t="s">
        <v>7870</v>
      </c>
    </row>
    <row r="2052" spans="1:6" ht="60" x14ac:dyDescent="0.25">
      <c r="A2052" s="75">
        <v>6250</v>
      </c>
      <c r="B2052" s="76" t="s">
        <v>5807</v>
      </c>
      <c r="C2052" s="77" t="s">
        <v>10830</v>
      </c>
      <c r="D2052" s="78">
        <v>976000</v>
      </c>
      <c r="E2052" s="77" t="s">
        <v>10824</v>
      </c>
      <c r="F2052" s="77" t="s">
        <v>7870</v>
      </c>
    </row>
    <row r="2053" spans="1:6" ht="60" x14ac:dyDescent="0.25">
      <c r="A2053" s="75">
        <v>6251</v>
      </c>
      <c r="B2053" s="76" t="s">
        <v>5810</v>
      </c>
      <c r="C2053" s="77" t="s">
        <v>10831</v>
      </c>
      <c r="D2053" s="78">
        <v>976000</v>
      </c>
      <c r="E2053" s="77" t="s">
        <v>10824</v>
      </c>
      <c r="F2053" s="77" t="s">
        <v>7870</v>
      </c>
    </row>
    <row r="2054" spans="1:6" ht="45" x14ac:dyDescent="0.25">
      <c r="A2054" s="75">
        <v>6252</v>
      </c>
      <c r="B2054" s="76" t="s">
        <v>5795</v>
      </c>
      <c r="C2054" s="77" t="s">
        <v>10832</v>
      </c>
      <c r="D2054" s="78">
        <v>976000</v>
      </c>
      <c r="E2054" s="77" t="s">
        <v>10824</v>
      </c>
      <c r="F2054" s="77" t="s">
        <v>7870</v>
      </c>
    </row>
    <row r="2055" spans="1:6" ht="60" x14ac:dyDescent="0.25">
      <c r="A2055" s="75">
        <v>6253</v>
      </c>
      <c r="B2055" s="76" t="s">
        <v>5798</v>
      </c>
      <c r="C2055" s="77" t="s">
        <v>10833</v>
      </c>
      <c r="D2055" s="78">
        <v>976000</v>
      </c>
      <c r="E2055" s="77" t="s">
        <v>10824</v>
      </c>
      <c r="F2055" s="77" t="s">
        <v>7870</v>
      </c>
    </row>
    <row r="2056" spans="1:6" ht="45" x14ac:dyDescent="0.25">
      <c r="A2056" s="75">
        <v>6254</v>
      </c>
      <c r="B2056" s="76" t="s">
        <v>10834</v>
      </c>
      <c r="C2056" s="77" t="s">
        <v>10823</v>
      </c>
      <c r="D2056" s="78">
        <v>976000</v>
      </c>
      <c r="E2056" s="77" t="s">
        <v>10824</v>
      </c>
      <c r="F2056" s="77" t="s">
        <v>7870</v>
      </c>
    </row>
    <row r="2057" spans="1:6" ht="45" x14ac:dyDescent="0.25">
      <c r="A2057" s="75">
        <v>6255</v>
      </c>
      <c r="B2057" s="76" t="s">
        <v>10835</v>
      </c>
      <c r="C2057" s="77" t="s">
        <v>10826</v>
      </c>
      <c r="D2057" s="78">
        <v>976000</v>
      </c>
      <c r="E2057" s="77" t="s">
        <v>10824</v>
      </c>
      <c r="F2057" s="77" t="s">
        <v>7870</v>
      </c>
    </row>
    <row r="2058" spans="1:6" ht="60" x14ac:dyDescent="0.25">
      <c r="A2058" s="75">
        <v>6256</v>
      </c>
      <c r="B2058" s="76" t="s">
        <v>5789</v>
      </c>
      <c r="C2058" s="77" t="s">
        <v>10827</v>
      </c>
      <c r="D2058" s="78">
        <v>976000</v>
      </c>
      <c r="E2058" s="77" t="s">
        <v>10824</v>
      </c>
      <c r="F2058" s="77" t="s">
        <v>7870</v>
      </c>
    </row>
    <row r="2059" spans="1:6" ht="60" x14ac:dyDescent="0.25">
      <c r="A2059" s="75">
        <v>6257</v>
      </c>
      <c r="B2059" s="76" t="s">
        <v>5792</v>
      </c>
      <c r="C2059" s="77" t="s">
        <v>10828</v>
      </c>
      <c r="D2059" s="78">
        <v>976000</v>
      </c>
      <c r="E2059" s="77" t="s">
        <v>10824</v>
      </c>
      <c r="F2059" s="77" t="s">
        <v>7870</v>
      </c>
    </row>
    <row r="2060" spans="1:6" ht="45" x14ac:dyDescent="0.25">
      <c r="A2060" s="75">
        <v>6258</v>
      </c>
      <c r="B2060" s="76" t="s">
        <v>5797</v>
      </c>
      <c r="C2060" s="77" t="s">
        <v>10832</v>
      </c>
      <c r="D2060" s="78">
        <v>976000</v>
      </c>
      <c r="E2060" s="77" t="s">
        <v>10824</v>
      </c>
      <c r="F2060" s="77" t="s">
        <v>7870</v>
      </c>
    </row>
    <row r="2061" spans="1:6" ht="45" x14ac:dyDescent="0.25">
      <c r="A2061" s="75">
        <v>6259</v>
      </c>
      <c r="B2061" s="76" t="s">
        <v>5806</v>
      </c>
      <c r="C2061" s="77" t="s">
        <v>10829</v>
      </c>
      <c r="D2061" s="78">
        <v>976000</v>
      </c>
      <c r="E2061" s="77" t="s">
        <v>10824</v>
      </c>
      <c r="F2061" s="77" t="s">
        <v>7870</v>
      </c>
    </row>
    <row r="2062" spans="1:6" ht="60" x14ac:dyDescent="0.25">
      <c r="A2062" s="75">
        <v>6260</v>
      </c>
      <c r="B2062" s="76" t="s">
        <v>5800</v>
      </c>
      <c r="C2062" s="77" t="s">
        <v>10836</v>
      </c>
      <c r="D2062" s="78">
        <v>976000</v>
      </c>
      <c r="E2062" s="77" t="s">
        <v>10824</v>
      </c>
      <c r="F2062" s="77" t="s">
        <v>7870</v>
      </c>
    </row>
    <row r="2063" spans="1:6" ht="60" x14ac:dyDescent="0.25">
      <c r="A2063" s="75">
        <v>6261</v>
      </c>
      <c r="B2063" s="76" t="s">
        <v>5809</v>
      </c>
      <c r="C2063" s="77" t="s">
        <v>10830</v>
      </c>
      <c r="D2063" s="78">
        <v>976000</v>
      </c>
      <c r="E2063" s="77" t="s">
        <v>10824</v>
      </c>
      <c r="F2063" s="77" t="s">
        <v>7870</v>
      </c>
    </row>
    <row r="2064" spans="1:6" ht="60" x14ac:dyDescent="0.25">
      <c r="A2064" s="75">
        <v>6262</v>
      </c>
      <c r="B2064" s="76" t="s">
        <v>5802</v>
      </c>
      <c r="C2064" s="77" t="s">
        <v>10837</v>
      </c>
      <c r="D2064" s="78">
        <v>976000</v>
      </c>
      <c r="E2064" s="77" t="s">
        <v>10824</v>
      </c>
      <c r="F2064" s="77" t="s">
        <v>7870</v>
      </c>
    </row>
    <row r="2065" spans="1:6" ht="60" x14ac:dyDescent="0.25">
      <c r="A2065" s="75">
        <v>6263</v>
      </c>
      <c r="B2065" s="76" t="s">
        <v>5812</v>
      </c>
      <c r="C2065" s="77" t="s">
        <v>10831</v>
      </c>
      <c r="D2065" s="78">
        <v>976000</v>
      </c>
      <c r="E2065" s="77" t="s">
        <v>10824</v>
      </c>
      <c r="F2065" s="77"/>
    </row>
    <row r="2066" spans="1:6" ht="60" x14ac:dyDescent="0.25">
      <c r="A2066" s="75">
        <v>6264</v>
      </c>
      <c r="B2066" s="76" t="s">
        <v>5793</v>
      </c>
      <c r="C2066" s="77" t="s">
        <v>10820</v>
      </c>
      <c r="D2066" s="78">
        <v>613000</v>
      </c>
      <c r="E2066" s="77" t="s">
        <v>10838</v>
      </c>
      <c r="F2066" s="77" t="s">
        <v>7870</v>
      </c>
    </row>
    <row r="2067" spans="1:6" x14ac:dyDescent="0.25">
      <c r="A2067" s="75">
        <v>6288</v>
      </c>
      <c r="B2067" s="76" t="s">
        <v>5851</v>
      </c>
      <c r="C2067" s="77" t="s">
        <v>5849</v>
      </c>
      <c r="D2067" s="78">
        <v>787000</v>
      </c>
      <c r="E2067" s="77" t="s">
        <v>10839</v>
      </c>
      <c r="F2067" s="77"/>
    </row>
    <row r="2068" spans="1:6" x14ac:dyDescent="0.25">
      <c r="A2068" s="75">
        <v>6289</v>
      </c>
      <c r="B2068" s="76" t="s">
        <v>5845</v>
      </c>
      <c r="C2068" s="77" t="s">
        <v>5849</v>
      </c>
      <c r="D2068" s="78">
        <v>424000</v>
      </c>
      <c r="E2068" s="77" t="s">
        <v>10840</v>
      </c>
      <c r="F2068" s="77" t="s">
        <v>7870</v>
      </c>
    </row>
    <row r="2069" spans="1:6" x14ac:dyDescent="0.25">
      <c r="A2069" s="75">
        <v>6290</v>
      </c>
      <c r="B2069" s="76" t="s">
        <v>5857</v>
      </c>
      <c r="C2069" s="77" t="s">
        <v>5849</v>
      </c>
      <c r="D2069" s="78">
        <v>918000</v>
      </c>
      <c r="E2069" s="77" t="s">
        <v>10841</v>
      </c>
      <c r="F2069" s="77"/>
    </row>
    <row r="2070" spans="1:6" x14ac:dyDescent="0.25">
      <c r="A2070" s="75">
        <v>6291</v>
      </c>
      <c r="B2070" s="76" t="s">
        <v>5853</v>
      </c>
      <c r="C2070" s="77" t="s">
        <v>5849</v>
      </c>
      <c r="D2070" s="78">
        <v>571000</v>
      </c>
      <c r="E2070" s="77" t="s">
        <v>7973</v>
      </c>
      <c r="F2070" s="77"/>
    </row>
    <row r="2071" spans="1:6" ht="30" x14ac:dyDescent="0.25">
      <c r="A2071" s="75">
        <v>6292</v>
      </c>
      <c r="B2071" s="76" t="s">
        <v>5865</v>
      </c>
      <c r="C2071" s="77" t="s">
        <v>10842</v>
      </c>
      <c r="D2071" s="78">
        <v>521000</v>
      </c>
      <c r="E2071" s="77" t="s">
        <v>10843</v>
      </c>
      <c r="F2071" s="77"/>
    </row>
    <row r="2072" spans="1:6" ht="30" x14ac:dyDescent="0.25">
      <c r="A2072" s="75">
        <v>6293</v>
      </c>
      <c r="B2072" s="76" t="s">
        <v>5874</v>
      </c>
      <c r="C2072" s="77" t="s">
        <v>10844</v>
      </c>
      <c r="D2072" s="78">
        <v>521000</v>
      </c>
      <c r="E2072" s="77" t="s">
        <v>10843</v>
      </c>
      <c r="F2072" s="77"/>
    </row>
    <row r="2073" spans="1:6" x14ac:dyDescent="0.25">
      <c r="A2073" s="75">
        <v>6294</v>
      </c>
      <c r="B2073" s="76" t="s">
        <v>5858</v>
      </c>
      <c r="C2073" s="77" t="s">
        <v>5861</v>
      </c>
      <c r="D2073" s="78">
        <v>521000</v>
      </c>
      <c r="E2073" s="77" t="s">
        <v>10843</v>
      </c>
      <c r="F2073" s="77"/>
    </row>
    <row r="2074" spans="1:6" ht="30" x14ac:dyDescent="0.25">
      <c r="A2074" s="75">
        <v>6295</v>
      </c>
      <c r="B2074" s="76" t="s">
        <v>5877</v>
      </c>
      <c r="C2074" s="77" t="s">
        <v>10845</v>
      </c>
      <c r="D2074" s="78">
        <v>505000</v>
      </c>
      <c r="E2074" s="77" t="s">
        <v>10251</v>
      </c>
      <c r="F2074" s="77"/>
    </row>
    <row r="2075" spans="1:6" ht="30" x14ac:dyDescent="0.25">
      <c r="A2075" s="75">
        <v>6296</v>
      </c>
      <c r="B2075" s="76" t="s">
        <v>5871</v>
      </c>
      <c r="C2075" s="77" t="s">
        <v>10846</v>
      </c>
      <c r="D2075" s="78">
        <v>505000</v>
      </c>
      <c r="E2075" s="77" t="s">
        <v>10251</v>
      </c>
      <c r="F2075" s="77"/>
    </row>
    <row r="2076" spans="1:6" x14ac:dyDescent="0.25">
      <c r="A2076" s="75">
        <v>6297</v>
      </c>
      <c r="B2076" s="76" t="s">
        <v>5863</v>
      </c>
      <c r="C2076" s="77" t="s">
        <v>5861</v>
      </c>
      <c r="D2076" s="78">
        <v>505000</v>
      </c>
      <c r="E2076" s="77" t="s">
        <v>10251</v>
      </c>
      <c r="F2076" s="77"/>
    </row>
    <row r="2077" spans="1:6" ht="30" x14ac:dyDescent="0.25">
      <c r="A2077" s="75">
        <v>6298</v>
      </c>
      <c r="B2077" s="76" t="s">
        <v>5881</v>
      </c>
      <c r="C2077" s="77" t="s">
        <v>10847</v>
      </c>
      <c r="D2077" s="78">
        <v>505000</v>
      </c>
      <c r="E2077" s="77" t="s">
        <v>10251</v>
      </c>
      <c r="F2077" s="77"/>
    </row>
    <row r="2078" spans="1:6" ht="30" x14ac:dyDescent="0.25">
      <c r="A2078" s="75">
        <v>6299</v>
      </c>
      <c r="B2078" s="76" t="s">
        <v>7862</v>
      </c>
      <c r="C2078" s="77" t="s">
        <v>10848</v>
      </c>
      <c r="D2078" s="78">
        <v>205000</v>
      </c>
      <c r="E2078" s="77" t="s">
        <v>10629</v>
      </c>
      <c r="F2078" s="77"/>
    </row>
    <row r="2079" spans="1:6" ht="30" x14ac:dyDescent="0.25">
      <c r="A2079" s="75">
        <v>6300</v>
      </c>
      <c r="B2079" s="76" t="s">
        <v>5887</v>
      </c>
      <c r="C2079" s="77" t="s">
        <v>10849</v>
      </c>
      <c r="D2079" s="78">
        <v>205000</v>
      </c>
      <c r="E2079" s="77" t="s">
        <v>10629</v>
      </c>
      <c r="F2079" s="77"/>
    </row>
    <row r="2080" spans="1:6" x14ac:dyDescent="0.25">
      <c r="A2080" s="75">
        <v>6301</v>
      </c>
      <c r="B2080" s="76" t="s">
        <v>5892</v>
      </c>
      <c r="C2080" s="77" t="s">
        <v>5895</v>
      </c>
      <c r="D2080" s="78">
        <v>281000</v>
      </c>
      <c r="E2080" s="77" t="s">
        <v>10850</v>
      </c>
      <c r="F2080" s="77"/>
    </row>
    <row r="2081" spans="1:6" x14ac:dyDescent="0.25">
      <c r="A2081" s="75">
        <v>6302</v>
      </c>
      <c r="B2081" s="76" t="s">
        <v>5897</v>
      </c>
      <c r="C2081" s="77" t="s">
        <v>5895</v>
      </c>
      <c r="D2081" s="78">
        <v>184000</v>
      </c>
      <c r="E2081" s="77" t="s">
        <v>10851</v>
      </c>
      <c r="F2081" s="77" t="s">
        <v>7870</v>
      </c>
    </row>
    <row r="2082" spans="1:6" x14ac:dyDescent="0.25">
      <c r="A2082" s="75">
        <v>6303</v>
      </c>
      <c r="B2082" s="76" t="s">
        <v>5901</v>
      </c>
      <c r="C2082" s="77" t="s">
        <v>5904</v>
      </c>
      <c r="D2082" s="78">
        <v>767000</v>
      </c>
      <c r="E2082" s="77" t="s">
        <v>10852</v>
      </c>
      <c r="F2082" s="77"/>
    </row>
    <row r="2083" spans="1:6" x14ac:dyDescent="0.25">
      <c r="A2083" s="75">
        <v>6304</v>
      </c>
      <c r="B2083" s="76" t="s">
        <v>5906</v>
      </c>
      <c r="C2083" s="77" t="s">
        <v>5904</v>
      </c>
      <c r="D2083" s="78">
        <v>181000</v>
      </c>
      <c r="E2083" s="77" t="s">
        <v>10853</v>
      </c>
      <c r="F2083" s="77" t="s">
        <v>7870</v>
      </c>
    </row>
    <row r="2084" spans="1:6" x14ac:dyDescent="0.25">
      <c r="A2084" s="75">
        <v>6305</v>
      </c>
      <c r="B2084" s="76" t="s">
        <v>5908</v>
      </c>
      <c r="C2084" s="77" t="s">
        <v>5911</v>
      </c>
      <c r="D2084" s="78">
        <v>522000</v>
      </c>
      <c r="E2084" s="77" t="s">
        <v>10854</v>
      </c>
      <c r="F2084" s="77"/>
    </row>
    <row r="2085" spans="1:6" x14ac:dyDescent="0.25">
      <c r="A2085" s="75">
        <v>6306</v>
      </c>
      <c r="B2085" s="76" t="s">
        <v>5913</v>
      </c>
      <c r="C2085" s="77" t="s">
        <v>5916</v>
      </c>
      <c r="D2085" s="78">
        <v>346000</v>
      </c>
      <c r="E2085" s="77" t="s">
        <v>8246</v>
      </c>
      <c r="F2085" s="77"/>
    </row>
    <row r="2086" spans="1:6" x14ac:dyDescent="0.25">
      <c r="A2086" s="75">
        <v>6307</v>
      </c>
      <c r="B2086" s="76" t="s">
        <v>5918</v>
      </c>
      <c r="C2086" s="77" t="s">
        <v>5916</v>
      </c>
      <c r="D2086" s="78">
        <v>346000</v>
      </c>
      <c r="E2086" s="77" t="s">
        <v>8246</v>
      </c>
      <c r="F2086" s="77"/>
    </row>
    <row r="2087" spans="1:6" x14ac:dyDescent="0.25">
      <c r="A2087" s="75">
        <v>6308</v>
      </c>
      <c r="B2087" s="76" t="s">
        <v>5920</v>
      </c>
      <c r="C2087" s="77" t="s">
        <v>5923</v>
      </c>
      <c r="D2087" s="78">
        <v>183000</v>
      </c>
      <c r="E2087" s="77" t="s">
        <v>10855</v>
      </c>
      <c r="F2087" s="77"/>
    </row>
    <row r="2088" spans="1:6" x14ac:dyDescent="0.25">
      <c r="A2088" s="75">
        <v>6309</v>
      </c>
      <c r="B2088" s="76" t="s">
        <v>5925</v>
      </c>
      <c r="C2088" s="77" t="s">
        <v>5923</v>
      </c>
      <c r="D2088" s="78">
        <v>183000</v>
      </c>
      <c r="E2088" s="77" t="s">
        <v>10855</v>
      </c>
      <c r="F2088" s="77" t="s">
        <v>7870</v>
      </c>
    </row>
    <row r="2089" spans="1:6" x14ac:dyDescent="0.25">
      <c r="A2089" s="75">
        <v>6310</v>
      </c>
      <c r="B2089" s="76" t="s">
        <v>5935</v>
      </c>
      <c r="C2089" s="77" t="s">
        <v>5937</v>
      </c>
      <c r="D2089" s="78">
        <v>937000</v>
      </c>
      <c r="E2089" s="77" t="s">
        <v>10856</v>
      </c>
      <c r="F2089" s="77" t="s">
        <v>7870</v>
      </c>
    </row>
    <row r="2090" spans="1:6" x14ac:dyDescent="0.25">
      <c r="A2090" s="75">
        <v>6311</v>
      </c>
      <c r="B2090" s="76" t="s">
        <v>5932</v>
      </c>
      <c r="C2090" s="77" t="s">
        <v>5934</v>
      </c>
      <c r="D2090" s="78">
        <v>749000</v>
      </c>
      <c r="E2090" s="77" t="s">
        <v>8572</v>
      </c>
      <c r="F2090" s="77"/>
    </row>
    <row r="2091" spans="1:6" x14ac:dyDescent="0.25">
      <c r="A2091" s="75">
        <v>6312</v>
      </c>
      <c r="B2091" s="76" t="s">
        <v>5927</v>
      </c>
      <c r="C2091" s="77" t="s">
        <v>5930</v>
      </c>
      <c r="D2091" s="78">
        <v>386000</v>
      </c>
      <c r="E2091" s="77" t="s">
        <v>10857</v>
      </c>
      <c r="F2091" s="77" t="s">
        <v>7870</v>
      </c>
    </row>
    <row r="2092" spans="1:6" ht="45" x14ac:dyDescent="0.25">
      <c r="A2092" s="75">
        <v>6316</v>
      </c>
      <c r="B2092" s="76" t="s">
        <v>5948</v>
      </c>
      <c r="C2092" s="77" t="s">
        <v>10858</v>
      </c>
      <c r="D2092" s="78">
        <v>983000</v>
      </c>
      <c r="E2092" s="77" t="s">
        <v>10859</v>
      </c>
      <c r="F2092" s="77"/>
    </row>
    <row r="2093" spans="1:6" x14ac:dyDescent="0.25">
      <c r="A2093" s="75">
        <v>6317</v>
      </c>
      <c r="B2093" s="76" t="s">
        <v>5958</v>
      </c>
      <c r="C2093" s="77" t="s">
        <v>5960</v>
      </c>
      <c r="D2093" s="78">
        <v>119000</v>
      </c>
      <c r="E2093" s="77" t="s">
        <v>10860</v>
      </c>
      <c r="F2093" s="77"/>
    </row>
    <row r="2094" spans="1:6" x14ac:dyDescent="0.25">
      <c r="A2094" s="75">
        <v>6318</v>
      </c>
      <c r="B2094" s="76" t="s">
        <v>5951</v>
      </c>
      <c r="C2094" s="77" t="s">
        <v>5954</v>
      </c>
      <c r="D2094" s="78">
        <v>119000</v>
      </c>
      <c r="E2094" s="77" t="s">
        <v>10860</v>
      </c>
      <c r="F2094" s="77"/>
    </row>
    <row r="2095" spans="1:6" x14ac:dyDescent="0.25">
      <c r="A2095" s="75">
        <v>6319</v>
      </c>
      <c r="B2095" s="76" t="s">
        <v>5961</v>
      </c>
      <c r="C2095" s="77" t="s">
        <v>5960</v>
      </c>
      <c r="D2095" s="78">
        <v>119000</v>
      </c>
      <c r="E2095" s="77" t="s">
        <v>10860</v>
      </c>
      <c r="F2095" s="77"/>
    </row>
    <row r="2096" spans="1:6" x14ac:dyDescent="0.25">
      <c r="A2096" s="75">
        <v>6320</v>
      </c>
      <c r="B2096" s="76" t="s">
        <v>5956</v>
      </c>
      <c r="C2096" s="77" t="s">
        <v>5954</v>
      </c>
      <c r="D2096" s="78">
        <v>119000</v>
      </c>
      <c r="E2096" s="77" t="s">
        <v>10860</v>
      </c>
      <c r="F2096" s="77"/>
    </row>
    <row r="2097" spans="1:6" ht="30" x14ac:dyDescent="0.25">
      <c r="A2097" s="75">
        <v>6321</v>
      </c>
      <c r="B2097" s="76" t="s">
        <v>5968</v>
      </c>
      <c r="C2097" s="77" t="s">
        <v>10861</v>
      </c>
      <c r="D2097" s="78">
        <v>431000</v>
      </c>
      <c r="E2097" s="77" t="s">
        <v>8163</v>
      </c>
      <c r="F2097" s="77"/>
    </row>
    <row r="2098" spans="1:6" ht="45" x14ac:dyDescent="0.25">
      <c r="A2098" s="75">
        <v>6322</v>
      </c>
      <c r="B2098" s="76" t="s">
        <v>5996</v>
      </c>
      <c r="C2098" s="77" t="s">
        <v>10862</v>
      </c>
      <c r="D2098" s="78">
        <v>415000</v>
      </c>
      <c r="E2098" s="77" t="s">
        <v>10863</v>
      </c>
      <c r="F2098" s="77"/>
    </row>
    <row r="2099" spans="1:6" ht="30" x14ac:dyDescent="0.25">
      <c r="A2099" s="75">
        <v>6323</v>
      </c>
      <c r="B2099" s="76" t="s">
        <v>5965</v>
      </c>
      <c r="C2099" s="77" t="s">
        <v>10864</v>
      </c>
      <c r="D2099" s="78">
        <v>415000</v>
      </c>
      <c r="E2099" s="77" t="s">
        <v>10863</v>
      </c>
      <c r="F2099" s="77"/>
    </row>
    <row r="2100" spans="1:6" ht="30" x14ac:dyDescent="0.25">
      <c r="A2100" s="75">
        <v>6324</v>
      </c>
      <c r="B2100" s="76" t="s">
        <v>5973</v>
      </c>
      <c r="C2100" s="77" t="s">
        <v>10865</v>
      </c>
      <c r="D2100" s="78">
        <v>415000</v>
      </c>
      <c r="E2100" s="77" t="s">
        <v>10863</v>
      </c>
      <c r="F2100" s="77"/>
    </row>
    <row r="2101" spans="1:6" ht="45" x14ac:dyDescent="0.25">
      <c r="A2101" s="75">
        <v>6325</v>
      </c>
      <c r="B2101" s="76" t="s">
        <v>5988</v>
      </c>
      <c r="C2101" s="77" t="s">
        <v>10866</v>
      </c>
      <c r="D2101" s="78">
        <v>415000</v>
      </c>
      <c r="E2101" s="77" t="s">
        <v>10863</v>
      </c>
      <c r="F2101" s="77"/>
    </row>
    <row r="2102" spans="1:6" ht="30" x14ac:dyDescent="0.25">
      <c r="A2102" s="75">
        <v>6326</v>
      </c>
      <c r="B2102" s="76" t="s">
        <v>5979</v>
      </c>
      <c r="C2102" s="77" t="s">
        <v>10867</v>
      </c>
      <c r="D2102" s="78">
        <v>415000</v>
      </c>
      <c r="E2102" s="77" t="s">
        <v>10863</v>
      </c>
      <c r="F2102" s="77"/>
    </row>
    <row r="2103" spans="1:6" ht="30" x14ac:dyDescent="0.25">
      <c r="A2103" s="75">
        <v>6327</v>
      </c>
      <c r="B2103" s="76" t="s">
        <v>5985</v>
      </c>
      <c r="C2103" s="77" t="s">
        <v>10868</v>
      </c>
      <c r="D2103" s="78">
        <v>415000</v>
      </c>
      <c r="E2103" s="77" t="s">
        <v>10863</v>
      </c>
      <c r="F2103" s="77"/>
    </row>
    <row r="2104" spans="1:6" ht="30" x14ac:dyDescent="0.25">
      <c r="A2104" s="75">
        <v>6328</v>
      </c>
      <c r="B2104" s="76" t="s">
        <v>5977</v>
      </c>
      <c r="C2104" s="77" t="s">
        <v>10865</v>
      </c>
      <c r="D2104" s="78">
        <v>415000</v>
      </c>
      <c r="E2104" s="77" t="s">
        <v>10863</v>
      </c>
      <c r="F2104" s="77"/>
    </row>
    <row r="2105" spans="1:6" ht="60" x14ac:dyDescent="0.25">
      <c r="A2105" s="75">
        <v>6329</v>
      </c>
      <c r="B2105" s="76" t="s">
        <v>5992</v>
      </c>
      <c r="C2105" s="77" t="s">
        <v>10869</v>
      </c>
      <c r="D2105" s="78">
        <v>415000</v>
      </c>
      <c r="E2105" s="77" t="s">
        <v>10863</v>
      </c>
      <c r="F2105" s="77"/>
    </row>
    <row r="2106" spans="1:6" ht="45" x14ac:dyDescent="0.25">
      <c r="A2106" s="75">
        <v>6330</v>
      </c>
      <c r="B2106" s="76" t="s">
        <v>5999</v>
      </c>
      <c r="C2106" s="77" t="s">
        <v>10870</v>
      </c>
      <c r="D2106" s="78">
        <v>415000</v>
      </c>
      <c r="E2106" s="77" t="s">
        <v>10863</v>
      </c>
      <c r="F2106" s="77"/>
    </row>
    <row r="2107" spans="1:6" ht="30" x14ac:dyDescent="0.25">
      <c r="A2107" s="75">
        <v>6331</v>
      </c>
      <c r="B2107" s="76" t="s">
        <v>5971</v>
      </c>
      <c r="C2107" s="77" t="s">
        <v>10861</v>
      </c>
      <c r="D2107" s="78">
        <v>415000</v>
      </c>
      <c r="E2107" s="77" t="s">
        <v>10863</v>
      </c>
      <c r="F2107" s="77"/>
    </row>
    <row r="2108" spans="1:6" ht="30" x14ac:dyDescent="0.25">
      <c r="A2108" s="75">
        <v>6332</v>
      </c>
      <c r="B2108" s="76" t="s">
        <v>5982</v>
      </c>
      <c r="C2108" s="77" t="s">
        <v>10871</v>
      </c>
      <c r="D2108" s="78">
        <v>415000</v>
      </c>
      <c r="E2108" s="77" t="s">
        <v>10863</v>
      </c>
      <c r="F2108" s="77"/>
    </row>
    <row r="2109" spans="1:6" x14ac:dyDescent="0.25">
      <c r="A2109" s="75">
        <v>6333</v>
      </c>
      <c r="B2109" s="76" t="s">
        <v>6008</v>
      </c>
      <c r="C2109" s="77" t="s">
        <v>6011</v>
      </c>
      <c r="D2109" s="78">
        <v>471000</v>
      </c>
      <c r="E2109" s="77" t="s">
        <v>10765</v>
      </c>
      <c r="F2109" s="77"/>
    </row>
    <row r="2110" spans="1:6" x14ac:dyDescent="0.25">
      <c r="A2110" s="75">
        <v>6334</v>
      </c>
      <c r="B2110" s="76" t="s">
        <v>6002</v>
      </c>
      <c r="C2110" s="77" t="s">
        <v>6006</v>
      </c>
      <c r="D2110" s="78">
        <v>457000</v>
      </c>
      <c r="E2110" s="77" t="s">
        <v>10872</v>
      </c>
      <c r="F2110" s="77"/>
    </row>
    <row r="2111" spans="1:6" ht="30" x14ac:dyDescent="0.25">
      <c r="A2111" s="75">
        <v>6335</v>
      </c>
      <c r="B2111" s="76" t="s">
        <v>6012</v>
      </c>
      <c r="C2111" s="77" t="s">
        <v>6015</v>
      </c>
      <c r="D2111" s="78">
        <v>64000</v>
      </c>
      <c r="E2111" s="77" t="s">
        <v>10873</v>
      </c>
      <c r="F2111" s="77"/>
    </row>
    <row r="2112" spans="1:6" ht="30" x14ac:dyDescent="0.25">
      <c r="A2112" s="75">
        <v>6336</v>
      </c>
      <c r="B2112" s="76" t="s">
        <v>6041</v>
      </c>
      <c r="C2112" s="77" t="s">
        <v>10874</v>
      </c>
      <c r="D2112" s="78">
        <v>394000</v>
      </c>
      <c r="E2112" s="77" t="s">
        <v>10875</v>
      </c>
      <c r="F2112" s="77"/>
    </row>
    <row r="2113" spans="1:6" ht="30" x14ac:dyDescent="0.25">
      <c r="A2113" s="75">
        <v>6337</v>
      </c>
      <c r="B2113" s="76" t="s">
        <v>6030</v>
      </c>
      <c r="C2113" s="77" t="s">
        <v>10876</v>
      </c>
      <c r="D2113" s="78">
        <v>394000</v>
      </c>
      <c r="E2113" s="77" t="s">
        <v>10875</v>
      </c>
      <c r="F2113" s="77"/>
    </row>
    <row r="2114" spans="1:6" ht="30" x14ac:dyDescent="0.25">
      <c r="A2114" s="75">
        <v>6338</v>
      </c>
      <c r="B2114" s="76" t="s">
        <v>6036</v>
      </c>
      <c r="C2114" s="77" t="s">
        <v>10877</v>
      </c>
      <c r="D2114" s="78">
        <v>394000</v>
      </c>
      <c r="E2114" s="77" t="s">
        <v>10875</v>
      </c>
      <c r="F2114" s="77"/>
    </row>
    <row r="2115" spans="1:6" x14ac:dyDescent="0.25">
      <c r="A2115" s="75">
        <v>6339</v>
      </c>
      <c r="B2115" s="76" t="s">
        <v>6025</v>
      </c>
      <c r="C2115" s="77" t="s">
        <v>6027</v>
      </c>
      <c r="D2115" s="78">
        <v>394000</v>
      </c>
      <c r="E2115" s="77" t="s">
        <v>10875</v>
      </c>
      <c r="F2115" s="77"/>
    </row>
    <row r="2116" spans="1:6" ht="30" x14ac:dyDescent="0.25">
      <c r="A2116" s="75">
        <v>6340</v>
      </c>
      <c r="B2116" s="76" t="s">
        <v>6022</v>
      </c>
      <c r="C2116" s="77" t="s">
        <v>10878</v>
      </c>
      <c r="D2116" s="78">
        <v>394000</v>
      </c>
      <c r="E2116" s="77" t="s">
        <v>10875</v>
      </c>
      <c r="F2116" s="77"/>
    </row>
    <row r="2117" spans="1:6" ht="30" x14ac:dyDescent="0.25">
      <c r="A2117" s="75">
        <v>6341</v>
      </c>
      <c r="B2117" s="76" t="s">
        <v>6044</v>
      </c>
      <c r="C2117" s="77" t="s">
        <v>10879</v>
      </c>
      <c r="D2117" s="78">
        <v>394000</v>
      </c>
      <c r="E2117" s="77" t="s">
        <v>10875</v>
      </c>
      <c r="F2117" s="77"/>
    </row>
    <row r="2118" spans="1:6" ht="30" x14ac:dyDescent="0.25">
      <c r="A2118" s="75">
        <v>6342</v>
      </c>
      <c r="B2118" s="76" t="s">
        <v>6034</v>
      </c>
      <c r="C2118" s="77" t="s">
        <v>10876</v>
      </c>
      <c r="D2118" s="78">
        <v>394000</v>
      </c>
      <c r="E2118" s="77" t="s">
        <v>10875</v>
      </c>
      <c r="F2118" s="77"/>
    </row>
    <row r="2119" spans="1:6" ht="30" x14ac:dyDescent="0.25">
      <c r="A2119" s="75">
        <v>6343</v>
      </c>
      <c r="B2119" s="76" t="s">
        <v>6039</v>
      </c>
      <c r="C2119" s="77" t="s">
        <v>10877</v>
      </c>
      <c r="D2119" s="78">
        <v>394000</v>
      </c>
      <c r="E2119" s="77" t="s">
        <v>10875</v>
      </c>
      <c r="F2119" s="77"/>
    </row>
    <row r="2120" spans="1:6" x14ac:dyDescent="0.25">
      <c r="A2120" s="75">
        <v>6344</v>
      </c>
      <c r="B2120" s="76" t="s">
        <v>6028</v>
      </c>
      <c r="C2120" s="77" t="s">
        <v>6027</v>
      </c>
      <c r="D2120" s="78">
        <v>394000</v>
      </c>
      <c r="E2120" s="77" t="s">
        <v>10875</v>
      </c>
      <c r="F2120" s="77"/>
    </row>
    <row r="2121" spans="1:6" ht="30" x14ac:dyDescent="0.25">
      <c r="A2121" s="75">
        <v>6345</v>
      </c>
      <c r="B2121" s="76" t="s">
        <v>6017</v>
      </c>
      <c r="C2121" s="77" t="s">
        <v>10880</v>
      </c>
      <c r="D2121" s="78">
        <v>394000</v>
      </c>
      <c r="E2121" s="77" t="s">
        <v>10875</v>
      </c>
      <c r="F2121" s="77" t="s">
        <v>7870</v>
      </c>
    </row>
    <row r="2122" spans="1:6" x14ac:dyDescent="0.25">
      <c r="A2122" s="75">
        <v>6346</v>
      </c>
      <c r="B2122" s="76" t="s">
        <v>6047</v>
      </c>
      <c r="C2122" s="77" t="s">
        <v>6050</v>
      </c>
      <c r="D2122" s="78">
        <v>885000</v>
      </c>
      <c r="E2122" s="77" t="s">
        <v>10881</v>
      </c>
      <c r="F2122" s="77" t="s">
        <v>7870</v>
      </c>
    </row>
    <row r="2123" spans="1:6" x14ac:dyDescent="0.25">
      <c r="A2123" s="75">
        <v>6347</v>
      </c>
      <c r="B2123" s="76" t="s">
        <v>6051</v>
      </c>
      <c r="C2123" s="77" t="s">
        <v>6050</v>
      </c>
      <c r="D2123" s="78">
        <v>885000</v>
      </c>
      <c r="E2123" s="77" t="s">
        <v>10881</v>
      </c>
      <c r="F2123" s="77" t="s">
        <v>7870</v>
      </c>
    </row>
    <row r="2124" spans="1:6" x14ac:dyDescent="0.25">
      <c r="A2124" s="75">
        <v>6361</v>
      </c>
      <c r="B2124" s="76" t="s">
        <v>6066</v>
      </c>
      <c r="C2124" s="77" t="s">
        <v>6068</v>
      </c>
      <c r="D2124" s="78">
        <v>905000</v>
      </c>
      <c r="E2124" s="77" t="s">
        <v>10882</v>
      </c>
      <c r="F2124" s="77" t="s">
        <v>7870</v>
      </c>
    </row>
    <row r="2125" spans="1:6" x14ac:dyDescent="0.25">
      <c r="A2125" s="75">
        <v>6362</v>
      </c>
      <c r="B2125" s="76" t="s">
        <v>6076</v>
      </c>
      <c r="C2125" s="77" t="s">
        <v>6078</v>
      </c>
      <c r="D2125" s="78">
        <v>905000</v>
      </c>
      <c r="E2125" s="77" t="s">
        <v>10882</v>
      </c>
      <c r="F2125" s="77" t="s">
        <v>7870</v>
      </c>
    </row>
    <row r="2126" spans="1:6" x14ac:dyDescent="0.25">
      <c r="A2126" s="75">
        <v>6363</v>
      </c>
      <c r="B2126" s="76" t="s">
        <v>6071</v>
      </c>
      <c r="C2126" s="77" t="s">
        <v>6073</v>
      </c>
      <c r="D2126" s="78">
        <v>905000</v>
      </c>
      <c r="E2126" s="77" t="s">
        <v>10882</v>
      </c>
      <c r="F2126" s="77" t="s">
        <v>7870</v>
      </c>
    </row>
    <row r="2127" spans="1:6" x14ac:dyDescent="0.25">
      <c r="A2127" s="75">
        <v>6364</v>
      </c>
      <c r="B2127" s="76" t="s">
        <v>6069</v>
      </c>
      <c r="C2127" s="77" t="s">
        <v>6068</v>
      </c>
      <c r="D2127" s="78">
        <v>905000</v>
      </c>
      <c r="E2127" s="77" t="s">
        <v>10882</v>
      </c>
      <c r="F2127" s="77" t="s">
        <v>7870</v>
      </c>
    </row>
    <row r="2128" spans="1:6" x14ac:dyDescent="0.25">
      <c r="A2128" s="75">
        <v>6365</v>
      </c>
      <c r="B2128" s="76" t="s">
        <v>6079</v>
      </c>
      <c r="C2128" s="77" t="s">
        <v>6078</v>
      </c>
      <c r="D2128" s="78">
        <v>905000</v>
      </c>
      <c r="E2128" s="77" t="s">
        <v>10882</v>
      </c>
      <c r="F2128" s="77" t="s">
        <v>7870</v>
      </c>
    </row>
    <row r="2129" spans="1:6" x14ac:dyDescent="0.25">
      <c r="A2129" s="75">
        <v>6366</v>
      </c>
      <c r="B2129" s="76" t="s">
        <v>6074</v>
      </c>
      <c r="C2129" s="77" t="s">
        <v>6073</v>
      </c>
      <c r="D2129" s="78">
        <v>905000</v>
      </c>
      <c r="E2129" s="77" t="s">
        <v>10882</v>
      </c>
      <c r="F2129" s="77"/>
    </row>
    <row r="2130" spans="1:6" x14ac:dyDescent="0.25">
      <c r="A2130" s="75">
        <v>6367</v>
      </c>
      <c r="B2130" s="76" t="s">
        <v>10883</v>
      </c>
      <c r="C2130" s="77" t="s">
        <v>5651</v>
      </c>
      <c r="D2130" s="78">
        <v>526000</v>
      </c>
      <c r="E2130" s="77" t="s">
        <v>10884</v>
      </c>
      <c r="F2130" s="77" t="s">
        <v>7870</v>
      </c>
    </row>
    <row r="2131" spans="1:6" ht="30" x14ac:dyDescent="0.25">
      <c r="A2131" s="75">
        <v>6599</v>
      </c>
      <c r="B2131" s="76" t="s">
        <v>10885</v>
      </c>
      <c r="C2131" s="77" t="s">
        <v>10886</v>
      </c>
      <c r="D2131" s="78">
        <v>449000</v>
      </c>
      <c r="E2131" s="77" t="s">
        <v>10449</v>
      </c>
      <c r="F2131" s="77"/>
    </row>
    <row r="2132" spans="1:6" ht="30" x14ac:dyDescent="0.25">
      <c r="A2132" s="75">
        <v>6600</v>
      </c>
      <c r="B2132" s="76" t="s">
        <v>10887</v>
      </c>
      <c r="C2132" s="77" t="s">
        <v>10888</v>
      </c>
      <c r="D2132" s="78">
        <v>370000</v>
      </c>
      <c r="E2132" s="77" t="s">
        <v>10889</v>
      </c>
      <c r="F2132" s="77"/>
    </row>
    <row r="2133" spans="1:6" ht="30" x14ac:dyDescent="0.25">
      <c r="A2133" s="75">
        <v>6601</v>
      </c>
      <c r="B2133" s="76" t="s">
        <v>10890</v>
      </c>
      <c r="C2133" s="77" t="s">
        <v>10891</v>
      </c>
      <c r="D2133" s="78">
        <v>370000</v>
      </c>
      <c r="E2133" s="77" t="s">
        <v>10889</v>
      </c>
      <c r="F2133" s="77"/>
    </row>
    <row r="2134" spans="1:6" x14ac:dyDescent="0.25">
      <c r="A2134" s="75">
        <v>6602</v>
      </c>
      <c r="B2134" s="76" t="s">
        <v>10892</v>
      </c>
      <c r="C2134" s="77" t="s">
        <v>10893</v>
      </c>
      <c r="D2134" s="78">
        <v>370000</v>
      </c>
      <c r="E2134" s="77" t="s">
        <v>10889</v>
      </c>
      <c r="F2134" s="77"/>
    </row>
    <row r="2135" spans="1:6" x14ac:dyDescent="0.25">
      <c r="A2135" s="75">
        <v>6603</v>
      </c>
      <c r="B2135" s="76" t="s">
        <v>10894</v>
      </c>
      <c r="C2135" s="77" t="s">
        <v>10893</v>
      </c>
      <c r="D2135" s="78">
        <v>370000</v>
      </c>
      <c r="E2135" s="77" t="s">
        <v>10889</v>
      </c>
      <c r="F2135" s="77"/>
    </row>
    <row r="2136" spans="1:6" x14ac:dyDescent="0.25">
      <c r="A2136" s="75">
        <v>6604</v>
      </c>
      <c r="B2136" s="76" t="s">
        <v>10895</v>
      </c>
      <c r="C2136" s="77" t="s">
        <v>10893</v>
      </c>
      <c r="D2136" s="78">
        <v>370000</v>
      </c>
      <c r="E2136" s="77" t="s">
        <v>10889</v>
      </c>
      <c r="F2136" s="77"/>
    </row>
    <row r="2137" spans="1:6" x14ac:dyDescent="0.25">
      <c r="A2137" s="75">
        <v>6605</v>
      </c>
      <c r="B2137" s="76" t="s">
        <v>10896</v>
      </c>
      <c r="C2137" s="77" t="s">
        <v>10893</v>
      </c>
      <c r="D2137" s="78">
        <v>370000</v>
      </c>
      <c r="E2137" s="77" t="s">
        <v>10889</v>
      </c>
      <c r="F2137" s="77" t="s">
        <v>7870</v>
      </c>
    </row>
    <row r="2138" spans="1:6" ht="45" x14ac:dyDescent="0.25">
      <c r="A2138" s="75">
        <v>6640</v>
      </c>
      <c r="B2138" s="76" t="s">
        <v>10897</v>
      </c>
      <c r="C2138" s="77" t="s">
        <v>10898</v>
      </c>
      <c r="D2138" s="78">
        <v>839000</v>
      </c>
      <c r="E2138" s="77" t="s">
        <v>10899</v>
      </c>
      <c r="F2138" s="77" t="s">
        <v>10900</v>
      </c>
    </row>
    <row r="2139" spans="1:6" ht="45" x14ac:dyDescent="0.25">
      <c r="A2139" s="75">
        <v>6641</v>
      </c>
      <c r="B2139" s="76" t="s">
        <v>10901</v>
      </c>
      <c r="C2139" s="77" t="s">
        <v>10902</v>
      </c>
      <c r="D2139" s="78">
        <v>839000</v>
      </c>
      <c r="E2139" s="77" t="s">
        <v>10899</v>
      </c>
      <c r="F2139" s="77" t="s">
        <v>10900</v>
      </c>
    </row>
    <row r="2140" spans="1:6" ht="30" x14ac:dyDescent="0.25">
      <c r="A2140" s="75">
        <v>6727</v>
      </c>
      <c r="B2140" s="76" t="s">
        <v>10903</v>
      </c>
      <c r="C2140" s="77" t="s">
        <v>10904</v>
      </c>
      <c r="D2140" s="78">
        <v>418000</v>
      </c>
      <c r="E2140" s="77" t="s">
        <v>10439</v>
      </c>
      <c r="F2140" s="77"/>
    </row>
    <row r="2141" spans="1:6" ht="30" x14ac:dyDescent="0.25">
      <c r="A2141" s="75">
        <v>6729</v>
      </c>
      <c r="B2141" s="76" t="s">
        <v>6303</v>
      </c>
      <c r="C2141" s="77" t="s">
        <v>10905</v>
      </c>
      <c r="D2141" s="78">
        <v>345000</v>
      </c>
      <c r="E2141" s="77" t="s">
        <v>10446</v>
      </c>
      <c r="F2141" s="77"/>
    </row>
    <row r="2142" spans="1:6" ht="30" x14ac:dyDescent="0.25">
      <c r="A2142" s="75">
        <v>6730</v>
      </c>
      <c r="B2142" s="76" t="s">
        <v>6306</v>
      </c>
      <c r="C2142" s="77" t="s">
        <v>10906</v>
      </c>
      <c r="D2142" s="78">
        <v>345000</v>
      </c>
      <c r="E2142" s="77" t="s">
        <v>10446</v>
      </c>
      <c r="F2142" s="77"/>
    </row>
    <row r="2143" spans="1:6" ht="30" x14ac:dyDescent="0.25">
      <c r="A2143" s="75">
        <v>6731</v>
      </c>
      <c r="B2143" s="76" t="s">
        <v>6309</v>
      </c>
      <c r="C2143" s="77" t="s">
        <v>10907</v>
      </c>
      <c r="D2143" s="78">
        <v>640000</v>
      </c>
      <c r="E2143" s="77" t="s">
        <v>10908</v>
      </c>
      <c r="F2143" s="77"/>
    </row>
    <row r="2144" spans="1:6" ht="30" x14ac:dyDescent="0.25">
      <c r="A2144" s="75">
        <v>6732</v>
      </c>
      <c r="B2144" s="76" t="s">
        <v>6312</v>
      </c>
      <c r="C2144" s="77" t="s">
        <v>10909</v>
      </c>
      <c r="D2144" s="78">
        <v>640000</v>
      </c>
      <c r="E2144" s="77" t="s">
        <v>10908</v>
      </c>
      <c r="F2144" s="77"/>
    </row>
    <row r="2145" spans="1:6" ht="30" x14ac:dyDescent="0.25">
      <c r="A2145" s="75">
        <v>6733</v>
      </c>
      <c r="B2145" s="76" t="s">
        <v>10910</v>
      </c>
      <c r="C2145" s="77" t="s">
        <v>10911</v>
      </c>
      <c r="D2145" s="78">
        <v>724000</v>
      </c>
      <c r="E2145" s="77" t="s">
        <v>10912</v>
      </c>
      <c r="F2145" s="77"/>
    </row>
    <row r="2146" spans="1:6" ht="30" x14ac:dyDescent="0.25">
      <c r="A2146" s="75">
        <v>6734</v>
      </c>
      <c r="B2146" s="76" t="s">
        <v>6317</v>
      </c>
      <c r="C2146" s="77" t="s">
        <v>10913</v>
      </c>
      <c r="D2146" s="78">
        <v>875000</v>
      </c>
      <c r="E2146" s="77" t="s">
        <v>10914</v>
      </c>
      <c r="F2146" s="77"/>
    </row>
    <row r="2147" spans="1:6" ht="30" x14ac:dyDescent="0.25">
      <c r="A2147" s="75">
        <v>6735</v>
      </c>
      <c r="B2147" s="76" t="s">
        <v>6320</v>
      </c>
      <c r="C2147" s="77" t="s">
        <v>10915</v>
      </c>
      <c r="D2147" s="78">
        <v>875000</v>
      </c>
      <c r="E2147" s="77" t="s">
        <v>10914</v>
      </c>
      <c r="F2147" s="77"/>
    </row>
    <row r="2148" spans="1:6" ht="30" x14ac:dyDescent="0.25">
      <c r="A2148" s="75">
        <v>6736</v>
      </c>
      <c r="B2148" s="76" t="s">
        <v>10916</v>
      </c>
      <c r="C2148" s="77" t="s">
        <v>10917</v>
      </c>
      <c r="D2148" s="78">
        <v>958000</v>
      </c>
      <c r="E2148" s="77" t="s">
        <v>8554</v>
      </c>
      <c r="F2148" s="77"/>
    </row>
    <row r="2149" spans="1:6" ht="75" x14ac:dyDescent="0.25">
      <c r="A2149" s="75">
        <v>6742</v>
      </c>
      <c r="B2149" s="76" t="s">
        <v>10918</v>
      </c>
      <c r="C2149" s="77" t="s">
        <v>10919</v>
      </c>
      <c r="D2149" s="78">
        <v>974000</v>
      </c>
      <c r="E2149" s="77" t="s">
        <v>10920</v>
      </c>
      <c r="F2149" s="77" t="s">
        <v>10921</v>
      </c>
    </row>
    <row r="2150" spans="1:6" ht="75" x14ac:dyDescent="0.25">
      <c r="A2150" s="75">
        <v>6743</v>
      </c>
      <c r="B2150" s="76" t="s">
        <v>10922</v>
      </c>
      <c r="C2150" s="77" t="s">
        <v>10923</v>
      </c>
      <c r="D2150" s="78">
        <v>974000</v>
      </c>
      <c r="E2150" s="77" t="s">
        <v>10920</v>
      </c>
      <c r="F2150" s="77" t="s">
        <v>10921</v>
      </c>
    </row>
    <row r="2151" spans="1:6" ht="105" x14ac:dyDescent="0.25">
      <c r="A2151" s="75">
        <v>6744</v>
      </c>
      <c r="B2151" s="76" t="s">
        <v>6326</v>
      </c>
      <c r="C2151" s="77" t="s">
        <v>10924</v>
      </c>
      <c r="D2151" s="78">
        <v>593000</v>
      </c>
      <c r="E2151" s="77" t="s">
        <v>10573</v>
      </c>
      <c r="F2151" s="77" t="s">
        <v>10925</v>
      </c>
    </row>
    <row r="2152" spans="1:6" ht="105" x14ac:dyDescent="0.25">
      <c r="A2152" s="75">
        <v>6745</v>
      </c>
      <c r="B2152" s="76" t="s">
        <v>6329</v>
      </c>
      <c r="C2152" s="77" t="s">
        <v>10926</v>
      </c>
      <c r="D2152" s="78">
        <v>593000</v>
      </c>
      <c r="E2152" s="77" t="s">
        <v>10573</v>
      </c>
      <c r="F2152" s="77" t="s">
        <v>10925</v>
      </c>
    </row>
    <row r="2153" spans="1:6" ht="105" x14ac:dyDescent="0.25">
      <c r="A2153" s="75">
        <v>6746</v>
      </c>
      <c r="B2153" s="76" t="s">
        <v>10927</v>
      </c>
      <c r="C2153" s="77" t="s">
        <v>10928</v>
      </c>
      <c r="D2153" s="78">
        <v>577000</v>
      </c>
      <c r="E2153" s="77" t="s">
        <v>10578</v>
      </c>
      <c r="F2153" s="77" t="s">
        <v>10925</v>
      </c>
    </row>
    <row r="2154" spans="1:6" ht="105" x14ac:dyDescent="0.25">
      <c r="A2154" s="75">
        <v>6747</v>
      </c>
      <c r="B2154" s="76" t="s">
        <v>10929</v>
      </c>
      <c r="C2154" s="77" t="s">
        <v>10930</v>
      </c>
      <c r="D2154" s="78">
        <v>577000</v>
      </c>
      <c r="E2154" s="77" t="s">
        <v>10578</v>
      </c>
      <c r="F2154" s="77" t="s">
        <v>10925</v>
      </c>
    </row>
    <row r="2155" spans="1:6" ht="60" x14ac:dyDescent="0.25">
      <c r="A2155" s="75">
        <v>6748</v>
      </c>
      <c r="B2155" s="76" t="s">
        <v>10931</v>
      </c>
      <c r="C2155" s="77" t="s">
        <v>10932</v>
      </c>
      <c r="D2155" s="78">
        <v>325000</v>
      </c>
      <c r="E2155" s="77" t="s">
        <v>10933</v>
      </c>
      <c r="F2155" s="77" t="s">
        <v>10934</v>
      </c>
    </row>
    <row r="2156" spans="1:6" ht="30" x14ac:dyDescent="0.25">
      <c r="A2156" s="75">
        <v>6749</v>
      </c>
      <c r="B2156" s="76" t="s">
        <v>10935</v>
      </c>
      <c r="C2156" s="77" t="s">
        <v>10936</v>
      </c>
      <c r="D2156" s="78">
        <v>500000</v>
      </c>
      <c r="E2156" s="77" t="s">
        <v>10937</v>
      </c>
      <c r="F2156" s="77" t="s">
        <v>10938</v>
      </c>
    </row>
    <row r="2157" spans="1:6" ht="45" x14ac:dyDescent="0.25">
      <c r="A2157" s="75">
        <v>6750</v>
      </c>
      <c r="B2157" s="76" t="s">
        <v>10939</v>
      </c>
      <c r="C2157" s="77" t="s">
        <v>10940</v>
      </c>
      <c r="D2157" s="78">
        <v>660000</v>
      </c>
      <c r="E2157" s="77" t="s">
        <v>8095</v>
      </c>
      <c r="F2157" s="77"/>
    </row>
    <row r="2158" spans="1:6" x14ac:dyDescent="0.25">
      <c r="A2158" s="75">
        <v>6751</v>
      </c>
      <c r="B2158" s="76" t="s">
        <v>10941</v>
      </c>
      <c r="C2158" s="77" t="s">
        <v>10942</v>
      </c>
      <c r="D2158" s="78">
        <v>660000</v>
      </c>
      <c r="E2158" s="77" t="s">
        <v>8095</v>
      </c>
      <c r="F2158" s="77"/>
    </row>
    <row r="2159" spans="1:6" ht="30" x14ac:dyDescent="0.25">
      <c r="A2159" s="75">
        <v>6754</v>
      </c>
      <c r="B2159" s="76" t="s">
        <v>10943</v>
      </c>
      <c r="C2159" s="77" t="s">
        <v>10944</v>
      </c>
      <c r="D2159" s="78">
        <v>274000</v>
      </c>
      <c r="E2159" s="77" t="s">
        <v>10945</v>
      </c>
      <c r="F2159" s="77" t="s">
        <v>10946</v>
      </c>
    </row>
    <row r="2160" spans="1:6" ht="30" x14ac:dyDescent="0.25">
      <c r="A2160" s="75">
        <v>6755</v>
      </c>
      <c r="B2160" s="76" t="s">
        <v>10947</v>
      </c>
      <c r="C2160" s="77" t="s">
        <v>10944</v>
      </c>
      <c r="D2160" s="78">
        <v>274000</v>
      </c>
      <c r="E2160" s="77" t="s">
        <v>10945</v>
      </c>
      <c r="F2160" s="77" t="s">
        <v>10946</v>
      </c>
    </row>
    <row r="2161" spans="1:6" x14ac:dyDescent="0.25">
      <c r="A2161" s="75">
        <v>6756</v>
      </c>
      <c r="B2161" s="76" t="s">
        <v>10948</v>
      </c>
      <c r="C2161" s="77" t="s">
        <v>10949</v>
      </c>
      <c r="D2161" s="78">
        <v>535000</v>
      </c>
      <c r="E2161" s="77" t="s">
        <v>10950</v>
      </c>
      <c r="F2161" s="77" t="s">
        <v>10938</v>
      </c>
    </row>
    <row r="2162" spans="1:6" x14ac:dyDescent="0.25">
      <c r="A2162" s="75">
        <v>6757</v>
      </c>
      <c r="B2162" s="76" t="s">
        <v>10951</v>
      </c>
      <c r="C2162" s="77" t="s">
        <v>10952</v>
      </c>
      <c r="D2162" s="78">
        <v>603000</v>
      </c>
      <c r="E2162" s="77" t="s">
        <v>8538</v>
      </c>
      <c r="F2162" s="77" t="s">
        <v>10938</v>
      </c>
    </row>
    <row r="2163" spans="1:6" x14ac:dyDescent="0.25">
      <c r="A2163" s="75">
        <v>6758</v>
      </c>
      <c r="B2163" s="76" t="s">
        <v>10953</v>
      </c>
      <c r="C2163" s="77" t="s">
        <v>10954</v>
      </c>
      <c r="D2163" s="78">
        <v>389000</v>
      </c>
      <c r="E2163" s="77" t="s">
        <v>10955</v>
      </c>
      <c r="F2163" s="77" t="s">
        <v>10938</v>
      </c>
    </row>
    <row r="2164" spans="1:6" x14ac:dyDescent="0.25">
      <c r="A2164" s="75">
        <v>6759</v>
      </c>
      <c r="B2164" s="76" t="s">
        <v>10956</v>
      </c>
      <c r="C2164" s="77" t="s">
        <v>10957</v>
      </c>
      <c r="D2164" s="78">
        <v>389000</v>
      </c>
      <c r="E2164" s="77" t="s">
        <v>10955</v>
      </c>
      <c r="F2164" s="77" t="s">
        <v>10938</v>
      </c>
    </row>
    <row r="2165" spans="1:6" ht="30" x14ac:dyDescent="0.25">
      <c r="A2165" s="75">
        <v>6760</v>
      </c>
      <c r="B2165" s="76" t="s">
        <v>10958</v>
      </c>
      <c r="C2165" s="77" t="s">
        <v>10959</v>
      </c>
      <c r="D2165" s="78">
        <v>389000</v>
      </c>
      <c r="E2165" s="77" t="s">
        <v>10955</v>
      </c>
      <c r="F2165" s="77" t="s">
        <v>10938</v>
      </c>
    </row>
    <row r="2166" spans="1:6" x14ac:dyDescent="0.25">
      <c r="A2166" s="75">
        <v>6761</v>
      </c>
      <c r="B2166" s="76" t="s">
        <v>10960</v>
      </c>
      <c r="C2166" s="77" t="s">
        <v>10961</v>
      </c>
      <c r="D2166" s="78">
        <v>457000</v>
      </c>
      <c r="E2166" s="77" t="s">
        <v>10872</v>
      </c>
      <c r="F2166" s="77" t="s">
        <v>10938</v>
      </c>
    </row>
    <row r="2167" spans="1:6" x14ac:dyDescent="0.25">
      <c r="A2167" s="75">
        <v>6762</v>
      </c>
      <c r="B2167" s="76" t="s">
        <v>10962</v>
      </c>
      <c r="C2167" s="77" t="s">
        <v>10963</v>
      </c>
      <c r="D2167" s="78">
        <v>457000</v>
      </c>
      <c r="E2167" s="77" t="s">
        <v>10872</v>
      </c>
      <c r="F2167" s="77" t="s">
        <v>10938</v>
      </c>
    </row>
    <row r="2168" spans="1:6" x14ac:dyDescent="0.25">
      <c r="A2168" s="75">
        <v>6763</v>
      </c>
      <c r="B2168" s="76" t="s">
        <v>10964</v>
      </c>
      <c r="C2168" s="77" t="s">
        <v>10965</v>
      </c>
      <c r="D2168" s="78">
        <v>650000</v>
      </c>
      <c r="E2168" s="77" t="s">
        <v>10816</v>
      </c>
      <c r="F2168" s="77" t="s">
        <v>10938</v>
      </c>
    </row>
    <row r="2169" spans="1:6" ht="45" x14ac:dyDescent="0.25">
      <c r="A2169" s="75">
        <v>6824</v>
      </c>
      <c r="B2169" s="76" t="s">
        <v>10966</v>
      </c>
      <c r="C2169" s="77" t="s">
        <v>10967</v>
      </c>
      <c r="D2169" s="78">
        <v>775000</v>
      </c>
      <c r="E2169" s="77" t="s">
        <v>8281</v>
      </c>
      <c r="F2169" s="77" t="s">
        <v>7870</v>
      </c>
    </row>
    <row r="2170" spans="1:6" x14ac:dyDescent="0.25">
      <c r="A2170" s="75">
        <v>6924</v>
      </c>
      <c r="B2170" s="76" t="s">
        <v>6386</v>
      </c>
      <c r="C2170" s="77" t="s">
        <v>6389</v>
      </c>
      <c r="D2170" s="78">
        <v>612000</v>
      </c>
      <c r="E2170" s="77" t="s">
        <v>10968</v>
      </c>
      <c r="F2170" s="77" t="s">
        <v>7870</v>
      </c>
    </row>
    <row r="2171" spans="1:6" ht="60" x14ac:dyDescent="0.25">
      <c r="A2171" s="75">
        <v>6925</v>
      </c>
      <c r="B2171" s="76" t="s">
        <v>6410</v>
      </c>
      <c r="C2171" s="77" t="s">
        <v>10969</v>
      </c>
      <c r="D2171" s="78">
        <v>154000</v>
      </c>
      <c r="E2171" s="77" t="s">
        <v>8323</v>
      </c>
      <c r="F2171" s="77" t="s">
        <v>7870</v>
      </c>
    </row>
    <row r="2172" spans="1:6" x14ac:dyDescent="0.25">
      <c r="A2172" s="75">
        <v>6926</v>
      </c>
      <c r="B2172" s="76" t="s">
        <v>10970</v>
      </c>
      <c r="C2172" s="77" t="s">
        <v>10971</v>
      </c>
      <c r="D2172" s="78">
        <v>410000</v>
      </c>
      <c r="E2172" s="77" t="s">
        <v>10972</v>
      </c>
      <c r="F2172" s="77" t="s">
        <v>7870</v>
      </c>
    </row>
    <row r="2173" spans="1:6" ht="75" x14ac:dyDescent="0.25">
      <c r="A2173" s="75">
        <v>6927</v>
      </c>
      <c r="B2173" s="76" t="s">
        <v>10973</v>
      </c>
      <c r="C2173" s="77" t="s">
        <v>10974</v>
      </c>
      <c r="D2173" s="78">
        <v>40000</v>
      </c>
      <c r="E2173" s="77" t="s">
        <v>8658</v>
      </c>
      <c r="F2173" s="77" t="s">
        <v>7870</v>
      </c>
    </row>
    <row r="2174" spans="1:6" ht="60" x14ac:dyDescent="0.25">
      <c r="A2174" s="75">
        <v>6928</v>
      </c>
      <c r="B2174" s="76" t="s">
        <v>10975</v>
      </c>
      <c r="C2174" s="77" t="s">
        <v>10976</v>
      </c>
      <c r="D2174" s="78">
        <v>36000</v>
      </c>
      <c r="E2174" s="77" t="s">
        <v>10977</v>
      </c>
      <c r="F2174" s="77" t="s">
        <v>7870</v>
      </c>
    </row>
    <row r="2175" spans="1:6" ht="30" x14ac:dyDescent="0.25">
      <c r="A2175" s="75">
        <v>6929</v>
      </c>
      <c r="B2175" s="76" t="s">
        <v>10978</v>
      </c>
      <c r="C2175" s="77" t="s">
        <v>10979</v>
      </c>
      <c r="D2175" s="78">
        <v>68000</v>
      </c>
      <c r="E2175" s="77" t="s">
        <v>9565</v>
      </c>
      <c r="F2175" s="77" t="s">
        <v>7870</v>
      </c>
    </row>
    <row r="2176" spans="1:6" ht="45" x14ac:dyDescent="0.25">
      <c r="A2176" s="75">
        <v>6930</v>
      </c>
      <c r="B2176" s="76" t="s">
        <v>10980</v>
      </c>
      <c r="C2176" s="77" t="s">
        <v>10981</v>
      </c>
      <c r="D2176" s="78">
        <v>68000</v>
      </c>
      <c r="E2176" s="77" t="s">
        <v>9565</v>
      </c>
      <c r="F2176" s="77" t="s">
        <v>7870</v>
      </c>
    </row>
    <row r="2177" spans="1:6" ht="30" x14ac:dyDescent="0.25">
      <c r="A2177" s="75">
        <v>6931</v>
      </c>
      <c r="B2177" s="76" t="s">
        <v>10982</v>
      </c>
      <c r="C2177" s="77" t="s">
        <v>10983</v>
      </c>
      <c r="D2177" s="78">
        <v>68000</v>
      </c>
      <c r="E2177" s="77" t="s">
        <v>9565</v>
      </c>
      <c r="F2177" s="77" t="s">
        <v>7870</v>
      </c>
    </row>
    <row r="2178" spans="1:6" ht="45" x14ac:dyDescent="0.25">
      <c r="A2178" s="75">
        <v>6932</v>
      </c>
      <c r="B2178" s="76" t="s">
        <v>6430</v>
      </c>
      <c r="C2178" s="77" t="s">
        <v>10984</v>
      </c>
      <c r="D2178" s="78">
        <v>157000</v>
      </c>
      <c r="E2178" s="77" t="s">
        <v>10985</v>
      </c>
      <c r="F2178" s="77" t="s">
        <v>7870</v>
      </c>
    </row>
    <row r="2179" spans="1:6" ht="45" x14ac:dyDescent="0.25">
      <c r="A2179" s="75">
        <v>6933</v>
      </c>
      <c r="B2179" s="76" t="s">
        <v>10986</v>
      </c>
      <c r="C2179" s="77" t="s">
        <v>10987</v>
      </c>
      <c r="D2179" s="78">
        <v>54000</v>
      </c>
      <c r="E2179" s="77" t="s">
        <v>10988</v>
      </c>
      <c r="F2179" s="77" t="s">
        <v>7870</v>
      </c>
    </row>
    <row r="2180" spans="1:6" ht="30" x14ac:dyDescent="0.25">
      <c r="A2180" s="75">
        <v>6934</v>
      </c>
      <c r="B2180" s="76" t="s">
        <v>10989</v>
      </c>
      <c r="C2180" s="77" t="s">
        <v>10990</v>
      </c>
      <c r="D2180" s="78">
        <v>54000</v>
      </c>
      <c r="E2180" s="77" t="s">
        <v>10988</v>
      </c>
      <c r="F2180" s="77" t="s">
        <v>7870</v>
      </c>
    </row>
    <row r="2181" spans="1:6" ht="30" x14ac:dyDescent="0.25">
      <c r="A2181" s="75">
        <v>6935</v>
      </c>
      <c r="B2181" s="76" t="s">
        <v>10991</v>
      </c>
      <c r="C2181" s="77" t="s">
        <v>10992</v>
      </c>
      <c r="D2181" s="78">
        <v>337000</v>
      </c>
      <c r="E2181" s="77" t="s">
        <v>10993</v>
      </c>
      <c r="F2181" s="77" t="s">
        <v>7870</v>
      </c>
    </row>
    <row r="2182" spans="1:6" ht="30" x14ac:dyDescent="0.25">
      <c r="A2182" s="75">
        <v>6936</v>
      </c>
      <c r="B2182" s="76" t="s">
        <v>10994</v>
      </c>
      <c r="C2182" s="77" t="s">
        <v>10995</v>
      </c>
      <c r="D2182" s="78">
        <v>46000</v>
      </c>
      <c r="E2182" s="77" t="s">
        <v>10996</v>
      </c>
      <c r="F2182" s="77" t="s">
        <v>7870</v>
      </c>
    </row>
    <row r="2183" spans="1:6" x14ac:dyDescent="0.25">
      <c r="A2183" s="75">
        <v>6937</v>
      </c>
      <c r="B2183" s="76" t="s">
        <v>6434</v>
      </c>
      <c r="C2183" s="77" t="s">
        <v>6437</v>
      </c>
      <c r="D2183" s="78">
        <v>122000</v>
      </c>
      <c r="E2183" s="77" t="s">
        <v>10619</v>
      </c>
      <c r="F2183" s="77" t="s">
        <v>7870</v>
      </c>
    </row>
    <row r="2184" spans="1:6" x14ac:dyDescent="0.25">
      <c r="A2184" s="75">
        <v>6938</v>
      </c>
      <c r="B2184" s="76" t="s">
        <v>6441</v>
      </c>
      <c r="C2184" s="77" t="s">
        <v>6444</v>
      </c>
      <c r="D2184" s="78">
        <v>61000</v>
      </c>
      <c r="E2184" s="77" t="s">
        <v>9691</v>
      </c>
      <c r="F2184" s="77" t="s">
        <v>7870</v>
      </c>
    </row>
    <row r="2185" spans="1:6" ht="45" x14ac:dyDescent="0.25">
      <c r="A2185" s="75">
        <v>6939</v>
      </c>
      <c r="B2185" s="76" t="s">
        <v>10997</v>
      </c>
      <c r="C2185" s="77" t="s">
        <v>10998</v>
      </c>
      <c r="D2185" s="78">
        <v>133000</v>
      </c>
      <c r="E2185" s="77" t="s">
        <v>10999</v>
      </c>
      <c r="F2185" s="77" t="s">
        <v>7870</v>
      </c>
    </row>
    <row r="2186" spans="1:6" ht="30" x14ac:dyDescent="0.25">
      <c r="A2186" s="75">
        <v>6940</v>
      </c>
      <c r="B2186" s="76" t="s">
        <v>11000</v>
      </c>
      <c r="C2186" s="77" t="s">
        <v>11001</v>
      </c>
      <c r="D2186" s="78">
        <v>133000</v>
      </c>
      <c r="E2186" s="77" t="s">
        <v>10999</v>
      </c>
      <c r="F2186" s="77" t="s">
        <v>7870</v>
      </c>
    </row>
    <row r="2187" spans="1:6" x14ac:dyDescent="0.25">
      <c r="A2187" s="75">
        <v>6941</v>
      </c>
      <c r="B2187" s="76" t="s">
        <v>11002</v>
      </c>
      <c r="C2187" s="77" t="s">
        <v>11003</v>
      </c>
      <c r="D2187" s="78">
        <v>50000</v>
      </c>
      <c r="E2187" s="77" t="s">
        <v>11004</v>
      </c>
      <c r="F2187" s="77" t="s">
        <v>7870</v>
      </c>
    </row>
    <row r="2188" spans="1:6" ht="30" x14ac:dyDescent="0.25">
      <c r="A2188" s="75">
        <v>6942</v>
      </c>
      <c r="B2188" s="76" t="s">
        <v>11005</v>
      </c>
      <c r="C2188" s="77" t="s">
        <v>11006</v>
      </c>
      <c r="D2188" s="78">
        <v>106000</v>
      </c>
      <c r="E2188" s="77" t="s">
        <v>10642</v>
      </c>
      <c r="F2188" s="77" t="s">
        <v>7870</v>
      </c>
    </row>
    <row r="2189" spans="1:6" ht="60" x14ac:dyDescent="0.25">
      <c r="A2189" s="75">
        <v>6943</v>
      </c>
      <c r="B2189" s="76" t="s">
        <v>11007</v>
      </c>
      <c r="C2189" s="77" t="s">
        <v>11008</v>
      </c>
      <c r="D2189" s="78">
        <v>109000</v>
      </c>
      <c r="E2189" s="77" t="s">
        <v>11009</v>
      </c>
      <c r="F2189" s="77" t="s">
        <v>7870</v>
      </c>
    </row>
    <row r="2190" spans="1:6" ht="45" x14ac:dyDescent="0.25">
      <c r="A2190" s="75">
        <v>6944</v>
      </c>
      <c r="B2190" s="76" t="s">
        <v>11010</v>
      </c>
      <c r="C2190" s="77" t="s">
        <v>11011</v>
      </c>
      <c r="D2190" s="78">
        <v>50000</v>
      </c>
      <c r="E2190" s="77" t="s">
        <v>11004</v>
      </c>
      <c r="F2190" s="77" t="s">
        <v>7870</v>
      </c>
    </row>
    <row r="2191" spans="1:6" ht="45" x14ac:dyDescent="0.25">
      <c r="A2191" s="75">
        <v>6945</v>
      </c>
      <c r="B2191" s="76" t="s">
        <v>11012</v>
      </c>
      <c r="C2191" s="77" t="s">
        <v>11013</v>
      </c>
      <c r="D2191" s="78">
        <v>397000</v>
      </c>
      <c r="E2191" s="77" t="s">
        <v>11014</v>
      </c>
      <c r="F2191" s="77" t="s">
        <v>7870</v>
      </c>
    </row>
    <row r="2192" spans="1:6" ht="45" x14ac:dyDescent="0.25">
      <c r="A2192" s="75">
        <v>6946</v>
      </c>
      <c r="B2192" s="76" t="s">
        <v>11015</v>
      </c>
      <c r="C2192" s="77" t="s">
        <v>11016</v>
      </c>
      <c r="D2192" s="78">
        <v>493000</v>
      </c>
      <c r="E2192" s="77" t="s">
        <v>11017</v>
      </c>
      <c r="F2192" s="77" t="s">
        <v>7870</v>
      </c>
    </row>
    <row r="2193" spans="1:6" ht="45" x14ac:dyDescent="0.25">
      <c r="A2193" s="75">
        <v>6947</v>
      </c>
      <c r="B2193" s="76" t="s">
        <v>11018</v>
      </c>
      <c r="C2193" s="77" t="s">
        <v>11019</v>
      </c>
      <c r="D2193" s="78">
        <v>159000</v>
      </c>
      <c r="E2193" s="77" t="s">
        <v>9627</v>
      </c>
      <c r="F2193" s="77" t="s">
        <v>7870</v>
      </c>
    </row>
    <row r="2194" spans="1:6" ht="45" x14ac:dyDescent="0.25">
      <c r="A2194" s="75">
        <v>6948</v>
      </c>
      <c r="B2194" s="76" t="s">
        <v>6460</v>
      </c>
      <c r="C2194" s="77" t="s">
        <v>11020</v>
      </c>
      <c r="D2194" s="78">
        <v>341000</v>
      </c>
      <c r="E2194" s="77" t="s">
        <v>11021</v>
      </c>
      <c r="F2194" s="77"/>
    </row>
    <row r="2195" spans="1:6" x14ac:dyDescent="0.25">
      <c r="A2195" s="75">
        <v>6954</v>
      </c>
      <c r="B2195" s="76" t="s">
        <v>11022</v>
      </c>
      <c r="C2195" s="77" t="s">
        <v>11023</v>
      </c>
      <c r="D2195" s="78">
        <v>76000</v>
      </c>
      <c r="E2195" s="77" t="s">
        <v>7954</v>
      </c>
      <c r="F2195" s="77"/>
    </row>
    <row r="2196" spans="1:6" x14ac:dyDescent="0.25">
      <c r="A2196" s="75">
        <v>6955</v>
      </c>
      <c r="B2196" s="76" t="s">
        <v>11024</v>
      </c>
      <c r="C2196" s="77" t="s">
        <v>11025</v>
      </c>
      <c r="D2196" s="78">
        <v>29000</v>
      </c>
      <c r="E2196" s="77" t="s">
        <v>11026</v>
      </c>
      <c r="F2196" s="77" t="s">
        <v>7870</v>
      </c>
    </row>
    <row r="2197" spans="1:6" ht="45" x14ac:dyDescent="0.25">
      <c r="A2197" s="75">
        <v>6956</v>
      </c>
      <c r="B2197" s="76" t="s">
        <v>6466</v>
      </c>
      <c r="C2197" s="77" t="s">
        <v>11027</v>
      </c>
      <c r="D2197" s="78">
        <v>105000</v>
      </c>
      <c r="E2197" s="77" t="s">
        <v>11028</v>
      </c>
      <c r="F2197" s="77" t="s">
        <v>7870</v>
      </c>
    </row>
    <row r="2198" spans="1:6" ht="30" x14ac:dyDescent="0.25">
      <c r="A2198" s="75">
        <v>6957</v>
      </c>
      <c r="B2198" s="76" t="s">
        <v>11029</v>
      </c>
      <c r="C2198" s="77" t="s">
        <v>11030</v>
      </c>
      <c r="D2198" s="78">
        <v>84000</v>
      </c>
      <c r="E2198" s="77" t="s">
        <v>9032</v>
      </c>
      <c r="F2198" s="77" t="s">
        <v>7870</v>
      </c>
    </row>
    <row r="2199" spans="1:6" ht="75" x14ac:dyDescent="0.25">
      <c r="A2199" s="75">
        <v>6958</v>
      </c>
      <c r="B2199" s="76" t="s">
        <v>6472</v>
      </c>
      <c r="C2199" s="77" t="s">
        <v>11031</v>
      </c>
      <c r="D2199" s="78">
        <v>84000</v>
      </c>
      <c r="E2199" s="77" t="s">
        <v>9032</v>
      </c>
      <c r="F2199" s="77" t="s">
        <v>7870</v>
      </c>
    </row>
    <row r="2200" spans="1:6" x14ac:dyDescent="0.25">
      <c r="A2200" s="75">
        <v>6959</v>
      </c>
      <c r="B2200" s="76" t="s">
        <v>11032</v>
      </c>
      <c r="C2200" s="77" t="s">
        <v>11033</v>
      </c>
      <c r="D2200" s="78">
        <v>31000</v>
      </c>
      <c r="E2200" s="77" t="s">
        <v>11034</v>
      </c>
      <c r="F2200" s="77" t="s">
        <v>7870</v>
      </c>
    </row>
    <row r="2201" spans="1:6" ht="30" x14ac:dyDescent="0.25">
      <c r="A2201" s="75">
        <v>6960</v>
      </c>
      <c r="B2201" s="76" t="s">
        <v>6478</v>
      </c>
      <c r="C2201" s="77" t="s">
        <v>11035</v>
      </c>
      <c r="D2201" s="78">
        <v>64000</v>
      </c>
      <c r="E2201" s="77" t="s">
        <v>10873</v>
      </c>
      <c r="F2201" s="77" t="s">
        <v>7870</v>
      </c>
    </row>
    <row r="2202" spans="1:6" x14ac:dyDescent="0.25">
      <c r="A2202" s="75">
        <v>6961</v>
      </c>
      <c r="B2202" s="76" t="s">
        <v>11036</v>
      </c>
      <c r="C2202" s="77" t="s">
        <v>11037</v>
      </c>
      <c r="D2202" s="78">
        <v>31000</v>
      </c>
      <c r="E2202" s="77" t="s">
        <v>11034</v>
      </c>
      <c r="F2202" s="77" t="s">
        <v>7870</v>
      </c>
    </row>
    <row r="2203" spans="1:6" x14ac:dyDescent="0.25">
      <c r="A2203" s="75">
        <v>6962</v>
      </c>
      <c r="B2203" s="76" t="s">
        <v>11038</v>
      </c>
      <c r="C2203" s="77" t="s">
        <v>11039</v>
      </c>
      <c r="D2203" s="78">
        <v>106000</v>
      </c>
      <c r="E2203" s="77" t="s">
        <v>10642</v>
      </c>
      <c r="F2203" s="77" t="s">
        <v>7870</v>
      </c>
    </row>
    <row r="2204" spans="1:6" ht="30" x14ac:dyDescent="0.25">
      <c r="A2204" s="75">
        <v>6963</v>
      </c>
      <c r="B2204" s="76" t="s">
        <v>6481</v>
      </c>
      <c r="C2204" s="77" t="s">
        <v>11040</v>
      </c>
      <c r="D2204" s="78">
        <v>82000</v>
      </c>
      <c r="E2204" s="77" t="s">
        <v>9616</v>
      </c>
      <c r="F2204" s="77" t="s">
        <v>7870</v>
      </c>
    </row>
    <row r="2205" spans="1:6" ht="45" x14ac:dyDescent="0.25">
      <c r="A2205" s="75">
        <v>6964</v>
      </c>
      <c r="B2205" s="76" t="s">
        <v>11041</v>
      </c>
      <c r="C2205" s="77" t="s">
        <v>11042</v>
      </c>
      <c r="D2205" s="78">
        <v>58000</v>
      </c>
      <c r="E2205" s="77" t="s">
        <v>11043</v>
      </c>
      <c r="F2205" s="77" t="s">
        <v>7870</v>
      </c>
    </row>
    <row r="2206" spans="1:6" ht="45" x14ac:dyDescent="0.25">
      <c r="A2206" s="75">
        <v>6965</v>
      </c>
      <c r="B2206" s="76" t="s">
        <v>11044</v>
      </c>
      <c r="C2206" s="77" t="s">
        <v>11045</v>
      </c>
      <c r="D2206" s="78">
        <v>252000</v>
      </c>
      <c r="E2206" s="77" t="s">
        <v>8155</v>
      </c>
      <c r="F2206" s="77"/>
    </row>
    <row r="2207" spans="1:6" ht="30" x14ac:dyDescent="0.25">
      <c r="A2207" s="75">
        <v>6966</v>
      </c>
      <c r="B2207" s="76" t="s">
        <v>11046</v>
      </c>
      <c r="C2207" s="77" t="s">
        <v>11047</v>
      </c>
      <c r="D2207" s="78">
        <v>566000</v>
      </c>
      <c r="E2207" s="77" t="s">
        <v>10562</v>
      </c>
      <c r="F2207" s="77" t="s">
        <v>7870</v>
      </c>
    </row>
    <row r="2208" spans="1:6" ht="30" x14ac:dyDescent="0.25">
      <c r="A2208" s="75">
        <v>6967</v>
      </c>
      <c r="B2208" s="76" t="s">
        <v>6494</v>
      </c>
      <c r="C2208" s="77" t="s">
        <v>11048</v>
      </c>
      <c r="D2208" s="78">
        <v>166000</v>
      </c>
      <c r="E2208" s="77" t="s">
        <v>8590</v>
      </c>
      <c r="F2208" s="77" t="s">
        <v>7870</v>
      </c>
    </row>
    <row r="2209" spans="1:6" ht="30" x14ac:dyDescent="0.25">
      <c r="A2209" s="75">
        <v>6968</v>
      </c>
      <c r="B2209" s="76" t="s">
        <v>6499</v>
      </c>
      <c r="C2209" s="77" t="s">
        <v>11049</v>
      </c>
      <c r="D2209" s="78">
        <v>424000</v>
      </c>
      <c r="E2209" s="77" t="s">
        <v>10840</v>
      </c>
      <c r="F2209" s="77" t="s">
        <v>7870</v>
      </c>
    </row>
    <row r="2210" spans="1:6" ht="30" x14ac:dyDescent="0.25">
      <c r="A2210" s="75">
        <v>6969</v>
      </c>
      <c r="B2210" s="76" t="s">
        <v>6525</v>
      </c>
      <c r="C2210" s="77" t="s">
        <v>11050</v>
      </c>
      <c r="D2210" s="78">
        <v>247000</v>
      </c>
      <c r="E2210" s="77" t="s">
        <v>8346</v>
      </c>
      <c r="F2210" s="77" t="s">
        <v>7870</v>
      </c>
    </row>
    <row r="2211" spans="1:6" ht="30" x14ac:dyDescent="0.25">
      <c r="A2211" s="75">
        <v>6970</v>
      </c>
      <c r="B2211" s="76" t="s">
        <v>6531</v>
      </c>
      <c r="C2211" s="77" t="s">
        <v>11051</v>
      </c>
      <c r="D2211" s="78">
        <v>254000</v>
      </c>
      <c r="E2211" s="77" t="s">
        <v>11052</v>
      </c>
      <c r="F2211" s="77" t="s">
        <v>7870</v>
      </c>
    </row>
    <row r="2212" spans="1:6" ht="30" x14ac:dyDescent="0.25">
      <c r="A2212" s="75">
        <v>6971</v>
      </c>
      <c r="B2212" s="76" t="s">
        <v>6537</v>
      </c>
      <c r="C2212" s="77" t="s">
        <v>11053</v>
      </c>
      <c r="D2212" s="78">
        <v>247000</v>
      </c>
      <c r="E2212" s="77" t="s">
        <v>8346</v>
      </c>
      <c r="F2212" s="77" t="s">
        <v>7870</v>
      </c>
    </row>
    <row r="2213" spans="1:6" ht="30" x14ac:dyDescent="0.25">
      <c r="A2213" s="75">
        <v>6972</v>
      </c>
      <c r="B2213" s="76" t="s">
        <v>6543</v>
      </c>
      <c r="C2213" s="77" t="s">
        <v>11054</v>
      </c>
      <c r="D2213" s="78">
        <v>241000</v>
      </c>
      <c r="E2213" s="77" t="s">
        <v>11055</v>
      </c>
      <c r="F2213" s="77" t="s">
        <v>7870</v>
      </c>
    </row>
    <row r="2214" spans="1:6" x14ac:dyDescent="0.25">
      <c r="A2214" s="75">
        <v>6973</v>
      </c>
      <c r="B2214" s="76" t="s">
        <v>6551</v>
      </c>
      <c r="C2214" s="77" t="s">
        <v>6554</v>
      </c>
      <c r="D2214" s="78">
        <v>22000</v>
      </c>
      <c r="E2214" s="77" t="s">
        <v>9644</v>
      </c>
      <c r="F2214" s="77" t="s">
        <v>7870</v>
      </c>
    </row>
    <row r="2215" spans="1:6" ht="30" x14ac:dyDescent="0.25">
      <c r="A2215" s="75">
        <v>6974</v>
      </c>
      <c r="B2215" s="76" t="s">
        <v>6555</v>
      </c>
      <c r="C2215" s="77" t="s">
        <v>11056</v>
      </c>
      <c r="D2215" s="78">
        <v>167000</v>
      </c>
      <c r="E2215" s="77" t="s">
        <v>10614</v>
      </c>
      <c r="F2215" s="77" t="s">
        <v>7870</v>
      </c>
    </row>
    <row r="2216" spans="1:6" ht="30" x14ac:dyDescent="0.25">
      <c r="A2216" s="75">
        <v>6975</v>
      </c>
      <c r="B2216" s="76" t="s">
        <v>6562</v>
      </c>
      <c r="C2216" s="77" t="s">
        <v>11057</v>
      </c>
      <c r="D2216" s="78">
        <v>62000</v>
      </c>
      <c r="E2216" s="77" t="s">
        <v>11058</v>
      </c>
      <c r="F2216" s="77" t="s">
        <v>7870</v>
      </c>
    </row>
    <row r="2217" spans="1:6" x14ac:dyDescent="0.25">
      <c r="A2217" s="75">
        <v>6976</v>
      </c>
      <c r="B2217" s="76" t="s">
        <v>6566</v>
      </c>
      <c r="C2217" s="77" t="s">
        <v>6569</v>
      </c>
      <c r="D2217" s="78">
        <v>160000</v>
      </c>
      <c r="E2217" s="77" t="s">
        <v>8667</v>
      </c>
      <c r="F2217" s="77" t="s">
        <v>7870</v>
      </c>
    </row>
    <row r="2218" spans="1:6" ht="30" x14ac:dyDescent="0.25">
      <c r="A2218" s="75">
        <v>6977</v>
      </c>
      <c r="B2218" s="76" t="s">
        <v>11059</v>
      </c>
      <c r="C2218" s="77" t="s">
        <v>11060</v>
      </c>
      <c r="D2218" s="78">
        <v>45000</v>
      </c>
      <c r="E2218" s="77" t="s">
        <v>11061</v>
      </c>
      <c r="F2218" s="77" t="s">
        <v>7870</v>
      </c>
    </row>
    <row r="2219" spans="1:6" x14ac:dyDescent="0.25">
      <c r="A2219" s="75">
        <v>6978</v>
      </c>
      <c r="B2219" s="76" t="s">
        <v>6571</v>
      </c>
      <c r="C2219" s="77" t="s">
        <v>6574</v>
      </c>
      <c r="D2219" s="78">
        <v>89000</v>
      </c>
      <c r="E2219" s="77" t="s">
        <v>11062</v>
      </c>
      <c r="F2219" s="77" t="s">
        <v>7870</v>
      </c>
    </row>
    <row r="2220" spans="1:6" ht="45" x14ac:dyDescent="0.25">
      <c r="A2220" s="75">
        <v>6979</v>
      </c>
      <c r="B2220" s="76" t="s">
        <v>6576</v>
      </c>
      <c r="C2220" s="77" t="s">
        <v>11063</v>
      </c>
      <c r="D2220" s="78">
        <v>89000</v>
      </c>
      <c r="E2220" s="77" t="s">
        <v>11062</v>
      </c>
      <c r="F2220" s="77" t="s">
        <v>7870</v>
      </c>
    </row>
    <row r="2221" spans="1:6" x14ac:dyDescent="0.25">
      <c r="A2221" s="75">
        <v>6980</v>
      </c>
      <c r="B2221" s="76" t="s">
        <v>6581</v>
      </c>
      <c r="C2221" s="77" t="s">
        <v>6585</v>
      </c>
      <c r="D2221" s="78">
        <v>185000</v>
      </c>
      <c r="E2221" s="77" t="s">
        <v>11064</v>
      </c>
      <c r="F2221" s="77" t="s">
        <v>7870</v>
      </c>
    </row>
    <row r="2222" spans="1:6" ht="45" x14ac:dyDescent="0.25">
      <c r="A2222" s="75">
        <v>6981</v>
      </c>
      <c r="B2222" s="76" t="s">
        <v>6587</v>
      </c>
      <c r="C2222" s="77" t="s">
        <v>6590</v>
      </c>
      <c r="D2222" s="78">
        <v>48000</v>
      </c>
      <c r="E2222" s="77" t="s">
        <v>11065</v>
      </c>
      <c r="F2222" s="77" t="s">
        <v>11066</v>
      </c>
    </row>
    <row r="2223" spans="1:6" ht="75" x14ac:dyDescent="0.25">
      <c r="A2223" s="75">
        <v>6982</v>
      </c>
      <c r="B2223" s="76" t="s">
        <v>6607</v>
      </c>
      <c r="C2223" s="77" t="s">
        <v>6609</v>
      </c>
      <c r="D2223" s="78">
        <v>36000</v>
      </c>
      <c r="E2223" s="77" t="s">
        <v>10977</v>
      </c>
      <c r="F2223" s="77" t="s">
        <v>11067</v>
      </c>
    </row>
    <row r="2224" spans="1:6" ht="75" x14ac:dyDescent="0.25">
      <c r="A2224" s="75">
        <v>6983</v>
      </c>
      <c r="B2224" s="76" t="s">
        <v>6610</v>
      </c>
      <c r="C2224" s="77" t="s">
        <v>6612</v>
      </c>
      <c r="D2224" s="78">
        <v>36000</v>
      </c>
      <c r="E2224" s="77" t="s">
        <v>10977</v>
      </c>
      <c r="F2224" s="77" t="s">
        <v>11067</v>
      </c>
    </row>
    <row r="2225" spans="1:6" ht="75" x14ac:dyDescent="0.25">
      <c r="A2225" s="75">
        <v>6984</v>
      </c>
      <c r="B2225" s="76" t="s">
        <v>6604</v>
      </c>
      <c r="C2225" s="77" t="s">
        <v>6606</v>
      </c>
      <c r="D2225" s="78">
        <v>36000</v>
      </c>
      <c r="E2225" s="77" t="s">
        <v>10977</v>
      </c>
      <c r="F2225" s="77" t="s">
        <v>11067</v>
      </c>
    </row>
    <row r="2226" spans="1:6" ht="75" x14ac:dyDescent="0.25">
      <c r="A2226" s="75">
        <v>6985</v>
      </c>
      <c r="B2226" s="76" t="s">
        <v>11068</v>
      </c>
      <c r="C2226" s="77" t="s">
        <v>11069</v>
      </c>
      <c r="D2226" s="78">
        <v>36000</v>
      </c>
      <c r="E2226" s="77" t="s">
        <v>10977</v>
      </c>
      <c r="F2226" s="77" t="s">
        <v>11067</v>
      </c>
    </row>
    <row r="2227" spans="1:6" x14ac:dyDescent="0.25">
      <c r="A2227" s="75">
        <v>6986</v>
      </c>
      <c r="B2227" s="76" t="s">
        <v>6613</v>
      </c>
      <c r="C2227" s="77" t="s">
        <v>6616</v>
      </c>
      <c r="D2227" s="78">
        <v>36000</v>
      </c>
      <c r="E2227" s="77" t="s">
        <v>10977</v>
      </c>
      <c r="F2227" s="77" t="s">
        <v>6618</v>
      </c>
    </row>
    <row r="2228" spans="1:6" x14ac:dyDescent="0.25">
      <c r="A2228" s="75">
        <v>6987</v>
      </c>
      <c r="B2228" s="76" t="s">
        <v>6619</v>
      </c>
      <c r="C2228" s="77" t="s">
        <v>6621</v>
      </c>
      <c r="D2228" s="78">
        <v>36000</v>
      </c>
      <c r="E2228" s="77" t="s">
        <v>10977</v>
      </c>
      <c r="F2228" s="77" t="s">
        <v>6618</v>
      </c>
    </row>
    <row r="2229" spans="1:6" x14ac:dyDescent="0.25">
      <c r="A2229" s="75">
        <v>6988</v>
      </c>
      <c r="B2229" s="76" t="s">
        <v>6641</v>
      </c>
      <c r="C2229" s="77" t="s">
        <v>6643</v>
      </c>
      <c r="D2229" s="78">
        <v>36000</v>
      </c>
      <c r="E2229" s="77" t="s">
        <v>10977</v>
      </c>
      <c r="F2229" s="77" t="s">
        <v>6618</v>
      </c>
    </row>
    <row r="2230" spans="1:6" x14ac:dyDescent="0.25">
      <c r="A2230" s="75">
        <v>6989</v>
      </c>
      <c r="B2230" s="76" t="s">
        <v>6622</v>
      </c>
      <c r="C2230" s="77" t="s">
        <v>6624</v>
      </c>
      <c r="D2230" s="78">
        <v>36000</v>
      </c>
      <c r="E2230" s="77" t="s">
        <v>10977</v>
      </c>
      <c r="F2230" s="77" t="s">
        <v>6618</v>
      </c>
    </row>
    <row r="2231" spans="1:6" x14ac:dyDescent="0.25">
      <c r="A2231" s="75">
        <v>6990</v>
      </c>
      <c r="B2231" s="76" t="s">
        <v>6625</v>
      </c>
      <c r="C2231" s="77" t="s">
        <v>6627</v>
      </c>
      <c r="D2231" s="78">
        <v>36000</v>
      </c>
      <c r="E2231" s="77" t="s">
        <v>10977</v>
      </c>
      <c r="F2231" s="77" t="s">
        <v>6618</v>
      </c>
    </row>
    <row r="2232" spans="1:6" x14ac:dyDescent="0.25">
      <c r="A2232" s="75">
        <v>6991</v>
      </c>
      <c r="B2232" s="76" t="s">
        <v>6635</v>
      </c>
      <c r="C2232" s="77" t="s">
        <v>6637</v>
      </c>
      <c r="D2232" s="78">
        <v>36000</v>
      </c>
      <c r="E2232" s="77" t="s">
        <v>10977</v>
      </c>
      <c r="F2232" s="77" t="s">
        <v>6618</v>
      </c>
    </row>
    <row r="2233" spans="1:6" x14ac:dyDescent="0.25">
      <c r="A2233" s="75">
        <v>6992</v>
      </c>
      <c r="B2233" s="76" t="s">
        <v>6638</v>
      </c>
      <c r="C2233" s="77" t="s">
        <v>6640</v>
      </c>
      <c r="D2233" s="78">
        <v>36000</v>
      </c>
      <c r="E2233" s="77" t="s">
        <v>10977</v>
      </c>
      <c r="F2233" s="77" t="s">
        <v>6618</v>
      </c>
    </row>
    <row r="2234" spans="1:6" x14ac:dyDescent="0.25">
      <c r="A2234" s="75">
        <v>6993</v>
      </c>
      <c r="B2234" s="76" t="s">
        <v>11070</v>
      </c>
      <c r="C2234" s="77" t="s">
        <v>11071</v>
      </c>
      <c r="D2234" s="78">
        <v>54000</v>
      </c>
      <c r="E2234" s="77" t="s">
        <v>10988</v>
      </c>
      <c r="F2234" s="77" t="s">
        <v>7870</v>
      </c>
    </row>
    <row r="2235" spans="1:6" ht="45" x14ac:dyDescent="0.25">
      <c r="A2235" s="75">
        <v>6994</v>
      </c>
      <c r="B2235" s="76" t="s">
        <v>11072</v>
      </c>
      <c r="C2235" s="77" t="s">
        <v>11073</v>
      </c>
      <c r="D2235" s="78">
        <v>99000</v>
      </c>
      <c r="E2235" s="77" t="s">
        <v>7950</v>
      </c>
      <c r="F2235" s="77" t="s">
        <v>7870</v>
      </c>
    </row>
    <row r="2236" spans="1:6" x14ac:dyDescent="0.25">
      <c r="A2236" s="75">
        <v>6995</v>
      </c>
      <c r="B2236" s="76" t="s">
        <v>6653</v>
      </c>
      <c r="C2236" s="77" t="s">
        <v>6655</v>
      </c>
      <c r="D2236" s="78">
        <v>54000</v>
      </c>
      <c r="E2236" s="77" t="s">
        <v>10988</v>
      </c>
      <c r="F2236" s="77" t="s">
        <v>7870</v>
      </c>
    </row>
    <row r="2237" spans="1:6" ht="30" x14ac:dyDescent="0.25">
      <c r="A2237" s="75">
        <v>6996</v>
      </c>
      <c r="B2237" s="76" t="s">
        <v>11074</v>
      </c>
      <c r="C2237" s="77" t="s">
        <v>11075</v>
      </c>
      <c r="D2237" s="78">
        <v>140000</v>
      </c>
      <c r="E2237" s="77" t="s">
        <v>8655</v>
      </c>
      <c r="F2237" s="77" t="s">
        <v>7870</v>
      </c>
    </row>
    <row r="2238" spans="1:6" x14ac:dyDescent="0.25">
      <c r="A2238" s="75">
        <v>6997</v>
      </c>
      <c r="B2238" s="76" t="s">
        <v>6656</v>
      </c>
      <c r="C2238" s="77" t="s">
        <v>6659</v>
      </c>
      <c r="D2238" s="78">
        <v>45000</v>
      </c>
      <c r="E2238" s="77" t="s">
        <v>11061</v>
      </c>
      <c r="F2238" s="77" t="s">
        <v>7870</v>
      </c>
    </row>
    <row r="2239" spans="1:6" ht="30" x14ac:dyDescent="0.25">
      <c r="A2239" s="75">
        <v>6998</v>
      </c>
      <c r="B2239" s="76" t="s">
        <v>6661</v>
      </c>
      <c r="C2239" s="77" t="s">
        <v>11076</v>
      </c>
      <c r="D2239" s="78">
        <v>45000</v>
      </c>
      <c r="E2239" s="77" t="s">
        <v>11061</v>
      </c>
      <c r="F2239" s="77" t="s">
        <v>7870</v>
      </c>
    </row>
    <row r="2240" spans="1:6" ht="30" x14ac:dyDescent="0.25">
      <c r="A2240" s="75">
        <v>6999</v>
      </c>
      <c r="B2240" s="76" t="s">
        <v>6664</v>
      </c>
      <c r="C2240" s="77" t="s">
        <v>11077</v>
      </c>
      <c r="D2240" s="78">
        <v>45000</v>
      </c>
      <c r="E2240" s="77" t="s">
        <v>11061</v>
      </c>
      <c r="F2240" s="77" t="s">
        <v>7870</v>
      </c>
    </row>
    <row r="2241" spans="1:6" x14ac:dyDescent="0.25">
      <c r="A2241" s="75">
        <v>7000</v>
      </c>
      <c r="B2241" s="76" t="s">
        <v>6668</v>
      </c>
      <c r="C2241" s="77" t="s">
        <v>6670</v>
      </c>
      <c r="D2241" s="78">
        <v>45000</v>
      </c>
      <c r="E2241" s="77" t="s">
        <v>11061</v>
      </c>
      <c r="F2241" s="77" t="s">
        <v>7870</v>
      </c>
    </row>
    <row r="2242" spans="1:6" ht="30" x14ac:dyDescent="0.25">
      <c r="A2242" s="75">
        <v>7001</v>
      </c>
      <c r="B2242" s="76" t="s">
        <v>11078</v>
      </c>
      <c r="C2242" s="77" t="s">
        <v>11079</v>
      </c>
      <c r="D2242" s="78">
        <v>99000</v>
      </c>
      <c r="E2242" s="77" t="s">
        <v>7950</v>
      </c>
      <c r="F2242" s="77" t="s">
        <v>7870</v>
      </c>
    </row>
    <row r="2243" spans="1:6" x14ac:dyDescent="0.25">
      <c r="A2243" s="75">
        <v>7002</v>
      </c>
      <c r="B2243" s="76" t="s">
        <v>11080</v>
      </c>
      <c r="C2243" s="77" t="s">
        <v>11081</v>
      </c>
      <c r="D2243" s="78">
        <v>151000</v>
      </c>
      <c r="E2243" s="77" t="s">
        <v>11082</v>
      </c>
      <c r="F2243" s="77" t="s">
        <v>7870</v>
      </c>
    </row>
    <row r="2244" spans="1:6" ht="30" x14ac:dyDescent="0.25">
      <c r="A2244" s="75">
        <v>7003</v>
      </c>
      <c r="B2244" s="76" t="s">
        <v>11083</v>
      </c>
      <c r="C2244" s="77" t="s">
        <v>11084</v>
      </c>
      <c r="D2244" s="78">
        <v>224000</v>
      </c>
      <c r="E2244" s="77" t="s">
        <v>11085</v>
      </c>
      <c r="F2244" s="77" t="s">
        <v>7870</v>
      </c>
    </row>
    <row r="2245" spans="1:6" ht="30" x14ac:dyDescent="0.25">
      <c r="A2245" s="75">
        <v>7004</v>
      </c>
      <c r="B2245" s="76" t="s">
        <v>6695</v>
      </c>
      <c r="C2245" s="77" t="s">
        <v>11086</v>
      </c>
      <c r="D2245" s="78">
        <v>32000</v>
      </c>
      <c r="E2245" s="77" t="s">
        <v>11087</v>
      </c>
      <c r="F2245" s="77" t="s">
        <v>7870</v>
      </c>
    </row>
    <row r="2246" spans="1:6" x14ac:dyDescent="0.25">
      <c r="A2246" s="75">
        <v>7005</v>
      </c>
      <c r="B2246" s="76" t="s">
        <v>11088</v>
      </c>
      <c r="C2246" s="77" t="s">
        <v>11089</v>
      </c>
      <c r="D2246" s="78">
        <v>159000</v>
      </c>
      <c r="E2246" s="77" t="s">
        <v>9627</v>
      </c>
      <c r="F2246" s="77" t="s">
        <v>7870</v>
      </c>
    </row>
    <row r="2247" spans="1:6" x14ac:dyDescent="0.25">
      <c r="A2247" s="75">
        <v>7006</v>
      </c>
      <c r="B2247" s="76" t="s">
        <v>11090</v>
      </c>
      <c r="C2247" s="77" t="s">
        <v>11091</v>
      </c>
      <c r="D2247" s="78">
        <v>481000</v>
      </c>
      <c r="E2247" s="77" t="s">
        <v>11092</v>
      </c>
      <c r="F2247" s="77" t="s">
        <v>7870</v>
      </c>
    </row>
    <row r="2248" spans="1:6" x14ac:dyDescent="0.25">
      <c r="A2248" s="75">
        <v>7007</v>
      </c>
      <c r="B2248" s="76" t="s">
        <v>11093</v>
      </c>
      <c r="C2248" s="77" t="s">
        <v>11094</v>
      </c>
      <c r="D2248" s="78">
        <v>374000</v>
      </c>
      <c r="E2248" s="77" t="s">
        <v>8328</v>
      </c>
      <c r="F2248" s="77" t="s">
        <v>7870</v>
      </c>
    </row>
    <row r="2249" spans="1:6" x14ac:dyDescent="0.25">
      <c r="A2249" s="75">
        <v>7008</v>
      </c>
      <c r="B2249" s="76" t="s">
        <v>11095</v>
      </c>
      <c r="C2249" s="77" t="s">
        <v>11096</v>
      </c>
      <c r="D2249" s="78">
        <v>182000</v>
      </c>
      <c r="E2249" s="77" t="s">
        <v>11097</v>
      </c>
      <c r="F2249" s="77" t="s">
        <v>7870</v>
      </c>
    </row>
    <row r="2250" spans="1:6" x14ac:dyDescent="0.25">
      <c r="A2250" s="75">
        <v>7009</v>
      </c>
      <c r="B2250" s="76" t="s">
        <v>11098</v>
      </c>
      <c r="C2250" s="77" t="s">
        <v>11099</v>
      </c>
      <c r="D2250" s="78">
        <v>97000</v>
      </c>
      <c r="E2250" s="77" t="s">
        <v>10636</v>
      </c>
      <c r="F2250" s="77" t="s">
        <v>7870</v>
      </c>
    </row>
    <row r="2251" spans="1:6" ht="30" x14ac:dyDescent="0.25">
      <c r="A2251" s="75">
        <v>7010</v>
      </c>
      <c r="B2251" s="76" t="s">
        <v>11100</v>
      </c>
      <c r="C2251" s="77" t="s">
        <v>11101</v>
      </c>
      <c r="D2251" s="78">
        <v>290000</v>
      </c>
      <c r="E2251" s="77" t="s">
        <v>11102</v>
      </c>
      <c r="F2251" s="77" t="s">
        <v>7870</v>
      </c>
    </row>
    <row r="2252" spans="1:6" x14ac:dyDescent="0.25">
      <c r="A2252" s="75">
        <v>7011</v>
      </c>
      <c r="B2252" s="76" t="s">
        <v>11103</v>
      </c>
      <c r="C2252" s="77" t="s">
        <v>11104</v>
      </c>
      <c r="D2252" s="78">
        <v>36000</v>
      </c>
      <c r="E2252" s="77" t="s">
        <v>10977</v>
      </c>
      <c r="F2252" s="77" t="s">
        <v>7870</v>
      </c>
    </row>
    <row r="2253" spans="1:6" ht="30" x14ac:dyDescent="0.25">
      <c r="A2253" s="75">
        <v>7012</v>
      </c>
      <c r="B2253" s="76" t="s">
        <v>11105</v>
      </c>
      <c r="C2253" s="77" t="s">
        <v>11106</v>
      </c>
      <c r="D2253" s="78">
        <v>624000</v>
      </c>
      <c r="E2253" s="77" t="s">
        <v>11107</v>
      </c>
      <c r="F2253" s="77" t="s">
        <v>7870</v>
      </c>
    </row>
    <row r="2254" spans="1:6" x14ac:dyDescent="0.25">
      <c r="A2254" s="75">
        <v>7013</v>
      </c>
      <c r="B2254" s="76" t="s">
        <v>11108</v>
      </c>
      <c r="C2254" s="77" t="s">
        <v>11109</v>
      </c>
      <c r="D2254" s="78">
        <v>604000</v>
      </c>
      <c r="E2254" s="77" t="s">
        <v>8020</v>
      </c>
      <c r="F2254" s="77" t="s">
        <v>7870</v>
      </c>
    </row>
    <row r="2255" spans="1:6" ht="30" x14ac:dyDescent="0.25">
      <c r="A2255" s="75">
        <v>7014</v>
      </c>
      <c r="B2255" s="76" t="s">
        <v>6714</v>
      </c>
      <c r="C2255" s="77" t="s">
        <v>11110</v>
      </c>
      <c r="D2255" s="78">
        <v>176000</v>
      </c>
      <c r="E2255" s="77" t="s">
        <v>11111</v>
      </c>
      <c r="F2255" s="77" t="s">
        <v>7870</v>
      </c>
    </row>
    <row r="2256" spans="1:6" ht="30" x14ac:dyDescent="0.25">
      <c r="A2256" s="75">
        <v>7015</v>
      </c>
      <c r="B2256" s="76" t="s">
        <v>11112</v>
      </c>
      <c r="C2256" s="77" t="s">
        <v>11113</v>
      </c>
      <c r="D2256" s="78">
        <v>167000</v>
      </c>
      <c r="E2256" s="77" t="s">
        <v>10614</v>
      </c>
      <c r="F2256" s="77" t="s">
        <v>7870</v>
      </c>
    </row>
    <row r="2257" spans="1:6" ht="30" x14ac:dyDescent="0.25">
      <c r="A2257" s="75">
        <v>7016</v>
      </c>
      <c r="B2257" s="76" t="s">
        <v>6724</v>
      </c>
      <c r="C2257" s="77" t="s">
        <v>11114</v>
      </c>
      <c r="D2257" s="78">
        <v>62000</v>
      </c>
      <c r="E2257" s="77" t="s">
        <v>11058</v>
      </c>
      <c r="F2257" s="77" t="s">
        <v>7870</v>
      </c>
    </row>
    <row r="2258" spans="1:6" ht="30" x14ac:dyDescent="0.25">
      <c r="A2258" s="75">
        <v>7017</v>
      </c>
      <c r="B2258" s="76" t="s">
        <v>11115</v>
      </c>
      <c r="C2258" s="77" t="s">
        <v>11116</v>
      </c>
      <c r="D2258" s="78">
        <v>132000</v>
      </c>
      <c r="E2258" s="77" t="s">
        <v>11117</v>
      </c>
      <c r="F2258" s="77" t="s">
        <v>7870</v>
      </c>
    </row>
    <row r="2259" spans="1:6" ht="30" x14ac:dyDescent="0.25">
      <c r="A2259" s="75">
        <v>7018</v>
      </c>
      <c r="B2259" s="76" t="s">
        <v>6737</v>
      </c>
      <c r="C2259" s="77" t="s">
        <v>6739</v>
      </c>
      <c r="D2259" s="78">
        <v>132000</v>
      </c>
      <c r="E2259" s="77" t="s">
        <v>11117</v>
      </c>
      <c r="F2259" s="77" t="s">
        <v>7870</v>
      </c>
    </row>
    <row r="2260" spans="1:6" ht="30" x14ac:dyDescent="0.25">
      <c r="A2260" s="75">
        <v>7019</v>
      </c>
      <c r="B2260" s="76" t="s">
        <v>6740</v>
      </c>
      <c r="C2260" s="77" t="s">
        <v>6742</v>
      </c>
      <c r="D2260" s="78">
        <v>132000</v>
      </c>
      <c r="E2260" s="77" t="s">
        <v>11117</v>
      </c>
      <c r="F2260" s="77" t="s">
        <v>7870</v>
      </c>
    </row>
    <row r="2261" spans="1:6" x14ac:dyDescent="0.25">
      <c r="A2261" s="75">
        <v>7020</v>
      </c>
      <c r="B2261" s="76" t="s">
        <v>6743</v>
      </c>
      <c r="C2261" s="77" t="s">
        <v>6746</v>
      </c>
      <c r="D2261" s="78">
        <v>308000</v>
      </c>
      <c r="E2261" s="77" t="s">
        <v>11118</v>
      </c>
      <c r="F2261" s="77" t="s">
        <v>7870</v>
      </c>
    </row>
    <row r="2262" spans="1:6" x14ac:dyDescent="0.25">
      <c r="A2262" s="75">
        <v>7021</v>
      </c>
      <c r="B2262" s="76" t="s">
        <v>11119</v>
      </c>
      <c r="C2262" s="77" t="s">
        <v>11120</v>
      </c>
      <c r="D2262" s="78">
        <v>129000</v>
      </c>
      <c r="E2262" s="77" t="s">
        <v>10595</v>
      </c>
      <c r="F2262" s="77" t="s">
        <v>7870</v>
      </c>
    </row>
    <row r="2263" spans="1:6" x14ac:dyDescent="0.25">
      <c r="A2263" s="75">
        <v>7022</v>
      </c>
      <c r="B2263" s="76" t="s">
        <v>11121</v>
      </c>
      <c r="C2263" s="77" t="s">
        <v>11122</v>
      </c>
      <c r="D2263" s="78">
        <v>150000</v>
      </c>
      <c r="E2263" s="77" t="s">
        <v>7881</v>
      </c>
      <c r="F2263" s="77" t="s">
        <v>7870</v>
      </c>
    </row>
    <row r="2264" spans="1:6" x14ac:dyDescent="0.25">
      <c r="A2264" s="75">
        <v>7023</v>
      </c>
      <c r="B2264" s="76" t="s">
        <v>11123</v>
      </c>
      <c r="C2264" s="77" t="s">
        <v>11124</v>
      </c>
      <c r="D2264" s="78">
        <v>150000</v>
      </c>
      <c r="E2264" s="77" t="s">
        <v>7881</v>
      </c>
      <c r="F2264" s="77" t="s">
        <v>7870</v>
      </c>
    </row>
    <row r="2265" spans="1:6" x14ac:dyDescent="0.25">
      <c r="A2265" s="75">
        <v>7024</v>
      </c>
      <c r="B2265" s="76" t="s">
        <v>6753</v>
      </c>
      <c r="C2265" s="77" t="s">
        <v>6756</v>
      </c>
      <c r="D2265" s="78">
        <v>150000</v>
      </c>
      <c r="E2265" s="77" t="s">
        <v>7881</v>
      </c>
      <c r="F2265" s="77" t="s">
        <v>7870</v>
      </c>
    </row>
    <row r="2266" spans="1:6" ht="30" x14ac:dyDescent="0.25">
      <c r="A2266" s="75">
        <v>7025</v>
      </c>
      <c r="B2266" s="76" t="s">
        <v>11125</v>
      </c>
      <c r="C2266" s="77" t="s">
        <v>11126</v>
      </c>
      <c r="D2266" s="78">
        <v>123000</v>
      </c>
      <c r="E2266" s="77" t="s">
        <v>10194</v>
      </c>
      <c r="F2266" s="77" t="s">
        <v>7870</v>
      </c>
    </row>
    <row r="2267" spans="1:6" x14ac:dyDescent="0.25">
      <c r="A2267" s="75">
        <v>7026</v>
      </c>
      <c r="B2267" s="76" t="s">
        <v>11127</v>
      </c>
      <c r="C2267" s="77" t="s">
        <v>11128</v>
      </c>
      <c r="D2267" s="78">
        <v>23000</v>
      </c>
      <c r="E2267" s="77" t="s">
        <v>11129</v>
      </c>
      <c r="F2267" s="77" t="s">
        <v>7870</v>
      </c>
    </row>
    <row r="2268" spans="1:6" x14ac:dyDescent="0.25">
      <c r="A2268" s="75">
        <v>7027</v>
      </c>
      <c r="B2268" s="76" t="s">
        <v>6790</v>
      </c>
      <c r="C2268" s="77" t="s">
        <v>6792</v>
      </c>
      <c r="D2268" s="78">
        <v>23000</v>
      </c>
      <c r="E2268" s="77" t="s">
        <v>11129</v>
      </c>
      <c r="F2268" s="77" t="s">
        <v>7870</v>
      </c>
    </row>
    <row r="2269" spans="1:6" ht="30" x14ac:dyDescent="0.25">
      <c r="A2269" s="75">
        <v>7028</v>
      </c>
      <c r="B2269" s="76" t="s">
        <v>6795</v>
      </c>
      <c r="C2269" s="77" t="s">
        <v>11130</v>
      </c>
      <c r="D2269" s="78">
        <v>71000</v>
      </c>
      <c r="E2269" s="77" t="s">
        <v>9572</v>
      </c>
      <c r="F2269" s="77" t="s">
        <v>7870</v>
      </c>
    </row>
    <row r="2270" spans="1:6" ht="45" x14ac:dyDescent="0.25">
      <c r="A2270" s="75">
        <v>7029</v>
      </c>
      <c r="B2270" s="76" t="s">
        <v>11131</v>
      </c>
      <c r="C2270" s="77" t="s">
        <v>11132</v>
      </c>
      <c r="D2270" s="78">
        <v>71000</v>
      </c>
      <c r="E2270" s="77" t="s">
        <v>9572</v>
      </c>
      <c r="F2270" s="77" t="s">
        <v>7870</v>
      </c>
    </row>
    <row r="2271" spans="1:6" ht="30" x14ac:dyDescent="0.25">
      <c r="A2271" s="75">
        <v>7030</v>
      </c>
      <c r="B2271" s="76" t="s">
        <v>6800</v>
      </c>
      <c r="C2271" s="77" t="s">
        <v>11133</v>
      </c>
      <c r="D2271" s="78">
        <v>48000</v>
      </c>
      <c r="E2271" s="77" t="s">
        <v>11065</v>
      </c>
      <c r="F2271" s="77" t="s">
        <v>7870</v>
      </c>
    </row>
    <row r="2272" spans="1:6" x14ac:dyDescent="0.25">
      <c r="A2272" s="75">
        <v>7031</v>
      </c>
      <c r="B2272" s="76" t="s">
        <v>11134</v>
      </c>
      <c r="C2272" s="77" t="s">
        <v>11135</v>
      </c>
      <c r="D2272" s="78">
        <v>30000</v>
      </c>
      <c r="E2272" s="77" t="s">
        <v>11136</v>
      </c>
      <c r="F2272" s="77" t="s">
        <v>7870</v>
      </c>
    </row>
    <row r="2273" spans="1:6" x14ac:dyDescent="0.25">
      <c r="A2273" s="75">
        <v>7032</v>
      </c>
      <c r="B2273" s="76" t="s">
        <v>11137</v>
      </c>
      <c r="C2273" s="77" t="s">
        <v>11138</v>
      </c>
      <c r="D2273" s="78">
        <v>30000</v>
      </c>
      <c r="E2273" s="77" t="s">
        <v>11136</v>
      </c>
      <c r="F2273" s="77" t="s">
        <v>7870</v>
      </c>
    </row>
    <row r="2274" spans="1:6" x14ac:dyDescent="0.25">
      <c r="A2274" s="75">
        <v>7033</v>
      </c>
      <c r="B2274" s="76" t="s">
        <v>11139</v>
      </c>
      <c r="C2274" s="77" t="s">
        <v>11140</v>
      </c>
      <c r="D2274" s="78">
        <v>22000</v>
      </c>
      <c r="E2274" s="77" t="s">
        <v>9644</v>
      </c>
      <c r="F2274" s="77" t="s">
        <v>7870</v>
      </c>
    </row>
    <row r="2275" spans="1:6" x14ac:dyDescent="0.25">
      <c r="A2275" s="75">
        <v>7034</v>
      </c>
      <c r="B2275" s="76" t="s">
        <v>11141</v>
      </c>
      <c r="C2275" s="77" t="s">
        <v>11142</v>
      </c>
      <c r="D2275" s="78">
        <v>14000</v>
      </c>
      <c r="E2275" s="77" t="s">
        <v>11143</v>
      </c>
      <c r="F2275" s="77" t="s">
        <v>7870</v>
      </c>
    </row>
    <row r="2276" spans="1:6" x14ac:dyDescent="0.25">
      <c r="A2276" s="75">
        <v>7035</v>
      </c>
      <c r="B2276" s="76" t="s">
        <v>11144</v>
      </c>
      <c r="C2276" s="77" t="s">
        <v>11145</v>
      </c>
      <c r="D2276" s="78">
        <v>19000</v>
      </c>
      <c r="E2276" s="77" t="s">
        <v>11146</v>
      </c>
      <c r="F2276" s="77" t="s">
        <v>7870</v>
      </c>
    </row>
    <row r="2277" spans="1:6" x14ac:dyDescent="0.25">
      <c r="A2277" s="75">
        <v>7036</v>
      </c>
      <c r="B2277" s="76" t="s">
        <v>11147</v>
      </c>
      <c r="C2277" s="77" t="s">
        <v>11148</v>
      </c>
      <c r="D2277" s="78">
        <v>14000</v>
      </c>
      <c r="E2277" s="77" t="s">
        <v>11143</v>
      </c>
      <c r="F2277" s="77" t="s">
        <v>7870</v>
      </c>
    </row>
    <row r="2278" spans="1:6" ht="75" x14ac:dyDescent="0.25">
      <c r="A2278" s="75">
        <v>7037</v>
      </c>
      <c r="B2278" s="76" t="s">
        <v>11149</v>
      </c>
      <c r="C2278" s="77" t="s">
        <v>11150</v>
      </c>
      <c r="D2278" s="78">
        <v>82000</v>
      </c>
      <c r="E2278" s="77" t="s">
        <v>9616</v>
      </c>
      <c r="F2278" s="77" t="s">
        <v>7870</v>
      </c>
    </row>
    <row r="2279" spans="1:6" ht="75" x14ac:dyDescent="0.25">
      <c r="A2279" s="75">
        <v>7038</v>
      </c>
      <c r="B2279" s="76" t="s">
        <v>11151</v>
      </c>
      <c r="C2279" s="77" t="s">
        <v>11152</v>
      </c>
      <c r="D2279" s="78">
        <v>136000</v>
      </c>
      <c r="E2279" s="77" t="s">
        <v>11153</v>
      </c>
      <c r="F2279" s="77" t="s">
        <v>7870</v>
      </c>
    </row>
    <row r="2280" spans="1:6" x14ac:dyDescent="0.25">
      <c r="A2280" s="75">
        <v>7039</v>
      </c>
      <c r="B2280" s="76" t="s">
        <v>11154</v>
      </c>
      <c r="C2280" s="77" t="s">
        <v>11155</v>
      </c>
      <c r="D2280" s="78">
        <v>127000</v>
      </c>
      <c r="E2280" s="77" t="s">
        <v>8076</v>
      </c>
      <c r="F2280" s="77" t="s">
        <v>7870</v>
      </c>
    </row>
    <row r="2281" spans="1:6" x14ac:dyDescent="0.25">
      <c r="A2281" s="75">
        <v>7040</v>
      </c>
      <c r="B2281" s="76" t="s">
        <v>6808</v>
      </c>
      <c r="C2281" s="77" t="s">
        <v>6810</v>
      </c>
      <c r="D2281" s="78">
        <v>170000</v>
      </c>
      <c r="E2281" s="77" t="s">
        <v>11156</v>
      </c>
      <c r="F2281" s="77" t="s">
        <v>7870</v>
      </c>
    </row>
    <row r="2282" spans="1:6" x14ac:dyDescent="0.25">
      <c r="A2282" s="75">
        <v>7041</v>
      </c>
      <c r="B2282" s="76" t="s">
        <v>6821</v>
      </c>
      <c r="C2282" s="77" t="s">
        <v>6824</v>
      </c>
      <c r="D2282" s="78">
        <v>86000</v>
      </c>
      <c r="E2282" s="77" t="s">
        <v>9586</v>
      </c>
      <c r="F2282" s="77" t="s">
        <v>7870</v>
      </c>
    </row>
    <row r="2283" spans="1:6" x14ac:dyDescent="0.25">
      <c r="A2283" s="75">
        <v>7042</v>
      </c>
      <c r="B2283" s="76" t="s">
        <v>6828</v>
      </c>
      <c r="C2283" s="77" t="s">
        <v>6830</v>
      </c>
      <c r="D2283" s="78">
        <v>186000</v>
      </c>
      <c r="E2283" s="77" t="s">
        <v>10568</v>
      </c>
      <c r="F2283" s="77" t="s">
        <v>7870</v>
      </c>
    </row>
    <row r="2284" spans="1:6" x14ac:dyDescent="0.25">
      <c r="A2284" s="75">
        <v>7043</v>
      </c>
      <c r="B2284" s="76" t="s">
        <v>6831</v>
      </c>
      <c r="C2284" s="77" t="s">
        <v>6834</v>
      </c>
      <c r="D2284" s="78">
        <v>81000</v>
      </c>
      <c r="E2284" s="77" t="s">
        <v>8716</v>
      </c>
      <c r="F2284" s="77" t="s">
        <v>7870</v>
      </c>
    </row>
    <row r="2285" spans="1:6" x14ac:dyDescent="0.25">
      <c r="A2285" s="75">
        <v>7044</v>
      </c>
      <c r="B2285" s="76" t="s">
        <v>6836</v>
      </c>
      <c r="C2285" s="77" t="s">
        <v>6839</v>
      </c>
      <c r="D2285" s="78">
        <v>106000</v>
      </c>
      <c r="E2285" s="77" t="s">
        <v>10642</v>
      </c>
      <c r="F2285" s="77" t="s">
        <v>7870</v>
      </c>
    </row>
    <row r="2286" spans="1:6" ht="30" x14ac:dyDescent="0.25">
      <c r="A2286" s="75">
        <v>7045</v>
      </c>
      <c r="B2286" s="76" t="s">
        <v>11157</v>
      </c>
      <c r="C2286" s="77" t="s">
        <v>11158</v>
      </c>
      <c r="D2286" s="78">
        <v>220000</v>
      </c>
      <c r="E2286" s="77" t="s">
        <v>11159</v>
      </c>
      <c r="F2286" s="77" t="s">
        <v>7870</v>
      </c>
    </row>
    <row r="2287" spans="1:6" x14ac:dyDescent="0.25">
      <c r="A2287" s="75">
        <v>7046</v>
      </c>
      <c r="B2287" s="76" t="s">
        <v>6845</v>
      </c>
      <c r="C2287" s="77" t="s">
        <v>6847</v>
      </c>
      <c r="D2287" s="78">
        <v>219000</v>
      </c>
      <c r="E2287" s="77" t="s">
        <v>11160</v>
      </c>
      <c r="F2287" s="77" t="s">
        <v>7870</v>
      </c>
    </row>
    <row r="2288" spans="1:6" x14ac:dyDescent="0.25">
      <c r="A2288" s="75">
        <v>7047</v>
      </c>
      <c r="B2288" s="76" t="s">
        <v>6840</v>
      </c>
      <c r="C2288" s="77" t="s">
        <v>6843</v>
      </c>
      <c r="D2288" s="78">
        <v>219000</v>
      </c>
      <c r="E2288" s="77" t="s">
        <v>11160</v>
      </c>
      <c r="F2288" s="77" t="s">
        <v>7870</v>
      </c>
    </row>
    <row r="2289" spans="1:6" x14ac:dyDescent="0.25">
      <c r="A2289" s="75">
        <v>7048</v>
      </c>
      <c r="B2289" s="76" t="s">
        <v>11161</v>
      </c>
      <c r="C2289" s="77" t="s">
        <v>11162</v>
      </c>
      <c r="D2289" s="78">
        <v>87000</v>
      </c>
      <c r="E2289" s="77" t="s">
        <v>9637</v>
      </c>
      <c r="F2289" s="77" t="s">
        <v>7870</v>
      </c>
    </row>
    <row r="2290" spans="1:6" x14ac:dyDescent="0.25">
      <c r="A2290" s="75">
        <v>7049</v>
      </c>
      <c r="B2290" s="76" t="s">
        <v>6857</v>
      </c>
      <c r="C2290" s="77" t="s">
        <v>6860</v>
      </c>
      <c r="D2290" s="78">
        <v>90000</v>
      </c>
      <c r="E2290" s="77" t="s">
        <v>11163</v>
      </c>
      <c r="F2290" s="77" t="s">
        <v>7870</v>
      </c>
    </row>
    <row r="2291" spans="1:6" x14ac:dyDescent="0.25">
      <c r="A2291" s="75">
        <v>7050</v>
      </c>
      <c r="B2291" s="76" t="s">
        <v>6864</v>
      </c>
      <c r="C2291" s="77" t="s">
        <v>6866</v>
      </c>
      <c r="D2291" s="78">
        <v>116000</v>
      </c>
      <c r="E2291" s="77" t="s">
        <v>11164</v>
      </c>
      <c r="F2291" s="77" t="s">
        <v>7870</v>
      </c>
    </row>
    <row r="2292" spans="1:6" x14ac:dyDescent="0.25">
      <c r="A2292" s="75">
        <v>7053</v>
      </c>
      <c r="B2292" s="76" t="s">
        <v>11165</v>
      </c>
      <c r="C2292" s="77" t="s">
        <v>11166</v>
      </c>
      <c r="D2292" s="78">
        <v>94000</v>
      </c>
      <c r="E2292" s="77" t="s">
        <v>8720</v>
      </c>
      <c r="F2292" s="77" t="s">
        <v>7870</v>
      </c>
    </row>
    <row r="2293" spans="1:6" x14ac:dyDescent="0.25">
      <c r="A2293" s="75">
        <v>7054</v>
      </c>
      <c r="B2293" s="76" t="s">
        <v>11167</v>
      </c>
      <c r="C2293" s="77" t="s">
        <v>11168</v>
      </c>
      <c r="D2293" s="78">
        <v>68000</v>
      </c>
      <c r="E2293" s="77" t="s">
        <v>9565</v>
      </c>
      <c r="F2293" s="77" t="s">
        <v>7870</v>
      </c>
    </row>
    <row r="2294" spans="1:6" x14ac:dyDescent="0.25">
      <c r="A2294" s="75">
        <v>7055</v>
      </c>
      <c r="B2294" s="76" t="s">
        <v>6875</v>
      </c>
      <c r="C2294" s="77" t="s">
        <v>6878</v>
      </c>
      <c r="D2294" s="78">
        <v>236000</v>
      </c>
      <c r="E2294" s="77" t="s">
        <v>8202</v>
      </c>
      <c r="F2294" s="77" t="s">
        <v>7870</v>
      </c>
    </row>
    <row r="2295" spans="1:6" x14ac:dyDescent="0.25">
      <c r="A2295" s="75">
        <v>7056</v>
      </c>
      <c r="B2295" s="76" t="s">
        <v>11169</v>
      </c>
      <c r="C2295" s="77" t="s">
        <v>11170</v>
      </c>
      <c r="D2295" s="78">
        <v>84000</v>
      </c>
      <c r="E2295" s="77" t="s">
        <v>9032</v>
      </c>
      <c r="F2295" s="77" t="s">
        <v>7870</v>
      </c>
    </row>
    <row r="2296" spans="1:6" x14ac:dyDescent="0.25">
      <c r="A2296" s="75">
        <v>7057</v>
      </c>
      <c r="B2296" s="76" t="s">
        <v>6884</v>
      </c>
      <c r="C2296" s="77" t="s">
        <v>6886</v>
      </c>
      <c r="D2296" s="78">
        <v>84000</v>
      </c>
      <c r="E2296" s="77" t="s">
        <v>9032</v>
      </c>
      <c r="F2296" s="77" t="s">
        <v>7870</v>
      </c>
    </row>
    <row r="2297" spans="1:6" x14ac:dyDescent="0.25">
      <c r="A2297" s="75">
        <v>7058</v>
      </c>
      <c r="B2297" s="76" t="s">
        <v>11171</v>
      </c>
      <c r="C2297" s="77" t="s">
        <v>11172</v>
      </c>
      <c r="D2297" s="78">
        <v>84000</v>
      </c>
      <c r="E2297" s="77" t="s">
        <v>9032</v>
      </c>
      <c r="F2297" s="77" t="s">
        <v>7870</v>
      </c>
    </row>
    <row r="2298" spans="1:6" x14ac:dyDescent="0.25">
      <c r="A2298" s="75">
        <v>7059</v>
      </c>
      <c r="B2298" s="76" t="s">
        <v>11173</v>
      </c>
      <c r="C2298" s="77" t="s">
        <v>11174</v>
      </c>
      <c r="D2298" s="78">
        <v>84000</v>
      </c>
      <c r="E2298" s="77" t="s">
        <v>9032</v>
      </c>
      <c r="F2298" s="77" t="s">
        <v>7870</v>
      </c>
    </row>
    <row r="2299" spans="1:6" x14ac:dyDescent="0.25">
      <c r="A2299" s="75">
        <v>7060</v>
      </c>
      <c r="B2299" s="76" t="s">
        <v>11175</v>
      </c>
      <c r="C2299" s="77" t="s">
        <v>11176</v>
      </c>
      <c r="D2299" s="78">
        <v>84000</v>
      </c>
      <c r="E2299" s="77" t="s">
        <v>9032</v>
      </c>
      <c r="F2299" s="77" t="s">
        <v>7870</v>
      </c>
    </row>
    <row r="2300" spans="1:6" ht="30" x14ac:dyDescent="0.25">
      <c r="A2300" s="75">
        <v>7061</v>
      </c>
      <c r="B2300" s="76" t="s">
        <v>11177</v>
      </c>
      <c r="C2300" s="77" t="s">
        <v>11178</v>
      </c>
      <c r="D2300" s="78">
        <v>84000</v>
      </c>
      <c r="E2300" s="77" t="s">
        <v>9032</v>
      </c>
      <c r="F2300" s="77" t="s">
        <v>7870</v>
      </c>
    </row>
    <row r="2301" spans="1:6" x14ac:dyDescent="0.25">
      <c r="A2301" s="75">
        <v>7062</v>
      </c>
      <c r="B2301" s="76" t="s">
        <v>6881</v>
      </c>
      <c r="C2301" s="77" t="s">
        <v>6883</v>
      </c>
      <c r="D2301" s="78">
        <v>84000</v>
      </c>
      <c r="E2301" s="77" t="s">
        <v>9032</v>
      </c>
      <c r="F2301" s="77" t="s">
        <v>7870</v>
      </c>
    </row>
    <row r="2302" spans="1:6" x14ac:dyDescent="0.25">
      <c r="A2302" s="75">
        <v>7063</v>
      </c>
      <c r="B2302" s="76" t="s">
        <v>6887</v>
      </c>
      <c r="C2302" s="77" t="s">
        <v>6889</v>
      </c>
      <c r="D2302" s="78">
        <v>84000</v>
      </c>
      <c r="E2302" s="77" t="s">
        <v>9032</v>
      </c>
      <c r="F2302" s="77" t="s">
        <v>7870</v>
      </c>
    </row>
    <row r="2303" spans="1:6" ht="30" x14ac:dyDescent="0.25">
      <c r="A2303" s="75">
        <v>7065</v>
      </c>
      <c r="B2303" s="76" t="s">
        <v>11179</v>
      </c>
      <c r="C2303" s="77" t="s">
        <v>11180</v>
      </c>
      <c r="D2303" s="78">
        <v>60000</v>
      </c>
      <c r="E2303" s="77" t="s">
        <v>9619</v>
      </c>
      <c r="F2303" s="77" t="s">
        <v>7870</v>
      </c>
    </row>
    <row r="2304" spans="1:6" x14ac:dyDescent="0.25">
      <c r="A2304" s="75">
        <v>7066</v>
      </c>
      <c r="B2304" s="76" t="s">
        <v>11181</v>
      </c>
      <c r="C2304" s="77" t="s">
        <v>11182</v>
      </c>
      <c r="D2304" s="78">
        <v>199000</v>
      </c>
      <c r="E2304" s="77" t="s">
        <v>10592</v>
      </c>
      <c r="F2304" s="77" t="s">
        <v>7870</v>
      </c>
    </row>
    <row r="2305" spans="1:6" x14ac:dyDescent="0.25">
      <c r="A2305" s="75">
        <v>7067</v>
      </c>
      <c r="B2305" s="76" t="s">
        <v>6890</v>
      </c>
      <c r="C2305" s="77" t="s">
        <v>6893</v>
      </c>
      <c r="D2305" s="78">
        <v>252000</v>
      </c>
      <c r="E2305" s="77" t="s">
        <v>8155</v>
      </c>
      <c r="F2305" s="77" t="s">
        <v>7870</v>
      </c>
    </row>
    <row r="2306" spans="1:6" ht="30" x14ac:dyDescent="0.25">
      <c r="A2306" s="75">
        <v>7068</v>
      </c>
      <c r="B2306" s="76" t="s">
        <v>11183</v>
      </c>
      <c r="C2306" s="77" t="s">
        <v>11184</v>
      </c>
      <c r="D2306" s="78">
        <v>110000</v>
      </c>
      <c r="E2306" s="77" t="s">
        <v>10794</v>
      </c>
      <c r="F2306" s="77" t="s">
        <v>7870</v>
      </c>
    </row>
    <row r="2307" spans="1:6" x14ac:dyDescent="0.25">
      <c r="A2307" s="75">
        <v>7069</v>
      </c>
      <c r="B2307" s="76" t="s">
        <v>6909</v>
      </c>
      <c r="C2307" s="77" t="s">
        <v>6912</v>
      </c>
      <c r="D2307" s="78">
        <v>63000</v>
      </c>
      <c r="E2307" s="77" t="s">
        <v>9575</v>
      </c>
      <c r="F2307" s="77" t="s">
        <v>7870</v>
      </c>
    </row>
    <row r="2308" spans="1:6" x14ac:dyDescent="0.25">
      <c r="A2308" s="75">
        <v>7070</v>
      </c>
      <c r="B2308" s="76" t="s">
        <v>6918</v>
      </c>
      <c r="C2308" s="77" t="s">
        <v>6920</v>
      </c>
      <c r="D2308" s="78">
        <v>119000</v>
      </c>
      <c r="E2308" s="77" t="s">
        <v>10860</v>
      </c>
      <c r="F2308" s="77" t="s">
        <v>7870</v>
      </c>
    </row>
    <row r="2309" spans="1:6" x14ac:dyDescent="0.25">
      <c r="A2309" s="75">
        <v>7071</v>
      </c>
      <c r="B2309" s="76" t="s">
        <v>6913</v>
      </c>
      <c r="C2309" s="77" t="s">
        <v>6916</v>
      </c>
      <c r="D2309" s="78">
        <v>119000</v>
      </c>
      <c r="E2309" s="77" t="s">
        <v>10860</v>
      </c>
      <c r="F2309" s="77" t="s">
        <v>7870</v>
      </c>
    </row>
    <row r="2310" spans="1:6" x14ac:dyDescent="0.25">
      <c r="A2310" s="75">
        <v>7072</v>
      </c>
      <c r="B2310" s="76" t="s">
        <v>11185</v>
      </c>
      <c r="C2310" s="77" t="s">
        <v>11186</v>
      </c>
      <c r="D2310" s="78">
        <v>119000</v>
      </c>
      <c r="E2310" s="77" t="s">
        <v>10860</v>
      </c>
      <c r="F2310" s="77" t="s">
        <v>7870</v>
      </c>
    </row>
    <row r="2311" spans="1:6" ht="30" x14ac:dyDescent="0.25">
      <c r="A2311" s="75">
        <v>7073</v>
      </c>
      <c r="B2311" s="76" t="s">
        <v>11187</v>
      </c>
      <c r="C2311" s="77" t="s">
        <v>11188</v>
      </c>
      <c r="D2311" s="78">
        <v>349000</v>
      </c>
      <c r="E2311" s="77" t="s">
        <v>8207</v>
      </c>
      <c r="F2311" s="77" t="s">
        <v>7870</v>
      </c>
    </row>
    <row r="2312" spans="1:6" ht="45" x14ac:dyDescent="0.25">
      <c r="A2312" s="75">
        <v>7074</v>
      </c>
      <c r="B2312" s="76" t="s">
        <v>6923</v>
      </c>
      <c r="C2312" s="77" t="s">
        <v>11189</v>
      </c>
      <c r="D2312" s="78">
        <v>451000</v>
      </c>
      <c r="E2312" s="77" t="s">
        <v>10809</v>
      </c>
      <c r="F2312" s="77" t="s">
        <v>7870</v>
      </c>
    </row>
    <row r="2313" spans="1:6" ht="30" x14ac:dyDescent="0.25">
      <c r="A2313" s="75">
        <v>7075</v>
      </c>
      <c r="B2313" s="76" t="s">
        <v>6926</v>
      </c>
      <c r="C2313" s="77" t="s">
        <v>11190</v>
      </c>
      <c r="D2313" s="78">
        <v>451000</v>
      </c>
      <c r="E2313" s="77" t="s">
        <v>10809</v>
      </c>
      <c r="F2313" s="77" t="s">
        <v>7870</v>
      </c>
    </row>
    <row r="2314" spans="1:6" x14ac:dyDescent="0.25">
      <c r="A2314" s="75">
        <v>7076</v>
      </c>
      <c r="B2314" s="76" t="s">
        <v>11191</v>
      </c>
      <c r="C2314" s="77" t="s">
        <v>11192</v>
      </c>
      <c r="D2314" s="78">
        <v>310000</v>
      </c>
      <c r="E2314" s="77" t="s">
        <v>11193</v>
      </c>
      <c r="F2314" s="77" t="s">
        <v>7870</v>
      </c>
    </row>
    <row r="2315" spans="1:6" x14ac:dyDescent="0.25">
      <c r="A2315" s="75">
        <v>7077</v>
      </c>
      <c r="B2315" s="76" t="s">
        <v>6960</v>
      </c>
      <c r="C2315" s="77" t="s">
        <v>6962</v>
      </c>
      <c r="D2315" s="78">
        <v>310000</v>
      </c>
      <c r="E2315" s="77" t="s">
        <v>11193</v>
      </c>
      <c r="F2315" s="77" t="s">
        <v>7870</v>
      </c>
    </row>
    <row r="2316" spans="1:6" x14ac:dyDescent="0.25">
      <c r="A2316" s="75">
        <v>7078</v>
      </c>
      <c r="B2316" s="76" t="s">
        <v>11194</v>
      </c>
      <c r="C2316" s="77" t="s">
        <v>11195</v>
      </c>
      <c r="D2316" s="78">
        <v>390000</v>
      </c>
      <c r="E2316" s="77" t="s">
        <v>11196</v>
      </c>
      <c r="F2316" s="77" t="s">
        <v>7870</v>
      </c>
    </row>
    <row r="2317" spans="1:6" x14ac:dyDescent="0.25">
      <c r="A2317" s="75">
        <v>7079</v>
      </c>
      <c r="B2317" s="76" t="s">
        <v>6970</v>
      </c>
      <c r="C2317" s="77" t="s">
        <v>6972</v>
      </c>
      <c r="D2317" s="78">
        <v>390000</v>
      </c>
      <c r="E2317" s="77" t="s">
        <v>11196</v>
      </c>
      <c r="F2317" s="77" t="s">
        <v>7870</v>
      </c>
    </row>
    <row r="2318" spans="1:6" ht="30" x14ac:dyDescent="0.25">
      <c r="A2318" s="75">
        <v>7080</v>
      </c>
      <c r="B2318" s="76" t="s">
        <v>11197</v>
      </c>
      <c r="C2318" s="77" t="s">
        <v>11198</v>
      </c>
      <c r="D2318" s="78">
        <v>358000</v>
      </c>
      <c r="E2318" s="77" t="s">
        <v>10676</v>
      </c>
      <c r="F2318" s="77" t="s">
        <v>7870</v>
      </c>
    </row>
    <row r="2319" spans="1:6" x14ac:dyDescent="0.25">
      <c r="A2319" s="75">
        <v>7081</v>
      </c>
      <c r="B2319" s="76" t="s">
        <v>11199</v>
      </c>
      <c r="C2319" s="77" t="s">
        <v>11200</v>
      </c>
      <c r="D2319" s="78">
        <v>86000</v>
      </c>
      <c r="E2319" s="77" t="s">
        <v>9586</v>
      </c>
      <c r="F2319" s="77"/>
    </row>
    <row r="2320" spans="1:6" ht="30" x14ac:dyDescent="0.25">
      <c r="A2320" s="75">
        <v>7082</v>
      </c>
      <c r="B2320" s="76" t="s">
        <v>6973</v>
      </c>
      <c r="C2320" s="77" t="s">
        <v>11201</v>
      </c>
      <c r="D2320" s="78">
        <v>968000</v>
      </c>
      <c r="E2320" s="77" t="s">
        <v>8413</v>
      </c>
      <c r="F2320" s="77" t="s">
        <v>7870</v>
      </c>
    </row>
    <row r="2321" spans="1:6" x14ac:dyDescent="0.25">
      <c r="A2321" s="75">
        <v>7083</v>
      </c>
      <c r="B2321" s="76" t="s">
        <v>6984</v>
      </c>
      <c r="C2321" s="77" t="s">
        <v>6986</v>
      </c>
      <c r="D2321" s="78">
        <v>345000</v>
      </c>
      <c r="E2321" s="77" t="s">
        <v>10446</v>
      </c>
      <c r="F2321" s="77" t="s">
        <v>7870</v>
      </c>
    </row>
    <row r="2322" spans="1:6" x14ac:dyDescent="0.25">
      <c r="A2322" s="75">
        <v>7084</v>
      </c>
      <c r="B2322" s="76" t="s">
        <v>6987</v>
      </c>
      <c r="C2322" s="77" t="s">
        <v>6989</v>
      </c>
      <c r="D2322" s="78">
        <v>345000</v>
      </c>
      <c r="E2322" s="77" t="s">
        <v>10446</v>
      </c>
      <c r="F2322" s="77" t="s">
        <v>7870</v>
      </c>
    </row>
    <row r="2323" spans="1:6" ht="45" x14ac:dyDescent="0.25">
      <c r="A2323" s="75">
        <v>7085</v>
      </c>
      <c r="B2323" s="76" t="s">
        <v>11202</v>
      </c>
      <c r="C2323" s="77" t="s">
        <v>11203</v>
      </c>
      <c r="D2323" s="78">
        <v>345000</v>
      </c>
      <c r="E2323" s="77" t="s">
        <v>10446</v>
      </c>
      <c r="F2323" s="77" t="s">
        <v>7870</v>
      </c>
    </row>
    <row r="2324" spans="1:6" ht="30" x14ac:dyDescent="0.25">
      <c r="A2324" s="75">
        <v>7086</v>
      </c>
      <c r="B2324" s="76" t="s">
        <v>6999</v>
      </c>
      <c r="C2324" s="77" t="s">
        <v>11204</v>
      </c>
      <c r="D2324" s="78">
        <v>608000</v>
      </c>
      <c r="E2324" s="77" t="s">
        <v>11205</v>
      </c>
      <c r="F2324" s="77" t="s">
        <v>7870</v>
      </c>
    </row>
    <row r="2325" spans="1:6" x14ac:dyDescent="0.25">
      <c r="A2325" s="75">
        <v>7087</v>
      </c>
      <c r="B2325" s="76" t="s">
        <v>7004</v>
      </c>
      <c r="C2325" s="77" t="s">
        <v>7007</v>
      </c>
      <c r="D2325" s="78">
        <v>441000</v>
      </c>
      <c r="E2325" s="77" t="s">
        <v>10540</v>
      </c>
      <c r="F2325" s="77" t="s">
        <v>7870</v>
      </c>
    </row>
    <row r="2326" spans="1:6" ht="30" x14ac:dyDescent="0.25">
      <c r="A2326" s="75">
        <v>7088</v>
      </c>
      <c r="B2326" s="76" t="s">
        <v>11206</v>
      </c>
      <c r="C2326" s="77" t="s">
        <v>11207</v>
      </c>
      <c r="D2326" s="78">
        <v>958000</v>
      </c>
      <c r="E2326" s="77" t="s">
        <v>8554</v>
      </c>
      <c r="F2326" s="77" t="s">
        <v>7870</v>
      </c>
    </row>
    <row r="2327" spans="1:6" ht="60" x14ac:dyDescent="0.25">
      <c r="A2327" s="75">
        <v>7089</v>
      </c>
      <c r="B2327" s="76" t="s">
        <v>7022</v>
      </c>
      <c r="C2327" s="77" t="s">
        <v>11208</v>
      </c>
      <c r="D2327" s="78">
        <v>584000</v>
      </c>
      <c r="E2327" s="77" t="s">
        <v>11209</v>
      </c>
      <c r="F2327" s="77"/>
    </row>
    <row r="2328" spans="1:6" ht="45" x14ac:dyDescent="0.25">
      <c r="A2328" s="75">
        <v>7090</v>
      </c>
      <c r="B2328" s="76" t="s">
        <v>11210</v>
      </c>
      <c r="C2328" s="77" t="s">
        <v>11211</v>
      </c>
      <c r="D2328" s="78">
        <v>584000</v>
      </c>
      <c r="E2328" s="77" t="s">
        <v>11209</v>
      </c>
      <c r="F2328" s="77" t="s">
        <v>7870</v>
      </c>
    </row>
    <row r="2329" spans="1:6" ht="30" x14ac:dyDescent="0.25">
      <c r="A2329" s="75">
        <v>7091</v>
      </c>
      <c r="B2329" s="76" t="s">
        <v>7030</v>
      </c>
      <c r="C2329" s="77" t="s">
        <v>11212</v>
      </c>
      <c r="D2329" s="78">
        <v>923000</v>
      </c>
      <c r="E2329" s="77" t="s">
        <v>10464</v>
      </c>
      <c r="F2329" s="77" t="s">
        <v>7870</v>
      </c>
    </row>
    <row r="2330" spans="1:6" x14ac:dyDescent="0.25">
      <c r="A2330" s="75">
        <v>7092</v>
      </c>
      <c r="B2330" s="76" t="s">
        <v>7046</v>
      </c>
      <c r="C2330" s="77" t="s">
        <v>7048</v>
      </c>
      <c r="D2330" s="78">
        <v>500000</v>
      </c>
      <c r="E2330" s="77" t="s">
        <v>10937</v>
      </c>
      <c r="F2330" s="77" t="s">
        <v>7870</v>
      </c>
    </row>
    <row r="2331" spans="1:6" ht="30" x14ac:dyDescent="0.25">
      <c r="A2331" s="75">
        <v>7093</v>
      </c>
      <c r="B2331" s="76" t="s">
        <v>7040</v>
      </c>
      <c r="C2331" s="77" t="s">
        <v>11213</v>
      </c>
      <c r="D2331" s="78">
        <v>500000</v>
      </c>
      <c r="E2331" s="77" t="s">
        <v>10937</v>
      </c>
      <c r="F2331" s="77" t="s">
        <v>7870</v>
      </c>
    </row>
    <row r="2332" spans="1:6" x14ac:dyDescent="0.25">
      <c r="A2332" s="75">
        <v>7094</v>
      </c>
      <c r="B2332" s="76" t="s">
        <v>7049</v>
      </c>
      <c r="C2332" s="77" t="s">
        <v>7051</v>
      </c>
      <c r="D2332" s="78">
        <v>500000</v>
      </c>
      <c r="E2332" s="77" t="s">
        <v>10937</v>
      </c>
      <c r="F2332" s="77" t="s">
        <v>7870</v>
      </c>
    </row>
    <row r="2333" spans="1:6" x14ac:dyDescent="0.25">
      <c r="A2333" s="75">
        <v>7095</v>
      </c>
      <c r="B2333" s="76" t="s">
        <v>7035</v>
      </c>
      <c r="C2333" s="77" t="s">
        <v>7038</v>
      </c>
      <c r="D2333" s="78">
        <v>500000</v>
      </c>
      <c r="E2333" s="77" t="s">
        <v>10937</v>
      </c>
      <c r="F2333" s="77" t="s">
        <v>7870</v>
      </c>
    </row>
    <row r="2334" spans="1:6" x14ac:dyDescent="0.25">
      <c r="A2334" s="75">
        <v>7096</v>
      </c>
      <c r="B2334" s="76" t="s">
        <v>7043</v>
      </c>
      <c r="C2334" s="77" t="s">
        <v>7045</v>
      </c>
      <c r="D2334" s="78">
        <v>500000</v>
      </c>
      <c r="E2334" s="77" t="s">
        <v>10937</v>
      </c>
      <c r="F2334" s="77"/>
    </row>
    <row r="2335" spans="1:6" ht="30" x14ac:dyDescent="0.25">
      <c r="A2335" s="75">
        <v>7097</v>
      </c>
      <c r="B2335" s="76" t="s">
        <v>11214</v>
      </c>
      <c r="C2335" s="77" t="s">
        <v>11215</v>
      </c>
      <c r="D2335" s="78">
        <v>493000</v>
      </c>
      <c r="E2335" s="77" t="s">
        <v>11017</v>
      </c>
      <c r="F2335" s="77"/>
    </row>
    <row r="2336" spans="1:6" x14ac:dyDescent="0.25">
      <c r="A2336" s="75">
        <v>7102</v>
      </c>
      <c r="B2336" s="76" t="s">
        <v>11216</v>
      </c>
      <c r="C2336" s="77" t="s">
        <v>11217</v>
      </c>
      <c r="D2336" s="78">
        <v>188000</v>
      </c>
      <c r="E2336" s="77" t="s">
        <v>11218</v>
      </c>
      <c r="F2336" s="77"/>
    </row>
    <row r="2337" spans="1:6" ht="30" x14ac:dyDescent="0.25">
      <c r="A2337" s="75">
        <v>7103</v>
      </c>
      <c r="B2337" s="76" t="s">
        <v>11219</v>
      </c>
      <c r="C2337" s="77" t="s">
        <v>11220</v>
      </c>
      <c r="D2337" s="78">
        <v>188000</v>
      </c>
      <c r="E2337" s="77" t="s">
        <v>11218</v>
      </c>
      <c r="F2337" s="77"/>
    </row>
    <row r="2338" spans="1:6" ht="45" x14ac:dyDescent="0.25">
      <c r="A2338" s="75">
        <v>7104</v>
      </c>
      <c r="B2338" s="76" t="s">
        <v>11221</v>
      </c>
      <c r="C2338" s="77" t="s">
        <v>11222</v>
      </c>
      <c r="D2338" s="78">
        <v>188000</v>
      </c>
      <c r="E2338" s="77" t="s">
        <v>11218</v>
      </c>
      <c r="F2338" s="77"/>
    </row>
    <row r="2339" spans="1:6" x14ac:dyDescent="0.25">
      <c r="A2339" s="75">
        <v>7105</v>
      </c>
      <c r="B2339" s="76" t="s">
        <v>11223</v>
      </c>
      <c r="C2339" s="77" t="s">
        <v>11224</v>
      </c>
      <c r="D2339" s="78">
        <v>174000</v>
      </c>
      <c r="E2339" s="77" t="s">
        <v>11225</v>
      </c>
      <c r="F2339" s="77"/>
    </row>
    <row r="2340" spans="1:6" x14ac:dyDescent="0.25">
      <c r="A2340" s="75">
        <v>7106</v>
      </c>
      <c r="B2340" s="76" t="s">
        <v>11226</v>
      </c>
      <c r="C2340" s="77" t="s">
        <v>11227</v>
      </c>
      <c r="D2340" s="78">
        <v>174000</v>
      </c>
      <c r="E2340" s="77" t="s">
        <v>11225</v>
      </c>
      <c r="F2340" s="77"/>
    </row>
    <row r="2341" spans="1:6" ht="30" x14ac:dyDescent="0.25">
      <c r="A2341" s="75">
        <v>7107</v>
      </c>
      <c r="B2341" s="76" t="s">
        <v>11228</v>
      </c>
      <c r="C2341" s="77" t="s">
        <v>11229</v>
      </c>
      <c r="D2341" s="78">
        <v>174000</v>
      </c>
      <c r="E2341" s="77" t="s">
        <v>11225</v>
      </c>
      <c r="F2341" s="77"/>
    </row>
    <row r="2342" spans="1:6" ht="30" x14ac:dyDescent="0.25">
      <c r="A2342" s="75">
        <v>7108</v>
      </c>
      <c r="B2342" s="76" t="s">
        <v>11230</v>
      </c>
      <c r="C2342" s="77" t="s">
        <v>11231</v>
      </c>
      <c r="D2342" s="78">
        <v>174000</v>
      </c>
      <c r="E2342" s="77" t="s">
        <v>11225</v>
      </c>
      <c r="F2342" s="77"/>
    </row>
    <row r="2343" spans="1:6" x14ac:dyDescent="0.25">
      <c r="A2343" s="75">
        <v>7109</v>
      </c>
      <c r="B2343" s="76" t="s">
        <v>11232</v>
      </c>
      <c r="C2343" s="77" t="s">
        <v>11233</v>
      </c>
      <c r="D2343" s="78">
        <v>174000</v>
      </c>
      <c r="E2343" s="77" t="s">
        <v>11225</v>
      </c>
      <c r="F2343" s="77"/>
    </row>
    <row r="2344" spans="1:6" x14ac:dyDescent="0.25">
      <c r="A2344" s="75">
        <v>7110</v>
      </c>
      <c r="B2344" s="76" t="s">
        <v>11234</v>
      </c>
      <c r="C2344" s="77" t="s">
        <v>11235</v>
      </c>
      <c r="D2344" s="78">
        <v>174000</v>
      </c>
      <c r="E2344" s="77" t="s">
        <v>11225</v>
      </c>
      <c r="F2344" s="77"/>
    </row>
    <row r="2345" spans="1:6" x14ac:dyDescent="0.25">
      <c r="A2345" s="75">
        <v>7111</v>
      </c>
      <c r="B2345" s="76" t="s">
        <v>11236</v>
      </c>
      <c r="C2345" s="77" t="s">
        <v>11237</v>
      </c>
      <c r="D2345" s="78">
        <v>174000</v>
      </c>
      <c r="E2345" s="77" t="s">
        <v>11225</v>
      </c>
      <c r="F2345" s="77"/>
    </row>
    <row r="2346" spans="1:6" x14ac:dyDescent="0.25">
      <c r="A2346" s="75">
        <v>7112</v>
      </c>
      <c r="B2346" s="76" t="s">
        <v>11238</v>
      </c>
      <c r="C2346" s="77" t="s">
        <v>11239</v>
      </c>
      <c r="D2346" s="78">
        <v>216000</v>
      </c>
      <c r="E2346" s="77" t="s">
        <v>11240</v>
      </c>
      <c r="F2346" s="77"/>
    </row>
    <row r="2347" spans="1:6" x14ac:dyDescent="0.25">
      <c r="A2347" s="75">
        <v>7113</v>
      </c>
      <c r="B2347" s="76" t="s">
        <v>11241</v>
      </c>
      <c r="C2347" s="77" t="s">
        <v>11242</v>
      </c>
      <c r="D2347" s="78">
        <v>137000</v>
      </c>
      <c r="E2347" s="77" t="s">
        <v>9971</v>
      </c>
      <c r="F2347" s="77"/>
    </row>
    <row r="2348" spans="1:6" ht="30" x14ac:dyDescent="0.25">
      <c r="A2348" s="75">
        <v>7114</v>
      </c>
      <c r="B2348" s="76" t="s">
        <v>11243</v>
      </c>
      <c r="C2348" s="77" t="s">
        <v>11244</v>
      </c>
      <c r="D2348" s="78">
        <v>124000</v>
      </c>
      <c r="E2348" s="77" t="s">
        <v>11245</v>
      </c>
      <c r="F2348" s="77" t="s">
        <v>7870</v>
      </c>
    </row>
    <row r="2349" spans="1:6" x14ac:dyDescent="0.25">
      <c r="A2349" s="75">
        <v>7115</v>
      </c>
      <c r="B2349" s="76" t="s">
        <v>11246</v>
      </c>
      <c r="C2349" s="77" t="s">
        <v>11247</v>
      </c>
      <c r="D2349" s="78">
        <v>76000</v>
      </c>
      <c r="E2349" s="77" t="s">
        <v>7954</v>
      </c>
      <c r="F2349" s="77" t="s">
        <v>7870</v>
      </c>
    </row>
    <row r="2350" spans="1:6" x14ac:dyDescent="0.25">
      <c r="A2350" s="75">
        <v>7116</v>
      </c>
      <c r="B2350" s="76" t="s">
        <v>7053</v>
      </c>
      <c r="C2350" s="77" t="s">
        <v>7056</v>
      </c>
      <c r="D2350" s="78">
        <v>76000</v>
      </c>
      <c r="E2350" s="77" t="s">
        <v>7954</v>
      </c>
      <c r="F2350" s="77"/>
    </row>
    <row r="2351" spans="1:6" x14ac:dyDescent="0.25">
      <c r="A2351" s="75">
        <v>7117</v>
      </c>
      <c r="B2351" s="76" t="s">
        <v>11248</v>
      </c>
      <c r="C2351" s="77" t="s">
        <v>11247</v>
      </c>
      <c r="D2351" s="78">
        <v>76000</v>
      </c>
      <c r="E2351" s="77" t="s">
        <v>7954</v>
      </c>
      <c r="F2351" s="77"/>
    </row>
    <row r="2352" spans="1:6" x14ac:dyDescent="0.25">
      <c r="A2352" s="75">
        <v>7118</v>
      </c>
      <c r="B2352" s="76" t="s">
        <v>7058</v>
      </c>
      <c r="C2352" s="77" t="s">
        <v>7056</v>
      </c>
      <c r="D2352" s="78">
        <v>76000</v>
      </c>
      <c r="E2352" s="77" t="s">
        <v>7954</v>
      </c>
      <c r="F2352" s="77"/>
    </row>
    <row r="2353" spans="1:6" x14ac:dyDescent="0.25">
      <c r="A2353" s="75">
        <v>7119</v>
      </c>
      <c r="B2353" s="76" t="s">
        <v>11249</v>
      </c>
      <c r="C2353" s="77" t="s">
        <v>11250</v>
      </c>
      <c r="D2353" s="78">
        <v>376000</v>
      </c>
      <c r="E2353" s="77" t="s">
        <v>11251</v>
      </c>
      <c r="F2353" s="77"/>
    </row>
    <row r="2354" spans="1:6" x14ac:dyDescent="0.25">
      <c r="A2354" s="75">
        <v>7120</v>
      </c>
      <c r="B2354" s="76" t="s">
        <v>11252</v>
      </c>
      <c r="C2354" s="77" t="s">
        <v>11250</v>
      </c>
      <c r="D2354" s="78">
        <v>376000</v>
      </c>
      <c r="E2354" s="77" t="s">
        <v>11251</v>
      </c>
      <c r="F2354" s="77"/>
    </row>
    <row r="2355" spans="1:6" x14ac:dyDescent="0.25">
      <c r="A2355" s="75">
        <v>7121</v>
      </c>
      <c r="B2355" s="76" t="s">
        <v>11253</v>
      </c>
      <c r="C2355" s="77" t="s">
        <v>11254</v>
      </c>
      <c r="D2355" s="78">
        <v>189000</v>
      </c>
      <c r="E2355" s="77" t="s">
        <v>8666</v>
      </c>
      <c r="F2355" s="77"/>
    </row>
    <row r="2356" spans="1:6" ht="30" x14ac:dyDescent="0.25">
      <c r="A2356" s="75">
        <v>7122</v>
      </c>
      <c r="B2356" s="76" t="s">
        <v>11255</v>
      </c>
      <c r="C2356" s="77" t="s">
        <v>11256</v>
      </c>
      <c r="D2356" s="78">
        <v>954000</v>
      </c>
      <c r="E2356" s="77" t="s">
        <v>11257</v>
      </c>
      <c r="F2356" s="77"/>
    </row>
    <row r="2357" spans="1:6" ht="30" x14ac:dyDescent="0.25">
      <c r="A2357" s="75">
        <v>7123</v>
      </c>
      <c r="B2357" s="76" t="s">
        <v>11258</v>
      </c>
      <c r="C2357" s="77" t="s">
        <v>11259</v>
      </c>
      <c r="D2357" s="78">
        <v>954000</v>
      </c>
      <c r="E2357" s="77" t="s">
        <v>11257</v>
      </c>
      <c r="F2357" s="77"/>
    </row>
    <row r="2358" spans="1:6" x14ac:dyDescent="0.25">
      <c r="A2358" s="75">
        <v>7128</v>
      </c>
      <c r="B2358" s="76" t="s">
        <v>11260</v>
      </c>
      <c r="C2358" s="77" t="s">
        <v>11261</v>
      </c>
      <c r="D2358" s="78">
        <v>228000</v>
      </c>
      <c r="E2358" s="77" t="s">
        <v>8934</v>
      </c>
      <c r="F2358" s="77"/>
    </row>
    <row r="2359" spans="1:6" x14ac:dyDescent="0.25">
      <c r="A2359" s="75">
        <v>7129</v>
      </c>
      <c r="B2359" s="76" t="s">
        <v>11262</v>
      </c>
      <c r="C2359" s="77" t="s">
        <v>11263</v>
      </c>
      <c r="D2359" s="78">
        <v>623000</v>
      </c>
      <c r="E2359" s="77" t="s">
        <v>11264</v>
      </c>
      <c r="F2359" s="77"/>
    </row>
    <row r="2360" spans="1:6" ht="30" x14ac:dyDescent="0.25">
      <c r="A2360" s="75">
        <v>7131</v>
      </c>
      <c r="B2360" s="76" t="s">
        <v>11265</v>
      </c>
      <c r="C2360" s="77" t="s">
        <v>11266</v>
      </c>
      <c r="D2360" s="78">
        <v>963000</v>
      </c>
      <c r="E2360" s="77" t="s">
        <v>11267</v>
      </c>
      <c r="F2360" s="77"/>
    </row>
    <row r="2361" spans="1:6" ht="30" x14ac:dyDescent="0.25">
      <c r="A2361" s="75">
        <v>7132</v>
      </c>
      <c r="B2361" s="76" t="s">
        <v>11268</v>
      </c>
      <c r="C2361" s="77" t="s">
        <v>11269</v>
      </c>
      <c r="D2361" s="78">
        <v>963000</v>
      </c>
      <c r="E2361" s="77" t="s">
        <v>11267</v>
      </c>
      <c r="F2361" s="77"/>
    </row>
    <row r="2362" spans="1:6" x14ac:dyDescent="0.25">
      <c r="A2362" s="75">
        <v>7133</v>
      </c>
      <c r="B2362" s="76" t="s">
        <v>11270</v>
      </c>
      <c r="C2362" s="77" t="s">
        <v>11271</v>
      </c>
      <c r="D2362" s="78">
        <v>934000</v>
      </c>
      <c r="E2362" s="77" t="s">
        <v>11272</v>
      </c>
      <c r="F2362" s="77"/>
    </row>
    <row r="2363" spans="1:6" x14ac:dyDescent="0.25">
      <c r="A2363" s="75">
        <v>7134</v>
      </c>
      <c r="B2363" s="76" t="s">
        <v>11273</v>
      </c>
      <c r="C2363" s="77" t="s">
        <v>11274</v>
      </c>
      <c r="D2363" s="78">
        <v>142000</v>
      </c>
      <c r="E2363" s="77" t="s">
        <v>11275</v>
      </c>
      <c r="F2363" s="77"/>
    </row>
    <row r="2364" spans="1:6" ht="30" x14ac:dyDescent="0.25">
      <c r="A2364" s="75">
        <v>7135</v>
      </c>
      <c r="B2364" s="76" t="s">
        <v>11276</v>
      </c>
      <c r="C2364" s="77" t="s">
        <v>11277</v>
      </c>
      <c r="D2364" s="78">
        <v>319000</v>
      </c>
      <c r="E2364" s="77" t="s">
        <v>11278</v>
      </c>
      <c r="F2364" s="77"/>
    </row>
    <row r="2365" spans="1:6" x14ac:dyDescent="0.25">
      <c r="A2365" s="75">
        <v>7136</v>
      </c>
      <c r="B2365" s="76" t="s">
        <v>11279</v>
      </c>
      <c r="C2365" s="77" t="s">
        <v>11280</v>
      </c>
      <c r="D2365" s="78">
        <v>303000</v>
      </c>
      <c r="E2365" s="77" t="s">
        <v>8183</v>
      </c>
      <c r="F2365" s="77"/>
    </row>
    <row r="2366" spans="1:6" x14ac:dyDescent="0.25">
      <c r="A2366" s="75">
        <v>7137</v>
      </c>
      <c r="B2366" s="76" t="s">
        <v>11281</v>
      </c>
      <c r="C2366" s="77" t="s">
        <v>11282</v>
      </c>
      <c r="D2366" s="78">
        <v>303000</v>
      </c>
      <c r="E2366" s="77" t="s">
        <v>8183</v>
      </c>
      <c r="F2366" s="77"/>
    </row>
    <row r="2367" spans="1:6" ht="45" x14ac:dyDescent="0.25">
      <c r="A2367" s="75">
        <v>7138</v>
      </c>
      <c r="B2367" s="76" t="s">
        <v>11283</v>
      </c>
      <c r="C2367" s="77" t="s">
        <v>11284</v>
      </c>
      <c r="D2367" s="78">
        <v>290000</v>
      </c>
      <c r="E2367" s="77" t="s">
        <v>11102</v>
      </c>
      <c r="F2367" s="77"/>
    </row>
    <row r="2368" spans="1:6" x14ac:dyDescent="0.25">
      <c r="A2368" s="75">
        <v>7139</v>
      </c>
      <c r="B2368" s="76" t="s">
        <v>11285</v>
      </c>
      <c r="C2368" s="77" t="s">
        <v>11286</v>
      </c>
      <c r="D2368" s="78">
        <v>290000</v>
      </c>
      <c r="E2368" s="77" t="s">
        <v>11102</v>
      </c>
      <c r="F2368" s="77"/>
    </row>
    <row r="2369" spans="1:6" x14ac:dyDescent="0.25">
      <c r="A2369" s="75">
        <v>7140</v>
      </c>
      <c r="B2369" s="76" t="s">
        <v>11287</v>
      </c>
      <c r="C2369" s="77" t="s">
        <v>11288</v>
      </c>
      <c r="D2369" s="78">
        <v>290000</v>
      </c>
      <c r="E2369" s="77" t="s">
        <v>11102</v>
      </c>
      <c r="F2369" s="77"/>
    </row>
    <row r="2370" spans="1:6" ht="30" x14ac:dyDescent="0.25">
      <c r="A2370" s="75">
        <v>7141</v>
      </c>
      <c r="B2370" s="76" t="s">
        <v>11289</v>
      </c>
      <c r="C2370" s="77" t="s">
        <v>11290</v>
      </c>
      <c r="D2370" s="78">
        <v>496000</v>
      </c>
      <c r="E2370" s="77" t="s">
        <v>11291</v>
      </c>
      <c r="F2370" s="77"/>
    </row>
    <row r="2371" spans="1:6" ht="30" x14ac:dyDescent="0.25">
      <c r="A2371" s="75">
        <v>7142</v>
      </c>
      <c r="B2371" s="76" t="s">
        <v>11292</v>
      </c>
      <c r="C2371" s="77" t="s">
        <v>11293</v>
      </c>
      <c r="D2371" s="78">
        <v>496000</v>
      </c>
      <c r="E2371" s="77" t="s">
        <v>11291</v>
      </c>
      <c r="F2371" s="77"/>
    </row>
    <row r="2372" spans="1:6" x14ac:dyDescent="0.25">
      <c r="A2372" s="75">
        <v>7143</v>
      </c>
      <c r="B2372" s="76" t="s">
        <v>11294</v>
      </c>
      <c r="C2372" s="77" t="s">
        <v>11295</v>
      </c>
      <c r="D2372" s="78">
        <v>765000</v>
      </c>
      <c r="E2372" s="77" t="s">
        <v>11296</v>
      </c>
      <c r="F2372" s="77"/>
    </row>
    <row r="2373" spans="1:6" ht="45" x14ac:dyDescent="0.25">
      <c r="A2373" s="75">
        <v>7144</v>
      </c>
      <c r="B2373" s="76" t="s">
        <v>11297</v>
      </c>
      <c r="C2373" s="77" t="s">
        <v>11298</v>
      </c>
      <c r="D2373" s="78">
        <v>607000</v>
      </c>
      <c r="E2373" s="77" t="s">
        <v>7974</v>
      </c>
      <c r="F2373" s="77"/>
    </row>
    <row r="2374" spans="1:6" ht="45" x14ac:dyDescent="0.25">
      <c r="A2374" s="75">
        <v>7145</v>
      </c>
      <c r="B2374" s="76" t="s">
        <v>11299</v>
      </c>
      <c r="C2374" s="77" t="s">
        <v>11300</v>
      </c>
      <c r="D2374" s="78">
        <v>607000</v>
      </c>
      <c r="E2374" s="77" t="s">
        <v>7974</v>
      </c>
      <c r="F2374" s="77"/>
    </row>
    <row r="2375" spans="1:6" ht="45" x14ac:dyDescent="0.25">
      <c r="A2375" s="75">
        <v>7146</v>
      </c>
      <c r="B2375" s="76" t="s">
        <v>11301</v>
      </c>
      <c r="C2375" s="77" t="s">
        <v>11302</v>
      </c>
      <c r="D2375" s="78">
        <v>325000</v>
      </c>
      <c r="E2375" s="77" t="s">
        <v>10933</v>
      </c>
      <c r="F2375" s="77"/>
    </row>
    <row r="2376" spans="1:6" ht="45" x14ac:dyDescent="0.25">
      <c r="A2376" s="75">
        <v>7147</v>
      </c>
      <c r="B2376" s="76" t="s">
        <v>11303</v>
      </c>
      <c r="C2376" s="77" t="s">
        <v>11304</v>
      </c>
      <c r="D2376" s="78">
        <v>325000</v>
      </c>
      <c r="E2376" s="77" t="s">
        <v>10933</v>
      </c>
      <c r="F2376" s="77"/>
    </row>
    <row r="2377" spans="1:6" ht="30" x14ac:dyDescent="0.25">
      <c r="A2377" s="75">
        <v>7151</v>
      </c>
      <c r="B2377" s="76" t="s">
        <v>11305</v>
      </c>
      <c r="C2377" s="77" t="s">
        <v>11306</v>
      </c>
      <c r="D2377" s="78">
        <v>321000</v>
      </c>
      <c r="E2377" s="77" t="s">
        <v>11307</v>
      </c>
      <c r="F2377" s="77"/>
    </row>
    <row r="2378" spans="1:6" ht="30" x14ac:dyDescent="0.25">
      <c r="A2378" s="75">
        <v>7173</v>
      </c>
      <c r="B2378" s="76" t="s">
        <v>11308</v>
      </c>
      <c r="C2378" s="77" t="s">
        <v>11309</v>
      </c>
      <c r="D2378" s="78">
        <v>440000</v>
      </c>
      <c r="E2378" s="77" t="s">
        <v>8431</v>
      </c>
      <c r="F2378" s="77"/>
    </row>
    <row r="2379" spans="1:6" ht="30" x14ac:dyDescent="0.25">
      <c r="A2379" s="75">
        <v>7174</v>
      </c>
      <c r="B2379" s="76" t="s">
        <v>11310</v>
      </c>
      <c r="C2379" s="77" t="s">
        <v>11311</v>
      </c>
      <c r="D2379" s="78">
        <v>440000</v>
      </c>
      <c r="E2379" s="77" t="s">
        <v>8431</v>
      </c>
      <c r="F2379" s="77"/>
    </row>
    <row r="2380" spans="1:6" ht="30" x14ac:dyDescent="0.25">
      <c r="A2380" s="75">
        <v>7175</v>
      </c>
      <c r="B2380" s="76" t="s">
        <v>11312</v>
      </c>
      <c r="C2380" s="77" t="s">
        <v>11313</v>
      </c>
      <c r="D2380" s="78">
        <v>440000</v>
      </c>
      <c r="E2380" s="77" t="s">
        <v>8431</v>
      </c>
      <c r="F2380" s="77"/>
    </row>
    <row r="2381" spans="1:6" ht="30" x14ac:dyDescent="0.25">
      <c r="A2381" s="75">
        <v>7176</v>
      </c>
      <c r="B2381" s="76" t="s">
        <v>11314</v>
      </c>
      <c r="C2381" s="77" t="s">
        <v>11315</v>
      </c>
      <c r="D2381" s="78">
        <v>440000</v>
      </c>
      <c r="E2381" s="77" t="s">
        <v>8431</v>
      </c>
      <c r="F2381" s="77"/>
    </row>
    <row r="2382" spans="1:6" ht="30" x14ac:dyDescent="0.25">
      <c r="A2382" s="75">
        <v>7177</v>
      </c>
      <c r="B2382" s="76" t="s">
        <v>11316</v>
      </c>
      <c r="C2382" s="77" t="s">
        <v>11317</v>
      </c>
      <c r="D2382" s="78">
        <v>440000</v>
      </c>
      <c r="E2382" s="77" t="s">
        <v>8431</v>
      </c>
      <c r="F2382" s="77"/>
    </row>
    <row r="2383" spans="1:6" ht="30" x14ac:dyDescent="0.25">
      <c r="A2383" s="75">
        <v>7178</v>
      </c>
      <c r="B2383" s="76" t="s">
        <v>11318</v>
      </c>
      <c r="C2383" s="77" t="s">
        <v>11319</v>
      </c>
      <c r="D2383" s="78">
        <v>440000</v>
      </c>
      <c r="E2383" s="77" t="s">
        <v>8431</v>
      </c>
      <c r="F2383" s="77"/>
    </row>
    <row r="2384" spans="1:6" ht="45" x14ac:dyDescent="0.25">
      <c r="A2384" s="75">
        <v>7179</v>
      </c>
      <c r="B2384" s="76" t="s">
        <v>11320</v>
      </c>
      <c r="C2384" s="77" t="s">
        <v>11321</v>
      </c>
      <c r="D2384" s="78">
        <v>440000</v>
      </c>
      <c r="E2384" s="77" t="s">
        <v>8431</v>
      </c>
      <c r="F2384" s="77"/>
    </row>
    <row r="2385" spans="1:6" ht="30" x14ac:dyDescent="0.25">
      <c r="A2385" s="75">
        <v>7180</v>
      </c>
      <c r="B2385" s="76" t="s">
        <v>11322</v>
      </c>
      <c r="C2385" s="77" t="s">
        <v>11309</v>
      </c>
      <c r="D2385" s="78">
        <v>440000</v>
      </c>
      <c r="E2385" s="77" t="s">
        <v>8431</v>
      </c>
      <c r="F2385" s="77"/>
    </row>
    <row r="2386" spans="1:6" ht="30" x14ac:dyDescent="0.25">
      <c r="A2386" s="75">
        <v>7181</v>
      </c>
      <c r="B2386" s="76" t="s">
        <v>11323</v>
      </c>
      <c r="C2386" s="77" t="s">
        <v>11311</v>
      </c>
      <c r="D2386" s="78">
        <v>440000</v>
      </c>
      <c r="E2386" s="77" t="s">
        <v>8431</v>
      </c>
      <c r="F2386" s="77"/>
    </row>
    <row r="2387" spans="1:6" ht="30" x14ac:dyDescent="0.25">
      <c r="A2387" s="75">
        <v>7182</v>
      </c>
      <c r="B2387" s="76" t="s">
        <v>11324</v>
      </c>
      <c r="C2387" s="77" t="s">
        <v>11313</v>
      </c>
      <c r="D2387" s="78">
        <v>440000</v>
      </c>
      <c r="E2387" s="77" t="s">
        <v>8431</v>
      </c>
      <c r="F2387" s="77"/>
    </row>
    <row r="2388" spans="1:6" ht="30" x14ac:dyDescent="0.25">
      <c r="A2388" s="75">
        <v>7183</v>
      </c>
      <c r="B2388" s="76" t="s">
        <v>11325</v>
      </c>
      <c r="C2388" s="77" t="s">
        <v>11315</v>
      </c>
      <c r="D2388" s="78">
        <v>440000</v>
      </c>
      <c r="E2388" s="77" t="s">
        <v>8431</v>
      </c>
      <c r="F2388" s="77"/>
    </row>
    <row r="2389" spans="1:6" ht="30" x14ac:dyDescent="0.25">
      <c r="A2389" s="75">
        <v>7184</v>
      </c>
      <c r="B2389" s="76" t="s">
        <v>11326</v>
      </c>
      <c r="C2389" s="77" t="s">
        <v>11317</v>
      </c>
      <c r="D2389" s="78">
        <v>440000</v>
      </c>
      <c r="E2389" s="77" t="s">
        <v>8431</v>
      </c>
      <c r="F2389" s="77"/>
    </row>
    <row r="2390" spans="1:6" ht="30" x14ac:dyDescent="0.25">
      <c r="A2390" s="75">
        <v>7185</v>
      </c>
      <c r="B2390" s="76" t="s">
        <v>11327</v>
      </c>
      <c r="C2390" s="77" t="s">
        <v>11319</v>
      </c>
      <c r="D2390" s="78">
        <v>440000</v>
      </c>
      <c r="E2390" s="77" t="s">
        <v>8431</v>
      </c>
      <c r="F2390" s="77"/>
    </row>
    <row r="2391" spans="1:6" ht="45" x14ac:dyDescent="0.25">
      <c r="A2391" s="75">
        <v>7186</v>
      </c>
      <c r="B2391" s="76" t="s">
        <v>11328</v>
      </c>
      <c r="C2391" s="77" t="s">
        <v>11321</v>
      </c>
      <c r="D2391" s="78">
        <v>440000</v>
      </c>
      <c r="E2391" s="77" t="s">
        <v>8431</v>
      </c>
      <c r="F2391" s="77"/>
    </row>
    <row r="2392" spans="1:6" ht="30" x14ac:dyDescent="0.25">
      <c r="A2392" s="75">
        <v>7187</v>
      </c>
      <c r="B2392" s="76" t="s">
        <v>11329</v>
      </c>
      <c r="C2392" s="77" t="s">
        <v>11330</v>
      </c>
      <c r="D2392" s="78">
        <v>309000</v>
      </c>
      <c r="E2392" s="77" t="s">
        <v>10668</v>
      </c>
      <c r="F2392" s="77"/>
    </row>
    <row r="2393" spans="1:6" ht="30" x14ac:dyDescent="0.25">
      <c r="A2393" s="75">
        <v>7188</v>
      </c>
      <c r="B2393" s="76" t="s">
        <v>11331</v>
      </c>
      <c r="C2393" s="77" t="s">
        <v>11332</v>
      </c>
      <c r="D2393" s="78">
        <v>309000</v>
      </c>
      <c r="E2393" s="77" t="s">
        <v>10668</v>
      </c>
      <c r="F2393" s="77"/>
    </row>
    <row r="2394" spans="1:6" ht="45" x14ac:dyDescent="0.25">
      <c r="A2394" s="75">
        <v>7189</v>
      </c>
      <c r="B2394" s="76" t="s">
        <v>11333</v>
      </c>
      <c r="C2394" s="77" t="s">
        <v>11334</v>
      </c>
      <c r="D2394" s="78">
        <v>309000</v>
      </c>
      <c r="E2394" s="77" t="s">
        <v>10668</v>
      </c>
      <c r="F2394" s="77"/>
    </row>
    <row r="2395" spans="1:6" ht="30" x14ac:dyDescent="0.25">
      <c r="A2395" s="75">
        <v>7190</v>
      </c>
      <c r="B2395" s="76" t="s">
        <v>11335</v>
      </c>
      <c r="C2395" s="77" t="s">
        <v>11336</v>
      </c>
      <c r="D2395" s="78">
        <v>309000</v>
      </c>
      <c r="E2395" s="77" t="s">
        <v>10668</v>
      </c>
      <c r="F2395" s="77"/>
    </row>
    <row r="2396" spans="1:6" ht="30" x14ac:dyDescent="0.25">
      <c r="A2396" s="75">
        <v>7191</v>
      </c>
      <c r="B2396" s="76" t="s">
        <v>11337</v>
      </c>
      <c r="C2396" s="77" t="s">
        <v>11338</v>
      </c>
      <c r="D2396" s="78">
        <v>309000</v>
      </c>
      <c r="E2396" s="77" t="s">
        <v>10668</v>
      </c>
      <c r="F2396" s="77"/>
    </row>
    <row r="2397" spans="1:6" ht="45" x14ac:dyDescent="0.25">
      <c r="A2397" s="75">
        <v>7192</v>
      </c>
      <c r="B2397" s="76" t="s">
        <v>11339</v>
      </c>
      <c r="C2397" s="77" t="s">
        <v>11340</v>
      </c>
      <c r="D2397" s="78">
        <v>309000</v>
      </c>
      <c r="E2397" s="77" t="s">
        <v>10668</v>
      </c>
      <c r="F2397" s="77"/>
    </row>
    <row r="2398" spans="1:6" ht="30" x14ac:dyDescent="0.25">
      <c r="A2398" s="75">
        <v>7193</v>
      </c>
      <c r="B2398" s="76" t="s">
        <v>11341</v>
      </c>
      <c r="C2398" s="77" t="s">
        <v>11342</v>
      </c>
      <c r="D2398" s="78">
        <v>309000</v>
      </c>
      <c r="E2398" s="77" t="s">
        <v>10668</v>
      </c>
      <c r="F2398" s="77"/>
    </row>
    <row r="2399" spans="1:6" ht="30" x14ac:dyDescent="0.25">
      <c r="A2399" s="75">
        <v>7194</v>
      </c>
      <c r="B2399" s="76" t="s">
        <v>11343</v>
      </c>
      <c r="C2399" s="77" t="s">
        <v>11344</v>
      </c>
      <c r="D2399" s="78">
        <v>309000</v>
      </c>
      <c r="E2399" s="77" t="s">
        <v>10668</v>
      </c>
      <c r="F2399" s="77"/>
    </row>
    <row r="2400" spans="1:6" ht="30" x14ac:dyDescent="0.25">
      <c r="A2400" s="75">
        <v>7195</v>
      </c>
      <c r="B2400" s="76" t="s">
        <v>11345</v>
      </c>
      <c r="C2400" s="77" t="s">
        <v>11346</v>
      </c>
      <c r="D2400" s="78">
        <v>309000</v>
      </c>
      <c r="E2400" s="77" t="s">
        <v>10668</v>
      </c>
      <c r="F2400" s="77"/>
    </row>
    <row r="2401" spans="1:6" ht="45" x14ac:dyDescent="0.25">
      <c r="A2401" s="75">
        <v>7196</v>
      </c>
      <c r="B2401" s="76" t="s">
        <v>11347</v>
      </c>
      <c r="C2401" s="77" t="s">
        <v>11348</v>
      </c>
      <c r="D2401" s="78">
        <v>309000</v>
      </c>
      <c r="E2401" s="77" t="s">
        <v>10668</v>
      </c>
      <c r="F2401" s="77"/>
    </row>
    <row r="2402" spans="1:6" ht="45" x14ac:dyDescent="0.25">
      <c r="A2402" s="75">
        <v>7197</v>
      </c>
      <c r="B2402" s="76" t="s">
        <v>11349</v>
      </c>
      <c r="C2402" s="77" t="s">
        <v>11350</v>
      </c>
      <c r="D2402" s="78">
        <v>309000</v>
      </c>
      <c r="E2402" s="77" t="s">
        <v>10668</v>
      </c>
      <c r="F2402" s="77"/>
    </row>
    <row r="2403" spans="1:6" ht="30" x14ac:dyDescent="0.25">
      <c r="A2403" s="75">
        <v>7198</v>
      </c>
      <c r="B2403" s="76" t="s">
        <v>11351</v>
      </c>
      <c r="C2403" s="77" t="s">
        <v>11352</v>
      </c>
      <c r="D2403" s="78">
        <v>309000</v>
      </c>
      <c r="E2403" s="77" t="s">
        <v>10668</v>
      </c>
      <c r="F2403" s="77"/>
    </row>
    <row r="2404" spans="1:6" ht="30" x14ac:dyDescent="0.25">
      <c r="A2404" s="75">
        <v>7199</v>
      </c>
      <c r="B2404" s="76" t="s">
        <v>11353</v>
      </c>
      <c r="C2404" s="77" t="s">
        <v>11330</v>
      </c>
      <c r="D2404" s="78">
        <v>309000</v>
      </c>
      <c r="E2404" s="77" t="s">
        <v>10668</v>
      </c>
      <c r="F2404" s="77"/>
    </row>
    <row r="2405" spans="1:6" ht="30" x14ac:dyDescent="0.25">
      <c r="A2405" s="75">
        <v>7200</v>
      </c>
      <c r="B2405" s="76" t="s">
        <v>11354</v>
      </c>
      <c r="C2405" s="77" t="s">
        <v>11332</v>
      </c>
      <c r="D2405" s="78">
        <v>309000</v>
      </c>
      <c r="E2405" s="77" t="s">
        <v>10668</v>
      </c>
      <c r="F2405" s="77"/>
    </row>
    <row r="2406" spans="1:6" ht="45" x14ac:dyDescent="0.25">
      <c r="A2406" s="75">
        <v>7201</v>
      </c>
      <c r="B2406" s="76" t="s">
        <v>11355</v>
      </c>
      <c r="C2406" s="77" t="s">
        <v>11334</v>
      </c>
      <c r="D2406" s="78">
        <v>309000</v>
      </c>
      <c r="E2406" s="77" t="s">
        <v>10668</v>
      </c>
      <c r="F2406" s="77"/>
    </row>
    <row r="2407" spans="1:6" ht="30" x14ac:dyDescent="0.25">
      <c r="A2407" s="75">
        <v>7202</v>
      </c>
      <c r="B2407" s="76" t="s">
        <v>11356</v>
      </c>
      <c r="C2407" s="77" t="s">
        <v>11336</v>
      </c>
      <c r="D2407" s="78">
        <v>309000</v>
      </c>
      <c r="E2407" s="77" t="s">
        <v>10668</v>
      </c>
      <c r="F2407" s="77"/>
    </row>
    <row r="2408" spans="1:6" ht="30" x14ac:dyDescent="0.25">
      <c r="A2408" s="75">
        <v>7203</v>
      </c>
      <c r="B2408" s="76" t="s">
        <v>11357</v>
      </c>
      <c r="C2408" s="77" t="s">
        <v>11338</v>
      </c>
      <c r="D2408" s="78">
        <v>309000</v>
      </c>
      <c r="E2408" s="77" t="s">
        <v>10668</v>
      </c>
      <c r="F2408" s="77"/>
    </row>
    <row r="2409" spans="1:6" ht="45" x14ac:dyDescent="0.25">
      <c r="A2409" s="75">
        <v>7204</v>
      </c>
      <c r="B2409" s="76" t="s">
        <v>11358</v>
      </c>
      <c r="C2409" s="77" t="s">
        <v>11340</v>
      </c>
      <c r="D2409" s="78">
        <v>309000</v>
      </c>
      <c r="E2409" s="77" t="s">
        <v>10668</v>
      </c>
      <c r="F2409" s="77"/>
    </row>
    <row r="2410" spans="1:6" ht="30" x14ac:dyDescent="0.25">
      <c r="A2410" s="75">
        <v>7205</v>
      </c>
      <c r="B2410" s="76" t="s">
        <v>11359</v>
      </c>
      <c r="C2410" s="77" t="s">
        <v>11342</v>
      </c>
      <c r="D2410" s="78">
        <v>309000</v>
      </c>
      <c r="E2410" s="77" t="s">
        <v>10668</v>
      </c>
      <c r="F2410" s="77"/>
    </row>
    <row r="2411" spans="1:6" ht="30" x14ac:dyDescent="0.25">
      <c r="A2411" s="75">
        <v>7206</v>
      </c>
      <c r="B2411" s="76" t="s">
        <v>11360</v>
      </c>
      <c r="C2411" s="77" t="s">
        <v>11344</v>
      </c>
      <c r="D2411" s="78">
        <v>309000</v>
      </c>
      <c r="E2411" s="77" t="s">
        <v>10668</v>
      </c>
      <c r="F2411" s="77"/>
    </row>
    <row r="2412" spans="1:6" ht="30" x14ac:dyDescent="0.25">
      <c r="A2412" s="75">
        <v>7207</v>
      </c>
      <c r="B2412" s="76" t="s">
        <v>11361</v>
      </c>
      <c r="C2412" s="77" t="s">
        <v>11346</v>
      </c>
      <c r="D2412" s="78">
        <v>309000</v>
      </c>
      <c r="E2412" s="77" t="s">
        <v>10668</v>
      </c>
      <c r="F2412" s="77"/>
    </row>
    <row r="2413" spans="1:6" ht="45" x14ac:dyDescent="0.25">
      <c r="A2413" s="75">
        <v>7208</v>
      </c>
      <c r="B2413" s="76" t="s">
        <v>11362</v>
      </c>
      <c r="C2413" s="77" t="s">
        <v>11348</v>
      </c>
      <c r="D2413" s="78">
        <v>309000</v>
      </c>
      <c r="E2413" s="77" t="s">
        <v>10668</v>
      </c>
      <c r="F2413" s="77"/>
    </row>
    <row r="2414" spans="1:6" ht="45" x14ac:dyDescent="0.25">
      <c r="A2414" s="75">
        <v>7209</v>
      </c>
      <c r="B2414" s="76" t="s">
        <v>11363</v>
      </c>
      <c r="C2414" s="77" t="s">
        <v>11350</v>
      </c>
      <c r="D2414" s="78">
        <v>309000</v>
      </c>
      <c r="E2414" s="77" t="s">
        <v>10668</v>
      </c>
      <c r="F2414" s="77"/>
    </row>
    <row r="2415" spans="1:6" ht="30" x14ac:dyDescent="0.25">
      <c r="A2415" s="75">
        <v>7210</v>
      </c>
      <c r="B2415" s="76" t="s">
        <v>11364</v>
      </c>
      <c r="C2415" s="77" t="s">
        <v>11352</v>
      </c>
      <c r="D2415" s="78">
        <v>309000</v>
      </c>
      <c r="E2415" s="77" t="s">
        <v>10668</v>
      </c>
      <c r="F2415" s="77"/>
    </row>
    <row r="2416" spans="1:6" ht="30" x14ac:dyDescent="0.25">
      <c r="A2416" s="75">
        <v>7211</v>
      </c>
      <c r="B2416" s="76" t="s">
        <v>11365</v>
      </c>
      <c r="C2416" s="77" t="s">
        <v>11366</v>
      </c>
      <c r="D2416" s="78">
        <v>277000</v>
      </c>
      <c r="E2416" s="77" t="s">
        <v>8226</v>
      </c>
      <c r="F2416" s="77"/>
    </row>
    <row r="2417" spans="1:6" ht="30" x14ac:dyDescent="0.25">
      <c r="A2417" s="75">
        <v>7212</v>
      </c>
      <c r="B2417" s="76" t="s">
        <v>11367</v>
      </c>
      <c r="C2417" s="77" t="s">
        <v>11368</v>
      </c>
      <c r="D2417" s="78">
        <v>277000</v>
      </c>
      <c r="E2417" s="77" t="s">
        <v>8226</v>
      </c>
      <c r="F2417" s="77"/>
    </row>
    <row r="2418" spans="1:6" ht="45" x14ac:dyDescent="0.25">
      <c r="A2418" s="75">
        <v>7213</v>
      </c>
      <c r="B2418" s="76" t="s">
        <v>11369</v>
      </c>
      <c r="C2418" s="77" t="s">
        <v>11370</v>
      </c>
      <c r="D2418" s="78">
        <v>277000</v>
      </c>
      <c r="E2418" s="77" t="s">
        <v>8226</v>
      </c>
      <c r="F2418" s="77"/>
    </row>
    <row r="2419" spans="1:6" ht="30" x14ac:dyDescent="0.25">
      <c r="A2419" s="75">
        <v>7214</v>
      </c>
      <c r="B2419" s="76" t="s">
        <v>11371</v>
      </c>
      <c r="C2419" s="77" t="s">
        <v>11372</v>
      </c>
      <c r="D2419" s="78">
        <v>277000</v>
      </c>
      <c r="E2419" s="77" t="s">
        <v>8226</v>
      </c>
      <c r="F2419" s="77"/>
    </row>
    <row r="2420" spans="1:6" ht="45" x14ac:dyDescent="0.25">
      <c r="A2420" s="75">
        <v>7215</v>
      </c>
      <c r="B2420" s="76" t="s">
        <v>11373</v>
      </c>
      <c r="C2420" s="77" t="s">
        <v>11374</v>
      </c>
      <c r="D2420" s="78">
        <v>277000</v>
      </c>
      <c r="E2420" s="77" t="s">
        <v>8226</v>
      </c>
      <c r="F2420" s="77"/>
    </row>
    <row r="2421" spans="1:6" ht="45" x14ac:dyDescent="0.25">
      <c r="A2421" s="75">
        <v>7216</v>
      </c>
      <c r="B2421" s="76" t="s">
        <v>11375</v>
      </c>
      <c r="C2421" s="77" t="s">
        <v>11376</v>
      </c>
      <c r="D2421" s="78">
        <v>277000</v>
      </c>
      <c r="E2421" s="77" t="s">
        <v>8226</v>
      </c>
      <c r="F2421" s="77"/>
    </row>
    <row r="2422" spans="1:6" ht="30" x14ac:dyDescent="0.25">
      <c r="A2422" s="75">
        <v>7217</v>
      </c>
      <c r="B2422" s="76" t="s">
        <v>11377</v>
      </c>
      <c r="C2422" s="77" t="s">
        <v>11378</v>
      </c>
      <c r="D2422" s="78">
        <v>277000</v>
      </c>
      <c r="E2422" s="77" t="s">
        <v>8226</v>
      </c>
      <c r="F2422" s="77"/>
    </row>
    <row r="2423" spans="1:6" ht="30" x14ac:dyDescent="0.25">
      <c r="A2423" s="75">
        <v>7218</v>
      </c>
      <c r="B2423" s="76" t="s">
        <v>11379</v>
      </c>
      <c r="C2423" s="77" t="s">
        <v>11366</v>
      </c>
      <c r="D2423" s="78">
        <v>277000</v>
      </c>
      <c r="E2423" s="77" t="s">
        <v>8226</v>
      </c>
      <c r="F2423" s="77"/>
    </row>
    <row r="2424" spans="1:6" ht="30" x14ac:dyDescent="0.25">
      <c r="A2424" s="75">
        <v>7219</v>
      </c>
      <c r="B2424" s="76" t="s">
        <v>11380</v>
      </c>
      <c r="C2424" s="77" t="s">
        <v>11368</v>
      </c>
      <c r="D2424" s="78">
        <v>277000</v>
      </c>
      <c r="E2424" s="77" t="s">
        <v>8226</v>
      </c>
      <c r="F2424" s="77"/>
    </row>
    <row r="2425" spans="1:6" ht="45" x14ac:dyDescent="0.25">
      <c r="A2425" s="75">
        <v>7220</v>
      </c>
      <c r="B2425" s="76" t="s">
        <v>11381</v>
      </c>
      <c r="C2425" s="77" t="s">
        <v>11370</v>
      </c>
      <c r="D2425" s="78">
        <v>277000</v>
      </c>
      <c r="E2425" s="77" t="s">
        <v>8226</v>
      </c>
      <c r="F2425" s="77"/>
    </row>
    <row r="2426" spans="1:6" ht="30" x14ac:dyDescent="0.25">
      <c r="A2426" s="75">
        <v>7221</v>
      </c>
      <c r="B2426" s="76" t="s">
        <v>11382</v>
      </c>
      <c r="C2426" s="77" t="s">
        <v>11372</v>
      </c>
      <c r="D2426" s="78">
        <v>277000</v>
      </c>
      <c r="E2426" s="77" t="s">
        <v>8226</v>
      </c>
      <c r="F2426" s="77"/>
    </row>
    <row r="2427" spans="1:6" ht="45" x14ac:dyDescent="0.25">
      <c r="A2427" s="75">
        <v>7222</v>
      </c>
      <c r="B2427" s="76" t="s">
        <v>11383</v>
      </c>
      <c r="C2427" s="77" t="s">
        <v>11374</v>
      </c>
      <c r="D2427" s="78">
        <v>277000</v>
      </c>
      <c r="E2427" s="77" t="s">
        <v>8226</v>
      </c>
      <c r="F2427" s="77"/>
    </row>
    <row r="2428" spans="1:6" ht="45" x14ac:dyDescent="0.25">
      <c r="A2428" s="75">
        <v>7223</v>
      </c>
      <c r="B2428" s="76" t="s">
        <v>11384</v>
      </c>
      <c r="C2428" s="77" t="s">
        <v>11376</v>
      </c>
      <c r="D2428" s="78">
        <v>277000</v>
      </c>
      <c r="E2428" s="77" t="s">
        <v>8226</v>
      </c>
      <c r="F2428" s="77"/>
    </row>
    <row r="2429" spans="1:6" ht="30" x14ac:dyDescent="0.25">
      <c r="A2429" s="75">
        <v>7224</v>
      </c>
      <c r="B2429" s="76" t="s">
        <v>11385</v>
      </c>
      <c r="C2429" s="77" t="s">
        <v>11378</v>
      </c>
      <c r="D2429" s="78">
        <v>277000</v>
      </c>
      <c r="E2429" s="77" t="s">
        <v>8226</v>
      </c>
      <c r="F2429" s="77"/>
    </row>
    <row r="2430" spans="1:6" ht="30" x14ac:dyDescent="0.25">
      <c r="A2430" s="75">
        <v>7225</v>
      </c>
      <c r="B2430" s="76" t="s">
        <v>11386</v>
      </c>
      <c r="C2430" s="77" t="s">
        <v>11387</v>
      </c>
      <c r="D2430" s="78">
        <v>526000</v>
      </c>
      <c r="E2430" s="77" t="s">
        <v>10884</v>
      </c>
      <c r="F2430" s="77"/>
    </row>
    <row r="2431" spans="1:6" ht="30" x14ac:dyDescent="0.25">
      <c r="A2431" s="75">
        <v>7226</v>
      </c>
      <c r="B2431" s="76" t="s">
        <v>11388</v>
      </c>
      <c r="C2431" s="77" t="s">
        <v>11389</v>
      </c>
      <c r="D2431" s="78">
        <v>526000</v>
      </c>
      <c r="E2431" s="77" t="s">
        <v>10884</v>
      </c>
      <c r="F2431" s="77"/>
    </row>
    <row r="2432" spans="1:6" ht="30" x14ac:dyDescent="0.25">
      <c r="A2432" s="75">
        <v>7227</v>
      </c>
      <c r="B2432" s="76" t="s">
        <v>11390</v>
      </c>
      <c r="C2432" s="77" t="s">
        <v>11391</v>
      </c>
      <c r="D2432" s="78">
        <v>526000</v>
      </c>
      <c r="E2432" s="77" t="s">
        <v>10884</v>
      </c>
      <c r="F2432" s="77"/>
    </row>
    <row r="2433" spans="1:6" ht="30" x14ac:dyDescent="0.25">
      <c r="A2433" s="75">
        <v>7228</v>
      </c>
      <c r="B2433" s="76" t="s">
        <v>11392</v>
      </c>
      <c r="C2433" s="77" t="s">
        <v>11393</v>
      </c>
      <c r="D2433" s="78">
        <v>526000</v>
      </c>
      <c r="E2433" s="77" t="s">
        <v>10884</v>
      </c>
      <c r="F2433" s="77"/>
    </row>
    <row r="2434" spans="1:6" ht="30" x14ac:dyDescent="0.25">
      <c r="A2434" s="75">
        <v>7229</v>
      </c>
      <c r="B2434" s="76" t="s">
        <v>11394</v>
      </c>
      <c r="C2434" s="77" t="s">
        <v>11389</v>
      </c>
      <c r="D2434" s="78">
        <v>526000</v>
      </c>
      <c r="E2434" s="77" t="s">
        <v>10884</v>
      </c>
      <c r="F2434" s="77"/>
    </row>
    <row r="2435" spans="1:6" ht="30" x14ac:dyDescent="0.25">
      <c r="A2435" s="75">
        <v>7230</v>
      </c>
      <c r="B2435" s="76" t="s">
        <v>11395</v>
      </c>
      <c r="C2435" s="77" t="s">
        <v>11391</v>
      </c>
      <c r="D2435" s="78">
        <v>526000</v>
      </c>
      <c r="E2435" s="77" t="s">
        <v>10884</v>
      </c>
      <c r="F2435" s="77"/>
    </row>
    <row r="2436" spans="1:6" x14ac:dyDescent="0.25">
      <c r="A2436" s="75">
        <v>7231</v>
      </c>
      <c r="B2436" s="76" t="s">
        <v>11396</v>
      </c>
      <c r="C2436" s="77" t="s">
        <v>11397</v>
      </c>
      <c r="D2436" s="78">
        <v>281000</v>
      </c>
      <c r="E2436" s="77" t="s">
        <v>10850</v>
      </c>
      <c r="F2436" s="77"/>
    </row>
    <row r="2437" spans="1:6" x14ac:dyDescent="0.25">
      <c r="A2437" s="75">
        <v>7232</v>
      </c>
      <c r="B2437" s="76" t="s">
        <v>11398</v>
      </c>
      <c r="C2437" s="77" t="s">
        <v>11397</v>
      </c>
      <c r="D2437" s="78">
        <v>281000</v>
      </c>
      <c r="E2437" s="77" t="s">
        <v>10850</v>
      </c>
      <c r="F2437" s="77"/>
    </row>
    <row r="2438" spans="1:6" ht="60" x14ac:dyDescent="0.25">
      <c r="A2438" s="75">
        <v>7233</v>
      </c>
      <c r="B2438" s="76" t="s">
        <v>11399</v>
      </c>
      <c r="C2438" s="77" t="s">
        <v>11400</v>
      </c>
      <c r="D2438" s="78">
        <v>559000</v>
      </c>
      <c r="E2438" s="77" t="s">
        <v>8397</v>
      </c>
      <c r="F2438" s="77"/>
    </row>
    <row r="2439" spans="1:6" ht="60" x14ac:dyDescent="0.25">
      <c r="A2439" s="75">
        <v>7234</v>
      </c>
      <c r="B2439" s="76" t="s">
        <v>11401</v>
      </c>
      <c r="C2439" s="77" t="s">
        <v>11400</v>
      </c>
      <c r="D2439" s="78">
        <v>559000</v>
      </c>
      <c r="E2439" s="77" t="s">
        <v>8397</v>
      </c>
      <c r="F2439" s="77"/>
    </row>
    <row r="2440" spans="1:6" ht="45" x14ac:dyDescent="0.25">
      <c r="A2440" s="75">
        <v>7235</v>
      </c>
      <c r="B2440" s="76" t="s">
        <v>11402</v>
      </c>
      <c r="C2440" s="77" t="s">
        <v>11403</v>
      </c>
      <c r="D2440" s="78">
        <v>458000</v>
      </c>
      <c r="E2440" s="77" t="s">
        <v>11404</v>
      </c>
      <c r="F2440" s="77"/>
    </row>
    <row r="2441" spans="1:6" ht="45" x14ac:dyDescent="0.25">
      <c r="A2441" s="75">
        <v>7236</v>
      </c>
      <c r="B2441" s="76" t="s">
        <v>11405</v>
      </c>
      <c r="C2441" s="77" t="s">
        <v>11403</v>
      </c>
      <c r="D2441" s="78">
        <v>458000</v>
      </c>
      <c r="E2441" s="77" t="s">
        <v>11404</v>
      </c>
      <c r="F2441" s="77"/>
    </row>
    <row r="2442" spans="1:6" ht="30" x14ac:dyDescent="0.25">
      <c r="A2442" s="75">
        <v>7253</v>
      </c>
      <c r="B2442" s="76" t="s">
        <v>11406</v>
      </c>
      <c r="C2442" s="77" t="s">
        <v>11407</v>
      </c>
      <c r="D2442" s="78">
        <v>906000</v>
      </c>
      <c r="E2442" s="77" t="s">
        <v>11408</v>
      </c>
      <c r="F2442" s="77"/>
    </row>
    <row r="2443" spans="1:6" x14ac:dyDescent="0.25">
      <c r="A2443" s="75">
        <v>7254</v>
      </c>
      <c r="B2443" s="76" t="s">
        <v>11409</v>
      </c>
      <c r="C2443" s="77" t="s">
        <v>11410</v>
      </c>
      <c r="D2443" s="78">
        <v>906000</v>
      </c>
      <c r="E2443" s="77" t="s">
        <v>11408</v>
      </c>
      <c r="F2443" s="77"/>
    </row>
    <row r="2444" spans="1:6" ht="30" x14ac:dyDescent="0.25">
      <c r="A2444" s="75">
        <v>7255</v>
      </c>
      <c r="B2444" s="76" t="s">
        <v>11411</v>
      </c>
      <c r="C2444" s="77" t="s">
        <v>11412</v>
      </c>
      <c r="D2444" s="78">
        <v>906000</v>
      </c>
      <c r="E2444" s="77" t="s">
        <v>11408</v>
      </c>
      <c r="F2444" s="77"/>
    </row>
    <row r="2445" spans="1:6" ht="30" x14ac:dyDescent="0.25">
      <c r="A2445" s="75">
        <v>7256</v>
      </c>
      <c r="B2445" s="76" t="s">
        <v>11413</v>
      </c>
      <c r="C2445" s="77" t="s">
        <v>11407</v>
      </c>
      <c r="D2445" s="78">
        <v>906000</v>
      </c>
      <c r="E2445" s="77" t="s">
        <v>11408</v>
      </c>
      <c r="F2445" s="77"/>
    </row>
    <row r="2446" spans="1:6" x14ac:dyDescent="0.25">
      <c r="A2446" s="75">
        <v>7257</v>
      </c>
      <c r="B2446" s="76" t="s">
        <v>11414</v>
      </c>
      <c r="C2446" s="77" t="s">
        <v>11410</v>
      </c>
      <c r="D2446" s="78">
        <v>906000</v>
      </c>
      <c r="E2446" s="77" t="s">
        <v>11408</v>
      </c>
      <c r="F2446" s="77"/>
    </row>
    <row r="2447" spans="1:6" ht="30" x14ac:dyDescent="0.25">
      <c r="A2447" s="75">
        <v>7258</v>
      </c>
      <c r="B2447" s="76" t="s">
        <v>11415</v>
      </c>
      <c r="C2447" s="77" t="s">
        <v>11412</v>
      </c>
      <c r="D2447" s="78">
        <v>906000</v>
      </c>
      <c r="E2447" s="77" t="s">
        <v>11408</v>
      </c>
      <c r="F2447" s="77"/>
    </row>
    <row r="2448" spans="1:6" ht="30" x14ac:dyDescent="0.25">
      <c r="A2448" s="75">
        <v>7259</v>
      </c>
      <c r="B2448" s="76" t="s">
        <v>11416</v>
      </c>
      <c r="C2448" s="77" t="s">
        <v>11417</v>
      </c>
      <c r="D2448" s="78">
        <v>906000</v>
      </c>
      <c r="E2448" s="77" t="s">
        <v>11408</v>
      </c>
      <c r="F2448" s="77"/>
    </row>
    <row r="2449" spans="1:6" ht="45" x14ac:dyDescent="0.25">
      <c r="A2449" s="75">
        <v>7260</v>
      </c>
      <c r="B2449" s="76" t="s">
        <v>11418</v>
      </c>
      <c r="C2449" s="77" t="s">
        <v>11419</v>
      </c>
      <c r="D2449" s="78">
        <v>906000</v>
      </c>
      <c r="E2449" s="77" t="s">
        <v>11408</v>
      </c>
      <c r="F2449" s="77"/>
    </row>
    <row r="2450" spans="1:6" ht="45" x14ac:dyDescent="0.25">
      <c r="A2450" s="75">
        <v>7261</v>
      </c>
      <c r="B2450" s="76" t="s">
        <v>11420</v>
      </c>
      <c r="C2450" s="77" t="s">
        <v>11421</v>
      </c>
      <c r="D2450" s="78">
        <v>906000</v>
      </c>
      <c r="E2450" s="77" t="s">
        <v>11408</v>
      </c>
      <c r="F2450" s="77"/>
    </row>
    <row r="2451" spans="1:6" ht="30" x14ac:dyDescent="0.25">
      <c r="A2451" s="75">
        <v>7262</v>
      </c>
      <c r="B2451" s="76" t="s">
        <v>11422</v>
      </c>
      <c r="C2451" s="77" t="s">
        <v>11417</v>
      </c>
      <c r="D2451" s="78">
        <v>906000</v>
      </c>
      <c r="E2451" s="77" t="s">
        <v>11408</v>
      </c>
      <c r="F2451" s="77"/>
    </row>
    <row r="2452" spans="1:6" x14ac:dyDescent="0.25">
      <c r="A2452" s="75">
        <v>7265</v>
      </c>
      <c r="B2452" s="76" t="s">
        <v>11423</v>
      </c>
      <c r="C2452" s="77" t="s">
        <v>11424</v>
      </c>
      <c r="D2452" s="78">
        <v>287000</v>
      </c>
      <c r="E2452" s="77" t="s">
        <v>7884</v>
      </c>
      <c r="F2452" s="77"/>
    </row>
    <row r="2453" spans="1:6" x14ac:dyDescent="0.25">
      <c r="A2453" s="75">
        <v>7266</v>
      </c>
      <c r="B2453" s="76" t="s">
        <v>11425</v>
      </c>
      <c r="C2453" s="77" t="s">
        <v>11426</v>
      </c>
      <c r="D2453" s="78">
        <v>287000</v>
      </c>
      <c r="E2453" s="77" t="s">
        <v>7884</v>
      </c>
      <c r="F2453" s="77"/>
    </row>
    <row r="2454" spans="1:6" x14ac:dyDescent="0.25">
      <c r="A2454" s="75">
        <v>7267</v>
      </c>
      <c r="B2454" s="76" t="s">
        <v>11427</v>
      </c>
      <c r="C2454" s="77" t="s">
        <v>11428</v>
      </c>
      <c r="D2454" s="78">
        <v>287000</v>
      </c>
      <c r="E2454" s="77" t="s">
        <v>7884</v>
      </c>
      <c r="F2454" s="77"/>
    </row>
    <row r="2455" spans="1:6" x14ac:dyDescent="0.25">
      <c r="A2455" s="75">
        <v>7268</v>
      </c>
      <c r="B2455" s="76" t="s">
        <v>11429</v>
      </c>
      <c r="C2455" s="77" t="s">
        <v>11424</v>
      </c>
      <c r="D2455" s="78">
        <v>287000</v>
      </c>
      <c r="E2455" s="77" t="s">
        <v>7884</v>
      </c>
      <c r="F2455" s="77"/>
    </row>
    <row r="2456" spans="1:6" x14ac:dyDescent="0.25">
      <c r="A2456" s="75">
        <v>7269</v>
      </c>
      <c r="B2456" s="76" t="s">
        <v>11430</v>
      </c>
      <c r="C2456" s="77" t="s">
        <v>11426</v>
      </c>
      <c r="D2456" s="78">
        <v>287000</v>
      </c>
      <c r="E2456" s="77" t="s">
        <v>7884</v>
      </c>
      <c r="F2456" s="77"/>
    </row>
    <row r="2457" spans="1:6" x14ac:dyDescent="0.25">
      <c r="A2457" s="75">
        <v>7270</v>
      </c>
      <c r="B2457" s="76" t="s">
        <v>11431</v>
      </c>
      <c r="C2457" s="77" t="s">
        <v>11428</v>
      </c>
      <c r="D2457" s="78">
        <v>287000</v>
      </c>
      <c r="E2457" s="77" t="s">
        <v>7884</v>
      </c>
      <c r="F2457" s="77"/>
    </row>
    <row r="2458" spans="1:6" ht="45" x14ac:dyDescent="0.25">
      <c r="A2458" s="75">
        <v>7281</v>
      </c>
      <c r="B2458" s="76" t="s">
        <v>11432</v>
      </c>
      <c r="C2458" s="77" t="s">
        <v>11433</v>
      </c>
      <c r="D2458" s="78">
        <v>908000</v>
      </c>
      <c r="E2458" s="77" t="s">
        <v>8481</v>
      </c>
      <c r="F2458" s="77"/>
    </row>
    <row r="2459" spans="1:6" ht="30" x14ac:dyDescent="0.25">
      <c r="A2459" s="75">
        <v>7282</v>
      </c>
      <c r="B2459" s="76" t="s">
        <v>11434</v>
      </c>
      <c r="C2459" s="77" t="s">
        <v>11435</v>
      </c>
      <c r="D2459" s="78">
        <v>908000</v>
      </c>
      <c r="E2459" s="77" t="s">
        <v>8481</v>
      </c>
      <c r="F2459" s="77"/>
    </row>
    <row r="2460" spans="1:6" ht="45" x14ac:dyDescent="0.25">
      <c r="A2460" s="75">
        <v>7283</v>
      </c>
      <c r="B2460" s="76" t="s">
        <v>11436</v>
      </c>
      <c r="C2460" s="77" t="s">
        <v>11437</v>
      </c>
      <c r="D2460" s="78">
        <v>908000</v>
      </c>
      <c r="E2460" s="77" t="s">
        <v>8481</v>
      </c>
      <c r="F2460" s="77"/>
    </row>
    <row r="2461" spans="1:6" ht="30" x14ac:dyDescent="0.25">
      <c r="A2461" s="75">
        <v>7284</v>
      </c>
      <c r="B2461" s="76" t="s">
        <v>11438</v>
      </c>
      <c r="C2461" s="77" t="s">
        <v>11439</v>
      </c>
      <c r="D2461" s="78">
        <v>908000</v>
      </c>
      <c r="E2461" s="77" t="s">
        <v>8481</v>
      </c>
      <c r="F2461" s="77"/>
    </row>
    <row r="2462" spans="1:6" ht="45" x14ac:dyDescent="0.25">
      <c r="A2462" s="75">
        <v>7285</v>
      </c>
      <c r="B2462" s="76" t="s">
        <v>11440</v>
      </c>
      <c r="C2462" s="77" t="s">
        <v>11433</v>
      </c>
      <c r="D2462" s="78">
        <v>908000</v>
      </c>
      <c r="E2462" s="77" t="s">
        <v>8481</v>
      </c>
      <c r="F2462" s="77"/>
    </row>
    <row r="2463" spans="1:6" ht="30" x14ac:dyDescent="0.25">
      <c r="A2463" s="75">
        <v>7286</v>
      </c>
      <c r="B2463" s="76" t="s">
        <v>11441</v>
      </c>
      <c r="C2463" s="77" t="s">
        <v>11435</v>
      </c>
      <c r="D2463" s="78">
        <v>908000</v>
      </c>
      <c r="E2463" s="77" t="s">
        <v>8481</v>
      </c>
      <c r="F2463" s="77"/>
    </row>
    <row r="2464" spans="1:6" ht="45" x14ac:dyDescent="0.25">
      <c r="A2464" s="75">
        <v>7287</v>
      </c>
      <c r="B2464" s="76" t="s">
        <v>11442</v>
      </c>
      <c r="C2464" s="77" t="s">
        <v>11437</v>
      </c>
      <c r="D2464" s="78">
        <v>908000</v>
      </c>
      <c r="E2464" s="77" t="s">
        <v>8481</v>
      </c>
      <c r="F2464" s="77"/>
    </row>
    <row r="2465" spans="1:6" ht="30" x14ac:dyDescent="0.25">
      <c r="A2465" s="75">
        <v>7288</v>
      </c>
      <c r="B2465" s="76" t="s">
        <v>11443</v>
      </c>
      <c r="C2465" s="77" t="s">
        <v>11439</v>
      </c>
      <c r="D2465" s="78">
        <v>908000</v>
      </c>
      <c r="E2465" s="77" t="s">
        <v>8481</v>
      </c>
      <c r="F2465" s="77"/>
    </row>
    <row r="2466" spans="1:6" ht="30" x14ac:dyDescent="0.25">
      <c r="A2466" s="75">
        <v>7300</v>
      </c>
      <c r="B2466" s="76" t="s">
        <v>11444</v>
      </c>
      <c r="C2466" s="77" t="s">
        <v>11445</v>
      </c>
      <c r="D2466" s="78">
        <v>821000</v>
      </c>
      <c r="E2466" s="77" t="s">
        <v>11446</v>
      </c>
      <c r="F2466" s="77"/>
    </row>
    <row r="2467" spans="1:6" ht="30" x14ac:dyDescent="0.25">
      <c r="A2467" s="75">
        <v>7301</v>
      </c>
      <c r="B2467" s="76" t="s">
        <v>11447</v>
      </c>
      <c r="C2467" s="77" t="s">
        <v>11448</v>
      </c>
      <c r="D2467" s="78">
        <v>821000</v>
      </c>
      <c r="E2467" s="77" t="s">
        <v>11446</v>
      </c>
      <c r="F2467" s="77"/>
    </row>
    <row r="2468" spans="1:6" x14ac:dyDescent="0.25">
      <c r="A2468" s="75">
        <v>7309</v>
      </c>
      <c r="B2468" s="76" t="s">
        <v>11449</v>
      </c>
      <c r="C2468" s="77" t="s">
        <v>11450</v>
      </c>
      <c r="D2468" s="78">
        <v>918000</v>
      </c>
      <c r="E2468" s="77" t="s">
        <v>10841</v>
      </c>
      <c r="F2468" s="77"/>
    </row>
    <row r="2469" spans="1:6" ht="30" x14ac:dyDescent="0.25">
      <c r="A2469" s="75">
        <v>7310</v>
      </c>
      <c r="B2469" s="76" t="s">
        <v>11451</v>
      </c>
      <c r="C2469" s="77" t="s">
        <v>9035</v>
      </c>
      <c r="D2469" s="78">
        <v>150000</v>
      </c>
      <c r="E2469" s="77" t="s">
        <v>7881</v>
      </c>
      <c r="F2469" s="77"/>
    </row>
    <row r="2470" spans="1:6" ht="30" x14ac:dyDescent="0.25">
      <c r="A2470" s="75">
        <v>7311</v>
      </c>
      <c r="B2470" s="76" t="s">
        <v>6593</v>
      </c>
      <c r="C2470" s="77" t="s">
        <v>6596</v>
      </c>
      <c r="D2470" s="78">
        <v>388000</v>
      </c>
      <c r="E2470" s="77" t="s">
        <v>11452</v>
      </c>
      <c r="F2470" s="77"/>
    </row>
    <row r="2471" spans="1:6" x14ac:dyDescent="0.25">
      <c r="A2471" s="75">
        <v>7312</v>
      </c>
      <c r="B2471" s="76" t="s">
        <v>11453</v>
      </c>
      <c r="C2471" s="77" t="s">
        <v>11454</v>
      </c>
      <c r="D2471" s="78">
        <v>123000</v>
      </c>
      <c r="E2471" s="77" t="s">
        <v>10194</v>
      </c>
      <c r="F2471" s="77"/>
    </row>
    <row r="2472" spans="1:6" ht="30" x14ac:dyDescent="0.25">
      <c r="A2472" s="75">
        <v>7313</v>
      </c>
      <c r="B2472" s="76" t="s">
        <v>11455</v>
      </c>
      <c r="C2472" s="77" t="s">
        <v>11456</v>
      </c>
      <c r="D2472" s="78">
        <v>123000</v>
      </c>
      <c r="E2472" s="77" t="s">
        <v>10194</v>
      </c>
      <c r="F2472" s="77"/>
    </row>
    <row r="2473" spans="1:6" ht="30" x14ac:dyDescent="0.25">
      <c r="A2473" s="75">
        <v>7314</v>
      </c>
      <c r="B2473" s="76" t="s">
        <v>11457</v>
      </c>
      <c r="C2473" s="77" t="s">
        <v>11458</v>
      </c>
      <c r="D2473" s="78">
        <v>123000</v>
      </c>
      <c r="E2473" s="77" t="s">
        <v>10194</v>
      </c>
      <c r="F2473" s="77"/>
    </row>
    <row r="2474" spans="1:6" x14ac:dyDescent="0.25">
      <c r="A2474" s="75">
        <v>7315</v>
      </c>
      <c r="B2474" s="76" t="s">
        <v>11459</v>
      </c>
      <c r="C2474" s="77" t="s">
        <v>11460</v>
      </c>
      <c r="D2474" s="78">
        <v>123000</v>
      </c>
      <c r="E2474" s="77" t="s">
        <v>10194</v>
      </c>
      <c r="F2474" s="77"/>
    </row>
    <row r="2475" spans="1:6" x14ac:dyDescent="0.25">
      <c r="A2475" s="75">
        <v>7316</v>
      </c>
      <c r="B2475" s="76" t="s">
        <v>11461</v>
      </c>
      <c r="C2475" s="77" t="s">
        <v>11462</v>
      </c>
      <c r="D2475" s="78">
        <v>114750</v>
      </c>
      <c r="E2475" s="77" t="s">
        <v>11463</v>
      </c>
      <c r="F2475" s="77"/>
    </row>
    <row r="2476" spans="1:6" x14ac:dyDescent="0.25">
      <c r="A2476" s="75">
        <v>7317</v>
      </c>
      <c r="B2476" s="76" t="s">
        <v>11464</v>
      </c>
      <c r="C2476" s="77" t="s">
        <v>11465</v>
      </c>
      <c r="D2476" s="78">
        <v>142650</v>
      </c>
      <c r="E2476" s="77" t="s">
        <v>11466</v>
      </c>
      <c r="F2476" s="77"/>
    </row>
    <row r="2477" spans="1:6" x14ac:dyDescent="0.25">
      <c r="A2477" s="75">
        <v>7318</v>
      </c>
      <c r="B2477" s="76" t="s">
        <v>11467</v>
      </c>
      <c r="C2477" s="77" t="s">
        <v>11468</v>
      </c>
      <c r="D2477" s="78">
        <v>280000</v>
      </c>
      <c r="E2477" s="77" t="s">
        <v>8467</v>
      </c>
      <c r="F2477" s="77"/>
    </row>
    <row r="2478" spans="1:6" x14ac:dyDescent="0.25">
      <c r="A2478" s="75">
        <v>7319</v>
      </c>
      <c r="B2478" s="76" t="s">
        <v>11469</v>
      </c>
      <c r="C2478" s="77" t="s">
        <v>11470</v>
      </c>
      <c r="D2478" s="78">
        <v>120000</v>
      </c>
      <c r="E2478" s="77" t="s">
        <v>7869</v>
      </c>
      <c r="F2478" s="77"/>
    </row>
    <row r="2479" spans="1:6" ht="30" x14ac:dyDescent="0.25">
      <c r="A2479" s="75">
        <v>7320</v>
      </c>
      <c r="B2479" s="76"/>
      <c r="C2479" s="77" t="s">
        <v>11471</v>
      </c>
      <c r="D2479" s="78">
        <v>660000</v>
      </c>
      <c r="E2479" s="77" t="s">
        <v>8095</v>
      </c>
      <c r="F2479" s="77"/>
    </row>
    <row r="2480" spans="1:6" ht="45" x14ac:dyDescent="0.25">
      <c r="A2480" s="75">
        <v>7321</v>
      </c>
      <c r="B2480" s="76"/>
      <c r="C2480" s="77" t="s">
        <v>11472</v>
      </c>
      <c r="D2480" s="78">
        <v>240000</v>
      </c>
      <c r="E2480" s="77" t="s">
        <v>11473</v>
      </c>
      <c r="F2480" s="77"/>
    </row>
    <row r="2481" spans="1:6" ht="30" x14ac:dyDescent="0.25">
      <c r="A2481" s="75">
        <v>271</v>
      </c>
      <c r="B2481" s="76" t="s">
        <v>1323</v>
      </c>
      <c r="C2481" s="77" t="s">
        <v>11474</v>
      </c>
      <c r="D2481" s="78">
        <v>1133000</v>
      </c>
      <c r="E2481" s="77" t="s">
        <v>8050</v>
      </c>
      <c r="F2481" s="77" t="s">
        <v>7965</v>
      </c>
    </row>
    <row r="2482" spans="1:6" ht="30" x14ac:dyDescent="0.25">
      <c r="A2482" s="75">
        <v>272</v>
      </c>
      <c r="B2482" s="76" t="s">
        <v>1321</v>
      </c>
      <c r="C2482" s="77" t="s">
        <v>11475</v>
      </c>
      <c r="D2482" s="78">
        <v>1133000</v>
      </c>
      <c r="E2482" s="77" t="s">
        <v>8050</v>
      </c>
      <c r="F2482" s="77" t="s">
        <v>7965</v>
      </c>
    </row>
    <row r="2483" spans="1:6" ht="30" x14ac:dyDescent="0.25">
      <c r="A2483" s="75">
        <v>273</v>
      </c>
      <c r="B2483" s="76" t="s">
        <v>1353</v>
      </c>
      <c r="C2483" s="77" t="s">
        <v>11476</v>
      </c>
      <c r="D2483" s="78">
        <v>1133000</v>
      </c>
      <c r="E2483" s="77" t="s">
        <v>8050</v>
      </c>
      <c r="F2483" s="77" t="s">
        <v>7965</v>
      </c>
    </row>
    <row r="2484" spans="1:6" ht="30" x14ac:dyDescent="0.25">
      <c r="A2484" s="75">
        <v>274</v>
      </c>
      <c r="B2484" s="76" t="s">
        <v>1332</v>
      </c>
      <c r="C2484" s="77" t="s">
        <v>11477</v>
      </c>
      <c r="D2484" s="78">
        <v>1133000</v>
      </c>
      <c r="E2484" s="77" t="s">
        <v>8050</v>
      </c>
      <c r="F2484" s="77" t="s">
        <v>7965</v>
      </c>
    </row>
    <row r="2485" spans="1:6" ht="30" x14ac:dyDescent="0.25">
      <c r="A2485" s="75">
        <v>275</v>
      </c>
      <c r="B2485" s="76" t="s">
        <v>1329</v>
      </c>
      <c r="C2485" s="77" t="s">
        <v>11478</v>
      </c>
      <c r="D2485" s="78">
        <v>1133000</v>
      </c>
      <c r="E2485" s="77" t="s">
        <v>8050</v>
      </c>
      <c r="F2485" s="77" t="s">
        <v>7965</v>
      </c>
    </row>
    <row r="2486" spans="1:6" ht="30" x14ac:dyDescent="0.25">
      <c r="A2486" s="75">
        <v>216</v>
      </c>
      <c r="B2486" s="76" t="s">
        <v>1175</v>
      </c>
      <c r="C2486" s="77" t="s">
        <v>11479</v>
      </c>
      <c r="D2486" s="78">
        <v>1180000</v>
      </c>
      <c r="E2486" s="77" t="s">
        <v>11480</v>
      </c>
      <c r="F2486" s="77" t="s">
        <v>7870</v>
      </c>
    </row>
    <row r="2487" spans="1:6" x14ac:dyDescent="0.25">
      <c r="A2487" s="75">
        <v>83</v>
      </c>
      <c r="B2487" s="76" t="s">
        <v>11481</v>
      </c>
      <c r="C2487" s="77" t="s">
        <v>11482</v>
      </c>
      <c r="D2487" s="78">
        <v>1241000</v>
      </c>
      <c r="E2487" s="77" t="s">
        <v>11483</v>
      </c>
      <c r="F2487" s="77" t="s">
        <v>7870</v>
      </c>
    </row>
    <row r="2488" spans="1:6" ht="30" x14ac:dyDescent="0.25">
      <c r="A2488" s="75">
        <v>84</v>
      </c>
      <c r="B2488" s="76" t="s">
        <v>11484</v>
      </c>
      <c r="C2488" s="77" t="s">
        <v>11485</v>
      </c>
      <c r="D2488" s="78">
        <v>1241000</v>
      </c>
      <c r="E2488" s="77" t="s">
        <v>11483</v>
      </c>
      <c r="F2488" s="77" t="s">
        <v>7870</v>
      </c>
    </row>
    <row r="2489" spans="1:6" ht="30" x14ac:dyDescent="0.25">
      <c r="A2489" s="75">
        <v>85</v>
      </c>
      <c r="B2489" s="76" t="s">
        <v>11486</v>
      </c>
      <c r="C2489" s="77" t="s">
        <v>11487</v>
      </c>
      <c r="D2489" s="78">
        <v>1241000</v>
      </c>
      <c r="E2489" s="77" t="s">
        <v>11483</v>
      </c>
      <c r="F2489" s="77" t="s">
        <v>7870</v>
      </c>
    </row>
    <row r="2490" spans="1:6" ht="45" x14ac:dyDescent="0.25">
      <c r="A2490" s="75">
        <v>86</v>
      </c>
      <c r="B2490" s="76" t="s">
        <v>11488</v>
      </c>
      <c r="C2490" s="77" t="s">
        <v>11489</v>
      </c>
      <c r="D2490" s="78">
        <v>1241000</v>
      </c>
      <c r="E2490" s="77" t="s">
        <v>11483</v>
      </c>
      <c r="F2490" s="77" t="s">
        <v>7870</v>
      </c>
    </row>
    <row r="2491" spans="1:6" ht="30" x14ac:dyDescent="0.25">
      <c r="A2491" s="75">
        <v>87</v>
      </c>
      <c r="B2491" s="76" t="s">
        <v>11490</v>
      </c>
      <c r="C2491" s="77" t="s">
        <v>11491</v>
      </c>
      <c r="D2491" s="78">
        <v>1241000</v>
      </c>
      <c r="E2491" s="77" t="s">
        <v>11483</v>
      </c>
      <c r="F2491" s="77" t="s">
        <v>7870</v>
      </c>
    </row>
    <row r="2492" spans="1:6" x14ac:dyDescent="0.25">
      <c r="A2492" s="75">
        <v>88</v>
      </c>
      <c r="B2492" s="76" t="s">
        <v>11492</v>
      </c>
      <c r="C2492" s="77" t="s">
        <v>11493</v>
      </c>
      <c r="D2492" s="78">
        <v>1241000</v>
      </c>
      <c r="E2492" s="77" t="s">
        <v>11483</v>
      </c>
      <c r="F2492" s="77" t="s">
        <v>7870</v>
      </c>
    </row>
    <row r="2493" spans="1:6" x14ac:dyDescent="0.25">
      <c r="A2493" s="75">
        <v>89</v>
      </c>
      <c r="B2493" s="76" t="s">
        <v>11494</v>
      </c>
      <c r="C2493" s="77" t="s">
        <v>11495</v>
      </c>
      <c r="D2493" s="78">
        <v>1241000</v>
      </c>
      <c r="E2493" s="77" t="s">
        <v>11483</v>
      </c>
      <c r="F2493" s="77" t="s">
        <v>7870</v>
      </c>
    </row>
    <row r="2494" spans="1:6" x14ac:dyDescent="0.25">
      <c r="A2494" s="75">
        <v>90</v>
      </c>
      <c r="B2494" s="76" t="s">
        <v>617</v>
      </c>
      <c r="C2494" s="77" t="s">
        <v>619</v>
      </c>
      <c r="D2494" s="78">
        <v>1241000</v>
      </c>
      <c r="E2494" s="77" t="s">
        <v>11483</v>
      </c>
      <c r="F2494" s="77" t="s">
        <v>7870</v>
      </c>
    </row>
    <row r="2495" spans="1:6" x14ac:dyDescent="0.25">
      <c r="A2495" s="75">
        <v>7237</v>
      </c>
      <c r="B2495" s="76" t="s">
        <v>11496</v>
      </c>
      <c r="C2495" s="77" t="s">
        <v>11497</v>
      </c>
      <c r="D2495" s="78">
        <v>1500000</v>
      </c>
      <c r="E2495" s="77" t="s">
        <v>11498</v>
      </c>
      <c r="F2495" s="77"/>
    </row>
    <row r="2496" spans="1:6" ht="45" x14ac:dyDescent="0.25">
      <c r="A2496" s="75">
        <v>7238</v>
      </c>
      <c r="B2496" s="76" t="s">
        <v>11499</v>
      </c>
      <c r="C2496" s="77" t="s">
        <v>11500</v>
      </c>
      <c r="D2496" s="78">
        <v>1500000</v>
      </c>
      <c r="E2496" s="77" t="s">
        <v>11498</v>
      </c>
      <c r="F2496" s="77"/>
    </row>
    <row r="2497" spans="1:6" ht="30" x14ac:dyDescent="0.25">
      <c r="A2497" s="75">
        <v>7239</v>
      </c>
      <c r="B2497" s="76" t="s">
        <v>11501</v>
      </c>
      <c r="C2497" s="77" t="s">
        <v>11502</v>
      </c>
      <c r="D2497" s="78">
        <v>1500000</v>
      </c>
      <c r="E2497" s="77" t="s">
        <v>11498</v>
      </c>
      <c r="F2497" s="77"/>
    </row>
    <row r="2498" spans="1:6" x14ac:dyDescent="0.25">
      <c r="A2498" s="75">
        <v>7240</v>
      </c>
      <c r="B2498" s="76" t="s">
        <v>11503</v>
      </c>
      <c r="C2498" s="77" t="s">
        <v>11497</v>
      </c>
      <c r="D2498" s="78">
        <v>1500000</v>
      </c>
      <c r="E2498" s="77" t="s">
        <v>11498</v>
      </c>
      <c r="F2498" s="77"/>
    </row>
    <row r="2499" spans="1:6" ht="45" x14ac:dyDescent="0.25">
      <c r="A2499" s="75">
        <v>7241</v>
      </c>
      <c r="B2499" s="76" t="s">
        <v>11504</v>
      </c>
      <c r="C2499" s="77" t="s">
        <v>11500</v>
      </c>
      <c r="D2499" s="78">
        <v>1500000</v>
      </c>
      <c r="E2499" s="77" t="s">
        <v>11498</v>
      </c>
      <c r="F2499" s="77"/>
    </row>
    <row r="2500" spans="1:6" ht="30" x14ac:dyDescent="0.25">
      <c r="A2500" s="75">
        <v>7242</v>
      </c>
      <c r="B2500" s="76" t="s">
        <v>11505</v>
      </c>
      <c r="C2500" s="77" t="s">
        <v>11502</v>
      </c>
      <c r="D2500" s="78">
        <v>1500000</v>
      </c>
      <c r="E2500" s="77" t="s">
        <v>11498</v>
      </c>
      <c r="F2500" s="77"/>
    </row>
    <row r="2501" spans="1:6" ht="30" x14ac:dyDescent="0.25">
      <c r="A2501" s="75">
        <v>7243</v>
      </c>
      <c r="B2501" s="76" t="s">
        <v>11506</v>
      </c>
      <c r="C2501" s="77" t="s">
        <v>11507</v>
      </c>
      <c r="D2501" s="78">
        <v>1569000</v>
      </c>
      <c r="E2501" s="77" t="s">
        <v>11508</v>
      </c>
      <c r="F2501" s="77"/>
    </row>
    <row r="2502" spans="1:6" x14ac:dyDescent="0.25">
      <c r="A2502" s="75">
        <v>7244</v>
      </c>
      <c r="B2502" s="76" t="s">
        <v>11509</v>
      </c>
      <c r="C2502" s="77" t="s">
        <v>11510</v>
      </c>
      <c r="D2502" s="78">
        <v>1569000</v>
      </c>
      <c r="E2502" s="77" t="s">
        <v>11508</v>
      </c>
      <c r="F2502" s="77"/>
    </row>
    <row r="2503" spans="1:6" x14ac:dyDescent="0.25">
      <c r="A2503" s="75">
        <v>7245</v>
      </c>
      <c r="B2503" s="76" t="s">
        <v>11511</v>
      </c>
      <c r="C2503" s="77" t="s">
        <v>11512</v>
      </c>
      <c r="D2503" s="78">
        <v>1569000</v>
      </c>
      <c r="E2503" s="77" t="s">
        <v>11508</v>
      </c>
      <c r="F2503" s="77"/>
    </row>
    <row r="2504" spans="1:6" ht="45" x14ac:dyDescent="0.25">
      <c r="A2504" s="75">
        <v>7246</v>
      </c>
      <c r="B2504" s="76" t="s">
        <v>11513</v>
      </c>
      <c r="C2504" s="77" t="s">
        <v>11514</v>
      </c>
      <c r="D2504" s="78">
        <v>1569000</v>
      </c>
      <c r="E2504" s="77" t="s">
        <v>11508</v>
      </c>
      <c r="F2504" s="77"/>
    </row>
    <row r="2505" spans="1:6" x14ac:dyDescent="0.25">
      <c r="A2505" s="75">
        <v>7247</v>
      </c>
      <c r="B2505" s="76" t="s">
        <v>11515</v>
      </c>
      <c r="C2505" s="77" t="s">
        <v>11516</v>
      </c>
      <c r="D2505" s="78">
        <v>1569000</v>
      </c>
      <c r="E2505" s="77" t="s">
        <v>11508</v>
      </c>
      <c r="F2505" s="77"/>
    </row>
    <row r="2506" spans="1:6" x14ac:dyDescent="0.25">
      <c r="A2506" s="75">
        <v>7248</v>
      </c>
      <c r="B2506" s="76" t="s">
        <v>11517</v>
      </c>
      <c r="C2506" s="77" t="s">
        <v>11518</v>
      </c>
      <c r="D2506" s="78">
        <v>1569000</v>
      </c>
      <c r="E2506" s="77" t="s">
        <v>11508</v>
      </c>
      <c r="F2506" s="77"/>
    </row>
    <row r="2507" spans="1:6" x14ac:dyDescent="0.25">
      <c r="A2507" s="75">
        <v>7249</v>
      </c>
      <c r="B2507" s="76" t="s">
        <v>11519</v>
      </c>
      <c r="C2507" s="77" t="s">
        <v>11520</v>
      </c>
      <c r="D2507" s="78">
        <v>1757000</v>
      </c>
      <c r="E2507" s="77" t="s">
        <v>11521</v>
      </c>
      <c r="F2507" s="77"/>
    </row>
    <row r="2508" spans="1:6" ht="30" x14ac:dyDescent="0.25">
      <c r="A2508" s="75">
        <v>7250</v>
      </c>
      <c r="B2508" s="76" t="s">
        <v>11522</v>
      </c>
      <c r="C2508" s="77" t="s">
        <v>11523</v>
      </c>
      <c r="D2508" s="78">
        <v>1757000</v>
      </c>
      <c r="E2508" s="77" t="s">
        <v>11521</v>
      </c>
      <c r="F2508" s="77"/>
    </row>
    <row r="2509" spans="1:6" ht="45" x14ac:dyDescent="0.25">
      <c r="A2509" s="75">
        <v>7251</v>
      </c>
      <c r="B2509" s="76" t="s">
        <v>11524</v>
      </c>
      <c r="C2509" s="77" t="s">
        <v>11525</v>
      </c>
      <c r="D2509" s="78">
        <v>1757000</v>
      </c>
      <c r="E2509" s="77" t="s">
        <v>11521</v>
      </c>
      <c r="F2509" s="77"/>
    </row>
    <row r="2510" spans="1:6" x14ac:dyDescent="0.25">
      <c r="A2510" s="75">
        <v>7252</v>
      </c>
      <c r="B2510" s="76" t="s">
        <v>11526</v>
      </c>
      <c r="C2510" s="77" t="s">
        <v>11520</v>
      </c>
      <c r="D2510" s="78">
        <v>1757000</v>
      </c>
      <c r="E2510" s="77" t="s">
        <v>11521</v>
      </c>
      <c r="F2510" s="77"/>
    </row>
    <row r="2511" spans="1:6" ht="30" x14ac:dyDescent="0.25">
      <c r="A2511" s="75">
        <v>308</v>
      </c>
      <c r="B2511" s="76" t="s">
        <v>1534</v>
      </c>
      <c r="C2511" s="77" t="s">
        <v>11527</v>
      </c>
      <c r="D2511" s="78">
        <v>2271000</v>
      </c>
      <c r="E2511" s="77" t="s">
        <v>11528</v>
      </c>
      <c r="F2511" s="77"/>
    </row>
    <row r="2512" spans="1:6" ht="30" x14ac:dyDescent="0.25">
      <c r="A2512" s="75">
        <v>309</v>
      </c>
      <c r="B2512" s="76" t="s">
        <v>1523</v>
      </c>
      <c r="C2512" s="77" t="s">
        <v>11529</v>
      </c>
      <c r="D2512" s="78">
        <v>2271000</v>
      </c>
      <c r="E2512" s="77" t="s">
        <v>11528</v>
      </c>
      <c r="F2512" s="77"/>
    </row>
    <row r="2513" spans="1:6" ht="45" x14ac:dyDescent="0.25">
      <c r="A2513" s="75">
        <v>310</v>
      </c>
      <c r="B2513" s="76" t="s">
        <v>1529</v>
      </c>
      <c r="C2513" s="77" t="s">
        <v>11530</v>
      </c>
      <c r="D2513" s="78">
        <v>2271000</v>
      </c>
      <c r="E2513" s="77" t="s">
        <v>11528</v>
      </c>
      <c r="F2513" s="77"/>
    </row>
    <row r="2514" spans="1:6" ht="30" x14ac:dyDescent="0.25">
      <c r="A2514" s="75">
        <v>311</v>
      </c>
      <c r="B2514" s="76" t="s">
        <v>1536</v>
      </c>
      <c r="C2514" s="77" t="s">
        <v>11531</v>
      </c>
      <c r="D2514" s="78">
        <v>2271000</v>
      </c>
      <c r="E2514" s="77" t="s">
        <v>11528</v>
      </c>
      <c r="F2514" s="77"/>
    </row>
    <row r="2515" spans="1:6" x14ac:dyDescent="0.25">
      <c r="A2515" s="75">
        <v>312</v>
      </c>
      <c r="B2515" s="76" t="s">
        <v>1532</v>
      </c>
      <c r="C2515" s="77" t="s">
        <v>1464</v>
      </c>
      <c r="D2515" s="78">
        <v>2271000</v>
      </c>
      <c r="E2515" s="77" t="s">
        <v>11528</v>
      </c>
      <c r="F2515" s="77"/>
    </row>
    <row r="2516" spans="1:6" ht="30" x14ac:dyDescent="0.25">
      <c r="A2516" s="75">
        <v>313</v>
      </c>
      <c r="B2516" s="76" t="s">
        <v>1526</v>
      </c>
      <c r="C2516" s="77" t="s">
        <v>11532</v>
      </c>
      <c r="D2516" s="78">
        <v>2271000</v>
      </c>
      <c r="E2516" s="77" t="s">
        <v>11528</v>
      </c>
      <c r="F2516" s="77"/>
    </row>
    <row r="2517" spans="1:6" ht="30" x14ac:dyDescent="0.25">
      <c r="A2517" s="75">
        <v>314</v>
      </c>
      <c r="B2517" s="76" t="s">
        <v>1498</v>
      </c>
      <c r="C2517" s="77" t="s">
        <v>11533</v>
      </c>
      <c r="D2517" s="78">
        <v>2271000</v>
      </c>
      <c r="E2517" s="77" t="s">
        <v>11528</v>
      </c>
      <c r="F2517" s="77"/>
    </row>
    <row r="2518" spans="1:6" ht="30" x14ac:dyDescent="0.25">
      <c r="A2518" s="75">
        <v>315</v>
      </c>
      <c r="B2518" s="76" t="s">
        <v>1505</v>
      </c>
      <c r="C2518" s="77" t="s">
        <v>11534</v>
      </c>
      <c r="D2518" s="78">
        <v>2271000</v>
      </c>
      <c r="E2518" s="77" t="s">
        <v>11528</v>
      </c>
      <c r="F2518" s="77"/>
    </row>
    <row r="2519" spans="1:6" ht="30" x14ac:dyDescent="0.25">
      <c r="A2519" s="75">
        <v>316</v>
      </c>
      <c r="B2519" s="76" t="s">
        <v>1502</v>
      </c>
      <c r="C2519" s="77" t="s">
        <v>11535</v>
      </c>
      <c r="D2519" s="78">
        <v>2271000</v>
      </c>
      <c r="E2519" s="77" t="s">
        <v>11528</v>
      </c>
      <c r="F2519" s="77"/>
    </row>
    <row r="2520" spans="1:6" ht="30" x14ac:dyDescent="0.25">
      <c r="A2520" s="75">
        <v>317</v>
      </c>
      <c r="B2520" s="76" t="s">
        <v>1517</v>
      </c>
      <c r="C2520" s="77" t="s">
        <v>11536</v>
      </c>
      <c r="D2520" s="78">
        <v>2271000</v>
      </c>
      <c r="E2520" s="77" t="s">
        <v>11528</v>
      </c>
      <c r="F2520" s="77"/>
    </row>
    <row r="2521" spans="1:6" ht="60" x14ac:dyDescent="0.25">
      <c r="A2521" s="75">
        <v>318</v>
      </c>
      <c r="B2521" s="76" t="s">
        <v>1511</v>
      </c>
      <c r="C2521" s="77" t="s">
        <v>11537</v>
      </c>
      <c r="D2521" s="78">
        <v>2271000</v>
      </c>
      <c r="E2521" s="77" t="s">
        <v>11528</v>
      </c>
      <c r="F2521" s="77"/>
    </row>
    <row r="2522" spans="1:6" ht="30" x14ac:dyDescent="0.25">
      <c r="A2522" s="75">
        <v>319</v>
      </c>
      <c r="B2522" s="76" t="s">
        <v>1479</v>
      </c>
      <c r="C2522" s="77" t="s">
        <v>11538</v>
      </c>
      <c r="D2522" s="78">
        <v>2271000</v>
      </c>
      <c r="E2522" s="77" t="s">
        <v>11528</v>
      </c>
      <c r="F2522" s="77"/>
    </row>
    <row r="2523" spans="1:6" ht="60" x14ac:dyDescent="0.25">
      <c r="A2523" s="75">
        <v>320</v>
      </c>
      <c r="B2523" s="76" t="s">
        <v>1513</v>
      </c>
      <c r="C2523" s="77" t="s">
        <v>11539</v>
      </c>
      <c r="D2523" s="78">
        <v>2271000</v>
      </c>
      <c r="E2523" s="77" t="s">
        <v>11528</v>
      </c>
      <c r="F2523" s="77"/>
    </row>
    <row r="2524" spans="1:6" ht="30" x14ac:dyDescent="0.25">
      <c r="A2524" s="75">
        <v>321</v>
      </c>
      <c r="B2524" s="76" t="s">
        <v>1493</v>
      </c>
      <c r="C2524" s="77" t="s">
        <v>11540</v>
      </c>
      <c r="D2524" s="78">
        <v>2271000</v>
      </c>
      <c r="E2524" s="77" t="s">
        <v>11528</v>
      </c>
      <c r="F2524" s="77"/>
    </row>
    <row r="2525" spans="1:6" ht="45" x14ac:dyDescent="0.25">
      <c r="A2525" s="75">
        <v>322</v>
      </c>
      <c r="B2525" s="76" t="s">
        <v>1508</v>
      </c>
      <c r="C2525" s="77" t="s">
        <v>11541</v>
      </c>
      <c r="D2525" s="78">
        <v>2271000</v>
      </c>
      <c r="E2525" s="77" t="s">
        <v>11528</v>
      </c>
      <c r="F2525" s="77"/>
    </row>
    <row r="2526" spans="1:6" ht="60" x14ac:dyDescent="0.25">
      <c r="A2526" s="75">
        <v>323</v>
      </c>
      <c r="B2526" s="76" t="s">
        <v>1515</v>
      </c>
      <c r="C2526" s="77" t="s">
        <v>8042</v>
      </c>
      <c r="D2526" s="78">
        <v>2271000</v>
      </c>
      <c r="E2526" s="77" t="s">
        <v>11528</v>
      </c>
      <c r="F2526" s="77"/>
    </row>
    <row r="2527" spans="1:6" ht="30" x14ac:dyDescent="0.25">
      <c r="A2527" s="75">
        <v>324</v>
      </c>
      <c r="B2527" s="76" t="s">
        <v>1483</v>
      </c>
      <c r="C2527" s="77" t="s">
        <v>11542</v>
      </c>
      <c r="D2527" s="78">
        <v>2271000</v>
      </c>
      <c r="E2527" s="77" t="s">
        <v>11528</v>
      </c>
      <c r="F2527" s="77"/>
    </row>
    <row r="2528" spans="1:6" ht="45" x14ac:dyDescent="0.25">
      <c r="A2528" s="75">
        <v>325</v>
      </c>
      <c r="B2528" s="76" t="s">
        <v>1486</v>
      </c>
      <c r="C2528" s="77" t="s">
        <v>11543</v>
      </c>
      <c r="D2528" s="78">
        <v>2271000</v>
      </c>
      <c r="E2528" s="77" t="s">
        <v>11528</v>
      </c>
      <c r="F2528" s="77"/>
    </row>
    <row r="2529" spans="1:6" ht="45" x14ac:dyDescent="0.25">
      <c r="A2529" s="75">
        <v>326</v>
      </c>
      <c r="B2529" s="76" t="s">
        <v>1490</v>
      </c>
      <c r="C2529" s="77" t="s">
        <v>11544</v>
      </c>
      <c r="D2529" s="78">
        <v>2271000</v>
      </c>
      <c r="E2529" s="77" t="s">
        <v>11528</v>
      </c>
      <c r="F2529" s="77"/>
    </row>
    <row r="2530" spans="1:6" ht="45" x14ac:dyDescent="0.25">
      <c r="A2530" s="75">
        <v>327</v>
      </c>
      <c r="B2530" s="76" t="s">
        <v>1495</v>
      </c>
      <c r="C2530" s="77" t="s">
        <v>11545</v>
      </c>
      <c r="D2530" s="78">
        <v>2271000</v>
      </c>
      <c r="E2530" s="77" t="s">
        <v>11528</v>
      </c>
      <c r="F2530" s="77"/>
    </row>
    <row r="2531" spans="1:6" ht="30" x14ac:dyDescent="0.25">
      <c r="A2531" s="75">
        <v>328</v>
      </c>
      <c r="B2531" s="76" t="s">
        <v>1520</v>
      </c>
      <c r="C2531" s="77" t="s">
        <v>11546</v>
      </c>
      <c r="D2531" s="78">
        <v>2271000</v>
      </c>
      <c r="E2531" s="77" t="s">
        <v>11528</v>
      </c>
      <c r="F2531" s="77"/>
    </row>
    <row r="2532" spans="1:6" ht="30" x14ac:dyDescent="0.25">
      <c r="A2532" s="75">
        <v>276</v>
      </c>
      <c r="B2532" s="76" t="s">
        <v>1472</v>
      </c>
      <c r="C2532" s="77" t="s">
        <v>11547</v>
      </c>
      <c r="D2532" s="78">
        <v>2487000</v>
      </c>
      <c r="E2532" s="77" t="s">
        <v>11548</v>
      </c>
      <c r="F2532" s="77" t="s">
        <v>7965</v>
      </c>
    </row>
    <row r="2533" spans="1:6" ht="45" x14ac:dyDescent="0.25">
      <c r="A2533" s="75">
        <v>277</v>
      </c>
      <c r="B2533" s="76" t="s">
        <v>1461</v>
      </c>
      <c r="C2533" s="77" t="s">
        <v>11549</v>
      </c>
      <c r="D2533" s="78">
        <v>2487000</v>
      </c>
      <c r="E2533" s="77" t="s">
        <v>11548</v>
      </c>
      <c r="F2533" s="77" t="s">
        <v>7965</v>
      </c>
    </row>
    <row r="2534" spans="1:6" ht="30" x14ac:dyDescent="0.25">
      <c r="A2534" s="75">
        <v>278</v>
      </c>
      <c r="B2534" s="76" t="s">
        <v>1477</v>
      </c>
      <c r="C2534" s="77" t="s">
        <v>11550</v>
      </c>
      <c r="D2534" s="78">
        <v>2487000</v>
      </c>
      <c r="E2534" s="77" t="s">
        <v>11548</v>
      </c>
      <c r="F2534" s="77" t="s">
        <v>7965</v>
      </c>
    </row>
    <row r="2535" spans="1:6" ht="30" x14ac:dyDescent="0.25">
      <c r="A2535" s="75">
        <v>279</v>
      </c>
      <c r="B2535" s="76" t="s">
        <v>1466</v>
      </c>
      <c r="C2535" s="77" t="s">
        <v>11551</v>
      </c>
      <c r="D2535" s="78">
        <v>2487000</v>
      </c>
      <c r="E2535" s="77" t="s">
        <v>11548</v>
      </c>
      <c r="F2535" s="77" t="s">
        <v>7965</v>
      </c>
    </row>
    <row r="2536" spans="1:6" ht="45" x14ac:dyDescent="0.25">
      <c r="A2536" s="75">
        <v>280</v>
      </c>
      <c r="B2536" s="76" t="s">
        <v>1468</v>
      </c>
      <c r="C2536" s="77" t="s">
        <v>11552</v>
      </c>
      <c r="D2536" s="78">
        <v>2487000</v>
      </c>
      <c r="E2536" s="77" t="s">
        <v>11548</v>
      </c>
      <c r="F2536" s="77" t="s">
        <v>7965</v>
      </c>
    </row>
    <row r="2537" spans="1:6" ht="45" x14ac:dyDescent="0.25">
      <c r="A2537" s="75">
        <v>281</v>
      </c>
      <c r="B2537" s="76" t="s">
        <v>1458</v>
      </c>
      <c r="C2537" s="77" t="s">
        <v>11553</v>
      </c>
      <c r="D2537" s="78">
        <v>2487000</v>
      </c>
      <c r="E2537" s="77" t="s">
        <v>11548</v>
      </c>
      <c r="F2537" s="77" t="s">
        <v>7965</v>
      </c>
    </row>
    <row r="2538" spans="1:6" ht="45" x14ac:dyDescent="0.25">
      <c r="A2538" s="75">
        <v>282</v>
      </c>
      <c r="B2538" s="76" t="s">
        <v>1474</v>
      </c>
      <c r="C2538" s="77" t="s">
        <v>11554</v>
      </c>
      <c r="D2538" s="78">
        <v>2487000</v>
      </c>
      <c r="E2538" s="77" t="s">
        <v>11548</v>
      </c>
      <c r="F2538" s="77" t="s">
        <v>7965</v>
      </c>
    </row>
    <row r="2539" spans="1:6" ht="30" x14ac:dyDescent="0.25">
      <c r="A2539" s="75">
        <v>283</v>
      </c>
      <c r="B2539" s="76" t="s">
        <v>1463</v>
      </c>
      <c r="C2539" s="77" t="s">
        <v>1464</v>
      </c>
      <c r="D2539" s="78">
        <v>2487000</v>
      </c>
      <c r="E2539" s="77" t="s">
        <v>11548</v>
      </c>
      <c r="F2539" s="77" t="s">
        <v>7965</v>
      </c>
    </row>
    <row r="2540" spans="1:6" ht="30" x14ac:dyDescent="0.25">
      <c r="A2540" s="75">
        <v>284</v>
      </c>
      <c r="B2540" s="76" t="s">
        <v>1428</v>
      </c>
      <c r="C2540" s="77" t="s">
        <v>11555</v>
      </c>
      <c r="D2540" s="78">
        <v>2487000</v>
      </c>
      <c r="E2540" s="77" t="s">
        <v>11548</v>
      </c>
      <c r="F2540" s="77" t="s">
        <v>7965</v>
      </c>
    </row>
    <row r="2541" spans="1:6" ht="30" x14ac:dyDescent="0.25">
      <c r="A2541" s="75">
        <v>285</v>
      </c>
      <c r="B2541" s="76" t="s">
        <v>1407</v>
      </c>
      <c r="C2541" s="77" t="s">
        <v>11556</v>
      </c>
      <c r="D2541" s="78">
        <v>2487000</v>
      </c>
      <c r="E2541" s="77" t="s">
        <v>11548</v>
      </c>
      <c r="F2541" s="77" t="s">
        <v>7965</v>
      </c>
    </row>
    <row r="2542" spans="1:6" ht="45" x14ac:dyDescent="0.25">
      <c r="A2542" s="75">
        <v>286</v>
      </c>
      <c r="B2542" s="76" t="s">
        <v>1404</v>
      </c>
      <c r="C2542" s="77" t="s">
        <v>11557</v>
      </c>
      <c r="D2542" s="78">
        <v>2487000</v>
      </c>
      <c r="E2542" s="77" t="s">
        <v>11548</v>
      </c>
      <c r="F2542" s="77" t="s">
        <v>7965</v>
      </c>
    </row>
    <row r="2543" spans="1:6" ht="45" x14ac:dyDescent="0.25">
      <c r="A2543" s="75">
        <v>287</v>
      </c>
      <c r="B2543" s="76" t="s">
        <v>1410</v>
      </c>
      <c r="C2543" s="77" t="s">
        <v>11558</v>
      </c>
      <c r="D2543" s="78">
        <v>2487000</v>
      </c>
      <c r="E2543" s="77" t="s">
        <v>11548</v>
      </c>
      <c r="F2543" s="77" t="s">
        <v>7965</v>
      </c>
    </row>
    <row r="2544" spans="1:6" ht="60" x14ac:dyDescent="0.25">
      <c r="A2544" s="75">
        <v>288</v>
      </c>
      <c r="B2544" s="76" t="s">
        <v>1447</v>
      </c>
      <c r="C2544" s="77" t="s">
        <v>11537</v>
      </c>
      <c r="D2544" s="78">
        <v>2487000</v>
      </c>
      <c r="E2544" s="77" t="s">
        <v>11548</v>
      </c>
      <c r="F2544" s="77" t="s">
        <v>7965</v>
      </c>
    </row>
    <row r="2545" spans="1:6" ht="30" x14ac:dyDescent="0.25">
      <c r="A2545" s="75">
        <v>289</v>
      </c>
      <c r="B2545" s="76" t="s">
        <v>1384</v>
      </c>
      <c r="C2545" s="77" t="s">
        <v>11538</v>
      </c>
      <c r="D2545" s="78">
        <v>2487000</v>
      </c>
      <c r="E2545" s="77" t="s">
        <v>11548</v>
      </c>
      <c r="F2545" s="77" t="s">
        <v>7965</v>
      </c>
    </row>
    <row r="2546" spans="1:6" ht="60" x14ac:dyDescent="0.25">
      <c r="A2546" s="75">
        <v>290</v>
      </c>
      <c r="B2546" s="76" t="s">
        <v>1450</v>
      </c>
      <c r="C2546" s="77" t="s">
        <v>11539</v>
      </c>
      <c r="D2546" s="78">
        <v>2487000</v>
      </c>
      <c r="E2546" s="77" t="s">
        <v>11548</v>
      </c>
      <c r="F2546" s="77" t="s">
        <v>7965</v>
      </c>
    </row>
    <row r="2547" spans="1:6" ht="30" x14ac:dyDescent="0.25">
      <c r="A2547" s="75">
        <v>291</v>
      </c>
      <c r="B2547" s="76" t="s">
        <v>1419</v>
      </c>
      <c r="C2547" s="77" t="s">
        <v>11540</v>
      </c>
      <c r="D2547" s="78">
        <v>2487000</v>
      </c>
      <c r="E2547" s="77" t="s">
        <v>11548</v>
      </c>
      <c r="F2547" s="77" t="s">
        <v>7965</v>
      </c>
    </row>
    <row r="2548" spans="1:6" ht="90" x14ac:dyDescent="0.25">
      <c r="A2548" s="75">
        <v>292</v>
      </c>
      <c r="B2548" s="76" t="s">
        <v>1445</v>
      </c>
      <c r="C2548" s="77" t="s">
        <v>11559</v>
      </c>
      <c r="D2548" s="78">
        <v>2487000</v>
      </c>
      <c r="E2548" s="77" t="s">
        <v>11548</v>
      </c>
      <c r="F2548" s="77" t="s">
        <v>7965</v>
      </c>
    </row>
    <row r="2549" spans="1:6" ht="45" x14ac:dyDescent="0.25">
      <c r="A2549" s="75">
        <v>293</v>
      </c>
      <c r="B2549" s="76" t="s">
        <v>1416</v>
      </c>
      <c r="C2549" s="77" t="s">
        <v>11560</v>
      </c>
      <c r="D2549" s="78">
        <v>2487000</v>
      </c>
      <c r="E2549" s="77" t="s">
        <v>11548</v>
      </c>
      <c r="F2549" s="77" t="s">
        <v>7965</v>
      </c>
    </row>
    <row r="2550" spans="1:6" ht="30" x14ac:dyDescent="0.25">
      <c r="A2550" s="75">
        <v>294</v>
      </c>
      <c r="B2550" s="76" t="s">
        <v>1413</v>
      </c>
      <c r="C2550" s="77" t="s">
        <v>11561</v>
      </c>
      <c r="D2550" s="78">
        <v>2487000</v>
      </c>
      <c r="E2550" s="77" t="s">
        <v>11548</v>
      </c>
      <c r="F2550" s="77" t="s">
        <v>7965</v>
      </c>
    </row>
    <row r="2551" spans="1:6" ht="45" x14ac:dyDescent="0.25">
      <c r="A2551" s="75">
        <v>295</v>
      </c>
      <c r="B2551" s="76" t="s">
        <v>1442</v>
      </c>
      <c r="C2551" s="77" t="s">
        <v>11562</v>
      </c>
      <c r="D2551" s="78">
        <v>2487000</v>
      </c>
      <c r="E2551" s="77" t="s">
        <v>11548</v>
      </c>
      <c r="F2551" s="77" t="s">
        <v>7965</v>
      </c>
    </row>
    <row r="2552" spans="1:6" ht="30" x14ac:dyDescent="0.25">
      <c r="A2552" s="75">
        <v>296</v>
      </c>
      <c r="B2552" s="76" t="s">
        <v>1438</v>
      </c>
      <c r="C2552" s="77" t="s">
        <v>11563</v>
      </c>
      <c r="D2552" s="78">
        <v>2487000</v>
      </c>
      <c r="E2552" s="77" t="s">
        <v>11548</v>
      </c>
      <c r="F2552" s="77" t="s">
        <v>7965</v>
      </c>
    </row>
    <row r="2553" spans="1:6" ht="60" x14ac:dyDescent="0.25">
      <c r="A2553" s="75">
        <v>297</v>
      </c>
      <c r="B2553" s="76" t="s">
        <v>1398</v>
      </c>
      <c r="C2553" s="77" t="s">
        <v>11564</v>
      </c>
      <c r="D2553" s="78">
        <v>2487000</v>
      </c>
      <c r="E2553" s="77" t="s">
        <v>11548</v>
      </c>
      <c r="F2553" s="77" t="s">
        <v>7965</v>
      </c>
    </row>
    <row r="2554" spans="1:6" ht="45" x14ac:dyDescent="0.25">
      <c r="A2554" s="75">
        <v>298</v>
      </c>
      <c r="B2554" s="76" t="s">
        <v>1401</v>
      </c>
      <c r="C2554" s="77" t="s">
        <v>11565</v>
      </c>
      <c r="D2554" s="78">
        <v>2487000</v>
      </c>
      <c r="E2554" s="77" t="s">
        <v>11548</v>
      </c>
      <c r="F2554" s="77" t="s">
        <v>7965</v>
      </c>
    </row>
    <row r="2555" spans="1:6" ht="60" x14ac:dyDescent="0.25">
      <c r="A2555" s="75">
        <v>299</v>
      </c>
      <c r="B2555" s="76" t="s">
        <v>1453</v>
      </c>
      <c r="C2555" s="77" t="s">
        <v>8042</v>
      </c>
      <c r="D2555" s="78">
        <v>2487000</v>
      </c>
      <c r="E2555" s="77" t="s">
        <v>11548</v>
      </c>
      <c r="F2555" s="77" t="s">
        <v>7965</v>
      </c>
    </row>
    <row r="2556" spans="1:6" ht="30" x14ac:dyDescent="0.25">
      <c r="A2556" s="75">
        <v>300</v>
      </c>
      <c r="B2556" s="76" t="s">
        <v>1389</v>
      </c>
      <c r="C2556" s="77" t="s">
        <v>11566</v>
      </c>
      <c r="D2556" s="78">
        <v>2487000</v>
      </c>
      <c r="E2556" s="77" t="s">
        <v>11548</v>
      </c>
      <c r="F2556" s="77" t="s">
        <v>7965</v>
      </c>
    </row>
    <row r="2557" spans="1:6" ht="30" x14ac:dyDescent="0.25">
      <c r="A2557" s="75">
        <v>301</v>
      </c>
      <c r="B2557" s="76" t="s">
        <v>1392</v>
      </c>
      <c r="C2557" s="77" t="s">
        <v>11567</v>
      </c>
      <c r="D2557" s="78">
        <v>2487000</v>
      </c>
      <c r="E2557" s="77" t="s">
        <v>11548</v>
      </c>
      <c r="F2557" s="77" t="s">
        <v>7965</v>
      </c>
    </row>
    <row r="2558" spans="1:6" ht="45" x14ac:dyDescent="0.25">
      <c r="A2558" s="75">
        <v>302</v>
      </c>
      <c r="B2558" s="76" t="s">
        <v>1395</v>
      </c>
      <c r="C2558" s="77" t="s">
        <v>11568</v>
      </c>
      <c r="D2558" s="78">
        <v>2487000</v>
      </c>
      <c r="E2558" s="77" t="s">
        <v>11548</v>
      </c>
      <c r="F2558" s="77" t="s">
        <v>7965</v>
      </c>
    </row>
    <row r="2559" spans="1:6" ht="30" x14ac:dyDescent="0.25">
      <c r="A2559" s="75">
        <v>303</v>
      </c>
      <c r="B2559" s="76" t="s">
        <v>1425</v>
      </c>
      <c r="C2559" s="77" t="s">
        <v>11569</v>
      </c>
      <c r="D2559" s="78">
        <v>2487000</v>
      </c>
      <c r="E2559" s="77" t="s">
        <v>11548</v>
      </c>
      <c r="F2559" s="77" t="s">
        <v>7965</v>
      </c>
    </row>
    <row r="2560" spans="1:6" ht="30" x14ac:dyDescent="0.25">
      <c r="A2560" s="75">
        <v>304</v>
      </c>
      <c r="B2560" s="76" t="s">
        <v>1422</v>
      </c>
      <c r="C2560" s="77" t="s">
        <v>11570</v>
      </c>
      <c r="D2560" s="78">
        <v>2487000</v>
      </c>
      <c r="E2560" s="77" t="s">
        <v>11548</v>
      </c>
      <c r="F2560" s="77" t="s">
        <v>7965</v>
      </c>
    </row>
    <row r="2561" spans="1:6" ht="30" x14ac:dyDescent="0.25">
      <c r="A2561" s="75">
        <v>305</v>
      </c>
      <c r="B2561" s="76" t="s">
        <v>1455</v>
      </c>
      <c r="C2561" s="77" t="s">
        <v>11571</v>
      </c>
      <c r="D2561" s="78">
        <v>2487000</v>
      </c>
      <c r="E2561" s="77" t="s">
        <v>11548</v>
      </c>
      <c r="F2561" s="77" t="s">
        <v>7965</v>
      </c>
    </row>
    <row r="2562" spans="1:6" ht="30" x14ac:dyDescent="0.25">
      <c r="A2562" s="75">
        <v>306</v>
      </c>
      <c r="B2562" s="76" t="s">
        <v>1434</v>
      </c>
      <c r="C2562" s="77" t="s">
        <v>11572</v>
      </c>
      <c r="D2562" s="78">
        <v>2487000</v>
      </c>
      <c r="E2562" s="77" t="s">
        <v>11548</v>
      </c>
      <c r="F2562" s="77" t="s">
        <v>7965</v>
      </c>
    </row>
    <row r="2563" spans="1:6" ht="30" x14ac:dyDescent="0.25">
      <c r="A2563" s="75">
        <v>307</v>
      </c>
      <c r="B2563" s="76" t="s">
        <v>1431</v>
      </c>
      <c r="C2563" s="77" t="s">
        <v>11573</v>
      </c>
      <c r="D2563" s="78">
        <v>2487000</v>
      </c>
      <c r="E2563" s="77" t="s">
        <v>11548</v>
      </c>
      <c r="F2563" s="77" t="s">
        <v>7965</v>
      </c>
    </row>
    <row r="2564" spans="1:6" ht="75" x14ac:dyDescent="0.25">
      <c r="A2564" s="75">
        <v>91</v>
      </c>
      <c r="B2564" s="76" t="s">
        <v>11574</v>
      </c>
      <c r="C2564" s="77" t="s">
        <v>11575</v>
      </c>
      <c r="D2564" s="78">
        <v>3024000</v>
      </c>
      <c r="E2564" s="77" t="s">
        <v>11576</v>
      </c>
      <c r="F2564" s="77" t="s">
        <v>11577</v>
      </c>
    </row>
    <row r="2565" spans="1:6" ht="75" x14ac:dyDescent="0.25">
      <c r="A2565" s="75">
        <v>92</v>
      </c>
      <c r="B2565" s="76" t="s">
        <v>11578</v>
      </c>
      <c r="C2565" s="77" t="s">
        <v>11579</v>
      </c>
      <c r="D2565" s="78">
        <v>3024000</v>
      </c>
      <c r="E2565" s="77" t="s">
        <v>11576</v>
      </c>
      <c r="F2565" s="77" t="s">
        <v>11577</v>
      </c>
    </row>
    <row r="2566" spans="1:6" ht="75" x14ac:dyDescent="0.25">
      <c r="A2566" s="75">
        <v>93</v>
      </c>
      <c r="B2566" s="76" t="s">
        <v>623</v>
      </c>
      <c r="C2566" s="77" t="s">
        <v>625</v>
      </c>
      <c r="D2566" s="78">
        <v>3024000</v>
      </c>
      <c r="E2566" s="77" t="s">
        <v>11576</v>
      </c>
      <c r="F2566" s="77" t="s">
        <v>11577</v>
      </c>
    </row>
    <row r="2567" spans="1:6" ht="60" x14ac:dyDescent="0.25">
      <c r="A2567" s="75">
        <v>360</v>
      </c>
      <c r="B2567" s="76" t="s">
        <v>1646</v>
      </c>
      <c r="C2567" s="77" t="s">
        <v>11580</v>
      </c>
      <c r="D2567" s="78">
        <v>3058000</v>
      </c>
      <c r="E2567" s="77" t="s">
        <v>11581</v>
      </c>
      <c r="F2567" s="77"/>
    </row>
    <row r="2568" spans="1:6" ht="30" x14ac:dyDescent="0.25">
      <c r="A2568" s="75">
        <v>361</v>
      </c>
      <c r="B2568" s="76" t="s">
        <v>1618</v>
      </c>
      <c r="C2568" s="77" t="s">
        <v>11582</v>
      </c>
      <c r="D2568" s="78">
        <v>3058000</v>
      </c>
      <c r="E2568" s="77" t="s">
        <v>11581</v>
      </c>
      <c r="F2568" s="77"/>
    </row>
    <row r="2569" spans="1:6" ht="60" x14ac:dyDescent="0.25">
      <c r="A2569" s="75">
        <v>362</v>
      </c>
      <c r="B2569" s="76" t="s">
        <v>1648</v>
      </c>
      <c r="C2569" s="77" t="s">
        <v>8042</v>
      </c>
      <c r="D2569" s="78">
        <v>3058000</v>
      </c>
      <c r="E2569" s="77" t="s">
        <v>11581</v>
      </c>
      <c r="F2569" s="77"/>
    </row>
    <row r="2570" spans="1:6" ht="30" x14ac:dyDescent="0.25">
      <c r="A2570" s="75">
        <v>363</v>
      </c>
      <c r="B2570" s="76" t="s">
        <v>1628</v>
      </c>
      <c r="C2570" s="77" t="s">
        <v>11583</v>
      </c>
      <c r="D2570" s="78">
        <v>3058000</v>
      </c>
      <c r="E2570" s="77" t="s">
        <v>11581</v>
      </c>
      <c r="F2570" s="77"/>
    </row>
    <row r="2571" spans="1:6" ht="30" x14ac:dyDescent="0.25">
      <c r="A2571" s="75">
        <v>364</v>
      </c>
      <c r="B2571" s="76" t="s">
        <v>1643</v>
      </c>
      <c r="C2571" s="77" t="s">
        <v>11584</v>
      </c>
      <c r="D2571" s="78">
        <v>3058000</v>
      </c>
      <c r="E2571" s="77" t="s">
        <v>11581</v>
      </c>
      <c r="F2571" s="77"/>
    </row>
    <row r="2572" spans="1:6" ht="30" x14ac:dyDescent="0.25">
      <c r="A2572" s="75">
        <v>331</v>
      </c>
      <c r="B2572" s="76" t="s">
        <v>1611</v>
      </c>
      <c r="C2572" s="77" t="s">
        <v>11585</v>
      </c>
      <c r="D2572" s="78">
        <v>3330000</v>
      </c>
      <c r="E2572" s="77" t="s">
        <v>11586</v>
      </c>
      <c r="F2572" s="77" t="s">
        <v>7965</v>
      </c>
    </row>
    <row r="2573" spans="1:6" ht="45" x14ac:dyDescent="0.25">
      <c r="A2573" s="75">
        <v>332</v>
      </c>
      <c r="B2573" s="76" t="s">
        <v>1606</v>
      </c>
      <c r="C2573" s="77" t="s">
        <v>11587</v>
      </c>
      <c r="D2573" s="78">
        <v>3330000</v>
      </c>
      <c r="E2573" s="77" t="s">
        <v>11586</v>
      </c>
      <c r="F2573" s="77" t="s">
        <v>7965</v>
      </c>
    </row>
    <row r="2574" spans="1:6" ht="30" x14ac:dyDescent="0.25">
      <c r="A2574" s="75">
        <v>333</v>
      </c>
      <c r="B2574" s="76" t="s">
        <v>1616</v>
      </c>
      <c r="C2574" s="77" t="s">
        <v>11588</v>
      </c>
      <c r="D2574" s="78">
        <v>3330000</v>
      </c>
      <c r="E2574" s="77" t="s">
        <v>11586</v>
      </c>
      <c r="F2574" s="77" t="s">
        <v>7965</v>
      </c>
    </row>
    <row r="2575" spans="1:6" ht="30" x14ac:dyDescent="0.25">
      <c r="A2575" s="75">
        <v>334</v>
      </c>
      <c r="B2575" s="76" t="s">
        <v>1609</v>
      </c>
      <c r="C2575" s="77" t="s">
        <v>11589</v>
      </c>
      <c r="D2575" s="78">
        <v>3330000</v>
      </c>
      <c r="E2575" s="77" t="s">
        <v>11586</v>
      </c>
      <c r="F2575" s="77" t="s">
        <v>7965</v>
      </c>
    </row>
    <row r="2576" spans="1:6" ht="45" x14ac:dyDescent="0.25">
      <c r="A2576" s="75">
        <v>335</v>
      </c>
      <c r="B2576" s="76" t="s">
        <v>1603</v>
      </c>
      <c r="C2576" s="77" t="s">
        <v>11590</v>
      </c>
      <c r="D2576" s="78">
        <v>3330000</v>
      </c>
      <c r="E2576" s="77" t="s">
        <v>11586</v>
      </c>
      <c r="F2576" s="77" t="s">
        <v>7965</v>
      </c>
    </row>
    <row r="2577" spans="1:6" ht="45" x14ac:dyDescent="0.25">
      <c r="A2577" s="75">
        <v>336</v>
      </c>
      <c r="B2577" s="76" t="s">
        <v>1613</v>
      </c>
      <c r="C2577" s="77" t="s">
        <v>11591</v>
      </c>
      <c r="D2577" s="78">
        <v>3330000</v>
      </c>
      <c r="E2577" s="77" t="s">
        <v>11586</v>
      </c>
      <c r="F2577" s="77" t="s">
        <v>7965</v>
      </c>
    </row>
    <row r="2578" spans="1:6" ht="30" x14ac:dyDescent="0.25">
      <c r="A2578" s="75">
        <v>337</v>
      </c>
      <c r="B2578" s="76" t="s">
        <v>1581</v>
      </c>
      <c r="C2578" s="77" t="s">
        <v>11592</v>
      </c>
      <c r="D2578" s="78">
        <v>3330000</v>
      </c>
      <c r="E2578" s="77" t="s">
        <v>11586</v>
      </c>
      <c r="F2578" s="77" t="s">
        <v>7965</v>
      </c>
    </row>
    <row r="2579" spans="1:6" ht="30" x14ac:dyDescent="0.25">
      <c r="A2579" s="75">
        <v>338</v>
      </c>
      <c r="B2579" s="76" t="s">
        <v>1562</v>
      </c>
      <c r="C2579" s="77" t="s">
        <v>11593</v>
      </c>
      <c r="D2579" s="78">
        <v>3330000</v>
      </c>
      <c r="E2579" s="77" t="s">
        <v>11586</v>
      </c>
      <c r="F2579" s="77" t="s">
        <v>7965</v>
      </c>
    </row>
    <row r="2580" spans="1:6" ht="45" x14ac:dyDescent="0.25">
      <c r="A2580" s="75">
        <v>339</v>
      </c>
      <c r="B2580" s="76" t="s">
        <v>1558</v>
      </c>
      <c r="C2580" s="77" t="s">
        <v>11594</v>
      </c>
      <c r="D2580" s="78">
        <v>3330000</v>
      </c>
      <c r="E2580" s="77" t="s">
        <v>11586</v>
      </c>
      <c r="F2580" s="77" t="s">
        <v>7965</v>
      </c>
    </row>
    <row r="2581" spans="1:6" ht="45" x14ac:dyDescent="0.25">
      <c r="A2581" s="75">
        <v>340</v>
      </c>
      <c r="B2581" s="76" t="s">
        <v>1564</v>
      </c>
      <c r="C2581" s="77" t="s">
        <v>11595</v>
      </c>
      <c r="D2581" s="78">
        <v>3330000</v>
      </c>
      <c r="E2581" s="77" t="s">
        <v>11586</v>
      </c>
      <c r="F2581" s="77" t="s">
        <v>7965</v>
      </c>
    </row>
    <row r="2582" spans="1:6" ht="60" x14ac:dyDescent="0.25">
      <c r="A2582" s="75">
        <v>341</v>
      </c>
      <c r="B2582" s="76" t="s">
        <v>1566</v>
      </c>
      <c r="C2582" s="77" t="s">
        <v>11596</v>
      </c>
      <c r="D2582" s="78">
        <v>3330000</v>
      </c>
      <c r="E2582" s="77" t="s">
        <v>11586</v>
      </c>
      <c r="F2582" s="77" t="s">
        <v>7965</v>
      </c>
    </row>
    <row r="2583" spans="1:6" ht="60" x14ac:dyDescent="0.25">
      <c r="A2583" s="75">
        <v>342</v>
      </c>
      <c r="B2583" s="76" t="s">
        <v>1597</v>
      </c>
      <c r="C2583" s="77" t="s">
        <v>11580</v>
      </c>
      <c r="D2583" s="78">
        <v>3330000</v>
      </c>
      <c r="E2583" s="77" t="s">
        <v>11586</v>
      </c>
      <c r="F2583" s="77" t="s">
        <v>7965</v>
      </c>
    </row>
    <row r="2584" spans="1:6" ht="30" x14ac:dyDescent="0.25">
      <c r="A2584" s="75">
        <v>343</v>
      </c>
      <c r="B2584" s="76" t="s">
        <v>1544</v>
      </c>
      <c r="C2584" s="77" t="s">
        <v>11582</v>
      </c>
      <c r="D2584" s="78">
        <v>3330000</v>
      </c>
      <c r="E2584" s="77" t="s">
        <v>11586</v>
      </c>
      <c r="F2584" s="77" t="s">
        <v>7965</v>
      </c>
    </row>
    <row r="2585" spans="1:6" ht="60" x14ac:dyDescent="0.25">
      <c r="A2585" s="75">
        <v>344</v>
      </c>
      <c r="B2585" s="76" t="s">
        <v>1600</v>
      </c>
      <c r="C2585" s="77" t="s">
        <v>8042</v>
      </c>
      <c r="D2585" s="78">
        <v>3330000</v>
      </c>
      <c r="E2585" s="77" t="s">
        <v>11586</v>
      </c>
      <c r="F2585" s="77" t="s">
        <v>7965</v>
      </c>
    </row>
    <row r="2586" spans="1:6" ht="30" x14ac:dyDescent="0.25">
      <c r="A2586" s="75">
        <v>345</v>
      </c>
      <c r="B2586" s="76" t="s">
        <v>1573</v>
      </c>
      <c r="C2586" s="77" t="s">
        <v>11583</v>
      </c>
      <c r="D2586" s="78">
        <v>3330000</v>
      </c>
      <c r="E2586" s="77" t="s">
        <v>11586</v>
      </c>
      <c r="F2586" s="77" t="s">
        <v>7965</v>
      </c>
    </row>
    <row r="2587" spans="1:6" ht="75" x14ac:dyDescent="0.25">
      <c r="A2587" s="75">
        <v>346</v>
      </c>
      <c r="B2587" s="76" t="s">
        <v>1595</v>
      </c>
      <c r="C2587" s="77" t="s">
        <v>11597</v>
      </c>
      <c r="D2587" s="78">
        <v>3330000</v>
      </c>
      <c r="E2587" s="77" t="s">
        <v>11586</v>
      </c>
      <c r="F2587" s="77" t="s">
        <v>7965</v>
      </c>
    </row>
    <row r="2588" spans="1:6" ht="45" x14ac:dyDescent="0.25">
      <c r="A2588" s="75">
        <v>347</v>
      </c>
      <c r="B2588" s="76" t="s">
        <v>1571</v>
      </c>
      <c r="C2588" s="77" t="s">
        <v>11598</v>
      </c>
      <c r="D2588" s="78">
        <v>3330000</v>
      </c>
      <c r="E2588" s="77" t="s">
        <v>11586</v>
      </c>
      <c r="F2588" s="77" t="s">
        <v>7965</v>
      </c>
    </row>
    <row r="2589" spans="1:6" ht="45" x14ac:dyDescent="0.25">
      <c r="A2589" s="75">
        <v>348</v>
      </c>
      <c r="B2589" s="76" t="s">
        <v>1591</v>
      </c>
      <c r="C2589" s="77" t="s">
        <v>11599</v>
      </c>
      <c r="D2589" s="78">
        <v>3330000</v>
      </c>
      <c r="E2589" s="77" t="s">
        <v>11586</v>
      </c>
      <c r="F2589" s="77" t="s">
        <v>7965</v>
      </c>
    </row>
    <row r="2590" spans="1:6" ht="30" x14ac:dyDescent="0.25">
      <c r="A2590" s="75">
        <v>349</v>
      </c>
      <c r="B2590" s="76" t="s">
        <v>1588</v>
      </c>
      <c r="C2590" s="77" t="s">
        <v>11600</v>
      </c>
      <c r="D2590" s="78">
        <v>3330000</v>
      </c>
      <c r="E2590" s="77" t="s">
        <v>11586</v>
      </c>
      <c r="F2590" s="77" t="s">
        <v>7965</v>
      </c>
    </row>
    <row r="2591" spans="1:6" ht="60" x14ac:dyDescent="0.25">
      <c r="A2591" s="75">
        <v>350</v>
      </c>
      <c r="B2591" s="76" t="s">
        <v>1555</v>
      </c>
      <c r="C2591" s="77" t="s">
        <v>11601</v>
      </c>
      <c r="D2591" s="78">
        <v>3330000</v>
      </c>
      <c r="E2591" s="77" t="s">
        <v>11586</v>
      </c>
      <c r="F2591" s="77" t="s">
        <v>7965</v>
      </c>
    </row>
    <row r="2592" spans="1:6" ht="45" x14ac:dyDescent="0.25">
      <c r="A2592" s="75">
        <v>351</v>
      </c>
      <c r="B2592" s="76" t="s">
        <v>1560</v>
      </c>
      <c r="C2592" s="77" t="s">
        <v>11602</v>
      </c>
      <c r="D2592" s="78">
        <v>3330000</v>
      </c>
      <c r="E2592" s="77" t="s">
        <v>11586</v>
      </c>
      <c r="F2592" s="77" t="s">
        <v>7965</v>
      </c>
    </row>
    <row r="2593" spans="1:6" ht="30" x14ac:dyDescent="0.25">
      <c r="A2593" s="75">
        <v>352</v>
      </c>
      <c r="B2593" s="76" t="s">
        <v>1549</v>
      </c>
      <c r="C2593" s="77" t="s">
        <v>11603</v>
      </c>
      <c r="D2593" s="78">
        <v>3330000</v>
      </c>
      <c r="E2593" s="77" t="s">
        <v>11586</v>
      </c>
      <c r="F2593" s="77" t="s">
        <v>7965</v>
      </c>
    </row>
    <row r="2594" spans="1:6" ht="30" x14ac:dyDescent="0.25">
      <c r="A2594" s="75">
        <v>353</v>
      </c>
      <c r="B2594" s="76" t="s">
        <v>1551</v>
      </c>
      <c r="C2594" s="77" t="s">
        <v>11604</v>
      </c>
      <c r="D2594" s="78">
        <v>3330000</v>
      </c>
      <c r="E2594" s="77" t="s">
        <v>11586</v>
      </c>
      <c r="F2594" s="77" t="s">
        <v>7965</v>
      </c>
    </row>
    <row r="2595" spans="1:6" ht="45" x14ac:dyDescent="0.25">
      <c r="A2595" s="75">
        <v>354</v>
      </c>
      <c r="B2595" s="76" t="s">
        <v>1553</v>
      </c>
      <c r="C2595" s="77" t="s">
        <v>11605</v>
      </c>
      <c r="D2595" s="78">
        <v>3330000</v>
      </c>
      <c r="E2595" s="77" t="s">
        <v>11586</v>
      </c>
      <c r="F2595" s="77" t="s">
        <v>7965</v>
      </c>
    </row>
    <row r="2596" spans="1:6" ht="30" x14ac:dyDescent="0.25">
      <c r="A2596" s="75">
        <v>355</v>
      </c>
      <c r="B2596" s="76" t="s">
        <v>1579</v>
      </c>
      <c r="C2596" s="77" t="s">
        <v>11606</v>
      </c>
      <c r="D2596" s="78">
        <v>3330000</v>
      </c>
      <c r="E2596" s="77" t="s">
        <v>11586</v>
      </c>
      <c r="F2596" s="77" t="s">
        <v>7965</v>
      </c>
    </row>
    <row r="2597" spans="1:6" ht="30" x14ac:dyDescent="0.25">
      <c r="A2597" s="75">
        <v>356</v>
      </c>
      <c r="B2597" s="76" t="s">
        <v>1576</v>
      </c>
      <c r="C2597" s="77" t="s">
        <v>11607</v>
      </c>
      <c r="D2597" s="78">
        <v>3330000</v>
      </c>
      <c r="E2597" s="77" t="s">
        <v>11586</v>
      </c>
      <c r="F2597" s="77" t="s">
        <v>7965</v>
      </c>
    </row>
    <row r="2598" spans="1:6" ht="30" x14ac:dyDescent="0.25">
      <c r="A2598" s="75">
        <v>357</v>
      </c>
      <c r="B2598" s="76" t="s">
        <v>1601</v>
      </c>
      <c r="C2598" s="77" t="s">
        <v>11608</v>
      </c>
      <c r="D2598" s="78">
        <v>3330000</v>
      </c>
      <c r="E2598" s="77" t="s">
        <v>11586</v>
      </c>
      <c r="F2598" s="77" t="s">
        <v>7965</v>
      </c>
    </row>
    <row r="2599" spans="1:6" ht="30" x14ac:dyDescent="0.25">
      <c r="A2599" s="75">
        <v>358</v>
      </c>
      <c r="B2599" s="76" t="s">
        <v>1586</v>
      </c>
      <c r="C2599" s="77" t="s">
        <v>11609</v>
      </c>
      <c r="D2599" s="78">
        <v>3330000</v>
      </c>
      <c r="E2599" s="77" t="s">
        <v>11586</v>
      </c>
      <c r="F2599" s="77" t="s">
        <v>7965</v>
      </c>
    </row>
    <row r="2600" spans="1:6" ht="30" x14ac:dyDescent="0.25">
      <c r="A2600" s="75">
        <v>359</v>
      </c>
      <c r="B2600" s="76" t="s">
        <v>1584</v>
      </c>
      <c r="C2600" s="77" t="s">
        <v>11610</v>
      </c>
      <c r="D2600" s="78">
        <v>3330000</v>
      </c>
      <c r="E2600" s="77" t="s">
        <v>11586</v>
      </c>
      <c r="F2600" s="77" t="s">
        <v>7965</v>
      </c>
    </row>
    <row r="2601" spans="1:6" ht="30" x14ac:dyDescent="0.25">
      <c r="A2601" s="75">
        <v>330</v>
      </c>
      <c r="B2601" s="76" t="s">
        <v>11611</v>
      </c>
      <c r="C2601" s="77" t="s">
        <v>11612</v>
      </c>
      <c r="D2601" s="78">
        <v>4181000</v>
      </c>
      <c r="E2601" s="77" t="s">
        <v>11613</v>
      </c>
      <c r="F2601" s="77"/>
    </row>
    <row r="2602" spans="1:6" ht="30" x14ac:dyDescent="0.25">
      <c r="A2602" s="75">
        <v>329</v>
      </c>
      <c r="B2602" s="76" t="s">
        <v>1539</v>
      </c>
      <c r="C2602" s="77" t="s">
        <v>11612</v>
      </c>
      <c r="D2602" s="78">
        <v>4642000</v>
      </c>
      <c r="E2602" s="77" t="s">
        <v>11614</v>
      </c>
      <c r="F2602" s="77" t="s">
        <v>7965</v>
      </c>
    </row>
    <row r="2603" spans="1:6" x14ac:dyDescent="0.25">
      <c r="A2603" s="75">
        <v>390</v>
      </c>
      <c r="B2603" s="76" t="s">
        <v>11615</v>
      </c>
      <c r="C2603" s="77" t="s">
        <v>11616</v>
      </c>
      <c r="D2603" s="78">
        <v>10150000</v>
      </c>
      <c r="E2603" s="77" t="s">
        <v>11617</v>
      </c>
      <c r="F2603" s="77"/>
    </row>
    <row r="2604" spans="1:6" x14ac:dyDescent="0.25">
      <c r="A2604" s="75">
        <v>391</v>
      </c>
      <c r="B2604" s="76" t="s">
        <v>11618</v>
      </c>
      <c r="C2604" s="77" t="s">
        <v>11619</v>
      </c>
      <c r="D2604" s="78">
        <v>10150000</v>
      </c>
      <c r="E2604" s="77" t="s">
        <v>11617</v>
      </c>
      <c r="F2604" s="77"/>
    </row>
    <row r="2605" spans="1:6" x14ac:dyDescent="0.25">
      <c r="A2605" s="75">
        <v>392</v>
      </c>
      <c r="B2605" s="76" t="s">
        <v>11620</v>
      </c>
      <c r="C2605" s="77" t="s">
        <v>1738</v>
      </c>
      <c r="D2605" s="78">
        <v>10150000</v>
      </c>
      <c r="E2605" s="77" t="s">
        <v>11617</v>
      </c>
      <c r="F2605" s="77"/>
    </row>
    <row r="2606" spans="1:6" x14ac:dyDescent="0.25">
      <c r="A2606" s="75">
        <v>393</v>
      </c>
      <c r="B2606" s="76" t="s">
        <v>1740</v>
      </c>
      <c r="C2606" s="77" t="s">
        <v>1738</v>
      </c>
      <c r="D2606" s="78">
        <v>10150000</v>
      </c>
      <c r="E2606" s="77" t="s">
        <v>11617</v>
      </c>
      <c r="F2606" s="77"/>
    </row>
    <row r="2607" spans="1:6" x14ac:dyDescent="0.25">
      <c r="A2607" s="75">
        <v>394</v>
      </c>
      <c r="B2607" s="76" t="s">
        <v>11621</v>
      </c>
      <c r="C2607" s="77" t="s">
        <v>11622</v>
      </c>
      <c r="D2607" s="78">
        <v>10150000</v>
      </c>
      <c r="E2607" s="77" t="s">
        <v>11617</v>
      </c>
      <c r="F2607" s="77"/>
    </row>
    <row r="2608" spans="1:6" x14ac:dyDescent="0.25">
      <c r="A2608" s="75">
        <v>395</v>
      </c>
      <c r="B2608" s="76" t="s">
        <v>11623</v>
      </c>
      <c r="C2608" s="77" t="s">
        <v>11616</v>
      </c>
      <c r="D2608" s="78">
        <v>10150000</v>
      </c>
      <c r="E2608" s="77" t="s">
        <v>11617</v>
      </c>
      <c r="F2608" s="77"/>
    </row>
    <row r="2609" spans="1:6" ht="30" x14ac:dyDescent="0.25">
      <c r="A2609" s="75">
        <v>373</v>
      </c>
      <c r="B2609" s="76" t="s">
        <v>1704</v>
      </c>
      <c r="C2609" s="77" t="s">
        <v>11624</v>
      </c>
      <c r="D2609" s="78">
        <v>10481000</v>
      </c>
      <c r="E2609" s="77" t="s">
        <v>11625</v>
      </c>
      <c r="F2609" s="77"/>
    </row>
    <row r="2610" spans="1:6" ht="45" x14ac:dyDescent="0.25">
      <c r="A2610" s="75">
        <v>374</v>
      </c>
      <c r="B2610" s="76" t="s">
        <v>1716</v>
      </c>
      <c r="C2610" s="77" t="s">
        <v>11626</v>
      </c>
      <c r="D2610" s="78">
        <v>10481000</v>
      </c>
      <c r="E2610" s="77" t="s">
        <v>11625</v>
      </c>
      <c r="F2610" s="77"/>
    </row>
    <row r="2611" spans="1:6" ht="30" x14ac:dyDescent="0.25">
      <c r="A2611" s="75">
        <v>375</v>
      </c>
      <c r="B2611" s="76" t="s">
        <v>1698</v>
      </c>
      <c r="C2611" s="77" t="s">
        <v>11627</v>
      </c>
      <c r="D2611" s="78">
        <v>10481000</v>
      </c>
      <c r="E2611" s="77" t="s">
        <v>11625</v>
      </c>
      <c r="F2611" s="77"/>
    </row>
    <row r="2612" spans="1:6" ht="30" x14ac:dyDescent="0.25">
      <c r="A2612" s="75">
        <v>376</v>
      </c>
      <c r="B2612" s="76" t="s">
        <v>1692</v>
      </c>
      <c r="C2612" s="77" t="s">
        <v>11628</v>
      </c>
      <c r="D2612" s="78">
        <v>10481000</v>
      </c>
      <c r="E2612" s="77" t="s">
        <v>11625</v>
      </c>
      <c r="F2612" s="77"/>
    </row>
    <row r="2613" spans="1:6" ht="30" x14ac:dyDescent="0.25">
      <c r="A2613" s="75">
        <v>377</v>
      </c>
      <c r="B2613" s="76" t="s">
        <v>1695</v>
      </c>
      <c r="C2613" s="77" t="s">
        <v>11629</v>
      </c>
      <c r="D2613" s="78">
        <v>10481000</v>
      </c>
      <c r="E2613" s="77" t="s">
        <v>11625</v>
      </c>
      <c r="F2613" s="77"/>
    </row>
    <row r="2614" spans="1:6" ht="30" x14ac:dyDescent="0.25">
      <c r="A2614" s="75">
        <v>378</v>
      </c>
      <c r="B2614" s="76" t="s">
        <v>1710</v>
      </c>
      <c r="C2614" s="77" t="s">
        <v>11630</v>
      </c>
      <c r="D2614" s="78">
        <v>10481000</v>
      </c>
      <c r="E2614" s="77" t="s">
        <v>11625</v>
      </c>
      <c r="F2614" s="77"/>
    </row>
    <row r="2615" spans="1:6" ht="30" x14ac:dyDescent="0.25">
      <c r="A2615" s="75">
        <v>379</v>
      </c>
      <c r="B2615" s="76" t="s">
        <v>1707</v>
      </c>
      <c r="C2615" s="77" t="s">
        <v>11631</v>
      </c>
      <c r="D2615" s="78">
        <v>10481000</v>
      </c>
      <c r="E2615" s="77" t="s">
        <v>11625</v>
      </c>
      <c r="F2615" s="77"/>
    </row>
    <row r="2616" spans="1:6" x14ac:dyDescent="0.25">
      <c r="A2616" s="75">
        <v>380</v>
      </c>
      <c r="B2616" s="76" t="s">
        <v>1684</v>
      </c>
      <c r="C2616" s="77" t="s">
        <v>1687</v>
      </c>
      <c r="D2616" s="78">
        <v>10481000</v>
      </c>
      <c r="E2616" s="77" t="s">
        <v>11625</v>
      </c>
      <c r="F2616" s="77"/>
    </row>
    <row r="2617" spans="1:6" ht="45" x14ac:dyDescent="0.25">
      <c r="A2617" s="75">
        <v>381</v>
      </c>
      <c r="B2617" s="76" t="s">
        <v>1713</v>
      </c>
      <c r="C2617" s="77" t="s">
        <v>11632</v>
      </c>
      <c r="D2617" s="78">
        <v>10481000</v>
      </c>
      <c r="E2617" s="77" t="s">
        <v>11625</v>
      </c>
      <c r="F2617" s="77"/>
    </row>
    <row r="2618" spans="1:6" ht="30" x14ac:dyDescent="0.25">
      <c r="A2618" s="75">
        <v>382</v>
      </c>
      <c r="B2618" s="76" t="s">
        <v>1701</v>
      </c>
      <c r="C2618" s="77" t="s">
        <v>11633</v>
      </c>
      <c r="D2618" s="78">
        <v>10481000</v>
      </c>
      <c r="E2618" s="77" t="s">
        <v>11625</v>
      </c>
      <c r="F2618" s="77"/>
    </row>
    <row r="2619" spans="1:6" x14ac:dyDescent="0.25">
      <c r="A2619" s="75">
        <v>383</v>
      </c>
      <c r="B2619" s="76" t="s">
        <v>1728</v>
      </c>
      <c r="C2619" s="77" t="s">
        <v>1730</v>
      </c>
      <c r="D2619" s="78">
        <v>10481000</v>
      </c>
      <c r="E2619" s="77" t="s">
        <v>11625</v>
      </c>
      <c r="F2619" s="77"/>
    </row>
    <row r="2620" spans="1:6" ht="30" x14ac:dyDescent="0.25">
      <c r="A2620" s="75">
        <v>384</v>
      </c>
      <c r="B2620" s="76" t="s">
        <v>1725</v>
      </c>
      <c r="C2620" s="77" t="s">
        <v>11634</v>
      </c>
      <c r="D2620" s="78">
        <v>10481000</v>
      </c>
      <c r="E2620" s="77" t="s">
        <v>11625</v>
      </c>
      <c r="F2620" s="77"/>
    </row>
    <row r="2621" spans="1:6" ht="30" x14ac:dyDescent="0.25">
      <c r="A2621" s="75">
        <v>385</v>
      </c>
      <c r="B2621" s="76" t="s">
        <v>1722</v>
      </c>
      <c r="C2621" s="77" t="s">
        <v>11635</v>
      </c>
      <c r="D2621" s="78">
        <v>10481000</v>
      </c>
      <c r="E2621" s="77" t="s">
        <v>11625</v>
      </c>
      <c r="F2621" s="77"/>
    </row>
    <row r="2622" spans="1:6" ht="30" x14ac:dyDescent="0.25">
      <c r="A2622" s="75">
        <v>386</v>
      </c>
      <c r="B2622" s="76" t="s">
        <v>1719</v>
      </c>
      <c r="C2622" s="77" t="s">
        <v>11636</v>
      </c>
      <c r="D2622" s="78">
        <v>10481000</v>
      </c>
      <c r="E2622" s="77" t="s">
        <v>11625</v>
      </c>
      <c r="F2622" s="77"/>
    </row>
    <row r="2623" spans="1:6" ht="30" x14ac:dyDescent="0.25">
      <c r="A2623" s="75">
        <v>387</v>
      </c>
      <c r="B2623" s="76" t="s">
        <v>1689</v>
      </c>
      <c r="C2623" s="77" t="s">
        <v>11637</v>
      </c>
      <c r="D2623" s="78">
        <v>10481000</v>
      </c>
      <c r="E2623" s="77" t="s">
        <v>11625</v>
      </c>
      <c r="F2623" s="77"/>
    </row>
    <row r="2624" spans="1:6" ht="30" x14ac:dyDescent="0.25">
      <c r="A2624" s="75">
        <v>388</v>
      </c>
      <c r="B2624" s="76" t="s">
        <v>1733</v>
      </c>
      <c r="C2624" s="77" t="s">
        <v>11638</v>
      </c>
      <c r="D2624" s="78">
        <v>10481000</v>
      </c>
      <c r="E2624" s="77" t="s">
        <v>11625</v>
      </c>
      <c r="F2624" s="77"/>
    </row>
    <row r="2625" spans="1:6" ht="45" x14ac:dyDescent="0.25">
      <c r="A2625" s="75">
        <v>389</v>
      </c>
      <c r="B2625" s="76" t="s">
        <v>1731</v>
      </c>
      <c r="C2625" s="77" t="s">
        <v>11639</v>
      </c>
      <c r="D2625" s="78">
        <v>10481000</v>
      </c>
      <c r="E2625" s="77" t="s">
        <v>11625</v>
      </c>
      <c r="F2625" s="77"/>
    </row>
    <row r="2626" spans="1:6" ht="30" x14ac:dyDescent="0.25">
      <c r="A2626" s="75">
        <v>365</v>
      </c>
      <c r="B2626" s="76" t="s">
        <v>11640</v>
      </c>
      <c r="C2626" s="77" t="s">
        <v>11641</v>
      </c>
      <c r="D2626" s="78">
        <v>22216000</v>
      </c>
      <c r="E2626" s="77" t="s">
        <v>11642</v>
      </c>
      <c r="F2626" s="77" t="s">
        <v>11643</v>
      </c>
    </row>
    <row r="2627" spans="1:6" ht="30" x14ac:dyDescent="0.25">
      <c r="A2627" s="75">
        <v>366</v>
      </c>
      <c r="B2627" s="76" t="s">
        <v>11644</v>
      </c>
      <c r="C2627" s="77" t="s">
        <v>11641</v>
      </c>
      <c r="D2627" s="78">
        <v>22216000</v>
      </c>
      <c r="E2627" s="77" t="s">
        <v>11642</v>
      </c>
      <c r="F2627" s="77" t="s">
        <v>11643</v>
      </c>
    </row>
    <row r="2628" spans="1:6" ht="30" x14ac:dyDescent="0.25">
      <c r="A2628" s="75">
        <v>367</v>
      </c>
      <c r="B2628" s="76" t="s">
        <v>11645</v>
      </c>
      <c r="C2628" s="77" t="s">
        <v>11646</v>
      </c>
      <c r="D2628" s="78">
        <v>22216000</v>
      </c>
      <c r="E2628" s="77" t="s">
        <v>11642</v>
      </c>
      <c r="F2628" s="77" t="s">
        <v>11643</v>
      </c>
    </row>
    <row r="2629" spans="1:6" ht="45" x14ac:dyDescent="0.25">
      <c r="A2629" s="75">
        <v>368</v>
      </c>
      <c r="B2629" s="76" t="s">
        <v>11647</v>
      </c>
      <c r="C2629" s="77" t="s">
        <v>11648</v>
      </c>
      <c r="D2629" s="78">
        <v>22216000</v>
      </c>
      <c r="E2629" s="77" t="s">
        <v>11642</v>
      </c>
      <c r="F2629" s="77" t="s">
        <v>11643</v>
      </c>
    </row>
    <row r="2630" spans="1:6" ht="30" x14ac:dyDescent="0.25">
      <c r="A2630" s="75">
        <v>369</v>
      </c>
      <c r="B2630" s="76" t="s">
        <v>11649</v>
      </c>
      <c r="C2630" s="77" t="s">
        <v>11650</v>
      </c>
      <c r="D2630" s="78">
        <v>22216000</v>
      </c>
      <c r="E2630" s="77" t="s">
        <v>11642</v>
      </c>
      <c r="F2630" s="77" t="s">
        <v>11643</v>
      </c>
    </row>
    <row r="2631" spans="1:6" ht="30" x14ac:dyDescent="0.25">
      <c r="A2631" s="75">
        <v>370</v>
      </c>
      <c r="B2631" s="76" t="s">
        <v>11651</v>
      </c>
      <c r="C2631" s="77" t="s">
        <v>11652</v>
      </c>
      <c r="D2631" s="78">
        <v>22216000</v>
      </c>
      <c r="E2631" s="77" t="s">
        <v>11642</v>
      </c>
      <c r="F2631" s="77" t="s">
        <v>11643</v>
      </c>
    </row>
    <row r="2632" spans="1:6" ht="30" x14ac:dyDescent="0.25">
      <c r="A2632" s="75">
        <v>371</v>
      </c>
      <c r="B2632" s="76" t="s">
        <v>11653</v>
      </c>
      <c r="C2632" s="77" t="s">
        <v>11654</v>
      </c>
      <c r="D2632" s="78">
        <v>22216000</v>
      </c>
      <c r="E2632" s="77" t="s">
        <v>11642</v>
      </c>
      <c r="F2632" s="77" t="s">
        <v>11643</v>
      </c>
    </row>
    <row r="2633" spans="1:6" ht="30" x14ac:dyDescent="0.25">
      <c r="A2633" s="75">
        <v>372</v>
      </c>
      <c r="B2633" s="76" t="s">
        <v>11655</v>
      </c>
      <c r="C2633" s="77" t="s">
        <v>11656</v>
      </c>
      <c r="D2633" s="78">
        <v>22216000</v>
      </c>
      <c r="E2633" s="77" t="s">
        <v>11642</v>
      </c>
      <c r="F2633" s="77" t="s">
        <v>11643</v>
      </c>
    </row>
    <row r="2634" spans="1:6" ht="32.25" customHeight="1" x14ac:dyDescent="0.25">
      <c r="A2634" s="75">
        <v>396</v>
      </c>
      <c r="B2634" s="76" t="s">
        <v>1749</v>
      </c>
      <c r="C2634" s="77" t="s">
        <v>1750</v>
      </c>
      <c r="D2634" s="78">
        <v>9173000</v>
      </c>
      <c r="E2634" s="77" t="s">
        <v>11657</v>
      </c>
      <c r="F2634" s="77" t="s">
        <v>11658</v>
      </c>
    </row>
    <row r="2635" spans="1:6" ht="32.25" customHeight="1" x14ac:dyDescent="0.25">
      <c r="A2635" s="75">
        <v>397</v>
      </c>
      <c r="B2635" s="76" t="s">
        <v>1751</v>
      </c>
      <c r="C2635" s="77" t="s">
        <v>1752</v>
      </c>
      <c r="D2635" s="78">
        <v>9173000</v>
      </c>
      <c r="E2635" s="77" t="s">
        <v>11657</v>
      </c>
      <c r="F2635" s="77" t="s">
        <v>11658</v>
      </c>
    </row>
    <row r="2636" spans="1:6" ht="32.25" customHeight="1" x14ac:dyDescent="0.25">
      <c r="A2636" s="75">
        <v>398</v>
      </c>
      <c r="B2636" s="76" t="s">
        <v>11659</v>
      </c>
      <c r="C2636" s="77" t="s">
        <v>11660</v>
      </c>
      <c r="D2636" s="78">
        <v>9247000</v>
      </c>
      <c r="E2636" s="77" t="s">
        <v>11661</v>
      </c>
      <c r="F2636" s="77" t="s">
        <v>11658</v>
      </c>
    </row>
    <row r="2637" spans="1:6" ht="32.25" customHeight="1" x14ac:dyDescent="0.25">
      <c r="A2637" s="75">
        <v>399</v>
      </c>
      <c r="B2637" s="76" t="s">
        <v>11662</v>
      </c>
      <c r="C2637" s="77" t="s">
        <v>11663</v>
      </c>
      <c r="D2637" s="78">
        <v>8316000</v>
      </c>
      <c r="E2637" s="77" t="s">
        <v>11664</v>
      </c>
      <c r="F2637" s="77" t="s">
        <v>11658</v>
      </c>
    </row>
    <row r="2638" spans="1:6" ht="32.25" customHeight="1" x14ac:dyDescent="0.25">
      <c r="A2638" s="75">
        <v>400</v>
      </c>
      <c r="B2638" s="76" t="s">
        <v>11665</v>
      </c>
      <c r="C2638" s="77" t="s">
        <v>11666</v>
      </c>
      <c r="D2638" s="78">
        <v>8316000</v>
      </c>
      <c r="E2638" s="77" t="s">
        <v>11664</v>
      </c>
      <c r="F2638" s="77" t="s">
        <v>11658</v>
      </c>
    </row>
    <row r="2639" spans="1:6" ht="32.25" customHeight="1" x14ac:dyDescent="0.25">
      <c r="A2639" s="75">
        <v>401</v>
      </c>
      <c r="B2639" s="76" t="s">
        <v>11667</v>
      </c>
      <c r="C2639" s="77" t="s">
        <v>11668</v>
      </c>
      <c r="D2639" s="78">
        <v>8316000</v>
      </c>
      <c r="E2639" s="77" t="s">
        <v>11664</v>
      </c>
      <c r="F2639" s="77" t="s">
        <v>11658</v>
      </c>
    </row>
    <row r="2640" spans="1:6" ht="32.25" customHeight="1" x14ac:dyDescent="0.25">
      <c r="A2640" s="75">
        <v>402</v>
      </c>
      <c r="B2640" s="76" t="s">
        <v>11669</v>
      </c>
      <c r="C2640" s="77" t="s">
        <v>11670</v>
      </c>
      <c r="D2640" s="78">
        <v>8316000</v>
      </c>
      <c r="E2640" s="77" t="s">
        <v>11664</v>
      </c>
      <c r="F2640" s="77" t="s">
        <v>11658</v>
      </c>
    </row>
    <row r="2641" spans="1:6" ht="32.25" customHeight="1" x14ac:dyDescent="0.25">
      <c r="A2641" s="75">
        <v>403</v>
      </c>
      <c r="B2641" s="76" t="s">
        <v>11671</v>
      </c>
      <c r="C2641" s="77" t="s">
        <v>11672</v>
      </c>
      <c r="D2641" s="78">
        <v>8316000</v>
      </c>
      <c r="E2641" s="77" t="s">
        <v>11664</v>
      </c>
      <c r="F2641" s="77" t="s">
        <v>11658</v>
      </c>
    </row>
    <row r="2642" spans="1:6" ht="32.25" customHeight="1" x14ac:dyDescent="0.25">
      <c r="A2642" s="75">
        <v>404</v>
      </c>
      <c r="B2642" s="76" t="s">
        <v>11673</v>
      </c>
      <c r="C2642" s="77" t="s">
        <v>11674</v>
      </c>
      <c r="D2642" s="78">
        <v>8384000</v>
      </c>
      <c r="E2642" s="77" t="s">
        <v>11675</v>
      </c>
      <c r="F2642" s="77" t="s">
        <v>11658</v>
      </c>
    </row>
    <row r="2643" spans="1:6" ht="32.25" customHeight="1" x14ac:dyDescent="0.25">
      <c r="A2643" s="75">
        <v>405</v>
      </c>
      <c r="B2643" s="76" t="s">
        <v>11676</v>
      </c>
      <c r="C2643" s="77" t="s">
        <v>11677</v>
      </c>
      <c r="D2643" s="78">
        <v>8384000</v>
      </c>
      <c r="E2643" s="77" t="s">
        <v>11675</v>
      </c>
      <c r="F2643" s="77" t="s">
        <v>11658</v>
      </c>
    </row>
    <row r="2644" spans="1:6" ht="32.25" customHeight="1" x14ac:dyDescent="0.25">
      <c r="A2644" s="75">
        <v>406</v>
      </c>
      <c r="B2644" s="76" t="s">
        <v>11678</v>
      </c>
      <c r="C2644" s="77" t="s">
        <v>11679</v>
      </c>
      <c r="D2644" s="78">
        <v>8384000</v>
      </c>
      <c r="E2644" s="77" t="s">
        <v>11675</v>
      </c>
      <c r="F2644" s="77" t="s">
        <v>11658</v>
      </c>
    </row>
    <row r="2645" spans="1:6" ht="32.25" customHeight="1" x14ac:dyDescent="0.25">
      <c r="A2645" s="75">
        <v>407</v>
      </c>
      <c r="B2645" s="76" t="s">
        <v>11680</v>
      </c>
      <c r="C2645" s="77" t="s">
        <v>11681</v>
      </c>
      <c r="D2645" s="78">
        <v>8384000</v>
      </c>
      <c r="E2645" s="77" t="s">
        <v>11675</v>
      </c>
      <c r="F2645" s="77" t="s">
        <v>11658</v>
      </c>
    </row>
    <row r="2646" spans="1:6" ht="32.25" customHeight="1" x14ac:dyDescent="0.25">
      <c r="A2646" s="75">
        <v>408</v>
      </c>
      <c r="B2646" s="76" t="s">
        <v>11682</v>
      </c>
      <c r="C2646" s="77" t="s">
        <v>11683</v>
      </c>
      <c r="D2646" s="78">
        <v>8384000</v>
      </c>
      <c r="E2646" s="77" t="s">
        <v>11675</v>
      </c>
      <c r="F2646" s="77" t="s">
        <v>11658</v>
      </c>
    </row>
    <row r="2647" spans="1:6" ht="32.25" customHeight="1" x14ac:dyDescent="0.25">
      <c r="A2647" s="75">
        <v>409</v>
      </c>
      <c r="B2647" s="76" t="s">
        <v>11684</v>
      </c>
      <c r="C2647" s="77" t="s">
        <v>11685</v>
      </c>
      <c r="D2647" s="78">
        <v>8384000</v>
      </c>
      <c r="E2647" s="77" t="s">
        <v>11675</v>
      </c>
      <c r="F2647" s="77" t="s">
        <v>11658</v>
      </c>
    </row>
    <row r="2648" spans="1:6" ht="32.25" customHeight="1" x14ac:dyDescent="0.25">
      <c r="A2648" s="75">
        <v>410</v>
      </c>
      <c r="B2648" s="76" t="s">
        <v>11686</v>
      </c>
      <c r="C2648" s="77" t="s">
        <v>11687</v>
      </c>
      <c r="D2648" s="78">
        <v>8384000</v>
      </c>
      <c r="E2648" s="77" t="s">
        <v>11675</v>
      </c>
      <c r="F2648" s="77" t="s">
        <v>11658</v>
      </c>
    </row>
    <row r="2649" spans="1:6" ht="32.25" customHeight="1" x14ac:dyDescent="0.25">
      <c r="A2649" s="75">
        <v>411</v>
      </c>
      <c r="B2649" s="76" t="s">
        <v>11688</v>
      </c>
      <c r="C2649" s="77" t="s">
        <v>11689</v>
      </c>
      <c r="D2649" s="78">
        <v>8384000</v>
      </c>
      <c r="E2649" s="77" t="s">
        <v>11675</v>
      </c>
      <c r="F2649" s="77" t="s">
        <v>11658</v>
      </c>
    </row>
    <row r="2650" spans="1:6" ht="32.25" customHeight="1" x14ac:dyDescent="0.25">
      <c r="A2650" s="75">
        <v>412</v>
      </c>
      <c r="B2650" s="76" t="s">
        <v>11690</v>
      </c>
      <c r="C2650" s="77" t="s">
        <v>11691</v>
      </c>
      <c r="D2650" s="78">
        <v>8384000</v>
      </c>
      <c r="E2650" s="77" t="s">
        <v>11675</v>
      </c>
      <c r="F2650" s="77" t="s">
        <v>11658</v>
      </c>
    </row>
    <row r="2651" spans="1:6" ht="32.25" customHeight="1" x14ac:dyDescent="0.25">
      <c r="A2651" s="75">
        <v>413</v>
      </c>
      <c r="B2651" s="76" t="s">
        <v>11692</v>
      </c>
      <c r="C2651" s="77" t="s">
        <v>11693</v>
      </c>
      <c r="D2651" s="78">
        <v>8384000</v>
      </c>
      <c r="E2651" s="77" t="s">
        <v>11675</v>
      </c>
      <c r="F2651" s="77" t="s">
        <v>11658</v>
      </c>
    </row>
    <row r="2652" spans="1:6" ht="32.25" customHeight="1" x14ac:dyDescent="0.25">
      <c r="A2652" s="75">
        <v>414</v>
      </c>
      <c r="B2652" s="76" t="s">
        <v>11694</v>
      </c>
      <c r="C2652" s="77" t="s">
        <v>11695</v>
      </c>
      <c r="D2652" s="78">
        <v>8384000</v>
      </c>
      <c r="E2652" s="77" t="s">
        <v>11675</v>
      </c>
      <c r="F2652" s="77" t="s">
        <v>11658</v>
      </c>
    </row>
    <row r="2653" spans="1:6" ht="32.25" customHeight="1" x14ac:dyDescent="0.25">
      <c r="A2653" s="75">
        <v>415</v>
      </c>
      <c r="B2653" s="76" t="s">
        <v>11696</v>
      </c>
      <c r="C2653" s="77" t="s">
        <v>11697</v>
      </c>
      <c r="D2653" s="78">
        <v>8384000</v>
      </c>
      <c r="E2653" s="77" t="s">
        <v>11675</v>
      </c>
      <c r="F2653" s="77" t="s">
        <v>11658</v>
      </c>
    </row>
    <row r="2654" spans="1:6" ht="32.25" customHeight="1" x14ac:dyDescent="0.25">
      <c r="A2654" s="75">
        <v>416</v>
      </c>
      <c r="B2654" s="76" t="s">
        <v>11698</v>
      </c>
      <c r="C2654" s="77" t="s">
        <v>11699</v>
      </c>
      <c r="D2654" s="78">
        <v>8384000</v>
      </c>
      <c r="E2654" s="77" t="s">
        <v>11675</v>
      </c>
      <c r="F2654" s="77" t="s">
        <v>11658</v>
      </c>
    </row>
    <row r="2655" spans="1:6" ht="32.25" customHeight="1" x14ac:dyDescent="0.25">
      <c r="A2655" s="75">
        <v>417</v>
      </c>
      <c r="B2655" s="76" t="s">
        <v>11700</v>
      </c>
      <c r="C2655" s="77" t="s">
        <v>11701</v>
      </c>
      <c r="D2655" s="78">
        <v>8384000</v>
      </c>
      <c r="E2655" s="77" t="s">
        <v>11675</v>
      </c>
      <c r="F2655" s="77" t="s">
        <v>11658</v>
      </c>
    </row>
    <row r="2656" spans="1:6" ht="32.25" customHeight="1" x14ac:dyDescent="0.25">
      <c r="A2656" s="75">
        <v>418</v>
      </c>
      <c r="B2656" s="76" t="s">
        <v>11702</v>
      </c>
      <c r="C2656" s="77" t="s">
        <v>11703</v>
      </c>
      <c r="D2656" s="78">
        <v>8384000</v>
      </c>
      <c r="E2656" s="77" t="s">
        <v>11675</v>
      </c>
      <c r="F2656" s="77" t="s">
        <v>11658</v>
      </c>
    </row>
    <row r="2657" spans="1:6" ht="32.25" customHeight="1" x14ac:dyDescent="0.25">
      <c r="A2657" s="75">
        <v>419</v>
      </c>
      <c r="B2657" s="76" t="s">
        <v>11704</v>
      </c>
      <c r="C2657" s="77" t="s">
        <v>11705</v>
      </c>
      <c r="D2657" s="78">
        <v>8384000</v>
      </c>
      <c r="E2657" s="77" t="s">
        <v>11675</v>
      </c>
      <c r="F2657" s="77" t="s">
        <v>11658</v>
      </c>
    </row>
    <row r="2658" spans="1:6" ht="32.25" customHeight="1" x14ac:dyDescent="0.25">
      <c r="A2658" s="75">
        <v>420</v>
      </c>
      <c r="B2658" s="76" t="s">
        <v>11706</v>
      </c>
      <c r="C2658" s="77" t="s">
        <v>11707</v>
      </c>
      <c r="D2658" s="78">
        <v>8384000</v>
      </c>
      <c r="E2658" s="77" t="s">
        <v>11675</v>
      </c>
      <c r="F2658" s="77" t="s">
        <v>11658</v>
      </c>
    </row>
    <row r="2659" spans="1:6" ht="32.25" customHeight="1" x14ac:dyDescent="0.25">
      <c r="A2659" s="75">
        <v>421</v>
      </c>
      <c r="B2659" s="76" t="s">
        <v>11708</v>
      </c>
      <c r="C2659" s="77" t="s">
        <v>11709</v>
      </c>
      <c r="D2659" s="78">
        <v>8384000</v>
      </c>
      <c r="E2659" s="77" t="s">
        <v>11675</v>
      </c>
      <c r="F2659" s="77" t="s">
        <v>11658</v>
      </c>
    </row>
    <row r="2660" spans="1:6" ht="32.25" customHeight="1" x14ac:dyDescent="0.25">
      <c r="A2660" s="75">
        <v>422</v>
      </c>
      <c r="B2660" s="76" t="s">
        <v>11710</v>
      </c>
      <c r="C2660" s="77" t="s">
        <v>11711</v>
      </c>
      <c r="D2660" s="78">
        <v>8384000</v>
      </c>
      <c r="E2660" s="77" t="s">
        <v>11675</v>
      </c>
      <c r="F2660" s="77" t="s">
        <v>11658</v>
      </c>
    </row>
    <row r="2661" spans="1:6" ht="32.25" customHeight="1" x14ac:dyDescent="0.25">
      <c r="A2661" s="75">
        <v>423</v>
      </c>
      <c r="B2661" s="76" t="s">
        <v>11712</v>
      </c>
      <c r="C2661" s="77" t="s">
        <v>11713</v>
      </c>
      <c r="D2661" s="78">
        <v>8384000</v>
      </c>
      <c r="E2661" s="77" t="s">
        <v>11675</v>
      </c>
      <c r="F2661" s="77" t="s">
        <v>11658</v>
      </c>
    </row>
    <row r="2662" spans="1:6" ht="32.25" customHeight="1" x14ac:dyDescent="0.25">
      <c r="A2662" s="75">
        <v>424</v>
      </c>
      <c r="B2662" s="76" t="s">
        <v>11714</v>
      </c>
      <c r="C2662" s="77" t="s">
        <v>11715</v>
      </c>
      <c r="D2662" s="78">
        <v>8384000</v>
      </c>
      <c r="E2662" s="77" t="s">
        <v>11675</v>
      </c>
      <c r="F2662" s="77" t="s">
        <v>11658</v>
      </c>
    </row>
    <row r="2663" spans="1:6" ht="32.25" customHeight="1" x14ac:dyDescent="0.25">
      <c r="A2663" s="75">
        <v>425</v>
      </c>
      <c r="B2663" s="76" t="s">
        <v>11716</v>
      </c>
      <c r="C2663" s="77" t="s">
        <v>11717</v>
      </c>
      <c r="D2663" s="78">
        <v>8384000</v>
      </c>
      <c r="E2663" s="77" t="s">
        <v>11675</v>
      </c>
      <c r="F2663" s="77" t="s">
        <v>11658</v>
      </c>
    </row>
    <row r="2664" spans="1:6" ht="32.25" customHeight="1" x14ac:dyDescent="0.25">
      <c r="A2664" s="75">
        <v>426</v>
      </c>
      <c r="B2664" s="76" t="s">
        <v>11718</v>
      </c>
      <c r="C2664" s="77" t="s">
        <v>11719</v>
      </c>
      <c r="D2664" s="78">
        <v>8384000</v>
      </c>
      <c r="E2664" s="77" t="s">
        <v>11675</v>
      </c>
      <c r="F2664" s="77" t="s">
        <v>11658</v>
      </c>
    </row>
    <row r="2665" spans="1:6" ht="32.25" customHeight="1" x14ac:dyDescent="0.25">
      <c r="A2665" s="75">
        <v>427</v>
      </c>
      <c r="B2665" s="76" t="s">
        <v>11720</v>
      </c>
      <c r="C2665" s="77" t="s">
        <v>11674</v>
      </c>
      <c r="D2665" s="78">
        <v>8384000</v>
      </c>
      <c r="E2665" s="77" t="s">
        <v>11675</v>
      </c>
      <c r="F2665" s="77" t="s">
        <v>11658</v>
      </c>
    </row>
    <row r="2666" spans="1:6" ht="32.25" customHeight="1" x14ac:dyDescent="0.25">
      <c r="A2666" s="75">
        <v>428</v>
      </c>
      <c r="B2666" s="76" t="s">
        <v>11721</v>
      </c>
      <c r="C2666" s="77" t="s">
        <v>11722</v>
      </c>
      <c r="D2666" s="78">
        <v>8384000</v>
      </c>
      <c r="E2666" s="77" t="s">
        <v>11675</v>
      </c>
      <c r="F2666" s="77" t="s">
        <v>11658</v>
      </c>
    </row>
    <row r="2667" spans="1:6" ht="32.25" customHeight="1" x14ac:dyDescent="0.25">
      <c r="A2667" s="75">
        <v>429</v>
      </c>
      <c r="B2667" s="76" t="s">
        <v>11723</v>
      </c>
      <c r="C2667" s="77" t="s">
        <v>11724</v>
      </c>
      <c r="D2667" s="78">
        <v>8384000</v>
      </c>
      <c r="E2667" s="77" t="s">
        <v>11675</v>
      </c>
      <c r="F2667" s="77" t="s">
        <v>11658</v>
      </c>
    </row>
    <row r="2668" spans="1:6" ht="32.25" customHeight="1" x14ac:dyDescent="0.25">
      <c r="A2668" s="75">
        <v>430</v>
      </c>
      <c r="B2668" s="76" t="s">
        <v>11725</v>
      </c>
      <c r="C2668" s="77" t="s">
        <v>11709</v>
      </c>
      <c r="D2668" s="78">
        <v>8384000</v>
      </c>
      <c r="E2668" s="77" t="s">
        <v>11675</v>
      </c>
      <c r="F2668" s="77" t="s">
        <v>11658</v>
      </c>
    </row>
    <row r="2669" spans="1:6" ht="32.25" customHeight="1" x14ac:dyDescent="0.25">
      <c r="A2669" s="75">
        <v>431</v>
      </c>
      <c r="B2669" s="76" t="s">
        <v>11726</v>
      </c>
      <c r="C2669" s="77" t="s">
        <v>11727</v>
      </c>
      <c r="D2669" s="78">
        <v>8384000</v>
      </c>
      <c r="E2669" s="77" t="s">
        <v>11675</v>
      </c>
      <c r="F2669" s="77" t="s">
        <v>11658</v>
      </c>
    </row>
    <row r="2670" spans="1:6" ht="32.25" customHeight="1" x14ac:dyDescent="0.25">
      <c r="A2670" s="75">
        <v>432</v>
      </c>
      <c r="B2670" s="76" t="s">
        <v>11728</v>
      </c>
      <c r="C2670" s="77" t="s">
        <v>11679</v>
      </c>
      <c r="D2670" s="78">
        <v>8384000</v>
      </c>
      <c r="E2670" s="77" t="s">
        <v>11675</v>
      </c>
      <c r="F2670" s="77" t="s">
        <v>11658</v>
      </c>
    </row>
    <row r="2671" spans="1:6" ht="32.25" customHeight="1" x14ac:dyDescent="0.25">
      <c r="A2671" s="75">
        <v>433</v>
      </c>
      <c r="B2671" s="76" t="s">
        <v>11729</v>
      </c>
      <c r="C2671" s="77" t="s">
        <v>11730</v>
      </c>
      <c r="D2671" s="78">
        <v>8384000</v>
      </c>
      <c r="E2671" s="77" t="s">
        <v>11675</v>
      </c>
      <c r="F2671" s="77" t="s">
        <v>11658</v>
      </c>
    </row>
    <row r="2672" spans="1:6" ht="32.25" customHeight="1" x14ac:dyDescent="0.25">
      <c r="A2672" s="75">
        <v>434</v>
      </c>
      <c r="B2672" s="76" t="s">
        <v>11731</v>
      </c>
      <c r="C2672" s="77" t="s">
        <v>11701</v>
      </c>
      <c r="D2672" s="78">
        <v>8384000</v>
      </c>
      <c r="E2672" s="77" t="s">
        <v>11675</v>
      </c>
      <c r="F2672" s="77" t="s">
        <v>11658</v>
      </c>
    </row>
    <row r="2673" spans="1:6" ht="32.25" customHeight="1" x14ac:dyDescent="0.25">
      <c r="A2673" s="75">
        <v>435</v>
      </c>
      <c r="B2673" s="76" t="s">
        <v>11732</v>
      </c>
      <c r="C2673" s="77" t="s">
        <v>11703</v>
      </c>
      <c r="D2673" s="78">
        <v>8384000</v>
      </c>
      <c r="E2673" s="77" t="s">
        <v>11675</v>
      </c>
      <c r="F2673" s="77" t="s">
        <v>11658</v>
      </c>
    </row>
    <row r="2674" spans="1:6" ht="32.25" customHeight="1" x14ac:dyDescent="0.25">
      <c r="A2674" s="75">
        <v>436</v>
      </c>
      <c r="B2674" s="76" t="s">
        <v>11733</v>
      </c>
      <c r="C2674" s="77" t="s">
        <v>11705</v>
      </c>
      <c r="D2674" s="78">
        <v>8384000</v>
      </c>
      <c r="E2674" s="77" t="s">
        <v>11675</v>
      </c>
      <c r="F2674" s="77" t="s">
        <v>11658</v>
      </c>
    </row>
    <row r="2675" spans="1:6" ht="32.25" customHeight="1" x14ac:dyDescent="0.25">
      <c r="A2675" s="75">
        <v>437</v>
      </c>
      <c r="B2675" s="76" t="s">
        <v>11734</v>
      </c>
      <c r="C2675" s="77" t="s">
        <v>11735</v>
      </c>
      <c r="D2675" s="78">
        <v>8384000</v>
      </c>
      <c r="E2675" s="77" t="s">
        <v>11675</v>
      </c>
      <c r="F2675" s="77" t="s">
        <v>11658</v>
      </c>
    </row>
    <row r="2676" spans="1:6" ht="32.25" customHeight="1" x14ac:dyDescent="0.25">
      <c r="A2676" s="75">
        <v>438</v>
      </c>
      <c r="B2676" s="76" t="s">
        <v>11736</v>
      </c>
      <c r="C2676" s="77" t="s">
        <v>11737</v>
      </c>
      <c r="D2676" s="78">
        <v>8384000</v>
      </c>
      <c r="E2676" s="77" t="s">
        <v>11675</v>
      </c>
      <c r="F2676" s="77" t="s">
        <v>11658</v>
      </c>
    </row>
    <row r="2677" spans="1:6" ht="32.25" customHeight="1" x14ac:dyDescent="0.25">
      <c r="A2677" s="75">
        <v>439</v>
      </c>
      <c r="B2677" s="76" t="s">
        <v>11738</v>
      </c>
      <c r="C2677" s="77" t="s">
        <v>11739</v>
      </c>
      <c r="D2677" s="78">
        <v>8384000</v>
      </c>
      <c r="E2677" s="77" t="s">
        <v>11675</v>
      </c>
      <c r="F2677" s="77" t="s">
        <v>11658</v>
      </c>
    </row>
    <row r="2678" spans="1:6" ht="32.25" customHeight="1" x14ac:dyDescent="0.25">
      <c r="A2678" s="75">
        <v>440</v>
      </c>
      <c r="B2678" s="76" t="s">
        <v>11740</v>
      </c>
      <c r="C2678" s="77" t="s">
        <v>11683</v>
      </c>
      <c r="D2678" s="78">
        <v>8384000</v>
      </c>
      <c r="E2678" s="77" t="s">
        <v>11675</v>
      </c>
      <c r="F2678" s="77" t="s">
        <v>11658</v>
      </c>
    </row>
    <row r="2679" spans="1:6" ht="32.25" customHeight="1" x14ac:dyDescent="0.25">
      <c r="A2679" s="75">
        <v>441</v>
      </c>
      <c r="B2679" s="76" t="s">
        <v>11741</v>
      </c>
      <c r="C2679" s="77" t="s">
        <v>11699</v>
      </c>
      <c r="D2679" s="78">
        <v>8384000</v>
      </c>
      <c r="E2679" s="77" t="s">
        <v>11675</v>
      </c>
      <c r="F2679" s="77" t="s">
        <v>11658</v>
      </c>
    </row>
    <row r="2680" spans="1:6" ht="32.25" customHeight="1" x14ac:dyDescent="0.25">
      <c r="A2680" s="75">
        <v>442</v>
      </c>
      <c r="B2680" s="76" t="s">
        <v>11742</v>
      </c>
      <c r="C2680" s="77" t="s">
        <v>11743</v>
      </c>
      <c r="D2680" s="78">
        <v>8384000</v>
      </c>
      <c r="E2680" s="77" t="s">
        <v>11675</v>
      </c>
      <c r="F2680" s="77" t="s">
        <v>11658</v>
      </c>
    </row>
    <row r="2681" spans="1:6" ht="32.25" customHeight="1" x14ac:dyDescent="0.25">
      <c r="A2681" s="75">
        <v>443</v>
      </c>
      <c r="B2681" s="76" t="s">
        <v>11744</v>
      </c>
      <c r="C2681" s="77" t="s">
        <v>11745</v>
      </c>
      <c r="D2681" s="78">
        <v>8384000</v>
      </c>
      <c r="E2681" s="77" t="s">
        <v>11675</v>
      </c>
      <c r="F2681" s="77" t="s">
        <v>11658</v>
      </c>
    </row>
    <row r="2682" spans="1:6" ht="32.25" customHeight="1" x14ac:dyDescent="0.25">
      <c r="A2682" s="75">
        <v>444</v>
      </c>
      <c r="B2682" s="76" t="s">
        <v>11746</v>
      </c>
      <c r="C2682" s="77" t="s">
        <v>11747</v>
      </c>
      <c r="D2682" s="78">
        <v>8384000</v>
      </c>
      <c r="E2682" s="77" t="s">
        <v>11675</v>
      </c>
      <c r="F2682" s="77" t="s">
        <v>11658</v>
      </c>
    </row>
    <row r="2683" spans="1:6" ht="32.25" customHeight="1" x14ac:dyDescent="0.25">
      <c r="A2683" s="75">
        <v>445</v>
      </c>
      <c r="B2683" s="76" t="s">
        <v>11748</v>
      </c>
      <c r="C2683" s="77" t="s">
        <v>11693</v>
      </c>
      <c r="D2683" s="78">
        <v>8384000</v>
      </c>
      <c r="E2683" s="77" t="s">
        <v>11675</v>
      </c>
      <c r="F2683" s="77" t="s">
        <v>11658</v>
      </c>
    </row>
    <row r="2684" spans="1:6" ht="32.25" customHeight="1" x14ac:dyDescent="0.25">
      <c r="A2684" s="75">
        <v>446</v>
      </c>
      <c r="B2684" s="76" t="s">
        <v>11749</v>
      </c>
      <c r="C2684" s="77" t="s">
        <v>11687</v>
      </c>
      <c r="D2684" s="78">
        <v>8384000</v>
      </c>
      <c r="E2684" s="77" t="s">
        <v>11675</v>
      </c>
      <c r="F2684" s="77" t="s">
        <v>11658</v>
      </c>
    </row>
    <row r="2685" spans="1:6" ht="32.25" customHeight="1" x14ac:dyDescent="0.25">
      <c r="A2685" s="75">
        <v>447</v>
      </c>
      <c r="B2685" s="76" t="s">
        <v>11750</v>
      </c>
      <c r="C2685" s="77" t="s">
        <v>11751</v>
      </c>
      <c r="D2685" s="78">
        <v>8384000</v>
      </c>
      <c r="E2685" s="77" t="s">
        <v>11675</v>
      </c>
      <c r="F2685" s="77" t="s">
        <v>11658</v>
      </c>
    </row>
    <row r="2686" spans="1:6" ht="32.25" customHeight="1" x14ac:dyDescent="0.25">
      <c r="A2686" s="75">
        <v>448</v>
      </c>
      <c r="B2686" s="76" t="s">
        <v>1753</v>
      </c>
      <c r="C2686" s="77" t="s">
        <v>1755</v>
      </c>
      <c r="D2686" s="78">
        <v>8384000</v>
      </c>
      <c r="E2686" s="77" t="s">
        <v>11675</v>
      </c>
      <c r="F2686" s="77" t="s">
        <v>11658</v>
      </c>
    </row>
    <row r="2687" spans="1:6" ht="32.25" customHeight="1" x14ac:dyDescent="0.25">
      <c r="A2687" s="75">
        <v>449</v>
      </c>
      <c r="B2687" s="76" t="s">
        <v>1756</v>
      </c>
      <c r="C2687" s="77" t="s">
        <v>1758</v>
      </c>
      <c r="D2687" s="78">
        <v>8384000</v>
      </c>
      <c r="E2687" s="77" t="s">
        <v>11675</v>
      </c>
      <c r="F2687" s="77" t="s">
        <v>11658</v>
      </c>
    </row>
    <row r="2688" spans="1:6" ht="32.25" customHeight="1" x14ac:dyDescent="0.25">
      <c r="A2688" s="75">
        <v>450</v>
      </c>
      <c r="B2688" s="76" t="s">
        <v>1764</v>
      </c>
      <c r="C2688" s="77" t="s">
        <v>1765</v>
      </c>
      <c r="D2688" s="78">
        <v>8384000</v>
      </c>
      <c r="E2688" s="77" t="s">
        <v>11675</v>
      </c>
      <c r="F2688" s="77" t="s">
        <v>11658</v>
      </c>
    </row>
    <row r="2689" spans="1:6" ht="32.25" customHeight="1" x14ac:dyDescent="0.25">
      <c r="A2689" s="75">
        <v>451</v>
      </c>
      <c r="B2689" s="76" t="s">
        <v>1760</v>
      </c>
      <c r="C2689" s="77" t="s">
        <v>1761</v>
      </c>
      <c r="D2689" s="78">
        <v>8384000</v>
      </c>
      <c r="E2689" s="77" t="s">
        <v>11675</v>
      </c>
      <c r="F2689" s="77" t="s">
        <v>11658</v>
      </c>
    </row>
    <row r="2690" spans="1:6" ht="32.25" customHeight="1" x14ac:dyDescent="0.25">
      <c r="A2690" s="75">
        <v>452</v>
      </c>
      <c r="B2690" s="76" t="s">
        <v>1762</v>
      </c>
      <c r="C2690" s="77" t="s">
        <v>1763</v>
      </c>
      <c r="D2690" s="78">
        <v>8384000</v>
      </c>
      <c r="E2690" s="77" t="s">
        <v>11675</v>
      </c>
      <c r="F2690" s="77" t="s">
        <v>11658</v>
      </c>
    </row>
    <row r="2691" spans="1:6" ht="32.25" customHeight="1" x14ac:dyDescent="0.25">
      <c r="A2691" s="75">
        <v>453</v>
      </c>
      <c r="B2691" s="76" t="s">
        <v>1747</v>
      </c>
      <c r="C2691" s="77" t="s">
        <v>1748</v>
      </c>
      <c r="D2691" s="78">
        <v>8384000</v>
      </c>
      <c r="E2691" s="77" t="s">
        <v>11675</v>
      </c>
      <c r="F2691" s="77" t="s">
        <v>11658</v>
      </c>
    </row>
    <row r="2692" spans="1:6" ht="32.25" customHeight="1" x14ac:dyDescent="0.25">
      <c r="A2692" s="75">
        <v>454</v>
      </c>
      <c r="B2692" s="76" t="s">
        <v>11752</v>
      </c>
      <c r="C2692" s="77" t="s">
        <v>11743</v>
      </c>
      <c r="D2692" s="78">
        <v>16217000</v>
      </c>
      <c r="E2692" s="77" t="s">
        <v>11753</v>
      </c>
      <c r="F2692" s="77" t="s">
        <v>11754</v>
      </c>
    </row>
    <row r="2693" spans="1:6" ht="32.25" customHeight="1" x14ac:dyDescent="0.25">
      <c r="A2693" s="75">
        <v>455</v>
      </c>
      <c r="B2693" s="76" t="s">
        <v>11755</v>
      </c>
      <c r="C2693" s="77" t="s">
        <v>11756</v>
      </c>
      <c r="D2693" s="78">
        <v>16217000</v>
      </c>
      <c r="E2693" s="77" t="s">
        <v>11753</v>
      </c>
      <c r="F2693" s="77" t="s">
        <v>11754</v>
      </c>
    </row>
    <row r="2694" spans="1:6" ht="32.25" customHeight="1" x14ac:dyDescent="0.25">
      <c r="A2694" s="75">
        <v>456</v>
      </c>
      <c r="B2694" s="76" t="s">
        <v>11757</v>
      </c>
      <c r="C2694" s="77" t="s">
        <v>11758</v>
      </c>
      <c r="D2694" s="78">
        <v>16217000</v>
      </c>
      <c r="E2694" s="77" t="s">
        <v>11753</v>
      </c>
      <c r="F2694" s="77" t="s">
        <v>11754</v>
      </c>
    </row>
    <row r="2695" spans="1:6" ht="32.25" customHeight="1" x14ac:dyDescent="0.25">
      <c r="A2695" s="75">
        <v>457</v>
      </c>
      <c r="B2695" s="76" t="s">
        <v>11759</v>
      </c>
      <c r="C2695" s="77" t="s">
        <v>11760</v>
      </c>
      <c r="D2695" s="78">
        <v>16217000</v>
      </c>
      <c r="E2695" s="77" t="s">
        <v>11753</v>
      </c>
      <c r="F2695" s="77" t="s">
        <v>11754</v>
      </c>
    </row>
    <row r="2696" spans="1:6" ht="32.25" customHeight="1" x14ac:dyDescent="0.25">
      <c r="A2696" s="75">
        <v>458</v>
      </c>
      <c r="B2696" s="76" t="s">
        <v>11761</v>
      </c>
      <c r="C2696" s="77" t="s">
        <v>11762</v>
      </c>
      <c r="D2696" s="78">
        <v>16217000</v>
      </c>
      <c r="E2696" s="77" t="s">
        <v>11753</v>
      </c>
      <c r="F2696" s="77" t="s">
        <v>11754</v>
      </c>
    </row>
    <row r="2697" spans="1:6" ht="32.25" customHeight="1" x14ac:dyDescent="0.25">
      <c r="A2697" s="75">
        <v>459</v>
      </c>
      <c r="B2697" s="76" t="s">
        <v>11763</v>
      </c>
      <c r="C2697" s="77" t="s">
        <v>11764</v>
      </c>
      <c r="D2697" s="78">
        <v>16217000</v>
      </c>
      <c r="E2697" s="77" t="s">
        <v>11753</v>
      </c>
      <c r="F2697" s="77" t="s">
        <v>11754</v>
      </c>
    </row>
    <row r="2698" spans="1:6" ht="32.25" customHeight="1" x14ac:dyDescent="0.25">
      <c r="A2698" s="75">
        <v>460</v>
      </c>
      <c r="B2698" s="76" t="s">
        <v>11765</v>
      </c>
      <c r="C2698" s="77" t="s">
        <v>11766</v>
      </c>
      <c r="D2698" s="78">
        <v>16217000</v>
      </c>
      <c r="E2698" s="77" t="s">
        <v>11753</v>
      </c>
      <c r="F2698" s="77" t="s">
        <v>11754</v>
      </c>
    </row>
    <row r="2699" spans="1:6" ht="32.25" customHeight="1" x14ac:dyDescent="0.25">
      <c r="A2699" s="75">
        <v>461</v>
      </c>
      <c r="B2699" s="76" t="s">
        <v>11767</v>
      </c>
      <c r="C2699" s="77" t="s">
        <v>11768</v>
      </c>
      <c r="D2699" s="78">
        <v>16217000</v>
      </c>
      <c r="E2699" s="77" t="s">
        <v>11753</v>
      </c>
      <c r="F2699" s="77" t="s">
        <v>11754</v>
      </c>
    </row>
    <row r="2700" spans="1:6" ht="32.25" customHeight="1" x14ac:dyDescent="0.25">
      <c r="A2700" s="75">
        <v>462</v>
      </c>
      <c r="B2700" s="76" t="s">
        <v>11769</v>
      </c>
      <c r="C2700" s="77" t="s">
        <v>11770</v>
      </c>
      <c r="D2700" s="78">
        <v>16217000</v>
      </c>
      <c r="E2700" s="77" t="s">
        <v>11753</v>
      </c>
      <c r="F2700" s="77" t="s">
        <v>11754</v>
      </c>
    </row>
    <row r="2701" spans="1:6" ht="32.25" customHeight="1" x14ac:dyDescent="0.25">
      <c r="A2701" s="75">
        <v>463</v>
      </c>
      <c r="B2701" s="76" t="s">
        <v>11771</v>
      </c>
      <c r="C2701" s="77" t="s">
        <v>11772</v>
      </c>
      <c r="D2701" s="78">
        <v>16217000</v>
      </c>
      <c r="E2701" s="77" t="s">
        <v>11753</v>
      </c>
      <c r="F2701" s="77" t="s">
        <v>11754</v>
      </c>
    </row>
    <row r="2702" spans="1:6" ht="32.25" customHeight="1" x14ac:dyDescent="0.25">
      <c r="A2702" s="75">
        <v>464</v>
      </c>
      <c r="B2702" s="76" t="s">
        <v>11773</v>
      </c>
      <c r="C2702" s="77" t="s">
        <v>11774</v>
      </c>
      <c r="D2702" s="78">
        <v>16217000</v>
      </c>
      <c r="E2702" s="77" t="s">
        <v>11753</v>
      </c>
      <c r="F2702" s="77" t="s">
        <v>11754</v>
      </c>
    </row>
    <row r="2703" spans="1:6" ht="32.25" customHeight="1" x14ac:dyDescent="0.25">
      <c r="A2703" s="75">
        <v>465</v>
      </c>
      <c r="B2703" s="76" t="s">
        <v>11775</v>
      </c>
      <c r="C2703" s="77" t="s">
        <v>11756</v>
      </c>
      <c r="D2703" s="78">
        <v>16217000</v>
      </c>
      <c r="E2703" s="77" t="s">
        <v>11753</v>
      </c>
      <c r="F2703" s="77" t="s">
        <v>11754</v>
      </c>
    </row>
    <row r="2704" spans="1:6" ht="32.25" customHeight="1" x14ac:dyDescent="0.25">
      <c r="A2704" s="75">
        <v>466</v>
      </c>
      <c r="B2704" s="76" t="s">
        <v>1775</v>
      </c>
      <c r="C2704" s="77" t="s">
        <v>11776</v>
      </c>
      <c r="D2704" s="78">
        <v>16217000</v>
      </c>
      <c r="E2704" s="77" t="s">
        <v>11753</v>
      </c>
      <c r="F2704" s="77" t="s">
        <v>11754</v>
      </c>
    </row>
    <row r="2705" spans="1:6" ht="32.25" customHeight="1" x14ac:dyDescent="0.25">
      <c r="A2705" s="75">
        <v>467</v>
      </c>
      <c r="B2705" s="76" t="s">
        <v>1772</v>
      </c>
      <c r="C2705" s="77" t="s">
        <v>11777</v>
      </c>
      <c r="D2705" s="78">
        <v>16217000</v>
      </c>
      <c r="E2705" s="77" t="s">
        <v>11753</v>
      </c>
      <c r="F2705" s="77" t="s">
        <v>11754</v>
      </c>
    </row>
    <row r="2706" spans="1:6" ht="32.25" customHeight="1" x14ac:dyDescent="0.25">
      <c r="A2706" s="75">
        <v>468</v>
      </c>
      <c r="B2706" s="76" t="s">
        <v>1786</v>
      </c>
      <c r="C2706" s="77" t="s">
        <v>11778</v>
      </c>
      <c r="D2706" s="78">
        <v>16217000</v>
      </c>
      <c r="E2706" s="77" t="s">
        <v>11753</v>
      </c>
      <c r="F2706" s="77" t="s">
        <v>11754</v>
      </c>
    </row>
    <row r="2707" spans="1:6" ht="32.25" customHeight="1" x14ac:dyDescent="0.25">
      <c r="A2707" s="75">
        <v>469</v>
      </c>
      <c r="B2707" s="76" t="s">
        <v>1795</v>
      </c>
      <c r="C2707" s="77" t="s">
        <v>11779</v>
      </c>
      <c r="D2707" s="78">
        <v>16217000</v>
      </c>
      <c r="E2707" s="77" t="s">
        <v>11753</v>
      </c>
      <c r="F2707" s="77" t="s">
        <v>11754</v>
      </c>
    </row>
    <row r="2708" spans="1:6" ht="32.25" customHeight="1" x14ac:dyDescent="0.25">
      <c r="A2708" s="75">
        <v>470</v>
      </c>
      <c r="B2708" s="76" t="s">
        <v>1789</v>
      </c>
      <c r="C2708" s="77" t="s">
        <v>11780</v>
      </c>
      <c r="D2708" s="78">
        <v>16217000</v>
      </c>
      <c r="E2708" s="77" t="s">
        <v>11753</v>
      </c>
      <c r="F2708" s="77" t="s">
        <v>11754</v>
      </c>
    </row>
    <row r="2709" spans="1:6" ht="32.25" customHeight="1" x14ac:dyDescent="0.25">
      <c r="A2709" s="75">
        <v>471</v>
      </c>
      <c r="B2709" s="76" t="s">
        <v>1778</v>
      </c>
      <c r="C2709" s="77" t="s">
        <v>11781</v>
      </c>
      <c r="D2709" s="78">
        <v>16217000</v>
      </c>
      <c r="E2709" s="77" t="s">
        <v>11753</v>
      </c>
      <c r="F2709" s="77" t="s">
        <v>11754</v>
      </c>
    </row>
    <row r="2710" spans="1:6" ht="32.25" customHeight="1" x14ac:dyDescent="0.25">
      <c r="A2710" s="75">
        <v>472</v>
      </c>
      <c r="B2710" s="76" t="s">
        <v>1783</v>
      </c>
      <c r="C2710" s="77" t="s">
        <v>11782</v>
      </c>
      <c r="D2710" s="78">
        <v>16217000</v>
      </c>
      <c r="E2710" s="77" t="s">
        <v>11753</v>
      </c>
      <c r="F2710" s="77" t="s">
        <v>11754</v>
      </c>
    </row>
    <row r="2711" spans="1:6" ht="32.25" customHeight="1" x14ac:dyDescent="0.25">
      <c r="A2711" s="75">
        <v>473</v>
      </c>
      <c r="B2711" s="76" t="s">
        <v>1781</v>
      </c>
      <c r="C2711" s="77" t="s">
        <v>11783</v>
      </c>
      <c r="D2711" s="78">
        <v>16217000</v>
      </c>
      <c r="E2711" s="77" t="s">
        <v>11753</v>
      </c>
      <c r="F2711" s="77" t="s">
        <v>11754</v>
      </c>
    </row>
    <row r="2712" spans="1:6" ht="32.25" customHeight="1" x14ac:dyDescent="0.25">
      <c r="A2712" s="75">
        <v>474</v>
      </c>
      <c r="B2712" s="76" t="s">
        <v>1766</v>
      </c>
      <c r="C2712" s="77" t="s">
        <v>11784</v>
      </c>
      <c r="D2712" s="78">
        <v>16217000</v>
      </c>
      <c r="E2712" s="77" t="s">
        <v>11753</v>
      </c>
      <c r="F2712" s="77" t="s">
        <v>11754</v>
      </c>
    </row>
    <row r="2713" spans="1:6" ht="32.25" customHeight="1" x14ac:dyDescent="0.25">
      <c r="A2713" s="75">
        <v>475</v>
      </c>
      <c r="B2713" s="76" t="s">
        <v>1792</v>
      </c>
      <c r="C2713" s="77" t="s">
        <v>11785</v>
      </c>
      <c r="D2713" s="78">
        <v>16217000</v>
      </c>
      <c r="E2713" s="77" t="s">
        <v>11753</v>
      </c>
      <c r="F2713" s="77" t="s">
        <v>11754</v>
      </c>
    </row>
    <row r="2714" spans="1:6" ht="32.25" customHeight="1" x14ac:dyDescent="0.25">
      <c r="A2714" s="75">
        <v>476</v>
      </c>
      <c r="B2714" s="76" t="s">
        <v>1799</v>
      </c>
      <c r="C2714" s="77" t="s">
        <v>1800</v>
      </c>
      <c r="D2714" s="78">
        <v>16217000</v>
      </c>
      <c r="E2714" s="77" t="s">
        <v>11753</v>
      </c>
      <c r="F2714" s="77" t="s">
        <v>11754</v>
      </c>
    </row>
    <row r="2715" spans="1:6" ht="32.25" customHeight="1" x14ac:dyDescent="0.25">
      <c r="A2715" s="75">
        <v>477</v>
      </c>
      <c r="B2715" s="76" t="s">
        <v>11786</v>
      </c>
      <c r="C2715" s="77" t="s">
        <v>11787</v>
      </c>
      <c r="D2715" s="78">
        <v>10213000</v>
      </c>
      <c r="E2715" s="77" t="s">
        <v>11788</v>
      </c>
      <c r="F2715" s="77" t="s">
        <v>11789</v>
      </c>
    </row>
    <row r="2716" spans="1:6" ht="32.25" customHeight="1" x14ac:dyDescent="0.25">
      <c r="A2716" s="75">
        <v>478</v>
      </c>
      <c r="B2716" s="76" t="s">
        <v>11790</v>
      </c>
      <c r="C2716" s="77" t="s">
        <v>11791</v>
      </c>
      <c r="D2716" s="78">
        <v>16921000</v>
      </c>
      <c r="E2716" s="77" t="s">
        <v>11792</v>
      </c>
      <c r="F2716" s="77" t="s">
        <v>11793</v>
      </c>
    </row>
    <row r="2717" spans="1:6" ht="32.25" customHeight="1" x14ac:dyDescent="0.25">
      <c r="A2717" s="75">
        <v>479</v>
      </c>
      <c r="B2717" s="76" t="s">
        <v>1838</v>
      </c>
      <c r="C2717" s="77" t="s">
        <v>11794</v>
      </c>
      <c r="D2717" s="78">
        <v>16921000</v>
      </c>
      <c r="E2717" s="77" t="s">
        <v>11792</v>
      </c>
      <c r="F2717" s="77" t="s">
        <v>11793</v>
      </c>
    </row>
    <row r="2718" spans="1:6" ht="32.25" customHeight="1" x14ac:dyDescent="0.25">
      <c r="A2718" s="75">
        <v>480</v>
      </c>
      <c r="B2718" s="76" t="s">
        <v>1812</v>
      </c>
      <c r="C2718" s="77" t="s">
        <v>11795</v>
      </c>
      <c r="D2718" s="78">
        <v>16921000</v>
      </c>
      <c r="E2718" s="77" t="s">
        <v>11792</v>
      </c>
      <c r="F2718" s="77" t="s">
        <v>11793</v>
      </c>
    </row>
    <row r="2719" spans="1:6" ht="32.25" customHeight="1" x14ac:dyDescent="0.25">
      <c r="A2719" s="75">
        <v>481</v>
      </c>
      <c r="B2719" s="76" t="s">
        <v>1823</v>
      </c>
      <c r="C2719" s="77" t="s">
        <v>11796</v>
      </c>
      <c r="D2719" s="78">
        <v>16921000</v>
      </c>
      <c r="E2719" s="77" t="s">
        <v>11792</v>
      </c>
      <c r="F2719" s="77" t="s">
        <v>11793</v>
      </c>
    </row>
    <row r="2720" spans="1:6" ht="32.25" customHeight="1" x14ac:dyDescent="0.25">
      <c r="A2720" s="75">
        <v>482</v>
      </c>
      <c r="B2720" s="76" t="s">
        <v>1841</v>
      </c>
      <c r="C2720" s="77" t="s">
        <v>11797</v>
      </c>
      <c r="D2720" s="78">
        <v>16921000</v>
      </c>
      <c r="E2720" s="77" t="s">
        <v>11792</v>
      </c>
      <c r="F2720" s="77" t="s">
        <v>11793</v>
      </c>
    </row>
    <row r="2721" spans="1:6" ht="32.25" customHeight="1" x14ac:dyDescent="0.25">
      <c r="A2721" s="75">
        <v>483</v>
      </c>
      <c r="B2721" s="76" t="s">
        <v>1820</v>
      </c>
      <c r="C2721" s="77" t="s">
        <v>11798</v>
      </c>
      <c r="D2721" s="78">
        <v>16921000</v>
      </c>
      <c r="E2721" s="77" t="s">
        <v>11792</v>
      </c>
      <c r="F2721" s="77" t="s">
        <v>11793</v>
      </c>
    </row>
    <row r="2722" spans="1:6" ht="32.25" customHeight="1" x14ac:dyDescent="0.25">
      <c r="A2722" s="75">
        <v>484</v>
      </c>
      <c r="B2722" s="76" t="s">
        <v>1844</v>
      </c>
      <c r="C2722" s="77" t="s">
        <v>11799</v>
      </c>
      <c r="D2722" s="78">
        <v>16921000</v>
      </c>
      <c r="E2722" s="77" t="s">
        <v>11792</v>
      </c>
      <c r="F2722" s="77" t="s">
        <v>11793</v>
      </c>
    </row>
    <row r="2723" spans="1:6" ht="32.25" customHeight="1" x14ac:dyDescent="0.25">
      <c r="A2723" s="75">
        <v>485</v>
      </c>
      <c r="B2723" s="76" t="s">
        <v>1818</v>
      </c>
      <c r="C2723" s="77" t="s">
        <v>11800</v>
      </c>
      <c r="D2723" s="78">
        <v>16921000</v>
      </c>
      <c r="E2723" s="77" t="s">
        <v>11792</v>
      </c>
      <c r="F2723" s="77" t="s">
        <v>11793</v>
      </c>
    </row>
    <row r="2724" spans="1:6" ht="32.25" customHeight="1" x14ac:dyDescent="0.25">
      <c r="A2724" s="75">
        <v>486</v>
      </c>
      <c r="B2724" s="76" t="s">
        <v>1826</v>
      </c>
      <c r="C2724" s="77" t="s">
        <v>11801</v>
      </c>
      <c r="D2724" s="78">
        <v>16921000</v>
      </c>
      <c r="E2724" s="77" t="s">
        <v>11792</v>
      </c>
      <c r="F2724" s="77" t="s">
        <v>11793</v>
      </c>
    </row>
    <row r="2725" spans="1:6" ht="32.25" customHeight="1" x14ac:dyDescent="0.25">
      <c r="A2725" s="75">
        <v>487</v>
      </c>
      <c r="B2725" s="76" t="s">
        <v>1847</v>
      </c>
      <c r="C2725" s="77" t="s">
        <v>11802</v>
      </c>
      <c r="D2725" s="78">
        <v>16921000</v>
      </c>
      <c r="E2725" s="77" t="s">
        <v>11792</v>
      </c>
      <c r="F2725" s="77" t="s">
        <v>11793</v>
      </c>
    </row>
    <row r="2726" spans="1:6" ht="32.25" customHeight="1" x14ac:dyDescent="0.25">
      <c r="A2726" s="75">
        <v>488</v>
      </c>
      <c r="B2726" s="76" t="s">
        <v>1815</v>
      </c>
      <c r="C2726" s="77" t="s">
        <v>11803</v>
      </c>
      <c r="D2726" s="78">
        <v>16921000</v>
      </c>
      <c r="E2726" s="77" t="s">
        <v>11792</v>
      </c>
      <c r="F2726" s="77" t="s">
        <v>11793</v>
      </c>
    </row>
    <row r="2727" spans="1:6" ht="32.25" customHeight="1" x14ac:dyDescent="0.25">
      <c r="A2727" s="75">
        <v>489</v>
      </c>
      <c r="B2727" s="76" t="s">
        <v>1850</v>
      </c>
      <c r="C2727" s="77" t="s">
        <v>11804</v>
      </c>
      <c r="D2727" s="78">
        <v>16921000</v>
      </c>
      <c r="E2727" s="77" t="s">
        <v>11792</v>
      </c>
      <c r="F2727" s="77" t="s">
        <v>11793</v>
      </c>
    </row>
    <row r="2728" spans="1:6" ht="32.25" customHeight="1" x14ac:dyDescent="0.25">
      <c r="A2728" s="75">
        <v>490</v>
      </c>
      <c r="B2728" s="76" t="s">
        <v>1801</v>
      </c>
      <c r="C2728" s="77" t="s">
        <v>11805</v>
      </c>
      <c r="D2728" s="78">
        <v>16921000</v>
      </c>
      <c r="E2728" s="77" t="s">
        <v>11792</v>
      </c>
      <c r="F2728" s="77" t="s">
        <v>11793</v>
      </c>
    </row>
    <row r="2729" spans="1:6" ht="32.25" customHeight="1" x14ac:dyDescent="0.25">
      <c r="A2729" s="75">
        <v>491</v>
      </c>
      <c r="B2729" s="76" t="s">
        <v>1809</v>
      </c>
      <c r="C2729" s="77" t="s">
        <v>11806</v>
      </c>
      <c r="D2729" s="78">
        <v>16921000</v>
      </c>
      <c r="E2729" s="77" t="s">
        <v>11792</v>
      </c>
      <c r="F2729" s="77" t="s">
        <v>11793</v>
      </c>
    </row>
    <row r="2730" spans="1:6" ht="32.25" customHeight="1" x14ac:dyDescent="0.25">
      <c r="A2730" s="75">
        <v>492</v>
      </c>
      <c r="B2730" s="76" t="s">
        <v>1806</v>
      </c>
      <c r="C2730" s="77" t="s">
        <v>11807</v>
      </c>
      <c r="D2730" s="78">
        <v>16921000</v>
      </c>
      <c r="E2730" s="77" t="s">
        <v>11792</v>
      </c>
      <c r="F2730" s="77" t="s">
        <v>11793</v>
      </c>
    </row>
    <row r="2731" spans="1:6" ht="32.25" customHeight="1" x14ac:dyDescent="0.25">
      <c r="A2731" s="75">
        <v>493</v>
      </c>
      <c r="B2731" s="76" t="s">
        <v>1832</v>
      </c>
      <c r="C2731" s="77" t="s">
        <v>11808</v>
      </c>
      <c r="D2731" s="78">
        <v>16921000</v>
      </c>
      <c r="E2731" s="77" t="s">
        <v>11792</v>
      </c>
      <c r="F2731" s="77" t="s">
        <v>11793</v>
      </c>
    </row>
    <row r="2732" spans="1:6" ht="32.25" customHeight="1" x14ac:dyDescent="0.25">
      <c r="A2732" s="75">
        <v>494</v>
      </c>
      <c r="B2732" s="76" t="s">
        <v>1835</v>
      </c>
      <c r="C2732" s="77" t="s">
        <v>11809</v>
      </c>
      <c r="D2732" s="78">
        <v>16921000</v>
      </c>
      <c r="E2732" s="77" t="s">
        <v>11792</v>
      </c>
      <c r="F2732" s="77" t="s">
        <v>11793</v>
      </c>
    </row>
    <row r="2733" spans="1:6" ht="32.25" customHeight="1" x14ac:dyDescent="0.25">
      <c r="A2733" s="75">
        <v>495</v>
      </c>
      <c r="B2733" s="76" t="s">
        <v>1829</v>
      </c>
      <c r="C2733" s="77" t="s">
        <v>11810</v>
      </c>
      <c r="D2733" s="78">
        <v>16921000</v>
      </c>
      <c r="E2733" s="77" t="s">
        <v>11792</v>
      </c>
      <c r="F2733" s="77" t="s">
        <v>11793</v>
      </c>
    </row>
    <row r="2734" spans="1:6" ht="32.25" customHeight="1" x14ac:dyDescent="0.25">
      <c r="A2734" s="75">
        <v>496</v>
      </c>
      <c r="B2734" s="76" t="s">
        <v>11811</v>
      </c>
      <c r="C2734" s="77" t="s">
        <v>11812</v>
      </c>
      <c r="D2734" s="78">
        <v>16276000</v>
      </c>
      <c r="E2734" s="77" t="s">
        <v>11813</v>
      </c>
      <c r="F2734" s="77" t="s">
        <v>11814</v>
      </c>
    </row>
    <row r="2735" spans="1:6" ht="32.25" customHeight="1" x14ac:dyDescent="0.25">
      <c r="A2735" s="75">
        <v>497</v>
      </c>
      <c r="B2735" s="76" t="s">
        <v>11815</v>
      </c>
      <c r="C2735" s="77" t="s">
        <v>11816</v>
      </c>
      <c r="D2735" s="78">
        <v>16276000</v>
      </c>
      <c r="E2735" s="77" t="s">
        <v>11813</v>
      </c>
      <c r="F2735" s="77" t="s">
        <v>11814</v>
      </c>
    </row>
    <row r="2736" spans="1:6" ht="32.25" customHeight="1" x14ac:dyDescent="0.25">
      <c r="A2736" s="75">
        <v>498</v>
      </c>
      <c r="B2736" s="76" t="s">
        <v>11817</v>
      </c>
      <c r="C2736" s="77" t="s">
        <v>11818</v>
      </c>
      <c r="D2736" s="78">
        <v>16276000</v>
      </c>
      <c r="E2736" s="77" t="s">
        <v>11813</v>
      </c>
      <c r="F2736" s="77" t="s">
        <v>11814</v>
      </c>
    </row>
    <row r="2737" spans="1:6" ht="32.25" customHeight="1" x14ac:dyDescent="0.25">
      <c r="A2737" s="75">
        <v>499</v>
      </c>
      <c r="B2737" s="76" t="s">
        <v>1914</v>
      </c>
      <c r="C2737" s="77" t="s">
        <v>11819</v>
      </c>
      <c r="D2737" s="78">
        <v>16276000</v>
      </c>
      <c r="E2737" s="77" t="s">
        <v>11813</v>
      </c>
      <c r="F2737" s="77" t="s">
        <v>11814</v>
      </c>
    </row>
    <row r="2738" spans="1:6" ht="32.25" customHeight="1" x14ac:dyDescent="0.25">
      <c r="A2738" s="75">
        <v>500</v>
      </c>
      <c r="B2738" s="76" t="s">
        <v>1886</v>
      </c>
      <c r="C2738" s="77" t="s">
        <v>11820</v>
      </c>
      <c r="D2738" s="78">
        <v>16276000</v>
      </c>
      <c r="E2738" s="77" t="s">
        <v>11813</v>
      </c>
      <c r="F2738" s="77" t="s">
        <v>11814</v>
      </c>
    </row>
    <row r="2739" spans="1:6" ht="32.25" customHeight="1" x14ac:dyDescent="0.25">
      <c r="A2739" s="75">
        <v>501</v>
      </c>
      <c r="B2739" s="76" t="s">
        <v>1854</v>
      </c>
      <c r="C2739" s="77" t="s">
        <v>11821</v>
      </c>
      <c r="D2739" s="78">
        <v>16276000</v>
      </c>
      <c r="E2739" s="77" t="s">
        <v>11813</v>
      </c>
      <c r="F2739" s="77" t="s">
        <v>11814</v>
      </c>
    </row>
    <row r="2740" spans="1:6" ht="32.25" customHeight="1" x14ac:dyDescent="0.25">
      <c r="A2740" s="75">
        <v>502</v>
      </c>
      <c r="B2740" s="76" t="s">
        <v>1901</v>
      </c>
      <c r="C2740" s="77" t="s">
        <v>11822</v>
      </c>
      <c r="D2740" s="78">
        <v>16276000</v>
      </c>
      <c r="E2740" s="77" t="s">
        <v>11813</v>
      </c>
      <c r="F2740" s="77" t="s">
        <v>11814</v>
      </c>
    </row>
    <row r="2741" spans="1:6" ht="32.25" customHeight="1" x14ac:dyDescent="0.25">
      <c r="A2741" s="75">
        <v>503</v>
      </c>
      <c r="B2741" s="76" t="s">
        <v>1889</v>
      </c>
      <c r="C2741" s="77" t="s">
        <v>11823</v>
      </c>
      <c r="D2741" s="78">
        <v>16276000</v>
      </c>
      <c r="E2741" s="77" t="s">
        <v>11813</v>
      </c>
      <c r="F2741" s="77" t="s">
        <v>11814</v>
      </c>
    </row>
    <row r="2742" spans="1:6" ht="32.25" customHeight="1" x14ac:dyDescent="0.25">
      <c r="A2742" s="75">
        <v>504</v>
      </c>
      <c r="B2742" s="76" t="s">
        <v>1866</v>
      </c>
      <c r="C2742" s="77" t="s">
        <v>11824</v>
      </c>
      <c r="D2742" s="78">
        <v>16276000</v>
      </c>
      <c r="E2742" s="77" t="s">
        <v>11813</v>
      </c>
      <c r="F2742" s="77" t="s">
        <v>11814</v>
      </c>
    </row>
    <row r="2743" spans="1:6" ht="32.25" customHeight="1" x14ac:dyDescent="0.25">
      <c r="A2743" s="75">
        <v>505</v>
      </c>
      <c r="B2743" s="76" t="s">
        <v>1924</v>
      </c>
      <c r="C2743" s="77" t="s">
        <v>11825</v>
      </c>
      <c r="D2743" s="78">
        <v>16276000</v>
      </c>
      <c r="E2743" s="77" t="s">
        <v>11813</v>
      </c>
      <c r="F2743" s="77" t="s">
        <v>11814</v>
      </c>
    </row>
    <row r="2744" spans="1:6" ht="32.25" customHeight="1" x14ac:dyDescent="0.25">
      <c r="A2744" s="75">
        <v>506</v>
      </c>
      <c r="B2744" s="76" t="s">
        <v>1921</v>
      </c>
      <c r="C2744" s="77" t="s">
        <v>11826</v>
      </c>
      <c r="D2744" s="78">
        <v>16276000</v>
      </c>
      <c r="E2744" s="77" t="s">
        <v>11813</v>
      </c>
      <c r="F2744" s="77" t="s">
        <v>11814</v>
      </c>
    </row>
    <row r="2745" spans="1:6" ht="32.25" customHeight="1" x14ac:dyDescent="0.25">
      <c r="A2745" s="75">
        <v>507</v>
      </c>
      <c r="B2745" s="76" t="s">
        <v>1908</v>
      </c>
      <c r="C2745" s="77" t="s">
        <v>11827</v>
      </c>
      <c r="D2745" s="78">
        <v>16276000</v>
      </c>
      <c r="E2745" s="77" t="s">
        <v>11813</v>
      </c>
      <c r="F2745" s="77" t="s">
        <v>11814</v>
      </c>
    </row>
    <row r="2746" spans="1:6" ht="32.25" customHeight="1" x14ac:dyDescent="0.25">
      <c r="A2746" s="75">
        <v>508</v>
      </c>
      <c r="B2746" s="76" t="s">
        <v>1892</v>
      </c>
      <c r="C2746" s="77" t="s">
        <v>11828</v>
      </c>
      <c r="D2746" s="78">
        <v>16276000</v>
      </c>
      <c r="E2746" s="77" t="s">
        <v>11813</v>
      </c>
      <c r="F2746" s="77" t="s">
        <v>11814</v>
      </c>
    </row>
    <row r="2747" spans="1:6" ht="32.25" customHeight="1" x14ac:dyDescent="0.25">
      <c r="A2747" s="75">
        <v>509</v>
      </c>
      <c r="B2747" s="76" t="s">
        <v>1898</v>
      </c>
      <c r="C2747" s="77" t="s">
        <v>11829</v>
      </c>
      <c r="D2747" s="78">
        <v>16276000</v>
      </c>
      <c r="E2747" s="77" t="s">
        <v>11813</v>
      </c>
      <c r="F2747" s="77" t="s">
        <v>11814</v>
      </c>
    </row>
    <row r="2748" spans="1:6" ht="32.25" customHeight="1" x14ac:dyDescent="0.25">
      <c r="A2748" s="75">
        <v>510</v>
      </c>
      <c r="B2748" s="76" t="s">
        <v>1895</v>
      </c>
      <c r="C2748" s="77" t="s">
        <v>11830</v>
      </c>
      <c r="D2748" s="78">
        <v>16276000</v>
      </c>
      <c r="E2748" s="77" t="s">
        <v>11813</v>
      </c>
      <c r="F2748" s="77" t="s">
        <v>11814</v>
      </c>
    </row>
    <row r="2749" spans="1:6" ht="32.25" customHeight="1" x14ac:dyDescent="0.25">
      <c r="A2749" s="75">
        <v>511</v>
      </c>
      <c r="B2749" s="76" t="s">
        <v>1863</v>
      </c>
      <c r="C2749" s="77" t="s">
        <v>11831</v>
      </c>
      <c r="D2749" s="78">
        <v>16276000</v>
      </c>
      <c r="E2749" s="77" t="s">
        <v>11813</v>
      </c>
      <c r="F2749" s="77" t="s">
        <v>11814</v>
      </c>
    </row>
    <row r="2750" spans="1:6" ht="32.25" customHeight="1" x14ac:dyDescent="0.25">
      <c r="A2750" s="75">
        <v>512</v>
      </c>
      <c r="B2750" s="76" t="s">
        <v>1869</v>
      </c>
      <c r="C2750" s="77" t="s">
        <v>11832</v>
      </c>
      <c r="D2750" s="78">
        <v>16276000</v>
      </c>
      <c r="E2750" s="77" t="s">
        <v>11813</v>
      </c>
      <c r="F2750" s="77" t="s">
        <v>11814</v>
      </c>
    </row>
    <row r="2751" spans="1:6" ht="32.25" customHeight="1" x14ac:dyDescent="0.25">
      <c r="A2751" s="75">
        <v>513</v>
      </c>
      <c r="B2751" s="76" t="s">
        <v>1932</v>
      </c>
      <c r="C2751" s="77" t="s">
        <v>11833</v>
      </c>
      <c r="D2751" s="78">
        <v>16276000</v>
      </c>
      <c r="E2751" s="77" t="s">
        <v>11813</v>
      </c>
      <c r="F2751" s="77" t="s">
        <v>11814</v>
      </c>
    </row>
    <row r="2752" spans="1:6" ht="32.25" customHeight="1" x14ac:dyDescent="0.25">
      <c r="A2752" s="75">
        <v>514</v>
      </c>
      <c r="B2752" s="76" t="s">
        <v>1935</v>
      </c>
      <c r="C2752" s="77" t="s">
        <v>11834</v>
      </c>
      <c r="D2752" s="78">
        <v>16276000</v>
      </c>
      <c r="E2752" s="77" t="s">
        <v>11813</v>
      </c>
      <c r="F2752" s="77" t="s">
        <v>11814</v>
      </c>
    </row>
    <row r="2753" spans="1:6" ht="32.25" customHeight="1" x14ac:dyDescent="0.25">
      <c r="A2753" s="75">
        <v>515</v>
      </c>
      <c r="B2753" s="76" t="s">
        <v>1877</v>
      </c>
      <c r="C2753" s="77" t="s">
        <v>11835</v>
      </c>
      <c r="D2753" s="78">
        <v>16276000</v>
      </c>
      <c r="E2753" s="77" t="s">
        <v>11813</v>
      </c>
      <c r="F2753" s="77" t="s">
        <v>11814</v>
      </c>
    </row>
    <row r="2754" spans="1:6" ht="32.25" customHeight="1" x14ac:dyDescent="0.25">
      <c r="A2754" s="75">
        <v>516</v>
      </c>
      <c r="B2754" s="76" t="s">
        <v>1904</v>
      </c>
      <c r="C2754" s="77" t="s">
        <v>11836</v>
      </c>
      <c r="D2754" s="78">
        <v>16276000</v>
      </c>
      <c r="E2754" s="77" t="s">
        <v>11813</v>
      </c>
      <c r="F2754" s="77" t="s">
        <v>11814</v>
      </c>
    </row>
    <row r="2755" spans="1:6" ht="32.25" customHeight="1" x14ac:dyDescent="0.25">
      <c r="A2755" s="75">
        <v>517</v>
      </c>
      <c r="B2755" s="76" t="s">
        <v>1930</v>
      </c>
      <c r="C2755" s="77" t="s">
        <v>11837</v>
      </c>
      <c r="D2755" s="78">
        <v>16276000</v>
      </c>
      <c r="E2755" s="77" t="s">
        <v>11813</v>
      </c>
      <c r="F2755" s="77" t="s">
        <v>11814</v>
      </c>
    </row>
    <row r="2756" spans="1:6" ht="32.25" customHeight="1" x14ac:dyDescent="0.25">
      <c r="A2756" s="75">
        <v>518</v>
      </c>
      <c r="B2756" s="76" t="s">
        <v>1872</v>
      </c>
      <c r="C2756" s="77" t="s">
        <v>11838</v>
      </c>
      <c r="D2756" s="78">
        <v>16276000</v>
      </c>
      <c r="E2756" s="77" t="s">
        <v>11813</v>
      </c>
      <c r="F2756" s="77" t="s">
        <v>11814</v>
      </c>
    </row>
    <row r="2757" spans="1:6" ht="32.25" customHeight="1" x14ac:dyDescent="0.25">
      <c r="A2757" s="75">
        <v>519</v>
      </c>
      <c r="B2757" s="76" t="s">
        <v>1875</v>
      </c>
      <c r="C2757" s="77" t="s">
        <v>11839</v>
      </c>
      <c r="D2757" s="78">
        <v>16276000</v>
      </c>
      <c r="E2757" s="77" t="s">
        <v>11813</v>
      </c>
      <c r="F2757" s="77" t="s">
        <v>11814</v>
      </c>
    </row>
    <row r="2758" spans="1:6" ht="32.25" customHeight="1" x14ac:dyDescent="0.25">
      <c r="A2758" s="75">
        <v>520</v>
      </c>
      <c r="B2758" s="76" t="s">
        <v>1883</v>
      </c>
      <c r="C2758" s="77" t="s">
        <v>11840</v>
      </c>
      <c r="D2758" s="78">
        <v>16276000</v>
      </c>
      <c r="E2758" s="77" t="s">
        <v>11813</v>
      </c>
      <c r="F2758" s="77" t="s">
        <v>11814</v>
      </c>
    </row>
    <row r="2759" spans="1:6" ht="32.25" customHeight="1" x14ac:dyDescent="0.25">
      <c r="A2759" s="75">
        <v>521</v>
      </c>
      <c r="B2759" s="76" t="s">
        <v>1880</v>
      </c>
      <c r="C2759" s="77" t="s">
        <v>11841</v>
      </c>
      <c r="D2759" s="78">
        <v>16276000</v>
      </c>
      <c r="E2759" s="77" t="s">
        <v>11813</v>
      </c>
      <c r="F2759" s="77" t="s">
        <v>11814</v>
      </c>
    </row>
    <row r="2760" spans="1:6" ht="32.25" customHeight="1" x14ac:dyDescent="0.25">
      <c r="A2760" s="75">
        <v>522</v>
      </c>
      <c r="B2760" s="76" t="s">
        <v>1860</v>
      </c>
      <c r="C2760" s="77" t="s">
        <v>11842</v>
      </c>
      <c r="D2760" s="78">
        <v>16276000</v>
      </c>
      <c r="E2760" s="77" t="s">
        <v>11813</v>
      </c>
      <c r="F2760" s="77" t="s">
        <v>11814</v>
      </c>
    </row>
    <row r="2761" spans="1:6" ht="32.25" customHeight="1" x14ac:dyDescent="0.25">
      <c r="A2761" s="75">
        <v>523</v>
      </c>
      <c r="B2761" s="76" t="s">
        <v>1927</v>
      </c>
      <c r="C2761" s="77" t="s">
        <v>11843</v>
      </c>
      <c r="D2761" s="78">
        <v>16276000</v>
      </c>
      <c r="E2761" s="77" t="s">
        <v>11813</v>
      </c>
      <c r="F2761" s="77" t="s">
        <v>11814</v>
      </c>
    </row>
    <row r="2762" spans="1:6" ht="32.25" customHeight="1" x14ac:dyDescent="0.25">
      <c r="A2762" s="75">
        <v>524</v>
      </c>
      <c r="B2762" s="76" t="s">
        <v>1911</v>
      </c>
      <c r="C2762" s="77" t="s">
        <v>11844</v>
      </c>
      <c r="D2762" s="78">
        <v>16276000</v>
      </c>
      <c r="E2762" s="77" t="s">
        <v>11813</v>
      </c>
      <c r="F2762" s="77" t="s">
        <v>11814</v>
      </c>
    </row>
    <row r="2763" spans="1:6" ht="32.25" customHeight="1" x14ac:dyDescent="0.25">
      <c r="A2763" s="75">
        <v>525</v>
      </c>
      <c r="B2763" s="76" t="s">
        <v>1942</v>
      </c>
      <c r="C2763" s="77" t="s">
        <v>11845</v>
      </c>
      <c r="D2763" s="78">
        <v>16276000</v>
      </c>
      <c r="E2763" s="77" t="s">
        <v>11813</v>
      </c>
      <c r="F2763" s="77" t="s">
        <v>11814</v>
      </c>
    </row>
    <row r="2764" spans="1:6" ht="32.25" customHeight="1" x14ac:dyDescent="0.25">
      <c r="A2764" s="75">
        <v>526</v>
      </c>
      <c r="B2764" s="76" t="s">
        <v>1939</v>
      </c>
      <c r="C2764" s="77" t="s">
        <v>11846</v>
      </c>
      <c r="D2764" s="78">
        <v>16276000</v>
      </c>
      <c r="E2764" s="77" t="s">
        <v>11813</v>
      </c>
      <c r="F2764" s="77" t="s">
        <v>11814</v>
      </c>
    </row>
    <row r="2765" spans="1:6" ht="32.25" customHeight="1" x14ac:dyDescent="0.25">
      <c r="A2765" s="75">
        <v>527</v>
      </c>
      <c r="B2765" s="76" t="s">
        <v>1917</v>
      </c>
      <c r="C2765" s="77" t="s">
        <v>11847</v>
      </c>
      <c r="D2765" s="78">
        <v>16276000</v>
      </c>
      <c r="E2765" s="77" t="s">
        <v>11813</v>
      </c>
      <c r="F2765" s="77" t="s">
        <v>11814</v>
      </c>
    </row>
    <row r="2766" spans="1:6" ht="32.25" customHeight="1" x14ac:dyDescent="0.25">
      <c r="A2766" s="75">
        <v>528</v>
      </c>
      <c r="B2766" s="76" t="s">
        <v>1919</v>
      </c>
      <c r="C2766" s="77" t="s">
        <v>11848</v>
      </c>
      <c r="D2766" s="78">
        <v>16276000</v>
      </c>
      <c r="E2766" s="77" t="s">
        <v>11813</v>
      </c>
      <c r="F2766" s="77" t="s">
        <v>11814</v>
      </c>
    </row>
    <row r="2767" spans="1:6" ht="32.25" customHeight="1" x14ac:dyDescent="0.25">
      <c r="A2767" s="75">
        <v>529</v>
      </c>
      <c r="B2767" s="76" t="s">
        <v>1966</v>
      </c>
      <c r="C2767" s="77" t="s">
        <v>11849</v>
      </c>
      <c r="D2767" s="78">
        <v>3411000</v>
      </c>
      <c r="E2767" s="77" t="s">
        <v>11850</v>
      </c>
      <c r="F2767" s="77" t="s">
        <v>11851</v>
      </c>
    </row>
    <row r="2768" spans="1:6" ht="32.25" customHeight="1" x14ac:dyDescent="0.25">
      <c r="A2768" s="75">
        <v>530</v>
      </c>
      <c r="B2768" s="76" t="s">
        <v>1977</v>
      </c>
      <c r="C2768" s="77" t="s">
        <v>1978</v>
      </c>
      <c r="D2768" s="78">
        <v>3411000</v>
      </c>
      <c r="E2768" s="77" t="s">
        <v>11850</v>
      </c>
      <c r="F2768" s="77" t="s">
        <v>11851</v>
      </c>
    </row>
    <row r="2769" spans="1:6" ht="32.25" customHeight="1" x14ac:dyDescent="0.25">
      <c r="A2769" s="75">
        <v>531</v>
      </c>
      <c r="B2769" s="76" t="s">
        <v>1972</v>
      </c>
      <c r="C2769" s="77" t="s">
        <v>11852</v>
      </c>
      <c r="D2769" s="78">
        <v>3411000</v>
      </c>
      <c r="E2769" s="77" t="s">
        <v>11850</v>
      </c>
      <c r="F2769" s="77" t="s">
        <v>11851</v>
      </c>
    </row>
    <row r="2770" spans="1:6" ht="32.25" customHeight="1" x14ac:dyDescent="0.25">
      <c r="A2770" s="75">
        <v>532</v>
      </c>
      <c r="B2770" s="76" t="s">
        <v>1969</v>
      </c>
      <c r="C2770" s="77" t="s">
        <v>11853</v>
      </c>
      <c r="D2770" s="78">
        <v>3411000</v>
      </c>
      <c r="E2770" s="77" t="s">
        <v>11850</v>
      </c>
      <c r="F2770" s="77" t="s">
        <v>11851</v>
      </c>
    </row>
    <row r="2771" spans="1:6" ht="32.25" customHeight="1" x14ac:dyDescent="0.25">
      <c r="A2771" s="75">
        <v>533</v>
      </c>
      <c r="B2771" s="76" t="s">
        <v>1979</v>
      </c>
      <c r="C2771" s="77" t="s">
        <v>1978</v>
      </c>
      <c r="D2771" s="78">
        <v>3411000</v>
      </c>
      <c r="E2771" s="77" t="s">
        <v>11850</v>
      </c>
      <c r="F2771" s="77" t="s">
        <v>11851</v>
      </c>
    </row>
    <row r="2772" spans="1:6" ht="32.25" customHeight="1" x14ac:dyDescent="0.25">
      <c r="A2772" s="75">
        <v>534</v>
      </c>
      <c r="B2772" s="76" t="s">
        <v>1957</v>
      </c>
      <c r="C2772" s="77" t="s">
        <v>1959</v>
      </c>
      <c r="D2772" s="78">
        <v>3411000</v>
      </c>
      <c r="E2772" s="77" t="s">
        <v>11850</v>
      </c>
      <c r="F2772" s="77" t="s">
        <v>11851</v>
      </c>
    </row>
    <row r="2773" spans="1:6" ht="32.25" customHeight="1" x14ac:dyDescent="0.25">
      <c r="A2773" s="75">
        <v>535</v>
      </c>
      <c r="B2773" s="76" t="s">
        <v>1963</v>
      </c>
      <c r="C2773" s="77" t="s">
        <v>11854</v>
      </c>
      <c r="D2773" s="78">
        <v>3411000</v>
      </c>
      <c r="E2773" s="77" t="s">
        <v>11850</v>
      </c>
      <c r="F2773" s="77" t="s">
        <v>11851</v>
      </c>
    </row>
    <row r="2774" spans="1:6" ht="32.25" customHeight="1" x14ac:dyDescent="0.25">
      <c r="A2774" s="75">
        <v>536</v>
      </c>
      <c r="B2774" s="76" t="s">
        <v>1954</v>
      </c>
      <c r="C2774" s="77" t="s">
        <v>11855</v>
      </c>
      <c r="D2774" s="78">
        <v>3411000</v>
      </c>
      <c r="E2774" s="77" t="s">
        <v>11850</v>
      </c>
      <c r="F2774" s="77" t="s">
        <v>11851</v>
      </c>
    </row>
    <row r="2775" spans="1:6" ht="32.25" customHeight="1" x14ac:dyDescent="0.25">
      <c r="A2775" s="75">
        <v>537</v>
      </c>
      <c r="B2775" s="76" t="s">
        <v>1960</v>
      </c>
      <c r="C2775" s="77" t="s">
        <v>1962</v>
      </c>
      <c r="D2775" s="78">
        <v>3411000</v>
      </c>
      <c r="E2775" s="77" t="s">
        <v>11850</v>
      </c>
      <c r="F2775" s="77" t="s">
        <v>11851</v>
      </c>
    </row>
    <row r="2776" spans="1:6" ht="32.25" customHeight="1" x14ac:dyDescent="0.25">
      <c r="A2776" s="75">
        <v>538</v>
      </c>
      <c r="B2776" s="76" t="s">
        <v>1951</v>
      </c>
      <c r="C2776" s="77" t="s">
        <v>11856</v>
      </c>
      <c r="D2776" s="78">
        <v>3479000</v>
      </c>
      <c r="E2776" s="77" t="s">
        <v>11857</v>
      </c>
      <c r="F2776" s="77" t="s">
        <v>11851</v>
      </c>
    </row>
    <row r="2777" spans="1:6" ht="32.25" customHeight="1" x14ac:dyDescent="0.25">
      <c r="A2777" s="75">
        <v>539</v>
      </c>
      <c r="B2777" s="76" t="s">
        <v>1975</v>
      </c>
      <c r="C2777" s="77" t="s">
        <v>11858</v>
      </c>
      <c r="D2777" s="78">
        <v>3479000</v>
      </c>
      <c r="E2777" s="77" t="s">
        <v>11857</v>
      </c>
      <c r="F2777" s="77" t="s">
        <v>11851</v>
      </c>
    </row>
    <row r="2778" spans="1:6" ht="32.25" customHeight="1" x14ac:dyDescent="0.25">
      <c r="A2778" s="75">
        <v>540</v>
      </c>
      <c r="B2778" s="76" t="s">
        <v>1983</v>
      </c>
      <c r="C2778" s="77" t="s">
        <v>11859</v>
      </c>
      <c r="D2778" s="78">
        <v>3479000</v>
      </c>
      <c r="E2778" s="77" t="s">
        <v>11857</v>
      </c>
      <c r="F2778" s="77" t="s">
        <v>11851</v>
      </c>
    </row>
    <row r="2779" spans="1:6" ht="32.25" customHeight="1" x14ac:dyDescent="0.25">
      <c r="A2779" s="75">
        <v>541</v>
      </c>
      <c r="B2779" s="76" t="s">
        <v>1946</v>
      </c>
      <c r="C2779" s="77" t="s">
        <v>11860</v>
      </c>
      <c r="D2779" s="78">
        <v>3479000</v>
      </c>
      <c r="E2779" s="77" t="s">
        <v>11857</v>
      </c>
      <c r="F2779" s="77" t="s">
        <v>11851</v>
      </c>
    </row>
    <row r="2780" spans="1:6" ht="32.25" customHeight="1" x14ac:dyDescent="0.25">
      <c r="A2780" s="75">
        <v>542</v>
      </c>
      <c r="B2780" s="76" t="s">
        <v>1980</v>
      </c>
      <c r="C2780" s="77" t="s">
        <v>11861</v>
      </c>
      <c r="D2780" s="78">
        <v>3479000</v>
      </c>
      <c r="E2780" s="77" t="s">
        <v>11857</v>
      </c>
      <c r="F2780" s="77" t="s">
        <v>11851</v>
      </c>
    </row>
    <row r="2781" spans="1:6" ht="32.25" customHeight="1" x14ac:dyDescent="0.25">
      <c r="A2781" s="75">
        <v>543</v>
      </c>
      <c r="B2781" s="76" t="s">
        <v>1986</v>
      </c>
      <c r="C2781" s="77" t="s">
        <v>11862</v>
      </c>
      <c r="D2781" s="78">
        <v>1715000</v>
      </c>
      <c r="E2781" s="77" t="s">
        <v>11863</v>
      </c>
      <c r="F2781" s="77" t="s">
        <v>11864</v>
      </c>
    </row>
    <row r="2782" spans="1:6" ht="32.25" customHeight="1" x14ac:dyDescent="0.25">
      <c r="A2782" s="75">
        <v>544</v>
      </c>
      <c r="B2782" s="76" t="s">
        <v>1992</v>
      </c>
      <c r="C2782" s="77" t="s">
        <v>11865</v>
      </c>
      <c r="D2782" s="78">
        <v>1715000</v>
      </c>
      <c r="E2782" s="77" t="s">
        <v>11863</v>
      </c>
      <c r="F2782" s="77" t="s">
        <v>11864</v>
      </c>
    </row>
    <row r="2783" spans="1:6" ht="32.25" customHeight="1" x14ac:dyDescent="0.25">
      <c r="A2783" s="75">
        <v>545</v>
      </c>
      <c r="B2783" s="76" t="s">
        <v>1995</v>
      </c>
      <c r="C2783" s="77" t="s">
        <v>11866</v>
      </c>
      <c r="D2783" s="78">
        <v>1715000</v>
      </c>
      <c r="E2783" s="77" t="s">
        <v>11863</v>
      </c>
      <c r="F2783" s="77" t="s">
        <v>11864</v>
      </c>
    </row>
    <row r="2784" spans="1:6" ht="32.25" customHeight="1" x14ac:dyDescent="0.25">
      <c r="A2784" s="75">
        <v>546</v>
      </c>
      <c r="B2784" s="76" t="s">
        <v>11867</v>
      </c>
      <c r="C2784" s="77" t="s">
        <v>11868</v>
      </c>
      <c r="D2784" s="78">
        <v>7633000</v>
      </c>
      <c r="E2784" s="77" t="s">
        <v>11869</v>
      </c>
      <c r="F2784" s="77" t="s">
        <v>11870</v>
      </c>
    </row>
    <row r="2785" spans="1:6" ht="32.25" customHeight="1" x14ac:dyDescent="0.25">
      <c r="A2785" s="75">
        <v>547</v>
      </c>
      <c r="B2785" s="76" t="s">
        <v>11871</v>
      </c>
      <c r="C2785" s="77" t="s">
        <v>11872</v>
      </c>
      <c r="D2785" s="78">
        <v>7633000</v>
      </c>
      <c r="E2785" s="77" t="s">
        <v>11869</v>
      </c>
      <c r="F2785" s="77" t="s">
        <v>11870</v>
      </c>
    </row>
    <row r="2786" spans="1:6" ht="32.25" customHeight="1" x14ac:dyDescent="0.25">
      <c r="A2786" s="75">
        <v>548</v>
      </c>
      <c r="B2786" s="76" t="s">
        <v>1998</v>
      </c>
      <c r="C2786" s="77" t="s">
        <v>2001</v>
      </c>
      <c r="D2786" s="78">
        <v>7633000</v>
      </c>
      <c r="E2786" s="77" t="s">
        <v>11869</v>
      </c>
      <c r="F2786" s="77" t="s">
        <v>11870</v>
      </c>
    </row>
    <row r="2787" spans="1:6" ht="32.25" customHeight="1" x14ac:dyDescent="0.25">
      <c r="A2787" s="75">
        <v>549</v>
      </c>
      <c r="B2787" s="76" t="s">
        <v>2006</v>
      </c>
      <c r="C2787" s="77" t="s">
        <v>2009</v>
      </c>
      <c r="D2787" s="78">
        <v>7633000</v>
      </c>
      <c r="E2787" s="77" t="s">
        <v>11869</v>
      </c>
      <c r="F2787" s="77" t="s">
        <v>11870</v>
      </c>
    </row>
    <row r="2788" spans="1:6" ht="32.25" customHeight="1" x14ac:dyDescent="0.25">
      <c r="A2788" s="75">
        <v>550</v>
      </c>
      <c r="B2788" s="76" t="s">
        <v>2004</v>
      </c>
      <c r="C2788" s="77" t="s">
        <v>2005</v>
      </c>
      <c r="D2788" s="78">
        <v>7633000</v>
      </c>
      <c r="E2788" s="77" t="s">
        <v>11869</v>
      </c>
      <c r="F2788" s="77" t="s">
        <v>11870</v>
      </c>
    </row>
    <row r="2789" spans="1:6" ht="32.25" customHeight="1" x14ac:dyDescent="0.25">
      <c r="A2789" s="75">
        <v>551</v>
      </c>
      <c r="B2789" s="76" t="s">
        <v>2010</v>
      </c>
      <c r="C2789" s="77" t="s">
        <v>11873</v>
      </c>
      <c r="D2789" s="78">
        <v>7633000</v>
      </c>
      <c r="E2789" s="77" t="s">
        <v>11869</v>
      </c>
      <c r="F2789" s="77" t="s">
        <v>11870</v>
      </c>
    </row>
    <row r="2790" spans="1:6" ht="32.25" customHeight="1" x14ac:dyDescent="0.25">
      <c r="A2790" s="75">
        <v>552</v>
      </c>
      <c r="B2790" s="76" t="s">
        <v>11874</v>
      </c>
      <c r="C2790" s="77" t="s">
        <v>11875</v>
      </c>
      <c r="D2790" s="78">
        <v>2686000</v>
      </c>
      <c r="E2790" s="77" t="s">
        <v>11876</v>
      </c>
      <c r="F2790" s="77" t="s">
        <v>11877</v>
      </c>
    </row>
    <row r="2791" spans="1:6" ht="32.25" customHeight="1" x14ac:dyDescent="0.25">
      <c r="A2791" s="75">
        <v>553</v>
      </c>
      <c r="B2791" s="76" t="s">
        <v>11878</v>
      </c>
      <c r="C2791" s="77" t="s">
        <v>11879</v>
      </c>
      <c r="D2791" s="78">
        <v>2686000</v>
      </c>
      <c r="E2791" s="77" t="s">
        <v>11876</v>
      </c>
      <c r="F2791" s="77" t="s">
        <v>11877</v>
      </c>
    </row>
    <row r="2792" spans="1:6" ht="32.25" customHeight="1" x14ac:dyDescent="0.25">
      <c r="A2792" s="75">
        <v>554</v>
      </c>
      <c r="B2792" s="76" t="s">
        <v>11880</v>
      </c>
      <c r="C2792" s="77" t="s">
        <v>11881</v>
      </c>
      <c r="D2792" s="78">
        <v>2469000</v>
      </c>
      <c r="E2792" s="77" t="s">
        <v>11882</v>
      </c>
      <c r="F2792" s="77" t="s">
        <v>11877</v>
      </c>
    </row>
    <row r="2793" spans="1:6" ht="32.25" customHeight="1" x14ac:dyDescent="0.25">
      <c r="A2793" s="75">
        <v>555</v>
      </c>
      <c r="B2793" s="76" t="s">
        <v>2018</v>
      </c>
      <c r="C2793" s="77" t="s">
        <v>11883</v>
      </c>
      <c r="D2793" s="78">
        <v>2469000</v>
      </c>
      <c r="E2793" s="77" t="s">
        <v>11882</v>
      </c>
      <c r="F2793" s="77" t="s">
        <v>11877</v>
      </c>
    </row>
    <row r="2794" spans="1:6" ht="32.25" customHeight="1" x14ac:dyDescent="0.25">
      <c r="A2794" s="75">
        <v>556</v>
      </c>
      <c r="B2794" s="76" t="s">
        <v>2016</v>
      </c>
      <c r="C2794" s="77" t="s">
        <v>11884</v>
      </c>
      <c r="D2794" s="78">
        <v>2469000</v>
      </c>
      <c r="E2794" s="77" t="s">
        <v>11882</v>
      </c>
      <c r="F2794" s="77" t="s">
        <v>11877</v>
      </c>
    </row>
    <row r="2795" spans="1:6" ht="32.25" customHeight="1" x14ac:dyDescent="0.25">
      <c r="A2795" s="75">
        <v>557</v>
      </c>
      <c r="B2795" s="76" t="s">
        <v>11885</v>
      </c>
      <c r="C2795" s="77" t="s">
        <v>11886</v>
      </c>
      <c r="D2795" s="78">
        <v>1949000</v>
      </c>
      <c r="E2795" s="77" t="s">
        <v>11887</v>
      </c>
      <c r="F2795" s="77" t="s">
        <v>11888</v>
      </c>
    </row>
    <row r="2796" spans="1:6" ht="32.25" customHeight="1" x14ac:dyDescent="0.25">
      <c r="A2796" s="75">
        <v>558</v>
      </c>
      <c r="B2796" s="76" t="s">
        <v>11889</v>
      </c>
      <c r="C2796" s="77" t="s">
        <v>11890</v>
      </c>
      <c r="D2796" s="78">
        <v>1949000</v>
      </c>
      <c r="E2796" s="77" t="s">
        <v>11887</v>
      </c>
      <c r="F2796" s="77" t="s">
        <v>11888</v>
      </c>
    </row>
    <row r="2797" spans="1:6" ht="32.25" customHeight="1" x14ac:dyDescent="0.25">
      <c r="A2797" s="75">
        <v>559</v>
      </c>
      <c r="B2797" s="76" t="s">
        <v>2026</v>
      </c>
      <c r="C2797" s="77" t="s">
        <v>11891</v>
      </c>
      <c r="D2797" s="78">
        <v>1949000</v>
      </c>
      <c r="E2797" s="77" t="s">
        <v>11887</v>
      </c>
      <c r="F2797" s="77" t="s">
        <v>11888</v>
      </c>
    </row>
    <row r="2798" spans="1:6" ht="32.25" customHeight="1" x14ac:dyDescent="0.25">
      <c r="A2798" s="75">
        <v>560</v>
      </c>
      <c r="B2798" s="76" t="s">
        <v>2024</v>
      </c>
      <c r="C2798" s="77" t="s">
        <v>11892</v>
      </c>
      <c r="D2798" s="78">
        <v>1949000</v>
      </c>
      <c r="E2798" s="77" t="s">
        <v>11887</v>
      </c>
      <c r="F2798" s="77" t="s">
        <v>11888</v>
      </c>
    </row>
    <row r="2799" spans="1:6" ht="32.25" customHeight="1" x14ac:dyDescent="0.25">
      <c r="A2799" s="75">
        <v>561</v>
      </c>
      <c r="B2799" s="76" t="s">
        <v>2028</v>
      </c>
      <c r="C2799" s="77" t="s">
        <v>11893</v>
      </c>
      <c r="D2799" s="78">
        <v>1949000</v>
      </c>
      <c r="E2799" s="77" t="s">
        <v>11887</v>
      </c>
      <c r="F2799" s="77" t="s">
        <v>11888</v>
      </c>
    </row>
    <row r="2800" spans="1:6" ht="32.25" customHeight="1" x14ac:dyDescent="0.25">
      <c r="A2800" s="75">
        <v>562</v>
      </c>
      <c r="B2800" s="76" t="s">
        <v>2060</v>
      </c>
      <c r="C2800" s="77" t="s">
        <v>2062</v>
      </c>
      <c r="D2800" s="78">
        <v>4465000</v>
      </c>
      <c r="E2800" s="77" t="s">
        <v>11894</v>
      </c>
      <c r="F2800" s="77" t="s">
        <v>11895</v>
      </c>
    </row>
    <row r="2801" spans="1:6" ht="32.25" customHeight="1" x14ac:dyDescent="0.25">
      <c r="A2801" s="75">
        <v>563</v>
      </c>
      <c r="B2801" s="76" t="s">
        <v>2045</v>
      </c>
      <c r="C2801" s="77" t="s">
        <v>11896</v>
      </c>
      <c r="D2801" s="78">
        <v>4465000</v>
      </c>
      <c r="E2801" s="77" t="s">
        <v>11894</v>
      </c>
      <c r="F2801" s="77" t="s">
        <v>11895</v>
      </c>
    </row>
    <row r="2802" spans="1:6" ht="32.25" customHeight="1" x14ac:dyDescent="0.25">
      <c r="A2802" s="75">
        <v>564</v>
      </c>
      <c r="B2802" s="76" t="s">
        <v>2040</v>
      </c>
      <c r="C2802" s="77" t="s">
        <v>11897</v>
      </c>
      <c r="D2802" s="78">
        <v>4465000</v>
      </c>
      <c r="E2802" s="77" t="s">
        <v>11894</v>
      </c>
      <c r="F2802" s="77" t="s">
        <v>11895</v>
      </c>
    </row>
    <row r="2803" spans="1:6" ht="32.25" customHeight="1" x14ac:dyDescent="0.25">
      <c r="A2803" s="75">
        <v>565</v>
      </c>
      <c r="B2803" s="76" t="s">
        <v>2042</v>
      </c>
      <c r="C2803" s="77" t="s">
        <v>11898</v>
      </c>
      <c r="D2803" s="78">
        <v>4465000</v>
      </c>
      <c r="E2803" s="77" t="s">
        <v>11894</v>
      </c>
      <c r="F2803" s="77" t="s">
        <v>11895</v>
      </c>
    </row>
    <row r="2804" spans="1:6" ht="32.25" customHeight="1" x14ac:dyDescent="0.25">
      <c r="A2804" s="75">
        <v>566</v>
      </c>
      <c r="B2804" s="76" t="s">
        <v>2048</v>
      </c>
      <c r="C2804" s="77" t="s">
        <v>2050</v>
      </c>
      <c r="D2804" s="78">
        <v>4533000</v>
      </c>
      <c r="E2804" s="77" t="s">
        <v>11899</v>
      </c>
      <c r="F2804" s="77" t="s">
        <v>11895</v>
      </c>
    </row>
    <row r="2805" spans="1:6" ht="32.25" customHeight="1" x14ac:dyDescent="0.25">
      <c r="A2805" s="75">
        <v>567</v>
      </c>
      <c r="B2805" s="76" t="s">
        <v>2057</v>
      </c>
      <c r="C2805" s="77" t="s">
        <v>11900</v>
      </c>
      <c r="D2805" s="78">
        <v>4533000</v>
      </c>
      <c r="E2805" s="77" t="s">
        <v>11899</v>
      </c>
      <c r="F2805" s="77" t="s">
        <v>11895</v>
      </c>
    </row>
    <row r="2806" spans="1:6" ht="32.25" customHeight="1" x14ac:dyDescent="0.25">
      <c r="A2806" s="75">
        <v>568</v>
      </c>
      <c r="B2806" s="76" t="s">
        <v>2036</v>
      </c>
      <c r="C2806" s="77" t="s">
        <v>11901</v>
      </c>
      <c r="D2806" s="78">
        <v>4533000</v>
      </c>
      <c r="E2806" s="77" t="s">
        <v>11899</v>
      </c>
      <c r="F2806" s="77" t="s">
        <v>11895</v>
      </c>
    </row>
    <row r="2807" spans="1:6" ht="32.25" customHeight="1" x14ac:dyDescent="0.25">
      <c r="A2807" s="75">
        <v>569</v>
      </c>
      <c r="B2807" s="76" t="s">
        <v>2051</v>
      </c>
      <c r="C2807" s="77" t="s">
        <v>11902</v>
      </c>
      <c r="D2807" s="78">
        <v>4533000</v>
      </c>
      <c r="E2807" s="77" t="s">
        <v>11899</v>
      </c>
      <c r="F2807" s="77" t="s">
        <v>11895</v>
      </c>
    </row>
    <row r="2808" spans="1:6" ht="32.25" customHeight="1" x14ac:dyDescent="0.25">
      <c r="A2808" s="75">
        <v>570</v>
      </c>
      <c r="B2808" s="76" t="s">
        <v>2030</v>
      </c>
      <c r="C2808" s="77" t="s">
        <v>11903</v>
      </c>
      <c r="D2808" s="78">
        <v>4533000</v>
      </c>
      <c r="E2808" s="77" t="s">
        <v>11899</v>
      </c>
      <c r="F2808" s="77" t="s">
        <v>11895</v>
      </c>
    </row>
    <row r="2809" spans="1:6" ht="32.25" customHeight="1" x14ac:dyDescent="0.25">
      <c r="A2809" s="75">
        <v>571</v>
      </c>
      <c r="B2809" s="76" t="s">
        <v>2055</v>
      </c>
      <c r="C2809" s="77" t="s">
        <v>11904</v>
      </c>
      <c r="D2809" s="78">
        <v>4533000</v>
      </c>
      <c r="E2809" s="77" t="s">
        <v>11899</v>
      </c>
      <c r="F2809" s="77" t="s">
        <v>11895</v>
      </c>
    </row>
    <row r="2810" spans="1:6" ht="32.25" customHeight="1" x14ac:dyDescent="0.25">
      <c r="A2810" s="75">
        <v>572</v>
      </c>
      <c r="B2810" s="76" t="s">
        <v>2139</v>
      </c>
      <c r="C2810" s="77" t="s">
        <v>11905</v>
      </c>
      <c r="D2810" s="78">
        <v>3371000</v>
      </c>
      <c r="E2810" s="77" t="s">
        <v>11906</v>
      </c>
      <c r="F2810" s="77"/>
    </row>
    <row r="2811" spans="1:6" ht="32.25" customHeight="1" x14ac:dyDescent="0.25">
      <c r="A2811" s="75">
        <v>573</v>
      </c>
      <c r="B2811" s="76" t="s">
        <v>2125</v>
      </c>
      <c r="C2811" s="77" t="s">
        <v>11907</v>
      </c>
      <c r="D2811" s="78">
        <v>3371000</v>
      </c>
      <c r="E2811" s="77" t="s">
        <v>11906</v>
      </c>
      <c r="F2811" s="77"/>
    </row>
    <row r="2812" spans="1:6" ht="32.25" customHeight="1" x14ac:dyDescent="0.25">
      <c r="A2812" s="75">
        <v>574</v>
      </c>
      <c r="B2812" s="76" t="s">
        <v>2109</v>
      </c>
      <c r="C2812" s="77" t="s">
        <v>11908</v>
      </c>
      <c r="D2812" s="78">
        <v>3371000</v>
      </c>
      <c r="E2812" s="77" t="s">
        <v>11906</v>
      </c>
      <c r="F2812" s="77"/>
    </row>
    <row r="2813" spans="1:6" ht="32.25" customHeight="1" x14ac:dyDescent="0.25">
      <c r="A2813" s="75">
        <v>575</v>
      </c>
      <c r="B2813" s="76" t="s">
        <v>2177</v>
      </c>
      <c r="C2813" s="77" t="s">
        <v>11909</v>
      </c>
      <c r="D2813" s="78">
        <v>3371000</v>
      </c>
      <c r="E2813" s="77" t="s">
        <v>11906</v>
      </c>
      <c r="F2813" s="77"/>
    </row>
    <row r="2814" spans="1:6" ht="32.25" customHeight="1" x14ac:dyDescent="0.25">
      <c r="A2814" s="75">
        <v>576</v>
      </c>
      <c r="B2814" s="76" t="s">
        <v>2112</v>
      </c>
      <c r="C2814" s="77" t="s">
        <v>11910</v>
      </c>
      <c r="D2814" s="78">
        <v>3371000</v>
      </c>
      <c r="E2814" s="77" t="s">
        <v>11906</v>
      </c>
      <c r="F2814" s="77"/>
    </row>
    <row r="2815" spans="1:6" ht="32.25" customHeight="1" x14ac:dyDescent="0.25">
      <c r="A2815" s="75">
        <v>577</v>
      </c>
      <c r="B2815" s="76" t="s">
        <v>2170</v>
      </c>
      <c r="C2815" s="77" t="s">
        <v>11911</v>
      </c>
      <c r="D2815" s="78">
        <v>3371000</v>
      </c>
      <c r="E2815" s="77" t="s">
        <v>11906</v>
      </c>
      <c r="F2815" s="77"/>
    </row>
    <row r="2816" spans="1:6" ht="32.25" customHeight="1" x14ac:dyDescent="0.25">
      <c r="A2816" s="75">
        <v>578</v>
      </c>
      <c r="B2816" s="76" t="s">
        <v>2087</v>
      </c>
      <c r="C2816" s="77" t="s">
        <v>11912</v>
      </c>
      <c r="D2816" s="78">
        <v>3371000</v>
      </c>
      <c r="E2816" s="77" t="s">
        <v>11906</v>
      </c>
      <c r="F2816" s="77"/>
    </row>
    <row r="2817" spans="1:6" ht="32.25" customHeight="1" x14ac:dyDescent="0.25">
      <c r="A2817" s="75">
        <v>579</v>
      </c>
      <c r="B2817" s="76" t="s">
        <v>2188</v>
      </c>
      <c r="C2817" s="77" t="s">
        <v>11913</v>
      </c>
      <c r="D2817" s="78">
        <v>3371000</v>
      </c>
      <c r="E2817" s="77" t="s">
        <v>11906</v>
      </c>
      <c r="F2817" s="77"/>
    </row>
    <row r="2818" spans="1:6" ht="32.25" customHeight="1" x14ac:dyDescent="0.25">
      <c r="A2818" s="75">
        <v>580</v>
      </c>
      <c r="B2818" s="76" t="s">
        <v>2121</v>
      </c>
      <c r="C2818" s="77" t="s">
        <v>11914</v>
      </c>
      <c r="D2818" s="78">
        <v>3371000</v>
      </c>
      <c r="E2818" s="77" t="s">
        <v>11906</v>
      </c>
      <c r="F2818" s="77"/>
    </row>
    <row r="2819" spans="1:6" ht="32.25" customHeight="1" x14ac:dyDescent="0.25">
      <c r="A2819" s="75">
        <v>581</v>
      </c>
      <c r="B2819" s="76" t="s">
        <v>2150</v>
      </c>
      <c r="C2819" s="77" t="s">
        <v>11915</v>
      </c>
      <c r="D2819" s="78">
        <v>3371000</v>
      </c>
      <c r="E2819" s="77" t="s">
        <v>11906</v>
      </c>
      <c r="F2819" s="77"/>
    </row>
    <row r="2820" spans="1:6" ht="32.25" customHeight="1" x14ac:dyDescent="0.25">
      <c r="A2820" s="75">
        <v>582</v>
      </c>
      <c r="B2820" s="76" t="s">
        <v>2174</v>
      </c>
      <c r="C2820" s="77" t="s">
        <v>11916</v>
      </c>
      <c r="D2820" s="78">
        <v>3371000</v>
      </c>
      <c r="E2820" s="77" t="s">
        <v>11906</v>
      </c>
      <c r="F2820" s="77"/>
    </row>
    <row r="2821" spans="1:6" ht="32.25" customHeight="1" x14ac:dyDescent="0.25">
      <c r="A2821" s="75">
        <v>583</v>
      </c>
      <c r="B2821" s="76" t="s">
        <v>2142</v>
      </c>
      <c r="C2821" s="77" t="s">
        <v>11917</v>
      </c>
      <c r="D2821" s="78">
        <v>3371000</v>
      </c>
      <c r="E2821" s="77" t="s">
        <v>11906</v>
      </c>
      <c r="F2821" s="77"/>
    </row>
    <row r="2822" spans="1:6" ht="32.25" customHeight="1" x14ac:dyDescent="0.25">
      <c r="A2822" s="75">
        <v>584</v>
      </c>
      <c r="B2822" s="76" t="s">
        <v>2184</v>
      </c>
      <c r="C2822" s="77" t="s">
        <v>11918</v>
      </c>
      <c r="D2822" s="78">
        <v>3371000</v>
      </c>
      <c r="E2822" s="77" t="s">
        <v>11906</v>
      </c>
      <c r="F2822" s="77"/>
    </row>
    <row r="2823" spans="1:6" ht="32.25" customHeight="1" x14ac:dyDescent="0.25">
      <c r="A2823" s="75">
        <v>585</v>
      </c>
      <c r="B2823" s="76" t="s">
        <v>2180</v>
      </c>
      <c r="C2823" s="77" t="s">
        <v>11919</v>
      </c>
      <c r="D2823" s="78">
        <v>3371000</v>
      </c>
      <c r="E2823" s="77" t="s">
        <v>11906</v>
      </c>
      <c r="F2823" s="77"/>
    </row>
    <row r="2824" spans="1:6" ht="32.25" customHeight="1" x14ac:dyDescent="0.25">
      <c r="A2824" s="75">
        <v>586</v>
      </c>
      <c r="B2824" s="76" t="s">
        <v>2074</v>
      </c>
      <c r="C2824" s="77" t="s">
        <v>11920</v>
      </c>
      <c r="D2824" s="78">
        <v>3371000</v>
      </c>
      <c r="E2824" s="77" t="s">
        <v>11906</v>
      </c>
      <c r="F2824" s="77"/>
    </row>
    <row r="2825" spans="1:6" ht="32.25" customHeight="1" x14ac:dyDescent="0.25">
      <c r="A2825" s="75">
        <v>587</v>
      </c>
      <c r="B2825" s="76" t="s">
        <v>2135</v>
      </c>
      <c r="C2825" s="77" t="s">
        <v>11921</v>
      </c>
      <c r="D2825" s="78">
        <v>3371000</v>
      </c>
      <c r="E2825" s="77" t="s">
        <v>11906</v>
      </c>
      <c r="F2825" s="77"/>
    </row>
    <row r="2826" spans="1:6" ht="32.25" customHeight="1" x14ac:dyDescent="0.25">
      <c r="A2826" s="75">
        <v>588</v>
      </c>
      <c r="B2826" s="76" t="s">
        <v>2128</v>
      </c>
      <c r="C2826" s="77" t="s">
        <v>11922</v>
      </c>
      <c r="D2826" s="78">
        <v>3371000</v>
      </c>
      <c r="E2826" s="77" t="s">
        <v>11906</v>
      </c>
      <c r="F2826" s="77"/>
    </row>
    <row r="2827" spans="1:6" ht="32.25" customHeight="1" x14ac:dyDescent="0.25">
      <c r="A2827" s="75">
        <v>589</v>
      </c>
      <c r="B2827" s="76" t="s">
        <v>2171</v>
      </c>
      <c r="C2827" s="77" t="s">
        <v>11923</v>
      </c>
      <c r="D2827" s="78">
        <v>3371000</v>
      </c>
      <c r="E2827" s="77" t="s">
        <v>11906</v>
      </c>
      <c r="F2827" s="77"/>
    </row>
    <row r="2828" spans="1:6" ht="32.25" customHeight="1" x14ac:dyDescent="0.25">
      <c r="A2828" s="75">
        <v>590</v>
      </c>
      <c r="B2828" s="76" t="s">
        <v>2086</v>
      </c>
      <c r="C2828" s="77" t="s">
        <v>11924</v>
      </c>
      <c r="D2828" s="78">
        <v>3371000</v>
      </c>
      <c r="E2828" s="77" t="s">
        <v>11906</v>
      </c>
      <c r="F2828" s="77"/>
    </row>
    <row r="2829" spans="1:6" ht="32.25" customHeight="1" x14ac:dyDescent="0.25">
      <c r="A2829" s="75">
        <v>591</v>
      </c>
      <c r="B2829" s="76" t="s">
        <v>2077</v>
      </c>
      <c r="C2829" s="77" t="s">
        <v>11925</v>
      </c>
      <c r="D2829" s="78">
        <v>3371000</v>
      </c>
      <c r="E2829" s="77" t="s">
        <v>11906</v>
      </c>
      <c r="F2829" s="77"/>
    </row>
    <row r="2830" spans="1:6" ht="32.25" customHeight="1" x14ac:dyDescent="0.25">
      <c r="A2830" s="75">
        <v>592</v>
      </c>
      <c r="B2830" s="76" t="s">
        <v>2080</v>
      </c>
      <c r="C2830" s="77" t="s">
        <v>11926</v>
      </c>
      <c r="D2830" s="78">
        <v>3371000</v>
      </c>
      <c r="E2830" s="77" t="s">
        <v>11906</v>
      </c>
      <c r="F2830" s="77"/>
    </row>
    <row r="2831" spans="1:6" ht="32.25" customHeight="1" x14ac:dyDescent="0.25">
      <c r="A2831" s="75">
        <v>593</v>
      </c>
      <c r="B2831" s="76" t="s">
        <v>2083</v>
      </c>
      <c r="C2831" s="77" t="s">
        <v>11927</v>
      </c>
      <c r="D2831" s="78">
        <v>3371000</v>
      </c>
      <c r="E2831" s="77" t="s">
        <v>11906</v>
      </c>
      <c r="F2831" s="77"/>
    </row>
    <row r="2832" spans="1:6" ht="32.25" customHeight="1" x14ac:dyDescent="0.25">
      <c r="A2832" s="75">
        <v>594</v>
      </c>
      <c r="B2832" s="76" t="s">
        <v>2118</v>
      </c>
      <c r="C2832" s="77" t="s">
        <v>11928</v>
      </c>
      <c r="D2832" s="78">
        <v>3371000</v>
      </c>
      <c r="E2832" s="77" t="s">
        <v>11906</v>
      </c>
      <c r="F2832" s="77"/>
    </row>
    <row r="2833" spans="1:6" ht="32.25" customHeight="1" x14ac:dyDescent="0.25">
      <c r="A2833" s="75">
        <v>595</v>
      </c>
      <c r="B2833" s="76" t="s">
        <v>2115</v>
      </c>
      <c r="C2833" s="77" t="s">
        <v>11929</v>
      </c>
      <c r="D2833" s="78">
        <v>3371000</v>
      </c>
      <c r="E2833" s="77" t="s">
        <v>11906</v>
      </c>
      <c r="F2833" s="77"/>
    </row>
    <row r="2834" spans="1:6" ht="32.25" customHeight="1" x14ac:dyDescent="0.25">
      <c r="A2834" s="75">
        <v>596</v>
      </c>
      <c r="B2834" s="76" t="s">
        <v>2192</v>
      </c>
      <c r="C2834" s="77" t="s">
        <v>11930</v>
      </c>
      <c r="D2834" s="78">
        <v>3371000</v>
      </c>
      <c r="E2834" s="77" t="s">
        <v>11906</v>
      </c>
      <c r="F2834" s="77"/>
    </row>
    <row r="2835" spans="1:6" ht="32.25" customHeight="1" x14ac:dyDescent="0.25">
      <c r="A2835" s="75">
        <v>597</v>
      </c>
      <c r="B2835" s="76" t="s">
        <v>2132</v>
      </c>
      <c r="C2835" s="77" t="s">
        <v>11931</v>
      </c>
      <c r="D2835" s="78">
        <v>3371000</v>
      </c>
      <c r="E2835" s="77" t="s">
        <v>11906</v>
      </c>
      <c r="F2835" s="77"/>
    </row>
    <row r="2836" spans="1:6" ht="32.25" customHeight="1" x14ac:dyDescent="0.25">
      <c r="A2836" s="75">
        <v>598</v>
      </c>
      <c r="B2836" s="76" t="s">
        <v>2097</v>
      </c>
      <c r="C2836" s="77" t="s">
        <v>11932</v>
      </c>
      <c r="D2836" s="78">
        <v>3371000</v>
      </c>
      <c r="E2836" s="77" t="s">
        <v>11906</v>
      </c>
      <c r="F2836" s="77"/>
    </row>
    <row r="2837" spans="1:6" ht="32.25" customHeight="1" x14ac:dyDescent="0.25">
      <c r="A2837" s="75">
        <v>599</v>
      </c>
      <c r="B2837" s="76" t="s">
        <v>2101</v>
      </c>
      <c r="C2837" s="77" t="s">
        <v>11933</v>
      </c>
      <c r="D2837" s="78">
        <v>3371000</v>
      </c>
      <c r="E2837" s="77" t="s">
        <v>11906</v>
      </c>
      <c r="F2837" s="77"/>
    </row>
    <row r="2838" spans="1:6" ht="32.25" customHeight="1" x14ac:dyDescent="0.25">
      <c r="A2838" s="75">
        <v>600</v>
      </c>
      <c r="B2838" s="76" t="s">
        <v>2105</v>
      </c>
      <c r="C2838" s="77" t="s">
        <v>11934</v>
      </c>
      <c r="D2838" s="78">
        <v>3371000</v>
      </c>
      <c r="E2838" s="77" t="s">
        <v>11906</v>
      </c>
      <c r="F2838" s="77"/>
    </row>
    <row r="2839" spans="1:6" ht="32.25" customHeight="1" x14ac:dyDescent="0.25">
      <c r="A2839" s="75">
        <v>601</v>
      </c>
      <c r="B2839" s="76" t="s">
        <v>2153</v>
      </c>
      <c r="C2839" s="77" t="s">
        <v>2155</v>
      </c>
      <c r="D2839" s="78">
        <v>3371000</v>
      </c>
      <c r="E2839" s="77" t="s">
        <v>11906</v>
      </c>
      <c r="F2839" s="77"/>
    </row>
    <row r="2840" spans="1:6" ht="32.25" customHeight="1" x14ac:dyDescent="0.25">
      <c r="A2840" s="75">
        <v>602</v>
      </c>
      <c r="B2840" s="76" t="s">
        <v>2146</v>
      </c>
      <c r="C2840" s="77" t="s">
        <v>11935</v>
      </c>
      <c r="D2840" s="78">
        <v>3371000</v>
      </c>
      <c r="E2840" s="77" t="s">
        <v>11906</v>
      </c>
      <c r="F2840" s="77"/>
    </row>
    <row r="2841" spans="1:6" ht="32.25" customHeight="1" x14ac:dyDescent="0.25">
      <c r="A2841" s="75">
        <v>603</v>
      </c>
      <c r="B2841" s="76" t="s">
        <v>2094</v>
      </c>
      <c r="C2841" s="77" t="s">
        <v>11936</v>
      </c>
      <c r="D2841" s="78">
        <v>3371000</v>
      </c>
      <c r="E2841" s="77" t="s">
        <v>11906</v>
      </c>
      <c r="F2841" s="77"/>
    </row>
    <row r="2842" spans="1:6" ht="32.25" customHeight="1" x14ac:dyDescent="0.25">
      <c r="A2842" s="75">
        <v>604</v>
      </c>
      <c r="B2842" s="76" t="s">
        <v>2091</v>
      </c>
      <c r="C2842" s="77" t="s">
        <v>11937</v>
      </c>
      <c r="D2842" s="78">
        <v>3371000</v>
      </c>
      <c r="E2842" s="77" t="s">
        <v>11906</v>
      </c>
      <c r="F2842" s="77"/>
    </row>
    <row r="2843" spans="1:6" ht="32.25" customHeight="1" x14ac:dyDescent="0.25">
      <c r="A2843" s="75">
        <v>605</v>
      </c>
      <c r="B2843" s="76" t="s">
        <v>2167</v>
      </c>
      <c r="C2843" s="77" t="s">
        <v>11938</v>
      </c>
      <c r="D2843" s="78">
        <v>3371000</v>
      </c>
      <c r="E2843" s="77" t="s">
        <v>11906</v>
      </c>
      <c r="F2843" s="77"/>
    </row>
    <row r="2844" spans="1:6" ht="32.25" customHeight="1" x14ac:dyDescent="0.25">
      <c r="A2844" s="75">
        <v>606</v>
      </c>
      <c r="B2844" s="76" t="s">
        <v>2068</v>
      </c>
      <c r="C2844" s="77" t="s">
        <v>11939</v>
      </c>
      <c r="D2844" s="78">
        <v>3371000</v>
      </c>
      <c r="E2844" s="77" t="s">
        <v>11906</v>
      </c>
      <c r="F2844" s="77"/>
    </row>
    <row r="2845" spans="1:6" ht="32.25" customHeight="1" x14ac:dyDescent="0.25">
      <c r="A2845" s="75">
        <v>607</v>
      </c>
      <c r="B2845" s="76" t="s">
        <v>2063</v>
      </c>
      <c r="C2845" s="77" t="s">
        <v>11940</v>
      </c>
      <c r="D2845" s="78">
        <v>3371000</v>
      </c>
      <c r="E2845" s="77" t="s">
        <v>11906</v>
      </c>
      <c r="F2845" s="77"/>
    </row>
    <row r="2846" spans="1:6" ht="32.25" customHeight="1" x14ac:dyDescent="0.25">
      <c r="A2846" s="75">
        <v>608</v>
      </c>
      <c r="B2846" s="76" t="s">
        <v>2071</v>
      </c>
      <c r="C2846" s="77" t="s">
        <v>11941</v>
      </c>
      <c r="D2846" s="78">
        <v>3371000</v>
      </c>
      <c r="E2846" s="77" t="s">
        <v>11906</v>
      </c>
      <c r="F2846" s="77"/>
    </row>
    <row r="2847" spans="1:6" ht="32.25" customHeight="1" x14ac:dyDescent="0.25">
      <c r="A2847" s="75">
        <v>609</v>
      </c>
      <c r="B2847" s="76" t="s">
        <v>2162</v>
      </c>
      <c r="C2847" s="77" t="s">
        <v>11942</v>
      </c>
      <c r="D2847" s="78">
        <v>3371000</v>
      </c>
      <c r="E2847" s="77" t="s">
        <v>11906</v>
      </c>
      <c r="F2847" s="77"/>
    </row>
    <row r="2848" spans="1:6" ht="32.25" customHeight="1" x14ac:dyDescent="0.25">
      <c r="A2848" s="75">
        <v>610</v>
      </c>
      <c r="B2848" s="76" t="s">
        <v>2160</v>
      </c>
      <c r="C2848" s="77" t="s">
        <v>11943</v>
      </c>
      <c r="D2848" s="78">
        <v>3371000</v>
      </c>
      <c r="E2848" s="77" t="s">
        <v>11906</v>
      </c>
      <c r="F2848" s="77"/>
    </row>
    <row r="2849" spans="1:6" ht="32.25" customHeight="1" x14ac:dyDescent="0.25">
      <c r="A2849" s="75">
        <v>611</v>
      </c>
      <c r="B2849" s="76" t="s">
        <v>2157</v>
      </c>
      <c r="C2849" s="77" t="s">
        <v>11944</v>
      </c>
      <c r="D2849" s="78">
        <v>3371000</v>
      </c>
      <c r="E2849" s="77" t="s">
        <v>11906</v>
      </c>
      <c r="F2849" s="77"/>
    </row>
    <row r="2850" spans="1:6" ht="32.25" customHeight="1" x14ac:dyDescent="0.25">
      <c r="A2850" s="75">
        <v>612</v>
      </c>
      <c r="B2850" s="76" t="s">
        <v>2164</v>
      </c>
      <c r="C2850" s="77" t="s">
        <v>11945</v>
      </c>
      <c r="D2850" s="78">
        <v>3371000</v>
      </c>
      <c r="E2850" s="77" t="s">
        <v>11906</v>
      </c>
      <c r="F2850" s="77"/>
    </row>
    <row r="2851" spans="1:6" ht="32.25" customHeight="1" x14ac:dyDescent="0.25">
      <c r="A2851" s="75">
        <v>613</v>
      </c>
      <c r="B2851" s="76" t="s">
        <v>2331</v>
      </c>
      <c r="C2851" s="77" t="s">
        <v>2333</v>
      </c>
      <c r="D2851" s="78">
        <v>2251000</v>
      </c>
      <c r="E2851" s="77" t="s">
        <v>11946</v>
      </c>
      <c r="F2851" s="77"/>
    </row>
    <row r="2852" spans="1:6" ht="32.25" customHeight="1" x14ac:dyDescent="0.25">
      <c r="A2852" s="75">
        <v>614</v>
      </c>
      <c r="B2852" s="76" t="s">
        <v>2324</v>
      </c>
      <c r="C2852" s="77" t="s">
        <v>11947</v>
      </c>
      <c r="D2852" s="78">
        <v>2251000</v>
      </c>
      <c r="E2852" s="77" t="s">
        <v>11946</v>
      </c>
      <c r="F2852" s="77"/>
    </row>
    <row r="2853" spans="1:6" ht="32.25" customHeight="1" x14ac:dyDescent="0.25">
      <c r="A2853" s="75">
        <v>615</v>
      </c>
      <c r="B2853" s="76" t="s">
        <v>2312</v>
      </c>
      <c r="C2853" s="77" t="s">
        <v>11948</v>
      </c>
      <c r="D2853" s="78">
        <v>2251000</v>
      </c>
      <c r="E2853" s="77" t="s">
        <v>11946</v>
      </c>
      <c r="F2853" s="77"/>
    </row>
    <row r="2854" spans="1:6" ht="32.25" customHeight="1" x14ac:dyDescent="0.25">
      <c r="A2854" s="75">
        <v>616</v>
      </c>
      <c r="B2854" s="76" t="s">
        <v>2315</v>
      </c>
      <c r="C2854" s="77" t="s">
        <v>11949</v>
      </c>
      <c r="D2854" s="78">
        <v>2251000</v>
      </c>
      <c r="E2854" s="77" t="s">
        <v>11946</v>
      </c>
      <c r="F2854" s="77"/>
    </row>
    <row r="2855" spans="1:6" ht="32.25" customHeight="1" x14ac:dyDescent="0.25">
      <c r="A2855" s="75">
        <v>617</v>
      </c>
      <c r="B2855" s="76" t="s">
        <v>11950</v>
      </c>
      <c r="C2855" s="77" t="s">
        <v>11951</v>
      </c>
      <c r="D2855" s="78">
        <v>2251000</v>
      </c>
      <c r="E2855" s="77" t="s">
        <v>11946</v>
      </c>
      <c r="F2855" s="77"/>
    </row>
    <row r="2856" spans="1:6" ht="32.25" customHeight="1" x14ac:dyDescent="0.25">
      <c r="A2856" s="75">
        <v>618</v>
      </c>
      <c r="B2856" s="76" t="s">
        <v>2360</v>
      </c>
      <c r="C2856" s="77" t="s">
        <v>11952</v>
      </c>
      <c r="D2856" s="78">
        <v>2251000</v>
      </c>
      <c r="E2856" s="77" t="s">
        <v>11946</v>
      </c>
      <c r="F2856" s="77"/>
    </row>
    <row r="2857" spans="1:6" ht="32.25" customHeight="1" x14ac:dyDescent="0.25">
      <c r="A2857" s="75">
        <v>619</v>
      </c>
      <c r="B2857" s="76" t="s">
        <v>2320</v>
      </c>
      <c r="C2857" s="77" t="s">
        <v>2322</v>
      </c>
      <c r="D2857" s="78">
        <v>2251000</v>
      </c>
      <c r="E2857" s="77" t="s">
        <v>11946</v>
      </c>
      <c r="F2857" s="77"/>
    </row>
    <row r="2858" spans="1:6" ht="32.25" customHeight="1" x14ac:dyDescent="0.25">
      <c r="A2858" s="75">
        <v>620</v>
      </c>
      <c r="B2858" s="76" t="s">
        <v>2351</v>
      </c>
      <c r="C2858" s="77" t="s">
        <v>2353</v>
      </c>
      <c r="D2858" s="78">
        <v>2251000</v>
      </c>
      <c r="E2858" s="77" t="s">
        <v>11946</v>
      </c>
      <c r="F2858" s="77"/>
    </row>
    <row r="2859" spans="1:6" ht="32.25" customHeight="1" x14ac:dyDescent="0.25">
      <c r="A2859" s="75">
        <v>621</v>
      </c>
      <c r="B2859" s="76" t="s">
        <v>2335</v>
      </c>
      <c r="C2859" s="77" t="s">
        <v>11953</v>
      </c>
      <c r="D2859" s="78">
        <v>2251000</v>
      </c>
      <c r="E2859" s="77" t="s">
        <v>11946</v>
      </c>
      <c r="F2859" s="77"/>
    </row>
    <row r="2860" spans="1:6" ht="32.25" customHeight="1" x14ac:dyDescent="0.25">
      <c r="A2860" s="75">
        <v>622</v>
      </c>
      <c r="B2860" s="76" t="s">
        <v>2355</v>
      </c>
      <c r="C2860" s="77" t="s">
        <v>11954</v>
      </c>
      <c r="D2860" s="78">
        <v>2251000</v>
      </c>
      <c r="E2860" s="77" t="s">
        <v>11946</v>
      </c>
      <c r="F2860" s="77"/>
    </row>
    <row r="2861" spans="1:6" ht="32.25" customHeight="1" x14ac:dyDescent="0.25">
      <c r="A2861" s="75">
        <v>623</v>
      </c>
      <c r="B2861" s="76" t="s">
        <v>2278</v>
      </c>
      <c r="C2861" s="77" t="s">
        <v>11955</v>
      </c>
      <c r="D2861" s="78">
        <v>2251000</v>
      </c>
      <c r="E2861" s="77" t="s">
        <v>11946</v>
      </c>
      <c r="F2861" s="77"/>
    </row>
    <row r="2862" spans="1:6" ht="32.25" customHeight="1" x14ac:dyDescent="0.25">
      <c r="A2862" s="75">
        <v>624</v>
      </c>
      <c r="B2862" s="76" t="s">
        <v>2300</v>
      </c>
      <c r="C2862" s="77" t="s">
        <v>11956</v>
      </c>
      <c r="D2862" s="78">
        <v>2251000</v>
      </c>
      <c r="E2862" s="77" t="s">
        <v>11946</v>
      </c>
      <c r="F2862" s="77"/>
    </row>
    <row r="2863" spans="1:6" ht="32.25" customHeight="1" x14ac:dyDescent="0.25">
      <c r="A2863" s="75">
        <v>625</v>
      </c>
      <c r="B2863" s="76" t="s">
        <v>2339</v>
      </c>
      <c r="C2863" s="77" t="s">
        <v>2341</v>
      </c>
      <c r="D2863" s="78">
        <v>2251000</v>
      </c>
      <c r="E2863" s="77" t="s">
        <v>11946</v>
      </c>
      <c r="F2863" s="77"/>
    </row>
    <row r="2864" spans="1:6" ht="32.25" customHeight="1" x14ac:dyDescent="0.25">
      <c r="A2864" s="75">
        <v>626</v>
      </c>
      <c r="B2864" s="76" t="s">
        <v>2284</v>
      </c>
      <c r="C2864" s="77" t="s">
        <v>11957</v>
      </c>
      <c r="D2864" s="78">
        <v>2251000</v>
      </c>
      <c r="E2864" s="77" t="s">
        <v>11946</v>
      </c>
      <c r="F2864" s="77"/>
    </row>
    <row r="2865" spans="1:6" ht="32.25" customHeight="1" x14ac:dyDescent="0.25">
      <c r="A2865" s="75">
        <v>627</v>
      </c>
      <c r="B2865" s="76" t="s">
        <v>2288</v>
      </c>
      <c r="C2865" s="77" t="s">
        <v>11958</v>
      </c>
      <c r="D2865" s="78">
        <v>2251000</v>
      </c>
      <c r="E2865" s="77" t="s">
        <v>11946</v>
      </c>
      <c r="F2865" s="77"/>
    </row>
    <row r="2866" spans="1:6" ht="32.25" customHeight="1" x14ac:dyDescent="0.25">
      <c r="A2866" s="75">
        <v>628</v>
      </c>
      <c r="B2866" s="76" t="s">
        <v>2292</v>
      </c>
      <c r="C2866" s="77" t="s">
        <v>11959</v>
      </c>
      <c r="D2866" s="78">
        <v>2251000</v>
      </c>
      <c r="E2866" s="77" t="s">
        <v>11946</v>
      </c>
      <c r="F2866" s="77"/>
    </row>
    <row r="2867" spans="1:6" ht="32.25" customHeight="1" x14ac:dyDescent="0.25">
      <c r="A2867" s="75">
        <v>629</v>
      </c>
      <c r="B2867" s="76" t="s">
        <v>2316</v>
      </c>
      <c r="C2867" s="77" t="s">
        <v>2318</v>
      </c>
      <c r="D2867" s="78">
        <v>2251000</v>
      </c>
      <c r="E2867" s="77" t="s">
        <v>11946</v>
      </c>
      <c r="F2867" s="77"/>
    </row>
    <row r="2868" spans="1:6" ht="32.25" customHeight="1" x14ac:dyDescent="0.25">
      <c r="A2868" s="75">
        <v>630</v>
      </c>
      <c r="B2868" s="76" t="s">
        <v>2365</v>
      </c>
      <c r="C2868" s="77" t="s">
        <v>11960</v>
      </c>
      <c r="D2868" s="78">
        <v>2251000</v>
      </c>
      <c r="E2868" s="77" t="s">
        <v>11946</v>
      </c>
      <c r="F2868" s="77"/>
    </row>
    <row r="2869" spans="1:6" ht="32.25" customHeight="1" x14ac:dyDescent="0.25">
      <c r="A2869" s="75">
        <v>631</v>
      </c>
      <c r="B2869" s="76" t="s">
        <v>2327</v>
      </c>
      <c r="C2869" s="77" t="s">
        <v>11961</v>
      </c>
      <c r="D2869" s="78">
        <v>2251000</v>
      </c>
      <c r="E2869" s="77" t="s">
        <v>11946</v>
      </c>
      <c r="F2869" s="77"/>
    </row>
    <row r="2870" spans="1:6" ht="32.25" customHeight="1" x14ac:dyDescent="0.25">
      <c r="A2870" s="75">
        <v>632</v>
      </c>
      <c r="B2870" s="76" t="s">
        <v>2308</v>
      </c>
      <c r="C2870" s="77" t="s">
        <v>11962</v>
      </c>
      <c r="D2870" s="78">
        <v>2251000</v>
      </c>
      <c r="E2870" s="77" t="s">
        <v>11946</v>
      </c>
      <c r="F2870" s="77"/>
    </row>
    <row r="2871" spans="1:6" ht="32.25" customHeight="1" x14ac:dyDescent="0.25">
      <c r="A2871" s="75">
        <v>633</v>
      </c>
      <c r="B2871" s="76" t="s">
        <v>2304</v>
      </c>
      <c r="C2871" s="77" t="s">
        <v>11963</v>
      </c>
      <c r="D2871" s="78">
        <v>2251000</v>
      </c>
      <c r="E2871" s="77" t="s">
        <v>11946</v>
      </c>
      <c r="F2871" s="77"/>
    </row>
    <row r="2872" spans="1:6" ht="32.25" customHeight="1" x14ac:dyDescent="0.25">
      <c r="A2872" s="75">
        <v>634</v>
      </c>
      <c r="B2872" s="76" t="s">
        <v>2347</v>
      </c>
      <c r="C2872" s="77" t="s">
        <v>2349</v>
      </c>
      <c r="D2872" s="78">
        <v>2251000</v>
      </c>
      <c r="E2872" s="77" t="s">
        <v>11946</v>
      </c>
      <c r="F2872" s="77"/>
    </row>
    <row r="2873" spans="1:6" ht="32.25" customHeight="1" x14ac:dyDescent="0.25">
      <c r="A2873" s="75">
        <v>635</v>
      </c>
      <c r="B2873" s="76" t="s">
        <v>2296</v>
      </c>
      <c r="C2873" s="77" t="s">
        <v>11964</v>
      </c>
      <c r="D2873" s="78">
        <v>2251000</v>
      </c>
      <c r="E2873" s="77" t="s">
        <v>11946</v>
      </c>
      <c r="F2873" s="77"/>
    </row>
    <row r="2874" spans="1:6" ht="32.25" customHeight="1" x14ac:dyDescent="0.25">
      <c r="A2874" s="75">
        <v>636</v>
      </c>
      <c r="B2874" s="76" t="s">
        <v>2343</v>
      </c>
      <c r="C2874" s="77" t="s">
        <v>11965</v>
      </c>
      <c r="D2874" s="78">
        <v>2251000</v>
      </c>
      <c r="E2874" s="77" t="s">
        <v>11946</v>
      </c>
      <c r="F2874" s="77"/>
    </row>
    <row r="2875" spans="1:6" ht="32.25" customHeight="1" x14ac:dyDescent="0.25">
      <c r="A2875" s="75">
        <v>637</v>
      </c>
      <c r="B2875" s="76" t="s">
        <v>2435</v>
      </c>
      <c r="C2875" s="77" t="s">
        <v>11966</v>
      </c>
      <c r="D2875" s="78">
        <v>11282000</v>
      </c>
      <c r="E2875" s="77" t="s">
        <v>11967</v>
      </c>
      <c r="F2875" s="77"/>
    </row>
    <row r="2876" spans="1:6" ht="32.25" customHeight="1" x14ac:dyDescent="0.25">
      <c r="A2876" s="75">
        <v>638</v>
      </c>
      <c r="B2876" s="76" t="s">
        <v>2431</v>
      </c>
      <c r="C2876" s="77" t="s">
        <v>11968</v>
      </c>
      <c r="D2876" s="78">
        <v>11282000</v>
      </c>
      <c r="E2876" s="77" t="s">
        <v>11967</v>
      </c>
      <c r="F2876" s="77"/>
    </row>
    <row r="2877" spans="1:6" ht="32.25" customHeight="1" x14ac:dyDescent="0.25">
      <c r="A2877" s="75">
        <v>639</v>
      </c>
      <c r="B2877" s="76" t="s">
        <v>2444</v>
      </c>
      <c r="C2877" s="77" t="s">
        <v>11969</v>
      </c>
      <c r="D2877" s="78">
        <v>4426000</v>
      </c>
      <c r="E2877" s="77" t="s">
        <v>11970</v>
      </c>
      <c r="F2877" s="77"/>
    </row>
    <row r="2878" spans="1:6" ht="32.25" customHeight="1" x14ac:dyDescent="0.25">
      <c r="A2878" s="75">
        <v>640</v>
      </c>
      <c r="B2878" s="76" t="s">
        <v>2438</v>
      </c>
      <c r="C2878" s="77" t="s">
        <v>11971</v>
      </c>
      <c r="D2878" s="78">
        <v>4426000</v>
      </c>
      <c r="E2878" s="77" t="s">
        <v>11970</v>
      </c>
      <c r="F2878" s="77"/>
    </row>
    <row r="2879" spans="1:6" ht="32.25" customHeight="1" x14ac:dyDescent="0.25">
      <c r="A2879" s="75">
        <v>641</v>
      </c>
      <c r="B2879" s="76" t="s">
        <v>2451</v>
      </c>
      <c r="C2879" s="77" t="s">
        <v>11972</v>
      </c>
      <c r="D2879" s="78">
        <v>4426000</v>
      </c>
      <c r="E2879" s="77" t="s">
        <v>11970</v>
      </c>
      <c r="F2879" s="77"/>
    </row>
    <row r="2880" spans="1:6" ht="32.25" customHeight="1" x14ac:dyDescent="0.25">
      <c r="A2880" s="75">
        <v>642</v>
      </c>
      <c r="B2880" s="76" t="s">
        <v>2448</v>
      </c>
      <c r="C2880" s="77" t="s">
        <v>11973</v>
      </c>
      <c r="D2880" s="78">
        <v>4426000</v>
      </c>
      <c r="E2880" s="77" t="s">
        <v>11970</v>
      </c>
      <c r="F2880" s="77"/>
    </row>
    <row r="2881" spans="1:6" ht="32.25" customHeight="1" x14ac:dyDescent="0.25">
      <c r="A2881" s="75">
        <v>643</v>
      </c>
      <c r="B2881" s="76" t="s">
        <v>2445</v>
      </c>
      <c r="C2881" s="77" t="s">
        <v>11974</v>
      </c>
      <c r="D2881" s="78">
        <v>4426000</v>
      </c>
      <c r="E2881" s="77" t="s">
        <v>11970</v>
      </c>
      <c r="F2881" s="77"/>
    </row>
    <row r="2882" spans="1:6" ht="32.25" customHeight="1" x14ac:dyDescent="0.25">
      <c r="A2882" s="75">
        <v>644</v>
      </c>
      <c r="B2882" s="76" t="s">
        <v>2455</v>
      </c>
      <c r="C2882" s="77" t="s">
        <v>11975</v>
      </c>
      <c r="D2882" s="78">
        <v>4426000</v>
      </c>
      <c r="E2882" s="77" t="s">
        <v>11970</v>
      </c>
      <c r="F2882" s="77"/>
    </row>
    <row r="2883" spans="1:6" ht="32.25" customHeight="1" x14ac:dyDescent="0.25">
      <c r="A2883" s="75">
        <v>645</v>
      </c>
      <c r="B2883" s="76" t="s">
        <v>2453</v>
      </c>
      <c r="C2883" s="77" t="s">
        <v>11976</v>
      </c>
      <c r="D2883" s="78">
        <v>4426000</v>
      </c>
      <c r="E2883" s="77" t="s">
        <v>11970</v>
      </c>
      <c r="F2883" s="77"/>
    </row>
    <row r="2884" spans="1:6" ht="32.25" customHeight="1" x14ac:dyDescent="0.25">
      <c r="A2884" s="75">
        <v>646</v>
      </c>
      <c r="B2884" s="76" t="s">
        <v>2458</v>
      </c>
      <c r="C2884" s="77" t="s">
        <v>2460</v>
      </c>
      <c r="D2884" s="78">
        <v>4426000</v>
      </c>
      <c r="E2884" s="77" t="s">
        <v>11970</v>
      </c>
      <c r="F2884" s="77"/>
    </row>
    <row r="2885" spans="1:6" ht="32.25" customHeight="1" x14ac:dyDescent="0.25">
      <c r="A2885" s="75">
        <v>669</v>
      </c>
      <c r="B2885" s="76" t="s">
        <v>11977</v>
      </c>
      <c r="C2885" s="77" t="s">
        <v>11978</v>
      </c>
      <c r="D2885" s="78">
        <v>1228000</v>
      </c>
      <c r="E2885" s="77" t="s">
        <v>11979</v>
      </c>
      <c r="F2885" s="77"/>
    </row>
    <row r="2886" spans="1:6" ht="32.25" customHeight="1" x14ac:dyDescent="0.25">
      <c r="A2886" s="75">
        <v>755</v>
      </c>
      <c r="B2886" s="76" t="s">
        <v>11980</v>
      </c>
      <c r="C2886" s="77" t="s">
        <v>11981</v>
      </c>
      <c r="D2886" s="78">
        <v>1789000</v>
      </c>
      <c r="E2886" s="77" t="s">
        <v>11982</v>
      </c>
      <c r="F2886" s="77" t="s">
        <v>8251</v>
      </c>
    </row>
    <row r="2887" spans="1:6" ht="32.25" customHeight="1" x14ac:dyDescent="0.25">
      <c r="A2887" s="75">
        <v>759</v>
      </c>
      <c r="B2887" s="76" t="s">
        <v>11983</v>
      </c>
      <c r="C2887" s="77" t="s">
        <v>11984</v>
      </c>
      <c r="D2887" s="78">
        <v>1000000</v>
      </c>
      <c r="E2887" s="77" t="s">
        <v>7662</v>
      </c>
      <c r="F2887" s="77" t="s">
        <v>8251</v>
      </c>
    </row>
    <row r="2888" spans="1:6" ht="32.25" customHeight="1" x14ac:dyDescent="0.25">
      <c r="A2888" s="75">
        <v>760</v>
      </c>
      <c r="B2888" s="76" t="s">
        <v>11985</v>
      </c>
      <c r="C2888" s="77" t="s">
        <v>8245</v>
      </c>
      <c r="D2888" s="78">
        <v>1000000</v>
      </c>
      <c r="E2888" s="77" t="s">
        <v>7662</v>
      </c>
      <c r="F2888" s="77" t="s">
        <v>8251</v>
      </c>
    </row>
    <row r="2889" spans="1:6" ht="32.25" customHeight="1" x14ac:dyDescent="0.25">
      <c r="A2889" s="75">
        <v>770</v>
      </c>
      <c r="B2889" s="76" t="s">
        <v>11986</v>
      </c>
      <c r="C2889" s="77" t="s">
        <v>8262</v>
      </c>
      <c r="D2889" s="78">
        <v>2575000</v>
      </c>
      <c r="E2889" s="77" t="s">
        <v>11987</v>
      </c>
      <c r="F2889" s="77"/>
    </row>
    <row r="2890" spans="1:6" ht="32.25" customHeight="1" x14ac:dyDescent="0.25">
      <c r="A2890" s="75">
        <v>771</v>
      </c>
      <c r="B2890" s="76" t="s">
        <v>11988</v>
      </c>
      <c r="C2890" s="77" t="s">
        <v>11989</v>
      </c>
      <c r="D2890" s="78">
        <v>2560000</v>
      </c>
      <c r="E2890" s="77" t="s">
        <v>11990</v>
      </c>
      <c r="F2890" s="77"/>
    </row>
    <row r="2891" spans="1:6" ht="32.25" customHeight="1" x14ac:dyDescent="0.25">
      <c r="A2891" s="75">
        <v>778</v>
      </c>
      <c r="B2891" s="76" t="s">
        <v>2675</v>
      </c>
      <c r="C2891" s="77" t="s">
        <v>11991</v>
      </c>
      <c r="D2891" s="78">
        <v>1349000</v>
      </c>
      <c r="E2891" s="77" t="s">
        <v>11992</v>
      </c>
      <c r="F2891" s="77"/>
    </row>
    <row r="2892" spans="1:6" ht="32.25" customHeight="1" x14ac:dyDescent="0.25">
      <c r="A2892" s="75">
        <v>782</v>
      </c>
      <c r="B2892" s="76" t="s">
        <v>11993</v>
      </c>
      <c r="C2892" s="77" t="s">
        <v>8286</v>
      </c>
      <c r="D2892" s="78">
        <v>1017000</v>
      </c>
      <c r="E2892" s="77" t="s">
        <v>11994</v>
      </c>
      <c r="F2892" s="77" t="s">
        <v>7870</v>
      </c>
    </row>
    <row r="2893" spans="1:6" ht="32.25" customHeight="1" x14ac:dyDescent="0.25">
      <c r="A2893" s="75">
        <v>783</v>
      </c>
      <c r="B2893" s="76" t="s">
        <v>11995</v>
      </c>
      <c r="C2893" s="77" t="s">
        <v>11996</v>
      </c>
      <c r="D2893" s="78">
        <v>2092000</v>
      </c>
      <c r="E2893" s="77" t="s">
        <v>11997</v>
      </c>
      <c r="F2893" s="77" t="s">
        <v>7870</v>
      </c>
    </row>
    <row r="2894" spans="1:6" ht="32.25" customHeight="1" x14ac:dyDescent="0.25">
      <c r="A2894" s="75">
        <v>784</v>
      </c>
      <c r="B2894" s="76" t="s">
        <v>11998</v>
      </c>
      <c r="C2894" s="77" t="s">
        <v>11999</v>
      </c>
      <c r="D2894" s="78">
        <v>2092000</v>
      </c>
      <c r="E2894" s="77" t="s">
        <v>11997</v>
      </c>
      <c r="F2894" s="77"/>
    </row>
    <row r="2895" spans="1:6" ht="32.25" customHeight="1" x14ac:dyDescent="0.25">
      <c r="A2895" s="75">
        <v>785</v>
      </c>
      <c r="B2895" s="76" t="s">
        <v>7830</v>
      </c>
      <c r="C2895" s="77" t="s">
        <v>12000</v>
      </c>
      <c r="D2895" s="78">
        <v>1494000</v>
      </c>
      <c r="E2895" s="77" t="s">
        <v>12001</v>
      </c>
      <c r="F2895" s="77"/>
    </row>
    <row r="2896" spans="1:6" ht="32.25" customHeight="1" x14ac:dyDescent="0.25">
      <c r="A2896" s="75">
        <v>786</v>
      </c>
      <c r="B2896" s="76" t="s">
        <v>12002</v>
      </c>
      <c r="C2896" s="77" t="s">
        <v>8288</v>
      </c>
      <c r="D2896" s="78">
        <v>1478000</v>
      </c>
      <c r="E2896" s="77" t="s">
        <v>12003</v>
      </c>
      <c r="F2896" s="77"/>
    </row>
    <row r="2897" spans="1:6" ht="32.25" customHeight="1" x14ac:dyDescent="0.25">
      <c r="A2897" s="75">
        <v>789</v>
      </c>
      <c r="B2897" s="76" t="s">
        <v>12004</v>
      </c>
      <c r="C2897" s="77" t="s">
        <v>8294</v>
      </c>
      <c r="D2897" s="78">
        <v>1596000</v>
      </c>
      <c r="E2897" s="77" t="s">
        <v>12005</v>
      </c>
      <c r="F2897" s="77"/>
    </row>
    <row r="2898" spans="1:6" ht="32.25" customHeight="1" x14ac:dyDescent="0.25">
      <c r="A2898" s="75">
        <v>800</v>
      </c>
      <c r="B2898" s="76" t="s">
        <v>12006</v>
      </c>
      <c r="C2898" s="77" t="s">
        <v>12007</v>
      </c>
      <c r="D2898" s="78">
        <v>1342000</v>
      </c>
      <c r="E2898" s="77" t="s">
        <v>12008</v>
      </c>
      <c r="F2898" s="77"/>
    </row>
    <row r="2899" spans="1:6" ht="32.25" customHeight="1" x14ac:dyDescent="0.25">
      <c r="A2899" s="75">
        <v>801</v>
      </c>
      <c r="B2899" s="76" t="s">
        <v>12009</v>
      </c>
      <c r="C2899" s="77" t="s">
        <v>12010</v>
      </c>
      <c r="D2899" s="78">
        <v>1342000</v>
      </c>
      <c r="E2899" s="77" t="s">
        <v>12008</v>
      </c>
      <c r="F2899" s="77"/>
    </row>
    <row r="2900" spans="1:6" ht="32.25" customHeight="1" x14ac:dyDescent="0.25">
      <c r="A2900" s="75">
        <v>802</v>
      </c>
      <c r="B2900" s="76" t="s">
        <v>12011</v>
      </c>
      <c r="C2900" s="77" t="s">
        <v>8307</v>
      </c>
      <c r="D2900" s="78">
        <v>1342000</v>
      </c>
      <c r="E2900" s="77" t="s">
        <v>12008</v>
      </c>
      <c r="F2900" s="77"/>
    </row>
    <row r="2901" spans="1:6" ht="32.25" customHeight="1" x14ac:dyDescent="0.25">
      <c r="A2901" s="75">
        <v>803</v>
      </c>
      <c r="B2901" s="76" t="s">
        <v>12012</v>
      </c>
      <c r="C2901" s="77" t="s">
        <v>12013</v>
      </c>
      <c r="D2901" s="78">
        <v>1327000</v>
      </c>
      <c r="E2901" s="77" t="s">
        <v>12014</v>
      </c>
      <c r="F2901" s="77"/>
    </row>
    <row r="2902" spans="1:6" ht="32.25" customHeight="1" x14ac:dyDescent="0.25">
      <c r="A2902" s="75">
        <v>804</v>
      </c>
      <c r="B2902" s="76" t="s">
        <v>12015</v>
      </c>
      <c r="C2902" s="77" t="s">
        <v>12016</v>
      </c>
      <c r="D2902" s="78">
        <v>1327000</v>
      </c>
      <c r="E2902" s="77" t="s">
        <v>12014</v>
      </c>
      <c r="F2902" s="77"/>
    </row>
    <row r="2903" spans="1:6" ht="32.25" customHeight="1" x14ac:dyDescent="0.25">
      <c r="A2903" s="75">
        <v>805</v>
      </c>
      <c r="B2903" s="76" t="s">
        <v>12017</v>
      </c>
      <c r="C2903" s="77" t="s">
        <v>12018</v>
      </c>
      <c r="D2903" s="78">
        <v>1327000</v>
      </c>
      <c r="E2903" s="77" t="s">
        <v>12014</v>
      </c>
      <c r="F2903" s="77" t="s">
        <v>12019</v>
      </c>
    </row>
    <row r="2904" spans="1:6" ht="32.25" customHeight="1" x14ac:dyDescent="0.25">
      <c r="A2904" s="75">
        <v>806</v>
      </c>
      <c r="B2904" s="76" t="s">
        <v>12020</v>
      </c>
      <c r="C2904" s="77" t="s">
        <v>12021</v>
      </c>
      <c r="D2904" s="78">
        <v>1327000</v>
      </c>
      <c r="E2904" s="77" t="s">
        <v>12014</v>
      </c>
      <c r="F2904" s="77" t="s">
        <v>12019</v>
      </c>
    </row>
    <row r="2905" spans="1:6" ht="32.25" customHeight="1" x14ac:dyDescent="0.25">
      <c r="A2905" s="75">
        <v>807</v>
      </c>
      <c r="B2905" s="76" t="s">
        <v>12022</v>
      </c>
      <c r="C2905" s="77" t="s">
        <v>12023</v>
      </c>
      <c r="D2905" s="78">
        <v>1327000</v>
      </c>
      <c r="E2905" s="77" t="s">
        <v>12014</v>
      </c>
      <c r="F2905" s="77" t="s">
        <v>12019</v>
      </c>
    </row>
    <row r="2906" spans="1:6" ht="32.25" customHeight="1" x14ac:dyDescent="0.25">
      <c r="A2906" s="75">
        <v>808</v>
      </c>
      <c r="B2906" s="76" t="s">
        <v>12024</v>
      </c>
      <c r="C2906" s="77" t="s">
        <v>12025</v>
      </c>
      <c r="D2906" s="78">
        <v>1327000</v>
      </c>
      <c r="E2906" s="77" t="s">
        <v>12014</v>
      </c>
      <c r="F2906" s="77" t="s">
        <v>12019</v>
      </c>
    </row>
    <row r="2907" spans="1:6" ht="32.25" customHeight="1" x14ac:dyDescent="0.25">
      <c r="A2907" s="75">
        <v>809</v>
      </c>
      <c r="B2907" s="76" t="s">
        <v>12026</v>
      </c>
      <c r="C2907" s="77" t="s">
        <v>12018</v>
      </c>
      <c r="D2907" s="78">
        <v>1327000</v>
      </c>
      <c r="E2907" s="77" t="s">
        <v>12014</v>
      </c>
      <c r="F2907" s="77" t="s">
        <v>12019</v>
      </c>
    </row>
    <row r="2908" spans="1:6" ht="32.25" customHeight="1" x14ac:dyDescent="0.25">
      <c r="A2908" s="75">
        <v>810</v>
      </c>
      <c r="B2908" s="76" t="s">
        <v>12027</v>
      </c>
      <c r="C2908" s="77" t="s">
        <v>12028</v>
      </c>
      <c r="D2908" s="78">
        <v>7503000</v>
      </c>
      <c r="E2908" s="77" t="s">
        <v>12029</v>
      </c>
      <c r="F2908" s="77"/>
    </row>
    <row r="2909" spans="1:6" ht="32.25" customHeight="1" x14ac:dyDescent="0.25">
      <c r="A2909" s="75">
        <v>814</v>
      </c>
      <c r="B2909" s="76" t="s">
        <v>12030</v>
      </c>
      <c r="C2909" s="77" t="s">
        <v>12031</v>
      </c>
      <c r="D2909" s="78">
        <v>1984000</v>
      </c>
      <c r="E2909" s="77" t="s">
        <v>12032</v>
      </c>
      <c r="F2909" s="77" t="s">
        <v>12033</v>
      </c>
    </row>
    <row r="2910" spans="1:6" ht="32.25" customHeight="1" x14ac:dyDescent="0.25">
      <c r="A2910" s="75">
        <v>815</v>
      </c>
      <c r="B2910" s="76" t="s">
        <v>12034</v>
      </c>
      <c r="C2910" s="77" t="s">
        <v>12035</v>
      </c>
      <c r="D2910" s="78">
        <v>1128000</v>
      </c>
      <c r="E2910" s="77" t="s">
        <v>12036</v>
      </c>
      <c r="F2910" s="77" t="s">
        <v>12033</v>
      </c>
    </row>
    <row r="2911" spans="1:6" ht="32.25" customHeight="1" x14ac:dyDescent="0.25">
      <c r="A2911" s="75">
        <v>816</v>
      </c>
      <c r="B2911" s="76" t="s">
        <v>12037</v>
      </c>
      <c r="C2911" s="77" t="s">
        <v>12038</v>
      </c>
      <c r="D2911" s="78">
        <v>1112000</v>
      </c>
      <c r="E2911" s="77" t="s">
        <v>12039</v>
      </c>
      <c r="F2911" s="77" t="s">
        <v>12033</v>
      </c>
    </row>
    <row r="2912" spans="1:6" ht="32.25" customHeight="1" x14ac:dyDescent="0.25">
      <c r="A2912" s="75">
        <v>817</v>
      </c>
      <c r="B2912" s="76" t="s">
        <v>12040</v>
      </c>
      <c r="C2912" s="77" t="s">
        <v>12041</v>
      </c>
      <c r="D2912" s="78">
        <v>1196000</v>
      </c>
      <c r="E2912" s="77" t="s">
        <v>12042</v>
      </c>
      <c r="F2912" s="77" t="s">
        <v>12033</v>
      </c>
    </row>
    <row r="2913" spans="1:6" ht="32.25" customHeight="1" x14ac:dyDescent="0.25">
      <c r="A2913" s="75">
        <v>818</v>
      </c>
      <c r="B2913" s="76" t="s">
        <v>12043</v>
      </c>
      <c r="C2913" s="77" t="s">
        <v>12044</v>
      </c>
      <c r="D2913" s="78">
        <v>1196000</v>
      </c>
      <c r="E2913" s="77" t="s">
        <v>12042</v>
      </c>
      <c r="F2913" s="77" t="s">
        <v>12033</v>
      </c>
    </row>
    <row r="2914" spans="1:6" ht="32.25" customHeight="1" x14ac:dyDescent="0.25">
      <c r="A2914" s="75">
        <v>819</v>
      </c>
      <c r="B2914" s="76" t="s">
        <v>12045</v>
      </c>
      <c r="C2914" s="77" t="s">
        <v>12046</v>
      </c>
      <c r="D2914" s="78">
        <v>1196000</v>
      </c>
      <c r="E2914" s="77" t="s">
        <v>12042</v>
      </c>
      <c r="F2914" s="77" t="s">
        <v>12033</v>
      </c>
    </row>
    <row r="2915" spans="1:6" ht="32.25" customHeight="1" x14ac:dyDescent="0.25">
      <c r="A2915" s="75">
        <v>820</v>
      </c>
      <c r="B2915" s="76" t="s">
        <v>12047</v>
      </c>
      <c r="C2915" s="77" t="s">
        <v>12048</v>
      </c>
      <c r="D2915" s="78">
        <v>1196000</v>
      </c>
      <c r="E2915" s="77" t="s">
        <v>12042</v>
      </c>
      <c r="F2915" s="77" t="s">
        <v>12033</v>
      </c>
    </row>
    <row r="2916" spans="1:6" ht="32.25" customHeight="1" x14ac:dyDescent="0.25">
      <c r="A2916" s="75">
        <v>821</v>
      </c>
      <c r="B2916" s="76" t="s">
        <v>12049</v>
      </c>
      <c r="C2916" s="77" t="s">
        <v>12041</v>
      </c>
      <c r="D2916" s="78">
        <v>1196000</v>
      </c>
      <c r="E2916" s="77" t="s">
        <v>12042</v>
      </c>
      <c r="F2916" s="77" t="s">
        <v>12033</v>
      </c>
    </row>
    <row r="2917" spans="1:6" ht="32.25" customHeight="1" x14ac:dyDescent="0.25">
      <c r="A2917" s="75">
        <v>822</v>
      </c>
      <c r="B2917" s="76" t="s">
        <v>12050</v>
      </c>
      <c r="C2917" s="77" t="s">
        <v>12051</v>
      </c>
      <c r="D2917" s="78">
        <v>1669000</v>
      </c>
      <c r="E2917" s="77" t="s">
        <v>12052</v>
      </c>
      <c r="F2917" s="77" t="s">
        <v>12053</v>
      </c>
    </row>
    <row r="2918" spans="1:6" ht="32.25" customHeight="1" x14ac:dyDescent="0.25">
      <c r="A2918" s="75">
        <v>823</v>
      </c>
      <c r="B2918" s="76" t="s">
        <v>12054</v>
      </c>
      <c r="C2918" s="77" t="s">
        <v>12055</v>
      </c>
      <c r="D2918" s="78">
        <v>1669000</v>
      </c>
      <c r="E2918" s="77" t="s">
        <v>12052</v>
      </c>
      <c r="F2918" s="77" t="s">
        <v>12053</v>
      </c>
    </row>
    <row r="2919" spans="1:6" ht="32.25" customHeight="1" x14ac:dyDescent="0.25">
      <c r="A2919" s="75">
        <v>824</v>
      </c>
      <c r="B2919" s="76" t="s">
        <v>12056</v>
      </c>
      <c r="C2919" s="77" t="s">
        <v>12057</v>
      </c>
      <c r="D2919" s="78">
        <v>4711000</v>
      </c>
      <c r="E2919" s="77" t="s">
        <v>12058</v>
      </c>
      <c r="F2919" s="77" t="s">
        <v>12059</v>
      </c>
    </row>
    <row r="2920" spans="1:6" ht="32.25" customHeight="1" x14ac:dyDescent="0.25">
      <c r="A2920" s="75">
        <v>825</v>
      </c>
      <c r="B2920" s="76" t="s">
        <v>12060</v>
      </c>
      <c r="C2920" s="77" t="s">
        <v>12061</v>
      </c>
      <c r="D2920" s="78">
        <v>4711000</v>
      </c>
      <c r="E2920" s="77" t="s">
        <v>12058</v>
      </c>
      <c r="F2920" s="77" t="s">
        <v>12059</v>
      </c>
    </row>
    <row r="2921" spans="1:6" ht="32.25" customHeight="1" x14ac:dyDescent="0.25">
      <c r="A2921" s="75">
        <v>826</v>
      </c>
      <c r="B2921" s="76" t="s">
        <v>12062</v>
      </c>
      <c r="C2921" s="77" t="s">
        <v>12063</v>
      </c>
      <c r="D2921" s="78">
        <v>4711000</v>
      </c>
      <c r="E2921" s="77" t="s">
        <v>12058</v>
      </c>
      <c r="F2921" s="77" t="s">
        <v>12059</v>
      </c>
    </row>
    <row r="2922" spans="1:6" ht="32.25" customHeight="1" x14ac:dyDescent="0.25">
      <c r="A2922" s="75">
        <v>827</v>
      </c>
      <c r="B2922" s="76" t="s">
        <v>12064</v>
      </c>
      <c r="C2922" s="77" t="s">
        <v>12065</v>
      </c>
      <c r="D2922" s="78">
        <v>4711000</v>
      </c>
      <c r="E2922" s="77" t="s">
        <v>12058</v>
      </c>
      <c r="F2922" s="77" t="s">
        <v>12059</v>
      </c>
    </row>
    <row r="2923" spans="1:6" ht="32.25" customHeight="1" x14ac:dyDescent="0.25">
      <c r="A2923" s="75">
        <v>828</v>
      </c>
      <c r="B2923" s="76" t="s">
        <v>12066</v>
      </c>
      <c r="C2923" s="77" t="s">
        <v>12067</v>
      </c>
      <c r="D2923" s="78">
        <v>4711000</v>
      </c>
      <c r="E2923" s="77" t="s">
        <v>12058</v>
      </c>
      <c r="F2923" s="77" t="s">
        <v>12059</v>
      </c>
    </row>
    <row r="2924" spans="1:6" ht="32.25" customHeight="1" x14ac:dyDescent="0.25">
      <c r="A2924" s="75">
        <v>829</v>
      </c>
      <c r="B2924" s="76" t="s">
        <v>12068</v>
      </c>
      <c r="C2924" s="77" t="s">
        <v>12063</v>
      </c>
      <c r="D2924" s="78">
        <v>4711000</v>
      </c>
      <c r="E2924" s="77" t="s">
        <v>12058</v>
      </c>
      <c r="F2924" s="77" t="s">
        <v>12059</v>
      </c>
    </row>
    <row r="2925" spans="1:6" ht="32.25" customHeight="1" x14ac:dyDescent="0.25">
      <c r="A2925" s="75">
        <v>830</v>
      </c>
      <c r="B2925" s="76" t="s">
        <v>12069</v>
      </c>
      <c r="C2925" s="77" t="s">
        <v>12070</v>
      </c>
      <c r="D2925" s="78">
        <v>2650000</v>
      </c>
      <c r="E2925" s="77" t="s">
        <v>12071</v>
      </c>
      <c r="F2925" s="77" t="s">
        <v>12072</v>
      </c>
    </row>
    <row r="2926" spans="1:6" ht="32.25" customHeight="1" x14ac:dyDescent="0.25">
      <c r="A2926" s="75">
        <v>831</v>
      </c>
      <c r="B2926" s="76" t="s">
        <v>12073</v>
      </c>
      <c r="C2926" s="77" t="s">
        <v>12074</v>
      </c>
      <c r="D2926" s="78">
        <v>2734000</v>
      </c>
      <c r="E2926" s="77" t="s">
        <v>12075</v>
      </c>
      <c r="F2926" s="77" t="s">
        <v>12072</v>
      </c>
    </row>
    <row r="2927" spans="1:6" ht="32.25" customHeight="1" x14ac:dyDescent="0.25">
      <c r="A2927" s="75">
        <v>832</v>
      </c>
      <c r="B2927" s="76" t="s">
        <v>12076</v>
      </c>
      <c r="C2927" s="77" t="s">
        <v>12074</v>
      </c>
      <c r="D2927" s="78">
        <v>2734000</v>
      </c>
      <c r="E2927" s="77" t="s">
        <v>12075</v>
      </c>
      <c r="F2927" s="77" t="s">
        <v>12072</v>
      </c>
    </row>
    <row r="2928" spans="1:6" ht="32.25" customHeight="1" x14ac:dyDescent="0.25">
      <c r="A2928" s="75">
        <v>833</v>
      </c>
      <c r="B2928" s="76" t="s">
        <v>12077</v>
      </c>
      <c r="C2928" s="77" t="s">
        <v>12078</v>
      </c>
      <c r="D2928" s="78">
        <v>2630000</v>
      </c>
      <c r="E2928" s="77" t="s">
        <v>12079</v>
      </c>
      <c r="F2928" s="77" t="s">
        <v>12080</v>
      </c>
    </row>
    <row r="2929" spans="1:6" ht="32.25" customHeight="1" x14ac:dyDescent="0.25">
      <c r="A2929" s="75">
        <v>839</v>
      </c>
      <c r="B2929" s="76" t="s">
        <v>12081</v>
      </c>
      <c r="C2929" s="77" t="s">
        <v>12082</v>
      </c>
      <c r="D2929" s="78">
        <v>2654000</v>
      </c>
      <c r="E2929" s="77" t="s">
        <v>12083</v>
      </c>
      <c r="F2929" s="77" t="s">
        <v>12084</v>
      </c>
    </row>
    <row r="2930" spans="1:6" ht="32.25" customHeight="1" x14ac:dyDescent="0.25">
      <c r="A2930" s="75">
        <v>840</v>
      </c>
      <c r="B2930" s="76" t="s">
        <v>12085</v>
      </c>
      <c r="C2930" s="77" t="s">
        <v>12086</v>
      </c>
      <c r="D2930" s="78">
        <v>2654000</v>
      </c>
      <c r="E2930" s="77" t="s">
        <v>12083</v>
      </c>
      <c r="F2930" s="77" t="s">
        <v>12084</v>
      </c>
    </row>
    <row r="2931" spans="1:6" ht="32.25" customHeight="1" x14ac:dyDescent="0.25">
      <c r="A2931" s="75">
        <v>868</v>
      </c>
      <c r="B2931" s="76" t="s">
        <v>12087</v>
      </c>
      <c r="C2931" s="77" t="s">
        <v>12088</v>
      </c>
      <c r="D2931" s="78">
        <v>1351000</v>
      </c>
      <c r="E2931" s="77" t="s">
        <v>12089</v>
      </c>
      <c r="F2931" s="77" t="s">
        <v>12090</v>
      </c>
    </row>
    <row r="2932" spans="1:6" ht="32.25" customHeight="1" x14ac:dyDescent="0.25">
      <c r="A2932" s="75">
        <v>869</v>
      </c>
      <c r="B2932" s="76" t="s">
        <v>12091</v>
      </c>
      <c r="C2932" s="77" t="s">
        <v>12092</v>
      </c>
      <c r="D2932" s="78">
        <v>1351000</v>
      </c>
      <c r="E2932" s="77" t="s">
        <v>12089</v>
      </c>
      <c r="F2932" s="77" t="s">
        <v>12090</v>
      </c>
    </row>
    <row r="2933" spans="1:6" ht="32.25" customHeight="1" x14ac:dyDescent="0.25">
      <c r="A2933" s="75">
        <v>870</v>
      </c>
      <c r="B2933" s="76" t="s">
        <v>12093</v>
      </c>
      <c r="C2933" s="77" t="s">
        <v>12088</v>
      </c>
      <c r="D2933" s="78">
        <v>1351000</v>
      </c>
      <c r="E2933" s="77" t="s">
        <v>12089</v>
      </c>
      <c r="F2933" s="77" t="s">
        <v>12090</v>
      </c>
    </row>
    <row r="2934" spans="1:6" ht="32.25" customHeight="1" x14ac:dyDescent="0.25">
      <c r="A2934" s="75">
        <v>876</v>
      </c>
      <c r="B2934" s="76" t="s">
        <v>12094</v>
      </c>
      <c r="C2934" s="77" t="s">
        <v>8376</v>
      </c>
      <c r="D2934" s="78">
        <v>1304000</v>
      </c>
      <c r="E2934" s="77" t="s">
        <v>12095</v>
      </c>
      <c r="F2934" s="77"/>
    </row>
    <row r="2935" spans="1:6" ht="32.25" customHeight="1" x14ac:dyDescent="0.25">
      <c r="A2935" s="75">
        <v>877</v>
      </c>
      <c r="B2935" s="76" t="s">
        <v>12096</v>
      </c>
      <c r="C2935" s="77" t="s">
        <v>12097</v>
      </c>
      <c r="D2935" s="78">
        <v>1304000</v>
      </c>
      <c r="E2935" s="77" t="s">
        <v>12095</v>
      </c>
      <c r="F2935" s="77"/>
    </row>
    <row r="2936" spans="1:6" ht="32.25" customHeight="1" x14ac:dyDescent="0.25">
      <c r="A2936" s="75">
        <v>878</v>
      </c>
      <c r="B2936" s="76" t="s">
        <v>12098</v>
      </c>
      <c r="C2936" s="77" t="s">
        <v>12099</v>
      </c>
      <c r="D2936" s="78">
        <v>1304000</v>
      </c>
      <c r="E2936" s="77" t="s">
        <v>12095</v>
      </c>
      <c r="F2936" s="77"/>
    </row>
    <row r="2937" spans="1:6" ht="32.25" customHeight="1" x14ac:dyDescent="0.25">
      <c r="A2937" s="75">
        <v>879</v>
      </c>
      <c r="B2937" s="76" t="s">
        <v>12100</v>
      </c>
      <c r="C2937" s="77" t="s">
        <v>12101</v>
      </c>
      <c r="D2937" s="78">
        <v>2730000</v>
      </c>
      <c r="E2937" s="77" t="s">
        <v>12102</v>
      </c>
      <c r="F2937" s="77" t="s">
        <v>12103</v>
      </c>
    </row>
    <row r="2938" spans="1:6" ht="32.25" customHeight="1" x14ac:dyDescent="0.25">
      <c r="A2938" s="75">
        <v>880</v>
      </c>
      <c r="B2938" s="76" t="s">
        <v>12104</v>
      </c>
      <c r="C2938" s="77" t="s">
        <v>12105</v>
      </c>
      <c r="D2938" s="78">
        <v>2730000</v>
      </c>
      <c r="E2938" s="77" t="s">
        <v>12102</v>
      </c>
      <c r="F2938" s="77" t="s">
        <v>12103</v>
      </c>
    </row>
    <row r="2939" spans="1:6" ht="32.25" customHeight="1" x14ac:dyDescent="0.25">
      <c r="A2939" s="75">
        <v>881</v>
      </c>
      <c r="B2939" s="76" t="s">
        <v>12106</v>
      </c>
      <c r="C2939" s="77" t="s">
        <v>12107</v>
      </c>
      <c r="D2939" s="78">
        <v>2730000</v>
      </c>
      <c r="E2939" s="77" t="s">
        <v>12102</v>
      </c>
      <c r="F2939" s="77" t="s">
        <v>12103</v>
      </c>
    </row>
    <row r="2940" spans="1:6" ht="32.25" customHeight="1" x14ac:dyDescent="0.25">
      <c r="A2940" s="75">
        <v>882</v>
      </c>
      <c r="B2940" s="76" t="s">
        <v>12108</v>
      </c>
      <c r="C2940" s="77" t="s">
        <v>12109</v>
      </c>
      <c r="D2940" s="78">
        <v>2730000</v>
      </c>
      <c r="E2940" s="77" t="s">
        <v>12102</v>
      </c>
      <c r="F2940" s="77" t="s">
        <v>12103</v>
      </c>
    </row>
    <row r="2941" spans="1:6" ht="32.25" customHeight="1" x14ac:dyDescent="0.25">
      <c r="A2941" s="75">
        <v>883</v>
      </c>
      <c r="B2941" s="76" t="s">
        <v>2714</v>
      </c>
      <c r="C2941" s="77" t="s">
        <v>12110</v>
      </c>
      <c r="D2941" s="78">
        <v>2730000</v>
      </c>
      <c r="E2941" s="77" t="s">
        <v>12102</v>
      </c>
      <c r="F2941" s="77" t="s">
        <v>12103</v>
      </c>
    </row>
    <row r="2942" spans="1:6" ht="32.25" customHeight="1" x14ac:dyDescent="0.25">
      <c r="A2942" s="75">
        <v>884</v>
      </c>
      <c r="B2942" s="76" t="s">
        <v>12111</v>
      </c>
      <c r="C2942" s="77" t="s">
        <v>12112</v>
      </c>
      <c r="D2942" s="78">
        <v>2798000</v>
      </c>
      <c r="E2942" s="77" t="s">
        <v>12113</v>
      </c>
      <c r="F2942" s="77" t="s">
        <v>12103</v>
      </c>
    </row>
    <row r="2943" spans="1:6" ht="32.25" customHeight="1" x14ac:dyDescent="0.25">
      <c r="A2943" s="75">
        <v>885</v>
      </c>
      <c r="B2943" s="76" t="s">
        <v>12114</v>
      </c>
      <c r="C2943" s="77" t="s">
        <v>12115</v>
      </c>
      <c r="D2943" s="78">
        <v>2798000</v>
      </c>
      <c r="E2943" s="77" t="s">
        <v>12113</v>
      </c>
      <c r="F2943" s="77" t="s">
        <v>12103</v>
      </c>
    </row>
    <row r="2944" spans="1:6" ht="32.25" customHeight="1" x14ac:dyDescent="0.25">
      <c r="A2944" s="75">
        <v>886</v>
      </c>
      <c r="B2944" s="76" t="s">
        <v>12116</v>
      </c>
      <c r="C2944" s="77" t="s">
        <v>12117</v>
      </c>
      <c r="D2944" s="78">
        <v>2798000</v>
      </c>
      <c r="E2944" s="77" t="s">
        <v>12113</v>
      </c>
      <c r="F2944" s="77" t="s">
        <v>12103</v>
      </c>
    </row>
    <row r="2945" spans="1:6" ht="32.25" customHeight="1" x14ac:dyDescent="0.25">
      <c r="A2945" s="75">
        <v>887</v>
      </c>
      <c r="B2945" s="76" t="s">
        <v>12118</v>
      </c>
      <c r="C2945" s="77" t="s">
        <v>12119</v>
      </c>
      <c r="D2945" s="78">
        <v>2798000</v>
      </c>
      <c r="E2945" s="77" t="s">
        <v>12113</v>
      </c>
      <c r="F2945" s="77" t="s">
        <v>12103</v>
      </c>
    </row>
    <row r="2946" spans="1:6" ht="32.25" customHeight="1" x14ac:dyDescent="0.25">
      <c r="A2946" s="75">
        <v>888</v>
      </c>
      <c r="B2946" s="76" t="s">
        <v>12120</v>
      </c>
      <c r="C2946" s="77" t="s">
        <v>12121</v>
      </c>
      <c r="D2946" s="78">
        <v>2798000</v>
      </c>
      <c r="E2946" s="77" t="s">
        <v>12113</v>
      </c>
      <c r="F2946" s="77" t="s">
        <v>12103</v>
      </c>
    </row>
    <row r="2947" spans="1:6" ht="32.25" customHeight="1" x14ac:dyDescent="0.25">
      <c r="A2947" s="75">
        <v>889</v>
      </c>
      <c r="B2947" s="76" t="s">
        <v>12122</v>
      </c>
      <c r="C2947" s="77" t="s">
        <v>12123</v>
      </c>
      <c r="D2947" s="78">
        <v>2798000</v>
      </c>
      <c r="E2947" s="77" t="s">
        <v>12113</v>
      </c>
      <c r="F2947" s="77" t="s">
        <v>12103</v>
      </c>
    </row>
    <row r="2948" spans="1:6" ht="32.25" customHeight="1" x14ac:dyDescent="0.25">
      <c r="A2948" s="75">
        <v>890</v>
      </c>
      <c r="B2948" s="76" t="s">
        <v>12124</v>
      </c>
      <c r="C2948" s="77" t="s">
        <v>12125</v>
      </c>
      <c r="D2948" s="78">
        <v>2798000</v>
      </c>
      <c r="E2948" s="77" t="s">
        <v>12113</v>
      </c>
      <c r="F2948" s="77" t="s">
        <v>12103</v>
      </c>
    </row>
    <row r="2949" spans="1:6" ht="32.25" customHeight="1" x14ac:dyDescent="0.25">
      <c r="A2949" s="75">
        <v>891</v>
      </c>
      <c r="B2949" s="76" t="s">
        <v>12126</v>
      </c>
      <c r="C2949" s="77" t="s">
        <v>12127</v>
      </c>
      <c r="D2949" s="78">
        <v>2798000</v>
      </c>
      <c r="E2949" s="77" t="s">
        <v>12113</v>
      </c>
      <c r="F2949" s="77" t="s">
        <v>12103</v>
      </c>
    </row>
    <row r="2950" spans="1:6" ht="32.25" customHeight="1" x14ac:dyDescent="0.25">
      <c r="A2950" s="75">
        <v>892</v>
      </c>
      <c r="B2950" s="76" t="s">
        <v>12128</v>
      </c>
      <c r="C2950" s="77" t="s">
        <v>12129</v>
      </c>
      <c r="D2950" s="78">
        <v>2798000</v>
      </c>
      <c r="E2950" s="77" t="s">
        <v>12113</v>
      </c>
      <c r="F2950" s="77" t="s">
        <v>12103</v>
      </c>
    </row>
    <row r="2951" spans="1:6" ht="32.25" customHeight="1" x14ac:dyDescent="0.25">
      <c r="A2951" s="75">
        <v>893</v>
      </c>
      <c r="B2951" s="76" t="s">
        <v>12130</v>
      </c>
      <c r="C2951" s="77" t="s">
        <v>12131</v>
      </c>
      <c r="D2951" s="78">
        <v>2798000</v>
      </c>
      <c r="E2951" s="77" t="s">
        <v>12113</v>
      </c>
      <c r="F2951" s="77" t="s">
        <v>12103</v>
      </c>
    </row>
    <row r="2952" spans="1:6" ht="32.25" customHeight="1" x14ac:dyDescent="0.25">
      <c r="A2952" s="75">
        <v>894</v>
      </c>
      <c r="B2952" s="76" t="s">
        <v>12132</v>
      </c>
      <c r="C2952" s="77" t="s">
        <v>12133</v>
      </c>
      <c r="D2952" s="78">
        <v>2798000</v>
      </c>
      <c r="E2952" s="77" t="s">
        <v>12113</v>
      </c>
      <c r="F2952" s="77" t="s">
        <v>12103</v>
      </c>
    </row>
    <row r="2953" spans="1:6" ht="32.25" customHeight="1" x14ac:dyDescent="0.25">
      <c r="A2953" s="75">
        <v>895</v>
      </c>
      <c r="B2953" s="76" t="s">
        <v>12134</v>
      </c>
      <c r="C2953" s="77" t="s">
        <v>12135</v>
      </c>
      <c r="D2953" s="78">
        <v>2798000</v>
      </c>
      <c r="E2953" s="77" t="s">
        <v>12113</v>
      </c>
      <c r="F2953" s="77" t="s">
        <v>12103</v>
      </c>
    </row>
    <row r="2954" spans="1:6" ht="32.25" customHeight="1" x14ac:dyDescent="0.25">
      <c r="A2954" s="75">
        <v>896</v>
      </c>
      <c r="B2954" s="76" t="s">
        <v>12136</v>
      </c>
      <c r="C2954" s="77" t="s">
        <v>12137</v>
      </c>
      <c r="D2954" s="78">
        <v>2798000</v>
      </c>
      <c r="E2954" s="77" t="s">
        <v>12113</v>
      </c>
      <c r="F2954" s="77" t="s">
        <v>12103</v>
      </c>
    </row>
    <row r="2955" spans="1:6" ht="32.25" customHeight="1" x14ac:dyDescent="0.25">
      <c r="A2955" s="75">
        <v>897</v>
      </c>
      <c r="B2955" s="76" t="s">
        <v>12138</v>
      </c>
      <c r="C2955" s="77" t="s">
        <v>12139</v>
      </c>
      <c r="D2955" s="78">
        <v>2798000</v>
      </c>
      <c r="E2955" s="77" t="s">
        <v>12113</v>
      </c>
      <c r="F2955" s="77" t="s">
        <v>12103</v>
      </c>
    </row>
    <row r="2956" spans="1:6" ht="32.25" customHeight="1" x14ac:dyDescent="0.25">
      <c r="A2956" s="75">
        <v>898</v>
      </c>
      <c r="B2956" s="76" t="s">
        <v>12140</v>
      </c>
      <c r="C2956" s="77" t="s">
        <v>12141</v>
      </c>
      <c r="D2956" s="78">
        <v>2798000</v>
      </c>
      <c r="E2956" s="77" t="s">
        <v>12113</v>
      </c>
      <c r="F2956" s="77" t="s">
        <v>12103</v>
      </c>
    </row>
    <row r="2957" spans="1:6" ht="32.25" customHeight="1" x14ac:dyDescent="0.25">
      <c r="A2957" s="75">
        <v>899</v>
      </c>
      <c r="B2957" s="76" t="s">
        <v>12142</v>
      </c>
      <c r="C2957" s="77" t="s">
        <v>12143</v>
      </c>
      <c r="D2957" s="78">
        <v>2798000</v>
      </c>
      <c r="E2957" s="77" t="s">
        <v>12113</v>
      </c>
      <c r="F2957" s="77" t="s">
        <v>12103</v>
      </c>
    </row>
    <row r="2958" spans="1:6" ht="32.25" customHeight="1" x14ac:dyDescent="0.25">
      <c r="A2958" s="75">
        <v>900</v>
      </c>
      <c r="B2958" s="76" t="s">
        <v>12144</v>
      </c>
      <c r="C2958" s="77" t="s">
        <v>12145</v>
      </c>
      <c r="D2958" s="78">
        <v>2798000</v>
      </c>
      <c r="E2958" s="77" t="s">
        <v>12113</v>
      </c>
      <c r="F2958" s="77" t="s">
        <v>12103</v>
      </c>
    </row>
    <row r="2959" spans="1:6" ht="32.25" customHeight="1" x14ac:dyDescent="0.25">
      <c r="A2959" s="75">
        <v>901</v>
      </c>
      <c r="B2959" s="76" t="s">
        <v>12146</v>
      </c>
      <c r="C2959" s="77" t="s">
        <v>12147</v>
      </c>
      <c r="D2959" s="78">
        <v>2798000</v>
      </c>
      <c r="E2959" s="77" t="s">
        <v>12113</v>
      </c>
      <c r="F2959" s="77" t="s">
        <v>12103</v>
      </c>
    </row>
    <row r="2960" spans="1:6" ht="32.25" customHeight="1" x14ac:dyDescent="0.25">
      <c r="A2960" s="75">
        <v>902</v>
      </c>
      <c r="B2960" s="76" t="s">
        <v>12148</v>
      </c>
      <c r="C2960" s="77" t="s">
        <v>12149</v>
      </c>
      <c r="D2960" s="78">
        <v>2798000</v>
      </c>
      <c r="E2960" s="77" t="s">
        <v>12113</v>
      </c>
      <c r="F2960" s="77" t="s">
        <v>12103</v>
      </c>
    </row>
    <row r="2961" spans="1:6" ht="32.25" customHeight="1" x14ac:dyDescent="0.25">
      <c r="A2961" s="75">
        <v>903</v>
      </c>
      <c r="B2961" s="76" t="s">
        <v>12150</v>
      </c>
      <c r="C2961" s="77" t="s">
        <v>12151</v>
      </c>
      <c r="D2961" s="78">
        <v>2798000</v>
      </c>
      <c r="E2961" s="77" t="s">
        <v>12113</v>
      </c>
      <c r="F2961" s="77" t="s">
        <v>12103</v>
      </c>
    </row>
    <row r="2962" spans="1:6" ht="32.25" customHeight="1" x14ac:dyDescent="0.25">
      <c r="A2962" s="75">
        <v>904</v>
      </c>
      <c r="B2962" s="76" t="s">
        <v>12152</v>
      </c>
      <c r="C2962" s="77" t="s">
        <v>12153</v>
      </c>
      <c r="D2962" s="78">
        <v>2798000</v>
      </c>
      <c r="E2962" s="77" t="s">
        <v>12113</v>
      </c>
      <c r="F2962" s="77" t="s">
        <v>12103</v>
      </c>
    </row>
    <row r="2963" spans="1:6" ht="32.25" customHeight="1" x14ac:dyDescent="0.25">
      <c r="A2963" s="75">
        <v>905</v>
      </c>
      <c r="B2963" s="76" t="s">
        <v>12154</v>
      </c>
      <c r="C2963" s="77" t="s">
        <v>12155</v>
      </c>
      <c r="D2963" s="78">
        <v>2798000</v>
      </c>
      <c r="E2963" s="77" t="s">
        <v>12113</v>
      </c>
      <c r="F2963" s="77" t="s">
        <v>12103</v>
      </c>
    </row>
    <row r="2964" spans="1:6" ht="32.25" customHeight="1" x14ac:dyDescent="0.25">
      <c r="A2964" s="75">
        <v>906</v>
      </c>
      <c r="B2964" s="76" t="s">
        <v>12156</v>
      </c>
      <c r="C2964" s="77" t="s">
        <v>12157</v>
      </c>
      <c r="D2964" s="78">
        <v>2798000</v>
      </c>
      <c r="E2964" s="77" t="s">
        <v>12113</v>
      </c>
      <c r="F2964" s="77" t="s">
        <v>12103</v>
      </c>
    </row>
    <row r="2965" spans="1:6" ht="32.25" customHeight="1" x14ac:dyDescent="0.25">
      <c r="A2965" s="75">
        <v>907</v>
      </c>
      <c r="B2965" s="76" t="s">
        <v>12158</v>
      </c>
      <c r="C2965" s="77" t="s">
        <v>12159</v>
      </c>
      <c r="D2965" s="78">
        <v>2798000</v>
      </c>
      <c r="E2965" s="77" t="s">
        <v>12113</v>
      </c>
      <c r="F2965" s="77" t="s">
        <v>12103</v>
      </c>
    </row>
    <row r="2966" spans="1:6" ht="32.25" customHeight="1" x14ac:dyDescent="0.25">
      <c r="A2966" s="75">
        <v>908</v>
      </c>
      <c r="B2966" s="76" t="s">
        <v>12160</v>
      </c>
      <c r="C2966" s="77" t="s">
        <v>12161</v>
      </c>
      <c r="D2966" s="78">
        <v>2798000</v>
      </c>
      <c r="E2966" s="77" t="s">
        <v>12113</v>
      </c>
      <c r="F2966" s="77" t="s">
        <v>12103</v>
      </c>
    </row>
    <row r="2967" spans="1:6" ht="32.25" customHeight="1" x14ac:dyDescent="0.25">
      <c r="A2967" s="75">
        <v>909</v>
      </c>
      <c r="B2967" s="76" t="s">
        <v>12162</v>
      </c>
      <c r="C2967" s="77" t="s">
        <v>12163</v>
      </c>
      <c r="D2967" s="78">
        <v>2798000</v>
      </c>
      <c r="E2967" s="77" t="s">
        <v>12113</v>
      </c>
      <c r="F2967" s="77" t="s">
        <v>12103</v>
      </c>
    </row>
    <row r="2968" spans="1:6" ht="32.25" customHeight="1" x14ac:dyDescent="0.25">
      <c r="A2968" s="75">
        <v>910</v>
      </c>
      <c r="B2968" s="76" t="s">
        <v>12164</v>
      </c>
      <c r="C2968" s="77" t="s">
        <v>12165</v>
      </c>
      <c r="D2968" s="78">
        <v>2798000</v>
      </c>
      <c r="E2968" s="77" t="s">
        <v>12113</v>
      </c>
      <c r="F2968" s="77" t="s">
        <v>12103</v>
      </c>
    </row>
    <row r="2969" spans="1:6" ht="32.25" customHeight="1" x14ac:dyDescent="0.25">
      <c r="A2969" s="75">
        <v>911</v>
      </c>
      <c r="B2969" s="76" t="s">
        <v>12166</v>
      </c>
      <c r="C2969" s="77" t="s">
        <v>12167</v>
      </c>
      <c r="D2969" s="78">
        <v>2798000</v>
      </c>
      <c r="E2969" s="77" t="s">
        <v>12113</v>
      </c>
      <c r="F2969" s="77" t="s">
        <v>12103</v>
      </c>
    </row>
    <row r="2970" spans="1:6" ht="32.25" customHeight="1" x14ac:dyDescent="0.25">
      <c r="A2970" s="75">
        <v>912</v>
      </c>
      <c r="B2970" s="76" t="s">
        <v>12168</v>
      </c>
      <c r="C2970" s="77" t="s">
        <v>12159</v>
      </c>
      <c r="D2970" s="78">
        <v>2798000</v>
      </c>
      <c r="E2970" s="77" t="s">
        <v>12113</v>
      </c>
      <c r="F2970" s="77" t="s">
        <v>12103</v>
      </c>
    </row>
    <row r="2971" spans="1:6" ht="32.25" customHeight="1" x14ac:dyDescent="0.25">
      <c r="A2971" s="75">
        <v>913</v>
      </c>
      <c r="B2971" s="76" t="s">
        <v>12169</v>
      </c>
      <c r="C2971" s="77" t="s">
        <v>12170</v>
      </c>
      <c r="D2971" s="78">
        <v>2199000</v>
      </c>
      <c r="E2971" s="77" t="s">
        <v>12171</v>
      </c>
      <c r="F2971" s="77" t="s">
        <v>12172</v>
      </c>
    </row>
    <row r="2972" spans="1:6" ht="32.25" customHeight="1" x14ac:dyDescent="0.25">
      <c r="A2972" s="75">
        <v>914</v>
      </c>
      <c r="B2972" s="76" t="s">
        <v>12173</v>
      </c>
      <c r="C2972" s="77" t="s">
        <v>12174</v>
      </c>
      <c r="D2972" s="78">
        <v>2199000</v>
      </c>
      <c r="E2972" s="77" t="s">
        <v>12171</v>
      </c>
      <c r="F2972" s="77" t="s">
        <v>12172</v>
      </c>
    </row>
    <row r="2973" spans="1:6" ht="32.25" customHeight="1" x14ac:dyDescent="0.25">
      <c r="A2973" s="75">
        <v>915</v>
      </c>
      <c r="B2973" s="76" t="s">
        <v>12175</v>
      </c>
      <c r="C2973" s="77" t="s">
        <v>12176</v>
      </c>
      <c r="D2973" s="78">
        <v>2199000</v>
      </c>
      <c r="E2973" s="77" t="s">
        <v>12171</v>
      </c>
      <c r="F2973" s="77" t="s">
        <v>12172</v>
      </c>
    </row>
    <row r="2974" spans="1:6" ht="32.25" customHeight="1" x14ac:dyDescent="0.25">
      <c r="A2974" s="75">
        <v>916</v>
      </c>
      <c r="B2974" s="76" t="s">
        <v>12177</v>
      </c>
      <c r="C2974" s="77" t="s">
        <v>12178</v>
      </c>
      <c r="D2974" s="78">
        <v>2199000</v>
      </c>
      <c r="E2974" s="77" t="s">
        <v>12171</v>
      </c>
      <c r="F2974" s="77" t="s">
        <v>12172</v>
      </c>
    </row>
    <row r="2975" spans="1:6" ht="32.25" customHeight="1" x14ac:dyDescent="0.25">
      <c r="A2975" s="75">
        <v>917</v>
      </c>
      <c r="B2975" s="76" t="s">
        <v>12179</v>
      </c>
      <c r="C2975" s="77" t="s">
        <v>12180</v>
      </c>
      <c r="D2975" s="78">
        <v>2199000</v>
      </c>
      <c r="E2975" s="77" t="s">
        <v>12171</v>
      </c>
      <c r="F2975" s="77" t="s">
        <v>12172</v>
      </c>
    </row>
    <row r="2976" spans="1:6" ht="32.25" customHeight="1" x14ac:dyDescent="0.25">
      <c r="A2976" s="75">
        <v>918</v>
      </c>
      <c r="B2976" s="76" t="s">
        <v>12181</v>
      </c>
      <c r="C2976" s="77" t="s">
        <v>12182</v>
      </c>
      <c r="D2976" s="78">
        <v>2199000</v>
      </c>
      <c r="E2976" s="77" t="s">
        <v>12171</v>
      </c>
      <c r="F2976" s="77" t="s">
        <v>12172</v>
      </c>
    </row>
    <row r="2977" spans="1:6" ht="32.25" customHeight="1" x14ac:dyDescent="0.25">
      <c r="A2977" s="75">
        <v>919</v>
      </c>
      <c r="B2977" s="76" t="s">
        <v>12183</v>
      </c>
      <c r="C2977" s="77" t="s">
        <v>12184</v>
      </c>
      <c r="D2977" s="78">
        <v>2199000</v>
      </c>
      <c r="E2977" s="77" t="s">
        <v>12171</v>
      </c>
      <c r="F2977" s="77" t="s">
        <v>12172</v>
      </c>
    </row>
    <row r="2978" spans="1:6" ht="32.25" customHeight="1" x14ac:dyDescent="0.25">
      <c r="A2978" s="75">
        <v>920</v>
      </c>
      <c r="B2978" s="76" t="s">
        <v>12185</v>
      </c>
      <c r="C2978" s="77" t="s">
        <v>12186</v>
      </c>
      <c r="D2978" s="78">
        <v>2199000</v>
      </c>
      <c r="E2978" s="77" t="s">
        <v>12171</v>
      </c>
      <c r="F2978" s="77" t="s">
        <v>12172</v>
      </c>
    </row>
    <row r="2979" spans="1:6" ht="32.25" customHeight="1" x14ac:dyDescent="0.25">
      <c r="A2979" s="75">
        <v>921</v>
      </c>
      <c r="B2979" s="76" t="s">
        <v>12187</v>
      </c>
      <c r="C2979" s="77" t="s">
        <v>12188</v>
      </c>
      <c r="D2979" s="78">
        <v>2199000</v>
      </c>
      <c r="E2979" s="77" t="s">
        <v>12171</v>
      </c>
      <c r="F2979" s="77" t="s">
        <v>12172</v>
      </c>
    </row>
    <row r="2980" spans="1:6" ht="32.25" customHeight="1" x14ac:dyDescent="0.25">
      <c r="A2980" s="75">
        <v>922</v>
      </c>
      <c r="B2980" s="76" t="s">
        <v>12189</v>
      </c>
      <c r="C2980" s="77" t="s">
        <v>12190</v>
      </c>
      <c r="D2980" s="78">
        <v>2199000</v>
      </c>
      <c r="E2980" s="77" t="s">
        <v>12171</v>
      </c>
      <c r="F2980" s="77" t="s">
        <v>12172</v>
      </c>
    </row>
    <row r="2981" spans="1:6" ht="32.25" customHeight="1" x14ac:dyDescent="0.25">
      <c r="A2981" s="75">
        <v>923</v>
      </c>
      <c r="B2981" s="76" t="s">
        <v>12191</v>
      </c>
      <c r="C2981" s="77" t="s">
        <v>12192</v>
      </c>
      <c r="D2981" s="78">
        <v>2199000</v>
      </c>
      <c r="E2981" s="77" t="s">
        <v>12171</v>
      </c>
      <c r="F2981" s="77" t="s">
        <v>12172</v>
      </c>
    </row>
    <row r="2982" spans="1:6" ht="32.25" customHeight="1" x14ac:dyDescent="0.25">
      <c r="A2982" s="75">
        <v>924</v>
      </c>
      <c r="B2982" s="76" t="s">
        <v>12193</v>
      </c>
      <c r="C2982" s="77" t="s">
        <v>12194</v>
      </c>
      <c r="D2982" s="78">
        <v>2199000</v>
      </c>
      <c r="E2982" s="77" t="s">
        <v>12171</v>
      </c>
      <c r="F2982" s="77" t="s">
        <v>12172</v>
      </c>
    </row>
    <row r="2983" spans="1:6" ht="32.25" customHeight="1" x14ac:dyDescent="0.25">
      <c r="A2983" s="75">
        <v>925</v>
      </c>
      <c r="B2983" s="76" t="s">
        <v>12195</v>
      </c>
      <c r="C2983" s="77" t="s">
        <v>12182</v>
      </c>
      <c r="D2983" s="78">
        <v>2199000</v>
      </c>
      <c r="E2983" s="77" t="s">
        <v>12171</v>
      </c>
      <c r="F2983" s="77" t="s">
        <v>12172</v>
      </c>
    </row>
    <row r="2984" spans="1:6" ht="32.25" customHeight="1" x14ac:dyDescent="0.25">
      <c r="A2984" s="75">
        <v>926</v>
      </c>
      <c r="B2984" s="76" t="s">
        <v>12196</v>
      </c>
      <c r="C2984" s="77" t="s">
        <v>12197</v>
      </c>
      <c r="D2984" s="78">
        <v>2199000</v>
      </c>
      <c r="E2984" s="77" t="s">
        <v>12171</v>
      </c>
      <c r="F2984" s="77" t="s">
        <v>12172</v>
      </c>
    </row>
    <row r="2985" spans="1:6" ht="32.25" customHeight="1" x14ac:dyDescent="0.25">
      <c r="A2985" s="75">
        <v>927</v>
      </c>
      <c r="B2985" s="76" t="s">
        <v>12198</v>
      </c>
      <c r="C2985" s="77" t="s">
        <v>12170</v>
      </c>
      <c r="D2985" s="78">
        <v>2199000</v>
      </c>
      <c r="E2985" s="77" t="s">
        <v>12171</v>
      </c>
      <c r="F2985" s="77" t="s">
        <v>12172</v>
      </c>
    </row>
    <row r="2986" spans="1:6" ht="32.25" customHeight="1" x14ac:dyDescent="0.25">
      <c r="A2986" s="75">
        <v>928</v>
      </c>
      <c r="B2986" s="76" t="s">
        <v>12199</v>
      </c>
      <c r="C2986" s="77" t="s">
        <v>12200</v>
      </c>
      <c r="D2986" s="78">
        <v>2199000</v>
      </c>
      <c r="E2986" s="77" t="s">
        <v>12171</v>
      </c>
      <c r="F2986" s="77" t="s">
        <v>12172</v>
      </c>
    </row>
    <row r="2987" spans="1:6" ht="32.25" customHeight="1" x14ac:dyDescent="0.25">
      <c r="A2987" s="75">
        <v>929</v>
      </c>
      <c r="B2987" s="76" t="s">
        <v>12201</v>
      </c>
      <c r="C2987" s="77" t="s">
        <v>12202</v>
      </c>
      <c r="D2987" s="78">
        <v>1805000</v>
      </c>
      <c r="E2987" s="77" t="s">
        <v>12203</v>
      </c>
      <c r="F2987" s="77" t="s">
        <v>7870</v>
      </c>
    </row>
    <row r="2988" spans="1:6" ht="32.25" customHeight="1" x14ac:dyDescent="0.25">
      <c r="A2988" s="75">
        <v>930</v>
      </c>
      <c r="B2988" s="76" t="s">
        <v>12204</v>
      </c>
      <c r="C2988" s="77" t="s">
        <v>12205</v>
      </c>
      <c r="D2988" s="78">
        <v>1546000</v>
      </c>
      <c r="E2988" s="77" t="s">
        <v>12206</v>
      </c>
      <c r="F2988" s="77" t="s">
        <v>7870</v>
      </c>
    </row>
    <row r="2989" spans="1:6" ht="32.25" customHeight="1" x14ac:dyDescent="0.25">
      <c r="A2989" s="75">
        <v>931</v>
      </c>
      <c r="B2989" s="76" t="s">
        <v>12207</v>
      </c>
      <c r="C2989" s="77" t="s">
        <v>12208</v>
      </c>
      <c r="D2989" s="78">
        <v>1546000</v>
      </c>
      <c r="E2989" s="77" t="s">
        <v>12206</v>
      </c>
      <c r="F2989" s="77" t="s">
        <v>7870</v>
      </c>
    </row>
    <row r="2990" spans="1:6" ht="32.25" customHeight="1" x14ac:dyDescent="0.25">
      <c r="A2990" s="75">
        <v>932</v>
      </c>
      <c r="B2990" s="76" t="s">
        <v>12209</v>
      </c>
      <c r="C2990" s="77" t="s">
        <v>12210</v>
      </c>
      <c r="D2990" s="78">
        <v>1312000</v>
      </c>
      <c r="E2990" s="77" t="s">
        <v>12211</v>
      </c>
      <c r="F2990" s="77"/>
    </row>
    <row r="2991" spans="1:6" ht="32.25" customHeight="1" x14ac:dyDescent="0.25">
      <c r="A2991" s="75">
        <v>937</v>
      </c>
      <c r="B2991" s="76" t="s">
        <v>12212</v>
      </c>
      <c r="C2991" s="77" t="s">
        <v>12213</v>
      </c>
      <c r="D2991" s="78">
        <v>1156000</v>
      </c>
      <c r="E2991" s="77" t="s">
        <v>12214</v>
      </c>
      <c r="F2991" s="77"/>
    </row>
    <row r="2992" spans="1:6" ht="32.25" customHeight="1" x14ac:dyDescent="0.25">
      <c r="A2992" s="75">
        <v>944</v>
      </c>
      <c r="B2992" s="76" t="s">
        <v>12215</v>
      </c>
      <c r="C2992" s="77" t="s">
        <v>12216</v>
      </c>
      <c r="D2992" s="78">
        <v>1915000</v>
      </c>
      <c r="E2992" s="77" t="s">
        <v>12217</v>
      </c>
      <c r="F2992" s="77" t="s">
        <v>7870</v>
      </c>
    </row>
    <row r="2993" spans="1:6" ht="32.25" customHeight="1" x14ac:dyDescent="0.25">
      <c r="A2993" s="75">
        <v>945</v>
      </c>
      <c r="B2993" s="76" t="s">
        <v>12218</v>
      </c>
      <c r="C2993" s="77" t="s">
        <v>12219</v>
      </c>
      <c r="D2993" s="78">
        <v>6392000</v>
      </c>
      <c r="E2993" s="77" t="s">
        <v>12220</v>
      </c>
      <c r="F2993" s="77" t="s">
        <v>2727</v>
      </c>
    </row>
    <row r="2994" spans="1:6" ht="32.25" customHeight="1" x14ac:dyDescent="0.25">
      <c r="A2994" s="75">
        <v>946</v>
      </c>
      <c r="B2994" s="76" t="s">
        <v>12221</v>
      </c>
      <c r="C2994" s="77" t="s">
        <v>12222</v>
      </c>
      <c r="D2994" s="78">
        <v>6392000</v>
      </c>
      <c r="E2994" s="77" t="s">
        <v>12220</v>
      </c>
      <c r="F2994" s="77" t="s">
        <v>2727</v>
      </c>
    </row>
    <row r="2995" spans="1:6" ht="32.25" customHeight="1" x14ac:dyDescent="0.25">
      <c r="A2995" s="75">
        <v>947</v>
      </c>
      <c r="B2995" s="76" t="s">
        <v>12223</v>
      </c>
      <c r="C2995" s="77" t="s">
        <v>12224</v>
      </c>
      <c r="D2995" s="78">
        <v>6392000</v>
      </c>
      <c r="E2995" s="77" t="s">
        <v>12220</v>
      </c>
      <c r="F2995" s="77" t="s">
        <v>2727</v>
      </c>
    </row>
    <row r="2996" spans="1:6" ht="32.25" customHeight="1" x14ac:dyDescent="0.25">
      <c r="A2996" s="75">
        <v>948</v>
      </c>
      <c r="B2996" s="76" t="s">
        <v>12225</v>
      </c>
      <c r="C2996" s="77" t="s">
        <v>12226</v>
      </c>
      <c r="D2996" s="78">
        <v>6392000</v>
      </c>
      <c r="E2996" s="77" t="s">
        <v>12220</v>
      </c>
      <c r="F2996" s="77" t="s">
        <v>2727</v>
      </c>
    </row>
    <row r="2997" spans="1:6" ht="32.25" customHeight="1" x14ac:dyDescent="0.25">
      <c r="A2997" s="75">
        <v>949</v>
      </c>
      <c r="B2997" s="76" t="s">
        <v>2721</v>
      </c>
      <c r="C2997" s="77" t="s">
        <v>12227</v>
      </c>
      <c r="D2997" s="78">
        <v>6133000</v>
      </c>
      <c r="E2997" s="77" t="s">
        <v>12228</v>
      </c>
      <c r="F2997" s="77" t="s">
        <v>2727</v>
      </c>
    </row>
    <row r="2998" spans="1:6" ht="32.25" customHeight="1" x14ac:dyDescent="0.25">
      <c r="A2998" s="75">
        <v>950</v>
      </c>
      <c r="B2998" s="76" t="s">
        <v>12229</v>
      </c>
      <c r="C2998" s="77" t="s">
        <v>12230</v>
      </c>
      <c r="D2998" s="78">
        <v>7202000</v>
      </c>
      <c r="E2998" s="77" t="s">
        <v>12231</v>
      </c>
      <c r="F2998" s="77" t="s">
        <v>2727</v>
      </c>
    </row>
    <row r="2999" spans="1:6" ht="32.25" customHeight="1" x14ac:dyDescent="0.25">
      <c r="A2999" s="75">
        <v>951</v>
      </c>
      <c r="B2999" s="76" t="s">
        <v>12232</v>
      </c>
      <c r="C2999" s="77" t="s">
        <v>12233</v>
      </c>
      <c r="D2999" s="78">
        <v>7202000</v>
      </c>
      <c r="E2999" s="77" t="s">
        <v>12231</v>
      </c>
      <c r="F2999" s="77" t="s">
        <v>2727</v>
      </c>
    </row>
    <row r="3000" spans="1:6" ht="32.25" customHeight="1" x14ac:dyDescent="0.25">
      <c r="A3000" s="75">
        <v>952</v>
      </c>
      <c r="B3000" s="76" t="s">
        <v>12234</v>
      </c>
      <c r="C3000" s="77" t="s">
        <v>12235</v>
      </c>
      <c r="D3000" s="78">
        <v>7202000</v>
      </c>
      <c r="E3000" s="77" t="s">
        <v>12231</v>
      </c>
      <c r="F3000" s="77" t="s">
        <v>2727</v>
      </c>
    </row>
    <row r="3001" spans="1:6" ht="32.25" customHeight="1" x14ac:dyDescent="0.25">
      <c r="A3001" s="75">
        <v>953</v>
      </c>
      <c r="B3001" s="76" t="s">
        <v>12236</v>
      </c>
      <c r="C3001" s="77" t="s">
        <v>12237</v>
      </c>
      <c r="D3001" s="78">
        <v>7202000</v>
      </c>
      <c r="E3001" s="77" t="s">
        <v>12231</v>
      </c>
      <c r="F3001" s="77" t="s">
        <v>2727</v>
      </c>
    </row>
    <row r="3002" spans="1:6" ht="32.25" customHeight="1" x14ac:dyDescent="0.25">
      <c r="A3002" s="75">
        <v>954</v>
      </c>
      <c r="B3002" s="76" t="s">
        <v>12238</v>
      </c>
      <c r="C3002" s="77" t="s">
        <v>12239</v>
      </c>
      <c r="D3002" s="78">
        <v>7202000</v>
      </c>
      <c r="E3002" s="77" t="s">
        <v>12231</v>
      </c>
      <c r="F3002" s="77" t="s">
        <v>2727</v>
      </c>
    </row>
    <row r="3003" spans="1:6" ht="32.25" customHeight="1" x14ac:dyDescent="0.25">
      <c r="A3003" s="75">
        <v>955</v>
      </c>
      <c r="B3003" s="76" t="s">
        <v>12240</v>
      </c>
      <c r="C3003" s="77" t="s">
        <v>12241</v>
      </c>
      <c r="D3003" s="78">
        <v>7202000</v>
      </c>
      <c r="E3003" s="77" t="s">
        <v>12231</v>
      </c>
      <c r="F3003" s="77" t="s">
        <v>2727</v>
      </c>
    </row>
    <row r="3004" spans="1:6" ht="32.25" customHeight="1" x14ac:dyDescent="0.25">
      <c r="A3004" s="75">
        <v>956</v>
      </c>
      <c r="B3004" s="76" t="s">
        <v>2730</v>
      </c>
      <c r="C3004" s="77" t="s">
        <v>2729</v>
      </c>
      <c r="D3004" s="78">
        <v>6943000</v>
      </c>
      <c r="E3004" s="77" t="s">
        <v>12242</v>
      </c>
      <c r="F3004" s="77" t="s">
        <v>2727</v>
      </c>
    </row>
    <row r="3005" spans="1:6" ht="32.25" customHeight="1" x14ac:dyDescent="0.25">
      <c r="A3005" s="75">
        <v>957</v>
      </c>
      <c r="B3005" s="76" t="s">
        <v>2743</v>
      </c>
      <c r="C3005" s="77" t="s">
        <v>12243</v>
      </c>
      <c r="D3005" s="78">
        <v>2059000</v>
      </c>
      <c r="E3005" s="77" t="s">
        <v>12244</v>
      </c>
      <c r="F3005" s="77"/>
    </row>
    <row r="3006" spans="1:6" ht="32.25" customHeight="1" x14ac:dyDescent="0.25">
      <c r="A3006" s="75">
        <v>958</v>
      </c>
      <c r="B3006" s="76" t="s">
        <v>12245</v>
      </c>
      <c r="C3006" s="77" t="s">
        <v>12246</v>
      </c>
      <c r="D3006" s="78">
        <v>2059000</v>
      </c>
      <c r="E3006" s="77" t="s">
        <v>12244</v>
      </c>
      <c r="F3006" s="77"/>
    </row>
    <row r="3007" spans="1:6" ht="32.25" customHeight="1" x14ac:dyDescent="0.25">
      <c r="A3007" s="75">
        <v>959</v>
      </c>
      <c r="B3007" s="76" t="s">
        <v>12247</v>
      </c>
      <c r="C3007" s="77" t="s">
        <v>8409</v>
      </c>
      <c r="D3007" s="78">
        <v>2059000</v>
      </c>
      <c r="E3007" s="77" t="s">
        <v>12244</v>
      </c>
      <c r="F3007" s="77"/>
    </row>
    <row r="3008" spans="1:6" ht="32.25" customHeight="1" x14ac:dyDescent="0.25">
      <c r="A3008" s="75">
        <v>960</v>
      </c>
      <c r="B3008" s="76" t="s">
        <v>12248</v>
      </c>
      <c r="C3008" s="77" t="s">
        <v>12243</v>
      </c>
      <c r="D3008" s="78">
        <v>2059000</v>
      </c>
      <c r="E3008" s="77" t="s">
        <v>12244</v>
      </c>
      <c r="F3008" s="77"/>
    </row>
    <row r="3009" spans="1:6" ht="32.25" customHeight="1" x14ac:dyDescent="0.25">
      <c r="A3009" s="75">
        <v>961</v>
      </c>
      <c r="B3009" s="76" t="s">
        <v>12249</v>
      </c>
      <c r="C3009" s="77" t="s">
        <v>12250</v>
      </c>
      <c r="D3009" s="78">
        <v>2059000</v>
      </c>
      <c r="E3009" s="77" t="s">
        <v>12244</v>
      </c>
      <c r="F3009" s="77"/>
    </row>
    <row r="3010" spans="1:6" ht="32.25" customHeight="1" x14ac:dyDescent="0.25">
      <c r="A3010" s="75">
        <v>962</v>
      </c>
      <c r="B3010" s="76" t="s">
        <v>12251</v>
      </c>
      <c r="C3010" s="77" t="s">
        <v>12252</v>
      </c>
      <c r="D3010" s="78">
        <v>2059000</v>
      </c>
      <c r="E3010" s="77" t="s">
        <v>12244</v>
      </c>
      <c r="F3010" s="77"/>
    </row>
    <row r="3011" spans="1:6" ht="32.25" customHeight="1" x14ac:dyDescent="0.25">
      <c r="A3011" s="75">
        <v>963</v>
      </c>
      <c r="B3011" s="76" t="s">
        <v>2733</v>
      </c>
      <c r="C3011" s="77" t="s">
        <v>2736</v>
      </c>
      <c r="D3011" s="78">
        <v>2059000</v>
      </c>
      <c r="E3011" s="77" t="s">
        <v>12244</v>
      </c>
      <c r="F3011" s="77"/>
    </row>
    <row r="3012" spans="1:6" ht="32.25" customHeight="1" x14ac:dyDescent="0.25">
      <c r="A3012" s="75">
        <v>964</v>
      </c>
      <c r="B3012" s="76" t="s">
        <v>2739</v>
      </c>
      <c r="C3012" s="77" t="s">
        <v>2741</v>
      </c>
      <c r="D3012" s="78">
        <v>2127000</v>
      </c>
      <c r="E3012" s="77" t="s">
        <v>12253</v>
      </c>
      <c r="F3012" s="77"/>
    </row>
    <row r="3013" spans="1:6" ht="32.25" customHeight="1" x14ac:dyDescent="0.25">
      <c r="A3013" s="75">
        <v>965</v>
      </c>
      <c r="B3013" s="76" t="s">
        <v>12254</v>
      </c>
      <c r="C3013" s="77" t="s">
        <v>12255</v>
      </c>
      <c r="D3013" s="78">
        <v>1747000</v>
      </c>
      <c r="E3013" s="77" t="s">
        <v>12256</v>
      </c>
      <c r="F3013" s="77"/>
    </row>
    <row r="3014" spans="1:6" ht="32.25" customHeight="1" x14ac:dyDescent="0.25">
      <c r="A3014" s="75">
        <v>966</v>
      </c>
      <c r="B3014" s="76" t="s">
        <v>12257</v>
      </c>
      <c r="C3014" s="77" t="s">
        <v>12258</v>
      </c>
      <c r="D3014" s="78">
        <v>1747000</v>
      </c>
      <c r="E3014" s="77" t="s">
        <v>12256</v>
      </c>
      <c r="F3014" s="77"/>
    </row>
    <row r="3015" spans="1:6" ht="32.25" customHeight="1" x14ac:dyDescent="0.25">
      <c r="A3015" s="75">
        <v>967</v>
      </c>
      <c r="B3015" s="76" t="s">
        <v>12259</v>
      </c>
      <c r="C3015" s="77" t="s">
        <v>2749</v>
      </c>
      <c r="D3015" s="78">
        <v>1747000</v>
      </c>
      <c r="E3015" s="77" t="s">
        <v>12256</v>
      </c>
      <c r="F3015" s="77"/>
    </row>
    <row r="3016" spans="1:6" ht="32.25" customHeight="1" x14ac:dyDescent="0.25">
      <c r="A3016" s="75">
        <v>968</v>
      </c>
      <c r="B3016" s="76" t="s">
        <v>7831</v>
      </c>
      <c r="C3016" s="77" t="s">
        <v>8409</v>
      </c>
      <c r="D3016" s="78">
        <v>1747000</v>
      </c>
      <c r="E3016" s="77" t="s">
        <v>12256</v>
      </c>
      <c r="F3016" s="77"/>
    </row>
    <row r="3017" spans="1:6" ht="32.25" customHeight="1" x14ac:dyDescent="0.25">
      <c r="A3017" s="75">
        <v>969</v>
      </c>
      <c r="B3017" s="76" t="s">
        <v>12260</v>
      </c>
      <c r="C3017" s="77" t="s">
        <v>12255</v>
      </c>
      <c r="D3017" s="78">
        <v>1747000</v>
      </c>
      <c r="E3017" s="77" t="s">
        <v>12256</v>
      </c>
      <c r="F3017" s="77"/>
    </row>
    <row r="3018" spans="1:6" ht="32.25" customHeight="1" x14ac:dyDescent="0.25">
      <c r="A3018" s="75">
        <v>970</v>
      </c>
      <c r="B3018" s="76" t="s">
        <v>12261</v>
      </c>
      <c r="C3018" s="77" t="s">
        <v>2747</v>
      </c>
      <c r="D3018" s="78">
        <v>1747000</v>
      </c>
      <c r="E3018" s="77" t="s">
        <v>12256</v>
      </c>
      <c r="F3018" s="77"/>
    </row>
    <row r="3019" spans="1:6" ht="32.25" customHeight="1" x14ac:dyDescent="0.25">
      <c r="A3019" s="75">
        <v>971</v>
      </c>
      <c r="B3019" s="76" t="s">
        <v>12262</v>
      </c>
      <c r="C3019" s="77" t="s">
        <v>12246</v>
      </c>
      <c r="D3019" s="78">
        <v>1747000</v>
      </c>
      <c r="E3019" s="77" t="s">
        <v>12256</v>
      </c>
      <c r="F3019" s="77"/>
    </row>
    <row r="3020" spans="1:6" ht="32.25" customHeight="1" x14ac:dyDescent="0.25">
      <c r="A3020" s="75">
        <v>972</v>
      </c>
      <c r="B3020" s="76" t="s">
        <v>12263</v>
      </c>
      <c r="C3020" s="77" t="s">
        <v>2749</v>
      </c>
      <c r="D3020" s="78">
        <v>1747000</v>
      </c>
      <c r="E3020" s="77" t="s">
        <v>12256</v>
      </c>
      <c r="F3020" s="77"/>
    </row>
    <row r="3021" spans="1:6" ht="32.25" customHeight="1" x14ac:dyDescent="0.25">
      <c r="A3021" s="75">
        <v>973</v>
      </c>
      <c r="B3021" s="76" t="s">
        <v>12264</v>
      </c>
      <c r="C3021" s="77" t="s">
        <v>8412</v>
      </c>
      <c r="D3021" s="78">
        <v>1731000</v>
      </c>
      <c r="E3021" s="77" t="s">
        <v>12265</v>
      </c>
      <c r="F3021" s="77"/>
    </row>
    <row r="3022" spans="1:6" ht="32.25" customHeight="1" x14ac:dyDescent="0.25">
      <c r="A3022" s="75">
        <v>974</v>
      </c>
      <c r="B3022" s="76" t="s">
        <v>7829</v>
      </c>
      <c r="C3022" s="77" t="s">
        <v>12109</v>
      </c>
      <c r="D3022" s="78">
        <v>1731000</v>
      </c>
      <c r="E3022" s="77" t="s">
        <v>12265</v>
      </c>
      <c r="F3022" s="77"/>
    </row>
    <row r="3023" spans="1:6" ht="32.25" customHeight="1" x14ac:dyDescent="0.25">
      <c r="A3023" s="75">
        <v>975</v>
      </c>
      <c r="B3023" s="76" t="s">
        <v>12266</v>
      </c>
      <c r="C3023" s="77" t="s">
        <v>2741</v>
      </c>
      <c r="D3023" s="78">
        <v>1815000</v>
      </c>
      <c r="E3023" s="77" t="s">
        <v>12267</v>
      </c>
      <c r="F3023" s="77"/>
    </row>
    <row r="3024" spans="1:6" ht="32.25" customHeight="1" x14ac:dyDescent="0.25">
      <c r="A3024" s="75">
        <v>976</v>
      </c>
      <c r="B3024" s="76" t="s">
        <v>12268</v>
      </c>
      <c r="C3024" s="77" t="s">
        <v>12269</v>
      </c>
      <c r="D3024" s="78">
        <v>1815000</v>
      </c>
      <c r="E3024" s="77" t="s">
        <v>12267</v>
      </c>
      <c r="F3024" s="77" t="s">
        <v>7870</v>
      </c>
    </row>
    <row r="3025" spans="1:6" ht="32.25" customHeight="1" x14ac:dyDescent="0.25">
      <c r="A3025" s="75">
        <v>977</v>
      </c>
      <c r="B3025" s="76" t="s">
        <v>12270</v>
      </c>
      <c r="C3025" s="77" t="s">
        <v>12271</v>
      </c>
      <c r="D3025" s="78">
        <v>4476000</v>
      </c>
      <c r="E3025" s="77" t="s">
        <v>12272</v>
      </c>
      <c r="F3025" s="77"/>
    </row>
    <row r="3026" spans="1:6" ht="32.25" customHeight="1" x14ac:dyDescent="0.25">
      <c r="A3026" s="75">
        <v>978</v>
      </c>
      <c r="B3026" s="76" t="s">
        <v>12273</v>
      </c>
      <c r="C3026" s="77" t="s">
        <v>12274</v>
      </c>
      <c r="D3026" s="78">
        <v>3620000</v>
      </c>
      <c r="E3026" s="77" t="s">
        <v>12275</v>
      </c>
      <c r="F3026" s="77"/>
    </row>
    <row r="3027" spans="1:6" ht="32.25" customHeight="1" x14ac:dyDescent="0.25">
      <c r="A3027" s="75">
        <v>979</v>
      </c>
      <c r="B3027" s="76" t="s">
        <v>12276</v>
      </c>
      <c r="C3027" s="77" t="s">
        <v>2747</v>
      </c>
      <c r="D3027" s="78">
        <v>3620000</v>
      </c>
      <c r="E3027" s="77" t="s">
        <v>12275</v>
      </c>
      <c r="F3027" s="77"/>
    </row>
    <row r="3028" spans="1:6" ht="32.25" customHeight="1" x14ac:dyDescent="0.25">
      <c r="A3028" s="75">
        <v>980</v>
      </c>
      <c r="B3028" s="76" t="s">
        <v>12277</v>
      </c>
      <c r="C3028" s="77" t="s">
        <v>12274</v>
      </c>
      <c r="D3028" s="78">
        <v>3688000</v>
      </c>
      <c r="E3028" s="77" t="s">
        <v>12278</v>
      </c>
      <c r="F3028" s="77"/>
    </row>
    <row r="3029" spans="1:6" ht="32.25" customHeight="1" x14ac:dyDescent="0.25">
      <c r="A3029" s="75">
        <v>981</v>
      </c>
      <c r="B3029" s="76" t="s">
        <v>12279</v>
      </c>
      <c r="C3029" s="77" t="s">
        <v>12280</v>
      </c>
      <c r="D3029" s="78">
        <v>3688000</v>
      </c>
      <c r="E3029" s="77" t="s">
        <v>12278</v>
      </c>
      <c r="F3029" s="77"/>
    </row>
    <row r="3030" spans="1:6" ht="32.25" customHeight="1" x14ac:dyDescent="0.25">
      <c r="A3030" s="75">
        <v>982</v>
      </c>
      <c r="B3030" s="76" t="s">
        <v>12281</v>
      </c>
      <c r="C3030" s="77" t="s">
        <v>2741</v>
      </c>
      <c r="D3030" s="78">
        <v>3688000</v>
      </c>
      <c r="E3030" s="77" t="s">
        <v>12278</v>
      </c>
      <c r="F3030" s="77"/>
    </row>
    <row r="3031" spans="1:6" ht="32.25" customHeight="1" x14ac:dyDescent="0.25">
      <c r="A3031" s="75">
        <v>983</v>
      </c>
      <c r="B3031" s="76" t="s">
        <v>12282</v>
      </c>
      <c r="C3031" s="77" t="s">
        <v>12283</v>
      </c>
      <c r="D3031" s="78">
        <v>3688000</v>
      </c>
      <c r="E3031" s="77" t="s">
        <v>12278</v>
      </c>
      <c r="F3031" s="77"/>
    </row>
    <row r="3032" spans="1:6" ht="32.25" customHeight="1" x14ac:dyDescent="0.25">
      <c r="A3032" s="75">
        <v>984</v>
      </c>
      <c r="B3032" s="76" t="s">
        <v>2752</v>
      </c>
      <c r="C3032" s="77" t="s">
        <v>12284</v>
      </c>
      <c r="D3032" s="78">
        <v>3688000</v>
      </c>
      <c r="E3032" s="77" t="s">
        <v>12278</v>
      </c>
      <c r="F3032" s="77"/>
    </row>
    <row r="3033" spans="1:6" ht="32.25" customHeight="1" x14ac:dyDescent="0.25">
      <c r="A3033" s="75">
        <v>985</v>
      </c>
      <c r="B3033" s="76" t="s">
        <v>2756</v>
      </c>
      <c r="C3033" s="77" t="s">
        <v>12284</v>
      </c>
      <c r="D3033" s="78">
        <v>3688000</v>
      </c>
      <c r="E3033" s="77" t="s">
        <v>12278</v>
      </c>
      <c r="F3033" s="77"/>
    </row>
    <row r="3034" spans="1:6" ht="32.25" customHeight="1" x14ac:dyDescent="0.25">
      <c r="A3034" s="75">
        <v>986</v>
      </c>
      <c r="B3034" s="76" t="s">
        <v>12285</v>
      </c>
      <c r="C3034" s="77" t="s">
        <v>12286</v>
      </c>
      <c r="D3034" s="78">
        <v>3688000</v>
      </c>
      <c r="E3034" s="77" t="s">
        <v>12278</v>
      </c>
      <c r="F3034" s="77"/>
    </row>
    <row r="3035" spans="1:6" ht="32.25" customHeight="1" x14ac:dyDescent="0.25">
      <c r="A3035" s="75">
        <v>987</v>
      </c>
      <c r="B3035" s="76" t="s">
        <v>12287</v>
      </c>
      <c r="C3035" s="77" t="s">
        <v>12288</v>
      </c>
      <c r="D3035" s="78">
        <v>3688000</v>
      </c>
      <c r="E3035" s="77" t="s">
        <v>12278</v>
      </c>
      <c r="F3035" s="77"/>
    </row>
    <row r="3036" spans="1:6" ht="32.25" customHeight="1" x14ac:dyDescent="0.25">
      <c r="A3036" s="75">
        <v>994</v>
      </c>
      <c r="B3036" s="76" t="s">
        <v>12289</v>
      </c>
      <c r="C3036" s="77" t="s">
        <v>12269</v>
      </c>
      <c r="D3036" s="78">
        <v>1052000</v>
      </c>
      <c r="E3036" s="77" t="s">
        <v>12290</v>
      </c>
      <c r="F3036" s="77"/>
    </row>
    <row r="3037" spans="1:6" ht="32.25" customHeight="1" x14ac:dyDescent="0.25">
      <c r="A3037" s="75">
        <v>995</v>
      </c>
      <c r="B3037" s="76" t="s">
        <v>12291</v>
      </c>
      <c r="C3037" s="77" t="s">
        <v>12292</v>
      </c>
      <c r="D3037" s="78">
        <v>1052000</v>
      </c>
      <c r="E3037" s="77" t="s">
        <v>12290</v>
      </c>
      <c r="F3037" s="77"/>
    </row>
    <row r="3038" spans="1:6" ht="32.25" customHeight="1" x14ac:dyDescent="0.25">
      <c r="A3038" s="75">
        <v>996</v>
      </c>
      <c r="B3038" s="76" t="s">
        <v>12293</v>
      </c>
      <c r="C3038" s="77" t="s">
        <v>12250</v>
      </c>
      <c r="D3038" s="78">
        <v>1500000</v>
      </c>
      <c r="E3038" s="77" t="s">
        <v>11498</v>
      </c>
      <c r="F3038" s="77"/>
    </row>
    <row r="3039" spans="1:6" ht="32.25" customHeight="1" x14ac:dyDescent="0.25">
      <c r="A3039" s="75">
        <v>997</v>
      </c>
      <c r="B3039" s="76" t="s">
        <v>12294</v>
      </c>
      <c r="C3039" s="77" t="s">
        <v>12243</v>
      </c>
      <c r="D3039" s="78">
        <v>1500000</v>
      </c>
      <c r="E3039" s="77" t="s">
        <v>11498</v>
      </c>
      <c r="F3039" s="77"/>
    </row>
    <row r="3040" spans="1:6" ht="32.25" customHeight="1" x14ac:dyDescent="0.25">
      <c r="A3040" s="75">
        <v>998</v>
      </c>
      <c r="B3040" s="76" t="s">
        <v>2771</v>
      </c>
      <c r="C3040" s="77" t="s">
        <v>2747</v>
      </c>
      <c r="D3040" s="78">
        <v>1500000</v>
      </c>
      <c r="E3040" s="77" t="s">
        <v>11498</v>
      </c>
      <c r="F3040" s="77"/>
    </row>
    <row r="3041" spans="1:6" ht="32.25" customHeight="1" x14ac:dyDescent="0.25">
      <c r="A3041" s="75">
        <v>999</v>
      </c>
      <c r="B3041" s="76" t="s">
        <v>12295</v>
      </c>
      <c r="C3041" s="77" t="s">
        <v>12246</v>
      </c>
      <c r="D3041" s="78">
        <v>1500000</v>
      </c>
      <c r="E3041" s="77" t="s">
        <v>11498</v>
      </c>
      <c r="F3041" s="77"/>
    </row>
    <row r="3042" spans="1:6" ht="32.25" customHeight="1" x14ac:dyDescent="0.25">
      <c r="A3042" s="75">
        <v>1000</v>
      </c>
      <c r="B3042" s="76" t="s">
        <v>12296</v>
      </c>
      <c r="C3042" s="77" t="s">
        <v>8409</v>
      </c>
      <c r="D3042" s="78">
        <v>1500000</v>
      </c>
      <c r="E3042" s="77" t="s">
        <v>11498</v>
      </c>
      <c r="F3042" s="77"/>
    </row>
    <row r="3043" spans="1:6" ht="32.25" customHeight="1" x14ac:dyDescent="0.25">
      <c r="A3043" s="75">
        <v>1001</v>
      </c>
      <c r="B3043" s="76" t="s">
        <v>12297</v>
      </c>
      <c r="C3043" s="77" t="s">
        <v>12243</v>
      </c>
      <c r="D3043" s="78">
        <v>1500000</v>
      </c>
      <c r="E3043" s="77" t="s">
        <v>11498</v>
      </c>
      <c r="F3043" s="77"/>
    </row>
    <row r="3044" spans="1:6" ht="32.25" customHeight="1" x14ac:dyDescent="0.25">
      <c r="A3044" s="75">
        <v>1002</v>
      </c>
      <c r="B3044" s="76" t="s">
        <v>12298</v>
      </c>
      <c r="C3044" s="77" t="s">
        <v>12250</v>
      </c>
      <c r="D3044" s="78">
        <v>1500000</v>
      </c>
      <c r="E3044" s="77" t="s">
        <v>11498</v>
      </c>
      <c r="F3044" s="77"/>
    </row>
    <row r="3045" spans="1:6" ht="32.25" customHeight="1" x14ac:dyDescent="0.25">
      <c r="A3045" s="75">
        <v>1003</v>
      </c>
      <c r="B3045" s="76" t="s">
        <v>12299</v>
      </c>
      <c r="C3045" s="77" t="s">
        <v>2747</v>
      </c>
      <c r="D3045" s="78">
        <v>1500000</v>
      </c>
      <c r="E3045" s="77" t="s">
        <v>11498</v>
      </c>
      <c r="F3045" s="77"/>
    </row>
    <row r="3046" spans="1:6" ht="32.25" customHeight="1" x14ac:dyDescent="0.25">
      <c r="A3046" s="75">
        <v>1004</v>
      </c>
      <c r="B3046" s="76" t="s">
        <v>12300</v>
      </c>
      <c r="C3046" s="77" t="s">
        <v>12252</v>
      </c>
      <c r="D3046" s="78">
        <v>1500000</v>
      </c>
      <c r="E3046" s="77" t="s">
        <v>11498</v>
      </c>
      <c r="F3046" s="77"/>
    </row>
    <row r="3047" spans="1:6" ht="32.25" customHeight="1" x14ac:dyDescent="0.25">
      <c r="A3047" s="75">
        <v>1005</v>
      </c>
      <c r="B3047" s="76" t="s">
        <v>12301</v>
      </c>
      <c r="C3047" s="77" t="s">
        <v>12302</v>
      </c>
      <c r="D3047" s="78">
        <v>1500000</v>
      </c>
      <c r="E3047" s="77" t="s">
        <v>11498</v>
      </c>
      <c r="F3047" s="77"/>
    </row>
    <row r="3048" spans="1:6" ht="32.25" customHeight="1" x14ac:dyDescent="0.25">
      <c r="A3048" s="75">
        <v>1006</v>
      </c>
      <c r="B3048" s="76" t="s">
        <v>12303</v>
      </c>
      <c r="C3048" s="77" t="s">
        <v>12304</v>
      </c>
      <c r="D3048" s="78">
        <v>1500000</v>
      </c>
      <c r="E3048" s="77" t="s">
        <v>11498</v>
      </c>
      <c r="F3048" s="77"/>
    </row>
    <row r="3049" spans="1:6" ht="32.25" customHeight="1" x14ac:dyDescent="0.25">
      <c r="A3049" s="75">
        <v>1007</v>
      </c>
      <c r="B3049" s="76" t="s">
        <v>2767</v>
      </c>
      <c r="C3049" s="77" t="s">
        <v>2736</v>
      </c>
      <c r="D3049" s="78">
        <v>1500000</v>
      </c>
      <c r="E3049" s="77" t="s">
        <v>11498</v>
      </c>
      <c r="F3049" s="77" t="s">
        <v>7870</v>
      </c>
    </row>
    <row r="3050" spans="1:6" ht="32.25" customHeight="1" x14ac:dyDescent="0.25">
      <c r="A3050" s="75">
        <v>1008</v>
      </c>
      <c r="B3050" s="76" t="s">
        <v>12305</v>
      </c>
      <c r="C3050" s="77" t="s">
        <v>12271</v>
      </c>
      <c r="D3050" s="78">
        <v>3956000</v>
      </c>
      <c r="E3050" s="77" t="s">
        <v>12306</v>
      </c>
      <c r="F3050" s="77"/>
    </row>
    <row r="3051" spans="1:6" ht="32.25" customHeight="1" x14ac:dyDescent="0.25">
      <c r="A3051" s="75">
        <v>1009</v>
      </c>
      <c r="B3051" s="76" t="s">
        <v>2777</v>
      </c>
      <c r="C3051" s="77" t="s">
        <v>2747</v>
      </c>
      <c r="D3051" s="78">
        <v>3100000</v>
      </c>
      <c r="E3051" s="77" t="s">
        <v>12307</v>
      </c>
      <c r="F3051" s="77"/>
    </row>
    <row r="3052" spans="1:6" ht="32.25" customHeight="1" x14ac:dyDescent="0.25">
      <c r="A3052" s="75">
        <v>1010</v>
      </c>
      <c r="B3052" s="76" t="s">
        <v>12308</v>
      </c>
      <c r="C3052" s="77" t="s">
        <v>12274</v>
      </c>
      <c r="D3052" s="78">
        <v>3100000</v>
      </c>
      <c r="E3052" s="77" t="s">
        <v>12307</v>
      </c>
      <c r="F3052" s="77"/>
    </row>
    <row r="3053" spans="1:6" ht="32.25" customHeight="1" x14ac:dyDescent="0.25">
      <c r="A3053" s="75">
        <v>1011</v>
      </c>
      <c r="B3053" s="76" t="s">
        <v>12309</v>
      </c>
      <c r="C3053" s="77" t="s">
        <v>12283</v>
      </c>
      <c r="D3053" s="78">
        <v>3168000</v>
      </c>
      <c r="E3053" s="77" t="s">
        <v>12310</v>
      </c>
      <c r="F3053" s="77"/>
    </row>
    <row r="3054" spans="1:6" ht="32.25" customHeight="1" x14ac:dyDescent="0.25">
      <c r="A3054" s="75">
        <v>1012</v>
      </c>
      <c r="B3054" s="76" t="s">
        <v>2775</v>
      </c>
      <c r="C3054" s="77" t="s">
        <v>12284</v>
      </c>
      <c r="D3054" s="78">
        <v>3168000</v>
      </c>
      <c r="E3054" s="77" t="s">
        <v>12310</v>
      </c>
      <c r="F3054" s="77"/>
    </row>
    <row r="3055" spans="1:6" ht="32.25" customHeight="1" x14ac:dyDescent="0.25">
      <c r="A3055" s="75">
        <v>1013</v>
      </c>
      <c r="B3055" s="76" t="s">
        <v>12311</v>
      </c>
      <c r="C3055" s="77" t="s">
        <v>12288</v>
      </c>
      <c r="D3055" s="78">
        <v>3168000</v>
      </c>
      <c r="E3055" s="77" t="s">
        <v>12310</v>
      </c>
      <c r="F3055" s="77"/>
    </row>
    <row r="3056" spans="1:6" ht="32.25" customHeight="1" x14ac:dyDescent="0.25">
      <c r="A3056" s="75">
        <v>1014</v>
      </c>
      <c r="B3056" s="76" t="s">
        <v>12312</v>
      </c>
      <c r="C3056" s="77" t="s">
        <v>12313</v>
      </c>
      <c r="D3056" s="78">
        <v>3439000</v>
      </c>
      <c r="E3056" s="77" t="s">
        <v>12314</v>
      </c>
      <c r="F3056" s="77"/>
    </row>
    <row r="3057" spans="1:6" ht="32.25" customHeight="1" x14ac:dyDescent="0.25">
      <c r="A3057" s="75">
        <v>1015</v>
      </c>
      <c r="B3057" s="76" t="s">
        <v>12315</v>
      </c>
      <c r="C3057" s="77" t="s">
        <v>12316</v>
      </c>
      <c r="D3057" s="78">
        <v>3439000</v>
      </c>
      <c r="E3057" s="77" t="s">
        <v>12314</v>
      </c>
      <c r="F3057" s="77"/>
    </row>
    <row r="3058" spans="1:6" ht="32.25" customHeight="1" x14ac:dyDescent="0.25">
      <c r="A3058" s="75">
        <v>1016</v>
      </c>
      <c r="B3058" s="76" t="s">
        <v>12317</v>
      </c>
      <c r="C3058" s="77" t="s">
        <v>12318</v>
      </c>
      <c r="D3058" s="78">
        <v>3439000</v>
      </c>
      <c r="E3058" s="77" t="s">
        <v>12314</v>
      </c>
      <c r="F3058" s="77" t="s">
        <v>7870</v>
      </c>
    </row>
    <row r="3059" spans="1:6" ht="32.25" customHeight="1" x14ac:dyDescent="0.25">
      <c r="A3059" s="75">
        <v>1045</v>
      </c>
      <c r="B3059" s="76" t="s">
        <v>2912</v>
      </c>
      <c r="C3059" s="77" t="s">
        <v>12319</v>
      </c>
      <c r="D3059" s="78">
        <v>1326000</v>
      </c>
      <c r="E3059" s="77" t="s">
        <v>12320</v>
      </c>
      <c r="F3059" s="77" t="s">
        <v>12321</v>
      </c>
    </row>
    <row r="3060" spans="1:6" ht="32.25" customHeight="1" x14ac:dyDescent="0.25">
      <c r="A3060" s="75">
        <v>1046</v>
      </c>
      <c r="B3060" s="76" t="s">
        <v>2906</v>
      </c>
      <c r="C3060" s="77" t="s">
        <v>12322</v>
      </c>
      <c r="D3060" s="78">
        <v>1326000</v>
      </c>
      <c r="E3060" s="77" t="s">
        <v>12320</v>
      </c>
      <c r="F3060" s="77" t="s">
        <v>12321</v>
      </c>
    </row>
    <row r="3061" spans="1:6" ht="32.25" customHeight="1" x14ac:dyDescent="0.25">
      <c r="A3061" s="75">
        <v>1047</v>
      </c>
      <c r="B3061" s="76" t="s">
        <v>2928</v>
      </c>
      <c r="C3061" s="77" t="s">
        <v>12323</v>
      </c>
      <c r="D3061" s="78">
        <v>1326000</v>
      </c>
      <c r="E3061" s="77" t="s">
        <v>12320</v>
      </c>
      <c r="F3061" s="77" t="s">
        <v>12321</v>
      </c>
    </row>
    <row r="3062" spans="1:6" ht="32.25" customHeight="1" x14ac:dyDescent="0.25">
      <c r="A3062" s="75">
        <v>1048</v>
      </c>
      <c r="B3062" s="76" t="s">
        <v>2921</v>
      </c>
      <c r="C3062" s="77" t="s">
        <v>12324</v>
      </c>
      <c r="D3062" s="78">
        <v>1326000</v>
      </c>
      <c r="E3062" s="77" t="s">
        <v>12320</v>
      </c>
      <c r="F3062" s="77" t="s">
        <v>12321</v>
      </c>
    </row>
    <row r="3063" spans="1:6" ht="32.25" customHeight="1" x14ac:dyDescent="0.25">
      <c r="A3063" s="75">
        <v>1049</v>
      </c>
      <c r="B3063" s="76" t="s">
        <v>2903</v>
      </c>
      <c r="C3063" s="77" t="s">
        <v>12325</v>
      </c>
      <c r="D3063" s="78">
        <v>1326000</v>
      </c>
      <c r="E3063" s="77" t="s">
        <v>12320</v>
      </c>
      <c r="F3063" s="77" t="s">
        <v>12321</v>
      </c>
    </row>
    <row r="3064" spans="1:6" ht="32.25" customHeight="1" x14ac:dyDescent="0.25">
      <c r="A3064" s="75">
        <v>1050</v>
      </c>
      <c r="B3064" s="76" t="s">
        <v>2893</v>
      </c>
      <c r="C3064" s="77" t="s">
        <v>12326</v>
      </c>
      <c r="D3064" s="78">
        <v>1326000</v>
      </c>
      <c r="E3064" s="77" t="s">
        <v>12320</v>
      </c>
      <c r="F3064" s="77" t="s">
        <v>12321</v>
      </c>
    </row>
    <row r="3065" spans="1:6" ht="32.25" customHeight="1" x14ac:dyDescent="0.25">
      <c r="A3065" s="75">
        <v>1051</v>
      </c>
      <c r="B3065" s="76" t="s">
        <v>2883</v>
      </c>
      <c r="C3065" s="77" t="s">
        <v>12327</v>
      </c>
      <c r="D3065" s="78">
        <v>1326000</v>
      </c>
      <c r="E3065" s="77" t="s">
        <v>12320</v>
      </c>
      <c r="F3065" s="77" t="s">
        <v>12321</v>
      </c>
    </row>
    <row r="3066" spans="1:6" ht="32.25" customHeight="1" x14ac:dyDescent="0.25">
      <c r="A3066" s="75">
        <v>1052</v>
      </c>
      <c r="B3066" s="76" t="s">
        <v>2896</v>
      </c>
      <c r="C3066" s="77" t="s">
        <v>2898</v>
      </c>
      <c r="D3066" s="78">
        <v>1326000</v>
      </c>
      <c r="E3066" s="77" t="s">
        <v>12320</v>
      </c>
      <c r="F3066" s="77" t="s">
        <v>12321</v>
      </c>
    </row>
    <row r="3067" spans="1:6" ht="32.25" customHeight="1" x14ac:dyDescent="0.25">
      <c r="A3067" s="75">
        <v>1053</v>
      </c>
      <c r="B3067" s="76" t="s">
        <v>2881</v>
      </c>
      <c r="C3067" s="77" t="s">
        <v>12328</v>
      </c>
      <c r="D3067" s="78">
        <v>1326000</v>
      </c>
      <c r="E3067" s="77" t="s">
        <v>12320</v>
      </c>
      <c r="F3067" s="77" t="s">
        <v>12321</v>
      </c>
    </row>
    <row r="3068" spans="1:6" ht="32.25" customHeight="1" x14ac:dyDescent="0.25">
      <c r="A3068" s="75">
        <v>1054</v>
      </c>
      <c r="B3068" s="76" t="s">
        <v>2889</v>
      </c>
      <c r="C3068" s="77" t="s">
        <v>2892</v>
      </c>
      <c r="D3068" s="78">
        <v>1326000</v>
      </c>
      <c r="E3068" s="77" t="s">
        <v>12320</v>
      </c>
      <c r="F3068" s="77" t="s">
        <v>12321</v>
      </c>
    </row>
    <row r="3069" spans="1:6" ht="32.25" customHeight="1" x14ac:dyDescent="0.25">
      <c r="A3069" s="75">
        <v>1055</v>
      </c>
      <c r="B3069" s="76" t="s">
        <v>2899</v>
      </c>
      <c r="C3069" s="77" t="s">
        <v>12329</v>
      </c>
      <c r="D3069" s="78">
        <v>1326000</v>
      </c>
      <c r="E3069" s="77" t="s">
        <v>12320</v>
      </c>
      <c r="F3069" s="77" t="s">
        <v>12321</v>
      </c>
    </row>
    <row r="3070" spans="1:6" ht="32.25" customHeight="1" x14ac:dyDescent="0.25">
      <c r="A3070" s="75">
        <v>1056</v>
      </c>
      <c r="B3070" s="76" t="s">
        <v>2886</v>
      </c>
      <c r="C3070" s="77" t="s">
        <v>12330</v>
      </c>
      <c r="D3070" s="78">
        <v>1326000</v>
      </c>
      <c r="E3070" s="77" t="s">
        <v>12320</v>
      </c>
      <c r="F3070" s="77" t="s">
        <v>12321</v>
      </c>
    </row>
    <row r="3071" spans="1:6" ht="32.25" customHeight="1" x14ac:dyDescent="0.25">
      <c r="A3071" s="75">
        <v>1057</v>
      </c>
      <c r="B3071" s="76" t="s">
        <v>2909</v>
      </c>
      <c r="C3071" s="77" t="s">
        <v>2911</v>
      </c>
      <c r="D3071" s="78">
        <v>1326000</v>
      </c>
      <c r="E3071" s="77" t="s">
        <v>12320</v>
      </c>
      <c r="F3071" s="77" t="s">
        <v>12321</v>
      </c>
    </row>
    <row r="3072" spans="1:6" ht="32.25" customHeight="1" x14ac:dyDescent="0.25">
      <c r="A3072" s="75">
        <v>1058</v>
      </c>
      <c r="B3072" s="76" t="s">
        <v>2872</v>
      </c>
      <c r="C3072" s="77" t="s">
        <v>2875</v>
      </c>
      <c r="D3072" s="78">
        <v>1326000</v>
      </c>
      <c r="E3072" s="77" t="s">
        <v>12320</v>
      </c>
      <c r="F3072" s="77" t="s">
        <v>12321</v>
      </c>
    </row>
    <row r="3073" spans="1:6" ht="32.25" customHeight="1" x14ac:dyDescent="0.25">
      <c r="A3073" s="75">
        <v>1059</v>
      </c>
      <c r="B3073" s="76" t="s">
        <v>2930</v>
      </c>
      <c r="C3073" s="77" t="s">
        <v>12331</v>
      </c>
      <c r="D3073" s="78">
        <v>1326000</v>
      </c>
      <c r="E3073" s="77" t="s">
        <v>12320</v>
      </c>
      <c r="F3073" s="77" t="s">
        <v>12321</v>
      </c>
    </row>
    <row r="3074" spans="1:6" ht="32.25" customHeight="1" x14ac:dyDescent="0.25">
      <c r="A3074" s="75">
        <v>1060</v>
      </c>
      <c r="B3074" s="76" t="s">
        <v>2878</v>
      </c>
      <c r="C3074" s="77" t="s">
        <v>12332</v>
      </c>
      <c r="D3074" s="78">
        <v>1326000</v>
      </c>
      <c r="E3074" s="77" t="s">
        <v>12320</v>
      </c>
      <c r="F3074" s="77" t="s">
        <v>12321</v>
      </c>
    </row>
    <row r="3075" spans="1:6" ht="32.25" customHeight="1" x14ac:dyDescent="0.25">
      <c r="A3075" s="75">
        <v>1061</v>
      </c>
      <c r="B3075" s="76" t="s">
        <v>2915</v>
      </c>
      <c r="C3075" s="77" t="s">
        <v>12333</v>
      </c>
      <c r="D3075" s="78">
        <v>1326000</v>
      </c>
      <c r="E3075" s="77" t="s">
        <v>12320</v>
      </c>
      <c r="F3075" s="77" t="s">
        <v>12321</v>
      </c>
    </row>
    <row r="3076" spans="1:6" ht="32.25" customHeight="1" x14ac:dyDescent="0.25">
      <c r="A3076" s="75">
        <v>1062</v>
      </c>
      <c r="B3076" s="76" t="s">
        <v>2924</v>
      </c>
      <c r="C3076" s="77" t="s">
        <v>2927</v>
      </c>
      <c r="D3076" s="78">
        <v>1326000</v>
      </c>
      <c r="E3076" s="77" t="s">
        <v>12320</v>
      </c>
      <c r="F3076" s="77" t="s">
        <v>12321</v>
      </c>
    </row>
    <row r="3077" spans="1:6" ht="32.25" customHeight="1" x14ac:dyDescent="0.25">
      <c r="A3077" s="75">
        <v>1063</v>
      </c>
      <c r="B3077" s="76" t="s">
        <v>12334</v>
      </c>
      <c r="C3077" s="77" t="s">
        <v>12335</v>
      </c>
      <c r="D3077" s="78">
        <v>1326000</v>
      </c>
      <c r="E3077" s="77" t="s">
        <v>12320</v>
      </c>
      <c r="F3077" s="77" t="s">
        <v>12321</v>
      </c>
    </row>
    <row r="3078" spans="1:6" ht="32.25" customHeight="1" x14ac:dyDescent="0.25">
      <c r="A3078" s="75">
        <v>1064</v>
      </c>
      <c r="B3078" s="76" t="s">
        <v>2880</v>
      </c>
      <c r="C3078" s="77" t="s">
        <v>12332</v>
      </c>
      <c r="D3078" s="78">
        <v>1326000</v>
      </c>
      <c r="E3078" s="77" t="s">
        <v>12320</v>
      </c>
      <c r="F3078" s="77" t="s">
        <v>12321</v>
      </c>
    </row>
    <row r="3079" spans="1:6" ht="32.25" customHeight="1" x14ac:dyDescent="0.25">
      <c r="A3079" s="75">
        <v>1065</v>
      </c>
      <c r="B3079" s="76" t="s">
        <v>2919</v>
      </c>
      <c r="C3079" s="77" t="s">
        <v>12333</v>
      </c>
      <c r="D3079" s="78">
        <v>1326000</v>
      </c>
      <c r="E3079" s="77" t="s">
        <v>12320</v>
      </c>
      <c r="F3079" s="77" t="s">
        <v>12321</v>
      </c>
    </row>
    <row r="3080" spans="1:6" ht="32.25" customHeight="1" x14ac:dyDescent="0.25">
      <c r="A3080" s="75">
        <v>1066</v>
      </c>
      <c r="B3080" s="76" t="s">
        <v>12336</v>
      </c>
      <c r="C3080" s="77" t="s">
        <v>12337</v>
      </c>
      <c r="D3080" s="78">
        <v>1326000</v>
      </c>
      <c r="E3080" s="77" t="s">
        <v>12320</v>
      </c>
      <c r="F3080" s="77" t="s">
        <v>12321</v>
      </c>
    </row>
    <row r="3081" spans="1:6" ht="32.25" customHeight="1" x14ac:dyDescent="0.25">
      <c r="A3081" s="75">
        <v>1067</v>
      </c>
      <c r="B3081" s="76" t="s">
        <v>12338</v>
      </c>
      <c r="C3081" s="77" t="s">
        <v>12339</v>
      </c>
      <c r="D3081" s="78">
        <v>3205000</v>
      </c>
      <c r="E3081" s="77" t="s">
        <v>12340</v>
      </c>
      <c r="F3081" s="77" t="s">
        <v>12341</v>
      </c>
    </row>
    <row r="3082" spans="1:6" ht="32.25" customHeight="1" x14ac:dyDescent="0.25">
      <c r="A3082" s="75">
        <v>1068</v>
      </c>
      <c r="B3082" s="76" t="s">
        <v>12342</v>
      </c>
      <c r="C3082" s="77" t="s">
        <v>12343</v>
      </c>
      <c r="D3082" s="78">
        <v>3205000</v>
      </c>
      <c r="E3082" s="77" t="s">
        <v>12340</v>
      </c>
      <c r="F3082" s="77" t="s">
        <v>12341</v>
      </c>
    </row>
    <row r="3083" spans="1:6" ht="32.25" customHeight="1" x14ac:dyDescent="0.25">
      <c r="A3083" s="75">
        <v>1069</v>
      </c>
      <c r="B3083" s="76" t="s">
        <v>12344</v>
      </c>
      <c r="C3083" s="77" t="s">
        <v>12345</v>
      </c>
      <c r="D3083" s="78">
        <v>3205000</v>
      </c>
      <c r="E3083" s="77" t="s">
        <v>12340</v>
      </c>
      <c r="F3083" s="77" t="s">
        <v>12341</v>
      </c>
    </row>
    <row r="3084" spans="1:6" ht="32.25" customHeight="1" x14ac:dyDescent="0.25">
      <c r="A3084" s="75">
        <v>1070</v>
      </c>
      <c r="B3084" s="76" t="s">
        <v>12346</v>
      </c>
      <c r="C3084" s="77" t="s">
        <v>12347</v>
      </c>
      <c r="D3084" s="78">
        <v>3205000</v>
      </c>
      <c r="E3084" s="77" t="s">
        <v>12340</v>
      </c>
      <c r="F3084" s="77" t="s">
        <v>12341</v>
      </c>
    </row>
    <row r="3085" spans="1:6" ht="32.25" customHeight="1" x14ac:dyDescent="0.25">
      <c r="A3085" s="75">
        <v>1071</v>
      </c>
      <c r="B3085" s="76" t="s">
        <v>12348</v>
      </c>
      <c r="C3085" s="77" t="s">
        <v>12349</v>
      </c>
      <c r="D3085" s="78">
        <v>3510000</v>
      </c>
      <c r="E3085" s="77" t="s">
        <v>12350</v>
      </c>
      <c r="F3085" s="77" t="s">
        <v>12341</v>
      </c>
    </row>
    <row r="3086" spans="1:6" ht="32.25" customHeight="1" x14ac:dyDescent="0.25">
      <c r="A3086" s="75">
        <v>1072</v>
      </c>
      <c r="B3086" s="76" t="s">
        <v>12351</v>
      </c>
      <c r="C3086" s="77" t="s">
        <v>12352</v>
      </c>
      <c r="D3086" s="78">
        <v>3510000</v>
      </c>
      <c r="E3086" s="77" t="s">
        <v>12350</v>
      </c>
      <c r="F3086" s="77" t="s">
        <v>12341</v>
      </c>
    </row>
    <row r="3087" spans="1:6" ht="32.25" customHeight="1" x14ac:dyDescent="0.25">
      <c r="A3087" s="75">
        <v>1073</v>
      </c>
      <c r="B3087" s="76" t="s">
        <v>12353</v>
      </c>
      <c r="C3087" s="77" t="s">
        <v>12354</v>
      </c>
      <c r="D3087" s="78">
        <v>3510000</v>
      </c>
      <c r="E3087" s="77" t="s">
        <v>12350</v>
      </c>
      <c r="F3087" s="77" t="s">
        <v>12341</v>
      </c>
    </row>
    <row r="3088" spans="1:6" ht="32.25" customHeight="1" x14ac:dyDescent="0.25">
      <c r="A3088" s="75">
        <v>1074</v>
      </c>
      <c r="B3088" s="76" t="s">
        <v>12355</v>
      </c>
      <c r="C3088" s="77" t="s">
        <v>12356</v>
      </c>
      <c r="D3088" s="78">
        <v>3510000</v>
      </c>
      <c r="E3088" s="77" t="s">
        <v>12350</v>
      </c>
      <c r="F3088" s="77" t="s">
        <v>12341</v>
      </c>
    </row>
    <row r="3089" spans="1:6" ht="32.25" customHeight="1" x14ac:dyDescent="0.25">
      <c r="A3089" s="75">
        <v>1075</v>
      </c>
      <c r="B3089" s="76" t="s">
        <v>12357</v>
      </c>
      <c r="C3089" s="77" t="s">
        <v>12358</v>
      </c>
      <c r="D3089" s="78">
        <v>3510000</v>
      </c>
      <c r="E3089" s="77" t="s">
        <v>12350</v>
      </c>
      <c r="F3089" s="77" t="s">
        <v>12341</v>
      </c>
    </row>
    <row r="3090" spans="1:6" ht="32.25" customHeight="1" x14ac:dyDescent="0.25">
      <c r="A3090" s="75">
        <v>1076</v>
      </c>
      <c r="B3090" s="76" t="s">
        <v>12359</v>
      </c>
      <c r="C3090" s="77" t="s">
        <v>12360</v>
      </c>
      <c r="D3090" s="78">
        <v>3510000</v>
      </c>
      <c r="E3090" s="77" t="s">
        <v>12350</v>
      </c>
      <c r="F3090" s="77" t="s">
        <v>12341</v>
      </c>
    </row>
    <row r="3091" spans="1:6" ht="32.25" customHeight="1" x14ac:dyDescent="0.25">
      <c r="A3091" s="75">
        <v>1077</v>
      </c>
      <c r="B3091" s="76" t="s">
        <v>12361</v>
      </c>
      <c r="C3091" s="77" t="s">
        <v>12356</v>
      </c>
      <c r="D3091" s="78">
        <v>3510000</v>
      </c>
      <c r="E3091" s="77" t="s">
        <v>12350</v>
      </c>
      <c r="F3091" s="77" t="s">
        <v>12341</v>
      </c>
    </row>
    <row r="3092" spans="1:6" ht="32.25" customHeight="1" x14ac:dyDescent="0.25">
      <c r="A3092" s="75">
        <v>1078</v>
      </c>
      <c r="B3092" s="76" t="s">
        <v>12362</v>
      </c>
      <c r="C3092" s="77" t="s">
        <v>12363</v>
      </c>
      <c r="D3092" s="78">
        <v>1217000</v>
      </c>
      <c r="E3092" s="77" t="s">
        <v>12364</v>
      </c>
      <c r="F3092" s="77"/>
    </row>
    <row r="3093" spans="1:6" ht="32.25" customHeight="1" x14ac:dyDescent="0.25">
      <c r="A3093" s="75">
        <v>1079</v>
      </c>
      <c r="B3093" s="76" t="s">
        <v>12365</v>
      </c>
      <c r="C3093" s="77" t="s">
        <v>12366</v>
      </c>
      <c r="D3093" s="78">
        <v>1217000</v>
      </c>
      <c r="E3093" s="77" t="s">
        <v>12364</v>
      </c>
      <c r="F3093" s="77"/>
    </row>
    <row r="3094" spans="1:6" ht="32.25" customHeight="1" x14ac:dyDescent="0.25">
      <c r="A3094" s="75">
        <v>1080</v>
      </c>
      <c r="B3094" s="76" t="s">
        <v>12367</v>
      </c>
      <c r="C3094" s="77" t="s">
        <v>12366</v>
      </c>
      <c r="D3094" s="78">
        <v>1217000</v>
      </c>
      <c r="E3094" s="77" t="s">
        <v>12364</v>
      </c>
      <c r="F3094" s="77"/>
    </row>
    <row r="3095" spans="1:6" ht="32.25" customHeight="1" x14ac:dyDescent="0.25">
      <c r="A3095" s="75">
        <v>1081</v>
      </c>
      <c r="B3095" s="76" t="s">
        <v>12368</v>
      </c>
      <c r="C3095" s="77" t="s">
        <v>12369</v>
      </c>
      <c r="D3095" s="78">
        <v>1576000</v>
      </c>
      <c r="E3095" s="77" t="s">
        <v>12370</v>
      </c>
      <c r="F3095" s="77"/>
    </row>
    <row r="3096" spans="1:6" ht="32.25" customHeight="1" x14ac:dyDescent="0.25">
      <c r="A3096" s="75">
        <v>1082</v>
      </c>
      <c r="B3096" s="76" t="s">
        <v>12371</v>
      </c>
      <c r="C3096" s="77" t="s">
        <v>12372</v>
      </c>
      <c r="D3096" s="78">
        <v>1576000</v>
      </c>
      <c r="E3096" s="77" t="s">
        <v>12370</v>
      </c>
      <c r="F3096" s="77"/>
    </row>
    <row r="3097" spans="1:6" ht="32.25" customHeight="1" x14ac:dyDescent="0.25">
      <c r="A3097" s="75">
        <v>1083</v>
      </c>
      <c r="B3097" s="76" t="s">
        <v>12373</v>
      </c>
      <c r="C3097" s="77" t="s">
        <v>12372</v>
      </c>
      <c r="D3097" s="78">
        <v>1576000</v>
      </c>
      <c r="E3097" s="77" t="s">
        <v>12370</v>
      </c>
      <c r="F3097" s="77"/>
    </row>
    <row r="3098" spans="1:6" ht="32.25" customHeight="1" x14ac:dyDescent="0.25">
      <c r="A3098" s="75">
        <v>1084</v>
      </c>
      <c r="B3098" s="76" t="s">
        <v>12374</v>
      </c>
      <c r="C3098" s="77" t="s">
        <v>12375</v>
      </c>
      <c r="D3098" s="78">
        <v>1380000</v>
      </c>
      <c r="E3098" s="77" t="s">
        <v>12376</v>
      </c>
      <c r="F3098" s="77"/>
    </row>
    <row r="3099" spans="1:6" ht="32.25" customHeight="1" x14ac:dyDescent="0.25">
      <c r="A3099" s="75">
        <v>1085</v>
      </c>
      <c r="B3099" s="76" t="s">
        <v>12377</v>
      </c>
      <c r="C3099" s="77" t="s">
        <v>12378</v>
      </c>
      <c r="D3099" s="78">
        <v>1380000</v>
      </c>
      <c r="E3099" s="77" t="s">
        <v>12376</v>
      </c>
      <c r="F3099" s="77"/>
    </row>
    <row r="3100" spans="1:6" ht="32.25" customHeight="1" x14ac:dyDescent="0.25">
      <c r="A3100" s="75">
        <v>1086</v>
      </c>
      <c r="B3100" s="76" t="s">
        <v>12379</v>
      </c>
      <c r="C3100" s="77" t="s">
        <v>7485</v>
      </c>
      <c r="D3100" s="78">
        <v>1380000</v>
      </c>
      <c r="E3100" s="77" t="s">
        <v>12376</v>
      </c>
      <c r="F3100" s="77"/>
    </row>
    <row r="3101" spans="1:6" ht="32.25" customHeight="1" x14ac:dyDescent="0.25">
      <c r="A3101" s="75">
        <v>1087</v>
      </c>
      <c r="B3101" s="76" t="s">
        <v>12380</v>
      </c>
      <c r="C3101" s="77" t="s">
        <v>12378</v>
      </c>
      <c r="D3101" s="78">
        <v>1380000</v>
      </c>
      <c r="E3101" s="77" t="s">
        <v>12376</v>
      </c>
      <c r="F3101" s="77"/>
    </row>
    <row r="3102" spans="1:6" ht="32.25" customHeight="1" x14ac:dyDescent="0.25">
      <c r="A3102" s="75">
        <v>1088</v>
      </c>
      <c r="B3102" s="76" t="s">
        <v>12381</v>
      </c>
      <c r="C3102" s="77" t="s">
        <v>12382</v>
      </c>
      <c r="D3102" s="78">
        <v>1448000</v>
      </c>
      <c r="E3102" s="77" t="s">
        <v>12383</v>
      </c>
      <c r="F3102" s="77"/>
    </row>
    <row r="3103" spans="1:6" ht="32.25" customHeight="1" x14ac:dyDescent="0.25">
      <c r="A3103" s="75">
        <v>1089</v>
      </c>
      <c r="B3103" s="76" t="s">
        <v>12384</v>
      </c>
      <c r="C3103" s="77" t="s">
        <v>12378</v>
      </c>
      <c r="D3103" s="78">
        <v>1448000</v>
      </c>
      <c r="E3103" s="77" t="s">
        <v>12383</v>
      </c>
      <c r="F3103" s="77"/>
    </row>
    <row r="3104" spans="1:6" ht="32.25" customHeight="1" x14ac:dyDescent="0.25">
      <c r="A3104" s="75">
        <v>1090</v>
      </c>
      <c r="B3104" s="76" t="s">
        <v>12385</v>
      </c>
      <c r="C3104" s="77" t="s">
        <v>12386</v>
      </c>
      <c r="D3104" s="78">
        <v>1448000</v>
      </c>
      <c r="E3104" s="77" t="s">
        <v>12383</v>
      </c>
      <c r="F3104" s="77"/>
    </row>
    <row r="3105" spans="1:6" ht="32.25" customHeight="1" x14ac:dyDescent="0.25">
      <c r="A3105" s="75">
        <v>1091</v>
      </c>
      <c r="B3105" s="76" t="s">
        <v>12387</v>
      </c>
      <c r="C3105" s="77" t="s">
        <v>12388</v>
      </c>
      <c r="D3105" s="78">
        <v>3316000</v>
      </c>
      <c r="E3105" s="77" t="s">
        <v>12389</v>
      </c>
      <c r="F3105" s="77"/>
    </row>
    <row r="3106" spans="1:6" ht="32.25" customHeight="1" x14ac:dyDescent="0.25">
      <c r="A3106" s="75">
        <v>1092</v>
      </c>
      <c r="B3106" s="76" t="s">
        <v>12390</v>
      </c>
      <c r="C3106" s="77" t="s">
        <v>12391</v>
      </c>
      <c r="D3106" s="78">
        <v>3316000</v>
      </c>
      <c r="E3106" s="77" t="s">
        <v>12389</v>
      </c>
      <c r="F3106" s="77"/>
    </row>
    <row r="3107" spans="1:6" ht="32.25" customHeight="1" x14ac:dyDescent="0.25">
      <c r="A3107" s="75">
        <v>1093</v>
      </c>
      <c r="B3107" s="76" t="s">
        <v>12392</v>
      </c>
      <c r="C3107" s="77" t="s">
        <v>12393</v>
      </c>
      <c r="D3107" s="78">
        <v>3316000</v>
      </c>
      <c r="E3107" s="77" t="s">
        <v>12389</v>
      </c>
      <c r="F3107" s="77"/>
    </row>
    <row r="3108" spans="1:6" ht="32.25" customHeight="1" x14ac:dyDescent="0.25">
      <c r="A3108" s="75">
        <v>1094</v>
      </c>
      <c r="B3108" s="76" t="s">
        <v>12394</v>
      </c>
      <c r="C3108" s="77" t="s">
        <v>12395</v>
      </c>
      <c r="D3108" s="78">
        <v>3316000</v>
      </c>
      <c r="E3108" s="77" t="s">
        <v>12389</v>
      </c>
      <c r="F3108" s="77"/>
    </row>
    <row r="3109" spans="1:6" ht="32.25" customHeight="1" x14ac:dyDescent="0.25">
      <c r="A3109" s="75">
        <v>1095</v>
      </c>
      <c r="B3109" s="76" t="s">
        <v>12396</v>
      </c>
      <c r="C3109" s="77" t="s">
        <v>12397</v>
      </c>
      <c r="D3109" s="78">
        <v>3316000</v>
      </c>
      <c r="E3109" s="77" t="s">
        <v>12389</v>
      </c>
      <c r="F3109" s="77"/>
    </row>
    <row r="3110" spans="1:6" ht="32.25" customHeight="1" x14ac:dyDescent="0.25">
      <c r="A3110" s="75">
        <v>1096</v>
      </c>
      <c r="B3110" s="76" t="s">
        <v>12398</v>
      </c>
      <c r="C3110" s="77" t="s">
        <v>12399</v>
      </c>
      <c r="D3110" s="78">
        <v>3316000</v>
      </c>
      <c r="E3110" s="77" t="s">
        <v>12389</v>
      </c>
      <c r="F3110" s="77"/>
    </row>
    <row r="3111" spans="1:6" ht="32.25" customHeight="1" x14ac:dyDescent="0.25">
      <c r="A3111" s="75">
        <v>1097</v>
      </c>
      <c r="B3111" s="76" t="s">
        <v>12400</v>
      </c>
      <c r="C3111" s="77" t="s">
        <v>12401</v>
      </c>
      <c r="D3111" s="78">
        <v>3316000</v>
      </c>
      <c r="E3111" s="77" t="s">
        <v>12389</v>
      </c>
      <c r="F3111" s="77"/>
    </row>
    <row r="3112" spans="1:6" ht="32.25" customHeight="1" x14ac:dyDescent="0.25">
      <c r="A3112" s="75">
        <v>1098</v>
      </c>
      <c r="B3112" s="76" t="s">
        <v>12402</v>
      </c>
      <c r="C3112" s="77" t="s">
        <v>12403</v>
      </c>
      <c r="D3112" s="78">
        <v>3384000</v>
      </c>
      <c r="E3112" s="77" t="s">
        <v>12404</v>
      </c>
      <c r="F3112" s="77"/>
    </row>
    <row r="3113" spans="1:6" ht="32.25" customHeight="1" x14ac:dyDescent="0.25">
      <c r="A3113" s="75">
        <v>1099</v>
      </c>
      <c r="B3113" s="76" t="s">
        <v>12405</v>
      </c>
      <c r="C3113" s="77" t="s">
        <v>12406</v>
      </c>
      <c r="D3113" s="78">
        <v>3384000</v>
      </c>
      <c r="E3113" s="77" t="s">
        <v>12404</v>
      </c>
      <c r="F3113" s="77"/>
    </row>
    <row r="3114" spans="1:6" ht="32.25" customHeight="1" x14ac:dyDescent="0.25">
      <c r="A3114" s="75">
        <v>1100</v>
      </c>
      <c r="B3114" s="76" t="s">
        <v>2933</v>
      </c>
      <c r="C3114" s="77" t="s">
        <v>12407</v>
      </c>
      <c r="D3114" s="78">
        <v>1157000</v>
      </c>
      <c r="E3114" s="77" t="s">
        <v>12408</v>
      </c>
      <c r="F3114" s="77"/>
    </row>
    <row r="3115" spans="1:6" ht="32.25" customHeight="1" x14ac:dyDescent="0.25">
      <c r="A3115" s="75">
        <v>1101</v>
      </c>
      <c r="B3115" s="76" t="s">
        <v>12409</v>
      </c>
      <c r="C3115" s="77" t="s">
        <v>12410</v>
      </c>
      <c r="D3115" s="78">
        <v>1157000</v>
      </c>
      <c r="E3115" s="77" t="s">
        <v>12408</v>
      </c>
      <c r="F3115" s="77" t="s">
        <v>7870</v>
      </c>
    </row>
    <row r="3116" spans="1:6" ht="32.25" customHeight="1" x14ac:dyDescent="0.25">
      <c r="A3116" s="75">
        <v>1102</v>
      </c>
      <c r="B3116" s="76" t="s">
        <v>12411</v>
      </c>
      <c r="C3116" s="77" t="s">
        <v>12412</v>
      </c>
      <c r="D3116" s="78">
        <v>1798000</v>
      </c>
      <c r="E3116" s="77" t="s">
        <v>12413</v>
      </c>
      <c r="F3116" s="77" t="s">
        <v>2937</v>
      </c>
    </row>
    <row r="3117" spans="1:6" ht="32.25" customHeight="1" x14ac:dyDescent="0.25">
      <c r="A3117" s="75">
        <v>1103</v>
      </c>
      <c r="B3117" s="76" t="s">
        <v>12414</v>
      </c>
      <c r="C3117" s="77" t="s">
        <v>12415</v>
      </c>
      <c r="D3117" s="78">
        <v>1200000</v>
      </c>
      <c r="E3117" s="77" t="s">
        <v>12416</v>
      </c>
      <c r="F3117" s="77" t="s">
        <v>2937</v>
      </c>
    </row>
    <row r="3118" spans="1:6" ht="32.25" customHeight="1" x14ac:dyDescent="0.25">
      <c r="A3118" s="75">
        <v>1104</v>
      </c>
      <c r="B3118" s="76" t="s">
        <v>12417</v>
      </c>
      <c r="C3118" s="77" t="s">
        <v>12418</v>
      </c>
      <c r="D3118" s="78">
        <v>1200000</v>
      </c>
      <c r="E3118" s="77" t="s">
        <v>12416</v>
      </c>
      <c r="F3118" s="77" t="s">
        <v>2937</v>
      </c>
    </row>
    <row r="3119" spans="1:6" ht="32.25" customHeight="1" x14ac:dyDescent="0.25">
      <c r="A3119" s="75">
        <v>1105</v>
      </c>
      <c r="B3119" s="76" t="s">
        <v>12419</v>
      </c>
      <c r="C3119" s="77" t="s">
        <v>12415</v>
      </c>
      <c r="D3119" s="78">
        <v>1200000</v>
      </c>
      <c r="E3119" s="77" t="s">
        <v>12416</v>
      </c>
      <c r="F3119" s="77" t="s">
        <v>2937</v>
      </c>
    </row>
    <row r="3120" spans="1:6" ht="32.25" customHeight="1" x14ac:dyDescent="0.25">
      <c r="A3120" s="75">
        <v>1106</v>
      </c>
      <c r="B3120" s="76" t="s">
        <v>12420</v>
      </c>
      <c r="C3120" s="77" t="s">
        <v>8443</v>
      </c>
      <c r="D3120" s="78">
        <v>1185000</v>
      </c>
      <c r="E3120" s="77" t="s">
        <v>12421</v>
      </c>
      <c r="F3120" s="77" t="s">
        <v>2937</v>
      </c>
    </row>
    <row r="3121" spans="1:6" ht="32.25" customHeight="1" x14ac:dyDescent="0.25">
      <c r="A3121" s="75">
        <v>1113</v>
      </c>
      <c r="B3121" s="76" t="s">
        <v>12422</v>
      </c>
      <c r="C3121" s="77" t="s">
        <v>12423</v>
      </c>
      <c r="D3121" s="78">
        <v>1571000</v>
      </c>
      <c r="E3121" s="77" t="s">
        <v>12424</v>
      </c>
      <c r="F3121" s="77"/>
    </row>
    <row r="3122" spans="1:6" ht="32.25" customHeight="1" x14ac:dyDescent="0.25">
      <c r="A3122" s="75">
        <v>1114</v>
      </c>
      <c r="B3122" s="76" t="s">
        <v>12425</v>
      </c>
      <c r="C3122" s="77" t="s">
        <v>12426</v>
      </c>
      <c r="D3122" s="78">
        <v>1208000</v>
      </c>
      <c r="E3122" s="77" t="s">
        <v>12427</v>
      </c>
      <c r="F3122" s="77"/>
    </row>
    <row r="3123" spans="1:6" ht="32.25" customHeight="1" x14ac:dyDescent="0.25">
      <c r="A3123" s="75">
        <v>1115</v>
      </c>
      <c r="B3123" s="76" t="s">
        <v>12428</v>
      </c>
      <c r="C3123" s="77" t="s">
        <v>12429</v>
      </c>
      <c r="D3123" s="78">
        <v>1208000</v>
      </c>
      <c r="E3123" s="77" t="s">
        <v>12427</v>
      </c>
      <c r="F3123" s="77"/>
    </row>
    <row r="3124" spans="1:6" ht="32.25" customHeight="1" x14ac:dyDescent="0.25">
      <c r="A3124" s="75">
        <v>1116</v>
      </c>
      <c r="B3124" s="76" t="s">
        <v>2945</v>
      </c>
      <c r="C3124" s="77" t="s">
        <v>2947</v>
      </c>
      <c r="D3124" s="78">
        <v>1208000</v>
      </c>
      <c r="E3124" s="77" t="s">
        <v>12427</v>
      </c>
      <c r="F3124" s="77"/>
    </row>
    <row r="3125" spans="1:6" ht="32.25" customHeight="1" x14ac:dyDescent="0.25">
      <c r="A3125" s="75">
        <v>1117</v>
      </c>
      <c r="B3125" s="76" t="s">
        <v>2948</v>
      </c>
      <c r="C3125" s="77" t="s">
        <v>2947</v>
      </c>
      <c r="D3125" s="78">
        <v>1208000</v>
      </c>
      <c r="E3125" s="77" t="s">
        <v>12427</v>
      </c>
      <c r="F3125" s="77"/>
    </row>
    <row r="3126" spans="1:6" ht="32.25" customHeight="1" x14ac:dyDescent="0.25">
      <c r="A3126" s="75">
        <v>1118</v>
      </c>
      <c r="B3126" s="76" t="s">
        <v>12430</v>
      </c>
      <c r="C3126" s="77" t="s">
        <v>12431</v>
      </c>
      <c r="D3126" s="78">
        <v>1208000</v>
      </c>
      <c r="E3126" s="77" t="s">
        <v>12427</v>
      </c>
      <c r="F3126" s="77"/>
    </row>
    <row r="3127" spans="1:6" ht="32.25" customHeight="1" x14ac:dyDescent="0.25">
      <c r="A3127" s="75">
        <v>1119</v>
      </c>
      <c r="B3127" s="76" t="s">
        <v>12432</v>
      </c>
      <c r="C3127" s="77" t="s">
        <v>12433</v>
      </c>
      <c r="D3127" s="78">
        <v>1208000</v>
      </c>
      <c r="E3127" s="77" t="s">
        <v>12427</v>
      </c>
      <c r="F3127" s="77"/>
    </row>
    <row r="3128" spans="1:6" ht="32.25" customHeight="1" x14ac:dyDescent="0.25">
      <c r="A3128" s="75">
        <v>1120</v>
      </c>
      <c r="B3128" s="76" t="s">
        <v>12434</v>
      </c>
      <c r="C3128" s="77" t="s">
        <v>12435</v>
      </c>
      <c r="D3128" s="78">
        <v>1546000</v>
      </c>
      <c r="E3128" s="77" t="s">
        <v>12206</v>
      </c>
      <c r="F3128" s="77"/>
    </row>
    <row r="3129" spans="1:6" ht="32.25" customHeight="1" x14ac:dyDescent="0.25">
      <c r="A3129" s="75">
        <v>1121</v>
      </c>
      <c r="B3129" s="76" t="s">
        <v>12436</v>
      </c>
      <c r="C3129" s="77" t="s">
        <v>12437</v>
      </c>
      <c r="D3129" s="78">
        <v>1609000</v>
      </c>
      <c r="E3129" s="77" t="s">
        <v>12438</v>
      </c>
      <c r="F3129" s="77" t="s">
        <v>12439</v>
      </c>
    </row>
    <row r="3130" spans="1:6" ht="32.25" customHeight="1" x14ac:dyDescent="0.25">
      <c r="A3130" s="75">
        <v>1122</v>
      </c>
      <c r="B3130" s="76" t="s">
        <v>12440</v>
      </c>
      <c r="C3130" s="77" t="s">
        <v>12441</v>
      </c>
      <c r="D3130" s="78">
        <v>1337000</v>
      </c>
      <c r="E3130" s="77" t="s">
        <v>12442</v>
      </c>
      <c r="F3130" s="77"/>
    </row>
    <row r="3131" spans="1:6" ht="32.25" customHeight="1" x14ac:dyDescent="0.25">
      <c r="A3131" s="75">
        <v>1123</v>
      </c>
      <c r="B3131" s="76" t="s">
        <v>12443</v>
      </c>
      <c r="C3131" s="77" t="s">
        <v>12444</v>
      </c>
      <c r="D3131" s="78">
        <v>1322000</v>
      </c>
      <c r="E3131" s="77" t="s">
        <v>12445</v>
      </c>
      <c r="F3131" s="77" t="s">
        <v>7870</v>
      </c>
    </row>
    <row r="3132" spans="1:6" ht="32.25" customHeight="1" x14ac:dyDescent="0.25">
      <c r="A3132" s="75">
        <v>1127</v>
      </c>
      <c r="B3132" s="76" t="s">
        <v>12446</v>
      </c>
      <c r="C3132" s="77" t="s">
        <v>12447</v>
      </c>
      <c r="D3132" s="78">
        <v>3153000</v>
      </c>
      <c r="E3132" s="77" t="s">
        <v>12448</v>
      </c>
      <c r="F3132" s="77"/>
    </row>
    <row r="3133" spans="1:6" ht="32.25" customHeight="1" x14ac:dyDescent="0.25">
      <c r="A3133" s="75">
        <v>1128</v>
      </c>
      <c r="B3133" s="76" t="s">
        <v>12449</v>
      </c>
      <c r="C3133" s="77" t="s">
        <v>12450</v>
      </c>
      <c r="D3133" s="78">
        <v>2789000</v>
      </c>
      <c r="E3133" s="77" t="s">
        <v>12451</v>
      </c>
      <c r="F3133" s="77"/>
    </row>
    <row r="3134" spans="1:6" ht="32.25" customHeight="1" x14ac:dyDescent="0.25">
      <c r="A3134" s="75">
        <v>1129</v>
      </c>
      <c r="B3134" s="76" t="s">
        <v>12452</v>
      </c>
      <c r="C3134" s="77" t="s">
        <v>12453</v>
      </c>
      <c r="D3134" s="78">
        <v>2789000</v>
      </c>
      <c r="E3134" s="77" t="s">
        <v>12451</v>
      </c>
      <c r="F3134" s="77"/>
    </row>
    <row r="3135" spans="1:6" ht="32.25" customHeight="1" x14ac:dyDescent="0.25">
      <c r="A3135" s="75">
        <v>1130</v>
      </c>
      <c r="B3135" s="76" t="s">
        <v>12454</v>
      </c>
      <c r="C3135" s="77" t="s">
        <v>12455</v>
      </c>
      <c r="D3135" s="78">
        <v>2857000</v>
      </c>
      <c r="E3135" s="77" t="s">
        <v>12456</v>
      </c>
      <c r="F3135" s="77"/>
    </row>
    <row r="3136" spans="1:6" ht="32.25" customHeight="1" x14ac:dyDescent="0.25">
      <c r="A3136" s="75">
        <v>1131</v>
      </c>
      <c r="B3136" s="76" t="s">
        <v>12457</v>
      </c>
      <c r="C3136" s="77" t="s">
        <v>12458</v>
      </c>
      <c r="D3136" s="78">
        <v>2857000</v>
      </c>
      <c r="E3136" s="77" t="s">
        <v>12456</v>
      </c>
      <c r="F3136" s="77"/>
    </row>
    <row r="3137" spans="1:6" ht="32.25" customHeight="1" x14ac:dyDescent="0.25">
      <c r="A3137" s="75">
        <v>1144</v>
      </c>
      <c r="B3137" s="76" t="s">
        <v>12459</v>
      </c>
      <c r="C3137" s="77" t="s">
        <v>12460</v>
      </c>
      <c r="D3137" s="78">
        <v>9521000</v>
      </c>
      <c r="E3137" s="77" t="s">
        <v>12461</v>
      </c>
      <c r="F3137" s="77" t="s">
        <v>2727</v>
      </c>
    </row>
    <row r="3138" spans="1:6" ht="32.25" customHeight="1" x14ac:dyDescent="0.25">
      <c r="A3138" s="75">
        <v>1145</v>
      </c>
      <c r="B3138" s="76" t="s">
        <v>12462</v>
      </c>
      <c r="C3138" s="77" t="s">
        <v>12463</v>
      </c>
      <c r="D3138" s="78">
        <v>1099000</v>
      </c>
      <c r="E3138" s="77" t="s">
        <v>12464</v>
      </c>
      <c r="F3138" s="77"/>
    </row>
    <row r="3139" spans="1:6" ht="32.25" customHeight="1" x14ac:dyDescent="0.25">
      <c r="A3139" s="75">
        <v>1146</v>
      </c>
      <c r="B3139" s="76" t="s">
        <v>12465</v>
      </c>
      <c r="C3139" s="77" t="s">
        <v>12463</v>
      </c>
      <c r="D3139" s="78">
        <v>1099000</v>
      </c>
      <c r="E3139" s="77" t="s">
        <v>12464</v>
      </c>
      <c r="F3139" s="77"/>
    </row>
    <row r="3140" spans="1:6" ht="32.25" customHeight="1" x14ac:dyDescent="0.25">
      <c r="A3140" s="75">
        <v>1167</v>
      </c>
      <c r="B3140" s="76" t="s">
        <v>12466</v>
      </c>
      <c r="C3140" s="77" t="s">
        <v>12467</v>
      </c>
      <c r="D3140" s="78">
        <v>3355000</v>
      </c>
      <c r="E3140" s="77" t="s">
        <v>12468</v>
      </c>
      <c r="F3140" s="77" t="s">
        <v>12469</v>
      </c>
    </row>
    <row r="3141" spans="1:6" ht="32.25" customHeight="1" x14ac:dyDescent="0.25">
      <c r="A3141" s="75">
        <v>1168</v>
      </c>
      <c r="B3141" s="76" t="s">
        <v>2980</v>
      </c>
      <c r="C3141" s="77" t="s">
        <v>2983</v>
      </c>
      <c r="D3141" s="78">
        <v>2567000</v>
      </c>
      <c r="E3141" s="77" t="s">
        <v>12470</v>
      </c>
      <c r="F3141" s="77" t="s">
        <v>12469</v>
      </c>
    </row>
    <row r="3142" spans="1:6" ht="32.25" customHeight="1" x14ac:dyDescent="0.25">
      <c r="A3142" s="75">
        <v>1176</v>
      </c>
      <c r="B3142" s="76" t="s">
        <v>12471</v>
      </c>
      <c r="C3142" s="77" t="s">
        <v>12472</v>
      </c>
      <c r="D3142" s="78">
        <v>1330000</v>
      </c>
      <c r="E3142" s="77" t="s">
        <v>12473</v>
      </c>
      <c r="F3142" s="77"/>
    </row>
    <row r="3143" spans="1:6" ht="32.25" customHeight="1" x14ac:dyDescent="0.25">
      <c r="A3143" s="75">
        <v>1177</v>
      </c>
      <c r="B3143" s="76" t="s">
        <v>12474</v>
      </c>
      <c r="C3143" s="77" t="s">
        <v>12475</v>
      </c>
      <c r="D3143" s="78">
        <v>1330000</v>
      </c>
      <c r="E3143" s="77" t="s">
        <v>12473</v>
      </c>
      <c r="F3143" s="77"/>
    </row>
    <row r="3144" spans="1:6" ht="32.25" customHeight="1" x14ac:dyDescent="0.25">
      <c r="A3144" s="75">
        <v>1178</v>
      </c>
      <c r="B3144" s="76" t="s">
        <v>12476</v>
      </c>
      <c r="C3144" s="77" t="s">
        <v>12477</v>
      </c>
      <c r="D3144" s="78">
        <v>1330000</v>
      </c>
      <c r="E3144" s="77" t="s">
        <v>12473</v>
      </c>
      <c r="F3144" s="77"/>
    </row>
    <row r="3145" spans="1:6" ht="32.25" customHeight="1" x14ac:dyDescent="0.25">
      <c r="A3145" s="75">
        <v>1179</v>
      </c>
      <c r="B3145" s="76" t="s">
        <v>12478</v>
      </c>
      <c r="C3145" s="77" t="s">
        <v>12479</v>
      </c>
      <c r="D3145" s="78">
        <v>1330000</v>
      </c>
      <c r="E3145" s="77" t="s">
        <v>12473</v>
      </c>
      <c r="F3145" s="77"/>
    </row>
    <row r="3146" spans="1:6" ht="32.25" customHeight="1" x14ac:dyDescent="0.25">
      <c r="A3146" s="75">
        <v>1180</v>
      </c>
      <c r="B3146" s="76" t="s">
        <v>12480</v>
      </c>
      <c r="C3146" s="77" t="s">
        <v>12481</v>
      </c>
      <c r="D3146" s="78">
        <v>1330000</v>
      </c>
      <c r="E3146" s="77" t="s">
        <v>12473</v>
      </c>
      <c r="F3146" s="77"/>
    </row>
    <row r="3147" spans="1:6" ht="32.25" customHeight="1" x14ac:dyDescent="0.25">
      <c r="A3147" s="75">
        <v>1181</v>
      </c>
      <c r="B3147" s="76" t="s">
        <v>2988</v>
      </c>
      <c r="C3147" s="77" t="s">
        <v>2990</v>
      </c>
      <c r="D3147" s="78">
        <v>1330000</v>
      </c>
      <c r="E3147" s="77" t="s">
        <v>12473</v>
      </c>
      <c r="F3147" s="77"/>
    </row>
    <row r="3148" spans="1:6" ht="32.25" customHeight="1" x14ac:dyDescent="0.25">
      <c r="A3148" s="75">
        <v>1182</v>
      </c>
      <c r="B3148" s="76" t="s">
        <v>2991</v>
      </c>
      <c r="C3148" s="77" t="s">
        <v>12482</v>
      </c>
      <c r="D3148" s="78">
        <v>1330000</v>
      </c>
      <c r="E3148" s="77" t="s">
        <v>12473</v>
      </c>
      <c r="F3148" s="77"/>
    </row>
    <row r="3149" spans="1:6" ht="32.25" customHeight="1" x14ac:dyDescent="0.25">
      <c r="A3149" s="75">
        <v>1183</v>
      </c>
      <c r="B3149" s="76" t="s">
        <v>2993</v>
      </c>
      <c r="C3149" s="77" t="s">
        <v>2995</v>
      </c>
      <c r="D3149" s="78">
        <v>1330000</v>
      </c>
      <c r="E3149" s="77" t="s">
        <v>12473</v>
      </c>
      <c r="F3149" s="77"/>
    </row>
    <row r="3150" spans="1:6" ht="32.25" customHeight="1" x14ac:dyDescent="0.25">
      <c r="A3150" s="75">
        <v>1184</v>
      </c>
      <c r="B3150" s="76" t="s">
        <v>2996</v>
      </c>
      <c r="C3150" s="77" t="s">
        <v>2998</v>
      </c>
      <c r="D3150" s="78">
        <v>1330000</v>
      </c>
      <c r="E3150" s="77" t="s">
        <v>12473</v>
      </c>
      <c r="F3150" s="77"/>
    </row>
    <row r="3151" spans="1:6" ht="32.25" customHeight="1" x14ac:dyDescent="0.25">
      <c r="A3151" s="75">
        <v>1185</v>
      </c>
      <c r="B3151" s="76" t="s">
        <v>2999</v>
      </c>
      <c r="C3151" s="77" t="s">
        <v>12483</v>
      </c>
      <c r="D3151" s="78">
        <v>1330000</v>
      </c>
      <c r="E3151" s="77" t="s">
        <v>12473</v>
      </c>
      <c r="F3151" s="77"/>
    </row>
    <row r="3152" spans="1:6" ht="32.25" customHeight="1" x14ac:dyDescent="0.25">
      <c r="A3152" s="75">
        <v>1186</v>
      </c>
      <c r="B3152" s="76" t="s">
        <v>12484</v>
      </c>
      <c r="C3152" s="77" t="s">
        <v>12485</v>
      </c>
      <c r="D3152" s="78">
        <v>1398000</v>
      </c>
      <c r="E3152" s="77" t="s">
        <v>12486</v>
      </c>
      <c r="F3152" s="77"/>
    </row>
    <row r="3153" spans="1:6" ht="32.25" customHeight="1" x14ac:dyDescent="0.25">
      <c r="A3153" s="75">
        <v>1187</v>
      </c>
      <c r="B3153" s="76" t="s">
        <v>3012</v>
      </c>
      <c r="C3153" s="77" t="s">
        <v>3014</v>
      </c>
      <c r="D3153" s="78">
        <v>1105000</v>
      </c>
      <c r="E3153" s="77" t="s">
        <v>12487</v>
      </c>
      <c r="F3153" s="77"/>
    </row>
    <row r="3154" spans="1:6" ht="32.25" customHeight="1" x14ac:dyDescent="0.25">
      <c r="A3154" s="75">
        <v>1188</v>
      </c>
      <c r="B3154" s="76" t="s">
        <v>3001</v>
      </c>
      <c r="C3154" s="77" t="s">
        <v>12488</v>
      </c>
      <c r="D3154" s="78">
        <v>1105000</v>
      </c>
      <c r="E3154" s="77" t="s">
        <v>12487</v>
      </c>
      <c r="F3154" s="77"/>
    </row>
    <row r="3155" spans="1:6" ht="32.25" customHeight="1" x14ac:dyDescent="0.25">
      <c r="A3155" s="75">
        <v>1189</v>
      </c>
      <c r="B3155" s="76" t="s">
        <v>3006</v>
      </c>
      <c r="C3155" s="77" t="s">
        <v>12489</v>
      </c>
      <c r="D3155" s="78">
        <v>1105000</v>
      </c>
      <c r="E3155" s="77" t="s">
        <v>12487</v>
      </c>
      <c r="F3155" s="77"/>
    </row>
    <row r="3156" spans="1:6" ht="32.25" customHeight="1" x14ac:dyDescent="0.25">
      <c r="A3156" s="75">
        <v>1190</v>
      </c>
      <c r="B3156" s="76" t="s">
        <v>3009</v>
      </c>
      <c r="C3156" s="77" t="s">
        <v>12490</v>
      </c>
      <c r="D3156" s="78">
        <v>1105000</v>
      </c>
      <c r="E3156" s="77" t="s">
        <v>12487</v>
      </c>
      <c r="F3156" s="77"/>
    </row>
    <row r="3157" spans="1:6" ht="32.25" customHeight="1" x14ac:dyDescent="0.25">
      <c r="A3157" s="75">
        <v>1191</v>
      </c>
      <c r="B3157" s="76" t="s">
        <v>12491</v>
      </c>
      <c r="C3157" s="77" t="s">
        <v>12492</v>
      </c>
      <c r="D3157" s="78">
        <v>1089000</v>
      </c>
      <c r="E3157" s="77" t="s">
        <v>12493</v>
      </c>
      <c r="F3157" s="77"/>
    </row>
    <row r="3158" spans="1:6" ht="32.25" customHeight="1" x14ac:dyDescent="0.25">
      <c r="A3158" s="75">
        <v>1192</v>
      </c>
      <c r="B3158" s="76" t="s">
        <v>12494</v>
      </c>
      <c r="C3158" s="77" t="s">
        <v>12495</v>
      </c>
      <c r="D3158" s="78">
        <v>1089000</v>
      </c>
      <c r="E3158" s="77" t="s">
        <v>12493</v>
      </c>
      <c r="F3158" s="77"/>
    </row>
    <row r="3159" spans="1:6" ht="32.25" customHeight="1" x14ac:dyDescent="0.25">
      <c r="A3159" s="75">
        <v>1193</v>
      </c>
      <c r="B3159" s="76" t="s">
        <v>12496</v>
      </c>
      <c r="C3159" s="77" t="s">
        <v>12497</v>
      </c>
      <c r="D3159" s="78">
        <v>2302000</v>
      </c>
      <c r="E3159" s="77" t="s">
        <v>12498</v>
      </c>
      <c r="F3159" s="77"/>
    </row>
    <row r="3160" spans="1:6" ht="32.25" customHeight="1" x14ac:dyDescent="0.25">
      <c r="A3160" s="75">
        <v>1194</v>
      </c>
      <c r="B3160" s="76" t="s">
        <v>12499</v>
      </c>
      <c r="C3160" s="77" t="s">
        <v>12500</v>
      </c>
      <c r="D3160" s="78">
        <v>2302000</v>
      </c>
      <c r="E3160" s="77" t="s">
        <v>12498</v>
      </c>
      <c r="F3160" s="77"/>
    </row>
    <row r="3161" spans="1:6" ht="32.25" customHeight="1" x14ac:dyDescent="0.25">
      <c r="A3161" s="75">
        <v>1195</v>
      </c>
      <c r="B3161" s="76" t="s">
        <v>3032</v>
      </c>
      <c r="C3161" s="77" t="s">
        <v>12501</v>
      </c>
      <c r="D3161" s="78">
        <v>2302000</v>
      </c>
      <c r="E3161" s="77" t="s">
        <v>12498</v>
      </c>
      <c r="F3161" s="77"/>
    </row>
    <row r="3162" spans="1:6" ht="32.25" customHeight="1" x14ac:dyDescent="0.25">
      <c r="A3162" s="75">
        <v>1196</v>
      </c>
      <c r="B3162" s="76" t="s">
        <v>3035</v>
      </c>
      <c r="C3162" s="77" t="s">
        <v>3037</v>
      </c>
      <c r="D3162" s="78">
        <v>2302000</v>
      </c>
      <c r="E3162" s="77" t="s">
        <v>12498</v>
      </c>
      <c r="F3162" s="77"/>
    </row>
    <row r="3163" spans="1:6" ht="32.25" customHeight="1" x14ac:dyDescent="0.25">
      <c r="A3163" s="75">
        <v>1197</v>
      </c>
      <c r="B3163" s="76" t="s">
        <v>3022</v>
      </c>
      <c r="C3163" s="77" t="s">
        <v>3024</v>
      </c>
      <c r="D3163" s="78">
        <v>2302000</v>
      </c>
      <c r="E3163" s="77" t="s">
        <v>12498</v>
      </c>
      <c r="F3163" s="77"/>
    </row>
    <row r="3164" spans="1:6" ht="32.25" customHeight="1" x14ac:dyDescent="0.25">
      <c r="A3164" s="75">
        <v>1198</v>
      </c>
      <c r="B3164" s="76" t="s">
        <v>3027</v>
      </c>
      <c r="C3164" s="77" t="s">
        <v>3029</v>
      </c>
      <c r="D3164" s="78">
        <v>2302000</v>
      </c>
      <c r="E3164" s="77" t="s">
        <v>12498</v>
      </c>
      <c r="F3164" s="77"/>
    </row>
    <row r="3165" spans="1:6" ht="32.25" customHeight="1" x14ac:dyDescent="0.25">
      <c r="A3165" s="75">
        <v>1199</v>
      </c>
      <c r="B3165" s="76" t="s">
        <v>3038</v>
      </c>
      <c r="C3165" s="77" t="s">
        <v>3040</v>
      </c>
      <c r="D3165" s="78">
        <v>2302000</v>
      </c>
      <c r="E3165" s="77" t="s">
        <v>12498</v>
      </c>
      <c r="F3165" s="77"/>
    </row>
    <row r="3166" spans="1:6" ht="32.25" customHeight="1" x14ac:dyDescent="0.25">
      <c r="A3166" s="75">
        <v>1200</v>
      </c>
      <c r="B3166" s="76" t="s">
        <v>3025</v>
      </c>
      <c r="C3166" s="77" t="s">
        <v>3026</v>
      </c>
      <c r="D3166" s="78">
        <v>2302000</v>
      </c>
      <c r="E3166" s="77" t="s">
        <v>12498</v>
      </c>
      <c r="F3166" s="77"/>
    </row>
    <row r="3167" spans="1:6" ht="32.25" customHeight="1" x14ac:dyDescent="0.25">
      <c r="A3167" s="75">
        <v>1201</v>
      </c>
      <c r="B3167" s="76" t="s">
        <v>3041</v>
      </c>
      <c r="C3167" s="77" t="s">
        <v>3043</v>
      </c>
      <c r="D3167" s="78">
        <v>2302000</v>
      </c>
      <c r="E3167" s="77" t="s">
        <v>12498</v>
      </c>
      <c r="F3167" s="77"/>
    </row>
    <row r="3168" spans="1:6" ht="32.25" customHeight="1" x14ac:dyDescent="0.25">
      <c r="A3168" s="75">
        <v>1202</v>
      </c>
      <c r="B3168" s="76" t="s">
        <v>3019</v>
      </c>
      <c r="C3168" s="77" t="s">
        <v>3021</v>
      </c>
      <c r="D3168" s="78">
        <v>2302000</v>
      </c>
      <c r="E3168" s="77" t="s">
        <v>12498</v>
      </c>
      <c r="F3168" s="77"/>
    </row>
    <row r="3169" spans="1:6" ht="32.25" customHeight="1" x14ac:dyDescent="0.25">
      <c r="A3169" s="75">
        <v>1203</v>
      </c>
      <c r="B3169" s="76" t="s">
        <v>3015</v>
      </c>
      <c r="C3169" s="77" t="s">
        <v>3017</v>
      </c>
      <c r="D3169" s="78">
        <v>2302000</v>
      </c>
      <c r="E3169" s="77" t="s">
        <v>12498</v>
      </c>
      <c r="F3169" s="77"/>
    </row>
    <row r="3170" spans="1:6" ht="32.25" customHeight="1" x14ac:dyDescent="0.25">
      <c r="A3170" s="75">
        <v>1204</v>
      </c>
      <c r="B3170" s="76" t="s">
        <v>3030</v>
      </c>
      <c r="C3170" s="77" t="s">
        <v>3031</v>
      </c>
      <c r="D3170" s="78">
        <v>2370000</v>
      </c>
      <c r="E3170" s="77" t="s">
        <v>12502</v>
      </c>
      <c r="F3170" s="77"/>
    </row>
    <row r="3171" spans="1:6" ht="32.25" customHeight="1" x14ac:dyDescent="0.25">
      <c r="A3171" s="75">
        <v>1205</v>
      </c>
      <c r="B3171" s="76" t="s">
        <v>3049</v>
      </c>
      <c r="C3171" s="77" t="s">
        <v>3051</v>
      </c>
      <c r="D3171" s="78">
        <v>2094000</v>
      </c>
      <c r="E3171" s="77" t="s">
        <v>12503</v>
      </c>
      <c r="F3171" s="77"/>
    </row>
    <row r="3172" spans="1:6" ht="32.25" customHeight="1" x14ac:dyDescent="0.25">
      <c r="A3172" s="75">
        <v>1206</v>
      </c>
      <c r="B3172" s="76" t="s">
        <v>3052</v>
      </c>
      <c r="C3172" s="77" t="s">
        <v>3053</v>
      </c>
      <c r="D3172" s="78">
        <v>2094000</v>
      </c>
      <c r="E3172" s="77" t="s">
        <v>12503</v>
      </c>
      <c r="F3172" s="77"/>
    </row>
    <row r="3173" spans="1:6" ht="32.25" customHeight="1" x14ac:dyDescent="0.25">
      <c r="A3173" s="75">
        <v>1207</v>
      </c>
      <c r="B3173" s="76" t="s">
        <v>3044</v>
      </c>
      <c r="C3173" s="77" t="s">
        <v>12504</v>
      </c>
      <c r="D3173" s="78">
        <v>2094000</v>
      </c>
      <c r="E3173" s="77" t="s">
        <v>12503</v>
      </c>
      <c r="F3173" s="77"/>
    </row>
    <row r="3174" spans="1:6" ht="32.25" customHeight="1" x14ac:dyDescent="0.25">
      <c r="A3174" s="75">
        <v>1210</v>
      </c>
      <c r="B3174" s="76" t="s">
        <v>12505</v>
      </c>
      <c r="C3174" s="77" t="s">
        <v>12506</v>
      </c>
      <c r="D3174" s="78">
        <v>1434000</v>
      </c>
      <c r="E3174" s="77" t="s">
        <v>12507</v>
      </c>
      <c r="F3174" s="77"/>
    </row>
    <row r="3175" spans="1:6" ht="32.25" customHeight="1" x14ac:dyDescent="0.25">
      <c r="A3175" s="75">
        <v>1219</v>
      </c>
      <c r="B3175" s="76" t="s">
        <v>12508</v>
      </c>
      <c r="C3175" s="77" t="s">
        <v>8546</v>
      </c>
      <c r="D3175" s="78">
        <v>1598000</v>
      </c>
      <c r="E3175" s="77" t="s">
        <v>12509</v>
      </c>
      <c r="F3175" s="77" t="s">
        <v>12510</v>
      </c>
    </row>
    <row r="3176" spans="1:6" ht="32.25" customHeight="1" x14ac:dyDescent="0.25">
      <c r="A3176" s="75">
        <v>1220</v>
      </c>
      <c r="B3176" s="76" t="s">
        <v>12511</v>
      </c>
      <c r="C3176" s="77" t="s">
        <v>12512</v>
      </c>
      <c r="D3176" s="78">
        <v>1598000</v>
      </c>
      <c r="E3176" s="77" t="s">
        <v>12509</v>
      </c>
      <c r="F3176" s="77" t="s">
        <v>12510</v>
      </c>
    </row>
    <row r="3177" spans="1:6" ht="32.25" customHeight="1" x14ac:dyDescent="0.25">
      <c r="A3177" s="75">
        <v>1221</v>
      </c>
      <c r="B3177" s="76" t="s">
        <v>12513</v>
      </c>
      <c r="C3177" s="77" t="s">
        <v>8546</v>
      </c>
      <c r="D3177" s="78">
        <v>2960000</v>
      </c>
      <c r="E3177" s="77" t="s">
        <v>12514</v>
      </c>
      <c r="F3177" s="77"/>
    </row>
    <row r="3178" spans="1:6" ht="32.25" customHeight="1" x14ac:dyDescent="0.25">
      <c r="A3178" s="75">
        <v>1222</v>
      </c>
      <c r="B3178" s="76" t="s">
        <v>12515</v>
      </c>
      <c r="C3178" s="77" t="s">
        <v>12516</v>
      </c>
      <c r="D3178" s="78">
        <v>2960000</v>
      </c>
      <c r="E3178" s="77" t="s">
        <v>12514</v>
      </c>
      <c r="F3178" s="77"/>
    </row>
    <row r="3179" spans="1:6" ht="32.25" customHeight="1" x14ac:dyDescent="0.25">
      <c r="A3179" s="75">
        <v>1229</v>
      </c>
      <c r="B3179" s="76" t="s">
        <v>3093</v>
      </c>
      <c r="C3179" s="77" t="s">
        <v>2747</v>
      </c>
      <c r="D3179" s="78">
        <v>1277000</v>
      </c>
      <c r="E3179" s="77" t="s">
        <v>12517</v>
      </c>
      <c r="F3179" s="77"/>
    </row>
    <row r="3180" spans="1:6" ht="32.25" customHeight="1" x14ac:dyDescent="0.25">
      <c r="A3180" s="75">
        <v>1234</v>
      </c>
      <c r="B3180" s="76" t="s">
        <v>12518</v>
      </c>
      <c r="C3180" s="77" t="s">
        <v>12519</v>
      </c>
      <c r="D3180" s="78">
        <v>1281000</v>
      </c>
      <c r="E3180" s="77" t="s">
        <v>12520</v>
      </c>
      <c r="F3180" s="77"/>
    </row>
    <row r="3181" spans="1:6" ht="32.25" customHeight="1" x14ac:dyDescent="0.25">
      <c r="A3181" s="75">
        <v>1235</v>
      </c>
      <c r="B3181" s="76" t="s">
        <v>12521</v>
      </c>
      <c r="C3181" s="77" t="s">
        <v>12522</v>
      </c>
      <c r="D3181" s="78">
        <v>1281000</v>
      </c>
      <c r="E3181" s="77" t="s">
        <v>12520</v>
      </c>
      <c r="F3181" s="77"/>
    </row>
    <row r="3182" spans="1:6" ht="32.25" customHeight="1" x14ac:dyDescent="0.25">
      <c r="A3182" s="75">
        <v>1236</v>
      </c>
      <c r="B3182" s="76" t="s">
        <v>12523</v>
      </c>
      <c r="C3182" s="77" t="s">
        <v>12524</v>
      </c>
      <c r="D3182" s="78">
        <v>1281000</v>
      </c>
      <c r="E3182" s="77" t="s">
        <v>12520</v>
      </c>
      <c r="F3182" s="77"/>
    </row>
    <row r="3183" spans="1:6" ht="32.25" customHeight="1" x14ac:dyDescent="0.25">
      <c r="A3183" s="75">
        <v>1237</v>
      </c>
      <c r="B3183" s="76" t="s">
        <v>12525</v>
      </c>
      <c r="C3183" s="77" t="s">
        <v>12526</v>
      </c>
      <c r="D3183" s="78">
        <v>1281000</v>
      </c>
      <c r="E3183" s="77" t="s">
        <v>12520</v>
      </c>
      <c r="F3183" s="77"/>
    </row>
    <row r="3184" spans="1:6" ht="32.25" customHeight="1" x14ac:dyDescent="0.25">
      <c r="A3184" s="75">
        <v>1238</v>
      </c>
      <c r="B3184" s="76" t="s">
        <v>12527</v>
      </c>
      <c r="C3184" s="77" t="s">
        <v>12528</v>
      </c>
      <c r="D3184" s="78">
        <v>1281000</v>
      </c>
      <c r="E3184" s="77" t="s">
        <v>12520</v>
      </c>
      <c r="F3184" s="77"/>
    </row>
    <row r="3185" spans="1:6" ht="32.25" customHeight="1" x14ac:dyDescent="0.25">
      <c r="A3185" s="75">
        <v>1239</v>
      </c>
      <c r="B3185" s="76" t="s">
        <v>12529</v>
      </c>
      <c r="C3185" s="77" t="s">
        <v>12530</v>
      </c>
      <c r="D3185" s="78">
        <v>1281000</v>
      </c>
      <c r="E3185" s="77" t="s">
        <v>12520</v>
      </c>
      <c r="F3185" s="77"/>
    </row>
    <row r="3186" spans="1:6" ht="32.25" customHeight="1" x14ac:dyDescent="0.25">
      <c r="A3186" s="75">
        <v>1240</v>
      </c>
      <c r="B3186" s="76" t="s">
        <v>12531</v>
      </c>
      <c r="C3186" s="77" t="s">
        <v>10212</v>
      </c>
      <c r="D3186" s="78">
        <v>1265000</v>
      </c>
      <c r="E3186" s="77" t="s">
        <v>12532</v>
      </c>
      <c r="F3186" s="77"/>
    </row>
    <row r="3187" spans="1:6" ht="32.25" customHeight="1" x14ac:dyDescent="0.25">
      <c r="A3187" s="75">
        <v>1241</v>
      </c>
      <c r="B3187" s="76" t="s">
        <v>12533</v>
      </c>
      <c r="C3187" s="77" t="s">
        <v>12534</v>
      </c>
      <c r="D3187" s="78">
        <v>1349000</v>
      </c>
      <c r="E3187" s="77" t="s">
        <v>11992</v>
      </c>
      <c r="F3187" s="77"/>
    </row>
    <row r="3188" spans="1:6" ht="32.25" customHeight="1" x14ac:dyDescent="0.25">
      <c r="A3188" s="75">
        <v>1243</v>
      </c>
      <c r="B3188" s="76" t="s">
        <v>12535</v>
      </c>
      <c r="C3188" s="77" t="s">
        <v>12536</v>
      </c>
      <c r="D3188" s="78">
        <v>1866000</v>
      </c>
      <c r="E3188" s="77" t="s">
        <v>12537</v>
      </c>
      <c r="F3188" s="77" t="s">
        <v>12538</v>
      </c>
    </row>
    <row r="3189" spans="1:6" ht="32.25" customHeight="1" x14ac:dyDescent="0.25">
      <c r="A3189" s="75">
        <v>1244</v>
      </c>
      <c r="B3189" s="76" t="s">
        <v>12539</v>
      </c>
      <c r="C3189" s="77" t="s">
        <v>12540</v>
      </c>
      <c r="D3189" s="78">
        <v>1905000</v>
      </c>
      <c r="E3189" s="77" t="s">
        <v>12541</v>
      </c>
      <c r="F3189" s="77" t="s">
        <v>12542</v>
      </c>
    </row>
    <row r="3190" spans="1:6" ht="32.25" customHeight="1" x14ac:dyDescent="0.25">
      <c r="A3190" s="75">
        <v>1245</v>
      </c>
      <c r="B3190" s="76" t="s">
        <v>12543</v>
      </c>
      <c r="C3190" s="77" t="s">
        <v>12544</v>
      </c>
      <c r="D3190" s="78">
        <v>1905000</v>
      </c>
      <c r="E3190" s="77" t="s">
        <v>12541</v>
      </c>
      <c r="F3190" s="77" t="s">
        <v>12542</v>
      </c>
    </row>
    <row r="3191" spans="1:6" ht="32.25" customHeight="1" x14ac:dyDescent="0.25">
      <c r="A3191" s="75">
        <v>1246</v>
      </c>
      <c r="B3191" s="76" t="s">
        <v>12545</v>
      </c>
      <c r="C3191" s="77" t="s">
        <v>12546</v>
      </c>
      <c r="D3191" s="78">
        <v>1905000</v>
      </c>
      <c r="E3191" s="77" t="s">
        <v>12541</v>
      </c>
      <c r="F3191" s="77" t="s">
        <v>12542</v>
      </c>
    </row>
    <row r="3192" spans="1:6" ht="32.25" customHeight="1" x14ac:dyDescent="0.25">
      <c r="A3192" s="75">
        <v>1247</v>
      </c>
      <c r="B3192" s="76" t="s">
        <v>12547</v>
      </c>
      <c r="C3192" s="77" t="s">
        <v>12548</v>
      </c>
      <c r="D3192" s="78">
        <v>1973000</v>
      </c>
      <c r="E3192" s="77" t="s">
        <v>12549</v>
      </c>
      <c r="F3192" s="77" t="s">
        <v>12542</v>
      </c>
    </row>
    <row r="3193" spans="1:6" ht="32.25" customHeight="1" x14ac:dyDescent="0.25">
      <c r="A3193" s="75">
        <v>1896</v>
      </c>
      <c r="B3193" s="76" t="s">
        <v>12550</v>
      </c>
      <c r="C3193" s="77" t="s">
        <v>12551</v>
      </c>
      <c r="D3193" s="78">
        <v>1525000</v>
      </c>
      <c r="E3193" s="77" t="s">
        <v>12552</v>
      </c>
      <c r="F3193" s="77" t="s">
        <v>10557</v>
      </c>
    </row>
    <row r="3194" spans="1:6" ht="32.25" customHeight="1" x14ac:dyDescent="0.25">
      <c r="A3194" s="75">
        <v>2072</v>
      </c>
      <c r="B3194" s="76" t="s">
        <v>12553</v>
      </c>
      <c r="C3194" s="77" t="s">
        <v>12554</v>
      </c>
      <c r="D3194" s="78">
        <v>3532000</v>
      </c>
      <c r="E3194" s="77" t="s">
        <v>12555</v>
      </c>
      <c r="F3194" s="77" t="s">
        <v>10557</v>
      </c>
    </row>
    <row r="3195" spans="1:6" ht="32.25" customHeight="1" x14ac:dyDescent="0.25">
      <c r="A3195" s="75">
        <v>2073</v>
      </c>
      <c r="B3195" s="76" t="s">
        <v>12556</v>
      </c>
      <c r="C3195" s="77" t="s">
        <v>12557</v>
      </c>
      <c r="D3195" s="78">
        <v>1636000</v>
      </c>
      <c r="E3195" s="77" t="s">
        <v>12558</v>
      </c>
      <c r="F3195" s="77" t="s">
        <v>10557</v>
      </c>
    </row>
    <row r="3196" spans="1:6" ht="32.25" customHeight="1" x14ac:dyDescent="0.25">
      <c r="A3196" s="75">
        <v>2074</v>
      </c>
      <c r="B3196" s="76" t="s">
        <v>12559</v>
      </c>
      <c r="C3196" s="77" t="s">
        <v>12560</v>
      </c>
      <c r="D3196" s="78">
        <v>1636000</v>
      </c>
      <c r="E3196" s="77" t="s">
        <v>12558</v>
      </c>
      <c r="F3196" s="77" t="s">
        <v>10557</v>
      </c>
    </row>
    <row r="3197" spans="1:6" ht="32.25" customHeight="1" x14ac:dyDescent="0.25">
      <c r="A3197" s="75">
        <v>2075</v>
      </c>
      <c r="B3197" s="76" t="s">
        <v>12561</v>
      </c>
      <c r="C3197" s="77" t="s">
        <v>12562</v>
      </c>
      <c r="D3197" s="78">
        <v>1636000</v>
      </c>
      <c r="E3197" s="77" t="s">
        <v>12558</v>
      </c>
      <c r="F3197" s="77" t="s">
        <v>10557</v>
      </c>
    </row>
    <row r="3198" spans="1:6" ht="32.25" customHeight="1" x14ac:dyDescent="0.25">
      <c r="A3198" s="75">
        <v>2076</v>
      </c>
      <c r="B3198" s="76" t="s">
        <v>12563</v>
      </c>
      <c r="C3198" s="77" t="s">
        <v>12564</v>
      </c>
      <c r="D3198" s="78">
        <v>1636000</v>
      </c>
      <c r="E3198" s="77" t="s">
        <v>12558</v>
      </c>
      <c r="F3198" s="77" t="s">
        <v>10557</v>
      </c>
    </row>
    <row r="3199" spans="1:6" ht="32.25" customHeight="1" x14ac:dyDescent="0.25">
      <c r="A3199" s="75">
        <v>2077</v>
      </c>
      <c r="B3199" s="76" t="s">
        <v>12565</v>
      </c>
      <c r="C3199" s="77" t="s">
        <v>12566</v>
      </c>
      <c r="D3199" s="78">
        <v>1636000</v>
      </c>
      <c r="E3199" s="77" t="s">
        <v>12558</v>
      </c>
      <c r="F3199" s="77" t="s">
        <v>10557</v>
      </c>
    </row>
    <row r="3200" spans="1:6" ht="32.25" customHeight="1" x14ac:dyDescent="0.25">
      <c r="A3200" s="75">
        <v>2078</v>
      </c>
      <c r="B3200" s="76" t="s">
        <v>12567</v>
      </c>
      <c r="C3200" s="77" t="s">
        <v>12568</v>
      </c>
      <c r="D3200" s="78">
        <v>1636000</v>
      </c>
      <c r="E3200" s="77" t="s">
        <v>12558</v>
      </c>
      <c r="F3200" s="77" t="s">
        <v>10557</v>
      </c>
    </row>
    <row r="3201" spans="1:6" ht="32.25" customHeight="1" x14ac:dyDescent="0.25">
      <c r="A3201" s="75">
        <v>2079</v>
      </c>
      <c r="B3201" s="76" t="s">
        <v>12569</v>
      </c>
      <c r="C3201" s="77" t="s">
        <v>12570</v>
      </c>
      <c r="D3201" s="78">
        <v>1636000</v>
      </c>
      <c r="E3201" s="77" t="s">
        <v>12558</v>
      </c>
      <c r="F3201" s="77" t="s">
        <v>10557</v>
      </c>
    </row>
    <row r="3202" spans="1:6" ht="32.25" customHeight="1" x14ac:dyDescent="0.25">
      <c r="A3202" s="75">
        <v>2080</v>
      </c>
      <c r="B3202" s="76" t="s">
        <v>12571</v>
      </c>
      <c r="C3202" s="77" t="s">
        <v>12572</v>
      </c>
      <c r="D3202" s="78">
        <v>1636000</v>
      </c>
      <c r="E3202" s="77" t="s">
        <v>12558</v>
      </c>
      <c r="F3202" s="77" t="s">
        <v>10557</v>
      </c>
    </row>
    <row r="3203" spans="1:6" ht="32.25" customHeight="1" x14ac:dyDescent="0.25">
      <c r="A3203" s="75">
        <v>2081</v>
      </c>
      <c r="B3203" s="76" t="s">
        <v>12573</v>
      </c>
      <c r="C3203" s="77" t="s">
        <v>12574</v>
      </c>
      <c r="D3203" s="78">
        <v>1636000</v>
      </c>
      <c r="E3203" s="77" t="s">
        <v>12558</v>
      </c>
      <c r="F3203" s="77" t="s">
        <v>10557</v>
      </c>
    </row>
    <row r="3204" spans="1:6" ht="32.25" customHeight="1" x14ac:dyDescent="0.25">
      <c r="A3204" s="75">
        <v>2082</v>
      </c>
      <c r="B3204" s="76" t="s">
        <v>12575</v>
      </c>
      <c r="C3204" s="77" t="s">
        <v>12576</v>
      </c>
      <c r="D3204" s="78">
        <v>1636000</v>
      </c>
      <c r="E3204" s="77" t="s">
        <v>12558</v>
      </c>
      <c r="F3204" s="77" t="s">
        <v>10557</v>
      </c>
    </row>
    <row r="3205" spans="1:6" ht="32.25" customHeight="1" x14ac:dyDescent="0.25">
      <c r="A3205" s="75">
        <v>2226</v>
      </c>
      <c r="B3205" s="76" t="s">
        <v>12577</v>
      </c>
      <c r="C3205" s="77" t="s">
        <v>12578</v>
      </c>
      <c r="D3205" s="78">
        <v>8156000</v>
      </c>
      <c r="E3205" s="77" t="s">
        <v>12579</v>
      </c>
      <c r="F3205" s="77" t="s">
        <v>12580</v>
      </c>
    </row>
    <row r="3206" spans="1:6" ht="32.25" customHeight="1" x14ac:dyDescent="0.25">
      <c r="A3206" s="75">
        <v>2227</v>
      </c>
      <c r="B3206" s="76" t="s">
        <v>12581</v>
      </c>
      <c r="C3206" s="77" t="s">
        <v>12582</v>
      </c>
      <c r="D3206" s="78">
        <v>8156000</v>
      </c>
      <c r="E3206" s="77" t="s">
        <v>12579</v>
      </c>
      <c r="F3206" s="77" t="s">
        <v>12580</v>
      </c>
    </row>
    <row r="3207" spans="1:6" ht="32.25" customHeight="1" x14ac:dyDescent="0.25">
      <c r="A3207" s="75">
        <v>2228</v>
      </c>
      <c r="B3207" s="76" t="s">
        <v>12583</v>
      </c>
      <c r="C3207" s="77" t="s">
        <v>12584</v>
      </c>
      <c r="D3207" s="78">
        <v>8156000</v>
      </c>
      <c r="E3207" s="77" t="s">
        <v>12579</v>
      </c>
      <c r="F3207" s="77" t="s">
        <v>12580</v>
      </c>
    </row>
    <row r="3208" spans="1:6" ht="32.25" customHeight="1" x14ac:dyDescent="0.25">
      <c r="A3208" s="75">
        <v>2229</v>
      </c>
      <c r="B3208" s="76" t="s">
        <v>12585</v>
      </c>
      <c r="C3208" s="77" t="s">
        <v>12586</v>
      </c>
      <c r="D3208" s="78">
        <v>8156000</v>
      </c>
      <c r="E3208" s="77" t="s">
        <v>12579</v>
      </c>
      <c r="F3208" s="77" t="s">
        <v>12580</v>
      </c>
    </row>
    <row r="3209" spans="1:6" ht="32.25" customHeight="1" x14ac:dyDescent="0.25">
      <c r="A3209" s="75">
        <v>2230</v>
      </c>
      <c r="B3209" s="76" t="s">
        <v>12587</v>
      </c>
      <c r="C3209" s="77" t="s">
        <v>12588</v>
      </c>
      <c r="D3209" s="78">
        <v>8156000</v>
      </c>
      <c r="E3209" s="77" t="s">
        <v>12579</v>
      </c>
      <c r="F3209" s="77" t="s">
        <v>12580</v>
      </c>
    </row>
    <row r="3210" spans="1:6" ht="32.25" customHeight="1" x14ac:dyDescent="0.25">
      <c r="A3210" s="75">
        <v>2231</v>
      </c>
      <c r="B3210" s="76" t="s">
        <v>12589</v>
      </c>
      <c r="C3210" s="77" t="s">
        <v>12578</v>
      </c>
      <c r="D3210" s="78">
        <v>2088000</v>
      </c>
      <c r="E3210" s="77" t="s">
        <v>12590</v>
      </c>
      <c r="F3210" s="77" t="s">
        <v>12580</v>
      </c>
    </row>
    <row r="3211" spans="1:6" ht="32.25" customHeight="1" x14ac:dyDescent="0.25">
      <c r="A3211" s="75">
        <v>2232</v>
      </c>
      <c r="B3211" s="76" t="s">
        <v>12591</v>
      </c>
      <c r="C3211" s="77" t="s">
        <v>12582</v>
      </c>
      <c r="D3211" s="78">
        <v>2088000</v>
      </c>
      <c r="E3211" s="77" t="s">
        <v>12590</v>
      </c>
      <c r="F3211" s="77" t="s">
        <v>12580</v>
      </c>
    </row>
    <row r="3212" spans="1:6" ht="32.25" customHeight="1" x14ac:dyDescent="0.25">
      <c r="A3212" s="75">
        <v>2233</v>
      </c>
      <c r="B3212" s="76" t="s">
        <v>12592</v>
      </c>
      <c r="C3212" s="77" t="s">
        <v>12586</v>
      </c>
      <c r="D3212" s="78">
        <v>2088000</v>
      </c>
      <c r="E3212" s="77" t="s">
        <v>12590</v>
      </c>
      <c r="F3212" s="77" t="s">
        <v>12580</v>
      </c>
    </row>
    <row r="3213" spans="1:6" ht="32.25" customHeight="1" x14ac:dyDescent="0.25">
      <c r="A3213" s="75">
        <v>2234</v>
      </c>
      <c r="B3213" s="76" t="s">
        <v>12593</v>
      </c>
      <c r="C3213" s="77" t="s">
        <v>12588</v>
      </c>
      <c r="D3213" s="78">
        <v>2088000</v>
      </c>
      <c r="E3213" s="77" t="s">
        <v>12590</v>
      </c>
      <c r="F3213" s="77" t="s">
        <v>12580</v>
      </c>
    </row>
    <row r="3214" spans="1:6" ht="32.25" customHeight="1" x14ac:dyDescent="0.25">
      <c r="A3214" s="75">
        <v>2235</v>
      </c>
      <c r="B3214" s="76" t="s">
        <v>12594</v>
      </c>
      <c r="C3214" s="77" t="s">
        <v>12578</v>
      </c>
      <c r="D3214" s="78">
        <v>3095000</v>
      </c>
      <c r="E3214" s="77" t="s">
        <v>12595</v>
      </c>
      <c r="F3214" s="77" t="s">
        <v>12596</v>
      </c>
    </row>
    <row r="3215" spans="1:6" ht="32.25" customHeight="1" x14ac:dyDescent="0.25">
      <c r="A3215" s="75">
        <v>2236</v>
      </c>
      <c r="B3215" s="76" t="s">
        <v>12597</v>
      </c>
      <c r="C3215" s="77" t="s">
        <v>12582</v>
      </c>
      <c r="D3215" s="78">
        <v>3095000</v>
      </c>
      <c r="E3215" s="77" t="s">
        <v>12595</v>
      </c>
      <c r="F3215" s="77" t="s">
        <v>12596</v>
      </c>
    </row>
    <row r="3216" spans="1:6" ht="32.25" customHeight="1" x14ac:dyDescent="0.25">
      <c r="A3216" s="75">
        <v>2237</v>
      </c>
      <c r="B3216" s="76" t="s">
        <v>12598</v>
      </c>
      <c r="C3216" s="77" t="s">
        <v>12584</v>
      </c>
      <c r="D3216" s="78">
        <v>3095000</v>
      </c>
      <c r="E3216" s="77" t="s">
        <v>12595</v>
      </c>
      <c r="F3216" s="77" t="s">
        <v>12596</v>
      </c>
    </row>
    <row r="3217" spans="1:6" ht="32.25" customHeight="1" x14ac:dyDescent="0.25">
      <c r="A3217" s="75">
        <v>2238</v>
      </c>
      <c r="B3217" s="76" t="s">
        <v>12599</v>
      </c>
      <c r="C3217" s="77" t="s">
        <v>12586</v>
      </c>
      <c r="D3217" s="78">
        <v>3095000</v>
      </c>
      <c r="E3217" s="77" t="s">
        <v>12595</v>
      </c>
      <c r="F3217" s="77" t="s">
        <v>12596</v>
      </c>
    </row>
    <row r="3218" spans="1:6" ht="32.25" customHeight="1" x14ac:dyDescent="0.25">
      <c r="A3218" s="75">
        <v>2239</v>
      </c>
      <c r="B3218" s="76" t="s">
        <v>12600</v>
      </c>
      <c r="C3218" s="77" t="s">
        <v>12588</v>
      </c>
      <c r="D3218" s="78">
        <v>3095000</v>
      </c>
      <c r="E3218" s="77" t="s">
        <v>12595</v>
      </c>
      <c r="F3218" s="77" t="s">
        <v>12596</v>
      </c>
    </row>
    <row r="3219" spans="1:6" ht="32.25" customHeight="1" x14ac:dyDescent="0.25">
      <c r="A3219" s="75">
        <v>2240</v>
      </c>
      <c r="B3219" s="76" t="s">
        <v>12601</v>
      </c>
      <c r="C3219" s="77" t="s">
        <v>12602</v>
      </c>
      <c r="D3219" s="78">
        <v>2639000</v>
      </c>
      <c r="E3219" s="77" t="s">
        <v>12603</v>
      </c>
      <c r="F3219" s="77" t="s">
        <v>12596</v>
      </c>
    </row>
    <row r="3220" spans="1:6" ht="32.25" customHeight="1" x14ac:dyDescent="0.25">
      <c r="A3220" s="75">
        <v>2241</v>
      </c>
      <c r="B3220" s="76" t="s">
        <v>12604</v>
      </c>
      <c r="C3220" s="77" t="s">
        <v>12605</v>
      </c>
      <c r="D3220" s="78">
        <v>2639000</v>
      </c>
      <c r="E3220" s="77" t="s">
        <v>12603</v>
      </c>
      <c r="F3220" s="77" t="s">
        <v>12596</v>
      </c>
    </row>
    <row r="3221" spans="1:6" ht="32.25" customHeight="1" x14ac:dyDescent="0.25">
      <c r="A3221" s="75">
        <v>2242</v>
      </c>
      <c r="B3221" s="76" t="s">
        <v>12606</v>
      </c>
      <c r="C3221" s="77" t="s">
        <v>12607</v>
      </c>
      <c r="D3221" s="78">
        <v>2639000</v>
      </c>
      <c r="E3221" s="77" t="s">
        <v>12603</v>
      </c>
      <c r="F3221" s="77" t="s">
        <v>12596</v>
      </c>
    </row>
    <row r="3222" spans="1:6" ht="32.25" customHeight="1" x14ac:dyDescent="0.25">
      <c r="A3222" s="75">
        <v>2243</v>
      </c>
      <c r="B3222" s="76" t="s">
        <v>12608</v>
      </c>
      <c r="C3222" s="77" t="s">
        <v>12609</v>
      </c>
      <c r="D3222" s="78">
        <v>2639000</v>
      </c>
      <c r="E3222" s="77" t="s">
        <v>12603</v>
      </c>
      <c r="F3222" s="77" t="s">
        <v>12596</v>
      </c>
    </row>
    <row r="3223" spans="1:6" ht="32.25" customHeight="1" x14ac:dyDescent="0.25">
      <c r="A3223" s="75">
        <v>2244</v>
      </c>
      <c r="B3223" s="76" t="s">
        <v>12610</v>
      </c>
      <c r="C3223" s="77" t="s">
        <v>12578</v>
      </c>
      <c r="D3223" s="78">
        <v>2849000</v>
      </c>
      <c r="E3223" s="77" t="s">
        <v>12611</v>
      </c>
      <c r="F3223" s="77" t="s">
        <v>7870</v>
      </c>
    </row>
    <row r="3224" spans="1:6" ht="32.25" customHeight="1" x14ac:dyDescent="0.25">
      <c r="A3224" s="75">
        <v>2245</v>
      </c>
      <c r="B3224" s="76" t="s">
        <v>12612</v>
      </c>
      <c r="C3224" s="77" t="s">
        <v>12582</v>
      </c>
      <c r="D3224" s="78">
        <v>2849000</v>
      </c>
      <c r="E3224" s="77" t="s">
        <v>12611</v>
      </c>
      <c r="F3224" s="77" t="s">
        <v>7870</v>
      </c>
    </row>
    <row r="3225" spans="1:6" ht="32.25" customHeight="1" x14ac:dyDescent="0.25">
      <c r="A3225" s="75">
        <v>2246</v>
      </c>
      <c r="B3225" s="76" t="s">
        <v>12613</v>
      </c>
      <c r="C3225" s="77" t="s">
        <v>12584</v>
      </c>
      <c r="D3225" s="78">
        <v>2849000</v>
      </c>
      <c r="E3225" s="77" t="s">
        <v>12611</v>
      </c>
      <c r="F3225" s="77" t="s">
        <v>7870</v>
      </c>
    </row>
    <row r="3226" spans="1:6" ht="32.25" customHeight="1" x14ac:dyDescent="0.25">
      <c r="A3226" s="75">
        <v>2247</v>
      </c>
      <c r="B3226" s="76" t="s">
        <v>12614</v>
      </c>
      <c r="C3226" s="77" t="s">
        <v>12586</v>
      </c>
      <c r="D3226" s="78">
        <v>2849000</v>
      </c>
      <c r="E3226" s="77" t="s">
        <v>12611</v>
      </c>
      <c r="F3226" s="77" t="s">
        <v>7870</v>
      </c>
    </row>
    <row r="3227" spans="1:6" ht="32.25" customHeight="1" x14ac:dyDescent="0.25">
      <c r="A3227" s="75">
        <v>2248</v>
      </c>
      <c r="B3227" s="76" t="s">
        <v>12615</v>
      </c>
      <c r="C3227" s="77" t="s">
        <v>12588</v>
      </c>
      <c r="D3227" s="78">
        <v>2849000</v>
      </c>
      <c r="E3227" s="77" t="s">
        <v>12611</v>
      </c>
      <c r="F3227" s="77"/>
    </row>
    <row r="3228" spans="1:6" ht="32.25" customHeight="1" x14ac:dyDescent="0.25">
      <c r="A3228" s="75">
        <v>2249</v>
      </c>
      <c r="B3228" s="76" t="s">
        <v>12616</v>
      </c>
      <c r="C3228" s="77" t="s">
        <v>12617</v>
      </c>
      <c r="D3228" s="78">
        <v>1548000</v>
      </c>
      <c r="E3228" s="77" t="s">
        <v>12618</v>
      </c>
      <c r="F3228" s="77"/>
    </row>
    <row r="3229" spans="1:6" ht="32.25" customHeight="1" x14ac:dyDescent="0.25">
      <c r="A3229" s="75">
        <v>2250</v>
      </c>
      <c r="B3229" s="76" t="s">
        <v>12619</v>
      </c>
      <c r="C3229" s="77" t="s">
        <v>12620</v>
      </c>
      <c r="D3229" s="78">
        <v>1548000</v>
      </c>
      <c r="E3229" s="77" t="s">
        <v>12618</v>
      </c>
      <c r="F3229" s="77"/>
    </row>
    <row r="3230" spans="1:6" ht="32.25" customHeight="1" x14ac:dyDescent="0.25">
      <c r="A3230" s="75">
        <v>2251</v>
      </c>
      <c r="B3230" s="76" t="s">
        <v>12621</v>
      </c>
      <c r="C3230" s="77" t="s">
        <v>12622</v>
      </c>
      <c r="D3230" s="78">
        <v>1548000</v>
      </c>
      <c r="E3230" s="77" t="s">
        <v>12618</v>
      </c>
      <c r="F3230" s="77"/>
    </row>
    <row r="3231" spans="1:6" ht="32.25" customHeight="1" x14ac:dyDescent="0.25">
      <c r="A3231" s="75">
        <v>2252</v>
      </c>
      <c r="B3231" s="76" t="s">
        <v>12623</v>
      </c>
      <c r="C3231" s="77" t="s">
        <v>8159</v>
      </c>
      <c r="D3231" s="78">
        <v>1548000</v>
      </c>
      <c r="E3231" s="77" t="s">
        <v>12618</v>
      </c>
      <c r="F3231" s="77"/>
    </row>
    <row r="3232" spans="1:6" ht="32.25" customHeight="1" x14ac:dyDescent="0.25">
      <c r="A3232" s="75">
        <v>2253</v>
      </c>
      <c r="B3232" s="76" t="s">
        <v>12624</v>
      </c>
      <c r="C3232" s="77" t="s">
        <v>12625</v>
      </c>
      <c r="D3232" s="78">
        <v>1293000</v>
      </c>
      <c r="E3232" s="77" t="s">
        <v>12626</v>
      </c>
      <c r="F3232" s="77"/>
    </row>
    <row r="3233" spans="1:6" ht="32.25" customHeight="1" x14ac:dyDescent="0.25">
      <c r="A3233" s="75">
        <v>2254</v>
      </c>
      <c r="B3233" s="76" t="s">
        <v>12627</v>
      </c>
      <c r="C3233" s="77" t="s">
        <v>12628</v>
      </c>
      <c r="D3233" s="78">
        <v>1293000</v>
      </c>
      <c r="E3233" s="77" t="s">
        <v>12626</v>
      </c>
      <c r="F3233" s="77"/>
    </row>
    <row r="3234" spans="1:6" ht="32.25" customHeight="1" x14ac:dyDescent="0.25">
      <c r="A3234" s="75">
        <v>2255</v>
      </c>
      <c r="B3234" s="76" t="s">
        <v>12629</v>
      </c>
      <c r="C3234" s="77" t="s">
        <v>12630</v>
      </c>
      <c r="D3234" s="78">
        <v>1293000</v>
      </c>
      <c r="E3234" s="77" t="s">
        <v>12626</v>
      </c>
      <c r="F3234" s="77"/>
    </row>
    <row r="3235" spans="1:6" ht="32.25" customHeight="1" x14ac:dyDescent="0.25">
      <c r="A3235" s="75">
        <v>2256</v>
      </c>
      <c r="B3235" s="76" t="s">
        <v>12631</v>
      </c>
      <c r="C3235" s="77" t="s">
        <v>12632</v>
      </c>
      <c r="D3235" s="78">
        <v>1293000</v>
      </c>
      <c r="E3235" s="77" t="s">
        <v>12626</v>
      </c>
      <c r="F3235" s="77"/>
    </row>
    <row r="3236" spans="1:6" ht="32.25" customHeight="1" x14ac:dyDescent="0.25">
      <c r="A3236" s="75">
        <v>2257</v>
      </c>
      <c r="B3236" s="76" t="s">
        <v>12633</v>
      </c>
      <c r="C3236" s="77" t="s">
        <v>12634</v>
      </c>
      <c r="D3236" s="78">
        <v>1293000</v>
      </c>
      <c r="E3236" s="77" t="s">
        <v>12626</v>
      </c>
      <c r="F3236" s="77"/>
    </row>
    <row r="3237" spans="1:6" ht="32.25" customHeight="1" x14ac:dyDescent="0.25">
      <c r="A3237" s="75">
        <v>2264</v>
      </c>
      <c r="B3237" s="76" t="s">
        <v>12635</v>
      </c>
      <c r="C3237" s="77" t="s">
        <v>12636</v>
      </c>
      <c r="D3237" s="78">
        <v>1934000</v>
      </c>
      <c r="E3237" s="77" t="s">
        <v>12637</v>
      </c>
      <c r="F3237" s="77"/>
    </row>
    <row r="3238" spans="1:6" ht="32.25" customHeight="1" x14ac:dyDescent="0.25">
      <c r="A3238" s="75">
        <v>2265</v>
      </c>
      <c r="B3238" s="76" t="s">
        <v>12638</v>
      </c>
      <c r="C3238" s="77" t="s">
        <v>12639</v>
      </c>
      <c r="D3238" s="78">
        <v>1230000</v>
      </c>
      <c r="E3238" s="77" t="s">
        <v>12640</v>
      </c>
      <c r="F3238" s="77"/>
    </row>
    <row r="3239" spans="1:6" ht="32.25" customHeight="1" x14ac:dyDescent="0.25">
      <c r="A3239" s="75">
        <v>2266</v>
      </c>
      <c r="B3239" s="76" t="s">
        <v>12641</v>
      </c>
      <c r="C3239" s="77" t="s">
        <v>12642</v>
      </c>
      <c r="D3239" s="78">
        <v>1230000</v>
      </c>
      <c r="E3239" s="77" t="s">
        <v>12640</v>
      </c>
      <c r="F3239" s="77"/>
    </row>
    <row r="3240" spans="1:6" ht="32.25" customHeight="1" x14ac:dyDescent="0.25">
      <c r="A3240" s="75">
        <v>2267</v>
      </c>
      <c r="B3240" s="76" t="s">
        <v>12643</v>
      </c>
      <c r="C3240" s="77" t="s">
        <v>12644</v>
      </c>
      <c r="D3240" s="78">
        <v>1230000</v>
      </c>
      <c r="E3240" s="77" t="s">
        <v>12640</v>
      </c>
      <c r="F3240" s="77"/>
    </row>
    <row r="3241" spans="1:6" ht="32.25" customHeight="1" x14ac:dyDescent="0.25">
      <c r="A3241" s="75">
        <v>2268</v>
      </c>
      <c r="B3241" s="76" t="s">
        <v>12645</v>
      </c>
      <c r="C3241" s="77" t="s">
        <v>12646</v>
      </c>
      <c r="D3241" s="78">
        <v>1230000</v>
      </c>
      <c r="E3241" s="77" t="s">
        <v>12640</v>
      </c>
      <c r="F3241" s="77"/>
    </row>
    <row r="3242" spans="1:6" ht="32.25" customHeight="1" x14ac:dyDescent="0.25">
      <c r="A3242" s="75">
        <v>2269</v>
      </c>
      <c r="B3242" s="76" t="s">
        <v>12647</v>
      </c>
      <c r="C3242" s="77" t="s">
        <v>12642</v>
      </c>
      <c r="D3242" s="78">
        <v>1230000</v>
      </c>
      <c r="E3242" s="77" t="s">
        <v>12640</v>
      </c>
      <c r="F3242" s="77"/>
    </row>
    <row r="3243" spans="1:6" ht="32.25" customHeight="1" x14ac:dyDescent="0.25">
      <c r="A3243" s="75">
        <v>2270</v>
      </c>
      <c r="B3243" s="76" t="s">
        <v>12648</v>
      </c>
      <c r="C3243" s="77" t="s">
        <v>12639</v>
      </c>
      <c r="D3243" s="78">
        <v>1230000</v>
      </c>
      <c r="E3243" s="77" t="s">
        <v>12640</v>
      </c>
      <c r="F3243" s="77"/>
    </row>
    <row r="3244" spans="1:6" ht="32.25" customHeight="1" x14ac:dyDescent="0.25">
      <c r="A3244" s="75">
        <v>2271</v>
      </c>
      <c r="B3244" s="76" t="s">
        <v>12649</v>
      </c>
      <c r="C3244" s="77" t="s">
        <v>12650</v>
      </c>
      <c r="D3244" s="78">
        <v>1230000</v>
      </c>
      <c r="E3244" s="77" t="s">
        <v>12640</v>
      </c>
      <c r="F3244" s="77"/>
    </row>
    <row r="3245" spans="1:6" ht="32.25" customHeight="1" x14ac:dyDescent="0.25">
      <c r="A3245" s="75">
        <v>2272</v>
      </c>
      <c r="B3245" s="76" t="s">
        <v>12651</v>
      </c>
      <c r="C3245" s="77" t="s">
        <v>12652</v>
      </c>
      <c r="D3245" s="78">
        <v>1230000</v>
      </c>
      <c r="E3245" s="77" t="s">
        <v>12640</v>
      </c>
      <c r="F3245" s="77"/>
    </row>
    <row r="3246" spans="1:6" ht="32.25" customHeight="1" x14ac:dyDescent="0.25">
      <c r="A3246" s="75">
        <v>2273</v>
      </c>
      <c r="B3246" s="76" t="s">
        <v>12653</v>
      </c>
      <c r="C3246" s="77" t="s">
        <v>12654</v>
      </c>
      <c r="D3246" s="78">
        <v>1230000</v>
      </c>
      <c r="E3246" s="77" t="s">
        <v>12640</v>
      </c>
      <c r="F3246" s="77"/>
    </row>
    <row r="3247" spans="1:6" ht="32.25" customHeight="1" x14ac:dyDescent="0.25">
      <c r="A3247" s="75">
        <v>2279</v>
      </c>
      <c r="B3247" s="76" t="s">
        <v>12655</v>
      </c>
      <c r="C3247" s="77" t="s">
        <v>12656</v>
      </c>
      <c r="D3247" s="78">
        <v>1182000</v>
      </c>
      <c r="E3247" s="77" t="s">
        <v>12657</v>
      </c>
      <c r="F3247" s="77"/>
    </row>
    <row r="3248" spans="1:6" ht="32.25" customHeight="1" x14ac:dyDescent="0.25">
      <c r="A3248" s="75">
        <v>2280</v>
      </c>
      <c r="B3248" s="76" t="s">
        <v>12658</v>
      </c>
      <c r="C3248" s="77" t="s">
        <v>12659</v>
      </c>
      <c r="D3248" s="78">
        <v>1164000</v>
      </c>
      <c r="E3248" s="77" t="s">
        <v>12660</v>
      </c>
      <c r="F3248" s="77"/>
    </row>
    <row r="3249" spans="1:6" ht="32.25" customHeight="1" x14ac:dyDescent="0.25">
      <c r="A3249" s="75">
        <v>2281</v>
      </c>
      <c r="B3249" s="76" t="s">
        <v>12661</v>
      </c>
      <c r="C3249" s="77" t="s">
        <v>12662</v>
      </c>
      <c r="D3249" s="78">
        <v>1164000</v>
      </c>
      <c r="E3249" s="77" t="s">
        <v>12660</v>
      </c>
      <c r="F3249" s="77"/>
    </row>
    <row r="3250" spans="1:6" ht="32.25" customHeight="1" x14ac:dyDescent="0.25">
      <c r="A3250" s="75">
        <v>2282</v>
      </c>
      <c r="B3250" s="76" t="s">
        <v>12663</v>
      </c>
      <c r="C3250" s="77" t="s">
        <v>12664</v>
      </c>
      <c r="D3250" s="78">
        <v>1164000</v>
      </c>
      <c r="E3250" s="77" t="s">
        <v>12660</v>
      </c>
      <c r="F3250" s="77"/>
    </row>
    <row r="3251" spans="1:6" ht="32.25" customHeight="1" x14ac:dyDescent="0.25">
      <c r="A3251" s="75">
        <v>2283</v>
      </c>
      <c r="B3251" s="76" t="s">
        <v>12665</v>
      </c>
      <c r="C3251" s="77" t="s">
        <v>12666</v>
      </c>
      <c r="D3251" s="78">
        <v>1164000</v>
      </c>
      <c r="E3251" s="77" t="s">
        <v>12660</v>
      </c>
      <c r="F3251" s="77"/>
    </row>
    <row r="3252" spans="1:6" ht="32.25" customHeight="1" x14ac:dyDescent="0.25">
      <c r="A3252" s="75">
        <v>2301</v>
      </c>
      <c r="B3252" s="76" t="s">
        <v>12667</v>
      </c>
      <c r="C3252" s="77" t="s">
        <v>12668</v>
      </c>
      <c r="D3252" s="78">
        <v>1289000</v>
      </c>
      <c r="E3252" s="77" t="s">
        <v>12669</v>
      </c>
      <c r="F3252" s="77"/>
    </row>
    <row r="3253" spans="1:6" ht="32.25" customHeight="1" x14ac:dyDescent="0.25">
      <c r="A3253" s="75">
        <v>2302</v>
      </c>
      <c r="B3253" s="76" t="s">
        <v>12670</v>
      </c>
      <c r="C3253" s="77" t="s">
        <v>12671</v>
      </c>
      <c r="D3253" s="78">
        <v>1289000</v>
      </c>
      <c r="E3253" s="77" t="s">
        <v>12669</v>
      </c>
      <c r="F3253" s="77"/>
    </row>
    <row r="3254" spans="1:6" ht="32.25" customHeight="1" x14ac:dyDescent="0.25">
      <c r="A3254" s="75">
        <v>2303</v>
      </c>
      <c r="B3254" s="76" t="s">
        <v>12672</v>
      </c>
      <c r="C3254" s="77" t="s">
        <v>12673</v>
      </c>
      <c r="D3254" s="78">
        <v>1289000</v>
      </c>
      <c r="E3254" s="77" t="s">
        <v>12669</v>
      </c>
      <c r="F3254" s="77"/>
    </row>
    <row r="3255" spans="1:6" ht="32.25" customHeight="1" x14ac:dyDescent="0.25">
      <c r="A3255" s="75">
        <v>2304</v>
      </c>
      <c r="B3255" s="76" t="s">
        <v>12674</v>
      </c>
      <c r="C3255" s="77" t="s">
        <v>12675</v>
      </c>
      <c r="D3255" s="78">
        <v>1289000</v>
      </c>
      <c r="E3255" s="77" t="s">
        <v>12669</v>
      </c>
      <c r="F3255" s="77"/>
    </row>
    <row r="3256" spans="1:6" ht="32.25" customHeight="1" x14ac:dyDescent="0.25">
      <c r="A3256" s="75">
        <v>2305</v>
      </c>
      <c r="B3256" s="76" t="s">
        <v>12676</v>
      </c>
      <c r="C3256" s="77" t="s">
        <v>12677</v>
      </c>
      <c r="D3256" s="78">
        <v>1028000</v>
      </c>
      <c r="E3256" s="77" t="s">
        <v>12678</v>
      </c>
      <c r="F3256" s="77"/>
    </row>
    <row r="3257" spans="1:6" ht="32.25" customHeight="1" x14ac:dyDescent="0.25">
      <c r="A3257" s="75">
        <v>2306</v>
      </c>
      <c r="B3257" s="76" t="s">
        <v>12679</v>
      </c>
      <c r="C3257" s="77" t="s">
        <v>12680</v>
      </c>
      <c r="D3257" s="78">
        <v>1028000</v>
      </c>
      <c r="E3257" s="77" t="s">
        <v>12678</v>
      </c>
      <c r="F3257" s="77"/>
    </row>
    <row r="3258" spans="1:6" ht="32.25" customHeight="1" x14ac:dyDescent="0.25">
      <c r="A3258" s="75">
        <v>2307</v>
      </c>
      <c r="B3258" s="76" t="s">
        <v>3493</v>
      </c>
      <c r="C3258" s="77" t="s">
        <v>12681</v>
      </c>
      <c r="D3258" s="78">
        <v>1028000</v>
      </c>
      <c r="E3258" s="77" t="s">
        <v>12678</v>
      </c>
      <c r="F3258" s="77"/>
    </row>
    <row r="3259" spans="1:6" ht="32.25" customHeight="1" x14ac:dyDescent="0.25">
      <c r="A3259" s="75">
        <v>2308</v>
      </c>
      <c r="B3259" s="76" t="s">
        <v>12682</v>
      </c>
      <c r="C3259" s="77" t="s">
        <v>12683</v>
      </c>
      <c r="D3259" s="78">
        <v>1028000</v>
      </c>
      <c r="E3259" s="77" t="s">
        <v>12678</v>
      </c>
      <c r="F3259" s="77"/>
    </row>
    <row r="3260" spans="1:6" ht="32.25" customHeight="1" x14ac:dyDescent="0.25">
      <c r="A3260" s="75">
        <v>2325</v>
      </c>
      <c r="B3260" s="76" t="s">
        <v>12684</v>
      </c>
      <c r="C3260" s="77" t="s">
        <v>12685</v>
      </c>
      <c r="D3260" s="78">
        <v>1748000</v>
      </c>
      <c r="E3260" s="77" t="s">
        <v>12686</v>
      </c>
      <c r="F3260" s="77"/>
    </row>
    <row r="3261" spans="1:6" ht="32.25" customHeight="1" x14ac:dyDescent="0.25">
      <c r="A3261" s="75">
        <v>2326</v>
      </c>
      <c r="B3261" s="76" t="s">
        <v>12687</v>
      </c>
      <c r="C3261" s="77" t="s">
        <v>12688</v>
      </c>
      <c r="D3261" s="78">
        <v>1748000</v>
      </c>
      <c r="E3261" s="77" t="s">
        <v>12686</v>
      </c>
      <c r="F3261" s="77"/>
    </row>
    <row r="3262" spans="1:6" ht="32.25" customHeight="1" x14ac:dyDescent="0.25">
      <c r="A3262" s="75">
        <v>2365</v>
      </c>
      <c r="B3262" s="76" t="s">
        <v>12689</v>
      </c>
      <c r="C3262" s="77" t="s">
        <v>12690</v>
      </c>
      <c r="D3262" s="78">
        <v>1714000</v>
      </c>
      <c r="E3262" s="77" t="s">
        <v>12691</v>
      </c>
      <c r="F3262" s="77"/>
    </row>
    <row r="3263" spans="1:6" ht="32.25" customHeight="1" x14ac:dyDescent="0.25">
      <c r="A3263" s="75">
        <v>2366</v>
      </c>
      <c r="B3263" s="76" t="s">
        <v>12692</v>
      </c>
      <c r="C3263" s="77" t="s">
        <v>12693</v>
      </c>
      <c r="D3263" s="78">
        <v>1714000</v>
      </c>
      <c r="E3263" s="77" t="s">
        <v>12691</v>
      </c>
      <c r="F3263" s="77"/>
    </row>
    <row r="3264" spans="1:6" ht="32.25" customHeight="1" x14ac:dyDescent="0.25">
      <c r="A3264" s="75">
        <v>2367</v>
      </c>
      <c r="B3264" s="76" t="s">
        <v>12694</v>
      </c>
      <c r="C3264" s="77" t="s">
        <v>12695</v>
      </c>
      <c r="D3264" s="78">
        <v>1714000</v>
      </c>
      <c r="E3264" s="77" t="s">
        <v>12691</v>
      </c>
      <c r="F3264" s="77"/>
    </row>
    <row r="3265" spans="1:6" ht="32.25" customHeight="1" x14ac:dyDescent="0.25">
      <c r="A3265" s="75">
        <v>2368</v>
      </c>
      <c r="B3265" s="76" t="s">
        <v>12696</v>
      </c>
      <c r="C3265" s="77" t="s">
        <v>12697</v>
      </c>
      <c r="D3265" s="78">
        <v>3043000</v>
      </c>
      <c r="E3265" s="77" t="s">
        <v>12698</v>
      </c>
      <c r="F3265" s="77"/>
    </row>
    <row r="3266" spans="1:6" ht="32.25" customHeight="1" x14ac:dyDescent="0.25">
      <c r="A3266" s="75">
        <v>2369</v>
      </c>
      <c r="B3266" s="76" t="s">
        <v>12699</v>
      </c>
      <c r="C3266" s="77" t="s">
        <v>12700</v>
      </c>
      <c r="D3266" s="78">
        <v>3043000</v>
      </c>
      <c r="E3266" s="77" t="s">
        <v>12698</v>
      </c>
      <c r="F3266" s="77"/>
    </row>
    <row r="3267" spans="1:6" ht="32.25" customHeight="1" x14ac:dyDescent="0.25">
      <c r="A3267" s="75">
        <v>2370</v>
      </c>
      <c r="B3267" s="76" t="s">
        <v>12701</v>
      </c>
      <c r="C3267" s="77" t="s">
        <v>12702</v>
      </c>
      <c r="D3267" s="78">
        <v>3043000</v>
      </c>
      <c r="E3267" s="77" t="s">
        <v>12698</v>
      </c>
      <c r="F3267" s="77"/>
    </row>
    <row r="3268" spans="1:6" ht="32.25" customHeight="1" x14ac:dyDescent="0.25">
      <c r="A3268" s="75">
        <v>2371</v>
      </c>
      <c r="B3268" s="76" t="s">
        <v>12703</v>
      </c>
      <c r="C3268" s="77" t="s">
        <v>12704</v>
      </c>
      <c r="D3268" s="78">
        <v>3043000</v>
      </c>
      <c r="E3268" s="77" t="s">
        <v>12698</v>
      </c>
      <c r="F3268" s="77"/>
    </row>
    <row r="3269" spans="1:6" ht="32.25" customHeight="1" x14ac:dyDescent="0.25">
      <c r="A3269" s="75">
        <v>2372</v>
      </c>
      <c r="B3269" s="76" t="s">
        <v>12705</v>
      </c>
      <c r="C3269" s="77" t="s">
        <v>12706</v>
      </c>
      <c r="D3269" s="78">
        <v>3043000</v>
      </c>
      <c r="E3269" s="77" t="s">
        <v>12698</v>
      </c>
      <c r="F3269" s="77"/>
    </row>
    <row r="3270" spans="1:6" ht="32.25" customHeight="1" x14ac:dyDescent="0.25">
      <c r="A3270" s="75">
        <v>2373</v>
      </c>
      <c r="B3270" s="76" t="s">
        <v>12707</v>
      </c>
      <c r="C3270" s="77" t="s">
        <v>12708</v>
      </c>
      <c r="D3270" s="78">
        <v>3043000</v>
      </c>
      <c r="E3270" s="77" t="s">
        <v>12698</v>
      </c>
      <c r="F3270" s="77"/>
    </row>
    <row r="3271" spans="1:6" ht="32.25" customHeight="1" x14ac:dyDescent="0.25">
      <c r="A3271" s="75">
        <v>2382</v>
      </c>
      <c r="B3271" s="76" t="s">
        <v>12709</v>
      </c>
      <c r="C3271" s="77" t="s">
        <v>12710</v>
      </c>
      <c r="D3271" s="78">
        <v>1562000</v>
      </c>
      <c r="E3271" s="77" t="s">
        <v>12711</v>
      </c>
      <c r="F3271" s="77"/>
    </row>
    <row r="3272" spans="1:6" ht="32.25" customHeight="1" x14ac:dyDescent="0.25">
      <c r="A3272" s="75">
        <v>2383</v>
      </c>
      <c r="B3272" s="76" t="s">
        <v>12712</v>
      </c>
      <c r="C3272" s="77" t="s">
        <v>12713</v>
      </c>
      <c r="D3272" s="78">
        <v>1562000</v>
      </c>
      <c r="E3272" s="77" t="s">
        <v>12711</v>
      </c>
      <c r="F3272" s="77"/>
    </row>
    <row r="3273" spans="1:6" ht="32.25" customHeight="1" x14ac:dyDescent="0.25">
      <c r="A3273" s="75">
        <v>2384</v>
      </c>
      <c r="B3273" s="76" t="s">
        <v>12714</v>
      </c>
      <c r="C3273" s="77" t="s">
        <v>12715</v>
      </c>
      <c r="D3273" s="78">
        <v>1562000</v>
      </c>
      <c r="E3273" s="77" t="s">
        <v>12711</v>
      </c>
      <c r="F3273" s="77"/>
    </row>
    <row r="3274" spans="1:6" ht="32.25" customHeight="1" x14ac:dyDescent="0.25">
      <c r="A3274" s="75">
        <v>2385</v>
      </c>
      <c r="B3274" s="76" t="s">
        <v>12716</v>
      </c>
      <c r="C3274" s="77" t="s">
        <v>12717</v>
      </c>
      <c r="D3274" s="78">
        <v>1562000</v>
      </c>
      <c r="E3274" s="77" t="s">
        <v>12711</v>
      </c>
      <c r="F3274" s="77"/>
    </row>
    <row r="3275" spans="1:6" ht="32.25" customHeight="1" x14ac:dyDescent="0.25">
      <c r="A3275" s="75">
        <v>2386</v>
      </c>
      <c r="B3275" s="76" t="s">
        <v>12718</v>
      </c>
      <c r="C3275" s="77" t="s">
        <v>12719</v>
      </c>
      <c r="D3275" s="78">
        <v>1547000</v>
      </c>
      <c r="E3275" s="77" t="s">
        <v>12720</v>
      </c>
      <c r="F3275" s="77"/>
    </row>
    <row r="3276" spans="1:6" ht="32.25" customHeight="1" x14ac:dyDescent="0.25">
      <c r="A3276" s="75">
        <v>2387</v>
      </c>
      <c r="B3276" s="76" t="s">
        <v>12721</v>
      </c>
      <c r="C3276" s="77" t="s">
        <v>12722</v>
      </c>
      <c r="D3276" s="78">
        <v>1038000</v>
      </c>
      <c r="E3276" s="77" t="s">
        <v>12723</v>
      </c>
      <c r="F3276" s="77"/>
    </row>
    <row r="3277" spans="1:6" ht="32.25" customHeight="1" x14ac:dyDescent="0.25">
      <c r="A3277" s="75">
        <v>2388</v>
      </c>
      <c r="B3277" s="76" t="s">
        <v>12724</v>
      </c>
      <c r="C3277" s="77" t="s">
        <v>12725</v>
      </c>
      <c r="D3277" s="78">
        <v>1441000</v>
      </c>
      <c r="E3277" s="77" t="s">
        <v>12726</v>
      </c>
      <c r="F3277" s="77" t="s">
        <v>7870</v>
      </c>
    </row>
    <row r="3278" spans="1:6" ht="32.25" customHeight="1" x14ac:dyDescent="0.25">
      <c r="A3278" s="75">
        <v>2389</v>
      </c>
      <c r="B3278" s="76" t="s">
        <v>12727</v>
      </c>
      <c r="C3278" s="77" t="s">
        <v>12728</v>
      </c>
      <c r="D3278" s="78">
        <v>3290000</v>
      </c>
      <c r="E3278" s="77" t="s">
        <v>12729</v>
      </c>
      <c r="F3278" s="77" t="s">
        <v>7870</v>
      </c>
    </row>
    <row r="3279" spans="1:6" ht="32.25" customHeight="1" x14ac:dyDescent="0.25">
      <c r="A3279" s="75">
        <v>2390</v>
      </c>
      <c r="B3279" s="76" t="s">
        <v>12730</v>
      </c>
      <c r="C3279" s="77" t="s">
        <v>12731</v>
      </c>
      <c r="D3279" s="78">
        <v>3290000</v>
      </c>
      <c r="E3279" s="77" t="s">
        <v>12729</v>
      </c>
      <c r="F3279" s="77" t="s">
        <v>7870</v>
      </c>
    </row>
    <row r="3280" spans="1:6" ht="32.25" customHeight="1" x14ac:dyDescent="0.25">
      <c r="A3280" s="75">
        <v>2391</v>
      </c>
      <c r="B3280" s="76" t="s">
        <v>12732</v>
      </c>
      <c r="C3280" s="77" t="s">
        <v>12733</v>
      </c>
      <c r="D3280" s="78">
        <v>3290000</v>
      </c>
      <c r="E3280" s="77" t="s">
        <v>12729</v>
      </c>
      <c r="F3280" s="77" t="s">
        <v>7870</v>
      </c>
    </row>
    <row r="3281" spans="1:6" ht="32.25" customHeight="1" x14ac:dyDescent="0.25">
      <c r="A3281" s="75">
        <v>2392</v>
      </c>
      <c r="B3281" s="76" t="s">
        <v>12734</v>
      </c>
      <c r="C3281" s="77" t="s">
        <v>12735</v>
      </c>
      <c r="D3281" s="78">
        <v>3290000</v>
      </c>
      <c r="E3281" s="77" t="s">
        <v>12729</v>
      </c>
      <c r="F3281" s="77" t="s">
        <v>7870</v>
      </c>
    </row>
    <row r="3282" spans="1:6" ht="32.25" customHeight="1" x14ac:dyDescent="0.25">
      <c r="A3282" s="75">
        <v>2393</v>
      </c>
      <c r="B3282" s="76" t="s">
        <v>12736</v>
      </c>
      <c r="C3282" s="77" t="s">
        <v>12737</v>
      </c>
      <c r="D3282" s="78">
        <v>3290000</v>
      </c>
      <c r="E3282" s="77" t="s">
        <v>12729</v>
      </c>
      <c r="F3282" s="77" t="s">
        <v>7870</v>
      </c>
    </row>
    <row r="3283" spans="1:6" ht="32.25" customHeight="1" x14ac:dyDescent="0.25">
      <c r="A3283" s="75">
        <v>2394</v>
      </c>
      <c r="B3283" s="76" t="s">
        <v>12738</v>
      </c>
      <c r="C3283" s="77" t="s">
        <v>12739</v>
      </c>
      <c r="D3283" s="78">
        <v>3468000</v>
      </c>
      <c r="E3283" s="77" t="s">
        <v>12740</v>
      </c>
      <c r="F3283" s="77" t="s">
        <v>7870</v>
      </c>
    </row>
    <row r="3284" spans="1:6" ht="32.25" customHeight="1" x14ac:dyDescent="0.25">
      <c r="A3284" s="75">
        <v>2395</v>
      </c>
      <c r="B3284" s="76" t="s">
        <v>12741</v>
      </c>
      <c r="C3284" s="77" t="s">
        <v>12742</v>
      </c>
      <c r="D3284" s="78">
        <v>1552000</v>
      </c>
      <c r="E3284" s="77" t="s">
        <v>12743</v>
      </c>
      <c r="F3284" s="77" t="s">
        <v>7870</v>
      </c>
    </row>
    <row r="3285" spans="1:6" ht="32.25" customHeight="1" x14ac:dyDescent="0.25">
      <c r="A3285" s="75">
        <v>2396</v>
      </c>
      <c r="B3285" s="76" t="s">
        <v>12744</v>
      </c>
      <c r="C3285" s="77" t="s">
        <v>12745</v>
      </c>
      <c r="D3285" s="78">
        <v>1552000</v>
      </c>
      <c r="E3285" s="77" t="s">
        <v>12743</v>
      </c>
      <c r="F3285" s="77" t="s">
        <v>7870</v>
      </c>
    </row>
    <row r="3286" spans="1:6" ht="32.25" customHeight="1" x14ac:dyDescent="0.25">
      <c r="A3286" s="75">
        <v>2397</v>
      </c>
      <c r="B3286" s="76" t="s">
        <v>12746</v>
      </c>
      <c r="C3286" s="77" t="s">
        <v>12747</v>
      </c>
      <c r="D3286" s="78">
        <v>1380000</v>
      </c>
      <c r="E3286" s="77" t="s">
        <v>12376</v>
      </c>
      <c r="F3286" s="77" t="s">
        <v>7870</v>
      </c>
    </row>
    <row r="3287" spans="1:6" ht="32.25" customHeight="1" x14ac:dyDescent="0.25">
      <c r="A3287" s="75">
        <v>2398</v>
      </c>
      <c r="B3287" s="76" t="s">
        <v>12748</v>
      </c>
      <c r="C3287" s="77" t="s">
        <v>12749</v>
      </c>
      <c r="D3287" s="78">
        <v>1380000</v>
      </c>
      <c r="E3287" s="77" t="s">
        <v>12376</v>
      </c>
      <c r="F3287" s="77" t="s">
        <v>7870</v>
      </c>
    </row>
    <row r="3288" spans="1:6" ht="32.25" customHeight="1" x14ac:dyDescent="0.25">
      <c r="A3288" s="75">
        <v>2399</v>
      </c>
      <c r="B3288" s="76" t="s">
        <v>12750</v>
      </c>
      <c r="C3288" s="77" t="s">
        <v>12751</v>
      </c>
      <c r="D3288" s="78">
        <v>2912000</v>
      </c>
      <c r="E3288" s="77" t="s">
        <v>12752</v>
      </c>
      <c r="F3288" s="77" t="s">
        <v>7870</v>
      </c>
    </row>
    <row r="3289" spans="1:6" ht="32.25" customHeight="1" x14ac:dyDescent="0.25">
      <c r="A3289" s="75">
        <v>2400</v>
      </c>
      <c r="B3289" s="76" t="s">
        <v>12753</v>
      </c>
      <c r="C3289" s="77" t="s">
        <v>12754</v>
      </c>
      <c r="D3289" s="78">
        <v>2505000</v>
      </c>
      <c r="E3289" s="77" t="s">
        <v>12755</v>
      </c>
      <c r="F3289" s="77" t="s">
        <v>7870</v>
      </c>
    </row>
    <row r="3290" spans="1:6" ht="32.25" customHeight="1" x14ac:dyDescent="0.25">
      <c r="A3290" s="75">
        <v>2401</v>
      </c>
      <c r="B3290" s="76" t="s">
        <v>12756</v>
      </c>
      <c r="C3290" s="77" t="s">
        <v>12757</v>
      </c>
      <c r="D3290" s="78">
        <v>1976000</v>
      </c>
      <c r="E3290" s="77" t="s">
        <v>12758</v>
      </c>
      <c r="F3290" s="77" t="s">
        <v>7870</v>
      </c>
    </row>
    <row r="3291" spans="1:6" ht="32.25" customHeight="1" x14ac:dyDescent="0.25">
      <c r="A3291" s="75">
        <v>2402</v>
      </c>
      <c r="B3291" s="76" t="s">
        <v>12759</v>
      </c>
      <c r="C3291" s="77" t="s">
        <v>12760</v>
      </c>
      <c r="D3291" s="78">
        <v>1976000</v>
      </c>
      <c r="E3291" s="77" t="s">
        <v>12758</v>
      </c>
      <c r="F3291" s="77" t="s">
        <v>7870</v>
      </c>
    </row>
    <row r="3292" spans="1:6" ht="32.25" customHeight="1" x14ac:dyDescent="0.25">
      <c r="A3292" s="75">
        <v>2403</v>
      </c>
      <c r="B3292" s="76" t="s">
        <v>12761</v>
      </c>
      <c r="C3292" s="77" t="s">
        <v>12762</v>
      </c>
      <c r="D3292" s="78">
        <v>1976000</v>
      </c>
      <c r="E3292" s="77" t="s">
        <v>12758</v>
      </c>
      <c r="F3292" s="77" t="s">
        <v>7870</v>
      </c>
    </row>
    <row r="3293" spans="1:6" ht="32.25" customHeight="1" x14ac:dyDescent="0.25">
      <c r="A3293" s="75">
        <v>2404</v>
      </c>
      <c r="B3293" s="76" t="s">
        <v>12763</v>
      </c>
      <c r="C3293" s="77" t="s">
        <v>12764</v>
      </c>
      <c r="D3293" s="78">
        <v>4797000</v>
      </c>
      <c r="E3293" s="77" t="s">
        <v>12765</v>
      </c>
      <c r="F3293" s="77" t="s">
        <v>7870</v>
      </c>
    </row>
    <row r="3294" spans="1:6" ht="32.25" customHeight="1" x14ac:dyDescent="0.25">
      <c r="A3294" s="75">
        <v>2405</v>
      </c>
      <c r="B3294" s="76" t="s">
        <v>12766</v>
      </c>
      <c r="C3294" s="77" t="s">
        <v>12767</v>
      </c>
      <c r="D3294" s="78">
        <v>4797000</v>
      </c>
      <c r="E3294" s="77" t="s">
        <v>12765</v>
      </c>
      <c r="F3294" s="77" t="s">
        <v>7870</v>
      </c>
    </row>
    <row r="3295" spans="1:6" ht="32.25" customHeight="1" x14ac:dyDescent="0.25">
      <c r="A3295" s="75">
        <v>2406</v>
      </c>
      <c r="B3295" s="76" t="s">
        <v>12768</v>
      </c>
      <c r="C3295" s="77" t="s">
        <v>12769</v>
      </c>
      <c r="D3295" s="78">
        <v>4797000</v>
      </c>
      <c r="E3295" s="77" t="s">
        <v>12765</v>
      </c>
      <c r="F3295" s="77" t="s">
        <v>7870</v>
      </c>
    </row>
    <row r="3296" spans="1:6" ht="32.25" customHeight="1" x14ac:dyDescent="0.25">
      <c r="A3296" s="75">
        <v>2407</v>
      </c>
      <c r="B3296" s="76" t="s">
        <v>12770</v>
      </c>
      <c r="C3296" s="77" t="s">
        <v>12771</v>
      </c>
      <c r="D3296" s="78">
        <v>4797000</v>
      </c>
      <c r="E3296" s="77" t="s">
        <v>12765</v>
      </c>
      <c r="F3296" s="77" t="s">
        <v>7870</v>
      </c>
    </row>
    <row r="3297" spans="1:6" ht="32.25" customHeight="1" x14ac:dyDescent="0.25">
      <c r="A3297" s="75">
        <v>2408</v>
      </c>
      <c r="B3297" s="76" t="s">
        <v>12772</v>
      </c>
      <c r="C3297" s="77" t="s">
        <v>12773</v>
      </c>
      <c r="D3297" s="78">
        <v>4797000</v>
      </c>
      <c r="E3297" s="77" t="s">
        <v>12765</v>
      </c>
      <c r="F3297" s="77" t="s">
        <v>7870</v>
      </c>
    </row>
    <row r="3298" spans="1:6" ht="32.25" customHeight="1" x14ac:dyDescent="0.25">
      <c r="A3298" s="75">
        <v>2409</v>
      </c>
      <c r="B3298" s="76" t="s">
        <v>12774</v>
      </c>
      <c r="C3298" s="77" t="s">
        <v>12775</v>
      </c>
      <c r="D3298" s="78">
        <v>4797000</v>
      </c>
      <c r="E3298" s="77" t="s">
        <v>12765</v>
      </c>
      <c r="F3298" s="77" t="s">
        <v>7870</v>
      </c>
    </row>
    <row r="3299" spans="1:6" ht="32.25" customHeight="1" x14ac:dyDescent="0.25">
      <c r="A3299" s="75">
        <v>2410</v>
      </c>
      <c r="B3299" s="76" t="s">
        <v>12776</v>
      </c>
      <c r="C3299" s="77" t="s">
        <v>12777</v>
      </c>
      <c r="D3299" s="78">
        <v>4797000</v>
      </c>
      <c r="E3299" s="77" t="s">
        <v>12765</v>
      </c>
      <c r="F3299" s="77" t="s">
        <v>7870</v>
      </c>
    </row>
    <row r="3300" spans="1:6" ht="32.25" customHeight="1" x14ac:dyDescent="0.25">
      <c r="A3300" s="75">
        <v>2411</v>
      </c>
      <c r="B3300" s="76" t="s">
        <v>12778</v>
      </c>
      <c r="C3300" s="77" t="s">
        <v>12779</v>
      </c>
      <c r="D3300" s="78">
        <v>4539000</v>
      </c>
      <c r="E3300" s="77" t="s">
        <v>12780</v>
      </c>
      <c r="F3300" s="77" t="s">
        <v>7870</v>
      </c>
    </row>
    <row r="3301" spans="1:6" ht="32.25" customHeight="1" x14ac:dyDescent="0.25">
      <c r="A3301" s="75">
        <v>2412</v>
      </c>
      <c r="B3301" s="76" t="s">
        <v>12781</v>
      </c>
      <c r="C3301" s="77" t="s">
        <v>12782</v>
      </c>
      <c r="D3301" s="78">
        <v>4539000</v>
      </c>
      <c r="E3301" s="77" t="s">
        <v>12780</v>
      </c>
      <c r="F3301" s="77" t="s">
        <v>7870</v>
      </c>
    </row>
    <row r="3302" spans="1:6" ht="32.25" customHeight="1" x14ac:dyDescent="0.25">
      <c r="A3302" s="75">
        <v>2413</v>
      </c>
      <c r="B3302" s="76" t="s">
        <v>12783</v>
      </c>
      <c r="C3302" s="77" t="s">
        <v>12784</v>
      </c>
      <c r="D3302" s="78">
        <v>4539000</v>
      </c>
      <c r="E3302" s="77" t="s">
        <v>12780</v>
      </c>
      <c r="F3302" s="77" t="s">
        <v>7870</v>
      </c>
    </row>
    <row r="3303" spans="1:6" ht="32.25" customHeight="1" x14ac:dyDescent="0.25">
      <c r="A3303" s="75">
        <v>2414</v>
      </c>
      <c r="B3303" s="76" t="s">
        <v>12785</v>
      </c>
      <c r="C3303" s="77" t="s">
        <v>12786</v>
      </c>
      <c r="D3303" s="78">
        <v>4871000</v>
      </c>
      <c r="E3303" s="77" t="s">
        <v>12787</v>
      </c>
      <c r="F3303" s="77" t="s">
        <v>7870</v>
      </c>
    </row>
    <row r="3304" spans="1:6" ht="32.25" customHeight="1" x14ac:dyDescent="0.25">
      <c r="A3304" s="75">
        <v>2415</v>
      </c>
      <c r="B3304" s="76" t="s">
        <v>12788</v>
      </c>
      <c r="C3304" s="77" t="s">
        <v>12789</v>
      </c>
      <c r="D3304" s="78">
        <v>4535000</v>
      </c>
      <c r="E3304" s="77" t="s">
        <v>12790</v>
      </c>
      <c r="F3304" s="77" t="s">
        <v>7870</v>
      </c>
    </row>
    <row r="3305" spans="1:6" ht="32.25" customHeight="1" x14ac:dyDescent="0.25">
      <c r="A3305" s="75">
        <v>2416</v>
      </c>
      <c r="B3305" s="76" t="s">
        <v>12791</v>
      </c>
      <c r="C3305" s="77" t="s">
        <v>12792</v>
      </c>
      <c r="D3305" s="78">
        <v>4535000</v>
      </c>
      <c r="E3305" s="77" t="s">
        <v>12790</v>
      </c>
      <c r="F3305" s="77" t="s">
        <v>7870</v>
      </c>
    </row>
    <row r="3306" spans="1:6" ht="32.25" customHeight="1" x14ac:dyDescent="0.25">
      <c r="A3306" s="75">
        <v>2417</v>
      </c>
      <c r="B3306" s="76" t="s">
        <v>12793</v>
      </c>
      <c r="C3306" s="77" t="s">
        <v>12794</v>
      </c>
      <c r="D3306" s="78">
        <v>1703000</v>
      </c>
      <c r="E3306" s="77" t="s">
        <v>12795</v>
      </c>
      <c r="F3306" s="77" t="s">
        <v>7870</v>
      </c>
    </row>
    <row r="3307" spans="1:6" ht="32.25" customHeight="1" x14ac:dyDescent="0.25">
      <c r="A3307" s="75">
        <v>2420</v>
      </c>
      <c r="B3307" s="76" t="s">
        <v>12796</v>
      </c>
      <c r="C3307" s="77" t="s">
        <v>12797</v>
      </c>
      <c r="D3307" s="78">
        <v>9272000</v>
      </c>
      <c r="E3307" s="77" t="s">
        <v>12798</v>
      </c>
      <c r="F3307" s="77" t="s">
        <v>7870</v>
      </c>
    </row>
    <row r="3308" spans="1:6" ht="32.25" customHeight="1" x14ac:dyDescent="0.25">
      <c r="A3308" s="75">
        <v>2421</v>
      </c>
      <c r="B3308" s="76" t="s">
        <v>12799</v>
      </c>
      <c r="C3308" s="77" t="s">
        <v>12800</v>
      </c>
      <c r="D3308" s="78">
        <v>9272000</v>
      </c>
      <c r="E3308" s="77" t="s">
        <v>12798</v>
      </c>
      <c r="F3308" s="77" t="s">
        <v>7870</v>
      </c>
    </row>
    <row r="3309" spans="1:6" ht="32.25" customHeight="1" x14ac:dyDescent="0.25">
      <c r="A3309" s="75">
        <v>2422</v>
      </c>
      <c r="B3309" s="76" t="s">
        <v>12801</v>
      </c>
      <c r="C3309" s="77" t="s">
        <v>12802</v>
      </c>
      <c r="D3309" s="78">
        <v>9272000</v>
      </c>
      <c r="E3309" s="77" t="s">
        <v>12798</v>
      </c>
      <c r="F3309" s="77" t="s">
        <v>7870</v>
      </c>
    </row>
    <row r="3310" spans="1:6" ht="32.25" customHeight="1" x14ac:dyDescent="0.25">
      <c r="A3310" s="75">
        <v>2423</v>
      </c>
      <c r="B3310" s="76" t="s">
        <v>12803</v>
      </c>
      <c r="C3310" s="77" t="s">
        <v>12804</v>
      </c>
      <c r="D3310" s="78">
        <v>9272000</v>
      </c>
      <c r="E3310" s="77" t="s">
        <v>12798</v>
      </c>
      <c r="F3310" s="77" t="s">
        <v>7870</v>
      </c>
    </row>
    <row r="3311" spans="1:6" ht="32.25" customHeight="1" x14ac:dyDescent="0.25">
      <c r="A3311" s="75">
        <v>2424</v>
      </c>
      <c r="B3311" s="76" t="s">
        <v>12805</v>
      </c>
      <c r="C3311" s="77" t="s">
        <v>12806</v>
      </c>
      <c r="D3311" s="78">
        <v>9272000</v>
      </c>
      <c r="E3311" s="77" t="s">
        <v>12798</v>
      </c>
      <c r="F3311" s="77" t="s">
        <v>7870</v>
      </c>
    </row>
    <row r="3312" spans="1:6" ht="32.25" customHeight="1" x14ac:dyDescent="0.25">
      <c r="A3312" s="75">
        <v>2425</v>
      </c>
      <c r="B3312" s="76" t="s">
        <v>12807</v>
      </c>
      <c r="C3312" s="77" t="s">
        <v>12808</v>
      </c>
      <c r="D3312" s="78">
        <v>9272000</v>
      </c>
      <c r="E3312" s="77" t="s">
        <v>12798</v>
      </c>
      <c r="F3312" s="77" t="s">
        <v>7870</v>
      </c>
    </row>
    <row r="3313" spans="1:6" ht="32.25" customHeight="1" x14ac:dyDescent="0.25">
      <c r="A3313" s="75">
        <v>2426</v>
      </c>
      <c r="B3313" s="76" t="s">
        <v>12809</v>
      </c>
      <c r="C3313" s="77" t="s">
        <v>12810</v>
      </c>
      <c r="D3313" s="78">
        <v>9272000</v>
      </c>
      <c r="E3313" s="77" t="s">
        <v>12798</v>
      </c>
      <c r="F3313" s="77" t="s">
        <v>7870</v>
      </c>
    </row>
    <row r="3314" spans="1:6" ht="32.25" customHeight="1" x14ac:dyDescent="0.25">
      <c r="A3314" s="75">
        <v>2427</v>
      </c>
      <c r="B3314" s="76" t="s">
        <v>12811</v>
      </c>
      <c r="C3314" s="77" t="s">
        <v>12812</v>
      </c>
      <c r="D3314" s="78">
        <v>9272000</v>
      </c>
      <c r="E3314" s="77" t="s">
        <v>12798</v>
      </c>
      <c r="F3314" s="77" t="s">
        <v>7870</v>
      </c>
    </row>
    <row r="3315" spans="1:6" ht="32.25" customHeight="1" x14ac:dyDescent="0.25">
      <c r="A3315" s="75">
        <v>2428</v>
      </c>
      <c r="B3315" s="76" t="s">
        <v>12813</v>
      </c>
      <c r="C3315" s="77" t="s">
        <v>12814</v>
      </c>
      <c r="D3315" s="78">
        <v>9272000</v>
      </c>
      <c r="E3315" s="77" t="s">
        <v>12798</v>
      </c>
      <c r="F3315" s="77" t="s">
        <v>7870</v>
      </c>
    </row>
    <row r="3316" spans="1:6" ht="32.25" customHeight="1" x14ac:dyDescent="0.25">
      <c r="A3316" s="75">
        <v>2429</v>
      </c>
      <c r="B3316" s="76" t="s">
        <v>12815</v>
      </c>
      <c r="C3316" s="77" t="s">
        <v>12816</v>
      </c>
      <c r="D3316" s="78">
        <v>9272000</v>
      </c>
      <c r="E3316" s="77" t="s">
        <v>12798</v>
      </c>
      <c r="F3316" s="77" t="s">
        <v>7870</v>
      </c>
    </row>
    <row r="3317" spans="1:6" ht="32.25" customHeight="1" x14ac:dyDescent="0.25">
      <c r="A3317" s="75">
        <v>2430</v>
      </c>
      <c r="B3317" s="76" t="s">
        <v>12817</v>
      </c>
      <c r="C3317" s="77" t="s">
        <v>12818</v>
      </c>
      <c r="D3317" s="78">
        <v>9272000</v>
      </c>
      <c r="E3317" s="77" t="s">
        <v>12798</v>
      </c>
      <c r="F3317" s="77" t="s">
        <v>7870</v>
      </c>
    </row>
    <row r="3318" spans="1:6" ht="32.25" customHeight="1" x14ac:dyDescent="0.25">
      <c r="A3318" s="75">
        <v>2431</v>
      </c>
      <c r="B3318" s="76" t="s">
        <v>12819</v>
      </c>
      <c r="C3318" s="77" t="s">
        <v>12820</v>
      </c>
      <c r="D3318" s="78">
        <v>9272000</v>
      </c>
      <c r="E3318" s="77" t="s">
        <v>12798</v>
      </c>
      <c r="F3318" s="77" t="s">
        <v>7870</v>
      </c>
    </row>
    <row r="3319" spans="1:6" ht="32.25" customHeight="1" x14ac:dyDescent="0.25">
      <c r="A3319" s="75">
        <v>2432</v>
      </c>
      <c r="B3319" s="76" t="s">
        <v>12821</v>
      </c>
      <c r="C3319" s="77" t="s">
        <v>12822</v>
      </c>
      <c r="D3319" s="78">
        <v>9272000</v>
      </c>
      <c r="E3319" s="77" t="s">
        <v>12798</v>
      </c>
      <c r="F3319" s="77" t="s">
        <v>7870</v>
      </c>
    </row>
    <row r="3320" spans="1:6" ht="32.25" customHeight="1" x14ac:dyDescent="0.25">
      <c r="A3320" s="75">
        <v>2433</v>
      </c>
      <c r="B3320" s="76" t="s">
        <v>12823</v>
      </c>
      <c r="C3320" s="77" t="s">
        <v>12824</v>
      </c>
      <c r="D3320" s="78">
        <v>9272000</v>
      </c>
      <c r="E3320" s="77" t="s">
        <v>12798</v>
      </c>
      <c r="F3320" s="77" t="s">
        <v>7870</v>
      </c>
    </row>
    <row r="3321" spans="1:6" ht="32.25" customHeight="1" x14ac:dyDescent="0.25">
      <c r="A3321" s="75">
        <v>2434</v>
      </c>
      <c r="B3321" s="76" t="s">
        <v>12825</v>
      </c>
      <c r="C3321" s="77" t="s">
        <v>12826</v>
      </c>
      <c r="D3321" s="78">
        <v>9272000</v>
      </c>
      <c r="E3321" s="77" t="s">
        <v>12798</v>
      </c>
      <c r="F3321" s="77" t="s">
        <v>7870</v>
      </c>
    </row>
    <row r="3322" spans="1:6" ht="32.25" customHeight="1" x14ac:dyDescent="0.25">
      <c r="A3322" s="75">
        <v>2435</v>
      </c>
      <c r="B3322" s="76" t="s">
        <v>12827</v>
      </c>
      <c r="C3322" s="77" t="s">
        <v>12828</v>
      </c>
      <c r="D3322" s="78">
        <v>9272000</v>
      </c>
      <c r="E3322" s="77" t="s">
        <v>12798</v>
      </c>
      <c r="F3322" s="77" t="s">
        <v>7870</v>
      </c>
    </row>
    <row r="3323" spans="1:6" ht="32.25" customHeight="1" x14ac:dyDescent="0.25">
      <c r="A3323" s="75">
        <v>2436</v>
      </c>
      <c r="B3323" s="76" t="s">
        <v>12829</v>
      </c>
      <c r="C3323" s="77" t="s">
        <v>12830</v>
      </c>
      <c r="D3323" s="78">
        <v>9272000</v>
      </c>
      <c r="E3323" s="77" t="s">
        <v>12798</v>
      </c>
      <c r="F3323" s="77" t="s">
        <v>7870</v>
      </c>
    </row>
    <row r="3324" spans="1:6" ht="32.25" customHeight="1" x14ac:dyDescent="0.25">
      <c r="A3324" s="75">
        <v>2437</v>
      </c>
      <c r="B3324" s="76" t="s">
        <v>12831</v>
      </c>
      <c r="C3324" s="77" t="s">
        <v>12832</v>
      </c>
      <c r="D3324" s="78">
        <v>9272000</v>
      </c>
      <c r="E3324" s="77" t="s">
        <v>12798</v>
      </c>
      <c r="F3324" s="77" t="s">
        <v>7870</v>
      </c>
    </row>
    <row r="3325" spans="1:6" ht="32.25" customHeight="1" x14ac:dyDescent="0.25">
      <c r="A3325" s="75">
        <v>2438</v>
      </c>
      <c r="B3325" s="76" t="s">
        <v>12833</v>
      </c>
      <c r="C3325" s="77" t="s">
        <v>12834</v>
      </c>
      <c r="D3325" s="78">
        <v>9272000</v>
      </c>
      <c r="E3325" s="77" t="s">
        <v>12798</v>
      </c>
      <c r="F3325" s="77" t="s">
        <v>7870</v>
      </c>
    </row>
    <row r="3326" spans="1:6" ht="32.25" customHeight="1" x14ac:dyDescent="0.25">
      <c r="A3326" s="75">
        <v>2439</v>
      </c>
      <c r="B3326" s="76" t="s">
        <v>12835</v>
      </c>
      <c r="C3326" s="77" t="s">
        <v>12836</v>
      </c>
      <c r="D3326" s="78">
        <v>9272000</v>
      </c>
      <c r="E3326" s="77" t="s">
        <v>12798</v>
      </c>
      <c r="F3326" s="77" t="s">
        <v>7870</v>
      </c>
    </row>
    <row r="3327" spans="1:6" ht="32.25" customHeight="1" x14ac:dyDescent="0.25">
      <c r="A3327" s="75">
        <v>2440</v>
      </c>
      <c r="B3327" s="76" t="s">
        <v>12837</v>
      </c>
      <c r="C3327" s="77" t="s">
        <v>12838</v>
      </c>
      <c r="D3327" s="78">
        <v>9346000</v>
      </c>
      <c r="E3327" s="77" t="s">
        <v>12839</v>
      </c>
      <c r="F3327" s="77" t="s">
        <v>7870</v>
      </c>
    </row>
    <row r="3328" spans="1:6" ht="32.25" customHeight="1" x14ac:dyDescent="0.25">
      <c r="A3328" s="75">
        <v>2441</v>
      </c>
      <c r="B3328" s="76" t="s">
        <v>12840</v>
      </c>
      <c r="C3328" s="77" t="s">
        <v>12841</v>
      </c>
      <c r="D3328" s="78">
        <v>6781000</v>
      </c>
      <c r="E3328" s="77" t="s">
        <v>12842</v>
      </c>
      <c r="F3328" s="77" t="s">
        <v>12843</v>
      </c>
    </row>
    <row r="3329" spans="1:6" ht="32.25" customHeight="1" x14ac:dyDescent="0.25">
      <c r="A3329" s="75">
        <v>2442</v>
      </c>
      <c r="B3329" s="76" t="s">
        <v>12844</v>
      </c>
      <c r="C3329" s="77" t="s">
        <v>12845</v>
      </c>
      <c r="D3329" s="78">
        <v>6781000</v>
      </c>
      <c r="E3329" s="77" t="s">
        <v>12842</v>
      </c>
      <c r="F3329" s="77" t="s">
        <v>12843</v>
      </c>
    </row>
    <row r="3330" spans="1:6" ht="32.25" customHeight="1" x14ac:dyDescent="0.25">
      <c r="A3330" s="75">
        <v>2443</v>
      </c>
      <c r="B3330" s="76" t="s">
        <v>12846</v>
      </c>
      <c r="C3330" s="77" t="s">
        <v>12847</v>
      </c>
      <c r="D3330" s="78">
        <v>6781000</v>
      </c>
      <c r="E3330" s="77" t="s">
        <v>12842</v>
      </c>
      <c r="F3330" s="77" t="s">
        <v>12843</v>
      </c>
    </row>
    <row r="3331" spans="1:6" ht="32.25" customHeight="1" x14ac:dyDescent="0.25">
      <c r="A3331" s="75">
        <v>2444</v>
      </c>
      <c r="B3331" s="76" t="s">
        <v>12848</v>
      </c>
      <c r="C3331" s="77" t="s">
        <v>12849</v>
      </c>
      <c r="D3331" s="78">
        <v>6781000</v>
      </c>
      <c r="E3331" s="77" t="s">
        <v>12842</v>
      </c>
      <c r="F3331" s="77" t="s">
        <v>12843</v>
      </c>
    </row>
    <row r="3332" spans="1:6" ht="32.25" customHeight="1" x14ac:dyDescent="0.25">
      <c r="A3332" s="75">
        <v>2445</v>
      </c>
      <c r="B3332" s="76" t="s">
        <v>12850</v>
      </c>
      <c r="C3332" s="77" t="s">
        <v>12851</v>
      </c>
      <c r="D3332" s="78">
        <v>6781000</v>
      </c>
      <c r="E3332" s="77" t="s">
        <v>12842</v>
      </c>
      <c r="F3332" s="77" t="s">
        <v>12843</v>
      </c>
    </row>
    <row r="3333" spans="1:6" ht="32.25" customHeight="1" x14ac:dyDescent="0.25">
      <c r="A3333" s="75">
        <v>2446</v>
      </c>
      <c r="B3333" s="76" t="s">
        <v>12852</v>
      </c>
      <c r="C3333" s="77" t="s">
        <v>12853</v>
      </c>
      <c r="D3333" s="78">
        <v>6781000</v>
      </c>
      <c r="E3333" s="77" t="s">
        <v>12842</v>
      </c>
      <c r="F3333" s="77" t="s">
        <v>12843</v>
      </c>
    </row>
    <row r="3334" spans="1:6" ht="32.25" customHeight="1" x14ac:dyDescent="0.25">
      <c r="A3334" s="75">
        <v>2447</v>
      </c>
      <c r="B3334" s="76" t="s">
        <v>12854</v>
      </c>
      <c r="C3334" s="77" t="s">
        <v>12855</v>
      </c>
      <c r="D3334" s="78">
        <v>6781000</v>
      </c>
      <c r="E3334" s="77" t="s">
        <v>12842</v>
      </c>
      <c r="F3334" s="77" t="s">
        <v>12843</v>
      </c>
    </row>
    <row r="3335" spans="1:6" ht="32.25" customHeight="1" x14ac:dyDescent="0.25">
      <c r="A3335" s="75">
        <v>2448</v>
      </c>
      <c r="B3335" s="76" t="s">
        <v>12856</v>
      </c>
      <c r="C3335" s="77" t="s">
        <v>12857</v>
      </c>
      <c r="D3335" s="78">
        <v>6781000</v>
      </c>
      <c r="E3335" s="77" t="s">
        <v>12842</v>
      </c>
      <c r="F3335" s="77" t="s">
        <v>12843</v>
      </c>
    </row>
    <row r="3336" spans="1:6" ht="32.25" customHeight="1" x14ac:dyDescent="0.25">
      <c r="A3336" s="75">
        <v>2449</v>
      </c>
      <c r="B3336" s="76" t="s">
        <v>12858</v>
      </c>
      <c r="C3336" s="77" t="s">
        <v>12859</v>
      </c>
      <c r="D3336" s="78">
        <v>6781000</v>
      </c>
      <c r="E3336" s="77" t="s">
        <v>12842</v>
      </c>
      <c r="F3336" s="77" t="s">
        <v>12843</v>
      </c>
    </row>
    <row r="3337" spans="1:6" ht="32.25" customHeight="1" x14ac:dyDescent="0.25">
      <c r="A3337" s="75">
        <v>2450</v>
      </c>
      <c r="B3337" s="76" t="s">
        <v>12860</v>
      </c>
      <c r="C3337" s="77" t="s">
        <v>12861</v>
      </c>
      <c r="D3337" s="78">
        <v>6781000</v>
      </c>
      <c r="E3337" s="77" t="s">
        <v>12842</v>
      </c>
      <c r="F3337" s="77" t="s">
        <v>12843</v>
      </c>
    </row>
    <row r="3338" spans="1:6" ht="32.25" customHeight="1" x14ac:dyDescent="0.25">
      <c r="A3338" s="75">
        <v>2451</v>
      </c>
      <c r="B3338" s="76" t="s">
        <v>12862</v>
      </c>
      <c r="C3338" s="77" t="s">
        <v>12863</v>
      </c>
      <c r="D3338" s="78">
        <v>6781000</v>
      </c>
      <c r="E3338" s="77" t="s">
        <v>12842</v>
      </c>
      <c r="F3338" s="77" t="s">
        <v>12843</v>
      </c>
    </row>
    <row r="3339" spans="1:6" ht="32.25" customHeight="1" x14ac:dyDescent="0.25">
      <c r="A3339" s="75">
        <v>2452</v>
      </c>
      <c r="B3339" s="76" t="s">
        <v>12864</v>
      </c>
      <c r="C3339" s="77" t="s">
        <v>12865</v>
      </c>
      <c r="D3339" s="78">
        <v>6781000</v>
      </c>
      <c r="E3339" s="77" t="s">
        <v>12842</v>
      </c>
      <c r="F3339" s="77" t="s">
        <v>12843</v>
      </c>
    </row>
    <row r="3340" spans="1:6" ht="32.25" customHeight="1" x14ac:dyDescent="0.25">
      <c r="A3340" s="75">
        <v>2453</v>
      </c>
      <c r="B3340" s="76" t="s">
        <v>12866</v>
      </c>
      <c r="C3340" s="77" t="s">
        <v>12867</v>
      </c>
      <c r="D3340" s="78">
        <v>6781000</v>
      </c>
      <c r="E3340" s="77" t="s">
        <v>12842</v>
      </c>
      <c r="F3340" s="77" t="s">
        <v>12843</v>
      </c>
    </row>
    <row r="3341" spans="1:6" ht="32.25" customHeight="1" x14ac:dyDescent="0.25">
      <c r="A3341" s="75">
        <v>2454</v>
      </c>
      <c r="B3341" s="76" t="s">
        <v>12868</v>
      </c>
      <c r="C3341" s="77" t="s">
        <v>12869</v>
      </c>
      <c r="D3341" s="78">
        <v>6781000</v>
      </c>
      <c r="E3341" s="77" t="s">
        <v>12842</v>
      </c>
      <c r="F3341" s="77" t="s">
        <v>12843</v>
      </c>
    </row>
    <row r="3342" spans="1:6" ht="32.25" customHeight="1" x14ac:dyDescent="0.25">
      <c r="A3342" s="75">
        <v>2455</v>
      </c>
      <c r="B3342" s="76" t="s">
        <v>12870</v>
      </c>
      <c r="C3342" s="77" t="s">
        <v>12871</v>
      </c>
      <c r="D3342" s="78">
        <v>6781000</v>
      </c>
      <c r="E3342" s="77" t="s">
        <v>12842</v>
      </c>
      <c r="F3342" s="77" t="s">
        <v>12843</v>
      </c>
    </row>
    <row r="3343" spans="1:6" ht="32.25" customHeight="1" x14ac:dyDescent="0.25">
      <c r="A3343" s="75">
        <v>2456</v>
      </c>
      <c r="B3343" s="76" t="s">
        <v>12872</v>
      </c>
      <c r="C3343" s="77" t="s">
        <v>12873</v>
      </c>
      <c r="D3343" s="78">
        <v>6781000</v>
      </c>
      <c r="E3343" s="77" t="s">
        <v>12842</v>
      </c>
      <c r="F3343" s="77" t="s">
        <v>12843</v>
      </c>
    </row>
    <row r="3344" spans="1:6" ht="32.25" customHeight="1" x14ac:dyDescent="0.25">
      <c r="A3344" s="75">
        <v>2457</v>
      </c>
      <c r="B3344" s="76" t="s">
        <v>12874</v>
      </c>
      <c r="C3344" s="77" t="s">
        <v>12875</v>
      </c>
      <c r="D3344" s="78">
        <v>6781000</v>
      </c>
      <c r="E3344" s="77" t="s">
        <v>12842</v>
      </c>
      <c r="F3344" s="77" t="s">
        <v>12843</v>
      </c>
    </row>
    <row r="3345" spans="1:6" ht="32.25" customHeight="1" x14ac:dyDescent="0.25">
      <c r="A3345" s="75">
        <v>2458</v>
      </c>
      <c r="B3345" s="76" t="s">
        <v>12876</v>
      </c>
      <c r="C3345" s="77" t="s">
        <v>12877</v>
      </c>
      <c r="D3345" s="78">
        <v>6781000</v>
      </c>
      <c r="E3345" s="77" t="s">
        <v>12842</v>
      </c>
      <c r="F3345" s="77" t="s">
        <v>12843</v>
      </c>
    </row>
    <row r="3346" spans="1:6" ht="32.25" customHeight="1" x14ac:dyDescent="0.25">
      <c r="A3346" s="75">
        <v>2459</v>
      </c>
      <c r="B3346" s="76" t="s">
        <v>12878</v>
      </c>
      <c r="C3346" s="77" t="s">
        <v>12879</v>
      </c>
      <c r="D3346" s="78">
        <v>6781000</v>
      </c>
      <c r="E3346" s="77" t="s">
        <v>12842</v>
      </c>
      <c r="F3346" s="77" t="s">
        <v>12843</v>
      </c>
    </row>
    <row r="3347" spans="1:6" ht="32.25" customHeight="1" x14ac:dyDescent="0.25">
      <c r="A3347" s="75">
        <v>2460</v>
      </c>
      <c r="B3347" s="76" t="s">
        <v>12880</v>
      </c>
      <c r="C3347" s="77" t="s">
        <v>12881</v>
      </c>
      <c r="D3347" s="78">
        <v>6781000</v>
      </c>
      <c r="E3347" s="77" t="s">
        <v>12842</v>
      </c>
      <c r="F3347" s="77" t="s">
        <v>12843</v>
      </c>
    </row>
    <row r="3348" spans="1:6" ht="32.25" customHeight="1" x14ac:dyDescent="0.25">
      <c r="A3348" s="75">
        <v>2461</v>
      </c>
      <c r="B3348" s="76" t="s">
        <v>12882</v>
      </c>
      <c r="C3348" s="77" t="s">
        <v>12883</v>
      </c>
      <c r="D3348" s="78">
        <v>6781000</v>
      </c>
      <c r="E3348" s="77" t="s">
        <v>12842</v>
      </c>
      <c r="F3348" s="77" t="s">
        <v>12843</v>
      </c>
    </row>
    <row r="3349" spans="1:6" ht="32.25" customHeight="1" x14ac:dyDescent="0.25">
      <c r="A3349" s="75">
        <v>2462</v>
      </c>
      <c r="B3349" s="76" t="s">
        <v>12884</v>
      </c>
      <c r="C3349" s="77" t="s">
        <v>12885</v>
      </c>
      <c r="D3349" s="78">
        <v>6781000</v>
      </c>
      <c r="E3349" s="77" t="s">
        <v>12842</v>
      </c>
      <c r="F3349" s="77" t="s">
        <v>12843</v>
      </c>
    </row>
    <row r="3350" spans="1:6" ht="32.25" customHeight="1" x14ac:dyDescent="0.25">
      <c r="A3350" s="75">
        <v>2463</v>
      </c>
      <c r="B3350" s="76" t="s">
        <v>12886</v>
      </c>
      <c r="C3350" s="77" t="s">
        <v>12887</v>
      </c>
      <c r="D3350" s="78">
        <v>6781000</v>
      </c>
      <c r="E3350" s="77" t="s">
        <v>12842</v>
      </c>
      <c r="F3350" s="77" t="s">
        <v>12843</v>
      </c>
    </row>
    <row r="3351" spans="1:6" ht="32.25" customHeight="1" x14ac:dyDescent="0.25">
      <c r="A3351" s="75">
        <v>2464</v>
      </c>
      <c r="B3351" s="76" t="s">
        <v>12888</v>
      </c>
      <c r="C3351" s="77" t="s">
        <v>12889</v>
      </c>
      <c r="D3351" s="78">
        <v>6781000</v>
      </c>
      <c r="E3351" s="77" t="s">
        <v>12842</v>
      </c>
      <c r="F3351" s="77" t="s">
        <v>12843</v>
      </c>
    </row>
    <row r="3352" spans="1:6" ht="32.25" customHeight="1" x14ac:dyDescent="0.25">
      <c r="A3352" s="75">
        <v>2465</v>
      </c>
      <c r="B3352" s="76" t="s">
        <v>12890</v>
      </c>
      <c r="C3352" s="77" t="s">
        <v>12836</v>
      </c>
      <c r="D3352" s="78">
        <v>6781000</v>
      </c>
      <c r="E3352" s="77" t="s">
        <v>12842</v>
      </c>
      <c r="F3352" s="77" t="s">
        <v>12843</v>
      </c>
    </row>
    <row r="3353" spans="1:6" ht="32.25" customHeight="1" x14ac:dyDescent="0.25">
      <c r="A3353" s="75">
        <v>2466</v>
      </c>
      <c r="B3353" s="76" t="s">
        <v>12891</v>
      </c>
      <c r="C3353" s="77" t="s">
        <v>12892</v>
      </c>
      <c r="D3353" s="78">
        <v>6781000</v>
      </c>
      <c r="E3353" s="77" t="s">
        <v>12842</v>
      </c>
      <c r="F3353" s="77" t="s">
        <v>12843</v>
      </c>
    </row>
    <row r="3354" spans="1:6" ht="32.25" customHeight="1" x14ac:dyDescent="0.25">
      <c r="A3354" s="75">
        <v>2467</v>
      </c>
      <c r="B3354" s="76" t="s">
        <v>12893</v>
      </c>
      <c r="C3354" s="77" t="s">
        <v>12894</v>
      </c>
      <c r="D3354" s="78">
        <v>6781000</v>
      </c>
      <c r="E3354" s="77" t="s">
        <v>12842</v>
      </c>
      <c r="F3354" s="77" t="s">
        <v>12843</v>
      </c>
    </row>
    <row r="3355" spans="1:6" ht="32.25" customHeight="1" x14ac:dyDescent="0.25">
      <c r="A3355" s="75">
        <v>2468</v>
      </c>
      <c r="B3355" s="76" t="s">
        <v>12895</v>
      </c>
      <c r="C3355" s="77" t="s">
        <v>12896</v>
      </c>
      <c r="D3355" s="78">
        <v>6781000</v>
      </c>
      <c r="E3355" s="77" t="s">
        <v>12842</v>
      </c>
      <c r="F3355" s="77" t="s">
        <v>12843</v>
      </c>
    </row>
    <row r="3356" spans="1:6" ht="32.25" customHeight="1" x14ac:dyDescent="0.25">
      <c r="A3356" s="75">
        <v>2469</v>
      </c>
      <c r="B3356" s="76" t="s">
        <v>12897</v>
      </c>
      <c r="C3356" s="77" t="s">
        <v>12898</v>
      </c>
      <c r="D3356" s="78">
        <v>6781000</v>
      </c>
      <c r="E3356" s="77" t="s">
        <v>12842</v>
      </c>
      <c r="F3356" s="77" t="s">
        <v>12843</v>
      </c>
    </row>
    <row r="3357" spans="1:6" ht="32.25" customHeight="1" x14ac:dyDescent="0.25">
      <c r="A3357" s="75">
        <v>2470</v>
      </c>
      <c r="B3357" s="76" t="s">
        <v>12899</v>
      </c>
      <c r="C3357" s="77" t="s">
        <v>12900</v>
      </c>
      <c r="D3357" s="78">
        <v>6781000</v>
      </c>
      <c r="E3357" s="77" t="s">
        <v>12842</v>
      </c>
      <c r="F3357" s="77" t="s">
        <v>12843</v>
      </c>
    </row>
    <row r="3358" spans="1:6" ht="32.25" customHeight="1" x14ac:dyDescent="0.25">
      <c r="A3358" s="75">
        <v>2471</v>
      </c>
      <c r="B3358" s="76" t="s">
        <v>3510</v>
      </c>
      <c r="C3358" s="77" t="s">
        <v>12901</v>
      </c>
      <c r="D3358" s="78">
        <v>6781000</v>
      </c>
      <c r="E3358" s="77" t="s">
        <v>12842</v>
      </c>
      <c r="F3358" s="77" t="s">
        <v>12843</v>
      </c>
    </row>
    <row r="3359" spans="1:6" ht="32.25" customHeight="1" x14ac:dyDescent="0.25">
      <c r="A3359" s="75">
        <v>2472</v>
      </c>
      <c r="B3359" s="76" t="s">
        <v>3514</v>
      </c>
      <c r="C3359" s="77" t="s">
        <v>12902</v>
      </c>
      <c r="D3359" s="78">
        <v>6781000</v>
      </c>
      <c r="E3359" s="77" t="s">
        <v>12842</v>
      </c>
      <c r="F3359" s="77" t="s">
        <v>12843</v>
      </c>
    </row>
    <row r="3360" spans="1:6" ht="32.25" customHeight="1" x14ac:dyDescent="0.25">
      <c r="A3360" s="75">
        <v>2473</v>
      </c>
      <c r="B3360" s="76" t="s">
        <v>12903</v>
      </c>
      <c r="C3360" s="77" t="s">
        <v>12841</v>
      </c>
      <c r="D3360" s="78">
        <v>6781000</v>
      </c>
      <c r="E3360" s="77" t="s">
        <v>12842</v>
      </c>
      <c r="F3360" s="77" t="s">
        <v>12843</v>
      </c>
    </row>
    <row r="3361" spans="1:6" ht="32.25" customHeight="1" x14ac:dyDescent="0.25">
      <c r="A3361" s="75">
        <v>2474</v>
      </c>
      <c r="B3361" s="76" t="s">
        <v>12904</v>
      </c>
      <c r="C3361" s="77" t="s">
        <v>12845</v>
      </c>
      <c r="D3361" s="78">
        <v>6781000</v>
      </c>
      <c r="E3361" s="77" t="s">
        <v>12842</v>
      </c>
      <c r="F3361" s="77" t="s">
        <v>12843</v>
      </c>
    </row>
    <row r="3362" spans="1:6" ht="32.25" customHeight="1" x14ac:dyDescent="0.25">
      <c r="A3362" s="75">
        <v>2475</v>
      </c>
      <c r="B3362" s="76" t="s">
        <v>12905</v>
      </c>
      <c r="C3362" s="77" t="s">
        <v>12906</v>
      </c>
      <c r="D3362" s="78">
        <v>6781000</v>
      </c>
      <c r="E3362" s="77" t="s">
        <v>12842</v>
      </c>
      <c r="F3362" s="77" t="s">
        <v>12843</v>
      </c>
    </row>
    <row r="3363" spans="1:6" ht="32.25" customHeight="1" x14ac:dyDescent="0.25">
      <c r="A3363" s="75">
        <v>2476</v>
      </c>
      <c r="B3363" s="76" t="s">
        <v>12907</v>
      </c>
      <c r="C3363" s="77" t="s">
        <v>12847</v>
      </c>
      <c r="D3363" s="78">
        <v>6781000</v>
      </c>
      <c r="E3363" s="77" t="s">
        <v>12842</v>
      </c>
      <c r="F3363" s="77" t="s">
        <v>12843</v>
      </c>
    </row>
    <row r="3364" spans="1:6" ht="32.25" customHeight="1" x14ac:dyDescent="0.25">
      <c r="A3364" s="75">
        <v>2477</v>
      </c>
      <c r="B3364" s="76" t="s">
        <v>12908</v>
      </c>
      <c r="C3364" s="77" t="s">
        <v>12909</v>
      </c>
      <c r="D3364" s="78">
        <v>6781000</v>
      </c>
      <c r="E3364" s="77" t="s">
        <v>12842</v>
      </c>
      <c r="F3364" s="77" t="s">
        <v>12843</v>
      </c>
    </row>
    <row r="3365" spans="1:6" ht="32.25" customHeight="1" x14ac:dyDescent="0.25">
      <c r="A3365" s="75">
        <v>2478</v>
      </c>
      <c r="B3365" s="76" t="s">
        <v>12910</v>
      </c>
      <c r="C3365" s="77" t="s">
        <v>12911</v>
      </c>
      <c r="D3365" s="78">
        <v>6855000</v>
      </c>
      <c r="E3365" s="77" t="s">
        <v>12912</v>
      </c>
      <c r="F3365" s="77" t="s">
        <v>12843</v>
      </c>
    </row>
    <row r="3366" spans="1:6" ht="32.25" customHeight="1" x14ac:dyDescent="0.25">
      <c r="A3366" s="75">
        <v>2479</v>
      </c>
      <c r="B3366" s="76" t="s">
        <v>12913</v>
      </c>
      <c r="C3366" s="77" t="s">
        <v>12914</v>
      </c>
      <c r="D3366" s="78">
        <v>6855000</v>
      </c>
      <c r="E3366" s="77" t="s">
        <v>12912</v>
      </c>
      <c r="F3366" s="77" t="s">
        <v>12843</v>
      </c>
    </row>
    <row r="3367" spans="1:6" ht="32.25" customHeight="1" x14ac:dyDescent="0.25">
      <c r="A3367" s="75">
        <v>2480</v>
      </c>
      <c r="B3367" s="76" t="s">
        <v>12915</v>
      </c>
      <c r="C3367" s="77" t="s">
        <v>12916</v>
      </c>
      <c r="D3367" s="78">
        <v>6855000</v>
      </c>
      <c r="E3367" s="77" t="s">
        <v>12912</v>
      </c>
      <c r="F3367" s="77" t="s">
        <v>12843</v>
      </c>
    </row>
    <row r="3368" spans="1:6" ht="32.25" customHeight="1" x14ac:dyDescent="0.25">
      <c r="A3368" s="75">
        <v>2481</v>
      </c>
      <c r="B3368" s="76" t="s">
        <v>12917</v>
      </c>
      <c r="C3368" s="77" t="s">
        <v>12918</v>
      </c>
      <c r="D3368" s="78">
        <v>6855000</v>
      </c>
      <c r="E3368" s="77" t="s">
        <v>12912</v>
      </c>
      <c r="F3368" s="77" t="s">
        <v>12843</v>
      </c>
    </row>
    <row r="3369" spans="1:6" ht="32.25" customHeight="1" x14ac:dyDescent="0.25">
      <c r="A3369" s="75">
        <v>2482</v>
      </c>
      <c r="B3369" s="76" t="s">
        <v>3518</v>
      </c>
      <c r="C3369" s="77" t="s">
        <v>12919</v>
      </c>
      <c r="D3369" s="78">
        <v>6855000</v>
      </c>
      <c r="E3369" s="77" t="s">
        <v>12912</v>
      </c>
      <c r="F3369" s="77" t="s">
        <v>12843</v>
      </c>
    </row>
    <row r="3370" spans="1:6" ht="32.25" customHeight="1" x14ac:dyDescent="0.25">
      <c r="A3370" s="75">
        <v>2483</v>
      </c>
      <c r="B3370" s="76" t="s">
        <v>12920</v>
      </c>
      <c r="C3370" s="77" t="s">
        <v>12921</v>
      </c>
      <c r="D3370" s="78">
        <v>6855000</v>
      </c>
      <c r="E3370" s="77" t="s">
        <v>12912</v>
      </c>
      <c r="F3370" s="77" t="s">
        <v>12843</v>
      </c>
    </row>
    <row r="3371" spans="1:6" ht="32.25" customHeight="1" x14ac:dyDescent="0.25">
      <c r="A3371" s="75">
        <v>2484</v>
      </c>
      <c r="B3371" s="76" t="s">
        <v>12922</v>
      </c>
      <c r="C3371" s="77" t="s">
        <v>12911</v>
      </c>
      <c r="D3371" s="78">
        <v>6855000</v>
      </c>
      <c r="E3371" s="77" t="s">
        <v>12912</v>
      </c>
      <c r="F3371" s="77" t="s">
        <v>12843</v>
      </c>
    </row>
    <row r="3372" spans="1:6" ht="32.25" customHeight="1" x14ac:dyDescent="0.25">
      <c r="A3372" s="75">
        <v>2485</v>
      </c>
      <c r="B3372" s="76" t="s">
        <v>12923</v>
      </c>
      <c r="C3372" s="77" t="s">
        <v>12914</v>
      </c>
      <c r="D3372" s="78">
        <v>6855000</v>
      </c>
      <c r="E3372" s="77" t="s">
        <v>12912</v>
      </c>
      <c r="F3372" s="77" t="s">
        <v>12843</v>
      </c>
    </row>
    <row r="3373" spans="1:6" ht="32.25" customHeight="1" x14ac:dyDescent="0.25">
      <c r="A3373" s="75">
        <v>2486</v>
      </c>
      <c r="B3373" s="76" t="s">
        <v>12924</v>
      </c>
      <c r="C3373" s="77" t="s">
        <v>12925</v>
      </c>
      <c r="D3373" s="78">
        <v>6855000</v>
      </c>
      <c r="E3373" s="77" t="s">
        <v>12912</v>
      </c>
      <c r="F3373" s="77" t="s">
        <v>12843</v>
      </c>
    </row>
    <row r="3374" spans="1:6" ht="32.25" customHeight="1" x14ac:dyDescent="0.25">
      <c r="A3374" s="75">
        <v>2487</v>
      </c>
      <c r="B3374" s="76" t="s">
        <v>12926</v>
      </c>
      <c r="C3374" s="77" t="s">
        <v>12927</v>
      </c>
      <c r="D3374" s="78">
        <v>6855000</v>
      </c>
      <c r="E3374" s="77" t="s">
        <v>12912</v>
      </c>
      <c r="F3374" s="77" t="s">
        <v>12843</v>
      </c>
    </row>
    <row r="3375" spans="1:6" ht="32.25" customHeight="1" x14ac:dyDescent="0.25">
      <c r="A3375" s="75">
        <v>2488</v>
      </c>
      <c r="B3375" s="76" t="s">
        <v>3522</v>
      </c>
      <c r="C3375" s="77" t="s">
        <v>12928</v>
      </c>
      <c r="D3375" s="78">
        <v>6855000</v>
      </c>
      <c r="E3375" s="77" t="s">
        <v>12912</v>
      </c>
      <c r="F3375" s="77" t="s">
        <v>12843</v>
      </c>
    </row>
    <row r="3376" spans="1:6" ht="32.25" customHeight="1" x14ac:dyDescent="0.25">
      <c r="A3376" s="75">
        <v>2489</v>
      </c>
      <c r="B3376" s="76" t="s">
        <v>12929</v>
      </c>
      <c r="C3376" s="77" t="s">
        <v>12841</v>
      </c>
      <c r="D3376" s="78">
        <v>8455000</v>
      </c>
      <c r="E3376" s="77" t="s">
        <v>12930</v>
      </c>
      <c r="F3376" s="77" t="s">
        <v>7870</v>
      </c>
    </row>
    <row r="3377" spans="1:6" ht="32.25" customHeight="1" x14ac:dyDescent="0.25">
      <c r="A3377" s="75">
        <v>2490</v>
      </c>
      <c r="B3377" s="76" t="s">
        <v>12931</v>
      </c>
      <c r="C3377" s="77" t="s">
        <v>12845</v>
      </c>
      <c r="D3377" s="78">
        <v>8455000</v>
      </c>
      <c r="E3377" s="77" t="s">
        <v>12930</v>
      </c>
      <c r="F3377" s="77" t="s">
        <v>7870</v>
      </c>
    </row>
    <row r="3378" spans="1:6" ht="32.25" customHeight="1" x14ac:dyDescent="0.25">
      <c r="A3378" s="75">
        <v>2491</v>
      </c>
      <c r="B3378" s="76" t="s">
        <v>12932</v>
      </c>
      <c r="C3378" s="77" t="s">
        <v>12847</v>
      </c>
      <c r="D3378" s="78">
        <v>8455000</v>
      </c>
      <c r="E3378" s="77" t="s">
        <v>12930</v>
      </c>
      <c r="F3378" s="77" t="s">
        <v>7870</v>
      </c>
    </row>
    <row r="3379" spans="1:6" ht="32.25" customHeight="1" x14ac:dyDescent="0.25">
      <c r="A3379" s="75">
        <v>2492</v>
      </c>
      <c r="B3379" s="76" t="s">
        <v>12933</v>
      </c>
      <c r="C3379" s="77" t="s">
        <v>12849</v>
      </c>
      <c r="D3379" s="78">
        <v>8455000</v>
      </c>
      <c r="E3379" s="77" t="s">
        <v>12930</v>
      </c>
      <c r="F3379" s="77" t="s">
        <v>7870</v>
      </c>
    </row>
    <row r="3380" spans="1:6" ht="32.25" customHeight="1" x14ac:dyDescent="0.25">
      <c r="A3380" s="75">
        <v>2493</v>
      </c>
      <c r="B3380" s="76" t="s">
        <v>12934</v>
      </c>
      <c r="C3380" s="77" t="s">
        <v>12851</v>
      </c>
      <c r="D3380" s="78">
        <v>8455000</v>
      </c>
      <c r="E3380" s="77" t="s">
        <v>12930</v>
      </c>
      <c r="F3380" s="77" t="s">
        <v>7870</v>
      </c>
    </row>
    <row r="3381" spans="1:6" ht="32.25" customHeight="1" x14ac:dyDescent="0.25">
      <c r="A3381" s="75">
        <v>2494</v>
      </c>
      <c r="B3381" s="76" t="s">
        <v>12935</v>
      </c>
      <c r="C3381" s="77" t="s">
        <v>12898</v>
      </c>
      <c r="D3381" s="78">
        <v>8455000</v>
      </c>
      <c r="E3381" s="77" t="s">
        <v>12930</v>
      </c>
      <c r="F3381" s="77" t="s">
        <v>7870</v>
      </c>
    </row>
    <row r="3382" spans="1:6" ht="32.25" customHeight="1" x14ac:dyDescent="0.25">
      <c r="A3382" s="75">
        <v>2495</v>
      </c>
      <c r="B3382" s="76" t="s">
        <v>12936</v>
      </c>
      <c r="C3382" s="77" t="s">
        <v>12900</v>
      </c>
      <c r="D3382" s="78">
        <v>8455000</v>
      </c>
      <c r="E3382" s="77" t="s">
        <v>12930</v>
      </c>
      <c r="F3382" s="77" t="s">
        <v>7870</v>
      </c>
    </row>
    <row r="3383" spans="1:6" ht="32.25" customHeight="1" x14ac:dyDescent="0.25">
      <c r="A3383" s="75">
        <v>2496</v>
      </c>
      <c r="B3383" s="76" t="s">
        <v>12937</v>
      </c>
      <c r="C3383" s="77" t="s">
        <v>12901</v>
      </c>
      <c r="D3383" s="78">
        <v>8455000</v>
      </c>
      <c r="E3383" s="77" t="s">
        <v>12930</v>
      </c>
      <c r="F3383" s="77" t="s">
        <v>7870</v>
      </c>
    </row>
    <row r="3384" spans="1:6" ht="32.25" customHeight="1" x14ac:dyDescent="0.25">
      <c r="A3384" s="75">
        <v>2497</v>
      </c>
      <c r="B3384" s="76" t="s">
        <v>12938</v>
      </c>
      <c r="C3384" s="77" t="s">
        <v>12902</v>
      </c>
      <c r="D3384" s="78">
        <v>8455000</v>
      </c>
      <c r="E3384" s="77" t="s">
        <v>12930</v>
      </c>
      <c r="F3384" s="77" t="s">
        <v>7870</v>
      </c>
    </row>
    <row r="3385" spans="1:6" ht="32.25" customHeight="1" x14ac:dyDescent="0.25">
      <c r="A3385" s="75">
        <v>2498</v>
      </c>
      <c r="B3385" s="76" t="s">
        <v>12939</v>
      </c>
      <c r="C3385" s="77" t="s">
        <v>12841</v>
      </c>
      <c r="D3385" s="78">
        <v>8455000</v>
      </c>
      <c r="E3385" s="77" t="s">
        <v>12930</v>
      </c>
      <c r="F3385" s="77" t="s">
        <v>7870</v>
      </c>
    </row>
    <row r="3386" spans="1:6" ht="32.25" customHeight="1" x14ac:dyDescent="0.25">
      <c r="A3386" s="75">
        <v>2499</v>
      </c>
      <c r="B3386" s="76" t="s">
        <v>12940</v>
      </c>
      <c r="C3386" s="77" t="s">
        <v>12845</v>
      </c>
      <c r="D3386" s="78">
        <v>8455000</v>
      </c>
      <c r="E3386" s="77" t="s">
        <v>12930</v>
      </c>
      <c r="F3386" s="77" t="s">
        <v>7870</v>
      </c>
    </row>
    <row r="3387" spans="1:6" ht="32.25" customHeight="1" x14ac:dyDescent="0.25">
      <c r="A3387" s="75">
        <v>2500</v>
      </c>
      <c r="B3387" s="76" t="s">
        <v>12941</v>
      </c>
      <c r="C3387" s="77" t="s">
        <v>12906</v>
      </c>
      <c r="D3387" s="78">
        <v>8455000</v>
      </c>
      <c r="E3387" s="77" t="s">
        <v>12930</v>
      </c>
      <c r="F3387" s="77" t="s">
        <v>7870</v>
      </c>
    </row>
    <row r="3388" spans="1:6" ht="32.25" customHeight="1" x14ac:dyDescent="0.25">
      <c r="A3388" s="75">
        <v>2501</v>
      </c>
      <c r="B3388" s="76" t="s">
        <v>12942</v>
      </c>
      <c r="C3388" s="77" t="s">
        <v>12847</v>
      </c>
      <c r="D3388" s="78">
        <v>8455000</v>
      </c>
      <c r="E3388" s="77" t="s">
        <v>12930</v>
      </c>
      <c r="F3388" s="77" t="s">
        <v>7870</v>
      </c>
    </row>
    <row r="3389" spans="1:6" ht="32.25" customHeight="1" x14ac:dyDescent="0.25">
      <c r="A3389" s="75">
        <v>2502</v>
      </c>
      <c r="B3389" s="76" t="s">
        <v>12943</v>
      </c>
      <c r="C3389" s="77" t="s">
        <v>12909</v>
      </c>
      <c r="D3389" s="78">
        <v>8455000</v>
      </c>
      <c r="E3389" s="77" t="s">
        <v>12930</v>
      </c>
      <c r="F3389" s="77" t="s">
        <v>7870</v>
      </c>
    </row>
    <row r="3390" spans="1:6" ht="32.25" customHeight="1" x14ac:dyDescent="0.25">
      <c r="A3390" s="75">
        <v>2503</v>
      </c>
      <c r="B3390" s="76" t="s">
        <v>12944</v>
      </c>
      <c r="C3390" s="77" t="s">
        <v>12945</v>
      </c>
      <c r="D3390" s="78">
        <v>7962000</v>
      </c>
      <c r="E3390" s="77" t="s">
        <v>12946</v>
      </c>
      <c r="F3390" s="77" t="s">
        <v>7870</v>
      </c>
    </row>
    <row r="3391" spans="1:6" ht="32.25" customHeight="1" x14ac:dyDescent="0.25">
      <c r="A3391" s="75">
        <v>2504</v>
      </c>
      <c r="B3391" s="76" t="s">
        <v>12947</v>
      </c>
      <c r="C3391" s="77" t="s">
        <v>12916</v>
      </c>
      <c r="D3391" s="78">
        <v>8529000</v>
      </c>
      <c r="E3391" s="77" t="s">
        <v>12948</v>
      </c>
      <c r="F3391" s="77" t="s">
        <v>7870</v>
      </c>
    </row>
    <row r="3392" spans="1:6" ht="32.25" customHeight="1" x14ac:dyDescent="0.25">
      <c r="A3392" s="75">
        <v>2505</v>
      </c>
      <c r="B3392" s="76" t="s">
        <v>12949</v>
      </c>
      <c r="C3392" s="77" t="s">
        <v>12918</v>
      </c>
      <c r="D3392" s="78">
        <v>8529000</v>
      </c>
      <c r="E3392" s="77" t="s">
        <v>12948</v>
      </c>
      <c r="F3392" s="77" t="s">
        <v>7870</v>
      </c>
    </row>
    <row r="3393" spans="1:6" ht="32.25" customHeight="1" x14ac:dyDescent="0.25">
      <c r="A3393" s="75">
        <v>2506</v>
      </c>
      <c r="B3393" s="76" t="s">
        <v>12950</v>
      </c>
      <c r="C3393" s="77" t="s">
        <v>12919</v>
      </c>
      <c r="D3393" s="78">
        <v>8529000</v>
      </c>
      <c r="E3393" s="77" t="s">
        <v>12948</v>
      </c>
      <c r="F3393" s="77" t="s">
        <v>7870</v>
      </c>
    </row>
    <row r="3394" spans="1:6" ht="32.25" customHeight="1" x14ac:dyDescent="0.25">
      <c r="A3394" s="75">
        <v>2507</v>
      </c>
      <c r="B3394" s="76" t="s">
        <v>12951</v>
      </c>
      <c r="C3394" s="77" t="s">
        <v>12921</v>
      </c>
      <c r="D3394" s="78">
        <v>8529000</v>
      </c>
      <c r="E3394" s="77" t="s">
        <v>12948</v>
      </c>
      <c r="F3394" s="77" t="s">
        <v>7870</v>
      </c>
    </row>
    <row r="3395" spans="1:6" ht="32.25" customHeight="1" x14ac:dyDescent="0.25">
      <c r="A3395" s="75">
        <v>2508</v>
      </c>
      <c r="B3395" s="76" t="s">
        <v>12952</v>
      </c>
      <c r="C3395" s="77" t="s">
        <v>12953</v>
      </c>
      <c r="D3395" s="78">
        <v>6366000</v>
      </c>
      <c r="E3395" s="77" t="s">
        <v>12954</v>
      </c>
      <c r="F3395" s="77" t="s">
        <v>7870</v>
      </c>
    </row>
    <row r="3396" spans="1:6" ht="32.25" customHeight="1" x14ac:dyDescent="0.25">
      <c r="A3396" s="75">
        <v>2509</v>
      </c>
      <c r="B3396" s="76" t="s">
        <v>12955</v>
      </c>
      <c r="C3396" s="77" t="s">
        <v>12956</v>
      </c>
      <c r="D3396" s="78">
        <v>6366000</v>
      </c>
      <c r="E3396" s="77" t="s">
        <v>12954</v>
      </c>
      <c r="F3396" s="77" t="s">
        <v>7870</v>
      </c>
    </row>
    <row r="3397" spans="1:6" ht="32.25" customHeight="1" x14ac:dyDescent="0.25">
      <c r="A3397" s="75">
        <v>2510</v>
      </c>
      <c r="B3397" s="76" t="s">
        <v>12957</v>
      </c>
      <c r="C3397" s="77" t="s">
        <v>12958</v>
      </c>
      <c r="D3397" s="78">
        <v>6366000</v>
      </c>
      <c r="E3397" s="77" t="s">
        <v>12954</v>
      </c>
      <c r="F3397" s="77" t="s">
        <v>7870</v>
      </c>
    </row>
    <row r="3398" spans="1:6" ht="32.25" customHeight="1" x14ac:dyDescent="0.25">
      <c r="A3398" s="75">
        <v>2511</v>
      </c>
      <c r="B3398" s="76" t="s">
        <v>12959</v>
      </c>
      <c r="C3398" s="77" t="s">
        <v>12960</v>
      </c>
      <c r="D3398" s="78">
        <v>6366000</v>
      </c>
      <c r="E3398" s="77" t="s">
        <v>12954</v>
      </c>
      <c r="F3398" s="77" t="s">
        <v>7870</v>
      </c>
    </row>
    <row r="3399" spans="1:6" ht="32.25" customHeight="1" x14ac:dyDescent="0.25">
      <c r="A3399" s="75">
        <v>2512</v>
      </c>
      <c r="B3399" s="76" t="s">
        <v>12961</v>
      </c>
      <c r="C3399" s="77" t="s">
        <v>12962</v>
      </c>
      <c r="D3399" s="78">
        <v>5198000</v>
      </c>
      <c r="E3399" s="77" t="s">
        <v>12963</v>
      </c>
      <c r="F3399" s="77" t="s">
        <v>12843</v>
      </c>
    </row>
    <row r="3400" spans="1:6" ht="32.25" customHeight="1" x14ac:dyDescent="0.25">
      <c r="A3400" s="75">
        <v>2513</v>
      </c>
      <c r="B3400" s="76" t="s">
        <v>12964</v>
      </c>
      <c r="C3400" s="77" t="s">
        <v>12965</v>
      </c>
      <c r="D3400" s="78">
        <v>5198000</v>
      </c>
      <c r="E3400" s="77" t="s">
        <v>12963</v>
      </c>
      <c r="F3400" s="77" t="s">
        <v>12843</v>
      </c>
    </row>
    <row r="3401" spans="1:6" ht="32.25" customHeight="1" x14ac:dyDescent="0.25">
      <c r="A3401" s="75">
        <v>2514</v>
      </c>
      <c r="B3401" s="76" t="s">
        <v>12966</v>
      </c>
      <c r="C3401" s="77" t="s">
        <v>12967</v>
      </c>
      <c r="D3401" s="78">
        <v>5198000</v>
      </c>
      <c r="E3401" s="77" t="s">
        <v>12963</v>
      </c>
      <c r="F3401" s="77" t="s">
        <v>12843</v>
      </c>
    </row>
    <row r="3402" spans="1:6" ht="32.25" customHeight="1" x14ac:dyDescent="0.25">
      <c r="A3402" s="75">
        <v>2515</v>
      </c>
      <c r="B3402" s="76" t="s">
        <v>12968</v>
      </c>
      <c r="C3402" s="77" t="s">
        <v>12969</v>
      </c>
      <c r="D3402" s="78">
        <v>5198000</v>
      </c>
      <c r="E3402" s="77" t="s">
        <v>12963</v>
      </c>
      <c r="F3402" s="77" t="s">
        <v>12843</v>
      </c>
    </row>
    <row r="3403" spans="1:6" ht="32.25" customHeight="1" x14ac:dyDescent="0.25">
      <c r="A3403" s="75">
        <v>2516</v>
      </c>
      <c r="B3403" s="76" t="s">
        <v>12970</v>
      </c>
      <c r="C3403" s="77" t="s">
        <v>12971</v>
      </c>
      <c r="D3403" s="78">
        <v>5198000</v>
      </c>
      <c r="E3403" s="77" t="s">
        <v>12963</v>
      </c>
      <c r="F3403" s="77" t="s">
        <v>12843</v>
      </c>
    </row>
    <row r="3404" spans="1:6" ht="32.25" customHeight="1" x14ac:dyDescent="0.25">
      <c r="A3404" s="75">
        <v>2517</v>
      </c>
      <c r="B3404" s="76" t="s">
        <v>12972</v>
      </c>
      <c r="C3404" s="77" t="s">
        <v>12973</v>
      </c>
      <c r="D3404" s="78">
        <v>5582000</v>
      </c>
      <c r="E3404" s="77" t="s">
        <v>12974</v>
      </c>
      <c r="F3404" s="77" t="s">
        <v>7870</v>
      </c>
    </row>
    <row r="3405" spans="1:6" ht="32.25" customHeight="1" x14ac:dyDescent="0.25">
      <c r="A3405" s="75">
        <v>2518</v>
      </c>
      <c r="B3405" s="76" t="s">
        <v>12975</v>
      </c>
      <c r="C3405" s="77" t="s">
        <v>12976</v>
      </c>
      <c r="D3405" s="78">
        <v>4008000</v>
      </c>
      <c r="E3405" s="77" t="s">
        <v>12977</v>
      </c>
      <c r="F3405" s="77" t="s">
        <v>12843</v>
      </c>
    </row>
    <row r="3406" spans="1:6" ht="32.25" customHeight="1" x14ac:dyDescent="0.25">
      <c r="A3406" s="75">
        <v>2519</v>
      </c>
      <c r="B3406" s="76" t="s">
        <v>12978</v>
      </c>
      <c r="C3406" s="77" t="s">
        <v>12979</v>
      </c>
      <c r="D3406" s="78">
        <v>8796000</v>
      </c>
      <c r="E3406" s="77" t="s">
        <v>12980</v>
      </c>
      <c r="F3406" s="77" t="s">
        <v>12843</v>
      </c>
    </row>
    <row r="3407" spans="1:6" ht="32.25" customHeight="1" x14ac:dyDescent="0.25">
      <c r="A3407" s="75">
        <v>2520</v>
      </c>
      <c r="B3407" s="76" t="s">
        <v>12981</v>
      </c>
      <c r="C3407" s="77" t="s">
        <v>12982</v>
      </c>
      <c r="D3407" s="78">
        <v>8796000</v>
      </c>
      <c r="E3407" s="77" t="s">
        <v>12980</v>
      </c>
      <c r="F3407" s="77" t="s">
        <v>12843</v>
      </c>
    </row>
    <row r="3408" spans="1:6" ht="32.25" customHeight="1" x14ac:dyDescent="0.25">
      <c r="A3408" s="75">
        <v>2521</v>
      </c>
      <c r="B3408" s="76" t="s">
        <v>12983</v>
      </c>
      <c r="C3408" s="77" t="s">
        <v>12984</v>
      </c>
      <c r="D3408" s="78">
        <v>8796000</v>
      </c>
      <c r="E3408" s="77" t="s">
        <v>12980</v>
      </c>
      <c r="F3408" s="77" t="s">
        <v>12843</v>
      </c>
    </row>
    <row r="3409" spans="1:6" ht="32.25" customHeight="1" x14ac:dyDescent="0.25">
      <c r="A3409" s="75">
        <v>2522</v>
      </c>
      <c r="B3409" s="76" t="s">
        <v>12985</v>
      </c>
      <c r="C3409" s="77" t="s">
        <v>12986</v>
      </c>
      <c r="D3409" s="78">
        <v>8796000</v>
      </c>
      <c r="E3409" s="77" t="s">
        <v>12980</v>
      </c>
      <c r="F3409" s="77" t="s">
        <v>12843</v>
      </c>
    </row>
    <row r="3410" spans="1:6" ht="32.25" customHeight="1" x14ac:dyDescent="0.25">
      <c r="A3410" s="75">
        <v>2523</v>
      </c>
      <c r="B3410" s="76" t="s">
        <v>12987</v>
      </c>
      <c r="C3410" s="77" t="s">
        <v>12988</v>
      </c>
      <c r="D3410" s="78">
        <v>8796000</v>
      </c>
      <c r="E3410" s="77" t="s">
        <v>12980</v>
      </c>
      <c r="F3410" s="77" t="s">
        <v>12843</v>
      </c>
    </row>
    <row r="3411" spans="1:6" ht="32.25" customHeight="1" x14ac:dyDescent="0.25">
      <c r="A3411" s="75">
        <v>2524</v>
      </c>
      <c r="B3411" s="76" t="s">
        <v>12989</v>
      </c>
      <c r="C3411" s="77" t="s">
        <v>12990</v>
      </c>
      <c r="D3411" s="78">
        <v>8796000</v>
      </c>
      <c r="E3411" s="77" t="s">
        <v>12980</v>
      </c>
      <c r="F3411" s="77" t="s">
        <v>12843</v>
      </c>
    </row>
    <row r="3412" spans="1:6" ht="32.25" customHeight="1" x14ac:dyDescent="0.25">
      <c r="A3412" s="75">
        <v>2525</v>
      </c>
      <c r="B3412" s="76" t="s">
        <v>12991</v>
      </c>
      <c r="C3412" s="77" t="s">
        <v>12992</v>
      </c>
      <c r="D3412" s="78">
        <v>11165000</v>
      </c>
      <c r="E3412" s="77" t="s">
        <v>12993</v>
      </c>
      <c r="F3412" s="77" t="s">
        <v>7870</v>
      </c>
    </row>
    <row r="3413" spans="1:6" ht="32.25" customHeight="1" x14ac:dyDescent="0.25">
      <c r="A3413" s="75">
        <v>2526</v>
      </c>
      <c r="B3413" s="76" t="s">
        <v>12994</v>
      </c>
      <c r="C3413" s="77" t="s">
        <v>12995</v>
      </c>
      <c r="D3413" s="78">
        <v>11165000</v>
      </c>
      <c r="E3413" s="77" t="s">
        <v>12993</v>
      </c>
      <c r="F3413" s="77" t="s">
        <v>7870</v>
      </c>
    </row>
    <row r="3414" spans="1:6" ht="32.25" customHeight="1" x14ac:dyDescent="0.25">
      <c r="A3414" s="75">
        <v>2527</v>
      </c>
      <c r="B3414" s="76" t="s">
        <v>12996</v>
      </c>
      <c r="C3414" s="77" t="s">
        <v>12997</v>
      </c>
      <c r="D3414" s="78">
        <v>11165000</v>
      </c>
      <c r="E3414" s="77" t="s">
        <v>12993</v>
      </c>
      <c r="F3414" s="77" t="s">
        <v>7870</v>
      </c>
    </row>
    <row r="3415" spans="1:6" ht="32.25" customHeight="1" x14ac:dyDescent="0.25">
      <c r="A3415" s="75">
        <v>2528</v>
      </c>
      <c r="B3415" s="76" t="s">
        <v>12998</v>
      </c>
      <c r="C3415" s="77" t="s">
        <v>12999</v>
      </c>
      <c r="D3415" s="78">
        <v>11165000</v>
      </c>
      <c r="E3415" s="77" t="s">
        <v>12993</v>
      </c>
      <c r="F3415" s="77" t="s">
        <v>7870</v>
      </c>
    </row>
    <row r="3416" spans="1:6" ht="32.25" customHeight="1" x14ac:dyDescent="0.25">
      <c r="A3416" s="75">
        <v>2529</v>
      </c>
      <c r="B3416" s="76" t="s">
        <v>13000</v>
      </c>
      <c r="C3416" s="77" t="s">
        <v>13001</v>
      </c>
      <c r="D3416" s="78">
        <v>11165000</v>
      </c>
      <c r="E3416" s="77" t="s">
        <v>12993</v>
      </c>
      <c r="F3416" s="77" t="s">
        <v>7870</v>
      </c>
    </row>
    <row r="3417" spans="1:6" ht="32.25" customHeight="1" x14ac:dyDescent="0.25">
      <c r="A3417" s="75">
        <v>2530</v>
      </c>
      <c r="B3417" s="76" t="s">
        <v>13002</v>
      </c>
      <c r="C3417" s="77" t="s">
        <v>12927</v>
      </c>
      <c r="D3417" s="78">
        <v>11165000</v>
      </c>
      <c r="E3417" s="77" t="s">
        <v>12993</v>
      </c>
      <c r="F3417" s="77" t="s">
        <v>7870</v>
      </c>
    </row>
    <row r="3418" spans="1:6" ht="32.25" customHeight="1" x14ac:dyDescent="0.25">
      <c r="A3418" s="75">
        <v>2531</v>
      </c>
      <c r="B3418" s="76" t="s">
        <v>13003</v>
      </c>
      <c r="C3418" s="77" t="s">
        <v>12919</v>
      </c>
      <c r="D3418" s="78">
        <v>11052000</v>
      </c>
      <c r="E3418" s="77" t="s">
        <v>13004</v>
      </c>
      <c r="F3418" s="77" t="s">
        <v>7870</v>
      </c>
    </row>
    <row r="3419" spans="1:6" ht="32.25" customHeight="1" x14ac:dyDescent="0.25">
      <c r="A3419" s="75">
        <v>2532</v>
      </c>
      <c r="B3419" s="76" t="s">
        <v>13005</v>
      </c>
      <c r="C3419" s="77" t="s">
        <v>12921</v>
      </c>
      <c r="D3419" s="78">
        <v>11052000</v>
      </c>
      <c r="E3419" s="77" t="s">
        <v>13004</v>
      </c>
      <c r="F3419" s="77" t="s">
        <v>7870</v>
      </c>
    </row>
    <row r="3420" spans="1:6" ht="32.25" customHeight="1" x14ac:dyDescent="0.25">
      <c r="A3420" s="75">
        <v>2533</v>
      </c>
      <c r="B3420" s="76" t="s">
        <v>13006</v>
      </c>
      <c r="C3420" s="77" t="s">
        <v>12911</v>
      </c>
      <c r="D3420" s="78">
        <v>11052000</v>
      </c>
      <c r="E3420" s="77" t="s">
        <v>13004</v>
      </c>
      <c r="F3420" s="77" t="s">
        <v>7870</v>
      </c>
    </row>
    <row r="3421" spans="1:6" ht="32.25" customHeight="1" x14ac:dyDescent="0.25">
      <c r="A3421" s="75">
        <v>2534</v>
      </c>
      <c r="B3421" s="76" t="s">
        <v>13007</v>
      </c>
      <c r="C3421" s="77" t="s">
        <v>12914</v>
      </c>
      <c r="D3421" s="78">
        <v>11052000</v>
      </c>
      <c r="E3421" s="77" t="s">
        <v>13004</v>
      </c>
      <c r="F3421" s="77" t="s">
        <v>7870</v>
      </c>
    </row>
    <row r="3422" spans="1:6" ht="32.25" customHeight="1" x14ac:dyDescent="0.25">
      <c r="A3422" s="75">
        <v>2535</v>
      </c>
      <c r="B3422" s="76" t="s">
        <v>13008</v>
      </c>
      <c r="C3422" s="77" t="s">
        <v>13009</v>
      </c>
      <c r="D3422" s="78">
        <v>11052000</v>
      </c>
      <c r="E3422" s="77" t="s">
        <v>13004</v>
      </c>
      <c r="F3422" s="77" t="s">
        <v>7870</v>
      </c>
    </row>
    <row r="3423" spans="1:6" ht="32.25" customHeight="1" x14ac:dyDescent="0.25">
      <c r="A3423" s="75">
        <v>2536</v>
      </c>
      <c r="B3423" s="76" t="s">
        <v>13010</v>
      </c>
      <c r="C3423" s="77" t="s">
        <v>12911</v>
      </c>
      <c r="D3423" s="78">
        <v>11052000</v>
      </c>
      <c r="E3423" s="77" t="s">
        <v>13004</v>
      </c>
      <c r="F3423" s="77" t="s">
        <v>7870</v>
      </c>
    </row>
    <row r="3424" spans="1:6" ht="32.25" customHeight="1" x14ac:dyDescent="0.25">
      <c r="A3424" s="75">
        <v>2537</v>
      </c>
      <c r="B3424" s="76" t="s">
        <v>13011</v>
      </c>
      <c r="C3424" s="77" t="s">
        <v>12914</v>
      </c>
      <c r="D3424" s="78">
        <v>11052000</v>
      </c>
      <c r="E3424" s="77" t="s">
        <v>13004</v>
      </c>
      <c r="F3424" s="77" t="s">
        <v>7870</v>
      </c>
    </row>
    <row r="3425" spans="1:6" ht="32.25" customHeight="1" x14ac:dyDescent="0.25">
      <c r="A3425" s="75">
        <v>2538</v>
      </c>
      <c r="B3425" s="76" t="s">
        <v>13012</v>
      </c>
      <c r="C3425" s="77" t="s">
        <v>12925</v>
      </c>
      <c r="D3425" s="78">
        <v>11052000</v>
      </c>
      <c r="E3425" s="77" t="s">
        <v>13004</v>
      </c>
      <c r="F3425" s="77" t="s">
        <v>7870</v>
      </c>
    </row>
    <row r="3426" spans="1:6" ht="32.25" customHeight="1" x14ac:dyDescent="0.25">
      <c r="A3426" s="75">
        <v>2539</v>
      </c>
      <c r="B3426" s="76" t="s">
        <v>13013</v>
      </c>
      <c r="C3426" s="77" t="s">
        <v>12928</v>
      </c>
      <c r="D3426" s="78">
        <v>11052000</v>
      </c>
      <c r="E3426" s="77" t="s">
        <v>13004</v>
      </c>
      <c r="F3426" s="77" t="s">
        <v>7870</v>
      </c>
    </row>
    <row r="3427" spans="1:6" ht="32.25" customHeight="1" x14ac:dyDescent="0.25">
      <c r="A3427" s="75">
        <v>2540</v>
      </c>
      <c r="B3427" s="76" t="s">
        <v>13014</v>
      </c>
      <c r="C3427" s="77" t="s">
        <v>13015</v>
      </c>
      <c r="D3427" s="78">
        <v>11052000</v>
      </c>
      <c r="E3427" s="77" t="s">
        <v>13004</v>
      </c>
      <c r="F3427" s="77"/>
    </row>
    <row r="3428" spans="1:6" ht="32.25" customHeight="1" x14ac:dyDescent="0.25">
      <c r="A3428" s="75">
        <v>2541</v>
      </c>
      <c r="B3428" s="76" t="s">
        <v>13016</v>
      </c>
      <c r="C3428" s="77" t="s">
        <v>13017</v>
      </c>
      <c r="D3428" s="78">
        <v>1089000</v>
      </c>
      <c r="E3428" s="77" t="s">
        <v>12493</v>
      </c>
      <c r="F3428" s="77"/>
    </row>
    <row r="3429" spans="1:6" ht="32.25" customHeight="1" x14ac:dyDescent="0.25">
      <c r="A3429" s="75">
        <v>2542</v>
      </c>
      <c r="B3429" s="76" t="s">
        <v>13018</v>
      </c>
      <c r="C3429" s="77" t="s">
        <v>13019</v>
      </c>
      <c r="D3429" s="78">
        <v>1089000</v>
      </c>
      <c r="E3429" s="77" t="s">
        <v>12493</v>
      </c>
      <c r="F3429" s="77"/>
    </row>
    <row r="3430" spans="1:6" ht="32.25" customHeight="1" x14ac:dyDescent="0.25">
      <c r="A3430" s="75">
        <v>2545</v>
      </c>
      <c r="B3430" s="76" t="s">
        <v>13020</v>
      </c>
      <c r="C3430" s="77" t="s">
        <v>13021</v>
      </c>
      <c r="D3430" s="78">
        <v>7421000</v>
      </c>
      <c r="E3430" s="77" t="s">
        <v>13022</v>
      </c>
      <c r="F3430" s="77" t="s">
        <v>7870</v>
      </c>
    </row>
    <row r="3431" spans="1:6" ht="32.25" customHeight="1" x14ac:dyDescent="0.25">
      <c r="A3431" s="75">
        <v>2546</v>
      </c>
      <c r="B3431" s="76" t="s">
        <v>13023</v>
      </c>
      <c r="C3431" s="77" t="s">
        <v>13024</v>
      </c>
      <c r="D3431" s="78">
        <v>7421000</v>
      </c>
      <c r="E3431" s="77" t="s">
        <v>13022</v>
      </c>
      <c r="F3431" s="77" t="s">
        <v>7870</v>
      </c>
    </row>
    <row r="3432" spans="1:6" ht="32.25" customHeight="1" x14ac:dyDescent="0.25">
      <c r="A3432" s="75">
        <v>2547</v>
      </c>
      <c r="B3432" s="76" t="s">
        <v>13025</v>
      </c>
      <c r="C3432" s="77" t="s">
        <v>13026</v>
      </c>
      <c r="D3432" s="78">
        <v>7421000</v>
      </c>
      <c r="E3432" s="77" t="s">
        <v>13022</v>
      </c>
      <c r="F3432" s="77" t="s">
        <v>7870</v>
      </c>
    </row>
    <row r="3433" spans="1:6" ht="32.25" customHeight="1" x14ac:dyDescent="0.25">
      <c r="A3433" s="75">
        <v>2548</v>
      </c>
      <c r="B3433" s="76" t="s">
        <v>13027</v>
      </c>
      <c r="C3433" s="77" t="s">
        <v>13028</v>
      </c>
      <c r="D3433" s="78">
        <v>7421000</v>
      </c>
      <c r="E3433" s="77" t="s">
        <v>13022</v>
      </c>
      <c r="F3433" s="77" t="s">
        <v>7870</v>
      </c>
    </row>
    <row r="3434" spans="1:6" ht="32.25" customHeight="1" x14ac:dyDescent="0.25">
      <c r="A3434" s="75">
        <v>2549</v>
      </c>
      <c r="B3434" s="76" t="s">
        <v>13029</v>
      </c>
      <c r="C3434" s="77" t="s">
        <v>13030</v>
      </c>
      <c r="D3434" s="78">
        <v>7421000</v>
      </c>
      <c r="E3434" s="77" t="s">
        <v>13022</v>
      </c>
      <c r="F3434" s="77" t="s">
        <v>7870</v>
      </c>
    </row>
    <row r="3435" spans="1:6" ht="32.25" customHeight="1" x14ac:dyDescent="0.25">
      <c r="A3435" s="75">
        <v>2550</v>
      </c>
      <c r="B3435" s="76" t="s">
        <v>13031</v>
      </c>
      <c r="C3435" s="77" t="s">
        <v>13032</v>
      </c>
      <c r="D3435" s="78">
        <v>7421000</v>
      </c>
      <c r="E3435" s="77" t="s">
        <v>13022</v>
      </c>
      <c r="F3435" s="77" t="s">
        <v>7870</v>
      </c>
    </row>
    <row r="3436" spans="1:6" ht="32.25" customHeight="1" x14ac:dyDescent="0.25">
      <c r="A3436" s="75">
        <v>2551</v>
      </c>
      <c r="B3436" s="76" t="s">
        <v>13033</v>
      </c>
      <c r="C3436" s="77" t="s">
        <v>13034</v>
      </c>
      <c r="D3436" s="78">
        <v>7421000</v>
      </c>
      <c r="E3436" s="77" t="s">
        <v>13022</v>
      </c>
      <c r="F3436" s="77" t="s">
        <v>7870</v>
      </c>
    </row>
    <row r="3437" spans="1:6" ht="32.25" customHeight="1" x14ac:dyDescent="0.25">
      <c r="A3437" s="75">
        <v>2552</v>
      </c>
      <c r="B3437" s="76" t="s">
        <v>13035</v>
      </c>
      <c r="C3437" s="77" t="s">
        <v>13036</v>
      </c>
      <c r="D3437" s="78">
        <v>7421000</v>
      </c>
      <c r="E3437" s="77" t="s">
        <v>13022</v>
      </c>
      <c r="F3437" s="77" t="s">
        <v>7870</v>
      </c>
    </row>
    <row r="3438" spans="1:6" ht="32.25" customHeight="1" x14ac:dyDescent="0.25">
      <c r="A3438" s="75">
        <v>2553</v>
      </c>
      <c r="B3438" s="76" t="s">
        <v>13037</v>
      </c>
      <c r="C3438" s="77" t="s">
        <v>13038</v>
      </c>
      <c r="D3438" s="78">
        <v>7421000</v>
      </c>
      <c r="E3438" s="77" t="s">
        <v>13022</v>
      </c>
      <c r="F3438" s="77" t="s">
        <v>7870</v>
      </c>
    </row>
    <row r="3439" spans="1:6" ht="32.25" customHeight="1" x14ac:dyDescent="0.25">
      <c r="A3439" s="75">
        <v>2554</v>
      </c>
      <c r="B3439" s="76" t="s">
        <v>13039</v>
      </c>
      <c r="C3439" s="77" t="s">
        <v>13040</v>
      </c>
      <c r="D3439" s="78">
        <v>7421000</v>
      </c>
      <c r="E3439" s="77" t="s">
        <v>13022</v>
      </c>
      <c r="F3439" s="77" t="s">
        <v>7870</v>
      </c>
    </row>
    <row r="3440" spans="1:6" ht="32.25" customHeight="1" x14ac:dyDescent="0.25">
      <c r="A3440" s="75">
        <v>2555</v>
      </c>
      <c r="B3440" s="76" t="s">
        <v>13041</v>
      </c>
      <c r="C3440" s="77" t="s">
        <v>13042</v>
      </c>
      <c r="D3440" s="78">
        <v>7421000</v>
      </c>
      <c r="E3440" s="77" t="s">
        <v>13022</v>
      </c>
      <c r="F3440" s="77" t="s">
        <v>7870</v>
      </c>
    </row>
    <row r="3441" spans="1:6" ht="32.25" customHeight="1" x14ac:dyDescent="0.25">
      <c r="A3441" s="75">
        <v>2556</v>
      </c>
      <c r="B3441" s="76" t="s">
        <v>13043</v>
      </c>
      <c r="C3441" s="77" t="s">
        <v>13044</v>
      </c>
      <c r="D3441" s="78">
        <v>7421000</v>
      </c>
      <c r="E3441" s="77" t="s">
        <v>13022</v>
      </c>
      <c r="F3441" s="77" t="s">
        <v>7870</v>
      </c>
    </row>
    <row r="3442" spans="1:6" ht="32.25" customHeight="1" x14ac:dyDescent="0.25">
      <c r="A3442" s="75">
        <v>2557</v>
      </c>
      <c r="B3442" s="76" t="s">
        <v>13045</v>
      </c>
      <c r="C3442" s="77" t="s">
        <v>13046</v>
      </c>
      <c r="D3442" s="78">
        <v>7421000</v>
      </c>
      <c r="E3442" s="77" t="s">
        <v>13022</v>
      </c>
      <c r="F3442" s="77" t="s">
        <v>7870</v>
      </c>
    </row>
    <row r="3443" spans="1:6" ht="32.25" customHeight="1" x14ac:dyDescent="0.25">
      <c r="A3443" s="75">
        <v>2558</v>
      </c>
      <c r="B3443" s="76" t="s">
        <v>13047</v>
      </c>
      <c r="C3443" s="77" t="s">
        <v>13048</v>
      </c>
      <c r="D3443" s="78">
        <v>7421000</v>
      </c>
      <c r="E3443" s="77" t="s">
        <v>13022</v>
      </c>
      <c r="F3443" s="77" t="s">
        <v>7870</v>
      </c>
    </row>
    <row r="3444" spans="1:6" ht="32.25" customHeight="1" x14ac:dyDescent="0.25">
      <c r="A3444" s="75">
        <v>2559</v>
      </c>
      <c r="B3444" s="76" t="s">
        <v>13049</v>
      </c>
      <c r="C3444" s="77" t="s">
        <v>13050</v>
      </c>
      <c r="D3444" s="78">
        <v>7421000</v>
      </c>
      <c r="E3444" s="77" t="s">
        <v>13022</v>
      </c>
      <c r="F3444" s="77" t="s">
        <v>7870</v>
      </c>
    </row>
    <row r="3445" spans="1:6" ht="32.25" customHeight="1" x14ac:dyDescent="0.25">
      <c r="A3445" s="75">
        <v>2560</v>
      </c>
      <c r="B3445" s="76" t="s">
        <v>13051</v>
      </c>
      <c r="C3445" s="77" t="s">
        <v>13052</v>
      </c>
      <c r="D3445" s="78">
        <v>7421000</v>
      </c>
      <c r="E3445" s="77" t="s">
        <v>13022</v>
      </c>
      <c r="F3445" s="77" t="s">
        <v>7870</v>
      </c>
    </row>
    <row r="3446" spans="1:6" ht="32.25" customHeight="1" x14ac:dyDescent="0.25">
      <c r="A3446" s="75">
        <v>2561</v>
      </c>
      <c r="B3446" s="76" t="s">
        <v>13053</v>
      </c>
      <c r="C3446" s="77" t="s">
        <v>13054</v>
      </c>
      <c r="D3446" s="78">
        <v>7421000</v>
      </c>
      <c r="E3446" s="77" t="s">
        <v>13022</v>
      </c>
      <c r="F3446" s="77" t="s">
        <v>7870</v>
      </c>
    </row>
    <row r="3447" spans="1:6" ht="32.25" customHeight="1" x14ac:dyDescent="0.25">
      <c r="A3447" s="75">
        <v>2562</v>
      </c>
      <c r="B3447" s="76" t="s">
        <v>13055</v>
      </c>
      <c r="C3447" s="77" t="s">
        <v>13056</v>
      </c>
      <c r="D3447" s="78">
        <v>7421000</v>
      </c>
      <c r="E3447" s="77" t="s">
        <v>13022</v>
      </c>
      <c r="F3447" s="77" t="s">
        <v>7870</v>
      </c>
    </row>
    <row r="3448" spans="1:6" ht="32.25" customHeight="1" x14ac:dyDescent="0.25">
      <c r="A3448" s="75">
        <v>2563</v>
      </c>
      <c r="B3448" s="76" t="s">
        <v>13057</v>
      </c>
      <c r="C3448" s="77" t="s">
        <v>13058</v>
      </c>
      <c r="D3448" s="78">
        <v>7421000</v>
      </c>
      <c r="E3448" s="77" t="s">
        <v>13022</v>
      </c>
      <c r="F3448" s="77" t="s">
        <v>7870</v>
      </c>
    </row>
    <row r="3449" spans="1:6" ht="32.25" customHeight="1" x14ac:dyDescent="0.25">
      <c r="A3449" s="75">
        <v>2564</v>
      </c>
      <c r="B3449" s="76" t="s">
        <v>13059</v>
      </c>
      <c r="C3449" s="77" t="s">
        <v>13060</v>
      </c>
      <c r="D3449" s="78">
        <v>7421000</v>
      </c>
      <c r="E3449" s="77" t="s">
        <v>13022</v>
      </c>
      <c r="F3449" s="77" t="s">
        <v>7870</v>
      </c>
    </row>
    <row r="3450" spans="1:6" ht="32.25" customHeight="1" x14ac:dyDescent="0.25">
      <c r="A3450" s="75">
        <v>2565</v>
      </c>
      <c r="B3450" s="76" t="s">
        <v>13061</v>
      </c>
      <c r="C3450" s="77" t="s">
        <v>13026</v>
      </c>
      <c r="D3450" s="78">
        <v>7421000</v>
      </c>
      <c r="E3450" s="77" t="s">
        <v>13022</v>
      </c>
      <c r="F3450" s="77" t="s">
        <v>7870</v>
      </c>
    </row>
    <row r="3451" spans="1:6" ht="32.25" customHeight="1" x14ac:dyDescent="0.25">
      <c r="A3451" s="75">
        <v>2566</v>
      </c>
      <c r="B3451" s="76" t="s">
        <v>13062</v>
      </c>
      <c r="C3451" s="77" t="s">
        <v>13063</v>
      </c>
      <c r="D3451" s="78">
        <v>7421000</v>
      </c>
      <c r="E3451" s="77" t="s">
        <v>13022</v>
      </c>
      <c r="F3451" s="77" t="s">
        <v>7870</v>
      </c>
    </row>
    <row r="3452" spans="1:6" ht="32.25" customHeight="1" x14ac:dyDescent="0.25">
      <c r="A3452" s="75">
        <v>2567</v>
      </c>
      <c r="B3452" s="76" t="s">
        <v>13064</v>
      </c>
      <c r="C3452" s="77" t="s">
        <v>13065</v>
      </c>
      <c r="D3452" s="78">
        <v>7421000</v>
      </c>
      <c r="E3452" s="77" t="s">
        <v>13022</v>
      </c>
      <c r="F3452" s="77" t="s">
        <v>7870</v>
      </c>
    </row>
    <row r="3453" spans="1:6" ht="32.25" customHeight="1" x14ac:dyDescent="0.25">
      <c r="A3453" s="75">
        <v>2568</v>
      </c>
      <c r="B3453" s="76" t="s">
        <v>13066</v>
      </c>
      <c r="C3453" s="77" t="s">
        <v>13067</v>
      </c>
      <c r="D3453" s="78">
        <v>7421000</v>
      </c>
      <c r="E3453" s="77" t="s">
        <v>13022</v>
      </c>
      <c r="F3453" s="77" t="s">
        <v>7870</v>
      </c>
    </row>
    <row r="3454" spans="1:6" ht="32.25" customHeight="1" x14ac:dyDescent="0.25">
      <c r="A3454" s="75">
        <v>2569</v>
      </c>
      <c r="B3454" s="76" t="s">
        <v>13068</v>
      </c>
      <c r="C3454" s="77" t="s">
        <v>13069</v>
      </c>
      <c r="D3454" s="78">
        <v>7421000</v>
      </c>
      <c r="E3454" s="77" t="s">
        <v>13022</v>
      </c>
      <c r="F3454" s="77" t="s">
        <v>7870</v>
      </c>
    </row>
    <row r="3455" spans="1:6" ht="32.25" customHeight="1" x14ac:dyDescent="0.25">
      <c r="A3455" s="75">
        <v>2570</v>
      </c>
      <c r="B3455" s="76" t="s">
        <v>13070</v>
      </c>
      <c r="C3455" s="77" t="s">
        <v>13071</v>
      </c>
      <c r="D3455" s="78">
        <v>7495000</v>
      </c>
      <c r="E3455" s="77" t="s">
        <v>13072</v>
      </c>
      <c r="F3455" s="77" t="s">
        <v>7870</v>
      </c>
    </row>
    <row r="3456" spans="1:6" ht="32.25" customHeight="1" x14ac:dyDescent="0.25">
      <c r="A3456" s="75">
        <v>2571</v>
      </c>
      <c r="B3456" s="76" t="s">
        <v>13073</v>
      </c>
      <c r="C3456" s="77" t="s">
        <v>13074</v>
      </c>
      <c r="D3456" s="78">
        <v>7495000</v>
      </c>
      <c r="E3456" s="77" t="s">
        <v>13072</v>
      </c>
      <c r="F3456" s="77" t="s">
        <v>7870</v>
      </c>
    </row>
    <row r="3457" spans="1:6" ht="32.25" customHeight="1" x14ac:dyDescent="0.25">
      <c r="A3457" s="75">
        <v>2572</v>
      </c>
      <c r="B3457" s="76" t="s">
        <v>13075</v>
      </c>
      <c r="C3457" s="77" t="s">
        <v>13076</v>
      </c>
      <c r="D3457" s="78">
        <v>7495000</v>
      </c>
      <c r="E3457" s="77" t="s">
        <v>13072</v>
      </c>
      <c r="F3457" s="77" t="s">
        <v>7870</v>
      </c>
    </row>
    <row r="3458" spans="1:6" ht="32.25" customHeight="1" x14ac:dyDescent="0.25">
      <c r="A3458" s="75">
        <v>2573</v>
      </c>
      <c r="B3458" s="76" t="s">
        <v>13077</v>
      </c>
      <c r="C3458" s="77" t="s">
        <v>13078</v>
      </c>
      <c r="D3458" s="78">
        <v>7495000</v>
      </c>
      <c r="E3458" s="77" t="s">
        <v>13072</v>
      </c>
      <c r="F3458" s="77" t="s">
        <v>7870</v>
      </c>
    </row>
    <row r="3459" spans="1:6" ht="32.25" customHeight="1" x14ac:dyDescent="0.25">
      <c r="A3459" s="75">
        <v>2574</v>
      </c>
      <c r="B3459" s="76" t="s">
        <v>13079</v>
      </c>
      <c r="C3459" s="77" t="s">
        <v>13080</v>
      </c>
      <c r="D3459" s="78">
        <v>7495000</v>
      </c>
      <c r="E3459" s="77" t="s">
        <v>13072</v>
      </c>
      <c r="F3459" s="77" t="s">
        <v>7870</v>
      </c>
    </row>
    <row r="3460" spans="1:6" ht="32.25" customHeight="1" x14ac:dyDescent="0.25">
      <c r="A3460" s="75">
        <v>2575</v>
      </c>
      <c r="B3460" s="76" t="s">
        <v>13081</v>
      </c>
      <c r="C3460" s="77" t="s">
        <v>13082</v>
      </c>
      <c r="D3460" s="78">
        <v>7495000</v>
      </c>
      <c r="E3460" s="77" t="s">
        <v>13072</v>
      </c>
      <c r="F3460" s="77" t="s">
        <v>7870</v>
      </c>
    </row>
    <row r="3461" spans="1:6" ht="32.25" customHeight="1" x14ac:dyDescent="0.25">
      <c r="A3461" s="75">
        <v>2576</v>
      </c>
      <c r="B3461" s="76" t="s">
        <v>13083</v>
      </c>
      <c r="C3461" s="77" t="s">
        <v>13084</v>
      </c>
      <c r="D3461" s="78">
        <v>7495000</v>
      </c>
      <c r="E3461" s="77" t="s">
        <v>13072</v>
      </c>
      <c r="F3461" s="77" t="s">
        <v>7870</v>
      </c>
    </row>
    <row r="3462" spans="1:6" ht="32.25" customHeight="1" x14ac:dyDescent="0.25">
      <c r="A3462" s="75">
        <v>2577</v>
      </c>
      <c r="B3462" s="76" t="s">
        <v>13085</v>
      </c>
      <c r="C3462" s="77" t="s">
        <v>13086</v>
      </c>
      <c r="D3462" s="78">
        <v>7495000</v>
      </c>
      <c r="E3462" s="77" t="s">
        <v>13072</v>
      </c>
      <c r="F3462" s="77" t="s">
        <v>7870</v>
      </c>
    </row>
    <row r="3463" spans="1:6" ht="32.25" customHeight="1" x14ac:dyDescent="0.25">
      <c r="A3463" s="75">
        <v>2578</v>
      </c>
      <c r="B3463" s="76" t="s">
        <v>13087</v>
      </c>
      <c r="C3463" s="77" t="s">
        <v>13088</v>
      </c>
      <c r="D3463" s="78">
        <v>7495000</v>
      </c>
      <c r="E3463" s="77" t="s">
        <v>13072</v>
      </c>
      <c r="F3463" s="77" t="s">
        <v>7870</v>
      </c>
    </row>
    <row r="3464" spans="1:6" ht="32.25" customHeight="1" x14ac:dyDescent="0.25">
      <c r="A3464" s="75">
        <v>2579</v>
      </c>
      <c r="B3464" s="76" t="s">
        <v>13089</v>
      </c>
      <c r="C3464" s="77" t="s">
        <v>13090</v>
      </c>
      <c r="D3464" s="78">
        <v>8487000</v>
      </c>
      <c r="E3464" s="77" t="s">
        <v>13091</v>
      </c>
      <c r="F3464" s="77" t="s">
        <v>13092</v>
      </c>
    </row>
    <row r="3465" spans="1:6" ht="32.25" customHeight="1" x14ac:dyDescent="0.25">
      <c r="A3465" s="75">
        <v>2580</v>
      </c>
      <c r="B3465" s="76" t="s">
        <v>13093</v>
      </c>
      <c r="C3465" s="77" t="s">
        <v>13094</v>
      </c>
      <c r="D3465" s="78">
        <v>8487000</v>
      </c>
      <c r="E3465" s="77" t="s">
        <v>13091</v>
      </c>
      <c r="F3465" s="77" t="s">
        <v>13092</v>
      </c>
    </row>
    <row r="3466" spans="1:6" ht="32.25" customHeight="1" x14ac:dyDescent="0.25">
      <c r="A3466" s="75">
        <v>2581</v>
      </c>
      <c r="B3466" s="76" t="s">
        <v>13095</v>
      </c>
      <c r="C3466" s="77" t="s">
        <v>13096</v>
      </c>
      <c r="D3466" s="78">
        <v>8487000</v>
      </c>
      <c r="E3466" s="77" t="s">
        <v>13091</v>
      </c>
      <c r="F3466" s="77" t="s">
        <v>13092</v>
      </c>
    </row>
    <row r="3467" spans="1:6" ht="32.25" customHeight="1" x14ac:dyDescent="0.25">
      <c r="A3467" s="75">
        <v>2582</v>
      </c>
      <c r="B3467" s="76" t="s">
        <v>13097</v>
      </c>
      <c r="C3467" s="77" t="s">
        <v>13098</v>
      </c>
      <c r="D3467" s="78">
        <v>8487000</v>
      </c>
      <c r="E3467" s="77" t="s">
        <v>13091</v>
      </c>
      <c r="F3467" s="77" t="s">
        <v>13092</v>
      </c>
    </row>
    <row r="3468" spans="1:6" ht="32.25" customHeight="1" x14ac:dyDescent="0.25">
      <c r="A3468" s="75">
        <v>2583</v>
      </c>
      <c r="B3468" s="76" t="s">
        <v>13099</v>
      </c>
      <c r="C3468" s="77" t="s">
        <v>13100</v>
      </c>
      <c r="D3468" s="78">
        <v>8487000</v>
      </c>
      <c r="E3468" s="77" t="s">
        <v>13091</v>
      </c>
      <c r="F3468" s="77" t="s">
        <v>13092</v>
      </c>
    </row>
    <row r="3469" spans="1:6" ht="32.25" customHeight="1" x14ac:dyDescent="0.25">
      <c r="A3469" s="75">
        <v>2584</v>
      </c>
      <c r="B3469" s="76" t="s">
        <v>13101</v>
      </c>
      <c r="C3469" s="77" t="s">
        <v>13102</v>
      </c>
      <c r="D3469" s="78">
        <v>8487000</v>
      </c>
      <c r="E3469" s="77" t="s">
        <v>13091</v>
      </c>
      <c r="F3469" s="77" t="s">
        <v>13092</v>
      </c>
    </row>
    <row r="3470" spans="1:6" ht="32.25" customHeight="1" x14ac:dyDescent="0.25">
      <c r="A3470" s="75">
        <v>2585</v>
      </c>
      <c r="B3470" s="76" t="s">
        <v>13103</v>
      </c>
      <c r="C3470" s="77" t="s">
        <v>13104</v>
      </c>
      <c r="D3470" s="78">
        <v>8487000</v>
      </c>
      <c r="E3470" s="77" t="s">
        <v>13091</v>
      </c>
      <c r="F3470" s="77" t="s">
        <v>13092</v>
      </c>
    </row>
    <row r="3471" spans="1:6" ht="32.25" customHeight="1" x14ac:dyDescent="0.25">
      <c r="A3471" s="75">
        <v>2586</v>
      </c>
      <c r="B3471" s="76" t="s">
        <v>13105</v>
      </c>
      <c r="C3471" s="77" t="s">
        <v>13106</v>
      </c>
      <c r="D3471" s="78">
        <v>8228000</v>
      </c>
      <c r="E3471" s="77" t="s">
        <v>13107</v>
      </c>
      <c r="F3471" s="77" t="s">
        <v>13092</v>
      </c>
    </row>
    <row r="3472" spans="1:6" ht="32.25" customHeight="1" x14ac:dyDescent="0.25">
      <c r="A3472" s="75">
        <v>2587</v>
      </c>
      <c r="B3472" s="76" t="s">
        <v>13108</v>
      </c>
      <c r="C3472" s="77" t="s">
        <v>13109</v>
      </c>
      <c r="D3472" s="78">
        <v>8561000</v>
      </c>
      <c r="E3472" s="77" t="s">
        <v>13110</v>
      </c>
      <c r="F3472" s="77" t="s">
        <v>13092</v>
      </c>
    </row>
    <row r="3473" spans="1:6" ht="32.25" customHeight="1" x14ac:dyDescent="0.25">
      <c r="A3473" s="75">
        <v>2588</v>
      </c>
      <c r="B3473" s="76" t="s">
        <v>13111</v>
      </c>
      <c r="C3473" s="77" t="s">
        <v>13112</v>
      </c>
      <c r="D3473" s="78">
        <v>8561000</v>
      </c>
      <c r="E3473" s="77" t="s">
        <v>13110</v>
      </c>
      <c r="F3473" s="77" t="s">
        <v>13092</v>
      </c>
    </row>
    <row r="3474" spans="1:6" ht="32.25" customHeight="1" x14ac:dyDescent="0.25">
      <c r="A3474" s="75">
        <v>2589</v>
      </c>
      <c r="B3474" s="76" t="s">
        <v>13113</v>
      </c>
      <c r="C3474" s="77" t="s">
        <v>13114</v>
      </c>
      <c r="D3474" s="78">
        <v>8561000</v>
      </c>
      <c r="E3474" s="77" t="s">
        <v>13110</v>
      </c>
      <c r="F3474" s="77" t="s">
        <v>13092</v>
      </c>
    </row>
    <row r="3475" spans="1:6" ht="32.25" customHeight="1" x14ac:dyDescent="0.25">
      <c r="A3475" s="75">
        <v>2590</v>
      </c>
      <c r="B3475" s="76" t="s">
        <v>13115</v>
      </c>
      <c r="C3475" s="77" t="s">
        <v>13116</v>
      </c>
      <c r="D3475" s="78">
        <v>8561000</v>
      </c>
      <c r="E3475" s="77" t="s">
        <v>13110</v>
      </c>
      <c r="F3475" s="77" t="s">
        <v>13092</v>
      </c>
    </row>
    <row r="3476" spans="1:6" ht="32.25" customHeight="1" x14ac:dyDescent="0.25">
      <c r="A3476" s="75">
        <v>2591</v>
      </c>
      <c r="B3476" s="76" t="s">
        <v>13117</v>
      </c>
      <c r="C3476" s="77" t="s">
        <v>13118</v>
      </c>
      <c r="D3476" s="78">
        <v>8561000</v>
      </c>
      <c r="E3476" s="77" t="s">
        <v>13110</v>
      </c>
      <c r="F3476" s="77" t="s">
        <v>13092</v>
      </c>
    </row>
    <row r="3477" spans="1:6" ht="32.25" customHeight="1" x14ac:dyDescent="0.25">
      <c r="A3477" s="75">
        <v>2592</v>
      </c>
      <c r="B3477" s="76" t="s">
        <v>13119</v>
      </c>
      <c r="C3477" s="77" t="s">
        <v>13120</v>
      </c>
      <c r="D3477" s="78">
        <v>8561000</v>
      </c>
      <c r="E3477" s="77" t="s">
        <v>13110</v>
      </c>
      <c r="F3477" s="77" t="s">
        <v>13092</v>
      </c>
    </row>
    <row r="3478" spans="1:6" ht="32.25" customHeight="1" x14ac:dyDescent="0.25">
      <c r="A3478" s="75">
        <v>2593</v>
      </c>
      <c r="B3478" s="76" t="s">
        <v>13121</v>
      </c>
      <c r="C3478" s="77" t="s">
        <v>13122</v>
      </c>
      <c r="D3478" s="78">
        <v>8561000</v>
      </c>
      <c r="E3478" s="77" t="s">
        <v>13110</v>
      </c>
      <c r="F3478" s="77" t="s">
        <v>13092</v>
      </c>
    </row>
    <row r="3479" spans="1:6" ht="32.25" customHeight="1" x14ac:dyDescent="0.25">
      <c r="A3479" s="75">
        <v>2594</v>
      </c>
      <c r="B3479" s="76" t="s">
        <v>13123</v>
      </c>
      <c r="C3479" s="77" t="s">
        <v>13124</v>
      </c>
      <c r="D3479" s="78">
        <v>8561000</v>
      </c>
      <c r="E3479" s="77" t="s">
        <v>13110</v>
      </c>
      <c r="F3479" s="77" t="s">
        <v>13092</v>
      </c>
    </row>
    <row r="3480" spans="1:6" ht="32.25" customHeight="1" x14ac:dyDescent="0.25">
      <c r="A3480" s="75">
        <v>2595</v>
      </c>
      <c r="B3480" s="76" t="s">
        <v>13125</v>
      </c>
      <c r="C3480" s="77" t="s">
        <v>13126</v>
      </c>
      <c r="D3480" s="78">
        <v>8927000</v>
      </c>
      <c r="E3480" s="77" t="s">
        <v>13127</v>
      </c>
      <c r="F3480" s="77" t="s">
        <v>13128</v>
      </c>
    </row>
    <row r="3481" spans="1:6" ht="32.25" customHeight="1" x14ac:dyDescent="0.25">
      <c r="A3481" s="75">
        <v>2596</v>
      </c>
      <c r="B3481" s="76" t="s">
        <v>13129</v>
      </c>
      <c r="C3481" s="77" t="s">
        <v>13130</v>
      </c>
      <c r="D3481" s="78">
        <v>8927000</v>
      </c>
      <c r="E3481" s="77" t="s">
        <v>13127</v>
      </c>
      <c r="F3481" s="77" t="s">
        <v>13128</v>
      </c>
    </row>
    <row r="3482" spans="1:6" ht="32.25" customHeight="1" x14ac:dyDescent="0.25">
      <c r="A3482" s="75">
        <v>2597</v>
      </c>
      <c r="B3482" s="76" t="s">
        <v>13131</v>
      </c>
      <c r="C3482" s="77" t="s">
        <v>13132</v>
      </c>
      <c r="D3482" s="78">
        <v>9001000</v>
      </c>
      <c r="E3482" s="77" t="s">
        <v>13133</v>
      </c>
      <c r="F3482" s="77" t="s">
        <v>13128</v>
      </c>
    </row>
    <row r="3483" spans="1:6" ht="32.25" customHeight="1" x14ac:dyDescent="0.25">
      <c r="A3483" s="75">
        <v>2598</v>
      </c>
      <c r="B3483" s="76" t="s">
        <v>13134</v>
      </c>
      <c r="C3483" s="77" t="s">
        <v>13135</v>
      </c>
      <c r="D3483" s="78">
        <v>9001000</v>
      </c>
      <c r="E3483" s="77" t="s">
        <v>13133</v>
      </c>
      <c r="F3483" s="77" t="s">
        <v>13128</v>
      </c>
    </row>
    <row r="3484" spans="1:6" ht="32.25" customHeight="1" x14ac:dyDescent="0.25">
      <c r="A3484" s="75">
        <v>2599</v>
      </c>
      <c r="B3484" s="76" t="s">
        <v>13136</v>
      </c>
      <c r="C3484" s="77" t="s">
        <v>13130</v>
      </c>
      <c r="D3484" s="78">
        <v>9001000</v>
      </c>
      <c r="E3484" s="77" t="s">
        <v>13133</v>
      </c>
      <c r="F3484" s="77" t="s">
        <v>13128</v>
      </c>
    </row>
    <row r="3485" spans="1:6" ht="32.25" customHeight="1" x14ac:dyDescent="0.25">
      <c r="A3485" s="75">
        <v>2600</v>
      </c>
      <c r="B3485" s="76" t="s">
        <v>13137</v>
      </c>
      <c r="C3485" s="77" t="s">
        <v>13138</v>
      </c>
      <c r="D3485" s="78">
        <v>11242000</v>
      </c>
      <c r="E3485" s="77" t="s">
        <v>13139</v>
      </c>
      <c r="F3485" s="77" t="s">
        <v>13140</v>
      </c>
    </row>
    <row r="3486" spans="1:6" ht="32.25" customHeight="1" x14ac:dyDescent="0.25">
      <c r="A3486" s="75">
        <v>2601</v>
      </c>
      <c r="B3486" s="76" t="s">
        <v>13141</v>
      </c>
      <c r="C3486" s="77" t="s">
        <v>13142</v>
      </c>
      <c r="D3486" s="78">
        <v>11242000</v>
      </c>
      <c r="E3486" s="77" t="s">
        <v>13139</v>
      </c>
      <c r="F3486" s="77" t="s">
        <v>13140</v>
      </c>
    </row>
    <row r="3487" spans="1:6" ht="32.25" customHeight="1" x14ac:dyDescent="0.25">
      <c r="A3487" s="75">
        <v>2602</v>
      </c>
      <c r="B3487" s="76" t="s">
        <v>13143</v>
      </c>
      <c r="C3487" s="77" t="s">
        <v>13144</v>
      </c>
      <c r="D3487" s="78">
        <v>10983000</v>
      </c>
      <c r="E3487" s="77" t="s">
        <v>13145</v>
      </c>
      <c r="F3487" s="77" t="s">
        <v>13140</v>
      </c>
    </row>
    <row r="3488" spans="1:6" ht="32.25" customHeight="1" x14ac:dyDescent="0.25">
      <c r="A3488" s="75">
        <v>2603</v>
      </c>
      <c r="B3488" s="76" t="s">
        <v>13146</v>
      </c>
      <c r="C3488" s="77" t="s">
        <v>13147</v>
      </c>
      <c r="D3488" s="78">
        <v>11316000</v>
      </c>
      <c r="E3488" s="77" t="s">
        <v>13148</v>
      </c>
      <c r="F3488" s="77" t="s">
        <v>13140</v>
      </c>
    </row>
    <row r="3489" spans="1:6" ht="32.25" customHeight="1" x14ac:dyDescent="0.25">
      <c r="A3489" s="75">
        <v>2604</v>
      </c>
      <c r="B3489" s="76" t="s">
        <v>13149</v>
      </c>
      <c r="C3489" s="77" t="s">
        <v>13150</v>
      </c>
      <c r="D3489" s="78">
        <v>11316000</v>
      </c>
      <c r="E3489" s="77" t="s">
        <v>13148</v>
      </c>
      <c r="F3489" s="77" t="s">
        <v>13140</v>
      </c>
    </row>
    <row r="3490" spans="1:6" ht="32.25" customHeight="1" x14ac:dyDescent="0.25">
      <c r="A3490" s="75">
        <v>2605</v>
      </c>
      <c r="B3490" s="76" t="s">
        <v>13151</v>
      </c>
      <c r="C3490" s="77" t="s">
        <v>13152</v>
      </c>
      <c r="D3490" s="78">
        <v>11316000</v>
      </c>
      <c r="E3490" s="77" t="s">
        <v>13148</v>
      </c>
      <c r="F3490" s="77" t="s">
        <v>13140</v>
      </c>
    </row>
    <row r="3491" spans="1:6" ht="32.25" customHeight="1" x14ac:dyDescent="0.25">
      <c r="A3491" s="75">
        <v>2606</v>
      </c>
      <c r="B3491" s="76" t="s">
        <v>13153</v>
      </c>
      <c r="C3491" s="77" t="s">
        <v>13154</v>
      </c>
      <c r="D3491" s="78">
        <v>11316000</v>
      </c>
      <c r="E3491" s="77" t="s">
        <v>13148</v>
      </c>
      <c r="F3491" s="77" t="s">
        <v>13140</v>
      </c>
    </row>
    <row r="3492" spans="1:6" ht="32.25" customHeight="1" x14ac:dyDescent="0.25">
      <c r="A3492" s="75">
        <v>2607</v>
      </c>
      <c r="B3492" s="76" t="s">
        <v>13155</v>
      </c>
      <c r="C3492" s="77" t="s">
        <v>13156</v>
      </c>
      <c r="D3492" s="78">
        <v>11316000</v>
      </c>
      <c r="E3492" s="77" t="s">
        <v>13148</v>
      </c>
      <c r="F3492" s="77" t="s">
        <v>13140</v>
      </c>
    </row>
    <row r="3493" spans="1:6" ht="32.25" customHeight="1" x14ac:dyDescent="0.25">
      <c r="A3493" s="75">
        <v>2608</v>
      </c>
      <c r="B3493" s="76" t="s">
        <v>13157</v>
      </c>
      <c r="C3493" s="77" t="s">
        <v>13158</v>
      </c>
      <c r="D3493" s="78">
        <v>11316000</v>
      </c>
      <c r="E3493" s="77" t="s">
        <v>13148</v>
      </c>
      <c r="F3493" s="77" t="s">
        <v>13140</v>
      </c>
    </row>
    <row r="3494" spans="1:6" ht="32.25" customHeight="1" x14ac:dyDescent="0.25">
      <c r="A3494" s="75">
        <v>2609</v>
      </c>
      <c r="B3494" s="76" t="s">
        <v>13159</v>
      </c>
      <c r="C3494" s="77" t="s">
        <v>13160</v>
      </c>
      <c r="D3494" s="78">
        <v>11316000</v>
      </c>
      <c r="E3494" s="77" t="s">
        <v>13148</v>
      </c>
      <c r="F3494" s="77" t="s">
        <v>13140</v>
      </c>
    </row>
    <row r="3495" spans="1:6" ht="32.25" customHeight="1" x14ac:dyDescent="0.25">
      <c r="A3495" s="75">
        <v>2610</v>
      </c>
      <c r="B3495" s="76" t="s">
        <v>13161</v>
      </c>
      <c r="C3495" s="77" t="s">
        <v>13162</v>
      </c>
      <c r="D3495" s="78">
        <v>6567000</v>
      </c>
      <c r="E3495" s="77" t="s">
        <v>13163</v>
      </c>
      <c r="F3495" s="77" t="s">
        <v>13164</v>
      </c>
    </row>
    <row r="3496" spans="1:6" ht="32.25" customHeight="1" x14ac:dyDescent="0.25">
      <c r="A3496" s="75">
        <v>2611</v>
      </c>
      <c r="B3496" s="76" t="s">
        <v>13165</v>
      </c>
      <c r="C3496" s="77" t="s">
        <v>13166</v>
      </c>
      <c r="D3496" s="78">
        <v>6567000</v>
      </c>
      <c r="E3496" s="77" t="s">
        <v>13163</v>
      </c>
      <c r="F3496" s="77" t="s">
        <v>13164</v>
      </c>
    </row>
    <row r="3497" spans="1:6" ht="32.25" customHeight="1" x14ac:dyDescent="0.25">
      <c r="A3497" s="75">
        <v>2612</v>
      </c>
      <c r="B3497" s="76" t="s">
        <v>13167</v>
      </c>
      <c r="C3497" s="77" t="s">
        <v>13168</v>
      </c>
      <c r="D3497" s="78">
        <v>6567000</v>
      </c>
      <c r="E3497" s="77" t="s">
        <v>13163</v>
      </c>
      <c r="F3497" s="77" t="s">
        <v>13164</v>
      </c>
    </row>
    <row r="3498" spans="1:6" ht="32.25" customHeight="1" x14ac:dyDescent="0.25">
      <c r="A3498" s="75">
        <v>2613</v>
      </c>
      <c r="B3498" s="76" t="s">
        <v>13169</v>
      </c>
      <c r="C3498" s="77" t="s">
        <v>13170</v>
      </c>
      <c r="D3498" s="78">
        <v>6567000</v>
      </c>
      <c r="E3498" s="77" t="s">
        <v>13163</v>
      </c>
      <c r="F3498" s="77" t="s">
        <v>13164</v>
      </c>
    </row>
    <row r="3499" spans="1:6" ht="32.25" customHeight="1" x14ac:dyDescent="0.25">
      <c r="A3499" s="75">
        <v>2614</v>
      </c>
      <c r="B3499" s="76" t="s">
        <v>13171</v>
      </c>
      <c r="C3499" s="77" t="s">
        <v>13172</v>
      </c>
      <c r="D3499" s="78">
        <v>6308000</v>
      </c>
      <c r="E3499" s="77" t="s">
        <v>13173</v>
      </c>
      <c r="F3499" s="77" t="s">
        <v>13164</v>
      </c>
    </row>
    <row r="3500" spans="1:6" ht="32.25" customHeight="1" x14ac:dyDescent="0.25">
      <c r="A3500" s="75">
        <v>2615</v>
      </c>
      <c r="B3500" s="76" t="s">
        <v>13174</v>
      </c>
      <c r="C3500" s="77" t="s">
        <v>13175</v>
      </c>
      <c r="D3500" s="78">
        <v>6308000</v>
      </c>
      <c r="E3500" s="77" t="s">
        <v>13173</v>
      </c>
      <c r="F3500" s="77" t="s">
        <v>13164</v>
      </c>
    </row>
    <row r="3501" spans="1:6" ht="32.25" customHeight="1" x14ac:dyDescent="0.25">
      <c r="A3501" s="75">
        <v>2616</v>
      </c>
      <c r="B3501" s="76" t="s">
        <v>13176</v>
      </c>
      <c r="C3501" s="77" t="s">
        <v>13177</v>
      </c>
      <c r="D3501" s="78">
        <v>6308000</v>
      </c>
      <c r="E3501" s="77" t="s">
        <v>13173</v>
      </c>
      <c r="F3501" s="77" t="s">
        <v>13164</v>
      </c>
    </row>
    <row r="3502" spans="1:6" ht="32.25" customHeight="1" x14ac:dyDescent="0.25">
      <c r="A3502" s="75">
        <v>2617</v>
      </c>
      <c r="B3502" s="76" t="s">
        <v>13178</v>
      </c>
      <c r="C3502" s="77" t="s">
        <v>13179</v>
      </c>
      <c r="D3502" s="78">
        <v>6308000</v>
      </c>
      <c r="E3502" s="77" t="s">
        <v>13173</v>
      </c>
      <c r="F3502" s="77" t="s">
        <v>13164</v>
      </c>
    </row>
    <row r="3503" spans="1:6" ht="32.25" customHeight="1" x14ac:dyDescent="0.25">
      <c r="A3503" s="75">
        <v>2618</v>
      </c>
      <c r="B3503" s="76" t="s">
        <v>13180</v>
      </c>
      <c r="C3503" s="77" t="s">
        <v>13181</v>
      </c>
      <c r="D3503" s="78">
        <v>6308000</v>
      </c>
      <c r="E3503" s="77" t="s">
        <v>13173</v>
      </c>
      <c r="F3503" s="77" t="s">
        <v>13164</v>
      </c>
    </row>
    <row r="3504" spans="1:6" ht="32.25" customHeight="1" x14ac:dyDescent="0.25">
      <c r="A3504" s="75">
        <v>2619</v>
      </c>
      <c r="B3504" s="76" t="s">
        <v>13182</v>
      </c>
      <c r="C3504" s="77" t="s">
        <v>13183</v>
      </c>
      <c r="D3504" s="78">
        <v>6641000</v>
      </c>
      <c r="E3504" s="77" t="s">
        <v>13184</v>
      </c>
      <c r="F3504" s="77" t="s">
        <v>13164</v>
      </c>
    </row>
    <row r="3505" spans="1:6" ht="32.25" customHeight="1" x14ac:dyDescent="0.25">
      <c r="A3505" s="75">
        <v>2620</v>
      </c>
      <c r="B3505" s="76" t="s">
        <v>13185</v>
      </c>
      <c r="C3505" s="77" t="s">
        <v>13186</v>
      </c>
      <c r="D3505" s="78">
        <v>6641000</v>
      </c>
      <c r="E3505" s="77" t="s">
        <v>13184</v>
      </c>
      <c r="F3505" s="77" t="s">
        <v>13164</v>
      </c>
    </row>
    <row r="3506" spans="1:6" ht="32.25" customHeight="1" x14ac:dyDescent="0.25">
      <c r="A3506" s="75">
        <v>2621</v>
      </c>
      <c r="B3506" s="76" t="s">
        <v>13187</v>
      </c>
      <c r="C3506" s="77" t="s">
        <v>13188</v>
      </c>
      <c r="D3506" s="78">
        <v>6641000</v>
      </c>
      <c r="E3506" s="77" t="s">
        <v>13184</v>
      </c>
      <c r="F3506" s="77" t="s">
        <v>13164</v>
      </c>
    </row>
    <row r="3507" spans="1:6" ht="32.25" customHeight="1" x14ac:dyDescent="0.25">
      <c r="A3507" s="75">
        <v>2622</v>
      </c>
      <c r="B3507" s="76" t="s">
        <v>13189</v>
      </c>
      <c r="C3507" s="77" t="s">
        <v>13190</v>
      </c>
      <c r="D3507" s="78">
        <v>6641000</v>
      </c>
      <c r="E3507" s="77" t="s">
        <v>13184</v>
      </c>
      <c r="F3507" s="77" t="s">
        <v>13164</v>
      </c>
    </row>
    <row r="3508" spans="1:6" ht="32.25" customHeight="1" x14ac:dyDescent="0.25">
      <c r="A3508" s="75">
        <v>2623</v>
      </c>
      <c r="B3508" s="76" t="s">
        <v>13191</v>
      </c>
      <c r="C3508" s="77" t="s">
        <v>13192</v>
      </c>
      <c r="D3508" s="78">
        <v>6641000</v>
      </c>
      <c r="E3508" s="77" t="s">
        <v>13184</v>
      </c>
      <c r="F3508" s="77" t="s">
        <v>13164</v>
      </c>
    </row>
    <row r="3509" spans="1:6" ht="32.25" customHeight="1" x14ac:dyDescent="0.25">
      <c r="A3509" s="75">
        <v>2624</v>
      </c>
      <c r="B3509" s="76" t="s">
        <v>13193</v>
      </c>
      <c r="C3509" s="77" t="s">
        <v>13194</v>
      </c>
      <c r="D3509" s="78">
        <v>6641000</v>
      </c>
      <c r="E3509" s="77" t="s">
        <v>13184</v>
      </c>
      <c r="F3509" s="77" t="s">
        <v>13164</v>
      </c>
    </row>
    <row r="3510" spans="1:6" ht="32.25" customHeight="1" x14ac:dyDescent="0.25">
      <c r="A3510" s="75">
        <v>2625</v>
      </c>
      <c r="B3510" s="76" t="s">
        <v>13195</v>
      </c>
      <c r="C3510" s="77" t="s">
        <v>13196</v>
      </c>
      <c r="D3510" s="78">
        <v>7040000</v>
      </c>
      <c r="E3510" s="77" t="s">
        <v>13197</v>
      </c>
      <c r="F3510" s="77" t="s">
        <v>13198</v>
      </c>
    </row>
    <row r="3511" spans="1:6" ht="32.25" customHeight="1" x14ac:dyDescent="0.25">
      <c r="A3511" s="75">
        <v>2626</v>
      </c>
      <c r="B3511" s="76" t="s">
        <v>13199</v>
      </c>
      <c r="C3511" s="77" t="s">
        <v>13200</v>
      </c>
      <c r="D3511" s="78">
        <v>7040000</v>
      </c>
      <c r="E3511" s="77" t="s">
        <v>13197</v>
      </c>
      <c r="F3511" s="77" t="s">
        <v>13198</v>
      </c>
    </row>
    <row r="3512" spans="1:6" ht="32.25" customHeight="1" x14ac:dyDescent="0.25">
      <c r="A3512" s="75">
        <v>2627</v>
      </c>
      <c r="B3512" s="76" t="s">
        <v>13201</v>
      </c>
      <c r="C3512" s="77" t="s">
        <v>13202</v>
      </c>
      <c r="D3512" s="78">
        <v>7040000</v>
      </c>
      <c r="E3512" s="77" t="s">
        <v>13197</v>
      </c>
      <c r="F3512" s="77" t="s">
        <v>13198</v>
      </c>
    </row>
    <row r="3513" spans="1:6" ht="32.25" customHeight="1" x14ac:dyDescent="0.25">
      <c r="A3513" s="75">
        <v>2628</v>
      </c>
      <c r="B3513" s="76" t="s">
        <v>13203</v>
      </c>
      <c r="C3513" s="77" t="s">
        <v>13204</v>
      </c>
      <c r="D3513" s="78">
        <v>7040000</v>
      </c>
      <c r="E3513" s="77" t="s">
        <v>13197</v>
      </c>
      <c r="F3513" s="77" t="s">
        <v>13198</v>
      </c>
    </row>
    <row r="3514" spans="1:6" ht="32.25" customHeight="1" x14ac:dyDescent="0.25">
      <c r="A3514" s="75">
        <v>2629</v>
      </c>
      <c r="B3514" s="76" t="s">
        <v>13205</v>
      </c>
      <c r="C3514" s="77" t="s">
        <v>13206</v>
      </c>
      <c r="D3514" s="78">
        <v>7040000</v>
      </c>
      <c r="E3514" s="77" t="s">
        <v>13197</v>
      </c>
      <c r="F3514" s="77" t="s">
        <v>13198</v>
      </c>
    </row>
    <row r="3515" spans="1:6" ht="32.25" customHeight="1" x14ac:dyDescent="0.25">
      <c r="A3515" s="75">
        <v>2630</v>
      </c>
      <c r="B3515" s="76" t="s">
        <v>13207</v>
      </c>
      <c r="C3515" s="77" t="s">
        <v>13208</v>
      </c>
      <c r="D3515" s="78">
        <v>6782000</v>
      </c>
      <c r="E3515" s="77" t="s">
        <v>13209</v>
      </c>
      <c r="F3515" s="77" t="s">
        <v>13198</v>
      </c>
    </row>
    <row r="3516" spans="1:6" ht="32.25" customHeight="1" x14ac:dyDescent="0.25">
      <c r="A3516" s="75">
        <v>2631</v>
      </c>
      <c r="B3516" s="76" t="s">
        <v>13210</v>
      </c>
      <c r="C3516" s="77" t="s">
        <v>13211</v>
      </c>
      <c r="D3516" s="78">
        <v>6782000</v>
      </c>
      <c r="E3516" s="77" t="s">
        <v>13209</v>
      </c>
      <c r="F3516" s="77" t="s">
        <v>13198</v>
      </c>
    </row>
    <row r="3517" spans="1:6" ht="32.25" customHeight="1" x14ac:dyDescent="0.25">
      <c r="A3517" s="75">
        <v>2632</v>
      </c>
      <c r="B3517" s="76" t="s">
        <v>13212</v>
      </c>
      <c r="C3517" s="77" t="s">
        <v>13213</v>
      </c>
      <c r="D3517" s="78">
        <v>6782000</v>
      </c>
      <c r="E3517" s="77" t="s">
        <v>13209</v>
      </c>
      <c r="F3517" s="77" t="s">
        <v>13198</v>
      </c>
    </row>
    <row r="3518" spans="1:6" ht="32.25" customHeight="1" x14ac:dyDescent="0.25">
      <c r="A3518" s="75">
        <v>2633</v>
      </c>
      <c r="B3518" s="76" t="s">
        <v>13214</v>
      </c>
      <c r="C3518" s="77" t="s">
        <v>13215</v>
      </c>
      <c r="D3518" s="78">
        <v>7114000</v>
      </c>
      <c r="E3518" s="77" t="s">
        <v>13216</v>
      </c>
      <c r="F3518" s="77" t="s">
        <v>13198</v>
      </c>
    </row>
    <row r="3519" spans="1:6" ht="32.25" customHeight="1" x14ac:dyDescent="0.25">
      <c r="A3519" s="75">
        <v>2634</v>
      </c>
      <c r="B3519" s="76" t="s">
        <v>13217</v>
      </c>
      <c r="C3519" s="77" t="s">
        <v>13218</v>
      </c>
      <c r="D3519" s="78">
        <v>7114000</v>
      </c>
      <c r="E3519" s="77" t="s">
        <v>13216</v>
      </c>
      <c r="F3519" s="77" t="s">
        <v>13198</v>
      </c>
    </row>
    <row r="3520" spans="1:6" ht="32.25" customHeight="1" x14ac:dyDescent="0.25">
      <c r="A3520" s="75">
        <v>2635</v>
      </c>
      <c r="B3520" s="76" t="s">
        <v>13219</v>
      </c>
      <c r="C3520" s="77" t="s">
        <v>13220</v>
      </c>
      <c r="D3520" s="78">
        <v>7114000</v>
      </c>
      <c r="E3520" s="77" t="s">
        <v>13216</v>
      </c>
      <c r="F3520" s="77" t="s">
        <v>13198</v>
      </c>
    </row>
    <row r="3521" spans="1:6" ht="32.25" customHeight="1" x14ac:dyDescent="0.25">
      <c r="A3521" s="75">
        <v>2636</v>
      </c>
      <c r="B3521" s="76" t="s">
        <v>13221</v>
      </c>
      <c r="C3521" s="77" t="s">
        <v>13222</v>
      </c>
      <c r="D3521" s="78">
        <v>7114000</v>
      </c>
      <c r="E3521" s="77" t="s">
        <v>13216</v>
      </c>
      <c r="F3521" s="77" t="s">
        <v>13198</v>
      </c>
    </row>
    <row r="3522" spans="1:6" ht="32.25" customHeight="1" x14ac:dyDescent="0.25">
      <c r="A3522" s="75">
        <v>2637</v>
      </c>
      <c r="B3522" s="76" t="s">
        <v>13223</v>
      </c>
      <c r="C3522" s="77" t="s">
        <v>13224</v>
      </c>
      <c r="D3522" s="78">
        <v>7114000</v>
      </c>
      <c r="E3522" s="77" t="s">
        <v>13216</v>
      </c>
      <c r="F3522" s="77" t="s">
        <v>13198</v>
      </c>
    </row>
    <row r="3523" spans="1:6" ht="32.25" customHeight="1" x14ac:dyDescent="0.25">
      <c r="A3523" s="75">
        <v>2638</v>
      </c>
      <c r="B3523" s="76" t="s">
        <v>13225</v>
      </c>
      <c r="C3523" s="77" t="s">
        <v>13226</v>
      </c>
      <c r="D3523" s="78">
        <v>7114000</v>
      </c>
      <c r="E3523" s="77" t="s">
        <v>13216</v>
      </c>
      <c r="F3523" s="77" t="s">
        <v>13198</v>
      </c>
    </row>
    <row r="3524" spans="1:6" ht="32.25" customHeight="1" x14ac:dyDescent="0.25">
      <c r="A3524" s="75">
        <v>2639</v>
      </c>
      <c r="B3524" s="76" t="s">
        <v>13227</v>
      </c>
      <c r="C3524" s="77" t="s">
        <v>13228</v>
      </c>
      <c r="D3524" s="78">
        <v>7114000</v>
      </c>
      <c r="E3524" s="77" t="s">
        <v>13216</v>
      </c>
      <c r="F3524" s="77" t="s">
        <v>13198</v>
      </c>
    </row>
    <row r="3525" spans="1:6" ht="32.25" customHeight="1" x14ac:dyDescent="0.25">
      <c r="A3525" s="75">
        <v>2640</v>
      </c>
      <c r="B3525" s="76" t="s">
        <v>13229</v>
      </c>
      <c r="C3525" s="77" t="s">
        <v>13230</v>
      </c>
      <c r="D3525" s="78">
        <v>7114000</v>
      </c>
      <c r="E3525" s="77" t="s">
        <v>13216</v>
      </c>
      <c r="F3525" s="77" t="s">
        <v>13198</v>
      </c>
    </row>
    <row r="3526" spans="1:6" ht="32.25" customHeight="1" x14ac:dyDescent="0.25">
      <c r="A3526" s="75">
        <v>2641</v>
      </c>
      <c r="B3526" s="76" t="s">
        <v>13231</v>
      </c>
      <c r="C3526" s="77" t="s">
        <v>13232</v>
      </c>
      <c r="D3526" s="78">
        <v>7114000</v>
      </c>
      <c r="E3526" s="77" t="s">
        <v>13216</v>
      </c>
      <c r="F3526" s="77" t="s">
        <v>13198</v>
      </c>
    </row>
    <row r="3527" spans="1:6" ht="32.25" customHeight="1" x14ac:dyDescent="0.25">
      <c r="A3527" s="75">
        <v>2642</v>
      </c>
      <c r="B3527" s="76" t="s">
        <v>13233</v>
      </c>
      <c r="C3527" s="77" t="s">
        <v>13234</v>
      </c>
      <c r="D3527" s="78">
        <v>7114000</v>
      </c>
      <c r="E3527" s="77" t="s">
        <v>13216</v>
      </c>
      <c r="F3527" s="77" t="s">
        <v>13198</v>
      </c>
    </row>
    <row r="3528" spans="1:6" ht="32.25" customHeight="1" x14ac:dyDescent="0.25">
      <c r="A3528" s="75">
        <v>2643</v>
      </c>
      <c r="B3528" s="76" t="s">
        <v>13235</v>
      </c>
      <c r="C3528" s="77" t="s">
        <v>13236</v>
      </c>
      <c r="D3528" s="78">
        <v>7114000</v>
      </c>
      <c r="E3528" s="77" t="s">
        <v>13216</v>
      </c>
      <c r="F3528" s="77" t="s">
        <v>13198</v>
      </c>
    </row>
    <row r="3529" spans="1:6" ht="32.25" customHeight="1" x14ac:dyDescent="0.25">
      <c r="A3529" s="75">
        <v>2644</v>
      </c>
      <c r="B3529" s="76" t="s">
        <v>13237</v>
      </c>
      <c r="C3529" s="77" t="s">
        <v>13238</v>
      </c>
      <c r="D3529" s="78">
        <v>7114000</v>
      </c>
      <c r="E3529" s="77" t="s">
        <v>13216</v>
      </c>
      <c r="F3529" s="77" t="s">
        <v>13198</v>
      </c>
    </row>
    <row r="3530" spans="1:6" ht="32.25" customHeight="1" x14ac:dyDescent="0.25">
      <c r="A3530" s="75">
        <v>2645</v>
      </c>
      <c r="B3530" s="76" t="s">
        <v>13239</v>
      </c>
      <c r="C3530" s="77" t="s">
        <v>13240</v>
      </c>
      <c r="D3530" s="78">
        <v>7114000</v>
      </c>
      <c r="E3530" s="77" t="s">
        <v>13216</v>
      </c>
      <c r="F3530" s="77" t="s">
        <v>13198</v>
      </c>
    </row>
    <row r="3531" spans="1:6" ht="32.25" customHeight="1" x14ac:dyDescent="0.25">
      <c r="A3531" s="75">
        <v>2646</v>
      </c>
      <c r="B3531" s="76" t="s">
        <v>13241</v>
      </c>
      <c r="C3531" s="77" t="s">
        <v>13242</v>
      </c>
      <c r="D3531" s="78">
        <v>7114000</v>
      </c>
      <c r="E3531" s="77" t="s">
        <v>13216</v>
      </c>
      <c r="F3531" s="77" t="s">
        <v>13198</v>
      </c>
    </row>
    <row r="3532" spans="1:6" ht="32.25" customHeight="1" x14ac:dyDescent="0.25">
      <c r="A3532" s="75">
        <v>2647</v>
      </c>
      <c r="B3532" s="76" t="s">
        <v>13243</v>
      </c>
      <c r="C3532" s="77" t="s">
        <v>13244</v>
      </c>
      <c r="D3532" s="78">
        <v>7114000</v>
      </c>
      <c r="E3532" s="77" t="s">
        <v>13216</v>
      </c>
      <c r="F3532" s="77" t="s">
        <v>13198</v>
      </c>
    </row>
    <row r="3533" spans="1:6" ht="32.25" customHeight="1" x14ac:dyDescent="0.25">
      <c r="A3533" s="75">
        <v>2648</v>
      </c>
      <c r="B3533" s="76" t="s">
        <v>13245</v>
      </c>
      <c r="C3533" s="77" t="s">
        <v>13246</v>
      </c>
      <c r="D3533" s="78">
        <v>7114000</v>
      </c>
      <c r="E3533" s="77" t="s">
        <v>13216</v>
      </c>
      <c r="F3533" s="77" t="s">
        <v>13198</v>
      </c>
    </row>
    <row r="3534" spans="1:6" ht="32.25" customHeight="1" x14ac:dyDescent="0.25">
      <c r="A3534" s="75">
        <v>2649</v>
      </c>
      <c r="B3534" s="76" t="s">
        <v>13247</v>
      </c>
      <c r="C3534" s="77" t="s">
        <v>13248</v>
      </c>
      <c r="D3534" s="78">
        <v>7114000</v>
      </c>
      <c r="E3534" s="77" t="s">
        <v>13216</v>
      </c>
      <c r="F3534" s="77" t="s">
        <v>13198</v>
      </c>
    </row>
    <row r="3535" spans="1:6" ht="32.25" customHeight="1" x14ac:dyDescent="0.25">
      <c r="A3535" s="75">
        <v>2650</v>
      </c>
      <c r="B3535" s="76" t="s">
        <v>13249</v>
      </c>
      <c r="C3535" s="77" t="s">
        <v>13250</v>
      </c>
      <c r="D3535" s="78">
        <v>7114000</v>
      </c>
      <c r="E3535" s="77" t="s">
        <v>13216</v>
      </c>
      <c r="F3535" s="77" t="s">
        <v>13198</v>
      </c>
    </row>
    <row r="3536" spans="1:6" ht="32.25" customHeight="1" x14ac:dyDescent="0.25">
      <c r="A3536" s="75">
        <v>2651</v>
      </c>
      <c r="B3536" s="76" t="s">
        <v>13251</v>
      </c>
      <c r="C3536" s="77" t="s">
        <v>13252</v>
      </c>
      <c r="D3536" s="78">
        <v>7114000</v>
      </c>
      <c r="E3536" s="77" t="s">
        <v>13216</v>
      </c>
      <c r="F3536" s="77" t="s">
        <v>13198</v>
      </c>
    </row>
    <row r="3537" spans="1:6" ht="32.25" customHeight="1" x14ac:dyDescent="0.25">
      <c r="A3537" s="75">
        <v>2652</v>
      </c>
      <c r="B3537" s="76" t="s">
        <v>13253</v>
      </c>
      <c r="C3537" s="77" t="s">
        <v>13254</v>
      </c>
      <c r="D3537" s="78">
        <v>7114000</v>
      </c>
      <c r="E3537" s="77" t="s">
        <v>13216</v>
      </c>
      <c r="F3537" s="77" t="s">
        <v>13198</v>
      </c>
    </row>
    <row r="3538" spans="1:6" ht="32.25" customHeight="1" x14ac:dyDescent="0.25">
      <c r="A3538" s="75">
        <v>2653</v>
      </c>
      <c r="B3538" s="76" t="s">
        <v>13255</v>
      </c>
      <c r="C3538" s="77" t="s">
        <v>13256</v>
      </c>
      <c r="D3538" s="78">
        <v>7114000</v>
      </c>
      <c r="E3538" s="77" t="s">
        <v>13216</v>
      </c>
      <c r="F3538" s="77" t="s">
        <v>13198</v>
      </c>
    </row>
    <row r="3539" spans="1:6" ht="32.25" customHeight="1" x14ac:dyDescent="0.25">
      <c r="A3539" s="75">
        <v>2654</v>
      </c>
      <c r="B3539" s="76" t="s">
        <v>13257</v>
      </c>
      <c r="C3539" s="77" t="s">
        <v>13258</v>
      </c>
      <c r="D3539" s="78">
        <v>7114000</v>
      </c>
      <c r="E3539" s="77" t="s">
        <v>13216</v>
      </c>
      <c r="F3539" s="77" t="s">
        <v>13198</v>
      </c>
    </row>
    <row r="3540" spans="1:6" ht="32.25" customHeight="1" x14ac:dyDescent="0.25">
      <c r="A3540" s="75">
        <v>2655</v>
      </c>
      <c r="B3540" s="76" t="s">
        <v>13259</v>
      </c>
      <c r="C3540" s="77" t="s">
        <v>13260</v>
      </c>
      <c r="D3540" s="78">
        <v>8950000</v>
      </c>
      <c r="E3540" s="77" t="s">
        <v>13261</v>
      </c>
      <c r="F3540" s="77" t="s">
        <v>13262</v>
      </c>
    </row>
    <row r="3541" spans="1:6" ht="32.25" customHeight="1" x14ac:dyDescent="0.25">
      <c r="A3541" s="75">
        <v>2656</v>
      </c>
      <c r="B3541" s="76" t="s">
        <v>13263</v>
      </c>
      <c r="C3541" s="77" t="s">
        <v>13264</v>
      </c>
      <c r="D3541" s="78">
        <v>8950000</v>
      </c>
      <c r="E3541" s="77" t="s">
        <v>13261</v>
      </c>
      <c r="F3541" s="77" t="s">
        <v>13262</v>
      </c>
    </row>
    <row r="3542" spans="1:6" ht="32.25" customHeight="1" x14ac:dyDescent="0.25">
      <c r="A3542" s="75">
        <v>2657</v>
      </c>
      <c r="B3542" s="76" t="s">
        <v>13265</v>
      </c>
      <c r="C3542" s="77" t="s">
        <v>13266</v>
      </c>
      <c r="D3542" s="78">
        <v>8950000</v>
      </c>
      <c r="E3542" s="77" t="s">
        <v>13261</v>
      </c>
      <c r="F3542" s="77" t="s">
        <v>13262</v>
      </c>
    </row>
    <row r="3543" spans="1:6" ht="32.25" customHeight="1" x14ac:dyDescent="0.25">
      <c r="A3543" s="75">
        <v>2658</v>
      </c>
      <c r="B3543" s="76" t="s">
        <v>13267</v>
      </c>
      <c r="C3543" s="77" t="s">
        <v>13268</v>
      </c>
      <c r="D3543" s="78">
        <v>8950000</v>
      </c>
      <c r="E3543" s="77" t="s">
        <v>13261</v>
      </c>
      <c r="F3543" s="77" t="s">
        <v>13262</v>
      </c>
    </row>
    <row r="3544" spans="1:6" ht="32.25" customHeight="1" x14ac:dyDescent="0.25">
      <c r="A3544" s="75">
        <v>2659</v>
      </c>
      <c r="B3544" s="76" t="s">
        <v>13269</v>
      </c>
      <c r="C3544" s="77" t="s">
        <v>13270</v>
      </c>
      <c r="D3544" s="78">
        <v>8950000</v>
      </c>
      <c r="E3544" s="77" t="s">
        <v>13261</v>
      </c>
      <c r="F3544" s="77" t="s">
        <v>13262</v>
      </c>
    </row>
    <row r="3545" spans="1:6" ht="32.25" customHeight="1" x14ac:dyDescent="0.25">
      <c r="A3545" s="75">
        <v>2660</v>
      </c>
      <c r="B3545" s="76" t="s">
        <v>13271</v>
      </c>
      <c r="C3545" s="77" t="s">
        <v>13260</v>
      </c>
      <c r="D3545" s="78">
        <v>8950000</v>
      </c>
      <c r="E3545" s="77" t="s">
        <v>13261</v>
      </c>
      <c r="F3545" s="77" t="s">
        <v>13262</v>
      </c>
    </row>
    <row r="3546" spans="1:6" ht="32.25" customHeight="1" x14ac:dyDescent="0.25">
      <c r="A3546" s="75">
        <v>2661</v>
      </c>
      <c r="B3546" s="76" t="s">
        <v>13272</v>
      </c>
      <c r="C3546" s="77" t="s">
        <v>13273</v>
      </c>
      <c r="D3546" s="78">
        <v>8950000</v>
      </c>
      <c r="E3546" s="77" t="s">
        <v>13261</v>
      </c>
      <c r="F3546" s="77" t="s">
        <v>13262</v>
      </c>
    </row>
    <row r="3547" spans="1:6" ht="32.25" customHeight="1" x14ac:dyDescent="0.25">
      <c r="A3547" s="75">
        <v>2662</v>
      </c>
      <c r="B3547" s="76" t="s">
        <v>13274</v>
      </c>
      <c r="C3547" s="77" t="s">
        <v>13275</v>
      </c>
      <c r="D3547" s="78">
        <v>9452000</v>
      </c>
      <c r="E3547" s="77" t="s">
        <v>13276</v>
      </c>
      <c r="F3547" s="77" t="s">
        <v>13277</v>
      </c>
    </row>
    <row r="3548" spans="1:6" ht="32.25" customHeight="1" x14ac:dyDescent="0.25">
      <c r="A3548" s="75">
        <v>2663</v>
      </c>
      <c r="B3548" s="76" t="s">
        <v>13278</v>
      </c>
      <c r="C3548" s="77" t="s">
        <v>13279</v>
      </c>
      <c r="D3548" s="78">
        <v>9452000</v>
      </c>
      <c r="E3548" s="77" t="s">
        <v>13276</v>
      </c>
      <c r="F3548" s="77" t="s">
        <v>13277</v>
      </c>
    </row>
    <row r="3549" spans="1:6" ht="32.25" customHeight="1" x14ac:dyDescent="0.25">
      <c r="A3549" s="75">
        <v>2664</v>
      </c>
      <c r="B3549" s="76" t="s">
        <v>13280</v>
      </c>
      <c r="C3549" s="77" t="s">
        <v>13281</v>
      </c>
      <c r="D3549" s="78">
        <v>9452000</v>
      </c>
      <c r="E3549" s="77" t="s">
        <v>13276</v>
      </c>
      <c r="F3549" s="77" t="s">
        <v>13277</v>
      </c>
    </row>
    <row r="3550" spans="1:6" ht="32.25" customHeight="1" x14ac:dyDescent="0.25">
      <c r="A3550" s="75">
        <v>2665</v>
      </c>
      <c r="B3550" s="76" t="s">
        <v>13282</v>
      </c>
      <c r="C3550" s="77" t="s">
        <v>13283</v>
      </c>
      <c r="D3550" s="78">
        <v>9452000</v>
      </c>
      <c r="E3550" s="77" t="s">
        <v>13276</v>
      </c>
      <c r="F3550" s="77" t="s">
        <v>13277</v>
      </c>
    </row>
    <row r="3551" spans="1:6" ht="32.25" customHeight="1" x14ac:dyDescent="0.25">
      <c r="A3551" s="75">
        <v>2666</v>
      </c>
      <c r="B3551" s="76" t="s">
        <v>13284</v>
      </c>
      <c r="C3551" s="77" t="s">
        <v>13285</v>
      </c>
      <c r="D3551" s="78">
        <v>8898000</v>
      </c>
      <c r="E3551" s="77" t="s">
        <v>13286</v>
      </c>
      <c r="F3551" s="77" t="s">
        <v>13277</v>
      </c>
    </row>
    <row r="3552" spans="1:6" ht="32.25" customHeight="1" x14ac:dyDescent="0.25">
      <c r="A3552" s="75">
        <v>2667</v>
      </c>
      <c r="B3552" s="76" t="s">
        <v>13287</v>
      </c>
      <c r="C3552" s="77" t="s">
        <v>13288</v>
      </c>
      <c r="D3552" s="78">
        <v>8898000</v>
      </c>
      <c r="E3552" s="77" t="s">
        <v>13286</v>
      </c>
      <c r="F3552" s="77" t="s">
        <v>13277</v>
      </c>
    </row>
    <row r="3553" spans="1:6" ht="32.25" customHeight="1" x14ac:dyDescent="0.25">
      <c r="A3553" s="75">
        <v>2668</v>
      </c>
      <c r="B3553" s="76" t="s">
        <v>13289</v>
      </c>
      <c r="C3553" s="77" t="s">
        <v>13290</v>
      </c>
      <c r="D3553" s="78">
        <v>8898000</v>
      </c>
      <c r="E3553" s="77" t="s">
        <v>13286</v>
      </c>
      <c r="F3553" s="77" t="s">
        <v>13277</v>
      </c>
    </row>
    <row r="3554" spans="1:6" ht="32.25" customHeight="1" x14ac:dyDescent="0.25">
      <c r="A3554" s="75">
        <v>2669</v>
      </c>
      <c r="B3554" s="76" t="s">
        <v>13291</v>
      </c>
      <c r="C3554" s="77" t="s">
        <v>13292</v>
      </c>
      <c r="D3554" s="78">
        <v>8898000</v>
      </c>
      <c r="E3554" s="77" t="s">
        <v>13286</v>
      </c>
      <c r="F3554" s="77" t="s">
        <v>13277</v>
      </c>
    </row>
    <row r="3555" spans="1:6" ht="32.25" customHeight="1" x14ac:dyDescent="0.25">
      <c r="A3555" s="75">
        <v>2670</v>
      </c>
      <c r="B3555" s="76" t="s">
        <v>13293</v>
      </c>
      <c r="C3555" s="77" t="s">
        <v>13294</v>
      </c>
      <c r="D3555" s="78">
        <v>8898000</v>
      </c>
      <c r="E3555" s="77" t="s">
        <v>13286</v>
      </c>
      <c r="F3555" s="77" t="s">
        <v>13277</v>
      </c>
    </row>
    <row r="3556" spans="1:6" ht="32.25" customHeight="1" x14ac:dyDescent="0.25">
      <c r="A3556" s="75">
        <v>2671</v>
      </c>
      <c r="B3556" s="76" t="s">
        <v>13295</v>
      </c>
      <c r="C3556" s="77" t="s">
        <v>13296</v>
      </c>
      <c r="D3556" s="78">
        <v>8898000</v>
      </c>
      <c r="E3556" s="77" t="s">
        <v>13286</v>
      </c>
      <c r="F3556" s="77" t="s">
        <v>13277</v>
      </c>
    </row>
    <row r="3557" spans="1:6" ht="32.25" customHeight="1" x14ac:dyDescent="0.25">
      <c r="A3557" s="75">
        <v>2672</v>
      </c>
      <c r="B3557" s="76" t="s">
        <v>13297</v>
      </c>
      <c r="C3557" s="77" t="s">
        <v>13298</v>
      </c>
      <c r="D3557" s="78">
        <v>8898000</v>
      </c>
      <c r="E3557" s="77" t="s">
        <v>13286</v>
      </c>
      <c r="F3557" s="77" t="s">
        <v>13277</v>
      </c>
    </row>
    <row r="3558" spans="1:6" ht="32.25" customHeight="1" x14ac:dyDescent="0.25">
      <c r="A3558" s="75">
        <v>2673</v>
      </c>
      <c r="B3558" s="76" t="s">
        <v>13299</v>
      </c>
      <c r="C3558" s="77" t="s">
        <v>13300</v>
      </c>
      <c r="D3558" s="78">
        <v>8898000</v>
      </c>
      <c r="E3558" s="77" t="s">
        <v>13286</v>
      </c>
      <c r="F3558" s="77" t="s">
        <v>13277</v>
      </c>
    </row>
    <row r="3559" spans="1:6" ht="32.25" customHeight="1" x14ac:dyDescent="0.25">
      <c r="A3559" s="75">
        <v>2674</v>
      </c>
      <c r="B3559" s="76" t="s">
        <v>13301</v>
      </c>
      <c r="C3559" s="77" t="s">
        <v>13302</v>
      </c>
      <c r="D3559" s="78">
        <v>8898000</v>
      </c>
      <c r="E3559" s="77" t="s">
        <v>13286</v>
      </c>
      <c r="F3559" s="77" t="s">
        <v>13277</v>
      </c>
    </row>
    <row r="3560" spans="1:6" ht="32.25" customHeight="1" x14ac:dyDescent="0.25">
      <c r="A3560" s="75">
        <v>2675</v>
      </c>
      <c r="B3560" s="76" t="s">
        <v>13303</v>
      </c>
      <c r="C3560" s="77" t="s">
        <v>13304</v>
      </c>
      <c r="D3560" s="78">
        <v>8898000</v>
      </c>
      <c r="E3560" s="77" t="s">
        <v>13286</v>
      </c>
      <c r="F3560" s="77" t="s">
        <v>13277</v>
      </c>
    </row>
    <row r="3561" spans="1:6" ht="32.25" customHeight="1" x14ac:dyDescent="0.25">
      <c r="A3561" s="75">
        <v>2676</v>
      </c>
      <c r="B3561" s="76" t="s">
        <v>13305</v>
      </c>
      <c r="C3561" s="77" t="s">
        <v>13306</v>
      </c>
      <c r="D3561" s="78">
        <v>8898000</v>
      </c>
      <c r="E3561" s="77" t="s">
        <v>13286</v>
      </c>
      <c r="F3561" s="77" t="s">
        <v>13277</v>
      </c>
    </row>
    <row r="3562" spans="1:6" ht="32.25" customHeight="1" x14ac:dyDescent="0.25">
      <c r="A3562" s="75">
        <v>2677</v>
      </c>
      <c r="B3562" s="76" t="s">
        <v>13307</v>
      </c>
      <c r="C3562" s="77" t="s">
        <v>13308</v>
      </c>
      <c r="D3562" s="78">
        <v>8898000</v>
      </c>
      <c r="E3562" s="77" t="s">
        <v>13286</v>
      </c>
      <c r="F3562" s="77" t="s">
        <v>13277</v>
      </c>
    </row>
    <row r="3563" spans="1:6" ht="32.25" customHeight="1" x14ac:dyDescent="0.25">
      <c r="A3563" s="75">
        <v>2678</v>
      </c>
      <c r="B3563" s="76" t="s">
        <v>13309</v>
      </c>
      <c r="C3563" s="77" t="s">
        <v>13310</v>
      </c>
      <c r="D3563" s="78">
        <v>8898000</v>
      </c>
      <c r="E3563" s="77" t="s">
        <v>13286</v>
      </c>
      <c r="F3563" s="77" t="s">
        <v>13277</v>
      </c>
    </row>
    <row r="3564" spans="1:6" ht="32.25" customHeight="1" x14ac:dyDescent="0.25">
      <c r="A3564" s="75">
        <v>2679</v>
      </c>
      <c r="B3564" s="76" t="s">
        <v>13311</v>
      </c>
      <c r="C3564" s="77" t="s">
        <v>13312</v>
      </c>
      <c r="D3564" s="78">
        <v>8898000</v>
      </c>
      <c r="E3564" s="77" t="s">
        <v>13286</v>
      </c>
      <c r="F3564" s="77" t="s">
        <v>13277</v>
      </c>
    </row>
    <row r="3565" spans="1:6" ht="32.25" customHeight="1" x14ac:dyDescent="0.25">
      <c r="A3565" s="75">
        <v>2680</v>
      </c>
      <c r="B3565" s="76" t="s">
        <v>13313</v>
      </c>
      <c r="C3565" s="77" t="s">
        <v>13314</v>
      </c>
      <c r="D3565" s="78">
        <v>8898000</v>
      </c>
      <c r="E3565" s="77" t="s">
        <v>13286</v>
      </c>
      <c r="F3565" s="77" t="s">
        <v>13277</v>
      </c>
    </row>
    <row r="3566" spans="1:6" ht="32.25" customHeight="1" x14ac:dyDescent="0.25">
      <c r="A3566" s="75">
        <v>2681</v>
      </c>
      <c r="B3566" s="76" t="s">
        <v>13315</v>
      </c>
      <c r="C3566" s="77" t="s">
        <v>13316</v>
      </c>
      <c r="D3566" s="78">
        <v>8898000</v>
      </c>
      <c r="E3566" s="77" t="s">
        <v>13286</v>
      </c>
      <c r="F3566" s="77" t="s">
        <v>13277</v>
      </c>
    </row>
    <row r="3567" spans="1:6" ht="32.25" customHeight="1" x14ac:dyDescent="0.25">
      <c r="A3567" s="75">
        <v>2682</v>
      </c>
      <c r="B3567" s="76" t="s">
        <v>13317</v>
      </c>
      <c r="C3567" s="77" t="s">
        <v>13318</v>
      </c>
      <c r="D3567" s="78">
        <v>10280000</v>
      </c>
      <c r="E3567" s="77" t="s">
        <v>13319</v>
      </c>
      <c r="F3567" s="77" t="s">
        <v>13320</v>
      </c>
    </row>
    <row r="3568" spans="1:6" ht="32.25" customHeight="1" x14ac:dyDescent="0.25">
      <c r="A3568" s="75">
        <v>2683</v>
      </c>
      <c r="B3568" s="76" t="s">
        <v>13321</v>
      </c>
      <c r="C3568" s="77" t="s">
        <v>13322</v>
      </c>
      <c r="D3568" s="78">
        <v>10280000</v>
      </c>
      <c r="E3568" s="77" t="s">
        <v>13319</v>
      </c>
      <c r="F3568" s="77" t="s">
        <v>13320</v>
      </c>
    </row>
    <row r="3569" spans="1:6" ht="32.25" customHeight="1" x14ac:dyDescent="0.25">
      <c r="A3569" s="75">
        <v>2684</v>
      </c>
      <c r="B3569" s="76" t="s">
        <v>13323</v>
      </c>
      <c r="C3569" s="77" t="s">
        <v>13324</v>
      </c>
      <c r="D3569" s="78">
        <v>10280000</v>
      </c>
      <c r="E3569" s="77" t="s">
        <v>13319</v>
      </c>
      <c r="F3569" s="77" t="s">
        <v>13320</v>
      </c>
    </row>
    <row r="3570" spans="1:6" ht="32.25" customHeight="1" x14ac:dyDescent="0.25">
      <c r="A3570" s="75">
        <v>2685</v>
      </c>
      <c r="B3570" s="76" t="s">
        <v>13325</v>
      </c>
      <c r="C3570" s="77" t="s">
        <v>13326</v>
      </c>
      <c r="D3570" s="78">
        <v>11941000</v>
      </c>
      <c r="E3570" s="77" t="s">
        <v>13327</v>
      </c>
      <c r="F3570" s="77" t="s">
        <v>13328</v>
      </c>
    </row>
    <row r="3571" spans="1:6" ht="32.25" customHeight="1" x14ac:dyDescent="0.25">
      <c r="A3571" s="75">
        <v>2686</v>
      </c>
      <c r="B3571" s="76" t="s">
        <v>13329</v>
      </c>
      <c r="C3571" s="77" t="s">
        <v>13330</v>
      </c>
      <c r="D3571" s="78">
        <v>11941000</v>
      </c>
      <c r="E3571" s="77" t="s">
        <v>13327</v>
      </c>
      <c r="F3571" s="77" t="s">
        <v>13328</v>
      </c>
    </row>
    <row r="3572" spans="1:6" ht="32.25" customHeight="1" x14ac:dyDescent="0.25">
      <c r="A3572" s="75">
        <v>2687</v>
      </c>
      <c r="B3572" s="76" t="s">
        <v>13331</v>
      </c>
      <c r="C3572" s="77" t="s">
        <v>13332</v>
      </c>
      <c r="D3572" s="78">
        <v>11941000</v>
      </c>
      <c r="E3572" s="77" t="s">
        <v>13327</v>
      </c>
      <c r="F3572" s="77" t="s">
        <v>13328</v>
      </c>
    </row>
    <row r="3573" spans="1:6" ht="32.25" customHeight="1" x14ac:dyDescent="0.25">
      <c r="A3573" s="75">
        <v>2688</v>
      </c>
      <c r="B3573" s="76" t="s">
        <v>13333</v>
      </c>
      <c r="C3573" s="77" t="s">
        <v>13334</v>
      </c>
      <c r="D3573" s="78">
        <v>11941000</v>
      </c>
      <c r="E3573" s="77" t="s">
        <v>13327</v>
      </c>
      <c r="F3573" s="77" t="s">
        <v>13328</v>
      </c>
    </row>
    <row r="3574" spans="1:6" ht="32.25" customHeight="1" x14ac:dyDescent="0.25">
      <c r="A3574" s="75">
        <v>2689</v>
      </c>
      <c r="B3574" s="76" t="s">
        <v>13335</v>
      </c>
      <c r="C3574" s="77" t="s">
        <v>13336</v>
      </c>
      <c r="D3574" s="78">
        <v>11941000</v>
      </c>
      <c r="E3574" s="77" t="s">
        <v>13327</v>
      </c>
      <c r="F3574" s="77" t="s">
        <v>13328</v>
      </c>
    </row>
    <row r="3575" spans="1:6" ht="32.25" customHeight="1" x14ac:dyDescent="0.25">
      <c r="A3575" s="75">
        <v>2690</v>
      </c>
      <c r="B3575" s="76" t="s">
        <v>13337</v>
      </c>
      <c r="C3575" s="77" t="s">
        <v>13338</v>
      </c>
      <c r="D3575" s="78">
        <v>11574000</v>
      </c>
      <c r="E3575" s="77" t="s">
        <v>13339</v>
      </c>
      <c r="F3575" s="77" t="s">
        <v>13340</v>
      </c>
    </row>
    <row r="3576" spans="1:6" ht="32.25" customHeight="1" x14ac:dyDescent="0.25">
      <c r="A3576" s="75">
        <v>2691</v>
      </c>
      <c r="B3576" s="76" t="s">
        <v>13341</v>
      </c>
      <c r="C3576" s="77" t="s">
        <v>13342</v>
      </c>
      <c r="D3576" s="78">
        <v>11574000</v>
      </c>
      <c r="E3576" s="77" t="s">
        <v>13339</v>
      </c>
      <c r="F3576" s="77" t="s">
        <v>13340</v>
      </c>
    </row>
    <row r="3577" spans="1:6" ht="32.25" customHeight="1" x14ac:dyDescent="0.25">
      <c r="A3577" s="75">
        <v>2692</v>
      </c>
      <c r="B3577" s="76" t="s">
        <v>13343</v>
      </c>
      <c r="C3577" s="77" t="s">
        <v>13344</v>
      </c>
      <c r="D3577" s="78">
        <v>11574000</v>
      </c>
      <c r="E3577" s="77" t="s">
        <v>13339</v>
      </c>
      <c r="F3577" s="77" t="s">
        <v>13340</v>
      </c>
    </row>
    <row r="3578" spans="1:6" ht="32.25" customHeight="1" x14ac:dyDescent="0.25">
      <c r="A3578" s="75">
        <v>2693</v>
      </c>
      <c r="B3578" s="76" t="s">
        <v>13345</v>
      </c>
      <c r="C3578" s="77" t="s">
        <v>13346</v>
      </c>
      <c r="D3578" s="78">
        <v>11574000</v>
      </c>
      <c r="E3578" s="77" t="s">
        <v>13339</v>
      </c>
      <c r="F3578" s="77" t="s">
        <v>13340</v>
      </c>
    </row>
    <row r="3579" spans="1:6" ht="32.25" customHeight="1" x14ac:dyDescent="0.25">
      <c r="A3579" s="75">
        <v>2694</v>
      </c>
      <c r="B3579" s="76" t="s">
        <v>13347</v>
      </c>
      <c r="C3579" s="77" t="s">
        <v>13348</v>
      </c>
      <c r="D3579" s="78">
        <v>11574000</v>
      </c>
      <c r="E3579" s="77" t="s">
        <v>13339</v>
      </c>
      <c r="F3579" s="77" t="s">
        <v>13340</v>
      </c>
    </row>
    <row r="3580" spans="1:6" ht="32.25" customHeight="1" x14ac:dyDescent="0.25">
      <c r="A3580" s="75">
        <v>2695</v>
      </c>
      <c r="B3580" s="76" t="s">
        <v>13349</v>
      </c>
      <c r="C3580" s="77" t="s">
        <v>13350</v>
      </c>
      <c r="D3580" s="78">
        <v>11574000</v>
      </c>
      <c r="E3580" s="77" t="s">
        <v>13339</v>
      </c>
      <c r="F3580" s="77" t="s">
        <v>13340</v>
      </c>
    </row>
    <row r="3581" spans="1:6" ht="32.25" customHeight="1" x14ac:dyDescent="0.25">
      <c r="A3581" s="75">
        <v>2696</v>
      </c>
      <c r="B3581" s="76" t="s">
        <v>13351</v>
      </c>
      <c r="C3581" s="77" t="s">
        <v>13352</v>
      </c>
      <c r="D3581" s="78">
        <v>11574000</v>
      </c>
      <c r="E3581" s="77" t="s">
        <v>13339</v>
      </c>
      <c r="F3581" s="77" t="s">
        <v>13340</v>
      </c>
    </row>
    <row r="3582" spans="1:6" ht="32.25" customHeight="1" x14ac:dyDescent="0.25">
      <c r="A3582" s="75">
        <v>2697</v>
      </c>
      <c r="B3582" s="76" t="s">
        <v>13353</v>
      </c>
      <c r="C3582" s="77" t="s">
        <v>13354</v>
      </c>
      <c r="D3582" s="78">
        <v>11574000</v>
      </c>
      <c r="E3582" s="77" t="s">
        <v>13339</v>
      </c>
      <c r="F3582" s="77" t="s">
        <v>13340</v>
      </c>
    </row>
    <row r="3583" spans="1:6" ht="32.25" customHeight="1" x14ac:dyDescent="0.25">
      <c r="A3583" s="75">
        <v>2698</v>
      </c>
      <c r="B3583" s="76" t="s">
        <v>13355</v>
      </c>
      <c r="C3583" s="77" t="s">
        <v>13356</v>
      </c>
      <c r="D3583" s="78">
        <v>11574000</v>
      </c>
      <c r="E3583" s="77" t="s">
        <v>13339</v>
      </c>
      <c r="F3583" s="77" t="s">
        <v>13340</v>
      </c>
    </row>
    <row r="3584" spans="1:6" ht="32.25" customHeight="1" x14ac:dyDescent="0.25">
      <c r="A3584" s="75">
        <v>2699</v>
      </c>
      <c r="B3584" s="76" t="s">
        <v>13357</v>
      </c>
      <c r="C3584" s="77" t="s">
        <v>13358</v>
      </c>
      <c r="D3584" s="78">
        <v>11574000</v>
      </c>
      <c r="E3584" s="77" t="s">
        <v>13339</v>
      </c>
      <c r="F3584" s="77" t="s">
        <v>13340</v>
      </c>
    </row>
    <row r="3585" spans="1:6" ht="32.25" customHeight="1" x14ac:dyDescent="0.25">
      <c r="A3585" s="75">
        <v>2700</v>
      </c>
      <c r="B3585" s="76" t="s">
        <v>13359</v>
      </c>
      <c r="C3585" s="77" t="s">
        <v>13360</v>
      </c>
      <c r="D3585" s="78">
        <v>11574000</v>
      </c>
      <c r="E3585" s="77" t="s">
        <v>13339</v>
      </c>
      <c r="F3585" s="77" t="s">
        <v>13340</v>
      </c>
    </row>
    <row r="3586" spans="1:6" ht="32.25" customHeight="1" x14ac:dyDescent="0.25">
      <c r="A3586" s="75">
        <v>2701</v>
      </c>
      <c r="B3586" s="76" t="s">
        <v>13361</v>
      </c>
      <c r="C3586" s="77" t="s">
        <v>13362</v>
      </c>
      <c r="D3586" s="78">
        <v>11574000</v>
      </c>
      <c r="E3586" s="77" t="s">
        <v>13339</v>
      </c>
      <c r="F3586" s="77" t="s">
        <v>13340</v>
      </c>
    </row>
    <row r="3587" spans="1:6" ht="32.25" customHeight="1" x14ac:dyDescent="0.25">
      <c r="A3587" s="75">
        <v>2702</v>
      </c>
      <c r="B3587" s="76" t="s">
        <v>13363</v>
      </c>
      <c r="C3587" s="77" t="s">
        <v>13364</v>
      </c>
      <c r="D3587" s="78">
        <v>11500000</v>
      </c>
      <c r="E3587" s="77" t="s">
        <v>13365</v>
      </c>
      <c r="F3587" s="77" t="s">
        <v>13366</v>
      </c>
    </row>
    <row r="3588" spans="1:6" ht="32.25" customHeight="1" x14ac:dyDescent="0.25">
      <c r="A3588" s="75">
        <v>2703</v>
      </c>
      <c r="B3588" s="76" t="s">
        <v>13367</v>
      </c>
      <c r="C3588" s="77" t="s">
        <v>13368</v>
      </c>
      <c r="D3588" s="78">
        <v>11500000</v>
      </c>
      <c r="E3588" s="77" t="s">
        <v>13365</v>
      </c>
      <c r="F3588" s="77" t="s">
        <v>13366</v>
      </c>
    </row>
    <row r="3589" spans="1:6" ht="32.25" customHeight="1" x14ac:dyDescent="0.25">
      <c r="A3589" s="75">
        <v>2704</v>
      </c>
      <c r="B3589" s="76" t="s">
        <v>13369</v>
      </c>
      <c r="C3589" s="77" t="s">
        <v>13370</v>
      </c>
      <c r="D3589" s="78">
        <v>11500000</v>
      </c>
      <c r="E3589" s="77" t="s">
        <v>13365</v>
      </c>
      <c r="F3589" s="77" t="s">
        <v>13366</v>
      </c>
    </row>
    <row r="3590" spans="1:6" ht="32.25" customHeight="1" x14ac:dyDescent="0.25">
      <c r="A3590" s="75">
        <v>2705</v>
      </c>
      <c r="B3590" s="76" t="s">
        <v>13371</v>
      </c>
      <c r="C3590" s="77" t="s">
        <v>13372</v>
      </c>
      <c r="D3590" s="78">
        <v>11574000</v>
      </c>
      <c r="E3590" s="77" t="s">
        <v>13339</v>
      </c>
      <c r="F3590" s="77" t="s">
        <v>13366</v>
      </c>
    </row>
    <row r="3591" spans="1:6" ht="32.25" customHeight="1" x14ac:dyDescent="0.25">
      <c r="A3591" s="75">
        <v>2706</v>
      </c>
      <c r="B3591" s="76" t="s">
        <v>13373</v>
      </c>
      <c r="C3591" s="77" t="s">
        <v>13374</v>
      </c>
      <c r="D3591" s="78">
        <v>11574000</v>
      </c>
      <c r="E3591" s="77" t="s">
        <v>13339</v>
      </c>
      <c r="F3591" s="77" t="s">
        <v>13366</v>
      </c>
    </row>
    <row r="3592" spans="1:6" ht="32.25" customHeight="1" x14ac:dyDescent="0.25">
      <c r="A3592" s="75">
        <v>2707</v>
      </c>
      <c r="B3592" s="76" t="s">
        <v>13375</v>
      </c>
      <c r="C3592" s="77" t="s">
        <v>13376</v>
      </c>
      <c r="D3592" s="78">
        <v>11574000</v>
      </c>
      <c r="E3592" s="77" t="s">
        <v>13339</v>
      </c>
      <c r="F3592" s="77" t="s">
        <v>13366</v>
      </c>
    </row>
    <row r="3593" spans="1:6" ht="32.25" customHeight="1" x14ac:dyDescent="0.25">
      <c r="A3593" s="75">
        <v>2708</v>
      </c>
      <c r="B3593" s="76" t="s">
        <v>13377</v>
      </c>
      <c r="C3593" s="77" t="s">
        <v>13378</v>
      </c>
      <c r="D3593" s="78">
        <v>11574000</v>
      </c>
      <c r="E3593" s="77" t="s">
        <v>13339</v>
      </c>
      <c r="F3593" s="77" t="s">
        <v>13366</v>
      </c>
    </row>
    <row r="3594" spans="1:6" ht="32.25" customHeight="1" x14ac:dyDescent="0.25">
      <c r="A3594" s="75">
        <v>2709</v>
      </c>
      <c r="B3594" s="76" t="s">
        <v>13379</v>
      </c>
      <c r="C3594" s="77" t="s">
        <v>13380</v>
      </c>
      <c r="D3594" s="78">
        <v>11574000</v>
      </c>
      <c r="E3594" s="77" t="s">
        <v>13339</v>
      </c>
      <c r="F3594" s="77" t="s">
        <v>13366</v>
      </c>
    </row>
    <row r="3595" spans="1:6" ht="32.25" customHeight="1" x14ac:dyDescent="0.25">
      <c r="A3595" s="75">
        <v>2710</v>
      </c>
      <c r="B3595" s="76" t="s">
        <v>13381</v>
      </c>
      <c r="C3595" s="77" t="s">
        <v>13382</v>
      </c>
      <c r="D3595" s="78">
        <v>11574000</v>
      </c>
      <c r="E3595" s="77" t="s">
        <v>13339</v>
      </c>
      <c r="F3595" s="77" t="s">
        <v>13366</v>
      </c>
    </row>
    <row r="3596" spans="1:6" ht="32.25" customHeight="1" x14ac:dyDescent="0.25">
      <c r="A3596" s="75">
        <v>2711</v>
      </c>
      <c r="B3596" s="76" t="s">
        <v>13383</v>
      </c>
      <c r="C3596" s="77" t="s">
        <v>13384</v>
      </c>
      <c r="D3596" s="78">
        <v>11574000</v>
      </c>
      <c r="E3596" s="77" t="s">
        <v>13339</v>
      </c>
      <c r="F3596" s="77" t="s">
        <v>13366</v>
      </c>
    </row>
    <row r="3597" spans="1:6" ht="32.25" customHeight="1" x14ac:dyDescent="0.25">
      <c r="A3597" s="75">
        <v>2712</v>
      </c>
      <c r="B3597" s="76" t="s">
        <v>13385</v>
      </c>
      <c r="C3597" s="77" t="s">
        <v>13386</v>
      </c>
      <c r="D3597" s="78">
        <v>11574000</v>
      </c>
      <c r="E3597" s="77" t="s">
        <v>13339</v>
      </c>
      <c r="F3597" s="77" t="s">
        <v>13366</v>
      </c>
    </row>
    <row r="3598" spans="1:6" ht="32.25" customHeight="1" x14ac:dyDescent="0.25">
      <c r="A3598" s="75">
        <v>2713</v>
      </c>
      <c r="B3598" s="76" t="s">
        <v>13387</v>
      </c>
      <c r="C3598" s="77" t="s">
        <v>13388</v>
      </c>
      <c r="D3598" s="78">
        <v>11574000</v>
      </c>
      <c r="E3598" s="77" t="s">
        <v>13339</v>
      </c>
      <c r="F3598" s="77" t="s">
        <v>13366</v>
      </c>
    </row>
    <row r="3599" spans="1:6" ht="32.25" customHeight="1" x14ac:dyDescent="0.25">
      <c r="A3599" s="75">
        <v>2714</v>
      </c>
      <c r="B3599" s="76" t="s">
        <v>13389</v>
      </c>
      <c r="C3599" s="77" t="s">
        <v>13390</v>
      </c>
      <c r="D3599" s="78">
        <v>11574000</v>
      </c>
      <c r="E3599" s="77" t="s">
        <v>13339</v>
      </c>
      <c r="F3599" s="77" t="s">
        <v>13366</v>
      </c>
    </row>
    <row r="3600" spans="1:6" ht="32.25" customHeight="1" x14ac:dyDescent="0.25">
      <c r="A3600" s="75">
        <v>2715</v>
      </c>
      <c r="B3600" s="76" t="s">
        <v>13391</v>
      </c>
      <c r="C3600" s="77" t="s">
        <v>13392</v>
      </c>
      <c r="D3600" s="78">
        <v>11574000</v>
      </c>
      <c r="E3600" s="77" t="s">
        <v>13339</v>
      </c>
      <c r="F3600" s="77" t="s">
        <v>13366</v>
      </c>
    </row>
    <row r="3601" spans="1:6" ht="32.25" customHeight="1" x14ac:dyDescent="0.25">
      <c r="A3601" s="75">
        <v>2716</v>
      </c>
      <c r="B3601" s="76" t="s">
        <v>13393</v>
      </c>
      <c r="C3601" s="77" t="s">
        <v>13394</v>
      </c>
      <c r="D3601" s="78">
        <v>11574000</v>
      </c>
      <c r="E3601" s="77" t="s">
        <v>13339</v>
      </c>
      <c r="F3601" s="77" t="s">
        <v>13366</v>
      </c>
    </row>
    <row r="3602" spans="1:6" ht="32.25" customHeight="1" x14ac:dyDescent="0.25">
      <c r="A3602" s="75">
        <v>2717</v>
      </c>
      <c r="B3602" s="76" t="s">
        <v>13395</v>
      </c>
      <c r="C3602" s="77" t="s">
        <v>13396</v>
      </c>
      <c r="D3602" s="78">
        <v>10733000</v>
      </c>
      <c r="E3602" s="77" t="s">
        <v>13397</v>
      </c>
      <c r="F3602" s="77" t="s">
        <v>13398</v>
      </c>
    </row>
    <row r="3603" spans="1:6" ht="32.25" customHeight="1" x14ac:dyDescent="0.25">
      <c r="A3603" s="75">
        <v>2718</v>
      </c>
      <c r="B3603" s="76" t="s">
        <v>13399</v>
      </c>
      <c r="C3603" s="77" t="s">
        <v>13400</v>
      </c>
      <c r="D3603" s="78">
        <v>10733000</v>
      </c>
      <c r="E3603" s="77" t="s">
        <v>13397</v>
      </c>
      <c r="F3603" s="77" t="s">
        <v>13398</v>
      </c>
    </row>
    <row r="3604" spans="1:6" ht="32.25" customHeight="1" x14ac:dyDescent="0.25">
      <c r="A3604" s="75">
        <v>2719</v>
      </c>
      <c r="B3604" s="76" t="s">
        <v>13401</v>
      </c>
      <c r="C3604" s="77" t="s">
        <v>13402</v>
      </c>
      <c r="D3604" s="78">
        <v>10733000</v>
      </c>
      <c r="E3604" s="77" t="s">
        <v>13397</v>
      </c>
      <c r="F3604" s="77" t="s">
        <v>13398</v>
      </c>
    </row>
    <row r="3605" spans="1:6" ht="32.25" customHeight="1" x14ac:dyDescent="0.25">
      <c r="A3605" s="75">
        <v>2720</v>
      </c>
      <c r="B3605" s="76" t="s">
        <v>13403</v>
      </c>
      <c r="C3605" s="77" t="s">
        <v>13404</v>
      </c>
      <c r="D3605" s="78">
        <v>10733000</v>
      </c>
      <c r="E3605" s="77" t="s">
        <v>13397</v>
      </c>
      <c r="F3605" s="77" t="s">
        <v>13398</v>
      </c>
    </row>
    <row r="3606" spans="1:6" ht="32.25" customHeight="1" x14ac:dyDescent="0.25">
      <c r="A3606" s="75">
        <v>2721</v>
      </c>
      <c r="B3606" s="76" t="s">
        <v>13405</v>
      </c>
      <c r="C3606" s="77" t="s">
        <v>13406</v>
      </c>
      <c r="D3606" s="78">
        <v>7974000</v>
      </c>
      <c r="E3606" s="77" t="s">
        <v>13407</v>
      </c>
      <c r="F3606" s="77" t="s">
        <v>13408</v>
      </c>
    </row>
    <row r="3607" spans="1:6" ht="32.25" customHeight="1" x14ac:dyDescent="0.25">
      <c r="A3607" s="75">
        <v>2722</v>
      </c>
      <c r="B3607" s="76" t="s">
        <v>13409</v>
      </c>
      <c r="C3607" s="77" t="s">
        <v>13406</v>
      </c>
      <c r="D3607" s="78">
        <v>7974000</v>
      </c>
      <c r="E3607" s="77" t="s">
        <v>13407</v>
      </c>
      <c r="F3607" s="77" t="s">
        <v>13408</v>
      </c>
    </row>
    <row r="3608" spans="1:6" ht="32.25" customHeight="1" x14ac:dyDescent="0.25">
      <c r="A3608" s="75">
        <v>2723</v>
      </c>
      <c r="B3608" s="76" t="s">
        <v>13410</v>
      </c>
      <c r="C3608" s="77" t="s">
        <v>13411</v>
      </c>
      <c r="D3608" s="78">
        <v>7662000</v>
      </c>
      <c r="E3608" s="77" t="s">
        <v>13412</v>
      </c>
      <c r="F3608" s="77" t="s">
        <v>13413</v>
      </c>
    </row>
    <row r="3609" spans="1:6" ht="32.25" customHeight="1" x14ac:dyDescent="0.25">
      <c r="A3609" s="75">
        <v>2724</v>
      </c>
      <c r="B3609" s="76" t="s">
        <v>13414</v>
      </c>
      <c r="C3609" s="77" t="s">
        <v>13415</v>
      </c>
      <c r="D3609" s="78">
        <v>7662000</v>
      </c>
      <c r="E3609" s="77" t="s">
        <v>13412</v>
      </c>
      <c r="F3609" s="77" t="s">
        <v>13413</v>
      </c>
    </row>
    <row r="3610" spans="1:6" ht="32.25" customHeight="1" x14ac:dyDescent="0.25">
      <c r="A3610" s="75">
        <v>2725</v>
      </c>
      <c r="B3610" s="76" t="s">
        <v>13416</v>
      </c>
      <c r="C3610" s="77" t="s">
        <v>13417</v>
      </c>
      <c r="D3610" s="78">
        <v>7662000</v>
      </c>
      <c r="E3610" s="77" t="s">
        <v>13412</v>
      </c>
      <c r="F3610" s="77" t="s">
        <v>13413</v>
      </c>
    </row>
    <row r="3611" spans="1:6" ht="32.25" customHeight="1" x14ac:dyDescent="0.25">
      <c r="A3611" s="75">
        <v>2726</v>
      </c>
      <c r="B3611" s="76" t="s">
        <v>13418</v>
      </c>
      <c r="C3611" s="77" t="s">
        <v>13419</v>
      </c>
      <c r="D3611" s="78">
        <v>7662000</v>
      </c>
      <c r="E3611" s="77" t="s">
        <v>13412</v>
      </c>
      <c r="F3611" s="77" t="s">
        <v>13413</v>
      </c>
    </row>
    <row r="3612" spans="1:6" ht="32.25" customHeight="1" x14ac:dyDescent="0.25">
      <c r="A3612" s="75">
        <v>2727</v>
      </c>
      <c r="B3612" s="76" t="s">
        <v>13420</v>
      </c>
      <c r="C3612" s="77" t="s">
        <v>13421</v>
      </c>
      <c r="D3612" s="78">
        <v>7403000</v>
      </c>
      <c r="E3612" s="77" t="s">
        <v>13422</v>
      </c>
      <c r="F3612" s="77" t="s">
        <v>13413</v>
      </c>
    </row>
    <row r="3613" spans="1:6" ht="32.25" customHeight="1" x14ac:dyDescent="0.25">
      <c r="A3613" s="75">
        <v>2728</v>
      </c>
      <c r="B3613" s="76" t="s">
        <v>13423</v>
      </c>
      <c r="C3613" s="77" t="s">
        <v>13424</v>
      </c>
      <c r="D3613" s="78">
        <v>7403000</v>
      </c>
      <c r="E3613" s="77" t="s">
        <v>13422</v>
      </c>
      <c r="F3613" s="77" t="s">
        <v>13413</v>
      </c>
    </row>
    <row r="3614" spans="1:6" ht="32.25" customHeight="1" x14ac:dyDescent="0.25">
      <c r="A3614" s="75">
        <v>2729</v>
      </c>
      <c r="B3614" s="76" t="s">
        <v>13425</v>
      </c>
      <c r="C3614" s="77" t="s">
        <v>13426</v>
      </c>
      <c r="D3614" s="78">
        <v>7403000</v>
      </c>
      <c r="E3614" s="77" t="s">
        <v>13422</v>
      </c>
      <c r="F3614" s="77" t="s">
        <v>13413</v>
      </c>
    </row>
    <row r="3615" spans="1:6" ht="32.25" customHeight="1" x14ac:dyDescent="0.25">
      <c r="A3615" s="75">
        <v>2730</v>
      </c>
      <c r="B3615" s="76" t="s">
        <v>13427</v>
      </c>
      <c r="C3615" s="77" t="s">
        <v>13411</v>
      </c>
      <c r="D3615" s="78">
        <v>7403000</v>
      </c>
      <c r="E3615" s="77" t="s">
        <v>13422</v>
      </c>
      <c r="F3615" s="77" t="s">
        <v>13413</v>
      </c>
    </row>
    <row r="3616" spans="1:6" ht="32.25" customHeight="1" x14ac:dyDescent="0.25">
      <c r="A3616" s="75">
        <v>2731</v>
      </c>
      <c r="B3616" s="76" t="s">
        <v>13428</v>
      </c>
      <c r="C3616" s="77" t="s">
        <v>13429</v>
      </c>
      <c r="D3616" s="78">
        <v>8079000</v>
      </c>
      <c r="E3616" s="77" t="s">
        <v>13430</v>
      </c>
      <c r="F3616" s="77" t="s">
        <v>13431</v>
      </c>
    </row>
    <row r="3617" spans="1:6" ht="32.25" customHeight="1" x14ac:dyDescent="0.25">
      <c r="A3617" s="75">
        <v>2732</v>
      </c>
      <c r="B3617" s="76" t="s">
        <v>13432</v>
      </c>
      <c r="C3617" s="77" t="s">
        <v>13433</v>
      </c>
      <c r="D3617" s="78">
        <v>8079000</v>
      </c>
      <c r="E3617" s="77" t="s">
        <v>13430</v>
      </c>
      <c r="F3617" s="77" t="s">
        <v>13431</v>
      </c>
    </row>
    <row r="3618" spans="1:6" ht="32.25" customHeight="1" x14ac:dyDescent="0.25">
      <c r="A3618" s="75">
        <v>2733</v>
      </c>
      <c r="B3618" s="76" t="s">
        <v>13434</v>
      </c>
      <c r="C3618" s="77" t="s">
        <v>13435</v>
      </c>
      <c r="D3618" s="78">
        <v>8079000</v>
      </c>
      <c r="E3618" s="77" t="s">
        <v>13430</v>
      </c>
      <c r="F3618" s="77" t="s">
        <v>13431</v>
      </c>
    </row>
    <row r="3619" spans="1:6" ht="32.25" customHeight="1" x14ac:dyDescent="0.25">
      <c r="A3619" s="75">
        <v>2734</v>
      </c>
      <c r="B3619" s="76" t="s">
        <v>13436</v>
      </c>
      <c r="C3619" s="77" t="s">
        <v>13437</v>
      </c>
      <c r="D3619" s="78">
        <v>8079000</v>
      </c>
      <c r="E3619" s="77" t="s">
        <v>13430</v>
      </c>
      <c r="F3619" s="77" t="s">
        <v>13431</v>
      </c>
    </row>
    <row r="3620" spans="1:6" ht="32.25" customHeight="1" x14ac:dyDescent="0.25">
      <c r="A3620" s="75">
        <v>2735</v>
      </c>
      <c r="B3620" s="76" t="s">
        <v>13438</v>
      </c>
      <c r="C3620" s="77" t="s">
        <v>13439</v>
      </c>
      <c r="D3620" s="78">
        <v>8079000</v>
      </c>
      <c r="E3620" s="77" t="s">
        <v>13430</v>
      </c>
      <c r="F3620" s="77" t="s">
        <v>13431</v>
      </c>
    </row>
    <row r="3621" spans="1:6" ht="32.25" customHeight="1" x14ac:dyDescent="0.25">
      <c r="A3621" s="75">
        <v>2736</v>
      </c>
      <c r="B3621" s="76" t="s">
        <v>13440</v>
      </c>
      <c r="C3621" s="77" t="s">
        <v>13441</v>
      </c>
      <c r="D3621" s="78">
        <v>8486000</v>
      </c>
      <c r="E3621" s="77" t="s">
        <v>13442</v>
      </c>
      <c r="F3621" s="77" t="s">
        <v>13443</v>
      </c>
    </row>
    <row r="3622" spans="1:6" ht="32.25" customHeight="1" x14ac:dyDescent="0.25">
      <c r="A3622" s="75">
        <v>2737</v>
      </c>
      <c r="B3622" s="76" t="s">
        <v>13444</v>
      </c>
      <c r="C3622" s="77" t="s">
        <v>13445</v>
      </c>
      <c r="D3622" s="78">
        <v>8486000</v>
      </c>
      <c r="E3622" s="77" t="s">
        <v>13442</v>
      </c>
      <c r="F3622" s="77" t="s">
        <v>13443</v>
      </c>
    </row>
    <row r="3623" spans="1:6" ht="32.25" customHeight="1" x14ac:dyDescent="0.25">
      <c r="A3623" s="75">
        <v>2738</v>
      </c>
      <c r="B3623" s="76" t="s">
        <v>13446</v>
      </c>
      <c r="C3623" s="77" t="s">
        <v>13447</v>
      </c>
      <c r="D3623" s="78">
        <v>8486000</v>
      </c>
      <c r="E3623" s="77" t="s">
        <v>13442</v>
      </c>
      <c r="F3623" s="77" t="s">
        <v>13443</v>
      </c>
    </row>
    <row r="3624" spans="1:6" ht="32.25" customHeight="1" x14ac:dyDescent="0.25">
      <c r="A3624" s="75">
        <v>2739</v>
      </c>
      <c r="B3624" s="76" t="s">
        <v>13448</v>
      </c>
      <c r="C3624" s="77" t="s">
        <v>13449</v>
      </c>
      <c r="D3624" s="78">
        <v>8486000</v>
      </c>
      <c r="E3624" s="77" t="s">
        <v>13442</v>
      </c>
      <c r="F3624" s="77" t="s">
        <v>13443</v>
      </c>
    </row>
    <row r="3625" spans="1:6" ht="32.25" customHeight="1" x14ac:dyDescent="0.25">
      <c r="A3625" s="75">
        <v>2740</v>
      </c>
      <c r="B3625" s="76" t="s">
        <v>13450</v>
      </c>
      <c r="C3625" s="77" t="s">
        <v>13451</v>
      </c>
      <c r="D3625" s="78">
        <v>8486000</v>
      </c>
      <c r="E3625" s="77" t="s">
        <v>13442</v>
      </c>
      <c r="F3625" s="77" t="s">
        <v>13443</v>
      </c>
    </row>
    <row r="3626" spans="1:6" ht="32.25" customHeight="1" x14ac:dyDescent="0.25">
      <c r="A3626" s="75">
        <v>2741</v>
      </c>
      <c r="B3626" s="76" t="s">
        <v>13452</v>
      </c>
      <c r="C3626" s="77" t="s">
        <v>13453</v>
      </c>
      <c r="D3626" s="78">
        <v>8486000</v>
      </c>
      <c r="E3626" s="77" t="s">
        <v>13442</v>
      </c>
      <c r="F3626" s="77" t="s">
        <v>13443</v>
      </c>
    </row>
    <row r="3627" spans="1:6" ht="32.25" customHeight="1" x14ac:dyDescent="0.25">
      <c r="A3627" s="75">
        <v>2742</v>
      </c>
      <c r="B3627" s="76" t="s">
        <v>13454</v>
      </c>
      <c r="C3627" s="77" t="s">
        <v>13455</v>
      </c>
      <c r="D3627" s="78">
        <v>10748000</v>
      </c>
      <c r="E3627" s="77" t="s">
        <v>13456</v>
      </c>
      <c r="F3627" s="77" t="s">
        <v>13457</v>
      </c>
    </row>
    <row r="3628" spans="1:6" ht="32.25" customHeight="1" x14ac:dyDescent="0.25">
      <c r="A3628" s="75">
        <v>2743</v>
      </c>
      <c r="B3628" s="76" t="s">
        <v>13458</v>
      </c>
      <c r="C3628" s="77" t="s">
        <v>13459</v>
      </c>
      <c r="D3628" s="78">
        <v>10748000</v>
      </c>
      <c r="E3628" s="77" t="s">
        <v>13456</v>
      </c>
      <c r="F3628" s="77" t="s">
        <v>13457</v>
      </c>
    </row>
    <row r="3629" spans="1:6" ht="32.25" customHeight="1" x14ac:dyDescent="0.25">
      <c r="A3629" s="75">
        <v>2744</v>
      </c>
      <c r="B3629" s="76" t="s">
        <v>13460</v>
      </c>
      <c r="C3629" s="77" t="s">
        <v>13461</v>
      </c>
      <c r="D3629" s="78">
        <v>10748000</v>
      </c>
      <c r="E3629" s="77" t="s">
        <v>13456</v>
      </c>
      <c r="F3629" s="77" t="s">
        <v>13457</v>
      </c>
    </row>
    <row r="3630" spans="1:6" ht="32.25" customHeight="1" x14ac:dyDescent="0.25">
      <c r="A3630" s="75">
        <v>2745</v>
      </c>
      <c r="B3630" s="76" t="s">
        <v>13462</v>
      </c>
      <c r="C3630" s="77" t="s">
        <v>13463</v>
      </c>
      <c r="D3630" s="78">
        <v>10748000</v>
      </c>
      <c r="E3630" s="77" t="s">
        <v>13456</v>
      </c>
      <c r="F3630" s="77" t="s">
        <v>13457</v>
      </c>
    </row>
    <row r="3631" spans="1:6" ht="32.25" customHeight="1" x14ac:dyDescent="0.25">
      <c r="A3631" s="75">
        <v>2746</v>
      </c>
      <c r="B3631" s="76" t="s">
        <v>13464</v>
      </c>
      <c r="C3631" s="77" t="s">
        <v>13465</v>
      </c>
      <c r="D3631" s="78">
        <v>10748000</v>
      </c>
      <c r="E3631" s="77" t="s">
        <v>13456</v>
      </c>
      <c r="F3631" s="77" t="s">
        <v>13457</v>
      </c>
    </row>
    <row r="3632" spans="1:6" ht="32.25" customHeight="1" x14ac:dyDescent="0.25">
      <c r="A3632" s="75">
        <v>2747</v>
      </c>
      <c r="B3632" s="76" t="s">
        <v>13466</v>
      </c>
      <c r="C3632" s="77" t="s">
        <v>13467</v>
      </c>
      <c r="D3632" s="78">
        <v>10748000</v>
      </c>
      <c r="E3632" s="77" t="s">
        <v>13456</v>
      </c>
      <c r="F3632" s="77" t="s">
        <v>13457</v>
      </c>
    </row>
    <row r="3633" spans="1:6" ht="32.25" customHeight="1" x14ac:dyDescent="0.25">
      <c r="A3633" s="75">
        <v>2748</v>
      </c>
      <c r="B3633" s="76" t="s">
        <v>13468</v>
      </c>
      <c r="C3633" s="77" t="s">
        <v>13469</v>
      </c>
      <c r="D3633" s="78">
        <v>10748000</v>
      </c>
      <c r="E3633" s="77" t="s">
        <v>13456</v>
      </c>
      <c r="F3633" s="77" t="s">
        <v>13457</v>
      </c>
    </row>
    <row r="3634" spans="1:6" ht="32.25" customHeight="1" x14ac:dyDescent="0.25">
      <c r="A3634" s="75">
        <v>2749</v>
      </c>
      <c r="B3634" s="76" t="s">
        <v>13470</v>
      </c>
      <c r="C3634" s="77" t="s">
        <v>13471</v>
      </c>
      <c r="D3634" s="78">
        <v>10570000</v>
      </c>
      <c r="E3634" s="77" t="s">
        <v>13472</v>
      </c>
      <c r="F3634" s="77" t="s">
        <v>13473</v>
      </c>
    </row>
    <row r="3635" spans="1:6" ht="32.25" customHeight="1" x14ac:dyDescent="0.25">
      <c r="A3635" s="75">
        <v>2750</v>
      </c>
      <c r="B3635" s="76" t="s">
        <v>13474</v>
      </c>
      <c r="C3635" s="77" t="s">
        <v>13475</v>
      </c>
      <c r="D3635" s="78">
        <v>10570000</v>
      </c>
      <c r="E3635" s="77" t="s">
        <v>13472</v>
      </c>
      <c r="F3635" s="77" t="s">
        <v>13473</v>
      </c>
    </row>
    <row r="3636" spans="1:6" ht="32.25" customHeight="1" x14ac:dyDescent="0.25">
      <c r="A3636" s="75">
        <v>2751</v>
      </c>
      <c r="B3636" s="76" t="s">
        <v>13476</v>
      </c>
      <c r="C3636" s="77" t="s">
        <v>13477</v>
      </c>
      <c r="D3636" s="78">
        <v>10570000</v>
      </c>
      <c r="E3636" s="77" t="s">
        <v>13472</v>
      </c>
      <c r="F3636" s="77" t="s">
        <v>13473</v>
      </c>
    </row>
    <row r="3637" spans="1:6" ht="32.25" customHeight="1" x14ac:dyDescent="0.25">
      <c r="A3637" s="75">
        <v>2752</v>
      </c>
      <c r="B3637" s="76" t="s">
        <v>13478</v>
      </c>
      <c r="C3637" s="77" t="s">
        <v>13479</v>
      </c>
      <c r="D3637" s="78">
        <v>3585000</v>
      </c>
      <c r="E3637" s="77" t="s">
        <v>13480</v>
      </c>
      <c r="F3637" s="77" t="s">
        <v>13481</v>
      </c>
    </row>
    <row r="3638" spans="1:6" ht="32.25" customHeight="1" x14ac:dyDescent="0.25">
      <c r="A3638" s="75">
        <v>2753</v>
      </c>
      <c r="B3638" s="76" t="s">
        <v>13482</v>
      </c>
      <c r="C3638" s="77" t="s">
        <v>13483</v>
      </c>
      <c r="D3638" s="78">
        <v>3585000</v>
      </c>
      <c r="E3638" s="77" t="s">
        <v>13480</v>
      </c>
      <c r="F3638" s="77" t="s">
        <v>13481</v>
      </c>
    </row>
    <row r="3639" spans="1:6" ht="32.25" customHeight="1" x14ac:dyDescent="0.25">
      <c r="A3639" s="75">
        <v>2754</v>
      </c>
      <c r="B3639" s="76" t="s">
        <v>13484</v>
      </c>
      <c r="C3639" s="77" t="s">
        <v>13485</v>
      </c>
      <c r="D3639" s="78">
        <v>3585000</v>
      </c>
      <c r="E3639" s="77" t="s">
        <v>13480</v>
      </c>
      <c r="F3639" s="77" t="s">
        <v>13481</v>
      </c>
    </row>
    <row r="3640" spans="1:6" ht="32.25" customHeight="1" x14ac:dyDescent="0.25">
      <c r="A3640" s="75">
        <v>2755</v>
      </c>
      <c r="B3640" s="76" t="s">
        <v>13486</v>
      </c>
      <c r="C3640" s="77" t="s">
        <v>13487</v>
      </c>
      <c r="D3640" s="78">
        <v>3585000</v>
      </c>
      <c r="E3640" s="77" t="s">
        <v>13480</v>
      </c>
      <c r="F3640" s="77" t="s">
        <v>13481</v>
      </c>
    </row>
    <row r="3641" spans="1:6" ht="32.25" customHeight="1" x14ac:dyDescent="0.25">
      <c r="A3641" s="75">
        <v>2756</v>
      </c>
      <c r="B3641" s="76" t="s">
        <v>13488</v>
      </c>
      <c r="C3641" s="77" t="s">
        <v>13489</v>
      </c>
      <c r="D3641" s="78">
        <v>3326000</v>
      </c>
      <c r="E3641" s="77" t="s">
        <v>13490</v>
      </c>
      <c r="F3641" s="77" t="s">
        <v>13491</v>
      </c>
    </row>
    <row r="3642" spans="1:6" ht="32.25" customHeight="1" x14ac:dyDescent="0.25">
      <c r="A3642" s="75">
        <v>2757</v>
      </c>
      <c r="B3642" s="76" t="s">
        <v>13492</v>
      </c>
      <c r="C3642" s="77" t="s">
        <v>13493</v>
      </c>
      <c r="D3642" s="78">
        <v>2729000</v>
      </c>
      <c r="E3642" s="77" t="s">
        <v>13494</v>
      </c>
      <c r="F3642" s="77" t="s">
        <v>13491</v>
      </c>
    </row>
    <row r="3643" spans="1:6" ht="32.25" customHeight="1" x14ac:dyDescent="0.25">
      <c r="A3643" s="75">
        <v>2758</v>
      </c>
      <c r="B3643" s="76" t="s">
        <v>13495</v>
      </c>
      <c r="C3643" s="77" t="s">
        <v>13496</v>
      </c>
      <c r="D3643" s="78">
        <v>2729000</v>
      </c>
      <c r="E3643" s="77" t="s">
        <v>13494</v>
      </c>
      <c r="F3643" s="77" t="s">
        <v>13491</v>
      </c>
    </row>
    <row r="3644" spans="1:6" ht="32.25" customHeight="1" x14ac:dyDescent="0.25">
      <c r="A3644" s="75">
        <v>2759</v>
      </c>
      <c r="B3644" s="76" t="s">
        <v>13497</v>
      </c>
      <c r="C3644" s="77" t="s">
        <v>13498</v>
      </c>
      <c r="D3644" s="78">
        <v>2729000</v>
      </c>
      <c r="E3644" s="77" t="s">
        <v>13494</v>
      </c>
      <c r="F3644" s="77" t="s">
        <v>13491</v>
      </c>
    </row>
    <row r="3645" spans="1:6" ht="32.25" customHeight="1" x14ac:dyDescent="0.25">
      <c r="A3645" s="75">
        <v>2760</v>
      </c>
      <c r="B3645" s="76" t="s">
        <v>13499</v>
      </c>
      <c r="C3645" s="77" t="s">
        <v>13500</v>
      </c>
      <c r="D3645" s="78">
        <v>2729000</v>
      </c>
      <c r="E3645" s="77" t="s">
        <v>13494</v>
      </c>
      <c r="F3645" s="77" t="s">
        <v>13491</v>
      </c>
    </row>
    <row r="3646" spans="1:6" ht="32.25" customHeight="1" x14ac:dyDescent="0.25">
      <c r="A3646" s="75">
        <v>2761</v>
      </c>
      <c r="B3646" s="76" t="s">
        <v>13501</v>
      </c>
      <c r="C3646" s="77" t="s">
        <v>13502</v>
      </c>
      <c r="D3646" s="78">
        <v>2729000</v>
      </c>
      <c r="E3646" s="77" t="s">
        <v>13494</v>
      </c>
      <c r="F3646" s="77" t="s">
        <v>13491</v>
      </c>
    </row>
    <row r="3647" spans="1:6" ht="32.25" customHeight="1" x14ac:dyDescent="0.25">
      <c r="A3647" s="75">
        <v>2762</v>
      </c>
      <c r="B3647" s="76" t="s">
        <v>13503</v>
      </c>
      <c r="C3647" s="77" t="s">
        <v>13504</v>
      </c>
      <c r="D3647" s="78">
        <v>2729000</v>
      </c>
      <c r="E3647" s="77" t="s">
        <v>13494</v>
      </c>
      <c r="F3647" s="77" t="s">
        <v>13491</v>
      </c>
    </row>
    <row r="3648" spans="1:6" ht="32.25" customHeight="1" x14ac:dyDescent="0.25">
      <c r="A3648" s="75">
        <v>2763</v>
      </c>
      <c r="B3648" s="76" t="s">
        <v>13505</v>
      </c>
      <c r="C3648" s="77" t="s">
        <v>13506</v>
      </c>
      <c r="D3648" s="78">
        <v>2729000</v>
      </c>
      <c r="E3648" s="77" t="s">
        <v>13494</v>
      </c>
      <c r="F3648" s="77" t="s">
        <v>13491</v>
      </c>
    </row>
    <row r="3649" spans="1:6" ht="32.25" customHeight="1" x14ac:dyDescent="0.25">
      <c r="A3649" s="75">
        <v>2764</v>
      </c>
      <c r="B3649" s="76" t="s">
        <v>13507</v>
      </c>
      <c r="C3649" s="77" t="s">
        <v>13498</v>
      </c>
      <c r="D3649" s="78">
        <v>2729000</v>
      </c>
      <c r="E3649" s="77" t="s">
        <v>13494</v>
      </c>
      <c r="F3649" s="77" t="s">
        <v>13491</v>
      </c>
    </row>
    <row r="3650" spans="1:6" ht="32.25" customHeight="1" x14ac:dyDescent="0.25">
      <c r="A3650" s="75">
        <v>2765</v>
      </c>
      <c r="B3650" s="76" t="s">
        <v>13508</v>
      </c>
      <c r="C3650" s="77" t="s">
        <v>13509</v>
      </c>
      <c r="D3650" s="78">
        <v>2713000</v>
      </c>
      <c r="E3650" s="77" t="s">
        <v>13510</v>
      </c>
      <c r="F3650" s="77" t="s">
        <v>13491</v>
      </c>
    </row>
    <row r="3651" spans="1:6" ht="32.25" customHeight="1" x14ac:dyDescent="0.25">
      <c r="A3651" s="75">
        <v>2766</v>
      </c>
      <c r="B3651" s="76" t="s">
        <v>13511</v>
      </c>
      <c r="C3651" s="77" t="s">
        <v>13512</v>
      </c>
      <c r="D3651" s="78">
        <v>2797000</v>
      </c>
      <c r="E3651" s="77" t="s">
        <v>13513</v>
      </c>
      <c r="F3651" s="77" t="s">
        <v>13491</v>
      </c>
    </row>
    <row r="3652" spans="1:6" ht="32.25" customHeight="1" x14ac:dyDescent="0.25">
      <c r="A3652" s="75">
        <v>2767</v>
      </c>
      <c r="B3652" s="76" t="s">
        <v>13514</v>
      </c>
      <c r="C3652" s="77" t="s">
        <v>13515</v>
      </c>
      <c r="D3652" s="78">
        <v>2797000</v>
      </c>
      <c r="E3652" s="77" t="s">
        <v>13513</v>
      </c>
      <c r="F3652" s="77" t="s">
        <v>13491</v>
      </c>
    </row>
    <row r="3653" spans="1:6" ht="32.25" customHeight="1" x14ac:dyDescent="0.25">
      <c r="A3653" s="75">
        <v>2768</v>
      </c>
      <c r="B3653" s="76" t="s">
        <v>13516</v>
      </c>
      <c r="C3653" s="77" t="s">
        <v>13517</v>
      </c>
      <c r="D3653" s="78">
        <v>2797000</v>
      </c>
      <c r="E3653" s="77" t="s">
        <v>13513</v>
      </c>
      <c r="F3653" s="77" t="s">
        <v>13491</v>
      </c>
    </row>
    <row r="3654" spans="1:6" ht="32.25" customHeight="1" x14ac:dyDescent="0.25">
      <c r="A3654" s="75">
        <v>2769</v>
      </c>
      <c r="B3654" s="76" t="s">
        <v>13518</v>
      </c>
      <c r="C3654" s="77" t="s">
        <v>13519</v>
      </c>
      <c r="D3654" s="78">
        <v>2797000</v>
      </c>
      <c r="E3654" s="77" t="s">
        <v>13513</v>
      </c>
      <c r="F3654" s="77" t="s">
        <v>13491</v>
      </c>
    </row>
    <row r="3655" spans="1:6" ht="32.25" customHeight="1" x14ac:dyDescent="0.25">
      <c r="A3655" s="75">
        <v>2770</v>
      </c>
      <c r="B3655" s="76" t="s">
        <v>13520</v>
      </c>
      <c r="C3655" s="77" t="s">
        <v>13521</v>
      </c>
      <c r="D3655" s="78">
        <v>2797000</v>
      </c>
      <c r="E3655" s="77" t="s">
        <v>13513</v>
      </c>
      <c r="F3655" s="77" t="s">
        <v>13491</v>
      </c>
    </row>
    <row r="3656" spans="1:6" ht="32.25" customHeight="1" x14ac:dyDescent="0.25">
      <c r="A3656" s="75">
        <v>2771</v>
      </c>
      <c r="B3656" s="76" t="s">
        <v>13522</v>
      </c>
      <c r="C3656" s="77" t="s">
        <v>13523</v>
      </c>
      <c r="D3656" s="78">
        <v>2797000</v>
      </c>
      <c r="E3656" s="77" t="s">
        <v>13513</v>
      </c>
      <c r="F3656" s="77" t="s">
        <v>13491</v>
      </c>
    </row>
    <row r="3657" spans="1:6" ht="32.25" customHeight="1" x14ac:dyDescent="0.25">
      <c r="A3657" s="75">
        <v>2772</v>
      </c>
      <c r="B3657" s="76" t="s">
        <v>13524</v>
      </c>
      <c r="C3657" s="77" t="s">
        <v>13525</v>
      </c>
      <c r="D3657" s="78">
        <v>2797000</v>
      </c>
      <c r="E3657" s="77" t="s">
        <v>13513</v>
      </c>
      <c r="F3657" s="77" t="s">
        <v>13491</v>
      </c>
    </row>
    <row r="3658" spans="1:6" ht="32.25" customHeight="1" x14ac:dyDescent="0.25">
      <c r="A3658" s="75">
        <v>2773</v>
      </c>
      <c r="B3658" s="76" t="s">
        <v>13526</v>
      </c>
      <c r="C3658" s="77" t="s">
        <v>13527</v>
      </c>
      <c r="D3658" s="78">
        <v>2797000</v>
      </c>
      <c r="E3658" s="77" t="s">
        <v>13513</v>
      </c>
      <c r="F3658" s="77" t="s">
        <v>13491</v>
      </c>
    </row>
    <row r="3659" spans="1:6" ht="32.25" customHeight="1" x14ac:dyDescent="0.25">
      <c r="A3659" s="75">
        <v>2774</v>
      </c>
      <c r="B3659" s="76" t="s">
        <v>13528</v>
      </c>
      <c r="C3659" s="77" t="s">
        <v>13529</v>
      </c>
      <c r="D3659" s="78">
        <v>2797000</v>
      </c>
      <c r="E3659" s="77" t="s">
        <v>13513</v>
      </c>
      <c r="F3659" s="77" t="s">
        <v>13491</v>
      </c>
    </row>
    <row r="3660" spans="1:6" ht="32.25" customHeight="1" x14ac:dyDescent="0.25">
      <c r="A3660" s="75">
        <v>2775</v>
      </c>
      <c r="B3660" s="76" t="s">
        <v>13530</v>
      </c>
      <c r="C3660" s="77" t="s">
        <v>13531</v>
      </c>
      <c r="D3660" s="78">
        <v>2797000</v>
      </c>
      <c r="E3660" s="77" t="s">
        <v>13513</v>
      </c>
      <c r="F3660" s="77" t="s">
        <v>13491</v>
      </c>
    </row>
    <row r="3661" spans="1:6" ht="32.25" customHeight="1" x14ac:dyDescent="0.25">
      <c r="A3661" s="75">
        <v>2776</v>
      </c>
      <c r="B3661" s="76" t="s">
        <v>13532</v>
      </c>
      <c r="C3661" s="77" t="s">
        <v>13533</v>
      </c>
      <c r="D3661" s="78">
        <v>2797000</v>
      </c>
      <c r="E3661" s="77" t="s">
        <v>13513</v>
      </c>
      <c r="F3661" s="77" t="s">
        <v>13491</v>
      </c>
    </row>
    <row r="3662" spans="1:6" ht="32.25" customHeight="1" x14ac:dyDescent="0.25">
      <c r="A3662" s="75">
        <v>2777</v>
      </c>
      <c r="B3662" s="76" t="s">
        <v>13534</v>
      </c>
      <c r="C3662" s="77" t="s">
        <v>13535</v>
      </c>
      <c r="D3662" s="78">
        <v>2797000</v>
      </c>
      <c r="E3662" s="77" t="s">
        <v>13513</v>
      </c>
      <c r="F3662" s="77" t="s">
        <v>13491</v>
      </c>
    </row>
    <row r="3663" spans="1:6" ht="32.25" customHeight="1" x14ac:dyDescent="0.25">
      <c r="A3663" s="75">
        <v>2778</v>
      </c>
      <c r="B3663" s="76" t="s">
        <v>13536</v>
      </c>
      <c r="C3663" s="77" t="s">
        <v>13537</v>
      </c>
      <c r="D3663" s="78">
        <v>2797000</v>
      </c>
      <c r="E3663" s="77" t="s">
        <v>13513</v>
      </c>
      <c r="F3663" s="77" t="s">
        <v>13491</v>
      </c>
    </row>
    <row r="3664" spans="1:6" ht="32.25" customHeight="1" x14ac:dyDescent="0.25">
      <c r="A3664" s="75">
        <v>2779</v>
      </c>
      <c r="B3664" s="76" t="s">
        <v>13538</v>
      </c>
      <c r="C3664" s="77" t="s">
        <v>13539</v>
      </c>
      <c r="D3664" s="78">
        <v>25743000</v>
      </c>
      <c r="E3664" s="77" t="s">
        <v>13540</v>
      </c>
      <c r="F3664" s="77" t="s">
        <v>13541</v>
      </c>
    </row>
    <row r="3665" spans="1:6" ht="32.25" customHeight="1" x14ac:dyDescent="0.25">
      <c r="A3665" s="75">
        <v>2780</v>
      </c>
      <c r="B3665" s="76" t="s">
        <v>13542</v>
      </c>
      <c r="C3665" s="77" t="s">
        <v>13543</v>
      </c>
      <c r="D3665" s="78">
        <v>25743000</v>
      </c>
      <c r="E3665" s="77" t="s">
        <v>13540</v>
      </c>
      <c r="F3665" s="77" t="s">
        <v>13541</v>
      </c>
    </row>
    <row r="3666" spans="1:6" ht="32.25" customHeight="1" x14ac:dyDescent="0.25">
      <c r="A3666" s="75">
        <v>2781</v>
      </c>
      <c r="B3666" s="76" t="s">
        <v>13544</v>
      </c>
      <c r="C3666" s="77" t="s">
        <v>13545</v>
      </c>
      <c r="D3666" s="78">
        <v>25743000</v>
      </c>
      <c r="E3666" s="77" t="s">
        <v>13540</v>
      </c>
      <c r="F3666" s="77" t="s">
        <v>13541</v>
      </c>
    </row>
    <row r="3667" spans="1:6" ht="32.25" customHeight="1" x14ac:dyDescent="0.25">
      <c r="A3667" s="75">
        <v>2782</v>
      </c>
      <c r="B3667" s="76" t="s">
        <v>13546</v>
      </c>
      <c r="C3667" s="77" t="s">
        <v>13547</v>
      </c>
      <c r="D3667" s="78">
        <v>25743000</v>
      </c>
      <c r="E3667" s="77" t="s">
        <v>13540</v>
      </c>
      <c r="F3667" s="77" t="s">
        <v>13541</v>
      </c>
    </row>
    <row r="3668" spans="1:6" ht="32.25" customHeight="1" x14ac:dyDescent="0.25">
      <c r="A3668" s="75">
        <v>2783</v>
      </c>
      <c r="B3668" s="76" t="s">
        <v>13548</v>
      </c>
      <c r="C3668" s="77" t="s">
        <v>13549</v>
      </c>
      <c r="D3668" s="78">
        <v>22039000</v>
      </c>
      <c r="E3668" s="77" t="s">
        <v>13550</v>
      </c>
      <c r="F3668" s="77" t="s">
        <v>13551</v>
      </c>
    </row>
    <row r="3669" spans="1:6" ht="32.25" customHeight="1" x14ac:dyDescent="0.25">
      <c r="A3669" s="75">
        <v>2784</v>
      </c>
      <c r="B3669" s="76" t="s">
        <v>13552</v>
      </c>
      <c r="C3669" s="77" t="s">
        <v>13553</v>
      </c>
      <c r="D3669" s="78">
        <v>22039000</v>
      </c>
      <c r="E3669" s="77" t="s">
        <v>13550</v>
      </c>
      <c r="F3669" s="77" t="s">
        <v>13551</v>
      </c>
    </row>
    <row r="3670" spans="1:6" ht="32.25" customHeight="1" x14ac:dyDescent="0.25">
      <c r="A3670" s="75">
        <v>2785</v>
      </c>
      <c r="B3670" s="76" t="s">
        <v>13554</v>
      </c>
      <c r="C3670" s="77" t="s">
        <v>13555</v>
      </c>
      <c r="D3670" s="78">
        <v>22039000</v>
      </c>
      <c r="E3670" s="77" t="s">
        <v>13550</v>
      </c>
      <c r="F3670" s="77" t="s">
        <v>13551</v>
      </c>
    </row>
    <row r="3671" spans="1:6" ht="32.25" customHeight="1" x14ac:dyDescent="0.25">
      <c r="A3671" s="75">
        <v>2786</v>
      </c>
      <c r="B3671" s="76" t="s">
        <v>13556</v>
      </c>
      <c r="C3671" s="77" t="s">
        <v>13557</v>
      </c>
      <c r="D3671" s="78">
        <v>22039000</v>
      </c>
      <c r="E3671" s="77" t="s">
        <v>13550</v>
      </c>
      <c r="F3671" s="77" t="s">
        <v>13551</v>
      </c>
    </row>
    <row r="3672" spans="1:6" ht="32.25" customHeight="1" x14ac:dyDescent="0.25">
      <c r="A3672" s="75">
        <v>2787</v>
      </c>
      <c r="B3672" s="76" t="s">
        <v>13558</v>
      </c>
      <c r="C3672" s="77" t="s">
        <v>13559</v>
      </c>
      <c r="D3672" s="78">
        <v>22039000</v>
      </c>
      <c r="E3672" s="77" t="s">
        <v>13550</v>
      </c>
      <c r="F3672" s="77" t="s">
        <v>13551</v>
      </c>
    </row>
    <row r="3673" spans="1:6" ht="32.25" customHeight="1" x14ac:dyDescent="0.25">
      <c r="A3673" s="75">
        <v>2788</v>
      </c>
      <c r="B3673" s="76" t="s">
        <v>13560</v>
      </c>
      <c r="C3673" s="77" t="s">
        <v>13561</v>
      </c>
      <c r="D3673" s="78">
        <v>22039000</v>
      </c>
      <c r="E3673" s="77" t="s">
        <v>13550</v>
      </c>
      <c r="F3673" s="77" t="s">
        <v>13551</v>
      </c>
    </row>
    <row r="3674" spans="1:6" ht="32.25" customHeight="1" x14ac:dyDescent="0.25">
      <c r="A3674" s="75">
        <v>2789</v>
      </c>
      <c r="B3674" s="76" t="s">
        <v>13562</v>
      </c>
      <c r="C3674" s="77" t="s">
        <v>13563</v>
      </c>
      <c r="D3674" s="78">
        <v>22113000</v>
      </c>
      <c r="E3674" s="77" t="s">
        <v>13564</v>
      </c>
      <c r="F3674" s="77" t="s">
        <v>13551</v>
      </c>
    </row>
    <row r="3675" spans="1:6" ht="32.25" customHeight="1" x14ac:dyDescent="0.25">
      <c r="A3675" s="75">
        <v>2790</v>
      </c>
      <c r="B3675" s="76" t="s">
        <v>13565</v>
      </c>
      <c r="C3675" s="77" t="s">
        <v>13566</v>
      </c>
      <c r="D3675" s="78">
        <v>22113000</v>
      </c>
      <c r="E3675" s="77" t="s">
        <v>13564</v>
      </c>
      <c r="F3675" s="77" t="s">
        <v>13551</v>
      </c>
    </row>
    <row r="3676" spans="1:6" ht="32.25" customHeight="1" x14ac:dyDescent="0.25">
      <c r="A3676" s="75">
        <v>2791</v>
      </c>
      <c r="B3676" s="76" t="s">
        <v>13567</v>
      </c>
      <c r="C3676" s="77" t="s">
        <v>13568</v>
      </c>
      <c r="D3676" s="78">
        <v>22113000</v>
      </c>
      <c r="E3676" s="77" t="s">
        <v>13564</v>
      </c>
      <c r="F3676" s="77" t="s">
        <v>13551</v>
      </c>
    </row>
    <row r="3677" spans="1:6" ht="32.25" customHeight="1" x14ac:dyDescent="0.25">
      <c r="A3677" s="75">
        <v>2792</v>
      </c>
      <c r="B3677" s="76" t="s">
        <v>13569</v>
      </c>
      <c r="C3677" s="77" t="s">
        <v>13570</v>
      </c>
      <c r="D3677" s="78">
        <v>22113000</v>
      </c>
      <c r="E3677" s="77" t="s">
        <v>13564</v>
      </c>
      <c r="F3677" s="77" t="s">
        <v>13551</v>
      </c>
    </row>
    <row r="3678" spans="1:6" ht="32.25" customHeight="1" x14ac:dyDescent="0.25">
      <c r="A3678" s="75">
        <v>2793</v>
      </c>
      <c r="B3678" s="76" t="s">
        <v>13571</v>
      </c>
      <c r="C3678" s="77" t="s">
        <v>13572</v>
      </c>
      <c r="D3678" s="78">
        <v>22113000</v>
      </c>
      <c r="E3678" s="77" t="s">
        <v>13564</v>
      </c>
      <c r="F3678" s="77" t="s">
        <v>13551</v>
      </c>
    </row>
    <row r="3679" spans="1:6" ht="32.25" customHeight="1" x14ac:dyDescent="0.25">
      <c r="A3679" s="75">
        <v>2794</v>
      </c>
      <c r="B3679" s="76" t="s">
        <v>13573</v>
      </c>
      <c r="C3679" s="77" t="s">
        <v>13574</v>
      </c>
      <c r="D3679" s="78">
        <v>22113000</v>
      </c>
      <c r="E3679" s="77" t="s">
        <v>13564</v>
      </c>
      <c r="F3679" s="77" t="s">
        <v>13551</v>
      </c>
    </row>
    <row r="3680" spans="1:6" ht="32.25" customHeight="1" x14ac:dyDescent="0.25">
      <c r="A3680" s="75">
        <v>2795</v>
      </c>
      <c r="B3680" s="76" t="s">
        <v>13575</v>
      </c>
      <c r="C3680" s="77" t="s">
        <v>13576</v>
      </c>
      <c r="D3680" s="78">
        <v>22113000</v>
      </c>
      <c r="E3680" s="77" t="s">
        <v>13564</v>
      </c>
      <c r="F3680" s="77" t="s">
        <v>13551</v>
      </c>
    </row>
    <row r="3681" spans="1:6" ht="32.25" customHeight="1" x14ac:dyDescent="0.25">
      <c r="A3681" s="75">
        <v>2796</v>
      </c>
      <c r="B3681" s="76" t="s">
        <v>13577</v>
      </c>
      <c r="C3681" s="77" t="s">
        <v>13578</v>
      </c>
      <c r="D3681" s="78">
        <v>22113000</v>
      </c>
      <c r="E3681" s="77" t="s">
        <v>13564</v>
      </c>
      <c r="F3681" s="77" t="s">
        <v>13551</v>
      </c>
    </row>
    <row r="3682" spans="1:6" ht="32.25" customHeight="1" x14ac:dyDescent="0.25">
      <c r="A3682" s="75">
        <v>2797</v>
      </c>
      <c r="B3682" s="76" t="s">
        <v>13579</v>
      </c>
      <c r="C3682" s="77" t="s">
        <v>13580</v>
      </c>
      <c r="D3682" s="78">
        <v>22113000</v>
      </c>
      <c r="E3682" s="77" t="s">
        <v>13564</v>
      </c>
      <c r="F3682" s="77" t="s">
        <v>13551</v>
      </c>
    </row>
    <row r="3683" spans="1:6" ht="32.25" customHeight="1" x14ac:dyDescent="0.25">
      <c r="A3683" s="75">
        <v>2798</v>
      </c>
      <c r="B3683" s="76" t="s">
        <v>13581</v>
      </c>
      <c r="C3683" s="77" t="s">
        <v>13582</v>
      </c>
      <c r="D3683" s="78">
        <v>22113000</v>
      </c>
      <c r="E3683" s="77" t="s">
        <v>13564</v>
      </c>
      <c r="F3683" s="77" t="s">
        <v>13551</v>
      </c>
    </row>
    <row r="3684" spans="1:6" ht="32.25" customHeight="1" x14ac:dyDescent="0.25">
      <c r="A3684" s="75">
        <v>2799</v>
      </c>
      <c r="B3684" s="76" t="s">
        <v>13583</v>
      </c>
      <c r="C3684" s="77" t="s">
        <v>13584</v>
      </c>
      <c r="D3684" s="78">
        <v>22113000</v>
      </c>
      <c r="E3684" s="77" t="s">
        <v>13564</v>
      </c>
      <c r="F3684" s="77" t="s">
        <v>13551</v>
      </c>
    </row>
    <row r="3685" spans="1:6" ht="32.25" customHeight="1" x14ac:dyDescent="0.25">
      <c r="A3685" s="75">
        <v>2800</v>
      </c>
      <c r="B3685" s="76" t="s">
        <v>13585</v>
      </c>
      <c r="C3685" s="77" t="s">
        <v>13586</v>
      </c>
      <c r="D3685" s="78">
        <v>22113000</v>
      </c>
      <c r="E3685" s="77" t="s">
        <v>13564</v>
      </c>
      <c r="F3685" s="77" t="s">
        <v>13551</v>
      </c>
    </row>
    <row r="3686" spans="1:6" ht="32.25" customHeight="1" x14ac:dyDescent="0.25">
      <c r="A3686" s="75">
        <v>2801</v>
      </c>
      <c r="B3686" s="76" t="s">
        <v>13587</v>
      </c>
      <c r="C3686" s="77" t="s">
        <v>13588</v>
      </c>
      <c r="D3686" s="78">
        <v>22113000</v>
      </c>
      <c r="E3686" s="77" t="s">
        <v>13564</v>
      </c>
      <c r="F3686" s="77" t="s">
        <v>13551</v>
      </c>
    </row>
    <row r="3687" spans="1:6" ht="32.25" customHeight="1" x14ac:dyDescent="0.25">
      <c r="A3687" s="75">
        <v>2802</v>
      </c>
      <c r="B3687" s="76" t="s">
        <v>13589</v>
      </c>
      <c r="C3687" s="77" t="s">
        <v>13590</v>
      </c>
      <c r="D3687" s="78">
        <v>22113000</v>
      </c>
      <c r="E3687" s="77" t="s">
        <v>13564</v>
      </c>
      <c r="F3687" s="77" t="s">
        <v>13551</v>
      </c>
    </row>
    <row r="3688" spans="1:6" ht="32.25" customHeight="1" x14ac:dyDescent="0.25">
      <c r="A3688" s="75">
        <v>2803</v>
      </c>
      <c r="B3688" s="76" t="s">
        <v>13591</v>
      </c>
      <c r="C3688" s="77" t="s">
        <v>13592</v>
      </c>
      <c r="D3688" s="78">
        <v>22113000</v>
      </c>
      <c r="E3688" s="77" t="s">
        <v>13564</v>
      </c>
      <c r="F3688" s="77" t="s">
        <v>13551</v>
      </c>
    </row>
    <row r="3689" spans="1:6" ht="32.25" customHeight="1" x14ac:dyDescent="0.25">
      <c r="A3689" s="75">
        <v>2804</v>
      </c>
      <c r="B3689" s="76" t="s">
        <v>13593</v>
      </c>
      <c r="C3689" s="77" t="s">
        <v>13594</v>
      </c>
      <c r="D3689" s="78">
        <v>22113000</v>
      </c>
      <c r="E3689" s="77" t="s">
        <v>13564</v>
      </c>
      <c r="F3689" s="77" t="s">
        <v>13551</v>
      </c>
    </row>
    <row r="3690" spans="1:6" ht="32.25" customHeight="1" x14ac:dyDescent="0.25">
      <c r="A3690" s="75">
        <v>2805</v>
      </c>
      <c r="B3690" s="76" t="s">
        <v>13595</v>
      </c>
      <c r="C3690" s="77" t="s">
        <v>13596</v>
      </c>
      <c r="D3690" s="78">
        <v>22113000</v>
      </c>
      <c r="E3690" s="77" t="s">
        <v>13564</v>
      </c>
      <c r="F3690" s="77" t="s">
        <v>13551</v>
      </c>
    </row>
    <row r="3691" spans="1:6" ht="32.25" customHeight="1" x14ac:dyDescent="0.25">
      <c r="A3691" s="75">
        <v>2806</v>
      </c>
      <c r="B3691" s="76" t="s">
        <v>13597</v>
      </c>
      <c r="C3691" s="77" t="s">
        <v>13598</v>
      </c>
      <c r="D3691" s="78">
        <v>22113000</v>
      </c>
      <c r="E3691" s="77" t="s">
        <v>13564</v>
      </c>
      <c r="F3691" s="77" t="s">
        <v>13551</v>
      </c>
    </row>
    <row r="3692" spans="1:6" ht="32.25" customHeight="1" x14ac:dyDescent="0.25">
      <c r="A3692" s="75">
        <v>2807</v>
      </c>
      <c r="B3692" s="76" t="s">
        <v>13599</v>
      </c>
      <c r="C3692" s="77" t="s">
        <v>13600</v>
      </c>
      <c r="D3692" s="78">
        <v>22113000</v>
      </c>
      <c r="E3692" s="77" t="s">
        <v>13564</v>
      </c>
      <c r="F3692" s="77" t="s">
        <v>13551</v>
      </c>
    </row>
    <row r="3693" spans="1:6" ht="32.25" customHeight="1" x14ac:dyDescent="0.25">
      <c r="A3693" s="75">
        <v>2808</v>
      </c>
      <c r="B3693" s="76" t="s">
        <v>13601</v>
      </c>
      <c r="C3693" s="77" t="s">
        <v>13602</v>
      </c>
      <c r="D3693" s="78">
        <v>22113000</v>
      </c>
      <c r="E3693" s="77" t="s">
        <v>13564</v>
      </c>
      <c r="F3693" s="77" t="s">
        <v>13551</v>
      </c>
    </row>
    <row r="3694" spans="1:6" ht="32.25" customHeight="1" x14ac:dyDescent="0.25">
      <c r="A3694" s="75">
        <v>2809</v>
      </c>
      <c r="B3694" s="76" t="s">
        <v>13603</v>
      </c>
      <c r="C3694" s="77" t="s">
        <v>13604</v>
      </c>
      <c r="D3694" s="78">
        <v>22113000</v>
      </c>
      <c r="E3694" s="77" t="s">
        <v>13564</v>
      </c>
      <c r="F3694" s="77" t="s">
        <v>13551</v>
      </c>
    </row>
    <row r="3695" spans="1:6" ht="32.25" customHeight="1" x14ac:dyDescent="0.25">
      <c r="A3695" s="75">
        <v>2810</v>
      </c>
      <c r="B3695" s="76" t="s">
        <v>13605</v>
      </c>
      <c r="C3695" s="77" t="s">
        <v>13606</v>
      </c>
      <c r="D3695" s="78">
        <v>22113000</v>
      </c>
      <c r="E3695" s="77" t="s">
        <v>13564</v>
      </c>
      <c r="F3695" s="77" t="s">
        <v>13551</v>
      </c>
    </row>
    <row r="3696" spans="1:6" ht="32.25" customHeight="1" x14ac:dyDescent="0.25">
      <c r="A3696" s="75">
        <v>2811</v>
      </c>
      <c r="B3696" s="76" t="s">
        <v>13607</v>
      </c>
      <c r="C3696" s="77" t="s">
        <v>13608</v>
      </c>
      <c r="D3696" s="78">
        <v>22113000</v>
      </c>
      <c r="E3696" s="77" t="s">
        <v>13564</v>
      </c>
      <c r="F3696" s="77" t="s">
        <v>13551</v>
      </c>
    </row>
    <row r="3697" spans="1:6" ht="32.25" customHeight="1" x14ac:dyDescent="0.25">
      <c r="A3697" s="75">
        <v>2812</v>
      </c>
      <c r="B3697" s="76" t="s">
        <v>13609</v>
      </c>
      <c r="C3697" s="77" t="s">
        <v>13610</v>
      </c>
      <c r="D3697" s="78">
        <v>22113000</v>
      </c>
      <c r="E3697" s="77" t="s">
        <v>13564</v>
      </c>
      <c r="F3697" s="77" t="s">
        <v>13551</v>
      </c>
    </row>
    <row r="3698" spans="1:6" ht="32.25" customHeight="1" x14ac:dyDescent="0.25">
      <c r="A3698" s="75">
        <v>2813</v>
      </c>
      <c r="B3698" s="76" t="s">
        <v>13611</v>
      </c>
      <c r="C3698" s="77" t="s">
        <v>13612</v>
      </c>
      <c r="D3698" s="78">
        <v>19958000</v>
      </c>
      <c r="E3698" s="77" t="s">
        <v>13613</v>
      </c>
      <c r="F3698" s="77" t="s">
        <v>7870</v>
      </c>
    </row>
    <row r="3699" spans="1:6" ht="32.25" customHeight="1" x14ac:dyDescent="0.25">
      <c r="A3699" s="75">
        <v>2814</v>
      </c>
      <c r="B3699" s="76" t="s">
        <v>13614</v>
      </c>
      <c r="C3699" s="77" t="s">
        <v>13615</v>
      </c>
      <c r="D3699" s="78">
        <v>19958000</v>
      </c>
      <c r="E3699" s="77" t="s">
        <v>13613</v>
      </c>
      <c r="F3699" s="77" t="s">
        <v>7870</v>
      </c>
    </row>
    <row r="3700" spans="1:6" ht="32.25" customHeight="1" x14ac:dyDescent="0.25">
      <c r="A3700" s="75">
        <v>2815</v>
      </c>
      <c r="B3700" s="76" t="s">
        <v>13616</v>
      </c>
      <c r="C3700" s="77" t="s">
        <v>13617</v>
      </c>
      <c r="D3700" s="78">
        <v>19958000</v>
      </c>
      <c r="E3700" s="77" t="s">
        <v>13613</v>
      </c>
      <c r="F3700" s="77" t="s">
        <v>7870</v>
      </c>
    </row>
    <row r="3701" spans="1:6" ht="32.25" customHeight="1" x14ac:dyDescent="0.25">
      <c r="A3701" s="75">
        <v>2816</v>
      </c>
      <c r="B3701" s="76" t="s">
        <v>13618</v>
      </c>
      <c r="C3701" s="77" t="s">
        <v>13619</v>
      </c>
      <c r="D3701" s="78">
        <v>19700000</v>
      </c>
      <c r="E3701" s="77" t="s">
        <v>13620</v>
      </c>
      <c r="F3701" s="77" t="s">
        <v>7870</v>
      </c>
    </row>
    <row r="3702" spans="1:6" ht="32.25" customHeight="1" x14ac:dyDescent="0.25">
      <c r="A3702" s="75">
        <v>2817</v>
      </c>
      <c r="B3702" s="76" t="s">
        <v>13621</v>
      </c>
      <c r="C3702" s="77" t="s">
        <v>13622</v>
      </c>
      <c r="D3702" s="78">
        <v>20032000</v>
      </c>
      <c r="E3702" s="77" t="s">
        <v>13623</v>
      </c>
      <c r="F3702" s="77" t="s">
        <v>7870</v>
      </c>
    </row>
    <row r="3703" spans="1:6" ht="32.25" customHeight="1" x14ac:dyDescent="0.25">
      <c r="A3703" s="75">
        <v>2818</v>
      </c>
      <c r="B3703" s="76" t="s">
        <v>13624</v>
      </c>
      <c r="C3703" s="77" t="s">
        <v>13625</v>
      </c>
      <c r="D3703" s="78">
        <v>16895000</v>
      </c>
      <c r="E3703" s="77" t="s">
        <v>13626</v>
      </c>
      <c r="F3703" s="77" t="s">
        <v>13627</v>
      </c>
    </row>
    <row r="3704" spans="1:6" ht="32.25" customHeight="1" x14ac:dyDescent="0.25">
      <c r="A3704" s="75">
        <v>2819</v>
      </c>
      <c r="B3704" s="76" t="s">
        <v>13628</v>
      </c>
      <c r="C3704" s="77" t="s">
        <v>13629</v>
      </c>
      <c r="D3704" s="78">
        <v>16895000</v>
      </c>
      <c r="E3704" s="77" t="s">
        <v>13626</v>
      </c>
      <c r="F3704" s="77" t="s">
        <v>13627</v>
      </c>
    </row>
    <row r="3705" spans="1:6" ht="32.25" customHeight="1" x14ac:dyDescent="0.25">
      <c r="A3705" s="75">
        <v>2820</v>
      </c>
      <c r="B3705" s="76" t="s">
        <v>13630</v>
      </c>
      <c r="C3705" s="77" t="s">
        <v>13631</v>
      </c>
      <c r="D3705" s="78">
        <v>16895000</v>
      </c>
      <c r="E3705" s="77" t="s">
        <v>13626</v>
      </c>
      <c r="F3705" s="77" t="s">
        <v>13627</v>
      </c>
    </row>
    <row r="3706" spans="1:6" ht="32.25" customHeight="1" x14ac:dyDescent="0.25">
      <c r="A3706" s="75">
        <v>2821</v>
      </c>
      <c r="B3706" s="76" t="s">
        <v>13632</v>
      </c>
      <c r="C3706" s="77" t="s">
        <v>13633</v>
      </c>
      <c r="D3706" s="78">
        <v>16895000</v>
      </c>
      <c r="E3706" s="77" t="s">
        <v>13626</v>
      </c>
      <c r="F3706" s="77" t="s">
        <v>13627</v>
      </c>
    </row>
    <row r="3707" spans="1:6" ht="32.25" customHeight="1" x14ac:dyDescent="0.25">
      <c r="A3707" s="75">
        <v>2822</v>
      </c>
      <c r="B3707" s="76" t="s">
        <v>13634</v>
      </c>
      <c r="C3707" s="77" t="s">
        <v>13635</v>
      </c>
      <c r="D3707" s="78">
        <v>16969000</v>
      </c>
      <c r="E3707" s="77" t="s">
        <v>13636</v>
      </c>
      <c r="F3707" s="77" t="s">
        <v>13627</v>
      </c>
    </row>
    <row r="3708" spans="1:6" ht="32.25" customHeight="1" x14ac:dyDescent="0.25">
      <c r="A3708" s="75">
        <v>2823</v>
      </c>
      <c r="B3708" s="76" t="s">
        <v>13637</v>
      </c>
      <c r="C3708" s="77" t="s">
        <v>13638</v>
      </c>
      <c r="D3708" s="78">
        <v>16969000</v>
      </c>
      <c r="E3708" s="77" t="s">
        <v>13636</v>
      </c>
      <c r="F3708" s="77" t="s">
        <v>13627</v>
      </c>
    </row>
    <row r="3709" spans="1:6" ht="32.25" customHeight="1" x14ac:dyDescent="0.25">
      <c r="A3709" s="75">
        <v>2824</v>
      </c>
      <c r="B3709" s="76" t="s">
        <v>13639</v>
      </c>
      <c r="C3709" s="77" t="s">
        <v>13640</v>
      </c>
      <c r="D3709" s="78">
        <v>13267000</v>
      </c>
      <c r="E3709" s="77" t="s">
        <v>13641</v>
      </c>
      <c r="F3709" s="77" t="s">
        <v>7870</v>
      </c>
    </row>
    <row r="3710" spans="1:6" ht="32.25" customHeight="1" x14ac:dyDescent="0.25">
      <c r="A3710" s="75">
        <v>2825</v>
      </c>
      <c r="B3710" s="76" t="s">
        <v>13642</v>
      </c>
      <c r="C3710" s="77" t="s">
        <v>13643</v>
      </c>
      <c r="D3710" s="78">
        <v>13267000</v>
      </c>
      <c r="E3710" s="77" t="s">
        <v>13641</v>
      </c>
      <c r="F3710" s="77" t="s">
        <v>7870</v>
      </c>
    </row>
    <row r="3711" spans="1:6" ht="32.25" customHeight="1" x14ac:dyDescent="0.25">
      <c r="A3711" s="75">
        <v>2826</v>
      </c>
      <c r="B3711" s="76" t="s">
        <v>13644</v>
      </c>
      <c r="C3711" s="77" t="s">
        <v>13645</v>
      </c>
      <c r="D3711" s="78">
        <v>19958000</v>
      </c>
      <c r="E3711" s="77" t="s">
        <v>13613</v>
      </c>
      <c r="F3711" s="77" t="s">
        <v>13627</v>
      </c>
    </row>
    <row r="3712" spans="1:6" ht="32.25" customHeight="1" x14ac:dyDescent="0.25">
      <c r="A3712" s="75">
        <v>2827</v>
      </c>
      <c r="B3712" s="76" t="s">
        <v>13646</v>
      </c>
      <c r="C3712" s="77" t="s">
        <v>13647</v>
      </c>
      <c r="D3712" s="78">
        <v>20032000</v>
      </c>
      <c r="E3712" s="77" t="s">
        <v>13623</v>
      </c>
      <c r="F3712" s="77" t="s">
        <v>13627</v>
      </c>
    </row>
    <row r="3713" spans="1:6" ht="32.25" customHeight="1" x14ac:dyDescent="0.25">
      <c r="A3713" s="75">
        <v>2828</v>
      </c>
      <c r="B3713" s="76" t="s">
        <v>13648</v>
      </c>
      <c r="C3713" s="77" t="s">
        <v>13649</v>
      </c>
      <c r="D3713" s="78">
        <v>20032000</v>
      </c>
      <c r="E3713" s="77" t="s">
        <v>13623</v>
      </c>
      <c r="F3713" s="77" t="s">
        <v>13627</v>
      </c>
    </row>
    <row r="3714" spans="1:6" ht="32.25" customHeight="1" x14ac:dyDescent="0.25">
      <c r="A3714" s="75">
        <v>2829</v>
      </c>
      <c r="B3714" s="76" t="s">
        <v>13650</v>
      </c>
      <c r="C3714" s="77" t="s">
        <v>13651</v>
      </c>
      <c r="D3714" s="78">
        <v>20032000</v>
      </c>
      <c r="E3714" s="77" t="s">
        <v>13623</v>
      </c>
      <c r="F3714" s="77" t="s">
        <v>13627</v>
      </c>
    </row>
    <row r="3715" spans="1:6" ht="32.25" customHeight="1" x14ac:dyDescent="0.25">
      <c r="A3715" s="75">
        <v>2830</v>
      </c>
      <c r="B3715" s="76" t="s">
        <v>13652</v>
      </c>
      <c r="C3715" s="77" t="s">
        <v>13653</v>
      </c>
      <c r="D3715" s="78">
        <v>20032000</v>
      </c>
      <c r="E3715" s="77" t="s">
        <v>13623</v>
      </c>
      <c r="F3715" s="77" t="s">
        <v>13627</v>
      </c>
    </row>
    <row r="3716" spans="1:6" ht="32.25" customHeight="1" x14ac:dyDescent="0.25">
      <c r="A3716" s="75">
        <v>2831</v>
      </c>
      <c r="B3716" s="76" t="s">
        <v>13654</v>
      </c>
      <c r="C3716" s="77" t="s">
        <v>13655</v>
      </c>
      <c r="D3716" s="78">
        <v>20032000</v>
      </c>
      <c r="E3716" s="77" t="s">
        <v>13623</v>
      </c>
      <c r="F3716" s="77" t="s">
        <v>13627</v>
      </c>
    </row>
    <row r="3717" spans="1:6" ht="32.25" customHeight="1" x14ac:dyDescent="0.25">
      <c r="A3717" s="75">
        <v>2832</v>
      </c>
      <c r="B3717" s="76" t="s">
        <v>13656</v>
      </c>
      <c r="C3717" s="77" t="s">
        <v>13657</v>
      </c>
      <c r="D3717" s="78">
        <v>10364000</v>
      </c>
      <c r="E3717" s="77" t="s">
        <v>13658</v>
      </c>
      <c r="F3717" s="77" t="s">
        <v>7870</v>
      </c>
    </row>
    <row r="3718" spans="1:6" ht="32.25" customHeight="1" x14ac:dyDescent="0.25">
      <c r="A3718" s="75">
        <v>2833</v>
      </c>
      <c r="B3718" s="76" t="s">
        <v>13659</v>
      </c>
      <c r="C3718" s="77" t="s">
        <v>13660</v>
      </c>
      <c r="D3718" s="78">
        <v>5815000</v>
      </c>
      <c r="E3718" s="77" t="s">
        <v>13661</v>
      </c>
      <c r="F3718" s="77" t="s">
        <v>13662</v>
      </c>
    </row>
    <row r="3719" spans="1:6" ht="32.25" customHeight="1" x14ac:dyDescent="0.25">
      <c r="A3719" s="75">
        <v>2834</v>
      </c>
      <c r="B3719" s="76" t="s">
        <v>13663</v>
      </c>
      <c r="C3719" s="77" t="s">
        <v>13664</v>
      </c>
      <c r="D3719" s="78">
        <v>5815000</v>
      </c>
      <c r="E3719" s="77" t="s">
        <v>13661</v>
      </c>
      <c r="F3719" s="77" t="s">
        <v>13662</v>
      </c>
    </row>
    <row r="3720" spans="1:6" ht="32.25" customHeight="1" x14ac:dyDescent="0.25">
      <c r="A3720" s="75">
        <v>2835</v>
      </c>
      <c r="B3720" s="76" t="s">
        <v>13665</v>
      </c>
      <c r="C3720" s="77" t="s">
        <v>13666</v>
      </c>
      <c r="D3720" s="78">
        <v>5889000</v>
      </c>
      <c r="E3720" s="77" t="s">
        <v>13667</v>
      </c>
      <c r="F3720" s="77" t="s">
        <v>13662</v>
      </c>
    </row>
    <row r="3721" spans="1:6" ht="32.25" customHeight="1" x14ac:dyDescent="0.25">
      <c r="A3721" s="75">
        <v>2836</v>
      </c>
      <c r="B3721" s="76" t="s">
        <v>13668</v>
      </c>
      <c r="C3721" s="77" t="s">
        <v>13669</v>
      </c>
      <c r="D3721" s="78">
        <v>5529000</v>
      </c>
      <c r="E3721" s="77" t="s">
        <v>13670</v>
      </c>
      <c r="F3721" s="77" t="s">
        <v>7870</v>
      </c>
    </row>
    <row r="3722" spans="1:6" ht="32.25" customHeight="1" x14ac:dyDescent="0.25">
      <c r="A3722" s="75">
        <v>2837</v>
      </c>
      <c r="B3722" s="76" t="s">
        <v>13671</v>
      </c>
      <c r="C3722" s="77" t="s">
        <v>13672</v>
      </c>
      <c r="D3722" s="78">
        <v>5529000</v>
      </c>
      <c r="E3722" s="77" t="s">
        <v>13670</v>
      </c>
      <c r="F3722" s="77" t="s">
        <v>7870</v>
      </c>
    </row>
    <row r="3723" spans="1:6" ht="32.25" customHeight="1" x14ac:dyDescent="0.25">
      <c r="A3723" s="75">
        <v>2838</v>
      </c>
      <c r="B3723" s="76" t="s">
        <v>13673</v>
      </c>
      <c r="C3723" s="77" t="s">
        <v>13674</v>
      </c>
      <c r="D3723" s="78">
        <v>5529000</v>
      </c>
      <c r="E3723" s="77" t="s">
        <v>13670</v>
      </c>
      <c r="F3723" s="77" t="s">
        <v>7870</v>
      </c>
    </row>
    <row r="3724" spans="1:6" ht="32.25" customHeight="1" x14ac:dyDescent="0.25">
      <c r="A3724" s="75">
        <v>2839</v>
      </c>
      <c r="B3724" s="76" t="s">
        <v>13675</v>
      </c>
      <c r="C3724" s="77" t="s">
        <v>13676</v>
      </c>
      <c r="D3724" s="78">
        <v>5529000</v>
      </c>
      <c r="E3724" s="77" t="s">
        <v>13670</v>
      </c>
      <c r="F3724" s="77" t="s">
        <v>7870</v>
      </c>
    </row>
    <row r="3725" spans="1:6" ht="32.25" customHeight="1" x14ac:dyDescent="0.25">
      <c r="A3725" s="75">
        <v>2840</v>
      </c>
      <c r="B3725" s="76" t="s">
        <v>13677</v>
      </c>
      <c r="C3725" s="77" t="s">
        <v>13678</v>
      </c>
      <c r="D3725" s="78">
        <v>5529000</v>
      </c>
      <c r="E3725" s="77" t="s">
        <v>13670</v>
      </c>
      <c r="F3725" s="77" t="s">
        <v>7870</v>
      </c>
    </row>
    <row r="3726" spans="1:6" ht="32.25" customHeight="1" x14ac:dyDescent="0.25">
      <c r="A3726" s="75">
        <v>2841</v>
      </c>
      <c r="B3726" s="76" t="s">
        <v>13679</v>
      </c>
      <c r="C3726" s="77" t="s">
        <v>13680</v>
      </c>
      <c r="D3726" s="78">
        <v>5271000</v>
      </c>
      <c r="E3726" s="77" t="s">
        <v>13681</v>
      </c>
      <c r="F3726" s="77" t="s">
        <v>7870</v>
      </c>
    </row>
    <row r="3727" spans="1:6" ht="32.25" customHeight="1" x14ac:dyDescent="0.25">
      <c r="A3727" s="75">
        <v>2842</v>
      </c>
      <c r="B3727" s="76" t="s">
        <v>13682</v>
      </c>
      <c r="C3727" s="77" t="s">
        <v>13683</v>
      </c>
      <c r="D3727" s="78">
        <v>5271000</v>
      </c>
      <c r="E3727" s="77" t="s">
        <v>13681</v>
      </c>
      <c r="F3727" s="77" t="s">
        <v>7870</v>
      </c>
    </row>
    <row r="3728" spans="1:6" ht="32.25" customHeight="1" x14ac:dyDescent="0.25">
      <c r="A3728" s="75">
        <v>2843</v>
      </c>
      <c r="B3728" s="76" t="s">
        <v>13684</v>
      </c>
      <c r="C3728" s="77" t="s">
        <v>13685</v>
      </c>
      <c r="D3728" s="78">
        <v>5271000</v>
      </c>
      <c r="E3728" s="77" t="s">
        <v>13681</v>
      </c>
      <c r="F3728" s="77" t="s">
        <v>7870</v>
      </c>
    </row>
    <row r="3729" spans="1:6" ht="32.25" customHeight="1" x14ac:dyDescent="0.25">
      <c r="A3729" s="75">
        <v>2844</v>
      </c>
      <c r="B3729" s="76" t="s">
        <v>13686</v>
      </c>
      <c r="C3729" s="77" t="s">
        <v>13672</v>
      </c>
      <c r="D3729" s="78">
        <v>5271000</v>
      </c>
      <c r="E3729" s="77" t="s">
        <v>13681</v>
      </c>
      <c r="F3729" s="77" t="s">
        <v>7870</v>
      </c>
    </row>
    <row r="3730" spans="1:6" ht="32.25" customHeight="1" x14ac:dyDescent="0.25">
      <c r="A3730" s="75">
        <v>2845</v>
      </c>
      <c r="B3730" s="76" t="s">
        <v>13687</v>
      </c>
      <c r="C3730" s="77" t="s">
        <v>13680</v>
      </c>
      <c r="D3730" s="78">
        <v>5271000</v>
      </c>
      <c r="E3730" s="77" t="s">
        <v>13681</v>
      </c>
      <c r="F3730" s="77" t="s">
        <v>7870</v>
      </c>
    </row>
    <row r="3731" spans="1:6" ht="32.25" customHeight="1" x14ac:dyDescent="0.25">
      <c r="A3731" s="75">
        <v>2846</v>
      </c>
      <c r="B3731" s="76" t="s">
        <v>13688</v>
      </c>
      <c r="C3731" s="77" t="s">
        <v>13689</v>
      </c>
      <c r="D3731" s="78">
        <v>5037000</v>
      </c>
      <c r="E3731" s="77" t="s">
        <v>13690</v>
      </c>
      <c r="F3731" s="77" t="s">
        <v>7870</v>
      </c>
    </row>
    <row r="3732" spans="1:6" ht="32.25" customHeight="1" x14ac:dyDescent="0.25">
      <c r="A3732" s="75">
        <v>2847</v>
      </c>
      <c r="B3732" s="76" t="s">
        <v>13691</v>
      </c>
      <c r="C3732" s="77" t="s">
        <v>13692</v>
      </c>
      <c r="D3732" s="78">
        <v>17745000</v>
      </c>
      <c r="E3732" s="77" t="s">
        <v>13693</v>
      </c>
      <c r="F3732" s="77" t="s">
        <v>13627</v>
      </c>
    </row>
    <row r="3733" spans="1:6" ht="32.25" customHeight="1" x14ac:dyDescent="0.25">
      <c r="A3733" s="75">
        <v>2848</v>
      </c>
      <c r="B3733" s="76" t="s">
        <v>13694</v>
      </c>
      <c r="C3733" s="77" t="s">
        <v>13695</v>
      </c>
      <c r="D3733" s="78">
        <v>17819000</v>
      </c>
      <c r="E3733" s="77" t="s">
        <v>13696</v>
      </c>
      <c r="F3733" s="77" t="s">
        <v>13627</v>
      </c>
    </row>
    <row r="3734" spans="1:6" ht="32.25" customHeight="1" x14ac:dyDescent="0.25">
      <c r="A3734" s="75">
        <v>2849</v>
      </c>
      <c r="B3734" s="76" t="s">
        <v>13697</v>
      </c>
      <c r="C3734" s="77" t="s">
        <v>13698</v>
      </c>
      <c r="D3734" s="78">
        <v>17819000</v>
      </c>
      <c r="E3734" s="77" t="s">
        <v>13696</v>
      </c>
      <c r="F3734" s="77" t="s">
        <v>13627</v>
      </c>
    </row>
    <row r="3735" spans="1:6" ht="32.25" customHeight="1" x14ac:dyDescent="0.25">
      <c r="A3735" s="75">
        <v>2850</v>
      </c>
      <c r="B3735" s="76" t="s">
        <v>13699</v>
      </c>
      <c r="C3735" s="77" t="s">
        <v>13700</v>
      </c>
      <c r="D3735" s="78">
        <v>17819000</v>
      </c>
      <c r="E3735" s="77" t="s">
        <v>13696</v>
      </c>
      <c r="F3735" s="77" t="s">
        <v>13627</v>
      </c>
    </row>
    <row r="3736" spans="1:6" ht="32.25" customHeight="1" x14ac:dyDescent="0.25">
      <c r="A3736" s="75">
        <v>2851</v>
      </c>
      <c r="B3736" s="76" t="s">
        <v>13701</v>
      </c>
      <c r="C3736" s="77" t="s">
        <v>13702</v>
      </c>
      <c r="D3736" s="78">
        <v>17819000</v>
      </c>
      <c r="E3736" s="77" t="s">
        <v>13696</v>
      </c>
      <c r="F3736" s="77" t="s">
        <v>13627</v>
      </c>
    </row>
    <row r="3737" spans="1:6" ht="32.25" customHeight="1" x14ac:dyDescent="0.25">
      <c r="A3737" s="75">
        <v>2852</v>
      </c>
      <c r="B3737" s="76" t="s">
        <v>13703</v>
      </c>
      <c r="C3737" s="77" t="s">
        <v>13704</v>
      </c>
      <c r="D3737" s="78">
        <v>17819000</v>
      </c>
      <c r="E3737" s="77" t="s">
        <v>13696</v>
      </c>
      <c r="F3737" s="77" t="s">
        <v>13627</v>
      </c>
    </row>
    <row r="3738" spans="1:6" ht="32.25" customHeight="1" x14ac:dyDescent="0.25">
      <c r="A3738" s="75">
        <v>2853</v>
      </c>
      <c r="B3738" s="76" t="s">
        <v>13705</v>
      </c>
      <c r="C3738" s="77" t="s">
        <v>13706</v>
      </c>
      <c r="D3738" s="78">
        <v>25056000</v>
      </c>
      <c r="E3738" s="77" t="s">
        <v>13707</v>
      </c>
      <c r="F3738" s="77" t="s">
        <v>13708</v>
      </c>
    </row>
    <row r="3739" spans="1:6" ht="32.25" customHeight="1" x14ac:dyDescent="0.25">
      <c r="A3739" s="75">
        <v>2854</v>
      </c>
      <c r="B3739" s="76" t="s">
        <v>13709</v>
      </c>
      <c r="C3739" s="77" t="s">
        <v>13710</v>
      </c>
      <c r="D3739" s="78">
        <v>25056000</v>
      </c>
      <c r="E3739" s="77" t="s">
        <v>13707</v>
      </c>
      <c r="F3739" s="77" t="s">
        <v>13708</v>
      </c>
    </row>
    <row r="3740" spans="1:6" ht="32.25" customHeight="1" x14ac:dyDescent="0.25">
      <c r="A3740" s="75">
        <v>2855</v>
      </c>
      <c r="B3740" s="76" t="s">
        <v>13711</v>
      </c>
      <c r="C3740" s="77" t="s">
        <v>13712</v>
      </c>
      <c r="D3740" s="78">
        <v>25056000</v>
      </c>
      <c r="E3740" s="77" t="s">
        <v>13707</v>
      </c>
      <c r="F3740" s="77" t="s">
        <v>13708</v>
      </c>
    </row>
    <row r="3741" spans="1:6" ht="32.25" customHeight="1" x14ac:dyDescent="0.25">
      <c r="A3741" s="75">
        <v>2856</v>
      </c>
      <c r="B3741" s="76" t="s">
        <v>13713</v>
      </c>
      <c r="C3741" s="77" t="s">
        <v>13714</v>
      </c>
      <c r="D3741" s="78">
        <v>25056000</v>
      </c>
      <c r="E3741" s="77" t="s">
        <v>13707</v>
      </c>
      <c r="F3741" s="77" t="s">
        <v>13708</v>
      </c>
    </row>
    <row r="3742" spans="1:6" ht="32.25" customHeight="1" x14ac:dyDescent="0.25">
      <c r="A3742" s="75">
        <v>2857</v>
      </c>
      <c r="B3742" s="76" t="s">
        <v>13715</v>
      </c>
      <c r="C3742" s="77" t="s">
        <v>13716</v>
      </c>
      <c r="D3742" s="78">
        <v>25056000</v>
      </c>
      <c r="E3742" s="77" t="s">
        <v>13707</v>
      </c>
      <c r="F3742" s="77" t="s">
        <v>13708</v>
      </c>
    </row>
    <row r="3743" spans="1:6" ht="32.25" customHeight="1" x14ac:dyDescent="0.25">
      <c r="A3743" s="75">
        <v>2858</v>
      </c>
      <c r="B3743" s="76" t="s">
        <v>13717</v>
      </c>
      <c r="C3743" s="77" t="s">
        <v>13718</v>
      </c>
      <c r="D3743" s="78">
        <v>25056000</v>
      </c>
      <c r="E3743" s="77" t="s">
        <v>13707</v>
      </c>
      <c r="F3743" s="77" t="s">
        <v>13708</v>
      </c>
    </row>
    <row r="3744" spans="1:6" ht="32.25" customHeight="1" x14ac:dyDescent="0.25">
      <c r="A3744" s="75">
        <v>2859</v>
      </c>
      <c r="B3744" s="76" t="s">
        <v>13719</v>
      </c>
      <c r="C3744" s="77" t="s">
        <v>13720</v>
      </c>
      <c r="D3744" s="78">
        <v>25056000</v>
      </c>
      <c r="E3744" s="77" t="s">
        <v>13707</v>
      </c>
      <c r="F3744" s="77" t="s">
        <v>13708</v>
      </c>
    </row>
    <row r="3745" spans="1:6" ht="32.25" customHeight="1" x14ac:dyDescent="0.25">
      <c r="A3745" s="75">
        <v>2860</v>
      </c>
      <c r="B3745" s="76" t="s">
        <v>13721</v>
      </c>
      <c r="C3745" s="77" t="s">
        <v>13722</v>
      </c>
      <c r="D3745" s="78">
        <v>25056000</v>
      </c>
      <c r="E3745" s="77" t="s">
        <v>13707</v>
      </c>
      <c r="F3745" s="77" t="s">
        <v>13708</v>
      </c>
    </row>
    <row r="3746" spans="1:6" ht="32.25" customHeight="1" x14ac:dyDescent="0.25">
      <c r="A3746" s="75">
        <v>2861</v>
      </c>
      <c r="B3746" s="76" t="s">
        <v>13723</v>
      </c>
      <c r="C3746" s="77" t="s">
        <v>13724</v>
      </c>
      <c r="D3746" s="78">
        <v>25056000</v>
      </c>
      <c r="E3746" s="77" t="s">
        <v>13707</v>
      </c>
      <c r="F3746" s="77" t="s">
        <v>13708</v>
      </c>
    </row>
    <row r="3747" spans="1:6" ht="32.25" customHeight="1" x14ac:dyDescent="0.25">
      <c r="A3747" s="75">
        <v>2862</v>
      </c>
      <c r="B3747" s="76" t="s">
        <v>13725</v>
      </c>
      <c r="C3747" s="77" t="s">
        <v>13726</v>
      </c>
      <c r="D3747" s="78">
        <v>25056000</v>
      </c>
      <c r="E3747" s="77" t="s">
        <v>13707</v>
      </c>
      <c r="F3747" s="77" t="s">
        <v>13708</v>
      </c>
    </row>
    <row r="3748" spans="1:6" ht="32.25" customHeight="1" x14ac:dyDescent="0.25">
      <c r="A3748" s="75">
        <v>2863</v>
      </c>
      <c r="B3748" s="76" t="s">
        <v>13727</v>
      </c>
      <c r="C3748" s="77" t="s">
        <v>13728</v>
      </c>
      <c r="D3748" s="78">
        <v>25056000</v>
      </c>
      <c r="E3748" s="77" t="s">
        <v>13707</v>
      </c>
      <c r="F3748" s="77" t="s">
        <v>13708</v>
      </c>
    </row>
    <row r="3749" spans="1:6" ht="32.25" customHeight="1" x14ac:dyDescent="0.25">
      <c r="A3749" s="75">
        <v>2864</v>
      </c>
      <c r="B3749" s="76" t="s">
        <v>13729</v>
      </c>
      <c r="C3749" s="77" t="s">
        <v>13730</v>
      </c>
      <c r="D3749" s="78">
        <v>25056000</v>
      </c>
      <c r="E3749" s="77" t="s">
        <v>13707</v>
      </c>
      <c r="F3749" s="77" t="s">
        <v>13708</v>
      </c>
    </row>
    <row r="3750" spans="1:6" ht="32.25" customHeight="1" x14ac:dyDescent="0.25">
      <c r="A3750" s="75">
        <v>2865</v>
      </c>
      <c r="B3750" s="76" t="s">
        <v>13731</v>
      </c>
      <c r="C3750" s="77" t="s">
        <v>13732</v>
      </c>
      <c r="D3750" s="78">
        <v>25056000</v>
      </c>
      <c r="E3750" s="77" t="s">
        <v>13707</v>
      </c>
      <c r="F3750" s="77" t="s">
        <v>13708</v>
      </c>
    </row>
    <row r="3751" spans="1:6" ht="32.25" customHeight="1" x14ac:dyDescent="0.25">
      <c r="A3751" s="75">
        <v>2866</v>
      </c>
      <c r="B3751" s="76" t="s">
        <v>13733</v>
      </c>
      <c r="C3751" s="77" t="s">
        <v>13734</v>
      </c>
      <c r="D3751" s="78">
        <v>25056000</v>
      </c>
      <c r="E3751" s="77" t="s">
        <v>13707</v>
      </c>
      <c r="F3751" s="77" t="s">
        <v>13708</v>
      </c>
    </row>
    <row r="3752" spans="1:6" ht="32.25" customHeight="1" x14ac:dyDescent="0.25">
      <c r="A3752" s="75">
        <v>2867</v>
      </c>
      <c r="B3752" s="76" t="s">
        <v>13735</v>
      </c>
      <c r="C3752" s="77" t="s">
        <v>13736</v>
      </c>
      <c r="D3752" s="78">
        <v>25056000</v>
      </c>
      <c r="E3752" s="77" t="s">
        <v>13707</v>
      </c>
      <c r="F3752" s="77" t="s">
        <v>13708</v>
      </c>
    </row>
    <row r="3753" spans="1:6" ht="32.25" customHeight="1" x14ac:dyDescent="0.25">
      <c r="A3753" s="75">
        <v>2868</v>
      </c>
      <c r="B3753" s="76" t="s">
        <v>13737</v>
      </c>
      <c r="C3753" s="77" t="s">
        <v>13738</v>
      </c>
      <c r="D3753" s="78">
        <v>25056000</v>
      </c>
      <c r="E3753" s="77" t="s">
        <v>13707</v>
      </c>
      <c r="F3753" s="77" t="s">
        <v>13708</v>
      </c>
    </row>
    <row r="3754" spans="1:6" ht="32.25" customHeight="1" x14ac:dyDescent="0.25">
      <c r="A3754" s="75">
        <v>2869</v>
      </c>
      <c r="B3754" s="76" t="s">
        <v>13739</v>
      </c>
      <c r="C3754" s="77" t="s">
        <v>13740</v>
      </c>
      <c r="D3754" s="78">
        <v>25056000</v>
      </c>
      <c r="E3754" s="77" t="s">
        <v>13707</v>
      </c>
      <c r="F3754" s="77" t="s">
        <v>13708</v>
      </c>
    </row>
    <row r="3755" spans="1:6" ht="32.25" customHeight="1" x14ac:dyDescent="0.25">
      <c r="A3755" s="75">
        <v>2870</v>
      </c>
      <c r="B3755" s="76" t="s">
        <v>13741</v>
      </c>
      <c r="C3755" s="77" t="s">
        <v>13742</v>
      </c>
      <c r="D3755" s="78">
        <v>25056000</v>
      </c>
      <c r="E3755" s="77" t="s">
        <v>13707</v>
      </c>
      <c r="F3755" s="77" t="s">
        <v>13708</v>
      </c>
    </row>
    <row r="3756" spans="1:6" ht="32.25" customHeight="1" x14ac:dyDescent="0.25">
      <c r="A3756" s="75">
        <v>2871</v>
      </c>
      <c r="B3756" s="76" t="s">
        <v>13743</v>
      </c>
      <c r="C3756" s="77" t="s">
        <v>13744</v>
      </c>
      <c r="D3756" s="78">
        <v>25056000</v>
      </c>
      <c r="E3756" s="77" t="s">
        <v>13707</v>
      </c>
      <c r="F3756" s="77" t="s">
        <v>13708</v>
      </c>
    </row>
    <row r="3757" spans="1:6" ht="32.25" customHeight="1" x14ac:dyDescent="0.25">
      <c r="A3757" s="75">
        <v>2872</v>
      </c>
      <c r="B3757" s="76" t="s">
        <v>13745</v>
      </c>
      <c r="C3757" s="77" t="s">
        <v>13746</v>
      </c>
      <c r="D3757" s="78">
        <v>25056000</v>
      </c>
      <c r="E3757" s="77" t="s">
        <v>13707</v>
      </c>
      <c r="F3757" s="77" t="s">
        <v>13708</v>
      </c>
    </row>
    <row r="3758" spans="1:6" ht="32.25" customHeight="1" x14ac:dyDescent="0.25">
      <c r="A3758" s="75">
        <v>2873</v>
      </c>
      <c r="B3758" s="76" t="s">
        <v>13747</v>
      </c>
      <c r="C3758" s="77" t="s">
        <v>13748</v>
      </c>
      <c r="D3758" s="78">
        <v>25056000</v>
      </c>
      <c r="E3758" s="77" t="s">
        <v>13707</v>
      </c>
      <c r="F3758" s="77" t="s">
        <v>13708</v>
      </c>
    </row>
    <row r="3759" spans="1:6" ht="32.25" customHeight="1" x14ac:dyDescent="0.25">
      <c r="A3759" s="75">
        <v>2874</v>
      </c>
      <c r="B3759" s="76" t="s">
        <v>13749</v>
      </c>
      <c r="C3759" s="77" t="s">
        <v>13750</v>
      </c>
      <c r="D3759" s="78">
        <v>25056000</v>
      </c>
      <c r="E3759" s="77" t="s">
        <v>13707</v>
      </c>
      <c r="F3759" s="77" t="s">
        <v>13708</v>
      </c>
    </row>
    <row r="3760" spans="1:6" ht="32.25" customHeight="1" x14ac:dyDescent="0.25">
      <c r="A3760" s="75">
        <v>2875</v>
      </c>
      <c r="B3760" s="76" t="s">
        <v>13751</v>
      </c>
      <c r="C3760" s="77" t="s">
        <v>13752</v>
      </c>
      <c r="D3760" s="78">
        <v>24628000</v>
      </c>
      <c r="E3760" s="77" t="s">
        <v>13753</v>
      </c>
      <c r="F3760" s="77" t="s">
        <v>13754</v>
      </c>
    </row>
    <row r="3761" spans="1:6" ht="32.25" customHeight="1" x14ac:dyDescent="0.25">
      <c r="A3761" s="75">
        <v>2876</v>
      </c>
      <c r="B3761" s="76" t="s">
        <v>13755</v>
      </c>
      <c r="C3761" s="77" t="s">
        <v>13756</v>
      </c>
      <c r="D3761" s="78">
        <v>24628000</v>
      </c>
      <c r="E3761" s="77" t="s">
        <v>13753</v>
      </c>
      <c r="F3761" s="77" t="s">
        <v>13754</v>
      </c>
    </row>
    <row r="3762" spans="1:6" ht="32.25" customHeight="1" x14ac:dyDescent="0.25">
      <c r="A3762" s="75">
        <v>2877</v>
      </c>
      <c r="B3762" s="76" t="s">
        <v>13757</v>
      </c>
      <c r="C3762" s="77" t="s">
        <v>13758</v>
      </c>
      <c r="D3762" s="78">
        <v>24702000</v>
      </c>
      <c r="E3762" s="77" t="s">
        <v>13759</v>
      </c>
      <c r="F3762" s="77" t="s">
        <v>13754</v>
      </c>
    </row>
    <row r="3763" spans="1:6" ht="32.25" customHeight="1" x14ac:dyDescent="0.25">
      <c r="A3763" s="75">
        <v>2878</v>
      </c>
      <c r="B3763" s="76" t="s">
        <v>13760</v>
      </c>
      <c r="C3763" s="77" t="s">
        <v>13761</v>
      </c>
      <c r="D3763" s="78">
        <v>24702000</v>
      </c>
      <c r="E3763" s="77" t="s">
        <v>13759</v>
      </c>
      <c r="F3763" s="77" t="s">
        <v>13754</v>
      </c>
    </row>
    <row r="3764" spans="1:6" ht="32.25" customHeight="1" x14ac:dyDescent="0.25">
      <c r="A3764" s="75">
        <v>2879</v>
      </c>
      <c r="B3764" s="76" t="s">
        <v>13762</v>
      </c>
      <c r="C3764" s="77" t="s">
        <v>13763</v>
      </c>
      <c r="D3764" s="78">
        <v>24702000</v>
      </c>
      <c r="E3764" s="77" t="s">
        <v>13759</v>
      </c>
      <c r="F3764" s="77" t="s">
        <v>13754</v>
      </c>
    </row>
    <row r="3765" spans="1:6" ht="32.25" customHeight="1" x14ac:dyDescent="0.25">
      <c r="A3765" s="75">
        <v>2880</v>
      </c>
      <c r="B3765" s="76" t="s">
        <v>13764</v>
      </c>
      <c r="C3765" s="77" t="s">
        <v>13765</v>
      </c>
      <c r="D3765" s="78">
        <v>24702000</v>
      </c>
      <c r="E3765" s="77" t="s">
        <v>13759</v>
      </c>
      <c r="F3765" s="77" t="s">
        <v>13754</v>
      </c>
    </row>
    <row r="3766" spans="1:6" ht="32.25" customHeight="1" x14ac:dyDescent="0.25">
      <c r="A3766" s="75">
        <v>2881</v>
      </c>
      <c r="B3766" s="76" t="s">
        <v>13766</v>
      </c>
      <c r="C3766" s="77" t="s">
        <v>13767</v>
      </c>
      <c r="D3766" s="78">
        <v>24702000</v>
      </c>
      <c r="E3766" s="77" t="s">
        <v>13759</v>
      </c>
      <c r="F3766" s="77" t="s">
        <v>13754</v>
      </c>
    </row>
    <row r="3767" spans="1:6" ht="32.25" customHeight="1" x14ac:dyDescent="0.25">
      <c r="A3767" s="75">
        <v>2882</v>
      </c>
      <c r="B3767" s="76" t="s">
        <v>13768</v>
      </c>
      <c r="C3767" s="77" t="s">
        <v>13769</v>
      </c>
      <c r="D3767" s="78">
        <v>24702000</v>
      </c>
      <c r="E3767" s="77" t="s">
        <v>13759</v>
      </c>
      <c r="F3767" s="77" t="s">
        <v>13754</v>
      </c>
    </row>
    <row r="3768" spans="1:6" ht="32.25" customHeight="1" x14ac:dyDescent="0.25">
      <c r="A3768" s="75">
        <v>2883</v>
      </c>
      <c r="B3768" s="76" t="s">
        <v>13770</v>
      </c>
      <c r="C3768" s="77" t="s">
        <v>13771</v>
      </c>
      <c r="D3768" s="78">
        <v>24702000</v>
      </c>
      <c r="E3768" s="77" t="s">
        <v>13759</v>
      </c>
      <c r="F3768" s="77" t="s">
        <v>13754</v>
      </c>
    </row>
    <row r="3769" spans="1:6" ht="32.25" customHeight="1" x14ac:dyDescent="0.25">
      <c r="A3769" s="75">
        <v>2884</v>
      </c>
      <c r="B3769" s="76" t="s">
        <v>13772</v>
      </c>
      <c r="C3769" s="77" t="s">
        <v>13773</v>
      </c>
      <c r="D3769" s="78">
        <v>24702000</v>
      </c>
      <c r="E3769" s="77" t="s">
        <v>13759</v>
      </c>
      <c r="F3769" s="77" t="s">
        <v>13754</v>
      </c>
    </row>
    <row r="3770" spans="1:6" ht="32.25" customHeight="1" x14ac:dyDescent="0.25">
      <c r="A3770" s="75">
        <v>2885</v>
      </c>
      <c r="B3770" s="76" t="s">
        <v>13774</v>
      </c>
      <c r="C3770" s="77" t="s">
        <v>13775</v>
      </c>
      <c r="D3770" s="78">
        <v>24702000</v>
      </c>
      <c r="E3770" s="77" t="s">
        <v>13759</v>
      </c>
      <c r="F3770" s="77" t="s">
        <v>13754</v>
      </c>
    </row>
    <row r="3771" spans="1:6" ht="32.25" customHeight="1" x14ac:dyDescent="0.25">
      <c r="A3771" s="75">
        <v>2886</v>
      </c>
      <c r="B3771" s="76" t="s">
        <v>13776</v>
      </c>
      <c r="C3771" s="77" t="s">
        <v>13777</v>
      </c>
      <c r="D3771" s="78">
        <v>24702000</v>
      </c>
      <c r="E3771" s="77" t="s">
        <v>13759</v>
      </c>
      <c r="F3771" s="77" t="s">
        <v>13754</v>
      </c>
    </row>
    <row r="3772" spans="1:6" ht="32.25" customHeight="1" x14ac:dyDescent="0.25">
      <c r="A3772" s="75">
        <v>2887</v>
      </c>
      <c r="B3772" s="76" t="s">
        <v>13778</v>
      </c>
      <c r="C3772" s="77" t="s">
        <v>13779</v>
      </c>
      <c r="D3772" s="78">
        <v>24702000</v>
      </c>
      <c r="E3772" s="77" t="s">
        <v>13759</v>
      </c>
      <c r="F3772" s="77" t="s">
        <v>13754</v>
      </c>
    </row>
    <row r="3773" spans="1:6" ht="32.25" customHeight="1" x14ac:dyDescent="0.25">
      <c r="A3773" s="75">
        <v>2888</v>
      </c>
      <c r="B3773" s="76" t="s">
        <v>13780</v>
      </c>
      <c r="C3773" s="77" t="s">
        <v>13781</v>
      </c>
      <c r="D3773" s="78">
        <v>24702000</v>
      </c>
      <c r="E3773" s="77" t="s">
        <v>13759</v>
      </c>
      <c r="F3773" s="77" t="s">
        <v>13754</v>
      </c>
    </row>
    <row r="3774" spans="1:6" ht="32.25" customHeight="1" x14ac:dyDescent="0.25">
      <c r="A3774" s="75">
        <v>2889</v>
      </c>
      <c r="B3774" s="76" t="s">
        <v>13782</v>
      </c>
      <c r="C3774" s="77" t="s">
        <v>13783</v>
      </c>
      <c r="D3774" s="78">
        <v>24702000</v>
      </c>
      <c r="E3774" s="77" t="s">
        <v>13759</v>
      </c>
      <c r="F3774" s="77" t="s">
        <v>13754</v>
      </c>
    </row>
    <row r="3775" spans="1:6" ht="32.25" customHeight="1" x14ac:dyDescent="0.25">
      <c r="A3775" s="75">
        <v>2890</v>
      </c>
      <c r="B3775" s="76" t="s">
        <v>13784</v>
      </c>
      <c r="C3775" s="77" t="s">
        <v>13785</v>
      </c>
      <c r="D3775" s="78">
        <v>24702000</v>
      </c>
      <c r="E3775" s="77" t="s">
        <v>13759</v>
      </c>
      <c r="F3775" s="77" t="s">
        <v>13754</v>
      </c>
    </row>
    <row r="3776" spans="1:6" ht="32.25" customHeight="1" x14ac:dyDescent="0.25">
      <c r="A3776" s="75">
        <v>2891</v>
      </c>
      <c r="B3776" s="76" t="s">
        <v>13786</v>
      </c>
      <c r="C3776" s="77" t="s">
        <v>13787</v>
      </c>
      <c r="D3776" s="78">
        <v>24702000</v>
      </c>
      <c r="E3776" s="77" t="s">
        <v>13759</v>
      </c>
      <c r="F3776" s="77" t="s">
        <v>13754</v>
      </c>
    </row>
    <row r="3777" spans="1:6" ht="32.25" customHeight="1" x14ac:dyDescent="0.25">
      <c r="A3777" s="75">
        <v>2892</v>
      </c>
      <c r="B3777" s="76" t="s">
        <v>13788</v>
      </c>
      <c r="C3777" s="77" t="s">
        <v>13789</v>
      </c>
      <c r="D3777" s="78">
        <v>24702000</v>
      </c>
      <c r="E3777" s="77" t="s">
        <v>13759</v>
      </c>
      <c r="F3777" s="77" t="s">
        <v>13754</v>
      </c>
    </row>
    <row r="3778" spans="1:6" ht="32.25" customHeight="1" x14ac:dyDescent="0.25">
      <c r="A3778" s="75">
        <v>2893</v>
      </c>
      <c r="B3778" s="76" t="s">
        <v>13790</v>
      </c>
      <c r="C3778" s="77" t="s">
        <v>13791</v>
      </c>
      <c r="D3778" s="78">
        <v>24702000</v>
      </c>
      <c r="E3778" s="77" t="s">
        <v>13759</v>
      </c>
      <c r="F3778" s="77" t="s">
        <v>13754</v>
      </c>
    </row>
    <row r="3779" spans="1:6" ht="32.25" customHeight="1" x14ac:dyDescent="0.25">
      <c r="A3779" s="75">
        <v>2894</v>
      </c>
      <c r="B3779" s="76" t="s">
        <v>13792</v>
      </c>
      <c r="C3779" s="77" t="s">
        <v>13793</v>
      </c>
      <c r="D3779" s="78">
        <v>24702000</v>
      </c>
      <c r="E3779" s="77" t="s">
        <v>13759</v>
      </c>
      <c r="F3779" s="77" t="s">
        <v>13754</v>
      </c>
    </row>
    <row r="3780" spans="1:6" ht="32.25" customHeight="1" x14ac:dyDescent="0.25">
      <c r="A3780" s="75">
        <v>2895</v>
      </c>
      <c r="B3780" s="76" t="s">
        <v>13794</v>
      </c>
      <c r="C3780" s="77" t="s">
        <v>13795</v>
      </c>
      <c r="D3780" s="78">
        <v>24702000</v>
      </c>
      <c r="E3780" s="77" t="s">
        <v>13759</v>
      </c>
      <c r="F3780" s="77" t="s">
        <v>13754</v>
      </c>
    </row>
    <row r="3781" spans="1:6" ht="32.25" customHeight="1" x14ac:dyDescent="0.25">
      <c r="A3781" s="75">
        <v>2896</v>
      </c>
      <c r="B3781" s="76" t="s">
        <v>13796</v>
      </c>
      <c r="C3781" s="77" t="s">
        <v>13797</v>
      </c>
      <c r="D3781" s="78">
        <v>24702000</v>
      </c>
      <c r="E3781" s="77" t="s">
        <v>13759</v>
      </c>
      <c r="F3781" s="77" t="s">
        <v>13754</v>
      </c>
    </row>
    <row r="3782" spans="1:6" ht="32.25" customHeight="1" x14ac:dyDescent="0.25">
      <c r="A3782" s="75">
        <v>2897</v>
      </c>
      <c r="B3782" s="76" t="s">
        <v>13798</v>
      </c>
      <c r="C3782" s="77" t="s">
        <v>13799</v>
      </c>
      <c r="D3782" s="78">
        <v>24702000</v>
      </c>
      <c r="E3782" s="77" t="s">
        <v>13759</v>
      </c>
      <c r="F3782" s="77" t="s">
        <v>13754</v>
      </c>
    </row>
    <row r="3783" spans="1:6" ht="32.25" customHeight="1" x14ac:dyDescent="0.25">
      <c r="A3783" s="75">
        <v>2898</v>
      </c>
      <c r="B3783" s="76" t="s">
        <v>13800</v>
      </c>
      <c r="C3783" s="77" t="s">
        <v>13801</v>
      </c>
      <c r="D3783" s="78">
        <v>24702000</v>
      </c>
      <c r="E3783" s="77" t="s">
        <v>13759</v>
      </c>
      <c r="F3783" s="77" t="s">
        <v>13754</v>
      </c>
    </row>
    <row r="3784" spans="1:6" ht="32.25" customHeight="1" x14ac:dyDescent="0.25">
      <c r="A3784" s="75">
        <v>2899</v>
      </c>
      <c r="B3784" s="76" t="s">
        <v>13802</v>
      </c>
      <c r="C3784" s="77" t="s">
        <v>13803</v>
      </c>
      <c r="D3784" s="78">
        <v>24702000</v>
      </c>
      <c r="E3784" s="77" t="s">
        <v>13759</v>
      </c>
      <c r="F3784" s="77" t="s">
        <v>13754</v>
      </c>
    </row>
    <row r="3785" spans="1:6" ht="32.25" customHeight="1" x14ac:dyDescent="0.25">
      <c r="A3785" s="75">
        <v>2900</v>
      </c>
      <c r="B3785" s="76" t="s">
        <v>13804</v>
      </c>
      <c r="C3785" s="77" t="s">
        <v>13805</v>
      </c>
      <c r="D3785" s="78">
        <v>24702000</v>
      </c>
      <c r="E3785" s="77" t="s">
        <v>13759</v>
      </c>
      <c r="F3785" s="77" t="s">
        <v>13754</v>
      </c>
    </row>
    <row r="3786" spans="1:6" ht="32.25" customHeight="1" x14ac:dyDescent="0.25">
      <c r="A3786" s="75">
        <v>2901</v>
      </c>
      <c r="B3786" s="76" t="s">
        <v>13806</v>
      </c>
      <c r="C3786" s="77" t="s">
        <v>13807</v>
      </c>
      <c r="D3786" s="78">
        <v>24702000</v>
      </c>
      <c r="E3786" s="77" t="s">
        <v>13759</v>
      </c>
      <c r="F3786" s="77" t="s">
        <v>13754</v>
      </c>
    </row>
    <row r="3787" spans="1:6" ht="32.25" customHeight="1" x14ac:dyDescent="0.25">
      <c r="A3787" s="75">
        <v>2902</v>
      </c>
      <c r="B3787" s="76" t="s">
        <v>13808</v>
      </c>
      <c r="C3787" s="77" t="s">
        <v>13809</v>
      </c>
      <c r="D3787" s="78">
        <v>24702000</v>
      </c>
      <c r="E3787" s="77" t="s">
        <v>13759</v>
      </c>
      <c r="F3787" s="77" t="s">
        <v>13754</v>
      </c>
    </row>
    <row r="3788" spans="1:6" ht="32.25" customHeight="1" x14ac:dyDescent="0.25">
      <c r="A3788" s="75">
        <v>2903</v>
      </c>
      <c r="B3788" s="76" t="s">
        <v>13810</v>
      </c>
      <c r="C3788" s="77" t="s">
        <v>13811</v>
      </c>
      <c r="D3788" s="78">
        <v>24702000</v>
      </c>
      <c r="E3788" s="77" t="s">
        <v>13759</v>
      </c>
      <c r="F3788" s="77" t="s">
        <v>13754</v>
      </c>
    </row>
    <row r="3789" spans="1:6" ht="32.25" customHeight="1" x14ac:dyDescent="0.25">
      <c r="A3789" s="75">
        <v>2904</v>
      </c>
      <c r="B3789" s="76" t="s">
        <v>13812</v>
      </c>
      <c r="C3789" s="77" t="s">
        <v>13813</v>
      </c>
      <c r="D3789" s="78">
        <v>24702000</v>
      </c>
      <c r="E3789" s="77" t="s">
        <v>13759</v>
      </c>
      <c r="F3789" s="77" t="s">
        <v>13754</v>
      </c>
    </row>
    <row r="3790" spans="1:6" ht="32.25" customHeight="1" x14ac:dyDescent="0.25">
      <c r="A3790" s="75">
        <v>2905</v>
      </c>
      <c r="B3790" s="76" t="s">
        <v>13814</v>
      </c>
      <c r="C3790" s="77" t="s">
        <v>13815</v>
      </c>
      <c r="D3790" s="78">
        <v>24702000</v>
      </c>
      <c r="E3790" s="77" t="s">
        <v>13759</v>
      </c>
      <c r="F3790" s="77" t="s">
        <v>13754</v>
      </c>
    </row>
    <row r="3791" spans="1:6" ht="32.25" customHeight="1" x14ac:dyDescent="0.25">
      <c r="A3791" s="75">
        <v>2906</v>
      </c>
      <c r="B3791" s="76" t="s">
        <v>13816</v>
      </c>
      <c r="C3791" s="77" t="s">
        <v>13817</v>
      </c>
      <c r="D3791" s="78">
        <v>24702000</v>
      </c>
      <c r="E3791" s="77" t="s">
        <v>13759</v>
      </c>
      <c r="F3791" s="77" t="s">
        <v>13754</v>
      </c>
    </row>
    <row r="3792" spans="1:6" ht="32.25" customHeight="1" x14ac:dyDescent="0.25">
      <c r="A3792" s="75">
        <v>2907</v>
      </c>
      <c r="B3792" s="76" t="s">
        <v>13818</v>
      </c>
      <c r="C3792" s="77" t="s">
        <v>13815</v>
      </c>
      <c r="D3792" s="78">
        <v>24702000</v>
      </c>
      <c r="E3792" s="77" t="s">
        <v>13759</v>
      </c>
      <c r="F3792" s="77" t="s">
        <v>13754</v>
      </c>
    </row>
    <row r="3793" spans="1:6" ht="32.25" customHeight="1" x14ac:dyDescent="0.25">
      <c r="A3793" s="75">
        <v>2908</v>
      </c>
      <c r="B3793" s="76" t="s">
        <v>13819</v>
      </c>
      <c r="C3793" s="77" t="s">
        <v>13820</v>
      </c>
      <c r="D3793" s="78">
        <v>24702000</v>
      </c>
      <c r="E3793" s="77" t="s">
        <v>13759</v>
      </c>
      <c r="F3793" s="77" t="s">
        <v>13754</v>
      </c>
    </row>
    <row r="3794" spans="1:6" ht="32.25" customHeight="1" x14ac:dyDescent="0.25">
      <c r="A3794" s="75">
        <v>2909</v>
      </c>
      <c r="B3794" s="76" t="s">
        <v>13821</v>
      </c>
      <c r="C3794" s="77" t="s">
        <v>13822</v>
      </c>
      <c r="D3794" s="78">
        <v>24702000</v>
      </c>
      <c r="E3794" s="77" t="s">
        <v>13759</v>
      </c>
      <c r="F3794" s="77" t="s">
        <v>13754</v>
      </c>
    </row>
    <row r="3795" spans="1:6" ht="32.25" customHeight="1" x14ac:dyDescent="0.25">
      <c r="A3795" s="75">
        <v>2910</v>
      </c>
      <c r="B3795" s="76" t="s">
        <v>13823</v>
      </c>
      <c r="C3795" s="77" t="s">
        <v>13824</v>
      </c>
      <c r="D3795" s="78">
        <v>24702000</v>
      </c>
      <c r="E3795" s="77" t="s">
        <v>13759</v>
      </c>
      <c r="F3795" s="77" t="s">
        <v>13754</v>
      </c>
    </row>
    <row r="3796" spans="1:6" ht="32.25" customHeight="1" x14ac:dyDescent="0.25">
      <c r="A3796" s="75">
        <v>2911</v>
      </c>
      <c r="B3796" s="76" t="s">
        <v>13825</v>
      </c>
      <c r="C3796" s="77" t="s">
        <v>13826</v>
      </c>
      <c r="D3796" s="78">
        <v>24702000</v>
      </c>
      <c r="E3796" s="77" t="s">
        <v>13759</v>
      </c>
      <c r="F3796" s="77" t="s">
        <v>13754</v>
      </c>
    </row>
    <row r="3797" spans="1:6" ht="32.25" customHeight="1" x14ac:dyDescent="0.25">
      <c r="A3797" s="75">
        <v>2912</v>
      </c>
      <c r="B3797" s="76" t="s">
        <v>13827</v>
      </c>
      <c r="C3797" s="77" t="s">
        <v>13828</v>
      </c>
      <c r="D3797" s="78">
        <v>24702000</v>
      </c>
      <c r="E3797" s="77" t="s">
        <v>13759</v>
      </c>
      <c r="F3797" s="77" t="s">
        <v>13754</v>
      </c>
    </row>
    <row r="3798" spans="1:6" ht="32.25" customHeight="1" x14ac:dyDescent="0.25">
      <c r="A3798" s="75">
        <v>2913</v>
      </c>
      <c r="B3798" s="76" t="s">
        <v>13829</v>
      </c>
      <c r="C3798" s="77" t="s">
        <v>13830</v>
      </c>
      <c r="D3798" s="78">
        <v>24702000</v>
      </c>
      <c r="E3798" s="77" t="s">
        <v>13759</v>
      </c>
      <c r="F3798" s="77" t="s">
        <v>13754</v>
      </c>
    </row>
    <row r="3799" spans="1:6" ht="32.25" customHeight="1" x14ac:dyDescent="0.25">
      <c r="A3799" s="75">
        <v>2914</v>
      </c>
      <c r="B3799" s="76" t="s">
        <v>13831</v>
      </c>
      <c r="C3799" s="77" t="s">
        <v>13832</v>
      </c>
      <c r="D3799" s="78">
        <v>24702000</v>
      </c>
      <c r="E3799" s="77" t="s">
        <v>13759</v>
      </c>
      <c r="F3799" s="77" t="s">
        <v>13754</v>
      </c>
    </row>
    <row r="3800" spans="1:6" ht="32.25" customHeight="1" x14ac:dyDescent="0.25">
      <c r="A3800" s="75">
        <v>2915</v>
      </c>
      <c r="B3800" s="76" t="s">
        <v>13833</v>
      </c>
      <c r="C3800" s="77" t="s">
        <v>13834</v>
      </c>
      <c r="D3800" s="78">
        <v>24702000</v>
      </c>
      <c r="E3800" s="77" t="s">
        <v>13759</v>
      </c>
      <c r="F3800" s="77" t="s">
        <v>13754</v>
      </c>
    </row>
    <row r="3801" spans="1:6" ht="32.25" customHeight="1" x14ac:dyDescent="0.25">
      <c r="A3801" s="75">
        <v>2916</v>
      </c>
      <c r="B3801" s="76" t="s">
        <v>13835</v>
      </c>
      <c r="C3801" s="77" t="s">
        <v>13836</v>
      </c>
      <c r="D3801" s="78">
        <v>24702000</v>
      </c>
      <c r="E3801" s="77" t="s">
        <v>13759</v>
      </c>
      <c r="F3801" s="77" t="s">
        <v>13754</v>
      </c>
    </row>
    <row r="3802" spans="1:6" ht="32.25" customHeight="1" x14ac:dyDescent="0.25">
      <c r="A3802" s="75">
        <v>2917</v>
      </c>
      <c r="B3802" s="76" t="s">
        <v>13837</v>
      </c>
      <c r="C3802" s="77" t="s">
        <v>13838</v>
      </c>
      <c r="D3802" s="78">
        <v>24702000</v>
      </c>
      <c r="E3802" s="77" t="s">
        <v>13759</v>
      </c>
      <c r="F3802" s="77" t="s">
        <v>13754</v>
      </c>
    </row>
    <row r="3803" spans="1:6" ht="32.25" customHeight="1" x14ac:dyDescent="0.25">
      <c r="A3803" s="75">
        <v>2918</v>
      </c>
      <c r="B3803" s="76" t="s">
        <v>13839</v>
      </c>
      <c r="C3803" s="77" t="s">
        <v>13840</v>
      </c>
      <c r="D3803" s="78">
        <v>24702000</v>
      </c>
      <c r="E3803" s="77" t="s">
        <v>13759</v>
      </c>
      <c r="F3803" s="77" t="s">
        <v>13754</v>
      </c>
    </row>
    <row r="3804" spans="1:6" ht="32.25" customHeight="1" x14ac:dyDescent="0.25">
      <c r="A3804" s="75">
        <v>2919</v>
      </c>
      <c r="B3804" s="76" t="s">
        <v>13841</v>
      </c>
      <c r="C3804" s="77" t="s">
        <v>13842</v>
      </c>
      <c r="D3804" s="78">
        <v>24702000</v>
      </c>
      <c r="E3804" s="77" t="s">
        <v>13759</v>
      </c>
      <c r="F3804" s="77" t="s">
        <v>13754</v>
      </c>
    </row>
    <row r="3805" spans="1:6" ht="32.25" customHeight="1" x14ac:dyDescent="0.25">
      <c r="A3805" s="75">
        <v>2920</v>
      </c>
      <c r="B3805" s="76" t="s">
        <v>13843</v>
      </c>
      <c r="C3805" s="77" t="s">
        <v>13844</v>
      </c>
      <c r="D3805" s="78">
        <v>24702000</v>
      </c>
      <c r="E3805" s="77" t="s">
        <v>13759</v>
      </c>
      <c r="F3805" s="77" t="s">
        <v>13754</v>
      </c>
    </row>
    <row r="3806" spans="1:6" ht="32.25" customHeight="1" x14ac:dyDescent="0.25">
      <c r="A3806" s="75">
        <v>2921</v>
      </c>
      <c r="B3806" s="76" t="s">
        <v>13845</v>
      </c>
      <c r="C3806" s="77" t="s">
        <v>13846</v>
      </c>
      <c r="D3806" s="78">
        <v>24702000</v>
      </c>
      <c r="E3806" s="77" t="s">
        <v>13759</v>
      </c>
      <c r="F3806" s="77" t="s">
        <v>13754</v>
      </c>
    </row>
    <row r="3807" spans="1:6" ht="32.25" customHeight="1" x14ac:dyDescent="0.25">
      <c r="A3807" s="75">
        <v>2922</v>
      </c>
      <c r="B3807" s="76" t="s">
        <v>13847</v>
      </c>
      <c r="C3807" s="77" t="s">
        <v>13848</v>
      </c>
      <c r="D3807" s="78">
        <v>24702000</v>
      </c>
      <c r="E3807" s="77" t="s">
        <v>13759</v>
      </c>
      <c r="F3807" s="77" t="s">
        <v>13754</v>
      </c>
    </row>
    <row r="3808" spans="1:6" ht="32.25" customHeight="1" x14ac:dyDescent="0.25">
      <c r="A3808" s="75">
        <v>2923</v>
      </c>
      <c r="B3808" s="76" t="s">
        <v>13849</v>
      </c>
      <c r="C3808" s="77" t="s">
        <v>13850</v>
      </c>
      <c r="D3808" s="78">
        <v>24702000</v>
      </c>
      <c r="E3808" s="77" t="s">
        <v>13759</v>
      </c>
      <c r="F3808" s="77" t="s">
        <v>13754</v>
      </c>
    </row>
    <row r="3809" spans="1:6" ht="32.25" customHeight="1" x14ac:dyDescent="0.25">
      <c r="A3809" s="75">
        <v>2924</v>
      </c>
      <c r="B3809" s="76" t="s">
        <v>13851</v>
      </c>
      <c r="C3809" s="77" t="s">
        <v>13852</v>
      </c>
      <c r="D3809" s="78">
        <v>24702000</v>
      </c>
      <c r="E3809" s="77" t="s">
        <v>13759</v>
      </c>
      <c r="F3809" s="77" t="s">
        <v>13754</v>
      </c>
    </row>
    <row r="3810" spans="1:6" ht="32.25" customHeight="1" x14ac:dyDescent="0.25">
      <c r="A3810" s="75">
        <v>2925</v>
      </c>
      <c r="B3810" s="76" t="s">
        <v>13853</v>
      </c>
      <c r="C3810" s="77" t="s">
        <v>13854</v>
      </c>
      <c r="D3810" s="78">
        <v>24702000</v>
      </c>
      <c r="E3810" s="77" t="s">
        <v>13759</v>
      </c>
      <c r="F3810" s="77" t="s">
        <v>13754</v>
      </c>
    </row>
    <row r="3811" spans="1:6" ht="32.25" customHeight="1" x14ac:dyDescent="0.25">
      <c r="A3811" s="75">
        <v>2926</v>
      </c>
      <c r="B3811" s="76" t="s">
        <v>13855</v>
      </c>
      <c r="C3811" s="77" t="s">
        <v>13856</v>
      </c>
      <c r="D3811" s="78">
        <v>24702000</v>
      </c>
      <c r="E3811" s="77" t="s">
        <v>13759</v>
      </c>
      <c r="F3811" s="77" t="s">
        <v>13754</v>
      </c>
    </row>
    <row r="3812" spans="1:6" ht="32.25" customHeight="1" x14ac:dyDescent="0.25">
      <c r="A3812" s="75">
        <v>2927</v>
      </c>
      <c r="B3812" s="76" t="s">
        <v>13857</v>
      </c>
      <c r="C3812" s="77" t="s">
        <v>13858</v>
      </c>
      <c r="D3812" s="78">
        <v>24702000</v>
      </c>
      <c r="E3812" s="77" t="s">
        <v>13759</v>
      </c>
      <c r="F3812" s="77" t="s">
        <v>13754</v>
      </c>
    </row>
    <row r="3813" spans="1:6" ht="32.25" customHeight="1" x14ac:dyDescent="0.25">
      <c r="A3813" s="75">
        <v>2928</v>
      </c>
      <c r="B3813" s="76" t="s">
        <v>13859</v>
      </c>
      <c r="C3813" s="77" t="s">
        <v>13860</v>
      </c>
      <c r="D3813" s="78">
        <v>24702000</v>
      </c>
      <c r="E3813" s="77" t="s">
        <v>13759</v>
      </c>
      <c r="F3813" s="77" t="s">
        <v>13754</v>
      </c>
    </row>
    <row r="3814" spans="1:6" ht="32.25" customHeight="1" x14ac:dyDescent="0.25">
      <c r="A3814" s="75">
        <v>2929</v>
      </c>
      <c r="B3814" s="76" t="s">
        <v>13861</v>
      </c>
      <c r="C3814" s="77" t="s">
        <v>13862</v>
      </c>
      <c r="D3814" s="78">
        <v>24702000</v>
      </c>
      <c r="E3814" s="77" t="s">
        <v>13759</v>
      </c>
      <c r="F3814" s="77" t="s">
        <v>13754</v>
      </c>
    </row>
    <row r="3815" spans="1:6" ht="32.25" customHeight="1" x14ac:dyDescent="0.25">
      <c r="A3815" s="75">
        <v>2930</v>
      </c>
      <c r="B3815" s="76" t="s">
        <v>13863</v>
      </c>
      <c r="C3815" s="77" t="s">
        <v>13864</v>
      </c>
      <c r="D3815" s="78">
        <v>24702000</v>
      </c>
      <c r="E3815" s="77" t="s">
        <v>13759</v>
      </c>
      <c r="F3815" s="77" t="s">
        <v>13754</v>
      </c>
    </row>
    <row r="3816" spans="1:6" ht="32.25" customHeight="1" x14ac:dyDescent="0.25">
      <c r="A3816" s="75">
        <v>2931</v>
      </c>
      <c r="B3816" s="76" t="s">
        <v>13865</v>
      </c>
      <c r="C3816" s="77" t="s">
        <v>13866</v>
      </c>
      <c r="D3816" s="78">
        <v>24702000</v>
      </c>
      <c r="E3816" s="77" t="s">
        <v>13759</v>
      </c>
      <c r="F3816" s="77" t="s">
        <v>13754</v>
      </c>
    </row>
    <row r="3817" spans="1:6" ht="32.25" customHeight="1" x14ac:dyDescent="0.25">
      <c r="A3817" s="75">
        <v>2932</v>
      </c>
      <c r="B3817" s="76" t="s">
        <v>13867</v>
      </c>
      <c r="C3817" s="77" t="s">
        <v>13868</v>
      </c>
      <c r="D3817" s="78">
        <v>24702000</v>
      </c>
      <c r="E3817" s="77" t="s">
        <v>13759</v>
      </c>
      <c r="F3817" s="77" t="s">
        <v>13754</v>
      </c>
    </row>
    <row r="3818" spans="1:6" ht="32.25" customHeight="1" x14ac:dyDescent="0.25">
      <c r="A3818" s="75">
        <v>2933</v>
      </c>
      <c r="B3818" s="76" t="s">
        <v>13869</v>
      </c>
      <c r="C3818" s="77" t="s">
        <v>13870</v>
      </c>
      <c r="D3818" s="78">
        <v>24702000</v>
      </c>
      <c r="E3818" s="77" t="s">
        <v>13759</v>
      </c>
      <c r="F3818" s="77" t="s">
        <v>13754</v>
      </c>
    </row>
    <row r="3819" spans="1:6" ht="32.25" customHeight="1" x14ac:dyDescent="0.25">
      <c r="A3819" s="75">
        <v>2934</v>
      </c>
      <c r="B3819" s="76" t="s">
        <v>13871</v>
      </c>
      <c r="C3819" s="77" t="s">
        <v>13872</v>
      </c>
      <c r="D3819" s="78">
        <v>24702000</v>
      </c>
      <c r="E3819" s="77" t="s">
        <v>13759</v>
      </c>
      <c r="F3819" s="77" t="s">
        <v>13754</v>
      </c>
    </row>
    <row r="3820" spans="1:6" ht="32.25" customHeight="1" x14ac:dyDescent="0.25">
      <c r="A3820" s="75">
        <v>2935</v>
      </c>
      <c r="B3820" s="76" t="s">
        <v>13873</v>
      </c>
      <c r="C3820" s="77" t="s">
        <v>13874</v>
      </c>
      <c r="D3820" s="78">
        <v>24702000</v>
      </c>
      <c r="E3820" s="77" t="s">
        <v>13759</v>
      </c>
      <c r="F3820" s="77" t="s">
        <v>13754</v>
      </c>
    </row>
    <row r="3821" spans="1:6" ht="32.25" customHeight="1" x14ac:dyDescent="0.25">
      <c r="A3821" s="75">
        <v>2936</v>
      </c>
      <c r="B3821" s="76" t="s">
        <v>13875</v>
      </c>
      <c r="C3821" s="77" t="s">
        <v>13876</v>
      </c>
      <c r="D3821" s="78">
        <v>24702000</v>
      </c>
      <c r="E3821" s="77" t="s">
        <v>13759</v>
      </c>
      <c r="F3821" s="77" t="s">
        <v>13754</v>
      </c>
    </row>
    <row r="3822" spans="1:6" ht="32.25" customHeight="1" x14ac:dyDescent="0.25">
      <c r="A3822" s="75">
        <v>2937</v>
      </c>
      <c r="B3822" s="76" t="s">
        <v>13877</v>
      </c>
      <c r="C3822" s="77" t="s">
        <v>13878</v>
      </c>
      <c r="D3822" s="78">
        <v>24702000</v>
      </c>
      <c r="E3822" s="77" t="s">
        <v>13759</v>
      </c>
      <c r="F3822" s="77" t="s">
        <v>13754</v>
      </c>
    </row>
    <row r="3823" spans="1:6" ht="32.25" customHeight="1" x14ac:dyDescent="0.25">
      <c r="A3823" s="75">
        <v>2938</v>
      </c>
      <c r="B3823" s="76" t="s">
        <v>13879</v>
      </c>
      <c r="C3823" s="77" t="s">
        <v>13880</v>
      </c>
      <c r="D3823" s="78">
        <v>24702000</v>
      </c>
      <c r="E3823" s="77" t="s">
        <v>13759</v>
      </c>
      <c r="F3823" s="77" t="s">
        <v>13754</v>
      </c>
    </row>
    <row r="3824" spans="1:6" ht="32.25" customHeight="1" x14ac:dyDescent="0.25">
      <c r="A3824" s="75">
        <v>2939</v>
      </c>
      <c r="B3824" s="76" t="s">
        <v>13881</v>
      </c>
      <c r="C3824" s="77" t="s">
        <v>13882</v>
      </c>
      <c r="D3824" s="78">
        <v>18979000</v>
      </c>
      <c r="E3824" s="77" t="s">
        <v>13883</v>
      </c>
      <c r="F3824" s="77" t="s">
        <v>13884</v>
      </c>
    </row>
    <row r="3825" spans="1:6" ht="32.25" customHeight="1" x14ac:dyDescent="0.25">
      <c r="A3825" s="75">
        <v>2940</v>
      </c>
      <c r="B3825" s="76" t="s">
        <v>13885</v>
      </c>
      <c r="C3825" s="77" t="s">
        <v>13886</v>
      </c>
      <c r="D3825" s="78">
        <v>19053000</v>
      </c>
      <c r="E3825" s="77" t="s">
        <v>13887</v>
      </c>
      <c r="F3825" s="77" t="s">
        <v>13884</v>
      </c>
    </row>
    <row r="3826" spans="1:6" ht="32.25" customHeight="1" x14ac:dyDescent="0.25">
      <c r="A3826" s="75">
        <v>2941</v>
      </c>
      <c r="B3826" s="76" t="s">
        <v>13888</v>
      </c>
      <c r="C3826" s="77" t="s">
        <v>13889</v>
      </c>
      <c r="D3826" s="78">
        <v>19053000</v>
      </c>
      <c r="E3826" s="77" t="s">
        <v>13887</v>
      </c>
      <c r="F3826" s="77" t="s">
        <v>13884</v>
      </c>
    </row>
    <row r="3827" spans="1:6" ht="32.25" customHeight="1" x14ac:dyDescent="0.25">
      <c r="A3827" s="75">
        <v>2942</v>
      </c>
      <c r="B3827" s="76" t="s">
        <v>13890</v>
      </c>
      <c r="C3827" s="77" t="s">
        <v>13891</v>
      </c>
      <c r="D3827" s="78">
        <v>19053000</v>
      </c>
      <c r="E3827" s="77" t="s">
        <v>13887</v>
      </c>
      <c r="F3827" s="77" t="s">
        <v>13884</v>
      </c>
    </row>
    <row r="3828" spans="1:6" ht="32.25" customHeight="1" x14ac:dyDescent="0.25">
      <c r="A3828" s="75">
        <v>2943</v>
      </c>
      <c r="B3828" s="76" t="s">
        <v>13892</v>
      </c>
      <c r="C3828" s="77" t="s">
        <v>13893</v>
      </c>
      <c r="D3828" s="78">
        <v>19053000</v>
      </c>
      <c r="E3828" s="77" t="s">
        <v>13887</v>
      </c>
      <c r="F3828" s="77" t="s">
        <v>13884</v>
      </c>
    </row>
    <row r="3829" spans="1:6" ht="32.25" customHeight="1" x14ac:dyDescent="0.25">
      <c r="A3829" s="75">
        <v>2944</v>
      </c>
      <c r="B3829" s="76" t="s">
        <v>13894</v>
      </c>
      <c r="C3829" s="77" t="s">
        <v>13895</v>
      </c>
      <c r="D3829" s="78">
        <v>19958000</v>
      </c>
      <c r="E3829" s="77" t="s">
        <v>13613</v>
      </c>
      <c r="F3829" s="77" t="s">
        <v>13896</v>
      </c>
    </row>
    <row r="3830" spans="1:6" ht="32.25" customHeight="1" x14ac:dyDescent="0.25">
      <c r="A3830" s="75">
        <v>2945</v>
      </c>
      <c r="B3830" s="76" t="s">
        <v>13897</v>
      </c>
      <c r="C3830" s="77" t="s">
        <v>13898</v>
      </c>
      <c r="D3830" s="78">
        <v>19958000</v>
      </c>
      <c r="E3830" s="77" t="s">
        <v>13613</v>
      </c>
      <c r="F3830" s="77" t="s">
        <v>13896</v>
      </c>
    </row>
    <row r="3831" spans="1:6" ht="32.25" customHeight="1" x14ac:dyDescent="0.25">
      <c r="A3831" s="75">
        <v>2946</v>
      </c>
      <c r="B3831" s="76" t="s">
        <v>13899</v>
      </c>
      <c r="C3831" s="77" t="s">
        <v>13900</v>
      </c>
      <c r="D3831" s="78">
        <v>20032000</v>
      </c>
      <c r="E3831" s="77" t="s">
        <v>13623</v>
      </c>
      <c r="F3831" s="77" t="s">
        <v>13896</v>
      </c>
    </row>
    <row r="3832" spans="1:6" ht="32.25" customHeight="1" x14ac:dyDescent="0.25">
      <c r="A3832" s="75">
        <v>2947</v>
      </c>
      <c r="B3832" s="76" t="s">
        <v>13901</v>
      </c>
      <c r="C3832" s="77" t="s">
        <v>13902</v>
      </c>
      <c r="D3832" s="78">
        <v>22349000</v>
      </c>
      <c r="E3832" s="77" t="s">
        <v>13903</v>
      </c>
      <c r="F3832" s="77" t="s">
        <v>13904</v>
      </c>
    </row>
    <row r="3833" spans="1:6" ht="32.25" customHeight="1" x14ac:dyDescent="0.25">
      <c r="A3833" s="75">
        <v>2948</v>
      </c>
      <c r="B3833" s="76" t="s">
        <v>13905</v>
      </c>
      <c r="C3833" s="77" t="s">
        <v>13906</v>
      </c>
      <c r="D3833" s="78">
        <v>22423000</v>
      </c>
      <c r="E3833" s="77" t="s">
        <v>13907</v>
      </c>
      <c r="F3833" s="77" t="s">
        <v>13904</v>
      </c>
    </row>
    <row r="3834" spans="1:6" ht="32.25" customHeight="1" x14ac:dyDescent="0.25">
      <c r="A3834" s="75">
        <v>2949</v>
      </c>
      <c r="B3834" s="76" t="s">
        <v>13908</v>
      </c>
      <c r="C3834" s="77" t="s">
        <v>13909</v>
      </c>
      <c r="D3834" s="78">
        <v>22423000</v>
      </c>
      <c r="E3834" s="77" t="s">
        <v>13907</v>
      </c>
      <c r="F3834" s="77" t="s">
        <v>13904</v>
      </c>
    </row>
    <row r="3835" spans="1:6" ht="32.25" customHeight="1" x14ac:dyDescent="0.25">
      <c r="A3835" s="75">
        <v>2950</v>
      </c>
      <c r="B3835" s="76" t="s">
        <v>13910</v>
      </c>
      <c r="C3835" s="77" t="s">
        <v>13911</v>
      </c>
      <c r="D3835" s="78">
        <v>22423000</v>
      </c>
      <c r="E3835" s="77" t="s">
        <v>13907</v>
      </c>
      <c r="F3835" s="77" t="s">
        <v>13904</v>
      </c>
    </row>
    <row r="3836" spans="1:6" ht="32.25" customHeight="1" x14ac:dyDescent="0.25">
      <c r="A3836" s="75">
        <v>2951</v>
      </c>
      <c r="B3836" s="76" t="s">
        <v>13912</v>
      </c>
      <c r="C3836" s="77" t="s">
        <v>13913</v>
      </c>
      <c r="D3836" s="78">
        <v>22423000</v>
      </c>
      <c r="E3836" s="77" t="s">
        <v>13907</v>
      </c>
      <c r="F3836" s="77" t="s">
        <v>13904</v>
      </c>
    </row>
    <row r="3837" spans="1:6" ht="32.25" customHeight="1" x14ac:dyDescent="0.25">
      <c r="A3837" s="75">
        <v>2952</v>
      </c>
      <c r="B3837" s="76" t="s">
        <v>13914</v>
      </c>
      <c r="C3837" s="77" t="s">
        <v>13915</v>
      </c>
      <c r="D3837" s="78">
        <v>22423000</v>
      </c>
      <c r="E3837" s="77" t="s">
        <v>13907</v>
      </c>
      <c r="F3837" s="77" t="s">
        <v>13904</v>
      </c>
    </row>
    <row r="3838" spans="1:6" ht="32.25" customHeight="1" x14ac:dyDescent="0.25">
      <c r="A3838" s="75">
        <v>2953</v>
      </c>
      <c r="B3838" s="76" t="s">
        <v>13916</v>
      </c>
      <c r="C3838" s="77" t="s">
        <v>13917</v>
      </c>
      <c r="D3838" s="78">
        <v>22423000</v>
      </c>
      <c r="E3838" s="77" t="s">
        <v>13907</v>
      </c>
      <c r="F3838" s="77" t="s">
        <v>13904</v>
      </c>
    </row>
    <row r="3839" spans="1:6" ht="32.25" customHeight="1" x14ac:dyDescent="0.25">
      <c r="A3839" s="75">
        <v>2954</v>
      </c>
      <c r="B3839" s="76" t="s">
        <v>13918</v>
      </c>
      <c r="C3839" s="77" t="s">
        <v>13919</v>
      </c>
      <c r="D3839" s="78">
        <v>22423000</v>
      </c>
      <c r="E3839" s="77" t="s">
        <v>13907</v>
      </c>
      <c r="F3839" s="77" t="s">
        <v>13904</v>
      </c>
    </row>
    <row r="3840" spans="1:6" ht="32.25" customHeight="1" x14ac:dyDescent="0.25">
      <c r="A3840" s="75">
        <v>2955</v>
      </c>
      <c r="B3840" s="76" t="s">
        <v>13920</v>
      </c>
      <c r="C3840" s="77" t="s">
        <v>13921</v>
      </c>
      <c r="D3840" s="78">
        <v>22423000</v>
      </c>
      <c r="E3840" s="77" t="s">
        <v>13907</v>
      </c>
      <c r="F3840" s="77" t="s">
        <v>13904</v>
      </c>
    </row>
    <row r="3841" spans="1:6" ht="32.25" customHeight="1" x14ac:dyDescent="0.25">
      <c r="A3841" s="75">
        <v>2956</v>
      </c>
      <c r="B3841" s="76" t="s">
        <v>13922</v>
      </c>
      <c r="C3841" s="77" t="s">
        <v>13923</v>
      </c>
      <c r="D3841" s="78">
        <v>22423000</v>
      </c>
      <c r="E3841" s="77" t="s">
        <v>13907</v>
      </c>
      <c r="F3841" s="77" t="s">
        <v>13904</v>
      </c>
    </row>
    <row r="3842" spans="1:6" ht="32.25" customHeight="1" x14ac:dyDescent="0.25">
      <c r="A3842" s="75">
        <v>2957</v>
      </c>
      <c r="B3842" s="76" t="s">
        <v>13924</v>
      </c>
      <c r="C3842" s="77" t="s">
        <v>13925</v>
      </c>
      <c r="D3842" s="78">
        <v>5198000</v>
      </c>
      <c r="E3842" s="77" t="s">
        <v>12963</v>
      </c>
      <c r="F3842" s="77" t="s">
        <v>7870</v>
      </c>
    </row>
    <row r="3843" spans="1:6" ht="32.25" customHeight="1" x14ac:dyDescent="0.25">
      <c r="A3843" s="75">
        <v>2958</v>
      </c>
      <c r="B3843" s="76" t="s">
        <v>13926</v>
      </c>
      <c r="C3843" s="77" t="s">
        <v>13927</v>
      </c>
      <c r="D3843" s="78">
        <v>5198000</v>
      </c>
      <c r="E3843" s="77" t="s">
        <v>12963</v>
      </c>
      <c r="F3843" s="77" t="s">
        <v>7870</v>
      </c>
    </row>
    <row r="3844" spans="1:6" ht="32.25" customHeight="1" x14ac:dyDescent="0.25">
      <c r="A3844" s="75">
        <v>2959</v>
      </c>
      <c r="B3844" s="76" t="s">
        <v>13928</v>
      </c>
      <c r="C3844" s="77" t="s">
        <v>13929</v>
      </c>
      <c r="D3844" s="78">
        <v>5198000</v>
      </c>
      <c r="E3844" s="77" t="s">
        <v>12963</v>
      </c>
      <c r="F3844" s="77" t="s">
        <v>7870</v>
      </c>
    </row>
    <row r="3845" spans="1:6" ht="32.25" customHeight="1" x14ac:dyDescent="0.25">
      <c r="A3845" s="75">
        <v>2960</v>
      </c>
      <c r="B3845" s="76" t="s">
        <v>13930</v>
      </c>
      <c r="C3845" s="77" t="s">
        <v>13931</v>
      </c>
      <c r="D3845" s="78">
        <v>5198000</v>
      </c>
      <c r="E3845" s="77" t="s">
        <v>12963</v>
      </c>
      <c r="F3845" s="77" t="s">
        <v>7870</v>
      </c>
    </row>
    <row r="3846" spans="1:6" ht="32.25" customHeight="1" x14ac:dyDescent="0.25">
      <c r="A3846" s="75">
        <v>2961</v>
      </c>
      <c r="B3846" s="76" t="s">
        <v>13932</v>
      </c>
      <c r="C3846" s="77" t="s">
        <v>13933</v>
      </c>
      <c r="D3846" s="78">
        <v>5198000</v>
      </c>
      <c r="E3846" s="77" t="s">
        <v>12963</v>
      </c>
      <c r="F3846" s="77" t="s">
        <v>7870</v>
      </c>
    </row>
    <row r="3847" spans="1:6" ht="32.25" customHeight="1" x14ac:dyDescent="0.25">
      <c r="A3847" s="75">
        <v>2962</v>
      </c>
      <c r="B3847" s="76" t="s">
        <v>13934</v>
      </c>
      <c r="C3847" s="77" t="s">
        <v>13935</v>
      </c>
      <c r="D3847" s="78">
        <v>4940000</v>
      </c>
      <c r="E3847" s="77" t="s">
        <v>13936</v>
      </c>
      <c r="F3847" s="77" t="s">
        <v>7870</v>
      </c>
    </row>
    <row r="3848" spans="1:6" ht="32.25" customHeight="1" x14ac:dyDescent="0.25">
      <c r="A3848" s="75">
        <v>2963</v>
      </c>
      <c r="B3848" s="76" t="s">
        <v>13937</v>
      </c>
      <c r="C3848" s="77" t="s">
        <v>13938</v>
      </c>
      <c r="D3848" s="78">
        <v>4940000</v>
      </c>
      <c r="E3848" s="77" t="s">
        <v>13936</v>
      </c>
      <c r="F3848" s="77" t="s">
        <v>7870</v>
      </c>
    </row>
    <row r="3849" spans="1:6" ht="32.25" customHeight="1" x14ac:dyDescent="0.25">
      <c r="A3849" s="75">
        <v>2964</v>
      </c>
      <c r="B3849" s="76" t="s">
        <v>13939</v>
      </c>
      <c r="C3849" s="77" t="s">
        <v>13940</v>
      </c>
      <c r="D3849" s="78">
        <v>13572000</v>
      </c>
      <c r="E3849" s="77" t="s">
        <v>13941</v>
      </c>
      <c r="F3849" s="77" t="s">
        <v>13942</v>
      </c>
    </row>
    <row r="3850" spans="1:6" ht="32.25" customHeight="1" x14ac:dyDescent="0.25">
      <c r="A3850" s="75">
        <v>2965</v>
      </c>
      <c r="B3850" s="76" t="s">
        <v>13943</v>
      </c>
      <c r="C3850" s="77" t="s">
        <v>13944</v>
      </c>
      <c r="D3850" s="78">
        <v>13572000</v>
      </c>
      <c r="E3850" s="77" t="s">
        <v>13941</v>
      </c>
      <c r="F3850" s="77" t="s">
        <v>13942</v>
      </c>
    </row>
    <row r="3851" spans="1:6" ht="32.25" customHeight="1" x14ac:dyDescent="0.25">
      <c r="A3851" s="75">
        <v>2966</v>
      </c>
      <c r="B3851" s="76" t="s">
        <v>13945</v>
      </c>
      <c r="C3851" s="77" t="s">
        <v>13946</v>
      </c>
      <c r="D3851" s="78">
        <v>13572000</v>
      </c>
      <c r="E3851" s="77" t="s">
        <v>13941</v>
      </c>
      <c r="F3851" s="77" t="s">
        <v>13942</v>
      </c>
    </row>
    <row r="3852" spans="1:6" ht="32.25" customHeight="1" x14ac:dyDescent="0.25">
      <c r="A3852" s="75">
        <v>2967</v>
      </c>
      <c r="B3852" s="76" t="s">
        <v>13947</v>
      </c>
      <c r="C3852" s="77" t="s">
        <v>13948</v>
      </c>
      <c r="D3852" s="78">
        <v>13572000</v>
      </c>
      <c r="E3852" s="77" t="s">
        <v>13941</v>
      </c>
      <c r="F3852" s="77" t="s">
        <v>13942</v>
      </c>
    </row>
    <row r="3853" spans="1:6" ht="32.25" customHeight="1" x14ac:dyDescent="0.25">
      <c r="A3853" s="75">
        <v>2968</v>
      </c>
      <c r="B3853" s="76" t="s">
        <v>13949</v>
      </c>
      <c r="C3853" s="77" t="s">
        <v>13950</v>
      </c>
      <c r="D3853" s="78">
        <v>13572000</v>
      </c>
      <c r="E3853" s="77" t="s">
        <v>13941</v>
      </c>
      <c r="F3853" s="77" t="s">
        <v>13942</v>
      </c>
    </row>
    <row r="3854" spans="1:6" ht="32.25" customHeight="1" x14ac:dyDescent="0.25">
      <c r="A3854" s="75">
        <v>2969</v>
      </c>
      <c r="B3854" s="76" t="s">
        <v>13951</v>
      </c>
      <c r="C3854" s="77" t="s">
        <v>13952</v>
      </c>
      <c r="D3854" s="78">
        <v>13572000</v>
      </c>
      <c r="E3854" s="77" t="s">
        <v>13941</v>
      </c>
      <c r="F3854" s="77" t="s">
        <v>13942</v>
      </c>
    </row>
    <row r="3855" spans="1:6" ht="32.25" customHeight="1" x14ac:dyDescent="0.25">
      <c r="A3855" s="75">
        <v>2970</v>
      </c>
      <c r="B3855" s="76" t="s">
        <v>13953</v>
      </c>
      <c r="C3855" s="77" t="s">
        <v>13954</v>
      </c>
      <c r="D3855" s="78">
        <v>13572000</v>
      </c>
      <c r="E3855" s="77" t="s">
        <v>13941</v>
      </c>
      <c r="F3855" s="77" t="s">
        <v>13942</v>
      </c>
    </row>
    <row r="3856" spans="1:6" ht="32.25" customHeight="1" x14ac:dyDescent="0.25">
      <c r="A3856" s="75">
        <v>2971</v>
      </c>
      <c r="B3856" s="76" t="s">
        <v>13955</v>
      </c>
      <c r="C3856" s="77" t="s">
        <v>13956</v>
      </c>
      <c r="D3856" s="78">
        <v>13572000</v>
      </c>
      <c r="E3856" s="77" t="s">
        <v>13941</v>
      </c>
      <c r="F3856" s="77" t="s">
        <v>13942</v>
      </c>
    </row>
    <row r="3857" spans="1:6" ht="32.25" customHeight="1" x14ac:dyDescent="0.25">
      <c r="A3857" s="75">
        <v>2972</v>
      </c>
      <c r="B3857" s="76" t="s">
        <v>13957</v>
      </c>
      <c r="C3857" s="77" t="s">
        <v>13958</v>
      </c>
      <c r="D3857" s="78">
        <v>13572000</v>
      </c>
      <c r="E3857" s="77" t="s">
        <v>13941</v>
      </c>
      <c r="F3857" s="77" t="s">
        <v>13942</v>
      </c>
    </row>
    <row r="3858" spans="1:6" ht="32.25" customHeight="1" x14ac:dyDescent="0.25">
      <c r="A3858" s="75">
        <v>2973</v>
      </c>
      <c r="B3858" s="76" t="s">
        <v>13959</v>
      </c>
      <c r="C3858" s="77" t="s">
        <v>13960</v>
      </c>
      <c r="D3858" s="78">
        <v>13572000</v>
      </c>
      <c r="E3858" s="77" t="s">
        <v>13941</v>
      </c>
      <c r="F3858" s="77" t="s">
        <v>13942</v>
      </c>
    </row>
    <row r="3859" spans="1:6" ht="32.25" customHeight="1" x14ac:dyDescent="0.25">
      <c r="A3859" s="75">
        <v>2974</v>
      </c>
      <c r="B3859" s="76" t="s">
        <v>13961</v>
      </c>
      <c r="C3859" s="77" t="s">
        <v>13962</v>
      </c>
      <c r="D3859" s="78">
        <v>13572000</v>
      </c>
      <c r="E3859" s="77" t="s">
        <v>13941</v>
      </c>
      <c r="F3859" s="77" t="s">
        <v>13942</v>
      </c>
    </row>
    <row r="3860" spans="1:6" ht="32.25" customHeight="1" x14ac:dyDescent="0.25">
      <c r="A3860" s="75">
        <v>2975</v>
      </c>
      <c r="B3860" s="76" t="s">
        <v>13963</v>
      </c>
      <c r="C3860" s="77" t="s">
        <v>13964</v>
      </c>
      <c r="D3860" s="78">
        <v>13572000</v>
      </c>
      <c r="E3860" s="77" t="s">
        <v>13941</v>
      </c>
      <c r="F3860" s="77" t="s">
        <v>13942</v>
      </c>
    </row>
    <row r="3861" spans="1:6" ht="32.25" customHeight="1" x14ac:dyDescent="0.25">
      <c r="A3861" s="75">
        <v>2976</v>
      </c>
      <c r="B3861" s="76" t="s">
        <v>13965</v>
      </c>
      <c r="C3861" s="77" t="s">
        <v>13966</v>
      </c>
      <c r="D3861" s="78">
        <v>13572000</v>
      </c>
      <c r="E3861" s="77" t="s">
        <v>13941</v>
      </c>
      <c r="F3861" s="77" t="s">
        <v>13942</v>
      </c>
    </row>
    <row r="3862" spans="1:6" ht="32.25" customHeight="1" x14ac:dyDescent="0.25">
      <c r="A3862" s="75">
        <v>2977</v>
      </c>
      <c r="B3862" s="76" t="s">
        <v>13967</v>
      </c>
      <c r="C3862" s="77" t="s">
        <v>13944</v>
      </c>
      <c r="D3862" s="78">
        <v>13572000</v>
      </c>
      <c r="E3862" s="77" t="s">
        <v>13941</v>
      </c>
      <c r="F3862" s="77" t="s">
        <v>13942</v>
      </c>
    </row>
    <row r="3863" spans="1:6" ht="32.25" customHeight="1" x14ac:dyDescent="0.25">
      <c r="A3863" s="75">
        <v>2978</v>
      </c>
      <c r="B3863" s="76" t="s">
        <v>13968</v>
      </c>
      <c r="C3863" s="77" t="s">
        <v>13948</v>
      </c>
      <c r="D3863" s="78">
        <v>13572000</v>
      </c>
      <c r="E3863" s="77" t="s">
        <v>13941</v>
      </c>
      <c r="F3863" s="77" t="s">
        <v>13942</v>
      </c>
    </row>
    <row r="3864" spans="1:6" ht="32.25" customHeight="1" x14ac:dyDescent="0.25">
      <c r="A3864" s="75">
        <v>2979</v>
      </c>
      <c r="B3864" s="76" t="s">
        <v>3533</v>
      </c>
      <c r="C3864" s="77" t="s">
        <v>3535</v>
      </c>
      <c r="D3864" s="78">
        <v>13572000</v>
      </c>
      <c r="E3864" s="77" t="s">
        <v>13941</v>
      </c>
      <c r="F3864" s="77" t="s">
        <v>13942</v>
      </c>
    </row>
    <row r="3865" spans="1:6" ht="32.25" customHeight="1" x14ac:dyDescent="0.25">
      <c r="A3865" s="75">
        <v>2980</v>
      </c>
      <c r="B3865" s="76" t="s">
        <v>13969</v>
      </c>
      <c r="C3865" s="77" t="s">
        <v>13956</v>
      </c>
      <c r="D3865" s="78">
        <v>13572000</v>
      </c>
      <c r="E3865" s="77" t="s">
        <v>13941</v>
      </c>
      <c r="F3865" s="77" t="s">
        <v>13942</v>
      </c>
    </row>
    <row r="3866" spans="1:6" ht="32.25" customHeight="1" x14ac:dyDescent="0.25">
      <c r="A3866" s="75">
        <v>2981</v>
      </c>
      <c r="B3866" s="76" t="s">
        <v>3536</v>
      </c>
      <c r="C3866" s="77" t="s">
        <v>13970</v>
      </c>
      <c r="D3866" s="78">
        <v>13572000</v>
      </c>
      <c r="E3866" s="77" t="s">
        <v>13941</v>
      </c>
      <c r="F3866" s="77" t="s">
        <v>13942</v>
      </c>
    </row>
    <row r="3867" spans="1:6" ht="32.25" customHeight="1" x14ac:dyDescent="0.25">
      <c r="A3867" s="75">
        <v>2982</v>
      </c>
      <c r="B3867" s="76" t="s">
        <v>13971</v>
      </c>
      <c r="C3867" s="77" t="s">
        <v>13972</v>
      </c>
      <c r="D3867" s="78">
        <v>13572000</v>
      </c>
      <c r="E3867" s="77" t="s">
        <v>13941</v>
      </c>
      <c r="F3867" s="77" t="s">
        <v>13942</v>
      </c>
    </row>
    <row r="3868" spans="1:6" ht="32.25" customHeight="1" x14ac:dyDescent="0.25">
      <c r="A3868" s="75">
        <v>2983</v>
      </c>
      <c r="B3868" s="76" t="s">
        <v>13973</v>
      </c>
      <c r="C3868" s="77" t="s">
        <v>13974</v>
      </c>
      <c r="D3868" s="78">
        <v>13572000</v>
      </c>
      <c r="E3868" s="77" t="s">
        <v>13941</v>
      </c>
      <c r="F3868" s="77" t="s">
        <v>13942</v>
      </c>
    </row>
    <row r="3869" spans="1:6" ht="32.25" customHeight="1" x14ac:dyDescent="0.25">
      <c r="A3869" s="75">
        <v>2984</v>
      </c>
      <c r="B3869" s="76" t="s">
        <v>13975</v>
      </c>
      <c r="C3869" s="77" t="s">
        <v>13946</v>
      </c>
      <c r="D3869" s="78">
        <v>13572000</v>
      </c>
      <c r="E3869" s="77" t="s">
        <v>13941</v>
      </c>
      <c r="F3869" s="77" t="s">
        <v>13942</v>
      </c>
    </row>
    <row r="3870" spans="1:6" ht="32.25" customHeight="1" x14ac:dyDescent="0.25">
      <c r="A3870" s="75">
        <v>2985</v>
      </c>
      <c r="B3870" s="76" t="s">
        <v>13976</v>
      </c>
      <c r="C3870" s="77" t="s">
        <v>13977</v>
      </c>
      <c r="D3870" s="78">
        <v>13646000</v>
      </c>
      <c r="E3870" s="77" t="s">
        <v>13978</v>
      </c>
      <c r="F3870" s="77" t="s">
        <v>13942</v>
      </c>
    </row>
    <row r="3871" spans="1:6" ht="32.25" customHeight="1" x14ac:dyDescent="0.25">
      <c r="A3871" s="75">
        <v>2986</v>
      </c>
      <c r="B3871" s="76" t="s">
        <v>13979</v>
      </c>
      <c r="C3871" s="77" t="s">
        <v>13980</v>
      </c>
      <c r="D3871" s="78">
        <v>13646000</v>
      </c>
      <c r="E3871" s="77" t="s">
        <v>13978</v>
      </c>
      <c r="F3871" s="77" t="s">
        <v>13942</v>
      </c>
    </row>
    <row r="3872" spans="1:6" ht="32.25" customHeight="1" x14ac:dyDescent="0.25">
      <c r="A3872" s="75">
        <v>2987</v>
      </c>
      <c r="B3872" s="76" t="s">
        <v>13981</v>
      </c>
      <c r="C3872" s="77" t="s">
        <v>13982</v>
      </c>
      <c r="D3872" s="78">
        <v>13646000</v>
      </c>
      <c r="E3872" s="77" t="s">
        <v>13978</v>
      </c>
      <c r="F3872" s="77" t="s">
        <v>13942</v>
      </c>
    </row>
    <row r="3873" spans="1:6" ht="32.25" customHeight="1" x14ac:dyDescent="0.25">
      <c r="A3873" s="75">
        <v>2988</v>
      </c>
      <c r="B3873" s="76" t="s">
        <v>13983</v>
      </c>
      <c r="C3873" s="77" t="s">
        <v>13984</v>
      </c>
      <c r="D3873" s="78">
        <v>13646000</v>
      </c>
      <c r="E3873" s="77" t="s">
        <v>13978</v>
      </c>
      <c r="F3873" s="77" t="s">
        <v>13942</v>
      </c>
    </row>
    <row r="3874" spans="1:6" ht="32.25" customHeight="1" x14ac:dyDescent="0.25">
      <c r="A3874" s="75">
        <v>2989</v>
      </c>
      <c r="B3874" s="76" t="s">
        <v>13985</v>
      </c>
      <c r="C3874" s="77" t="s">
        <v>13986</v>
      </c>
      <c r="D3874" s="78">
        <v>13646000</v>
      </c>
      <c r="E3874" s="77" t="s">
        <v>13978</v>
      </c>
      <c r="F3874" s="77" t="s">
        <v>13942</v>
      </c>
    </row>
    <row r="3875" spans="1:6" ht="32.25" customHeight="1" x14ac:dyDescent="0.25">
      <c r="A3875" s="75">
        <v>2990</v>
      </c>
      <c r="B3875" s="76" t="s">
        <v>13987</v>
      </c>
      <c r="C3875" s="77" t="s">
        <v>13988</v>
      </c>
      <c r="D3875" s="78">
        <v>13646000</v>
      </c>
      <c r="E3875" s="77" t="s">
        <v>13978</v>
      </c>
      <c r="F3875" s="77" t="s">
        <v>13942</v>
      </c>
    </row>
    <row r="3876" spans="1:6" ht="32.25" customHeight="1" x14ac:dyDescent="0.25">
      <c r="A3876" s="75">
        <v>2991</v>
      </c>
      <c r="B3876" s="76" t="s">
        <v>13989</v>
      </c>
      <c r="C3876" s="77" t="s">
        <v>13990</v>
      </c>
      <c r="D3876" s="78">
        <v>13646000</v>
      </c>
      <c r="E3876" s="77" t="s">
        <v>13978</v>
      </c>
      <c r="F3876" s="77" t="s">
        <v>13942</v>
      </c>
    </row>
    <row r="3877" spans="1:6" ht="32.25" customHeight="1" x14ac:dyDescent="0.25">
      <c r="A3877" s="75">
        <v>2992</v>
      </c>
      <c r="B3877" s="76" t="s">
        <v>13991</v>
      </c>
      <c r="C3877" s="77" t="s">
        <v>13992</v>
      </c>
      <c r="D3877" s="78">
        <v>15475000</v>
      </c>
      <c r="E3877" s="77" t="s">
        <v>13993</v>
      </c>
      <c r="F3877" s="77" t="s">
        <v>7870</v>
      </c>
    </row>
    <row r="3878" spans="1:6" ht="32.25" customHeight="1" x14ac:dyDescent="0.25">
      <c r="A3878" s="75">
        <v>2993</v>
      </c>
      <c r="B3878" s="76" t="s">
        <v>13994</v>
      </c>
      <c r="C3878" s="77" t="s">
        <v>13995</v>
      </c>
      <c r="D3878" s="78">
        <v>15475000</v>
      </c>
      <c r="E3878" s="77" t="s">
        <v>13993</v>
      </c>
      <c r="F3878" s="77" t="s">
        <v>7870</v>
      </c>
    </row>
    <row r="3879" spans="1:6" ht="32.25" customHeight="1" x14ac:dyDescent="0.25">
      <c r="A3879" s="75">
        <v>2994</v>
      </c>
      <c r="B3879" s="76" t="s">
        <v>13996</v>
      </c>
      <c r="C3879" s="77" t="s">
        <v>13995</v>
      </c>
      <c r="D3879" s="78">
        <v>15549000</v>
      </c>
      <c r="E3879" s="77" t="s">
        <v>13997</v>
      </c>
      <c r="F3879" s="77" t="s">
        <v>7870</v>
      </c>
    </row>
    <row r="3880" spans="1:6" ht="32.25" customHeight="1" x14ac:dyDescent="0.25">
      <c r="A3880" s="75">
        <v>2995</v>
      </c>
      <c r="B3880" s="76" t="s">
        <v>13998</v>
      </c>
      <c r="C3880" s="77" t="s">
        <v>13999</v>
      </c>
      <c r="D3880" s="78">
        <v>15549000</v>
      </c>
      <c r="E3880" s="77" t="s">
        <v>13997</v>
      </c>
      <c r="F3880" s="77" t="s">
        <v>7870</v>
      </c>
    </row>
    <row r="3881" spans="1:6" ht="32.25" customHeight="1" x14ac:dyDescent="0.25">
      <c r="A3881" s="75">
        <v>2996</v>
      </c>
      <c r="B3881" s="76" t="s">
        <v>14000</v>
      </c>
      <c r="C3881" s="77" t="s">
        <v>13992</v>
      </c>
      <c r="D3881" s="78">
        <v>15549000</v>
      </c>
      <c r="E3881" s="77" t="s">
        <v>13997</v>
      </c>
      <c r="F3881" s="77" t="s">
        <v>7870</v>
      </c>
    </row>
    <row r="3882" spans="1:6" ht="32.25" customHeight="1" x14ac:dyDescent="0.25">
      <c r="A3882" s="75">
        <v>2997</v>
      </c>
      <c r="B3882" s="76" t="s">
        <v>14001</v>
      </c>
      <c r="C3882" s="77" t="s">
        <v>14002</v>
      </c>
      <c r="D3882" s="78">
        <v>3389000</v>
      </c>
      <c r="E3882" s="77" t="s">
        <v>14003</v>
      </c>
      <c r="F3882" s="77" t="s">
        <v>7870</v>
      </c>
    </row>
    <row r="3883" spans="1:6" ht="32.25" customHeight="1" x14ac:dyDescent="0.25">
      <c r="A3883" s="75">
        <v>2998</v>
      </c>
      <c r="B3883" s="76" t="s">
        <v>14004</v>
      </c>
      <c r="C3883" s="77" t="s">
        <v>14005</v>
      </c>
      <c r="D3883" s="78">
        <v>3131000</v>
      </c>
      <c r="E3883" s="77" t="s">
        <v>14006</v>
      </c>
      <c r="F3883" s="77" t="s">
        <v>7870</v>
      </c>
    </row>
    <row r="3884" spans="1:6" ht="32.25" customHeight="1" x14ac:dyDescent="0.25">
      <c r="A3884" s="75">
        <v>2999</v>
      </c>
      <c r="B3884" s="76" t="s">
        <v>14007</v>
      </c>
      <c r="C3884" s="77" t="s">
        <v>14008</v>
      </c>
      <c r="D3884" s="78">
        <v>10616000</v>
      </c>
      <c r="E3884" s="77" t="s">
        <v>14009</v>
      </c>
      <c r="F3884" s="77" t="s">
        <v>14010</v>
      </c>
    </row>
    <row r="3885" spans="1:6" ht="32.25" customHeight="1" x14ac:dyDescent="0.25">
      <c r="A3885" s="75">
        <v>3000</v>
      </c>
      <c r="B3885" s="76" t="s">
        <v>14011</v>
      </c>
      <c r="C3885" s="77" t="s">
        <v>14012</v>
      </c>
      <c r="D3885" s="78">
        <v>10616000</v>
      </c>
      <c r="E3885" s="77" t="s">
        <v>14009</v>
      </c>
      <c r="F3885" s="77" t="s">
        <v>14010</v>
      </c>
    </row>
    <row r="3886" spans="1:6" ht="32.25" customHeight="1" x14ac:dyDescent="0.25">
      <c r="A3886" s="75">
        <v>3001</v>
      </c>
      <c r="B3886" s="76" t="s">
        <v>14013</v>
      </c>
      <c r="C3886" s="77" t="s">
        <v>14014</v>
      </c>
      <c r="D3886" s="78">
        <v>10616000</v>
      </c>
      <c r="E3886" s="77" t="s">
        <v>14009</v>
      </c>
      <c r="F3886" s="77" t="s">
        <v>14010</v>
      </c>
    </row>
    <row r="3887" spans="1:6" ht="32.25" customHeight="1" x14ac:dyDescent="0.25">
      <c r="A3887" s="75">
        <v>3002</v>
      </c>
      <c r="B3887" s="76" t="s">
        <v>14015</v>
      </c>
      <c r="C3887" s="77" t="s">
        <v>14016</v>
      </c>
      <c r="D3887" s="78">
        <v>10616000</v>
      </c>
      <c r="E3887" s="77" t="s">
        <v>14009</v>
      </c>
      <c r="F3887" s="77" t="s">
        <v>14010</v>
      </c>
    </row>
    <row r="3888" spans="1:6" ht="32.25" customHeight="1" x14ac:dyDescent="0.25">
      <c r="A3888" s="75">
        <v>3003</v>
      </c>
      <c r="B3888" s="76" t="s">
        <v>14017</v>
      </c>
      <c r="C3888" s="77" t="s">
        <v>14018</v>
      </c>
      <c r="D3888" s="78">
        <v>10616000</v>
      </c>
      <c r="E3888" s="77" t="s">
        <v>14009</v>
      </c>
      <c r="F3888" s="77" t="s">
        <v>14010</v>
      </c>
    </row>
    <row r="3889" spans="1:6" ht="32.25" customHeight="1" x14ac:dyDescent="0.25">
      <c r="A3889" s="75">
        <v>3004</v>
      </c>
      <c r="B3889" s="76" t="s">
        <v>14019</v>
      </c>
      <c r="C3889" s="77" t="s">
        <v>14020</v>
      </c>
      <c r="D3889" s="78">
        <v>10616000</v>
      </c>
      <c r="E3889" s="77" t="s">
        <v>14009</v>
      </c>
      <c r="F3889" s="77" t="s">
        <v>14010</v>
      </c>
    </row>
    <row r="3890" spans="1:6" ht="32.25" customHeight="1" x14ac:dyDescent="0.25">
      <c r="A3890" s="75">
        <v>3005</v>
      </c>
      <c r="B3890" s="76" t="s">
        <v>14021</v>
      </c>
      <c r="C3890" s="77" t="s">
        <v>14022</v>
      </c>
      <c r="D3890" s="78">
        <v>10616000</v>
      </c>
      <c r="E3890" s="77" t="s">
        <v>14009</v>
      </c>
      <c r="F3890" s="77" t="s">
        <v>14010</v>
      </c>
    </row>
    <row r="3891" spans="1:6" ht="32.25" customHeight="1" x14ac:dyDescent="0.25">
      <c r="A3891" s="75">
        <v>3006</v>
      </c>
      <c r="B3891" s="76" t="s">
        <v>14023</v>
      </c>
      <c r="C3891" s="77" t="s">
        <v>14024</v>
      </c>
      <c r="D3891" s="78">
        <v>10616000</v>
      </c>
      <c r="E3891" s="77" t="s">
        <v>14009</v>
      </c>
      <c r="F3891" s="77" t="s">
        <v>14010</v>
      </c>
    </row>
    <row r="3892" spans="1:6" ht="32.25" customHeight="1" x14ac:dyDescent="0.25">
      <c r="A3892" s="75">
        <v>3007</v>
      </c>
      <c r="B3892" s="76" t="s">
        <v>14025</v>
      </c>
      <c r="C3892" s="77" t="s">
        <v>14026</v>
      </c>
      <c r="D3892" s="78">
        <v>10616000</v>
      </c>
      <c r="E3892" s="77" t="s">
        <v>14009</v>
      </c>
      <c r="F3892" s="77" t="s">
        <v>14010</v>
      </c>
    </row>
    <row r="3893" spans="1:6" ht="32.25" customHeight="1" x14ac:dyDescent="0.25">
      <c r="A3893" s="75">
        <v>3008</v>
      </c>
      <c r="B3893" s="76" t="s">
        <v>14027</v>
      </c>
      <c r="C3893" s="77" t="s">
        <v>14028</v>
      </c>
      <c r="D3893" s="78">
        <v>10616000</v>
      </c>
      <c r="E3893" s="77" t="s">
        <v>14009</v>
      </c>
      <c r="F3893" s="77" t="s">
        <v>14010</v>
      </c>
    </row>
    <row r="3894" spans="1:6" ht="32.25" customHeight="1" x14ac:dyDescent="0.25">
      <c r="A3894" s="75">
        <v>3009</v>
      </c>
      <c r="B3894" s="76" t="s">
        <v>14029</v>
      </c>
      <c r="C3894" s="77" t="s">
        <v>14030</v>
      </c>
      <c r="D3894" s="78">
        <v>10616000</v>
      </c>
      <c r="E3894" s="77" t="s">
        <v>14009</v>
      </c>
      <c r="F3894" s="77" t="s">
        <v>14010</v>
      </c>
    </row>
    <row r="3895" spans="1:6" ht="32.25" customHeight="1" x14ac:dyDescent="0.25">
      <c r="A3895" s="75">
        <v>3010</v>
      </c>
      <c r="B3895" s="76" t="s">
        <v>14031</v>
      </c>
      <c r="C3895" s="77" t="s">
        <v>14032</v>
      </c>
      <c r="D3895" s="78">
        <v>10616000</v>
      </c>
      <c r="E3895" s="77" t="s">
        <v>14009</v>
      </c>
      <c r="F3895" s="77" t="s">
        <v>14010</v>
      </c>
    </row>
    <row r="3896" spans="1:6" ht="32.25" customHeight="1" x14ac:dyDescent="0.25">
      <c r="A3896" s="75">
        <v>3011</v>
      </c>
      <c r="B3896" s="76" t="s">
        <v>14033</v>
      </c>
      <c r="C3896" s="77" t="s">
        <v>14034</v>
      </c>
      <c r="D3896" s="78">
        <v>10616000</v>
      </c>
      <c r="E3896" s="77" t="s">
        <v>14009</v>
      </c>
      <c r="F3896" s="77" t="s">
        <v>14010</v>
      </c>
    </row>
    <row r="3897" spans="1:6" ht="32.25" customHeight="1" x14ac:dyDescent="0.25">
      <c r="A3897" s="75">
        <v>3012</v>
      </c>
      <c r="B3897" s="76" t="s">
        <v>14035</v>
      </c>
      <c r="C3897" s="77" t="s">
        <v>14036</v>
      </c>
      <c r="D3897" s="78">
        <v>10616000</v>
      </c>
      <c r="E3897" s="77" t="s">
        <v>14009</v>
      </c>
      <c r="F3897" s="77" t="s">
        <v>14010</v>
      </c>
    </row>
    <row r="3898" spans="1:6" ht="32.25" customHeight="1" x14ac:dyDescent="0.25">
      <c r="A3898" s="75">
        <v>3013</v>
      </c>
      <c r="B3898" s="76" t="s">
        <v>14037</v>
      </c>
      <c r="C3898" s="77" t="s">
        <v>14038</v>
      </c>
      <c r="D3898" s="78">
        <v>10616000</v>
      </c>
      <c r="E3898" s="77" t="s">
        <v>14009</v>
      </c>
      <c r="F3898" s="77" t="s">
        <v>14010</v>
      </c>
    </row>
    <row r="3899" spans="1:6" ht="32.25" customHeight="1" x14ac:dyDescent="0.25">
      <c r="A3899" s="75">
        <v>3014</v>
      </c>
      <c r="B3899" s="76" t="s">
        <v>14039</v>
      </c>
      <c r="C3899" s="77" t="s">
        <v>14040</v>
      </c>
      <c r="D3899" s="78">
        <v>10616000</v>
      </c>
      <c r="E3899" s="77" t="s">
        <v>14009</v>
      </c>
      <c r="F3899" s="77" t="s">
        <v>14010</v>
      </c>
    </row>
    <row r="3900" spans="1:6" ht="32.25" customHeight="1" x14ac:dyDescent="0.25">
      <c r="A3900" s="75">
        <v>3015</v>
      </c>
      <c r="B3900" s="76" t="s">
        <v>14041</v>
      </c>
      <c r="C3900" s="77" t="s">
        <v>14042</v>
      </c>
      <c r="D3900" s="78">
        <v>10616000</v>
      </c>
      <c r="E3900" s="77" t="s">
        <v>14009</v>
      </c>
      <c r="F3900" s="77" t="s">
        <v>14010</v>
      </c>
    </row>
    <row r="3901" spans="1:6" ht="32.25" customHeight="1" x14ac:dyDescent="0.25">
      <c r="A3901" s="75">
        <v>3016</v>
      </c>
      <c r="B3901" s="76" t="s">
        <v>14043</v>
      </c>
      <c r="C3901" s="77" t="s">
        <v>14044</v>
      </c>
      <c r="D3901" s="78">
        <v>10616000</v>
      </c>
      <c r="E3901" s="77" t="s">
        <v>14009</v>
      </c>
      <c r="F3901" s="77" t="s">
        <v>14010</v>
      </c>
    </row>
    <row r="3902" spans="1:6" ht="32.25" customHeight="1" x14ac:dyDescent="0.25">
      <c r="A3902" s="75">
        <v>3017</v>
      </c>
      <c r="B3902" s="76" t="s">
        <v>14045</v>
      </c>
      <c r="C3902" s="77" t="s">
        <v>14046</v>
      </c>
      <c r="D3902" s="78">
        <v>10616000</v>
      </c>
      <c r="E3902" s="77" t="s">
        <v>14009</v>
      </c>
      <c r="F3902" s="77" t="s">
        <v>14010</v>
      </c>
    </row>
    <row r="3903" spans="1:6" ht="32.25" customHeight="1" x14ac:dyDescent="0.25">
      <c r="A3903" s="75">
        <v>3018</v>
      </c>
      <c r="B3903" s="76" t="s">
        <v>14047</v>
      </c>
      <c r="C3903" s="77" t="s">
        <v>14048</v>
      </c>
      <c r="D3903" s="78">
        <v>10616000</v>
      </c>
      <c r="E3903" s="77" t="s">
        <v>14009</v>
      </c>
      <c r="F3903" s="77" t="s">
        <v>14010</v>
      </c>
    </row>
    <row r="3904" spans="1:6" ht="32.25" customHeight="1" x14ac:dyDescent="0.25">
      <c r="A3904" s="75">
        <v>3019</v>
      </c>
      <c r="B3904" s="76" t="s">
        <v>14049</v>
      </c>
      <c r="C3904" s="77" t="s">
        <v>14050</v>
      </c>
      <c r="D3904" s="78">
        <v>10616000</v>
      </c>
      <c r="E3904" s="77" t="s">
        <v>14009</v>
      </c>
      <c r="F3904" s="77" t="s">
        <v>14010</v>
      </c>
    </row>
    <row r="3905" spans="1:6" ht="32.25" customHeight="1" x14ac:dyDescent="0.25">
      <c r="A3905" s="75">
        <v>3020</v>
      </c>
      <c r="B3905" s="76" t="s">
        <v>14051</v>
      </c>
      <c r="C3905" s="77" t="s">
        <v>14052</v>
      </c>
      <c r="D3905" s="78">
        <v>10616000</v>
      </c>
      <c r="E3905" s="77" t="s">
        <v>14009</v>
      </c>
      <c r="F3905" s="77" t="s">
        <v>14010</v>
      </c>
    </row>
    <row r="3906" spans="1:6" ht="32.25" customHeight="1" x14ac:dyDescent="0.25">
      <c r="A3906" s="75">
        <v>3021</v>
      </c>
      <c r="B3906" s="76" t="s">
        <v>14053</v>
      </c>
      <c r="C3906" s="77" t="s">
        <v>14054</v>
      </c>
      <c r="D3906" s="78">
        <v>10123000</v>
      </c>
      <c r="E3906" s="77" t="s">
        <v>14055</v>
      </c>
      <c r="F3906" s="77" t="s">
        <v>14010</v>
      </c>
    </row>
    <row r="3907" spans="1:6" ht="32.25" customHeight="1" x14ac:dyDescent="0.25">
      <c r="A3907" s="75">
        <v>3022</v>
      </c>
      <c r="B3907" s="76" t="s">
        <v>14056</v>
      </c>
      <c r="C3907" s="77" t="s">
        <v>14057</v>
      </c>
      <c r="D3907" s="78">
        <v>10690000</v>
      </c>
      <c r="E3907" s="77" t="s">
        <v>14058</v>
      </c>
      <c r="F3907" s="77" t="s">
        <v>14010</v>
      </c>
    </row>
    <row r="3908" spans="1:6" ht="32.25" customHeight="1" x14ac:dyDescent="0.25">
      <c r="A3908" s="75">
        <v>3023</v>
      </c>
      <c r="B3908" s="76" t="s">
        <v>14059</v>
      </c>
      <c r="C3908" s="77" t="s">
        <v>14060</v>
      </c>
      <c r="D3908" s="78">
        <v>10690000</v>
      </c>
      <c r="E3908" s="77" t="s">
        <v>14058</v>
      </c>
      <c r="F3908" s="77" t="s">
        <v>14010</v>
      </c>
    </row>
    <row r="3909" spans="1:6" ht="32.25" customHeight="1" x14ac:dyDescent="0.25">
      <c r="A3909" s="75">
        <v>3024</v>
      </c>
      <c r="B3909" s="76" t="s">
        <v>14061</v>
      </c>
      <c r="C3909" s="77" t="s">
        <v>14062</v>
      </c>
      <c r="D3909" s="78">
        <v>10690000</v>
      </c>
      <c r="E3909" s="77" t="s">
        <v>14058</v>
      </c>
      <c r="F3909" s="77" t="s">
        <v>14010</v>
      </c>
    </row>
    <row r="3910" spans="1:6" ht="32.25" customHeight="1" x14ac:dyDescent="0.25">
      <c r="A3910" s="75">
        <v>3025</v>
      </c>
      <c r="B3910" s="76" t="s">
        <v>14063</v>
      </c>
      <c r="C3910" s="77" t="s">
        <v>14064</v>
      </c>
      <c r="D3910" s="78">
        <v>10690000</v>
      </c>
      <c r="E3910" s="77" t="s">
        <v>14058</v>
      </c>
      <c r="F3910" s="77" t="s">
        <v>14010</v>
      </c>
    </row>
    <row r="3911" spans="1:6" ht="32.25" customHeight="1" x14ac:dyDescent="0.25">
      <c r="A3911" s="75">
        <v>3026</v>
      </c>
      <c r="B3911" s="76" t="s">
        <v>14065</v>
      </c>
      <c r="C3911" s="77" t="s">
        <v>14066</v>
      </c>
      <c r="D3911" s="78">
        <v>15210000</v>
      </c>
      <c r="E3911" s="77" t="s">
        <v>14067</v>
      </c>
      <c r="F3911" s="77" t="s">
        <v>14068</v>
      </c>
    </row>
    <row r="3912" spans="1:6" ht="32.25" customHeight="1" x14ac:dyDescent="0.25">
      <c r="A3912" s="75">
        <v>3027</v>
      </c>
      <c r="B3912" s="76" t="s">
        <v>14069</v>
      </c>
      <c r="C3912" s="77" t="s">
        <v>14070</v>
      </c>
      <c r="D3912" s="78">
        <v>15210000</v>
      </c>
      <c r="E3912" s="77" t="s">
        <v>14067</v>
      </c>
      <c r="F3912" s="77" t="s">
        <v>14068</v>
      </c>
    </row>
    <row r="3913" spans="1:6" ht="32.25" customHeight="1" x14ac:dyDescent="0.25">
      <c r="A3913" s="75">
        <v>3028</v>
      </c>
      <c r="B3913" s="76" t="s">
        <v>14071</v>
      </c>
      <c r="C3913" s="77" t="s">
        <v>14072</v>
      </c>
      <c r="D3913" s="78">
        <v>13369000</v>
      </c>
      <c r="E3913" s="77" t="s">
        <v>14073</v>
      </c>
      <c r="F3913" s="77" t="s">
        <v>14068</v>
      </c>
    </row>
    <row r="3914" spans="1:6" ht="32.25" customHeight="1" x14ac:dyDescent="0.25">
      <c r="A3914" s="75">
        <v>3029</v>
      </c>
      <c r="B3914" s="76" t="s">
        <v>14074</v>
      </c>
      <c r="C3914" s="77" t="s">
        <v>14075</v>
      </c>
      <c r="D3914" s="78">
        <v>13443000</v>
      </c>
      <c r="E3914" s="77" t="s">
        <v>14076</v>
      </c>
      <c r="F3914" s="77" t="s">
        <v>14068</v>
      </c>
    </row>
    <row r="3915" spans="1:6" ht="32.25" customHeight="1" x14ac:dyDescent="0.25">
      <c r="A3915" s="75">
        <v>3030</v>
      </c>
      <c r="B3915" s="76" t="s">
        <v>3546</v>
      </c>
      <c r="C3915" s="77" t="s">
        <v>14077</v>
      </c>
      <c r="D3915" s="78">
        <v>13443000</v>
      </c>
      <c r="E3915" s="77" t="s">
        <v>14076</v>
      </c>
      <c r="F3915" s="77" t="s">
        <v>14068</v>
      </c>
    </row>
    <row r="3916" spans="1:6" ht="32.25" customHeight="1" x14ac:dyDescent="0.25">
      <c r="A3916" s="75">
        <v>3031</v>
      </c>
      <c r="B3916" s="76" t="s">
        <v>14078</v>
      </c>
      <c r="C3916" s="77" t="s">
        <v>14079</v>
      </c>
      <c r="D3916" s="78">
        <v>13443000</v>
      </c>
      <c r="E3916" s="77" t="s">
        <v>14076</v>
      </c>
      <c r="F3916" s="77" t="s">
        <v>14068</v>
      </c>
    </row>
    <row r="3917" spans="1:6" ht="32.25" customHeight="1" x14ac:dyDescent="0.25">
      <c r="A3917" s="75">
        <v>3032</v>
      </c>
      <c r="B3917" s="76" t="s">
        <v>3542</v>
      </c>
      <c r="C3917" s="77" t="s">
        <v>14080</v>
      </c>
      <c r="D3917" s="78">
        <v>13443000</v>
      </c>
      <c r="E3917" s="77" t="s">
        <v>14076</v>
      </c>
      <c r="F3917" s="77" t="s">
        <v>14068</v>
      </c>
    </row>
    <row r="3918" spans="1:6" ht="32.25" customHeight="1" x14ac:dyDescent="0.25">
      <c r="A3918" s="75">
        <v>3033</v>
      </c>
      <c r="B3918" s="76" t="s">
        <v>14081</v>
      </c>
      <c r="C3918" s="77" t="s">
        <v>14082</v>
      </c>
      <c r="D3918" s="78">
        <v>13443000</v>
      </c>
      <c r="E3918" s="77" t="s">
        <v>14076</v>
      </c>
      <c r="F3918" s="77" t="s">
        <v>14068</v>
      </c>
    </row>
    <row r="3919" spans="1:6" ht="32.25" customHeight="1" x14ac:dyDescent="0.25">
      <c r="A3919" s="75">
        <v>3034</v>
      </c>
      <c r="B3919" s="76" t="s">
        <v>14083</v>
      </c>
      <c r="C3919" s="77" t="s">
        <v>14084</v>
      </c>
      <c r="D3919" s="78">
        <v>13443000</v>
      </c>
      <c r="E3919" s="77" t="s">
        <v>14076</v>
      </c>
      <c r="F3919" s="77" t="s">
        <v>14068</v>
      </c>
    </row>
    <row r="3920" spans="1:6" ht="32.25" customHeight="1" x14ac:dyDescent="0.25">
      <c r="A3920" s="75">
        <v>3035</v>
      </c>
      <c r="B3920" s="76" t="s">
        <v>14085</v>
      </c>
      <c r="C3920" s="77" t="s">
        <v>14086</v>
      </c>
      <c r="D3920" s="78">
        <v>13443000</v>
      </c>
      <c r="E3920" s="77" t="s">
        <v>14076</v>
      </c>
      <c r="F3920" s="77" t="s">
        <v>14068</v>
      </c>
    </row>
    <row r="3921" spans="1:6" ht="32.25" customHeight="1" x14ac:dyDescent="0.25">
      <c r="A3921" s="75">
        <v>3036</v>
      </c>
      <c r="B3921" s="76" t="s">
        <v>14087</v>
      </c>
      <c r="C3921" s="77" t="s">
        <v>14088</v>
      </c>
      <c r="D3921" s="78">
        <v>10249000</v>
      </c>
      <c r="E3921" s="77" t="s">
        <v>14089</v>
      </c>
      <c r="F3921" s="77" t="s">
        <v>14090</v>
      </c>
    </row>
    <row r="3922" spans="1:6" ht="32.25" customHeight="1" x14ac:dyDescent="0.25">
      <c r="A3922" s="75">
        <v>3037</v>
      </c>
      <c r="B3922" s="76" t="s">
        <v>14091</v>
      </c>
      <c r="C3922" s="77" t="s">
        <v>14092</v>
      </c>
      <c r="D3922" s="78">
        <v>10249000</v>
      </c>
      <c r="E3922" s="77" t="s">
        <v>14089</v>
      </c>
      <c r="F3922" s="77" t="s">
        <v>14090</v>
      </c>
    </row>
    <row r="3923" spans="1:6" ht="32.25" customHeight="1" x14ac:dyDescent="0.25">
      <c r="A3923" s="75">
        <v>3038</v>
      </c>
      <c r="B3923" s="76" t="s">
        <v>14093</v>
      </c>
      <c r="C3923" s="77" t="s">
        <v>14094</v>
      </c>
      <c r="D3923" s="78">
        <v>10249000</v>
      </c>
      <c r="E3923" s="77" t="s">
        <v>14089</v>
      </c>
      <c r="F3923" s="77" t="s">
        <v>14090</v>
      </c>
    </row>
    <row r="3924" spans="1:6" ht="32.25" customHeight="1" x14ac:dyDescent="0.25">
      <c r="A3924" s="75">
        <v>3039</v>
      </c>
      <c r="B3924" s="76" t="s">
        <v>14095</v>
      </c>
      <c r="C3924" s="77" t="s">
        <v>14096</v>
      </c>
      <c r="D3924" s="78">
        <v>10249000</v>
      </c>
      <c r="E3924" s="77" t="s">
        <v>14089</v>
      </c>
      <c r="F3924" s="77" t="s">
        <v>14090</v>
      </c>
    </row>
    <row r="3925" spans="1:6" ht="32.25" customHeight="1" x14ac:dyDescent="0.25">
      <c r="A3925" s="75">
        <v>3040</v>
      </c>
      <c r="B3925" s="76" t="s">
        <v>14097</v>
      </c>
      <c r="C3925" s="77" t="s">
        <v>14098</v>
      </c>
      <c r="D3925" s="78">
        <v>10030000</v>
      </c>
      <c r="E3925" s="77" t="s">
        <v>14099</v>
      </c>
      <c r="F3925" s="77" t="s">
        <v>7870</v>
      </c>
    </row>
    <row r="3926" spans="1:6" ht="32.25" customHeight="1" x14ac:dyDescent="0.25">
      <c r="A3926" s="75">
        <v>3041</v>
      </c>
      <c r="B3926" s="76" t="s">
        <v>14100</v>
      </c>
      <c r="C3926" s="77" t="s">
        <v>14098</v>
      </c>
      <c r="D3926" s="78">
        <v>10104000</v>
      </c>
      <c r="E3926" s="77" t="s">
        <v>14101</v>
      </c>
      <c r="F3926" s="77" t="s">
        <v>7870</v>
      </c>
    </row>
    <row r="3927" spans="1:6" ht="32.25" customHeight="1" x14ac:dyDescent="0.25">
      <c r="A3927" s="75">
        <v>3042</v>
      </c>
      <c r="B3927" s="76" t="s">
        <v>14102</v>
      </c>
      <c r="C3927" s="77" t="s">
        <v>14103</v>
      </c>
      <c r="D3927" s="78">
        <v>10104000</v>
      </c>
      <c r="E3927" s="77" t="s">
        <v>14101</v>
      </c>
      <c r="F3927" s="77" t="s">
        <v>7870</v>
      </c>
    </row>
    <row r="3928" spans="1:6" ht="32.25" customHeight="1" x14ac:dyDescent="0.25">
      <c r="A3928" s="75">
        <v>3043</v>
      </c>
      <c r="B3928" s="76" t="s">
        <v>14104</v>
      </c>
      <c r="C3928" s="77" t="s">
        <v>14105</v>
      </c>
      <c r="D3928" s="78">
        <v>7144000</v>
      </c>
      <c r="E3928" s="77" t="s">
        <v>14106</v>
      </c>
      <c r="F3928" s="77" t="s">
        <v>14107</v>
      </c>
    </row>
    <row r="3929" spans="1:6" ht="32.25" customHeight="1" x14ac:dyDescent="0.25">
      <c r="A3929" s="75">
        <v>3044</v>
      </c>
      <c r="B3929" s="76" t="s">
        <v>14108</v>
      </c>
      <c r="C3929" s="77" t="s">
        <v>14109</v>
      </c>
      <c r="D3929" s="78">
        <v>7144000</v>
      </c>
      <c r="E3929" s="77" t="s">
        <v>14106</v>
      </c>
      <c r="F3929" s="77" t="s">
        <v>14107</v>
      </c>
    </row>
    <row r="3930" spans="1:6" ht="32.25" customHeight="1" x14ac:dyDescent="0.25">
      <c r="A3930" s="75">
        <v>3045</v>
      </c>
      <c r="B3930" s="76" t="s">
        <v>34</v>
      </c>
      <c r="C3930" s="77" t="s">
        <v>36</v>
      </c>
      <c r="D3930" s="78">
        <v>7144000</v>
      </c>
      <c r="E3930" s="77" t="s">
        <v>14106</v>
      </c>
      <c r="F3930" s="77" t="s">
        <v>14107</v>
      </c>
    </row>
    <row r="3931" spans="1:6" ht="32.25" customHeight="1" x14ac:dyDescent="0.25">
      <c r="A3931" s="75">
        <v>3046</v>
      </c>
      <c r="B3931" s="76" t="s">
        <v>14110</v>
      </c>
      <c r="C3931" s="77" t="s">
        <v>14111</v>
      </c>
      <c r="D3931" s="78">
        <v>7144000</v>
      </c>
      <c r="E3931" s="77" t="s">
        <v>14106</v>
      </c>
      <c r="F3931" s="77" t="s">
        <v>14107</v>
      </c>
    </row>
    <row r="3932" spans="1:6" ht="32.25" customHeight="1" x14ac:dyDescent="0.25">
      <c r="A3932" s="75">
        <v>3047</v>
      </c>
      <c r="B3932" s="76" t="s">
        <v>39</v>
      </c>
      <c r="C3932" s="77" t="s">
        <v>41</v>
      </c>
      <c r="D3932" s="78">
        <v>7144000</v>
      </c>
      <c r="E3932" s="77" t="s">
        <v>14106</v>
      </c>
      <c r="F3932" s="77" t="s">
        <v>14107</v>
      </c>
    </row>
    <row r="3933" spans="1:6" ht="32.25" customHeight="1" x14ac:dyDescent="0.25">
      <c r="A3933" s="75">
        <v>3048</v>
      </c>
      <c r="B3933" s="76" t="s">
        <v>42</v>
      </c>
      <c r="C3933" s="77" t="s">
        <v>44</v>
      </c>
      <c r="D3933" s="78">
        <v>7144000</v>
      </c>
      <c r="E3933" s="77" t="s">
        <v>14106</v>
      </c>
      <c r="F3933" s="77" t="s">
        <v>14107</v>
      </c>
    </row>
    <row r="3934" spans="1:6" ht="32.25" customHeight="1" x14ac:dyDescent="0.25">
      <c r="A3934" s="75">
        <v>3049</v>
      </c>
      <c r="B3934" s="76" t="s">
        <v>14112</v>
      </c>
      <c r="C3934" s="77" t="s">
        <v>14113</v>
      </c>
      <c r="D3934" s="78">
        <v>7144000</v>
      </c>
      <c r="E3934" s="77" t="s">
        <v>14106</v>
      </c>
      <c r="F3934" s="77" t="s">
        <v>14107</v>
      </c>
    </row>
    <row r="3935" spans="1:6" ht="32.25" customHeight="1" x14ac:dyDescent="0.25">
      <c r="A3935" s="75">
        <v>3050</v>
      </c>
      <c r="B3935" s="76" t="s">
        <v>49</v>
      </c>
      <c r="C3935" s="77" t="s">
        <v>51</v>
      </c>
      <c r="D3935" s="78">
        <v>7144000</v>
      </c>
      <c r="E3935" s="77" t="s">
        <v>14106</v>
      </c>
      <c r="F3935" s="77" t="s">
        <v>14107</v>
      </c>
    </row>
    <row r="3936" spans="1:6" ht="32.25" customHeight="1" x14ac:dyDescent="0.25">
      <c r="A3936" s="75">
        <v>3051</v>
      </c>
      <c r="B3936" s="76" t="s">
        <v>14114</v>
      </c>
      <c r="C3936" s="77" t="s">
        <v>14115</v>
      </c>
      <c r="D3936" s="78">
        <v>7144000</v>
      </c>
      <c r="E3936" s="77" t="s">
        <v>14106</v>
      </c>
      <c r="F3936" s="77" t="s">
        <v>14107</v>
      </c>
    </row>
    <row r="3937" spans="1:6" ht="32.25" customHeight="1" x14ac:dyDescent="0.25">
      <c r="A3937" s="75">
        <v>3052</v>
      </c>
      <c r="B3937" s="76" t="s">
        <v>14116</v>
      </c>
      <c r="C3937" s="77" t="s">
        <v>14117</v>
      </c>
      <c r="D3937" s="78">
        <v>7144000</v>
      </c>
      <c r="E3937" s="77" t="s">
        <v>14106</v>
      </c>
      <c r="F3937" s="77" t="s">
        <v>14107</v>
      </c>
    </row>
    <row r="3938" spans="1:6" ht="32.25" customHeight="1" x14ac:dyDescent="0.25">
      <c r="A3938" s="75">
        <v>3053</v>
      </c>
      <c r="B3938" s="76" t="s">
        <v>14118</v>
      </c>
      <c r="C3938" s="77" t="s">
        <v>36</v>
      </c>
      <c r="D3938" s="78">
        <v>7144000</v>
      </c>
      <c r="E3938" s="77" t="s">
        <v>14106</v>
      </c>
      <c r="F3938" s="77" t="s">
        <v>14107</v>
      </c>
    </row>
    <row r="3939" spans="1:6" ht="32.25" customHeight="1" x14ac:dyDescent="0.25">
      <c r="A3939" s="75">
        <v>3054</v>
      </c>
      <c r="B3939" s="76" t="s">
        <v>45</v>
      </c>
      <c r="C3939" s="77" t="s">
        <v>36</v>
      </c>
      <c r="D3939" s="78">
        <v>7218000</v>
      </c>
      <c r="E3939" s="77" t="s">
        <v>14119</v>
      </c>
      <c r="F3939" s="77" t="s">
        <v>14107</v>
      </c>
    </row>
    <row r="3940" spans="1:6" ht="32.25" customHeight="1" x14ac:dyDescent="0.25">
      <c r="A3940" s="75">
        <v>3055</v>
      </c>
      <c r="B3940" s="76" t="s">
        <v>14120</v>
      </c>
      <c r="C3940" s="77" t="s">
        <v>14121</v>
      </c>
      <c r="D3940" s="78">
        <v>7218000</v>
      </c>
      <c r="E3940" s="77" t="s">
        <v>14119</v>
      </c>
      <c r="F3940" s="77" t="s">
        <v>14107</v>
      </c>
    </row>
    <row r="3941" spans="1:6" ht="32.25" customHeight="1" x14ac:dyDescent="0.25">
      <c r="A3941" s="75">
        <v>3056</v>
      </c>
      <c r="B3941" s="76" t="s">
        <v>14122</v>
      </c>
      <c r="C3941" s="77" t="s">
        <v>14123</v>
      </c>
      <c r="D3941" s="78">
        <v>10024000</v>
      </c>
      <c r="E3941" s="77" t="s">
        <v>14124</v>
      </c>
      <c r="F3941" s="77" t="s">
        <v>14107</v>
      </c>
    </row>
    <row r="3942" spans="1:6" ht="32.25" customHeight="1" x14ac:dyDescent="0.25">
      <c r="A3942" s="75">
        <v>3057</v>
      </c>
      <c r="B3942" s="76" t="s">
        <v>3551</v>
      </c>
      <c r="C3942" s="77" t="s">
        <v>3553</v>
      </c>
      <c r="D3942" s="78">
        <v>10024000</v>
      </c>
      <c r="E3942" s="77" t="s">
        <v>14124</v>
      </c>
      <c r="F3942" s="77" t="s">
        <v>14107</v>
      </c>
    </row>
    <row r="3943" spans="1:6" ht="32.25" customHeight="1" x14ac:dyDescent="0.25">
      <c r="A3943" s="75">
        <v>3058</v>
      </c>
      <c r="B3943" s="76" t="s">
        <v>14125</v>
      </c>
      <c r="C3943" s="77" t="s">
        <v>14126</v>
      </c>
      <c r="D3943" s="78">
        <v>6927000</v>
      </c>
      <c r="E3943" s="77" t="s">
        <v>14127</v>
      </c>
      <c r="F3943" s="77" t="s">
        <v>7870</v>
      </c>
    </row>
    <row r="3944" spans="1:6" ht="32.25" customHeight="1" x14ac:dyDescent="0.25">
      <c r="A3944" s="75">
        <v>3059</v>
      </c>
      <c r="B3944" s="76" t="s">
        <v>14128</v>
      </c>
      <c r="C3944" s="77" t="s">
        <v>14129</v>
      </c>
      <c r="D3944" s="78">
        <v>6927000</v>
      </c>
      <c r="E3944" s="77" t="s">
        <v>14127</v>
      </c>
      <c r="F3944" s="77" t="s">
        <v>7870</v>
      </c>
    </row>
    <row r="3945" spans="1:6" ht="32.25" customHeight="1" x14ac:dyDescent="0.25">
      <c r="A3945" s="75">
        <v>3060</v>
      </c>
      <c r="B3945" s="76" t="s">
        <v>14130</v>
      </c>
      <c r="C3945" s="77" t="s">
        <v>14131</v>
      </c>
      <c r="D3945" s="78">
        <v>6927000</v>
      </c>
      <c r="E3945" s="77" t="s">
        <v>14127</v>
      </c>
      <c r="F3945" s="77" t="s">
        <v>7870</v>
      </c>
    </row>
    <row r="3946" spans="1:6" ht="32.25" customHeight="1" x14ac:dyDescent="0.25">
      <c r="A3946" s="75">
        <v>3061</v>
      </c>
      <c r="B3946" s="76" t="s">
        <v>14132</v>
      </c>
      <c r="C3946" s="77" t="s">
        <v>14133</v>
      </c>
      <c r="D3946" s="78">
        <v>6927000</v>
      </c>
      <c r="E3946" s="77" t="s">
        <v>14127</v>
      </c>
      <c r="F3946" s="77" t="s">
        <v>7870</v>
      </c>
    </row>
    <row r="3947" spans="1:6" ht="32.25" customHeight="1" x14ac:dyDescent="0.25">
      <c r="A3947" s="75">
        <v>3062</v>
      </c>
      <c r="B3947" s="76" t="s">
        <v>14134</v>
      </c>
      <c r="C3947" s="77" t="s">
        <v>14135</v>
      </c>
      <c r="D3947" s="78">
        <v>6927000</v>
      </c>
      <c r="E3947" s="77" t="s">
        <v>14127</v>
      </c>
      <c r="F3947" s="77" t="s">
        <v>7870</v>
      </c>
    </row>
    <row r="3948" spans="1:6" ht="32.25" customHeight="1" x14ac:dyDescent="0.25">
      <c r="A3948" s="75">
        <v>3063</v>
      </c>
      <c r="B3948" s="76" t="s">
        <v>3556</v>
      </c>
      <c r="C3948" s="77" t="s">
        <v>3558</v>
      </c>
      <c r="D3948" s="78">
        <v>6927000</v>
      </c>
      <c r="E3948" s="77" t="s">
        <v>14127</v>
      </c>
      <c r="F3948" s="77" t="s">
        <v>7870</v>
      </c>
    </row>
    <row r="3949" spans="1:6" ht="32.25" customHeight="1" x14ac:dyDescent="0.25">
      <c r="A3949" s="75">
        <v>3064</v>
      </c>
      <c r="B3949" s="76" t="s">
        <v>14136</v>
      </c>
      <c r="C3949" s="77" t="s">
        <v>14137</v>
      </c>
      <c r="D3949" s="78">
        <v>6927000</v>
      </c>
      <c r="E3949" s="77" t="s">
        <v>14127</v>
      </c>
      <c r="F3949" s="77" t="s">
        <v>7870</v>
      </c>
    </row>
    <row r="3950" spans="1:6" ht="32.25" customHeight="1" x14ac:dyDescent="0.25">
      <c r="A3950" s="75">
        <v>3065</v>
      </c>
      <c r="B3950" s="76" t="s">
        <v>14138</v>
      </c>
      <c r="C3950" s="77" t="s">
        <v>14139</v>
      </c>
      <c r="D3950" s="78">
        <v>6927000</v>
      </c>
      <c r="E3950" s="77" t="s">
        <v>14127</v>
      </c>
      <c r="F3950" s="77" t="s">
        <v>7870</v>
      </c>
    </row>
    <row r="3951" spans="1:6" ht="32.25" customHeight="1" x14ac:dyDescent="0.25">
      <c r="A3951" s="75">
        <v>3066</v>
      </c>
      <c r="B3951" s="76" t="s">
        <v>3564</v>
      </c>
      <c r="C3951" s="77" t="s">
        <v>3565</v>
      </c>
      <c r="D3951" s="78">
        <v>7211000</v>
      </c>
      <c r="E3951" s="77" t="s">
        <v>14140</v>
      </c>
      <c r="F3951" s="77" t="s">
        <v>14107</v>
      </c>
    </row>
    <row r="3952" spans="1:6" ht="32.25" customHeight="1" x14ac:dyDescent="0.25">
      <c r="A3952" s="75">
        <v>3067</v>
      </c>
      <c r="B3952" s="76" t="s">
        <v>14141</v>
      </c>
      <c r="C3952" s="77" t="s">
        <v>14142</v>
      </c>
      <c r="D3952" s="78">
        <v>7211000</v>
      </c>
      <c r="E3952" s="77" t="s">
        <v>14140</v>
      </c>
      <c r="F3952" s="77" t="s">
        <v>14107</v>
      </c>
    </row>
    <row r="3953" spans="1:6" ht="32.25" customHeight="1" x14ac:dyDescent="0.25">
      <c r="A3953" s="75">
        <v>3068</v>
      </c>
      <c r="B3953" s="76" t="s">
        <v>14143</v>
      </c>
      <c r="C3953" s="77" t="s">
        <v>14144</v>
      </c>
      <c r="D3953" s="78">
        <v>7211000</v>
      </c>
      <c r="E3953" s="77" t="s">
        <v>14140</v>
      </c>
      <c r="F3953" s="77" t="s">
        <v>14107</v>
      </c>
    </row>
    <row r="3954" spans="1:6" ht="32.25" customHeight="1" x14ac:dyDescent="0.25">
      <c r="A3954" s="75">
        <v>3069</v>
      </c>
      <c r="B3954" s="76" t="s">
        <v>14145</v>
      </c>
      <c r="C3954" s="77" t="s">
        <v>14146</v>
      </c>
      <c r="D3954" s="78">
        <v>7211000</v>
      </c>
      <c r="E3954" s="77" t="s">
        <v>14140</v>
      </c>
      <c r="F3954" s="77" t="s">
        <v>14107</v>
      </c>
    </row>
    <row r="3955" spans="1:6" ht="32.25" customHeight="1" x14ac:dyDescent="0.25">
      <c r="A3955" s="75">
        <v>3070</v>
      </c>
      <c r="B3955" s="76" t="s">
        <v>14147</v>
      </c>
      <c r="C3955" s="77" t="s">
        <v>14148</v>
      </c>
      <c r="D3955" s="78">
        <v>7211000</v>
      </c>
      <c r="E3955" s="77" t="s">
        <v>14140</v>
      </c>
      <c r="F3955" s="77" t="s">
        <v>14107</v>
      </c>
    </row>
    <row r="3956" spans="1:6" ht="32.25" customHeight="1" x14ac:dyDescent="0.25">
      <c r="A3956" s="75">
        <v>3071</v>
      </c>
      <c r="B3956" s="76" t="s">
        <v>14149</v>
      </c>
      <c r="C3956" s="77" t="s">
        <v>14150</v>
      </c>
      <c r="D3956" s="78">
        <v>7211000</v>
      </c>
      <c r="E3956" s="77" t="s">
        <v>14140</v>
      </c>
      <c r="F3956" s="77" t="s">
        <v>14107</v>
      </c>
    </row>
    <row r="3957" spans="1:6" ht="32.25" customHeight="1" x14ac:dyDescent="0.25">
      <c r="A3957" s="75">
        <v>3072</v>
      </c>
      <c r="B3957" s="76" t="s">
        <v>14151</v>
      </c>
      <c r="C3957" s="77" t="s">
        <v>14152</v>
      </c>
      <c r="D3957" s="78">
        <v>7211000</v>
      </c>
      <c r="E3957" s="77" t="s">
        <v>14140</v>
      </c>
      <c r="F3957" s="77" t="s">
        <v>14107</v>
      </c>
    </row>
    <row r="3958" spans="1:6" ht="32.25" customHeight="1" x14ac:dyDescent="0.25">
      <c r="A3958" s="75">
        <v>3073</v>
      </c>
      <c r="B3958" s="76" t="s">
        <v>3566</v>
      </c>
      <c r="C3958" s="77" t="s">
        <v>3565</v>
      </c>
      <c r="D3958" s="78">
        <v>7211000</v>
      </c>
      <c r="E3958" s="77" t="s">
        <v>14140</v>
      </c>
      <c r="F3958" s="77" t="s">
        <v>14107</v>
      </c>
    </row>
    <row r="3959" spans="1:6" ht="32.25" customHeight="1" x14ac:dyDescent="0.25">
      <c r="A3959" s="75">
        <v>3074</v>
      </c>
      <c r="B3959" s="76" t="s">
        <v>14153</v>
      </c>
      <c r="C3959" s="77" t="s">
        <v>14154</v>
      </c>
      <c r="D3959" s="78">
        <v>7211000</v>
      </c>
      <c r="E3959" s="77" t="s">
        <v>14140</v>
      </c>
      <c r="F3959" s="77" t="s">
        <v>14107</v>
      </c>
    </row>
    <row r="3960" spans="1:6" ht="32.25" customHeight="1" x14ac:dyDescent="0.25">
      <c r="A3960" s="75">
        <v>3075</v>
      </c>
      <c r="B3960" s="76" t="s">
        <v>14155</v>
      </c>
      <c r="C3960" s="77" t="s">
        <v>14156</v>
      </c>
      <c r="D3960" s="78">
        <v>7211000</v>
      </c>
      <c r="E3960" s="77" t="s">
        <v>14140</v>
      </c>
      <c r="F3960" s="77" t="s">
        <v>14107</v>
      </c>
    </row>
    <row r="3961" spans="1:6" ht="32.25" customHeight="1" x14ac:dyDescent="0.25">
      <c r="A3961" s="75">
        <v>3076</v>
      </c>
      <c r="B3961" s="76" t="s">
        <v>14157</v>
      </c>
      <c r="C3961" s="77" t="s">
        <v>14158</v>
      </c>
      <c r="D3961" s="78">
        <v>7211000</v>
      </c>
      <c r="E3961" s="77" t="s">
        <v>14140</v>
      </c>
      <c r="F3961" s="77" t="s">
        <v>14107</v>
      </c>
    </row>
    <row r="3962" spans="1:6" ht="32.25" customHeight="1" x14ac:dyDescent="0.25">
      <c r="A3962" s="75">
        <v>3077</v>
      </c>
      <c r="B3962" s="76" t="s">
        <v>14159</v>
      </c>
      <c r="C3962" s="77" t="s">
        <v>14160</v>
      </c>
      <c r="D3962" s="78">
        <v>7211000</v>
      </c>
      <c r="E3962" s="77" t="s">
        <v>14140</v>
      </c>
      <c r="F3962" s="77" t="s">
        <v>14107</v>
      </c>
    </row>
    <row r="3963" spans="1:6" ht="32.25" customHeight="1" x14ac:dyDescent="0.25">
      <c r="A3963" s="75">
        <v>3078</v>
      </c>
      <c r="B3963" s="76" t="s">
        <v>14161</v>
      </c>
      <c r="C3963" s="77" t="s">
        <v>14162</v>
      </c>
      <c r="D3963" s="78">
        <v>7211000</v>
      </c>
      <c r="E3963" s="77" t="s">
        <v>14140</v>
      </c>
      <c r="F3963" s="77" t="s">
        <v>14107</v>
      </c>
    </row>
    <row r="3964" spans="1:6" ht="32.25" customHeight="1" x14ac:dyDescent="0.25">
      <c r="A3964" s="75">
        <v>3079</v>
      </c>
      <c r="B3964" s="76" t="s">
        <v>14163</v>
      </c>
      <c r="C3964" s="77" t="s">
        <v>14164</v>
      </c>
      <c r="D3964" s="78">
        <v>7211000</v>
      </c>
      <c r="E3964" s="77" t="s">
        <v>14140</v>
      </c>
      <c r="F3964" s="77" t="s">
        <v>14107</v>
      </c>
    </row>
    <row r="3965" spans="1:6" ht="32.25" customHeight="1" x14ac:dyDescent="0.25">
      <c r="A3965" s="75">
        <v>3080</v>
      </c>
      <c r="B3965" s="76" t="s">
        <v>3561</v>
      </c>
      <c r="C3965" s="77" t="s">
        <v>3563</v>
      </c>
      <c r="D3965" s="78">
        <v>7285000</v>
      </c>
      <c r="E3965" s="77" t="s">
        <v>14165</v>
      </c>
      <c r="F3965" s="77" t="s">
        <v>14107</v>
      </c>
    </row>
    <row r="3966" spans="1:6" ht="32.25" customHeight="1" x14ac:dyDescent="0.25">
      <c r="A3966" s="75">
        <v>3081</v>
      </c>
      <c r="B3966" s="76" t="s">
        <v>14166</v>
      </c>
      <c r="C3966" s="77" t="s">
        <v>14167</v>
      </c>
      <c r="D3966" s="78">
        <v>7285000</v>
      </c>
      <c r="E3966" s="77" t="s">
        <v>14165</v>
      </c>
      <c r="F3966" s="77" t="s">
        <v>14107</v>
      </c>
    </row>
    <row r="3967" spans="1:6" ht="32.25" customHeight="1" x14ac:dyDescent="0.25">
      <c r="A3967" s="75">
        <v>3082</v>
      </c>
      <c r="B3967" s="76" t="s">
        <v>14168</v>
      </c>
      <c r="C3967" s="77" t="s">
        <v>14169</v>
      </c>
      <c r="D3967" s="78">
        <v>7285000</v>
      </c>
      <c r="E3967" s="77" t="s">
        <v>14165</v>
      </c>
      <c r="F3967" s="77" t="s">
        <v>14107</v>
      </c>
    </row>
    <row r="3968" spans="1:6" ht="32.25" customHeight="1" x14ac:dyDescent="0.25">
      <c r="A3968" s="75">
        <v>3083</v>
      </c>
      <c r="B3968" s="76" t="s">
        <v>14170</v>
      </c>
      <c r="C3968" s="77" t="s">
        <v>14171</v>
      </c>
      <c r="D3968" s="78">
        <v>6903000</v>
      </c>
      <c r="E3968" s="77" t="s">
        <v>14172</v>
      </c>
      <c r="F3968" s="77" t="s">
        <v>14107</v>
      </c>
    </row>
    <row r="3969" spans="1:6" ht="32.25" customHeight="1" x14ac:dyDescent="0.25">
      <c r="A3969" s="75">
        <v>3084</v>
      </c>
      <c r="B3969" s="76" t="s">
        <v>14173</v>
      </c>
      <c r="C3969" s="77" t="s">
        <v>14174</v>
      </c>
      <c r="D3969" s="78">
        <v>6903000</v>
      </c>
      <c r="E3969" s="77" t="s">
        <v>14172</v>
      </c>
      <c r="F3969" s="77" t="s">
        <v>14107</v>
      </c>
    </row>
    <row r="3970" spans="1:6" ht="32.25" customHeight="1" x14ac:dyDescent="0.25">
      <c r="A3970" s="75">
        <v>3085</v>
      </c>
      <c r="B3970" s="76" t="s">
        <v>14175</v>
      </c>
      <c r="C3970" s="77" t="s">
        <v>14176</v>
      </c>
      <c r="D3970" s="78">
        <v>6903000</v>
      </c>
      <c r="E3970" s="77" t="s">
        <v>14172</v>
      </c>
      <c r="F3970" s="77" t="s">
        <v>14107</v>
      </c>
    </row>
    <row r="3971" spans="1:6" ht="32.25" customHeight="1" x14ac:dyDescent="0.25">
      <c r="A3971" s="75">
        <v>3086</v>
      </c>
      <c r="B3971" s="76" t="s">
        <v>14177</v>
      </c>
      <c r="C3971" s="77" t="s">
        <v>14178</v>
      </c>
      <c r="D3971" s="78">
        <v>6903000</v>
      </c>
      <c r="E3971" s="77" t="s">
        <v>14172</v>
      </c>
      <c r="F3971" s="77" t="s">
        <v>14107</v>
      </c>
    </row>
    <row r="3972" spans="1:6" ht="32.25" customHeight="1" x14ac:dyDescent="0.25">
      <c r="A3972" s="75">
        <v>3087</v>
      </c>
      <c r="B3972" s="76" t="s">
        <v>14179</v>
      </c>
      <c r="C3972" s="77" t="s">
        <v>14180</v>
      </c>
      <c r="D3972" s="78">
        <v>6903000</v>
      </c>
      <c r="E3972" s="77" t="s">
        <v>14172</v>
      </c>
      <c r="F3972" s="77" t="s">
        <v>14107</v>
      </c>
    </row>
    <row r="3973" spans="1:6" ht="32.25" customHeight="1" x14ac:dyDescent="0.25">
      <c r="A3973" s="75">
        <v>3088</v>
      </c>
      <c r="B3973" s="76" t="s">
        <v>3570</v>
      </c>
      <c r="C3973" s="77" t="s">
        <v>14181</v>
      </c>
      <c r="D3973" s="78">
        <v>6644000</v>
      </c>
      <c r="E3973" s="77" t="s">
        <v>14182</v>
      </c>
      <c r="F3973" s="77" t="s">
        <v>14107</v>
      </c>
    </row>
    <row r="3974" spans="1:6" ht="32.25" customHeight="1" x14ac:dyDescent="0.25">
      <c r="A3974" s="75">
        <v>3089</v>
      </c>
      <c r="B3974" s="76" t="s">
        <v>14183</v>
      </c>
      <c r="C3974" s="77" t="s">
        <v>14184</v>
      </c>
      <c r="D3974" s="78">
        <v>6644000</v>
      </c>
      <c r="E3974" s="77" t="s">
        <v>14182</v>
      </c>
      <c r="F3974" s="77" t="s">
        <v>14107</v>
      </c>
    </row>
    <row r="3975" spans="1:6" ht="32.25" customHeight="1" x14ac:dyDescent="0.25">
      <c r="A3975" s="75">
        <v>3090</v>
      </c>
      <c r="B3975" s="76" t="s">
        <v>3573</v>
      </c>
      <c r="C3975" s="77" t="s">
        <v>14185</v>
      </c>
      <c r="D3975" s="78">
        <v>6644000</v>
      </c>
      <c r="E3975" s="77" t="s">
        <v>14182</v>
      </c>
      <c r="F3975" s="77" t="s">
        <v>14107</v>
      </c>
    </row>
    <row r="3976" spans="1:6" ht="32.25" customHeight="1" x14ac:dyDescent="0.25">
      <c r="A3976" s="75">
        <v>3091</v>
      </c>
      <c r="B3976" s="76" t="s">
        <v>14186</v>
      </c>
      <c r="C3976" s="77" t="s">
        <v>14187</v>
      </c>
      <c r="D3976" s="78">
        <v>6644000</v>
      </c>
      <c r="E3976" s="77" t="s">
        <v>14182</v>
      </c>
      <c r="F3976" s="77" t="s">
        <v>14107</v>
      </c>
    </row>
    <row r="3977" spans="1:6" ht="32.25" customHeight="1" x14ac:dyDescent="0.25">
      <c r="A3977" s="75">
        <v>3092</v>
      </c>
      <c r="B3977" s="76" t="s">
        <v>14188</v>
      </c>
      <c r="C3977" s="77" t="s">
        <v>14189</v>
      </c>
      <c r="D3977" s="78">
        <v>6977000</v>
      </c>
      <c r="E3977" s="77" t="s">
        <v>14190</v>
      </c>
      <c r="F3977" s="77" t="s">
        <v>14107</v>
      </c>
    </row>
    <row r="3978" spans="1:6" ht="32.25" customHeight="1" x14ac:dyDescent="0.25">
      <c r="A3978" s="75">
        <v>3093</v>
      </c>
      <c r="B3978" s="76" t="s">
        <v>14191</v>
      </c>
      <c r="C3978" s="77" t="s">
        <v>14192</v>
      </c>
      <c r="D3978" s="78">
        <v>6977000</v>
      </c>
      <c r="E3978" s="77" t="s">
        <v>14190</v>
      </c>
      <c r="F3978" s="77" t="s">
        <v>14107</v>
      </c>
    </row>
    <row r="3979" spans="1:6" ht="32.25" customHeight="1" x14ac:dyDescent="0.25">
      <c r="A3979" s="75">
        <v>3094</v>
      </c>
      <c r="B3979" s="76" t="s">
        <v>14193</v>
      </c>
      <c r="C3979" s="77" t="s">
        <v>14194</v>
      </c>
      <c r="D3979" s="78">
        <v>6977000</v>
      </c>
      <c r="E3979" s="77" t="s">
        <v>14190</v>
      </c>
      <c r="F3979" s="77" t="s">
        <v>14107</v>
      </c>
    </row>
    <row r="3980" spans="1:6" ht="32.25" customHeight="1" x14ac:dyDescent="0.25">
      <c r="A3980" s="75">
        <v>3095</v>
      </c>
      <c r="B3980" s="76" t="s">
        <v>14195</v>
      </c>
      <c r="C3980" s="77" t="s">
        <v>14196</v>
      </c>
      <c r="D3980" s="78">
        <v>6977000</v>
      </c>
      <c r="E3980" s="77" t="s">
        <v>14190</v>
      </c>
      <c r="F3980" s="77" t="s">
        <v>14107</v>
      </c>
    </row>
    <row r="3981" spans="1:6" ht="32.25" customHeight="1" x14ac:dyDescent="0.25">
      <c r="A3981" s="75">
        <v>3096</v>
      </c>
      <c r="B3981" s="76" t="s">
        <v>14197</v>
      </c>
      <c r="C3981" s="77" t="s">
        <v>14198</v>
      </c>
      <c r="D3981" s="78">
        <v>7004000</v>
      </c>
      <c r="E3981" s="77" t="s">
        <v>14199</v>
      </c>
      <c r="F3981" s="77" t="s">
        <v>7870</v>
      </c>
    </row>
    <row r="3982" spans="1:6" ht="32.25" customHeight="1" x14ac:dyDescent="0.25">
      <c r="A3982" s="75">
        <v>3097</v>
      </c>
      <c r="B3982" s="76" t="s">
        <v>54</v>
      </c>
      <c r="C3982" s="77" t="s">
        <v>14200</v>
      </c>
      <c r="D3982" s="78">
        <v>7004000</v>
      </c>
      <c r="E3982" s="77" t="s">
        <v>14199</v>
      </c>
      <c r="F3982" s="77" t="s">
        <v>7870</v>
      </c>
    </row>
    <row r="3983" spans="1:6" ht="32.25" customHeight="1" x14ac:dyDescent="0.25">
      <c r="A3983" s="75">
        <v>3098</v>
      </c>
      <c r="B3983" s="76" t="s">
        <v>14201</v>
      </c>
      <c r="C3983" s="77" t="s">
        <v>14202</v>
      </c>
      <c r="D3983" s="78">
        <v>7004000</v>
      </c>
      <c r="E3983" s="77" t="s">
        <v>14199</v>
      </c>
      <c r="F3983" s="77" t="s">
        <v>7870</v>
      </c>
    </row>
    <row r="3984" spans="1:6" ht="32.25" customHeight="1" x14ac:dyDescent="0.25">
      <c r="A3984" s="75">
        <v>3099</v>
      </c>
      <c r="B3984" s="76" t="s">
        <v>14203</v>
      </c>
      <c r="C3984" s="77" t="s">
        <v>14204</v>
      </c>
      <c r="D3984" s="78">
        <v>7004000</v>
      </c>
      <c r="E3984" s="77" t="s">
        <v>14199</v>
      </c>
      <c r="F3984" s="77" t="s">
        <v>7870</v>
      </c>
    </row>
    <row r="3985" spans="1:6" ht="32.25" customHeight="1" x14ac:dyDescent="0.25">
      <c r="A3985" s="75">
        <v>3100</v>
      </c>
      <c r="B3985" s="76" t="s">
        <v>57</v>
      </c>
      <c r="C3985" s="77" t="s">
        <v>59</v>
      </c>
      <c r="D3985" s="78">
        <v>7004000</v>
      </c>
      <c r="E3985" s="77" t="s">
        <v>14199</v>
      </c>
      <c r="F3985" s="77" t="s">
        <v>7870</v>
      </c>
    </row>
    <row r="3986" spans="1:6" ht="32.25" customHeight="1" x14ac:dyDescent="0.25">
      <c r="A3986" s="75">
        <v>3101</v>
      </c>
      <c r="B3986" s="76" t="s">
        <v>14205</v>
      </c>
      <c r="C3986" s="77" t="s">
        <v>14206</v>
      </c>
      <c r="D3986" s="78">
        <v>7004000</v>
      </c>
      <c r="E3986" s="77" t="s">
        <v>14199</v>
      </c>
      <c r="F3986" s="77" t="s">
        <v>7870</v>
      </c>
    </row>
    <row r="3987" spans="1:6" ht="32.25" customHeight="1" x14ac:dyDescent="0.25">
      <c r="A3987" s="75">
        <v>3102</v>
      </c>
      <c r="B3987" s="76" t="s">
        <v>14207</v>
      </c>
      <c r="C3987" s="77" t="s">
        <v>14198</v>
      </c>
      <c r="D3987" s="78">
        <v>7004000</v>
      </c>
      <c r="E3987" s="77" t="s">
        <v>14199</v>
      </c>
      <c r="F3987" s="77" t="s">
        <v>7870</v>
      </c>
    </row>
    <row r="3988" spans="1:6" ht="32.25" customHeight="1" x14ac:dyDescent="0.25">
      <c r="A3988" s="75">
        <v>3103</v>
      </c>
      <c r="B3988" s="76" t="s">
        <v>14208</v>
      </c>
      <c r="C3988" s="77" t="s">
        <v>14209</v>
      </c>
      <c r="D3988" s="78">
        <v>7004000</v>
      </c>
      <c r="E3988" s="77" t="s">
        <v>14199</v>
      </c>
      <c r="F3988" s="77" t="s">
        <v>7870</v>
      </c>
    </row>
    <row r="3989" spans="1:6" ht="32.25" customHeight="1" x14ac:dyDescent="0.25">
      <c r="A3989" s="75">
        <v>3104</v>
      </c>
      <c r="B3989" s="76" t="s">
        <v>14210</v>
      </c>
      <c r="C3989" s="77" t="s">
        <v>14211</v>
      </c>
      <c r="D3989" s="78">
        <v>7004000</v>
      </c>
      <c r="E3989" s="77" t="s">
        <v>14199</v>
      </c>
      <c r="F3989" s="77" t="s">
        <v>7870</v>
      </c>
    </row>
    <row r="3990" spans="1:6" ht="32.25" customHeight="1" x14ac:dyDescent="0.25">
      <c r="A3990" s="75">
        <v>3105</v>
      </c>
      <c r="B3990" s="76" t="s">
        <v>14212</v>
      </c>
      <c r="C3990" s="77" t="s">
        <v>14213</v>
      </c>
      <c r="D3990" s="78">
        <v>7004000</v>
      </c>
      <c r="E3990" s="77" t="s">
        <v>14199</v>
      </c>
      <c r="F3990" s="77" t="s">
        <v>7870</v>
      </c>
    </row>
    <row r="3991" spans="1:6" ht="32.25" customHeight="1" x14ac:dyDescent="0.25">
      <c r="A3991" s="75">
        <v>3106</v>
      </c>
      <c r="B3991" s="76" t="s">
        <v>14214</v>
      </c>
      <c r="C3991" s="77" t="s">
        <v>14215</v>
      </c>
      <c r="D3991" s="78">
        <v>7004000</v>
      </c>
      <c r="E3991" s="77" t="s">
        <v>14199</v>
      </c>
      <c r="F3991" s="77" t="s">
        <v>7870</v>
      </c>
    </row>
    <row r="3992" spans="1:6" ht="32.25" customHeight="1" x14ac:dyDescent="0.25">
      <c r="A3992" s="75">
        <v>3107</v>
      </c>
      <c r="B3992" s="76" t="s">
        <v>14216</v>
      </c>
      <c r="C3992" s="77" t="s">
        <v>14204</v>
      </c>
      <c r="D3992" s="78">
        <v>7004000</v>
      </c>
      <c r="E3992" s="77" t="s">
        <v>14199</v>
      </c>
      <c r="F3992" s="77" t="s">
        <v>7870</v>
      </c>
    </row>
    <row r="3993" spans="1:6" ht="32.25" customHeight="1" x14ac:dyDescent="0.25">
      <c r="A3993" s="75">
        <v>3108</v>
      </c>
      <c r="B3993" s="76" t="s">
        <v>65</v>
      </c>
      <c r="C3993" s="77" t="s">
        <v>59</v>
      </c>
      <c r="D3993" s="78">
        <v>7004000</v>
      </c>
      <c r="E3993" s="77" t="s">
        <v>14199</v>
      </c>
      <c r="F3993" s="77" t="s">
        <v>7870</v>
      </c>
    </row>
    <row r="3994" spans="1:6" ht="32.25" customHeight="1" x14ac:dyDescent="0.25">
      <c r="A3994" s="75">
        <v>3109</v>
      </c>
      <c r="B3994" s="76" t="s">
        <v>14217</v>
      </c>
      <c r="C3994" s="77" t="s">
        <v>14209</v>
      </c>
      <c r="D3994" s="78">
        <v>6746000</v>
      </c>
      <c r="E3994" s="77" t="s">
        <v>14218</v>
      </c>
      <c r="F3994" s="77" t="s">
        <v>7870</v>
      </c>
    </row>
    <row r="3995" spans="1:6" ht="32.25" customHeight="1" x14ac:dyDescent="0.25">
      <c r="A3995" s="75">
        <v>3110</v>
      </c>
      <c r="B3995" s="76" t="s">
        <v>14219</v>
      </c>
      <c r="C3995" s="77" t="s">
        <v>14211</v>
      </c>
      <c r="D3995" s="78">
        <v>6746000</v>
      </c>
      <c r="E3995" s="77" t="s">
        <v>14218</v>
      </c>
      <c r="F3995" s="77" t="s">
        <v>7870</v>
      </c>
    </row>
    <row r="3996" spans="1:6" ht="32.25" customHeight="1" x14ac:dyDescent="0.25">
      <c r="A3996" s="75">
        <v>3111</v>
      </c>
      <c r="B3996" s="76" t="s">
        <v>14220</v>
      </c>
      <c r="C3996" s="77" t="s">
        <v>14213</v>
      </c>
      <c r="D3996" s="78">
        <v>6746000</v>
      </c>
      <c r="E3996" s="77" t="s">
        <v>14218</v>
      </c>
      <c r="F3996" s="77" t="s">
        <v>7870</v>
      </c>
    </row>
    <row r="3997" spans="1:6" ht="32.25" customHeight="1" x14ac:dyDescent="0.25">
      <c r="A3997" s="75">
        <v>3112</v>
      </c>
      <c r="B3997" s="76" t="s">
        <v>14221</v>
      </c>
      <c r="C3997" s="77" t="s">
        <v>14215</v>
      </c>
      <c r="D3997" s="78">
        <v>6746000</v>
      </c>
      <c r="E3997" s="77" t="s">
        <v>14218</v>
      </c>
      <c r="F3997" s="77" t="s">
        <v>7870</v>
      </c>
    </row>
    <row r="3998" spans="1:6" ht="32.25" customHeight="1" x14ac:dyDescent="0.25">
      <c r="A3998" s="75">
        <v>3113</v>
      </c>
      <c r="B3998" s="76" t="s">
        <v>14222</v>
      </c>
      <c r="C3998" s="77" t="s">
        <v>14223</v>
      </c>
      <c r="D3998" s="78">
        <v>6746000</v>
      </c>
      <c r="E3998" s="77" t="s">
        <v>14218</v>
      </c>
      <c r="F3998" s="77" t="s">
        <v>7870</v>
      </c>
    </row>
    <row r="3999" spans="1:6" ht="32.25" customHeight="1" x14ac:dyDescent="0.25">
      <c r="A3999" s="75">
        <v>3114</v>
      </c>
      <c r="B3999" s="76" t="s">
        <v>62</v>
      </c>
      <c r="C3999" s="77" t="s">
        <v>64</v>
      </c>
      <c r="D3999" s="78">
        <v>6746000</v>
      </c>
      <c r="E3999" s="77" t="s">
        <v>14218</v>
      </c>
      <c r="F3999" s="77" t="s">
        <v>7870</v>
      </c>
    </row>
    <row r="4000" spans="1:6" ht="32.25" customHeight="1" x14ac:dyDescent="0.25">
      <c r="A4000" s="75">
        <v>3115</v>
      </c>
      <c r="B4000" s="76" t="s">
        <v>67</v>
      </c>
      <c r="C4000" s="77" t="s">
        <v>69</v>
      </c>
      <c r="D4000" s="78">
        <v>6746000</v>
      </c>
      <c r="E4000" s="77" t="s">
        <v>14218</v>
      </c>
      <c r="F4000" s="77" t="s">
        <v>7870</v>
      </c>
    </row>
    <row r="4001" spans="1:6" ht="32.25" customHeight="1" x14ac:dyDescent="0.25">
      <c r="A4001" s="75">
        <v>3116</v>
      </c>
      <c r="B4001" s="76" t="s">
        <v>60</v>
      </c>
      <c r="C4001" s="77" t="s">
        <v>14200</v>
      </c>
      <c r="D4001" s="78">
        <v>7079000</v>
      </c>
      <c r="E4001" s="77" t="s">
        <v>14224</v>
      </c>
      <c r="F4001" s="77" t="s">
        <v>7870</v>
      </c>
    </row>
    <row r="4002" spans="1:6" ht="32.25" customHeight="1" x14ac:dyDescent="0.25">
      <c r="A4002" s="75">
        <v>3117</v>
      </c>
      <c r="B4002" s="76" t="s">
        <v>14225</v>
      </c>
      <c r="C4002" s="77" t="s">
        <v>14226</v>
      </c>
      <c r="D4002" s="78">
        <v>10353000</v>
      </c>
      <c r="E4002" s="77" t="s">
        <v>14227</v>
      </c>
      <c r="F4002" s="77" t="s">
        <v>7870</v>
      </c>
    </row>
    <row r="4003" spans="1:6" ht="32.25" customHeight="1" x14ac:dyDescent="0.25">
      <c r="A4003" s="75">
        <v>3118</v>
      </c>
      <c r="B4003" s="76" t="s">
        <v>14228</v>
      </c>
      <c r="C4003" s="77" t="s">
        <v>14229</v>
      </c>
      <c r="D4003" s="78">
        <v>10353000</v>
      </c>
      <c r="E4003" s="77" t="s">
        <v>14227</v>
      </c>
      <c r="F4003" s="77" t="s">
        <v>7870</v>
      </c>
    </row>
    <row r="4004" spans="1:6" ht="32.25" customHeight="1" x14ac:dyDescent="0.25">
      <c r="A4004" s="75">
        <v>3119</v>
      </c>
      <c r="B4004" s="76" t="s">
        <v>3576</v>
      </c>
      <c r="C4004" s="77" t="s">
        <v>3579</v>
      </c>
      <c r="D4004" s="78">
        <v>10353000</v>
      </c>
      <c r="E4004" s="77" t="s">
        <v>14227</v>
      </c>
      <c r="F4004" s="77" t="s">
        <v>7870</v>
      </c>
    </row>
    <row r="4005" spans="1:6" ht="32.25" customHeight="1" x14ac:dyDescent="0.25">
      <c r="A4005" s="75">
        <v>3120</v>
      </c>
      <c r="B4005" s="76" t="s">
        <v>14230</v>
      </c>
      <c r="C4005" s="77" t="s">
        <v>14231</v>
      </c>
      <c r="D4005" s="78">
        <v>10094000</v>
      </c>
      <c r="E4005" s="77" t="s">
        <v>14232</v>
      </c>
      <c r="F4005" s="77" t="s">
        <v>7870</v>
      </c>
    </row>
    <row r="4006" spans="1:6" ht="32.25" customHeight="1" x14ac:dyDescent="0.25">
      <c r="A4006" s="75">
        <v>3121</v>
      </c>
      <c r="B4006" s="76" t="s">
        <v>14233</v>
      </c>
      <c r="C4006" s="77" t="s">
        <v>14234</v>
      </c>
      <c r="D4006" s="78">
        <v>10427000</v>
      </c>
      <c r="E4006" s="77" t="s">
        <v>14235</v>
      </c>
      <c r="F4006" s="77" t="s">
        <v>7870</v>
      </c>
    </row>
    <row r="4007" spans="1:6" ht="32.25" customHeight="1" x14ac:dyDescent="0.25">
      <c r="A4007" s="75">
        <v>3122</v>
      </c>
      <c r="B4007" s="76" t="s">
        <v>14236</v>
      </c>
      <c r="C4007" s="77" t="s">
        <v>14237</v>
      </c>
      <c r="D4007" s="78">
        <v>4986000</v>
      </c>
      <c r="E4007" s="77" t="s">
        <v>14238</v>
      </c>
      <c r="F4007" s="77" t="s">
        <v>7870</v>
      </c>
    </row>
    <row r="4008" spans="1:6" ht="32.25" customHeight="1" x14ac:dyDescent="0.25">
      <c r="A4008" s="75">
        <v>3123</v>
      </c>
      <c r="B4008" s="76" t="s">
        <v>3590</v>
      </c>
      <c r="C4008" s="77" t="s">
        <v>14239</v>
      </c>
      <c r="D4008" s="78">
        <v>4986000</v>
      </c>
      <c r="E4008" s="77" t="s">
        <v>14238</v>
      </c>
      <c r="F4008" s="77" t="s">
        <v>7870</v>
      </c>
    </row>
    <row r="4009" spans="1:6" ht="32.25" customHeight="1" x14ac:dyDescent="0.25">
      <c r="A4009" s="75">
        <v>3124</v>
      </c>
      <c r="B4009" s="76" t="s">
        <v>14240</v>
      </c>
      <c r="C4009" s="77" t="s">
        <v>14229</v>
      </c>
      <c r="D4009" s="78">
        <v>4986000</v>
      </c>
      <c r="E4009" s="77" t="s">
        <v>14238</v>
      </c>
      <c r="F4009" s="77" t="s">
        <v>7870</v>
      </c>
    </row>
    <row r="4010" spans="1:6" ht="32.25" customHeight="1" x14ac:dyDescent="0.25">
      <c r="A4010" s="75">
        <v>3125</v>
      </c>
      <c r="B4010" s="76" t="s">
        <v>3581</v>
      </c>
      <c r="C4010" s="77" t="s">
        <v>3579</v>
      </c>
      <c r="D4010" s="78">
        <v>4986000</v>
      </c>
      <c r="E4010" s="77" t="s">
        <v>14238</v>
      </c>
      <c r="F4010" s="77" t="s">
        <v>7870</v>
      </c>
    </row>
    <row r="4011" spans="1:6" ht="32.25" customHeight="1" x14ac:dyDescent="0.25">
      <c r="A4011" s="75">
        <v>3126</v>
      </c>
      <c r="B4011" s="76" t="s">
        <v>14241</v>
      </c>
      <c r="C4011" s="77" t="s">
        <v>14242</v>
      </c>
      <c r="D4011" s="78">
        <v>4986000</v>
      </c>
      <c r="E4011" s="77" t="s">
        <v>14238</v>
      </c>
      <c r="F4011" s="77" t="s">
        <v>7870</v>
      </c>
    </row>
    <row r="4012" spans="1:6" ht="32.25" customHeight="1" x14ac:dyDescent="0.25">
      <c r="A4012" s="75">
        <v>3127</v>
      </c>
      <c r="B4012" s="76" t="s">
        <v>14243</v>
      </c>
      <c r="C4012" s="77" t="s">
        <v>14244</v>
      </c>
      <c r="D4012" s="78">
        <v>4986000</v>
      </c>
      <c r="E4012" s="77" t="s">
        <v>14238</v>
      </c>
      <c r="F4012" s="77" t="s">
        <v>7870</v>
      </c>
    </row>
    <row r="4013" spans="1:6" ht="32.25" customHeight="1" x14ac:dyDescent="0.25">
      <c r="A4013" s="75">
        <v>3128</v>
      </c>
      <c r="B4013" s="76" t="s">
        <v>14245</v>
      </c>
      <c r="C4013" s="77" t="s">
        <v>14246</v>
      </c>
      <c r="D4013" s="78">
        <v>4986000</v>
      </c>
      <c r="E4013" s="77" t="s">
        <v>14238</v>
      </c>
      <c r="F4013" s="77" t="s">
        <v>7870</v>
      </c>
    </row>
    <row r="4014" spans="1:6" ht="32.25" customHeight="1" x14ac:dyDescent="0.25">
      <c r="A4014" s="75">
        <v>3129</v>
      </c>
      <c r="B4014" s="76" t="s">
        <v>14247</v>
      </c>
      <c r="C4014" s="77" t="s">
        <v>14248</v>
      </c>
      <c r="D4014" s="78">
        <v>4986000</v>
      </c>
      <c r="E4014" s="77" t="s">
        <v>14238</v>
      </c>
      <c r="F4014" s="77" t="s">
        <v>7870</v>
      </c>
    </row>
    <row r="4015" spans="1:6" ht="32.25" customHeight="1" x14ac:dyDescent="0.25">
      <c r="A4015" s="75">
        <v>3130</v>
      </c>
      <c r="B4015" s="76" t="s">
        <v>14249</v>
      </c>
      <c r="C4015" s="77" t="s">
        <v>14250</v>
      </c>
      <c r="D4015" s="78">
        <v>4986000</v>
      </c>
      <c r="E4015" s="77" t="s">
        <v>14238</v>
      </c>
      <c r="F4015" s="77" t="s">
        <v>7870</v>
      </c>
    </row>
    <row r="4016" spans="1:6" ht="32.25" customHeight="1" x14ac:dyDescent="0.25">
      <c r="A4016" s="75">
        <v>3131</v>
      </c>
      <c r="B4016" s="76" t="s">
        <v>14251</v>
      </c>
      <c r="C4016" s="77" t="s">
        <v>14252</v>
      </c>
      <c r="D4016" s="78">
        <v>4986000</v>
      </c>
      <c r="E4016" s="77" t="s">
        <v>14238</v>
      </c>
      <c r="F4016" s="77" t="s">
        <v>7870</v>
      </c>
    </row>
    <row r="4017" spans="1:6" ht="32.25" customHeight="1" x14ac:dyDescent="0.25">
      <c r="A4017" s="75">
        <v>3132</v>
      </c>
      <c r="B4017" s="76" t="s">
        <v>3585</v>
      </c>
      <c r="C4017" s="77" t="s">
        <v>14253</v>
      </c>
      <c r="D4017" s="78">
        <v>4986000</v>
      </c>
      <c r="E4017" s="77" t="s">
        <v>14238</v>
      </c>
      <c r="F4017" s="77" t="s">
        <v>7870</v>
      </c>
    </row>
    <row r="4018" spans="1:6" ht="32.25" customHeight="1" x14ac:dyDescent="0.25">
      <c r="A4018" s="75">
        <v>3133</v>
      </c>
      <c r="B4018" s="76" t="s">
        <v>3588</v>
      </c>
      <c r="C4018" s="77" t="s">
        <v>3589</v>
      </c>
      <c r="D4018" s="78">
        <v>4986000</v>
      </c>
      <c r="E4018" s="77" t="s">
        <v>14238</v>
      </c>
      <c r="F4018" s="77" t="s">
        <v>7870</v>
      </c>
    </row>
    <row r="4019" spans="1:6" ht="32.25" customHeight="1" x14ac:dyDescent="0.25">
      <c r="A4019" s="75">
        <v>3134</v>
      </c>
      <c r="B4019" s="76" t="s">
        <v>14254</v>
      </c>
      <c r="C4019" s="77" t="s">
        <v>14255</v>
      </c>
      <c r="D4019" s="78">
        <v>4986000</v>
      </c>
      <c r="E4019" s="77" t="s">
        <v>14238</v>
      </c>
      <c r="F4019" s="77" t="s">
        <v>7870</v>
      </c>
    </row>
    <row r="4020" spans="1:6" ht="32.25" customHeight="1" x14ac:dyDescent="0.25">
      <c r="A4020" s="75">
        <v>3135</v>
      </c>
      <c r="B4020" s="76" t="s">
        <v>14256</v>
      </c>
      <c r="C4020" s="77" t="s">
        <v>14257</v>
      </c>
      <c r="D4020" s="78">
        <v>4986000</v>
      </c>
      <c r="E4020" s="77" t="s">
        <v>14238</v>
      </c>
      <c r="F4020" s="77" t="s">
        <v>7870</v>
      </c>
    </row>
    <row r="4021" spans="1:6" ht="32.25" customHeight="1" x14ac:dyDescent="0.25">
      <c r="A4021" s="75">
        <v>3136</v>
      </c>
      <c r="B4021" s="76" t="s">
        <v>14258</v>
      </c>
      <c r="C4021" s="77" t="s">
        <v>14259</v>
      </c>
      <c r="D4021" s="78">
        <v>5060000</v>
      </c>
      <c r="E4021" s="77" t="s">
        <v>14260</v>
      </c>
      <c r="F4021" s="77" t="s">
        <v>7870</v>
      </c>
    </row>
    <row r="4022" spans="1:6" ht="32.25" customHeight="1" x14ac:dyDescent="0.25">
      <c r="A4022" s="75">
        <v>3137</v>
      </c>
      <c r="B4022" s="76" t="s">
        <v>14261</v>
      </c>
      <c r="C4022" s="77" t="s">
        <v>14262</v>
      </c>
      <c r="D4022" s="78">
        <v>5060000</v>
      </c>
      <c r="E4022" s="77" t="s">
        <v>14260</v>
      </c>
      <c r="F4022" s="77" t="s">
        <v>7870</v>
      </c>
    </row>
    <row r="4023" spans="1:6" ht="32.25" customHeight="1" x14ac:dyDescent="0.25">
      <c r="A4023" s="75">
        <v>3138</v>
      </c>
      <c r="B4023" s="76" t="s">
        <v>14263</v>
      </c>
      <c r="C4023" s="77" t="s">
        <v>14264</v>
      </c>
      <c r="D4023" s="78">
        <v>8694000</v>
      </c>
      <c r="E4023" s="77" t="s">
        <v>14265</v>
      </c>
      <c r="F4023" s="77" t="s">
        <v>7870</v>
      </c>
    </row>
    <row r="4024" spans="1:6" ht="32.25" customHeight="1" x14ac:dyDescent="0.25">
      <c r="A4024" s="75">
        <v>3139</v>
      </c>
      <c r="B4024" s="76" t="s">
        <v>72</v>
      </c>
      <c r="C4024" s="77" t="s">
        <v>14266</v>
      </c>
      <c r="D4024" s="78">
        <v>8694000</v>
      </c>
      <c r="E4024" s="77" t="s">
        <v>14265</v>
      </c>
      <c r="F4024" s="77" t="s">
        <v>7870</v>
      </c>
    </row>
    <row r="4025" spans="1:6" ht="32.25" customHeight="1" x14ac:dyDescent="0.25">
      <c r="A4025" s="75">
        <v>3140</v>
      </c>
      <c r="B4025" s="76" t="s">
        <v>75</v>
      </c>
      <c r="C4025" s="77" t="s">
        <v>14266</v>
      </c>
      <c r="D4025" s="78">
        <v>8694000</v>
      </c>
      <c r="E4025" s="77" t="s">
        <v>14265</v>
      </c>
      <c r="F4025" s="77" t="s">
        <v>7870</v>
      </c>
    </row>
    <row r="4026" spans="1:6" ht="32.25" customHeight="1" x14ac:dyDescent="0.25">
      <c r="A4026" s="75">
        <v>3141</v>
      </c>
      <c r="B4026" s="76" t="s">
        <v>14267</v>
      </c>
      <c r="C4026" s="77" t="s">
        <v>14268</v>
      </c>
      <c r="D4026" s="78">
        <v>8694000</v>
      </c>
      <c r="E4026" s="77" t="s">
        <v>14265</v>
      </c>
      <c r="F4026" s="77" t="s">
        <v>7870</v>
      </c>
    </row>
    <row r="4027" spans="1:6" ht="32.25" customHeight="1" x14ac:dyDescent="0.25">
      <c r="A4027" s="75">
        <v>3142</v>
      </c>
      <c r="B4027" s="76" t="s">
        <v>14269</v>
      </c>
      <c r="C4027" s="77" t="s">
        <v>14270</v>
      </c>
      <c r="D4027" s="78">
        <v>8768000</v>
      </c>
      <c r="E4027" s="77" t="s">
        <v>14271</v>
      </c>
      <c r="F4027" s="77" t="s">
        <v>7870</v>
      </c>
    </row>
    <row r="4028" spans="1:6" ht="32.25" customHeight="1" x14ac:dyDescent="0.25">
      <c r="A4028" s="75">
        <v>3143</v>
      </c>
      <c r="B4028" s="76" t="s">
        <v>14272</v>
      </c>
      <c r="C4028" s="77" t="s">
        <v>14273</v>
      </c>
      <c r="D4028" s="78">
        <v>8768000</v>
      </c>
      <c r="E4028" s="77" t="s">
        <v>14271</v>
      </c>
      <c r="F4028" s="77" t="s">
        <v>7870</v>
      </c>
    </row>
    <row r="4029" spans="1:6" ht="32.25" customHeight="1" x14ac:dyDescent="0.25">
      <c r="A4029" s="75">
        <v>3144</v>
      </c>
      <c r="B4029" s="76" t="s">
        <v>14274</v>
      </c>
      <c r="C4029" s="77" t="s">
        <v>14275</v>
      </c>
      <c r="D4029" s="78">
        <v>8768000</v>
      </c>
      <c r="E4029" s="77" t="s">
        <v>14271</v>
      </c>
      <c r="F4029" s="77" t="s">
        <v>7870</v>
      </c>
    </row>
    <row r="4030" spans="1:6" ht="32.25" customHeight="1" x14ac:dyDescent="0.25">
      <c r="A4030" s="75">
        <v>3145</v>
      </c>
      <c r="B4030" s="76" t="s">
        <v>14276</v>
      </c>
      <c r="C4030" s="77" t="s">
        <v>14277</v>
      </c>
      <c r="D4030" s="78">
        <v>8768000</v>
      </c>
      <c r="E4030" s="77" t="s">
        <v>14271</v>
      </c>
      <c r="F4030" s="77" t="s">
        <v>7870</v>
      </c>
    </row>
    <row r="4031" spans="1:6" ht="32.25" customHeight="1" x14ac:dyDescent="0.25">
      <c r="A4031" s="75">
        <v>3146</v>
      </c>
      <c r="B4031" s="76" t="s">
        <v>14278</v>
      </c>
      <c r="C4031" s="77" t="s">
        <v>14279</v>
      </c>
      <c r="D4031" s="78">
        <v>8768000</v>
      </c>
      <c r="E4031" s="77" t="s">
        <v>14271</v>
      </c>
      <c r="F4031" s="77" t="s">
        <v>7870</v>
      </c>
    </row>
    <row r="4032" spans="1:6" ht="32.25" customHeight="1" x14ac:dyDescent="0.25">
      <c r="A4032" s="75">
        <v>3147</v>
      </c>
      <c r="B4032" s="76" t="s">
        <v>14280</v>
      </c>
      <c r="C4032" s="77" t="s">
        <v>14281</v>
      </c>
      <c r="D4032" s="78">
        <v>8768000</v>
      </c>
      <c r="E4032" s="77" t="s">
        <v>14271</v>
      </c>
      <c r="F4032" s="77" t="s">
        <v>7870</v>
      </c>
    </row>
    <row r="4033" spans="1:6" ht="32.25" customHeight="1" x14ac:dyDescent="0.25">
      <c r="A4033" s="75">
        <v>3148</v>
      </c>
      <c r="B4033" s="76" t="s">
        <v>14282</v>
      </c>
      <c r="C4033" s="77" t="s">
        <v>14283</v>
      </c>
      <c r="D4033" s="78">
        <v>9313000</v>
      </c>
      <c r="E4033" s="77" t="s">
        <v>14284</v>
      </c>
      <c r="F4033" s="77" t="s">
        <v>14107</v>
      </c>
    </row>
    <row r="4034" spans="1:6" ht="32.25" customHeight="1" x14ac:dyDescent="0.25">
      <c r="A4034" s="75">
        <v>3149</v>
      </c>
      <c r="B4034" s="76" t="s">
        <v>14285</v>
      </c>
      <c r="C4034" s="77" t="s">
        <v>14283</v>
      </c>
      <c r="D4034" s="78">
        <v>9313000</v>
      </c>
      <c r="E4034" s="77" t="s">
        <v>14284</v>
      </c>
      <c r="F4034" s="77" t="s">
        <v>14107</v>
      </c>
    </row>
    <row r="4035" spans="1:6" ht="32.25" customHeight="1" x14ac:dyDescent="0.25">
      <c r="A4035" s="75">
        <v>3150</v>
      </c>
      <c r="B4035" s="76" t="s">
        <v>14286</v>
      </c>
      <c r="C4035" s="77" t="s">
        <v>14287</v>
      </c>
      <c r="D4035" s="78">
        <v>9313000</v>
      </c>
      <c r="E4035" s="77" t="s">
        <v>14284</v>
      </c>
      <c r="F4035" s="77" t="s">
        <v>14107</v>
      </c>
    </row>
    <row r="4036" spans="1:6" ht="32.25" customHeight="1" x14ac:dyDescent="0.25">
      <c r="A4036" s="75">
        <v>3151</v>
      </c>
      <c r="B4036" s="76" t="s">
        <v>85</v>
      </c>
      <c r="C4036" s="77" t="s">
        <v>88</v>
      </c>
      <c r="D4036" s="78">
        <v>7470000</v>
      </c>
      <c r="E4036" s="77" t="s">
        <v>14288</v>
      </c>
      <c r="F4036" s="77" t="s">
        <v>14107</v>
      </c>
    </row>
    <row r="4037" spans="1:6" ht="32.25" customHeight="1" x14ac:dyDescent="0.25">
      <c r="A4037" s="75">
        <v>3152</v>
      </c>
      <c r="B4037" s="76" t="s">
        <v>14289</v>
      </c>
      <c r="C4037" s="77" t="s">
        <v>14290</v>
      </c>
      <c r="D4037" s="78">
        <v>7470000</v>
      </c>
      <c r="E4037" s="77" t="s">
        <v>14288</v>
      </c>
      <c r="F4037" s="77" t="s">
        <v>14107</v>
      </c>
    </row>
    <row r="4038" spans="1:6" ht="32.25" customHeight="1" x14ac:dyDescent="0.25">
      <c r="A4038" s="75">
        <v>3153</v>
      </c>
      <c r="B4038" s="76" t="s">
        <v>14291</v>
      </c>
      <c r="C4038" s="77" t="s">
        <v>14292</v>
      </c>
      <c r="D4038" s="78">
        <v>7470000</v>
      </c>
      <c r="E4038" s="77" t="s">
        <v>14288</v>
      </c>
      <c r="F4038" s="77" t="s">
        <v>14107</v>
      </c>
    </row>
    <row r="4039" spans="1:6" ht="32.25" customHeight="1" x14ac:dyDescent="0.25">
      <c r="A4039" s="75">
        <v>3154</v>
      </c>
      <c r="B4039" s="76" t="s">
        <v>91</v>
      </c>
      <c r="C4039" s="77" t="s">
        <v>93</v>
      </c>
      <c r="D4039" s="78">
        <v>7470000</v>
      </c>
      <c r="E4039" s="77" t="s">
        <v>14288</v>
      </c>
      <c r="F4039" s="77" t="s">
        <v>14107</v>
      </c>
    </row>
    <row r="4040" spans="1:6" ht="32.25" customHeight="1" x14ac:dyDescent="0.25">
      <c r="A4040" s="75">
        <v>3155</v>
      </c>
      <c r="B4040" s="76" t="s">
        <v>14293</v>
      </c>
      <c r="C4040" s="77" t="s">
        <v>14294</v>
      </c>
      <c r="D4040" s="78">
        <v>7470000</v>
      </c>
      <c r="E4040" s="77" t="s">
        <v>14288</v>
      </c>
      <c r="F4040" s="77" t="s">
        <v>14107</v>
      </c>
    </row>
    <row r="4041" spans="1:6" ht="32.25" customHeight="1" x14ac:dyDescent="0.25">
      <c r="A4041" s="75">
        <v>3156</v>
      </c>
      <c r="B4041" s="76" t="s">
        <v>14295</v>
      </c>
      <c r="C4041" s="77" t="s">
        <v>14296</v>
      </c>
      <c r="D4041" s="78">
        <v>9396000</v>
      </c>
      <c r="E4041" s="77" t="s">
        <v>14297</v>
      </c>
      <c r="F4041" s="77" t="s">
        <v>14107</v>
      </c>
    </row>
    <row r="4042" spans="1:6" ht="32.25" customHeight="1" x14ac:dyDescent="0.25">
      <c r="A4042" s="75">
        <v>3157</v>
      </c>
      <c r="B4042" s="76" t="s">
        <v>14298</v>
      </c>
      <c r="C4042" s="77" t="s">
        <v>14299</v>
      </c>
      <c r="D4042" s="78">
        <v>9470000</v>
      </c>
      <c r="E4042" s="77" t="s">
        <v>14300</v>
      </c>
      <c r="F4042" s="77" t="s">
        <v>14107</v>
      </c>
    </row>
    <row r="4043" spans="1:6" ht="32.25" customHeight="1" x14ac:dyDescent="0.25">
      <c r="A4043" s="75">
        <v>3158</v>
      </c>
      <c r="B4043" s="76" t="s">
        <v>14301</v>
      </c>
      <c r="C4043" s="77" t="s">
        <v>14302</v>
      </c>
      <c r="D4043" s="78">
        <v>9470000</v>
      </c>
      <c r="E4043" s="77" t="s">
        <v>14300</v>
      </c>
      <c r="F4043" s="77" t="s">
        <v>14107</v>
      </c>
    </row>
    <row r="4044" spans="1:6" ht="32.25" customHeight="1" x14ac:dyDescent="0.25">
      <c r="A4044" s="75">
        <v>3159</v>
      </c>
      <c r="B4044" s="76" t="s">
        <v>14303</v>
      </c>
      <c r="C4044" s="77" t="s">
        <v>14304</v>
      </c>
      <c r="D4044" s="78">
        <v>9470000</v>
      </c>
      <c r="E4044" s="77" t="s">
        <v>14300</v>
      </c>
      <c r="F4044" s="77" t="s">
        <v>14107</v>
      </c>
    </row>
    <row r="4045" spans="1:6" ht="32.25" customHeight="1" x14ac:dyDescent="0.25">
      <c r="A4045" s="75">
        <v>3160</v>
      </c>
      <c r="B4045" s="76" t="s">
        <v>14305</v>
      </c>
      <c r="C4045" s="77" t="s">
        <v>14306</v>
      </c>
      <c r="D4045" s="78">
        <v>7334000</v>
      </c>
      <c r="E4045" s="77" t="s">
        <v>14307</v>
      </c>
      <c r="F4045" s="77" t="s">
        <v>7870</v>
      </c>
    </row>
    <row r="4046" spans="1:6" ht="32.25" customHeight="1" x14ac:dyDescent="0.25">
      <c r="A4046" s="75">
        <v>3161</v>
      </c>
      <c r="B4046" s="76" t="s">
        <v>97</v>
      </c>
      <c r="C4046" s="77" t="s">
        <v>14308</v>
      </c>
      <c r="D4046" s="78">
        <v>7334000</v>
      </c>
      <c r="E4046" s="77" t="s">
        <v>14307</v>
      </c>
      <c r="F4046" s="77" t="s">
        <v>7870</v>
      </c>
    </row>
    <row r="4047" spans="1:6" ht="32.25" customHeight="1" x14ac:dyDescent="0.25">
      <c r="A4047" s="75">
        <v>3162</v>
      </c>
      <c r="B4047" s="76" t="s">
        <v>100</v>
      </c>
      <c r="C4047" s="77" t="s">
        <v>102</v>
      </c>
      <c r="D4047" s="78">
        <v>7334000</v>
      </c>
      <c r="E4047" s="77" t="s">
        <v>14307</v>
      </c>
      <c r="F4047" s="77" t="s">
        <v>7870</v>
      </c>
    </row>
    <row r="4048" spans="1:6" ht="32.25" customHeight="1" x14ac:dyDescent="0.25">
      <c r="A4048" s="75">
        <v>3163</v>
      </c>
      <c r="B4048" s="76" t="s">
        <v>14309</v>
      </c>
      <c r="C4048" s="77" t="s">
        <v>14310</v>
      </c>
      <c r="D4048" s="78">
        <v>7076000</v>
      </c>
      <c r="E4048" s="77" t="s">
        <v>14311</v>
      </c>
      <c r="F4048" s="77" t="s">
        <v>7870</v>
      </c>
    </row>
    <row r="4049" spans="1:6" ht="32.25" customHeight="1" x14ac:dyDescent="0.25">
      <c r="A4049" s="75">
        <v>3164</v>
      </c>
      <c r="B4049" s="76" t="s">
        <v>103</v>
      </c>
      <c r="C4049" s="77" t="s">
        <v>14308</v>
      </c>
      <c r="D4049" s="78">
        <v>7408000</v>
      </c>
      <c r="E4049" s="77" t="s">
        <v>14312</v>
      </c>
      <c r="F4049" s="77" t="s">
        <v>7870</v>
      </c>
    </row>
    <row r="4050" spans="1:6" ht="32.25" customHeight="1" x14ac:dyDescent="0.25">
      <c r="A4050" s="75">
        <v>3165</v>
      </c>
      <c r="B4050" s="76" t="s">
        <v>14313</v>
      </c>
      <c r="C4050" s="77" t="s">
        <v>14314</v>
      </c>
      <c r="D4050" s="78">
        <v>4957000</v>
      </c>
      <c r="E4050" s="77" t="s">
        <v>14315</v>
      </c>
      <c r="F4050" s="77" t="s">
        <v>14316</v>
      </c>
    </row>
    <row r="4051" spans="1:6" ht="32.25" customHeight="1" x14ac:dyDescent="0.25">
      <c r="A4051" s="75">
        <v>3166</v>
      </c>
      <c r="B4051" s="76" t="s">
        <v>14317</v>
      </c>
      <c r="C4051" s="77" t="s">
        <v>14318</v>
      </c>
      <c r="D4051" s="78">
        <v>4101000</v>
      </c>
      <c r="E4051" s="77" t="s">
        <v>14319</v>
      </c>
      <c r="F4051" s="77" t="s">
        <v>14316</v>
      </c>
    </row>
    <row r="4052" spans="1:6" ht="32.25" customHeight="1" x14ac:dyDescent="0.25">
      <c r="A4052" s="75">
        <v>3167</v>
      </c>
      <c r="B4052" s="76" t="s">
        <v>14320</v>
      </c>
      <c r="C4052" s="77" t="s">
        <v>14321</v>
      </c>
      <c r="D4052" s="78">
        <v>8325000</v>
      </c>
      <c r="E4052" s="77" t="s">
        <v>14322</v>
      </c>
      <c r="F4052" s="77" t="s">
        <v>7870</v>
      </c>
    </row>
    <row r="4053" spans="1:6" ht="32.25" customHeight="1" x14ac:dyDescent="0.25">
      <c r="A4053" s="75">
        <v>3168</v>
      </c>
      <c r="B4053" s="76" t="s">
        <v>14323</v>
      </c>
      <c r="C4053" s="77" t="s">
        <v>14324</v>
      </c>
      <c r="D4053" s="78">
        <v>8325000</v>
      </c>
      <c r="E4053" s="77" t="s">
        <v>14322</v>
      </c>
      <c r="F4053" s="77" t="s">
        <v>7870</v>
      </c>
    </row>
    <row r="4054" spans="1:6" ht="32.25" customHeight="1" x14ac:dyDescent="0.25">
      <c r="A4054" s="75">
        <v>3169</v>
      </c>
      <c r="B4054" s="76" t="s">
        <v>14325</v>
      </c>
      <c r="C4054" s="77" t="s">
        <v>14326</v>
      </c>
      <c r="D4054" s="78">
        <v>6388000</v>
      </c>
      <c r="E4054" s="77" t="s">
        <v>14327</v>
      </c>
      <c r="F4054" s="77" t="s">
        <v>14107</v>
      </c>
    </row>
    <row r="4055" spans="1:6" ht="32.25" customHeight="1" x14ac:dyDescent="0.25">
      <c r="A4055" s="75">
        <v>3170</v>
      </c>
      <c r="B4055" s="76" t="s">
        <v>3594</v>
      </c>
      <c r="C4055" s="77" t="s">
        <v>14328</v>
      </c>
      <c r="D4055" s="78">
        <v>6388000</v>
      </c>
      <c r="E4055" s="77" t="s">
        <v>14327</v>
      </c>
      <c r="F4055" s="77" t="s">
        <v>14107</v>
      </c>
    </row>
    <row r="4056" spans="1:6" ht="32.25" customHeight="1" x14ac:dyDescent="0.25">
      <c r="A4056" s="75">
        <v>3171</v>
      </c>
      <c r="B4056" s="76" t="s">
        <v>14329</v>
      </c>
      <c r="C4056" s="77" t="s">
        <v>14326</v>
      </c>
      <c r="D4056" s="78">
        <v>6462000</v>
      </c>
      <c r="E4056" s="77" t="s">
        <v>14330</v>
      </c>
      <c r="F4056" s="77" t="s">
        <v>14107</v>
      </c>
    </row>
    <row r="4057" spans="1:6" ht="32.25" customHeight="1" x14ac:dyDescent="0.25">
      <c r="A4057" s="75">
        <v>3172</v>
      </c>
      <c r="B4057" s="76" t="s">
        <v>14331</v>
      </c>
      <c r="C4057" s="77" t="s">
        <v>14332</v>
      </c>
      <c r="D4057" s="78">
        <v>6462000</v>
      </c>
      <c r="E4057" s="77" t="s">
        <v>14330</v>
      </c>
      <c r="F4057" s="77" t="s">
        <v>14107</v>
      </c>
    </row>
    <row r="4058" spans="1:6" ht="32.25" customHeight="1" x14ac:dyDescent="0.25">
      <c r="A4058" s="75">
        <v>3173</v>
      </c>
      <c r="B4058" s="76" t="s">
        <v>14333</v>
      </c>
      <c r="C4058" s="77" t="s">
        <v>14244</v>
      </c>
      <c r="D4058" s="78">
        <v>7056000</v>
      </c>
      <c r="E4058" s="77" t="s">
        <v>14334</v>
      </c>
      <c r="F4058" s="77" t="s">
        <v>7870</v>
      </c>
    </row>
    <row r="4059" spans="1:6" ht="32.25" customHeight="1" x14ac:dyDescent="0.25">
      <c r="A4059" s="75">
        <v>3174</v>
      </c>
      <c r="B4059" s="76" t="s">
        <v>14335</v>
      </c>
      <c r="C4059" s="77" t="s">
        <v>14246</v>
      </c>
      <c r="D4059" s="78">
        <v>7056000</v>
      </c>
      <c r="E4059" s="77" t="s">
        <v>14334</v>
      </c>
      <c r="F4059" s="77" t="s">
        <v>7870</v>
      </c>
    </row>
    <row r="4060" spans="1:6" ht="32.25" customHeight="1" x14ac:dyDescent="0.25">
      <c r="A4060" s="75">
        <v>3175</v>
      </c>
      <c r="B4060" s="76" t="s">
        <v>14336</v>
      </c>
      <c r="C4060" s="77" t="s">
        <v>14248</v>
      </c>
      <c r="D4060" s="78">
        <v>7056000</v>
      </c>
      <c r="E4060" s="77" t="s">
        <v>14334</v>
      </c>
      <c r="F4060" s="77" t="s">
        <v>7870</v>
      </c>
    </row>
    <row r="4061" spans="1:6" ht="32.25" customHeight="1" x14ac:dyDescent="0.25">
      <c r="A4061" s="75">
        <v>3176</v>
      </c>
      <c r="B4061" s="76" t="s">
        <v>107</v>
      </c>
      <c r="C4061" s="77" t="s">
        <v>109</v>
      </c>
      <c r="D4061" s="78">
        <v>7056000</v>
      </c>
      <c r="E4061" s="77" t="s">
        <v>14334</v>
      </c>
      <c r="F4061" s="77" t="s">
        <v>7870</v>
      </c>
    </row>
    <row r="4062" spans="1:6" ht="32.25" customHeight="1" x14ac:dyDescent="0.25">
      <c r="A4062" s="75">
        <v>3177</v>
      </c>
      <c r="B4062" s="76" t="s">
        <v>110</v>
      </c>
      <c r="C4062" s="77" t="s">
        <v>112</v>
      </c>
      <c r="D4062" s="78">
        <v>7056000</v>
      </c>
      <c r="E4062" s="77" t="s">
        <v>14334</v>
      </c>
      <c r="F4062" s="77" t="s">
        <v>7870</v>
      </c>
    </row>
    <row r="4063" spans="1:6" ht="32.25" customHeight="1" x14ac:dyDescent="0.25">
      <c r="A4063" s="75">
        <v>3178</v>
      </c>
      <c r="B4063" s="76" t="s">
        <v>113</v>
      </c>
      <c r="C4063" s="77" t="s">
        <v>115</v>
      </c>
      <c r="D4063" s="78">
        <v>7056000</v>
      </c>
      <c r="E4063" s="77" t="s">
        <v>14334</v>
      </c>
      <c r="F4063" s="77" t="s">
        <v>7870</v>
      </c>
    </row>
    <row r="4064" spans="1:6" ht="32.25" customHeight="1" x14ac:dyDescent="0.25">
      <c r="A4064" s="75">
        <v>3179</v>
      </c>
      <c r="B4064" s="76" t="s">
        <v>14337</v>
      </c>
      <c r="C4064" s="77" t="s">
        <v>14338</v>
      </c>
      <c r="D4064" s="78">
        <v>7056000</v>
      </c>
      <c r="E4064" s="77" t="s">
        <v>14334</v>
      </c>
      <c r="F4064" s="77" t="s">
        <v>7870</v>
      </c>
    </row>
    <row r="4065" spans="1:6" ht="32.25" customHeight="1" x14ac:dyDescent="0.25">
      <c r="A4065" s="75">
        <v>3180</v>
      </c>
      <c r="B4065" s="76" t="s">
        <v>116</v>
      </c>
      <c r="C4065" s="77" t="s">
        <v>109</v>
      </c>
      <c r="D4065" s="78">
        <v>7056000</v>
      </c>
      <c r="E4065" s="77" t="s">
        <v>14334</v>
      </c>
      <c r="F4065" s="77" t="s">
        <v>7870</v>
      </c>
    </row>
    <row r="4066" spans="1:6" ht="32.25" customHeight="1" x14ac:dyDescent="0.25">
      <c r="A4066" s="75">
        <v>3181</v>
      </c>
      <c r="B4066" s="76" t="s">
        <v>118</v>
      </c>
      <c r="C4066" s="77" t="s">
        <v>112</v>
      </c>
      <c r="D4066" s="78">
        <v>7056000</v>
      </c>
      <c r="E4066" s="77" t="s">
        <v>14334</v>
      </c>
      <c r="F4066" s="77" t="s">
        <v>7870</v>
      </c>
    </row>
    <row r="4067" spans="1:6" ht="32.25" customHeight="1" x14ac:dyDescent="0.25">
      <c r="A4067" s="75">
        <v>3182</v>
      </c>
      <c r="B4067" s="76" t="s">
        <v>14339</v>
      </c>
      <c r="C4067" s="77" t="s">
        <v>14340</v>
      </c>
      <c r="D4067" s="78">
        <v>7056000</v>
      </c>
      <c r="E4067" s="77" t="s">
        <v>14334</v>
      </c>
      <c r="F4067" s="77" t="s">
        <v>7870</v>
      </c>
    </row>
    <row r="4068" spans="1:6" ht="32.25" customHeight="1" x14ac:dyDescent="0.25">
      <c r="A4068" s="75">
        <v>3183</v>
      </c>
      <c r="B4068" s="76" t="s">
        <v>14341</v>
      </c>
      <c r="C4068" s="77" t="s">
        <v>14342</v>
      </c>
      <c r="D4068" s="78">
        <v>7056000</v>
      </c>
      <c r="E4068" s="77" t="s">
        <v>14334</v>
      </c>
      <c r="F4068" s="77" t="s">
        <v>7870</v>
      </c>
    </row>
    <row r="4069" spans="1:6" ht="32.25" customHeight="1" x14ac:dyDescent="0.25">
      <c r="A4069" s="75">
        <v>3184</v>
      </c>
      <c r="B4069" s="76" t="s">
        <v>14343</v>
      </c>
      <c r="C4069" s="77" t="s">
        <v>14344</v>
      </c>
      <c r="D4069" s="78">
        <v>7056000</v>
      </c>
      <c r="E4069" s="77" t="s">
        <v>14334</v>
      </c>
      <c r="F4069" s="77" t="s">
        <v>7870</v>
      </c>
    </row>
    <row r="4070" spans="1:6" ht="32.25" customHeight="1" x14ac:dyDescent="0.25">
      <c r="A4070" s="75">
        <v>3185</v>
      </c>
      <c r="B4070" s="76" t="s">
        <v>14345</v>
      </c>
      <c r="C4070" s="77" t="s">
        <v>14346</v>
      </c>
      <c r="D4070" s="78">
        <v>7056000</v>
      </c>
      <c r="E4070" s="77" t="s">
        <v>14334</v>
      </c>
      <c r="F4070" s="77" t="s">
        <v>7870</v>
      </c>
    </row>
    <row r="4071" spans="1:6" ht="32.25" customHeight="1" x14ac:dyDescent="0.25">
      <c r="A4071" s="75">
        <v>3186</v>
      </c>
      <c r="B4071" s="76" t="s">
        <v>14347</v>
      </c>
      <c r="C4071" s="77" t="s">
        <v>14340</v>
      </c>
      <c r="D4071" s="78">
        <v>7130000</v>
      </c>
      <c r="E4071" s="77" t="s">
        <v>14348</v>
      </c>
      <c r="F4071" s="77" t="s">
        <v>7870</v>
      </c>
    </row>
    <row r="4072" spans="1:6" ht="32.25" customHeight="1" x14ac:dyDescent="0.25">
      <c r="A4072" s="75">
        <v>3187</v>
      </c>
      <c r="B4072" s="76" t="s">
        <v>120</v>
      </c>
      <c r="C4072" s="77" t="s">
        <v>14349</v>
      </c>
      <c r="D4072" s="78">
        <v>7130000</v>
      </c>
      <c r="E4072" s="77" t="s">
        <v>14348</v>
      </c>
      <c r="F4072" s="77" t="s">
        <v>7870</v>
      </c>
    </row>
    <row r="4073" spans="1:6" ht="32.25" customHeight="1" x14ac:dyDescent="0.25">
      <c r="A4073" s="75">
        <v>3188</v>
      </c>
      <c r="B4073" s="76" t="s">
        <v>123</v>
      </c>
      <c r="C4073" s="77" t="s">
        <v>126</v>
      </c>
      <c r="D4073" s="78">
        <v>3977000</v>
      </c>
      <c r="E4073" s="77" t="s">
        <v>14350</v>
      </c>
      <c r="F4073" s="77" t="s">
        <v>7870</v>
      </c>
    </row>
    <row r="4074" spans="1:6" ht="32.25" customHeight="1" x14ac:dyDescent="0.25">
      <c r="A4074" s="75">
        <v>3189</v>
      </c>
      <c r="B4074" s="76" t="s">
        <v>128</v>
      </c>
      <c r="C4074" s="77" t="s">
        <v>130</v>
      </c>
      <c r="D4074" s="78">
        <v>3977000</v>
      </c>
      <c r="E4074" s="77" t="s">
        <v>14350</v>
      </c>
      <c r="F4074" s="77" t="s">
        <v>7870</v>
      </c>
    </row>
    <row r="4075" spans="1:6" ht="32.25" customHeight="1" x14ac:dyDescent="0.25">
      <c r="A4075" s="75">
        <v>3190</v>
      </c>
      <c r="B4075" s="76" t="s">
        <v>131</v>
      </c>
      <c r="C4075" s="77" t="s">
        <v>133</v>
      </c>
      <c r="D4075" s="78">
        <v>3977000</v>
      </c>
      <c r="E4075" s="77" t="s">
        <v>14350</v>
      </c>
      <c r="F4075" s="77" t="s">
        <v>7870</v>
      </c>
    </row>
    <row r="4076" spans="1:6" ht="32.25" customHeight="1" x14ac:dyDescent="0.25">
      <c r="A4076" s="75">
        <v>3191</v>
      </c>
      <c r="B4076" s="76" t="s">
        <v>134</v>
      </c>
      <c r="C4076" s="77" t="s">
        <v>136</v>
      </c>
      <c r="D4076" s="78">
        <v>3977000</v>
      </c>
      <c r="E4076" s="77" t="s">
        <v>14350</v>
      </c>
      <c r="F4076" s="77" t="s">
        <v>7870</v>
      </c>
    </row>
    <row r="4077" spans="1:6" ht="32.25" customHeight="1" x14ac:dyDescent="0.25">
      <c r="A4077" s="75">
        <v>3192</v>
      </c>
      <c r="B4077" s="76" t="s">
        <v>137</v>
      </c>
      <c r="C4077" s="77" t="s">
        <v>14351</v>
      </c>
      <c r="D4077" s="78">
        <v>3977000</v>
      </c>
      <c r="E4077" s="77" t="s">
        <v>14350</v>
      </c>
      <c r="F4077" s="77" t="s">
        <v>7870</v>
      </c>
    </row>
    <row r="4078" spans="1:6" ht="32.25" customHeight="1" x14ac:dyDescent="0.25">
      <c r="A4078" s="75">
        <v>3193</v>
      </c>
      <c r="B4078" s="76" t="s">
        <v>139</v>
      </c>
      <c r="C4078" s="77" t="s">
        <v>142</v>
      </c>
      <c r="D4078" s="78">
        <v>3977000</v>
      </c>
      <c r="E4078" s="77" t="s">
        <v>14350</v>
      </c>
      <c r="F4078" s="77" t="s">
        <v>7870</v>
      </c>
    </row>
    <row r="4079" spans="1:6" ht="32.25" customHeight="1" x14ac:dyDescent="0.25">
      <c r="A4079" s="75">
        <v>3194</v>
      </c>
      <c r="B4079" s="76" t="s">
        <v>14352</v>
      </c>
      <c r="C4079" s="77" t="s">
        <v>14353</v>
      </c>
      <c r="D4079" s="78">
        <v>3977000</v>
      </c>
      <c r="E4079" s="77" t="s">
        <v>14350</v>
      </c>
      <c r="F4079" s="77" t="s">
        <v>7870</v>
      </c>
    </row>
    <row r="4080" spans="1:6" ht="32.25" customHeight="1" x14ac:dyDescent="0.25">
      <c r="A4080" s="75">
        <v>3195</v>
      </c>
      <c r="B4080" s="76" t="s">
        <v>145</v>
      </c>
      <c r="C4080" s="77" t="s">
        <v>14354</v>
      </c>
      <c r="D4080" s="78">
        <v>3977000</v>
      </c>
      <c r="E4080" s="77" t="s">
        <v>14350</v>
      </c>
      <c r="F4080" s="77" t="s">
        <v>7870</v>
      </c>
    </row>
    <row r="4081" spans="1:6" ht="32.25" customHeight="1" x14ac:dyDescent="0.25">
      <c r="A4081" s="75">
        <v>3196</v>
      </c>
      <c r="B4081" s="76" t="s">
        <v>148</v>
      </c>
      <c r="C4081" s="77" t="s">
        <v>150</v>
      </c>
      <c r="D4081" s="78">
        <v>3977000</v>
      </c>
      <c r="E4081" s="77" t="s">
        <v>14350</v>
      </c>
      <c r="F4081" s="77" t="s">
        <v>7870</v>
      </c>
    </row>
    <row r="4082" spans="1:6" ht="32.25" customHeight="1" x14ac:dyDescent="0.25">
      <c r="A4082" s="75">
        <v>3197</v>
      </c>
      <c r="B4082" s="76" t="s">
        <v>143</v>
      </c>
      <c r="C4082" s="77" t="s">
        <v>126</v>
      </c>
      <c r="D4082" s="78">
        <v>3719000</v>
      </c>
      <c r="E4082" s="77" t="s">
        <v>14355</v>
      </c>
      <c r="F4082" s="77" t="s">
        <v>7870</v>
      </c>
    </row>
    <row r="4083" spans="1:6" ht="32.25" customHeight="1" x14ac:dyDescent="0.25">
      <c r="A4083" s="75">
        <v>3198</v>
      </c>
      <c r="B4083" s="76" t="s">
        <v>153</v>
      </c>
      <c r="C4083" s="77" t="s">
        <v>133</v>
      </c>
      <c r="D4083" s="78">
        <v>3719000</v>
      </c>
      <c r="E4083" s="77" t="s">
        <v>14355</v>
      </c>
      <c r="F4083" s="77" t="s">
        <v>7870</v>
      </c>
    </row>
    <row r="4084" spans="1:6" ht="32.25" customHeight="1" x14ac:dyDescent="0.25">
      <c r="A4084" s="75">
        <v>3199</v>
      </c>
      <c r="B4084" s="76" t="s">
        <v>151</v>
      </c>
      <c r="C4084" s="77" t="s">
        <v>136</v>
      </c>
      <c r="D4084" s="78">
        <v>3484000</v>
      </c>
      <c r="E4084" s="77" t="s">
        <v>14356</v>
      </c>
      <c r="F4084" s="77" t="s">
        <v>7870</v>
      </c>
    </row>
    <row r="4085" spans="1:6" ht="32.25" customHeight="1" x14ac:dyDescent="0.25">
      <c r="A4085" s="75">
        <v>3200</v>
      </c>
      <c r="B4085" s="76" t="s">
        <v>157</v>
      </c>
      <c r="C4085" s="77" t="s">
        <v>159</v>
      </c>
      <c r="D4085" s="78">
        <v>3384000</v>
      </c>
      <c r="E4085" s="77" t="s">
        <v>12404</v>
      </c>
      <c r="F4085" s="77" t="s">
        <v>2937</v>
      </c>
    </row>
    <row r="4086" spans="1:6" ht="32.25" customHeight="1" x14ac:dyDescent="0.25">
      <c r="A4086" s="75">
        <v>3201</v>
      </c>
      <c r="B4086" s="76" t="s">
        <v>14357</v>
      </c>
      <c r="C4086" s="77" t="s">
        <v>14358</v>
      </c>
      <c r="D4086" s="78">
        <v>3384000</v>
      </c>
      <c r="E4086" s="77" t="s">
        <v>12404</v>
      </c>
      <c r="F4086" s="77" t="s">
        <v>2937</v>
      </c>
    </row>
    <row r="4087" spans="1:6" ht="32.25" customHeight="1" x14ac:dyDescent="0.25">
      <c r="A4087" s="75">
        <v>3202</v>
      </c>
      <c r="B4087" s="76" t="s">
        <v>14359</v>
      </c>
      <c r="C4087" s="77" t="s">
        <v>14360</v>
      </c>
      <c r="D4087" s="78">
        <v>3384000</v>
      </c>
      <c r="E4087" s="77" t="s">
        <v>12404</v>
      </c>
      <c r="F4087" s="77" t="s">
        <v>2937</v>
      </c>
    </row>
    <row r="4088" spans="1:6" ht="32.25" customHeight="1" x14ac:dyDescent="0.25">
      <c r="A4088" s="75">
        <v>3203</v>
      </c>
      <c r="B4088" s="76" t="s">
        <v>14361</v>
      </c>
      <c r="C4088" s="77" t="s">
        <v>14362</v>
      </c>
      <c r="D4088" s="78">
        <v>3384000</v>
      </c>
      <c r="E4088" s="77" t="s">
        <v>12404</v>
      </c>
      <c r="F4088" s="77" t="s">
        <v>2937</v>
      </c>
    </row>
    <row r="4089" spans="1:6" ht="32.25" customHeight="1" x14ac:dyDescent="0.25">
      <c r="A4089" s="75">
        <v>3204</v>
      </c>
      <c r="B4089" s="76" t="s">
        <v>14363</v>
      </c>
      <c r="C4089" s="77" t="s">
        <v>14364</v>
      </c>
      <c r="D4089" s="78">
        <v>3384000</v>
      </c>
      <c r="E4089" s="77" t="s">
        <v>12404</v>
      </c>
      <c r="F4089" s="77" t="s">
        <v>2937</v>
      </c>
    </row>
    <row r="4090" spans="1:6" ht="32.25" customHeight="1" x14ac:dyDescent="0.25">
      <c r="A4090" s="75">
        <v>3205</v>
      </c>
      <c r="B4090" s="76" t="s">
        <v>14365</v>
      </c>
      <c r="C4090" s="77" t="s">
        <v>14366</v>
      </c>
      <c r="D4090" s="78">
        <v>3125000</v>
      </c>
      <c r="E4090" s="77" t="s">
        <v>14367</v>
      </c>
      <c r="F4090" s="77" t="s">
        <v>2937</v>
      </c>
    </row>
    <row r="4091" spans="1:6" ht="32.25" customHeight="1" x14ac:dyDescent="0.25">
      <c r="A4091" s="75">
        <v>3206</v>
      </c>
      <c r="B4091" s="76" t="s">
        <v>160</v>
      </c>
      <c r="C4091" s="77" t="s">
        <v>162</v>
      </c>
      <c r="D4091" s="78">
        <v>3125000</v>
      </c>
      <c r="E4091" s="77" t="s">
        <v>14367</v>
      </c>
      <c r="F4091" s="77" t="s">
        <v>2937</v>
      </c>
    </row>
    <row r="4092" spans="1:6" ht="32.25" customHeight="1" x14ac:dyDescent="0.25">
      <c r="A4092" s="75">
        <v>3207</v>
      </c>
      <c r="B4092" s="76" t="s">
        <v>14368</v>
      </c>
      <c r="C4092" s="77" t="s">
        <v>14369</v>
      </c>
      <c r="D4092" s="78">
        <v>3125000</v>
      </c>
      <c r="E4092" s="77" t="s">
        <v>14367</v>
      </c>
      <c r="F4092" s="77" t="s">
        <v>2937</v>
      </c>
    </row>
    <row r="4093" spans="1:6" ht="32.25" customHeight="1" x14ac:dyDescent="0.25">
      <c r="A4093" s="75">
        <v>3208</v>
      </c>
      <c r="B4093" s="76" t="s">
        <v>163</v>
      </c>
      <c r="C4093" s="77" t="s">
        <v>165</v>
      </c>
      <c r="D4093" s="78">
        <v>3125000</v>
      </c>
      <c r="E4093" s="77" t="s">
        <v>14367</v>
      </c>
      <c r="F4093" s="77" t="s">
        <v>2937</v>
      </c>
    </row>
    <row r="4094" spans="1:6" ht="32.25" customHeight="1" x14ac:dyDescent="0.25">
      <c r="A4094" s="75">
        <v>3209</v>
      </c>
      <c r="B4094" s="76" t="s">
        <v>166</v>
      </c>
      <c r="C4094" s="77" t="s">
        <v>168</v>
      </c>
      <c r="D4094" s="78">
        <v>3125000</v>
      </c>
      <c r="E4094" s="77" t="s">
        <v>14367</v>
      </c>
      <c r="F4094" s="77" t="s">
        <v>2937</v>
      </c>
    </row>
    <row r="4095" spans="1:6" ht="32.25" customHeight="1" x14ac:dyDescent="0.25">
      <c r="A4095" s="75">
        <v>3210</v>
      </c>
      <c r="B4095" s="76" t="s">
        <v>169</v>
      </c>
      <c r="C4095" s="77" t="s">
        <v>14370</v>
      </c>
      <c r="D4095" s="78">
        <v>3125000</v>
      </c>
      <c r="E4095" s="77" t="s">
        <v>14367</v>
      </c>
      <c r="F4095" s="77" t="s">
        <v>2937</v>
      </c>
    </row>
    <row r="4096" spans="1:6" ht="32.25" customHeight="1" x14ac:dyDescent="0.25">
      <c r="A4096" s="75">
        <v>3211</v>
      </c>
      <c r="B4096" s="76" t="s">
        <v>14371</v>
      </c>
      <c r="C4096" s="77" t="s">
        <v>14372</v>
      </c>
      <c r="D4096" s="78">
        <v>2891000</v>
      </c>
      <c r="E4096" s="77" t="s">
        <v>14373</v>
      </c>
      <c r="F4096" s="77" t="s">
        <v>2937</v>
      </c>
    </row>
    <row r="4097" spans="1:6" ht="32.25" customHeight="1" x14ac:dyDescent="0.25">
      <c r="A4097" s="75">
        <v>3212</v>
      </c>
      <c r="B4097" s="76" t="s">
        <v>14374</v>
      </c>
      <c r="C4097" s="77" t="s">
        <v>14375</v>
      </c>
      <c r="D4097" s="78">
        <v>7127000</v>
      </c>
      <c r="E4097" s="77" t="s">
        <v>14376</v>
      </c>
      <c r="F4097" s="77" t="s">
        <v>7870</v>
      </c>
    </row>
    <row r="4098" spans="1:6" ht="32.25" customHeight="1" x14ac:dyDescent="0.25">
      <c r="A4098" s="75">
        <v>3213</v>
      </c>
      <c r="B4098" s="76" t="s">
        <v>14377</v>
      </c>
      <c r="C4098" s="77" t="s">
        <v>14378</v>
      </c>
      <c r="D4098" s="78">
        <v>7127000</v>
      </c>
      <c r="E4098" s="77" t="s">
        <v>14376</v>
      </c>
      <c r="F4098" s="77" t="s">
        <v>7870</v>
      </c>
    </row>
    <row r="4099" spans="1:6" ht="32.25" customHeight="1" x14ac:dyDescent="0.25">
      <c r="A4099" s="75">
        <v>3214</v>
      </c>
      <c r="B4099" s="76" t="s">
        <v>14379</v>
      </c>
      <c r="C4099" s="77" t="s">
        <v>14380</v>
      </c>
      <c r="D4099" s="78">
        <v>7201000</v>
      </c>
      <c r="E4099" s="77" t="s">
        <v>14381</v>
      </c>
      <c r="F4099" s="77" t="s">
        <v>7870</v>
      </c>
    </row>
    <row r="4100" spans="1:6" ht="32.25" customHeight="1" x14ac:dyDescent="0.25">
      <c r="A4100" s="75">
        <v>3215</v>
      </c>
      <c r="B4100" s="76" t="s">
        <v>14382</v>
      </c>
      <c r="C4100" s="77" t="s">
        <v>14380</v>
      </c>
      <c r="D4100" s="78">
        <v>7201000</v>
      </c>
      <c r="E4100" s="77" t="s">
        <v>14381</v>
      </c>
      <c r="F4100" s="77" t="s">
        <v>7870</v>
      </c>
    </row>
    <row r="4101" spans="1:6" ht="32.25" customHeight="1" x14ac:dyDescent="0.25">
      <c r="A4101" s="75">
        <v>3216</v>
      </c>
      <c r="B4101" s="76" t="s">
        <v>14383</v>
      </c>
      <c r="C4101" s="77" t="s">
        <v>14384</v>
      </c>
      <c r="D4101" s="78">
        <v>3384000</v>
      </c>
      <c r="E4101" s="77" t="s">
        <v>12404</v>
      </c>
      <c r="F4101" s="77" t="s">
        <v>7870</v>
      </c>
    </row>
    <row r="4102" spans="1:6" ht="32.25" customHeight="1" x14ac:dyDescent="0.25">
      <c r="A4102" s="75">
        <v>3217</v>
      </c>
      <c r="B4102" s="76" t="s">
        <v>14385</v>
      </c>
      <c r="C4102" s="77" t="s">
        <v>14386</v>
      </c>
      <c r="D4102" s="78">
        <v>3384000</v>
      </c>
      <c r="E4102" s="77" t="s">
        <v>12404</v>
      </c>
      <c r="F4102" s="77"/>
    </row>
    <row r="4103" spans="1:6" ht="32.25" customHeight="1" x14ac:dyDescent="0.25">
      <c r="A4103" s="75">
        <v>3218</v>
      </c>
      <c r="B4103" s="76" t="s">
        <v>14387</v>
      </c>
      <c r="C4103" s="77" t="s">
        <v>14388</v>
      </c>
      <c r="D4103" s="78">
        <v>2786000</v>
      </c>
      <c r="E4103" s="77" t="s">
        <v>14389</v>
      </c>
      <c r="F4103" s="77"/>
    </row>
    <row r="4104" spans="1:6" ht="32.25" customHeight="1" x14ac:dyDescent="0.25">
      <c r="A4104" s="75">
        <v>3219</v>
      </c>
      <c r="B4104" s="76" t="s">
        <v>14390</v>
      </c>
      <c r="C4104" s="77" t="s">
        <v>14386</v>
      </c>
      <c r="D4104" s="78">
        <v>2854000</v>
      </c>
      <c r="E4104" s="77" t="s">
        <v>14391</v>
      </c>
      <c r="F4104" s="77" t="s">
        <v>7870</v>
      </c>
    </row>
    <row r="4105" spans="1:6" ht="32.25" customHeight="1" x14ac:dyDescent="0.25">
      <c r="A4105" s="75">
        <v>3220</v>
      </c>
      <c r="B4105" s="76" t="s">
        <v>14392</v>
      </c>
      <c r="C4105" s="77" t="s">
        <v>14393</v>
      </c>
      <c r="D4105" s="78">
        <v>2488000</v>
      </c>
      <c r="E4105" s="77" t="s">
        <v>14394</v>
      </c>
      <c r="F4105" s="77" t="s">
        <v>14395</v>
      </c>
    </row>
    <row r="4106" spans="1:6" ht="32.25" customHeight="1" x14ac:dyDescent="0.25">
      <c r="A4106" s="75">
        <v>3221</v>
      </c>
      <c r="B4106" s="76" t="s">
        <v>14396</v>
      </c>
      <c r="C4106" s="77" t="s">
        <v>14397</v>
      </c>
      <c r="D4106" s="78">
        <v>2488000</v>
      </c>
      <c r="E4106" s="77" t="s">
        <v>14394</v>
      </c>
      <c r="F4106" s="77" t="s">
        <v>14395</v>
      </c>
    </row>
    <row r="4107" spans="1:6" ht="32.25" customHeight="1" x14ac:dyDescent="0.25">
      <c r="A4107" s="75">
        <v>3222</v>
      </c>
      <c r="B4107" s="76" t="s">
        <v>14398</v>
      </c>
      <c r="C4107" s="77" t="s">
        <v>14399</v>
      </c>
      <c r="D4107" s="78">
        <v>2488000</v>
      </c>
      <c r="E4107" s="77" t="s">
        <v>14394</v>
      </c>
      <c r="F4107" s="77" t="s">
        <v>14395</v>
      </c>
    </row>
    <row r="4108" spans="1:6" ht="32.25" customHeight="1" x14ac:dyDescent="0.25">
      <c r="A4108" s="75">
        <v>3223</v>
      </c>
      <c r="B4108" s="76" t="s">
        <v>14400</v>
      </c>
      <c r="C4108" s="77" t="s">
        <v>14401</v>
      </c>
      <c r="D4108" s="78">
        <v>2488000</v>
      </c>
      <c r="E4108" s="77" t="s">
        <v>14394</v>
      </c>
      <c r="F4108" s="77" t="s">
        <v>14395</v>
      </c>
    </row>
    <row r="4109" spans="1:6" ht="32.25" customHeight="1" x14ac:dyDescent="0.25">
      <c r="A4109" s="75">
        <v>3224</v>
      </c>
      <c r="B4109" s="76" t="s">
        <v>3603</v>
      </c>
      <c r="C4109" s="77" t="s">
        <v>3605</v>
      </c>
      <c r="D4109" s="78">
        <v>2229000</v>
      </c>
      <c r="E4109" s="77" t="s">
        <v>14402</v>
      </c>
      <c r="F4109" s="77" t="s">
        <v>14395</v>
      </c>
    </row>
    <row r="4110" spans="1:6" ht="32.25" customHeight="1" x14ac:dyDescent="0.25">
      <c r="A4110" s="75">
        <v>3225</v>
      </c>
      <c r="B4110" s="76" t="s">
        <v>14403</v>
      </c>
      <c r="C4110" s="77" t="s">
        <v>14404</v>
      </c>
      <c r="D4110" s="78">
        <v>2562000</v>
      </c>
      <c r="E4110" s="77" t="s">
        <v>14405</v>
      </c>
      <c r="F4110" s="77" t="s">
        <v>14395</v>
      </c>
    </row>
    <row r="4111" spans="1:6" ht="32.25" customHeight="1" x14ac:dyDescent="0.25">
      <c r="A4111" s="75">
        <v>3226</v>
      </c>
      <c r="B4111" s="76" t="s">
        <v>14406</v>
      </c>
      <c r="C4111" s="77" t="s">
        <v>14407</v>
      </c>
      <c r="D4111" s="78">
        <v>1700000</v>
      </c>
      <c r="E4111" s="77" t="s">
        <v>14408</v>
      </c>
      <c r="F4111" s="77" t="s">
        <v>14395</v>
      </c>
    </row>
    <row r="4112" spans="1:6" ht="32.25" customHeight="1" x14ac:dyDescent="0.25">
      <c r="A4112" s="75">
        <v>3227</v>
      </c>
      <c r="B4112" s="76" t="s">
        <v>14409</v>
      </c>
      <c r="C4112" s="77" t="s">
        <v>14407</v>
      </c>
      <c r="D4112" s="78">
        <v>1700000</v>
      </c>
      <c r="E4112" s="77" t="s">
        <v>14408</v>
      </c>
      <c r="F4112" s="77" t="s">
        <v>14395</v>
      </c>
    </row>
    <row r="4113" spans="1:6" ht="32.25" customHeight="1" x14ac:dyDescent="0.25">
      <c r="A4113" s="75">
        <v>3228</v>
      </c>
      <c r="B4113" s="76" t="s">
        <v>14410</v>
      </c>
      <c r="C4113" s="77" t="s">
        <v>14411</v>
      </c>
      <c r="D4113" s="78">
        <v>1700000</v>
      </c>
      <c r="E4113" s="77" t="s">
        <v>14408</v>
      </c>
      <c r="F4113" s="77" t="s">
        <v>14395</v>
      </c>
    </row>
    <row r="4114" spans="1:6" ht="32.25" customHeight="1" x14ac:dyDescent="0.25">
      <c r="A4114" s="75">
        <v>3229</v>
      </c>
      <c r="B4114" s="76" t="s">
        <v>14412</v>
      </c>
      <c r="C4114" s="77" t="s">
        <v>14413</v>
      </c>
      <c r="D4114" s="78">
        <v>8839000</v>
      </c>
      <c r="E4114" s="77" t="s">
        <v>14414</v>
      </c>
      <c r="F4114" s="77" t="s">
        <v>14415</v>
      </c>
    </row>
    <row r="4115" spans="1:6" ht="32.25" customHeight="1" x14ac:dyDescent="0.25">
      <c r="A4115" s="75">
        <v>3230</v>
      </c>
      <c r="B4115" s="76" t="s">
        <v>14416</v>
      </c>
      <c r="C4115" s="77" t="s">
        <v>14417</v>
      </c>
      <c r="D4115" s="78">
        <v>8839000</v>
      </c>
      <c r="E4115" s="77" t="s">
        <v>14414</v>
      </c>
      <c r="F4115" s="77" t="s">
        <v>14415</v>
      </c>
    </row>
    <row r="4116" spans="1:6" ht="32.25" customHeight="1" x14ac:dyDescent="0.25">
      <c r="A4116" s="75">
        <v>3231</v>
      </c>
      <c r="B4116" s="76" t="s">
        <v>14418</v>
      </c>
      <c r="C4116" s="77" t="s">
        <v>14419</v>
      </c>
      <c r="D4116" s="78">
        <v>8839000</v>
      </c>
      <c r="E4116" s="77" t="s">
        <v>14414</v>
      </c>
      <c r="F4116" s="77" t="s">
        <v>14415</v>
      </c>
    </row>
    <row r="4117" spans="1:6" ht="32.25" customHeight="1" x14ac:dyDescent="0.25">
      <c r="A4117" s="75">
        <v>3232</v>
      </c>
      <c r="B4117" s="76" t="s">
        <v>14420</v>
      </c>
      <c r="C4117" s="77" t="s">
        <v>14421</v>
      </c>
      <c r="D4117" s="78">
        <v>12159000</v>
      </c>
      <c r="E4117" s="77" t="s">
        <v>14422</v>
      </c>
      <c r="F4117" s="77" t="s">
        <v>14415</v>
      </c>
    </row>
    <row r="4118" spans="1:6" ht="32.25" customHeight="1" x14ac:dyDescent="0.25">
      <c r="A4118" s="75">
        <v>3233</v>
      </c>
      <c r="B4118" s="76" t="s">
        <v>14423</v>
      </c>
      <c r="C4118" s="77" t="s">
        <v>14424</v>
      </c>
      <c r="D4118" s="78">
        <v>12159000</v>
      </c>
      <c r="E4118" s="77" t="s">
        <v>14422</v>
      </c>
      <c r="F4118" s="77" t="s">
        <v>14415</v>
      </c>
    </row>
    <row r="4119" spans="1:6" ht="32.25" customHeight="1" x14ac:dyDescent="0.25">
      <c r="A4119" s="75">
        <v>3234</v>
      </c>
      <c r="B4119" s="76" t="s">
        <v>14425</v>
      </c>
      <c r="C4119" s="77" t="s">
        <v>14419</v>
      </c>
      <c r="D4119" s="78">
        <v>12159000</v>
      </c>
      <c r="E4119" s="77" t="s">
        <v>14422</v>
      </c>
      <c r="F4119" s="77" t="s">
        <v>14415</v>
      </c>
    </row>
    <row r="4120" spans="1:6" ht="32.25" customHeight="1" x14ac:dyDescent="0.25">
      <c r="A4120" s="75">
        <v>3235</v>
      </c>
      <c r="B4120" s="76" t="s">
        <v>14426</v>
      </c>
      <c r="C4120" s="77" t="s">
        <v>14427</v>
      </c>
      <c r="D4120" s="78">
        <v>12159000</v>
      </c>
      <c r="E4120" s="77" t="s">
        <v>14422</v>
      </c>
      <c r="F4120" s="77" t="s">
        <v>14415</v>
      </c>
    </row>
    <row r="4121" spans="1:6" ht="32.25" customHeight="1" x14ac:dyDescent="0.25">
      <c r="A4121" s="75">
        <v>3236</v>
      </c>
      <c r="B4121" s="76" t="s">
        <v>14428</v>
      </c>
      <c r="C4121" s="77" t="s">
        <v>14429</v>
      </c>
      <c r="D4121" s="78">
        <v>12159000</v>
      </c>
      <c r="E4121" s="77" t="s">
        <v>14422</v>
      </c>
      <c r="F4121" s="77" t="s">
        <v>14415</v>
      </c>
    </row>
    <row r="4122" spans="1:6" ht="32.25" customHeight="1" x14ac:dyDescent="0.25">
      <c r="A4122" s="75">
        <v>3237</v>
      </c>
      <c r="B4122" s="76" t="s">
        <v>14430</v>
      </c>
      <c r="C4122" s="77" t="s">
        <v>14429</v>
      </c>
      <c r="D4122" s="78">
        <v>12159000</v>
      </c>
      <c r="E4122" s="77" t="s">
        <v>14422</v>
      </c>
      <c r="F4122" s="77" t="s">
        <v>14415</v>
      </c>
    </row>
    <row r="4123" spans="1:6" ht="32.25" customHeight="1" x14ac:dyDescent="0.25">
      <c r="A4123" s="75">
        <v>3238</v>
      </c>
      <c r="B4123" s="76" t="s">
        <v>14431</v>
      </c>
      <c r="C4123" s="77" t="s">
        <v>14427</v>
      </c>
      <c r="D4123" s="78">
        <v>12233000</v>
      </c>
      <c r="E4123" s="77" t="s">
        <v>14432</v>
      </c>
      <c r="F4123" s="77" t="s">
        <v>14415</v>
      </c>
    </row>
    <row r="4124" spans="1:6" ht="32.25" customHeight="1" x14ac:dyDescent="0.25">
      <c r="A4124" s="75">
        <v>3239</v>
      </c>
      <c r="B4124" s="76" t="s">
        <v>14433</v>
      </c>
      <c r="C4124" s="77" t="s">
        <v>14434</v>
      </c>
      <c r="D4124" s="78">
        <v>12233000</v>
      </c>
      <c r="E4124" s="77" t="s">
        <v>14432</v>
      </c>
      <c r="F4124" s="77" t="s">
        <v>14415</v>
      </c>
    </row>
    <row r="4125" spans="1:6" ht="32.25" customHeight="1" x14ac:dyDescent="0.25">
      <c r="A4125" s="75">
        <v>3240</v>
      </c>
      <c r="B4125" s="76" t="s">
        <v>14435</v>
      </c>
      <c r="C4125" s="77" t="s">
        <v>14436</v>
      </c>
      <c r="D4125" s="78">
        <v>12233000</v>
      </c>
      <c r="E4125" s="77" t="s">
        <v>14432</v>
      </c>
      <c r="F4125" s="77" t="s">
        <v>14415</v>
      </c>
    </row>
    <row r="4126" spans="1:6" ht="32.25" customHeight="1" x14ac:dyDescent="0.25">
      <c r="A4126" s="75">
        <v>3241</v>
      </c>
      <c r="B4126" s="76" t="s">
        <v>14437</v>
      </c>
      <c r="C4126" s="77" t="s">
        <v>14438</v>
      </c>
      <c r="D4126" s="78">
        <v>12233000</v>
      </c>
      <c r="E4126" s="77" t="s">
        <v>14432</v>
      </c>
      <c r="F4126" s="77" t="s">
        <v>14415</v>
      </c>
    </row>
    <row r="4127" spans="1:6" ht="32.25" customHeight="1" x14ac:dyDescent="0.25">
      <c r="A4127" s="75">
        <v>3242</v>
      </c>
      <c r="B4127" s="76" t="s">
        <v>14439</v>
      </c>
      <c r="C4127" s="77" t="s">
        <v>14440</v>
      </c>
      <c r="D4127" s="78">
        <v>12233000</v>
      </c>
      <c r="E4127" s="77" t="s">
        <v>14432</v>
      </c>
      <c r="F4127" s="77" t="s">
        <v>14415</v>
      </c>
    </row>
    <row r="4128" spans="1:6" ht="32.25" customHeight="1" x14ac:dyDescent="0.25">
      <c r="A4128" s="75">
        <v>3243</v>
      </c>
      <c r="B4128" s="76" t="s">
        <v>14441</v>
      </c>
      <c r="C4128" s="77" t="s">
        <v>14442</v>
      </c>
      <c r="D4128" s="78">
        <v>12233000</v>
      </c>
      <c r="E4128" s="77" t="s">
        <v>14432</v>
      </c>
      <c r="F4128" s="77" t="s">
        <v>14415</v>
      </c>
    </row>
    <row r="4129" spans="1:6" ht="32.25" customHeight="1" x14ac:dyDescent="0.25">
      <c r="A4129" s="75">
        <v>3244</v>
      </c>
      <c r="B4129" s="76" t="s">
        <v>14443</v>
      </c>
      <c r="C4129" s="77" t="s">
        <v>14444</v>
      </c>
      <c r="D4129" s="78">
        <v>12233000</v>
      </c>
      <c r="E4129" s="77" t="s">
        <v>14432</v>
      </c>
      <c r="F4129" s="77" t="s">
        <v>14415</v>
      </c>
    </row>
    <row r="4130" spans="1:6" ht="32.25" customHeight="1" x14ac:dyDescent="0.25">
      <c r="A4130" s="75">
        <v>3245</v>
      </c>
      <c r="B4130" s="76" t="s">
        <v>14445</v>
      </c>
      <c r="C4130" s="77" t="s">
        <v>14446</v>
      </c>
      <c r="D4130" s="78">
        <v>12233000</v>
      </c>
      <c r="E4130" s="77" t="s">
        <v>14432</v>
      </c>
      <c r="F4130" s="77" t="s">
        <v>14415</v>
      </c>
    </row>
    <row r="4131" spans="1:6" ht="32.25" customHeight="1" x14ac:dyDescent="0.25">
      <c r="A4131" s="75">
        <v>3246</v>
      </c>
      <c r="B4131" s="76" t="s">
        <v>14447</v>
      </c>
      <c r="C4131" s="77" t="s">
        <v>14448</v>
      </c>
      <c r="D4131" s="78">
        <v>12233000</v>
      </c>
      <c r="E4131" s="77" t="s">
        <v>14432</v>
      </c>
      <c r="F4131" s="77" t="s">
        <v>14415</v>
      </c>
    </row>
    <row r="4132" spans="1:6" ht="32.25" customHeight="1" x14ac:dyDescent="0.25">
      <c r="A4132" s="75">
        <v>3247</v>
      </c>
      <c r="B4132" s="76" t="s">
        <v>14449</v>
      </c>
      <c r="C4132" s="77" t="s">
        <v>14450</v>
      </c>
      <c r="D4132" s="78">
        <v>12233000</v>
      </c>
      <c r="E4132" s="77" t="s">
        <v>14432</v>
      </c>
      <c r="F4132" s="77" t="s">
        <v>14415</v>
      </c>
    </row>
    <row r="4133" spans="1:6" ht="32.25" customHeight="1" x14ac:dyDescent="0.25">
      <c r="A4133" s="75">
        <v>3248</v>
      </c>
      <c r="B4133" s="76" t="s">
        <v>14451</v>
      </c>
      <c r="C4133" s="77" t="s">
        <v>14452</v>
      </c>
      <c r="D4133" s="78">
        <v>12233000</v>
      </c>
      <c r="E4133" s="77" t="s">
        <v>14432</v>
      </c>
      <c r="F4133" s="77" t="s">
        <v>14415</v>
      </c>
    </row>
    <row r="4134" spans="1:6" ht="32.25" customHeight="1" x14ac:dyDescent="0.25">
      <c r="A4134" s="75">
        <v>3249</v>
      </c>
      <c r="B4134" s="76" t="s">
        <v>14453</v>
      </c>
      <c r="C4134" s="77" t="s">
        <v>14454</v>
      </c>
      <c r="D4134" s="78">
        <v>12233000</v>
      </c>
      <c r="E4134" s="77" t="s">
        <v>14432</v>
      </c>
      <c r="F4134" s="77" t="s">
        <v>14415</v>
      </c>
    </row>
    <row r="4135" spans="1:6" ht="32.25" customHeight="1" x14ac:dyDescent="0.25">
      <c r="A4135" s="75">
        <v>3250</v>
      </c>
      <c r="B4135" s="76" t="s">
        <v>14455</v>
      </c>
      <c r="C4135" s="77" t="s">
        <v>14456</v>
      </c>
      <c r="D4135" s="78">
        <v>12233000</v>
      </c>
      <c r="E4135" s="77" t="s">
        <v>14432</v>
      </c>
      <c r="F4135" s="77" t="s">
        <v>14415</v>
      </c>
    </row>
    <row r="4136" spans="1:6" ht="32.25" customHeight="1" x14ac:dyDescent="0.25">
      <c r="A4136" s="75">
        <v>3251</v>
      </c>
      <c r="B4136" s="76" t="s">
        <v>14457</v>
      </c>
      <c r="C4136" s="77" t="s">
        <v>14458</v>
      </c>
      <c r="D4136" s="78">
        <v>8935000</v>
      </c>
      <c r="E4136" s="77" t="s">
        <v>14459</v>
      </c>
      <c r="F4136" s="77" t="s">
        <v>14460</v>
      </c>
    </row>
    <row r="4137" spans="1:6" ht="32.25" customHeight="1" x14ac:dyDescent="0.25">
      <c r="A4137" s="75">
        <v>3252</v>
      </c>
      <c r="B4137" s="76" t="s">
        <v>14461</v>
      </c>
      <c r="C4137" s="77" t="s">
        <v>14462</v>
      </c>
      <c r="D4137" s="78">
        <v>8935000</v>
      </c>
      <c r="E4137" s="77" t="s">
        <v>14459</v>
      </c>
      <c r="F4137" s="77" t="s">
        <v>14460</v>
      </c>
    </row>
    <row r="4138" spans="1:6" ht="32.25" customHeight="1" x14ac:dyDescent="0.25">
      <c r="A4138" s="75">
        <v>3253</v>
      </c>
      <c r="B4138" s="76" t="s">
        <v>14463</v>
      </c>
      <c r="C4138" s="77" t="s">
        <v>14464</v>
      </c>
      <c r="D4138" s="78">
        <v>9009000</v>
      </c>
      <c r="E4138" s="77" t="s">
        <v>14465</v>
      </c>
      <c r="F4138" s="77" t="s">
        <v>14460</v>
      </c>
    </row>
    <row r="4139" spans="1:6" ht="32.25" customHeight="1" x14ac:dyDescent="0.25">
      <c r="A4139" s="75">
        <v>3254</v>
      </c>
      <c r="B4139" s="76" t="s">
        <v>14466</v>
      </c>
      <c r="C4139" s="77" t="s">
        <v>14467</v>
      </c>
      <c r="D4139" s="78">
        <v>9009000</v>
      </c>
      <c r="E4139" s="77" t="s">
        <v>14465</v>
      </c>
      <c r="F4139" s="77" t="s">
        <v>14460</v>
      </c>
    </row>
    <row r="4140" spans="1:6" ht="32.25" customHeight="1" x14ac:dyDescent="0.25">
      <c r="A4140" s="75">
        <v>3255</v>
      </c>
      <c r="B4140" s="76" t="s">
        <v>14468</v>
      </c>
      <c r="C4140" s="77" t="s">
        <v>14469</v>
      </c>
      <c r="D4140" s="78">
        <v>9009000</v>
      </c>
      <c r="E4140" s="77" t="s">
        <v>14465</v>
      </c>
      <c r="F4140" s="77" t="s">
        <v>14460</v>
      </c>
    </row>
    <row r="4141" spans="1:6" ht="32.25" customHeight="1" x14ac:dyDescent="0.25">
      <c r="A4141" s="75">
        <v>3256</v>
      </c>
      <c r="B4141" s="76" t="s">
        <v>14470</v>
      </c>
      <c r="C4141" s="77" t="s">
        <v>14471</v>
      </c>
      <c r="D4141" s="78">
        <v>9009000</v>
      </c>
      <c r="E4141" s="77" t="s">
        <v>14465</v>
      </c>
      <c r="F4141" s="77" t="s">
        <v>14460</v>
      </c>
    </row>
    <row r="4142" spans="1:6" ht="32.25" customHeight="1" x14ac:dyDescent="0.25">
      <c r="A4142" s="75">
        <v>3257</v>
      </c>
      <c r="B4142" s="76" t="s">
        <v>14472</v>
      </c>
      <c r="C4142" s="77" t="s">
        <v>14473</v>
      </c>
      <c r="D4142" s="78">
        <v>9009000</v>
      </c>
      <c r="E4142" s="77" t="s">
        <v>14465</v>
      </c>
      <c r="F4142" s="77" t="s">
        <v>14460</v>
      </c>
    </row>
    <row r="4143" spans="1:6" ht="32.25" customHeight="1" x14ac:dyDescent="0.25">
      <c r="A4143" s="75">
        <v>3258</v>
      </c>
      <c r="B4143" s="76" t="s">
        <v>14474</v>
      </c>
      <c r="C4143" s="77" t="s">
        <v>14475</v>
      </c>
      <c r="D4143" s="78">
        <v>9009000</v>
      </c>
      <c r="E4143" s="77" t="s">
        <v>14465</v>
      </c>
      <c r="F4143" s="77" t="s">
        <v>14460</v>
      </c>
    </row>
    <row r="4144" spans="1:6" ht="32.25" customHeight="1" x14ac:dyDescent="0.25">
      <c r="A4144" s="75">
        <v>3259</v>
      </c>
      <c r="B4144" s="76" t="s">
        <v>14476</v>
      </c>
      <c r="C4144" s="77" t="s">
        <v>14477</v>
      </c>
      <c r="D4144" s="78">
        <v>9426000</v>
      </c>
      <c r="E4144" s="77" t="s">
        <v>14478</v>
      </c>
      <c r="F4144" s="77" t="s">
        <v>7870</v>
      </c>
    </row>
    <row r="4145" spans="1:6" ht="32.25" customHeight="1" x14ac:dyDescent="0.25">
      <c r="A4145" s="75">
        <v>3260</v>
      </c>
      <c r="B4145" s="76" t="s">
        <v>14479</v>
      </c>
      <c r="C4145" s="77" t="s">
        <v>14480</v>
      </c>
      <c r="D4145" s="78">
        <v>9426000</v>
      </c>
      <c r="E4145" s="77" t="s">
        <v>14478</v>
      </c>
      <c r="F4145" s="77" t="s">
        <v>7870</v>
      </c>
    </row>
    <row r="4146" spans="1:6" ht="32.25" customHeight="1" x14ac:dyDescent="0.25">
      <c r="A4146" s="75">
        <v>3261</v>
      </c>
      <c r="B4146" s="76" t="s">
        <v>14481</v>
      </c>
      <c r="C4146" s="77" t="s">
        <v>14482</v>
      </c>
      <c r="D4146" s="78">
        <v>9426000</v>
      </c>
      <c r="E4146" s="77" t="s">
        <v>14478</v>
      </c>
      <c r="F4146" s="77" t="s">
        <v>7870</v>
      </c>
    </row>
    <row r="4147" spans="1:6" ht="32.25" customHeight="1" x14ac:dyDescent="0.25">
      <c r="A4147" s="75">
        <v>3262</v>
      </c>
      <c r="B4147" s="76" t="s">
        <v>14483</v>
      </c>
      <c r="C4147" s="77" t="s">
        <v>14484</v>
      </c>
      <c r="D4147" s="78">
        <v>9426000</v>
      </c>
      <c r="E4147" s="77" t="s">
        <v>14478</v>
      </c>
      <c r="F4147" s="77" t="s">
        <v>7870</v>
      </c>
    </row>
    <row r="4148" spans="1:6" ht="32.25" customHeight="1" x14ac:dyDescent="0.25">
      <c r="A4148" s="75">
        <v>3263</v>
      </c>
      <c r="B4148" s="76" t="s">
        <v>14485</v>
      </c>
      <c r="C4148" s="77" t="s">
        <v>14486</v>
      </c>
      <c r="D4148" s="78">
        <v>9426000</v>
      </c>
      <c r="E4148" s="77" t="s">
        <v>14478</v>
      </c>
      <c r="F4148" s="77" t="s">
        <v>7870</v>
      </c>
    </row>
    <row r="4149" spans="1:6" ht="32.25" customHeight="1" x14ac:dyDescent="0.25">
      <c r="A4149" s="75">
        <v>3264</v>
      </c>
      <c r="B4149" s="76" t="s">
        <v>14487</v>
      </c>
      <c r="C4149" s="77" t="s">
        <v>14488</v>
      </c>
      <c r="D4149" s="78">
        <v>9500000</v>
      </c>
      <c r="E4149" s="77" t="s">
        <v>14489</v>
      </c>
      <c r="F4149" s="77" t="s">
        <v>7870</v>
      </c>
    </row>
    <row r="4150" spans="1:6" ht="32.25" customHeight="1" x14ac:dyDescent="0.25">
      <c r="A4150" s="75">
        <v>3265</v>
      </c>
      <c r="B4150" s="76" t="s">
        <v>14490</v>
      </c>
      <c r="C4150" s="77" t="s">
        <v>14491</v>
      </c>
      <c r="D4150" s="78">
        <v>9500000</v>
      </c>
      <c r="E4150" s="77" t="s">
        <v>14489</v>
      </c>
      <c r="F4150" s="77" t="s">
        <v>7870</v>
      </c>
    </row>
    <row r="4151" spans="1:6" ht="32.25" customHeight="1" x14ac:dyDescent="0.25">
      <c r="A4151" s="75">
        <v>3266</v>
      </c>
      <c r="B4151" s="76" t="s">
        <v>14492</v>
      </c>
      <c r="C4151" s="77" t="s">
        <v>14493</v>
      </c>
      <c r="D4151" s="78">
        <v>12435000</v>
      </c>
      <c r="E4151" s="77" t="s">
        <v>14494</v>
      </c>
      <c r="F4151" s="77" t="s">
        <v>14415</v>
      </c>
    </row>
    <row r="4152" spans="1:6" ht="32.25" customHeight="1" x14ac:dyDescent="0.25">
      <c r="A4152" s="75">
        <v>3267</v>
      </c>
      <c r="B4152" s="76" t="s">
        <v>14495</v>
      </c>
      <c r="C4152" s="77" t="s">
        <v>14496</v>
      </c>
      <c r="D4152" s="78">
        <v>12435000</v>
      </c>
      <c r="E4152" s="77" t="s">
        <v>14494</v>
      </c>
      <c r="F4152" s="77" t="s">
        <v>14415</v>
      </c>
    </row>
    <row r="4153" spans="1:6" ht="32.25" customHeight="1" x14ac:dyDescent="0.25">
      <c r="A4153" s="75">
        <v>3268</v>
      </c>
      <c r="B4153" s="76" t="s">
        <v>14497</v>
      </c>
      <c r="C4153" s="77" t="s">
        <v>14498</v>
      </c>
      <c r="D4153" s="78">
        <v>12435000</v>
      </c>
      <c r="E4153" s="77" t="s">
        <v>14494</v>
      </c>
      <c r="F4153" s="77" t="s">
        <v>14415</v>
      </c>
    </row>
    <row r="4154" spans="1:6" ht="32.25" customHeight="1" x14ac:dyDescent="0.25">
      <c r="A4154" s="75">
        <v>3269</v>
      </c>
      <c r="B4154" s="76" t="s">
        <v>14499</v>
      </c>
      <c r="C4154" s="77" t="s">
        <v>14500</v>
      </c>
      <c r="D4154" s="78">
        <v>12435000</v>
      </c>
      <c r="E4154" s="77" t="s">
        <v>14494</v>
      </c>
      <c r="F4154" s="77" t="s">
        <v>14415</v>
      </c>
    </row>
    <row r="4155" spans="1:6" ht="32.25" customHeight="1" x14ac:dyDescent="0.25">
      <c r="A4155" s="75">
        <v>3270</v>
      </c>
      <c r="B4155" s="76" t="s">
        <v>14501</v>
      </c>
      <c r="C4155" s="77" t="s">
        <v>14502</v>
      </c>
      <c r="D4155" s="78">
        <v>12509000</v>
      </c>
      <c r="E4155" s="77" t="s">
        <v>14503</v>
      </c>
      <c r="F4155" s="77" t="s">
        <v>14415</v>
      </c>
    </row>
    <row r="4156" spans="1:6" ht="32.25" customHeight="1" x14ac:dyDescent="0.25">
      <c r="A4156" s="75">
        <v>3271</v>
      </c>
      <c r="B4156" s="76" t="s">
        <v>14504</v>
      </c>
      <c r="C4156" s="77" t="s">
        <v>14505</v>
      </c>
      <c r="D4156" s="78">
        <v>12509000</v>
      </c>
      <c r="E4156" s="77" t="s">
        <v>14503</v>
      </c>
      <c r="F4156" s="77" t="s">
        <v>14415</v>
      </c>
    </row>
    <row r="4157" spans="1:6" ht="32.25" customHeight="1" x14ac:dyDescent="0.25">
      <c r="A4157" s="75">
        <v>3272</v>
      </c>
      <c r="B4157" s="76" t="s">
        <v>14506</v>
      </c>
      <c r="C4157" s="77" t="s">
        <v>14507</v>
      </c>
      <c r="D4157" s="78">
        <v>12509000</v>
      </c>
      <c r="E4157" s="77" t="s">
        <v>14503</v>
      </c>
      <c r="F4157" s="77" t="s">
        <v>14415</v>
      </c>
    </row>
    <row r="4158" spans="1:6" ht="32.25" customHeight="1" x14ac:dyDescent="0.25">
      <c r="A4158" s="75">
        <v>3273</v>
      </c>
      <c r="B4158" s="76" t="s">
        <v>14508</v>
      </c>
      <c r="C4158" s="77" t="s">
        <v>14509</v>
      </c>
      <c r="D4158" s="78">
        <v>12509000</v>
      </c>
      <c r="E4158" s="77" t="s">
        <v>14503</v>
      </c>
      <c r="F4158" s="77" t="s">
        <v>14415</v>
      </c>
    </row>
    <row r="4159" spans="1:6" ht="32.25" customHeight="1" x14ac:dyDescent="0.25">
      <c r="A4159" s="75">
        <v>3274</v>
      </c>
      <c r="B4159" s="76" t="s">
        <v>14510</v>
      </c>
      <c r="C4159" s="77" t="s">
        <v>14511</v>
      </c>
      <c r="D4159" s="78">
        <v>12509000</v>
      </c>
      <c r="E4159" s="77" t="s">
        <v>14503</v>
      </c>
      <c r="F4159" s="77" t="s">
        <v>14415</v>
      </c>
    </row>
    <row r="4160" spans="1:6" ht="32.25" customHeight="1" x14ac:dyDescent="0.25">
      <c r="A4160" s="75">
        <v>3275</v>
      </c>
      <c r="B4160" s="76" t="s">
        <v>14512</v>
      </c>
      <c r="C4160" s="77" t="s">
        <v>14502</v>
      </c>
      <c r="D4160" s="78">
        <v>12509000</v>
      </c>
      <c r="E4160" s="77" t="s">
        <v>14503</v>
      </c>
      <c r="F4160" s="77" t="s">
        <v>14415</v>
      </c>
    </row>
    <row r="4161" spans="1:6" ht="32.25" customHeight="1" x14ac:dyDescent="0.25">
      <c r="A4161" s="75">
        <v>3276</v>
      </c>
      <c r="B4161" s="76" t="s">
        <v>14513</v>
      </c>
      <c r="C4161" s="77" t="s">
        <v>14514</v>
      </c>
      <c r="D4161" s="78">
        <v>9426000</v>
      </c>
      <c r="E4161" s="77" t="s">
        <v>14478</v>
      </c>
      <c r="F4161" s="77" t="s">
        <v>14515</v>
      </c>
    </row>
    <row r="4162" spans="1:6" ht="32.25" customHeight="1" x14ac:dyDescent="0.25">
      <c r="A4162" s="75">
        <v>3277</v>
      </c>
      <c r="B4162" s="76" t="s">
        <v>14516</v>
      </c>
      <c r="C4162" s="77" t="s">
        <v>14517</v>
      </c>
      <c r="D4162" s="78">
        <v>9500000</v>
      </c>
      <c r="E4162" s="77" t="s">
        <v>14489</v>
      </c>
      <c r="F4162" s="77" t="s">
        <v>14515</v>
      </c>
    </row>
    <row r="4163" spans="1:6" ht="32.25" customHeight="1" x14ac:dyDescent="0.25">
      <c r="A4163" s="75">
        <v>3278</v>
      </c>
      <c r="B4163" s="76" t="s">
        <v>14518</v>
      </c>
      <c r="C4163" s="77" t="s">
        <v>14519</v>
      </c>
      <c r="D4163" s="78">
        <v>9500000</v>
      </c>
      <c r="E4163" s="77" t="s">
        <v>14489</v>
      </c>
      <c r="F4163" s="77" t="s">
        <v>14515</v>
      </c>
    </row>
    <row r="4164" spans="1:6" ht="32.25" customHeight="1" x14ac:dyDescent="0.25">
      <c r="A4164" s="75">
        <v>3279</v>
      </c>
      <c r="B4164" s="76" t="s">
        <v>14520</v>
      </c>
      <c r="C4164" s="77" t="s">
        <v>14521</v>
      </c>
      <c r="D4164" s="78">
        <v>9500000</v>
      </c>
      <c r="E4164" s="77" t="s">
        <v>14489</v>
      </c>
      <c r="F4164" s="77" t="s">
        <v>14515</v>
      </c>
    </row>
    <row r="4165" spans="1:6" ht="32.25" customHeight="1" x14ac:dyDescent="0.25">
      <c r="A4165" s="75">
        <v>3280</v>
      </c>
      <c r="B4165" s="76" t="s">
        <v>14522</v>
      </c>
      <c r="C4165" s="77" t="s">
        <v>14523</v>
      </c>
      <c r="D4165" s="78">
        <v>9500000</v>
      </c>
      <c r="E4165" s="77" t="s">
        <v>14489</v>
      </c>
      <c r="F4165" s="77" t="s">
        <v>14515</v>
      </c>
    </row>
    <row r="4166" spans="1:6" ht="32.25" customHeight="1" x14ac:dyDescent="0.25">
      <c r="A4166" s="75">
        <v>3281</v>
      </c>
      <c r="B4166" s="76" t="s">
        <v>14524</v>
      </c>
      <c r="C4166" s="77" t="s">
        <v>14519</v>
      </c>
      <c r="D4166" s="78">
        <v>9500000</v>
      </c>
      <c r="E4166" s="77" t="s">
        <v>14489</v>
      </c>
      <c r="F4166" s="77" t="s">
        <v>14515</v>
      </c>
    </row>
    <row r="4167" spans="1:6" ht="32.25" customHeight="1" x14ac:dyDescent="0.25">
      <c r="A4167" s="75">
        <v>3282</v>
      </c>
      <c r="B4167" s="76" t="s">
        <v>14525</v>
      </c>
      <c r="C4167" s="77" t="s">
        <v>14521</v>
      </c>
      <c r="D4167" s="78">
        <v>9500000</v>
      </c>
      <c r="E4167" s="77" t="s">
        <v>14489</v>
      </c>
      <c r="F4167" s="77" t="s">
        <v>14515</v>
      </c>
    </row>
    <row r="4168" spans="1:6" ht="32.25" customHeight="1" x14ac:dyDescent="0.25">
      <c r="A4168" s="75">
        <v>3283</v>
      </c>
      <c r="B4168" s="76" t="s">
        <v>14526</v>
      </c>
      <c r="C4168" s="77" t="s">
        <v>14527</v>
      </c>
      <c r="D4168" s="78">
        <v>8286000</v>
      </c>
      <c r="E4168" s="77" t="s">
        <v>14528</v>
      </c>
      <c r="F4168" s="77" t="s">
        <v>14529</v>
      </c>
    </row>
    <row r="4169" spans="1:6" ht="32.25" customHeight="1" x14ac:dyDescent="0.25">
      <c r="A4169" s="75">
        <v>3284</v>
      </c>
      <c r="B4169" s="76" t="s">
        <v>14530</v>
      </c>
      <c r="C4169" s="77" t="s">
        <v>14531</v>
      </c>
      <c r="D4169" s="78">
        <v>8286000</v>
      </c>
      <c r="E4169" s="77" t="s">
        <v>14528</v>
      </c>
      <c r="F4169" s="77" t="s">
        <v>14529</v>
      </c>
    </row>
    <row r="4170" spans="1:6" ht="32.25" customHeight="1" x14ac:dyDescent="0.25">
      <c r="A4170" s="75">
        <v>3285</v>
      </c>
      <c r="B4170" s="76" t="s">
        <v>14532</v>
      </c>
      <c r="C4170" s="77" t="s">
        <v>14533</v>
      </c>
      <c r="D4170" s="78">
        <v>8286000</v>
      </c>
      <c r="E4170" s="77" t="s">
        <v>14528</v>
      </c>
      <c r="F4170" s="77" t="s">
        <v>14529</v>
      </c>
    </row>
    <row r="4171" spans="1:6" ht="32.25" customHeight="1" x14ac:dyDescent="0.25">
      <c r="A4171" s="75">
        <v>3286</v>
      </c>
      <c r="B4171" s="76" t="s">
        <v>14534</v>
      </c>
      <c r="C4171" s="77" t="s">
        <v>14535</v>
      </c>
      <c r="D4171" s="78">
        <v>12141000</v>
      </c>
      <c r="E4171" s="77" t="s">
        <v>14536</v>
      </c>
      <c r="F4171" s="77" t="s">
        <v>14529</v>
      </c>
    </row>
    <row r="4172" spans="1:6" ht="32.25" customHeight="1" x14ac:dyDescent="0.25">
      <c r="A4172" s="75">
        <v>3287</v>
      </c>
      <c r="B4172" s="76" t="s">
        <v>14537</v>
      </c>
      <c r="C4172" s="77" t="s">
        <v>14538</v>
      </c>
      <c r="D4172" s="78">
        <v>8286000</v>
      </c>
      <c r="E4172" s="77" t="s">
        <v>14528</v>
      </c>
      <c r="F4172" s="77" t="s">
        <v>14529</v>
      </c>
    </row>
    <row r="4173" spans="1:6" ht="32.25" customHeight="1" x14ac:dyDescent="0.25">
      <c r="A4173" s="75">
        <v>3288</v>
      </c>
      <c r="B4173" s="76" t="s">
        <v>14539</v>
      </c>
      <c r="C4173" s="77" t="s">
        <v>14540</v>
      </c>
      <c r="D4173" s="78">
        <v>8286000</v>
      </c>
      <c r="E4173" s="77" t="s">
        <v>14528</v>
      </c>
      <c r="F4173" s="77" t="s">
        <v>14529</v>
      </c>
    </row>
    <row r="4174" spans="1:6" ht="32.25" customHeight="1" x14ac:dyDescent="0.25">
      <c r="A4174" s="75">
        <v>3289</v>
      </c>
      <c r="B4174" s="76" t="s">
        <v>14541</v>
      </c>
      <c r="C4174" s="77" t="s">
        <v>14542</v>
      </c>
      <c r="D4174" s="78">
        <v>12215000</v>
      </c>
      <c r="E4174" s="77" t="s">
        <v>14543</v>
      </c>
      <c r="F4174" s="77" t="s">
        <v>14529</v>
      </c>
    </row>
    <row r="4175" spans="1:6" ht="32.25" customHeight="1" x14ac:dyDescent="0.25">
      <c r="A4175" s="75">
        <v>3290</v>
      </c>
      <c r="B4175" s="76" t="s">
        <v>14544</v>
      </c>
      <c r="C4175" s="77" t="s">
        <v>14545</v>
      </c>
      <c r="D4175" s="78">
        <v>12215000</v>
      </c>
      <c r="E4175" s="77" t="s">
        <v>14543</v>
      </c>
      <c r="F4175" s="77" t="s">
        <v>14529</v>
      </c>
    </row>
    <row r="4176" spans="1:6" ht="32.25" customHeight="1" x14ac:dyDescent="0.25">
      <c r="A4176" s="75">
        <v>3291</v>
      </c>
      <c r="B4176" s="76" t="s">
        <v>14546</v>
      </c>
      <c r="C4176" s="77" t="s">
        <v>14547</v>
      </c>
      <c r="D4176" s="78">
        <v>12215000</v>
      </c>
      <c r="E4176" s="77" t="s">
        <v>14543</v>
      </c>
      <c r="F4176" s="77" t="s">
        <v>14529</v>
      </c>
    </row>
    <row r="4177" spans="1:6" ht="32.25" customHeight="1" x14ac:dyDescent="0.25">
      <c r="A4177" s="75">
        <v>3292</v>
      </c>
      <c r="B4177" s="76" t="s">
        <v>14548</v>
      </c>
      <c r="C4177" s="77" t="s">
        <v>14549</v>
      </c>
      <c r="D4177" s="78">
        <v>12215000</v>
      </c>
      <c r="E4177" s="77" t="s">
        <v>14543</v>
      </c>
      <c r="F4177" s="77" t="s">
        <v>14529</v>
      </c>
    </row>
    <row r="4178" spans="1:6" ht="32.25" customHeight="1" x14ac:dyDescent="0.25">
      <c r="A4178" s="75">
        <v>3293</v>
      </c>
      <c r="B4178" s="76" t="s">
        <v>14550</v>
      </c>
      <c r="C4178" s="77" t="s">
        <v>14551</v>
      </c>
      <c r="D4178" s="78">
        <v>8181000</v>
      </c>
      <c r="E4178" s="77" t="s">
        <v>14552</v>
      </c>
      <c r="F4178" s="77" t="s">
        <v>14553</v>
      </c>
    </row>
    <row r="4179" spans="1:6" ht="32.25" customHeight="1" x14ac:dyDescent="0.25">
      <c r="A4179" s="75">
        <v>3294</v>
      </c>
      <c r="B4179" s="76" t="s">
        <v>14554</v>
      </c>
      <c r="C4179" s="77" t="s">
        <v>14555</v>
      </c>
      <c r="D4179" s="78">
        <v>8181000</v>
      </c>
      <c r="E4179" s="77" t="s">
        <v>14552</v>
      </c>
      <c r="F4179" s="77" t="s">
        <v>14553</v>
      </c>
    </row>
    <row r="4180" spans="1:6" ht="32.25" customHeight="1" x14ac:dyDescent="0.25">
      <c r="A4180" s="75">
        <v>3295</v>
      </c>
      <c r="B4180" s="76" t="s">
        <v>14556</v>
      </c>
      <c r="C4180" s="77" t="s">
        <v>14557</v>
      </c>
      <c r="D4180" s="78">
        <v>8181000</v>
      </c>
      <c r="E4180" s="77" t="s">
        <v>14552</v>
      </c>
      <c r="F4180" s="77" t="s">
        <v>14553</v>
      </c>
    </row>
    <row r="4181" spans="1:6" ht="32.25" customHeight="1" x14ac:dyDescent="0.25">
      <c r="A4181" s="75">
        <v>3296</v>
      </c>
      <c r="B4181" s="76" t="s">
        <v>3606</v>
      </c>
      <c r="C4181" s="77" t="s">
        <v>3608</v>
      </c>
      <c r="D4181" s="78">
        <v>8181000</v>
      </c>
      <c r="E4181" s="77" t="s">
        <v>14552</v>
      </c>
      <c r="F4181" s="77" t="s">
        <v>14553</v>
      </c>
    </row>
    <row r="4182" spans="1:6" ht="32.25" customHeight="1" x14ac:dyDescent="0.25">
      <c r="A4182" s="75">
        <v>3297</v>
      </c>
      <c r="B4182" s="76" t="s">
        <v>3613</v>
      </c>
      <c r="C4182" s="77" t="s">
        <v>3614</v>
      </c>
      <c r="D4182" s="78">
        <v>8181000</v>
      </c>
      <c r="E4182" s="77" t="s">
        <v>14552</v>
      </c>
      <c r="F4182" s="77" t="s">
        <v>14553</v>
      </c>
    </row>
    <row r="4183" spans="1:6" ht="32.25" customHeight="1" x14ac:dyDescent="0.25">
      <c r="A4183" s="75">
        <v>3298</v>
      </c>
      <c r="B4183" s="76" t="s">
        <v>14558</v>
      </c>
      <c r="C4183" s="77" t="s">
        <v>14555</v>
      </c>
      <c r="D4183" s="78">
        <v>8181000</v>
      </c>
      <c r="E4183" s="77" t="s">
        <v>14552</v>
      </c>
      <c r="F4183" s="77" t="s">
        <v>14553</v>
      </c>
    </row>
    <row r="4184" spans="1:6" ht="32.25" customHeight="1" x14ac:dyDescent="0.25">
      <c r="A4184" s="75">
        <v>3299</v>
      </c>
      <c r="B4184" s="76" t="s">
        <v>14559</v>
      </c>
      <c r="C4184" s="77" t="s">
        <v>14560</v>
      </c>
      <c r="D4184" s="78">
        <v>8181000</v>
      </c>
      <c r="E4184" s="77" t="s">
        <v>14552</v>
      </c>
      <c r="F4184" s="77" t="s">
        <v>14553</v>
      </c>
    </row>
    <row r="4185" spans="1:6" ht="32.25" customHeight="1" x14ac:dyDescent="0.25">
      <c r="A4185" s="75">
        <v>3300</v>
      </c>
      <c r="B4185" s="76" t="s">
        <v>3611</v>
      </c>
      <c r="C4185" s="77" t="s">
        <v>3608</v>
      </c>
      <c r="D4185" s="78">
        <v>8181000</v>
      </c>
      <c r="E4185" s="77" t="s">
        <v>14552</v>
      </c>
      <c r="F4185" s="77" t="s">
        <v>14553</v>
      </c>
    </row>
    <row r="4186" spans="1:6" ht="32.25" customHeight="1" x14ac:dyDescent="0.25">
      <c r="A4186" s="75">
        <v>3301</v>
      </c>
      <c r="B4186" s="76" t="s">
        <v>3615</v>
      </c>
      <c r="C4186" s="77" t="s">
        <v>3614</v>
      </c>
      <c r="D4186" s="78">
        <v>8181000</v>
      </c>
      <c r="E4186" s="77" t="s">
        <v>14552</v>
      </c>
      <c r="F4186" s="77" t="s">
        <v>14553</v>
      </c>
    </row>
    <row r="4187" spans="1:6" ht="32.25" customHeight="1" x14ac:dyDescent="0.25">
      <c r="A4187" s="75">
        <v>3302</v>
      </c>
      <c r="B4187" s="76" t="s">
        <v>14561</v>
      </c>
      <c r="C4187" s="77" t="s">
        <v>14562</v>
      </c>
      <c r="D4187" s="78">
        <v>8255000</v>
      </c>
      <c r="E4187" s="77" t="s">
        <v>14563</v>
      </c>
      <c r="F4187" s="77" t="s">
        <v>14553</v>
      </c>
    </row>
    <row r="4188" spans="1:6" ht="32.25" customHeight="1" x14ac:dyDescent="0.25">
      <c r="A4188" s="75">
        <v>3303</v>
      </c>
      <c r="B4188" s="76" t="s">
        <v>14564</v>
      </c>
      <c r="C4188" s="77" t="s">
        <v>14565</v>
      </c>
      <c r="D4188" s="78">
        <v>8255000</v>
      </c>
      <c r="E4188" s="77" t="s">
        <v>14563</v>
      </c>
      <c r="F4188" s="77" t="s">
        <v>14553</v>
      </c>
    </row>
    <row r="4189" spans="1:6" ht="32.25" customHeight="1" x14ac:dyDescent="0.25">
      <c r="A4189" s="75">
        <v>3304</v>
      </c>
      <c r="B4189" s="76" t="s">
        <v>14566</v>
      </c>
      <c r="C4189" s="77" t="s">
        <v>14557</v>
      </c>
      <c r="D4189" s="78">
        <v>8255000</v>
      </c>
      <c r="E4189" s="77" t="s">
        <v>14563</v>
      </c>
      <c r="F4189" s="77" t="s">
        <v>14553</v>
      </c>
    </row>
    <row r="4190" spans="1:6" ht="32.25" customHeight="1" x14ac:dyDescent="0.25">
      <c r="A4190" s="75">
        <v>3305</v>
      </c>
      <c r="B4190" s="76" t="s">
        <v>14567</v>
      </c>
      <c r="C4190" s="77" t="s">
        <v>14568</v>
      </c>
      <c r="D4190" s="78">
        <v>8255000</v>
      </c>
      <c r="E4190" s="77" t="s">
        <v>14563</v>
      </c>
      <c r="F4190" s="77" t="s">
        <v>14553</v>
      </c>
    </row>
    <row r="4191" spans="1:6" ht="32.25" customHeight="1" x14ac:dyDescent="0.25">
      <c r="A4191" s="75">
        <v>3306</v>
      </c>
      <c r="B4191" s="76" t="s">
        <v>14569</v>
      </c>
      <c r="C4191" s="77" t="s">
        <v>14570</v>
      </c>
      <c r="D4191" s="78">
        <v>8255000</v>
      </c>
      <c r="E4191" s="77" t="s">
        <v>14563</v>
      </c>
      <c r="F4191" s="77" t="s">
        <v>14553</v>
      </c>
    </row>
    <row r="4192" spans="1:6" ht="32.25" customHeight="1" x14ac:dyDescent="0.25">
      <c r="A4192" s="75">
        <v>3307</v>
      </c>
      <c r="B4192" s="76" t="s">
        <v>14571</v>
      </c>
      <c r="C4192" s="77" t="s">
        <v>14572</v>
      </c>
      <c r="D4192" s="78">
        <v>8255000</v>
      </c>
      <c r="E4192" s="77" t="s">
        <v>14563</v>
      </c>
      <c r="F4192" s="77" t="s">
        <v>14553</v>
      </c>
    </row>
    <row r="4193" spans="1:6" ht="32.25" customHeight="1" x14ac:dyDescent="0.25">
      <c r="A4193" s="75">
        <v>3308</v>
      </c>
      <c r="B4193" s="76" t="s">
        <v>14573</v>
      </c>
      <c r="C4193" s="77" t="s">
        <v>14574</v>
      </c>
      <c r="D4193" s="78">
        <v>8255000</v>
      </c>
      <c r="E4193" s="77" t="s">
        <v>14563</v>
      </c>
      <c r="F4193" s="77" t="s">
        <v>14553</v>
      </c>
    </row>
    <row r="4194" spans="1:6" ht="32.25" customHeight="1" x14ac:dyDescent="0.25">
      <c r="A4194" s="75">
        <v>3309</v>
      </c>
      <c r="B4194" s="76" t="s">
        <v>14575</v>
      </c>
      <c r="C4194" s="77" t="s">
        <v>14576</v>
      </c>
      <c r="D4194" s="78">
        <v>8255000</v>
      </c>
      <c r="E4194" s="77" t="s">
        <v>14563</v>
      </c>
      <c r="F4194" s="77" t="s">
        <v>14553</v>
      </c>
    </row>
    <row r="4195" spans="1:6" ht="32.25" customHeight="1" x14ac:dyDescent="0.25">
      <c r="A4195" s="75">
        <v>3310</v>
      </c>
      <c r="B4195" s="76" t="s">
        <v>14577</v>
      </c>
      <c r="C4195" s="77" t="s">
        <v>14578</v>
      </c>
      <c r="D4195" s="78">
        <v>8255000</v>
      </c>
      <c r="E4195" s="77" t="s">
        <v>14563</v>
      </c>
      <c r="F4195" s="77" t="s">
        <v>14553</v>
      </c>
    </row>
    <row r="4196" spans="1:6" ht="32.25" customHeight="1" x14ac:dyDescent="0.25">
      <c r="A4196" s="75">
        <v>3311</v>
      </c>
      <c r="B4196" s="76" t="s">
        <v>14579</v>
      </c>
      <c r="C4196" s="77" t="s">
        <v>14580</v>
      </c>
      <c r="D4196" s="78">
        <v>8255000</v>
      </c>
      <c r="E4196" s="77" t="s">
        <v>14563</v>
      </c>
      <c r="F4196" s="77" t="s">
        <v>14553</v>
      </c>
    </row>
    <row r="4197" spans="1:6" ht="32.25" customHeight="1" x14ac:dyDescent="0.25">
      <c r="A4197" s="75">
        <v>3312</v>
      </c>
      <c r="B4197" s="76" t="s">
        <v>14581</v>
      </c>
      <c r="C4197" s="77" t="s">
        <v>14582</v>
      </c>
      <c r="D4197" s="78">
        <v>8255000</v>
      </c>
      <c r="E4197" s="77" t="s">
        <v>14563</v>
      </c>
      <c r="F4197" s="77" t="s">
        <v>14553</v>
      </c>
    </row>
    <row r="4198" spans="1:6" ht="32.25" customHeight="1" x14ac:dyDescent="0.25">
      <c r="A4198" s="75">
        <v>3313</v>
      </c>
      <c r="B4198" s="76" t="s">
        <v>14583</v>
      </c>
      <c r="C4198" s="77" t="s">
        <v>14584</v>
      </c>
      <c r="D4198" s="78">
        <v>8255000</v>
      </c>
      <c r="E4198" s="77" t="s">
        <v>14563</v>
      </c>
      <c r="F4198" s="77" t="s">
        <v>14553</v>
      </c>
    </row>
    <row r="4199" spans="1:6" ht="32.25" customHeight="1" x14ac:dyDescent="0.25">
      <c r="A4199" s="75">
        <v>3314</v>
      </c>
      <c r="B4199" s="76" t="s">
        <v>14585</v>
      </c>
      <c r="C4199" s="77" t="s">
        <v>14586</v>
      </c>
      <c r="D4199" s="78">
        <v>4854000</v>
      </c>
      <c r="E4199" s="77" t="s">
        <v>14587</v>
      </c>
      <c r="F4199" s="77" t="s">
        <v>7870</v>
      </c>
    </row>
    <row r="4200" spans="1:6" ht="32.25" customHeight="1" x14ac:dyDescent="0.25">
      <c r="A4200" s="75">
        <v>3315</v>
      </c>
      <c r="B4200" s="76" t="s">
        <v>14588</v>
      </c>
      <c r="C4200" s="77" t="s">
        <v>14589</v>
      </c>
      <c r="D4200" s="78">
        <v>4854000</v>
      </c>
      <c r="E4200" s="77" t="s">
        <v>14587</v>
      </c>
      <c r="F4200" s="77" t="s">
        <v>7870</v>
      </c>
    </row>
    <row r="4201" spans="1:6" ht="32.25" customHeight="1" x14ac:dyDescent="0.25">
      <c r="A4201" s="75">
        <v>3316</v>
      </c>
      <c r="B4201" s="76" t="s">
        <v>14590</v>
      </c>
      <c r="C4201" s="77" t="s">
        <v>14591</v>
      </c>
      <c r="D4201" s="78">
        <v>4854000</v>
      </c>
      <c r="E4201" s="77" t="s">
        <v>14587</v>
      </c>
      <c r="F4201" s="77" t="s">
        <v>7870</v>
      </c>
    </row>
    <row r="4202" spans="1:6" ht="32.25" customHeight="1" x14ac:dyDescent="0.25">
      <c r="A4202" s="75">
        <v>3317</v>
      </c>
      <c r="B4202" s="76" t="s">
        <v>14592</v>
      </c>
      <c r="C4202" s="77" t="s">
        <v>14586</v>
      </c>
      <c r="D4202" s="78">
        <v>4854000</v>
      </c>
      <c r="E4202" s="77" t="s">
        <v>14587</v>
      </c>
      <c r="F4202" s="77" t="s">
        <v>7870</v>
      </c>
    </row>
    <row r="4203" spans="1:6" ht="32.25" customHeight="1" x14ac:dyDescent="0.25">
      <c r="A4203" s="75">
        <v>3318</v>
      </c>
      <c r="B4203" s="76" t="s">
        <v>14593</v>
      </c>
      <c r="C4203" s="77" t="s">
        <v>14594</v>
      </c>
      <c r="D4203" s="78">
        <v>4854000</v>
      </c>
      <c r="E4203" s="77" t="s">
        <v>14587</v>
      </c>
      <c r="F4203" s="77" t="s">
        <v>7870</v>
      </c>
    </row>
    <row r="4204" spans="1:6" ht="32.25" customHeight="1" x14ac:dyDescent="0.25">
      <c r="A4204" s="75">
        <v>3319</v>
      </c>
      <c r="B4204" s="76" t="s">
        <v>14595</v>
      </c>
      <c r="C4204" s="77" t="s">
        <v>14596</v>
      </c>
      <c r="D4204" s="78">
        <v>4854000</v>
      </c>
      <c r="E4204" s="77" t="s">
        <v>14587</v>
      </c>
      <c r="F4204" s="77" t="s">
        <v>7870</v>
      </c>
    </row>
    <row r="4205" spans="1:6" ht="32.25" customHeight="1" x14ac:dyDescent="0.25">
      <c r="A4205" s="75">
        <v>3320</v>
      </c>
      <c r="B4205" s="76" t="s">
        <v>14597</v>
      </c>
      <c r="C4205" s="77" t="s">
        <v>14598</v>
      </c>
      <c r="D4205" s="78">
        <v>5925000</v>
      </c>
      <c r="E4205" s="77" t="s">
        <v>14599</v>
      </c>
      <c r="F4205" s="77" t="s">
        <v>14600</v>
      </c>
    </row>
    <row r="4206" spans="1:6" ht="32.25" customHeight="1" x14ac:dyDescent="0.25">
      <c r="A4206" s="75">
        <v>3321</v>
      </c>
      <c r="B4206" s="76" t="s">
        <v>14601</v>
      </c>
      <c r="C4206" s="77" t="s">
        <v>14602</v>
      </c>
      <c r="D4206" s="78">
        <v>5925000</v>
      </c>
      <c r="E4206" s="77" t="s">
        <v>14599</v>
      </c>
      <c r="F4206" s="77" t="s">
        <v>14600</v>
      </c>
    </row>
    <row r="4207" spans="1:6" ht="32.25" customHeight="1" x14ac:dyDescent="0.25">
      <c r="A4207" s="75">
        <v>3322</v>
      </c>
      <c r="B4207" s="76" t="s">
        <v>14603</v>
      </c>
      <c r="C4207" s="77" t="s">
        <v>14604</v>
      </c>
      <c r="D4207" s="78">
        <v>5925000</v>
      </c>
      <c r="E4207" s="77" t="s">
        <v>14599</v>
      </c>
      <c r="F4207" s="77" t="s">
        <v>14600</v>
      </c>
    </row>
    <row r="4208" spans="1:6" ht="32.25" customHeight="1" x14ac:dyDescent="0.25">
      <c r="A4208" s="75">
        <v>3323</v>
      </c>
      <c r="B4208" s="76" t="s">
        <v>14605</v>
      </c>
      <c r="C4208" s="77" t="s">
        <v>14606</v>
      </c>
      <c r="D4208" s="78">
        <v>5925000</v>
      </c>
      <c r="E4208" s="77" t="s">
        <v>14599</v>
      </c>
      <c r="F4208" s="77" t="s">
        <v>14600</v>
      </c>
    </row>
    <row r="4209" spans="1:6" ht="32.25" customHeight="1" x14ac:dyDescent="0.25">
      <c r="A4209" s="75">
        <v>3324</v>
      </c>
      <c r="B4209" s="76" t="s">
        <v>14607</v>
      </c>
      <c r="C4209" s="77" t="s">
        <v>14608</v>
      </c>
      <c r="D4209" s="78">
        <v>5925000</v>
      </c>
      <c r="E4209" s="77" t="s">
        <v>14599</v>
      </c>
      <c r="F4209" s="77" t="s">
        <v>14600</v>
      </c>
    </row>
    <row r="4210" spans="1:6" ht="32.25" customHeight="1" x14ac:dyDescent="0.25">
      <c r="A4210" s="75">
        <v>3325</v>
      </c>
      <c r="B4210" s="76" t="s">
        <v>14609</v>
      </c>
      <c r="C4210" s="77" t="s">
        <v>14610</v>
      </c>
      <c r="D4210" s="78">
        <v>5925000</v>
      </c>
      <c r="E4210" s="77" t="s">
        <v>14599</v>
      </c>
      <c r="F4210" s="77" t="s">
        <v>14600</v>
      </c>
    </row>
    <row r="4211" spans="1:6" ht="32.25" customHeight="1" x14ac:dyDescent="0.25">
      <c r="A4211" s="75">
        <v>3326</v>
      </c>
      <c r="B4211" s="76" t="s">
        <v>14611</v>
      </c>
      <c r="C4211" s="77" t="s">
        <v>14612</v>
      </c>
      <c r="D4211" s="78">
        <v>5925000</v>
      </c>
      <c r="E4211" s="77" t="s">
        <v>14599</v>
      </c>
      <c r="F4211" s="77" t="s">
        <v>14600</v>
      </c>
    </row>
    <row r="4212" spans="1:6" ht="32.25" customHeight="1" x14ac:dyDescent="0.25">
      <c r="A4212" s="75">
        <v>3327</v>
      </c>
      <c r="B4212" s="76" t="s">
        <v>14613</v>
      </c>
      <c r="C4212" s="77" t="s">
        <v>14614</v>
      </c>
      <c r="D4212" s="78">
        <v>5925000</v>
      </c>
      <c r="E4212" s="77" t="s">
        <v>14599</v>
      </c>
      <c r="F4212" s="77" t="s">
        <v>14600</v>
      </c>
    </row>
    <row r="4213" spans="1:6" ht="32.25" customHeight="1" x14ac:dyDescent="0.25">
      <c r="A4213" s="75">
        <v>3328</v>
      </c>
      <c r="B4213" s="76" t="s">
        <v>14615</v>
      </c>
      <c r="C4213" s="77" t="s">
        <v>14616</v>
      </c>
      <c r="D4213" s="78">
        <v>5925000</v>
      </c>
      <c r="E4213" s="77" t="s">
        <v>14599</v>
      </c>
      <c r="F4213" s="77" t="s">
        <v>14600</v>
      </c>
    </row>
    <row r="4214" spans="1:6" ht="32.25" customHeight="1" x14ac:dyDescent="0.25">
      <c r="A4214" s="75">
        <v>3329</v>
      </c>
      <c r="B4214" s="76" t="s">
        <v>14617</v>
      </c>
      <c r="C4214" s="77" t="s">
        <v>14618</v>
      </c>
      <c r="D4214" s="78">
        <v>5925000</v>
      </c>
      <c r="E4214" s="77" t="s">
        <v>14599</v>
      </c>
      <c r="F4214" s="77" t="s">
        <v>14600</v>
      </c>
    </row>
    <row r="4215" spans="1:6" ht="32.25" customHeight="1" x14ac:dyDescent="0.25">
      <c r="A4215" s="75">
        <v>3330</v>
      </c>
      <c r="B4215" s="76" t="s">
        <v>14619</v>
      </c>
      <c r="C4215" s="77" t="s">
        <v>14620</v>
      </c>
      <c r="D4215" s="78">
        <v>5925000</v>
      </c>
      <c r="E4215" s="77" t="s">
        <v>14599</v>
      </c>
      <c r="F4215" s="77" t="s">
        <v>14600</v>
      </c>
    </row>
    <row r="4216" spans="1:6" ht="32.25" customHeight="1" x14ac:dyDescent="0.25">
      <c r="A4216" s="75">
        <v>3331</v>
      </c>
      <c r="B4216" s="76" t="s">
        <v>14621</v>
      </c>
      <c r="C4216" s="77" t="s">
        <v>14622</v>
      </c>
      <c r="D4216" s="78">
        <v>5925000</v>
      </c>
      <c r="E4216" s="77" t="s">
        <v>14599</v>
      </c>
      <c r="F4216" s="77" t="s">
        <v>14600</v>
      </c>
    </row>
    <row r="4217" spans="1:6" ht="32.25" customHeight="1" x14ac:dyDescent="0.25">
      <c r="A4217" s="75">
        <v>3332</v>
      </c>
      <c r="B4217" s="76" t="s">
        <v>14623</v>
      </c>
      <c r="C4217" s="77" t="s">
        <v>14624</v>
      </c>
      <c r="D4217" s="78">
        <v>5925000</v>
      </c>
      <c r="E4217" s="77" t="s">
        <v>14599</v>
      </c>
      <c r="F4217" s="77" t="s">
        <v>14600</v>
      </c>
    </row>
    <row r="4218" spans="1:6" ht="32.25" customHeight="1" x14ac:dyDescent="0.25">
      <c r="A4218" s="75">
        <v>3333</v>
      </c>
      <c r="B4218" s="76" t="s">
        <v>14625</v>
      </c>
      <c r="C4218" s="77" t="s">
        <v>14626</v>
      </c>
      <c r="D4218" s="78">
        <v>5925000</v>
      </c>
      <c r="E4218" s="77" t="s">
        <v>14599</v>
      </c>
      <c r="F4218" s="77" t="s">
        <v>14600</v>
      </c>
    </row>
    <row r="4219" spans="1:6" ht="32.25" customHeight="1" x14ac:dyDescent="0.25">
      <c r="A4219" s="75">
        <v>3334</v>
      </c>
      <c r="B4219" s="76" t="s">
        <v>14627</v>
      </c>
      <c r="C4219" s="77" t="s">
        <v>14628</v>
      </c>
      <c r="D4219" s="78">
        <v>5925000</v>
      </c>
      <c r="E4219" s="77" t="s">
        <v>14599</v>
      </c>
      <c r="F4219" s="77" t="s">
        <v>14600</v>
      </c>
    </row>
    <row r="4220" spans="1:6" ht="32.25" customHeight="1" x14ac:dyDescent="0.25">
      <c r="A4220" s="75">
        <v>3335</v>
      </c>
      <c r="B4220" s="76" t="s">
        <v>14629</v>
      </c>
      <c r="C4220" s="77" t="s">
        <v>14630</v>
      </c>
      <c r="D4220" s="78">
        <v>5925000</v>
      </c>
      <c r="E4220" s="77" t="s">
        <v>14599</v>
      </c>
      <c r="F4220" s="77" t="s">
        <v>14600</v>
      </c>
    </row>
    <row r="4221" spans="1:6" ht="32.25" customHeight="1" x14ac:dyDescent="0.25">
      <c r="A4221" s="75">
        <v>3336</v>
      </c>
      <c r="B4221" s="76" t="s">
        <v>14631</v>
      </c>
      <c r="C4221" s="77" t="s">
        <v>14632</v>
      </c>
      <c r="D4221" s="78">
        <v>5925000</v>
      </c>
      <c r="E4221" s="77" t="s">
        <v>14599</v>
      </c>
      <c r="F4221" s="77" t="s">
        <v>14600</v>
      </c>
    </row>
    <row r="4222" spans="1:6" ht="32.25" customHeight="1" x14ac:dyDescent="0.25">
      <c r="A4222" s="75">
        <v>3337</v>
      </c>
      <c r="B4222" s="76" t="s">
        <v>14633</v>
      </c>
      <c r="C4222" s="77" t="s">
        <v>14634</v>
      </c>
      <c r="D4222" s="78">
        <v>5925000</v>
      </c>
      <c r="E4222" s="77" t="s">
        <v>14599</v>
      </c>
      <c r="F4222" s="77" t="s">
        <v>14600</v>
      </c>
    </row>
    <row r="4223" spans="1:6" ht="32.25" customHeight="1" x14ac:dyDescent="0.25">
      <c r="A4223" s="75">
        <v>3338</v>
      </c>
      <c r="B4223" s="76" t="s">
        <v>14635</v>
      </c>
      <c r="C4223" s="77" t="s">
        <v>14636</v>
      </c>
      <c r="D4223" s="78">
        <v>5925000</v>
      </c>
      <c r="E4223" s="77" t="s">
        <v>14599</v>
      </c>
      <c r="F4223" s="77" t="s">
        <v>14600</v>
      </c>
    </row>
    <row r="4224" spans="1:6" ht="32.25" customHeight="1" x14ac:dyDescent="0.25">
      <c r="A4224" s="75">
        <v>3339</v>
      </c>
      <c r="B4224" s="76" t="s">
        <v>14637</v>
      </c>
      <c r="C4224" s="77" t="s">
        <v>14638</v>
      </c>
      <c r="D4224" s="78">
        <v>5925000</v>
      </c>
      <c r="E4224" s="77" t="s">
        <v>14599</v>
      </c>
      <c r="F4224" s="77" t="s">
        <v>14600</v>
      </c>
    </row>
    <row r="4225" spans="1:6" ht="32.25" customHeight="1" x14ac:dyDescent="0.25">
      <c r="A4225" s="75">
        <v>3340</v>
      </c>
      <c r="B4225" s="76" t="s">
        <v>14639</v>
      </c>
      <c r="C4225" s="77" t="s">
        <v>14640</v>
      </c>
      <c r="D4225" s="78">
        <v>5925000</v>
      </c>
      <c r="E4225" s="77" t="s">
        <v>14599</v>
      </c>
      <c r="F4225" s="77" t="s">
        <v>14600</v>
      </c>
    </row>
    <row r="4226" spans="1:6" ht="32.25" customHeight="1" x14ac:dyDescent="0.25">
      <c r="A4226" s="75">
        <v>3341</v>
      </c>
      <c r="B4226" s="76" t="s">
        <v>14641</v>
      </c>
      <c r="C4226" s="77" t="s">
        <v>14642</v>
      </c>
      <c r="D4226" s="78">
        <v>5999000</v>
      </c>
      <c r="E4226" s="77" t="s">
        <v>14643</v>
      </c>
      <c r="F4226" s="77" t="s">
        <v>14600</v>
      </c>
    </row>
    <row r="4227" spans="1:6" ht="32.25" customHeight="1" x14ac:dyDescent="0.25">
      <c r="A4227" s="75">
        <v>3342</v>
      </c>
      <c r="B4227" s="76" t="s">
        <v>14644</v>
      </c>
      <c r="C4227" s="77" t="s">
        <v>14645</v>
      </c>
      <c r="D4227" s="78">
        <v>5480000</v>
      </c>
      <c r="E4227" s="77" t="s">
        <v>14646</v>
      </c>
      <c r="F4227" s="77" t="s">
        <v>14647</v>
      </c>
    </row>
    <row r="4228" spans="1:6" ht="32.25" customHeight="1" x14ac:dyDescent="0.25">
      <c r="A4228" s="75">
        <v>3343</v>
      </c>
      <c r="B4228" s="76" t="s">
        <v>14648</v>
      </c>
      <c r="C4228" s="77" t="s">
        <v>14649</v>
      </c>
      <c r="D4228" s="78">
        <v>7392000</v>
      </c>
      <c r="E4228" s="77" t="s">
        <v>14650</v>
      </c>
      <c r="F4228" s="77" t="s">
        <v>14647</v>
      </c>
    </row>
    <row r="4229" spans="1:6" ht="32.25" customHeight="1" x14ac:dyDescent="0.25">
      <c r="A4229" s="75">
        <v>3344</v>
      </c>
      <c r="B4229" s="76" t="s">
        <v>14651</v>
      </c>
      <c r="C4229" s="77" t="s">
        <v>14652</v>
      </c>
      <c r="D4229" s="78">
        <v>7392000</v>
      </c>
      <c r="E4229" s="77" t="s">
        <v>14650</v>
      </c>
      <c r="F4229" s="77" t="s">
        <v>14647</v>
      </c>
    </row>
    <row r="4230" spans="1:6" ht="32.25" customHeight="1" x14ac:dyDescent="0.25">
      <c r="A4230" s="75">
        <v>3345</v>
      </c>
      <c r="B4230" s="76" t="s">
        <v>14653</v>
      </c>
      <c r="C4230" s="77" t="s">
        <v>14654</v>
      </c>
      <c r="D4230" s="78">
        <v>7392000</v>
      </c>
      <c r="E4230" s="77" t="s">
        <v>14650</v>
      </c>
      <c r="F4230" s="77" t="s">
        <v>14647</v>
      </c>
    </row>
    <row r="4231" spans="1:6" ht="32.25" customHeight="1" x14ac:dyDescent="0.25">
      <c r="A4231" s="75">
        <v>3346</v>
      </c>
      <c r="B4231" s="76" t="s">
        <v>14655</v>
      </c>
      <c r="C4231" s="77" t="s">
        <v>14656</v>
      </c>
      <c r="D4231" s="78">
        <v>7392000</v>
      </c>
      <c r="E4231" s="77" t="s">
        <v>14650</v>
      </c>
      <c r="F4231" s="77" t="s">
        <v>14647</v>
      </c>
    </row>
    <row r="4232" spans="1:6" ht="32.25" customHeight="1" x14ac:dyDescent="0.25">
      <c r="A4232" s="75">
        <v>3347</v>
      </c>
      <c r="B4232" s="76" t="s">
        <v>14657</v>
      </c>
      <c r="C4232" s="77" t="s">
        <v>14658</v>
      </c>
      <c r="D4232" s="78">
        <v>7392000</v>
      </c>
      <c r="E4232" s="77" t="s">
        <v>14650</v>
      </c>
      <c r="F4232" s="77" t="s">
        <v>14647</v>
      </c>
    </row>
    <row r="4233" spans="1:6" ht="32.25" customHeight="1" x14ac:dyDescent="0.25">
      <c r="A4233" s="75">
        <v>3348</v>
      </c>
      <c r="B4233" s="76" t="s">
        <v>14659</v>
      </c>
      <c r="C4233" s="77" t="s">
        <v>14660</v>
      </c>
      <c r="D4233" s="78">
        <v>7392000</v>
      </c>
      <c r="E4233" s="77" t="s">
        <v>14650</v>
      </c>
      <c r="F4233" s="77" t="s">
        <v>14647</v>
      </c>
    </row>
    <row r="4234" spans="1:6" ht="32.25" customHeight="1" x14ac:dyDescent="0.25">
      <c r="A4234" s="75">
        <v>3349</v>
      </c>
      <c r="B4234" s="76" t="s">
        <v>14661</v>
      </c>
      <c r="C4234" s="77" t="s">
        <v>14662</v>
      </c>
      <c r="D4234" s="78">
        <v>7392000</v>
      </c>
      <c r="E4234" s="77" t="s">
        <v>14650</v>
      </c>
      <c r="F4234" s="77" t="s">
        <v>14647</v>
      </c>
    </row>
    <row r="4235" spans="1:6" ht="32.25" customHeight="1" x14ac:dyDescent="0.25">
      <c r="A4235" s="75">
        <v>3350</v>
      </c>
      <c r="B4235" s="76" t="s">
        <v>14663</v>
      </c>
      <c r="C4235" s="77" t="s">
        <v>14664</v>
      </c>
      <c r="D4235" s="78">
        <v>7392000</v>
      </c>
      <c r="E4235" s="77" t="s">
        <v>14650</v>
      </c>
      <c r="F4235" s="77" t="s">
        <v>14647</v>
      </c>
    </row>
    <row r="4236" spans="1:6" ht="32.25" customHeight="1" x14ac:dyDescent="0.25">
      <c r="A4236" s="75">
        <v>3351</v>
      </c>
      <c r="B4236" s="76" t="s">
        <v>14665</v>
      </c>
      <c r="C4236" s="77" t="s">
        <v>14666</v>
      </c>
      <c r="D4236" s="78">
        <v>7392000</v>
      </c>
      <c r="E4236" s="77" t="s">
        <v>14650</v>
      </c>
      <c r="F4236" s="77" t="s">
        <v>14647</v>
      </c>
    </row>
    <row r="4237" spans="1:6" ht="32.25" customHeight="1" x14ac:dyDescent="0.25">
      <c r="A4237" s="75">
        <v>3352</v>
      </c>
      <c r="B4237" s="76" t="s">
        <v>14667</v>
      </c>
      <c r="C4237" s="77" t="s">
        <v>14668</v>
      </c>
      <c r="D4237" s="78">
        <v>7392000</v>
      </c>
      <c r="E4237" s="77" t="s">
        <v>14650</v>
      </c>
      <c r="F4237" s="77" t="s">
        <v>14647</v>
      </c>
    </row>
    <row r="4238" spans="1:6" ht="32.25" customHeight="1" x14ac:dyDescent="0.25">
      <c r="A4238" s="75">
        <v>3353</v>
      </c>
      <c r="B4238" s="76" t="s">
        <v>14669</v>
      </c>
      <c r="C4238" s="77" t="s">
        <v>14670</v>
      </c>
      <c r="D4238" s="78">
        <v>7392000</v>
      </c>
      <c r="E4238" s="77" t="s">
        <v>14650</v>
      </c>
      <c r="F4238" s="77" t="s">
        <v>14647</v>
      </c>
    </row>
    <row r="4239" spans="1:6" ht="32.25" customHeight="1" x14ac:dyDescent="0.25">
      <c r="A4239" s="75">
        <v>3354</v>
      </c>
      <c r="B4239" s="76" t="s">
        <v>14671</v>
      </c>
      <c r="C4239" s="77" t="s">
        <v>14672</v>
      </c>
      <c r="D4239" s="78">
        <v>7392000</v>
      </c>
      <c r="E4239" s="77" t="s">
        <v>14650</v>
      </c>
      <c r="F4239" s="77" t="s">
        <v>14647</v>
      </c>
    </row>
    <row r="4240" spans="1:6" ht="32.25" customHeight="1" x14ac:dyDescent="0.25">
      <c r="A4240" s="75">
        <v>3355</v>
      </c>
      <c r="B4240" s="76" t="s">
        <v>14673</v>
      </c>
      <c r="C4240" s="77" t="s">
        <v>14674</v>
      </c>
      <c r="D4240" s="78">
        <v>7466000</v>
      </c>
      <c r="E4240" s="77" t="s">
        <v>14675</v>
      </c>
      <c r="F4240" s="77" t="s">
        <v>14647</v>
      </c>
    </row>
    <row r="4241" spans="1:6" ht="32.25" customHeight="1" x14ac:dyDescent="0.25">
      <c r="A4241" s="75">
        <v>3356</v>
      </c>
      <c r="B4241" s="76" t="s">
        <v>14676</v>
      </c>
      <c r="C4241" s="77" t="s">
        <v>14677</v>
      </c>
      <c r="D4241" s="78">
        <v>7466000</v>
      </c>
      <c r="E4241" s="77" t="s">
        <v>14675</v>
      </c>
      <c r="F4241" s="77" t="s">
        <v>14647</v>
      </c>
    </row>
    <row r="4242" spans="1:6" ht="32.25" customHeight="1" x14ac:dyDescent="0.25">
      <c r="A4242" s="75">
        <v>3357</v>
      </c>
      <c r="B4242" s="76" t="s">
        <v>14678</v>
      </c>
      <c r="C4242" s="77" t="s">
        <v>14679</v>
      </c>
      <c r="D4242" s="78">
        <v>7466000</v>
      </c>
      <c r="E4242" s="77" t="s">
        <v>14675</v>
      </c>
      <c r="F4242" s="77" t="s">
        <v>14647</v>
      </c>
    </row>
    <row r="4243" spans="1:6" ht="32.25" customHeight="1" x14ac:dyDescent="0.25">
      <c r="A4243" s="75">
        <v>3358</v>
      </c>
      <c r="B4243" s="76" t="s">
        <v>14680</v>
      </c>
      <c r="C4243" s="77" t="s">
        <v>14681</v>
      </c>
      <c r="D4243" s="78">
        <v>7466000</v>
      </c>
      <c r="E4243" s="77" t="s">
        <v>14675</v>
      </c>
      <c r="F4243" s="77" t="s">
        <v>14647</v>
      </c>
    </row>
    <row r="4244" spans="1:6" ht="32.25" customHeight="1" x14ac:dyDescent="0.25">
      <c r="A4244" s="75">
        <v>3359</v>
      </c>
      <c r="B4244" s="76" t="s">
        <v>14682</v>
      </c>
      <c r="C4244" s="77" t="s">
        <v>14683</v>
      </c>
      <c r="D4244" s="78">
        <v>7466000</v>
      </c>
      <c r="E4244" s="77" t="s">
        <v>14675</v>
      </c>
      <c r="F4244" s="77" t="s">
        <v>14647</v>
      </c>
    </row>
    <row r="4245" spans="1:6" ht="32.25" customHeight="1" x14ac:dyDescent="0.25">
      <c r="A4245" s="75">
        <v>3360</v>
      </c>
      <c r="B4245" s="76" t="s">
        <v>14684</v>
      </c>
      <c r="C4245" s="77" t="s">
        <v>14685</v>
      </c>
      <c r="D4245" s="78">
        <v>7466000</v>
      </c>
      <c r="E4245" s="77" t="s">
        <v>14675</v>
      </c>
      <c r="F4245" s="77" t="s">
        <v>14647</v>
      </c>
    </row>
    <row r="4246" spans="1:6" ht="32.25" customHeight="1" x14ac:dyDescent="0.25">
      <c r="A4246" s="75">
        <v>3361</v>
      </c>
      <c r="B4246" s="76" t="s">
        <v>14686</v>
      </c>
      <c r="C4246" s="77" t="s">
        <v>14687</v>
      </c>
      <c r="D4246" s="78">
        <v>7466000</v>
      </c>
      <c r="E4246" s="77" t="s">
        <v>14675</v>
      </c>
      <c r="F4246" s="77" t="s">
        <v>14647</v>
      </c>
    </row>
    <row r="4247" spans="1:6" ht="32.25" customHeight="1" x14ac:dyDescent="0.25">
      <c r="A4247" s="75">
        <v>3362</v>
      </c>
      <c r="B4247" s="76" t="s">
        <v>14688</v>
      </c>
      <c r="C4247" s="77" t="s">
        <v>14689</v>
      </c>
      <c r="D4247" s="78">
        <v>4309000</v>
      </c>
      <c r="E4247" s="77" t="s">
        <v>14690</v>
      </c>
      <c r="F4247" s="77" t="s">
        <v>7870</v>
      </c>
    </row>
    <row r="4248" spans="1:6" ht="32.25" customHeight="1" x14ac:dyDescent="0.25">
      <c r="A4248" s="75">
        <v>3363</v>
      </c>
      <c r="B4248" s="76" t="s">
        <v>14691</v>
      </c>
      <c r="C4248" s="77" t="s">
        <v>14692</v>
      </c>
      <c r="D4248" s="78">
        <v>4309000</v>
      </c>
      <c r="E4248" s="77" t="s">
        <v>14690</v>
      </c>
      <c r="F4248" s="77" t="s">
        <v>7870</v>
      </c>
    </row>
    <row r="4249" spans="1:6" ht="32.25" customHeight="1" x14ac:dyDescent="0.25">
      <c r="A4249" s="75">
        <v>3364</v>
      </c>
      <c r="B4249" s="76" t="s">
        <v>14693</v>
      </c>
      <c r="C4249" s="77" t="s">
        <v>14694</v>
      </c>
      <c r="D4249" s="78">
        <v>4309000</v>
      </c>
      <c r="E4249" s="77" t="s">
        <v>14690</v>
      </c>
      <c r="F4249" s="77" t="s">
        <v>7870</v>
      </c>
    </row>
    <row r="4250" spans="1:6" ht="32.25" customHeight="1" x14ac:dyDescent="0.25">
      <c r="A4250" s="75">
        <v>3365</v>
      </c>
      <c r="B4250" s="76" t="s">
        <v>14695</v>
      </c>
      <c r="C4250" s="77" t="s">
        <v>14696</v>
      </c>
      <c r="D4250" s="78">
        <v>4309000</v>
      </c>
      <c r="E4250" s="77" t="s">
        <v>14690</v>
      </c>
      <c r="F4250" s="77" t="s">
        <v>7870</v>
      </c>
    </row>
    <row r="4251" spans="1:6" ht="32.25" customHeight="1" x14ac:dyDescent="0.25">
      <c r="A4251" s="75">
        <v>3366</v>
      </c>
      <c r="B4251" s="76" t="s">
        <v>14697</v>
      </c>
      <c r="C4251" s="77" t="s">
        <v>14698</v>
      </c>
      <c r="D4251" s="78">
        <v>4309000</v>
      </c>
      <c r="E4251" s="77" t="s">
        <v>14690</v>
      </c>
      <c r="F4251" s="77" t="s">
        <v>7870</v>
      </c>
    </row>
    <row r="4252" spans="1:6" ht="32.25" customHeight="1" x14ac:dyDescent="0.25">
      <c r="A4252" s="75">
        <v>3367</v>
      </c>
      <c r="B4252" s="76" t="s">
        <v>14699</v>
      </c>
      <c r="C4252" s="77" t="s">
        <v>14700</v>
      </c>
      <c r="D4252" s="78">
        <v>4309000</v>
      </c>
      <c r="E4252" s="77" t="s">
        <v>14690</v>
      </c>
      <c r="F4252" s="77" t="s">
        <v>7870</v>
      </c>
    </row>
    <row r="4253" spans="1:6" ht="32.25" customHeight="1" x14ac:dyDescent="0.25">
      <c r="A4253" s="75">
        <v>3368</v>
      </c>
      <c r="B4253" s="76" t="s">
        <v>14701</v>
      </c>
      <c r="C4253" s="77" t="s">
        <v>14702</v>
      </c>
      <c r="D4253" s="78">
        <v>4309000</v>
      </c>
      <c r="E4253" s="77" t="s">
        <v>14690</v>
      </c>
      <c r="F4253" s="77" t="s">
        <v>7870</v>
      </c>
    </row>
    <row r="4254" spans="1:6" ht="32.25" customHeight="1" x14ac:dyDescent="0.25">
      <c r="A4254" s="75">
        <v>3369</v>
      </c>
      <c r="B4254" s="76" t="s">
        <v>14703</v>
      </c>
      <c r="C4254" s="77" t="s">
        <v>14704</v>
      </c>
      <c r="D4254" s="78">
        <v>4309000</v>
      </c>
      <c r="E4254" s="77" t="s">
        <v>14690</v>
      </c>
      <c r="F4254" s="77" t="s">
        <v>7870</v>
      </c>
    </row>
    <row r="4255" spans="1:6" ht="32.25" customHeight="1" x14ac:dyDescent="0.25">
      <c r="A4255" s="75">
        <v>3370</v>
      </c>
      <c r="B4255" s="76" t="s">
        <v>14705</v>
      </c>
      <c r="C4255" s="77" t="s">
        <v>14706</v>
      </c>
      <c r="D4255" s="78">
        <v>4309000</v>
      </c>
      <c r="E4255" s="77" t="s">
        <v>14690</v>
      </c>
      <c r="F4255" s="77" t="s">
        <v>7870</v>
      </c>
    </row>
    <row r="4256" spans="1:6" ht="32.25" customHeight="1" x14ac:dyDescent="0.25">
      <c r="A4256" s="75">
        <v>3371</v>
      </c>
      <c r="B4256" s="76" t="s">
        <v>14707</v>
      </c>
      <c r="C4256" s="77" t="s">
        <v>14708</v>
      </c>
      <c r="D4256" s="78">
        <v>4309000</v>
      </c>
      <c r="E4256" s="77" t="s">
        <v>14690</v>
      </c>
      <c r="F4256" s="77" t="s">
        <v>7870</v>
      </c>
    </row>
    <row r="4257" spans="1:6" ht="32.25" customHeight="1" x14ac:dyDescent="0.25">
      <c r="A4257" s="75">
        <v>3372</v>
      </c>
      <c r="B4257" s="76" t="s">
        <v>14709</v>
      </c>
      <c r="C4257" s="77" t="s">
        <v>14710</v>
      </c>
      <c r="D4257" s="78">
        <v>4309000</v>
      </c>
      <c r="E4257" s="77" t="s">
        <v>14690</v>
      </c>
      <c r="F4257" s="77" t="s">
        <v>7870</v>
      </c>
    </row>
    <row r="4258" spans="1:6" ht="32.25" customHeight="1" x14ac:dyDescent="0.25">
      <c r="A4258" s="75">
        <v>3373</v>
      </c>
      <c r="B4258" s="76" t="s">
        <v>14711</v>
      </c>
      <c r="C4258" s="77" t="s">
        <v>14712</v>
      </c>
      <c r="D4258" s="78">
        <v>4050000</v>
      </c>
      <c r="E4258" s="77" t="s">
        <v>14713</v>
      </c>
      <c r="F4258" s="77" t="s">
        <v>7870</v>
      </c>
    </row>
    <row r="4259" spans="1:6" ht="32.25" customHeight="1" x14ac:dyDescent="0.25">
      <c r="A4259" s="75">
        <v>3374</v>
      </c>
      <c r="B4259" s="76" t="s">
        <v>14714</v>
      </c>
      <c r="C4259" s="77" t="s">
        <v>14715</v>
      </c>
      <c r="D4259" s="78">
        <v>4050000</v>
      </c>
      <c r="E4259" s="77" t="s">
        <v>14713</v>
      </c>
      <c r="F4259" s="77" t="s">
        <v>7870</v>
      </c>
    </row>
    <row r="4260" spans="1:6" ht="32.25" customHeight="1" x14ac:dyDescent="0.25">
      <c r="A4260" s="75">
        <v>3375</v>
      </c>
      <c r="B4260" s="76" t="s">
        <v>14716</v>
      </c>
      <c r="C4260" s="77" t="s">
        <v>14717</v>
      </c>
      <c r="D4260" s="78">
        <v>4050000</v>
      </c>
      <c r="E4260" s="77" t="s">
        <v>14713</v>
      </c>
      <c r="F4260" s="77" t="s">
        <v>7870</v>
      </c>
    </row>
    <row r="4261" spans="1:6" ht="32.25" customHeight="1" x14ac:dyDescent="0.25">
      <c r="A4261" s="75">
        <v>3376</v>
      </c>
      <c r="B4261" s="76" t="s">
        <v>14718</v>
      </c>
      <c r="C4261" s="77" t="s">
        <v>14719</v>
      </c>
      <c r="D4261" s="78">
        <v>4050000</v>
      </c>
      <c r="E4261" s="77" t="s">
        <v>14713</v>
      </c>
      <c r="F4261" s="77" t="s">
        <v>7870</v>
      </c>
    </row>
    <row r="4262" spans="1:6" ht="32.25" customHeight="1" x14ac:dyDescent="0.25">
      <c r="A4262" s="75">
        <v>3377</v>
      </c>
      <c r="B4262" s="76" t="s">
        <v>14720</v>
      </c>
      <c r="C4262" s="77" t="s">
        <v>14721</v>
      </c>
      <c r="D4262" s="78">
        <v>4050000</v>
      </c>
      <c r="E4262" s="77" t="s">
        <v>14713</v>
      </c>
      <c r="F4262" s="77" t="s">
        <v>7870</v>
      </c>
    </row>
    <row r="4263" spans="1:6" ht="32.25" customHeight="1" x14ac:dyDescent="0.25">
      <c r="A4263" s="75">
        <v>3378</v>
      </c>
      <c r="B4263" s="76" t="s">
        <v>14722</v>
      </c>
      <c r="C4263" s="77" t="s">
        <v>14723</v>
      </c>
      <c r="D4263" s="78">
        <v>7207000</v>
      </c>
      <c r="E4263" s="77" t="s">
        <v>14724</v>
      </c>
      <c r="F4263" s="77" t="s">
        <v>14647</v>
      </c>
    </row>
    <row r="4264" spans="1:6" ht="32.25" customHeight="1" x14ac:dyDescent="0.25">
      <c r="A4264" s="75">
        <v>3379</v>
      </c>
      <c r="B4264" s="76" t="s">
        <v>14725</v>
      </c>
      <c r="C4264" s="77" t="s">
        <v>14726</v>
      </c>
      <c r="D4264" s="78">
        <v>7207000</v>
      </c>
      <c r="E4264" s="77" t="s">
        <v>14724</v>
      </c>
      <c r="F4264" s="77" t="s">
        <v>14647</v>
      </c>
    </row>
    <row r="4265" spans="1:6" ht="32.25" customHeight="1" x14ac:dyDescent="0.25">
      <c r="A4265" s="75">
        <v>3380</v>
      </c>
      <c r="B4265" s="76" t="s">
        <v>14727</v>
      </c>
      <c r="C4265" s="77" t="s">
        <v>14728</v>
      </c>
      <c r="D4265" s="78">
        <v>7207000</v>
      </c>
      <c r="E4265" s="77" t="s">
        <v>14724</v>
      </c>
      <c r="F4265" s="77" t="s">
        <v>14647</v>
      </c>
    </row>
    <row r="4266" spans="1:6" ht="32.25" customHeight="1" x14ac:dyDescent="0.25">
      <c r="A4266" s="75">
        <v>3381</v>
      </c>
      <c r="B4266" s="76" t="s">
        <v>14729</v>
      </c>
      <c r="C4266" s="77" t="s">
        <v>14730</v>
      </c>
      <c r="D4266" s="78">
        <v>7207000</v>
      </c>
      <c r="E4266" s="77" t="s">
        <v>14724</v>
      </c>
      <c r="F4266" s="77" t="s">
        <v>14647</v>
      </c>
    </row>
    <row r="4267" spans="1:6" ht="32.25" customHeight="1" x14ac:dyDescent="0.25">
      <c r="A4267" s="75">
        <v>3382</v>
      </c>
      <c r="B4267" s="76" t="s">
        <v>14731</v>
      </c>
      <c r="C4267" s="77" t="s">
        <v>14732</v>
      </c>
      <c r="D4267" s="78">
        <v>7207000</v>
      </c>
      <c r="E4267" s="77" t="s">
        <v>14724</v>
      </c>
      <c r="F4267" s="77" t="s">
        <v>14647</v>
      </c>
    </row>
    <row r="4268" spans="1:6" ht="32.25" customHeight="1" x14ac:dyDescent="0.25">
      <c r="A4268" s="75">
        <v>3383</v>
      </c>
      <c r="B4268" s="76" t="s">
        <v>14733</v>
      </c>
      <c r="C4268" s="77" t="s">
        <v>14734</v>
      </c>
      <c r="D4268" s="78">
        <v>7207000</v>
      </c>
      <c r="E4268" s="77" t="s">
        <v>14724</v>
      </c>
      <c r="F4268" s="77" t="s">
        <v>14647</v>
      </c>
    </row>
    <row r="4269" spans="1:6" ht="32.25" customHeight="1" x14ac:dyDescent="0.25">
      <c r="A4269" s="75">
        <v>3384</v>
      </c>
      <c r="B4269" s="76" t="s">
        <v>14735</v>
      </c>
      <c r="C4269" s="77" t="s">
        <v>14736</v>
      </c>
      <c r="D4269" s="78">
        <v>7207000</v>
      </c>
      <c r="E4269" s="77" t="s">
        <v>14724</v>
      </c>
      <c r="F4269" s="77" t="s">
        <v>14647</v>
      </c>
    </row>
    <row r="4270" spans="1:6" ht="32.25" customHeight="1" x14ac:dyDescent="0.25">
      <c r="A4270" s="75">
        <v>3385</v>
      </c>
      <c r="B4270" s="76" t="s">
        <v>14737</v>
      </c>
      <c r="C4270" s="77" t="s">
        <v>14738</v>
      </c>
      <c r="D4270" s="78">
        <v>7207000</v>
      </c>
      <c r="E4270" s="77" t="s">
        <v>14724</v>
      </c>
      <c r="F4270" s="77" t="s">
        <v>14647</v>
      </c>
    </row>
    <row r="4271" spans="1:6" ht="32.25" customHeight="1" x14ac:dyDescent="0.25">
      <c r="A4271" s="75">
        <v>3386</v>
      </c>
      <c r="B4271" s="76" t="s">
        <v>14739</v>
      </c>
      <c r="C4271" s="77" t="s">
        <v>14740</v>
      </c>
      <c r="D4271" s="78">
        <v>7207000</v>
      </c>
      <c r="E4271" s="77" t="s">
        <v>14724</v>
      </c>
      <c r="F4271" s="77" t="s">
        <v>14647</v>
      </c>
    </row>
    <row r="4272" spans="1:6" ht="32.25" customHeight="1" x14ac:dyDescent="0.25">
      <c r="A4272" s="75">
        <v>3387</v>
      </c>
      <c r="B4272" s="76" t="s">
        <v>14741</v>
      </c>
      <c r="C4272" s="77" t="s">
        <v>14742</v>
      </c>
      <c r="D4272" s="78">
        <v>7207000</v>
      </c>
      <c r="E4272" s="77" t="s">
        <v>14724</v>
      </c>
      <c r="F4272" s="77" t="s">
        <v>14647</v>
      </c>
    </row>
    <row r="4273" spans="1:6" ht="32.25" customHeight="1" x14ac:dyDescent="0.25">
      <c r="A4273" s="75">
        <v>3388</v>
      </c>
      <c r="B4273" s="76" t="s">
        <v>14743</v>
      </c>
      <c r="C4273" s="77" t="s">
        <v>14744</v>
      </c>
      <c r="D4273" s="78">
        <v>7207000</v>
      </c>
      <c r="E4273" s="77" t="s">
        <v>14724</v>
      </c>
      <c r="F4273" s="77" t="s">
        <v>14647</v>
      </c>
    </row>
    <row r="4274" spans="1:6" ht="32.25" customHeight="1" x14ac:dyDescent="0.25">
      <c r="A4274" s="75">
        <v>3389</v>
      </c>
      <c r="B4274" s="76" t="s">
        <v>14745</v>
      </c>
      <c r="C4274" s="77" t="s">
        <v>14746</v>
      </c>
      <c r="D4274" s="78">
        <v>6949000</v>
      </c>
      <c r="E4274" s="77" t="s">
        <v>14747</v>
      </c>
      <c r="F4274" s="77" t="s">
        <v>14647</v>
      </c>
    </row>
    <row r="4275" spans="1:6" ht="32.25" customHeight="1" x14ac:dyDescent="0.25">
      <c r="A4275" s="75">
        <v>3390</v>
      </c>
      <c r="B4275" s="76" t="s">
        <v>14748</v>
      </c>
      <c r="C4275" s="77" t="s">
        <v>14749</v>
      </c>
      <c r="D4275" s="78">
        <v>6949000</v>
      </c>
      <c r="E4275" s="77" t="s">
        <v>14747</v>
      </c>
      <c r="F4275" s="77" t="s">
        <v>14647</v>
      </c>
    </row>
    <row r="4276" spans="1:6" ht="32.25" customHeight="1" x14ac:dyDescent="0.25">
      <c r="A4276" s="75">
        <v>3391</v>
      </c>
      <c r="B4276" s="76" t="s">
        <v>14750</v>
      </c>
      <c r="C4276" s="77" t="s">
        <v>14751</v>
      </c>
      <c r="D4276" s="78">
        <v>6965000</v>
      </c>
      <c r="E4276" s="77" t="s">
        <v>14752</v>
      </c>
      <c r="F4276" s="77" t="s">
        <v>14647</v>
      </c>
    </row>
    <row r="4277" spans="1:6" ht="32.25" customHeight="1" x14ac:dyDescent="0.25">
      <c r="A4277" s="75">
        <v>3392</v>
      </c>
      <c r="B4277" s="76" t="s">
        <v>14753</v>
      </c>
      <c r="C4277" s="77" t="s">
        <v>14754</v>
      </c>
      <c r="D4277" s="78">
        <v>6965000</v>
      </c>
      <c r="E4277" s="77" t="s">
        <v>14752</v>
      </c>
      <c r="F4277" s="77" t="s">
        <v>14647</v>
      </c>
    </row>
    <row r="4278" spans="1:6" ht="32.25" customHeight="1" x14ac:dyDescent="0.25">
      <c r="A4278" s="75">
        <v>3393</v>
      </c>
      <c r="B4278" s="76" t="s">
        <v>14755</v>
      </c>
      <c r="C4278" s="77" t="s">
        <v>14756</v>
      </c>
      <c r="D4278" s="78">
        <v>6965000</v>
      </c>
      <c r="E4278" s="77" t="s">
        <v>14752</v>
      </c>
      <c r="F4278" s="77" t="s">
        <v>14647</v>
      </c>
    </row>
    <row r="4279" spans="1:6" ht="32.25" customHeight="1" x14ac:dyDescent="0.25">
      <c r="A4279" s="75">
        <v>3394</v>
      </c>
      <c r="B4279" s="76" t="s">
        <v>14757</v>
      </c>
      <c r="C4279" s="77" t="s">
        <v>14758</v>
      </c>
      <c r="D4279" s="78">
        <v>6965000</v>
      </c>
      <c r="E4279" s="77" t="s">
        <v>14752</v>
      </c>
      <c r="F4279" s="77" t="s">
        <v>14647</v>
      </c>
    </row>
    <row r="4280" spans="1:6" ht="32.25" customHeight="1" x14ac:dyDescent="0.25">
      <c r="A4280" s="75">
        <v>3395</v>
      </c>
      <c r="B4280" s="76" t="s">
        <v>3620</v>
      </c>
      <c r="C4280" s="77" t="s">
        <v>14759</v>
      </c>
      <c r="D4280" s="78">
        <v>6965000</v>
      </c>
      <c r="E4280" s="77" t="s">
        <v>14752</v>
      </c>
      <c r="F4280" s="77" t="s">
        <v>14647</v>
      </c>
    </row>
    <row r="4281" spans="1:6" ht="32.25" customHeight="1" x14ac:dyDescent="0.25">
      <c r="A4281" s="75">
        <v>3396</v>
      </c>
      <c r="B4281" s="76" t="s">
        <v>14760</v>
      </c>
      <c r="C4281" s="77" t="s">
        <v>14761</v>
      </c>
      <c r="D4281" s="78">
        <v>6965000</v>
      </c>
      <c r="E4281" s="77" t="s">
        <v>14752</v>
      </c>
      <c r="F4281" s="77" t="s">
        <v>14647</v>
      </c>
    </row>
    <row r="4282" spans="1:6" ht="32.25" customHeight="1" x14ac:dyDescent="0.25">
      <c r="A4282" s="75">
        <v>3397</v>
      </c>
      <c r="B4282" s="76" t="s">
        <v>14762</v>
      </c>
      <c r="C4282" s="77" t="s">
        <v>14763</v>
      </c>
      <c r="D4282" s="78">
        <v>6965000</v>
      </c>
      <c r="E4282" s="77" t="s">
        <v>14752</v>
      </c>
      <c r="F4282" s="77" t="s">
        <v>14647</v>
      </c>
    </row>
    <row r="4283" spans="1:6" ht="32.25" customHeight="1" x14ac:dyDescent="0.25">
      <c r="A4283" s="75">
        <v>3398</v>
      </c>
      <c r="B4283" s="76" t="s">
        <v>14764</v>
      </c>
      <c r="C4283" s="77" t="s">
        <v>14765</v>
      </c>
      <c r="D4283" s="78">
        <v>6965000</v>
      </c>
      <c r="E4283" s="77" t="s">
        <v>14752</v>
      </c>
      <c r="F4283" s="77" t="s">
        <v>14647</v>
      </c>
    </row>
    <row r="4284" spans="1:6" ht="32.25" customHeight="1" x14ac:dyDescent="0.25">
      <c r="A4284" s="75">
        <v>3399</v>
      </c>
      <c r="B4284" s="76" t="s">
        <v>14766</v>
      </c>
      <c r="C4284" s="77" t="s">
        <v>14767</v>
      </c>
      <c r="D4284" s="78">
        <v>6965000</v>
      </c>
      <c r="E4284" s="77" t="s">
        <v>14752</v>
      </c>
      <c r="F4284" s="77" t="s">
        <v>14647</v>
      </c>
    </row>
    <row r="4285" spans="1:6" ht="32.25" customHeight="1" x14ac:dyDescent="0.25">
      <c r="A4285" s="75">
        <v>3400</v>
      </c>
      <c r="B4285" s="76" t="s">
        <v>14768</v>
      </c>
      <c r="C4285" s="77" t="s">
        <v>14769</v>
      </c>
      <c r="D4285" s="78">
        <v>6965000</v>
      </c>
      <c r="E4285" s="77" t="s">
        <v>14752</v>
      </c>
      <c r="F4285" s="77" t="s">
        <v>14647</v>
      </c>
    </row>
    <row r="4286" spans="1:6" ht="32.25" customHeight="1" x14ac:dyDescent="0.25">
      <c r="A4286" s="75">
        <v>3401</v>
      </c>
      <c r="B4286" s="76" t="s">
        <v>14770</v>
      </c>
      <c r="C4286" s="77" t="s">
        <v>14771</v>
      </c>
      <c r="D4286" s="78">
        <v>6965000</v>
      </c>
      <c r="E4286" s="77" t="s">
        <v>14752</v>
      </c>
      <c r="F4286" s="77" t="s">
        <v>14647</v>
      </c>
    </row>
    <row r="4287" spans="1:6" ht="32.25" customHeight="1" x14ac:dyDescent="0.25">
      <c r="A4287" s="75">
        <v>3402</v>
      </c>
      <c r="B4287" s="76" t="s">
        <v>14772</v>
      </c>
      <c r="C4287" s="77" t="s">
        <v>14773</v>
      </c>
      <c r="D4287" s="78">
        <v>6965000</v>
      </c>
      <c r="E4287" s="77" t="s">
        <v>14752</v>
      </c>
      <c r="F4287" s="77" t="s">
        <v>14647</v>
      </c>
    </row>
    <row r="4288" spans="1:6" ht="32.25" customHeight="1" x14ac:dyDescent="0.25">
      <c r="A4288" s="75">
        <v>3403</v>
      </c>
      <c r="B4288" s="76" t="s">
        <v>14774</v>
      </c>
      <c r="C4288" s="77" t="s">
        <v>14775</v>
      </c>
      <c r="D4288" s="78">
        <v>6965000</v>
      </c>
      <c r="E4288" s="77" t="s">
        <v>14752</v>
      </c>
      <c r="F4288" s="77" t="s">
        <v>14647</v>
      </c>
    </row>
    <row r="4289" spans="1:6" ht="32.25" customHeight="1" x14ac:dyDescent="0.25">
      <c r="A4289" s="75">
        <v>3404</v>
      </c>
      <c r="B4289" s="76" t="s">
        <v>14776</v>
      </c>
      <c r="C4289" s="77" t="s">
        <v>14777</v>
      </c>
      <c r="D4289" s="78">
        <v>6965000</v>
      </c>
      <c r="E4289" s="77" t="s">
        <v>14752</v>
      </c>
      <c r="F4289" s="77" t="s">
        <v>14647</v>
      </c>
    </row>
    <row r="4290" spans="1:6" ht="32.25" customHeight="1" x14ac:dyDescent="0.25">
      <c r="A4290" s="75">
        <v>3405</v>
      </c>
      <c r="B4290" s="76" t="s">
        <v>14778</v>
      </c>
      <c r="C4290" s="77" t="s">
        <v>14779</v>
      </c>
      <c r="D4290" s="78">
        <v>6965000</v>
      </c>
      <c r="E4290" s="77" t="s">
        <v>14752</v>
      </c>
      <c r="F4290" s="77" t="s">
        <v>14647</v>
      </c>
    </row>
    <row r="4291" spans="1:6" ht="32.25" customHeight="1" x14ac:dyDescent="0.25">
      <c r="A4291" s="75">
        <v>3406</v>
      </c>
      <c r="B4291" s="76" t="s">
        <v>14780</v>
      </c>
      <c r="C4291" s="77" t="s">
        <v>14781</v>
      </c>
      <c r="D4291" s="78">
        <v>6965000</v>
      </c>
      <c r="E4291" s="77" t="s">
        <v>14752</v>
      </c>
      <c r="F4291" s="77" t="s">
        <v>14647</v>
      </c>
    </row>
    <row r="4292" spans="1:6" ht="32.25" customHeight="1" x14ac:dyDescent="0.25">
      <c r="A4292" s="75">
        <v>3407</v>
      </c>
      <c r="B4292" s="76" t="s">
        <v>14782</v>
      </c>
      <c r="C4292" s="77" t="s">
        <v>14783</v>
      </c>
      <c r="D4292" s="78">
        <v>6965000</v>
      </c>
      <c r="E4292" s="77" t="s">
        <v>14752</v>
      </c>
      <c r="F4292" s="77" t="s">
        <v>14647</v>
      </c>
    </row>
    <row r="4293" spans="1:6" ht="32.25" customHeight="1" x14ac:dyDescent="0.25">
      <c r="A4293" s="75">
        <v>3408</v>
      </c>
      <c r="B4293" s="76" t="s">
        <v>14784</v>
      </c>
      <c r="C4293" s="77" t="s">
        <v>14785</v>
      </c>
      <c r="D4293" s="78">
        <v>6965000</v>
      </c>
      <c r="E4293" s="77" t="s">
        <v>14752</v>
      </c>
      <c r="F4293" s="77" t="s">
        <v>14647</v>
      </c>
    </row>
    <row r="4294" spans="1:6" ht="32.25" customHeight="1" x14ac:dyDescent="0.25">
      <c r="A4294" s="75">
        <v>3409</v>
      </c>
      <c r="B4294" s="76" t="s">
        <v>14786</v>
      </c>
      <c r="C4294" s="77" t="s">
        <v>14787</v>
      </c>
      <c r="D4294" s="78">
        <v>6965000</v>
      </c>
      <c r="E4294" s="77" t="s">
        <v>14752</v>
      </c>
      <c r="F4294" s="77" t="s">
        <v>14647</v>
      </c>
    </row>
    <row r="4295" spans="1:6" ht="32.25" customHeight="1" x14ac:dyDescent="0.25">
      <c r="A4295" s="75">
        <v>3410</v>
      </c>
      <c r="B4295" s="76" t="s">
        <v>14788</v>
      </c>
      <c r="C4295" s="77" t="s">
        <v>14789</v>
      </c>
      <c r="D4295" s="78">
        <v>6965000</v>
      </c>
      <c r="E4295" s="77" t="s">
        <v>14752</v>
      </c>
      <c r="F4295" s="77" t="s">
        <v>14647</v>
      </c>
    </row>
    <row r="4296" spans="1:6" ht="32.25" customHeight="1" x14ac:dyDescent="0.25">
      <c r="A4296" s="75">
        <v>3411</v>
      </c>
      <c r="B4296" s="76" t="s">
        <v>14790</v>
      </c>
      <c r="C4296" s="77" t="s">
        <v>14791</v>
      </c>
      <c r="D4296" s="78">
        <v>6965000</v>
      </c>
      <c r="E4296" s="77" t="s">
        <v>14752</v>
      </c>
      <c r="F4296" s="77" t="s">
        <v>14647</v>
      </c>
    </row>
    <row r="4297" spans="1:6" ht="32.25" customHeight="1" x14ac:dyDescent="0.25">
      <c r="A4297" s="75">
        <v>3412</v>
      </c>
      <c r="B4297" s="76" t="s">
        <v>14792</v>
      </c>
      <c r="C4297" s="77" t="s">
        <v>14793</v>
      </c>
      <c r="D4297" s="78">
        <v>6965000</v>
      </c>
      <c r="E4297" s="77" t="s">
        <v>14752</v>
      </c>
      <c r="F4297" s="77" t="s">
        <v>14647</v>
      </c>
    </row>
    <row r="4298" spans="1:6" ht="32.25" customHeight="1" x14ac:dyDescent="0.25">
      <c r="A4298" s="75">
        <v>3413</v>
      </c>
      <c r="B4298" s="76" t="s">
        <v>14794</v>
      </c>
      <c r="C4298" s="77" t="s">
        <v>14795</v>
      </c>
      <c r="D4298" s="78">
        <v>6965000</v>
      </c>
      <c r="E4298" s="77" t="s">
        <v>14752</v>
      </c>
      <c r="F4298" s="77" t="s">
        <v>14647</v>
      </c>
    </row>
    <row r="4299" spans="1:6" ht="32.25" customHeight="1" x14ac:dyDescent="0.25">
      <c r="A4299" s="75">
        <v>3414</v>
      </c>
      <c r="B4299" s="76" t="s">
        <v>14796</v>
      </c>
      <c r="C4299" s="77" t="s">
        <v>14797</v>
      </c>
      <c r="D4299" s="78">
        <v>6965000</v>
      </c>
      <c r="E4299" s="77" t="s">
        <v>14752</v>
      </c>
      <c r="F4299" s="77" t="s">
        <v>14647</v>
      </c>
    </row>
    <row r="4300" spans="1:6" ht="32.25" customHeight="1" x14ac:dyDescent="0.25">
      <c r="A4300" s="75">
        <v>3415</v>
      </c>
      <c r="B4300" s="76" t="s">
        <v>14798</v>
      </c>
      <c r="C4300" s="77" t="s">
        <v>14799</v>
      </c>
      <c r="D4300" s="78">
        <v>6965000</v>
      </c>
      <c r="E4300" s="77" t="s">
        <v>14752</v>
      </c>
      <c r="F4300" s="77" t="s">
        <v>14647</v>
      </c>
    </row>
    <row r="4301" spans="1:6" ht="32.25" customHeight="1" x14ac:dyDescent="0.25">
      <c r="A4301" s="75">
        <v>3416</v>
      </c>
      <c r="B4301" s="76" t="s">
        <v>14800</v>
      </c>
      <c r="C4301" s="77" t="s">
        <v>14801</v>
      </c>
      <c r="D4301" s="78">
        <v>6965000</v>
      </c>
      <c r="E4301" s="77" t="s">
        <v>14752</v>
      </c>
      <c r="F4301" s="77" t="s">
        <v>14647</v>
      </c>
    </row>
    <row r="4302" spans="1:6" ht="32.25" customHeight="1" x14ac:dyDescent="0.25">
      <c r="A4302" s="75">
        <v>3417</v>
      </c>
      <c r="B4302" s="76" t="s">
        <v>14802</v>
      </c>
      <c r="C4302" s="77" t="s">
        <v>14803</v>
      </c>
      <c r="D4302" s="78">
        <v>6965000</v>
      </c>
      <c r="E4302" s="77" t="s">
        <v>14752</v>
      </c>
      <c r="F4302" s="77" t="s">
        <v>14647</v>
      </c>
    </row>
    <row r="4303" spans="1:6" ht="32.25" customHeight="1" x14ac:dyDescent="0.25">
      <c r="A4303" s="75">
        <v>3418</v>
      </c>
      <c r="B4303" s="76" t="s">
        <v>14804</v>
      </c>
      <c r="C4303" s="77" t="s">
        <v>14805</v>
      </c>
      <c r="D4303" s="78">
        <v>6965000</v>
      </c>
      <c r="E4303" s="77" t="s">
        <v>14752</v>
      </c>
      <c r="F4303" s="77" t="s">
        <v>14647</v>
      </c>
    </row>
    <row r="4304" spans="1:6" ht="32.25" customHeight="1" x14ac:dyDescent="0.25">
      <c r="A4304" s="75">
        <v>3419</v>
      </c>
      <c r="B4304" s="76" t="s">
        <v>14806</v>
      </c>
      <c r="C4304" s="77" t="s">
        <v>14807</v>
      </c>
      <c r="D4304" s="78">
        <v>6965000</v>
      </c>
      <c r="E4304" s="77" t="s">
        <v>14752</v>
      </c>
      <c r="F4304" s="77" t="s">
        <v>14647</v>
      </c>
    </row>
    <row r="4305" spans="1:6" ht="32.25" customHeight="1" x14ac:dyDescent="0.25">
      <c r="A4305" s="75">
        <v>3420</v>
      </c>
      <c r="B4305" s="76" t="s">
        <v>14808</v>
      </c>
      <c r="C4305" s="77" t="s">
        <v>14809</v>
      </c>
      <c r="D4305" s="78">
        <v>6965000</v>
      </c>
      <c r="E4305" s="77" t="s">
        <v>14752</v>
      </c>
      <c r="F4305" s="77" t="s">
        <v>14647</v>
      </c>
    </row>
    <row r="4306" spans="1:6" ht="32.25" customHeight="1" x14ac:dyDescent="0.25">
      <c r="A4306" s="75">
        <v>3421</v>
      </c>
      <c r="B4306" s="76" t="s">
        <v>14810</v>
      </c>
      <c r="C4306" s="77" t="s">
        <v>14811</v>
      </c>
      <c r="D4306" s="78">
        <v>6965000</v>
      </c>
      <c r="E4306" s="77" t="s">
        <v>14752</v>
      </c>
      <c r="F4306" s="77" t="s">
        <v>14647</v>
      </c>
    </row>
    <row r="4307" spans="1:6" ht="32.25" customHeight="1" x14ac:dyDescent="0.25">
      <c r="A4307" s="75">
        <v>3422</v>
      </c>
      <c r="B4307" s="76" t="s">
        <v>14812</v>
      </c>
      <c r="C4307" s="77" t="s">
        <v>14813</v>
      </c>
      <c r="D4307" s="78">
        <v>6965000</v>
      </c>
      <c r="E4307" s="77" t="s">
        <v>14752</v>
      </c>
      <c r="F4307" s="77" t="s">
        <v>14647</v>
      </c>
    </row>
    <row r="4308" spans="1:6" ht="32.25" customHeight="1" x14ac:dyDescent="0.25">
      <c r="A4308" s="75">
        <v>3423</v>
      </c>
      <c r="B4308" s="76" t="s">
        <v>14814</v>
      </c>
      <c r="C4308" s="77" t="s">
        <v>14815</v>
      </c>
      <c r="D4308" s="78">
        <v>6965000</v>
      </c>
      <c r="E4308" s="77" t="s">
        <v>14752</v>
      </c>
      <c r="F4308" s="77" t="s">
        <v>14647</v>
      </c>
    </row>
    <row r="4309" spans="1:6" ht="32.25" customHeight="1" x14ac:dyDescent="0.25">
      <c r="A4309" s="75">
        <v>3424</v>
      </c>
      <c r="B4309" s="76" t="s">
        <v>14816</v>
      </c>
      <c r="C4309" s="77" t="s">
        <v>14817</v>
      </c>
      <c r="D4309" s="78">
        <v>6965000</v>
      </c>
      <c r="E4309" s="77" t="s">
        <v>14752</v>
      </c>
      <c r="F4309" s="77" t="s">
        <v>14647</v>
      </c>
    </row>
    <row r="4310" spans="1:6" ht="32.25" customHeight="1" x14ac:dyDescent="0.25">
      <c r="A4310" s="75">
        <v>3425</v>
      </c>
      <c r="B4310" s="76" t="s">
        <v>14818</v>
      </c>
      <c r="C4310" s="77" t="s">
        <v>14819</v>
      </c>
      <c r="D4310" s="78">
        <v>6965000</v>
      </c>
      <c r="E4310" s="77" t="s">
        <v>14752</v>
      </c>
      <c r="F4310" s="77" t="s">
        <v>14647</v>
      </c>
    </row>
    <row r="4311" spans="1:6" ht="32.25" customHeight="1" x14ac:dyDescent="0.25">
      <c r="A4311" s="75">
        <v>3426</v>
      </c>
      <c r="B4311" s="76" t="s">
        <v>14820</v>
      </c>
      <c r="C4311" s="77" t="s">
        <v>14821</v>
      </c>
      <c r="D4311" s="78">
        <v>6965000</v>
      </c>
      <c r="E4311" s="77" t="s">
        <v>14752</v>
      </c>
      <c r="F4311" s="77" t="s">
        <v>14647</v>
      </c>
    </row>
    <row r="4312" spans="1:6" ht="32.25" customHeight="1" x14ac:dyDescent="0.25">
      <c r="A4312" s="75">
        <v>3427</v>
      </c>
      <c r="B4312" s="76" t="s">
        <v>14822</v>
      </c>
      <c r="C4312" s="77" t="s">
        <v>14823</v>
      </c>
      <c r="D4312" s="78">
        <v>6965000</v>
      </c>
      <c r="E4312" s="77" t="s">
        <v>14752</v>
      </c>
      <c r="F4312" s="77" t="s">
        <v>14647</v>
      </c>
    </row>
    <row r="4313" spans="1:6" ht="32.25" customHeight="1" x14ac:dyDescent="0.25">
      <c r="A4313" s="75">
        <v>3428</v>
      </c>
      <c r="B4313" s="76" t="s">
        <v>14824</v>
      </c>
      <c r="C4313" s="77" t="s">
        <v>14825</v>
      </c>
      <c r="D4313" s="78">
        <v>6965000</v>
      </c>
      <c r="E4313" s="77" t="s">
        <v>14752</v>
      </c>
      <c r="F4313" s="77" t="s">
        <v>14647</v>
      </c>
    </row>
    <row r="4314" spans="1:6" ht="32.25" customHeight="1" x14ac:dyDescent="0.25">
      <c r="A4314" s="75">
        <v>3429</v>
      </c>
      <c r="B4314" s="76" t="s">
        <v>14826</v>
      </c>
      <c r="C4314" s="77" t="s">
        <v>14799</v>
      </c>
      <c r="D4314" s="78">
        <v>6965000</v>
      </c>
      <c r="E4314" s="77" t="s">
        <v>14752</v>
      </c>
      <c r="F4314" s="77" t="s">
        <v>14647</v>
      </c>
    </row>
    <row r="4315" spans="1:6" ht="32.25" customHeight="1" x14ac:dyDescent="0.25">
      <c r="A4315" s="75">
        <v>3430</v>
      </c>
      <c r="B4315" s="76" t="s">
        <v>14827</v>
      </c>
      <c r="C4315" s="77" t="s">
        <v>14828</v>
      </c>
      <c r="D4315" s="78">
        <v>6965000</v>
      </c>
      <c r="E4315" s="77" t="s">
        <v>14752</v>
      </c>
      <c r="F4315" s="77" t="s">
        <v>14647</v>
      </c>
    </row>
    <row r="4316" spans="1:6" ht="32.25" customHeight="1" x14ac:dyDescent="0.25">
      <c r="A4316" s="75">
        <v>3431</v>
      </c>
      <c r="B4316" s="76" t="s">
        <v>14829</v>
      </c>
      <c r="C4316" s="77" t="s">
        <v>14830</v>
      </c>
      <c r="D4316" s="78">
        <v>6965000</v>
      </c>
      <c r="E4316" s="77" t="s">
        <v>14752</v>
      </c>
      <c r="F4316" s="77" t="s">
        <v>14647</v>
      </c>
    </row>
    <row r="4317" spans="1:6" ht="32.25" customHeight="1" x14ac:dyDescent="0.25">
      <c r="A4317" s="75">
        <v>3432</v>
      </c>
      <c r="B4317" s="76" t="s">
        <v>3628</v>
      </c>
      <c r="C4317" s="77" t="s">
        <v>3630</v>
      </c>
      <c r="D4317" s="78">
        <v>6965000</v>
      </c>
      <c r="E4317" s="77" t="s">
        <v>14752</v>
      </c>
      <c r="F4317" s="77" t="s">
        <v>14647</v>
      </c>
    </row>
    <row r="4318" spans="1:6" ht="32.25" customHeight="1" x14ac:dyDescent="0.25">
      <c r="A4318" s="75">
        <v>3433</v>
      </c>
      <c r="B4318" s="76" t="s">
        <v>3631</v>
      </c>
      <c r="C4318" s="77" t="s">
        <v>14831</v>
      </c>
      <c r="D4318" s="78">
        <v>6965000</v>
      </c>
      <c r="E4318" s="77" t="s">
        <v>14752</v>
      </c>
      <c r="F4318" s="77" t="s">
        <v>14647</v>
      </c>
    </row>
    <row r="4319" spans="1:6" ht="32.25" customHeight="1" x14ac:dyDescent="0.25">
      <c r="A4319" s="75">
        <v>3434</v>
      </c>
      <c r="B4319" s="76" t="s">
        <v>3625</v>
      </c>
      <c r="C4319" s="77" t="s">
        <v>3627</v>
      </c>
      <c r="D4319" s="78">
        <v>6965000</v>
      </c>
      <c r="E4319" s="77" t="s">
        <v>14752</v>
      </c>
      <c r="F4319" s="77" t="s">
        <v>14647</v>
      </c>
    </row>
    <row r="4320" spans="1:6" ht="32.25" customHeight="1" x14ac:dyDescent="0.25">
      <c r="A4320" s="75">
        <v>3435</v>
      </c>
      <c r="B4320" s="76" t="s">
        <v>3634</v>
      </c>
      <c r="C4320" s="77" t="s">
        <v>3636</v>
      </c>
      <c r="D4320" s="78">
        <v>6965000</v>
      </c>
      <c r="E4320" s="77" t="s">
        <v>14752</v>
      </c>
      <c r="F4320" s="77" t="s">
        <v>14647</v>
      </c>
    </row>
    <row r="4321" spans="1:6" ht="32.25" customHeight="1" x14ac:dyDescent="0.25">
      <c r="A4321" s="75">
        <v>3436</v>
      </c>
      <c r="B4321" s="76" t="s">
        <v>3622</v>
      </c>
      <c r="C4321" s="77" t="s">
        <v>3624</v>
      </c>
      <c r="D4321" s="78">
        <v>6965000</v>
      </c>
      <c r="E4321" s="77" t="s">
        <v>14752</v>
      </c>
      <c r="F4321" s="77" t="s">
        <v>14647</v>
      </c>
    </row>
    <row r="4322" spans="1:6" ht="32.25" customHeight="1" x14ac:dyDescent="0.25">
      <c r="A4322" s="75">
        <v>3437</v>
      </c>
      <c r="B4322" s="76" t="s">
        <v>14832</v>
      </c>
      <c r="C4322" s="77" t="s">
        <v>14763</v>
      </c>
      <c r="D4322" s="78">
        <v>6965000</v>
      </c>
      <c r="E4322" s="77" t="s">
        <v>14752</v>
      </c>
      <c r="F4322" s="77" t="s">
        <v>14647</v>
      </c>
    </row>
    <row r="4323" spans="1:6" ht="32.25" customHeight="1" x14ac:dyDescent="0.25">
      <c r="A4323" s="75">
        <v>3438</v>
      </c>
      <c r="B4323" s="76" t="s">
        <v>14833</v>
      </c>
      <c r="C4323" s="77" t="s">
        <v>14834</v>
      </c>
      <c r="D4323" s="78">
        <v>6965000</v>
      </c>
      <c r="E4323" s="77" t="s">
        <v>14752</v>
      </c>
      <c r="F4323" s="77" t="s">
        <v>14647</v>
      </c>
    </row>
    <row r="4324" spans="1:6" ht="32.25" customHeight="1" x14ac:dyDescent="0.25">
      <c r="A4324" s="75">
        <v>3439</v>
      </c>
      <c r="B4324" s="76" t="s">
        <v>14835</v>
      </c>
      <c r="C4324" s="77" t="s">
        <v>14836</v>
      </c>
      <c r="D4324" s="78">
        <v>6965000</v>
      </c>
      <c r="E4324" s="77" t="s">
        <v>14752</v>
      </c>
      <c r="F4324" s="77" t="s">
        <v>14647</v>
      </c>
    </row>
    <row r="4325" spans="1:6" ht="32.25" customHeight="1" x14ac:dyDescent="0.25">
      <c r="A4325" s="75">
        <v>3440</v>
      </c>
      <c r="B4325" s="76" t="s">
        <v>14837</v>
      </c>
      <c r="C4325" s="77" t="s">
        <v>14838</v>
      </c>
      <c r="D4325" s="78">
        <v>6965000</v>
      </c>
      <c r="E4325" s="77" t="s">
        <v>14752</v>
      </c>
      <c r="F4325" s="77" t="s">
        <v>14647</v>
      </c>
    </row>
    <row r="4326" spans="1:6" ht="32.25" customHeight="1" x14ac:dyDescent="0.25">
      <c r="A4326" s="75">
        <v>3441</v>
      </c>
      <c r="B4326" s="76" t="s">
        <v>14839</v>
      </c>
      <c r="C4326" s="77" t="s">
        <v>14840</v>
      </c>
      <c r="D4326" s="78">
        <v>6965000</v>
      </c>
      <c r="E4326" s="77" t="s">
        <v>14752</v>
      </c>
      <c r="F4326" s="77" t="s">
        <v>14647</v>
      </c>
    </row>
    <row r="4327" spans="1:6" ht="32.25" customHeight="1" x14ac:dyDescent="0.25">
      <c r="A4327" s="75">
        <v>3442</v>
      </c>
      <c r="B4327" s="76" t="s">
        <v>14841</v>
      </c>
      <c r="C4327" s="77" t="s">
        <v>14842</v>
      </c>
      <c r="D4327" s="78">
        <v>6965000</v>
      </c>
      <c r="E4327" s="77" t="s">
        <v>14752</v>
      </c>
      <c r="F4327" s="77" t="s">
        <v>14647</v>
      </c>
    </row>
    <row r="4328" spans="1:6" ht="32.25" customHeight="1" x14ac:dyDescent="0.25">
      <c r="A4328" s="75">
        <v>3443</v>
      </c>
      <c r="B4328" s="76" t="s">
        <v>3637</v>
      </c>
      <c r="C4328" s="77" t="s">
        <v>14843</v>
      </c>
      <c r="D4328" s="78">
        <v>6965000</v>
      </c>
      <c r="E4328" s="77" t="s">
        <v>14752</v>
      </c>
      <c r="F4328" s="77" t="s">
        <v>14647</v>
      </c>
    </row>
    <row r="4329" spans="1:6" ht="32.25" customHeight="1" x14ac:dyDescent="0.25">
      <c r="A4329" s="75">
        <v>3444</v>
      </c>
      <c r="B4329" s="76" t="s">
        <v>14844</v>
      </c>
      <c r="C4329" s="77" t="s">
        <v>14845</v>
      </c>
      <c r="D4329" s="78">
        <v>6965000</v>
      </c>
      <c r="E4329" s="77" t="s">
        <v>14752</v>
      </c>
      <c r="F4329" s="77" t="s">
        <v>14647</v>
      </c>
    </row>
    <row r="4330" spans="1:6" ht="32.25" customHeight="1" x14ac:dyDescent="0.25">
      <c r="A4330" s="75">
        <v>3445</v>
      </c>
      <c r="B4330" s="76" t="s">
        <v>14846</v>
      </c>
      <c r="C4330" s="77" t="s">
        <v>14847</v>
      </c>
      <c r="D4330" s="78">
        <v>6965000</v>
      </c>
      <c r="E4330" s="77" t="s">
        <v>14752</v>
      </c>
      <c r="F4330" s="77" t="s">
        <v>14647</v>
      </c>
    </row>
    <row r="4331" spans="1:6" ht="32.25" customHeight="1" x14ac:dyDescent="0.25">
      <c r="A4331" s="75">
        <v>3446</v>
      </c>
      <c r="B4331" s="76" t="s">
        <v>14848</v>
      </c>
      <c r="C4331" s="77" t="s">
        <v>14849</v>
      </c>
      <c r="D4331" s="78">
        <v>6965000</v>
      </c>
      <c r="E4331" s="77" t="s">
        <v>14752</v>
      </c>
      <c r="F4331" s="77" t="s">
        <v>14647</v>
      </c>
    </row>
    <row r="4332" spans="1:6" ht="32.25" customHeight="1" x14ac:dyDescent="0.25">
      <c r="A4332" s="75">
        <v>3447</v>
      </c>
      <c r="B4332" s="76" t="s">
        <v>14850</v>
      </c>
      <c r="C4332" s="77" t="s">
        <v>14851</v>
      </c>
      <c r="D4332" s="78">
        <v>7039000</v>
      </c>
      <c r="E4332" s="77" t="s">
        <v>14852</v>
      </c>
      <c r="F4332" s="77" t="s">
        <v>14647</v>
      </c>
    </row>
    <row r="4333" spans="1:6" ht="32.25" customHeight="1" x14ac:dyDescent="0.25">
      <c r="A4333" s="75">
        <v>3448</v>
      </c>
      <c r="B4333" s="76" t="s">
        <v>14853</v>
      </c>
      <c r="C4333" s="77" t="s">
        <v>14854</v>
      </c>
      <c r="D4333" s="78">
        <v>7039000</v>
      </c>
      <c r="E4333" s="77" t="s">
        <v>14852</v>
      </c>
      <c r="F4333" s="77" t="s">
        <v>14647</v>
      </c>
    </row>
    <row r="4334" spans="1:6" ht="32.25" customHeight="1" x14ac:dyDescent="0.25">
      <c r="A4334" s="75">
        <v>3449</v>
      </c>
      <c r="B4334" s="76" t="s">
        <v>14855</v>
      </c>
      <c r="C4334" s="77" t="s">
        <v>14856</v>
      </c>
      <c r="D4334" s="78">
        <v>7039000</v>
      </c>
      <c r="E4334" s="77" t="s">
        <v>14852</v>
      </c>
      <c r="F4334" s="77" t="s">
        <v>14647</v>
      </c>
    </row>
    <row r="4335" spans="1:6" ht="32.25" customHeight="1" x14ac:dyDescent="0.25">
      <c r="A4335" s="75">
        <v>3450</v>
      </c>
      <c r="B4335" s="76" t="s">
        <v>14857</v>
      </c>
      <c r="C4335" s="77" t="s">
        <v>14851</v>
      </c>
      <c r="D4335" s="78">
        <v>7039000</v>
      </c>
      <c r="E4335" s="77" t="s">
        <v>14852</v>
      </c>
      <c r="F4335" s="77" t="s">
        <v>14647</v>
      </c>
    </row>
    <row r="4336" spans="1:6" ht="32.25" customHeight="1" x14ac:dyDescent="0.25">
      <c r="A4336" s="75">
        <v>3451</v>
      </c>
      <c r="B4336" s="76" t="s">
        <v>14858</v>
      </c>
      <c r="C4336" s="77" t="s">
        <v>14859</v>
      </c>
      <c r="D4336" s="78">
        <v>7039000</v>
      </c>
      <c r="E4336" s="77" t="s">
        <v>14852</v>
      </c>
      <c r="F4336" s="77" t="s">
        <v>14647</v>
      </c>
    </row>
    <row r="4337" spans="1:6" ht="32.25" customHeight="1" x14ac:dyDescent="0.25">
      <c r="A4337" s="75">
        <v>3452</v>
      </c>
      <c r="B4337" s="76" t="s">
        <v>14860</v>
      </c>
      <c r="C4337" s="77" t="s">
        <v>14861</v>
      </c>
      <c r="D4337" s="78">
        <v>7039000</v>
      </c>
      <c r="E4337" s="77" t="s">
        <v>14852</v>
      </c>
      <c r="F4337" s="77" t="s">
        <v>14647</v>
      </c>
    </row>
    <row r="4338" spans="1:6" ht="32.25" customHeight="1" x14ac:dyDescent="0.25">
      <c r="A4338" s="75">
        <v>3453</v>
      </c>
      <c r="B4338" s="76" t="s">
        <v>14862</v>
      </c>
      <c r="C4338" s="77" t="s">
        <v>14863</v>
      </c>
      <c r="D4338" s="78">
        <v>7039000</v>
      </c>
      <c r="E4338" s="77" t="s">
        <v>14852</v>
      </c>
      <c r="F4338" s="77" t="s">
        <v>14647</v>
      </c>
    </row>
    <row r="4339" spans="1:6" ht="32.25" customHeight="1" x14ac:dyDescent="0.25">
      <c r="A4339" s="75">
        <v>3454</v>
      </c>
      <c r="B4339" s="76" t="s">
        <v>14864</v>
      </c>
      <c r="C4339" s="77" t="s">
        <v>14865</v>
      </c>
      <c r="D4339" s="78">
        <v>7557000</v>
      </c>
      <c r="E4339" s="77" t="s">
        <v>14866</v>
      </c>
      <c r="F4339" s="77" t="s">
        <v>14867</v>
      </c>
    </row>
    <row r="4340" spans="1:6" ht="32.25" customHeight="1" x14ac:dyDescent="0.25">
      <c r="A4340" s="75">
        <v>3455</v>
      </c>
      <c r="B4340" s="76" t="s">
        <v>14868</v>
      </c>
      <c r="C4340" s="77" t="s">
        <v>14869</v>
      </c>
      <c r="D4340" s="78">
        <v>7557000</v>
      </c>
      <c r="E4340" s="77" t="s">
        <v>14866</v>
      </c>
      <c r="F4340" s="77" t="s">
        <v>14867</v>
      </c>
    </row>
    <row r="4341" spans="1:6" ht="32.25" customHeight="1" x14ac:dyDescent="0.25">
      <c r="A4341" s="75">
        <v>3456</v>
      </c>
      <c r="B4341" s="76" t="s">
        <v>14870</v>
      </c>
      <c r="C4341" s="77" t="s">
        <v>14689</v>
      </c>
      <c r="D4341" s="78">
        <v>7557000</v>
      </c>
      <c r="E4341" s="77" t="s">
        <v>14866</v>
      </c>
      <c r="F4341" s="77" t="s">
        <v>14867</v>
      </c>
    </row>
    <row r="4342" spans="1:6" ht="32.25" customHeight="1" x14ac:dyDescent="0.25">
      <c r="A4342" s="75">
        <v>3457</v>
      </c>
      <c r="B4342" s="76" t="s">
        <v>14871</v>
      </c>
      <c r="C4342" s="77" t="s">
        <v>14872</v>
      </c>
      <c r="D4342" s="78">
        <v>7557000</v>
      </c>
      <c r="E4342" s="77" t="s">
        <v>14866</v>
      </c>
      <c r="F4342" s="77" t="s">
        <v>14867</v>
      </c>
    </row>
    <row r="4343" spans="1:6" ht="32.25" customHeight="1" x14ac:dyDescent="0.25">
      <c r="A4343" s="75">
        <v>3458</v>
      </c>
      <c r="B4343" s="76" t="s">
        <v>14873</v>
      </c>
      <c r="C4343" s="77" t="s">
        <v>14874</v>
      </c>
      <c r="D4343" s="78">
        <v>7557000</v>
      </c>
      <c r="E4343" s="77" t="s">
        <v>14866</v>
      </c>
      <c r="F4343" s="77" t="s">
        <v>14867</v>
      </c>
    </row>
    <row r="4344" spans="1:6" ht="32.25" customHeight="1" x14ac:dyDescent="0.25">
      <c r="A4344" s="75">
        <v>3459</v>
      </c>
      <c r="B4344" s="76" t="s">
        <v>14875</v>
      </c>
      <c r="C4344" s="77" t="s">
        <v>14876</v>
      </c>
      <c r="D4344" s="78">
        <v>7557000</v>
      </c>
      <c r="E4344" s="77" t="s">
        <v>14866</v>
      </c>
      <c r="F4344" s="77" t="s">
        <v>14867</v>
      </c>
    </row>
    <row r="4345" spans="1:6" ht="32.25" customHeight="1" x14ac:dyDescent="0.25">
      <c r="A4345" s="75">
        <v>3460</v>
      </c>
      <c r="B4345" s="76" t="s">
        <v>14877</v>
      </c>
      <c r="C4345" s="77" t="s">
        <v>14878</v>
      </c>
      <c r="D4345" s="78">
        <v>7557000</v>
      </c>
      <c r="E4345" s="77" t="s">
        <v>14866</v>
      </c>
      <c r="F4345" s="77" t="s">
        <v>14867</v>
      </c>
    </row>
    <row r="4346" spans="1:6" ht="32.25" customHeight="1" x14ac:dyDescent="0.25">
      <c r="A4346" s="75">
        <v>3461</v>
      </c>
      <c r="B4346" s="76" t="s">
        <v>14879</v>
      </c>
      <c r="C4346" s="77" t="s">
        <v>14880</v>
      </c>
      <c r="D4346" s="78">
        <v>7557000</v>
      </c>
      <c r="E4346" s="77" t="s">
        <v>14866</v>
      </c>
      <c r="F4346" s="77" t="s">
        <v>14867</v>
      </c>
    </row>
    <row r="4347" spans="1:6" ht="32.25" customHeight="1" x14ac:dyDescent="0.25">
      <c r="A4347" s="75">
        <v>3462</v>
      </c>
      <c r="B4347" s="76" t="s">
        <v>14881</v>
      </c>
      <c r="C4347" s="77" t="s">
        <v>14712</v>
      </c>
      <c r="D4347" s="78">
        <v>7298000</v>
      </c>
      <c r="E4347" s="77" t="s">
        <v>14882</v>
      </c>
      <c r="F4347" s="77" t="s">
        <v>14867</v>
      </c>
    </row>
    <row r="4348" spans="1:6" ht="32.25" customHeight="1" x14ac:dyDescent="0.25">
      <c r="A4348" s="75">
        <v>3463</v>
      </c>
      <c r="B4348" s="76" t="s">
        <v>14883</v>
      </c>
      <c r="C4348" s="77" t="s">
        <v>14884</v>
      </c>
      <c r="D4348" s="78">
        <v>7298000</v>
      </c>
      <c r="E4348" s="77" t="s">
        <v>14882</v>
      </c>
      <c r="F4348" s="77" t="s">
        <v>14867</v>
      </c>
    </row>
    <row r="4349" spans="1:6" ht="32.25" customHeight="1" x14ac:dyDescent="0.25">
      <c r="A4349" s="75">
        <v>3464</v>
      </c>
      <c r="B4349" s="76" t="s">
        <v>14885</v>
      </c>
      <c r="C4349" s="77" t="s">
        <v>14886</v>
      </c>
      <c r="D4349" s="78">
        <v>7631000</v>
      </c>
      <c r="E4349" s="77" t="s">
        <v>14887</v>
      </c>
      <c r="F4349" s="77" t="s">
        <v>14867</v>
      </c>
    </row>
    <row r="4350" spans="1:6" ht="32.25" customHeight="1" x14ac:dyDescent="0.25">
      <c r="A4350" s="75">
        <v>3465</v>
      </c>
      <c r="B4350" s="76" t="s">
        <v>14888</v>
      </c>
      <c r="C4350" s="77" t="s">
        <v>14889</v>
      </c>
      <c r="D4350" s="78">
        <v>7631000</v>
      </c>
      <c r="E4350" s="77" t="s">
        <v>14887</v>
      </c>
      <c r="F4350" s="77" t="s">
        <v>14867</v>
      </c>
    </row>
    <row r="4351" spans="1:6" ht="32.25" customHeight="1" x14ac:dyDescent="0.25">
      <c r="A4351" s="75">
        <v>3466</v>
      </c>
      <c r="B4351" s="76" t="s">
        <v>14890</v>
      </c>
      <c r="C4351" s="77" t="s">
        <v>14891</v>
      </c>
      <c r="D4351" s="78">
        <v>7631000</v>
      </c>
      <c r="E4351" s="77" t="s">
        <v>14887</v>
      </c>
      <c r="F4351" s="77" t="s">
        <v>14867</v>
      </c>
    </row>
    <row r="4352" spans="1:6" ht="32.25" customHeight="1" x14ac:dyDescent="0.25">
      <c r="A4352" s="75">
        <v>3467</v>
      </c>
      <c r="B4352" s="76" t="s">
        <v>14892</v>
      </c>
      <c r="C4352" s="77" t="s">
        <v>14893</v>
      </c>
      <c r="D4352" s="78">
        <v>4559000</v>
      </c>
      <c r="E4352" s="77" t="s">
        <v>14894</v>
      </c>
      <c r="F4352" s="77" t="s">
        <v>7870</v>
      </c>
    </row>
    <row r="4353" spans="1:6" ht="32.25" customHeight="1" x14ac:dyDescent="0.25">
      <c r="A4353" s="75">
        <v>3468</v>
      </c>
      <c r="B4353" s="76" t="s">
        <v>14895</v>
      </c>
      <c r="C4353" s="77" t="s">
        <v>14896</v>
      </c>
      <c r="D4353" s="78">
        <v>4559000</v>
      </c>
      <c r="E4353" s="77" t="s">
        <v>14894</v>
      </c>
      <c r="F4353" s="77" t="s">
        <v>7870</v>
      </c>
    </row>
    <row r="4354" spans="1:6" ht="32.25" customHeight="1" x14ac:dyDescent="0.25">
      <c r="A4354" s="75">
        <v>3469</v>
      </c>
      <c r="B4354" s="76" t="s">
        <v>14897</v>
      </c>
      <c r="C4354" s="77" t="s">
        <v>14723</v>
      </c>
      <c r="D4354" s="78">
        <v>4559000</v>
      </c>
      <c r="E4354" s="77" t="s">
        <v>14894</v>
      </c>
      <c r="F4354" s="77" t="s">
        <v>7870</v>
      </c>
    </row>
    <row r="4355" spans="1:6" ht="32.25" customHeight="1" x14ac:dyDescent="0.25">
      <c r="A4355" s="75">
        <v>3470</v>
      </c>
      <c r="B4355" s="76" t="s">
        <v>14898</v>
      </c>
      <c r="C4355" s="77" t="s">
        <v>14899</v>
      </c>
      <c r="D4355" s="78">
        <v>4559000</v>
      </c>
      <c r="E4355" s="77" t="s">
        <v>14894</v>
      </c>
      <c r="F4355" s="77" t="s">
        <v>7870</v>
      </c>
    </row>
    <row r="4356" spans="1:6" ht="32.25" customHeight="1" x14ac:dyDescent="0.25">
      <c r="A4356" s="75">
        <v>3471</v>
      </c>
      <c r="B4356" s="76" t="s">
        <v>14900</v>
      </c>
      <c r="C4356" s="77" t="s">
        <v>14901</v>
      </c>
      <c r="D4356" s="78">
        <v>4559000</v>
      </c>
      <c r="E4356" s="77" t="s">
        <v>14894</v>
      </c>
      <c r="F4356" s="77" t="s">
        <v>7870</v>
      </c>
    </row>
    <row r="4357" spans="1:6" ht="32.25" customHeight="1" x14ac:dyDescent="0.25">
      <c r="A4357" s="75">
        <v>3472</v>
      </c>
      <c r="B4357" s="76" t="s">
        <v>14902</v>
      </c>
      <c r="C4357" s="77" t="s">
        <v>14903</v>
      </c>
      <c r="D4357" s="78">
        <v>4559000</v>
      </c>
      <c r="E4357" s="77" t="s">
        <v>14894</v>
      </c>
      <c r="F4357" s="77" t="s">
        <v>7870</v>
      </c>
    </row>
    <row r="4358" spans="1:6" ht="32.25" customHeight="1" x14ac:dyDescent="0.25">
      <c r="A4358" s="75">
        <v>3473</v>
      </c>
      <c r="B4358" s="76" t="s">
        <v>14904</v>
      </c>
      <c r="C4358" s="77" t="s">
        <v>14905</v>
      </c>
      <c r="D4358" s="78">
        <v>4559000</v>
      </c>
      <c r="E4358" s="77" t="s">
        <v>14894</v>
      </c>
      <c r="F4358" s="77" t="s">
        <v>7870</v>
      </c>
    </row>
    <row r="4359" spans="1:6" ht="32.25" customHeight="1" x14ac:dyDescent="0.25">
      <c r="A4359" s="75">
        <v>3474</v>
      </c>
      <c r="B4359" s="76" t="s">
        <v>14906</v>
      </c>
      <c r="C4359" s="77" t="s">
        <v>14907</v>
      </c>
      <c r="D4359" s="78">
        <v>4559000</v>
      </c>
      <c r="E4359" s="77" t="s">
        <v>14894</v>
      </c>
      <c r="F4359" s="77" t="s">
        <v>7870</v>
      </c>
    </row>
    <row r="4360" spans="1:6" ht="32.25" customHeight="1" x14ac:dyDescent="0.25">
      <c r="A4360" s="75">
        <v>3475</v>
      </c>
      <c r="B4360" s="76" t="s">
        <v>14908</v>
      </c>
      <c r="C4360" s="77" t="s">
        <v>14909</v>
      </c>
      <c r="D4360" s="78">
        <v>4559000</v>
      </c>
      <c r="E4360" s="77" t="s">
        <v>14894</v>
      </c>
      <c r="F4360" s="77" t="s">
        <v>7870</v>
      </c>
    </row>
    <row r="4361" spans="1:6" ht="32.25" customHeight="1" x14ac:dyDescent="0.25">
      <c r="A4361" s="75">
        <v>3476</v>
      </c>
      <c r="B4361" s="76" t="s">
        <v>14910</v>
      </c>
      <c r="C4361" s="77" t="s">
        <v>14911</v>
      </c>
      <c r="D4361" s="78">
        <v>4300000</v>
      </c>
      <c r="E4361" s="77" t="s">
        <v>14912</v>
      </c>
      <c r="F4361" s="77" t="s">
        <v>7870</v>
      </c>
    </row>
    <row r="4362" spans="1:6" ht="32.25" customHeight="1" x14ac:dyDescent="0.25">
      <c r="A4362" s="75">
        <v>3477</v>
      </c>
      <c r="B4362" s="76" t="s">
        <v>14913</v>
      </c>
      <c r="C4362" s="77" t="s">
        <v>14914</v>
      </c>
      <c r="D4362" s="78">
        <v>4300000</v>
      </c>
      <c r="E4362" s="77" t="s">
        <v>14912</v>
      </c>
      <c r="F4362" s="77" t="s">
        <v>7870</v>
      </c>
    </row>
    <row r="4363" spans="1:6" ht="32.25" customHeight="1" x14ac:dyDescent="0.25">
      <c r="A4363" s="75">
        <v>3478</v>
      </c>
      <c r="B4363" s="76" t="s">
        <v>14915</v>
      </c>
      <c r="C4363" s="77" t="s">
        <v>14916</v>
      </c>
      <c r="D4363" s="78">
        <v>4300000</v>
      </c>
      <c r="E4363" s="77" t="s">
        <v>14912</v>
      </c>
      <c r="F4363" s="77" t="s">
        <v>7870</v>
      </c>
    </row>
    <row r="4364" spans="1:6" ht="32.25" customHeight="1" x14ac:dyDescent="0.25">
      <c r="A4364" s="75">
        <v>3479</v>
      </c>
      <c r="B4364" s="76" t="s">
        <v>14917</v>
      </c>
      <c r="C4364" s="77" t="s">
        <v>14918</v>
      </c>
      <c r="D4364" s="78">
        <v>4300000</v>
      </c>
      <c r="E4364" s="77" t="s">
        <v>14912</v>
      </c>
      <c r="F4364" s="77" t="s">
        <v>7870</v>
      </c>
    </row>
    <row r="4365" spans="1:6" ht="32.25" customHeight="1" x14ac:dyDescent="0.25">
      <c r="A4365" s="75">
        <v>3480</v>
      </c>
      <c r="B4365" s="76" t="s">
        <v>14919</v>
      </c>
      <c r="C4365" s="77" t="s">
        <v>14920</v>
      </c>
      <c r="D4365" s="78">
        <v>4300000</v>
      </c>
      <c r="E4365" s="77" t="s">
        <v>14912</v>
      </c>
      <c r="F4365" s="77" t="s">
        <v>7870</v>
      </c>
    </row>
    <row r="4366" spans="1:6" ht="32.25" customHeight="1" x14ac:dyDescent="0.25">
      <c r="A4366" s="75">
        <v>3481</v>
      </c>
      <c r="B4366" s="76" t="s">
        <v>14921</v>
      </c>
      <c r="C4366" s="77" t="s">
        <v>14922</v>
      </c>
      <c r="D4366" s="78">
        <v>10947000</v>
      </c>
      <c r="E4366" s="77" t="s">
        <v>14923</v>
      </c>
      <c r="F4366" s="77" t="s">
        <v>14924</v>
      </c>
    </row>
    <row r="4367" spans="1:6" ht="32.25" customHeight="1" x14ac:dyDescent="0.25">
      <c r="A4367" s="75">
        <v>3482</v>
      </c>
      <c r="B4367" s="76" t="s">
        <v>14925</v>
      </c>
      <c r="C4367" s="77" t="s">
        <v>14926</v>
      </c>
      <c r="D4367" s="78">
        <v>10947000</v>
      </c>
      <c r="E4367" s="77" t="s">
        <v>14923</v>
      </c>
      <c r="F4367" s="77" t="s">
        <v>14924</v>
      </c>
    </row>
    <row r="4368" spans="1:6" ht="32.25" customHeight="1" x14ac:dyDescent="0.25">
      <c r="A4368" s="75">
        <v>3483</v>
      </c>
      <c r="B4368" s="76" t="s">
        <v>14927</v>
      </c>
      <c r="C4368" s="77" t="s">
        <v>14928</v>
      </c>
      <c r="D4368" s="78">
        <v>8509000</v>
      </c>
      <c r="E4368" s="77" t="s">
        <v>14929</v>
      </c>
      <c r="F4368" s="77" t="s">
        <v>7870</v>
      </c>
    </row>
    <row r="4369" spans="1:6" ht="32.25" customHeight="1" x14ac:dyDescent="0.25">
      <c r="A4369" s="75">
        <v>3484</v>
      </c>
      <c r="B4369" s="76" t="s">
        <v>14930</v>
      </c>
      <c r="C4369" s="77" t="s">
        <v>14931</v>
      </c>
      <c r="D4369" s="78">
        <v>8509000</v>
      </c>
      <c r="E4369" s="77" t="s">
        <v>14929</v>
      </c>
      <c r="F4369" s="77" t="s">
        <v>7870</v>
      </c>
    </row>
    <row r="4370" spans="1:6" ht="32.25" customHeight="1" x14ac:dyDescent="0.25">
      <c r="A4370" s="75">
        <v>3485</v>
      </c>
      <c r="B4370" s="76" t="s">
        <v>14932</v>
      </c>
      <c r="C4370" s="77" t="s">
        <v>14933</v>
      </c>
      <c r="D4370" s="78">
        <v>8583000</v>
      </c>
      <c r="E4370" s="77" t="s">
        <v>14934</v>
      </c>
      <c r="F4370" s="77" t="s">
        <v>7870</v>
      </c>
    </row>
    <row r="4371" spans="1:6" ht="32.25" customHeight="1" x14ac:dyDescent="0.25">
      <c r="A4371" s="75">
        <v>3486</v>
      </c>
      <c r="B4371" s="76" t="s">
        <v>14935</v>
      </c>
      <c r="C4371" s="77" t="s">
        <v>14936</v>
      </c>
      <c r="D4371" s="78">
        <v>8583000</v>
      </c>
      <c r="E4371" s="77" t="s">
        <v>14934</v>
      </c>
      <c r="F4371" s="77" t="s">
        <v>7870</v>
      </c>
    </row>
    <row r="4372" spans="1:6" ht="32.25" customHeight="1" x14ac:dyDescent="0.25">
      <c r="A4372" s="75">
        <v>3487</v>
      </c>
      <c r="B4372" s="76" t="s">
        <v>14937</v>
      </c>
      <c r="C4372" s="77" t="s">
        <v>14938</v>
      </c>
      <c r="D4372" s="78">
        <v>7190000</v>
      </c>
      <c r="E4372" s="77" t="s">
        <v>14939</v>
      </c>
      <c r="F4372" s="77" t="s">
        <v>14940</v>
      </c>
    </row>
    <row r="4373" spans="1:6" ht="32.25" customHeight="1" x14ac:dyDescent="0.25">
      <c r="A4373" s="75">
        <v>3488</v>
      </c>
      <c r="B4373" s="76" t="s">
        <v>14941</v>
      </c>
      <c r="C4373" s="77" t="s">
        <v>14942</v>
      </c>
      <c r="D4373" s="78">
        <v>7190000</v>
      </c>
      <c r="E4373" s="77" t="s">
        <v>14939</v>
      </c>
      <c r="F4373" s="77" t="s">
        <v>14940</v>
      </c>
    </row>
    <row r="4374" spans="1:6" ht="32.25" customHeight="1" x14ac:dyDescent="0.25">
      <c r="A4374" s="75">
        <v>3489</v>
      </c>
      <c r="B4374" s="76" t="s">
        <v>14943</v>
      </c>
      <c r="C4374" s="77" t="s">
        <v>14944</v>
      </c>
      <c r="D4374" s="78">
        <v>7190000</v>
      </c>
      <c r="E4374" s="77" t="s">
        <v>14939</v>
      </c>
      <c r="F4374" s="77" t="s">
        <v>14940</v>
      </c>
    </row>
    <row r="4375" spans="1:6" ht="32.25" customHeight="1" x14ac:dyDescent="0.25">
      <c r="A4375" s="75">
        <v>3490</v>
      </c>
      <c r="B4375" s="76" t="s">
        <v>14945</v>
      </c>
      <c r="C4375" s="77" t="s">
        <v>14946</v>
      </c>
      <c r="D4375" s="78">
        <v>7190000</v>
      </c>
      <c r="E4375" s="77" t="s">
        <v>14939</v>
      </c>
      <c r="F4375" s="77" t="s">
        <v>14940</v>
      </c>
    </row>
    <row r="4376" spans="1:6" ht="32.25" customHeight="1" x14ac:dyDescent="0.25">
      <c r="A4376" s="75">
        <v>3491</v>
      </c>
      <c r="B4376" s="76" t="s">
        <v>14947</v>
      </c>
      <c r="C4376" s="77" t="s">
        <v>14948</v>
      </c>
      <c r="D4376" s="78">
        <v>7190000</v>
      </c>
      <c r="E4376" s="77" t="s">
        <v>14939</v>
      </c>
      <c r="F4376" s="77" t="s">
        <v>14940</v>
      </c>
    </row>
    <row r="4377" spans="1:6" ht="32.25" customHeight="1" x14ac:dyDescent="0.25">
      <c r="A4377" s="75">
        <v>3492</v>
      </c>
      <c r="B4377" s="76" t="s">
        <v>14949</v>
      </c>
      <c r="C4377" s="77" t="s">
        <v>14950</v>
      </c>
      <c r="D4377" s="78">
        <v>6931000</v>
      </c>
      <c r="E4377" s="77" t="s">
        <v>14951</v>
      </c>
      <c r="F4377" s="77" t="s">
        <v>14940</v>
      </c>
    </row>
    <row r="4378" spans="1:6" ht="32.25" customHeight="1" x14ac:dyDescent="0.25">
      <c r="A4378" s="75">
        <v>3493</v>
      </c>
      <c r="B4378" s="76" t="s">
        <v>14952</v>
      </c>
      <c r="C4378" s="77" t="s">
        <v>14953</v>
      </c>
      <c r="D4378" s="78">
        <v>6931000</v>
      </c>
      <c r="E4378" s="77" t="s">
        <v>14951</v>
      </c>
      <c r="F4378" s="77" t="s">
        <v>14940</v>
      </c>
    </row>
    <row r="4379" spans="1:6" ht="32.25" customHeight="1" x14ac:dyDescent="0.25">
      <c r="A4379" s="75">
        <v>3494</v>
      </c>
      <c r="B4379" s="76" t="s">
        <v>14954</v>
      </c>
      <c r="C4379" s="77" t="s">
        <v>14955</v>
      </c>
      <c r="D4379" s="78">
        <v>6170000</v>
      </c>
      <c r="E4379" s="77" t="s">
        <v>14956</v>
      </c>
      <c r="F4379" s="77" t="s">
        <v>14553</v>
      </c>
    </row>
    <row r="4380" spans="1:6" ht="32.25" customHeight="1" x14ac:dyDescent="0.25">
      <c r="A4380" s="75">
        <v>3495</v>
      </c>
      <c r="B4380" s="76" t="s">
        <v>14957</v>
      </c>
      <c r="C4380" s="77" t="s">
        <v>14958</v>
      </c>
      <c r="D4380" s="78">
        <v>6170000</v>
      </c>
      <c r="E4380" s="77" t="s">
        <v>14956</v>
      </c>
      <c r="F4380" s="77" t="s">
        <v>14553</v>
      </c>
    </row>
    <row r="4381" spans="1:6" ht="32.25" customHeight="1" x14ac:dyDescent="0.25">
      <c r="A4381" s="75">
        <v>3496</v>
      </c>
      <c r="B4381" s="76" t="s">
        <v>14959</v>
      </c>
      <c r="C4381" s="77" t="s">
        <v>14960</v>
      </c>
      <c r="D4381" s="78">
        <v>6244000</v>
      </c>
      <c r="E4381" s="77" t="s">
        <v>14961</v>
      </c>
      <c r="F4381" s="77" t="s">
        <v>14553</v>
      </c>
    </row>
    <row r="4382" spans="1:6" ht="32.25" customHeight="1" x14ac:dyDescent="0.25">
      <c r="A4382" s="75">
        <v>3497</v>
      </c>
      <c r="B4382" s="76" t="s">
        <v>14962</v>
      </c>
      <c r="C4382" s="77" t="s">
        <v>14963</v>
      </c>
      <c r="D4382" s="78">
        <v>6244000</v>
      </c>
      <c r="E4382" s="77" t="s">
        <v>14961</v>
      </c>
      <c r="F4382" s="77" t="s">
        <v>14553</v>
      </c>
    </row>
    <row r="4383" spans="1:6" ht="32.25" customHeight="1" x14ac:dyDescent="0.25">
      <c r="A4383" s="75">
        <v>3498</v>
      </c>
      <c r="B4383" s="76" t="s">
        <v>14964</v>
      </c>
      <c r="C4383" s="77" t="s">
        <v>14965</v>
      </c>
      <c r="D4383" s="78">
        <v>6244000</v>
      </c>
      <c r="E4383" s="77" t="s">
        <v>14961</v>
      </c>
      <c r="F4383" s="77" t="s">
        <v>14553</v>
      </c>
    </row>
    <row r="4384" spans="1:6" ht="32.25" customHeight="1" x14ac:dyDescent="0.25">
      <c r="A4384" s="75">
        <v>3499</v>
      </c>
      <c r="B4384" s="76" t="s">
        <v>14966</v>
      </c>
      <c r="C4384" s="77" t="s">
        <v>14967</v>
      </c>
      <c r="D4384" s="78">
        <v>6244000</v>
      </c>
      <c r="E4384" s="77" t="s">
        <v>14961</v>
      </c>
      <c r="F4384" s="77" t="s">
        <v>14553</v>
      </c>
    </row>
    <row r="4385" spans="1:6" ht="32.25" customHeight="1" x14ac:dyDescent="0.25">
      <c r="A4385" s="75">
        <v>3500</v>
      </c>
      <c r="B4385" s="76" t="s">
        <v>14968</v>
      </c>
      <c r="C4385" s="77" t="s">
        <v>14969</v>
      </c>
      <c r="D4385" s="78">
        <v>6244000</v>
      </c>
      <c r="E4385" s="77" t="s">
        <v>14961</v>
      </c>
      <c r="F4385" s="77" t="s">
        <v>14553</v>
      </c>
    </row>
    <row r="4386" spans="1:6" ht="32.25" customHeight="1" x14ac:dyDescent="0.25">
      <c r="A4386" s="75">
        <v>3501</v>
      </c>
      <c r="B4386" s="76" t="s">
        <v>14970</v>
      </c>
      <c r="C4386" s="77" t="s">
        <v>14971</v>
      </c>
      <c r="D4386" s="78">
        <v>6244000</v>
      </c>
      <c r="E4386" s="77" t="s">
        <v>14961</v>
      </c>
      <c r="F4386" s="77" t="s">
        <v>14553</v>
      </c>
    </row>
    <row r="4387" spans="1:6" ht="32.25" customHeight="1" x14ac:dyDescent="0.25">
      <c r="A4387" s="75">
        <v>3502</v>
      </c>
      <c r="B4387" s="76" t="s">
        <v>14972</v>
      </c>
      <c r="C4387" s="77" t="s">
        <v>14973</v>
      </c>
      <c r="D4387" s="78">
        <v>6244000</v>
      </c>
      <c r="E4387" s="77" t="s">
        <v>14961</v>
      </c>
      <c r="F4387" s="77" t="s">
        <v>14553</v>
      </c>
    </row>
    <row r="4388" spans="1:6" ht="32.25" customHeight="1" x14ac:dyDescent="0.25">
      <c r="A4388" s="75">
        <v>3503</v>
      </c>
      <c r="B4388" s="76" t="s">
        <v>14974</v>
      </c>
      <c r="C4388" s="77" t="s">
        <v>14975</v>
      </c>
      <c r="D4388" s="78">
        <v>6244000</v>
      </c>
      <c r="E4388" s="77" t="s">
        <v>14961</v>
      </c>
      <c r="F4388" s="77" t="s">
        <v>14553</v>
      </c>
    </row>
    <row r="4389" spans="1:6" ht="32.25" customHeight="1" x14ac:dyDescent="0.25">
      <c r="A4389" s="75">
        <v>3504</v>
      </c>
      <c r="B4389" s="76" t="s">
        <v>14976</v>
      </c>
      <c r="C4389" s="77" t="s">
        <v>14977</v>
      </c>
      <c r="D4389" s="78">
        <v>6244000</v>
      </c>
      <c r="E4389" s="77" t="s">
        <v>14961</v>
      </c>
      <c r="F4389" s="77" t="s">
        <v>14553</v>
      </c>
    </row>
    <row r="4390" spans="1:6" ht="32.25" customHeight="1" x14ac:dyDescent="0.25">
      <c r="A4390" s="75">
        <v>3505</v>
      </c>
      <c r="B4390" s="76" t="s">
        <v>14978</v>
      </c>
      <c r="C4390" s="77" t="s">
        <v>14979</v>
      </c>
      <c r="D4390" s="78">
        <v>6244000</v>
      </c>
      <c r="E4390" s="77" t="s">
        <v>14961</v>
      </c>
      <c r="F4390" s="77" t="s">
        <v>14553</v>
      </c>
    </row>
    <row r="4391" spans="1:6" ht="32.25" customHeight="1" x14ac:dyDescent="0.25">
      <c r="A4391" s="75">
        <v>3506</v>
      </c>
      <c r="B4391" s="76" t="s">
        <v>14980</v>
      </c>
      <c r="C4391" s="77" t="s">
        <v>14981</v>
      </c>
      <c r="D4391" s="78">
        <v>6244000</v>
      </c>
      <c r="E4391" s="77" t="s">
        <v>14961</v>
      </c>
      <c r="F4391" s="77" t="s">
        <v>14553</v>
      </c>
    </row>
    <row r="4392" spans="1:6" ht="32.25" customHeight="1" x14ac:dyDescent="0.25">
      <c r="A4392" s="75">
        <v>3507</v>
      </c>
      <c r="B4392" s="76" t="s">
        <v>14982</v>
      </c>
      <c r="C4392" s="77" t="s">
        <v>14983</v>
      </c>
      <c r="D4392" s="78">
        <v>6244000</v>
      </c>
      <c r="E4392" s="77" t="s">
        <v>14961</v>
      </c>
      <c r="F4392" s="77" t="s">
        <v>14553</v>
      </c>
    </row>
    <row r="4393" spans="1:6" ht="32.25" customHeight="1" x14ac:dyDescent="0.25">
      <c r="A4393" s="75">
        <v>3508</v>
      </c>
      <c r="B4393" s="76" t="s">
        <v>14984</v>
      </c>
      <c r="C4393" s="77" t="s">
        <v>14985</v>
      </c>
      <c r="D4393" s="78">
        <v>4663000</v>
      </c>
      <c r="E4393" s="77" t="s">
        <v>14986</v>
      </c>
      <c r="F4393" s="77" t="s">
        <v>14987</v>
      </c>
    </row>
    <row r="4394" spans="1:6" ht="32.25" customHeight="1" x14ac:dyDescent="0.25">
      <c r="A4394" s="75">
        <v>3509</v>
      </c>
      <c r="B4394" s="76" t="s">
        <v>14988</v>
      </c>
      <c r="C4394" s="77" t="s">
        <v>12046</v>
      </c>
      <c r="D4394" s="78">
        <v>4663000</v>
      </c>
      <c r="E4394" s="77" t="s">
        <v>14986</v>
      </c>
      <c r="F4394" s="77" t="s">
        <v>14987</v>
      </c>
    </row>
    <row r="4395" spans="1:6" ht="32.25" customHeight="1" x14ac:dyDescent="0.25">
      <c r="A4395" s="75">
        <v>3510</v>
      </c>
      <c r="B4395" s="76" t="s">
        <v>177</v>
      </c>
      <c r="C4395" s="77" t="s">
        <v>14989</v>
      </c>
      <c r="D4395" s="78">
        <v>4663000</v>
      </c>
      <c r="E4395" s="77" t="s">
        <v>14986</v>
      </c>
      <c r="F4395" s="77" t="s">
        <v>14987</v>
      </c>
    </row>
    <row r="4396" spans="1:6" ht="32.25" customHeight="1" x14ac:dyDescent="0.25">
      <c r="A4396" s="75">
        <v>3511</v>
      </c>
      <c r="B4396" s="76" t="s">
        <v>14990</v>
      </c>
      <c r="C4396" s="77" t="s">
        <v>14991</v>
      </c>
      <c r="D4396" s="78">
        <v>4663000</v>
      </c>
      <c r="E4396" s="77" t="s">
        <v>14986</v>
      </c>
      <c r="F4396" s="77" t="s">
        <v>14987</v>
      </c>
    </row>
    <row r="4397" spans="1:6" ht="32.25" customHeight="1" x14ac:dyDescent="0.25">
      <c r="A4397" s="75">
        <v>3512</v>
      </c>
      <c r="B4397" s="76" t="s">
        <v>14992</v>
      </c>
      <c r="C4397" s="77" t="s">
        <v>14993</v>
      </c>
      <c r="D4397" s="78">
        <v>4663000</v>
      </c>
      <c r="E4397" s="77" t="s">
        <v>14986</v>
      </c>
      <c r="F4397" s="77" t="s">
        <v>14987</v>
      </c>
    </row>
    <row r="4398" spans="1:6" ht="32.25" customHeight="1" x14ac:dyDescent="0.25">
      <c r="A4398" s="75">
        <v>3513</v>
      </c>
      <c r="B4398" s="76" t="s">
        <v>14994</v>
      </c>
      <c r="C4398" s="77" t="s">
        <v>14995</v>
      </c>
      <c r="D4398" s="78">
        <v>4663000</v>
      </c>
      <c r="E4398" s="77" t="s">
        <v>14986</v>
      </c>
      <c r="F4398" s="77" t="s">
        <v>14987</v>
      </c>
    </row>
    <row r="4399" spans="1:6" ht="32.25" customHeight="1" x14ac:dyDescent="0.25">
      <c r="A4399" s="75">
        <v>3514</v>
      </c>
      <c r="B4399" s="76" t="s">
        <v>14996</v>
      </c>
      <c r="C4399" s="77" t="s">
        <v>14997</v>
      </c>
      <c r="D4399" s="78">
        <v>4663000</v>
      </c>
      <c r="E4399" s="77" t="s">
        <v>14986</v>
      </c>
      <c r="F4399" s="77" t="s">
        <v>14987</v>
      </c>
    </row>
    <row r="4400" spans="1:6" ht="32.25" customHeight="1" x14ac:dyDescent="0.25">
      <c r="A4400" s="75">
        <v>3515</v>
      </c>
      <c r="B4400" s="76" t="s">
        <v>14998</v>
      </c>
      <c r="C4400" s="77" t="s">
        <v>14999</v>
      </c>
      <c r="D4400" s="78">
        <v>4663000</v>
      </c>
      <c r="E4400" s="77" t="s">
        <v>14986</v>
      </c>
      <c r="F4400" s="77" t="s">
        <v>14987</v>
      </c>
    </row>
    <row r="4401" spans="1:6" ht="32.25" customHeight="1" x14ac:dyDescent="0.25">
      <c r="A4401" s="75">
        <v>3516</v>
      </c>
      <c r="B4401" s="76" t="s">
        <v>15000</v>
      </c>
      <c r="C4401" s="77" t="s">
        <v>15001</v>
      </c>
      <c r="D4401" s="78">
        <v>4663000</v>
      </c>
      <c r="E4401" s="77" t="s">
        <v>14986</v>
      </c>
      <c r="F4401" s="77" t="s">
        <v>14987</v>
      </c>
    </row>
    <row r="4402" spans="1:6" ht="32.25" customHeight="1" x14ac:dyDescent="0.25">
      <c r="A4402" s="75">
        <v>3517</v>
      </c>
      <c r="B4402" s="76" t="s">
        <v>15002</v>
      </c>
      <c r="C4402" s="77" t="s">
        <v>15003</v>
      </c>
      <c r="D4402" s="78">
        <v>4663000</v>
      </c>
      <c r="E4402" s="77" t="s">
        <v>14986</v>
      </c>
      <c r="F4402" s="77" t="s">
        <v>14987</v>
      </c>
    </row>
    <row r="4403" spans="1:6" ht="32.25" customHeight="1" x14ac:dyDescent="0.25">
      <c r="A4403" s="75">
        <v>3518</v>
      </c>
      <c r="B4403" s="76" t="s">
        <v>15004</v>
      </c>
      <c r="C4403" s="77" t="s">
        <v>15005</v>
      </c>
      <c r="D4403" s="78">
        <v>4663000</v>
      </c>
      <c r="E4403" s="77" t="s">
        <v>14986</v>
      </c>
      <c r="F4403" s="77" t="s">
        <v>14987</v>
      </c>
    </row>
    <row r="4404" spans="1:6" ht="32.25" customHeight="1" x14ac:dyDescent="0.25">
      <c r="A4404" s="75">
        <v>3519</v>
      </c>
      <c r="B4404" s="76" t="s">
        <v>15006</v>
      </c>
      <c r="C4404" s="77" t="s">
        <v>15007</v>
      </c>
      <c r="D4404" s="78">
        <v>4404000</v>
      </c>
      <c r="E4404" s="77" t="s">
        <v>15008</v>
      </c>
      <c r="F4404" s="77" t="s">
        <v>14987</v>
      </c>
    </row>
    <row r="4405" spans="1:6" ht="32.25" customHeight="1" x14ac:dyDescent="0.25">
      <c r="A4405" s="75">
        <v>3520</v>
      </c>
      <c r="B4405" s="76" t="s">
        <v>15009</v>
      </c>
      <c r="C4405" s="77" t="s">
        <v>15010</v>
      </c>
      <c r="D4405" s="78">
        <v>4404000</v>
      </c>
      <c r="E4405" s="77" t="s">
        <v>15008</v>
      </c>
      <c r="F4405" s="77" t="s">
        <v>14987</v>
      </c>
    </row>
    <row r="4406" spans="1:6" ht="32.25" customHeight="1" x14ac:dyDescent="0.25">
      <c r="A4406" s="75">
        <v>3521</v>
      </c>
      <c r="B4406" s="76" t="s">
        <v>15011</v>
      </c>
      <c r="C4406" s="77" t="s">
        <v>159</v>
      </c>
      <c r="D4406" s="78">
        <v>4404000</v>
      </c>
      <c r="E4406" s="77" t="s">
        <v>15008</v>
      </c>
      <c r="F4406" s="77" t="s">
        <v>14987</v>
      </c>
    </row>
    <row r="4407" spans="1:6" ht="32.25" customHeight="1" x14ac:dyDescent="0.25">
      <c r="A4407" s="75">
        <v>3522</v>
      </c>
      <c r="B4407" s="76" t="s">
        <v>15012</v>
      </c>
      <c r="C4407" s="77" t="s">
        <v>15013</v>
      </c>
      <c r="D4407" s="78">
        <v>4404000</v>
      </c>
      <c r="E4407" s="77" t="s">
        <v>15008</v>
      </c>
      <c r="F4407" s="77" t="s">
        <v>14987</v>
      </c>
    </row>
    <row r="4408" spans="1:6" ht="32.25" customHeight="1" x14ac:dyDescent="0.25">
      <c r="A4408" s="75">
        <v>3523</v>
      </c>
      <c r="B4408" s="76" t="s">
        <v>15014</v>
      </c>
      <c r="C4408" s="77" t="s">
        <v>15015</v>
      </c>
      <c r="D4408" s="78">
        <v>4170000</v>
      </c>
      <c r="E4408" s="77" t="s">
        <v>15016</v>
      </c>
      <c r="F4408" s="77" t="s">
        <v>14987</v>
      </c>
    </row>
    <row r="4409" spans="1:6" ht="32.25" customHeight="1" x14ac:dyDescent="0.25">
      <c r="A4409" s="75">
        <v>3524</v>
      </c>
      <c r="B4409" s="76" t="s">
        <v>15017</v>
      </c>
      <c r="C4409" s="77" t="s">
        <v>15018</v>
      </c>
      <c r="D4409" s="78">
        <v>4170000</v>
      </c>
      <c r="E4409" s="77" t="s">
        <v>15016</v>
      </c>
      <c r="F4409" s="77" t="s">
        <v>14987</v>
      </c>
    </row>
    <row r="4410" spans="1:6" ht="32.25" customHeight="1" x14ac:dyDescent="0.25">
      <c r="A4410" s="75">
        <v>3525</v>
      </c>
      <c r="B4410" s="76" t="s">
        <v>15019</v>
      </c>
      <c r="C4410" s="77" t="s">
        <v>15020</v>
      </c>
      <c r="D4410" s="78">
        <v>4170000</v>
      </c>
      <c r="E4410" s="77" t="s">
        <v>15016</v>
      </c>
      <c r="F4410" s="77" t="s">
        <v>14987</v>
      </c>
    </row>
    <row r="4411" spans="1:6" ht="32.25" customHeight="1" x14ac:dyDescent="0.25">
      <c r="A4411" s="75">
        <v>3526</v>
      </c>
      <c r="B4411" s="76" t="s">
        <v>15021</v>
      </c>
      <c r="C4411" s="77" t="s">
        <v>15022</v>
      </c>
      <c r="D4411" s="78">
        <v>4170000</v>
      </c>
      <c r="E4411" s="77" t="s">
        <v>15016</v>
      </c>
      <c r="F4411" s="77" t="s">
        <v>14987</v>
      </c>
    </row>
    <row r="4412" spans="1:6" ht="32.25" customHeight="1" x14ac:dyDescent="0.25">
      <c r="A4412" s="75">
        <v>3527</v>
      </c>
      <c r="B4412" s="76" t="s">
        <v>15023</v>
      </c>
      <c r="C4412" s="77" t="s">
        <v>15024</v>
      </c>
      <c r="D4412" s="78">
        <v>4737000</v>
      </c>
      <c r="E4412" s="77" t="s">
        <v>15025</v>
      </c>
      <c r="F4412" s="77" t="s">
        <v>14987</v>
      </c>
    </row>
    <row r="4413" spans="1:6" ht="32.25" customHeight="1" x14ac:dyDescent="0.25">
      <c r="A4413" s="75">
        <v>3528</v>
      </c>
      <c r="B4413" s="76" t="s">
        <v>15026</v>
      </c>
      <c r="C4413" s="77" t="s">
        <v>15027</v>
      </c>
      <c r="D4413" s="78">
        <v>6242000</v>
      </c>
      <c r="E4413" s="77" t="s">
        <v>15028</v>
      </c>
      <c r="F4413" s="77" t="s">
        <v>7870</v>
      </c>
    </row>
    <row r="4414" spans="1:6" ht="32.25" customHeight="1" x14ac:dyDescent="0.25">
      <c r="A4414" s="75">
        <v>3529</v>
      </c>
      <c r="B4414" s="76" t="s">
        <v>15029</v>
      </c>
      <c r="C4414" s="77" t="s">
        <v>15030</v>
      </c>
      <c r="D4414" s="78">
        <v>6242000</v>
      </c>
      <c r="E4414" s="77" t="s">
        <v>15028</v>
      </c>
      <c r="F4414" s="77" t="s">
        <v>7870</v>
      </c>
    </row>
    <row r="4415" spans="1:6" ht="32.25" customHeight="1" x14ac:dyDescent="0.25">
      <c r="A4415" s="75">
        <v>3530</v>
      </c>
      <c r="B4415" s="76" t="s">
        <v>15031</v>
      </c>
      <c r="C4415" s="77" t="s">
        <v>15032</v>
      </c>
      <c r="D4415" s="78">
        <v>6242000</v>
      </c>
      <c r="E4415" s="77" t="s">
        <v>15028</v>
      </c>
      <c r="F4415" s="77" t="s">
        <v>7870</v>
      </c>
    </row>
    <row r="4416" spans="1:6" ht="32.25" customHeight="1" x14ac:dyDescent="0.25">
      <c r="A4416" s="75">
        <v>3531</v>
      </c>
      <c r="B4416" s="76" t="s">
        <v>15033</v>
      </c>
      <c r="C4416" s="77" t="s">
        <v>15034</v>
      </c>
      <c r="D4416" s="78">
        <v>6242000</v>
      </c>
      <c r="E4416" s="77" t="s">
        <v>15028</v>
      </c>
      <c r="F4416" s="77" t="s">
        <v>7870</v>
      </c>
    </row>
    <row r="4417" spans="1:6" ht="32.25" customHeight="1" x14ac:dyDescent="0.25">
      <c r="A4417" s="75">
        <v>3532</v>
      </c>
      <c r="B4417" s="76" t="s">
        <v>15035</v>
      </c>
      <c r="C4417" s="77" t="s">
        <v>15036</v>
      </c>
      <c r="D4417" s="78">
        <v>6242000</v>
      </c>
      <c r="E4417" s="77" t="s">
        <v>15028</v>
      </c>
      <c r="F4417" s="77" t="s">
        <v>7870</v>
      </c>
    </row>
    <row r="4418" spans="1:6" ht="32.25" customHeight="1" x14ac:dyDescent="0.25">
      <c r="A4418" s="75">
        <v>3533</v>
      </c>
      <c r="B4418" s="76" t="s">
        <v>15037</v>
      </c>
      <c r="C4418" s="77" t="s">
        <v>15038</v>
      </c>
      <c r="D4418" s="78">
        <v>6242000</v>
      </c>
      <c r="E4418" s="77" t="s">
        <v>15028</v>
      </c>
      <c r="F4418" s="77" t="s">
        <v>7870</v>
      </c>
    </row>
    <row r="4419" spans="1:6" ht="32.25" customHeight="1" x14ac:dyDescent="0.25">
      <c r="A4419" s="75">
        <v>3534</v>
      </c>
      <c r="B4419" s="76" t="s">
        <v>15039</v>
      </c>
      <c r="C4419" s="77" t="s">
        <v>15040</v>
      </c>
      <c r="D4419" s="78">
        <v>6242000</v>
      </c>
      <c r="E4419" s="77" t="s">
        <v>15028</v>
      </c>
      <c r="F4419" s="77" t="s">
        <v>7870</v>
      </c>
    </row>
    <row r="4420" spans="1:6" ht="32.25" customHeight="1" x14ac:dyDescent="0.25">
      <c r="A4420" s="75">
        <v>3535</v>
      </c>
      <c r="B4420" s="76" t="s">
        <v>15041</v>
      </c>
      <c r="C4420" s="77" t="s">
        <v>15042</v>
      </c>
      <c r="D4420" s="78">
        <v>6242000</v>
      </c>
      <c r="E4420" s="77" t="s">
        <v>15028</v>
      </c>
      <c r="F4420" s="77" t="s">
        <v>7870</v>
      </c>
    </row>
    <row r="4421" spans="1:6" ht="32.25" customHeight="1" x14ac:dyDescent="0.25">
      <c r="A4421" s="75">
        <v>3536</v>
      </c>
      <c r="B4421" s="76" t="s">
        <v>15043</v>
      </c>
      <c r="C4421" s="77" t="s">
        <v>15044</v>
      </c>
      <c r="D4421" s="78">
        <v>6242000</v>
      </c>
      <c r="E4421" s="77" t="s">
        <v>15028</v>
      </c>
      <c r="F4421" s="77" t="s">
        <v>7870</v>
      </c>
    </row>
    <row r="4422" spans="1:6" ht="32.25" customHeight="1" x14ac:dyDescent="0.25">
      <c r="A4422" s="75">
        <v>3537</v>
      </c>
      <c r="B4422" s="76" t="s">
        <v>15045</v>
      </c>
      <c r="C4422" s="77" t="s">
        <v>15046</v>
      </c>
      <c r="D4422" s="78">
        <v>6242000</v>
      </c>
      <c r="E4422" s="77" t="s">
        <v>15028</v>
      </c>
      <c r="F4422" s="77" t="s">
        <v>7870</v>
      </c>
    </row>
    <row r="4423" spans="1:6" ht="32.25" customHeight="1" x14ac:dyDescent="0.25">
      <c r="A4423" s="75">
        <v>3538</v>
      </c>
      <c r="B4423" s="76" t="s">
        <v>15047</v>
      </c>
      <c r="C4423" s="77" t="s">
        <v>15048</v>
      </c>
      <c r="D4423" s="78">
        <v>6242000</v>
      </c>
      <c r="E4423" s="77" t="s">
        <v>15028</v>
      </c>
      <c r="F4423" s="77" t="s">
        <v>7870</v>
      </c>
    </row>
    <row r="4424" spans="1:6" ht="32.25" customHeight="1" x14ac:dyDescent="0.25">
      <c r="A4424" s="75">
        <v>3539</v>
      </c>
      <c r="B4424" s="76" t="s">
        <v>15049</v>
      </c>
      <c r="C4424" s="77" t="s">
        <v>15050</v>
      </c>
      <c r="D4424" s="78">
        <v>6242000</v>
      </c>
      <c r="E4424" s="77" t="s">
        <v>15028</v>
      </c>
      <c r="F4424" s="77" t="s">
        <v>7870</v>
      </c>
    </row>
    <row r="4425" spans="1:6" ht="32.25" customHeight="1" x14ac:dyDescent="0.25">
      <c r="A4425" s="75">
        <v>3540</v>
      </c>
      <c r="B4425" s="76" t="s">
        <v>15051</v>
      </c>
      <c r="C4425" s="77" t="s">
        <v>15052</v>
      </c>
      <c r="D4425" s="78">
        <v>6242000</v>
      </c>
      <c r="E4425" s="77" t="s">
        <v>15028</v>
      </c>
      <c r="F4425" s="77" t="s">
        <v>7870</v>
      </c>
    </row>
    <row r="4426" spans="1:6" ht="32.25" customHeight="1" x14ac:dyDescent="0.25">
      <c r="A4426" s="75">
        <v>3541</v>
      </c>
      <c r="B4426" s="76" t="s">
        <v>15053</v>
      </c>
      <c r="C4426" s="77" t="s">
        <v>15054</v>
      </c>
      <c r="D4426" s="78">
        <v>6242000</v>
      </c>
      <c r="E4426" s="77" t="s">
        <v>15028</v>
      </c>
      <c r="F4426" s="77" t="s">
        <v>7870</v>
      </c>
    </row>
    <row r="4427" spans="1:6" ht="32.25" customHeight="1" x14ac:dyDescent="0.25">
      <c r="A4427" s="75">
        <v>3542</v>
      </c>
      <c r="B4427" s="76" t="s">
        <v>15055</v>
      </c>
      <c r="C4427" s="77" t="s">
        <v>15056</v>
      </c>
      <c r="D4427" s="78">
        <v>6242000</v>
      </c>
      <c r="E4427" s="77" t="s">
        <v>15028</v>
      </c>
      <c r="F4427" s="77" t="s">
        <v>7870</v>
      </c>
    </row>
    <row r="4428" spans="1:6" ht="32.25" customHeight="1" x14ac:dyDescent="0.25">
      <c r="A4428" s="75">
        <v>3543</v>
      </c>
      <c r="B4428" s="76" t="s">
        <v>15057</v>
      </c>
      <c r="C4428" s="77" t="s">
        <v>15058</v>
      </c>
      <c r="D4428" s="78">
        <v>6242000</v>
      </c>
      <c r="E4428" s="77" t="s">
        <v>15028</v>
      </c>
      <c r="F4428" s="77" t="s">
        <v>7870</v>
      </c>
    </row>
    <row r="4429" spans="1:6" ht="32.25" customHeight="1" x14ac:dyDescent="0.25">
      <c r="A4429" s="75">
        <v>3544</v>
      </c>
      <c r="B4429" s="76" t="s">
        <v>15059</v>
      </c>
      <c r="C4429" s="77" t="s">
        <v>15060</v>
      </c>
      <c r="D4429" s="78">
        <v>5983000</v>
      </c>
      <c r="E4429" s="77" t="s">
        <v>15061</v>
      </c>
      <c r="F4429" s="77" t="s">
        <v>7870</v>
      </c>
    </row>
    <row r="4430" spans="1:6" ht="32.25" customHeight="1" x14ac:dyDescent="0.25">
      <c r="A4430" s="75">
        <v>3545</v>
      </c>
      <c r="B4430" s="76" t="s">
        <v>15062</v>
      </c>
      <c r="C4430" s="77" t="s">
        <v>15063</v>
      </c>
      <c r="D4430" s="78">
        <v>5983000</v>
      </c>
      <c r="E4430" s="77" t="s">
        <v>15061</v>
      </c>
      <c r="F4430" s="77" t="s">
        <v>7870</v>
      </c>
    </row>
    <row r="4431" spans="1:6" ht="32.25" customHeight="1" x14ac:dyDescent="0.25">
      <c r="A4431" s="75">
        <v>3546</v>
      </c>
      <c r="B4431" s="76" t="s">
        <v>15064</v>
      </c>
      <c r="C4431" s="77" t="s">
        <v>15065</v>
      </c>
      <c r="D4431" s="78">
        <v>5983000</v>
      </c>
      <c r="E4431" s="77" t="s">
        <v>15061</v>
      </c>
      <c r="F4431" s="77" t="s">
        <v>7870</v>
      </c>
    </row>
    <row r="4432" spans="1:6" ht="32.25" customHeight="1" x14ac:dyDescent="0.25">
      <c r="A4432" s="75">
        <v>3547</v>
      </c>
      <c r="B4432" s="76" t="s">
        <v>15066</v>
      </c>
      <c r="C4432" s="77" t="s">
        <v>15067</v>
      </c>
      <c r="D4432" s="78">
        <v>5983000</v>
      </c>
      <c r="E4432" s="77" t="s">
        <v>15061</v>
      </c>
      <c r="F4432" s="77" t="s">
        <v>7870</v>
      </c>
    </row>
    <row r="4433" spans="1:6" ht="32.25" customHeight="1" x14ac:dyDescent="0.25">
      <c r="A4433" s="75">
        <v>3548</v>
      </c>
      <c r="B4433" s="76" t="s">
        <v>15068</v>
      </c>
      <c r="C4433" s="77" t="s">
        <v>15069</v>
      </c>
      <c r="D4433" s="78">
        <v>5983000</v>
      </c>
      <c r="E4433" s="77" t="s">
        <v>15061</v>
      </c>
      <c r="F4433" s="77" t="s">
        <v>7870</v>
      </c>
    </row>
    <row r="4434" spans="1:6" ht="32.25" customHeight="1" x14ac:dyDescent="0.25">
      <c r="A4434" s="75">
        <v>3549</v>
      </c>
      <c r="B4434" s="76" t="s">
        <v>15070</v>
      </c>
      <c r="C4434" s="77" t="s">
        <v>15071</v>
      </c>
      <c r="D4434" s="78">
        <v>5983000</v>
      </c>
      <c r="E4434" s="77" t="s">
        <v>15061</v>
      </c>
      <c r="F4434" s="77" t="s">
        <v>7870</v>
      </c>
    </row>
    <row r="4435" spans="1:6" ht="32.25" customHeight="1" x14ac:dyDescent="0.25">
      <c r="A4435" s="75">
        <v>3550</v>
      </c>
      <c r="B4435" s="76" t="s">
        <v>15072</v>
      </c>
      <c r="C4435" s="77" t="s">
        <v>15073</v>
      </c>
      <c r="D4435" s="78">
        <v>5983000</v>
      </c>
      <c r="E4435" s="77" t="s">
        <v>15061</v>
      </c>
      <c r="F4435" s="77" t="s">
        <v>7870</v>
      </c>
    </row>
    <row r="4436" spans="1:6" ht="32.25" customHeight="1" x14ac:dyDescent="0.25">
      <c r="A4436" s="75">
        <v>3551</v>
      </c>
      <c r="B4436" s="76" t="s">
        <v>15074</v>
      </c>
      <c r="C4436" s="77" t="s">
        <v>15075</v>
      </c>
      <c r="D4436" s="78">
        <v>5983000</v>
      </c>
      <c r="E4436" s="77" t="s">
        <v>15061</v>
      </c>
      <c r="F4436" s="77" t="s">
        <v>7870</v>
      </c>
    </row>
    <row r="4437" spans="1:6" ht="32.25" customHeight="1" x14ac:dyDescent="0.25">
      <c r="A4437" s="75">
        <v>3552</v>
      </c>
      <c r="B4437" s="76" t="s">
        <v>15076</v>
      </c>
      <c r="C4437" s="77" t="s">
        <v>15077</v>
      </c>
      <c r="D4437" s="78">
        <v>5983000</v>
      </c>
      <c r="E4437" s="77" t="s">
        <v>15061</v>
      </c>
      <c r="F4437" s="77" t="s">
        <v>7870</v>
      </c>
    </row>
    <row r="4438" spans="1:6" ht="32.25" customHeight="1" x14ac:dyDescent="0.25">
      <c r="A4438" s="75">
        <v>3553</v>
      </c>
      <c r="B4438" s="76" t="s">
        <v>15078</v>
      </c>
      <c r="C4438" s="77" t="s">
        <v>15079</v>
      </c>
      <c r="D4438" s="78">
        <v>5983000</v>
      </c>
      <c r="E4438" s="77" t="s">
        <v>15061</v>
      </c>
      <c r="F4438" s="77" t="s">
        <v>7870</v>
      </c>
    </row>
    <row r="4439" spans="1:6" ht="32.25" customHeight="1" x14ac:dyDescent="0.25">
      <c r="A4439" s="75">
        <v>3554</v>
      </c>
      <c r="B4439" s="76" t="s">
        <v>15080</v>
      </c>
      <c r="C4439" s="77" t="s">
        <v>15081</v>
      </c>
      <c r="D4439" s="78">
        <v>5983000</v>
      </c>
      <c r="E4439" s="77" t="s">
        <v>15061</v>
      </c>
      <c r="F4439" s="77" t="s">
        <v>7870</v>
      </c>
    </row>
    <row r="4440" spans="1:6" ht="32.25" customHeight="1" x14ac:dyDescent="0.25">
      <c r="A4440" s="75">
        <v>3555</v>
      </c>
      <c r="B4440" s="76" t="s">
        <v>15082</v>
      </c>
      <c r="C4440" s="77" t="s">
        <v>15083</v>
      </c>
      <c r="D4440" s="78">
        <v>5983000</v>
      </c>
      <c r="E4440" s="77" t="s">
        <v>15061</v>
      </c>
      <c r="F4440" s="77" t="s">
        <v>7870</v>
      </c>
    </row>
    <row r="4441" spans="1:6" ht="32.25" customHeight="1" x14ac:dyDescent="0.25">
      <c r="A4441" s="75">
        <v>3556</v>
      </c>
      <c r="B4441" s="76" t="s">
        <v>15084</v>
      </c>
      <c r="C4441" s="77" t="s">
        <v>15085</v>
      </c>
      <c r="D4441" s="78">
        <v>5983000</v>
      </c>
      <c r="E4441" s="77" t="s">
        <v>15061</v>
      </c>
      <c r="F4441" s="77" t="s">
        <v>7870</v>
      </c>
    </row>
    <row r="4442" spans="1:6" ht="32.25" customHeight="1" x14ac:dyDescent="0.25">
      <c r="A4442" s="75">
        <v>3557</v>
      </c>
      <c r="B4442" s="76" t="s">
        <v>15086</v>
      </c>
      <c r="C4442" s="77" t="s">
        <v>15087</v>
      </c>
      <c r="D4442" s="78">
        <v>5983000</v>
      </c>
      <c r="E4442" s="77" t="s">
        <v>15061</v>
      </c>
      <c r="F4442" s="77" t="s">
        <v>7870</v>
      </c>
    </row>
    <row r="4443" spans="1:6" ht="32.25" customHeight="1" x14ac:dyDescent="0.25">
      <c r="A4443" s="75">
        <v>3558</v>
      </c>
      <c r="B4443" s="76" t="s">
        <v>15088</v>
      </c>
      <c r="C4443" s="77" t="s">
        <v>15089</v>
      </c>
      <c r="D4443" s="78">
        <v>6316000</v>
      </c>
      <c r="E4443" s="77" t="s">
        <v>15090</v>
      </c>
      <c r="F4443" s="77" t="s">
        <v>7870</v>
      </c>
    </row>
    <row r="4444" spans="1:6" ht="32.25" customHeight="1" x14ac:dyDescent="0.25">
      <c r="A4444" s="75">
        <v>3559</v>
      </c>
      <c r="B4444" s="76" t="s">
        <v>15091</v>
      </c>
      <c r="C4444" s="77" t="s">
        <v>15092</v>
      </c>
      <c r="D4444" s="78">
        <v>6316000</v>
      </c>
      <c r="E4444" s="77" t="s">
        <v>15090</v>
      </c>
      <c r="F4444" s="77" t="s">
        <v>7870</v>
      </c>
    </row>
    <row r="4445" spans="1:6" ht="32.25" customHeight="1" x14ac:dyDescent="0.25">
      <c r="A4445" s="75">
        <v>3560</v>
      </c>
      <c r="B4445" s="76" t="s">
        <v>15093</v>
      </c>
      <c r="C4445" s="77" t="s">
        <v>15094</v>
      </c>
      <c r="D4445" s="78">
        <v>6316000</v>
      </c>
      <c r="E4445" s="77" t="s">
        <v>15090</v>
      </c>
      <c r="F4445" s="77" t="s">
        <v>7870</v>
      </c>
    </row>
    <row r="4446" spans="1:6" ht="32.25" customHeight="1" x14ac:dyDescent="0.25">
      <c r="A4446" s="75">
        <v>3561</v>
      </c>
      <c r="B4446" s="76" t="s">
        <v>15095</v>
      </c>
      <c r="C4446" s="77" t="s">
        <v>15096</v>
      </c>
      <c r="D4446" s="78">
        <v>6316000</v>
      </c>
      <c r="E4446" s="77" t="s">
        <v>15090</v>
      </c>
      <c r="F4446" s="77" t="s">
        <v>7870</v>
      </c>
    </row>
    <row r="4447" spans="1:6" ht="32.25" customHeight="1" x14ac:dyDescent="0.25">
      <c r="A4447" s="75">
        <v>3562</v>
      </c>
      <c r="B4447" s="76" t="s">
        <v>15097</v>
      </c>
      <c r="C4447" s="77" t="s">
        <v>15098</v>
      </c>
      <c r="D4447" s="78">
        <v>6316000</v>
      </c>
      <c r="E4447" s="77" t="s">
        <v>15090</v>
      </c>
      <c r="F4447" s="77" t="s">
        <v>7870</v>
      </c>
    </row>
    <row r="4448" spans="1:6" ht="32.25" customHeight="1" x14ac:dyDescent="0.25">
      <c r="A4448" s="75">
        <v>3563</v>
      </c>
      <c r="B4448" s="76" t="s">
        <v>15099</v>
      </c>
      <c r="C4448" s="77" t="s">
        <v>15100</v>
      </c>
      <c r="D4448" s="78">
        <v>6316000</v>
      </c>
      <c r="E4448" s="77" t="s">
        <v>15090</v>
      </c>
      <c r="F4448" s="77" t="s">
        <v>7870</v>
      </c>
    </row>
    <row r="4449" spans="1:6" ht="32.25" customHeight="1" x14ac:dyDescent="0.25">
      <c r="A4449" s="75">
        <v>3564</v>
      </c>
      <c r="B4449" s="76" t="s">
        <v>15101</v>
      </c>
      <c r="C4449" s="77" t="s">
        <v>15102</v>
      </c>
      <c r="D4449" s="78">
        <v>6316000</v>
      </c>
      <c r="E4449" s="77" t="s">
        <v>15090</v>
      </c>
      <c r="F4449" s="77" t="s">
        <v>7870</v>
      </c>
    </row>
    <row r="4450" spans="1:6" ht="32.25" customHeight="1" x14ac:dyDescent="0.25">
      <c r="A4450" s="75">
        <v>3565</v>
      </c>
      <c r="B4450" s="76" t="s">
        <v>15103</v>
      </c>
      <c r="C4450" s="77" t="s">
        <v>15104</v>
      </c>
      <c r="D4450" s="78">
        <v>6316000</v>
      </c>
      <c r="E4450" s="77" t="s">
        <v>15090</v>
      </c>
      <c r="F4450" s="77" t="s">
        <v>7870</v>
      </c>
    </row>
    <row r="4451" spans="1:6" ht="32.25" customHeight="1" x14ac:dyDescent="0.25">
      <c r="A4451" s="75">
        <v>3566</v>
      </c>
      <c r="B4451" s="76" t="s">
        <v>15105</v>
      </c>
      <c r="C4451" s="77" t="s">
        <v>15106</v>
      </c>
      <c r="D4451" s="78">
        <v>13044000</v>
      </c>
      <c r="E4451" s="77" t="s">
        <v>15107</v>
      </c>
      <c r="F4451" s="77" t="s">
        <v>15108</v>
      </c>
    </row>
    <row r="4452" spans="1:6" ht="32.25" customHeight="1" x14ac:dyDescent="0.25">
      <c r="A4452" s="75">
        <v>3567</v>
      </c>
      <c r="B4452" s="76" t="s">
        <v>15109</v>
      </c>
      <c r="C4452" s="77" t="s">
        <v>15110</v>
      </c>
      <c r="D4452" s="78">
        <v>13044000</v>
      </c>
      <c r="E4452" s="77" t="s">
        <v>15107</v>
      </c>
      <c r="F4452" s="77" t="s">
        <v>15108</v>
      </c>
    </row>
    <row r="4453" spans="1:6" ht="32.25" customHeight="1" x14ac:dyDescent="0.25">
      <c r="A4453" s="75">
        <v>3568</v>
      </c>
      <c r="B4453" s="76" t="s">
        <v>15111</v>
      </c>
      <c r="C4453" s="77" t="s">
        <v>15112</v>
      </c>
      <c r="D4453" s="78">
        <v>13044000</v>
      </c>
      <c r="E4453" s="77" t="s">
        <v>15107</v>
      </c>
      <c r="F4453" s="77" t="s">
        <v>15108</v>
      </c>
    </row>
    <row r="4454" spans="1:6" ht="32.25" customHeight="1" x14ac:dyDescent="0.25">
      <c r="A4454" s="75">
        <v>3569</v>
      </c>
      <c r="B4454" s="76" t="s">
        <v>15113</v>
      </c>
      <c r="C4454" s="77" t="s">
        <v>15114</v>
      </c>
      <c r="D4454" s="78">
        <v>13044000</v>
      </c>
      <c r="E4454" s="77" t="s">
        <v>15107</v>
      </c>
      <c r="F4454" s="77" t="s">
        <v>15108</v>
      </c>
    </row>
    <row r="4455" spans="1:6" ht="32.25" customHeight="1" x14ac:dyDescent="0.25">
      <c r="A4455" s="75">
        <v>3570</v>
      </c>
      <c r="B4455" s="76" t="s">
        <v>15115</v>
      </c>
      <c r="C4455" s="77" t="s">
        <v>15116</v>
      </c>
      <c r="D4455" s="78">
        <v>13044000</v>
      </c>
      <c r="E4455" s="77" t="s">
        <v>15107</v>
      </c>
      <c r="F4455" s="77" t="s">
        <v>15108</v>
      </c>
    </row>
    <row r="4456" spans="1:6" ht="32.25" customHeight="1" x14ac:dyDescent="0.25">
      <c r="A4456" s="75">
        <v>3571</v>
      </c>
      <c r="B4456" s="76" t="s">
        <v>15117</v>
      </c>
      <c r="C4456" s="77" t="s">
        <v>15118</v>
      </c>
      <c r="D4456" s="78">
        <v>13044000</v>
      </c>
      <c r="E4456" s="77" t="s">
        <v>15107</v>
      </c>
      <c r="F4456" s="77" t="s">
        <v>15108</v>
      </c>
    </row>
    <row r="4457" spans="1:6" ht="32.25" customHeight="1" x14ac:dyDescent="0.25">
      <c r="A4457" s="75">
        <v>3572</v>
      </c>
      <c r="B4457" s="76" t="s">
        <v>15119</v>
      </c>
      <c r="C4457" s="77" t="s">
        <v>15120</v>
      </c>
      <c r="D4457" s="78">
        <v>13044000</v>
      </c>
      <c r="E4457" s="77" t="s">
        <v>15107</v>
      </c>
      <c r="F4457" s="77" t="s">
        <v>15108</v>
      </c>
    </row>
    <row r="4458" spans="1:6" ht="32.25" customHeight="1" x14ac:dyDescent="0.25">
      <c r="A4458" s="75">
        <v>3573</v>
      </c>
      <c r="B4458" s="76" t="s">
        <v>15121</v>
      </c>
      <c r="C4458" s="77" t="s">
        <v>15122</v>
      </c>
      <c r="D4458" s="78">
        <v>13044000</v>
      </c>
      <c r="E4458" s="77" t="s">
        <v>15107</v>
      </c>
      <c r="F4458" s="77" t="s">
        <v>15108</v>
      </c>
    </row>
    <row r="4459" spans="1:6" ht="32.25" customHeight="1" x14ac:dyDescent="0.25">
      <c r="A4459" s="75">
        <v>3574</v>
      </c>
      <c r="B4459" s="76" t="s">
        <v>15123</v>
      </c>
      <c r="C4459" s="77" t="s">
        <v>15124</v>
      </c>
      <c r="D4459" s="78">
        <v>13044000</v>
      </c>
      <c r="E4459" s="77" t="s">
        <v>15107</v>
      </c>
      <c r="F4459" s="77" t="s">
        <v>15108</v>
      </c>
    </row>
    <row r="4460" spans="1:6" ht="32.25" customHeight="1" x14ac:dyDescent="0.25">
      <c r="A4460" s="75">
        <v>3575</v>
      </c>
      <c r="B4460" s="76" t="s">
        <v>15125</v>
      </c>
      <c r="C4460" s="77" t="s">
        <v>15126</v>
      </c>
      <c r="D4460" s="78">
        <v>13044000</v>
      </c>
      <c r="E4460" s="77" t="s">
        <v>15107</v>
      </c>
      <c r="F4460" s="77" t="s">
        <v>15108</v>
      </c>
    </row>
    <row r="4461" spans="1:6" ht="32.25" customHeight="1" x14ac:dyDescent="0.25">
      <c r="A4461" s="75">
        <v>3576</v>
      </c>
      <c r="B4461" s="76" t="s">
        <v>15127</v>
      </c>
      <c r="C4461" s="77" t="s">
        <v>15128</v>
      </c>
      <c r="D4461" s="78">
        <v>13044000</v>
      </c>
      <c r="E4461" s="77" t="s">
        <v>15107</v>
      </c>
      <c r="F4461" s="77" t="s">
        <v>15108</v>
      </c>
    </row>
    <row r="4462" spans="1:6" ht="32.25" customHeight="1" x14ac:dyDescent="0.25">
      <c r="A4462" s="75">
        <v>3577</v>
      </c>
      <c r="B4462" s="76" t="s">
        <v>15129</v>
      </c>
      <c r="C4462" s="77" t="s">
        <v>15130</v>
      </c>
      <c r="D4462" s="78">
        <v>13044000</v>
      </c>
      <c r="E4462" s="77" t="s">
        <v>15107</v>
      </c>
      <c r="F4462" s="77" t="s">
        <v>15108</v>
      </c>
    </row>
    <row r="4463" spans="1:6" ht="32.25" customHeight="1" x14ac:dyDescent="0.25">
      <c r="A4463" s="75">
        <v>3578</v>
      </c>
      <c r="B4463" s="76" t="s">
        <v>15131</v>
      </c>
      <c r="C4463" s="77" t="s">
        <v>15132</v>
      </c>
      <c r="D4463" s="78">
        <v>13044000</v>
      </c>
      <c r="E4463" s="77" t="s">
        <v>15107</v>
      </c>
      <c r="F4463" s="77" t="s">
        <v>15108</v>
      </c>
    </row>
    <row r="4464" spans="1:6" ht="32.25" customHeight="1" x14ac:dyDescent="0.25">
      <c r="A4464" s="75">
        <v>3579</v>
      </c>
      <c r="B4464" s="76" t="s">
        <v>15133</v>
      </c>
      <c r="C4464" s="77" t="s">
        <v>15134</v>
      </c>
      <c r="D4464" s="78">
        <v>13044000</v>
      </c>
      <c r="E4464" s="77" t="s">
        <v>15107</v>
      </c>
      <c r="F4464" s="77" t="s">
        <v>15108</v>
      </c>
    </row>
    <row r="4465" spans="1:6" ht="32.25" customHeight="1" x14ac:dyDescent="0.25">
      <c r="A4465" s="75">
        <v>3580</v>
      </c>
      <c r="B4465" s="76" t="s">
        <v>15135</v>
      </c>
      <c r="C4465" s="77" t="s">
        <v>15136</v>
      </c>
      <c r="D4465" s="78">
        <v>13044000</v>
      </c>
      <c r="E4465" s="77" t="s">
        <v>15107</v>
      </c>
      <c r="F4465" s="77" t="s">
        <v>15108</v>
      </c>
    </row>
    <row r="4466" spans="1:6" ht="32.25" customHeight="1" x14ac:dyDescent="0.25">
      <c r="A4466" s="75">
        <v>3581</v>
      </c>
      <c r="B4466" s="76" t="s">
        <v>15137</v>
      </c>
      <c r="C4466" s="77" t="s">
        <v>15138</v>
      </c>
      <c r="D4466" s="78">
        <v>13118000</v>
      </c>
      <c r="E4466" s="77" t="s">
        <v>15139</v>
      </c>
      <c r="F4466" s="77" t="s">
        <v>15108</v>
      </c>
    </row>
    <row r="4467" spans="1:6" ht="32.25" customHeight="1" x14ac:dyDescent="0.25">
      <c r="A4467" s="75">
        <v>3582</v>
      </c>
      <c r="B4467" s="76" t="s">
        <v>15140</v>
      </c>
      <c r="C4467" s="77" t="s">
        <v>15141</v>
      </c>
      <c r="D4467" s="78">
        <v>13118000</v>
      </c>
      <c r="E4467" s="77" t="s">
        <v>15139</v>
      </c>
      <c r="F4467" s="77" t="s">
        <v>15108</v>
      </c>
    </row>
    <row r="4468" spans="1:6" ht="32.25" customHeight="1" x14ac:dyDescent="0.25">
      <c r="A4468" s="75">
        <v>3583</v>
      </c>
      <c r="B4468" s="76" t="s">
        <v>15142</v>
      </c>
      <c r="C4468" s="77" t="s">
        <v>15143</v>
      </c>
      <c r="D4468" s="78">
        <v>13118000</v>
      </c>
      <c r="E4468" s="77" t="s">
        <v>15139</v>
      </c>
      <c r="F4468" s="77" t="s">
        <v>15108</v>
      </c>
    </row>
    <row r="4469" spans="1:6" ht="32.25" customHeight="1" x14ac:dyDescent="0.25">
      <c r="A4469" s="75">
        <v>3584</v>
      </c>
      <c r="B4469" s="76" t="s">
        <v>15144</v>
      </c>
      <c r="C4469" s="77" t="s">
        <v>15145</v>
      </c>
      <c r="D4469" s="78">
        <v>13118000</v>
      </c>
      <c r="E4469" s="77" t="s">
        <v>15139</v>
      </c>
      <c r="F4469" s="77" t="s">
        <v>15108</v>
      </c>
    </row>
    <row r="4470" spans="1:6" ht="32.25" customHeight="1" x14ac:dyDescent="0.25">
      <c r="A4470" s="75">
        <v>3585</v>
      </c>
      <c r="B4470" s="76" t="s">
        <v>15146</v>
      </c>
      <c r="C4470" s="77" t="s">
        <v>15147</v>
      </c>
      <c r="D4470" s="78">
        <v>13118000</v>
      </c>
      <c r="E4470" s="77" t="s">
        <v>15139</v>
      </c>
      <c r="F4470" s="77" t="s">
        <v>15108</v>
      </c>
    </row>
    <row r="4471" spans="1:6" ht="32.25" customHeight="1" x14ac:dyDescent="0.25">
      <c r="A4471" s="75">
        <v>3586</v>
      </c>
      <c r="B4471" s="76" t="s">
        <v>15148</v>
      </c>
      <c r="C4471" s="77" t="s">
        <v>15149</v>
      </c>
      <c r="D4471" s="78">
        <v>13118000</v>
      </c>
      <c r="E4471" s="77" t="s">
        <v>15139</v>
      </c>
      <c r="F4471" s="77" t="s">
        <v>15108</v>
      </c>
    </row>
    <row r="4472" spans="1:6" ht="32.25" customHeight="1" x14ac:dyDescent="0.25">
      <c r="A4472" s="75">
        <v>3587</v>
      </c>
      <c r="B4472" s="76" t="s">
        <v>15150</v>
      </c>
      <c r="C4472" s="77" t="s">
        <v>15151</v>
      </c>
      <c r="D4472" s="78">
        <v>13118000</v>
      </c>
      <c r="E4472" s="77" t="s">
        <v>15139</v>
      </c>
      <c r="F4472" s="77" t="s">
        <v>15108</v>
      </c>
    </row>
    <row r="4473" spans="1:6" ht="32.25" customHeight="1" x14ac:dyDescent="0.25">
      <c r="A4473" s="75">
        <v>3588</v>
      </c>
      <c r="B4473" s="76" t="s">
        <v>15152</v>
      </c>
      <c r="C4473" s="77" t="s">
        <v>15153</v>
      </c>
      <c r="D4473" s="78">
        <v>13118000</v>
      </c>
      <c r="E4473" s="77" t="s">
        <v>15139</v>
      </c>
      <c r="F4473" s="77" t="s">
        <v>15108</v>
      </c>
    </row>
    <row r="4474" spans="1:6" ht="32.25" customHeight="1" x14ac:dyDescent="0.25">
      <c r="A4474" s="75">
        <v>3589</v>
      </c>
      <c r="B4474" s="76" t="s">
        <v>15154</v>
      </c>
      <c r="C4474" s="77" t="s">
        <v>15155</v>
      </c>
      <c r="D4474" s="78">
        <v>13118000</v>
      </c>
      <c r="E4474" s="77" t="s">
        <v>15139</v>
      </c>
      <c r="F4474" s="77" t="s">
        <v>15108</v>
      </c>
    </row>
    <row r="4475" spans="1:6" ht="32.25" customHeight="1" x14ac:dyDescent="0.25">
      <c r="A4475" s="75">
        <v>3590</v>
      </c>
      <c r="B4475" s="76" t="s">
        <v>15156</v>
      </c>
      <c r="C4475" s="77" t="s">
        <v>15157</v>
      </c>
      <c r="D4475" s="78">
        <v>13118000</v>
      </c>
      <c r="E4475" s="77" t="s">
        <v>15139</v>
      </c>
      <c r="F4475" s="77" t="s">
        <v>15108</v>
      </c>
    </row>
    <row r="4476" spans="1:6" ht="32.25" customHeight="1" x14ac:dyDescent="0.25">
      <c r="A4476" s="75">
        <v>3591</v>
      </c>
      <c r="B4476" s="76" t="s">
        <v>15158</v>
      </c>
      <c r="C4476" s="77" t="s">
        <v>15159</v>
      </c>
      <c r="D4476" s="78">
        <v>13118000</v>
      </c>
      <c r="E4476" s="77" t="s">
        <v>15139</v>
      </c>
      <c r="F4476" s="77" t="s">
        <v>15108</v>
      </c>
    </row>
    <row r="4477" spans="1:6" ht="32.25" customHeight="1" x14ac:dyDescent="0.25">
      <c r="A4477" s="75">
        <v>3592</v>
      </c>
      <c r="B4477" s="76" t="s">
        <v>15160</v>
      </c>
      <c r="C4477" s="77" t="s">
        <v>15161</v>
      </c>
      <c r="D4477" s="78">
        <v>13118000</v>
      </c>
      <c r="E4477" s="77" t="s">
        <v>15139</v>
      </c>
      <c r="F4477" s="77" t="s">
        <v>15108</v>
      </c>
    </row>
    <row r="4478" spans="1:6" ht="32.25" customHeight="1" x14ac:dyDescent="0.25">
      <c r="A4478" s="75">
        <v>3593</v>
      </c>
      <c r="B4478" s="76" t="s">
        <v>15162</v>
      </c>
      <c r="C4478" s="77" t="s">
        <v>15163</v>
      </c>
      <c r="D4478" s="78">
        <v>13118000</v>
      </c>
      <c r="E4478" s="77" t="s">
        <v>15139</v>
      </c>
      <c r="F4478" s="77" t="s">
        <v>15108</v>
      </c>
    </row>
    <row r="4479" spans="1:6" ht="32.25" customHeight="1" x14ac:dyDescent="0.25">
      <c r="A4479" s="75">
        <v>3594</v>
      </c>
      <c r="B4479" s="76" t="s">
        <v>15164</v>
      </c>
      <c r="C4479" s="77" t="s">
        <v>15165</v>
      </c>
      <c r="D4479" s="78">
        <v>13118000</v>
      </c>
      <c r="E4479" s="77" t="s">
        <v>15139</v>
      </c>
      <c r="F4479" s="77" t="s">
        <v>15108</v>
      </c>
    </row>
    <row r="4480" spans="1:6" ht="32.25" customHeight="1" x14ac:dyDescent="0.25">
      <c r="A4480" s="75">
        <v>3595</v>
      </c>
      <c r="B4480" s="76" t="s">
        <v>15166</v>
      </c>
      <c r="C4480" s="77" t="s">
        <v>15167</v>
      </c>
      <c r="D4480" s="78">
        <v>13118000</v>
      </c>
      <c r="E4480" s="77" t="s">
        <v>15139</v>
      </c>
      <c r="F4480" s="77" t="s">
        <v>15108</v>
      </c>
    </row>
    <row r="4481" spans="1:6" ht="32.25" customHeight="1" x14ac:dyDescent="0.25">
      <c r="A4481" s="75">
        <v>3596</v>
      </c>
      <c r="B4481" s="76" t="s">
        <v>15168</v>
      </c>
      <c r="C4481" s="77" t="s">
        <v>15169</v>
      </c>
      <c r="D4481" s="78">
        <v>13118000</v>
      </c>
      <c r="E4481" s="77" t="s">
        <v>15139</v>
      </c>
      <c r="F4481" s="77" t="s">
        <v>15108</v>
      </c>
    </row>
    <row r="4482" spans="1:6" ht="32.25" customHeight="1" x14ac:dyDescent="0.25">
      <c r="A4482" s="75">
        <v>3597</v>
      </c>
      <c r="B4482" s="76" t="s">
        <v>15170</v>
      </c>
      <c r="C4482" s="77" t="s">
        <v>15171</v>
      </c>
      <c r="D4482" s="78">
        <v>13118000</v>
      </c>
      <c r="E4482" s="77" t="s">
        <v>15139</v>
      </c>
      <c r="F4482" s="77" t="s">
        <v>15108</v>
      </c>
    </row>
    <row r="4483" spans="1:6" ht="32.25" customHeight="1" x14ac:dyDescent="0.25">
      <c r="A4483" s="75">
        <v>3598</v>
      </c>
      <c r="B4483" s="76" t="s">
        <v>15172</v>
      </c>
      <c r="C4483" s="77" t="s">
        <v>15173</v>
      </c>
      <c r="D4483" s="78">
        <v>10622000</v>
      </c>
      <c r="E4483" s="77" t="s">
        <v>15174</v>
      </c>
      <c r="F4483" s="77" t="s">
        <v>15175</v>
      </c>
    </row>
    <row r="4484" spans="1:6" ht="32.25" customHeight="1" x14ac:dyDescent="0.25">
      <c r="A4484" s="75">
        <v>3599</v>
      </c>
      <c r="B4484" s="76" t="s">
        <v>15176</v>
      </c>
      <c r="C4484" s="77" t="s">
        <v>15177</v>
      </c>
      <c r="D4484" s="78">
        <v>10622000</v>
      </c>
      <c r="E4484" s="77" t="s">
        <v>15174</v>
      </c>
      <c r="F4484" s="77" t="s">
        <v>15175</v>
      </c>
    </row>
    <row r="4485" spans="1:6" ht="32.25" customHeight="1" x14ac:dyDescent="0.25">
      <c r="A4485" s="75">
        <v>3600</v>
      </c>
      <c r="B4485" s="76" t="s">
        <v>15178</v>
      </c>
      <c r="C4485" s="77" t="s">
        <v>15179</v>
      </c>
      <c r="D4485" s="78">
        <v>10622000</v>
      </c>
      <c r="E4485" s="77" t="s">
        <v>15174</v>
      </c>
      <c r="F4485" s="77" t="s">
        <v>15175</v>
      </c>
    </row>
    <row r="4486" spans="1:6" ht="32.25" customHeight="1" x14ac:dyDescent="0.25">
      <c r="A4486" s="75">
        <v>3601</v>
      </c>
      <c r="B4486" s="76" t="s">
        <v>15180</v>
      </c>
      <c r="C4486" s="77" t="s">
        <v>15181</v>
      </c>
      <c r="D4486" s="78">
        <v>10622000</v>
      </c>
      <c r="E4486" s="77" t="s">
        <v>15174</v>
      </c>
      <c r="F4486" s="77" t="s">
        <v>15175</v>
      </c>
    </row>
    <row r="4487" spans="1:6" ht="32.25" customHeight="1" x14ac:dyDescent="0.25">
      <c r="A4487" s="75">
        <v>3602</v>
      </c>
      <c r="B4487" s="76" t="s">
        <v>15182</v>
      </c>
      <c r="C4487" s="77" t="s">
        <v>15183</v>
      </c>
      <c r="D4487" s="78">
        <v>10696000</v>
      </c>
      <c r="E4487" s="77" t="s">
        <v>15184</v>
      </c>
      <c r="F4487" s="77" t="s">
        <v>15175</v>
      </c>
    </row>
    <row r="4488" spans="1:6" ht="32.25" customHeight="1" x14ac:dyDescent="0.25">
      <c r="A4488" s="75">
        <v>3603</v>
      </c>
      <c r="B4488" s="76" t="s">
        <v>15185</v>
      </c>
      <c r="C4488" s="77" t="s">
        <v>15186</v>
      </c>
      <c r="D4488" s="78">
        <v>10696000</v>
      </c>
      <c r="E4488" s="77" t="s">
        <v>15184</v>
      </c>
      <c r="F4488" s="77" t="s">
        <v>15175</v>
      </c>
    </row>
    <row r="4489" spans="1:6" ht="32.25" customHeight="1" x14ac:dyDescent="0.25">
      <c r="A4489" s="75">
        <v>3604</v>
      </c>
      <c r="B4489" s="76" t="s">
        <v>15187</v>
      </c>
      <c r="C4489" s="77" t="s">
        <v>15188</v>
      </c>
      <c r="D4489" s="78">
        <v>10696000</v>
      </c>
      <c r="E4489" s="77" t="s">
        <v>15184</v>
      </c>
      <c r="F4489" s="77" t="s">
        <v>15175</v>
      </c>
    </row>
    <row r="4490" spans="1:6" ht="32.25" customHeight="1" x14ac:dyDescent="0.25">
      <c r="A4490" s="75">
        <v>3605</v>
      </c>
      <c r="B4490" s="76" t="s">
        <v>15189</v>
      </c>
      <c r="C4490" s="77" t="s">
        <v>15190</v>
      </c>
      <c r="D4490" s="78">
        <v>10696000</v>
      </c>
      <c r="E4490" s="77" t="s">
        <v>15184</v>
      </c>
      <c r="F4490" s="77" t="s">
        <v>15175</v>
      </c>
    </row>
    <row r="4491" spans="1:6" ht="32.25" customHeight="1" x14ac:dyDescent="0.25">
      <c r="A4491" s="75">
        <v>3606</v>
      </c>
      <c r="B4491" s="76" t="s">
        <v>15191</v>
      </c>
      <c r="C4491" s="77" t="s">
        <v>15192</v>
      </c>
      <c r="D4491" s="78">
        <v>10696000</v>
      </c>
      <c r="E4491" s="77" t="s">
        <v>15184</v>
      </c>
      <c r="F4491" s="77" t="s">
        <v>15175</v>
      </c>
    </row>
    <row r="4492" spans="1:6" ht="32.25" customHeight="1" x14ac:dyDescent="0.25">
      <c r="A4492" s="75">
        <v>3607</v>
      </c>
      <c r="B4492" s="76" t="s">
        <v>15193</v>
      </c>
      <c r="C4492" s="77" t="s">
        <v>15194</v>
      </c>
      <c r="D4492" s="78">
        <v>10696000</v>
      </c>
      <c r="E4492" s="77" t="s">
        <v>15184</v>
      </c>
      <c r="F4492" s="77" t="s">
        <v>15175</v>
      </c>
    </row>
    <row r="4493" spans="1:6" ht="32.25" customHeight="1" x14ac:dyDescent="0.25">
      <c r="A4493" s="75">
        <v>3608</v>
      </c>
      <c r="B4493" s="76" t="s">
        <v>15195</v>
      </c>
      <c r="C4493" s="77" t="s">
        <v>15196</v>
      </c>
      <c r="D4493" s="78">
        <v>10696000</v>
      </c>
      <c r="E4493" s="77" t="s">
        <v>15184</v>
      </c>
      <c r="F4493" s="77" t="s">
        <v>15175</v>
      </c>
    </row>
    <row r="4494" spans="1:6" ht="32.25" customHeight="1" x14ac:dyDescent="0.25">
      <c r="A4494" s="75">
        <v>3609</v>
      </c>
      <c r="B4494" s="76" t="s">
        <v>15197</v>
      </c>
      <c r="C4494" s="77" t="s">
        <v>15198</v>
      </c>
      <c r="D4494" s="78">
        <v>10696000</v>
      </c>
      <c r="E4494" s="77" t="s">
        <v>15184</v>
      </c>
      <c r="F4494" s="77" t="s">
        <v>15175</v>
      </c>
    </row>
    <row r="4495" spans="1:6" ht="32.25" customHeight="1" x14ac:dyDescent="0.25">
      <c r="A4495" s="75">
        <v>3610</v>
      </c>
      <c r="B4495" s="76" t="s">
        <v>15199</v>
      </c>
      <c r="C4495" s="77" t="s">
        <v>15200</v>
      </c>
      <c r="D4495" s="78">
        <v>10696000</v>
      </c>
      <c r="E4495" s="77" t="s">
        <v>15184</v>
      </c>
      <c r="F4495" s="77" t="s">
        <v>15175</v>
      </c>
    </row>
    <row r="4496" spans="1:6" ht="32.25" customHeight="1" x14ac:dyDescent="0.25">
      <c r="A4496" s="75">
        <v>3611</v>
      </c>
      <c r="B4496" s="76" t="s">
        <v>15201</v>
      </c>
      <c r="C4496" s="77" t="s">
        <v>15202</v>
      </c>
      <c r="D4496" s="78">
        <v>10696000</v>
      </c>
      <c r="E4496" s="77" t="s">
        <v>15184</v>
      </c>
      <c r="F4496" s="77" t="s">
        <v>15175</v>
      </c>
    </row>
    <row r="4497" spans="1:6" ht="32.25" customHeight="1" x14ac:dyDescent="0.25">
      <c r="A4497" s="75">
        <v>3612</v>
      </c>
      <c r="B4497" s="76" t="s">
        <v>15203</v>
      </c>
      <c r="C4497" s="77" t="s">
        <v>15204</v>
      </c>
      <c r="D4497" s="78">
        <v>10696000</v>
      </c>
      <c r="E4497" s="77" t="s">
        <v>15184</v>
      </c>
      <c r="F4497" s="77" t="s">
        <v>15175</v>
      </c>
    </row>
    <row r="4498" spans="1:6" ht="32.25" customHeight="1" x14ac:dyDescent="0.25">
      <c r="A4498" s="75">
        <v>3613</v>
      </c>
      <c r="B4498" s="76" t="s">
        <v>15205</v>
      </c>
      <c r="C4498" s="77" t="s">
        <v>15206</v>
      </c>
      <c r="D4498" s="78">
        <v>10696000</v>
      </c>
      <c r="E4498" s="77" t="s">
        <v>15184</v>
      </c>
      <c r="F4498" s="77" t="s">
        <v>15175</v>
      </c>
    </row>
    <row r="4499" spans="1:6" ht="32.25" customHeight="1" x14ac:dyDescent="0.25">
      <c r="A4499" s="75">
        <v>3614</v>
      </c>
      <c r="B4499" s="76" t="s">
        <v>15207</v>
      </c>
      <c r="C4499" s="77" t="s">
        <v>15208</v>
      </c>
      <c r="D4499" s="78">
        <v>10696000</v>
      </c>
      <c r="E4499" s="77" t="s">
        <v>15184</v>
      </c>
      <c r="F4499" s="77" t="s">
        <v>15175</v>
      </c>
    </row>
    <row r="4500" spans="1:6" ht="32.25" customHeight="1" x14ac:dyDescent="0.25">
      <c r="A4500" s="75">
        <v>3615</v>
      </c>
      <c r="B4500" s="76" t="s">
        <v>15209</v>
      </c>
      <c r="C4500" s="77" t="s">
        <v>15210</v>
      </c>
      <c r="D4500" s="78">
        <v>10696000</v>
      </c>
      <c r="E4500" s="77" t="s">
        <v>15184</v>
      </c>
      <c r="F4500" s="77" t="s">
        <v>15175</v>
      </c>
    </row>
    <row r="4501" spans="1:6" ht="32.25" customHeight="1" x14ac:dyDescent="0.25">
      <c r="A4501" s="75">
        <v>3616</v>
      </c>
      <c r="B4501" s="76" t="s">
        <v>15211</v>
      </c>
      <c r="C4501" s="77" t="s">
        <v>15212</v>
      </c>
      <c r="D4501" s="78">
        <v>10696000</v>
      </c>
      <c r="E4501" s="77" t="s">
        <v>15184</v>
      </c>
      <c r="F4501" s="77" t="s">
        <v>15175</v>
      </c>
    </row>
    <row r="4502" spans="1:6" ht="32.25" customHeight="1" x14ac:dyDescent="0.25">
      <c r="A4502" s="75">
        <v>3617</v>
      </c>
      <c r="B4502" s="76" t="s">
        <v>15213</v>
      </c>
      <c r="C4502" s="77" t="s">
        <v>15214</v>
      </c>
      <c r="D4502" s="78">
        <v>10696000</v>
      </c>
      <c r="E4502" s="77" t="s">
        <v>15184</v>
      </c>
      <c r="F4502" s="77" t="s">
        <v>15175</v>
      </c>
    </row>
    <row r="4503" spans="1:6" ht="32.25" customHeight="1" x14ac:dyDescent="0.25">
      <c r="A4503" s="75">
        <v>3618</v>
      </c>
      <c r="B4503" s="76" t="s">
        <v>15215</v>
      </c>
      <c r="C4503" s="77" t="s">
        <v>15216</v>
      </c>
      <c r="D4503" s="78">
        <v>10696000</v>
      </c>
      <c r="E4503" s="77" t="s">
        <v>15184</v>
      </c>
      <c r="F4503" s="77" t="s">
        <v>15175</v>
      </c>
    </row>
    <row r="4504" spans="1:6" ht="32.25" customHeight="1" x14ac:dyDescent="0.25">
      <c r="A4504" s="75">
        <v>3619</v>
      </c>
      <c r="B4504" s="76" t="s">
        <v>15217</v>
      </c>
      <c r="C4504" s="77" t="s">
        <v>15218</v>
      </c>
      <c r="D4504" s="78">
        <v>10696000</v>
      </c>
      <c r="E4504" s="77" t="s">
        <v>15184</v>
      </c>
      <c r="F4504" s="77" t="s">
        <v>15175</v>
      </c>
    </row>
    <row r="4505" spans="1:6" ht="32.25" customHeight="1" x14ac:dyDescent="0.25">
      <c r="A4505" s="75">
        <v>3620</v>
      </c>
      <c r="B4505" s="76" t="s">
        <v>15219</v>
      </c>
      <c r="C4505" s="77" t="s">
        <v>15220</v>
      </c>
      <c r="D4505" s="78">
        <v>10696000</v>
      </c>
      <c r="E4505" s="77" t="s">
        <v>15184</v>
      </c>
      <c r="F4505" s="77" t="s">
        <v>15175</v>
      </c>
    </row>
    <row r="4506" spans="1:6" ht="32.25" customHeight="1" x14ac:dyDescent="0.25">
      <c r="A4506" s="75">
        <v>3621</v>
      </c>
      <c r="B4506" s="76" t="s">
        <v>15221</v>
      </c>
      <c r="C4506" s="77" t="s">
        <v>15222</v>
      </c>
      <c r="D4506" s="78">
        <v>10696000</v>
      </c>
      <c r="E4506" s="77" t="s">
        <v>15184</v>
      </c>
      <c r="F4506" s="77" t="s">
        <v>15175</v>
      </c>
    </row>
    <row r="4507" spans="1:6" ht="32.25" customHeight="1" x14ac:dyDescent="0.25">
      <c r="A4507" s="75">
        <v>3622</v>
      </c>
      <c r="B4507" s="76" t="s">
        <v>15223</v>
      </c>
      <c r="C4507" s="77" t="s">
        <v>15224</v>
      </c>
      <c r="D4507" s="78">
        <v>7630000</v>
      </c>
      <c r="E4507" s="77" t="s">
        <v>15225</v>
      </c>
      <c r="F4507" s="77" t="s">
        <v>15226</v>
      </c>
    </row>
    <row r="4508" spans="1:6" ht="32.25" customHeight="1" x14ac:dyDescent="0.25">
      <c r="A4508" s="75">
        <v>3623</v>
      </c>
      <c r="B4508" s="76" t="s">
        <v>15227</v>
      </c>
      <c r="C4508" s="77" t="s">
        <v>15228</v>
      </c>
      <c r="D4508" s="78">
        <v>7630000</v>
      </c>
      <c r="E4508" s="77" t="s">
        <v>15225</v>
      </c>
      <c r="F4508" s="77" t="s">
        <v>15226</v>
      </c>
    </row>
    <row r="4509" spans="1:6" ht="32.25" customHeight="1" x14ac:dyDescent="0.25">
      <c r="A4509" s="75">
        <v>3624</v>
      </c>
      <c r="B4509" s="76" t="s">
        <v>15229</v>
      </c>
      <c r="C4509" s="77" t="s">
        <v>15230</v>
      </c>
      <c r="D4509" s="78">
        <v>7630000</v>
      </c>
      <c r="E4509" s="77" t="s">
        <v>15225</v>
      </c>
      <c r="F4509" s="77" t="s">
        <v>15226</v>
      </c>
    </row>
    <row r="4510" spans="1:6" ht="32.25" customHeight="1" x14ac:dyDescent="0.25">
      <c r="A4510" s="75">
        <v>3625</v>
      </c>
      <c r="B4510" s="76" t="s">
        <v>15231</v>
      </c>
      <c r="C4510" s="77" t="s">
        <v>15232</v>
      </c>
      <c r="D4510" s="78">
        <v>7630000</v>
      </c>
      <c r="E4510" s="77" t="s">
        <v>15225</v>
      </c>
      <c r="F4510" s="77" t="s">
        <v>15226</v>
      </c>
    </row>
    <row r="4511" spans="1:6" ht="32.25" customHeight="1" x14ac:dyDescent="0.25">
      <c r="A4511" s="75">
        <v>3626</v>
      </c>
      <c r="B4511" s="76" t="s">
        <v>15233</v>
      </c>
      <c r="C4511" s="77" t="s">
        <v>15234</v>
      </c>
      <c r="D4511" s="78">
        <v>7630000</v>
      </c>
      <c r="E4511" s="77" t="s">
        <v>15225</v>
      </c>
      <c r="F4511" s="77" t="s">
        <v>15226</v>
      </c>
    </row>
    <row r="4512" spans="1:6" ht="32.25" customHeight="1" x14ac:dyDescent="0.25">
      <c r="A4512" s="75">
        <v>3627</v>
      </c>
      <c r="B4512" s="76" t="s">
        <v>15235</v>
      </c>
      <c r="C4512" s="77" t="s">
        <v>15236</v>
      </c>
      <c r="D4512" s="78">
        <v>6170000</v>
      </c>
      <c r="E4512" s="77" t="s">
        <v>14956</v>
      </c>
      <c r="F4512" s="77" t="s">
        <v>15175</v>
      </c>
    </row>
    <row r="4513" spans="1:6" ht="32.25" customHeight="1" x14ac:dyDescent="0.25">
      <c r="A4513" s="75">
        <v>3628</v>
      </c>
      <c r="B4513" s="76" t="s">
        <v>15237</v>
      </c>
      <c r="C4513" s="77" t="s">
        <v>15238</v>
      </c>
      <c r="D4513" s="78">
        <v>6170000</v>
      </c>
      <c r="E4513" s="77" t="s">
        <v>14956</v>
      </c>
      <c r="F4513" s="77" t="s">
        <v>15175</v>
      </c>
    </row>
    <row r="4514" spans="1:6" ht="32.25" customHeight="1" x14ac:dyDescent="0.25">
      <c r="A4514" s="75">
        <v>3629</v>
      </c>
      <c r="B4514" s="76" t="s">
        <v>15239</v>
      </c>
      <c r="C4514" s="77" t="s">
        <v>15240</v>
      </c>
      <c r="D4514" s="78">
        <v>5911000</v>
      </c>
      <c r="E4514" s="77" t="s">
        <v>15241</v>
      </c>
      <c r="F4514" s="77" t="s">
        <v>15175</v>
      </c>
    </row>
    <row r="4515" spans="1:6" ht="32.25" customHeight="1" x14ac:dyDescent="0.25">
      <c r="A4515" s="75">
        <v>3630</v>
      </c>
      <c r="B4515" s="76" t="s">
        <v>15242</v>
      </c>
      <c r="C4515" s="77" t="s">
        <v>15243</v>
      </c>
      <c r="D4515" s="78">
        <v>5911000</v>
      </c>
      <c r="E4515" s="77" t="s">
        <v>15241</v>
      </c>
      <c r="F4515" s="77" t="s">
        <v>15175</v>
      </c>
    </row>
    <row r="4516" spans="1:6" ht="32.25" customHeight="1" x14ac:dyDescent="0.25">
      <c r="A4516" s="75">
        <v>3631</v>
      </c>
      <c r="B4516" s="76" t="s">
        <v>15244</v>
      </c>
      <c r="C4516" s="77" t="s">
        <v>15245</v>
      </c>
      <c r="D4516" s="78">
        <v>8687000</v>
      </c>
      <c r="E4516" s="77" t="s">
        <v>15246</v>
      </c>
      <c r="F4516" s="77" t="s">
        <v>15247</v>
      </c>
    </row>
    <row r="4517" spans="1:6" ht="32.25" customHeight="1" x14ac:dyDescent="0.25">
      <c r="A4517" s="75">
        <v>3632</v>
      </c>
      <c r="B4517" s="76" t="s">
        <v>15248</v>
      </c>
      <c r="C4517" s="77" t="s">
        <v>15249</v>
      </c>
      <c r="D4517" s="78">
        <v>8687000</v>
      </c>
      <c r="E4517" s="77" t="s">
        <v>15246</v>
      </c>
      <c r="F4517" s="77" t="s">
        <v>15247</v>
      </c>
    </row>
    <row r="4518" spans="1:6" ht="32.25" customHeight="1" x14ac:dyDescent="0.25">
      <c r="A4518" s="75">
        <v>3633</v>
      </c>
      <c r="B4518" s="76" t="s">
        <v>15250</v>
      </c>
      <c r="C4518" s="77" t="s">
        <v>15251</v>
      </c>
      <c r="D4518" s="78">
        <v>8687000</v>
      </c>
      <c r="E4518" s="77" t="s">
        <v>15246</v>
      </c>
      <c r="F4518" s="77" t="s">
        <v>15247</v>
      </c>
    </row>
    <row r="4519" spans="1:6" ht="32.25" customHeight="1" x14ac:dyDescent="0.25">
      <c r="A4519" s="75">
        <v>3634</v>
      </c>
      <c r="B4519" s="76" t="s">
        <v>15252</v>
      </c>
      <c r="C4519" s="77" t="s">
        <v>15253</v>
      </c>
      <c r="D4519" s="78">
        <v>8428000</v>
      </c>
      <c r="E4519" s="77" t="s">
        <v>15254</v>
      </c>
      <c r="F4519" s="77" t="s">
        <v>15247</v>
      </c>
    </row>
    <row r="4520" spans="1:6" ht="32.25" customHeight="1" x14ac:dyDescent="0.25">
      <c r="A4520" s="75">
        <v>3635</v>
      </c>
      <c r="B4520" s="76" t="s">
        <v>15255</v>
      </c>
      <c r="C4520" s="77" t="s">
        <v>15256</v>
      </c>
      <c r="D4520" s="78">
        <v>7444000</v>
      </c>
      <c r="E4520" s="77" t="s">
        <v>15257</v>
      </c>
      <c r="F4520" s="77" t="s">
        <v>7870</v>
      </c>
    </row>
    <row r="4521" spans="1:6" ht="32.25" customHeight="1" x14ac:dyDescent="0.25">
      <c r="A4521" s="75">
        <v>3636</v>
      </c>
      <c r="B4521" s="76" t="s">
        <v>15258</v>
      </c>
      <c r="C4521" s="77" t="s">
        <v>15256</v>
      </c>
      <c r="D4521" s="78">
        <v>7185000</v>
      </c>
      <c r="E4521" s="77" t="s">
        <v>15259</v>
      </c>
      <c r="F4521" s="77" t="s">
        <v>7870</v>
      </c>
    </row>
    <row r="4522" spans="1:6" ht="32.25" customHeight="1" x14ac:dyDescent="0.25">
      <c r="A4522" s="75">
        <v>3637</v>
      </c>
      <c r="B4522" s="76" t="s">
        <v>15260</v>
      </c>
      <c r="C4522" s="77" t="s">
        <v>15261</v>
      </c>
      <c r="D4522" s="78">
        <v>5442000</v>
      </c>
      <c r="E4522" s="77" t="s">
        <v>15262</v>
      </c>
      <c r="F4522" s="77" t="s">
        <v>7870</v>
      </c>
    </row>
    <row r="4523" spans="1:6" ht="32.25" customHeight="1" x14ac:dyDescent="0.25">
      <c r="A4523" s="75">
        <v>3638</v>
      </c>
      <c r="B4523" s="76" t="s">
        <v>15263</v>
      </c>
      <c r="C4523" s="77" t="s">
        <v>15264</v>
      </c>
      <c r="D4523" s="78">
        <v>5442000</v>
      </c>
      <c r="E4523" s="77" t="s">
        <v>15262</v>
      </c>
      <c r="F4523" s="77" t="s">
        <v>7870</v>
      </c>
    </row>
    <row r="4524" spans="1:6" ht="32.25" customHeight="1" x14ac:dyDescent="0.25">
      <c r="A4524" s="75">
        <v>3639</v>
      </c>
      <c r="B4524" s="76" t="s">
        <v>15265</v>
      </c>
      <c r="C4524" s="77" t="s">
        <v>15266</v>
      </c>
      <c r="D4524" s="78">
        <v>5442000</v>
      </c>
      <c r="E4524" s="77" t="s">
        <v>15262</v>
      </c>
      <c r="F4524" s="77" t="s">
        <v>7870</v>
      </c>
    </row>
    <row r="4525" spans="1:6" ht="32.25" customHeight="1" x14ac:dyDescent="0.25">
      <c r="A4525" s="75">
        <v>3640</v>
      </c>
      <c r="B4525" s="76" t="s">
        <v>15267</v>
      </c>
      <c r="C4525" s="77" t="s">
        <v>15268</v>
      </c>
      <c r="D4525" s="78">
        <v>5442000</v>
      </c>
      <c r="E4525" s="77" t="s">
        <v>15262</v>
      </c>
      <c r="F4525" s="77" t="s">
        <v>7870</v>
      </c>
    </row>
    <row r="4526" spans="1:6" ht="32.25" customHeight="1" x14ac:dyDescent="0.25">
      <c r="A4526" s="75">
        <v>3641</v>
      </c>
      <c r="B4526" s="76" t="s">
        <v>15269</v>
      </c>
      <c r="C4526" s="77" t="s">
        <v>15270</v>
      </c>
      <c r="D4526" s="78">
        <v>5442000</v>
      </c>
      <c r="E4526" s="77" t="s">
        <v>15262</v>
      </c>
      <c r="F4526" s="77" t="s">
        <v>7870</v>
      </c>
    </row>
    <row r="4527" spans="1:6" ht="32.25" customHeight="1" x14ac:dyDescent="0.25">
      <c r="A4527" s="75">
        <v>3642</v>
      </c>
      <c r="B4527" s="76" t="s">
        <v>15271</v>
      </c>
      <c r="C4527" s="77" t="s">
        <v>15272</v>
      </c>
      <c r="D4527" s="78">
        <v>5442000</v>
      </c>
      <c r="E4527" s="77" t="s">
        <v>15262</v>
      </c>
      <c r="F4527" s="77" t="s">
        <v>7870</v>
      </c>
    </row>
    <row r="4528" spans="1:6" ht="32.25" customHeight="1" x14ac:dyDescent="0.25">
      <c r="A4528" s="75">
        <v>3643</v>
      </c>
      <c r="B4528" s="76" t="s">
        <v>15273</v>
      </c>
      <c r="C4528" s="77" t="s">
        <v>15264</v>
      </c>
      <c r="D4528" s="78">
        <v>5183000</v>
      </c>
      <c r="E4528" s="77" t="s">
        <v>15274</v>
      </c>
      <c r="F4528" s="77" t="s">
        <v>7870</v>
      </c>
    </row>
    <row r="4529" spans="1:6" ht="32.25" customHeight="1" x14ac:dyDescent="0.25">
      <c r="A4529" s="75">
        <v>3644</v>
      </c>
      <c r="B4529" s="76" t="s">
        <v>15275</v>
      </c>
      <c r="C4529" s="77" t="s">
        <v>15276</v>
      </c>
      <c r="D4529" s="78">
        <v>5516000</v>
      </c>
      <c r="E4529" s="77" t="s">
        <v>15277</v>
      </c>
      <c r="F4529" s="77" t="s">
        <v>7870</v>
      </c>
    </row>
    <row r="4530" spans="1:6" ht="32.25" customHeight="1" x14ac:dyDescent="0.25">
      <c r="A4530" s="75">
        <v>3645</v>
      </c>
      <c r="B4530" s="76" t="s">
        <v>15278</v>
      </c>
      <c r="C4530" s="77" t="s">
        <v>15279</v>
      </c>
      <c r="D4530" s="78">
        <v>7422000</v>
      </c>
      <c r="E4530" s="77" t="s">
        <v>15280</v>
      </c>
      <c r="F4530" s="77" t="s">
        <v>15281</v>
      </c>
    </row>
    <row r="4531" spans="1:6" ht="32.25" customHeight="1" x14ac:dyDescent="0.25">
      <c r="A4531" s="75">
        <v>3646</v>
      </c>
      <c r="B4531" s="76" t="s">
        <v>15282</v>
      </c>
      <c r="C4531" s="77" t="s">
        <v>15283</v>
      </c>
      <c r="D4531" s="78">
        <v>7422000</v>
      </c>
      <c r="E4531" s="77" t="s">
        <v>15280</v>
      </c>
      <c r="F4531" s="77" t="s">
        <v>15281</v>
      </c>
    </row>
    <row r="4532" spans="1:6" ht="32.25" customHeight="1" x14ac:dyDescent="0.25">
      <c r="A4532" s="75">
        <v>3647</v>
      </c>
      <c r="B4532" s="76" t="s">
        <v>15284</v>
      </c>
      <c r="C4532" s="77" t="s">
        <v>15285</v>
      </c>
      <c r="D4532" s="78">
        <v>7422000</v>
      </c>
      <c r="E4532" s="77" t="s">
        <v>15280</v>
      </c>
      <c r="F4532" s="77" t="s">
        <v>15281</v>
      </c>
    </row>
    <row r="4533" spans="1:6" ht="32.25" customHeight="1" x14ac:dyDescent="0.25">
      <c r="A4533" s="75">
        <v>3648</v>
      </c>
      <c r="B4533" s="76" t="s">
        <v>15286</v>
      </c>
      <c r="C4533" s="77" t="s">
        <v>15287</v>
      </c>
      <c r="D4533" s="78">
        <v>7422000</v>
      </c>
      <c r="E4533" s="77" t="s">
        <v>15280</v>
      </c>
      <c r="F4533" s="77" t="s">
        <v>15281</v>
      </c>
    </row>
    <row r="4534" spans="1:6" ht="32.25" customHeight="1" x14ac:dyDescent="0.25">
      <c r="A4534" s="75">
        <v>3649</v>
      </c>
      <c r="B4534" s="76" t="s">
        <v>15288</v>
      </c>
      <c r="C4534" s="77" t="s">
        <v>15289</v>
      </c>
      <c r="D4534" s="78">
        <v>7422000</v>
      </c>
      <c r="E4534" s="77" t="s">
        <v>15280</v>
      </c>
      <c r="F4534" s="77" t="s">
        <v>15281</v>
      </c>
    </row>
    <row r="4535" spans="1:6" ht="32.25" customHeight="1" x14ac:dyDescent="0.25">
      <c r="A4535" s="75">
        <v>3650</v>
      </c>
      <c r="B4535" s="76" t="s">
        <v>15290</v>
      </c>
      <c r="C4535" s="77" t="s">
        <v>15291</v>
      </c>
      <c r="D4535" s="78">
        <v>7496000</v>
      </c>
      <c r="E4535" s="77" t="s">
        <v>15292</v>
      </c>
      <c r="F4535" s="77" t="s">
        <v>15281</v>
      </c>
    </row>
    <row r="4536" spans="1:6" ht="32.25" customHeight="1" x14ac:dyDescent="0.25">
      <c r="A4536" s="75">
        <v>3651</v>
      </c>
      <c r="B4536" s="76" t="s">
        <v>15293</v>
      </c>
      <c r="C4536" s="77" t="s">
        <v>15294</v>
      </c>
      <c r="D4536" s="78">
        <v>11225000</v>
      </c>
      <c r="E4536" s="77" t="s">
        <v>15295</v>
      </c>
      <c r="F4536" s="77" t="s">
        <v>15281</v>
      </c>
    </row>
    <row r="4537" spans="1:6" ht="32.25" customHeight="1" x14ac:dyDescent="0.25">
      <c r="A4537" s="75">
        <v>3652</v>
      </c>
      <c r="B4537" s="76" t="s">
        <v>15296</v>
      </c>
      <c r="C4537" s="77" t="s">
        <v>15297</v>
      </c>
      <c r="D4537" s="78">
        <v>11299000</v>
      </c>
      <c r="E4537" s="77" t="s">
        <v>15298</v>
      </c>
      <c r="F4537" s="77" t="s">
        <v>15281</v>
      </c>
    </row>
    <row r="4538" spans="1:6" ht="32.25" customHeight="1" x14ac:dyDescent="0.25">
      <c r="A4538" s="75">
        <v>3653</v>
      </c>
      <c r="B4538" s="76" t="s">
        <v>15299</v>
      </c>
      <c r="C4538" s="77" t="s">
        <v>15300</v>
      </c>
      <c r="D4538" s="78">
        <v>6691000</v>
      </c>
      <c r="E4538" s="77" t="s">
        <v>15301</v>
      </c>
      <c r="F4538" s="77" t="s">
        <v>15281</v>
      </c>
    </row>
    <row r="4539" spans="1:6" ht="32.25" customHeight="1" x14ac:dyDescent="0.25">
      <c r="A4539" s="75">
        <v>3654</v>
      </c>
      <c r="B4539" s="76" t="s">
        <v>15302</v>
      </c>
      <c r="C4539" s="77" t="s">
        <v>15303</v>
      </c>
      <c r="D4539" s="78">
        <v>6691000</v>
      </c>
      <c r="E4539" s="77" t="s">
        <v>15301</v>
      </c>
      <c r="F4539" s="77" t="s">
        <v>15281</v>
      </c>
    </row>
    <row r="4540" spans="1:6" ht="32.25" customHeight="1" x14ac:dyDescent="0.25">
      <c r="A4540" s="75">
        <v>3655</v>
      </c>
      <c r="B4540" s="76" t="s">
        <v>15304</v>
      </c>
      <c r="C4540" s="77" t="s">
        <v>15305</v>
      </c>
      <c r="D4540" s="78">
        <v>6765000</v>
      </c>
      <c r="E4540" s="77" t="s">
        <v>15306</v>
      </c>
      <c r="F4540" s="77" t="s">
        <v>15281</v>
      </c>
    </row>
    <row r="4541" spans="1:6" ht="32.25" customHeight="1" x14ac:dyDescent="0.25">
      <c r="A4541" s="75">
        <v>3656</v>
      </c>
      <c r="B4541" s="76" t="s">
        <v>15307</v>
      </c>
      <c r="C4541" s="77" t="s">
        <v>15308</v>
      </c>
      <c r="D4541" s="78">
        <v>6765000</v>
      </c>
      <c r="E4541" s="77" t="s">
        <v>15306</v>
      </c>
      <c r="F4541" s="77" t="s">
        <v>15281</v>
      </c>
    </row>
    <row r="4542" spans="1:6" ht="32.25" customHeight="1" x14ac:dyDescent="0.25">
      <c r="A4542" s="75">
        <v>3657</v>
      </c>
      <c r="B4542" s="76" t="s">
        <v>15309</v>
      </c>
      <c r="C4542" s="77" t="s">
        <v>15310</v>
      </c>
      <c r="D4542" s="78">
        <v>7865000</v>
      </c>
      <c r="E4542" s="77" t="s">
        <v>15311</v>
      </c>
      <c r="F4542" s="77" t="s">
        <v>7870</v>
      </c>
    </row>
    <row r="4543" spans="1:6" ht="32.25" customHeight="1" x14ac:dyDescent="0.25">
      <c r="A4543" s="75">
        <v>3658</v>
      </c>
      <c r="B4543" s="76" t="s">
        <v>15312</v>
      </c>
      <c r="C4543" s="77" t="s">
        <v>15313</v>
      </c>
      <c r="D4543" s="78">
        <v>7939000</v>
      </c>
      <c r="E4543" s="77" t="s">
        <v>15314</v>
      </c>
      <c r="F4543" s="77" t="s">
        <v>7870</v>
      </c>
    </row>
    <row r="4544" spans="1:6" ht="32.25" customHeight="1" x14ac:dyDescent="0.25">
      <c r="A4544" s="75">
        <v>3659</v>
      </c>
      <c r="B4544" s="76" t="s">
        <v>15315</v>
      </c>
      <c r="C4544" s="77" t="s">
        <v>15316</v>
      </c>
      <c r="D4544" s="78">
        <v>7939000</v>
      </c>
      <c r="E4544" s="77" t="s">
        <v>15314</v>
      </c>
      <c r="F4544" s="77" t="s">
        <v>7870</v>
      </c>
    </row>
    <row r="4545" spans="1:6" ht="32.25" customHeight="1" x14ac:dyDescent="0.25">
      <c r="A4545" s="75">
        <v>3660</v>
      </c>
      <c r="B4545" s="76" t="s">
        <v>15317</v>
      </c>
      <c r="C4545" s="77" t="s">
        <v>15318</v>
      </c>
      <c r="D4545" s="78">
        <v>7939000</v>
      </c>
      <c r="E4545" s="77" t="s">
        <v>15314</v>
      </c>
      <c r="F4545" s="77" t="s">
        <v>7870</v>
      </c>
    </row>
    <row r="4546" spans="1:6" ht="32.25" customHeight="1" x14ac:dyDescent="0.25">
      <c r="A4546" s="75">
        <v>3661</v>
      </c>
      <c r="B4546" s="76" t="s">
        <v>15319</v>
      </c>
      <c r="C4546" s="77" t="s">
        <v>15320</v>
      </c>
      <c r="D4546" s="78">
        <v>7939000</v>
      </c>
      <c r="E4546" s="77" t="s">
        <v>15314</v>
      </c>
      <c r="F4546" s="77" t="s">
        <v>7870</v>
      </c>
    </row>
    <row r="4547" spans="1:6" ht="32.25" customHeight="1" x14ac:dyDescent="0.25">
      <c r="A4547" s="75">
        <v>3662</v>
      </c>
      <c r="B4547" s="76" t="s">
        <v>15321</v>
      </c>
      <c r="C4547" s="77" t="s">
        <v>15322</v>
      </c>
      <c r="D4547" s="78">
        <v>7939000</v>
      </c>
      <c r="E4547" s="77" t="s">
        <v>15314</v>
      </c>
      <c r="F4547" s="77" t="s">
        <v>7870</v>
      </c>
    </row>
    <row r="4548" spans="1:6" ht="32.25" customHeight="1" x14ac:dyDescent="0.25">
      <c r="A4548" s="75">
        <v>3663</v>
      </c>
      <c r="B4548" s="76" t="s">
        <v>15323</v>
      </c>
      <c r="C4548" s="77" t="s">
        <v>15324</v>
      </c>
      <c r="D4548" s="78">
        <v>6170000</v>
      </c>
      <c r="E4548" s="77" t="s">
        <v>14956</v>
      </c>
      <c r="F4548" s="77" t="s">
        <v>15281</v>
      </c>
    </row>
    <row r="4549" spans="1:6" ht="32.25" customHeight="1" x14ac:dyDescent="0.25">
      <c r="A4549" s="75">
        <v>3664</v>
      </c>
      <c r="B4549" s="76" t="s">
        <v>15325</v>
      </c>
      <c r="C4549" s="77" t="s">
        <v>15326</v>
      </c>
      <c r="D4549" s="78">
        <v>6170000</v>
      </c>
      <c r="E4549" s="77" t="s">
        <v>14956</v>
      </c>
      <c r="F4549" s="77" t="s">
        <v>15281</v>
      </c>
    </row>
    <row r="4550" spans="1:6" ht="32.25" customHeight="1" x14ac:dyDescent="0.25">
      <c r="A4550" s="75">
        <v>3665</v>
      </c>
      <c r="B4550" s="76" t="s">
        <v>15327</v>
      </c>
      <c r="C4550" s="77" t="s">
        <v>15328</v>
      </c>
      <c r="D4550" s="78">
        <v>5911000</v>
      </c>
      <c r="E4550" s="77" t="s">
        <v>15241</v>
      </c>
      <c r="F4550" s="77" t="s">
        <v>15281</v>
      </c>
    </row>
    <row r="4551" spans="1:6" ht="32.25" customHeight="1" x14ac:dyDescent="0.25">
      <c r="A4551" s="75">
        <v>3666</v>
      </c>
      <c r="B4551" s="76" t="s">
        <v>15329</v>
      </c>
      <c r="C4551" s="77" t="s">
        <v>15330</v>
      </c>
      <c r="D4551" s="78">
        <v>7493000</v>
      </c>
      <c r="E4551" s="77" t="s">
        <v>15331</v>
      </c>
      <c r="F4551" s="77" t="s">
        <v>15281</v>
      </c>
    </row>
    <row r="4552" spans="1:6" ht="32.25" customHeight="1" x14ac:dyDescent="0.25">
      <c r="A4552" s="75">
        <v>3667</v>
      </c>
      <c r="B4552" s="76" t="s">
        <v>15332</v>
      </c>
      <c r="C4552" s="77" t="s">
        <v>15333</v>
      </c>
      <c r="D4552" s="78">
        <v>7567000</v>
      </c>
      <c r="E4552" s="77" t="s">
        <v>15334</v>
      </c>
      <c r="F4552" s="77" t="s">
        <v>15281</v>
      </c>
    </row>
    <row r="4553" spans="1:6" ht="32.25" customHeight="1" x14ac:dyDescent="0.25">
      <c r="A4553" s="75">
        <v>3668</v>
      </c>
      <c r="B4553" s="76" t="s">
        <v>15335</v>
      </c>
      <c r="C4553" s="77" t="s">
        <v>15336</v>
      </c>
      <c r="D4553" s="78">
        <v>7318000</v>
      </c>
      <c r="E4553" s="77" t="s">
        <v>15337</v>
      </c>
      <c r="F4553" s="77" t="s">
        <v>7870</v>
      </c>
    </row>
    <row r="4554" spans="1:6" ht="32.25" customHeight="1" x14ac:dyDescent="0.25">
      <c r="A4554" s="75">
        <v>3669</v>
      </c>
      <c r="B4554" s="76" t="s">
        <v>15338</v>
      </c>
      <c r="C4554" s="77" t="s">
        <v>15339</v>
      </c>
      <c r="D4554" s="78">
        <v>7318000</v>
      </c>
      <c r="E4554" s="77" t="s">
        <v>15337</v>
      </c>
      <c r="F4554" s="77" t="s">
        <v>7870</v>
      </c>
    </row>
    <row r="4555" spans="1:6" ht="32.25" customHeight="1" x14ac:dyDescent="0.25">
      <c r="A4555" s="75">
        <v>3670</v>
      </c>
      <c r="B4555" s="76" t="s">
        <v>15340</v>
      </c>
      <c r="C4555" s="77" t="s">
        <v>15341</v>
      </c>
      <c r="D4555" s="78">
        <v>7318000</v>
      </c>
      <c r="E4555" s="77" t="s">
        <v>15337</v>
      </c>
      <c r="F4555" s="77" t="s">
        <v>7870</v>
      </c>
    </row>
    <row r="4556" spans="1:6" ht="32.25" customHeight="1" x14ac:dyDescent="0.25">
      <c r="A4556" s="75">
        <v>3671</v>
      </c>
      <c r="B4556" s="76" t="s">
        <v>15342</v>
      </c>
      <c r="C4556" s="77" t="s">
        <v>15343</v>
      </c>
      <c r="D4556" s="78">
        <v>7318000</v>
      </c>
      <c r="E4556" s="77" t="s">
        <v>15337</v>
      </c>
      <c r="F4556" s="77" t="s">
        <v>7870</v>
      </c>
    </row>
    <row r="4557" spans="1:6" ht="32.25" customHeight="1" x14ac:dyDescent="0.25">
      <c r="A4557" s="75">
        <v>3672</v>
      </c>
      <c r="B4557" s="76" t="s">
        <v>15344</v>
      </c>
      <c r="C4557" s="77" t="s">
        <v>15345</v>
      </c>
      <c r="D4557" s="78">
        <v>7318000</v>
      </c>
      <c r="E4557" s="77" t="s">
        <v>15337</v>
      </c>
      <c r="F4557" s="77" t="s">
        <v>7870</v>
      </c>
    </row>
    <row r="4558" spans="1:6" ht="32.25" customHeight="1" x14ac:dyDescent="0.25">
      <c r="A4558" s="75">
        <v>3673</v>
      </c>
      <c r="B4558" s="76" t="s">
        <v>15346</v>
      </c>
      <c r="C4558" s="77" t="s">
        <v>15347</v>
      </c>
      <c r="D4558" s="78">
        <v>7318000</v>
      </c>
      <c r="E4558" s="77" t="s">
        <v>15337</v>
      </c>
      <c r="F4558" s="77" t="s">
        <v>7870</v>
      </c>
    </row>
    <row r="4559" spans="1:6" ht="32.25" customHeight="1" x14ac:dyDescent="0.25">
      <c r="A4559" s="75">
        <v>3674</v>
      </c>
      <c r="B4559" s="76" t="s">
        <v>15348</v>
      </c>
      <c r="C4559" s="77" t="s">
        <v>15349</v>
      </c>
      <c r="D4559" s="78">
        <v>7318000</v>
      </c>
      <c r="E4559" s="77" t="s">
        <v>15337</v>
      </c>
      <c r="F4559" s="77" t="s">
        <v>7870</v>
      </c>
    </row>
    <row r="4560" spans="1:6" ht="32.25" customHeight="1" x14ac:dyDescent="0.25">
      <c r="A4560" s="75">
        <v>3675</v>
      </c>
      <c r="B4560" s="76" t="s">
        <v>15350</v>
      </c>
      <c r="C4560" s="77" t="s">
        <v>15351</v>
      </c>
      <c r="D4560" s="78">
        <v>7318000</v>
      </c>
      <c r="E4560" s="77" t="s">
        <v>15337</v>
      </c>
      <c r="F4560" s="77" t="s">
        <v>7870</v>
      </c>
    </row>
    <row r="4561" spans="1:6" ht="32.25" customHeight="1" x14ac:dyDescent="0.25">
      <c r="A4561" s="75">
        <v>3676</v>
      </c>
      <c r="B4561" s="76" t="s">
        <v>15352</v>
      </c>
      <c r="C4561" s="77" t="s">
        <v>15353</v>
      </c>
      <c r="D4561" s="78">
        <v>7318000</v>
      </c>
      <c r="E4561" s="77" t="s">
        <v>15337</v>
      </c>
      <c r="F4561" s="77" t="s">
        <v>7870</v>
      </c>
    </row>
    <row r="4562" spans="1:6" ht="32.25" customHeight="1" x14ac:dyDescent="0.25">
      <c r="A4562" s="75">
        <v>3677</v>
      </c>
      <c r="B4562" s="76" t="s">
        <v>15354</v>
      </c>
      <c r="C4562" s="77" t="s">
        <v>15355</v>
      </c>
      <c r="D4562" s="78">
        <v>7318000</v>
      </c>
      <c r="E4562" s="77" t="s">
        <v>15337</v>
      </c>
      <c r="F4562" s="77" t="s">
        <v>7870</v>
      </c>
    </row>
    <row r="4563" spans="1:6" ht="32.25" customHeight="1" x14ac:dyDescent="0.25">
      <c r="A4563" s="75">
        <v>3678</v>
      </c>
      <c r="B4563" s="76" t="s">
        <v>15356</v>
      </c>
      <c r="C4563" s="77" t="s">
        <v>15357</v>
      </c>
      <c r="D4563" s="78">
        <v>7318000</v>
      </c>
      <c r="E4563" s="77" t="s">
        <v>15337</v>
      </c>
      <c r="F4563" s="77" t="s">
        <v>7870</v>
      </c>
    </row>
    <row r="4564" spans="1:6" ht="32.25" customHeight="1" x14ac:dyDescent="0.25">
      <c r="A4564" s="75">
        <v>3679</v>
      </c>
      <c r="B4564" s="76" t="s">
        <v>15358</v>
      </c>
      <c r="C4564" s="77" t="s">
        <v>15359</v>
      </c>
      <c r="D4564" s="78">
        <v>7318000</v>
      </c>
      <c r="E4564" s="77" t="s">
        <v>15337</v>
      </c>
      <c r="F4564" s="77" t="s">
        <v>7870</v>
      </c>
    </row>
    <row r="4565" spans="1:6" ht="32.25" customHeight="1" x14ac:dyDescent="0.25">
      <c r="A4565" s="75">
        <v>3680</v>
      </c>
      <c r="B4565" s="76" t="s">
        <v>15360</v>
      </c>
      <c r="C4565" s="77" t="s">
        <v>15361</v>
      </c>
      <c r="D4565" s="78">
        <v>7318000</v>
      </c>
      <c r="E4565" s="77" t="s">
        <v>15337</v>
      </c>
      <c r="F4565" s="77" t="s">
        <v>7870</v>
      </c>
    </row>
    <row r="4566" spans="1:6" ht="32.25" customHeight="1" x14ac:dyDescent="0.25">
      <c r="A4566" s="75">
        <v>3681</v>
      </c>
      <c r="B4566" s="76" t="s">
        <v>15362</v>
      </c>
      <c r="C4566" s="77" t="s">
        <v>15363</v>
      </c>
      <c r="D4566" s="78">
        <v>7059000</v>
      </c>
      <c r="E4566" s="77" t="s">
        <v>15364</v>
      </c>
      <c r="F4566" s="77" t="s">
        <v>7870</v>
      </c>
    </row>
    <row r="4567" spans="1:6" ht="32.25" customHeight="1" x14ac:dyDescent="0.25">
      <c r="A4567" s="75">
        <v>3682</v>
      </c>
      <c r="B4567" s="76" t="s">
        <v>15365</v>
      </c>
      <c r="C4567" s="77" t="s">
        <v>15366</v>
      </c>
      <c r="D4567" s="78">
        <v>7059000</v>
      </c>
      <c r="E4567" s="77" t="s">
        <v>15364</v>
      </c>
      <c r="F4567" s="77" t="s">
        <v>7870</v>
      </c>
    </row>
    <row r="4568" spans="1:6" ht="32.25" customHeight="1" x14ac:dyDescent="0.25">
      <c r="A4568" s="75">
        <v>3683</v>
      </c>
      <c r="B4568" s="76" t="s">
        <v>15367</v>
      </c>
      <c r="C4568" s="77" t="s">
        <v>15368</v>
      </c>
      <c r="D4568" s="78">
        <v>7392000</v>
      </c>
      <c r="E4568" s="77" t="s">
        <v>14650</v>
      </c>
      <c r="F4568" s="77" t="s">
        <v>7870</v>
      </c>
    </row>
    <row r="4569" spans="1:6" ht="32.25" customHeight="1" x14ac:dyDescent="0.25">
      <c r="A4569" s="75">
        <v>3684</v>
      </c>
      <c r="B4569" s="76" t="s">
        <v>15369</v>
      </c>
      <c r="C4569" s="77" t="s">
        <v>15370</v>
      </c>
      <c r="D4569" s="78">
        <v>7392000</v>
      </c>
      <c r="E4569" s="77" t="s">
        <v>14650</v>
      </c>
      <c r="F4569" s="77" t="s">
        <v>7870</v>
      </c>
    </row>
    <row r="4570" spans="1:6" ht="32.25" customHeight="1" x14ac:dyDescent="0.25">
      <c r="A4570" s="75">
        <v>3685</v>
      </c>
      <c r="B4570" s="76" t="s">
        <v>15371</v>
      </c>
      <c r="C4570" s="77" t="s">
        <v>15372</v>
      </c>
      <c r="D4570" s="78">
        <v>7392000</v>
      </c>
      <c r="E4570" s="77" t="s">
        <v>14650</v>
      </c>
      <c r="F4570" s="77" t="s">
        <v>7870</v>
      </c>
    </row>
    <row r="4571" spans="1:6" ht="32.25" customHeight="1" x14ac:dyDescent="0.25">
      <c r="A4571" s="75">
        <v>3686</v>
      </c>
      <c r="B4571" s="76" t="s">
        <v>15373</v>
      </c>
      <c r="C4571" s="77" t="s">
        <v>15374</v>
      </c>
      <c r="D4571" s="78">
        <v>16076000</v>
      </c>
      <c r="E4571" s="77" t="s">
        <v>15375</v>
      </c>
      <c r="F4571" s="77" t="s">
        <v>15376</v>
      </c>
    </row>
    <row r="4572" spans="1:6" ht="32.25" customHeight="1" x14ac:dyDescent="0.25">
      <c r="A4572" s="75">
        <v>3687</v>
      </c>
      <c r="B4572" s="76" t="s">
        <v>15377</v>
      </c>
      <c r="C4572" s="77" t="s">
        <v>15378</v>
      </c>
      <c r="D4572" s="78">
        <v>16076000</v>
      </c>
      <c r="E4572" s="77" t="s">
        <v>15375</v>
      </c>
      <c r="F4572" s="77" t="s">
        <v>15376</v>
      </c>
    </row>
    <row r="4573" spans="1:6" ht="32.25" customHeight="1" x14ac:dyDescent="0.25">
      <c r="A4573" s="75">
        <v>3688</v>
      </c>
      <c r="B4573" s="76" t="s">
        <v>15379</v>
      </c>
      <c r="C4573" s="77" t="s">
        <v>15380</v>
      </c>
      <c r="D4573" s="78">
        <v>16076000</v>
      </c>
      <c r="E4573" s="77" t="s">
        <v>15375</v>
      </c>
      <c r="F4573" s="77" t="s">
        <v>15376</v>
      </c>
    </row>
    <row r="4574" spans="1:6" ht="32.25" customHeight="1" x14ac:dyDescent="0.25">
      <c r="A4574" s="75">
        <v>3689</v>
      </c>
      <c r="B4574" s="76" t="s">
        <v>15381</v>
      </c>
      <c r="C4574" s="77" t="s">
        <v>15382</v>
      </c>
      <c r="D4574" s="78">
        <v>16076000</v>
      </c>
      <c r="E4574" s="77" t="s">
        <v>15375</v>
      </c>
      <c r="F4574" s="77" t="s">
        <v>15376</v>
      </c>
    </row>
    <row r="4575" spans="1:6" ht="32.25" customHeight="1" x14ac:dyDescent="0.25">
      <c r="A4575" s="75">
        <v>3690</v>
      </c>
      <c r="B4575" s="76" t="s">
        <v>15383</v>
      </c>
      <c r="C4575" s="77" t="s">
        <v>15384</v>
      </c>
      <c r="D4575" s="78">
        <v>16076000</v>
      </c>
      <c r="E4575" s="77" t="s">
        <v>15375</v>
      </c>
      <c r="F4575" s="77" t="s">
        <v>15376</v>
      </c>
    </row>
    <row r="4576" spans="1:6" ht="32.25" customHeight="1" x14ac:dyDescent="0.25">
      <c r="A4576" s="75">
        <v>3691</v>
      </c>
      <c r="B4576" s="76" t="s">
        <v>15385</v>
      </c>
      <c r="C4576" s="77" t="s">
        <v>15386</v>
      </c>
      <c r="D4576" s="78">
        <v>16076000</v>
      </c>
      <c r="E4576" s="77" t="s">
        <v>15375</v>
      </c>
      <c r="F4576" s="77" t="s">
        <v>15376</v>
      </c>
    </row>
    <row r="4577" spans="1:6" ht="32.25" customHeight="1" x14ac:dyDescent="0.25">
      <c r="A4577" s="75">
        <v>3692</v>
      </c>
      <c r="B4577" s="76" t="s">
        <v>15387</v>
      </c>
      <c r="C4577" s="77" t="s">
        <v>15388</v>
      </c>
      <c r="D4577" s="78">
        <v>16076000</v>
      </c>
      <c r="E4577" s="77" t="s">
        <v>15375</v>
      </c>
      <c r="F4577" s="77" t="s">
        <v>15376</v>
      </c>
    </row>
    <row r="4578" spans="1:6" ht="32.25" customHeight="1" x14ac:dyDescent="0.25">
      <c r="A4578" s="75">
        <v>3693</v>
      </c>
      <c r="B4578" s="76" t="s">
        <v>15389</v>
      </c>
      <c r="C4578" s="77" t="s">
        <v>15390</v>
      </c>
      <c r="D4578" s="78">
        <v>16076000</v>
      </c>
      <c r="E4578" s="77" t="s">
        <v>15375</v>
      </c>
      <c r="F4578" s="77" t="s">
        <v>15376</v>
      </c>
    </row>
    <row r="4579" spans="1:6" ht="32.25" customHeight="1" x14ac:dyDescent="0.25">
      <c r="A4579" s="75">
        <v>3694</v>
      </c>
      <c r="B4579" s="76" t="s">
        <v>15391</v>
      </c>
      <c r="C4579" s="77" t="s">
        <v>15392</v>
      </c>
      <c r="D4579" s="78">
        <v>14068000</v>
      </c>
      <c r="E4579" s="77" t="s">
        <v>15393</v>
      </c>
      <c r="F4579" s="77" t="s">
        <v>14553</v>
      </c>
    </row>
    <row r="4580" spans="1:6" ht="32.25" customHeight="1" x14ac:dyDescent="0.25">
      <c r="A4580" s="75">
        <v>3695</v>
      </c>
      <c r="B4580" s="76" t="s">
        <v>15394</v>
      </c>
      <c r="C4580" s="77" t="s">
        <v>15395</v>
      </c>
      <c r="D4580" s="78">
        <v>14142000</v>
      </c>
      <c r="E4580" s="77" t="s">
        <v>15396</v>
      </c>
      <c r="F4580" s="77" t="s">
        <v>14553</v>
      </c>
    </row>
    <row r="4581" spans="1:6" ht="32.25" customHeight="1" x14ac:dyDescent="0.25">
      <c r="A4581" s="75">
        <v>3696</v>
      </c>
      <c r="B4581" s="76" t="s">
        <v>15397</v>
      </c>
      <c r="C4581" s="77" t="s">
        <v>15398</v>
      </c>
      <c r="D4581" s="78">
        <v>14142000</v>
      </c>
      <c r="E4581" s="77" t="s">
        <v>15396</v>
      </c>
      <c r="F4581" s="77" t="s">
        <v>14553</v>
      </c>
    </row>
    <row r="4582" spans="1:6" ht="32.25" customHeight="1" x14ac:dyDescent="0.25">
      <c r="A4582" s="75">
        <v>3697</v>
      </c>
      <c r="B4582" s="76" t="s">
        <v>15399</v>
      </c>
      <c r="C4582" s="77" t="s">
        <v>15400</v>
      </c>
      <c r="D4582" s="78">
        <v>14142000</v>
      </c>
      <c r="E4582" s="77" t="s">
        <v>15396</v>
      </c>
      <c r="F4582" s="77" t="s">
        <v>14553</v>
      </c>
    </row>
    <row r="4583" spans="1:6" ht="32.25" customHeight="1" x14ac:dyDescent="0.25">
      <c r="A4583" s="75">
        <v>3698</v>
      </c>
      <c r="B4583" s="76" t="s">
        <v>15401</v>
      </c>
      <c r="C4583" s="77" t="s">
        <v>15402</v>
      </c>
      <c r="D4583" s="78">
        <v>14142000</v>
      </c>
      <c r="E4583" s="77" t="s">
        <v>15396</v>
      </c>
      <c r="F4583" s="77" t="s">
        <v>14553</v>
      </c>
    </row>
    <row r="4584" spans="1:6" ht="32.25" customHeight="1" x14ac:dyDescent="0.25">
      <c r="A4584" s="75">
        <v>3699</v>
      </c>
      <c r="B4584" s="76" t="s">
        <v>15403</v>
      </c>
      <c r="C4584" s="77" t="s">
        <v>15404</v>
      </c>
      <c r="D4584" s="78">
        <v>7394000</v>
      </c>
      <c r="E4584" s="77" t="s">
        <v>15405</v>
      </c>
      <c r="F4584" s="77" t="s">
        <v>15406</v>
      </c>
    </row>
    <row r="4585" spans="1:6" ht="32.25" customHeight="1" x14ac:dyDescent="0.25">
      <c r="A4585" s="75">
        <v>3700</v>
      </c>
      <c r="B4585" s="76" t="s">
        <v>15407</v>
      </c>
      <c r="C4585" s="77" t="s">
        <v>15408</v>
      </c>
      <c r="D4585" s="78">
        <v>7394000</v>
      </c>
      <c r="E4585" s="77" t="s">
        <v>15405</v>
      </c>
      <c r="F4585" s="77" t="s">
        <v>15406</v>
      </c>
    </row>
    <row r="4586" spans="1:6" ht="32.25" customHeight="1" x14ac:dyDescent="0.25">
      <c r="A4586" s="75">
        <v>3701</v>
      </c>
      <c r="B4586" s="76" t="s">
        <v>15409</v>
      </c>
      <c r="C4586" s="77" t="s">
        <v>15410</v>
      </c>
      <c r="D4586" s="78">
        <v>7394000</v>
      </c>
      <c r="E4586" s="77" t="s">
        <v>15405</v>
      </c>
      <c r="F4586" s="77" t="s">
        <v>15406</v>
      </c>
    </row>
    <row r="4587" spans="1:6" ht="32.25" customHeight="1" x14ac:dyDescent="0.25">
      <c r="A4587" s="75">
        <v>3702</v>
      </c>
      <c r="B4587" s="76" t="s">
        <v>15411</v>
      </c>
      <c r="C4587" s="77" t="s">
        <v>15412</v>
      </c>
      <c r="D4587" s="78">
        <v>7394000</v>
      </c>
      <c r="E4587" s="77" t="s">
        <v>15405</v>
      </c>
      <c r="F4587" s="77" t="s">
        <v>15406</v>
      </c>
    </row>
    <row r="4588" spans="1:6" ht="32.25" customHeight="1" x14ac:dyDescent="0.25">
      <c r="A4588" s="75">
        <v>3703</v>
      </c>
      <c r="B4588" s="76" t="s">
        <v>15413</v>
      </c>
      <c r="C4588" s="77" t="s">
        <v>15414</v>
      </c>
      <c r="D4588" s="78">
        <v>7394000</v>
      </c>
      <c r="E4588" s="77" t="s">
        <v>15405</v>
      </c>
      <c r="F4588" s="77" t="s">
        <v>15406</v>
      </c>
    </row>
    <row r="4589" spans="1:6" ht="32.25" customHeight="1" x14ac:dyDescent="0.25">
      <c r="A4589" s="75">
        <v>3704</v>
      </c>
      <c r="B4589" s="76" t="s">
        <v>15415</v>
      </c>
      <c r="C4589" s="77" t="s">
        <v>15416</v>
      </c>
      <c r="D4589" s="78">
        <v>7394000</v>
      </c>
      <c r="E4589" s="77" t="s">
        <v>15405</v>
      </c>
      <c r="F4589" s="77" t="s">
        <v>15406</v>
      </c>
    </row>
    <row r="4590" spans="1:6" ht="32.25" customHeight="1" x14ac:dyDescent="0.25">
      <c r="A4590" s="75">
        <v>3705</v>
      </c>
      <c r="B4590" s="76" t="s">
        <v>15417</v>
      </c>
      <c r="C4590" s="77" t="s">
        <v>15418</v>
      </c>
      <c r="D4590" s="78">
        <v>7453000</v>
      </c>
      <c r="E4590" s="77" t="s">
        <v>15419</v>
      </c>
      <c r="F4590" s="77" t="s">
        <v>14553</v>
      </c>
    </row>
    <row r="4591" spans="1:6" ht="32.25" customHeight="1" x14ac:dyDescent="0.25">
      <c r="A4591" s="75">
        <v>3706</v>
      </c>
      <c r="B4591" s="76" t="s">
        <v>15420</v>
      </c>
      <c r="C4591" s="77" t="s">
        <v>15418</v>
      </c>
      <c r="D4591" s="78">
        <v>7453000</v>
      </c>
      <c r="E4591" s="77" t="s">
        <v>15419</v>
      </c>
      <c r="F4591" s="77" t="s">
        <v>14553</v>
      </c>
    </row>
    <row r="4592" spans="1:6" ht="32.25" customHeight="1" x14ac:dyDescent="0.25">
      <c r="A4592" s="75">
        <v>3707</v>
      </c>
      <c r="B4592" s="76" t="s">
        <v>15421</v>
      </c>
      <c r="C4592" s="77" t="s">
        <v>15422</v>
      </c>
      <c r="D4592" s="78">
        <v>7453000</v>
      </c>
      <c r="E4592" s="77" t="s">
        <v>15419</v>
      </c>
      <c r="F4592" s="77" t="s">
        <v>14553</v>
      </c>
    </row>
    <row r="4593" spans="1:6" ht="32.25" customHeight="1" x14ac:dyDescent="0.25">
      <c r="A4593" s="75">
        <v>3708</v>
      </c>
      <c r="B4593" s="76" t="s">
        <v>15423</v>
      </c>
      <c r="C4593" s="77" t="s">
        <v>15424</v>
      </c>
      <c r="D4593" s="78">
        <v>7453000</v>
      </c>
      <c r="E4593" s="77" t="s">
        <v>15419</v>
      </c>
      <c r="F4593" s="77" t="s">
        <v>14553</v>
      </c>
    </row>
    <row r="4594" spans="1:6" ht="32.25" customHeight="1" x14ac:dyDescent="0.25">
      <c r="A4594" s="75">
        <v>3709</v>
      </c>
      <c r="B4594" s="76" t="s">
        <v>15425</v>
      </c>
      <c r="C4594" s="77" t="s">
        <v>15426</v>
      </c>
      <c r="D4594" s="78">
        <v>7404000</v>
      </c>
      <c r="E4594" s="77" t="s">
        <v>15427</v>
      </c>
      <c r="F4594" s="77" t="s">
        <v>15428</v>
      </c>
    </row>
    <row r="4595" spans="1:6" ht="32.25" customHeight="1" x14ac:dyDescent="0.25">
      <c r="A4595" s="75">
        <v>3710</v>
      </c>
      <c r="B4595" s="76" t="s">
        <v>15429</v>
      </c>
      <c r="C4595" s="77" t="s">
        <v>15430</v>
      </c>
      <c r="D4595" s="78">
        <v>7404000</v>
      </c>
      <c r="E4595" s="77" t="s">
        <v>15427</v>
      </c>
      <c r="F4595" s="77" t="s">
        <v>15428</v>
      </c>
    </row>
    <row r="4596" spans="1:6" ht="32.25" customHeight="1" x14ac:dyDescent="0.25">
      <c r="A4596" s="75">
        <v>3711</v>
      </c>
      <c r="B4596" s="76" t="s">
        <v>15431</v>
      </c>
      <c r="C4596" s="77" t="s">
        <v>15432</v>
      </c>
      <c r="D4596" s="78">
        <v>7404000</v>
      </c>
      <c r="E4596" s="77" t="s">
        <v>15427</v>
      </c>
      <c r="F4596" s="77" t="s">
        <v>15428</v>
      </c>
    </row>
    <row r="4597" spans="1:6" ht="32.25" customHeight="1" x14ac:dyDescent="0.25">
      <c r="A4597" s="75">
        <v>3712</v>
      </c>
      <c r="B4597" s="76" t="s">
        <v>15433</v>
      </c>
      <c r="C4597" s="77" t="s">
        <v>15434</v>
      </c>
      <c r="D4597" s="78">
        <v>7404000</v>
      </c>
      <c r="E4597" s="77" t="s">
        <v>15427</v>
      </c>
      <c r="F4597" s="77" t="s">
        <v>15428</v>
      </c>
    </row>
    <row r="4598" spans="1:6" ht="32.25" customHeight="1" x14ac:dyDescent="0.25">
      <c r="A4598" s="75">
        <v>3713</v>
      </c>
      <c r="B4598" s="76" t="s">
        <v>15435</v>
      </c>
      <c r="C4598" s="77" t="s">
        <v>15436</v>
      </c>
      <c r="D4598" s="78">
        <v>7404000</v>
      </c>
      <c r="E4598" s="77" t="s">
        <v>15427</v>
      </c>
      <c r="F4598" s="77" t="s">
        <v>15428</v>
      </c>
    </row>
    <row r="4599" spans="1:6" ht="32.25" customHeight="1" x14ac:dyDescent="0.25">
      <c r="A4599" s="75">
        <v>3714</v>
      </c>
      <c r="B4599" s="76" t="s">
        <v>15437</v>
      </c>
      <c r="C4599" s="77" t="s">
        <v>15438</v>
      </c>
      <c r="D4599" s="78">
        <v>7404000</v>
      </c>
      <c r="E4599" s="77" t="s">
        <v>15427</v>
      </c>
      <c r="F4599" s="77" t="s">
        <v>15428</v>
      </c>
    </row>
    <row r="4600" spans="1:6" ht="32.25" customHeight="1" x14ac:dyDescent="0.25">
      <c r="A4600" s="75">
        <v>3715</v>
      </c>
      <c r="B4600" s="76" t="s">
        <v>15439</v>
      </c>
      <c r="C4600" s="77" t="s">
        <v>15440</v>
      </c>
      <c r="D4600" s="78">
        <v>7404000</v>
      </c>
      <c r="E4600" s="77" t="s">
        <v>15427</v>
      </c>
      <c r="F4600" s="77" t="s">
        <v>15428</v>
      </c>
    </row>
    <row r="4601" spans="1:6" ht="32.25" customHeight="1" x14ac:dyDescent="0.25">
      <c r="A4601" s="75">
        <v>3716</v>
      </c>
      <c r="B4601" s="76" t="s">
        <v>15441</v>
      </c>
      <c r="C4601" s="77" t="s">
        <v>15442</v>
      </c>
      <c r="D4601" s="78">
        <v>7404000</v>
      </c>
      <c r="E4601" s="77" t="s">
        <v>15427</v>
      </c>
      <c r="F4601" s="77" t="s">
        <v>15428</v>
      </c>
    </row>
    <row r="4602" spans="1:6" ht="32.25" customHeight="1" x14ac:dyDescent="0.25">
      <c r="A4602" s="75">
        <v>3717</v>
      </c>
      <c r="B4602" s="76" t="s">
        <v>15443</v>
      </c>
      <c r="C4602" s="77" t="s">
        <v>15444</v>
      </c>
      <c r="D4602" s="78">
        <v>7404000</v>
      </c>
      <c r="E4602" s="77" t="s">
        <v>15427</v>
      </c>
      <c r="F4602" s="77" t="s">
        <v>15428</v>
      </c>
    </row>
    <row r="4603" spans="1:6" ht="32.25" customHeight="1" x14ac:dyDescent="0.25">
      <c r="A4603" s="75">
        <v>3718</v>
      </c>
      <c r="B4603" s="76" t="s">
        <v>15445</v>
      </c>
      <c r="C4603" s="77" t="s">
        <v>15446</v>
      </c>
      <c r="D4603" s="78">
        <v>7404000</v>
      </c>
      <c r="E4603" s="77" t="s">
        <v>15427</v>
      </c>
      <c r="F4603" s="77" t="s">
        <v>15428</v>
      </c>
    </row>
    <row r="4604" spans="1:6" ht="32.25" customHeight="1" x14ac:dyDescent="0.25">
      <c r="A4604" s="75">
        <v>3719</v>
      </c>
      <c r="B4604" s="76" t="s">
        <v>15447</v>
      </c>
      <c r="C4604" s="77" t="s">
        <v>15448</v>
      </c>
      <c r="D4604" s="78">
        <v>7404000</v>
      </c>
      <c r="E4604" s="77" t="s">
        <v>15427</v>
      </c>
      <c r="F4604" s="77" t="s">
        <v>15428</v>
      </c>
    </row>
    <row r="4605" spans="1:6" ht="32.25" customHeight="1" x14ac:dyDescent="0.25">
      <c r="A4605" s="75">
        <v>3720</v>
      </c>
      <c r="B4605" s="76" t="s">
        <v>15449</v>
      </c>
      <c r="C4605" s="77" t="s">
        <v>15450</v>
      </c>
      <c r="D4605" s="78">
        <v>7404000</v>
      </c>
      <c r="E4605" s="77" t="s">
        <v>15427</v>
      </c>
      <c r="F4605" s="77" t="s">
        <v>15428</v>
      </c>
    </row>
    <row r="4606" spans="1:6" ht="32.25" customHeight="1" x14ac:dyDescent="0.25">
      <c r="A4606" s="75">
        <v>3721</v>
      </c>
      <c r="B4606" s="76" t="s">
        <v>15451</v>
      </c>
      <c r="C4606" s="77" t="s">
        <v>15452</v>
      </c>
      <c r="D4606" s="78">
        <v>7404000</v>
      </c>
      <c r="E4606" s="77" t="s">
        <v>15427</v>
      </c>
      <c r="F4606" s="77" t="s">
        <v>15428</v>
      </c>
    </row>
    <row r="4607" spans="1:6" ht="32.25" customHeight="1" x14ac:dyDescent="0.25">
      <c r="A4607" s="75">
        <v>3722</v>
      </c>
      <c r="B4607" s="76" t="s">
        <v>15453</v>
      </c>
      <c r="C4607" s="77" t="s">
        <v>15454</v>
      </c>
      <c r="D4607" s="78">
        <v>7404000</v>
      </c>
      <c r="E4607" s="77" t="s">
        <v>15427</v>
      </c>
      <c r="F4607" s="77" t="s">
        <v>15428</v>
      </c>
    </row>
    <row r="4608" spans="1:6" ht="32.25" customHeight="1" x14ac:dyDescent="0.25">
      <c r="A4608" s="75">
        <v>3723</v>
      </c>
      <c r="B4608" s="76" t="s">
        <v>15455</v>
      </c>
      <c r="C4608" s="77" t="s">
        <v>15456</v>
      </c>
      <c r="D4608" s="78">
        <v>7478000</v>
      </c>
      <c r="E4608" s="77" t="s">
        <v>15457</v>
      </c>
      <c r="F4608" s="77" t="s">
        <v>15428</v>
      </c>
    </row>
    <row r="4609" spans="1:6" ht="32.25" customHeight="1" x14ac:dyDescent="0.25">
      <c r="A4609" s="75">
        <v>3724</v>
      </c>
      <c r="B4609" s="76" t="s">
        <v>15458</v>
      </c>
      <c r="C4609" s="77" t="s">
        <v>15459</v>
      </c>
      <c r="D4609" s="78">
        <v>7478000</v>
      </c>
      <c r="E4609" s="77" t="s">
        <v>15457</v>
      </c>
      <c r="F4609" s="77" t="s">
        <v>15428</v>
      </c>
    </row>
    <row r="4610" spans="1:6" ht="32.25" customHeight="1" x14ac:dyDescent="0.25">
      <c r="A4610" s="75">
        <v>3725</v>
      </c>
      <c r="B4610" s="76" t="s">
        <v>15460</v>
      </c>
      <c r="C4610" s="77" t="s">
        <v>15461</v>
      </c>
      <c r="D4610" s="78">
        <v>7478000</v>
      </c>
      <c r="E4610" s="77" t="s">
        <v>15457</v>
      </c>
      <c r="F4610" s="77" t="s">
        <v>15428</v>
      </c>
    </row>
    <row r="4611" spans="1:6" ht="32.25" customHeight="1" x14ac:dyDescent="0.25">
      <c r="A4611" s="75">
        <v>3726</v>
      </c>
      <c r="B4611" s="76" t="s">
        <v>15462</v>
      </c>
      <c r="C4611" s="77" t="s">
        <v>15463</v>
      </c>
      <c r="D4611" s="78">
        <v>9606000</v>
      </c>
      <c r="E4611" s="77" t="s">
        <v>15464</v>
      </c>
      <c r="F4611" s="77" t="s">
        <v>15465</v>
      </c>
    </row>
    <row r="4612" spans="1:6" ht="32.25" customHeight="1" x14ac:dyDescent="0.25">
      <c r="A4612" s="75">
        <v>3727</v>
      </c>
      <c r="B4612" s="76" t="s">
        <v>15466</v>
      </c>
      <c r="C4612" s="77" t="s">
        <v>15467</v>
      </c>
      <c r="D4612" s="78">
        <v>9606000</v>
      </c>
      <c r="E4612" s="77" t="s">
        <v>15464</v>
      </c>
      <c r="F4612" s="77" t="s">
        <v>15465</v>
      </c>
    </row>
    <row r="4613" spans="1:6" ht="32.25" customHeight="1" x14ac:dyDescent="0.25">
      <c r="A4613" s="75">
        <v>3728</v>
      </c>
      <c r="B4613" s="76" t="s">
        <v>15468</v>
      </c>
      <c r="C4613" s="77" t="s">
        <v>15469</v>
      </c>
      <c r="D4613" s="78">
        <v>9606000</v>
      </c>
      <c r="E4613" s="77" t="s">
        <v>15464</v>
      </c>
      <c r="F4613" s="77" t="s">
        <v>15465</v>
      </c>
    </row>
    <row r="4614" spans="1:6" ht="32.25" customHeight="1" x14ac:dyDescent="0.25">
      <c r="A4614" s="75">
        <v>3729</v>
      </c>
      <c r="B4614" s="76" t="s">
        <v>15470</v>
      </c>
      <c r="C4614" s="77" t="s">
        <v>15471</v>
      </c>
      <c r="D4614" s="78">
        <v>6709000</v>
      </c>
      <c r="E4614" s="77" t="s">
        <v>15472</v>
      </c>
      <c r="F4614" s="77" t="s">
        <v>14107</v>
      </c>
    </row>
    <row r="4615" spans="1:6" ht="32.25" customHeight="1" x14ac:dyDescent="0.25">
      <c r="A4615" s="75">
        <v>3730</v>
      </c>
      <c r="B4615" s="76" t="s">
        <v>15473</v>
      </c>
      <c r="C4615" s="77" t="s">
        <v>15474</v>
      </c>
      <c r="D4615" s="78">
        <v>6709000</v>
      </c>
      <c r="E4615" s="77" t="s">
        <v>15472</v>
      </c>
      <c r="F4615" s="77" t="s">
        <v>14107</v>
      </c>
    </row>
    <row r="4616" spans="1:6" ht="32.25" customHeight="1" x14ac:dyDescent="0.25">
      <c r="A4616" s="75">
        <v>3731</v>
      </c>
      <c r="B4616" s="76" t="s">
        <v>15475</v>
      </c>
      <c r="C4616" s="77" t="s">
        <v>15476</v>
      </c>
      <c r="D4616" s="78">
        <v>6709000</v>
      </c>
      <c r="E4616" s="77" t="s">
        <v>15472</v>
      </c>
      <c r="F4616" s="77" t="s">
        <v>14107</v>
      </c>
    </row>
    <row r="4617" spans="1:6" ht="32.25" customHeight="1" x14ac:dyDescent="0.25">
      <c r="A4617" s="75">
        <v>3732</v>
      </c>
      <c r="B4617" s="76" t="s">
        <v>15477</v>
      </c>
      <c r="C4617" s="77" t="s">
        <v>15478</v>
      </c>
      <c r="D4617" s="78">
        <v>6709000</v>
      </c>
      <c r="E4617" s="77" t="s">
        <v>15472</v>
      </c>
      <c r="F4617" s="77" t="s">
        <v>14107</v>
      </c>
    </row>
    <row r="4618" spans="1:6" ht="32.25" customHeight="1" x14ac:dyDescent="0.25">
      <c r="A4618" s="75">
        <v>3733</v>
      </c>
      <c r="B4618" s="76" t="s">
        <v>15479</v>
      </c>
      <c r="C4618" s="77" t="s">
        <v>15480</v>
      </c>
      <c r="D4618" s="78">
        <v>6709000</v>
      </c>
      <c r="E4618" s="77" t="s">
        <v>15472</v>
      </c>
      <c r="F4618" s="77" t="s">
        <v>14107</v>
      </c>
    </row>
    <row r="4619" spans="1:6" ht="32.25" customHeight="1" x14ac:dyDescent="0.25">
      <c r="A4619" s="75">
        <v>3734</v>
      </c>
      <c r="B4619" s="76" t="s">
        <v>15481</v>
      </c>
      <c r="C4619" s="77" t="s">
        <v>15482</v>
      </c>
      <c r="D4619" s="78">
        <v>6709000</v>
      </c>
      <c r="E4619" s="77" t="s">
        <v>15472</v>
      </c>
      <c r="F4619" s="77" t="s">
        <v>14107</v>
      </c>
    </row>
    <row r="4620" spans="1:6" ht="32.25" customHeight="1" x14ac:dyDescent="0.25">
      <c r="A4620" s="75">
        <v>3735</v>
      </c>
      <c r="B4620" s="76" t="s">
        <v>15483</v>
      </c>
      <c r="C4620" s="77" t="s">
        <v>15484</v>
      </c>
      <c r="D4620" s="78">
        <v>6709000</v>
      </c>
      <c r="E4620" s="77" t="s">
        <v>15472</v>
      </c>
      <c r="F4620" s="77" t="s">
        <v>14107</v>
      </c>
    </row>
    <row r="4621" spans="1:6" ht="32.25" customHeight="1" x14ac:dyDescent="0.25">
      <c r="A4621" s="75">
        <v>3736</v>
      </c>
      <c r="B4621" s="76" t="s">
        <v>15485</v>
      </c>
      <c r="C4621" s="77" t="s">
        <v>15486</v>
      </c>
      <c r="D4621" s="78">
        <v>6709000</v>
      </c>
      <c r="E4621" s="77" t="s">
        <v>15472</v>
      </c>
      <c r="F4621" s="77" t="s">
        <v>14107</v>
      </c>
    </row>
    <row r="4622" spans="1:6" ht="32.25" customHeight="1" x14ac:dyDescent="0.25">
      <c r="A4622" s="75">
        <v>3737</v>
      </c>
      <c r="B4622" s="76" t="s">
        <v>15487</v>
      </c>
      <c r="C4622" s="77" t="s">
        <v>15488</v>
      </c>
      <c r="D4622" s="78">
        <v>6709000</v>
      </c>
      <c r="E4622" s="77" t="s">
        <v>15472</v>
      </c>
      <c r="F4622" s="77" t="s">
        <v>14107</v>
      </c>
    </row>
    <row r="4623" spans="1:6" ht="32.25" customHeight="1" x14ac:dyDescent="0.25">
      <c r="A4623" s="75">
        <v>3738</v>
      </c>
      <c r="B4623" s="76" t="s">
        <v>15489</v>
      </c>
      <c r="C4623" s="77" t="s">
        <v>15490</v>
      </c>
      <c r="D4623" s="78">
        <v>6709000</v>
      </c>
      <c r="E4623" s="77" t="s">
        <v>15472</v>
      </c>
      <c r="F4623" s="77" t="s">
        <v>14107</v>
      </c>
    </row>
    <row r="4624" spans="1:6" ht="32.25" customHeight="1" x14ac:dyDescent="0.25">
      <c r="A4624" s="75">
        <v>3739</v>
      </c>
      <c r="B4624" s="76" t="s">
        <v>15491</v>
      </c>
      <c r="C4624" s="77" t="s">
        <v>15492</v>
      </c>
      <c r="D4624" s="78">
        <v>6709000</v>
      </c>
      <c r="E4624" s="77" t="s">
        <v>15472</v>
      </c>
      <c r="F4624" s="77" t="s">
        <v>14107</v>
      </c>
    </row>
    <row r="4625" spans="1:6" ht="32.25" customHeight="1" x14ac:dyDescent="0.25">
      <c r="A4625" s="75">
        <v>3740</v>
      </c>
      <c r="B4625" s="76" t="s">
        <v>15493</v>
      </c>
      <c r="C4625" s="77" t="s">
        <v>15494</v>
      </c>
      <c r="D4625" s="78">
        <v>6709000</v>
      </c>
      <c r="E4625" s="77" t="s">
        <v>15472</v>
      </c>
      <c r="F4625" s="77" t="s">
        <v>14107</v>
      </c>
    </row>
    <row r="4626" spans="1:6" ht="32.25" customHeight="1" x14ac:dyDescent="0.25">
      <c r="A4626" s="75">
        <v>3741</v>
      </c>
      <c r="B4626" s="76" t="s">
        <v>15495</v>
      </c>
      <c r="C4626" s="77" t="s">
        <v>15474</v>
      </c>
      <c r="D4626" s="78">
        <v>6709000</v>
      </c>
      <c r="E4626" s="77" t="s">
        <v>15472</v>
      </c>
      <c r="F4626" s="77" t="s">
        <v>14107</v>
      </c>
    </row>
    <row r="4627" spans="1:6" ht="32.25" customHeight="1" x14ac:dyDescent="0.25">
      <c r="A4627" s="75">
        <v>3742</v>
      </c>
      <c r="B4627" s="76" t="s">
        <v>15496</v>
      </c>
      <c r="C4627" s="77" t="s">
        <v>15497</v>
      </c>
      <c r="D4627" s="78">
        <v>6709000</v>
      </c>
      <c r="E4627" s="77" t="s">
        <v>15472</v>
      </c>
      <c r="F4627" s="77" t="s">
        <v>14107</v>
      </c>
    </row>
    <row r="4628" spans="1:6" ht="32.25" customHeight="1" x14ac:dyDescent="0.25">
      <c r="A4628" s="75">
        <v>3743</v>
      </c>
      <c r="B4628" s="76" t="s">
        <v>15498</v>
      </c>
      <c r="C4628" s="77" t="s">
        <v>15499</v>
      </c>
      <c r="D4628" s="78">
        <v>6709000</v>
      </c>
      <c r="E4628" s="77" t="s">
        <v>15472</v>
      </c>
      <c r="F4628" s="77" t="s">
        <v>14107</v>
      </c>
    </row>
    <row r="4629" spans="1:6" ht="32.25" customHeight="1" x14ac:dyDescent="0.25">
      <c r="A4629" s="75">
        <v>3744</v>
      </c>
      <c r="B4629" s="76" t="s">
        <v>15500</v>
      </c>
      <c r="C4629" s="77" t="s">
        <v>15501</v>
      </c>
      <c r="D4629" s="78">
        <v>6709000</v>
      </c>
      <c r="E4629" s="77" t="s">
        <v>15472</v>
      </c>
      <c r="F4629" s="77" t="s">
        <v>14107</v>
      </c>
    </row>
    <row r="4630" spans="1:6" ht="32.25" customHeight="1" x14ac:dyDescent="0.25">
      <c r="A4630" s="75">
        <v>3745</v>
      </c>
      <c r="B4630" s="76" t="s">
        <v>15502</v>
      </c>
      <c r="C4630" s="77" t="s">
        <v>15503</v>
      </c>
      <c r="D4630" s="78">
        <v>6450000</v>
      </c>
      <c r="E4630" s="77" t="s">
        <v>15504</v>
      </c>
      <c r="F4630" s="77" t="s">
        <v>14107</v>
      </c>
    </row>
    <row r="4631" spans="1:6" ht="32.25" customHeight="1" x14ac:dyDescent="0.25">
      <c r="A4631" s="75">
        <v>3746</v>
      </c>
      <c r="B4631" s="76" t="s">
        <v>15505</v>
      </c>
      <c r="C4631" s="77" t="s">
        <v>15506</v>
      </c>
      <c r="D4631" s="78">
        <v>6450000</v>
      </c>
      <c r="E4631" s="77" t="s">
        <v>15504</v>
      </c>
      <c r="F4631" s="77" t="s">
        <v>14107</v>
      </c>
    </row>
    <row r="4632" spans="1:6" ht="32.25" customHeight="1" x14ac:dyDescent="0.25">
      <c r="A4632" s="75">
        <v>3747</v>
      </c>
      <c r="B4632" s="76" t="s">
        <v>15507</v>
      </c>
      <c r="C4632" s="77" t="s">
        <v>15508</v>
      </c>
      <c r="D4632" s="78">
        <v>6450000</v>
      </c>
      <c r="E4632" s="77" t="s">
        <v>15504</v>
      </c>
      <c r="F4632" s="77" t="s">
        <v>14107</v>
      </c>
    </row>
    <row r="4633" spans="1:6" ht="32.25" customHeight="1" x14ac:dyDescent="0.25">
      <c r="A4633" s="75">
        <v>3748</v>
      </c>
      <c r="B4633" s="76" t="s">
        <v>15509</v>
      </c>
      <c r="C4633" s="77" t="s">
        <v>15510</v>
      </c>
      <c r="D4633" s="78">
        <v>6783000</v>
      </c>
      <c r="E4633" s="77" t="s">
        <v>15511</v>
      </c>
      <c r="F4633" s="77" t="s">
        <v>14107</v>
      </c>
    </row>
    <row r="4634" spans="1:6" ht="32.25" customHeight="1" x14ac:dyDescent="0.25">
      <c r="A4634" s="75">
        <v>3749</v>
      </c>
      <c r="B4634" s="76" t="s">
        <v>15512</v>
      </c>
      <c r="C4634" s="77" t="s">
        <v>15513</v>
      </c>
      <c r="D4634" s="78">
        <v>6783000</v>
      </c>
      <c r="E4634" s="77" t="s">
        <v>15511</v>
      </c>
      <c r="F4634" s="77" t="s">
        <v>14107</v>
      </c>
    </row>
    <row r="4635" spans="1:6" ht="32.25" customHeight="1" x14ac:dyDescent="0.25">
      <c r="A4635" s="75">
        <v>3750</v>
      </c>
      <c r="B4635" s="76" t="s">
        <v>15514</v>
      </c>
      <c r="C4635" s="77" t="s">
        <v>15515</v>
      </c>
      <c r="D4635" s="78">
        <v>7600000</v>
      </c>
      <c r="E4635" s="77" t="s">
        <v>15516</v>
      </c>
      <c r="F4635" s="77" t="s">
        <v>15406</v>
      </c>
    </row>
    <row r="4636" spans="1:6" ht="32.25" customHeight="1" x14ac:dyDescent="0.25">
      <c r="A4636" s="75">
        <v>3751</v>
      </c>
      <c r="B4636" s="76" t="s">
        <v>15517</v>
      </c>
      <c r="C4636" s="77" t="s">
        <v>15518</v>
      </c>
      <c r="D4636" s="78">
        <v>7600000</v>
      </c>
      <c r="E4636" s="77" t="s">
        <v>15516</v>
      </c>
      <c r="F4636" s="77" t="s">
        <v>15406</v>
      </c>
    </row>
    <row r="4637" spans="1:6" ht="32.25" customHeight="1" x14ac:dyDescent="0.25">
      <c r="A4637" s="75">
        <v>3752</v>
      </c>
      <c r="B4637" s="76" t="s">
        <v>15519</v>
      </c>
      <c r="C4637" s="77" t="s">
        <v>15520</v>
      </c>
      <c r="D4637" s="78">
        <v>7600000</v>
      </c>
      <c r="E4637" s="77" t="s">
        <v>15516</v>
      </c>
      <c r="F4637" s="77" t="s">
        <v>15406</v>
      </c>
    </row>
    <row r="4638" spans="1:6" ht="32.25" customHeight="1" x14ac:dyDescent="0.25">
      <c r="A4638" s="75">
        <v>3753</v>
      </c>
      <c r="B4638" s="76" t="s">
        <v>15521</v>
      </c>
      <c r="C4638" s="77" t="s">
        <v>15522</v>
      </c>
      <c r="D4638" s="78">
        <v>7600000</v>
      </c>
      <c r="E4638" s="77" t="s">
        <v>15516</v>
      </c>
      <c r="F4638" s="77" t="s">
        <v>15406</v>
      </c>
    </row>
    <row r="4639" spans="1:6" ht="32.25" customHeight="1" x14ac:dyDescent="0.25">
      <c r="A4639" s="75">
        <v>3754</v>
      </c>
      <c r="B4639" s="76" t="s">
        <v>15523</v>
      </c>
      <c r="C4639" s="77" t="s">
        <v>15524</v>
      </c>
      <c r="D4639" s="78">
        <v>7600000</v>
      </c>
      <c r="E4639" s="77" t="s">
        <v>15516</v>
      </c>
      <c r="F4639" s="77" t="s">
        <v>15406</v>
      </c>
    </row>
    <row r="4640" spans="1:6" ht="32.25" customHeight="1" x14ac:dyDescent="0.25">
      <c r="A4640" s="75">
        <v>3755</v>
      </c>
      <c r="B4640" s="76" t="s">
        <v>15525</v>
      </c>
      <c r="C4640" s="77" t="s">
        <v>15526</v>
      </c>
      <c r="D4640" s="78">
        <v>7600000</v>
      </c>
      <c r="E4640" s="77" t="s">
        <v>15516</v>
      </c>
      <c r="F4640" s="77" t="s">
        <v>15406</v>
      </c>
    </row>
    <row r="4641" spans="1:6" ht="32.25" customHeight="1" x14ac:dyDescent="0.25">
      <c r="A4641" s="75">
        <v>3756</v>
      </c>
      <c r="B4641" s="76" t="s">
        <v>15527</v>
      </c>
      <c r="C4641" s="77" t="s">
        <v>15528</v>
      </c>
      <c r="D4641" s="78">
        <v>7600000</v>
      </c>
      <c r="E4641" s="77" t="s">
        <v>15516</v>
      </c>
      <c r="F4641" s="77" t="s">
        <v>15406</v>
      </c>
    </row>
    <row r="4642" spans="1:6" ht="32.25" customHeight="1" x14ac:dyDescent="0.25">
      <c r="A4642" s="75">
        <v>3757</v>
      </c>
      <c r="B4642" s="76" t="s">
        <v>15529</v>
      </c>
      <c r="C4642" s="77" t="s">
        <v>15530</v>
      </c>
      <c r="D4642" s="78">
        <v>7600000</v>
      </c>
      <c r="E4642" s="77" t="s">
        <v>15516</v>
      </c>
      <c r="F4642" s="77" t="s">
        <v>15406</v>
      </c>
    </row>
    <row r="4643" spans="1:6" ht="32.25" customHeight="1" x14ac:dyDescent="0.25">
      <c r="A4643" s="75">
        <v>3758</v>
      </c>
      <c r="B4643" s="76" t="s">
        <v>15531</v>
      </c>
      <c r="C4643" s="77" t="s">
        <v>15532</v>
      </c>
      <c r="D4643" s="78">
        <v>7600000</v>
      </c>
      <c r="E4643" s="77" t="s">
        <v>15516</v>
      </c>
      <c r="F4643" s="77" t="s">
        <v>15406</v>
      </c>
    </row>
    <row r="4644" spans="1:6" ht="32.25" customHeight="1" x14ac:dyDescent="0.25">
      <c r="A4644" s="75">
        <v>3759</v>
      </c>
      <c r="B4644" s="76" t="s">
        <v>15533</v>
      </c>
      <c r="C4644" s="77" t="s">
        <v>15534</v>
      </c>
      <c r="D4644" s="78">
        <v>7600000</v>
      </c>
      <c r="E4644" s="77" t="s">
        <v>15516</v>
      </c>
      <c r="F4644" s="77" t="s">
        <v>15406</v>
      </c>
    </row>
    <row r="4645" spans="1:6" ht="32.25" customHeight="1" x14ac:dyDescent="0.25">
      <c r="A4645" s="75">
        <v>3760</v>
      </c>
      <c r="B4645" s="76" t="s">
        <v>15535</v>
      </c>
      <c r="C4645" s="77" t="s">
        <v>15536</v>
      </c>
      <c r="D4645" s="78">
        <v>7600000</v>
      </c>
      <c r="E4645" s="77" t="s">
        <v>15516</v>
      </c>
      <c r="F4645" s="77" t="s">
        <v>15406</v>
      </c>
    </row>
    <row r="4646" spans="1:6" ht="32.25" customHeight="1" x14ac:dyDescent="0.25">
      <c r="A4646" s="75">
        <v>3761</v>
      </c>
      <c r="B4646" s="76" t="s">
        <v>15537</v>
      </c>
      <c r="C4646" s="77" t="s">
        <v>15538</v>
      </c>
      <c r="D4646" s="78">
        <v>7341000</v>
      </c>
      <c r="E4646" s="77" t="s">
        <v>15539</v>
      </c>
      <c r="F4646" s="77" t="s">
        <v>15406</v>
      </c>
    </row>
    <row r="4647" spans="1:6" ht="32.25" customHeight="1" x14ac:dyDescent="0.25">
      <c r="A4647" s="75">
        <v>3762</v>
      </c>
      <c r="B4647" s="76" t="s">
        <v>15540</v>
      </c>
      <c r="C4647" s="77" t="s">
        <v>15541</v>
      </c>
      <c r="D4647" s="78">
        <v>7341000</v>
      </c>
      <c r="E4647" s="77" t="s">
        <v>15539</v>
      </c>
      <c r="F4647" s="77" t="s">
        <v>15406</v>
      </c>
    </row>
    <row r="4648" spans="1:6" ht="32.25" customHeight="1" x14ac:dyDescent="0.25">
      <c r="A4648" s="75">
        <v>3763</v>
      </c>
      <c r="B4648" s="76" t="s">
        <v>15542</v>
      </c>
      <c r="C4648" s="77" t="s">
        <v>15543</v>
      </c>
      <c r="D4648" s="78">
        <v>7341000</v>
      </c>
      <c r="E4648" s="77" t="s">
        <v>15539</v>
      </c>
      <c r="F4648" s="77" t="s">
        <v>15406</v>
      </c>
    </row>
    <row r="4649" spans="1:6" ht="32.25" customHeight="1" x14ac:dyDescent="0.25">
      <c r="A4649" s="75">
        <v>3764</v>
      </c>
      <c r="B4649" s="76" t="s">
        <v>15544</v>
      </c>
      <c r="C4649" s="77" t="s">
        <v>15545</v>
      </c>
      <c r="D4649" s="78">
        <v>7341000</v>
      </c>
      <c r="E4649" s="77" t="s">
        <v>15539</v>
      </c>
      <c r="F4649" s="77" t="s">
        <v>15406</v>
      </c>
    </row>
    <row r="4650" spans="1:6" ht="32.25" customHeight="1" x14ac:dyDescent="0.25">
      <c r="A4650" s="75">
        <v>3765</v>
      </c>
      <c r="B4650" s="76" t="s">
        <v>15546</v>
      </c>
      <c r="C4650" s="77" t="s">
        <v>15547</v>
      </c>
      <c r="D4650" s="78">
        <v>7674000</v>
      </c>
      <c r="E4650" s="77" t="s">
        <v>15548</v>
      </c>
      <c r="F4650" s="77" t="s">
        <v>15406</v>
      </c>
    </row>
    <row r="4651" spans="1:6" ht="32.25" customHeight="1" x14ac:dyDescent="0.25">
      <c r="A4651" s="75">
        <v>3766</v>
      </c>
      <c r="B4651" s="76" t="s">
        <v>15549</v>
      </c>
      <c r="C4651" s="77" t="s">
        <v>15550</v>
      </c>
      <c r="D4651" s="78">
        <v>7674000</v>
      </c>
      <c r="E4651" s="77" t="s">
        <v>15548</v>
      </c>
      <c r="F4651" s="77" t="s">
        <v>15406</v>
      </c>
    </row>
    <row r="4652" spans="1:6" ht="32.25" customHeight="1" x14ac:dyDescent="0.25">
      <c r="A4652" s="75">
        <v>3767</v>
      </c>
      <c r="B4652" s="76" t="s">
        <v>15551</v>
      </c>
      <c r="C4652" s="77" t="s">
        <v>15552</v>
      </c>
      <c r="D4652" s="78">
        <v>7674000</v>
      </c>
      <c r="E4652" s="77" t="s">
        <v>15548</v>
      </c>
      <c r="F4652" s="77" t="s">
        <v>15406</v>
      </c>
    </row>
    <row r="4653" spans="1:6" ht="32.25" customHeight="1" x14ac:dyDescent="0.25">
      <c r="A4653" s="75">
        <v>3768</v>
      </c>
      <c r="B4653" s="76" t="s">
        <v>15553</v>
      </c>
      <c r="C4653" s="77" t="s">
        <v>15554</v>
      </c>
      <c r="D4653" s="78">
        <v>7674000</v>
      </c>
      <c r="E4653" s="77" t="s">
        <v>15548</v>
      </c>
      <c r="F4653" s="77" t="s">
        <v>15406</v>
      </c>
    </row>
    <row r="4654" spans="1:6" ht="32.25" customHeight="1" x14ac:dyDescent="0.25">
      <c r="A4654" s="75">
        <v>3769</v>
      </c>
      <c r="B4654" s="76" t="s">
        <v>15555</v>
      </c>
      <c r="C4654" s="77" t="s">
        <v>15556</v>
      </c>
      <c r="D4654" s="78">
        <v>6246000</v>
      </c>
      <c r="E4654" s="77" t="s">
        <v>15557</v>
      </c>
      <c r="F4654" s="77" t="s">
        <v>14553</v>
      </c>
    </row>
    <row r="4655" spans="1:6" ht="32.25" customHeight="1" x14ac:dyDescent="0.25">
      <c r="A4655" s="75">
        <v>3770</v>
      </c>
      <c r="B4655" s="76" t="s">
        <v>15558</v>
      </c>
      <c r="C4655" s="77" t="s">
        <v>15559</v>
      </c>
      <c r="D4655" s="78">
        <v>6246000</v>
      </c>
      <c r="E4655" s="77" t="s">
        <v>15557</v>
      </c>
      <c r="F4655" s="77" t="s">
        <v>14553</v>
      </c>
    </row>
    <row r="4656" spans="1:6" ht="32.25" customHeight="1" x14ac:dyDescent="0.25">
      <c r="A4656" s="75">
        <v>3771</v>
      </c>
      <c r="B4656" s="76" t="s">
        <v>15560</v>
      </c>
      <c r="C4656" s="77" t="s">
        <v>15561</v>
      </c>
      <c r="D4656" s="78">
        <v>6246000</v>
      </c>
      <c r="E4656" s="77" t="s">
        <v>15557</v>
      </c>
      <c r="F4656" s="77" t="s">
        <v>14553</v>
      </c>
    </row>
    <row r="4657" spans="1:6" ht="32.25" customHeight="1" x14ac:dyDescent="0.25">
      <c r="A4657" s="75">
        <v>3772</v>
      </c>
      <c r="B4657" s="76" t="s">
        <v>15562</v>
      </c>
      <c r="C4657" s="77" t="s">
        <v>15563</v>
      </c>
      <c r="D4657" s="78">
        <v>6246000</v>
      </c>
      <c r="E4657" s="77" t="s">
        <v>15557</v>
      </c>
      <c r="F4657" s="77" t="s">
        <v>14553</v>
      </c>
    </row>
    <row r="4658" spans="1:6" ht="32.25" customHeight="1" x14ac:dyDescent="0.25">
      <c r="A4658" s="75">
        <v>3773</v>
      </c>
      <c r="B4658" s="76" t="s">
        <v>15564</v>
      </c>
      <c r="C4658" s="77" t="s">
        <v>15565</v>
      </c>
      <c r="D4658" s="78">
        <v>6246000</v>
      </c>
      <c r="E4658" s="77" t="s">
        <v>15557</v>
      </c>
      <c r="F4658" s="77" t="s">
        <v>14553</v>
      </c>
    </row>
    <row r="4659" spans="1:6" ht="32.25" customHeight="1" x14ac:dyDescent="0.25">
      <c r="A4659" s="75">
        <v>3774</v>
      </c>
      <c r="B4659" s="76" t="s">
        <v>15566</v>
      </c>
      <c r="C4659" s="77" t="s">
        <v>15567</v>
      </c>
      <c r="D4659" s="78">
        <v>6246000</v>
      </c>
      <c r="E4659" s="77" t="s">
        <v>15557</v>
      </c>
      <c r="F4659" s="77" t="s">
        <v>14553</v>
      </c>
    </row>
    <row r="4660" spans="1:6" ht="32.25" customHeight="1" x14ac:dyDescent="0.25">
      <c r="A4660" s="75">
        <v>3775</v>
      </c>
      <c r="B4660" s="76" t="s">
        <v>15568</v>
      </c>
      <c r="C4660" s="77" t="s">
        <v>15569</v>
      </c>
      <c r="D4660" s="78">
        <v>4178000</v>
      </c>
      <c r="E4660" s="77" t="s">
        <v>15570</v>
      </c>
      <c r="F4660" s="77" t="s">
        <v>14867</v>
      </c>
    </row>
    <row r="4661" spans="1:6" ht="32.25" customHeight="1" x14ac:dyDescent="0.25">
      <c r="A4661" s="75">
        <v>3776</v>
      </c>
      <c r="B4661" s="76" t="s">
        <v>15571</v>
      </c>
      <c r="C4661" s="77" t="s">
        <v>15572</v>
      </c>
      <c r="D4661" s="78">
        <v>4178000</v>
      </c>
      <c r="E4661" s="77" t="s">
        <v>15570</v>
      </c>
      <c r="F4661" s="77" t="s">
        <v>14867</v>
      </c>
    </row>
    <row r="4662" spans="1:6" ht="32.25" customHeight="1" x14ac:dyDescent="0.25">
      <c r="A4662" s="75">
        <v>3777</v>
      </c>
      <c r="B4662" s="76" t="s">
        <v>15573</v>
      </c>
      <c r="C4662" s="77" t="s">
        <v>15574</v>
      </c>
      <c r="D4662" s="78">
        <v>4178000</v>
      </c>
      <c r="E4662" s="77" t="s">
        <v>15570</v>
      </c>
      <c r="F4662" s="77" t="s">
        <v>14867</v>
      </c>
    </row>
    <row r="4663" spans="1:6" ht="32.25" customHeight="1" x14ac:dyDescent="0.25">
      <c r="A4663" s="75">
        <v>3778</v>
      </c>
      <c r="B4663" s="76" t="s">
        <v>15575</v>
      </c>
      <c r="C4663" s="77" t="s">
        <v>13669</v>
      </c>
      <c r="D4663" s="78">
        <v>4178000</v>
      </c>
      <c r="E4663" s="77" t="s">
        <v>15570</v>
      </c>
      <c r="F4663" s="77" t="s">
        <v>14867</v>
      </c>
    </row>
    <row r="4664" spans="1:6" ht="32.25" customHeight="1" x14ac:dyDescent="0.25">
      <c r="A4664" s="75">
        <v>3779</v>
      </c>
      <c r="B4664" s="76" t="s">
        <v>15576</v>
      </c>
      <c r="C4664" s="77" t="s">
        <v>15577</v>
      </c>
      <c r="D4664" s="78">
        <v>4178000</v>
      </c>
      <c r="E4664" s="77" t="s">
        <v>15570</v>
      </c>
      <c r="F4664" s="77" t="s">
        <v>14867</v>
      </c>
    </row>
    <row r="4665" spans="1:6" ht="32.25" customHeight="1" x14ac:dyDescent="0.25">
      <c r="A4665" s="75">
        <v>3780</v>
      </c>
      <c r="B4665" s="76" t="s">
        <v>15578</v>
      </c>
      <c r="C4665" s="77" t="s">
        <v>15579</v>
      </c>
      <c r="D4665" s="78">
        <v>4178000</v>
      </c>
      <c r="E4665" s="77" t="s">
        <v>15570</v>
      </c>
      <c r="F4665" s="77" t="s">
        <v>14867</v>
      </c>
    </row>
    <row r="4666" spans="1:6" ht="32.25" customHeight="1" x14ac:dyDescent="0.25">
      <c r="A4666" s="75">
        <v>3781</v>
      </c>
      <c r="B4666" s="76" t="s">
        <v>15580</v>
      </c>
      <c r="C4666" s="77" t="s">
        <v>15581</v>
      </c>
      <c r="D4666" s="78">
        <v>4178000</v>
      </c>
      <c r="E4666" s="77" t="s">
        <v>15570</v>
      </c>
      <c r="F4666" s="77" t="s">
        <v>14867</v>
      </c>
    </row>
    <row r="4667" spans="1:6" ht="32.25" customHeight="1" x14ac:dyDescent="0.25">
      <c r="A4667" s="75">
        <v>3782</v>
      </c>
      <c r="B4667" s="76" t="s">
        <v>15582</v>
      </c>
      <c r="C4667" s="77" t="s">
        <v>15583</v>
      </c>
      <c r="D4667" s="78">
        <v>4178000</v>
      </c>
      <c r="E4667" s="77" t="s">
        <v>15570</v>
      </c>
      <c r="F4667" s="77" t="s">
        <v>14867</v>
      </c>
    </row>
    <row r="4668" spans="1:6" ht="32.25" customHeight="1" x14ac:dyDescent="0.25">
      <c r="A4668" s="75">
        <v>3783</v>
      </c>
      <c r="B4668" s="76" t="s">
        <v>15584</v>
      </c>
      <c r="C4668" s="77" t="s">
        <v>15585</v>
      </c>
      <c r="D4668" s="78">
        <v>3919000</v>
      </c>
      <c r="E4668" s="77" t="s">
        <v>15586</v>
      </c>
      <c r="F4668" s="77" t="s">
        <v>14867</v>
      </c>
    </row>
    <row r="4669" spans="1:6" ht="32.25" customHeight="1" x14ac:dyDescent="0.25">
      <c r="A4669" s="75">
        <v>3784</v>
      </c>
      <c r="B4669" s="76" t="s">
        <v>15587</v>
      </c>
      <c r="C4669" s="77" t="s">
        <v>15588</v>
      </c>
      <c r="D4669" s="78">
        <v>3919000</v>
      </c>
      <c r="E4669" s="77" t="s">
        <v>15586</v>
      </c>
      <c r="F4669" s="77" t="s">
        <v>14867</v>
      </c>
    </row>
    <row r="4670" spans="1:6" ht="32.25" customHeight="1" x14ac:dyDescent="0.25">
      <c r="A4670" s="75">
        <v>3785</v>
      </c>
      <c r="B4670" s="76" t="s">
        <v>15589</v>
      </c>
      <c r="C4670" s="77" t="s">
        <v>15590</v>
      </c>
      <c r="D4670" s="78">
        <v>3919000</v>
      </c>
      <c r="E4670" s="77" t="s">
        <v>15586</v>
      </c>
      <c r="F4670" s="77" t="s">
        <v>14867</v>
      </c>
    </row>
    <row r="4671" spans="1:6" ht="32.25" customHeight="1" x14ac:dyDescent="0.25">
      <c r="A4671" s="75">
        <v>3786</v>
      </c>
      <c r="B4671" s="76" t="s">
        <v>15591</v>
      </c>
      <c r="C4671" s="77" t="s">
        <v>15592</v>
      </c>
      <c r="D4671" s="78">
        <v>3919000</v>
      </c>
      <c r="E4671" s="77" t="s">
        <v>15586</v>
      </c>
      <c r="F4671" s="77" t="s">
        <v>14867</v>
      </c>
    </row>
    <row r="4672" spans="1:6" ht="32.25" customHeight="1" x14ac:dyDescent="0.25">
      <c r="A4672" s="75">
        <v>3787</v>
      </c>
      <c r="B4672" s="76" t="s">
        <v>15593</v>
      </c>
      <c r="C4672" s="77" t="s">
        <v>15592</v>
      </c>
      <c r="D4672" s="78">
        <v>3919000</v>
      </c>
      <c r="E4672" s="77" t="s">
        <v>15586</v>
      </c>
      <c r="F4672" s="77" t="s">
        <v>14867</v>
      </c>
    </row>
    <row r="4673" spans="1:6" ht="32.25" customHeight="1" x14ac:dyDescent="0.25">
      <c r="A4673" s="75">
        <v>3788</v>
      </c>
      <c r="B4673" s="76" t="s">
        <v>15594</v>
      </c>
      <c r="C4673" s="77" t="s">
        <v>15595</v>
      </c>
      <c r="D4673" s="78">
        <v>3919000</v>
      </c>
      <c r="E4673" s="77" t="s">
        <v>15586</v>
      </c>
      <c r="F4673" s="77" t="s">
        <v>14867</v>
      </c>
    </row>
    <row r="4674" spans="1:6" ht="32.25" customHeight="1" x14ac:dyDescent="0.25">
      <c r="A4674" s="75">
        <v>3789</v>
      </c>
      <c r="B4674" s="76" t="s">
        <v>15596</v>
      </c>
      <c r="C4674" s="77" t="s">
        <v>15597</v>
      </c>
      <c r="D4674" s="78">
        <v>3685000</v>
      </c>
      <c r="E4674" s="77" t="s">
        <v>15598</v>
      </c>
      <c r="F4674" s="77" t="s">
        <v>14867</v>
      </c>
    </row>
    <row r="4675" spans="1:6" ht="32.25" customHeight="1" x14ac:dyDescent="0.25">
      <c r="A4675" s="75">
        <v>3790</v>
      </c>
      <c r="B4675" s="76" t="s">
        <v>15599</v>
      </c>
      <c r="C4675" s="77" t="s">
        <v>15600</v>
      </c>
      <c r="D4675" s="78">
        <v>3685000</v>
      </c>
      <c r="E4675" s="77" t="s">
        <v>15598</v>
      </c>
      <c r="F4675" s="77" t="s">
        <v>14867</v>
      </c>
    </row>
    <row r="4676" spans="1:6" ht="32.25" customHeight="1" x14ac:dyDescent="0.25">
      <c r="A4676" s="75">
        <v>3791</v>
      </c>
      <c r="B4676" s="76" t="s">
        <v>15601</v>
      </c>
      <c r="C4676" s="77" t="s">
        <v>15602</v>
      </c>
      <c r="D4676" s="78">
        <v>3685000</v>
      </c>
      <c r="E4676" s="77" t="s">
        <v>15598</v>
      </c>
      <c r="F4676" s="77" t="s">
        <v>14867</v>
      </c>
    </row>
    <row r="4677" spans="1:6" ht="32.25" customHeight="1" x14ac:dyDescent="0.25">
      <c r="A4677" s="75">
        <v>3792</v>
      </c>
      <c r="B4677" s="76" t="s">
        <v>15603</v>
      </c>
      <c r="C4677" s="77" t="s">
        <v>15597</v>
      </c>
      <c r="D4677" s="78">
        <v>3685000</v>
      </c>
      <c r="E4677" s="77" t="s">
        <v>15598</v>
      </c>
      <c r="F4677" s="77" t="s">
        <v>14867</v>
      </c>
    </row>
    <row r="4678" spans="1:6" ht="32.25" customHeight="1" x14ac:dyDescent="0.25">
      <c r="A4678" s="75">
        <v>3793</v>
      </c>
      <c r="B4678" s="76" t="s">
        <v>15604</v>
      </c>
      <c r="C4678" s="77" t="s">
        <v>15602</v>
      </c>
      <c r="D4678" s="78">
        <v>3685000</v>
      </c>
      <c r="E4678" s="77" t="s">
        <v>15598</v>
      </c>
      <c r="F4678" s="77" t="s">
        <v>14867</v>
      </c>
    </row>
    <row r="4679" spans="1:6" ht="32.25" customHeight="1" x14ac:dyDescent="0.25">
      <c r="A4679" s="75">
        <v>3794</v>
      </c>
      <c r="B4679" s="76" t="s">
        <v>15605</v>
      </c>
      <c r="C4679" s="77" t="s">
        <v>15606</v>
      </c>
      <c r="D4679" s="78">
        <v>3685000</v>
      </c>
      <c r="E4679" s="77" t="s">
        <v>15598</v>
      </c>
      <c r="F4679" s="77" t="s">
        <v>14867</v>
      </c>
    </row>
    <row r="4680" spans="1:6" ht="32.25" customHeight="1" x14ac:dyDescent="0.25">
      <c r="A4680" s="75">
        <v>3795</v>
      </c>
      <c r="B4680" s="76" t="s">
        <v>15607</v>
      </c>
      <c r="C4680" s="77" t="s">
        <v>15608</v>
      </c>
      <c r="D4680" s="78">
        <v>3685000</v>
      </c>
      <c r="E4680" s="77" t="s">
        <v>15598</v>
      </c>
      <c r="F4680" s="77" t="s">
        <v>14867</v>
      </c>
    </row>
    <row r="4681" spans="1:6" ht="32.25" customHeight="1" x14ac:dyDescent="0.25">
      <c r="A4681" s="75">
        <v>3796</v>
      </c>
      <c r="B4681" s="76" t="s">
        <v>15609</v>
      </c>
      <c r="C4681" s="77" t="s">
        <v>15610</v>
      </c>
      <c r="D4681" s="78">
        <v>5285000</v>
      </c>
      <c r="E4681" s="77" t="s">
        <v>15611</v>
      </c>
      <c r="F4681" s="77" t="s">
        <v>15612</v>
      </c>
    </row>
    <row r="4682" spans="1:6" ht="32.25" customHeight="1" x14ac:dyDescent="0.25">
      <c r="A4682" s="75">
        <v>3797</v>
      </c>
      <c r="B4682" s="76" t="s">
        <v>15613</v>
      </c>
      <c r="C4682" s="77" t="s">
        <v>15614</v>
      </c>
      <c r="D4682" s="78">
        <v>5285000</v>
      </c>
      <c r="E4682" s="77" t="s">
        <v>15611</v>
      </c>
      <c r="F4682" s="77" t="s">
        <v>15612</v>
      </c>
    </row>
    <row r="4683" spans="1:6" ht="32.25" customHeight="1" x14ac:dyDescent="0.25">
      <c r="A4683" s="75">
        <v>3798</v>
      </c>
      <c r="B4683" s="76" t="s">
        <v>15615</v>
      </c>
      <c r="C4683" s="77" t="s">
        <v>15616</v>
      </c>
      <c r="D4683" s="78">
        <v>5285000</v>
      </c>
      <c r="E4683" s="77" t="s">
        <v>15611</v>
      </c>
      <c r="F4683" s="77" t="s">
        <v>15612</v>
      </c>
    </row>
    <row r="4684" spans="1:6" ht="32.25" customHeight="1" x14ac:dyDescent="0.25">
      <c r="A4684" s="75">
        <v>3799</v>
      </c>
      <c r="B4684" s="76" t="s">
        <v>15617</v>
      </c>
      <c r="C4684" s="77" t="s">
        <v>15618</v>
      </c>
      <c r="D4684" s="78">
        <v>5285000</v>
      </c>
      <c r="E4684" s="77" t="s">
        <v>15611</v>
      </c>
      <c r="F4684" s="77" t="s">
        <v>15612</v>
      </c>
    </row>
    <row r="4685" spans="1:6" ht="32.25" customHeight="1" x14ac:dyDescent="0.25">
      <c r="A4685" s="75">
        <v>3800</v>
      </c>
      <c r="B4685" s="76" t="s">
        <v>15619</v>
      </c>
      <c r="C4685" s="77" t="s">
        <v>15620</v>
      </c>
      <c r="D4685" s="78">
        <v>5285000</v>
      </c>
      <c r="E4685" s="77" t="s">
        <v>15611</v>
      </c>
      <c r="F4685" s="77" t="s">
        <v>15612</v>
      </c>
    </row>
    <row r="4686" spans="1:6" ht="32.25" customHeight="1" x14ac:dyDescent="0.25">
      <c r="A4686" s="75">
        <v>3801</v>
      </c>
      <c r="B4686" s="76" t="s">
        <v>15621</v>
      </c>
      <c r="C4686" s="77" t="s">
        <v>15622</v>
      </c>
      <c r="D4686" s="78">
        <v>5285000</v>
      </c>
      <c r="E4686" s="77" t="s">
        <v>15611</v>
      </c>
      <c r="F4686" s="77" t="s">
        <v>15612</v>
      </c>
    </row>
    <row r="4687" spans="1:6" ht="32.25" customHeight="1" x14ac:dyDescent="0.25">
      <c r="A4687" s="75">
        <v>3802</v>
      </c>
      <c r="B4687" s="76" t="s">
        <v>15623</v>
      </c>
      <c r="C4687" s="77" t="s">
        <v>15624</v>
      </c>
      <c r="D4687" s="78">
        <v>5285000</v>
      </c>
      <c r="E4687" s="77" t="s">
        <v>15611</v>
      </c>
      <c r="F4687" s="77" t="s">
        <v>15612</v>
      </c>
    </row>
    <row r="4688" spans="1:6" ht="32.25" customHeight="1" x14ac:dyDescent="0.25">
      <c r="A4688" s="75">
        <v>3803</v>
      </c>
      <c r="B4688" s="76" t="s">
        <v>15625</v>
      </c>
      <c r="C4688" s="77" t="s">
        <v>15626</v>
      </c>
      <c r="D4688" s="78">
        <v>5285000</v>
      </c>
      <c r="E4688" s="77" t="s">
        <v>15611</v>
      </c>
      <c r="F4688" s="77" t="s">
        <v>15612</v>
      </c>
    </row>
    <row r="4689" spans="1:6" ht="32.25" customHeight="1" x14ac:dyDescent="0.25">
      <c r="A4689" s="75">
        <v>3804</v>
      </c>
      <c r="B4689" s="76" t="s">
        <v>15627</v>
      </c>
      <c r="C4689" s="77" t="s">
        <v>15628</v>
      </c>
      <c r="D4689" s="78">
        <v>5285000</v>
      </c>
      <c r="E4689" s="77" t="s">
        <v>15611</v>
      </c>
      <c r="F4689" s="77" t="s">
        <v>15612</v>
      </c>
    </row>
    <row r="4690" spans="1:6" ht="32.25" customHeight="1" x14ac:dyDescent="0.25">
      <c r="A4690" s="75">
        <v>3805</v>
      </c>
      <c r="B4690" s="76" t="s">
        <v>15629</v>
      </c>
      <c r="C4690" s="77" t="s">
        <v>15630</v>
      </c>
      <c r="D4690" s="78">
        <v>5026000</v>
      </c>
      <c r="E4690" s="77" t="s">
        <v>15631</v>
      </c>
      <c r="F4690" s="77" t="s">
        <v>15612</v>
      </c>
    </row>
    <row r="4691" spans="1:6" ht="32.25" customHeight="1" x14ac:dyDescent="0.25">
      <c r="A4691" s="75">
        <v>3806</v>
      </c>
      <c r="B4691" s="76" t="s">
        <v>15632</v>
      </c>
      <c r="C4691" s="77" t="s">
        <v>15633</v>
      </c>
      <c r="D4691" s="78">
        <v>5026000</v>
      </c>
      <c r="E4691" s="77" t="s">
        <v>15631</v>
      </c>
      <c r="F4691" s="77" t="s">
        <v>15612</v>
      </c>
    </row>
    <row r="4692" spans="1:6" ht="32.25" customHeight="1" x14ac:dyDescent="0.25">
      <c r="A4692" s="75">
        <v>3807</v>
      </c>
      <c r="B4692" s="76" t="s">
        <v>15634</v>
      </c>
      <c r="C4692" s="77" t="s">
        <v>15635</v>
      </c>
      <c r="D4692" s="78">
        <v>5026000</v>
      </c>
      <c r="E4692" s="77" t="s">
        <v>15631</v>
      </c>
      <c r="F4692" s="77" t="s">
        <v>15612</v>
      </c>
    </row>
    <row r="4693" spans="1:6" ht="32.25" customHeight="1" x14ac:dyDescent="0.25">
      <c r="A4693" s="75">
        <v>3808</v>
      </c>
      <c r="B4693" s="76" t="s">
        <v>15636</v>
      </c>
      <c r="C4693" s="77" t="s">
        <v>15637</v>
      </c>
      <c r="D4693" s="78">
        <v>5026000</v>
      </c>
      <c r="E4693" s="77" t="s">
        <v>15631</v>
      </c>
      <c r="F4693" s="77" t="s">
        <v>15612</v>
      </c>
    </row>
    <row r="4694" spans="1:6" ht="32.25" customHeight="1" x14ac:dyDescent="0.25">
      <c r="A4694" s="75">
        <v>3809</v>
      </c>
      <c r="B4694" s="76" t="s">
        <v>15638</v>
      </c>
      <c r="C4694" s="77" t="s">
        <v>15639</v>
      </c>
      <c r="D4694" s="78">
        <v>5026000</v>
      </c>
      <c r="E4694" s="77" t="s">
        <v>15631</v>
      </c>
      <c r="F4694" s="77" t="s">
        <v>15612</v>
      </c>
    </row>
    <row r="4695" spans="1:6" ht="32.25" customHeight="1" x14ac:dyDescent="0.25">
      <c r="A4695" s="75">
        <v>3810</v>
      </c>
      <c r="B4695" s="76" t="s">
        <v>15640</v>
      </c>
      <c r="C4695" s="77" t="s">
        <v>15641</v>
      </c>
      <c r="D4695" s="78">
        <v>5026000</v>
      </c>
      <c r="E4695" s="77" t="s">
        <v>15631</v>
      </c>
      <c r="F4695" s="77" t="s">
        <v>15612</v>
      </c>
    </row>
    <row r="4696" spans="1:6" ht="32.25" customHeight="1" x14ac:dyDescent="0.25">
      <c r="A4696" s="75">
        <v>3811</v>
      </c>
      <c r="B4696" s="76" t="s">
        <v>15642</v>
      </c>
      <c r="C4696" s="77" t="s">
        <v>15643</v>
      </c>
      <c r="D4696" s="78">
        <v>5026000</v>
      </c>
      <c r="E4696" s="77" t="s">
        <v>15631</v>
      </c>
      <c r="F4696" s="77" t="s">
        <v>15612</v>
      </c>
    </row>
    <row r="4697" spans="1:6" ht="32.25" customHeight="1" x14ac:dyDescent="0.25">
      <c r="A4697" s="75">
        <v>3812</v>
      </c>
      <c r="B4697" s="76" t="s">
        <v>15644</v>
      </c>
      <c r="C4697" s="77" t="s">
        <v>15645</v>
      </c>
      <c r="D4697" s="78">
        <v>5026000</v>
      </c>
      <c r="E4697" s="77" t="s">
        <v>15631</v>
      </c>
      <c r="F4697" s="77" t="s">
        <v>15612</v>
      </c>
    </row>
    <row r="4698" spans="1:6" ht="32.25" customHeight="1" x14ac:dyDescent="0.25">
      <c r="A4698" s="75">
        <v>3813</v>
      </c>
      <c r="B4698" s="76" t="s">
        <v>15646</v>
      </c>
      <c r="C4698" s="77" t="s">
        <v>15647</v>
      </c>
      <c r="D4698" s="78">
        <v>5026000</v>
      </c>
      <c r="E4698" s="77" t="s">
        <v>15631</v>
      </c>
      <c r="F4698" s="77" t="s">
        <v>15612</v>
      </c>
    </row>
    <row r="4699" spans="1:6" ht="32.25" customHeight="1" x14ac:dyDescent="0.25">
      <c r="A4699" s="75">
        <v>3814</v>
      </c>
      <c r="B4699" s="76" t="s">
        <v>15648</v>
      </c>
      <c r="C4699" s="77" t="s">
        <v>15649</v>
      </c>
      <c r="D4699" s="78">
        <v>4792000</v>
      </c>
      <c r="E4699" s="77" t="s">
        <v>15650</v>
      </c>
      <c r="F4699" s="77" t="s">
        <v>15612</v>
      </c>
    </row>
    <row r="4700" spans="1:6" ht="32.25" customHeight="1" x14ac:dyDescent="0.25">
      <c r="A4700" s="75">
        <v>3815</v>
      </c>
      <c r="B4700" s="76" t="s">
        <v>15651</v>
      </c>
      <c r="C4700" s="77" t="s">
        <v>15652</v>
      </c>
      <c r="D4700" s="78">
        <v>5058000</v>
      </c>
      <c r="E4700" s="77" t="s">
        <v>15653</v>
      </c>
      <c r="F4700" s="77" t="s">
        <v>7870</v>
      </c>
    </row>
    <row r="4701" spans="1:6" ht="32.25" customHeight="1" x14ac:dyDescent="0.25">
      <c r="A4701" s="75">
        <v>3816</v>
      </c>
      <c r="B4701" s="76" t="s">
        <v>15654</v>
      </c>
      <c r="C4701" s="77" t="s">
        <v>15655</v>
      </c>
      <c r="D4701" s="78">
        <v>5058000</v>
      </c>
      <c r="E4701" s="77" t="s">
        <v>15653</v>
      </c>
      <c r="F4701" s="77" t="s">
        <v>7870</v>
      </c>
    </row>
    <row r="4702" spans="1:6" ht="32.25" customHeight="1" x14ac:dyDescent="0.25">
      <c r="A4702" s="75">
        <v>3817</v>
      </c>
      <c r="B4702" s="76" t="s">
        <v>15656</v>
      </c>
      <c r="C4702" s="77" t="s">
        <v>15657</v>
      </c>
      <c r="D4702" s="78">
        <v>5058000</v>
      </c>
      <c r="E4702" s="77" t="s">
        <v>15653</v>
      </c>
      <c r="F4702" s="77" t="s">
        <v>7870</v>
      </c>
    </row>
    <row r="4703" spans="1:6" ht="32.25" customHeight="1" x14ac:dyDescent="0.25">
      <c r="A4703" s="75">
        <v>3818</v>
      </c>
      <c r="B4703" s="76" t="s">
        <v>15658</v>
      </c>
      <c r="C4703" s="77" t="s">
        <v>15659</v>
      </c>
      <c r="D4703" s="78">
        <v>5058000</v>
      </c>
      <c r="E4703" s="77" t="s">
        <v>15653</v>
      </c>
      <c r="F4703" s="77" t="s">
        <v>7870</v>
      </c>
    </row>
    <row r="4704" spans="1:6" ht="32.25" customHeight="1" x14ac:dyDescent="0.25">
      <c r="A4704" s="75">
        <v>3819</v>
      </c>
      <c r="B4704" s="76" t="s">
        <v>15660</v>
      </c>
      <c r="C4704" s="77" t="s">
        <v>15661</v>
      </c>
      <c r="D4704" s="78">
        <v>5058000</v>
      </c>
      <c r="E4704" s="77" t="s">
        <v>15653</v>
      </c>
      <c r="F4704" s="77" t="s">
        <v>7870</v>
      </c>
    </row>
    <row r="4705" spans="1:6" ht="32.25" customHeight="1" x14ac:dyDescent="0.25">
      <c r="A4705" s="75">
        <v>3820</v>
      </c>
      <c r="B4705" s="76" t="s">
        <v>15662</v>
      </c>
      <c r="C4705" s="77" t="s">
        <v>15663</v>
      </c>
      <c r="D4705" s="78">
        <v>5058000</v>
      </c>
      <c r="E4705" s="77" t="s">
        <v>15653</v>
      </c>
      <c r="F4705" s="77" t="s">
        <v>7870</v>
      </c>
    </row>
    <row r="4706" spans="1:6" ht="32.25" customHeight="1" x14ac:dyDescent="0.25">
      <c r="A4706" s="75">
        <v>3821</v>
      </c>
      <c r="B4706" s="76" t="s">
        <v>15664</v>
      </c>
      <c r="C4706" s="77" t="s">
        <v>15665</v>
      </c>
      <c r="D4706" s="78">
        <v>4799000</v>
      </c>
      <c r="E4706" s="77" t="s">
        <v>15666</v>
      </c>
      <c r="F4706" s="77" t="s">
        <v>7870</v>
      </c>
    </row>
    <row r="4707" spans="1:6" ht="32.25" customHeight="1" x14ac:dyDescent="0.25">
      <c r="A4707" s="75">
        <v>3822</v>
      </c>
      <c r="B4707" s="76" t="s">
        <v>15667</v>
      </c>
      <c r="C4707" s="77" t="s">
        <v>15668</v>
      </c>
      <c r="D4707" s="78">
        <v>4799000</v>
      </c>
      <c r="E4707" s="77" t="s">
        <v>15666</v>
      </c>
      <c r="F4707" s="77" t="s">
        <v>7870</v>
      </c>
    </row>
    <row r="4708" spans="1:6" ht="32.25" customHeight="1" x14ac:dyDescent="0.25">
      <c r="A4708" s="75">
        <v>3823</v>
      </c>
      <c r="B4708" s="76" t="s">
        <v>15669</v>
      </c>
      <c r="C4708" s="77" t="s">
        <v>15670</v>
      </c>
      <c r="D4708" s="78">
        <v>4799000</v>
      </c>
      <c r="E4708" s="77" t="s">
        <v>15666</v>
      </c>
      <c r="F4708" s="77" t="s">
        <v>7870</v>
      </c>
    </row>
    <row r="4709" spans="1:6" ht="32.25" customHeight="1" x14ac:dyDescent="0.25">
      <c r="A4709" s="75">
        <v>3824</v>
      </c>
      <c r="B4709" s="76" t="s">
        <v>15671</v>
      </c>
      <c r="C4709" s="77" t="s">
        <v>15672</v>
      </c>
      <c r="D4709" s="78">
        <v>4799000</v>
      </c>
      <c r="E4709" s="77" t="s">
        <v>15666</v>
      </c>
      <c r="F4709" s="77" t="s">
        <v>7870</v>
      </c>
    </row>
    <row r="4710" spans="1:6" ht="32.25" customHeight="1" x14ac:dyDescent="0.25">
      <c r="A4710" s="75">
        <v>3825</v>
      </c>
      <c r="B4710" s="76" t="s">
        <v>15673</v>
      </c>
      <c r="C4710" s="77" t="s">
        <v>15674</v>
      </c>
      <c r="D4710" s="78">
        <v>4799000</v>
      </c>
      <c r="E4710" s="77" t="s">
        <v>15666</v>
      </c>
      <c r="F4710" s="77" t="s">
        <v>7870</v>
      </c>
    </row>
    <row r="4711" spans="1:6" ht="32.25" customHeight="1" x14ac:dyDescent="0.25">
      <c r="A4711" s="75">
        <v>3826</v>
      </c>
      <c r="B4711" s="76" t="s">
        <v>15675</v>
      </c>
      <c r="C4711" s="77" t="s">
        <v>15676</v>
      </c>
      <c r="D4711" s="78">
        <v>4799000</v>
      </c>
      <c r="E4711" s="77" t="s">
        <v>15666</v>
      </c>
      <c r="F4711" s="77" t="s">
        <v>7870</v>
      </c>
    </row>
    <row r="4712" spans="1:6" ht="32.25" customHeight="1" x14ac:dyDescent="0.25">
      <c r="A4712" s="75">
        <v>3827</v>
      </c>
      <c r="B4712" s="76" t="s">
        <v>15677</v>
      </c>
      <c r="C4712" s="77" t="s">
        <v>15676</v>
      </c>
      <c r="D4712" s="78">
        <v>4565000</v>
      </c>
      <c r="E4712" s="77" t="s">
        <v>15678</v>
      </c>
      <c r="F4712" s="77" t="s">
        <v>7870</v>
      </c>
    </row>
    <row r="4713" spans="1:6" ht="32.25" customHeight="1" x14ac:dyDescent="0.25">
      <c r="A4713" s="75">
        <v>3828</v>
      </c>
      <c r="B4713" s="76" t="s">
        <v>15679</v>
      </c>
      <c r="C4713" s="77" t="s">
        <v>15680</v>
      </c>
      <c r="D4713" s="78">
        <v>4565000</v>
      </c>
      <c r="E4713" s="77" t="s">
        <v>15678</v>
      </c>
      <c r="F4713" s="77" t="s">
        <v>7870</v>
      </c>
    </row>
    <row r="4714" spans="1:6" ht="32.25" customHeight="1" x14ac:dyDescent="0.25">
      <c r="A4714" s="75">
        <v>3829</v>
      </c>
      <c r="B4714" s="76" t="s">
        <v>15681</v>
      </c>
      <c r="C4714" s="77" t="s">
        <v>15682</v>
      </c>
      <c r="D4714" s="78">
        <v>4565000</v>
      </c>
      <c r="E4714" s="77" t="s">
        <v>15678</v>
      </c>
      <c r="F4714" s="77" t="s">
        <v>7870</v>
      </c>
    </row>
    <row r="4715" spans="1:6" ht="32.25" customHeight="1" x14ac:dyDescent="0.25">
      <c r="A4715" s="75">
        <v>3830</v>
      </c>
      <c r="B4715" s="76" t="s">
        <v>15683</v>
      </c>
      <c r="C4715" s="77" t="s">
        <v>15684</v>
      </c>
      <c r="D4715" s="78">
        <v>4560000</v>
      </c>
      <c r="E4715" s="77" t="s">
        <v>15685</v>
      </c>
      <c r="F4715" s="77" t="s">
        <v>15686</v>
      </c>
    </row>
    <row r="4716" spans="1:6" ht="32.25" customHeight="1" x14ac:dyDescent="0.25">
      <c r="A4716" s="75">
        <v>3831</v>
      </c>
      <c r="B4716" s="76" t="s">
        <v>15687</v>
      </c>
      <c r="C4716" s="77" t="s">
        <v>15688</v>
      </c>
      <c r="D4716" s="78">
        <v>4560000</v>
      </c>
      <c r="E4716" s="77" t="s">
        <v>15685</v>
      </c>
      <c r="F4716" s="77" t="s">
        <v>15686</v>
      </c>
    </row>
    <row r="4717" spans="1:6" ht="32.25" customHeight="1" x14ac:dyDescent="0.25">
      <c r="A4717" s="75">
        <v>3832</v>
      </c>
      <c r="B4717" s="76" t="s">
        <v>15689</v>
      </c>
      <c r="C4717" s="77" t="s">
        <v>15690</v>
      </c>
      <c r="D4717" s="78">
        <v>4560000</v>
      </c>
      <c r="E4717" s="77" t="s">
        <v>15685</v>
      </c>
      <c r="F4717" s="77" t="s">
        <v>15686</v>
      </c>
    </row>
    <row r="4718" spans="1:6" ht="32.25" customHeight="1" x14ac:dyDescent="0.25">
      <c r="A4718" s="75">
        <v>3833</v>
      </c>
      <c r="B4718" s="76" t="s">
        <v>15691</v>
      </c>
      <c r="C4718" s="77" t="s">
        <v>15692</v>
      </c>
      <c r="D4718" s="78">
        <v>4560000</v>
      </c>
      <c r="E4718" s="77" t="s">
        <v>15685</v>
      </c>
      <c r="F4718" s="77" t="s">
        <v>15686</v>
      </c>
    </row>
    <row r="4719" spans="1:6" ht="32.25" customHeight="1" x14ac:dyDescent="0.25">
      <c r="A4719" s="75">
        <v>3834</v>
      </c>
      <c r="B4719" s="76" t="s">
        <v>15693</v>
      </c>
      <c r="C4719" s="77" t="s">
        <v>15694</v>
      </c>
      <c r="D4719" s="78">
        <v>4560000</v>
      </c>
      <c r="E4719" s="77" t="s">
        <v>15685</v>
      </c>
      <c r="F4719" s="77" t="s">
        <v>15686</v>
      </c>
    </row>
    <row r="4720" spans="1:6" ht="32.25" customHeight="1" x14ac:dyDescent="0.25">
      <c r="A4720" s="75">
        <v>3835</v>
      </c>
      <c r="B4720" s="76" t="s">
        <v>15695</v>
      </c>
      <c r="C4720" s="77" t="s">
        <v>15696</v>
      </c>
      <c r="D4720" s="78">
        <v>4560000</v>
      </c>
      <c r="E4720" s="77" t="s">
        <v>15685</v>
      </c>
      <c r="F4720" s="77" t="s">
        <v>15686</v>
      </c>
    </row>
    <row r="4721" spans="1:6" ht="32.25" customHeight="1" x14ac:dyDescent="0.25">
      <c r="A4721" s="75">
        <v>3836</v>
      </c>
      <c r="B4721" s="76" t="s">
        <v>15697</v>
      </c>
      <c r="C4721" s="77" t="s">
        <v>15698</v>
      </c>
      <c r="D4721" s="78">
        <v>4560000</v>
      </c>
      <c r="E4721" s="77" t="s">
        <v>15685</v>
      </c>
      <c r="F4721" s="77" t="s">
        <v>15686</v>
      </c>
    </row>
    <row r="4722" spans="1:6" ht="32.25" customHeight="1" x14ac:dyDescent="0.25">
      <c r="A4722" s="75">
        <v>3837</v>
      </c>
      <c r="B4722" s="76" t="s">
        <v>15699</v>
      </c>
      <c r="C4722" s="77" t="s">
        <v>15700</v>
      </c>
      <c r="D4722" s="78">
        <v>4560000</v>
      </c>
      <c r="E4722" s="77" t="s">
        <v>15685</v>
      </c>
      <c r="F4722" s="77" t="s">
        <v>15686</v>
      </c>
    </row>
    <row r="4723" spans="1:6" ht="32.25" customHeight="1" x14ac:dyDescent="0.25">
      <c r="A4723" s="75">
        <v>3838</v>
      </c>
      <c r="B4723" s="76" t="s">
        <v>15701</v>
      </c>
      <c r="C4723" s="77" t="s">
        <v>15702</v>
      </c>
      <c r="D4723" s="78">
        <v>4560000</v>
      </c>
      <c r="E4723" s="77" t="s">
        <v>15685</v>
      </c>
      <c r="F4723" s="77" t="s">
        <v>15686</v>
      </c>
    </row>
    <row r="4724" spans="1:6" ht="32.25" customHeight="1" x14ac:dyDescent="0.25">
      <c r="A4724" s="75">
        <v>3839</v>
      </c>
      <c r="B4724" s="76" t="s">
        <v>15703</v>
      </c>
      <c r="C4724" s="77" t="s">
        <v>15704</v>
      </c>
      <c r="D4724" s="78">
        <v>4560000</v>
      </c>
      <c r="E4724" s="77" t="s">
        <v>15685</v>
      </c>
      <c r="F4724" s="77" t="s">
        <v>15686</v>
      </c>
    </row>
    <row r="4725" spans="1:6" ht="32.25" customHeight="1" x14ac:dyDescent="0.25">
      <c r="A4725" s="75">
        <v>3840</v>
      </c>
      <c r="B4725" s="76" t="s">
        <v>15705</v>
      </c>
      <c r="C4725" s="77" t="s">
        <v>15706</v>
      </c>
      <c r="D4725" s="78">
        <v>4301000</v>
      </c>
      <c r="E4725" s="77" t="s">
        <v>15707</v>
      </c>
      <c r="F4725" s="77" t="s">
        <v>15686</v>
      </c>
    </row>
    <row r="4726" spans="1:6" ht="32.25" customHeight="1" x14ac:dyDescent="0.25">
      <c r="A4726" s="75">
        <v>3841</v>
      </c>
      <c r="B4726" s="76" t="s">
        <v>15708</v>
      </c>
      <c r="C4726" s="77" t="s">
        <v>15709</v>
      </c>
      <c r="D4726" s="78">
        <v>4301000</v>
      </c>
      <c r="E4726" s="77" t="s">
        <v>15707</v>
      </c>
      <c r="F4726" s="77" t="s">
        <v>15686</v>
      </c>
    </row>
    <row r="4727" spans="1:6" ht="32.25" customHeight="1" x14ac:dyDescent="0.25">
      <c r="A4727" s="75">
        <v>3842</v>
      </c>
      <c r="B4727" s="76" t="s">
        <v>15710</v>
      </c>
      <c r="C4727" s="77" t="s">
        <v>15709</v>
      </c>
      <c r="D4727" s="78">
        <v>4301000</v>
      </c>
      <c r="E4727" s="77" t="s">
        <v>15707</v>
      </c>
      <c r="F4727" s="77" t="s">
        <v>15686</v>
      </c>
    </row>
    <row r="4728" spans="1:6" ht="32.25" customHeight="1" x14ac:dyDescent="0.25">
      <c r="A4728" s="75">
        <v>3843</v>
      </c>
      <c r="B4728" s="76" t="s">
        <v>15711</v>
      </c>
      <c r="C4728" s="77" t="s">
        <v>15712</v>
      </c>
      <c r="D4728" s="78">
        <v>4301000</v>
      </c>
      <c r="E4728" s="77" t="s">
        <v>15707</v>
      </c>
      <c r="F4728" s="77" t="s">
        <v>15686</v>
      </c>
    </row>
    <row r="4729" spans="1:6" ht="32.25" customHeight="1" x14ac:dyDescent="0.25">
      <c r="A4729" s="75">
        <v>3844</v>
      </c>
      <c r="B4729" s="76" t="s">
        <v>15713</v>
      </c>
      <c r="C4729" s="77" t="s">
        <v>15714</v>
      </c>
      <c r="D4729" s="78">
        <v>4301000</v>
      </c>
      <c r="E4729" s="77" t="s">
        <v>15707</v>
      </c>
      <c r="F4729" s="77" t="s">
        <v>15686</v>
      </c>
    </row>
    <row r="4730" spans="1:6" ht="32.25" customHeight="1" x14ac:dyDescent="0.25">
      <c r="A4730" s="75">
        <v>3845</v>
      </c>
      <c r="B4730" s="76" t="s">
        <v>15715</v>
      </c>
      <c r="C4730" s="77" t="s">
        <v>15716</v>
      </c>
      <c r="D4730" s="78">
        <v>4301000</v>
      </c>
      <c r="E4730" s="77" t="s">
        <v>15707</v>
      </c>
      <c r="F4730" s="77" t="s">
        <v>15686</v>
      </c>
    </row>
    <row r="4731" spans="1:6" ht="32.25" customHeight="1" x14ac:dyDescent="0.25">
      <c r="A4731" s="75">
        <v>3846</v>
      </c>
      <c r="B4731" s="76" t="s">
        <v>15717</v>
      </c>
      <c r="C4731" s="77" t="s">
        <v>15718</v>
      </c>
      <c r="D4731" s="78">
        <v>4301000</v>
      </c>
      <c r="E4731" s="77" t="s">
        <v>15707</v>
      </c>
      <c r="F4731" s="77" t="s">
        <v>15686</v>
      </c>
    </row>
    <row r="4732" spans="1:6" ht="32.25" customHeight="1" x14ac:dyDescent="0.25">
      <c r="A4732" s="75">
        <v>3847</v>
      </c>
      <c r="B4732" s="76" t="s">
        <v>15719</v>
      </c>
      <c r="C4732" s="77" t="s">
        <v>15720</v>
      </c>
      <c r="D4732" s="78">
        <v>4301000</v>
      </c>
      <c r="E4732" s="77" t="s">
        <v>15707</v>
      </c>
      <c r="F4732" s="77" t="s">
        <v>15686</v>
      </c>
    </row>
    <row r="4733" spans="1:6" ht="32.25" customHeight="1" x14ac:dyDescent="0.25">
      <c r="A4733" s="75">
        <v>3848</v>
      </c>
      <c r="B4733" s="76" t="s">
        <v>15721</v>
      </c>
      <c r="C4733" s="77" t="s">
        <v>15722</v>
      </c>
      <c r="D4733" s="78">
        <v>4301000</v>
      </c>
      <c r="E4733" s="77" t="s">
        <v>15707</v>
      </c>
      <c r="F4733" s="77" t="s">
        <v>15686</v>
      </c>
    </row>
    <row r="4734" spans="1:6" ht="32.25" customHeight="1" x14ac:dyDescent="0.25">
      <c r="A4734" s="75">
        <v>3849</v>
      </c>
      <c r="B4734" s="76" t="s">
        <v>15723</v>
      </c>
      <c r="C4734" s="77" t="s">
        <v>15724</v>
      </c>
      <c r="D4734" s="78">
        <v>4301000</v>
      </c>
      <c r="E4734" s="77" t="s">
        <v>15707</v>
      </c>
      <c r="F4734" s="77" t="s">
        <v>15686</v>
      </c>
    </row>
    <row r="4735" spans="1:6" ht="32.25" customHeight="1" x14ac:dyDescent="0.25">
      <c r="A4735" s="75">
        <v>3850</v>
      </c>
      <c r="B4735" s="76" t="s">
        <v>15725</v>
      </c>
      <c r="C4735" s="77" t="s">
        <v>15726</v>
      </c>
      <c r="D4735" s="78">
        <v>4301000</v>
      </c>
      <c r="E4735" s="77" t="s">
        <v>15707</v>
      </c>
      <c r="F4735" s="77" t="s">
        <v>15686</v>
      </c>
    </row>
    <row r="4736" spans="1:6" ht="32.25" customHeight="1" x14ac:dyDescent="0.25">
      <c r="A4736" s="75">
        <v>3851</v>
      </c>
      <c r="B4736" s="76" t="s">
        <v>15727</v>
      </c>
      <c r="C4736" s="77" t="s">
        <v>15728</v>
      </c>
      <c r="D4736" s="78">
        <v>4301000</v>
      </c>
      <c r="E4736" s="77" t="s">
        <v>15707</v>
      </c>
      <c r="F4736" s="77" t="s">
        <v>15686</v>
      </c>
    </row>
    <row r="4737" spans="1:6" ht="32.25" customHeight="1" x14ac:dyDescent="0.25">
      <c r="A4737" s="75">
        <v>3852</v>
      </c>
      <c r="B4737" s="76" t="s">
        <v>15729</v>
      </c>
      <c r="C4737" s="77" t="s">
        <v>15730</v>
      </c>
      <c r="D4737" s="78">
        <v>4301000</v>
      </c>
      <c r="E4737" s="77" t="s">
        <v>15707</v>
      </c>
      <c r="F4737" s="77" t="s">
        <v>15686</v>
      </c>
    </row>
    <row r="4738" spans="1:6" ht="32.25" customHeight="1" x14ac:dyDescent="0.25">
      <c r="A4738" s="75">
        <v>3853</v>
      </c>
      <c r="B4738" s="76" t="s">
        <v>15731</v>
      </c>
      <c r="C4738" s="77" t="s">
        <v>15732</v>
      </c>
      <c r="D4738" s="78">
        <v>4301000</v>
      </c>
      <c r="E4738" s="77" t="s">
        <v>15707</v>
      </c>
      <c r="F4738" s="77" t="s">
        <v>15686</v>
      </c>
    </row>
    <row r="4739" spans="1:6" ht="32.25" customHeight="1" x14ac:dyDescent="0.25">
      <c r="A4739" s="75">
        <v>3854</v>
      </c>
      <c r="B4739" s="76" t="s">
        <v>15733</v>
      </c>
      <c r="C4739" s="77" t="s">
        <v>15734</v>
      </c>
      <c r="D4739" s="78">
        <v>4301000</v>
      </c>
      <c r="E4739" s="77" t="s">
        <v>15707</v>
      </c>
      <c r="F4739" s="77" t="s">
        <v>15686</v>
      </c>
    </row>
    <row r="4740" spans="1:6" ht="32.25" customHeight="1" x14ac:dyDescent="0.25">
      <c r="A4740" s="75">
        <v>3855</v>
      </c>
      <c r="B4740" s="76" t="s">
        <v>15735</v>
      </c>
      <c r="C4740" s="77" t="s">
        <v>15736</v>
      </c>
      <c r="D4740" s="78">
        <v>4301000</v>
      </c>
      <c r="E4740" s="77" t="s">
        <v>15707</v>
      </c>
      <c r="F4740" s="77" t="s">
        <v>15686</v>
      </c>
    </row>
    <row r="4741" spans="1:6" ht="32.25" customHeight="1" x14ac:dyDescent="0.25">
      <c r="A4741" s="75">
        <v>3856</v>
      </c>
      <c r="B4741" s="76" t="s">
        <v>15737</v>
      </c>
      <c r="C4741" s="77" t="s">
        <v>15738</v>
      </c>
      <c r="D4741" s="78">
        <v>4067000</v>
      </c>
      <c r="E4741" s="77" t="s">
        <v>15739</v>
      </c>
      <c r="F4741" s="77" t="s">
        <v>15686</v>
      </c>
    </row>
    <row r="4742" spans="1:6" ht="32.25" customHeight="1" x14ac:dyDescent="0.25">
      <c r="A4742" s="75">
        <v>3857</v>
      </c>
      <c r="B4742" s="76" t="s">
        <v>15740</v>
      </c>
      <c r="C4742" s="77" t="s">
        <v>15741</v>
      </c>
      <c r="D4742" s="78">
        <v>4067000</v>
      </c>
      <c r="E4742" s="77" t="s">
        <v>15739</v>
      </c>
      <c r="F4742" s="77" t="s">
        <v>15686</v>
      </c>
    </row>
    <row r="4743" spans="1:6" ht="32.25" customHeight="1" x14ac:dyDescent="0.25">
      <c r="A4743" s="75">
        <v>3858</v>
      </c>
      <c r="B4743" s="76" t="s">
        <v>15742</v>
      </c>
      <c r="C4743" s="77" t="s">
        <v>15743</v>
      </c>
      <c r="D4743" s="78">
        <v>4067000</v>
      </c>
      <c r="E4743" s="77" t="s">
        <v>15739</v>
      </c>
      <c r="F4743" s="77" t="s">
        <v>15686</v>
      </c>
    </row>
    <row r="4744" spans="1:6" ht="32.25" customHeight="1" x14ac:dyDescent="0.25">
      <c r="A4744" s="75">
        <v>3859</v>
      </c>
      <c r="B4744" s="76" t="s">
        <v>15744</v>
      </c>
      <c r="C4744" s="77" t="s">
        <v>15745</v>
      </c>
      <c r="D4744" s="78">
        <v>4067000</v>
      </c>
      <c r="E4744" s="77" t="s">
        <v>15739</v>
      </c>
      <c r="F4744" s="77" t="s">
        <v>15686</v>
      </c>
    </row>
    <row r="4745" spans="1:6" ht="32.25" customHeight="1" x14ac:dyDescent="0.25">
      <c r="A4745" s="75">
        <v>3860</v>
      </c>
      <c r="B4745" s="76" t="s">
        <v>15746</v>
      </c>
      <c r="C4745" s="77" t="s">
        <v>15747</v>
      </c>
      <c r="D4745" s="78">
        <v>4067000</v>
      </c>
      <c r="E4745" s="77" t="s">
        <v>15739</v>
      </c>
      <c r="F4745" s="77" t="s">
        <v>15686</v>
      </c>
    </row>
    <row r="4746" spans="1:6" ht="32.25" customHeight="1" x14ac:dyDescent="0.25">
      <c r="A4746" s="75">
        <v>3861</v>
      </c>
      <c r="B4746" s="76" t="s">
        <v>15748</v>
      </c>
      <c r="C4746" s="77" t="s">
        <v>15749</v>
      </c>
      <c r="D4746" s="78">
        <v>3978000</v>
      </c>
      <c r="E4746" s="77" t="s">
        <v>15750</v>
      </c>
      <c r="F4746" s="77" t="s">
        <v>15751</v>
      </c>
    </row>
    <row r="4747" spans="1:6" ht="32.25" customHeight="1" x14ac:dyDescent="0.25">
      <c r="A4747" s="75">
        <v>3862</v>
      </c>
      <c r="B4747" s="76" t="s">
        <v>15752</v>
      </c>
      <c r="C4747" s="77" t="s">
        <v>15749</v>
      </c>
      <c r="D4747" s="78">
        <v>3978000</v>
      </c>
      <c r="E4747" s="77" t="s">
        <v>15750</v>
      </c>
      <c r="F4747" s="77" t="s">
        <v>15751</v>
      </c>
    </row>
    <row r="4748" spans="1:6" ht="32.25" customHeight="1" x14ac:dyDescent="0.25">
      <c r="A4748" s="75">
        <v>3863</v>
      </c>
      <c r="B4748" s="76" t="s">
        <v>15753</v>
      </c>
      <c r="C4748" s="77" t="s">
        <v>15754</v>
      </c>
      <c r="D4748" s="78">
        <v>3978000</v>
      </c>
      <c r="E4748" s="77" t="s">
        <v>15750</v>
      </c>
      <c r="F4748" s="77" t="s">
        <v>15751</v>
      </c>
    </row>
    <row r="4749" spans="1:6" ht="32.25" customHeight="1" x14ac:dyDescent="0.25">
      <c r="A4749" s="75">
        <v>3864</v>
      </c>
      <c r="B4749" s="76" t="s">
        <v>15755</v>
      </c>
      <c r="C4749" s="77" t="s">
        <v>15756</v>
      </c>
      <c r="D4749" s="78">
        <v>3006000</v>
      </c>
      <c r="E4749" s="77" t="s">
        <v>15757</v>
      </c>
      <c r="F4749" s="77" t="s">
        <v>15758</v>
      </c>
    </row>
    <row r="4750" spans="1:6" ht="32.25" customHeight="1" x14ac:dyDescent="0.25">
      <c r="A4750" s="75">
        <v>3865</v>
      </c>
      <c r="B4750" s="76" t="s">
        <v>15759</v>
      </c>
      <c r="C4750" s="77" t="s">
        <v>15760</v>
      </c>
      <c r="D4750" s="78">
        <v>3006000</v>
      </c>
      <c r="E4750" s="77" t="s">
        <v>15757</v>
      </c>
      <c r="F4750" s="77" t="s">
        <v>15758</v>
      </c>
    </row>
    <row r="4751" spans="1:6" ht="32.25" customHeight="1" x14ac:dyDescent="0.25">
      <c r="A4751" s="75">
        <v>3866</v>
      </c>
      <c r="B4751" s="76" t="s">
        <v>15761</v>
      </c>
      <c r="C4751" s="77" t="s">
        <v>15760</v>
      </c>
      <c r="D4751" s="78">
        <v>3006000</v>
      </c>
      <c r="E4751" s="77" t="s">
        <v>15757</v>
      </c>
      <c r="F4751" s="77" t="s">
        <v>15758</v>
      </c>
    </row>
    <row r="4752" spans="1:6" ht="32.25" customHeight="1" x14ac:dyDescent="0.25">
      <c r="A4752" s="75">
        <v>3867</v>
      </c>
      <c r="B4752" s="76" t="s">
        <v>15762</v>
      </c>
      <c r="C4752" s="77" t="s">
        <v>15763</v>
      </c>
      <c r="D4752" s="78">
        <v>4567000</v>
      </c>
      <c r="E4752" s="77" t="s">
        <v>15764</v>
      </c>
      <c r="F4752" s="77" t="s">
        <v>15765</v>
      </c>
    </row>
    <row r="4753" spans="1:6" ht="32.25" customHeight="1" x14ac:dyDescent="0.25">
      <c r="A4753" s="75">
        <v>3868</v>
      </c>
      <c r="B4753" s="76" t="s">
        <v>15766</v>
      </c>
      <c r="C4753" s="77" t="s">
        <v>15767</v>
      </c>
      <c r="D4753" s="78">
        <v>4567000</v>
      </c>
      <c r="E4753" s="77" t="s">
        <v>15764</v>
      </c>
      <c r="F4753" s="77" t="s">
        <v>15765</v>
      </c>
    </row>
    <row r="4754" spans="1:6" ht="32.25" customHeight="1" x14ac:dyDescent="0.25">
      <c r="A4754" s="75">
        <v>3869</v>
      </c>
      <c r="B4754" s="76" t="s">
        <v>15768</v>
      </c>
      <c r="C4754" s="77" t="s">
        <v>15767</v>
      </c>
      <c r="D4754" s="78">
        <v>4567000</v>
      </c>
      <c r="E4754" s="77" t="s">
        <v>15764</v>
      </c>
      <c r="F4754" s="77" t="s">
        <v>15765</v>
      </c>
    </row>
    <row r="4755" spans="1:6" ht="32.25" customHeight="1" x14ac:dyDescent="0.25">
      <c r="A4755" s="75">
        <v>3870</v>
      </c>
      <c r="B4755" s="76" t="s">
        <v>15769</v>
      </c>
      <c r="C4755" s="77" t="s">
        <v>15770</v>
      </c>
      <c r="D4755" s="78">
        <v>1996000</v>
      </c>
      <c r="E4755" s="77" t="s">
        <v>15771</v>
      </c>
      <c r="F4755" s="77"/>
    </row>
    <row r="4756" spans="1:6" ht="32.25" customHeight="1" x14ac:dyDescent="0.25">
      <c r="A4756" s="75">
        <v>3871</v>
      </c>
      <c r="B4756" s="76" t="s">
        <v>3642</v>
      </c>
      <c r="C4756" s="77" t="s">
        <v>15772</v>
      </c>
      <c r="D4756" s="78">
        <v>1398000</v>
      </c>
      <c r="E4756" s="77" t="s">
        <v>12486</v>
      </c>
      <c r="F4756" s="77"/>
    </row>
    <row r="4757" spans="1:6" ht="32.25" customHeight="1" x14ac:dyDescent="0.25">
      <c r="A4757" s="75">
        <v>3872</v>
      </c>
      <c r="B4757" s="76" t="s">
        <v>3646</v>
      </c>
      <c r="C4757" s="77" t="s">
        <v>15773</v>
      </c>
      <c r="D4757" s="78">
        <v>1398000</v>
      </c>
      <c r="E4757" s="77" t="s">
        <v>12486</v>
      </c>
      <c r="F4757" s="77"/>
    </row>
    <row r="4758" spans="1:6" ht="32.25" customHeight="1" x14ac:dyDescent="0.25">
      <c r="A4758" s="75">
        <v>3873</v>
      </c>
      <c r="B4758" s="76" t="s">
        <v>15774</v>
      </c>
      <c r="C4758" s="77" t="s">
        <v>15775</v>
      </c>
      <c r="D4758" s="78">
        <v>2944000</v>
      </c>
      <c r="E4758" s="77" t="s">
        <v>15776</v>
      </c>
      <c r="F4758" s="77" t="s">
        <v>15777</v>
      </c>
    </row>
    <row r="4759" spans="1:6" ht="32.25" customHeight="1" x14ac:dyDescent="0.25">
      <c r="A4759" s="75">
        <v>3874</v>
      </c>
      <c r="B4759" s="76" t="s">
        <v>15778</v>
      </c>
      <c r="C4759" s="77" t="s">
        <v>15779</v>
      </c>
      <c r="D4759" s="78">
        <v>2944000</v>
      </c>
      <c r="E4759" s="77" t="s">
        <v>15776</v>
      </c>
      <c r="F4759" s="77" t="s">
        <v>15777</v>
      </c>
    </row>
    <row r="4760" spans="1:6" ht="32.25" customHeight="1" x14ac:dyDescent="0.25">
      <c r="A4760" s="75">
        <v>3875</v>
      </c>
      <c r="B4760" s="76" t="s">
        <v>15780</v>
      </c>
      <c r="C4760" s="77" t="s">
        <v>15781</v>
      </c>
      <c r="D4760" s="78">
        <v>2928000</v>
      </c>
      <c r="E4760" s="77" t="s">
        <v>15782</v>
      </c>
      <c r="F4760" s="77" t="s">
        <v>15777</v>
      </c>
    </row>
    <row r="4761" spans="1:6" ht="32.25" customHeight="1" x14ac:dyDescent="0.25">
      <c r="A4761" s="75">
        <v>3876</v>
      </c>
      <c r="B4761" s="76" t="s">
        <v>15783</v>
      </c>
      <c r="C4761" s="77" t="s">
        <v>15784</v>
      </c>
      <c r="D4761" s="78">
        <v>3012000</v>
      </c>
      <c r="E4761" s="77" t="s">
        <v>15785</v>
      </c>
      <c r="F4761" s="77" t="s">
        <v>15777</v>
      </c>
    </row>
    <row r="4762" spans="1:6" ht="32.25" customHeight="1" x14ac:dyDescent="0.25">
      <c r="A4762" s="75">
        <v>3877</v>
      </c>
      <c r="B4762" s="76" t="s">
        <v>15786</v>
      </c>
      <c r="C4762" s="77" t="s">
        <v>15787</v>
      </c>
      <c r="D4762" s="78">
        <v>3012000</v>
      </c>
      <c r="E4762" s="77" t="s">
        <v>15785</v>
      </c>
      <c r="F4762" s="77" t="s">
        <v>15777</v>
      </c>
    </row>
    <row r="4763" spans="1:6" ht="32.25" customHeight="1" x14ac:dyDescent="0.25">
      <c r="A4763" s="75">
        <v>3878</v>
      </c>
      <c r="B4763" s="76" t="s">
        <v>3665</v>
      </c>
      <c r="C4763" s="77" t="s">
        <v>3668</v>
      </c>
      <c r="D4763" s="78">
        <v>1991000</v>
      </c>
      <c r="E4763" s="77" t="s">
        <v>15788</v>
      </c>
      <c r="F4763" s="77"/>
    </row>
    <row r="4764" spans="1:6" ht="32.25" customHeight="1" x14ac:dyDescent="0.25">
      <c r="A4764" s="75">
        <v>3879</v>
      </c>
      <c r="B4764" s="76" t="s">
        <v>3659</v>
      </c>
      <c r="C4764" s="77" t="s">
        <v>3662</v>
      </c>
      <c r="D4764" s="78">
        <v>1991000</v>
      </c>
      <c r="E4764" s="77" t="s">
        <v>15788</v>
      </c>
      <c r="F4764" s="77"/>
    </row>
    <row r="4765" spans="1:6" ht="32.25" customHeight="1" x14ac:dyDescent="0.25">
      <c r="A4765" s="75">
        <v>3880</v>
      </c>
      <c r="B4765" s="76" t="s">
        <v>3663</v>
      </c>
      <c r="C4765" s="77" t="s">
        <v>3662</v>
      </c>
      <c r="D4765" s="78">
        <v>1991000</v>
      </c>
      <c r="E4765" s="77" t="s">
        <v>15788</v>
      </c>
      <c r="F4765" s="77"/>
    </row>
    <row r="4766" spans="1:6" ht="32.25" customHeight="1" x14ac:dyDescent="0.25">
      <c r="A4766" s="75">
        <v>3881</v>
      </c>
      <c r="B4766" s="76" t="s">
        <v>3656</v>
      </c>
      <c r="C4766" s="77" t="s">
        <v>15789</v>
      </c>
      <c r="D4766" s="78">
        <v>2059000</v>
      </c>
      <c r="E4766" s="77" t="s">
        <v>12244</v>
      </c>
      <c r="F4766" s="77"/>
    </row>
    <row r="4767" spans="1:6" ht="32.25" customHeight="1" x14ac:dyDescent="0.25">
      <c r="A4767" s="75">
        <v>3882</v>
      </c>
      <c r="B4767" s="76" t="s">
        <v>3650</v>
      </c>
      <c r="C4767" s="77" t="s">
        <v>15790</v>
      </c>
      <c r="D4767" s="78">
        <v>2059000</v>
      </c>
      <c r="E4767" s="77" t="s">
        <v>12244</v>
      </c>
      <c r="F4767" s="77" t="s">
        <v>7870</v>
      </c>
    </row>
    <row r="4768" spans="1:6" ht="32.25" customHeight="1" x14ac:dyDescent="0.25">
      <c r="A4768" s="75">
        <v>3883</v>
      </c>
      <c r="B4768" s="76" t="s">
        <v>15791</v>
      </c>
      <c r="C4768" s="77" t="s">
        <v>15792</v>
      </c>
      <c r="D4768" s="78">
        <v>3893000</v>
      </c>
      <c r="E4768" s="77" t="s">
        <v>15793</v>
      </c>
      <c r="F4768" s="77" t="s">
        <v>7870</v>
      </c>
    </row>
    <row r="4769" spans="1:6" ht="32.25" customHeight="1" x14ac:dyDescent="0.25">
      <c r="A4769" s="75">
        <v>3884</v>
      </c>
      <c r="B4769" s="76" t="s">
        <v>15794</v>
      </c>
      <c r="C4769" s="77" t="s">
        <v>15795</v>
      </c>
      <c r="D4769" s="78">
        <v>3893000</v>
      </c>
      <c r="E4769" s="77" t="s">
        <v>15793</v>
      </c>
      <c r="F4769" s="77" t="s">
        <v>7870</v>
      </c>
    </row>
    <row r="4770" spans="1:6" ht="32.25" customHeight="1" x14ac:dyDescent="0.25">
      <c r="A4770" s="75">
        <v>3885</v>
      </c>
      <c r="B4770" s="76" t="s">
        <v>15796</v>
      </c>
      <c r="C4770" s="77" t="s">
        <v>15797</v>
      </c>
      <c r="D4770" s="78">
        <v>3893000</v>
      </c>
      <c r="E4770" s="77" t="s">
        <v>15793</v>
      </c>
      <c r="F4770" s="77" t="s">
        <v>7870</v>
      </c>
    </row>
    <row r="4771" spans="1:6" ht="32.25" customHeight="1" x14ac:dyDescent="0.25">
      <c r="A4771" s="75">
        <v>3886</v>
      </c>
      <c r="B4771" s="76" t="s">
        <v>15798</v>
      </c>
      <c r="C4771" s="77" t="s">
        <v>15799</v>
      </c>
      <c r="D4771" s="78">
        <v>3634000</v>
      </c>
      <c r="E4771" s="77" t="s">
        <v>15800</v>
      </c>
      <c r="F4771" s="77" t="s">
        <v>7870</v>
      </c>
    </row>
    <row r="4772" spans="1:6" ht="32.25" customHeight="1" x14ac:dyDescent="0.25">
      <c r="A4772" s="75">
        <v>3887</v>
      </c>
      <c r="B4772" s="76" t="s">
        <v>15801</v>
      </c>
      <c r="C4772" s="77" t="s">
        <v>15799</v>
      </c>
      <c r="D4772" s="78">
        <v>3634000</v>
      </c>
      <c r="E4772" s="77" t="s">
        <v>15800</v>
      </c>
      <c r="F4772" s="77"/>
    </row>
    <row r="4773" spans="1:6" ht="32.25" customHeight="1" x14ac:dyDescent="0.25">
      <c r="A4773" s="75">
        <v>3888</v>
      </c>
      <c r="B4773" s="76" t="s">
        <v>15802</v>
      </c>
      <c r="C4773" s="77" t="s">
        <v>15803</v>
      </c>
      <c r="D4773" s="78">
        <v>3036000</v>
      </c>
      <c r="E4773" s="77" t="s">
        <v>15804</v>
      </c>
      <c r="F4773" s="77"/>
    </row>
    <row r="4774" spans="1:6" ht="32.25" customHeight="1" x14ac:dyDescent="0.25">
      <c r="A4774" s="75">
        <v>3889</v>
      </c>
      <c r="B4774" s="76" t="s">
        <v>15805</v>
      </c>
      <c r="C4774" s="77" t="s">
        <v>15806</v>
      </c>
      <c r="D4774" s="78">
        <v>3036000</v>
      </c>
      <c r="E4774" s="77" t="s">
        <v>15804</v>
      </c>
      <c r="F4774" s="77"/>
    </row>
    <row r="4775" spans="1:6" ht="32.25" customHeight="1" x14ac:dyDescent="0.25">
      <c r="A4775" s="75">
        <v>3890</v>
      </c>
      <c r="B4775" s="76" t="s">
        <v>15807</v>
      </c>
      <c r="C4775" s="77" t="s">
        <v>15803</v>
      </c>
      <c r="D4775" s="78">
        <v>3036000</v>
      </c>
      <c r="E4775" s="77" t="s">
        <v>15804</v>
      </c>
      <c r="F4775" s="77"/>
    </row>
    <row r="4776" spans="1:6" ht="32.25" customHeight="1" x14ac:dyDescent="0.25">
      <c r="A4776" s="75">
        <v>3891</v>
      </c>
      <c r="B4776" s="76" t="s">
        <v>15808</v>
      </c>
      <c r="C4776" s="77" t="s">
        <v>15809</v>
      </c>
      <c r="D4776" s="78">
        <v>3036000</v>
      </c>
      <c r="E4776" s="77" t="s">
        <v>15804</v>
      </c>
      <c r="F4776" s="77"/>
    </row>
    <row r="4777" spans="1:6" ht="32.25" customHeight="1" x14ac:dyDescent="0.25">
      <c r="A4777" s="75">
        <v>3892</v>
      </c>
      <c r="B4777" s="76" t="s">
        <v>15810</v>
      </c>
      <c r="C4777" s="77" t="s">
        <v>15811</v>
      </c>
      <c r="D4777" s="78">
        <v>3036000</v>
      </c>
      <c r="E4777" s="77" t="s">
        <v>15804</v>
      </c>
      <c r="F4777" s="77"/>
    </row>
    <row r="4778" spans="1:6" ht="32.25" customHeight="1" x14ac:dyDescent="0.25">
      <c r="A4778" s="75">
        <v>3893</v>
      </c>
      <c r="B4778" s="76" t="s">
        <v>15812</v>
      </c>
      <c r="C4778" s="77" t="s">
        <v>15803</v>
      </c>
      <c r="D4778" s="78">
        <v>3104000</v>
      </c>
      <c r="E4778" s="77" t="s">
        <v>15813</v>
      </c>
      <c r="F4778" s="77"/>
    </row>
    <row r="4779" spans="1:6" ht="32.25" customHeight="1" x14ac:dyDescent="0.25">
      <c r="A4779" s="75">
        <v>3894</v>
      </c>
      <c r="B4779" s="76" t="s">
        <v>15814</v>
      </c>
      <c r="C4779" s="77" t="s">
        <v>15815</v>
      </c>
      <c r="D4779" s="78">
        <v>2647000</v>
      </c>
      <c r="E4779" s="77" t="s">
        <v>15816</v>
      </c>
      <c r="F4779" s="77" t="s">
        <v>15817</v>
      </c>
    </row>
    <row r="4780" spans="1:6" ht="32.25" customHeight="1" x14ac:dyDescent="0.25">
      <c r="A4780" s="75">
        <v>3895</v>
      </c>
      <c r="B4780" s="76" t="s">
        <v>15818</v>
      </c>
      <c r="C4780" s="77" t="s">
        <v>15819</v>
      </c>
      <c r="D4780" s="78">
        <v>2647000</v>
      </c>
      <c r="E4780" s="77" t="s">
        <v>15816</v>
      </c>
      <c r="F4780" s="77" t="s">
        <v>15817</v>
      </c>
    </row>
    <row r="4781" spans="1:6" ht="32.25" customHeight="1" x14ac:dyDescent="0.25">
      <c r="A4781" s="75">
        <v>4097</v>
      </c>
      <c r="B4781" s="76" t="s">
        <v>15820</v>
      </c>
      <c r="C4781" s="77" t="s">
        <v>15821</v>
      </c>
      <c r="D4781" s="78">
        <v>5784000</v>
      </c>
      <c r="E4781" s="77" t="s">
        <v>15822</v>
      </c>
      <c r="F4781" s="77" t="s">
        <v>7870</v>
      </c>
    </row>
    <row r="4782" spans="1:6" ht="32.25" customHeight="1" x14ac:dyDescent="0.25">
      <c r="A4782" s="75">
        <v>4098</v>
      </c>
      <c r="B4782" s="76" t="s">
        <v>15823</v>
      </c>
      <c r="C4782" s="77" t="s">
        <v>15824</v>
      </c>
      <c r="D4782" s="78">
        <v>5784000</v>
      </c>
      <c r="E4782" s="77" t="s">
        <v>15822</v>
      </c>
      <c r="F4782" s="77" t="s">
        <v>7870</v>
      </c>
    </row>
    <row r="4783" spans="1:6" ht="32.25" customHeight="1" x14ac:dyDescent="0.25">
      <c r="A4783" s="75">
        <v>4099</v>
      </c>
      <c r="B4783" s="76" t="s">
        <v>15825</v>
      </c>
      <c r="C4783" s="77" t="s">
        <v>15826</v>
      </c>
      <c r="D4783" s="78">
        <v>5784000</v>
      </c>
      <c r="E4783" s="77" t="s">
        <v>15822</v>
      </c>
      <c r="F4783" s="77" t="s">
        <v>7870</v>
      </c>
    </row>
    <row r="4784" spans="1:6" ht="32.25" customHeight="1" x14ac:dyDescent="0.25">
      <c r="A4784" s="75">
        <v>4100</v>
      </c>
      <c r="B4784" s="76" t="s">
        <v>15827</v>
      </c>
      <c r="C4784" s="77" t="s">
        <v>15828</v>
      </c>
      <c r="D4784" s="78">
        <v>5784000</v>
      </c>
      <c r="E4784" s="77" t="s">
        <v>15822</v>
      </c>
      <c r="F4784" s="77" t="s">
        <v>7870</v>
      </c>
    </row>
    <row r="4785" spans="1:6" ht="32.25" customHeight="1" x14ac:dyDescent="0.25">
      <c r="A4785" s="75">
        <v>4101</v>
      </c>
      <c r="B4785" s="76" t="s">
        <v>15829</v>
      </c>
      <c r="C4785" s="77" t="s">
        <v>15830</v>
      </c>
      <c r="D4785" s="78">
        <v>5784000</v>
      </c>
      <c r="E4785" s="77" t="s">
        <v>15822</v>
      </c>
      <c r="F4785" s="77" t="s">
        <v>7870</v>
      </c>
    </row>
    <row r="4786" spans="1:6" ht="32.25" customHeight="1" x14ac:dyDescent="0.25">
      <c r="A4786" s="75">
        <v>4102</v>
      </c>
      <c r="B4786" s="76" t="s">
        <v>15831</v>
      </c>
      <c r="C4786" s="77" t="s">
        <v>15832</v>
      </c>
      <c r="D4786" s="78">
        <v>5784000</v>
      </c>
      <c r="E4786" s="77" t="s">
        <v>15822</v>
      </c>
      <c r="F4786" s="77" t="s">
        <v>7870</v>
      </c>
    </row>
    <row r="4787" spans="1:6" ht="32.25" customHeight="1" x14ac:dyDescent="0.25">
      <c r="A4787" s="75">
        <v>4103</v>
      </c>
      <c r="B4787" s="76" t="s">
        <v>15833</v>
      </c>
      <c r="C4787" s="77" t="s">
        <v>15834</v>
      </c>
      <c r="D4787" s="78">
        <v>5784000</v>
      </c>
      <c r="E4787" s="77" t="s">
        <v>15822</v>
      </c>
      <c r="F4787" s="77" t="s">
        <v>7870</v>
      </c>
    </row>
    <row r="4788" spans="1:6" ht="32.25" customHeight="1" x14ac:dyDescent="0.25">
      <c r="A4788" s="75">
        <v>4104</v>
      </c>
      <c r="B4788" s="76" t="s">
        <v>15835</v>
      </c>
      <c r="C4788" s="77" t="s">
        <v>15836</v>
      </c>
      <c r="D4788" s="78">
        <v>5784000</v>
      </c>
      <c r="E4788" s="77" t="s">
        <v>15822</v>
      </c>
      <c r="F4788" s="77" t="s">
        <v>7870</v>
      </c>
    </row>
    <row r="4789" spans="1:6" ht="32.25" customHeight="1" x14ac:dyDescent="0.25">
      <c r="A4789" s="75">
        <v>4105</v>
      </c>
      <c r="B4789" s="76" t="s">
        <v>15837</v>
      </c>
      <c r="C4789" s="77" t="s">
        <v>15838</v>
      </c>
      <c r="D4789" s="78">
        <v>5784000</v>
      </c>
      <c r="E4789" s="77" t="s">
        <v>15822</v>
      </c>
      <c r="F4789" s="77" t="s">
        <v>7870</v>
      </c>
    </row>
    <row r="4790" spans="1:6" ht="32.25" customHeight="1" x14ac:dyDescent="0.25">
      <c r="A4790" s="75">
        <v>4106</v>
      </c>
      <c r="B4790" s="76" t="s">
        <v>15839</v>
      </c>
      <c r="C4790" s="77" t="s">
        <v>15840</v>
      </c>
      <c r="D4790" s="78">
        <v>5784000</v>
      </c>
      <c r="E4790" s="77" t="s">
        <v>15822</v>
      </c>
      <c r="F4790" s="77" t="s">
        <v>7870</v>
      </c>
    </row>
    <row r="4791" spans="1:6" ht="32.25" customHeight="1" x14ac:dyDescent="0.25">
      <c r="A4791" s="75">
        <v>4107</v>
      </c>
      <c r="B4791" s="76" t="s">
        <v>15841</v>
      </c>
      <c r="C4791" s="77" t="s">
        <v>15842</v>
      </c>
      <c r="D4791" s="78">
        <v>5784000</v>
      </c>
      <c r="E4791" s="77" t="s">
        <v>15822</v>
      </c>
      <c r="F4791" s="77" t="s">
        <v>7870</v>
      </c>
    </row>
    <row r="4792" spans="1:6" ht="32.25" customHeight="1" x14ac:dyDescent="0.25">
      <c r="A4792" s="75">
        <v>4108</v>
      </c>
      <c r="B4792" s="76" t="s">
        <v>15843</v>
      </c>
      <c r="C4792" s="77" t="s">
        <v>15844</v>
      </c>
      <c r="D4792" s="78">
        <v>5784000</v>
      </c>
      <c r="E4792" s="77" t="s">
        <v>15822</v>
      </c>
      <c r="F4792" s="77" t="s">
        <v>7870</v>
      </c>
    </row>
    <row r="4793" spans="1:6" ht="32.25" customHeight="1" x14ac:dyDescent="0.25">
      <c r="A4793" s="75">
        <v>4109</v>
      </c>
      <c r="B4793" s="76" t="s">
        <v>15845</v>
      </c>
      <c r="C4793" s="77" t="s">
        <v>15846</v>
      </c>
      <c r="D4793" s="78">
        <v>5784000</v>
      </c>
      <c r="E4793" s="77" t="s">
        <v>15822</v>
      </c>
      <c r="F4793" s="77" t="s">
        <v>7870</v>
      </c>
    </row>
    <row r="4794" spans="1:6" ht="32.25" customHeight="1" x14ac:dyDescent="0.25">
      <c r="A4794" s="75">
        <v>4110</v>
      </c>
      <c r="B4794" s="76" t="s">
        <v>15847</v>
      </c>
      <c r="C4794" s="77" t="s">
        <v>15848</v>
      </c>
      <c r="D4794" s="78">
        <v>5784000</v>
      </c>
      <c r="E4794" s="77" t="s">
        <v>15822</v>
      </c>
      <c r="F4794" s="77" t="s">
        <v>7870</v>
      </c>
    </row>
    <row r="4795" spans="1:6" ht="32.25" customHeight="1" x14ac:dyDescent="0.25">
      <c r="A4795" s="75">
        <v>4111</v>
      </c>
      <c r="B4795" s="76" t="s">
        <v>15849</v>
      </c>
      <c r="C4795" s="77" t="s">
        <v>15836</v>
      </c>
      <c r="D4795" s="78">
        <v>5784000</v>
      </c>
      <c r="E4795" s="77" t="s">
        <v>15822</v>
      </c>
      <c r="F4795" s="77" t="s">
        <v>7870</v>
      </c>
    </row>
    <row r="4796" spans="1:6" ht="32.25" customHeight="1" x14ac:dyDescent="0.25">
      <c r="A4796" s="75">
        <v>4112</v>
      </c>
      <c r="B4796" s="76" t="s">
        <v>15850</v>
      </c>
      <c r="C4796" s="77" t="s">
        <v>15826</v>
      </c>
      <c r="D4796" s="78">
        <v>5784000</v>
      </c>
      <c r="E4796" s="77" t="s">
        <v>15822</v>
      </c>
      <c r="F4796" s="77" t="s">
        <v>7870</v>
      </c>
    </row>
    <row r="4797" spans="1:6" ht="32.25" customHeight="1" x14ac:dyDescent="0.25">
      <c r="A4797" s="75">
        <v>4113</v>
      </c>
      <c r="B4797" s="76" t="s">
        <v>15851</v>
      </c>
      <c r="C4797" s="77" t="s">
        <v>15821</v>
      </c>
      <c r="D4797" s="78">
        <v>5784000</v>
      </c>
      <c r="E4797" s="77" t="s">
        <v>15822</v>
      </c>
      <c r="F4797" s="77" t="s">
        <v>7870</v>
      </c>
    </row>
    <row r="4798" spans="1:6" ht="32.25" customHeight="1" x14ac:dyDescent="0.25">
      <c r="A4798" s="75">
        <v>4114</v>
      </c>
      <c r="B4798" s="76" t="s">
        <v>15852</v>
      </c>
      <c r="C4798" s="77" t="s">
        <v>15824</v>
      </c>
      <c r="D4798" s="78">
        <v>5784000</v>
      </c>
      <c r="E4798" s="77" t="s">
        <v>15822</v>
      </c>
      <c r="F4798" s="77" t="s">
        <v>7870</v>
      </c>
    </row>
    <row r="4799" spans="1:6" ht="32.25" customHeight="1" x14ac:dyDescent="0.25">
      <c r="A4799" s="75">
        <v>4115</v>
      </c>
      <c r="B4799" s="76" t="s">
        <v>15853</v>
      </c>
      <c r="C4799" s="77" t="s">
        <v>15854</v>
      </c>
      <c r="D4799" s="78">
        <v>5784000</v>
      </c>
      <c r="E4799" s="77" t="s">
        <v>15822</v>
      </c>
      <c r="F4799" s="77" t="s">
        <v>7870</v>
      </c>
    </row>
    <row r="4800" spans="1:6" ht="32.25" customHeight="1" x14ac:dyDescent="0.25">
      <c r="A4800" s="75">
        <v>4116</v>
      </c>
      <c r="B4800" s="76" t="s">
        <v>15855</v>
      </c>
      <c r="C4800" s="77" t="s">
        <v>15856</v>
      </c>
      <c r="D4800" s="78">
        <v>5784000</v>
      </c>
      <c r="E4800" s="77" t="s">
        <v>15822</v>
      </c>
      <c r="F4800" s="77" t="s">
        <v>7870</v>
      </c>
    </row>
    <row r="4801" spans="1:6" ht="32.25" customHeight="1" x14ac:dyDescent="0.25">
      <c r="A4801" s="75">
        <v>4117</v>
      </c>
      <c r="B4801" s="76" t="s">
        <v>15857</v>
      </c>
      <c r="C4801" s="77" t="s">
        <v>15858</v>
      </c>
      <c r="D4801" s="78">
        <v>5784000</v>
      </c>
      <c r="E4801" s="77" t="s">
        <v>15822</v>
      </c>
      <c r="F4801" s="77" t="s">
        <v>7870</v>
      </c>
    </row>
    <row r="4802" spans="1:6" ht="32.25" customHeight="1" x14ac:dyDescent="0.25">
      <c r="A4802" s="75">
        <v>4118</v>
      </c>
      <c r="B4802" s="76" t="s">
        <v>15859</v>
      </c>
      <c r="C4802" s="77" t="s">
        <v>15860</v>
      </c>
      <c r="D4802" s="78">
        <v>5525000</v>
      </c>
      <c r="E4802" s="77" t="s">
        <v>15861</v>
      </c>
      <c r="F4802" s="77" t="s">
        <v>7870</v>
      </c>
    </row>
    <row r="4803" spans="1:6" ht="32.25" customHeight="1" x14ac:dyDescent="0.25">
      <c r="A4803" s="75">
        <v>4119</v>
      </c>
      <c r="B4803" s="76" t="s">
        <v>15862</v>
      </c>
      <c r="C4803" s="77" t="s">
        <v>15863</v>
      </c>
      <c r="D4803" s="78">
        <v>5525000</v>
      </c>
      <c r="E4803" s="77" t="s">
        <v>15861</v>
      </c>
      <c r="F4803" s="77" t="s">
        <v>7870</v>
      </c>
    </row>
    <row r="4804" spans="1:6" ht="32.25" customHeight="1" x14ac:dyDescent="0.25">
      <c r="A4804" s="75">
        <v>4120</v>
      </c>
      <c r="B4804" s="76" t="s">
        <v>15864</v>
      </c>
      <c r="C4804" s="77" t="s">
        <v>15865</v>
      </c>
      <c r="D4804" s="78">
        <v>5525000</v>
      </c>
      <c r="E4804" s="77" t="s">
        <v>15861</v>
      </c>
      <c r="F4804" s="77" t="s">
        <v>7870</v>
      </c>
    </row>
    <row r="4805" spans="1:6" ht="32.25" customHeight="1" x14ac:dyDescent="0.25">
      <c r="A4805" s="75">
        <v>4121</v>
      </c>
      <c r="B4805" s="76" t="s">
        <v>15866</v>
      </c>
      <c r="C4805" s="77" t="s">
        <v>15867</v>
      </c>
      <c r="D4805" s="78">
        <v>5525000</v>
      </c>
      <c r="E4805" s="77" t="s">
        <v>15861</v>
      </c>
      <c r="F4805" s="77" t="s">
        <v>7870</v>
      </c>
    </row>
    <row r="4806" spans="1:6" ht="32.25" customHeight="1" x14ac:dyDescent="0.25">
      <c r="A4806" s="75">
        <v>4122</v>
      </c>
      <c r="B4806" s="76" t="s">
        <v>15868</v>
      </c>
      <c r="C4806" s="77" t="s">
        <v>15869</v>
      </c>
      <c r="D4806" s="78">
        <v>5525000</v>
      </c>
      <c r="E4806" s="77" t="s">
        <v>15861</v>
      </c>
      <c r="F4806" s="77" t="s">
        <v>7870</v>
      </c>
    </row>
    <row r="4807" spans="1:6" ht="32.25" customHeight="1" x14ac:dyDescent="0.25">
      <c r="A4807" s="75">
        <v>4123</v>
      </c>
      <c r="B4807" s="76" t="s">
        <v>15870</v>
      </c>
      <c r="C4807" s="77" t="s">
        <v>15871</v>
      </c>
      <c r="D4807" s="78">
        <v>5525000</v>
      </c>
      <c r="E4807" s="77" t="s">
        <v>15861</v>
      </c>
      <c r="F4807" s="77" t="s">
        <v>7870</v>
      </c>
    </row>
    <row r="4808" spans="1:6" ht="32.25" customHeight="1" x14ac:dyDescent="0.25">
      <c r="A4808" s="75">
        <v>4124</v>
      </c>
      <c r="B4808" s="76" t="s">
        <v>15872</v>
      </c>
      <c r="C4808" s="77" t="s">
        <v>15873</v>
      </c>
      <c r="D4808" s="78">
        <v>5525000</v>
      </c>
      <c r="E4808" s="77" t="s">
        <v>15861</v>
      </c>
      <c r="F4808" s="77" t="s">
        <v>7870</v>
      </c>
    </row>
    <row r="4809" spans="1:6" ht="32.25" customHeight="1" x14ac:dyDescent="0.25">
      <c r="A4809" s="75">
        <v>4125</v>
      </c>
      <c r="B4809" s="76" t="s">
        <v>15874</v>
      </c>
      <c r="C4809" s="77" t="s">
        <v>15875</v>
      </c>
      <c r="D4809" s="78">
        <v>5525000</v>
      </c>
      <c r="E4809" s="77" t="s">
        <v>15861</v>
      </c>
      <c r="F4809" s="77" t="s">
        <v>7870</v>
      </c>
    </row>
    <row r="4810" spans="1:6" ht="32.25" customHeight="1" x14ac:dyDescent="0.25">
      <c r="A4810" s="75">
        <v>4126</v>
      </c>
      <c r="B4810" s="76" t="s">
        <v>15876</v>
      </c>
      <c r="C4810" s="77" t="s">
        <v>15877</v>
      </c>
      <c r="D4810" s="78">
        <v>5525000</v>
      </c>
      <c r="E4810" s="77" t="s">
        <v>15861</v>
      </c>
      <c r="F4810" s="77" t="s">
        <v>7870</v>
      </c>
    </row>
    <row r="4811" spans="1:6" ht="32.25" customHeight="1" x14ac:dyDescent="0.25">
      <c r="A4811" s="75">
        <v>4127</v>
      </c>
      <c r="B4811" s="76" t="s">
        <v>15878</v>
      </c>
      <c r="C4811" s="77" t="s">
        <v>15879</v>
      </c>
      <c r="D4811" s="78">
        <v>5525000</v>
      </c>
      <c r="E4811" s="77" t="s">
        <v>15861</v>
      </c>
      <c r="F4811" s="77" t="s">
        <v>7870</v>
      </c>
    </row>
    <row r="4812" spans="1:6" ht="32.25" customHeight="1" x14ac:dyDescent="0.25">
      <c r="A4812" s="75">
        <v>4128</v>
      </c>
      <c r="B4812" s="76" t="s">
        <v>15880</v>
      </c>
      <c r="C4812" s="77" t="s">
        <v>15881</v>
      </c>
      <c r="D4812" s="78">
        <v>5525000</v>
      </c>
      <c r="E4812" s="77" t="s">
        <v>15861</v>
      </c>
      <c r="F4812" s="77" t="s">
        <v>7870</v>
      </c>
    </row>
    <row r="4813" spans="1:6" ht="32.25" customHeight="1" x14ac:dyDescent="0.25">
      <c r="A4813" s="75">
        <v>4129</v>
      </c>
      <c r="B4813" s="76" t="s">
        <v>15882</v>
      </c>
      <c r="C4813" s="77" t="s">
        <v>15883</v>
      </c>
      <c r="D4813" s="78">
        <v>5525000</v>
      </c>
      <c r="E4813" s="77" t="s">
        <v>15861</v>
      </c>
      <c r="F4813" s="77" t="s">
        <v>7870</v>
      </c>
    </row>
    <row r="4814" spans="1:6" ht="32.25" customHeight="1" x14ac:dyDescent="0.25">
      <c r="A4814" s="75">
        <v>4130</v>
      </c>
      <c r="B4814" s="76" t="s">
        <v>15884</v>
      </c>
      <c r="C4814" s="77" t="s">
        <v>15885</v>
      </c>
      <c r="D4814" s="78">
        <v>5291000</v>
      </c>
      <c r="E4814" s="77" t="s">
        <v>15886</v>
      </c>
      <c r="F4814" s="77" t="s">
        <v>7870</v>
      </c>
    </row>
    <row r="4815" spans="1:6" ht="32.25" customHeight="1" x14ac:dyDescent="0.25">
      <c r="A4815" s="75">
        <v>4131</v>
      </c>
      <c r="B4815" s="76" t="s">
        <v>15887</v>
      </c>
      <c r="C4815" s="77" t="s">
        <v>15888</v>
      </c>
      <c r="D4815" s="78">
        <v>5291000</v>
      </c>
      <c r="E4815" s="77" t="s">
        <v>15886</v>
      </c>
      <c r="F4815" s="77" t="s">
        <v>7870</v>
      </c>
    </row>
    <row r="4816" spans="1:6" ht="32.25" customHeight="1" x14ac:dyDescent="0.25">
      <c r="A4816" s="75">
        <v>4132</v>
      </c>
      <c r="B4816" s="76" t="s">
        <v>15889</v>
      </c>
      <c r="C4816" s="77" t="s">
        <v>15890</v>
      </c>
      <c r="D4816" s="78">
        <v>5489000</v>
      </c>
      <c r="E4816" s="77" t="s">
        <v>15891</v>
      </c>
      <c r="F4816" s="77" t="s">
        <v>7870</v>
      </c>
    </row>
    <row r="4817" spans="1:6" ht="32.25" customHeight="1" x14ac:dyDescent="0.25">
      <c r="A4817" s="75">
        <v>4133</v>
      </c>
      <c r="B4817" s="76" t="s">
        <v>15892</v>
      </c>
      <c r="C4817" s="77" t="s">
        <v>15893</v>
      </c>
      <c r="D4817" s="78">
        <v>5489000</v>
      </c>
      <c r="E4817" s="77" t="s">
        <v>15891</v>
      </c>
      <c r="F4817" s="77" t="s">
        <v>7870</v>
      </c>
    </row>
    <row r="4818" spans="1:6" ht="32.25" customHeight="1" x14ac:dyDescent="0.25">
      <c r="A4818" s="75">
        <v>4134</v>
      </c>
      <c r="B4818" s="76" t="s">
        <v>15894</v>
      </c>
      <c r="C4818" s="77" t="s">
        <v>15895</v>
      </c>
      <c r="D4818" s="78">
        <v>5489000</v>
      </c>
      <c r="E4818" s="77" t="s">
        <v>15891</v>
      </c>
      <c r="F4818" s="77" t="s">
        <v>7870</v>
      </c>
    </row>
    <row r="4819" spans="1:6" ht="32.25" customHeight="1" x14ac:dyDescent="0.25">
      <c r="A4819" s="75">
        <v>4135</v>
      </c>
      <c r="B4819" s="76" t="s">
        <v>15896</v>
      </c>
      <c r="C4819" s="77" t="s">
        <v>15897</v>
      </c>
      <c r="D4819" s="78">
        <v>5489000</v>
      </c>
      <c r="E4819" s="77" t="s">
        <v>15891</v>
      </c>
      <c r="F4819" s="77" t="s">
        <v>7870</v>
      </c>
    </row>
    <row r="4820" spans="1:6" ht="32.25" customHeight="1" x14ac:dyDescent="0.25">
      <c r="A4820" s="75">
        <v>4136</v>
      </c>
      <c r="B4820" s="76" t="s">
        <v>15898</v>
      </c>
      <c r="C4820" s="77" t="s">
        <v>15899</v>
      </c>
      <c r="D4820" s="78">
        <v>5489000</v>
      </c>
      <c r="E4820" s="77" t="s">
        <v>15891</v>
      </c>
      <c r="F4820" s="77" t="s">
        <v>7870</v>
      </c>
    </row>
    <row r="4821" spans="1:6" ht="32.25" customHeight="1" x14ac:dyDescent="0.25">
      <c r="A4821" s="75">
        <v>4137</v>
      </c>
      <c r="B4821" s="76" t="s">
        <v>15900</v>
      </c>
      <c r="C4821" s="77" t="s">
        <v>15901</v>
      </c>
      <c r="D4821" s="78">
        <v>5489000</v>
      </c>
      <c r="E4821" s="77" t="s">
        <v>15891</v>
      </c>
      <c r="F4821" s="77" t="s">
        <v>7870</v>
      </c>
    </row>
    <row r="4822" spans="1:6" ht="32.25" customHeight="1" x14ac:dyDescent="0.25">
      <c r="A4822" s="75">
        <v>4138</v>
      </c>
      <c r="B4822" s="76" t="s">
        <v>15902</v>
      </c>
      <c r="C4822" s="77" t="s">
        <v>15903</v>
      </c>
      <c r="D4822" s="78">
        <v>5489000</v>
      </c>
      <c r="E4822" s="77" t="s">
        <v>15891</v>
      </c>
      <c r="F4822" s="77" t="s">
        <v>7870</v>
      </c>
    </row>
    <row r="4823" spans="1:6" ht="32.25" customHeight="1" x14ac:dyDescent="0.25">
      <c r="A4823" s="75">
        <v>4139</v>
      </c>
      <c r="B4823" s="76" t="s">
        <v>15904</v>
      </c>
      <c r="C4823" s="77" t="s">
        <v>15905</v>
      </c>
      <c r="D4823" s="78">
        <v>5489000</v>
      </c>
      <c r="E4823" s="77" t="s">
        <v>15891</v>
      </c>
      <c r="F4823" s="77" t="s">
        <v>7870</v>
      </c>
    </row>
    <row r="4824" spans="1:6" ht="32.25" customHeight="1" x14ac:dyDescent="0.25">
      <c r="A4824" s="75">
        <v>4140</v>
      </c>
      <c r="B4824" s="76" t="s">
        <v>15906</v>
      </c>
      <c r="C4824" s="77" t="s">
        <v>15907</v>
      </c>
      <c r="D4824" s="78">
        <v>5230000</v>
      </c>
      <c r="E4824" s="77" t="s">
        <v>15908</v>
      </c>
      <c r="F4824" s="77" t="s">
        <v>7870</v>
      </c>
    </row>
    <row r="4825" spans="1:6" ht="32.25" customHeight="1" x14ac:dyDescent="0.25">
      <c r="A4825" s="75">
        <v>4141</v>
      </c>
      <c r="B4825" s="76" t="s">
        <v>15909</v>
      </c>
      <c r="C4825" s="77" t="s">
        <v>15910</v>
      </c>
      <c r="D4825" s="78">
        <v>5563000</v>
      </c>
      <c r="E4825" s="77" t="s">
        <v>15911</v>
      </c>
      <c r="F4825" s="77" t="s">
        <v>7870</v>
      </c>
    </row>
    <row r="4826" spans="1:6" ht="32.25" customHeight="1" x14ac:dyDescent="0.25">
      <c r="A4826" s="75">
        <v>4142</v>
      </c>
      <c r="B4826" s="76" t="s">
        <v>15912</v>
      </c>
      <c r="C4826" s="77" t="s">
        <v>15913</v>
      </c>
      <c r="D4826" s="78">
        <v>11005000</v>
      </c>
      <c r="E4826" s="77" t="s">
        <v>15914</v>
      </c>
      <c r="F4826" s="77" t="s">
        <v>15915</v>
      </c>
    </row>
    <row r="4827" spans="1:6" ht="32.25" customHeight="1" x14ac:dyDescent="0.25">
      <c r="A4827" s="75">
        <v>4143</v>
      </c>
      <c r="B4827" s="76" t="s">
        <v>15916</v>
      </c>
      <c r="C4827" s="77" t="s">
        <v>15917</v>
      </c>
      <c r="D4827" s="78">
        <v>11005000</v>
      </c>
      <c r="E4827" s="77" t="s">
        <v>15914</v>
      </c>
      <c r="F4827" s="77" t="s">
        <v>15915</v>
      </c>
    </row>
    <row r="4828" spans="1:6" ht="32.25" customHeight="1" x14ac:dyDescent="0.25">
      <c r="A4828" s="75">
        <v>4144</v>
      </c>
      <c r="B4828" s="76" t="s">
        <v>15918</v>
      </c>
      <c r="C4828" s="77" t="s">
        <v>15919</v>
      </c>
      <c r="D4828" s="78">
        <v>6117000</v>
      </c>
      <c r="E4828" s="77" t="s">
        <v>15920</v>
      </c>
      <c r="F4828" s="77" t="s">
        <v>15921</v>
      </c>
    </row>
    <row r="4829" spans="1:6" ht="32.25" customHeight="1" x14ac:dyDescent="0.25">
      <c r="A4829" s="75">
        <v>4145</v>
      </c>
      <c r="B4829" s="76" t="s">
        <v>15922</v>
      </c>
      <c r="C4829" s="77" t="s">
        <v>15923</v>
      </c>
      <c r="D4829" s="78">
        <v>6117000</v>
      </c>
      <c r="E4829" s="77" t="s">
        <v>15920</v>
      </c>
      <c r="F4829" s="77" t="s">
        <v>15921</v>
      </c>
    </row>
    <row r="4830" spans="1:6" ht="32.25" customHeight="1" x14ac:dyDescent="0.25">
      <c r="A4830" s="75">
        <v>4146</v>
      </c>
      <c r="B4830" s="76" t="s">
        <v>15924</v>
      </c>
      <c r="C4830" s="77" t="s">
        <v>15925</v>
      </c>
      <c r="D4830" s="78">
        <v>6117000</v>
      </c>
      <c r="E4830" s="77" t="s">
        <v>15920</v>
      </c>
      <c r="F4830" s="77" t="s">
        <v>15921</v>
      </c>
    </row>
    <row r="4831" spans="1:6" ht="32.25" customHeight="1" x14ac:dyDescent="0.25">
      <c r="A4831" s="75">
        <v>4147</v>
      </c>
      <c r="B4831" s="76" t="s">
        <v>15926</v>
      </c>
      <c r="C4831" s="77" t="s">
        <v>15927</v>
      </c>
      <c r="D4831" s="78">
        <v>6117000</v>
      </c>
      <c r="E4831" s="77" t="s">
        <v>15920</v>
      </c>
      <c r="F4831" s="77" t="s">
        <v>15921</v>
      </c>
    </row>
    <row r="4832" spans="1:6" ht="32.25" customHeight="1" x14ac:dyDescent="0.25">
      <c r="A4832" s="75">
        <v>4148</v>
      </c>
      <c r="B4832" s="76" t="s">
        <v>15928</v>
      </c>
      <c r="C4832" s="77" t="s">
        <v>15929</v>
      </c>
      <c r="D4832" s="78">
        <v>6117000</v>
      </c>
      <c r="E4832" s="77" t="s">
        <v>15920</v>
      </c>
      <c r="F4832" s="77" t="s">
        <v>15921</v>
      </c>
    </row>
    <row r="4833" spans="1:6" ht="32.25" customHeight="1" x14ac:dyDescent="0.25">
      <c r="A4833" s="75">
        <v>4149</v>
      </c>
      <c r="B4833" s="76" t="s">
        <v>15930</v>
      </c>
      <c r="C4833" s="77" t="s">
        <v>15931</v>
      </c>
      <c r="D4833" s="78">
        <v>6117000</v>
      </c>
      <c r="E4833" s="77" t="s">
        <v>15920</v>
      </c>
      <c r="F4833" s="77" t="s">
        <v>15921</v>
      </c>
    </row>
    <row r="4834" spans="1:6" ht="32.25" customHeight="1" x14ac:dyDescent="0.25">
      <c r="A4834" s="75">
        <v>4150</v>
      </c>
      <c r="B4834" s="76" t="s">
        <v>15932</v>
      </c>
      <c r="C4834" s="77" t="s">
        <v>15933</v>
      </c>
      <c r="D4834" s="78">
        <v>5858000</v>
      </c>
      <c r="E4834" s="77" t="s">
        <v>15934</v>
      </c>
      <c r="F4834" s="77" t="s">
        <v>15921</v>
      </c>
    </row>
    <row r="4835" spans="1:6" ht="32.25" customHeight="1" x14ac:dyDescent="0.25">
      <c r="A4835" s="75">
        <v>4151</v>
      </c>
      <c r="B4835" s="76" t="s">
        <v>15935</v>
      </c>
      <c r="C4835" s="77" t="s">
        <v>15936</v>
      </c>
      <c r="D4835" s="78">
        <v>5858000</v>
      </c>
      <c r="E4835" s="77" t="s">
        <v>15934</v>
      </c>
      <c r="F4835" s="77" t="s">
        <v>15921</v>
      </c>
    </row>
    <row r="4836" spans="1:6" ht="32.25" customHeight="1" x14ac:dyDescent="0.25">
      <c r="A4836" s="75">
        <v>4152</v>
      </c>
      <c r="B4836" s="76" t="s">
        <v>15937</v>
      </c>
      <c r="C4836" s="77" t="s">
        <v>15938</v>
      </c>
      <c r="D4836" s="78">
        <v>5858000</v>
      </c>
      <c r="E4836" s="77" t="s">
        <v>15934</v>
      </c>
      <c r="F4836" s="77" t="s">
        <v>15921</v>
      </c>
    </row>
    <row r="4837" spans="1:6" ht="32.25" customHeight="1" x14ac:dyDescent="0.25">
      <c r="A4837" s="75">
        <v>4153</v>
      </c>
      <c r="B4837" s="76" t="s">
        <v>15939</v>
      </c>
      <c r="C4837" s="77" t="s">
        <v>15940</v>
      </c>
      <c r="D4837" s="78">
        <v>5489000</v>
      </c>
      <c r="E4837" s="77" t="s">
        <v>15891</v>
      </c>
      <c r="F4837" s="77" t="s">
        <v>7870</v>
      </c>
    </row>
    <row r="4838" spans="1:6" ht="32.25" customHeight="1" x14ac:dyDescent="0.25">
      <c r="A4838" s="75">
        <v>4154</v>
      </c>
      <c r="B4838" s="76" t="s">
        <v>15941</v>
      </c>
      <c r="C4838" s="77" t="s">
        <v>15942</v>
      </c>
      <c r="D4838" s="78">
        <v>5489000</v>
      </c>
      <c r="E4838" s="77" t="s">
        <v>15891</v>
      </c>
      <c r="F4838" s="77" t="s">
        <v>7870</v>
      </c>
    </row>
    <row r="4839" spans="1:6" ht="32.25" customHeight="1" x14ac:dyDescent="0.25">
      <c r="A4839" s="75">
        <v>4155</v>
      </c>
      <c r="B4839" s="76" t="s">
        <v>15943</v>
      </c>
      <c r="C4839" s="77" t="s">
        <v>15944</v>
      </c>
      <c r="D4839" s="78">
        <v>5489000</v>
      </c>
      <c r="E4839" s="77" t="s">
        <v>15891</v>
      </c>
      <c r="F4839" s="77" t="s">
        <v>7870</v>
      </c>
    </row>
    <row r="4840" spans="1:6" ht="32.25" customHeight="1" x14ac:dyDescent="0.25">
      <c r="A4840" s="75">
        <v>4156</v>
      </c>
      <c r="B4840" s="76" t="s">
        <v>15945</v>
      </c>
      <c r="C4840" s="77" t="s">
        <v>15946</v>
      </c>
      <c r="D4840" s="78">
        <v>5489000</v>
      </c>
      <c r="E4840" s="77" t="s">
        <v>15891</v>
      </c>
      <c r="F4840" s="77" t="s">
        <v>7870</v>
      </c>
    </row>
    <row r="4841" spans="1:6" ht="32.25" customHeight="1" x14ac:dyDescent="0.25">
      <c r="A4841" s="75">
        <v>4157</v>
      </c>
      <c r="B4841" s="76" t="s">
        <v>15947</v>
      </c>
      <c r="C4841" s="77" t="s">
        <v>15948</v>
      </c>
      <c r="D4841" s="78">
        <v>5489000</v>
      </c>
      <c r="E4841" s="77" t="s">
        <v>15891</v>
      </c>
      <c r="F4841" s="77" t="s">
        <v>7870</v>
      </c>
    </row>
    <row r="4842" spans="1:6" ht="32.25" customHeight="1" x14ac:dyDescent="0.25">
      <c r="A4842" s="75">
        <v>4158</v>
      </c>
      <c r="B4842" s="76" t="s">
        <v>15949</v>
      </c>
      <c r="C4842" s="77" t="s">
        <v>15950</v>
      </c>
      <c r="D4842" s="78">
        <v>5489000</v>
      </c>
      <c r="E4842" s="77" t="s">
        <v>15891</v>
      </c>
      <c r="F4842" s="77" t="s">
        <v>7870</v>
      </c>
    </row>
    <row r="4843" spans="1:6" ht="32.25" customHeight="1" x14ac:dyDescent="0.25">
      <c r="A4843" s="75">
        <v>4159</v>
      </c>
      <c r="B4843" s="76" t="s">
        <v>15951</v>
      </c>
      <c r="C4843" s="77" t="s">
        <v>4151</v>
      </c>
      <c r="D4843" s="78">
        <v>3754000</v>
      </c>
      <c r="E4843" s="77" t="s">
        <v>15952</v>
      </c>
      <c r="F4843" s="77" t="s">
        <v>15921</v>
      </c>
    </row>
    <row r="4844" spans="1:6" ht="32.25" customHeight="1" x14ac:dyDescent="0.25">
      <c r="A4844" s="75">
        <v>4160</v>
      </c>
      <c r="B4844" s="76" t="s">
        <v>4152</v>
      </c>
      <c r="C4844" s="77" t="s">
        <v>15953</v>
      </c>
      <c r="D4844" s="78">
        <v>3828000</v>
      </c>
      <c r="E4844" s="77" t="s">
        <v>15954</v>
      </c>
      <c r="F4844" s="77" t="s">
        <v>15921</v>
      </c>
    </row>
    <row r="4845" spans="1:6" ht="32.25" customHeight="1" x14ac:dyDescent="0.25">
      <c r="A4845" s="75">
        <v>4161</v>
      </c>
      <c r="B4845" s="76" t="s">
        <v>15955</v>
      </c>
      <c r="C4845" s="77" t="s">
        <v>15956</v>
      </c>
      <c r="D4845" s="78">
        <v>5338000</v>
      </c>
      <c r="E4845" s="77" t="s">
        <v>15957</v>
      </c>
      <c r="F4845" s="77" t="s">
        <v>7870</v>
      </c>
    </row>
    <row r="4846" spans="1:6" ht="32.25" customHeight="1" x14ac:dyDescent="0.25">
      <c r="A4846" s="75">
        <v>4162</v>
      </c>
      <c r="B4846" s="76" t="s">
        <v>15958</v>
      </c>
      <c r="C4846" s="77" t="s">
        <v>15959</v>
      </c>
      <c r="D4846" s="78">
        <v>5338000</v>
      </c>
      <c r="E4846" s="77" t="s">
        <v>15957</v>
      </c>
      <c r="F4846" s="77" t="s">
        <v>7870</v>
      </c>
    </row>
    <row r="4847" spans="1:6" ht="32.25" customHeight="1" x14ac:dyDescent="0.25">
      <c r="A4847" s="75">
        <v>4163</v>
      </c>
      <c r="B4847" s="76" t="s">
        <v>15960</v>
      </c>
      <c r="C4847" s="77" t="s">
        <v>15961</v>
      </c>
      <c r="D4847" s="78">
        <v>5338000</v>
      </c>
      <c r="E4847" s="77" t="s">
        <v>15957</v>
      </c>
      <c r="F4847" s="77" t="s">
        <v>7870</v>
      </c>
    </row>
    <row r="4848" spans="1:6" ht="32.25" customHeight="1" x14ac:dyDescent="0.25">
      <c r="A4848" s="75">
        <v>4164</v>
      </c>
      <c r="B4848" s="76" t="s">
        <v>15962</v>
      </c>
      <c r="C4848" s="77" t="s">
        <v>15963</v>
      </c>
      <c r="D4848" s="78">
        <v>5338000</v>
      </c>
      <c r="E4848" s="77" t="s">
        <v>15957</v>
      </c>
      <c r="F4848" s="77" t="s">
        <v>7870</v>
      </c>
    </row>
    <row r="4849" spans="1:6" ht="32.25" customHeight="1" x14ac:dyDescent="0.25">
      <c r="A4849" s="75">
        <v>4165</v>
      </c>
      <c r="B4849" s="76" t="s">
        <v>15964</v>
      </c>
      <c r="C4849" s="77" t="s">
        <v>15965</v>
      </c>
      <c r="D4849" s="78">
        <v>5660000</v>
      </c>
      <c r="E4849" s="77" t="s">
        <v>15966</v>
      </c>
      <c r="F4849" s="77" t="s">
        <v>15967</v>
      </c>
    </row>
    <row r="4850" spans="1:6" ht="32.25" customHeight="1" x14ac:dyDescent="0.25">
      <c r="A4850" s="75">
        <v>4166</v>
      </c>
      <c r="B4850" s="76" t="s">
        <v>15968</v>
      </c>
      <c r="C4850" s="77" t="s">
        <v>15969</v>
      </c>
      <c r="D4850" s="78">
        <v>5660000</v>
      </c>
      <c r="E4850" s="77" t="s">
        <v>15966</v>
      </c>
      <c r="F4850" s="77" t="s">
        <v>15967</v>
      </c>
    </row>
    <row r="4851" spans="1:6" ht="32.25" customHeight="1" x14ac:dyDescent="0.25">
      <c r="A4851" s="75">
        <v>4167</v>
      </c>
      <c r="B4851" s="76" t="s">
        <v>15970</v>
      </c>
      <c r="C4851" s="77" t="s">
        <v>15971</v>
      </c>
      <c r="D4851" s="78">
        <v>5660000</v>
      </c>
      <c r="E4851" s="77" t="s">
        <v>15966</v>
      </c>
      <c r="F4851" s="77" t="s">
        <v>15967</v>
      </c>
    </row>
    <row r="4852" spans="1:6" ht="32.25" customHeight="1" x14ac:dyDescent="0.25">
      <c r="A4852" s="75">
        <v>4168</v>
      </c>
      <c r="B4852" s="76" t="s">
        <v>15972</v>
      </c>
      <c r="C4852" s="77" t="s">
        <v>15973</v>
      </c>
      <c r="D4852" s="78">
        <v>5660000</v>
      </c>
      <c r="E4852" s="77" t="s">
        <v>15966</v>
      </c>
      <c r="F4852" s="77" t="s">
        <v>15967</v>
      </c>
    </row>
    <row r="4853" spans="1:6" ht="32.25" customHeight="1" x14ac:dyDescent="0.25">
      <c r="A4853" s="75">
        <v>4169</v>
      </c>
      <c r="B4853" s="76" t="s">
        <v>15974</v>
      </c>
      <c r="C4853" s="77" t="s">
        <v>15975</v>
      </c>
      <c r="D4853" s="78">
        <v>5660000</v>
      </c>
      <c r="E4853" s="77" t="s">
        <v>15966</v>
      </c>
      <c r="F4853" s="77" t="s">
        <v>15967</v>
      </c>
    </row>
    <row r="4854" spans="1:6" ht="32.25" customHeight="1" x14ac:dyDescent="0.25">
      <c r="A4854" s="75">
        <v>4170</v>
      </c>
      <c r="B4854" s="76" t="s">
        <v>15976</v>
      </c>
      <c r="C4854" s="77" t="s">
        <v>15977</v>
      </c>
      <c r="D4854" s="78">
        <v>5660000</v>
      </c>
      <c r="E4854" s="77" t="s">
        <v>15966</v>
      </c>
      <c r="F4854" s="77" t="s">
        <v>15967</v>
      </c>
    </row>
    <row r="4855" spans="1:6" ht="32.25" customHeight="1" x14ac:dyDescent="0.25">
      <c r="A4855" s="75">
        <v>4171</v>
      </c>
      <c r="B4855" s="76" t="s">
        <v>15978</v>
      </c>
      <c r="C4855" s="77" t="s">
        <v>15979</v>
      </c>
      <c r="D4855" s="78">
        <v>5660000</v>
      </c>
      <c r="E4855" s="77" t="s">
        <v>15966</v>
      </c>
      <c r="F4855" s="77" t="s">
        <v>15967</v>
      </c>
    </row>
    <row r="4856" spans="1:6" ht="32.25" customHeight="1" x14ac:dyDescent="0.25">
      <c r="A4856" s="75">
        <v>4172</v>
      </c>
      <c r="B4856" s="76" t="s">
        <v>15980</v>
      </c>
      <c r="C4856" s="77" t="s">
        <v>15981</v>
      </c>
      <c r="D4856" s="78">
        <v>5660000</v>
      </c>
      <c r="E4856" s="77" t="s">
        <v>15966</v>
      </c>
      <c r="F4856" s="77" t="s">
        <v>15967</v>
      </c>
    </row>
    <row r="4857" spans="1:6" ht="32.25" customHeight="1" x14ac:dyDescent="0.25">
      <c r="A4857" s="75">
        <v>4173</v>
      </c>
      <c r="B4857" s="76" t="s">
        <v>15982</v>
      </c>
      <c r="C4857" s="77" t="s">
        <v>15983</v>
      </c>
      <c r="D4857" s="78">
        <v>5660000</v>
      </c>
      <c r="E4857" s="77" t="s">
        <v>15966</v>
      </c>
      <c r="F4857" s="77" t="s">
        <v>15967</v>
      </c>
    </row>
    <row r="4858" spans="1:6" ht="32.25" customHeight="1" x14ac:dyDescent="0.25">
      <c r="A4858" s="75">
        <v>4174</v>
      </c>
      <c r="B4858" s="76" t="s">
        <v>15984</v>
      </c>
      <c r="C4858" s="77" t="s">
        <v>15985</v>
      </c>
      <c r="D4858" s="78">
        <v>5660000</v>
      </c>
      <c r="E4858" s="77" t="s">
        <v>15966</v>
      </c>
      <c r="F4858" s="77" t="s">
        <v>15967</v>
      </c>
    </row>
    <row r="4859" spans="1:6" ht="32.25" customHeight="1" x14ac:dyDescent="0.25">
      <c r="A4859" s="75">
        <v>4175</v>
      </c>
      <c r="B4859" s="76" t="s">
        <v>15986</v>
      </c>
      <c r="C4859" s="77" t="s">
        <v>15987</v>
      </c>
      <c r="D4859" s="78">
        <v>5660000</v>
      </c>
      <c r="E4859" s="77" t="s">
        <v>15966</v>
      </c>
      <c r="F4859" s="77" t="s">
        <v>15967</v>
      </c>
    </row>
    <row r="4860" spans="1:6" ht="32.25" customHeight="1" x14ac:dyDescent="0.25">
      <c r="A4860" s="75">
        <v>4176</v>
      </c>
      <c r="B4860" s="76" t="s">
        <v>15988</v>
      </c>
      <c r="C4860" s="77" t="s">
        <v>15989</v>
      </c>
      <c r="D4860" s="78">
        <v>5660000</v>
      </c>
      <c r="E4860" s="77" t="s">
        <v>15966</v>
      </c>
      <c r="F4860" s="77" t="s">
        <v>15967</v>
      </c>
    </row>
    <row r="4861" spans="1:6" ht="32.25" customHeight="1" x14ac:dyDescent="0.25">
      <c r="A4861" s="75">
        <v>4177</v>
      </c>
      <c r="B4861" s="76" t="s">
        <v>15990</v>
      </c>
      <c r="C4861" s="77" t="s">
        <v>15991</v>
      </c>
      <c r="D4861" s="78">
        <v>5660000</v>
      </c>
      <c r="E4861" s="77" t="s">
        <v>15966</v>
      </c>
      <c r="F4861" s="77" t="s">
        <v>15967</v>
      </c>
    </row>
    <row r="4862" spans="1:6" ht="32.25" customHeight="1" x14ac:dyDescent="0.25">
      <c r="A4862" s="75">
        <v>4178</v>
      </c>
      <c r="B4862" s="76" t="s">
        <v>15992</v>
      </c>
      <c r="C4862" s="77" t="s">
        <v>15993</v>
      </c>
      <c r="D4862" s="78">
        <v>5660000</v>
      </c>
      <c r="E4862" s="77" t="s">
        <v>15966</v>
      </c>
      <c r="F4862" s="77" t="s">
        <v>15967</v>
      </c>
    </row>
    <row r="4863" spans="1:6" ht="32.25" customHeight="1" x14ac:dyDescent="0.25">
      <c r="A4863" s="75">
        <v>4179</v>
      </c>
      <c r="B4863" s="76" t="s">
        <v>15994</v>
      </c>
      <c r="C4863" s="77" t="s">
        <v>15995</v>
      </c>
      <c r="D4863" s="78">
        <v>5660000</v>
      </c>
      <c r="E4863" s="77" t="s">
        <v>15966</v>
      </c>
      <c r="F4863" s="77" t="s">
        <v>15967</v>
      </c>
    </row>
    <row r="4864" spans="1:6" ht="32.25" customHeight="1" x14ac:dyDescent="0.25">
      <c r="A4864" s="75">
        <v>4180</v>
      </c>
      <c r="B4864" s="76" t="s">
        <v>15996</v>
      </c>
      <c r="C4864" s="77" t="s">
        <v>15997</v>
      </c>
      <c r="D4864" s="78">
        <v>5660000</v>
      </c>
      <c r="E4864" s="77" t="s">
        <v>15966</v>
      </c>
      <c r="F4864" s="77" t="s">
        <v>15967</v>
      </c>
    </row>
    <row r="4865" spans="1:6" ht="32.25" customHeight="1" x14ac:dyDescent="0.25">
      <c r="A4865" s="75">
        <v>4181</v>
      </c>
      <c r="B4865" s="76" t="s">
        <v>15998</v>
      </c>
      <c r="C4865" s="77" t="s">
        <v>15999</v>
      </c>
      <c r="D4865" s="78">
        <v>5660000</v>
      </c>
      <c r="E4865" s="77" t="s">
        <v>15966</v>
      </c>
      <c r="F4865" s="77" t="s">
        <v>15967</v>
      </c>
    </row>
    <row r="4866" spans="1:6" ht="32.25" customHeight="1" x14ac:dyDescent="0.25">
      <c r="A4866" s="75">
        <v>4182</v>
      </c>
      <c r="B4866" s="76" t="s">
        <v>16000</v>
      </c>
      <c r="C4866" s="77" t="s">
        <v>16001</v>
      </c>
      <c r="D4866" s="78">
        <v>5660000</v>
      </c>
      <c r="E4866" s="77" t="s">
        <v>15966</v>
      </c>
      <c r="F4866" s="77" t="s">
        <v>15967</v>
      </c>
    </row>
    <row r="4867" spans="1:6" ht="32.25" customHeight="1" x14ac:dyDescent="0.25">
      <c r="A4867" s="75">
        <v>4183</v>
      </c>
      <c r="B4867" s="76" t="s">
        <v>16002</v>
      </c>
      <c r="C4867" s="77" t="s">
        <v>16003</v>
      </c>
      <c r="D4867" s="78">
        <v>5660000</v>
      </c>
      <c r="E4867" s="77" t="s">
        <v>15966</v>
      </c>
      <c r="F4867" s="77" t="s">
        <v>15967</v>
      </c>
    </row>
    <row r="4868" spans="1:6" ht="32.25" customHeight="1" x14ac:dyDescent="0.25">
      <c r="A4868" s="75">
        <v>4184</v>
      </c>
      <c r="B4868" s="76" t="s">
        <v>16004</v>
      </c>
      <c r="C4868" s="77" t="s">
        <v>16005</v>
      </c>
      <c r="D4868" s="78">
        <v>5660000</v>
      </c>
      <c r="E4868" s="77" t="s">
        <v>15966</v>
      </c>
      <c r="F4868" s="77" t="s">
        <v>15967</v>
      </c>
    </row>
    <row r="4869" spans="1:6" ht="32.25" customHeight="1" x14ac:dyDescent="0.25">
      <c r="A4869" s="75">
        <v>4185</v>
      </c>
      <c r="B4869" s="76" t="s">
        <v>4158</v>
      </c>
      <c r="C4869" s="77" t="s">
        <v>4160</v>
      </c>
      <c r="D4869" s="78">
        <v>5660000</v>
      </c>
      <c r="E4869" s="77" t="s">
        <v>15966</v>
      </c>
      <c r="F4869" s="77" t="s">
        <v>15967</v>
      </c>
    </row>
    <row r="4870" spans="1:6" ht="32.25" customHeight="1" x14ac:dyDescent="0.25">
      <c r="A4870" s="75">
        <v>4186</v>
      </c>
      <c r="B4870" s="76" t="s">
        <v>16006</v>
      </c>
      <c r="C4870" s="77" t="s">
        <v>16007</v>
      </c>
      <c r="D4870" s="78">
        <v>5660000</v>
      </c>
      <c r="E4870" s="77" t="s">
        <v>15966</v>
      </c>
      <c r="F4870" s="77" t="s">
        <v>15967</v>
      </c>
    </row>
    <row r="4871" spans="1:6" ht="32.25" customHeight="1" x14ac:dyDescent="0.25">
      <c r="A4871" s="75">
        <v>4187</v>
      </c>
      <c r="B4871" s="76" t="s">
        <v>16008</v>
      </c>
      <c r="C4871" s="77" t="s">
        <v>16009</v>
      </c>
      <c r="D4871" s="78">
        <v>5660000</v>
      </c>
      <c r="E4871" s="77" t="s">
        <v>15966</v>
      </c>
      <c r="F4871" s="77" t="s">
        <v>15967</v>
      </c>
    </row>
    <row r="4872" spans="1:6" ht="32.25" customHeight="1" x14ac:dyDescent="0.25">
      <c r="A4872" s="75">
        <v>4188</v>
      </c>
      <c r="B4872" s="76" t="s">
        <v>16010</v>
      </c>
      <c r="C4872" s="77" t="s">
        <v>16011</v>
      </c>
      <c r="D4872" s="78">
        <v>5660000</v>
      </c>
      <c r="E4872" s="77" t="s">
        <v>15966</v>
      </c>
      <c r="F4872" s="77" t="s">
        <v>15967</v>
      </c>
    </row>
    <row r="4873" spans="1:6" ht="32.25" customHeight="1" x14ac:dyDescent="0.25">
      <c r="A4873" s="75">
        <v>4189</v>
      </c>
      <c r="B4873" s="76" t="s">
        <v>16012</v>
      </c>
      <c r="C4873" s="77" t="s">
        <v>16013</v>
      </c>
      <c r="D4873" s="78">
        <v>5660000</v>
      </c>
      <c r="E4873" s="77" t="s">
        <v>15966</v>
      </c>
      <c r="F4873" s="77" t="s">
        <v>15967</v>
      </c>
    </row>
    <row r="4874" spans="1:6" ht="32.25" customHeight="1" x14ac:dyDescent="0.25">
      <c r="A4874" s="75">
        <v>4190</v>
      </c>
      <c r="B4874" s="76" t="s">
        <v>4161</v>
      </c>
      <c r="C4874" s="77" t="s">
        <v>4163</v>
      </c>
      <c r="D4874" s="78">
        <v>5660000</v>
      </c>
      <c r="E4874" s="77" t="s">
        <v>15966</v>
      </c>
      <c r="F4874" s="77" t="s">
        <v>15967</v>
      </c>
    </row>
    <row r="4875" spans="1:6" ht="32.25" customHeight="1" x14ac:dyDescent="0.25">
      <c r="A4875" s="75">
        <v>4191</v>
      </c>
      <c r="B4875" s="76" t="s">
        <v>16014</v>
      </c>
      <c r="C4875" s="77" t="s">
        <v>16015</v>
      </c>
      <c r="D4875" s="78">
        <v>5660000</v>
      </c>
      <c r="E4875" s="77" t="s">
        <v>15966</v>
      </c>
      <c r="F4875" s="77" t="s">
        <v>15967</v>
      </c>
    </row>
    <row r="4876" spans="1:6" ht="32.25" customHeight="1" x14ac:dyDescent="0.25">
      <c r="A4876" s="75">
        <v>4192</v>
      </c>
      <c r="B4876" s="76" t="s">
        <v>16016</v>
      </c>
      <c r="C4876" s="77" t="s">
        <v>16017</v>
      </c>
      <c r="D4876" s="78">
        <v>5660000</v>
      </c>
      <c r="E4876" s="77" t="s">
        <v>15966</v>
      </c>
      <c r="F4876" s="77" t="s">
        <v>15967</v>
      </c>
    </row>
    <row r="4877" spans="1:6" ht="32.25" customHeight="1" x14ac:dyDescent="0.25">
      <c r="A4877" s="75">
        <v>4193</v>
      </c>
      <c r="B4877" s="76" t="s">
        <v>16018</v>
      </c>
      <c r="C4877" s="77" t="s">
        <v>16019</v>
      </c>
      <c r="D4877" s="78">
        <v>5660000</v>
      </c>
      <c r="E4877" s="77" t="s">
        <v>15966</v>
      </c>
      <c r="F4877" s="77" t="s">
        <v>15967</v>
      </c>
    </row>
    <row r="4878" spans="1:6" ht="32.25" customHeight="1" x14ac:dyDescent="0.25">
      <c r="A4878" s="75">
        <v>4194</v>
      </c>
      <c r="B4878" s="76" t="s">
        <v>16020</v>
      </c>
      <c r="C4878" s="77" t="s">
        <v>16021</v>
      </c>
      <c r="D4878" s="78">
        <v>5734000</v>
      </c>
      <c r="E4878" s="77" t="s">
        <v>16022</v>
      </c>
      <c r="F4878" s="77" t="s">
        <v>15967</v>
      </c>
    </row>
    <row r="4879" spans="1:6" ht="32.25" customHeight="1" x14ac:dyDescent="0.25">
      <c r="A4879" s="75">
        <v>4195</v>
      </c>
      <c r="B4879" s="76" t="s">
        <v>16023</v>
      </c>
      <c r="C4879" s="77" t="s">
        <v>16024</v>
      </c>
      <c r="D4879" s="78">
        <v>5734000</v>
      </c>
      <c r="E4879" s="77" t="s">
        <v>16022</v>
      </c>
      <c r="F4879" s="77" t="s">
        <v>15967</v>
      </c>
    </row>
    <row r="4880" spans="1:6" ht="32.25" customHeight="1" x14ac:dyDescent="0.25">
      <c r="A4880" s="75">
        <v>4196</v>
      </c>
      <c r="B4880" s="76" t="s">
        <v>16025</v>
      </c>
      <c r="C4880" s="77" t="s">
        <v>16026</v>
      </c>
      <c r="D4880" s="78">
        <v>5734000</v>
      </c>
      <c r="E4880" s="77" t="s">
        <v>16022</v>
      </c>
      <c r="F4880" s="77" t="s">
        <v>15967</v>
      </c>
    </row>
    <row r="4881" spans="1:6" ht="32.25" customHeight="1" x14ac:dyDescent="0.25">
      <c r="A4881" s="75">
        <v>4197</v>
      </c>
      <c r="B4881" s="76" t="s">
        <v>16027</v>
      </c>
      <c r="C4881" s="77" t="s">
        <v>16028</v>
      </c>
      <c r="D4881" s="78">
        <v>5734000</v>
      </c>
      <c r="E4881" s="77" t="s">
        <v>16022</v>
      </c>
      <c r="F4881" s="77" t="s">
        <v>15967</v>
      </c>
    </row>
    <row r="4882" spans="1:6" ht="32.25" customHeight="1" x14ac:dyDescent="0.25">
      <c r="A4882" s="75">
        <v>4198</v>
      </c>
      <c r="B4882" s="76" t="s">
        <v>16029</v>
      </c>
      <c r="C4882" s="77" t="s">
        <v>16030</v>
      </c>
      <c r="D4882" s="78">
        <v>5734000</v>
      </c>
      <c r="E4882" s="77" t="s">
        <v>16022</v>
      </c>
      <c r="F4882" s="77" t="s">
        <v>15967</v>
      </c>
    </row>
    <row r="4883" spans="1:6" ht="32.25" customHeight="1" x14ac:dyDescent="0.25">
      <c r="A4883" s="75">
        <v>4199</v>
      </c>
      <c r="B4883" s="76" t="s">
        <v>16031</v>
      </c>
      <c r="C4883" s="77" t="s">
        <v>16032</v>
      </c>
      <c r="D4883" s="78">
        <v>5734000</v>
      </c>
      <c r="E4883" s="77" t="s">
        <v>16022</v>
      </c>
      <c r="F4883" s="77" t="s">
        <v>15967</v>
      </c>
    </row>
    <row r="4884" spans="1:6" ht="32.25" customHeight="1" x14ac:dyDescent="0.25">
      <c r="A4884" s="75">
        <v>4200</v>
      </c>
      <c r="B4884" s="76" t="s">
        <v>16033</v>
      </c>
      <c r="C4884" s="77" t="s">
        <v>16034</v>
      </c>
      <c r="D4884" s="78">
        <v>5734000</v>
      </c>
      <c r="E4884" s="77" t="s">
        <v>16022</v>
      </c>
      <c r="F4884" s="77" t="s">
        <v>15967</v>
      </c>
    </row>
    <row r="4885" spans="1:6" ht="32.25" customHeight="1" x14ac:dyDescent="0.25">
      <c r="A4885" s="75">
        <v>4201</v>
      </c>
      <c r="B4885" s="76" t="s">
        <v>16035</v>
      </c>
      <c r="C4885" s="77" t="s">
        <v>16036</v>
      </c>
      <c r="D4885" s="78">
        <v>5734000</v>
      </c>
      <c r="E4885" s="77" t="s">
        <v>16022</v>
      </c>
      <c r="F4885" s="77" t="s">
        <v>15967</v>
      </c>
    </row>
    <row r="4886" spans="1:6" ht="32.25" customHeight="1" x14ac:dyDescent="0.25">
      <c r="A4886" s="75">
        <v>4202</v>
      </c>
      <c r="B4886" s="76" t="s">
        <v>16037</v>
      </c>
      <c r="C4886" s="77" t="s">
        <v>16038</v>
      </c>
      <c r="D4886" s="78">
        <v>5734000</v>
      </c>
      <c r="E4886" s="77" t="s">
        <v>16022</v>
      </c>
      <c r="F4886" s="77" t="s">
        <v>15967</v>
      </c>
    </row>
    <row r="4887" spans="1:6" ht="32.25" customHeight="1" x14ac:dyDescent="0.25">
      <c r="A4887" s="75">
        <v>4203</v>
      </c>
      <c r="B4887" s="76" t="s">
        <v>16039</v>
      </c>
      <c r="C4887" s="77" t="s">
        <v>15977</v>
      </c>
      <c r="D4887" s="78">
        <v>5734000</v>
      </c>
      <c r="E4887" s="77" t="s">
        <v>16022</v>
      </c>
      <c r="F4887" s="77" t="s">
        <v>15967</v>
      </c>
    </row>
    <row r="4888" spans="1:6" ht="32.25" customHeight="1" x14ac:dyDescent="0.25">
      <c r="A4888" s="75">
        <v>4204</v>
      </c>
      <c r="B4888" s="76" t="s">
        <v>16040</v>
      </c>
      <c r="C4888" s="77" t="s">
        <v>16041</v>
      </c>
      <c r="D4888" s="78">
        <v>5734000</v>
      </c>
      <c r="E4888" s="77" t="s">
        <v>16022</v>
      </c>
      <c r="F4888" s="77" t="s">
        <v>15967</v>
      </c>
    </row>
    <row r="4889" spans="1:6" ht="32.25" customHeight="1" x14ac:dyDescent="0.25">
      <c r="A4889" s="75">
        <v>4205</v>
      </c>
      <c r="B4889" s="76" t="s">
        <v>16042</v>
      </c>
      <c r="C4889" s="77" t="s">
        <v>16043</v>
      </c>
      <c r="D4889" s="78">
        <v>5734000</v>
      </c>
      <c r="E4889" s="77" t="s">
        <v>16022</v>
      </c>
      <c r="F4889" s="77" t="s">
        <v>15967</v>
      </c>
    </row>
    <row r="4890" spans="1:6" ht="32.25" customHeight="1" x14ac:dyDescent="0.25">
      <c r="A4890" s="75">
        <v>4206</v>
      </c>
      <c r="B4890" s="76" t="s">
        <v>16044</v>
      </c>
      <c r="C4890" s="77" t="s">
        <v>16045</v>
      </c>
      <c r="D4890" s="78">
        <v>5734000</v>
      </c>
      <c r="E4890" s="77" t="s">
        <v>16022</v>
      </c>
      <c r="F4890" s="77" t="s">
        <v>15967</v>
      </c>
    </row>
    <row r="4891" spans="1:6" ht="32.25" customHeight="1" x14ac:dyDescent="0.25">
      <c r="A4891" s="75">
        <v>4207</v>
      </c>
      <c r="B4891" s="76" t="s">
        <v>16046</v>
      </c>
      <c r="C4891" s="77" t="s">
        <v>16047</v>
      </c>
      <c r="D4891" s="78">
        <v>5734000</v>
      </c>
      <c r="E4891" s="77" t="s">
        <v>16022</v>
      </c>
      <c r="F4891" s="77" t="s">
        <v>15967</v>
      </c>
    </row>
    <row r="4892" spans="1:6" ht="32.25" customHeight="1" x14ac:dyDescent="0.25">
      <c r="A4892" s="75">
        <v>4208</v>
      </c>
      <c r="B4892" s="76" t="s">
        <v>4164</v>
      </c>
      <c r="C4892" s="77" t="s">
        <v>4166</v>
      </c>
      <c r="D4892" s="78">
        <v>5734000</v>
      </c>
      <c r="E4892" s="77" t="s">
        <v>16022</v>
      </c>
      <c r="F4892" s="77" t="s">
        <v>15967</v>
      </c>
    </row>
    <row r="4893" spans="1:6" ht="32.25" customHeight="1" x14ac:dyDescent="0.25">
      <c r="A4893" s="75">
        <v>4209</v>
      </c>
      <c r="B4893" s="76" t="s">
        <v>16048</v>
      </c>
      <c r="C4893" s="77" t="s">
        <v>16049</v>
      </c>
      <c r="D4893" s="78">
        <v>5734000</v>
      </c>
      <c r="E4893" s="77" t="s">
        <v>16022</v>
      </c>
      <c r="F4893" s="77" t="s">
        <v>15967</v>
      </c>
    </row>
    <row r="4894" spans="1:6" ht="32.25" customHeight="1" x14ac:dyDescent="0.25">
      <c r="A4894" s="75">
        <v>4210</v>
      </c>
      <c r="B4894" s="76" t="s">
        <v>16050</v>
      </c>
      <c r="C4894" s="77" t="s">
        <v>16051</v>
      </c>
      <c r="D4894" s="78">
        <v>5734000</v>
      </c>
      <c r="E4894" s="77" t="s">
        <v>16022</v>
      </c>
      <c r="F4894" s="77" t="s">
        <v>15967</v>
      </c>
    </row>
    <row r="4895" spans="1:6" ht="32.25" customHeight="1" x14ac:dyDescent="0.25">
      <c r="A4895" s="75">
        <v>4211</v>
      </c>
      <c r="B4895" s="76" t="s">
        <v>16052</v>
      </c>
      <c r="C4895" s="77" t="s">
        <v>15973</v>
      </c>
      <c r="D4895" s="78">
        <v>5734000</v>
      </c>
      <c r="E4895" s="77" t="s">
        <v>16022</v>
      </c>
      <c r="F4895" s="77" t="s">
        <v>15967</v>
      </c>
    </row>
    <row r="4896" spans="1:6" ht="32.25" customHeight="1" x14ac:dyDescent="0.25">
      <c r="A4896" s="75">
        <v>4212</v>
      </c>
      <c r="B4896" s="76" t="s">
        <v>16053</v>
      </c>
      <c r="C4896" s="77" t="s">
        <v>16054</v>
      </c>
      <c r="D4896" s="78">
        <v>6692000</v>
      </c>
      <c r="E4896" s="77" t="s">
        <v>16055</v>
      </c>
      <c r="F4896" s="77" t="s">
        <v>16056</v>
      </c>
    </row>
    <row r="4897" spans="1:6" ht="32.25" customHeight="1" x14ac:dyDescent="0.25">
      <c r="A4897" s="75">
        <v>4213</v>
      </c>
      <c r="B4897" s="76" t="s">
        <v>16057</v>
      </c>
      <c r="C4897" s="77" t="s">
        <v>16058</v>
      </c>
      <c r="D4897" s="78">
        <v>6692000</v>
      </c>
      <c r="E4897" s="77" t="s">
        <v>16055</v>
      </c>
      <c r="F4897" s="77" t="s">
        <v>16056</v>
      </c>
    </row>
    <row r="4898" spans="1:6" ht="32.25" customHeight="1" x14ac:dyDescent="0.25">
      <c r="A4898" s="75">
        <v>4214</v>
      </c>
      <c r="B4898" s="76" t="s">
        <v>16059</v>
      </c>
      <c r="C4898" s="77" t="s">
        <v>16060</v>
      </c>
      <c r="D4898" s="78">
        <v>6766000</v>
      </c>
      <c r="E4898" s="77" t="s">
        <v>16061</v>
      </c>
      <c r="F4898" s="77" t="s">
        <v>16056</v>
      </c>
    </row>
    <row r="4899" spans="1:6" ht="32.25" customHeight="1" x14ac:dyDescent="0.25">
      <c r="A4899" s="75">
        <v>4215</v>
      </c>
      <c r="B4899" s="76" t="s">
        <v>16062</v>
      </c>
      <c r="C4899" s="77" t="s">
        <v>16063</v>
      </c>
      <c r="D4899" s="78">
        <v>6766000</v>
      </c>
      <c r="E4899" s="77" t="s">
        <v>16061</v>
      </c>
      <c r="F4899" s="77" t="s">
        <v>16056</v>
      </c>
    </row>
    <row r="4900" spans="1:6" ht="32.25" customHeight="1" x14ac:dyDescent="0.25">
      <c r="A4900" s="75">
        <v>4216</v>
      </c>
      <c r="B4900" s="76" t="s">
        <v>16064</v>
      </c>
      <c r="C4900" s="77" t="s">
        <v>16065</v>
      </c>
      <c r="D4900" s="78">
        <v>6766000</v>
      </c>
      <c r="E4900" s="77" t="s">
        <v>16061</v>
      </c>
      <c r="F4900" s="77" t="s">
        <v>16056</v>
      </c>
    </row>
    <row r="4901" spans="1:6" ht="32.25" customHeight="1" x14ac:dyDescent="0.25">
      <c r="A4901" s="75">
        <v>4217</v>
      </c>
      <c r="B4901" s="76" t="s">
        <v>16066</v>
      </c>
      <c r="C4901" s="77" t="s">
        <v>16067</v>
      </c>
      <c r="D4901" s="78">
        <v>6766000</v>
      </c>
      <c r="E4901" s="77" t="s">
        <v>16061</v>
      </c>
      <c r="F4901" s="77" t="s">
        <v>16056</v>
      </c>
    </row>
    <row r="4902" spans="1:6" ht="32.25" customHeight="1" x14ac:dyDescent="0.25">
      <c r="A4902" s="75">
        <v>4218</v>
      </c>
      <c r="B4902" s="76" t="s">
        <v>16068</v>
      </c>
      <c r="C4902" s="77" t="s">
        <v>16069</v>
      </c>
      <c r="D4902" s="78">
        <v>6766000</v>
      </c>
      <c r="E4902" s="77" t="s">
        <v>16061</v>
      </c>
      <c r="F4902" s="77" t="s">
        <v>16056</v>
      </c>
    </row>
    <row r="4903" spans="1:6" ht="32.25" customHeight="1" x14ac:dyDescent="0.25">
      <c r="A4903" s="75">
        <v>4219</v>
      </c>
      <c r="B4903" s="76" t="s">
        <v>4173</v>
      </c>
      <c r="C4903" s="77" t="s">
        <v>16070</v>
      </c>
      <c r="D4903" s="78">
        <v>6766000</v>
      </c>
      <c r="E4903" s="77" t="s">
        <v>16061</v>
      </c>
      <c r="F4903" s="77" t="s">
        <v>16056</v>
      </c>
    </row>
    <row r="4904" spans="1:6" ht="32.25" customHeight="1" x14ac:dyDescent="0.25">
      <c r="A4904" s="75">
        <v>4220</v>
      </c>
      <c r="B4904" s="76" t="s">
        <v>4170</v>
      </c>
      <c r="C4904" s="77" t="s">
        <v>16071</v>
      </c>
      <c r="D4904" s="78">
        <v>6766000</v>
      </c>
      <c r="E4904" s="77" t="s">
        <v>16061</v>
      </c>
      <c r="F4904" s="77" t="s">
        <v>16056</v>
      </c>
    </row>
    <row r="4905" spans="1:6" ht="32.25" customHeight="1" x14ac:dyDescent="0.25">
      <c r="A4905" s="75">
        <v>4221</v>
      </c>
      <c r="B4905" s="76" t="s">
        <v>16072</v>
      </c>
      <c r="C4905" s="77" t="s">
        <v>16073</v>
      </c>
      <c r="D4905" s="78">
        <v>6766000</v>
      </c>
      <c r="E4905" s="77" t="s">
        <v>16061</v>
      </c>
      <c r="F4905" s="77" t="s">
        <v>16056</v>
      </c>
    </row>
    <row r="4906" spans="1:6" ht="32.25" customHeight="1" x14ac:dyDescent="0.25">
      <c r="A4906" s="75">
        <v>4222</v>
      </c>
      <c r="B4906" s="76" t="s">
        <v>16074</v>
      </c>
      <c r="C4906" s="77" t="s">
        <v>16075</v>
      </c>
      <c r="D4906" s="78">
        <v>6766000</v>
      </c>
      <c r="E4906" s="77" t="s">
        <v>16061</v>
      </c>
      <c r="F4906" s="77" t="s">
        <v>16056</v>
      </c>
    </row>
    <row r="4907" spans="1:6" ht="32.25" customHeight="1" x14ac:dyDescent="0.25">
      <c r="A4907" s="75">
        <v>4223</v>
      </c>
      <c r="B4907" s="76" t="s">
        <v>16076</v>
      </c>
      <c r="C4907" s="77" t="s">
        <v>16077</v>
      </c>
      <c r="D4907" s="78">
        <v>6766000</v>
      </c>
      <c r="E4907" s="77" t="s">
        <v>16061</v>
      </c>
      <c r="F4907" s="77" t="s">
        <v>16056</v>
      </c>
    </row>
    <row r="4908" spans="1:6" ht="32.25" customHeight="1" x14ac:dyDescent="0.25">
      <c r="A4908" s="75">
        <v>4224</v>
      </c>
      <c r="B4908" s="76" t="s">
        <v>16078</v>
      </c>
      <c r="C4908" s="77" t="s">
        <v>16079</v>
      </c>
      <c r="D4908" s="78">
        <v>6766000</v>
      </c>
      <c r="E4908" s="77" t="s">
        <v>16061</v>
      </c>
      <c r="F4908" s="77" t="s">
        <v>16056</v>
      </c>
    </row>
    <row r="4909" spans="1:6" ht="32.25" customHeight="1" x14ac:dyDescent="0.25">
      <c r="A4909" s="75">
        <v>4225</v>
      </c>
      <c r="B4909" s="76" t="s">
        <v>16080</v>
      </c>
      <c r="C4909" s="77" t="s">
        <v>16081</v>
      </c>
      <c r="D4909" s="78">
        <v>6766000</v>
      </c>
      <c r="E4909" s="77" t="s">
        <v>16061</v>
      </c>
      <c r="F4909" s="77" t="s">
        <v>16056</v>
      </c>
    </row>
    <row r="4910" spans="1:6" ht="32.25" customHeight="1" x14ac:dyDescent="0.25">
      <c r="A4910" s="75">
        <v>4226</v>
      </c>
      <c r="B4910" s="76" t="s">
        <v>16082</v>
      </c>
      <c r="C4910" s="77" t="s">
        <v>16083</v>
      </c>
      <c r="D4910" s="78">
        <v>6766000</v>
      </c>
      <c r="E4910" s="77" t="s">
        <v>16061</v>
      </c>
      <c r="F4910" s="77" t="s">
        <v>16056</v>
      </c>
    </row>
    <row r="4911" spans="1:6" ht="32.25" customHeight="1" x14ac:dyDescent="0.25">
      <c r="A4911" s="75">
        <v>4227</v>
      </c>
      <c r="B4911" s="76" t="s">
        <v>16084</v>
      </c>
      <c r="C4911" s="77" t="s">
        <v>16085</v>
      </c>
      <c r="D4911" s="78">
        <v>6766000</v>
      </c>
      <c r="E4911" s="77" t="s">
        <v>16061</v>
      </c>
      <c r="F4911" s="77" t="s">
        <v>16056</v>
      </c>
    </row>
    <row r="4912" spans="1:6" ht="32.25" customHeight="1" x14ac:dyDescent="0.25">
      <c r="A4912" s="75">
        <v>4228</v>
      </c>
      <c r="B4912" s="76" t="s">
        <v>16086</v>
      </c>
      <c r="C4912" s="77" t="s">
        <v>16087</v>
      </c>
      <c r="D4912" s="78">
        <v>6766000</v>
      </c>
      <c r="E4912" s="77" t="s">
        <v>16061</v>
      </c>
      <c r="F4912" s="77" t="s">
        <v>16056</v>
      </c>
    </row>
    <row r="4913" spans="1:6" ht="32.25" customHeight="1" x14ac:dyDescent="0.25">
      <c r="A4913" s="75">
        <v>4229</v>
      </c>
      <c r="B4913" s="76" t="s">
        <v>16088</v>
      </c>
      <c r="C4913" s="77" t="s">
        <v>16089</v>
      </c>
      <c r="D4913" s="78">
        <v>5660000</v>
      </c>
      <c r="E4913" s="77" t="s">
        <v>15966</v>
      </c>
      <c r="F4913" s="77" t="s">
        <v>16090</v>
      </c>
    </row>
    <row r="4914" spans="1:6" ht="32.25" customHeight="1" x14ac:dyDescent="0.25">
      <c r="A4914" s="75">
        <v>4230</v>
      </c>
      <c r="B4914" s="76" t="s">
        <v>16091</v>
      </c>
      <c r="C4914" s="77" t="s">
        <v>16092</v>
      </c>
      <c r="D4914" s="78">
        <v>5660000</v>
      </c>
      <c r="E4914" s="77" t="s">
        <v>15966</v>
      </c>
      <c r="F4914" s="77" t="s">
        <v>16090</v>
      </c>
    </row>
    <row r="4915" spans="1:6" ht="32.25" customHeight="1" x14ac:dyDescent="0.25">
      <c r="A4915" s="75">
        <v>4231</v>
      </c>
      <c r="B4915" s="76" t="s">
        <v>16093</v>
      </c>
      <c r="C4915" s="77" t="s">
        <v>16094</v>
      </c>
      <c r="D4915" s="78">
        <v>5660000</v>
      </c>
      <c r="E4915" s="77" t="s">
        <v>15966</v>
      </c>
      <c r="F4915" s="77" t="s">
        <v>16090</v>
      </c>
    </row>
    <row r="4916" spans="1:6" ht="32.25" customHeight="1" x14ac:dyDescent="0.25">
      <c r="A4916" s="75">
        <v>4232</v>
      </c>
      <c r="B4916" s="76" t="s">
        <v>16095</v>
      </c>
      <c r="C4916" s="77" t="s">
        <v>16096</v>
      </c>
      <c r="D4916" s="78">
        <v>5660000</v>
      </c>
      <c r="E4916" s="77" t="s">
        <v>15966</v>
      </c>
      <c r="F4916" s="77" t="s">
        <v>16090</v>
      </c>
    </row>
    <row r="4917" spans="1:6" ht="32.25" customHeight="1" x14ac:dyDescent="0.25">
      <c r="A4917" s="75">
        <v>4233</v>
      </c>
      <c r="B4917" s="76" t="s">
        <v>16097</v>
      </c>
      <c r="C4917" s="77" t="s">
        <v>16098</v>
      </c>
      <c r="D4917" s="78">
        <v>5660000</v>
      </c>
      <c r="E4917" s="77" t="s">
        <v>15966</v>
      </c>
      <c r="F4917" s="77" t="s">
        <v>16090</v>
      </c>
    </row>
    <row r="4918" spans="1:6" ht="32.25" customHeight="1" x14ac:dyDescent="0.25">
      <c r="A4918" s="75">
        <v>4234</v>
      </c>
      <c r="B4918" s="76" t="s">
        <v>16099</v>
      </c>
      <c r="C4918" s="77" t="s">
        <v>16100</v>
      </c>
      <c r="D4918" s="78">
        <v>5660000</v>
      </c>
      <c r="E4918" s="77" t="s">
        <v>15966</v>
      </c>
      <c r="F4918" s="77" t="s">
        <v>16090</v>
      </c>
    </row>
    <row r="4919" spans="1:6" ht="32.25" customHeight="1" x14ac:dyDescent="0.25">
      <c r="A4919" s="75">
        <v>4235</v>
      </c>
      <c r="B4919" s="76" t="s">
        <v>16101</v>
      </c>
      <c r="C4919" s="77" t="s">
        <v>16102</v>
      </c>
      <c r="D4919" s="78">
        <v>5660000</v>
      </c>
      <c r="E4919" s="77" t="s">
        <v>15966</v>
      </c>
      <c r="F4919" s="77" t="s">
        <v>16090</v>
      </c>
    </row>
    <row r="4920" spans="1:6" ht="32.25" customHeight="1" x14ac:dyDescent="0.25">
      <c r="A4920" s="75">
        <v>4236</v>
      </c>
      <c r="B4920" s="76" t="s">
        <v>16103</v>
      </c>
      <c r="C4920" s="77" t="s">
        <v>16104</v>
      </c>
      <c r="D4920" s="78">
        <v>5734000</v>
      </c>
      <c r="E4920" s="77" t="s">
        <v>16022</v>
      </c>
      <c r="F4920" s="77" t="s">
        <v>16090</v>
      </c>
    </row>
    <row r="4921" spans="1:6" ht="32.25" customHeight="1" x14ac:dyDescent="0.25">
      <c r="A4921" s="75">
        <v>4237</v>
      </c>
      <c r="B4921" s="76" t="s">
        <v>16105</v>
      </c>
      <c r="C4921" s="77" t="s">
        <v>16106</v>
      </c>
      <c r="D4921" s="78">
        <v>7162000</v>
      </c>
      <c r="E4921" s="77" t="s">
        <v>16107</v>
      </c>
      <c r="F4921" s="77" t="s">
        <v>16108</v>
      </c>
    </row>
    <row r="4922" spans="1:6" ht="32.25" customHeight="1" x14ac:dyDescent="0.25">
      <c r="A4922" s="75">
        <v>4238</v>
      </c>
      <c r="B4922" s="76" t="s">
        <v>16109</v>
      </c>
      <c r="C4922" s="77" t="s">
        <v>16102</v>
      </c>
      <c r="D4922" s="78">
        <v>6180000</v>
      </c>
      <c r="E4922" s="77" t="s">
        <v>16110</v>
      </c>
      <c r="F4922" s="77" t="s">
        <v>16108</v>
      </c>
    </row>
    <row r="4923" spans="1:6" ht="32.25" customHeight="1" x14ac:dyDescent="0.25">
      <c r="A4923" s="75">
        <v>4239</v>
      </c>
      <c r="B4923" s="76" t="s">
        <v>16111</v>
      </c>
      <c r="C4923" s="77" t="s">
        <v>16112</v>
      </c>
      <c r="D4923" s="78">
        <v>6254000</v>
      </c>
      <c r="E4923" s="77" t="s">
        <v>16113</v>
      </c>
      <c r="F4923" s="77" t="s">
        <v>16108</v>
      </c>
    </row>
    <row r="4924" spans="1:6" ht="32.25" customHeight="1" x14ac:dyDescent="0.25">
      <c r="A4924" s="75">
        <v>4240</v>
      </c>
      <c r="B4924" s="76" t="s">
        <v>16114</v>
      </c>
      <c r="C4924" s="77" t="s">
        <v>16115</v>
      </c>
      <c r="D4924" s="78">
        <v>7682000</v>
      </c>
      <c r="E4924" s="77" t="s">
        <v>16116</v>
      </c>
      <c r="F4924" s="77" t="s">
        <v>16108</v>
      </c>
    </row>
    <row r="4925" spans="1:6" ht="32.25" customHeight="1" x14ac:dyDescent="0.25">
      <c r="A4925" s="75">
        <v>4241</v>
      </c>
      <c r="B4925" s="76" t="s">
        <v>16117</v>
      </c>
      <c r="C4925" s="77" t="s">
        <v>16112</v>
      </c>
      <c r="D4925" s="78">
        <v>7682000</v>
      </c>
      <c r="E4925" s="77" t="s">
        <v>16116</v>
      </c>
      <c r="F4925" s="77" t="s">
        <v>16108</v>
      </c>
    </row>
    <row r="4926" spans="1:6" ht="32.25" customHeight="1" x14ac:dyDescent="0.25">
      <c r="A4926" s="75">
        <v>4242</v>
      </c>
      <c r="B4926" s="76" t="s">
        <v>16118</v>
      </c>
      <c r="C4926" s="77" t="s">
        <v>16119</v>
      </c>
      <c r="D4926" s="78">
        <v>7682000</v>
      </c>
      <c r="E4926" s="77" t="s">
        <v>16116</v>
      </c>
      <c r="F4926" s="77" t="s">
        <v>16108</v>
      </c>
    </row>
    <row r="4927" spans="1:6" ht="32.25" customHeight="1" x14ac:dyDescent="0.25">
      <c r="A4927" s="75">
        <v>4243</v>
      </c>
      <c r="B4927" s="76" t="s">
        <v>16120</v>
      </c>
      <c r="C4927" s="77" t="s">
        <v>16121</v>
      </c>
      <c r="D4927" s="78">
        <v>6373000</v>
      </c>
      <c r="E4927" s="77" t="s">
        <v>16122</v>
      </c>
      <c r="F4927" s="77" t="s">
        <v>16123</v>
      </c>
    </row>
    <row r="4928" spans="1:6" ht="32.25" customHeight="1" x14ac:dyDescent="0.25">
      <c r="A4928" s="75">
        <v>4244</v>
      </c>
      <c r="B4928" s="76" t="s">
        <v>16124</v>
      </c>
      <c r="C4928" s="77" t="s">
        <v>16125</v>
      </c>
      <c r="D4928" s="78">
        <v>6373000</v>
      </c>
      <c r="E4928" s="77" t="s">
        <v>16122</v>
      </c>
      <c r="F4928" s="77" t="s">
        <v>16123</v>
      </c>
    </row>
    <row r="4929" spans="1:6" ht="32.25" customHeight="1" x14ac:dyDescent="0.25">
      <c r="A4929" s="75">
        <v>4245</v>
      </c>
      <c r="B4929" s="76" t="s">
        <v>16126</v>
      </c>
      <c r="C4929" s="77" t="s">
        <v>16127</v>
      </c>
      <c r="D4929" s="78">
        <v>6373000</v>
      </c>
      <c r="E4929" s="77" t="s">
        <v>16122</v>
      </c>
      <c r="F4929" s="77" t="s">
        <v>16123</v>
      </c>
    </row>
    <row r="4930" spans="1:6" ht="32.25" customHeight="1" x14ac:dyDescent="0.25">
      <c r="A4930" s="75">
        <v>4246</v>
      </c>
      <c r="B4930" s="76" t="s">
        <v>16128</v>
      </c>
      <c r="C4930" s="77" t="s">
        <v>16129</v>
      </c>
      <c r="D4930" s="78">
        <v>6373000</v>
      </c>
      <c r="E4930" s="77" t="s">
        <v>16122</v>
      </c>
      <c r="F4930" s="77" t="s">
        <v>16123</v>
      </c>
    </row>
    <row r="4931" spans="1:6" ht="32.25" customHeight="1" x14ac:dyDescent="0.25">
      <c r="A4931" s="75">
        <v>4247</v>
      </c>
      <c r="B4931" s="76" t="s">
        <v>16130</v>
      </c>
      <c r="C4931" s="77" t="s">
        <v>16131</v>
      </c>
      <c r="D4931" s="78">
        <v>6373000</v>
      </c>
      <c r="E4931" s="77" t="s">
        <v>16122</v>
      </c>
      <c r="F4931" s="77" t="s">
        <v>16123</v>
      </c>
    </row>
    <row r="4932" spans="1:6" ht="32.25" customHeight="1" x14ac:dyDescent="0.25">
      <c r="A4932" s="75">
        <v>4248</v>
      </c>
      <c r="B4932" s="76" t="s">
        <v>16132</v>
      </c>
      <c r="C4932" s="77" t="s">
        <v>16133</v>
      </c>
      <c r="D4932" s="78">
        <v>6373000</v>
      </c>
      <c r="E4932" s="77" t="s">
        <v>16122</v>
      </c>
      <c r="F4932" s="77" t="s">
        <v>16123</v>
      </c>
    </row>
    <row r="4933" spans="1:6" ht="32.25" customHeight="1" x14ac:dyDescent="0.25">
      <c r="A4933" s="75">
        <v>4249</v>
      </c>
      <c r="B4933" s="76" t="s">
        <v>16134</v>
      </c>
      <c r="C4933" s="77" t="s">
        <v>16135</v>
      </c>
      <c r="D4933" s="78">
        <v>6373000</v>
      </c>
      <c r="E4933" s="77" t="s">
        <v>16122</v>
      </c>
      <c r="F4933" s="77" t="s">
        <v>16123</v>
      </c>
    </row>
    <row r="4934" spans="1:6" ht="32.25" customHeight="1" x14ac:dyDescent="0.25">
      <c r="A4934" s="75">
        <v>4250</v>
      </c>
      <c r="B4934" s="76" t="s">
        <v>183</v>
      </c>
      <c r="C4934" s="77" t="s">
        <v>186</v>
      </c>
      <c r="D4934" s="78">
        <v>6373000</v>
      </c>
      <c r="E4934" s="77" t="s">
        <v>16122</v>
      </c>
      <c r="F4934" s="77" t="s">
        <v>16123</v>
      </c>
    </row>
    <row r="4935" spans="1:6" ht="32.25" customHeight="1" x14ac:dyDescent="0.25">
      <c r="A4935" s="75">
        <v>4251</v>
      </c>
      <c r="B4935" s="76" t="s">
        <v>16136</v>
      </c>
      <c r="C4935" s="77" t="s">
        <v>16137</v>
      </c>
      <c r="D4935" s="78">
        <v>6373000</v>
      </c>
      <c r="E4935" s="77" t="s">
        <v>16122</v>
      </c>
      <c r="F4935" s="77" t="s">
        <v>16123</v>
      </c>
    </row>
    <row r="4936" spans="1:6" ht="32.25" customHeight="1" x14ac:dyDescent="0.25">
      <c r="A4936" s="75">
        <v>4252</v>
      </c>
      <c r="B4936" s="76" t="s">
        <v>16138</v>
      </c>
      <c r="C4936" s="77" t="s">
        <v>16139</v>
      </c>
      <c r="D4936" s="78">
        <v>6373000</v>
      </c>
      <c r="E4936" s="77" t="s">
        <v>16122</v>
      </c>
      <c r="F4936" s="77" t="s">
        <v>16123</v>
      </c>
    </row>
    <row r="4937" spans="1:6" ht="32.25" customHeight="1" x14ac:dyDescent="0.25">
      <c r="A4937" s="75">
        <v>4253</v>
      </c>
      <c r="B4937" s="76" t="s">
        <v>187</v>
      </c>
      <c r="C4937" s="77" t="s">
        <v>190</v>
      </c>
      <c r="D4937" s="78">
        <v>6373000</v>
      </c>
      <c r="E4937" s="77" t="s">
        <v>16122</v>
      </c>
      <c r="F4937" s="77" t="s">
        <v>16123</v>
      </c>
    </row>
    <row r="4938" spans="1:6" ht="32.25" customHeight="1" x14ac:dyDescent="0.25">
      <c r="A4938" s="75">
        <v>4254</v>
      </c>
      <c r="B4938" s="76" t="s">
        <v>191</v>
      </c>
      <c r="C4938" s="77" t="s">
        <v>16140</v>
      </c>
      <c r="D4938" s="78">
        <v>6373000</v>
      </c>
      <c r="E4938" s="77" t="s">
        <v>16122</v>
      </c>
      <c r="F4938" s="77" t="s">
        <v>16123</v>
      </c>
    </row>
    <row r="4939" spans="1:6" ht="32.25" customHeight="1" x14ac:dyDescent="0.25">
      <c r="A4939" s="75">
        <v>4255</v>
      </c>
      <c r="B4939" s="76" t="s">
        <v>16141</v>
      </c>
      <c r="C4939" s="77" t="s">
        <v>16142</v>
      </c>
      <c r="D4939" s="78">
        <v>6373000</v>
      </c>
      <c r="E4939" s="77" t="s">
        <v>16122</v>
      </c>
      <c r="F4939" s="77" t="s">
        <v>16123</v>
      </c>
    </row>
    <row r="4940" spans="1:6" ht="32.25" customHeight="1" x14ac:dyDescent="0.25">
      <c r="A4940" s="75">
        <v>4256</v>
      </c>
      <c r="B4940" s="76" t="s">
        <v>16143</v>
      </c>
      <c r="C4940" s="77" t="s">
        <v>16144</v>
      </c>
      <c r="D4940" s="78">
        <v>6373000</v>
      </c>
      <c r="E4940" s="77" t="s">
        <v>16122</v>
      </c>
      <c r="F4940" s="77" t="s">
        <v>16123</v>
      </c>
    </row>
    <row r="4941" spans="1:6" ht="32.25" customHeight="1" x14ac:dyDescent="0.25">
      <c r="A4941" s="75">
        <v>4257</v>
      </c>
      <c r="B4941" s="76" t="s">
        <v>16145</v>
      </c>
      <c r="C4941" s="77" t="s">
        <v>16146</v>
      </c>
      <c r="D4941" s="78">
        <v>6373000</v>
      </c>
      <c r="E4941" s="77" t="s">
        <v>16122</v>
      </c>
      <c r="F4941" s="77" t="s">
        <v>16123</v>
      </c>
    </row>
    <row r="4942" spans="1:6" ht="32.25" customHeight="1" x14ac:dyDescent="0.25">
      <c r="A4942" s="75">
        <v>4258</v>
      </c>
      <c r="B4942" s="76" t="s">
        <v>16147</v>
      </c>
      <c r="C4942" s="77" t="s">
        <v>16148</v>
      </c>
      <c r="D4942" s="78">
        <v>6373000</v>
      </c>
      <c r="E4942" s="77" t="s">
        <v>16122</v>
      </c>
      <c r="F4942" s="77" t="s">
        <v>16123</v>
      </c>
    </row>
    <row r="4943" spans="1:6" ht="32.25" customHeight="1" x14ac:dyDescent="0.25">
      <c r="A4943" s="75">
        <v>4259</v>
      </c>
      <c r="B4943" s="76" t="s">
        <v>16149</v>
      </c>
      <c r="C4943" s="77" t="s">
        <v>16150</v>
      </c>
      <c r="D4943" s="78">
        <v>6373000</v>
      </c>
      <c r="E4943" s="77" t="s">
        <v>16122</v>
      </c>
      <c r="F4943" s="77" t="s">
        <v>16123</v>
      </c>
    </row>
    <row r="4944" spans="1:6" ht="32.25" customHeight="1" x14ac:dyDescent="0.25">
      <c r="A4944" s="75">
        <v>4260</v>
      </c>
      <c r="B4944" s="76" t="s">
        <v>16151</v>
      </c>
      <c r="C4944" s="77" t="s">
        <v>16152</v>
      </c>
      <c r="D4944" s="78">
        <v>6373000</v>
      </c>
      <c r="E4944" s="77" t="s">
        <v>16122</v>
      </c>
      <c r="F4944" s="77" t="s">
        <v>16123</v>
      </c>
    </row>
    <row r="4945" spans="1:6" ht="32.25" customHeight="1" x14ac:dyDescent="0.25">
      <c r="A4945" s="75">
        <v>4261</v>
      </c>
      <c r="B4945" s="76" t="s">
        <v>16153</v>
      </c>
      <c r="C4945" s="77" t="s">
        <v>16154</v>
      </c>
      <c r="D4945" s="78">
        <v>6373000</v>
      </c>
      <c r="E4945" s="77" t="s">
        <v>16122</v>
      </c>
      <c r="F4945" s="77" t="s">
        <v>16123</v>
      </c>
    </row>
    <row r="4946" spans="1:6" ht="32.25" customHeight="1" x14ac:dyDescent="0.25">
      <c r="A4946" s="75">
        <v>4262</v>
      </c>
      <c r="B4946" s="76" t="s">
        <v>16155</v>
      </c>
      <c r="C4946" s="77" t="s">
        <v>16156</v>
      </c>
      <c r="D4946" s="78">
        <v>6373000</v>
      </c>
      <c r="E4946" s="77" t="s">
        <v>16122</v>
      </c>
      <c r="F4946" s="77" t="s">
        <v>16123</v>
      </c>
    </row>
    <row r="4947" spans="1:6" ht="32.25" customHeight="1" x14ac:dyDescent="0.25">
      <c r="A4947" s="75">
        <v>4263</v>
      </c>
      <c r="B4947" s="76" t="s">
        <v>16157</v>
      </c>
      <c r="C4947" s="77" t="s">
        <v>16158</v>
      </c>
      <c r="D4947" s="78">
        <v>6373000</v>
      </c>
      <c r="E4947" s="77" t="s">
        <v>16122</v>
      </c>
      <c r="F4947" s="77" t="s">
        <v>16123</v>
      </c>
    </row>
    <row r="4948" spans="1:6" ht="32.25" customHeight="1" x14ac:dyDescent="0.25">
      <c r="A4948" s="75">
        <v>4264</v>
      </c>
      <c r="B4948" s="76" t="s">
        <v>16159</v>
      </c>
      <c r="C4948" s="77" t="s">
        <v>16160</v>
      </c>
      <c r="D4948" s="78">
        <v>6115000</v>
      </c>
      <c r="E4948" s="77" t="s">
        <v>16161</v>
      </c>
      <c r="F4948" s="77" t="s">
        <v>16123</v>
      </c>
    </row>
    <row r="4949" spans="1:6" ht="32.25" customHeight="1" x14ac:dyDescent="0.25">
      <c r="A4949" s="75">
        <v>4265</v>
      </c>
      <c r="B4949" s="76" t="s">
        <v>16162</v>
      </c>
      <c r="C4949" s="77" t="s">
        <v>16163</v>
      </c>
      <c r="D4949" s="78">
        <v>6115000</v>
      </c>
      <c r="E4949" s="77" t="s">
        <v>16161</v>
      </c>
      <c r="F4949" s="77" t="s">
        <v>16123</v>
      </c>
    </row>
    <row r="4950" spans="1:6" ht="32.25" customHeight="1" x14ac:dyDescent="0.25">
      <c r="A4950" s="75">
        <v>4266</v>
      </c>
      <c r="B4950" s="76" t="s">
        <v>16164</v>
      </c>
      <c r="C4950" s="77" t="s">
        <v>16165</v>
      </c>
      <c r="D4950" s="78">
        <v>6115000</v>
      </c>
      <c r="E4950" s="77" t="s">
        <v>16161</v>
      </c>
      <c r="F4950" s="77" t="s">
        <v>16123</v>
      </c>
    </row>
    <row r="4951" spans="1:6" ht="32.25" customHeight="1" x14ac:dyDescent="0.25">
      <c r="A4951" s="75">
        <v>4267</v>
      </c>
      <c r="B4951" s="76" t="s">
        <v>16166</v>
      </c>
      <c r="C4951" s="77" t="s">
        <v>16167</v>
      </c>
      <c r="D4951" s="78">
        <v>6115000</v>
      </c>
      <c r="E4951" s="77" t="s">
        <v>16161</v>
      </c>
      <c r="F4951" s="77" t="s">
        <v>16123</v>
      </c>
    </row>
    <row r="4952" spans="1:6" ht="32.25" customHeight="1" x14ac:dyDescent="0.25">
      <c r="A4952" s="75">
        <v>4268</v>
      </c>
      <c r="B4952" s="76" t="s">
        <v>16168</v>
      </c>
      <c r="C4952" s="77" t="s">
        <v>16169</v>
      </c>
      <c r="D4952" s="78">
        <v>6115000</v>
      </c>
      <c r="E4952" s="77" t="s">
        <v>16161</v>
      </c>
      <c r="F4952" s="77" t="s">
        <v>16123</v>
      </c>
    </row>
    <row r="4953" spans="1:6" ht="32.25" customHeight="1" x14ac:dyDescent="0.25">
      <c r="A4953" s="75">
        <v>4269</v>
      </c>
      <c r="B4953" s="76" t="s">
        <v>16170</v>
      </c>
      <c r="C4953" s="77" t="s">
        <v>16171</v>
      </c>
      <c r="D4953" s="78">
        <v>6115000</v>
      </c>
      <c r="E4953" s="77" t="s">
        <v>16161</v>
      </c>
      <c r="F4953" s="77" t="s">
        <v>16123</v>
      </c>
    </row>
    <row r="4954" spans="1:6" ht="32.25" customHeight="1" x14ac:dyDescent="0.25">
      <c r="A4954" s="75">
        <v>4270</v>
      </c>
      <c r="B4954" s="76" t="s">
        <v>16172</v>
      </c>
      <c r="C4954" s="77" t="s">
        <v>16173</v>
      </c>
      <c r="D4954" s="78">
        <v>6447000</v>
      </c>
      <c r="E4954" s="77" t="s">
        <v>16174</v>
      </c>
      <c r="F4954" s="77" t="s">
        <v>16123</v>
      </c>
    </row>
    <row r="4955" spans="1:6" ht="32.25" customHeight="1" x14ac:dyDescent="0.25">
      <c r="A4955" s="75">
        <v>4271</v>
      </c>
      <c r="B4955" s="76" t="s">
        <v>16175</v>
      </c>
      <c r="C4955" s="77" t="s">
        <v>16176</v>
      </c>
      <c r="D4955" s="78">
        <v>6078000</v>
      </c>
      <c r="E4955" s="77" t="s">
        <v>16177</v>
      </c>
      <c r="F4955" s="77" t="s">
        <v>16178</v>
      </c>
    </row>
    <row r="4956" spans="1:6" ht="32.25" customHeight="1" x14ac:dyDescent="0.25">
      <c r="A4956" s="75">
        <v>4272</v>
      </c>
      <c r="B4956" s="76" t="s">
        <v>16179</v>
      </c>
      <c r="C4956" s="77" t="s">
        <v>16180</v>
      </c>
      <c r="D4956" s="78">
        <v>6078000</v>
      </c>
      <c r="E4956" s="77" t="s">
        <v>16177</v>
      </c>
      <c r="F4956" s="77" t="s">
        <v>16178</v>
      </c>
    </row>
    <row r="4957" spans="1:6" ht="32.25" customHeight="1" x14ac:dyDescent="0.25">
      <c r="A4957" s="75">
        <v>4273</v>
      </c>
      <c r="B4957" s="76" t="s">
        <v>16181</v>
      </c>
      <c r="C4957" s="77" t="s">
        <v>16182</v>
      </c>
      <c r="D4957" s="78">
        <v>6078000</v>
      </c>
      <c r="E4957" s="77" t="s">
        <v>16177</v>
      </c>
      <c r="F4957" s="77" t="s">
        <v>16178</v>
      </c>
    </row>
    <row r="4958" spans="1:6" ht="32.25" customHeight="1" x14ac:dyDescent="0.25">
      <c r="A4958" s="75">
        <v>4274</v>
      </c>
      <c r="B4958" s="76" t="s">
        <v>16183</v>
      </c>
      <c r="C4958" s="77" t="s">
        <v>16184</v>
      </c>
      <c r="D4958" s="78">
        <v>6078000</v>
      </c>
      <c r="E4958" s="77" t="s">
        <v>16177</v>
      </c>
      <c r="F4958" s="77" t="s">
        <v>16178</v>
      </c>
    </row>
    <row r="4959" spans="1:6" ht="32.25" customHeight="1" x14ac:dyDescent="0.25">
      <c r="A4959" s="75">
        <v>4275</v>
      </c>
      <c r="B4959" s="76" t="s">
        <v>16185</v>
      </c>
      <c r="C4959" s="77" t="s">
        <v>16186</v>
      </c>
      <c r="D4959" s="78">
        <v>6078000</v>
      </c>
      <c r="E4959" s="77" t="s">
        <v>16177</v>
      </c>
      <c r="F4959" s="77" t="s">
        <v>16178</v>
      </c>
    </row>
    <row r="4960" spans="1:6" ht="32.25" customHeight="1" x14ac:dyDescent="0.25">
      <c r="A4960" s="75">
        <v>4276</v>
      </c>
      <c r="B4960" s="76" t="s">
        <v>16187</v>
      </c>
      <c r="C4960" s="77" t="s">
        <v>16188</v>
      </c>
      <c r="D4960" s="78">
        <v>6078000</v>
      </c>
      <c r="E4960" s="77" t="s">
        <v>16177</v>
      </c>
      <c r="F4960" s="77" t="s">
        <v>16178</v>
      </c>
    </row>
    <row r="4961" spans="1:6" ht="32.25" customHeight="1" x14ac:dyDescent="0.25">
      <c r="A4961" s="75">
        <v>4277</v>
      </c>
      <c r="B4961" s="76" t="s">
        <v>16189</v>
      </c>
      <c r="C4961" s="77" t="s">
        <v>16190</v>
      </c>
      <c r="D4961" s="78">
        <v>6078000</v>
      </c>
      <c r="E4961" s="77" t="s">
        <v>16177</v>
      </c>
      <c r="F4961" s="77" t="s">
        <v>16178</v>
      </c>
    </row>
    <row r="4962" spans="1:6" ht="32.25" customHeight="1" x14ac:dyDescent="0.25">
      <c r="A4962" s="75">
        <v>4278</v>
      </c>
      <c r="B4962" s="76" t="s">
        <v>16191</v>
      </c>
      <c r="C4962" s="77" t="s">
        <v>16192</v>
      </c>
      <c r="D4962" s="78">
        <v>5996000</v>
      </c>
      <c r="E4962" s="77" t="s">
        <v>16193</v>
      </c>
      <c r="F4962" s="77" t="s">
        <v>16194</v>
      </c>
    </row>
    <row r="4963" spans="1:6" ht="32.25" customHeight="1" x14ac:dyDescent="0.25">
      <c r="A4963" s="75">
        <v>4279</v>
      </c>
      <c r="B4963" s="76" t="s">
        <v>16195</v>
      </c>
      <c r="C4963" s="77" t="s">
        <v>16196</v>
      </c>
      <c r="D4963" s="78">
        <v>5996000</v>
      </c>
      <c r="E4963" s="77" t="s">
        <v>16193</v>
      </c>
      <c r="F4963" s="77" t="s">
        <v>16194</v>
      </c>
    </row>
    <row r="4964" spans="1:6" ht="32.25" customHeight="1" x14ac:dyDescent="0.25">
      <c r="A4964" s="75">
        <v>4280</v>
      </c>
      <c r="B4964" s="76" t="s">
        <v>16197</v>
      </c>
      <c r="C4964" s="77" t="s">
        <v>16198</v>
      </c>
      <c r="D4964" s="78">
        <v>5996000</v>
      </c>
      <c r="E4964" s="77" t="s">
        <v>16193</v>
      </c>
      <c r="F4964" s="77" t="s">
        <v>16194</v>
      </c>
    </row>
    <row r="4965" spans="1:6" ht="32.25" customHeight="1" x14ac:dyDescent="0.25">
      <c r="A4965" s="75">
        <v>4281</v>
      </c>
      <c r="B4965" s="76" t="s">
        <v>16199</v>
      </c>
      <c r="C4965" s="77" t="s">
        <v>16200</v>
      </c>
      <c r="D4965" s="78">
        <v>5996000</v>
      </c>
      <c r="E4965" s="77" t="s">
        <v>16193</v>
      </c>
      <c r="F4965" s="77" t="s">
        <v>16194</v>
      </c>
    </row>
    <row r="4966" spans="1:6" ht="32.25" customHeight="1" x14ac:dyDescent="0.25">
      <c r="A4966" s="75">
        <v>4282</v>
      </c>
      <c r="B4966" s="76" t="s">
        <v>16201</v>
      </c>
      <c r="C4966" s="77" t="s">
        <v>16202</v>
      </c>
      <c r="D4966" s="78">
        <v>5996000</v>
      </c>
      <c r="E4966" s="77" t="s">
        <v>16193</v>
      </c>
      <c r="F4966" s="77" t="s">
        <v>16194</v>
      </c>
    </row>
    <row r="4967" spans="1:6" ht="32.25" customHeight="1" x14ac:dyDescent="0.25">
      <c r="A4967" s="75">
        <v>4283</v>
      </c>
      <c r="B4967" s="76" t="s">
        <v>16203</v>
      </c>
      <c r="C4967" s="77" t="s">
        <v>16204</v>
      </c>
      <c r="D4967" s="78">
        <v>5996000</v>
      </c>
      <c r="E4967" s="77" t="s">
        <v>16193</v>
      </c>
      <c r="F4967" s="77" t="s">
        <v>16194</v>
      </c>
    </row>
    <row r="4968" spans="1:6" ht="32.25" customHeight="1" x14ac:dyDescent="0.25">
      <c r="A4968" s="75">
        <v>4284</v>
      </c>
      <c r="B4968" s="76" t="s">
        <v>16205</v>
      </c>
      <c r="C4968" s="77" t="s">
        <v>16206</v>
      </c>
      <c r="D4968" s="78">
        <v>5996000</v>
      </c>
      <c r="E4968" s="77" t="s">
        <v>16193</v>
      </c>
      <c r="F4968" s="77" t="s">
        <v>16194</v>
      </c>
    </row>
    <row r="4969" spans="1:6" ht="32.25" customHeight="1" x14ac:dyDescent="0.25">
      <c r="A4969" s="75">
        <v>4285</v>
      </c>
      <c r="B4969" s="76" t="s">
        <v>16207</v>
      </c>
      <c r="C4969" s="77" t="s">
        <v>16208</v>
      </c>
      <c r="D4969" s="78">
        <v>5996000</v>
      </c>
      <c r="E4969" s="77" t="s">
        <v>16193</v>
      </c>
      <c r="F4969" s="77" t="s">
        <v>16194</v>
      </c>
    </row>
    <row r="4970" spans="1:6" ht="32.25" customHeight="1" x14ac:dyDescent="0.25">
      <c r="A4970" s="75">
        <v>4286</v>
      </c>
      <c r="B4970" s="76" t="s">
        <v>16209</v>
      </c>
      <c r="C4970" s="77" t="s">
        <v>16210</v>
      </c>
      <c r="D4970" s="78">
        <v>5996000</v>
      </c>
      <c r="E4970" s="77" t="s">
        <v>16193</v>
      </c>
      <c r="F4970" s="77" t="s">
        <v>16194</v>
      </c>
    </row>
    <row r="4971" spans="1:6" ht="32.25" customHeight="1" x14ac:dyDescent="0.25">
      <c r="A4971" s="75">
        <v>4287</v>
      </c>
      <c r="B4971" s="76" t="s">
        <v>16211</v>
      </c>
      <c r="C4971" s="77" t="s">
        <v>16212</v>
      </c>
      <c r="D4971" s="78">
        <v>5996000</v>
      </c>
      <c r="E4971" s="77" t="s">
        <v>16193</v>
      </c>
      <c r="F4971" s="77" t="s">
        <v>16194</v>
      </c>
    </row>
    <row r="4972" spans="1:6" ht="32.25" customHeight="1" x14ac:dyDescent="0.25">
      <c r="A4972" s="75">
        <v>4288</v>
      </c>
      <c r="B4972" s="76" t="s">
        <v>16213</v>
      </c>
      <c r="C4972" s="77" t="s">
        <v>16214</v>
      </c>
      <c r="D4972" s="78">
        <v>5996000</v>
      </c>
      <c r="E4972" s="77" t="s">
        <v>16193</v>
      </c>
      <c r="F4972" s="77" t="s">
        <v>16194</v>
      </c>
    </row>
    <row r="4973" spans="1:6" ht="32.25" customHeight="1" x14ac:dyDescent="0.25">
      <c r="A4973" s="75">
        <v>4289</v>
      </c>
      <c r="B4973" s="76" t="s">
        <v>16215</v>
      </c>
      <c r="C4973" s="77" t="s">
        <v>16216</v>
      </c>
      <c r="D4973" s="78">
        <v>5996000</v>
      </c>
      <c r="E4973" s="77" t="s">
        <v>16193</v>
      </c>
      <c r="F4973" s="77" t="s">
        <v>16194</v>
      </c>
    </row>
    <row r="4974" spans="1:6" ht="32.25" customHeight="1" x14ac:dyDescent="0.25">
      <c r="A4974" s="75">
        <v>4290</v>
      </c>
      <c r="B4974" s="76" t="s">
        <v>16217</v>
      </c>
      <c r="C4974" s="77" t="s">
        <v>16218</v>
      </c>
      <c r="D4974" s="78">
        <v>5996000</v>
      </c>
      <c r="E4974" s="77" t="s">
        <v>16193</v>
      </c>
      <c r="F4974" s="77" t="s">
        <v>16194</v>
      </c>
    </row>
    <row r="4975" spans="1:6" ht="32.25" customHeight="1" x14ac:dyDescent="0.25">
      <c r="A4975" s="75">
        <v>4291</v>
      </c>
      <c r="B4975" s="76" t="s">
        <v>16219</v>
      </c>
      <c r="C4975" s="77" t="s">
        <v>16220</v>
      </c>
      <c r="D4975" s="78">
        <v>5996000</v>
      </c>
      <c r="E4975" s="77" t="s">
        <v>16193</v>
      </c>
      <c r="F4975" s="77" t="s">
        <v>16194</v>
      </c>
    </row>
    <row r="4976" spans="1:6" ht="32.25" customHeight="1" x14ac:dyDescent="0.25">
      <c r="A4976" s="75">
        <v>4292</v>
      </c>
      <c r="B4976" s="76" t="s">
        <v>16221</v>
      </c>
      <c r="C4976" s="77" t="s">
        <v>16222</v>
      </c>
      <c r="D4976" s="78">
        <v>5737000</v>
      </c>
      <c r="E4976" s="77" t="s">
        <v>16223</v>
      </c>
      <c r="F4976" s="77" t="s">
        <v>16194</v>
      </c>
    </row>
    <row r="4977" spans="1:6" ht="32.25" customHeight="1" x14ac:dyDescent="0.25">
      <c r="A4977" s="75">
        <v>4293</v>
      </c>
      <c r="B4977" s="76" t="s">
        <v>16224</v>
      </c>
      <c r="C4977" s="77" t="s">
        <v>16225</v>
      </c>
      <c r="D4977" s="78">
        <v>5737000</v>
      </c>
      <c r="E4977" s="77" t="s">
        <v>16223</v>
      </c>
      <c r="F4977" s="77" t="s">
        <v>16194</v>
      </c>
    </row>
    <row r="4978" spans="1:6" ht="32.25" customHeight="1" x14ac:dyDescent="0.25">
      <c r="A4978" s="75">
        <v>4294</v>
      </c>
      <c r="B4978" s="76" t="s">
        <v>16226</v>
      </c>
      <c r="C4978" s="77" t="s">
        <v>16227</v>
      </c>
      <c r="D4978" s="78">
        <v>5737000</v>
      </c>
      <c r="E4978" s="77" t="s">
        <v>16223</v>
      </c>
      <c r="F4978" s="77" t="s">
        <v>16194</v>
      </c>
    </row>
    <row r="4979" spans="1:6" ht="32.25" customHeight="1" x14ac:dyDescent="0.25">
      <c r="A4979" s="75">
        <v>4295</v>
      </c>
      <c r="B4979" s="76" t="s">
        <v>16228</v>
      </c>
      <c r="C4979" s="77" t="s">
        <v>16229</v>
      </c>
      <c r="D4979" s="78">
        <v>5737000</v>
      </c>
      <c r="E4979" s="77" t="s">
        <v>16223</v>
      </c>
      <c r="F4979" s="77" t="s">
        <v>16194</v>
      </c>
    </row>
    <row r="4980" spans="1:6" ht="32.25" customHeight="1" x14ac:dyDescent="0.25">
      <c r="A4980" s="75">
        <v>4296</v>
      </c>
      <c r="B4980" s="76" t="s">
        <v>16230</v>
      </c>
      <c r="C4980" s="77" t="s">
        <v>16231</v>
      </c>
      <c r="D4980" s="78">
        <v>5737000</v>
      </c>
      <c r="E4980" s="77" t="s">
        <v>16223</v>
      </c>
      <c r="F4980" s="77" t="s">
        <v>16194</v>
      </c>
    </row>
    <row r="4981" spans="1:6" ht="32.25" customHeight="1" x14ac:dyDescent="0.25">
      <c r="A4981" s="75">
        <v>4297</v>
      </c>
      <c r="B4981" s="76" t="s">
        <v>16232</v>
      </c>
      <c r="C4981" s="77" t="s">
        <v>16233</v>
      </c>
      <c r="D4981" s="78">
        <v>5737000</v>
      </c>
      <c r="E4981" s="77" t="s">
        <v>16223</v>
      </c>
      <c r="F4981" s="77" t="s">
        <v>16194</v>
      </c>
    </row>
    <row r="4982" spans="1:6" ht="32.25" customHeight="1" x14ac:dyDescent="0.25">
      <c r="A4982" s="75">
        <v>4298</v>
      </c>
      <c r="B4982" s="76" t="s">
        <v>16234</v>
      </c>
      <c r="C4982" s="77" t="s">
        <v>16235</v>
      </c>
      <c r="D4982" s="78">
        <v>5737000</v>
      </c>
      <c r="E4982" s="77" t="s">
        <v>16223</v>
      </c>
      <c r="F4982" s="77" t="s">
        <v>16194</v>
      </c>
    </row>
    <row r="4983" spans="1:6" ht="32.25" customHeight="1" x14ac:dyDescent="0.25">
      <c r="A4983" s="75">
        <v>4299</v>
      </c>
      <c r="B4983" s="76" t="s">
        <v>16236</v>
      </c>
      <c r="C4983" s="77" t="s">
        <v>16237</v>
      </c>
      <c r="D4983" s="78">
        <v>4761000</v>
      </c>
      <c r="E4983" s="77" t="s">
        <v>16238</v>
      </c>
      <c r="F4983" s="77" t="s">
        <v>7870</v>
      </c>
    </row>
    <row r="4984" spans="1:6" ht="32.25" customHeight="1" x14ac:dyDescent="0.25">
      <c r="A4984" s="75">
        <v>4300</v>
      </c>
      <c r="B4984" s="76" t="s">
        <v>16239</v>
      </c>
      <c r="C4984" s="77" t="s">
        <v>16240</v>
      </c>
      <c r="D4984" s="78">
        <v>4761000</v>
      </c>
      <c r="E4984" s="77" t="s">
        <v>16238</v>
      </c>
      <c r="F4984" s="77" t="s">
        <v>7870</v>
      </c>
    </row>
    <row r="4985" spans="1:6" ht="32.25" customHeight="1" x14ac:dyDescent="0.25">
      <c r="A4985" s="75">
        <v>4301</v>
      </c>
      <c r="B4985" s="76" t="s">
        <v>16241</v>
      </c>
      <c r="C4985" s="77" t="s">
        <v>16242</v>
      </c>
      <c r="D4985" s="78">
        <v>4761000</v>
      </c>
      <c r="E4985" s="77" t="s">
        <v>16238</v>
      </c>
      <c r="F4985" s="77" t="s">
        <v>7870</v>
      </c>
    </row>
    <row r="4986" spans="1:6" ht="32.25" customHeight="1" x14ac:dyDescent="0.25">
      <c r="A4986" s="75">
        <v>4302</v>
      </c>
      <c r="B4986" s="76" t="s">
        <v>16243</v>
      </c>
      <c r="C4986" s="77" t="s">
        <v>16244</v>
      </c>
      <c r="D4986" s="78">
        <v>4761000</v>
      </c>
      <c r="E4986" s="77" t="s">
        <v>16238</v>
      </c>
      <c r="F4986" s="77" t="s">
        <v>7870</v>
      </c>
    </row>
    <row r="4987" spans="1:6" ht="32.25" customHeight="1" x14ac:dyDescent="0.25">
      <c r="A4987" s="75">
        <v>4303</v>
      </c>
      <c r="B4987" s="76" t="s">
        <v>16245</v>
      </c>
      <c r="C4987" s="77" t="s">
        <v>16246</v>
      </c>
      <c r="D4987" s="78">
        <v>4761000</v>
      </c>
      <c r="E4987" s="77" t="s">
        <v>16238</v>
      </c>
      <c r="F4987" s="77" t="s">
        <v>7870</v>
      </c>
    </row>
    <row r="4988" spans="1:6" ht="32.25" customHeight="1" x14ac:dyDescent="0.25">
      <c r="A4988" s="75">
        <v>4304</v>
      </c>
      <c r="B4988" s="76" t="s">
        <v>16247</v>
      </c>
      <c r="C4988" s="77" t="s">
        <v>16248</v>
      </c>
      <c r="D4988" s="78">
        <v>4761000</v>
      </c>
      <c r="E4988" s="77" t="s">
        <v>16238</v>
      </c>
      <c r="F4988" s="77" t="s">
        <v>7870</v>
      </c>
    </row>
    <row r="4989" spans="1:6" ht="32.25" customHeight="1" x14ac:dyDescent="0.25">
      <c r="A4989" s="75">
        <v>4305</v>
      </c>
      <c r="B4989" s="76" t="s">
        <v>16249</v>
      </c>
      <c r="C4989" s="77" t="s">
        <v>16250</v>
      </c>
      <c r="D4989" s="78">
        <v>4761000</v>
      </c>
      <c r="E4989" s="77" t="s">
        <v>16238</v>
      </c>
      <c r="F4989" s="77" t="s">
        <v>7870</v>
      </c>
    </row>
    <row r="4990" spans="1:6" ht="32.25" customHeight="1" x14ac:dyDescent="0.25">
      <c r="A4990" s="75">
        <v>4306</v>
      </c>
      <c r="B4990" s="76" t="s">
        <v>16251</v>
      </c>
      <c r="C4990" s="77" t="s">
        <v>16252</v>
      </c>
      <c r="D4990" s="78">
        <v>4761000</v>
      </c>
      <c r="E4990" s="77" t="s">
        <v>16238</v>
      </c>
      <c r="F4990" s="77" t="s">
        <v>7870</v>
      </c>
    </row>
    <row r="4991" spans="1:6" ht="32.25" customHeight="1" x14ac:dyDescent="0.25">
      <c r="A4991" s="75">
        <v>4307</v>
      </c>
      <c r="B4991" s="76" t="s">
        <v>16253</v>
      </c>
      <c r="C4991" s="77" t="s">
        <v>16254</v>
      </c>
      <c r="D4991" s="78">
        <v>4761000</v>
      </c>
      <c r="E4991" s="77" t="s">
        <v>16238</v>
      </c>
      <c r="F4991" s="77" t="s">
        <v>7870</v>
      </c>
    </row>
    <row r="4992" spans="1:6" ht="32.25" customHeight="1" x14ac:dyDescent="0.25">
      <c r="A4992" s="75">
        <v>4308</v>
      </c>
      <c r="B4992" s="76" t="s">
        <v>16255</v>
      </c>
      <c r="C4992" s="77" t="s">
        <v>16256</v>
      </c>
      <c r="D4992" s="78">
        <v>4761000</v>
      </c>
      <c r="E4992" s="77" t="s">
        <v>16238</v>
      </c>
      <c r="F4992" s="77" t="s">
        <v>7870</v>
      </c>
    </row>
    <row r="4993" spans="1:6" ht="32.25" customHeight="1" x14ac:dyDescent="0.25">
      <c r="A4993" s="75">
        <v>4309</v>
      </c>
      <c r="B4993" s="76" t="s">
        <v>16257</v>
      </c>
      <c r="C4993" s="77" t="s">
        <v>16258</v>
      </c>
      <c r="D4993" s="78">
        <v>4761000</v>
      </c>
      <c r="E4993" s="77" t="s">
        <v>16238</v>
      </c>
      <c r="F4993" s="77" t="s">
        <v>7870</v>
      </c>
    </row>
    <row r="4994" spans="1:6" ht="32.25" customHeight="1" x14ac:dyDescent="0.25">
      <c r="A4994" s="75">
        <v>4310</v>
      </c>
      <c r="B4994" s="76" t="s">
        <v>16259</v>
      </c>
      <c r="C4994" s="77" t="s">
        <v>16260</v>
      </c>
      <c r="D4994" s="78">
        <v>4761000</v>
      </c>
      <c r="E4994" s="77" t="s">
        <v>16238</v>
      </c>
      <c r="F4994" s="77" t="s">
        <v>7870</v>
      </c>
    </row>
    <row r="4995" spans="1:6" ht="32.25" customHeight="1" x14ac:dyDescent="0.25">
      <c r="A4995" s="75">
        <v>4311</v>
      </c>
      <c r="B4995" s="76" t="s">
        <v>16261</v>
      </c>
      <c r="C4995" s="77" t="s">
        <v>16262</v>
      </c>
      <c r="D4995" s="78">
        <v>4761000</v>
      </c>
      <c r="E4995" s="77" t="s">
        <v>16238</v>
      </c>
      <c r="F4995" s="77" t="s">
        <v>7870</v>
      </c>
    </row>
    <row r="4996" spans="1:6" ht="32.25" customHeight="1" x14ac:dyDescent="0.25">
      <c r="A4996" s="75">
        <v>4312</v>
      </c>
      <c r="B4996" s="76" t="s">
        <v>16263</v>
      </c>
      <c r="C4996" s="77" t="s">
        <v>15834</v>
      </c>
      <c r="D4996" s="78">
        <v>4761000</v>
      </c>
      <c r="E4996" s="77" t="s">
        <v>16238</v>
      </c>
      <c r="F4996" s="77" t="s">
        <v>7870</v>
      </c>
    </row>
    <row r="4997" spans="1:6" ht="32.25" customHeight="1" x14ac:dyDescent="0.25">
      <c r="A4997" s="75">
        <v>4313</v>
      </c>
      <c r="B4997" s="76" t="s">
        <v>16264</v>
      </c>
      <c r="C4997" s="77" t="s">
        <v>16237</v>
      </c>
      <c r="D4997" s="78">
        <v>4502000</v>
      </c>
      <c r="E4997" s="77" t="s">
        <v>16265</v>
      </c>
      <c r="F4997" s="77" t="s">
        <v>7870</v>
      </c>
    </row>
    <row r="4998" spans="1:6" ht="32.25" customHeight="1" x14ac:dyDescent="0.25">
      <c r="A4998" s="75">
        <v>4314</v>
      </c>
      <c r="B4998" s="76" t="s">
        <v>16266</v>
      </c>
      <c r="C4998" s="77" t="s">
        <v>16267</v>
      </c>
      <c r="D4998" s="78">
        <v>4502000</v>
      </c>
      <c r="E4998" s="77" t="s">
        <v>16265</v>
      </c>
      <c r="F4998" s="77" t="s">
        <v>7870</v>
      </c>
    </row>
    <row r="4999" spans="1:6" ht="32.25" customHeight="1" x14ac:dyDescent="0.25">
      <c r="A4999" s="75">
        <v>4315</v>
      </c>
      <c r="B4999" s="76" t="s">
        <v>16268</v>
      </c>
      <c r="C4999" s="77" t="s">
        <v>16269</v>
      </c>
      <c r="D4999" s="78">
        <v>4502000</v>
      </c>
      <c r="E4999" s="77" t="s">
        <v>16265</v>
      </c>
      <c r="F4999" s="77" t="s">
        <v>7870</v>
      </c>
    </row>
    <row r="5000" spans="1:6" ht="32.25" customHeight="1" x14ac:dyDescent="0.25">
      <c r="A5000" s="75">
        <v>4316</v>
      </c>
      <c r="B5000" s="76" t="s">
        <v>16270</v>
      </c>
      <c r="C5000" s="77" t="s">
        <v>16271</v>
      </c>
      <c r="D5000" s="78">
        <v>4502000</v>
      </c>
      <c r="E5000" s="77" t="s">
        <v>16265</v>
      </c>
      <c r="F5000" s="77" t="s">
        <v>7870</v>
      </c>
    </row>
    <row r="5001" spans="1:6" ht="32.25" customHeight="1" x14ac:dyDescent="0.25">
      <c r="A5001" s="75">
        <v>4317</v>
      </c>
      <c r="B5001" s="76" t="s">
        <v>16272</v>
      </c>
      <c r="C5001" s="77" t="s">
        <v>16273</v>
      </c>
      <c r="D5001" s="78">
        <v>4502000</v>
      </c>
      <c r="E5001" s="77" t="s">
        <v>16265</v>
      </c>
      <c r="F5001" s="77" t="s">
        <v>7870</v>
      </c>
    </row>
    <row r="5002" spans="1:6" ht="32.25" customHeight="1" x14ac:dyDescent="0.25">
      <c r="A5002" s="75">
        <v>4318</v>
      </c>
      <c r="B5002" s="76" t="s">
        <v>16274</v>
      </c>
      <c r="C5002" s="77" t="s">
        <v>16275</v>
      </c>
      <c r="D5002" s="78">
        <v>4502000</v>
      </c>
      <c r="E5002" s="77" t="s">
        <v>16265</v>
      </c>
      <c r="F5002" s="77" t="s">
        <v>7870</v>
      </c>
    </row>
    <row r="5003" spans="1:6" ht="32.25" customHeight="1" x14ac:dyDescent="0.25">
      <c r="A5003" s="75">
        <v>4319</v>
      </c>
      <c r="B5003" s="76" t="s">
        <v>16276</v>
      </c>
      <c r="C5003" s="77" t="s">
        <v>16277</v>
      </c>
      <c r="D5003" s="78">
        <v>4502000</v>
      </c>
      <c r="E5003" s="77" t="s">
        <v>16265</v>
      </c>
      <c r="F5003" s="77" t="s">
        <v>7870</v>
      </c>
    </row>
    <row r="5004" spans="1:6" ht="32.25" customHeight="1" x14ac:dyDescent="0.25">
      <c r="A5004" s="75">
        <v>4320</v>
      </c>
      <c r="B5004" s="76" t="s">
        <v>16278</v>
      </c>
      <c r="C5004" s="77" t="s">
        <v>16279</v>
      </c>
      <c r="D5004" s="78">
        <v>4502000</v>
      </c>
      <c r="E5004" s="77" t="s">
        <v>16265</v>
      </c>
      <c r="F5004" s="77" t="s">
        <v>7870</v>
      </c>
    </row>
    <row r="5005" spans="1:6" ht="32.25" customHeight="1" x14ac:dyDescent="0.25">
      <c r="A5005" s="75">
        <v>4321</v>
      </c>
      <c r="B5005" s="76" t="s">
        <v>16280</v>
      </c>
      <c r="C5005" s="77" t="s">
        <v>16281</v>
      </c>
      <c r="D5005" s="78">
        <v>4502000</v>
      </c>
      <c r="E5005" s="77" t="s">
        <v>16265</v>
      </c>
      <c r="F5005" s="77" t="s">
        <v>7870</v>
      </c>
    </row>
    <row r="5006" spans="1:6" ht="32.25" customHeight="1" x14ac:dyDescent="0.25">
      <c r="A5006" s="75">
        <v>4322</v>
      </c>
      <c r="B5006" s="76" t="s">
        <v>16282</v>
      </c>
      <c r="C5006" s="77" t="s">
        <v>16283</v>
      </c>
      <c r="D5006" s="78">
        <v>4502000</v>
      </c>
      <c r="E5006" s="77" t="s">
        <v>16265</v>
      </c>
      <c r="F5006" s="77" t="s">
        <v>7870</v>
      </c>
    </row>
    <row r="5007" spans="1:6" ht="32.25" customHeight="1" x14ac:dyDescent="0.25">
      <c r="A5007" s="75">
        <v>4323</v>
      </c>
      <c r="B5007" s="76" t="s">
        <v>16284</v>
      </c>
      <c r="C5007" s="77" t="s">
        <v>16285</v>
      </c>
      <c r="D5007" s="78">
        <v>4502000</v>
      </c>
      <c r="E5007" s="77" t="s">
        <v>16265</v>
      </c>
      <c r="F5007" s="77" t="s">
        <v>7870</v>
      </c>
    </row>
    <row r="5008" spans="1:6" ht="32.25" customHeight="1" x14ac:dyDescent="0.25">
      <c r="A5008" s="75">
        <v>4324</v>
      </c>
      <c r="B5008" s="76" t="s">
        <v>16286</v>
      </c>
      <c r="C5008" s="77" t="s">
        <v>16287</v>
      </c>
      <c r="D5008" s="78">
        <v>4835000</v>
      </c>
      <c r="E5008" s="77" t="s">
        <v>16288</v>
      </c>
      <c r="F5008" s="77" t="s">
        <v>7870</v>
      </c>
    </row>
    <row r="5009" spans="1:6" ht="32.25" customHeight="1" x14ac:dyDescent="0.25">
      <c r="A5009" s="75">
        <v>4325</v>
      </c>
      <c r="B5009" s="76" t="s">
        <v>16289</v>
      </c>
      <c r="C5009" s="77" t="s">
        <v>16290</v>
      </c>
      <c r="D5009" s="78">
        <v>11054000</v>
      </c>
      <c r="E5009" s="77" t="s">
        <v>16291</v>
      </c>
      <c r="F5009" s="77" t="s">
        <v>16292</v>
      </c>
    </row>
    <row r="5010" spans="1:6" ht="32.25" customHeight="1" x14ac:dyDescent="0.25">
      <c r="A5010" s="75">
        <v>4326</v>
      </c>
      <c r="B5010" s="76" t="s">
        <v>16293</v>
      </c>
      <c r="C5010" s="77" t="s">
        <v>16294</v>
      </c>
      <c r="D5010" s="78">
        <v>11054000</v>
      </c>
      <c r="E5010" s="77" t="s">
        <v>16291</v>
      </c>
      <c r="F5010" s="77" t="s">
        <v>16292</v>
      </c>
    </row>
    <row r="5011" spans="1:6" ht="32.25" customHeight="1" x14ac:dyDescent="0.25">
      <c r="A5011" s="75">
        <v>4327</v>
      </c>
      <c r="B5011" s="76" t="s">
        <v>16295</v>
      </c>
      <c r="C5011" s="77" t="s">
        <v>16296</v>
      </c>
      <c r="D5011" s="78">
        <v>11054000</v>
      </c>
      <c r="E5011" s="77" t="s">
        <v>16291</v>
      </c>
      <c r="F5011" s="77" t="s">
        <v>16292</v>
      </c>
    </row>
    <row r="5012" spans="1:6" ht="32.25" customHeight="1" x14ac:dyDescent="0.25">
      <c r="A5012" s="75">
        <v>4328</v>
      </c>
      <c r="B5012" s="76" t="s">
        <v>16297</v>
      </c>
      <c r="C5012" s="77" t="s">
        <v>16298</v>
      </c>
      <c r="D5012" s="78">
        <v>11054000</v>
      </c>
      <c r="E5012" s="77" t="s">
        <v>16291</v>
      </c>
      <c r="F5012" s="77" t="s">
        <v>16292</v>
      </c>
    </row>
    <row r="5013" spans="1:6" ht="32.25" customHeight="1" x14ac:dyDescent="0.25">
      <c r="A5013" s="75">
        <v>4329</v>
      </c>
      <c r="B5013" s="76" t="s">
        <v>16299</v>
      </c>
      <c r="C5013" s="77" t="s">
        <v>16300</v>
      </c>
      <c r="D5013" s="78">
        <v>11054000</v>
      </c>
      <c r="E5013" s="77" t="s">
        <v>16291</v>
      </c>
      <c r="F5013" s="77" t="s">
        <v>16292</v>
      </c>
    </row>
    <row r="5014" spans="1:6" ht="32.25" customHeight="1" x14ac:dyDescent="0.25">
      <c r="A5014" s="75">
        <v>4330</v>
      </c>
      <c r="B5014" s="76" t="s">
        <v>16301</v>
      </c>
      <c r="C5014" s="77" t="s">
        <v>16302</v>
      </c>
      <c r="D5014" s="78">
        <v>11054000</v>
      </c>
      <c r="E5014" s="77" t="s">
        <v>16291</v>
      </c>
      <c r="F5014" s="77" t="s">
        <v>16292</v>
      </c>
    </row>
    <row r="5015" spans="1:6" ht="32.25" customHeight="1" x14ac:dyDescent="0.25">
      <c r="A5015" s="75">
        <v>4331</v>
      </c>
      <c r="B5015" s="76" t="s">
        <v>16303</v>
      </c>
      <c r="C5015" s="77" t="s">
        <v>16304</v>
      </c>
      <c r="D5015" s="78">
        <v>11054000</v>
      </c>
      <c r="E5015" s="77" t="s">
        <v>16291</v>
      </c>
      <c r="F5015" s="77" t="s">
        <v>16292</v>
      </c>
    </row>
    <row r="5016" spans="1:6" ht="32.25" customHeight="1" x14ac:dyDescent="0.25">
      <c r="A5016" s="75">
        <v>4332</v>
      </c>
      <c r="B5016" s="76" t="s">
        <v>16305</v>
      </c>
      <c r="C5016" s="77" t="s">
        <v>16306</v>
      </c>
      <c r="D5016" s="78">
        <v>11054000</v>
      </c>
      <c r="E5016" s="77" t="s">
        <v>16291</v>
      </c>
      <c r="F5016" s="77" t="s">
        <v>16292</v>
      </c>
    </row>
    <row r="5017" spans="1:6" ht="32.25" customHeight="1" x14ac:dyDescent="0.25">
      <c r="A5017" s="75">
        <v>4333</v>
      </c>
      <c r="B5017" s="76" t="s">
        <v>16307</v>
      </c>
      <c r="C5017" s="77" t="s">
        <v>16308</v>
      </c>
      <c r="D5017" s="78">
        <v>11054000</v>
      </c>
      <c r="E5017" s="77" t="s">
        <v>16291</v>
      </c>
      <c r="F5017" s="77" t="s">
        <v>16292</v>
      </c>
    </row>
    <row r="5018" spans="1:6" ht="32.25" customHeight="1" x14ac:dyDescent="0.25">
      <c r="A5018" s="75">
        <v>4334</v>
      </c>
      <c r="B5018" s="76" t="s">
        <v>16309</v>
      </c>
      <c r="C5018" s="77" t="s">
        <v>16310</v>
      </c>
      <c r="D5018" s="78">
        <v>11054000</v>
      </c>
      <c r="E5018" s="77" t="s">
        <v>16291</v>
      </c>
      <c r="F5018" s="77" t="s">
        <v>16292</v>
      </c>
    </row>
    <row r="5019" spans="1:6" ht="32.25" customHeight="1" x14ac:dyDescent="0.25">
      <c r="A5019" s="75">
        <v>4335</v>
      </c>
      <c r="B5019" s="76" t="s">
        <v>16311</v>
      </c>
      <c r="C5019" s="77" t="s">
        <v>16312</v>
      </c>
      <c r="D5019" s="78">
        <v>11054000</v>
      </c>
      <c r="E5019" s="77" t="s">
        <v>16291</v>
      </c>
      <c r="F5019" s="77" t="s">
        <v>16292</v>
      </c>
    </row>
    <row r="5020" spans="1:6" ht="32.25" customHeight="1" x14ac:dyDescent="0.25">
      <c r="A5020" s="75">
        <v>4336</v>
      </c>
      <c r="B5020" s="76" t="s">
        <v>16313</v>
      </c>
      <c r="C5020" s="77" t="s">
        <v>16314</v>
      </c>
      <c r="D5020" s="78">
        <v>11054000</v>
      </c>
      <c r="E5020" s="77" t="s">
        <v>16291</v>
      </c>
      <c r="F5020" s="77" t="s">
        <v>16292</v>
      </c>
    </row>
    <row r="5021" spans="1:6" ht="32.25" customHeight="1" x14ac:dyDescent="0.25">
      <c r="A5021" s="75">
        <v>4337</v>
      </c>
      <c r="B5021" s="76" t="s">
        <v>16315</v>
      </c>
      <c r="C5021" s="77" t="s">
        <v>16316</v>
      </c>
      <c r="D5021" s="78">
        <v>11054000</v>
      </c>
      <c r="E5021" s="77" t="s">
        <v>16291</v>
      </c>
      <c r="F5021" s="77" t="s">
        <v>16292</v>
      </c>
    </row>
    <row r="5022" spans="1:6" ht="32.25" customHeight="1" x14ac:dyDescent="0.25">
      <c r="A5022" s="75">
        <v>4338</v>
      </c>
      <c r="B5022" s="76" t="s">
        <v>16317</v>
      </c>
      <c r="C5022" s="77" t="s">
        <v>16318</v>
      </c>
      <c r="D5022" s="78">
        <v>11054000</v>
      </c>
      <c r="E5022" s="77" t="s">
        <v>16291</v>
      </c>
      <c r="F5022" s="77" t="s">
        <v>16292</v>
      </c>
    </row>
    <row r="5023" spans="1:6" ht="32.25" customHeight="1" x14ac:dyDescent="0.25">
      <c r="A5023" s="75">
        <v>4339</v>
      </c>
      <c r="B5023" s="76" t="s">
        <v>16319</v>
      </c>
      <c r="C5023" s="77" t="s">
        <v>16320</v>
      </c>
      <c r="D5023" s="78">
        <v>11054000</v>
      </c>
      <c r="E5023" s="77" t="s">
        <v>16291</v>
      </c>
      <c r="F5023" s="77" t="s">
        <v>16292</v>
      </c>
    </row>
    <row r="5024" spans="1:6" ht="32.25" customHeight="1" x14ac:dyDescent="0.25">
      <c r="A5024" s="75">
        <v>4340</v>
      </c>
      <c r="B5024" s="76" t="s">
        <v>16321</v>
      </c>
      <c r="C5024" s="77" t="s">
        <v>16322</v>
      </c>
      <c r="D5024" s="78">
        <v>11054000</v>
      </c>
      <c r="E5024" s="77" t="s">
        <v>16291</v>
      </c>
      <c r="F5024" s="77" t="s">
        <v>16292</v>
      </c>
    </row>
    <row r="5025" spans="1:6" ht="32.25" customHeight="1" x14ac:dyDescent="0.25">
      <c r="A5025" s="75">
        <v>4341</v>
      </c>
      <c r="B5025" s="76" t="s">
        <v>16323</v>
      </c>
      <c r="C5025" s="77" t="s">
        <v>16324</v>
      </c>
      <c r="D5025" s="78">
        <v>11054000</v>
      </c>
      <c r="E5025" s="77" t="s">
        <v>16291</v>
      </c>
      <c r="F5025" s="77" t="s">
        <v>16292</v>
      </c>
    </row>
    <row r="5026" spans="1:6" ht="32.25" customHeight="1" x14ac:dyDescent="0.25">
      <c r="A5026" s="75">
        <v>4342</v>
      </c>
      <c r="B5026" s="76" t="s">
        <v>16325</v>
      </c>
      <c r="C5026" s="77" t="s">
        <v>16326</v>
      </c>
      <c r="D5026" s="78">
        <v>11054000</v>
      </c>
      <c r="E5026" s="77" t="s">
        <v>16291</v>
      </c>
      <c r="F5026" s="77" t="s">
        <v>16292</v>
      </c>
    </row>
    <row r="5027" spans="1:6" ht="32.25" customHeight="1" x14ac:dyDescent="0.25">
      <c r="A5027" s="75">
        <v>4343</v>
      </c>
      <c r="B5027" s="76" t="s">
        <v>16327</v>
      </c>
      <c r="C5027" s="77" t="s">
        <v>16328</v>
      </c>
      <c r="D5027" s="78">
        <v>11054000</v>
      </c>
      <c r="E5027" s="77" t="s">
        <v>16291</v>
      </c>
      <c r="F5027" s="77" t="s">
        <v>16292</v>
      </c>
    </row>
    <row r="5028" spans="1:6" ht="32.25" customHeight="1" x14ac:dyDescent="0.25">
      <c r="A5028" s="75">
        <v>4344</v>
      </c>
      <c r="B5028" s="76" t="s">
        <v>16329</v>
      </c>
      <c r="C5028" s="77" t="s">
        <v>16330</v>
      </c>
      <c r="D5028" s="78">
        <v>11054000</v>
      </c>
      <c r="E5028" s="77" t="s">
        <v>16291</v>
      </c>
      <c r="F5028" s="77" t="s">
        <v>16292</v>
      </c>
    </row>
    <row r="5029" spans="1:6" ht="32.25" customHeight="1" x14ac:dyDescent="0.25">
      <c r="A5029" s="75">
        <v>4345</v>
      </c>
      <c r="B5029" s="76" t="s">
        <v>16331</v>
      </c>
      <c r="C5029" s="77" t="s">
        <v>16332</v>
      </c>
      <c r="D5029" s="78">
        <v>11054000</v>
      </c>
      <c r="E5029" s="77" t="s">
        <v>16291</v>
      </c>
      <c r="F5029" s="77" t="s">
        <v>16292</v>
      </c>
    </row>
    <row r="5030" spans="1:6" ht="32.25" customHeight="1" x14ac:dyDescent="0.25">
      <c r="A5030" s="75">
        <v>4346</v>
      </c>
      <c r="B5030" s="76" t="s">
        <v>16333</v>
      </c>
      <c r="C5030" s="77" t="s">
        <v>16334</v>
      </c>
      <c r="D5030" s="78">
        <v>11054000</v>
      </c>
      <c r="E5030" s="77" t="s">
        <v>16291</v>
      </c>
      <c r="F5030" s="77" t="s">
        <v>16292</v>
      </c>
    </row>
    <row r="5031" spans="1:6" ht="32.25" customHeight="1" x14ac:dyDescent="0.25">
      <c r="A5031" s="75">
        <v>4347</v>
      </c>
      <c r="B5031" s="76" t="s">
        <v>16335</v>
      </c>
      <c r="C5031" s="77" t="s">
        <v>16336</v>
      </c>
      <c r="D5031" s="78">
        <v>11054000</v>
      </c>
      <c r="E5031" s="77" t="s">
        <v>16291</v>
      </c>
      <c r="F5031" s="77" t="s">
        <v>16292</v>
      </c>
    </row>
    <row r="5032" spans="1:6" ht="32.25" customHeight="1" x14ac:dyDescent="0.25">
      <c r="A5032" s="75">
        <v>4348</v>
      </c>
      <c r="B5032" s="76" t="s">
        <v>16337</v>
      </c>
      <c r="C5032" s="77" t="s">
        <v>16338</v>
      </c>
      <c r="D5032" s="78">
        <v>11054000</v>
      </c>
      <c r="E5032" s="77" t="s">
        <v>16291</v>
      </c>
      <c r="F5032" s="77" t="s">
        <v>16292</v>
      </c>
    </row>
    <row r="5033" spans="1:6" ht="32.25" customHeight="1" x14ac:dyDescent="0.25">
      <c r="A5033" s="75">
        <v>4349</v>
      </c>
      <c r="B5033" s="76" t="s">
        <v>16339</v>
      </c>
      <c r="C5033" s="77" t="s">
        <v>16340</v>
      </c>
      <c r="D5033" s="78">
        <v>11054000</v>
      </c>
      <c r="E5033" s="77" t="s">
        <v>16291</v>
      </c>
      <c r="F5033" s="77" t="s">
        <v>16292</v>
      </c>
    </row>
    <row r="5034" spans="1:6" ht="32.25" customHeight="1" x14ac:dyDescent="0.25">
      <c r="A5034" s="75">
        <v>4350</v>
      </c>
      <c r="B5034" s="76" t="s">
        <v>16341</v>
      </c>
      <c r="C5034" s="77" t="s">
        <v>16342</v>
      </c>
      <c r="D5034" s="78">
        <v>11054000</v>
      </c>
      <c r="E5034" s="77" t="s">
        <v>16291</v>
      </c>
      <c r="F5034" s="77" t="s">
        <v>16292</v>
      </c>
    </row>
    <row r="5035" spans="1:6" ht="32.25" customHeight="1" x14ac:dyDescent="0.25">
      <c r="A5035" s="75">
        <v>4351</v>
      </c>
      <c r="B5035" s="76" t="s">
        <v>16343</v>
      </c>
      <c r="C5035" s="77" t="s">
        <v>16344</v>
      </c>
      <c r="D5035" s="78">
        <v>7562000</v>
      </c>
      <c r="E5035" s="77" t="s">
        <v>16345</v>
      </c>
      <c r="F5035" s="77" t="s">
        <v>16346</v>
      </c>
    </row>
    <row r="5036" spans="1:6" ht="32.25" customHeight="1" x14ac:dyDescent="0.25">
      <c r="A5036" s="75">
        <v>4352</v>
      </c>
      <c r="B5036" s="76" t="s">
        <v>16347</v>
      </c>
      <c r="C5036" s="77" t="s">
        <v>16348</v>
      </c>
      <c r="D5036" s="78">
        <v>7562000</v>
      </c>
      <c r="E5036" s="77" t="s">
        <v>16345</v>
      </c>
      <c r="F5036" s="77" t="s">
        <v>16346</v>
      </c>
    </row>
    <row r="5037" spans="1:6" ht="32.25" customHeight="1" x14ac:dyDescent="0.25">
      <c r="A5037" s="75">
        <v>4353</v>
      </c>
      <c r="B5037" s="76" t="s">
        <v>16349</v>
      </c>
      <c r="C5037" s="77" t="s">
        <v>16350</v>
      </c>
      <c r="D5037" s="78">
        <v>7562000</v>
      </c>
      <c r="E5037" s="77" t="s">
        <v>16345</v>
      </c>
      <c r="F5037" s="77" t="s">
        <v>16346</v>
      </c>
    </row>
    <row r="5038" spans="1:6" ht="32.25" customHeight="1" x14ac:dyDescent="0.25">
      <c r="A5038" s="75">
        <v>4354</v>
      </c>
      <c r="B5038" s="76" t="s">
        <v>16351</v>
      </c>
      <c r="C5038" s="77" t="s">
        <v>16352</v>
      </c>
      <c r="D5038" s="78">
        <v>7562000</v>
      </c>
      <c r="E5038" s="77" t="s">
        <v>16345</v>
      </c>
      <c r="F5038" s="77" t="s">
        <v>16346</v>
      </c>
    </row>
    <row r="5039" spans="1:6" ht="32.25" customHeight="1" x14ac:dyDescent="0.25">
      <c r="A5039" s="75">
        <v>4355</v>
      </c>
      <c r="B5039" s="76" t="s">
        <v>16353</v>
      </c>
      <c r="C5039" s="77" t="s">
        <v>16354</v>
      </c>
      <c r="D5039" s="78">
        <v>7562000</v>
      </c>
      <c r="E5039" s="77" t="s">
        <v>16345</v>
      </c>
      <c r="F5039" s="77" t="s">
        <v>16346</v>
      </c>
    </row>
    <row r="5040" spans="1:6" ht="32.25" customHeight="1" x14ac:dyDescent="0.25">
      <c r="A5040" s="75">
        <v>4356</v>
      </c>
      <c r="B5040" s="76" t="s">
        <v>16355</v>
      </c>
      <c r="C5040" s="77" t="s">
        <v>16356</v>
      </c>
      <c r="D5040" s="78">
        <v>7562000</v>
      </c>
      <c r="E5040" s="77" t="s">
        <v>16345</v>
      </c>
      <c r="F5040" s="77" t="s">
        <v>16346</v>
      </c>
    </row>
    <row r="5041" spans="1:6" ht="32.25" customHeight="1" x14ac:dyDescent="0.25">
      <c r="A5041" s="75">
        <v>4357</v>
      </c>
      <c r="B5041" s="76" t="s">
        <v>16357</v>
      </c>
      <c r="C5041" s="77" t="s">
        <v>16358</v>
      </c>
      <c r="D5041" s="78">
        <v>7562000</v>
      </c>
      <c r="E5041" s="77" t="s">
        <v>16345</v>
      </c>
      <c r="F5041" s="77" t="s">
        <v>16346</v>
      </c>
    </row>
    <row r="5042" spans="1:6" ht="32.25" customHeight="1" x14ac:dyDescent="0.25">
      <c r="A5042" s="75">
        <v>4358</v>
      </c>
      <c r="B5042" s="76" t="s">
        <v>16359</v>
      </c>
      <c r="C5042" s="77" t="s">
        <v>16360</v>
      </c>
      <c r="D5042" s="78">
        <v>7562000</v>
      </c>
      <c r="E5042" s="77" t="s">
        <v>16345</v>
      </c>
      <c r="F5042" s="77" t="s">
        <v>16346</v>
      </c>
    </row>
    <row r="5043" spans="1:6" ht="32.25" customHeight="1" x14ac:dyDescent="0.25">
      <c r="A5043" s="75">
        <v>4359</v>
      </c>
      <c r="B5043" s="76" t="s">
        <v>16361</v>
      </c>
      <c r="C5043" s="77" t="s">
        <v>16362</v>
      </c>
      <c r="D5043" s="78">
        <v>7562000</v>
      </c>
      <c r="E5043" s="77" t="s">
        <v>16345</v>
      </c>
      <c r="F5043" s="77" t="s">
        <v>16346</v>
      </c>
    </row>
    <row r="5044" spans="1:6" ht="32.25" customHeight="1" x14ac:dyDescent="0.25">
      <c r="A5044" s="75">
        <v>4360</v>
      </c>
      <c r="B5044" s="76" t="s">
        <v>16363</v>
      </c>
      <c r="C5044" s="77" t="s">
        <v>16364</v>
      </c>
      <c r="D5044" s="78">
        <v>7304000</v>
      </c>
      <c r="E5044" s="77" t="s">
        <v>16365</v>
      </c>
      <c r="F5044" s="77" t="s">
        <v>16346</v>
      </c>
    </row>
    <row r="5045" spans="1:6" ht="32.25" customHeight="1" x14ac:dyDescent="0.25">
      <c r="A5045" s="75">
        <v>4361</v>
      </c>
      <c r="B5045" s="76" t="s">
        <v>16366</v>
      </c>
      <c r="C5045" s="77" t="s">
        <v>16367</v>
      </c>
      <c r="D5045" s="78">
        <v>7636000</v>
      </c>
      <c r="E5045" s="77" t="s">
        <v>16368</v>
      </c>
      <c r="F5045" s="77" t="s">
        <v>16346</v>
      </c>
    </row>
    <row r="5046" spans="1:6" ht="32.25" customHeight="1" x14ac:dyDescent="0.25">
      <c r="A5046" s="75">
        <v>4362</v>
      </c>
      <c r="B5046" s="76" t="s">
        <v>16369</v>
      </c>
      <c r="C5046" s="77" t="s">
        <v>16370</v>
      </c>
      <c r="D5046" s="78">
        <v>7636000</v>
      </c>
      <c r="E5046" s="77" t="s">
        <v>16368</v>
      </c>
      <c r="F5046" s="77" t="s">
        <v>16346</v>
      </c>
    </row>
    <row r="5047" spans="1:6" ht="32.25" customHeight="1" x14ac:dyDescent="0.25">
      <c r="A5047" s="75">
        <v>4363</v>
      </c>
      <c r="B5047" s="76" t="s">
        <v>16371</v>
      </c>
      <c r="C5047" s="77" t="s">
        <v>16372</v>
      </c>
      <c r="D5047" s="78">
        <v>7636000</v>
      </c>
      <c r="E5047" s="77" t="s">
        <v>16368</v>
      </c>
      <c r="F5047" s="77" t="s">
        <v>16346</v>
      </c>
    </row>
    <row r="5048" spans="1:6" ht="32.25" customHeight="1" x14ac:dyDescent="0.25">
      <c r="A5048" s="75">
        <v>4364</v>
      </c>
      <c r="B5048" s="76" t="s">
        <v>16373</v>
      </c>
      <c r="C5048" s="77" t="s">
        <v>16374</v>
      </c>
      <c r="D5048" s="78">
        <v>7636000</v>
      </c>
      <c r="E5048" s="77" t="s">
        <v>16368</v>
      </c>
      <c r="F5048" s="77" t="s">
        <v>16346</v>
      </c>
    </row>
    <row r="5049" spans="1:6" ht="32.25" customHeight="1" x14ac:dyDescent="0.25">
      <c r="A5049" s="75">
        <v>4365</v>
      </c>
      <c r="B5049" s="76" t="s">
        <v>16375</v>
      </c>
      <c r="C5049" s="77" t="s">
        <v>16376</v>
      </c>
      <c r="D5049" s="78">
        <v>7636000</v>
      </c>
      <c r="E5049" s="77" t="s">
        <v>16368</v>
      </c>
      <c r="F5049" s="77" t="s">
        <v>16346</v>
      </c>
    </row>
    <row r="5050" spans="1:6" ht="32.25" customHeight="1" x14ac:dyDescent="0.25">
      <c r="A5050" s="75">
        <v>4366</v>
      </c>
      <c r="B5050" s="76" t="s">
        <v>16377</v>
      </c>
      <c r="C5050" s="77" t="s">
        <v>16378</v>
      </c>
      <c r="D5050" s="78">
        <v>7162000</v>
      </c>
      <c r="E5050" s="77" t="s">
        <v>16107</v>
      </c>
      <c r="F5050" s="77" t="s">
        <v>16379</v>
      </c>
    </row>
    <row r="5051" spans="1:6" ht="32.25" customHeight="1" x14ac:dyDescent="0.25">
      <c r="A5051" s="75">
        <v>4367</v>
      </c>
      <c r="B5051" s="76" t="s">
        <v>16380</v>
      </c>
      <c r="C5051" s="77" t="s">
        <v>16381</v>
      </c>
      <c r="D5051" s="78">
        <v>8081000</v>
      </c>
      <c r="E5051" s="77" t="s">
        <v>16382</v>
      </c>
      <c r="F5051" s="77" t="s">
        <v>16383</v>
      </c>
    </row>
    <row r="5052" spans="1:6" ht="32.25" customHeight="1" x14ac:dyDescent="0.25">
      <c r="A5052" s="75">
        <v>4368</v>
      </c>
      <c r="B5052" s="76" t="s">
        <v>16384</v>
      </c>
      <c r="C5052" s="77" t="s">
        <v>16385</v>
      </c>
      <c r="D5052" s="78">
        <v>8081000</v>
      </c>
      <c r="E5052" s="77" t="s">
        <v>16382</v>
      </c>
      <c r="F5052" s="77" t="s">
        <v>16383</v>
      </c>
    </row>
    <row r="5053" spans="1:6" ht="32.25" customHeight="1" x14ac:dyDescent="0.25">
      <c r="A5053" s="75">
        <v>4369</v>
      </c>
      <c r="B5053" s="76" t="s">
        <v>16386</v>
      </c>
      <c r="C5053" s="77" t="s">
        <v>16387</v>
      </c>
      <c r="D5053" s="78">
        <v>8081000</v>
      </c>
      <c r="E5053" s="77" t="s">
        <v>16382</v>
      </c>
      <c r="F5053" s="77" t="s">
        <v>16383</v>
      </c>
    </row>
    <row r="5054" spans="1:6" ht="32.25" customHeight="1" x14ac:dyDescent="0.25">
      <c r="A5054" s="75">
        <v>4370</v>
      </c>
      <c r="B5054" s="76" t="s">
        <v>16388</v>
      </c>
      <c r="C5054" s="77" t="s">
        <v>16389</v>
      </c>
      <c r="D5054" s="78">
        <v>8081000</v>
      </c>
      <c r="E5054" s="77" t="s">
        <v>16382</v>
      </c>
      <c r="F5054" s="77" t="s">
        <v>16383</v>
      </c>
    </row>
    <row r="5055" spans="1:6" ht="32.25" customHeight="1" x14ac:dyDescent="0.25">
      <c r="A5055" s="75">
        <v>4371</v>
      </c>
      <c r="B5055" s="76" t="s">
        <v>16390</v>
      </c>
      <c r="C5055" s="77" t="s">
        <v>16391</v>
      </c>
      <c r="D5055" s="78">
        <v>8081000</v>
      </c>
      <c r="E5055" s="77" t="s">
        <v>16382</v>
      </c>
      <c r="F5055" s="77" t="s">
        <v>16383</v>
      </c>
    </row>
    <row r="5056" spans="1:6" ht="32.25" customHeight="1" x14ac:dyDescent="0.25">
      <c r="A5056" s="75">
        <v>4372</v>
      </c>
      <c r="B5056" s="76" t="s">
        <v>16392</v>
      </c>
      <c r="C5056" s="77" t="s">
        <v>16393</v>
      </c>
      <c r="D5056" s="78">
        <v>8081000</v>
      </c>
      <c r="E5056" s="77" t="s">
        <v>16382</v>
      </c>
      <c r="F5056" s="77" t="s">
        <v>16383</v>
      </c>
    </row>
    <row r="5057" spans="1:6" ht="32.25" customHeight="1" x14ac:dyDescent="0.25">
      <c r="A5057" s="75">
        <v>4373</v>
      </c>
      <c r="B5057" s="76" t="s">
        <v>16394</v>
      </c>
      <c r="C5057" s="77" t="s">
        <v>16393</v>
      </c>
      <c r="D5057" s="78">
        <v>8081000</v>
      </c>
      <c r="E5057" s="77" t="s">
        <v>16382</v>
      </c>
      <c r="F5057" s="77" t="s">
        <v>16383</v>
      </c>
    </row>
    <row r="5058" spans="1:6" ht="32.25" customHeight="1" x14ac:dyDescent="0.25">
      <c r="A5058" s="75">
        <v>4374</v>
      </c>
      <c r="B5058" s="76" t="s">
        <v>16395</v>
      </c>
      <c r="C5058" s="77" t="s">
        <v>16396</v>
      </c>
      <c r="D5058" s="78">
        <v>6180000</v>
      </c>
      <c r="E5058" s="77" t="s">
        <v>16110</v>
      </c>
      <c r="F5058" s="77" t="s">
        <v>16397</v>
      </c>
    </row>
    <row r="5059" spans="1:6" ht="32.25" customHeight="1" x14ac:dyDescent="0.25">
      <c r="A5059" s="75">
        <v>4375</v>
      </c>
      <c r="B5059" s="76" t="s">
        <v>16398</v>
      </c>
      <c r="C5059" s="77" t="s">
        <v>16399</v>
      </c>
      <c r="D5059" s="78">
        <v>6180000</v>
      </c>
      <c r="E5059" s="77" t="s">
        <v>16110</v>
      </c>
      <c r="F5059" s="77" t="s">
        <v>16397</v>
      </c>
    </row>
    <row r="5060" spans="1:6" ht="32.25" customHeight="1" x14ac:dyDescent="0.25">
      <c r="A5060" s="75">
        <v>4376</v>
      </c>
      <c r="B5060" s="76" t="s">
        <v>16400</v>
      </c>
      <c r="C5060" s="77" t="s">
        <v>16401</v>
      </c>
      <c r="D5060" s="78">
        <v>6180000</v>
      </c>
      <c r="E5060" s="77" t="s">
        <v>16110</v>
      </c>
      <c r="F5060" s="77" t="s">
        <v>16397</v>
      </c>
    </row>
    <row r="5061" spans="1:6" ht="32.25" customHeight="1" x14ac:dyDescent="0.25">
      <c r="A5061" s="75">
        <v>4377</v>
      </c>
      <c r="B5061" s="76" t="s">
        <v>16402</v>
      </c>
      <c r="C5061" s="77" t="s">
        <v>16403</v>
      </c>
      <c r="D5061" s="78">
        <v>6180000</v>
      </c>
      <c r="E5061" s="77" t="s">
        <v>16110</v>
      </c>
      <c r="F5061" s="77" t="s">
        <v>16397</v>
      </c>
    </row>
    <row r="5062" spans="1:6" ht="32.25" customHeight="1" x14ac:dyDescent="0.25">
      <c r="A5062" s="75">
        <v>4378</v>
      </c>
      <c r="B5062" s="76" t="s">
        <v>16404</v>
      </c>
      <c r="C5062" s="77" t="s">
        <v>16405</v>
      </c>
      <c r="D5062" s="78">
        <v>6180000</v>
      </c>
      <c r="E5062" s="77" t="s">
        <v>16110</v>
      </c>
      <c r="F5062" s="77" t="s">
        <v>16397</v>
      </c>
    </row>
    <row r="5063" spans="1:6" ht="32.25" customHeight="1" x14ac:dyDescent="0.25">
      <c r="A5063" s="75">
        <v>4379</v>
      </c>
      <c r="B5063" s="76" t="s">
        <v>16406</v>
      </c>
      <c r="C5063" s="77" t="s">
        <v>16407</v>
      </c>
      <c r="D5063" s="78">
        <v>6180000</v>
      </c>
      <c r="E5063" s="77" t="s">
        <v>16110</v>
      </c>
      <c r="F5063" s="77" t="s">
        <v>16397</v>
      </c>
    </row>
    <row r="5064" spans="1:6" ht="32.25" customHeight="1" x14ac:dyDescent="0.25">
      <c r="A5064" s="75">
        <v>4380</v>
      </c>
      <c r="B5064" s="76" t="s">
        <v>16408</v>
      </c>
      <c r="C5064" s="77" t="s">
        <v>16409</v>
      </c>
      <c r="D5064" s="78">
        <v>6180000</v>
      </c>
      <c r="E5064" s="77" t="s">
        <v>16110</v>
      </c>
      <c r="F5064" s="77" t="s">
        <v>16397</v>
      </c>
    </row>
    <row r="5065" spans="1:6" ht="32.25" customHeight="1" x14ac:dyDescent="0.25">
      <c r="A5065" s="75">
        <v>4381</v>
      </c>
      <c r="B5065" s="76" t="s">
        <v>16410</v>
      </c>
      <c r="C5065" s="77" t="s">
        <v>16411</v>
      </c>
      <c r="D5065" s="78">
        <v>6180000</v>
      </c>
      <c r="E5065" s="77" t="s">
        <v>16110</v>
      </c>
      <c r="F5065" s="77" t="s">
        <v>16397</v>
      </c>
    </row>
    <row r="5066" spans="1:6" ht="32.25" customHeight="1" x14ac:dyDescent="0.25">
      <c r="A5066" s="75">
        <v>4382</v>
      </c>
      <c r="B5066" s="76" t="s">
        <v>16412</v>
      </c>
      <c r="C5066" s="77" t="s">
        <v>16413</v>
      </c>
      <c r="D5066" s="78">
        <v>6180000</v>
      </c>
      <c r="E5066" s="77" t="s">
        <v>16110</v>
      </c>
      <c r="F5066" s="77" t="s">
        <v>16397</v>
      </c>
    </row>
    <row r="5067" spans="1:6" ht="32.25" customHeight="1" x14ac:dyDescent="0.25">
      <c r="A5067" s="75">
        <v>4383</v>
      </c>
      <c r="B5067" s="76" t="s">
        <v>16414</v>
      </c>
      <c r="C5067" s="77" t="s">
        <v>16415</v>
      </c>
      <c r="D5067" s="78">
        <v>6180000</v>
      </c>
      <c r="E5067" s="77" t="s">
        <v>16110</v>
      </c>
      <c r="F5067" s="77" t="s">
        <v>16397</v>
      </c>
    </row>
    <row r="5068" spans="1:6" ht="32.25" customHeight="1" x14ac:dyDescent="0.25">
      <c r="A5068" s="75">
        <v>4384</v>
      </c>
      <c r="B5068" s="76" t="s">
        <v>16416</v>
      </c>
      <c r="C5068" s="77" t="s">
        <v>16417</v>
      </c>
      <c r="D5068" s="78">
        <v>6180000</v>
      </c>
      <c r="E5068" s="77" t="s">
        <v>16110</v>
      </c>
      <c r="F5068" s="77" t="s">
        <v>16397</v>
      </c>
    </row>
    <row r="5069" spans="1:6" ht="32.25" customHeight="1" x14ac:dyDescent="0.25">
      <c r="A5069" s="75">
        <v>4385</v>
      </c>
      <c r="B5069" s="76" t="s">
        <v>16418</v>
      </c>
      <c r="C5069" s="77" t="s">
        <v>16419</v>
      </c>
      <c r="D5069" s="78">
        <v>6180000</v>
      </c>
      <c r="E5069" s="77" t="s">
        <v>16110</v>
      </c>
      <c r="F5069" s="77" t="s">
        <v>16397</v>
      </c>
    </row>
    <row r="5070" spans="1:6" ht="32.25" customHeight="1" x14ac:dyDescent="0.25">
      <c r="A5070" s="75">
        <v>4386</v>
      </c>
      <c r="B5070" s="76" t="s">
        <v>16420</v>
      </c>
      <c r="C5070" s="77" t="s">
        <v>16421</v>
      </c>
      <c r="D5070" s="78">
        <v>6180000</v>
      </c>
      <c r="E5070" s="77" t="s">
        <v>16110</v>
      </c>
      <c r="F5070" s="77" t="s">
        <v>16397</v>
      </c>
    </row>
    <row r="5071" spans="1:6" ht="32.25" customHeight="1" x14ac:dyDescent="0.25">
      <c r="A5071" s="75">
        <v>4387</v>
      </c>
      <c r="B5071" s="76" t="s">
        <v>16422</v>
      </c>
      <c r="C5071" s="77" t="s">
        <v>16423</v>
      </c>
      <c r="D5071" s="78">
        <v>6180000</v>
      </c>
      <c r="E5071" s="77" t="s">
        <v>16110</v>
      </c>
      <c r="F5071" s="77" t="s">
        <v>16397</v>
      </c>
    </row>
    <row r="5072" spans="1:6" ht="32.25" customHeight="1" x14ac:dyDescent="0.25">
      <c r="A5072" s="75">
        <v>4388</v>
      </c>
      <c r="B5072" s="76" t="s">
        <v>16424</v>
      </c>
      <c r="C5072" s="77" t="s">
        <v>16425</v>
      </c>
      <c r="D5072" s="78">
        <v>6180000</v>
      </c>
      <c r="E5072" s="77" t="s">
        <v>16110</v>
      </c>
      <c r="F5072" s="77" t="s">
        <v>16397</v>
      </c>
    </row>
    <row r="5073" spans="1:6" ht="32.25" customHeight="1" x14ac:dyDescent="0.25">
      <c r="A5073" s="75">
        <v>4389</v>
      </c>
      <c r="B5073" s="76" t="s">
        <v>16426</v>
      </c>
      <c r="C5073" s="77" t="s">
        <v>16427</v>
      </c>
      <c r="D5073" s="78">
        <v>6180000</v>
      </c>
      <c r="E5073" s="77" t="s">
        <v>16110</v>
      </c>
      <c r="F5073" s="77" t="s">
        <v>16397</v>
      </c>
    </row>
    <row r="5074" spans="1:6" ht="32.25" customHeight="1" x14ac:dyDescent="0.25">
      <c r="A5074" s="75">
        <v>4390</v>
      </c>
      <c r="B5074" s="76" t="s">
        <v>16428</v>
      </c>
      <c r="C5074" s="77" t="s">
        <v>16429</v>
      </c>
      <c r="D5074" s="78">
        <v>6180000</v>
      </c>
      <c r="E5074" s="77" t="s">
        <v>16110</v>
      </c>
      <c r="F5074" s="77" t="s">
        <v>16397</v>
      </c>
    </row>
    <row r="5075" spans="1:6" ht="32.25" customHeight="1" x14ac:dyDescent="0.25">
      <c r="A5075" s="75">
        <v>4391</v>
      </c>
      <c r="B5075" s="76" t="s">
        <v>16430</v>
      </c>
      <c r="C5075" s="77" t="s">
        <v>16431</v>
      </c>
      <c r="D5075" s="78">
        <v>6180000</v>
      </c>
      <c r="E5075" s="77" t="s">
        <v>16110</v>
      </c>
      <c r="F5075" s="77" t="s">
        <v>16397</v>
      </c>
    </row>
    <row r="5076" spans="1:6" ht="32.25" customHeight="1" x14ac:dyDescent="0.25">
      <c r="A5076" s="75">
        <v>4392</v>
      </c>
      <c r="B5076" s="76" t="s">
        <v>16432</v>
      </c>
      <c r="C5076" s="77" t="s">
        <v>16433</v>
      </c>
      <c r="D5076" s="78">
        <v>6180000</v>
      </c>
      <c r="E5076" s="77" t="s">
        <v>16110</v>
      </c>
      <c r="F5076" s="77" t="s">
        <v>16397</v>
      </c>
    </row>
    <row r="5077" spans="1:6" ht="32.25" customHeight="1" x14ac:dyDescent="0.25">
      <c r="A5077" s="75">
        <v>4393</v>
      </c>
      <c r="B5077" s="76" t="s">
        <v>16434</v>
      </c>
      <c r="C5077" s="77" t="s">
        <v>16435</v>
      </c>
      <c r="D5077" s="78">
        <v>6180000</v>
      </c>
      <c r="E5077" s="77" t="s">
        <v>16110</v>
      </c>
      <c r="F5077" s="77" t="s">
        <v>16397</v>
      </c>
    </row>
    <row r="5078" spans="1:6" ht="32.25" customHeight="1" x14ac:dyDescent="0.25">
      <c r="A5078" s="75">
        <v>4394</v>
      </c>
      <c r="B5078" s="76" t="s">
        <v>16436</v>
      </c>
      <c r="C5078" s="77" t="s">
        <v>16437</v>
      </c>
      <c r="D5078" s="78">
        <v>6180000</v>
      </c>
      <c r="E5078" s="77" t="s">
        <v>16110</v>
      </c>
      <c r="F5078" s="77" t="s">
        <v>16397</v>
      </c>
    </row>
    <row r="5079" spans="1:6" ht="32.25" customHeight="1" x14ac:dyDescent="0.25">
      <c r="A5079" s="75">
        <v>4395</v>
      </c>
      <c r="B5079" s="76" t="s">
        <v>16438</v>
      </c>
      <c r="C5079" s="77" t="s">
        <v>16439</v>
      </c>
      <c r="D5079" s="78">
        <v>6180000</v>
      </c>
      <c r="E5079" s="77" t="s">
        <v>16110</v>
      </c>
      <c r="F5079" s="77" t="s">
        <v>16397</v>
      </c>
    </row>
    <row r="5080" spans="1:6" ht="32.25" customHeight="1" x14ac:dyDescent="0.25">
      <c r="A5080" s="75">
        <v>4396</v>
      </c>
      <c r="B5080" s="76" t="s">
        <v>16440</v>
      </c>
      <c r="C5080" s="77" t="s">
        <v>16441</v>
      </c>
      <c r="D5080" s="78">
        <v>6180000</v>
      </c>
      <c r="E5080" s="77" t="s">
        <v>16110</v>
      </c>
      <c r="F5080" s="77" t="s">
        <v>16397</v>
      </c>
    </row>
    <row r="5081" spans="1:6" ht="32.25" customHeight="1" x14ac:dyDescent="0.25">
      <c r="A5081" s="75">
        <v>4397</v>
      </c>
      <c r="B5081" s="76" t="s">
        <v>16442</v>
      </c>
      <c r="C5081" s="77" t="s">
        <v>16443</v>
      </c>
      <c r="D5081" s="78">
        <v>6180000</v>
      </c>
      <c r="E5081" s="77" t="s">
        <v>16110</v>
      </c>
      <c r="F5081" s="77" t="s">
        <v>16397</v>
      </c>
    </row>
    <row r="5082" spans="1:6" ht="32.25" customHeight="1" x14ac:dyDescent="0.25">
      <c r="A5082" s="75">
        <v>4398</v>
      </c>
      <c r="B5082" s="76" t="s">
        <v>16444</v>
      </c>
      <c r="C5082" s="77" t="s">
        <v>16445</v>
      </c>
      <c r="D5082" s="78">
        <v>6180000</v>
      </c>
      <c r="E5082" s="77" t="s">
        <v>16110</v>
      </c>
      <c r="F5082" s="77" t="s">
        <v>16397</v>
      </c>
    </row>
    <row r="5083" spans="1:6" ht="32.25" customHeight="1" x14ac:dyDescent="0.25">
      <c r="A5083" s="75">
        <v>4399</v>
      </c>
      <c r="B5083" s="76" t="s">
        <v>16446</v>
      </c>
      <c r="C5083" s="77" t="s">
        <v>16447</v>
      </c>
      <c r="D5083" s="78">
        <v>6180000</v>
      </c>
      <c r="E5083" s="77" t="s">
        <v>16110</v>
      </c>
      <c r="F5083" s="77" t="s">
        <v>16397</v>
      </c>
    </row>
    <row r="5084" spans="1:6" ht="32.25" customHeight="1" x14ac:dyDescent="0.25">
      <c r="A5084" s="75">
        <v>4400</v>
      </c>
      <c r="B5084" s="76" t="s">
        <v>16448</v>
      </c>
      <c r="C5084" s="77" t="s">
        <v>16449</v>
      </c>
      <c r="D5084" s="78">
        <v>6180000</v>
      </c>
      <c r="E5084" s="77" t="s">
        <v>16110</v>
      </c>
      <c r="F5084" s="77" t="s">
        <v>16397</v>
      </c>
    </row>
    <row r="5085" spans="1:6" ht="32.25" customHeight="1" x14ac:dyDescent="0.25">
      <c r="A5085" s="75">
        <v>4401</v>
      </c>
      <c r="B5085" s="76" t="s">
        <v>16450</v>
      </c>
      <c r="C5085" s="77" t="s">
        <v>16451</v>
      </c>
      <c r="D5085" s="78">
        <v>6180000</v>
      </c>
      <c r="E5085" s="77" t="s">
        <v>16110</v>
      </c>
      <c r="F5085" s="77" t="s">
        <v>16397</v>
      </c>
    </row>
    <row r="5086" spans="1:6" ht="32.25" customHeight="1" x14ac:dyDescent="0.25">
      <c r="A5086" s="75">
        <v>4402</v>
      </c>
      <c r="B5086" s="76" t="s">
        <v>16452</v>
      </c>
      <c r="C5086" s="77" t="s">
        <v>16453</v>
      </c>
      <c r="D5086" s="78">
        <v>6180000</v>
      </c>
      <c r="E5086" s="77" t="s">
        <v>16110</v>
      </c>
      <c r="F5086" s="77" t="s">
        <v>16397</v>
      </c>
    </row>
    <row r="5087" spans="1:6" ht="32.25" customHeight="1" x14ac:dyDescent="0.25">
      <c r="A5087" s="75">
        <v>4403</v>
      </c>
      <c r="B5087" s="76" t="s">
        <v>16454</v>
      </c>
      <c r="C5087" s="77" t="s">
        <v>16455</v>
      </c>
      <c r="D5087" s="78">
        <v>6180000</v>
      </c>
      <c r="E5087" s="77" t="s">
        <v>16110</v>
      </c>
      <c r="F5087" s="77" t="s">
        <v>16397</v>
      </c>
    </row>
    <row r="5088" spans="1:6" ht="32.25" customHeight="1" x14ac:dyDescent="0.25">
      <c r="A5088" s="75">
        <v>4404</v>
      </c>
      <c r="B5088" s="76" t="s">
        <v>16456</v>
      </c>
      <c r="C5088" s="77" t="s">
        <v>16457</v>
      </c>
      <c r="D5088" s="78">
        <v>6180000</v>
      </c>
      <c r="E5088" s="77" t="s">
        <v>16110</v>
      </c>
      <c r="F5088" s="77" t="s">
        <v>16397</v>
      </c>
    </row>
    <row r="5089" spans="1:6" ht="32.25" customHeight="1" x14ac:dyDescent="0.25">
      <c r="A5089" s="75">
        <v>4405</v>
      </c>
      <c r="B5089" s="76" t="s">
        <v>16458</v>
      </c>
      <c r="C5089" s="77" t="s">
        <v>16459</v>
      </c>
      <c r="D5089" s="78">
        <v>6180000</v>
      </c>
      <c r="E5089" s="77" t="s">
        <v>16110</v>
      </c>
      <c r="F5089" s="77" t="s">
        <v>16397</v>
      </c>
    </row>
    <row r="5090" spans="1:6" ht="32.25" customHeight="1" x14ac:dyDescent="0.25">
      <c r="A5090" s="75">
        <v>4406</v>
      </c>
      <c r="B5090" s="76" t="s">
        <v>16460</v>
      </c>
      <c r="C5090" s="77" t="s">
        <v>16461</v>
      </c>
      <c r="D5090" s="78">
        <v>6180000</v>
      </c>
      <c r="E5090" s="77" t="s">
        <v>16110</v>
      </c>
      <c r="F5090" s="77" t="s">
        <v>16397</v>
      </c>
    </row>
    <row r="5091" spans="1:6" ht="32.25" customHeight="1" x14ac:dyDescent="0.25">
      <c r="A5091" s="75">
        <v>4407</v>
      </c>
      <c r="B5091" s="76" t="s">
        <v>16462</v>
      </c>
      <c r="C5091" s="77" t="s">
        <v>16463</v>
      </c>
      <c r="D5091" s="78">
        <v>6180000</v>
      </c>
      <c r="E5091" s="77" t="s">
        <v>16110</v>
      </c>
      <c r="F5091" s="77" t="s">
        <v>16397</v>
      </c>
    </row>
    <row r="5092" spans="1:6" ht="32.25" customHeight="1" x14ac:dyDescent="0.25">
      <c r="A5092" s="75">
        <v>4408</v>
      </c>
      <c r="B5092" s="76" t="s">
        <v>16464</v>
      </c>
      <c r="C5092" s="77" t="s">
        <v>16465</v>
      </c>
      <c r="D5092" s="78">
        <v>6180000</v>
      </c>
      <c r="E5092" s="77" t="s">
        <v>16110</v>
      </c>
      <c r="F5092" s="77" t="s">
        <v>16397</v>
      </c>
    </row>
    <row r="5093" spans="1:6" ht="32.25" customHeight="1" x14ac:dyDescent="0.25">
      <c r="A5093" s="75">
        <v>4409</v>
      </c>
      <c r="B5093" s="76" t="s">
        <v>16466</v>
      </c>
      <c r="C5093" s="77" t="s">
        <v>16467</v>
      </c>
      <c r="D5093" s="78">
        <v>6180000</v>
      </c>
      <c r="E5093" s="77" t="s">
        <v>16110</v>
      </c>
      <c r="F5093" s="77" t="s">
        <v>16397</v>
      </c>
    </row>
    <row r="5094" spans="1:6" ht="32.25" customHeight="1" x14ac:dyDescent="0.25">
      <c r="A5094" s="75">
        <v>4410</v>
      </c>
      <c r="B5094" s="76" t="s">
        <v>16468</v>
      </c>
      <c r="C5094" s="77" t="s">
        <v>16469</v>
      </c>
      <c r="D5094" s="78">
        <v>6180000</v>
      </c>
      <c r="E5094" s="77" t="s">
        <v>16110</v>
      </c>
      <c r="F5094" s="77" t="s">
        <v>16397</v>
      </c>
    </row>
    <row r="5095" spans="1:6" ht="32.25" customHeight="1" x14ac:dyDescent="0.25">
      <c r="A5095" s="75">
        <v>4411</v>
      </c>
      <c r="B5095" s="76" t="s">
        <v>4266</v>
      </c>
      <c r="C5095" s="77" t="s">
        <v>4269</v>
      </c>
      <c r="D5095" s="78">
        <v>6180000</v>
      </c>
      <c r="E5095" s="77" t="s">
        <v>16110</v>
      </c>
      <c r="F5095" s="77" t="s">
        <v>16397</v>
      </c>
    </row>
    <row r="5096" spans="1:6" ht="32.25" customHeight="1" x14ac:dyDescent="0.25">
      <c r="A5096" s="75">
        <v>4412</v>
      </c>
      <c r="B5096" s="76" t="s">
        <v>16470</v>
      </c>
      <c r="C5096" s="77" t="s">
        <v>16471</v>
      </c>
      <c r="D5096" s="78">
        <v>6180000</v>
      </c>
      <c r="E5096" s="77" t="s">
        <v>16110</v>
      </c>
      <c r="F5096" s="77" t="s">
        <v>16397</v>
      </c>
    </row>
    <row r="5097" spans="1:6" ht="32.25" customHeight="1" x14ac:dyDescent="0.25">
      <c r="A5097" s="75">
        <v>4413</v>
      </c>
      <c r="B5097" s="76" t="s">
        <v>16472</v>
      </c>
      <c r="C5097" s="77" t="s">
        <v>16473</v>
      </c>
      <c r="D5097" s="78">
        <v>6180000</v>
      </c>
      <c r="E5097" s="77" t="s">
        <v>16110</v>
      </c>
      <c r="F5097" s="77" t="s">
        <v>16397</v>
      </c>
    </row>
    <row r="5098" spans="1:6" ht="32.25" customHeight="1" x14ac:dyDescent="0.25">
      <c r="A5098" s="75">
        <v>4414</v>
      </c>
      <c r="B5098" s="76" t="s">
        <v>4294</v>
      </c>
      <c r="C5098" s="77" t="s">
        <v>16474</v>
      </c>
      <c r="D5098" s="78">
        <v>6180000</v>
      </c>
      <c r="E5098" s="77" t="s">
        <v>16110</v>
      </c>
      <c r="F5098" s="77" t="s">
        <v>16397</v>
      </c>
    </row>
    <row r="5099" spans="1:6" ht="32.25" customHeight="1" x14ac:dyDescent="0.25">
      <c r="A5099" s="75">
        <v>4415</v>
      </c>
      <c r="B5099" s="76" t="s">
        <v>4205</v>
      </c>
      <c r="C5099" s="77" t="s">
        <v>16475</v>
      </c>
      <c r="D5099" s="78">
        <v>6180000</v>
      </c>
      <c r="E5099" s="77" t="s">
        <v>16110</v>
      </c>
      <c r="F5099" s="77" t="s">
        <v>16397</v>
      </c>
    </row>
    <row r="5100" spans="1:6" ht="32.25" customHeight="1" x14ac:dyDescent="0.25">
      <c r="A5100" s="75">
        <v>4416</v>
      </c>
      <c r="B5100" s="76" t="s">
        <v>4245</v>
      </c>
      <c r="C5100" s="77" t="s">
        <v>4248</v>
      </c>
      <c r="D5100" s="78">
        <v>6180000</v>
      </c>
      <c r="E5100" s="77" t="s">
        <v>16110</v>
      </c>
      <c r="F5100" s="77" t="s">
        <v>16397</v>
      </c>
    </row>
    <row r="5101" spans="1:6" ht="32.25" customHeight="1" x14ac:dyDescent="0.25">
      <c r="A5101" s="75">
        <v>4417</v>
      </c>
      <c r="B5101" s="76" t="s">
        <v>16476</v>
      </c>
      <c r="C5101" s="77" t="s">
        <v>16477</v>
      </c>
      <c r="D5101" s="78">
        <v>6180000</v>
      </c>
      <c r="E5101" s="77" t="s">
        <v>16110</v>
      </c>
      <c r="F5101" s="77" t="s">
        <v>16397</v>
      </c>
    </row>
    <row r="5102" spans="1:6" ht="32.25" customHeight="1" x14ac:dyDescent="0.25">
      <c r="A5102" s="75">
        <v>4418</v>
      </c>
      <c r="B5102" s="76" t="s">
        <v>16478</v>
      </c>
      <c r="C5102" s="77" t="s">
        <v>16479</v>
      </c>
      <c r="D5102" s="78">
        <v>6180000</v>
      </c>
      <c r="E5102" s="77" t="s">
        <v>16110</v>
      </c>
      <c r="F5102" s="77" t="s">
        <v>16397</v>
      </c>
    </row>
    <row r="5103" spans="1:6" ht="32.25" customHeight="1" x14ac:dyDescent="0.25">
      <c r="A5103" s="75">
        <v>4419</v>
      </c>
      <c r="B5103" s="76" t="s">
        <v>4310</v>
      </c>
      <c r="C5103" s="77" t="s">
        <v>16480</v>
      </c>
      <c r="D5103" s="78">
        <v>6180000</v>
      </c>
      <c r="E5103" s="77" t="s">
        <v>16110</v>
      </c>
      <c r="F5103" s="77" t="s">
        <v>16397</v>
      </c>
    </row>
    <row r="5104" spans="1:6" ht="32.25" customHeight="1" x14ac:dyDescent="0.25">
      <c r="A5104" s="75">
        <v>4420</v>
      </c>
      <c r="B5104" s="76" t="s">
        <v>16481</v>
      </c>
      <c r="C5104" s="77" t="s">
        <v>16482</v>
      </c>
      <c r="D5104" s="78">
        <v>6180000</v>
      </c>
      <c r="E5104" s="77" t="s">
        <v>16110</v>
      </c>
      <c r="F5104" s="77" t="s">
        <v>16397</v>
      </c>
    </row>
    <row r="5105" spans="1:6" ht="32.25" customHeight="1" x14ac:dyDescent="0.25">
      <c r="A5105" s="75">
        <v>4421</v>
      </c>
      <c r="B5105" s="76" t="s">
        <v>4187</v>
      </c>
      <c r="C5105" s="77" t="s">
        <v>16483</v>
      </c>
      <c r="D5105" s="78">
        <v>6180000</v>
      </c>
      <c r="E5105" s="77" t="s">
        <v>16110</v>
      </c>
      <c r="F5105" s="77" t="s">
        <v>16397</v>
      </c>
    </row>
    <row r="5106" spans="1:6" ht="32.25" customHeight="1" x14ac:dyDescent="0.25">
      <c r="A5106" s="75">
        <v>4422</v>
      </c>
      <c r="B5106" s="76" t="s">
        <v>4262</v>
      </c>
      <c r="C5106" s="77" t="s">
        <v>16484</v>
      </c>
      <c r="D5106" s="78">
        <v>6180000</v>
      </c>
      <c r="E5106" s="77" t="s">
        <v>16110</v>
      </c>
      <c r="F5106" s="77" t="s">
        <v>16397</v>
      </c>
    </row>
    <row r="5107" spans="1:6" ht="32.25" customHeight="1" x14ac:dyDescent="0.25">
      <c r="A5107" s="75">
        <v>4423</v>
      </c>
      <c r="B5107" s="76" t="s">
        <v>4217</v>
      </c>
      <c r="C5107" s="77" t="s">
        <v>16485</v>
      </c>
      <c r="D5107" s="78">
        <v>6180000</v>
      </c>
      <c r="E5107" s="77" t="s">
        <v>16110</v>
      </c>
      <c r="F5107" s="77" t="s">
        <v>16397</v>
      </c>
    </row>
    <row r="5108" spans="1:6" ht="32.25" customHeight="1" x14ac:dyDescent="0.25">
      <c r="A5108" s="75">
        <v>4424</v>
      </c>
      <c r="B5108" s="76" t="s">
        <v>16486</v>
      </c>
      <c r="C5108" s="77" t="s">
        <v>16487</v>
      </c>
      <c r="D5108" s="78">
        <v>6180000</v>
      </c>
      <c r="E5108" s="77" t="s">
        <v>16110</v>
      </c>
      <c r="F5108" s="77" t="s">
        <v>16397</v>
      </c>
    </row>
    <row r="5109" spans="1:6" ht="32.25" customHeight="1" x14ac:dyDescent="0.25">
      <c r="A5109" s="75">
        <v>4425</v>
      </c>
      <c r="B5109" s="76" t="s">
        <v>16488</v>
      </c>
      <c r="C5109" s="77" t="s">
        <v>16489</v>
      </c>
      <c r="D5109" s="78">
        <v>6180000</v>
      </c>
      <c r="E5109" s="77" t="s">
        <v>16110</v>
      </c>
      <c r="F5109" s="77" t="s">
        <v>16397</v>
      </c>
    </row>
    <row r="5110" spans="1:6" ht="32.25" customHeight="1" x14ac:dyDescent="0.25">
      <c r="A5110" s="75">
        <v>4426</v>
      </c>
      <c r="B5110" s="76" t="s">
        <v>16490</v>
      </c>
      <c r="C5110" s="77" t="s">
        <v>16491</v>
      </c>
      <c r="D5110" s="78">
        <v>6180000</v>
      </c>
      <c r="E5110" s="77" t="s">
        <v>16110</v>
      </c>
      <c r="F5110" s="77" t="s">
        <v>16397</v>
      </c>
    </row>
    <row r="5111" spans="1:6" ht="32.25" customHeight="1" x14ac:dyDescent="0.25">
      <c r="A5111" s="75">
        <v>4427</v>
      </c>
      <c r="B5111" s="76" t="s">
        <v>16492</v>
      </c>
      <c r="C5111" s="77" t="s">
        <v>16493</v>
      </c>
      <c r="D5111" s="78">
        <v>6180000</v>
      </c>
      <c r="E5111" s="77" t="s">
        <v>16110</v>
      </c>
      <c r="F5111" s="77" t="s">
        <v>16397</v>
      </c>
    </row>
    <row r="5112" spans="1:6" ht="32.25" customHeight="1" x14ac:dyDescent="0.25">
      <c r="A5112" s="75">
        <v>4428</v>
      </c>
      <c r="B5112" s="76" t="s">
        <v>16494</v>
      </c>
      <c r="C5112" s="77" t="s">
        <v>16495</v>
      </c>
      <c r="D5112" s="78">
        <v>6180000</v>
      </c>
      <c r="E5112" s="77" t="s">
        <v>16110</v>
      </c>
      <c r="F5112" s="77" t="s">
        <v>16397</v>
      </c>
    </row>
    <row r="5113" spans="1:6" ht="32.25" customHeight="1" x14ac:dyDescent="0.25">
      <c r="A5113" s="75">
        <v>4429</v>
      </c>
      <c r="B5113" s="76" t="s">
        <v>16496</v>
      </c>
      <c r="C5113" s="77" t="s">
        <v>16497</v>
      </c>
      <c r="D5113" s="78">
        <v>6180000</v>
      </c>
      <c r="E5113" s="77" t="s">
        <v>16110</v>
      </c>
      <c r="F5113" s="77" t="s">
        <v>16397</v>
      </c>
    </row>
    <row r="5114" spans="1:6" ht="32.25" customHeight="1" x14ac:dyDescent="0.25">
      <c r="A5114" s="75">
        <v>4430</v>
      </c>
      <c r="B5114" s="76" t="s">
        <v>16498</v>
      </c>
      <c r="C5114" s="77" t="s">
        <v>16499</v>
      </c>
      <c r="D5114" s="78">
        <v>6180000</v>
      </c>
      <c r="E5114" s="77" t="s">
        <v>16110</v>
      </c>
      <c r="F5114" s="77" t="s">
        <v>16397</v>
      </c>
    </row>
    <row r="5115" spans="1:6" ht="32.25" customHeight="1" x14ac:dyDescent="0.25">
      <c r="A5115" s="75">
        <v>4431</v>
      </c>
      <c r="B5115" s="76" t="s">
        <v>16500</v>
      </c>
      <c r="C5115" s="77" t="s">
        <v>16501</v>
      </c>
      <c r="D5115" s="78">
        <v>6180000</v>
      </c>
      <c r="E5115" s="77" t="s">
        <v>16110</v>
      </c>
      <c r="F5115" s="77" t="s">
        <v>16397</v>
      </c>
    </row>
    <row r="5116" spans="1:6" ht="32.25" customHeight="1" x14ac:dyDescent="0.25">
      <c r="A5116" s="75">
        <v>4432</v>
      </c>
      <c r="B5116" s="76" t="s">
        <v>4274</v>
      </c>
      <c r="C5116" s="77" t="s">
        <v>4277</v>
      </c>
      <c r="D5116" s="78">
        <v>6180000</v>
      </c>
      <c r="E5116" s="77" t="s">
        <v>16110</v>
      </c>
      <c r="F5116" s="77" t="s">
        <v>16397</v>
      </c>
    </row>
    <row r="5117" spans="1:6" ht="32.25" customHeight="1" x14ac:dyDescent="0.25">
      <c r="A5117" s="75">
        <v>4433</v>
      </c>
      <c r="B5117" s="76" t="s">
        <v>4298</v>
      </c>
      <c r="C5117" s="77" t="s">
        <v>16502</v>
      </c>
      <c r="D5117" s="78">
        <v>6180000</v>
      </c>
      <c r="E5117" s="77" t="s">
        <v>16110</v>
      </c>
      <c r="F5117" s="77" t="s">
        <v>16397</v>
      </c>
    </row>
    <row r="5118" spans="1:6" ht="32.25" customHeight="1" x14ac:dyDescent="0.25">
      <c r="A5118" s="75">
        <v>4434</v>
      </c>
      <c r="B5118" s="76" t="s">
        <v>4209</v>
      </c>
      <c r="C5118" s="77" t="s">
        <v>16503</v>
      </c>
      <c r="D5118" s="78">
        <v>6180000</v>
      </c>
      <c r="E5118" s="77" t="s">
        <v>16110</v>
      </c>
      <c r="F5118" s="77" t="s">
        <v>16397</v>
      </c>
    </row>
    <row r="5119" spans="1:6" ht="32.25" customHeight="1" x14ac:dyDescent="0.25">
      <c r="A5119" s="75">
        <v>4435</v>
      </c>
      <c r="B5119" s="76" t="s">
        <v>4213</v>
      </c>
      <c r="C5119" s="77" t="s">
        <v>16504</v>
      </c>
      <c r="D5119" s="78">
        <v>6180000</v>
      </c>
      <c r="E5119" s="77" t="s">
        <v>16110</v>
      </c>
      <c r="F5119" s="77" t="s">
        <v>16397</v>
      </c>
    </row>
    <row r="5120" spans="1:6" ht="32.25" customHeight="1" x14ac:dyDescent="0.25">
      <c r="A5120" s="75">
        <v>4436</v>
      </c>
      <c r="B5120" s="76" t="s">
        <v>4302</v>
      </c>
      <c r="C5120" s="77" t="s">
        <v>16505</v>
      </c>
      <c r="D5120" s="78">
        <v>6180000</v>
      </c>
      <c r="E5120" s="77" t="s">
        <v>16110</v>
      </c>
      <c r="F5120" s="77" t="s">
        <v>16397</v>
      </c>
    </row>
    <row r="5121" spans="1:6" ht="32.25" customHeight="1" x14ac:dyDescent="0.25">
      <c r="A5121" s="75">
        <v>4437</v>
      </c>
      <c r="B5121" s="76" t="s">
        <v>4278</v>
      </c>
      <c r="C5121" s="77" t="s">
        <v>16506</v>
      </c>
      <c r="D5121" s="78">
        <v>6180000</v>
      </c>
      <c r="E5121" s="77" t="s">
        <v>16110</v>
      </c>
      <c r="F5121" s="77" t="s">
        <v>16397</v>
      </c>
    </row>
    <row r="5122" spans="1:6" ht="32.25" customHeight="1" x14ac:dyDescent="0.25">
      <c r="A5122" s="75">
        <v>4438</v>
      </c>
      <c r="B5122" s="76" t="s">
        <v>16507</v>
      </c>
      <c r="C5122" s="77" t="s">
        <v>16508</v>
      </c>
      <c r="D5122" s="78">
        <v>6180000</v>
      </c>
      <c r="E5122" s="77" t="s">
        <v>16110</v>
      </c>
      <c r="F5122" s="77" t="s">
        <v>16397</v>
      </c>
    </row>
    <row r="5123" spans="1:6" ht="32.25" customHeight="1" x14ac:dyDescent="0.25">
      <c r="A5123" s="75">
        <v>4439</v>
      </c>
      <c r="B5123" s="76" t="s">
        <v>4229</v>
      </c>
      <c r="C5123" s="77" t="s">
        <v>4232</v>
      </c>
      <c r="D5123" s="78">
        <v>6180000</v>
      </c>
      <c r="E5123" s="77" t="s">
        <v>16110</v>
      </c>
      <c r="F5123" s="77" t="s">
        <v>16397</v>
      </c>
    </row>
    <row r="5124" spans="1:6" ht="32.25" customHeight="1" x14ac:dyDescent="0.25">
      <c r="A5124" s="75">
        <v>4440</v>
      </c>
      <c r="B5124" s="76" t="s">
        <v>4225</v>
      </c>
      <c r="C5124" s="77" t="s">
        <v>4228</v>
      </c>
      <c r="D5124" s="78">
        <v>6180000</v>
      </c>
      <c r="E5124" s="77" t="s">
        <v>16110</v>
      </c>
      <c r="F5124" s="77" t="s">
        <v>16397</v>
      </c>
    </row>
    <row r="5125" spans="1:6" ht="32.25" customHeight="1" x14ac:dyDescent="0.25">
      <c r="A5125" s="75">
        <v>4441</v>
      </c>
      <c r="B5125" s="76" t="s">
        <v>4270</v>
      </c>
      <c r="C5125" s="77" t="s">
        <v>4273</v>
      </c>
      <c r="D5125" s="78">
        <v>6180000</v>
      </c>
      <c r="E5125" s="77" t="s">
        <v>16110</v>
      </c>
      <c r="F5125" s="77" t="s">
        <v>16397</v>
      </c>
    </row>
    <row r="5126" spans="1:6" ht="32.25" customHeight="1" x14ac:dyDescent="0.25">
      <c r="A5126" s="75">
        <v>4442</v>
      </c>
      <c r="B5126" s="76" t="s">
        <v>4258</v>
      </c>
      <c r="C5126" s="77" t="s">
        <v>16509</v>
      </c>
      <c r="D5126" s="78">
        <v>6180000</v>
      </c>
      <c r="E5126" s="77" t="s">
        <v>16110</v>
      </c>
      <c r="F5126" s="77" t="s">
        <v>16397</v>
      </c>
    </row>
    <row r="5127" spans="1:6" ht="32.25" customHeight="1" x14ac:dyDescent="0.25">
      <c r="A5127" s="75">
        <v>4443</v>
      </c>
      <c r="B5127" s="76" t="s">
        <v>16510</v>
      </c>
      <c r="C5127" s="77" t="s">
        <v>16511</v>
      </c>
      <c r="D5127" s="78">
        <v>6180000</v>
      </c>
      <c r="E5127" s="77" t="s">
        <v>16110</v>
      </c>
      <c r="F5127" s="77" t="s">
        <v>16397</v>
      </c>
    </row>
    <row r="5128" spans="1:6" ht="32.25" customHeight="1" x14ac:dyDescent="0.25">
      <c r="A5128" s="75">
        <v>4444</v>
      </c>
      <c r="B5128" s="76" t="s">
        <v>4180</v>
      </c>
      <c r="C5128" s="77" t="s">
        <v>4183</v>
      </c>
      <c r="D5128" s="78">
        <v>6180000</v>
      </c>
      <c r="E5128" s="77" t="s">
        <v>16110</v>
      </c>
      <c r="F5128" s="77" t="s">
        <v>16397</v>
      </c>
    </row>
    <row r="5129" spans="1:6" ht="32.25" customHeight="1" x14ac:dyDescent="0.25">
      <c r="A5129" s="75">
        <v>4445</v>
      </c>
      <c r="B5129" s="76" t="s">
        <v>4241</v>
      </c>
      <c r="C5129" s="77" t="s">
        <v>4244</v>
      </c>
      <c r="D5129" s="78">
        <v>6180000</v>
      </c>
      <c r="E5129" s="77" t="s">
        <v>16110</v>
      </c>
      <c r="F5129" s="77" t="s">
        <v>16397</v>
      </c>
    </row>
    <row r="5130" spans="1:6" ht="32.25" customHeight="1" x14ac:dyDescent="0.25">
      <c r="A5130" s="75">
        <v>4446</v>
      </c>
      <c r="B5130" s="76" t="s">
        <v>4237</v>
      </c>
      <c r="C5130" s="77" t="s">
        <v>4240</v>
      </c>
      <c r="D5130" s="78">
        <v>6180000</v>
      </c>
      <c r="E5130" s="77" t="s">
        <v>16110</v>
      </c>
      <c r="F5130" s="77" t="s">
        <v>16397</v>
      </c>
    </row>
    <row r="5131" spans="1:6" ht="32.25" customHeight="1" x14ac:dyDescent="0.25">
      <c r="A5131" s="75">
        <v>4447</v>
      </c>
      <c r="B5131" s="76" t="s">
        <v>4290</v>
      </c>
      <c r="C5131" s="77" t="s">
        <v>4293</v>
      </c>
      <c r="D5131" s="78">
        <v>6180000</v>
      </c>
      <c r="E5131" s="77" t="s">
        <v>16110</v>
      </c>
      <c r="F5131" s="77" t="s">
        <v>16397</v>
      </c>
    </row>
    <row r="5132" spans="1:6" ht="32.25" customHeight="1" x14ac:dyDescent="0.25">
      <c r="A5132" s="75">
        <v>4448</v>
      </c>
      <c r="B5132" s="76" t="s">
        <v>4306</v>
      </c>
      <c r="C5132" s="77" t="s">
        <v>4309</v>
      </c>
      <c r="D5132" s="78">
        <v>6180000</v>
      </c>
      <c r="E5132" s="77" t="s">
        <v>16110</v>
      </c>
      <c r="F5132" s="77" t="s">
        <v>16397</v>
      </c>
    </row>
    <row r="5133" spans="1:6" ht="32.25" customHeight="1" x14ac:dyDescent="0.25">
      <c r="A5133" s="75">
        <v>4449</v>
      </c>
      <c r="B5133" s="76" t="s">
        <v>4286</v>
      </c>
      <c r="C5133" s="77" t="s">
        <v>4289</v>
      </c>
      <c r="D5133" s="78">
        <v>6180000</v>
      </c>
      <c r="E5133" s="77" t="s">
        <v>16110</v>
      </c>
      <c r="F5133" s="77" t="s">
        <v>16397</v>
      </c>
    </row>
    <row r="5134" spans="1:6" ht="32.25" customHeight="1" x14ac:dyDescent="0.25">
      <c r="A5134" s="75">
        <v>4450</v>
      </c>
      <c r="B5134" s="76" t="s">
        <v>16512</v>
      </c>
      <c r="C5134" s="77" t="s">
        <v>16513</v>
      </c>
      <c r="D5134" s="78">
        <v>6180000</v>
      </c>
      <c r="E5134" s="77" t="s">
        <v>16110</v>
      </c>
      <c r="F5134" s="77" t="s">
        <v>16397</v>
      </c>
    </row>
    <row r="5135" spans="1:6" ht="32.25" customHeight="1" x14ac:dyDescent="0.25">
      <c r="A5135" s="75">
        <v>4451</v>
      </c>
      <c r="B5135" s="76" t="s">
        <v>16514</v>
      </c>
      <c r="C5135" s="77" t="s">
        <v>16515</v>
      </c>
      <c r="D5135" s="78">
        <v>6180000</v>
      </c>
      <c r="E5135" s="77" t="s">
        <v>16110</v>
      </c>
      <c r="F5135" s="77" t="s">
        <v>16397</v>
      </c>
    </row>
    <row r="5136" spans="1:6" ht="32.25" customHeight="1" x14ac:dyDescent="0.25">
      <c r="A5136" s="75">
        <v>4452</v>
      </c>
      <c r="B5136" s="76" t="s">
        <v>16516</v>
      </c>
      <c r="C5136" s="77" t="s">
        <v>16517</v>
      </c>
      <c r="D5136" s="78">
        <v>6180000</v>
      </c>
      <c r="E5136" s="77" t="s">
        <v>16110</v>
      </c>
      <c r="F5136" s="77" t="s">
        <v>16397</v>
      </c>
    </row>
    <row r="5137" spans="1:6" ht="32.25" customHeight="1" x14ac:dyDescent="0.25">
      <c r="A5137" s="75">
        <v>4453</v>
      </c>
      <c r="B5137" s="76" t="s">
        <v>16518</v>
      </c>
      <c r="C5137" s="77" t="s">
        <v>16519</v>
      </c>
      <c r="D5137" s="78">
        <v>6180000</v>
      </c>
      <c r="E5137" s="77" t="s">
        <v>16110</v>
      </c>
      <c r="F5137" s="77" t="s">
        <v>16397</v>
      </c>
    </row>
    <row r="5138" spans="1:6" ht="32.25" customHeight="1" x14ac:dyDescent="0.25">
      <c r="A5138" s="75">
        <v>4454</v>
      </c>
      <c r="B5138" s="76" t="s">
        <v>16520</v>
      </c>
      <c r="C5138" s="77" t="s">
        <v>16521</v>
      </c>
      <c r="D5138" s="78">
        <v>6180000</v>
      </c>
      <c r="E5138" s="77" t="s">
        <v>16110</v>
      </c>
      <c r="F5138" s="77" t="s">
        <v>16397</v>
      </c>
    </row>
    <row r="5139" spans="1:6" ht="32.25" customHeight="1" x14ac:dyDescent="0.25">
      <c r="A5139" s="75">
        <v>4455</v>
      </c>
      <c r="B5139" s="76" t="s">
        <v>16522</v>
      </c>
      <c r="C5139" s="77" t="s">
        <v>16523</v>
      </c>
      <c r="D5139" s="78">
        <v>6180000</v>
      </c>
      <c r="E5139" s="77" t="s">
        <v>16110</v>
      </c>
      <c r="F5139" s="77" t="s">
        <v>16397</v>
      </c>
    </row>
    <row r="5140" spans="1:6" ht="32.25" customHeight="1" x14ac:dyDescent="0.25">
      <c r="A5140" s="75">
        <v>4456</v>
      </c>
      <c r="B5140" s="76" t="s">
        <v>16524</v>
      </c>
      <c r="C5140" s="77" t="s">
        <v>16525</v>
      </c>
      <c r="D5140" s="78">
        <v>6180000</v>
      </c>
      <c r="E5140" s="77" t="s">
        <v>16110</v>
      </c>
      <c r="F5140" s="77" t="s">
        <v>16397</v>
      </c>
    </row>
    <row r="5141" spans="1:6" ht="32.25" customHeight="1" x14ac:dyDescent="0.25">
      <c r="A5141" s="75">
        <v>4457</v>
      </c>
      <c r="B5141" s="76" t="s">
        <v>16526</v>
      </c>
      <c r="C5141" s="77" t="s">
        <v>16527</v>
      </c>
      <c r="D5141" s="78">
        <v>6180000</v>
      </c>
      <c r="E5141" s="77" t="s">
        <v>16110</v>
      </c>
      <c r="F5141" s="77" t="s">
        <v>16397</v>
      </c>
    </row>
    <row r="5142" spans="1:6" ht="32.25" customHeight="1" x14ac:dyDescent="0.25">
      <c r="A5142" s="75">
        <v>4458</v>
      </c>
      <c r="B5142" s="76" t="s">
        <v>16528</v>
      </c>
      <c r="C5142" s="77" t="s">
        <v>16529</v>
      </c>
      <c r="D5142" s="78">
        <v>6180000</v>
      </c>
      <c r="E5142" s="77" t="s">
        <v>16110</v>
      </c>
      <c r="F5142" s="77" t="s">
        <v>16397</v>
      </c>
    </row>
    <row r="5143" spans="1:6" ht="32.25" customHeight="1" x14ac:dyDescent="0.25">
      <c r="A5143" s="75">
        <v>4459</v>
      </c>
      <c r="B5143" s="76" t="s">
        <v>16530</v>
      </c>
      <c r="C5143" s="77" t="s">
        <v>16531</v>
      </c>
      <c r="D5143" s="78">
        <v>6180000</v>
      </c>
      <c r="E5143" s="77" t="s">
        <v>16110</v>
      </c>
      <c r="F5143" s="77" t="s">
        <v>16397</v>
      </c>
    </row>
    <row r="5144" spans="1:6" ht="32.25" customHeight="1" x14ac:dyDescent="0.25">
      <c r="A5144" s="75">
        <v>4460</v>
      </c>
      <c r="B5144" s="76" t="s">
        <v>16532</v>
      </c>
      <c r="C5144" s="77" t="s">
        <v>16533</v>
      </c>
      <c r="D5144" s="78">
        <v>6180000</v>
      </c>
      <c r="E5144" s="77" t="s">
        <v>16110</v>
      </c>
      <c r="F5144" s="77" t="s">
        <v>16397</v>
      </c>
    </row>
    <row r="5145" spans="1:6" ht="32.25" customHeight="1" x14ac:dyDescent="0.25">
      <c r="A5145" s="75">
        <v>4461</v>
      </c>
      <c r="B5145" s="76" t="s">
        <v>16534</v>
      </c>
      <c r="C5145" s="77" t="s">
        <v>16535</v>
      </c>
      <c r="D5145" s="78">
        <v>6180000</v>
      </c>
      <c r="E5145" s="77" t="s">
        <v>16110</v>
      </c>
      <c r="F5145" s="77" t="s">
        <v>16397</v>
      </c>
    </row>
    <row r="5146" spans="1:6" ht="32.25" customHeight="1" x14ac:dyDescent="0.25">
      <c r="A5146" s="75">
        <v>4462</v>
      </c>
      <c r="B5146" s="76" t="s">
        <v>16536</v>
      </c>
      <c r="C5146" s="77" t="s">
        <v>16537</v>
      </c>
      <c r="D5146" s="78">
        <v>6180000</v>
      </c>
      <c r="E5146" s="77" t="s">
        <v>16110</v>
      </c>
      <c r="F5146" s="77" t="s">
        <v>16397</v>
      </c>
    </row>
    <row r="5147" spans="1:6" ht="32.25" customHeight="1" x14ac:dyDescent="0.25">
      <c r="A5147" s="75">
        <v>4463</v>
      </c>
      <c r="B5147" s="76" t="s">
        <v>16538</v>
      </c>
      <c r="C5147" s="77" t="s">
        <v>16539</v>
      </c>
      <c r="D5147" s="78">
        <v>6180000</v>
      </c>
      <c r="E5147" s="77" t="s">
        <v>16110</v>
      </c>
      <c r="F5147" s="77" t="s">
        <v>16397</v>
      </c>
    </row>
    <row r="5148" spans="1:6" ht="32.25" customHeight="1" x14ac:dyDescent="0.25">
      <c r="A5148" s="75">
        <v>4464</v>
      </c>
      <c r="B5148" s="76" t="s">
        <v>16540</v>
      </c>
      <c r="C5148" s="77" t="s">
        <v>16541</v>
      </c>
      <c r="D5148" s="78">
        <v>6180000</v>
      </c>
      <c r="E5148" s="77" t="s">
        <v>16110</v>
      </c>
      <c r="F5148" s="77" t="s">
        <v>16397</v>
      </c>
    </row>
    <row r="5149" spans="1:6" ht="32.25" customHeight="1" x14ac:dyDescent="0.25">
      <c r="A5149" s="75">
        <v>4465</v>
      </c>
      <c r="B5149" s="76" t="s">
        <v>16542</v>
      </c>
      <c r="C5149" s="77" t="s">
        <v>16543</v>
      </c>
      <c r="D5149" s="78">
        <v>6180000</v>
      </c>
      <c r="E5149" s="77" t="s">
        <v>16110</v>
      </c>
      <c r="F5149" s="77" t="s">
        <v>16397</v>
      </c>
    </row>
    <row r="5150" spans="1:6" ht="32.25" customHeight="1" x14ac:dyDescent="0.25">
      <c r="A5150" s="75">
        <v>4466</v>
      </c>
      <c r="B5150" s="76" t="s">
        <v>16544</v>
      </c>
      <c r="C5150" s="77" t="s">
        <v>16545</v>
      </c>
      <c r="D5150" s="78">
        <v>6180000</v>
      </c>
      <c r="E5150" s="77" t="s">
        <v>16110</v>
      </c>
      <c r="F5150" s="77" t="s">
        <v>16397</v>
      </c>
    </row>
    <row r="5151" spans="1:6" ht="32.25" customHeight="1" x14ac:dyDescent="0.25">
      <c r="A5151" s="75">
        <v>4467</v>
      </c>
      <c r="B5151" s="76" t="s">
        <v>16546</v>
      </c>
      <c r="C5151" s="77" t="s">
        <v>16547</v>
      </c>
      <c r="D5151" s="78">
        <v>6180000</v>
      </c>
      <c r="E5151" s="77" t="s">
        <v>16110</v>
      </c>
      <c r="F5151" s="77" t="s">
        <v>16397</v>
      </c>
    </row>
    <row r="5152" spans="1:6" ht="32.25" customHeight="1" x14ac:dyDescent="0.25">
      <c r="A5152" s="75">
        <v>4468</v>
      </c>
      <c r="B5152" s="76" t="s">
        <v>16548</v>
      </c>
      <c r="C5152" s="77" t="s">
        <v>16549</v>
      </c>
      <c r="D5152" s="78">
        <v>6180000</v>
      </c>
      <c r="E5152" s="77" t="s">
        <v>16110</v>
      </c>
      <c r="F5152" s="77" t="s">
        <v>16397</v>
      </c>
    </row>
    <row r="5153" spans="1:6" ht="32.25" customHeight="1" x14ac:dyDescent="0.25">
      <c r="A5153" s="75">
        <v>4469</v>
      </c>
      <c r="B5153" s="76" t="s">
        <v>16550</v>
      </c>
      <c r="C5153" s="77" t="s">
        <v>16551</v>
      </c>
      <c r="D5153" s="78">
        <v>6180000</v>
      </c>
      <c r="E5153" s="77" t="s">
        <v>16110</v>
      </c>
      <c r="F5153" s="77" t="s">
        <v>16397</v>
      </c>
    </row>
    <row r="5154" spans="1:6" ht="32.25" customHeight="1" x14ac:dyDescent="0.25">
      <c r="A5154" s="75">
        <v>4470</v>
      </c>
      <c r="B5154" s="76" t="s">
        <v>16552</v>
      </c>
      <c r="C5154" s="77" t="s">
        <v>4308</v>
      </c>
      <c r="D5154" s="78">
        <v>6180000</v>
      </c>
      <c r="E5154" s="77" t="s">
        <v>16110</v>
      </c>
      <c r="F5154" s="77" t="s">
        <v>16397</v>
      </c>
    </row>
    <row r="5155" spans="1:6" ht="32.25" customHeight="1" x14ac:dyDescent="0.25">
      <c r="A5155" s="75">
        <v>4471</v>
      </c>
      <c r="B5155" s="76" t="s">
        <v>16553</v>
      </c>
      <c r="C5155" s="77" t="s">
        <v>16554</v>
      </c>
      <c r="D5155" s="78">
        <v>6180000</v>
      </c>
      <c r="E5155" s="77" t="s">
        <v>16110</v>
      </c>
      <c r="F5155" s="77" t="s">
        <v>16397</v>
      </c>
    </row>
    <row r="5156" spans="1:6" ht="32.25" customHeight="1" x14ac:dyDescent="0.25">
      <c r="A5156" s="75">
        <v>4472</v>
      </c>
      <c r="B5156" s="76" t="s">
        <v>16555</v>
      </c>
      <c r="C5156" s="77" t="s">
        <v>16556</v>
      </c>
      <c r="D5156" s="78">
        <v>6180000</v>
      </c>
      <c r="E5156" s="77" t="s">
        <v>16110</v>
      </c>
      <c r="F5156" s="77" t="s">
        <v>16397</v>
      </c>
    </row>
    <row r="5157" spans="1:6" ht="32.25" customHeight="1" x14ac:dyDescent="0.25">
      <c r="A5157" s="75">
        <v>4473</v>
      </c>
      <c r="B5157" s="76" t="s">
        <v>16557</v>
      </c>
      <c r="C5157" s="77" t="s">
        <v>16558</v>
      </c>
      <c r="D5157" s="78">
        <v>6180000</v>
      </c>
      <c r="E5157" s="77" t="s">
        <v>16110</v>
      </c>
      <c r="F5157" s="77" t="s">
        <v>16397</v>
      </c>
    </row>
    <row r="5158" spans="1:6" ht="32.25" customHeight="1" x14ac:dyDescent="0.25">
      <c r="A5158" s="75">
        <v>4474</v>
      </c>
      <c r="B5158" s="76" t="s">
        <v>16559</v>
      </c>
      <c r="C5158" s="77" t="s">
        <v>16560</v>
      </c>
      <c r="D5158" s="78">
        <v>6180000</v>
      </c>
      <c r="E5158" s="77" t="s">
        <v>16110</v>
      </c>
      <c r="F5158" s="77" t="s">
        <v>16397</v>
      </c>
    </row>
    <row r="5159" spans="1:6" ht="32.25" customHeight="1" x14ac:dyDescent="0.25">
      <c r="A5159" s="75">
        <v>4475</v>
      </c>
      <c r="B5159" s="76" t="s">
        <v>4255</v>
      </c>
      <c r="C5159" s="77" t="s">
        <v>16561</v>
      </c>
      <c r="D5159" s="78">
        <v>6180000</v>
      </c>
      <c r="E5159" s="77" t="s">
        <v>16110</v>
      </c>
      <c r="F5159" s="77" t="s">
        <v>16397</v>
      </c>
    </row>
    <row r="5160" spans="1:6" ht="32.25" customHeight="1" x14ac:dyDescent="0.25">
      <c r="A5160" s="75">
        <v>4476</v>
      </c>
      <c r="B5160" s="76" t="s">
        <v>4249</v>
      </c>
      <c r="C5160" s="77" t="s">
        <v>4247</v>
      </c>
      <c r="D5160" s="78">
        <v>6180000</v>
      </c>
      <c r="E5160" s="77" t="s">
        <v>16110</v>
      </c>
      <c r="F5160" s="77" t="s">
        <v>16397</v>
      </c>
    </row>
    <row r="5161" spans="1:6" ht="32.25" customHeight="1" x14ac:dyDescent="0.25">
      <c r="A5161" s="75">
        <v>4477</v>
      </c>
      <c r="B5161" s="76" t="s">
        <v>4191</v>
      </c>
      <c r="C5161" s="77" t="s">
        <v>16562</v>
      </c>
      <c r="D5161" s="78">
        <v>6180000</v>
      </c>
      <c r="E5161" s="77" t="s">
        <v>16110</v>
      </c>
      <c r="F5161" s="77" t="s">
        <v>16397</v>
      </c>
    </row>
    <row r="5162" spans="1:6" ht="32.25" customHeight="1" x14ac:dyDescent="0.25">
      <c r="A5162" s="75">
        <v>4478</v>
      </c>
      <c r="B5162" s="76" t="s">
        <v>4184</v>
      </c>
      <c r="C5162" s="77" t="s">
        <v>16563</v>
      </c>
      <c r="D5162" s="78">
        <v>6180000</v>
      </c>
      <c r="E5162" s="77" t="s">
        <v>16110</v>
      </c>
      <c r="F5162" s="77" t="s">
        <v>16397</v>
      </c>
    </row>
    <row r="5163" spans="1:6" ht="32.25" customHeight="1" x14ac:dyDescent="0.25">
      <c r="A5163" s="75">
        <v>4479</v>
      </c>
      <c r="B5163" s="76" t="s">
        <v>16564</v>
      </c>
      <c r="C5163" s="77" t="s">
        <v>16565</v>
      </c>
      <c r="D5163" s="78">
        <v>6180000</v>
      </c>
      <c r="E5163" s="77" t="s">
        <v>16110</v>
      </c>
      <c r="F5163" s="77" t="s">
        <v>16397</v>
      </c>
    </row>
    <row r="5164" spans="1:6" ht="32.25" customHeight="1" x14ac:dyDescent="0.25">
      <c r="A5164" s="75">
        <v>4480</v>
      </c>
      <c r="B5164" s="76" t="s">
        <v>4194</v>
      </c>
      <c r="C5164" s="77" t="s">
        <v>16566</v>
      </c>
      <c r="D5164" s="78">
        <v>6180000</v>
      </c>
      <c r="E5164" s="77" t="s">
        <v>16110</v>
      </c>
      <c r="F5164" s="77" t="s">
        <v>16397</v>
      </c>
    </row>
    <row r="5165" spans="1:6" ht="32.25" customHeight="1" x14ac:dyDescent="0.25">
      <c r="A5165" s="75">
        <v>4481</v>
      </c>
      <c r="B5165" s="76" t="s">
        <v>16567</v>
      </c>
      <c r="C5165" s="77" t="s">
        <v>16568</v>
      </c>
      <c r="D5165" s="78">
        <v>6180000</v>
      </c>
      <c r="E5165" s="77" t="s">
        <v>16110</v>
      </c>
      <c r="F5165" s="77" t="s">
        <v>16397</v>
      </c>
    </row>
    <row r="5166" spans="1:6" ht="32.25" customHeight="1" x14ac:dyDescent="0.25">
      <c r="A5166" s="75">
        <v>4482</v>
      </c>
      <c r="B5166" s="76" t="s">
        <v>16569</v>
      </c>
      <c r="C5166" s="77" t="s">
        <v>16570</v>
      </c>
      <c r="D5166" s="78">
        <v>6180000</v>
      </c>
      <c r="E5166" s="77" t="s">
        <v>16110</v>
      </c>
      <c r="F5166" s="77" t="s">
        <v>16397</v>
      </c>
    </row>
    <row r="5167" spans="1:6" ht="32.25" customHeight="1" x14ac:dyDescent="0.25">
      <c r="A5167" s="75">
        <v>4483</v>
      </c>
      <c r="B5167" s="76" t="s">
        <v>16571</v>
      </c>
      <c r="C5167" s="77" t="s">
        <v>16572</v>
      </c>
      <c r="D5167" s="78">
        <v>6180000</v>
      </c>
      <c r="E5167" s="77" t="s">
        <v>16110</v>
      </c>
      <c r="F5167" s="77" t="s">
        <v>16397</v>
      </c>
    </row>
    <row r="5168" spans="1:6" ht="32.25" customHeight="1" x14ac:dyDescent="0.25">
      <c r="A5168" s="75">
        <v>4484</v>
      </c>
      <c r="B5168" s="76" t="s">
        <v>16573</v>
      </c>
      <c r="C5168" s="77" t="s">
        <v>16574</v>
      </c>
      <c r="D5168" s="78">
        <v>6180000</v>
      </c>
      <c r="E5168" s="77" t="s">
        <v>16110</v>
      </c>
      <c r="F5168" s="77" t="s">
        <v>16397</v>
      </c>
    </row>
    <row r="5169" spans="1:6" ht="32.25" customHeight="1" x14ac:dyDescent="0.25">
      <c r="A5169" s="75">
        <v>4485</v>
      </c>
      <c r="B5169" s="76" t="s">
        <v>16575</v>
      </c>
      <c r="C5169" s="77" t="s">
        <v>16576</v>
      </c>
      <c r="D5169" s="78">
        <v>6180000</v>
      </c>
      <c r="E5169" s="77" t="s">
        <v>16110</v>
      </c>
      <c r="F5169" s="77" t="s">
        <v>16397</v>
      </c>
    </row>
    <row r="5170" spans="1:6" ht="32.25" customHeight="1" x14ac:dyDescent="0.25">
      <c r="A5170" s="75">
        <v>4486</v>
      </c>
      <c r="B5170" s="76" t="s">
        <v>16577</v>
      </c>
      <c r="C5170" s="77" t="s">
        <v>16578</v>
      </c>
      <c r="D5170" s="78">
        <v>6180000</v>
      </c>
      <c r="E5170" s="77" t="s">
        <v>16110</v>
      </c>
      <c r="F5170" s="77" t="s">
        <v>16397</v>
      </c>
    </row>
    <row r="5171" spans="1:6" ht="32.25" customHeight="1" x14ac:dyDescent="0.25">
      <c r="A5171" s="75">
        <v>4487</v>
      </c>
      <c r="B5171" s="76" t="s">
        <v>16579</v>
      </c>
      <c r="C5171" s="77" t="s">
        <v>16580</v>
      </c>
      <c r="D5171" s="78">
        <v>6180000</v>
      </c>
      <c r="E5171" s="77" t="s">
        <v>16110</v>
      </c>
      <c r="F5171" s="77" t="s">
        <v>16397</v>
      </c>
    </row>
    <row r="5172" spans="1:6" ht="32.25" customHeight="1" x14ac:dyDescent="0.25">
      <c r="A5172" s="75">
        <v>4488</v>
      </c>
      <c r="B5172" s="76" t="s">
        <v>16581</v>
      </c>
      <c r="C5172" s="77" t="s">
        <v>16582</v>
      </c>
      <c r="D5172" s="78">
        <v>6180000</v>
      </c>
      <c r="E5172" s="77" t="s">
        <v>16110</v>
      </c>
      <c r="F5172" s="77" t="s">
        <v>16397</v>
      </c>
    </row>
    <row r="5173" spans="1:6" ht="32.25" customHeight="1" x14ac:dyDescent="0.25">
      <c r="A5173" s="75">
        <v>4489</v>
      </c>
      <c r="B5173" s="76" t="s">
        <v>16583</v>
      </c>
      <c r="C5173" s="77" t="s">
        <v>16584</v>
      </c>
      <c r="D5173" s="78">
        <v>6180000</v>
      </c>
      <c r="E5173" s="77" t="s">
        <v>16110</v>
      </c>
      <c r="F5173" s="77" t="s">
        <v>16397</v>
      </c>
    </row>
    <row r="5174" spans="1:6" ht="32.25" customHeight="1" x14ac:dyDescent="0.25">
      <c r="A5174" s="75">
        <v>4490</v>
      </c>
      <c r="B5174" s="76" t="s">
        <v>16585</v>
      </c>
      <c r="C5174" s="77" t="s">
        <v>16586</v>
      </c>
      <c r="D5174" s="78">
        <v>5921000</v>
      </c>
      <c r="E5174" s="77" t="s">
        <v>16587</v>
      </c>
      <c r="F5174" s="77" t="s">
        <v>16397</v>
      </c>
    </row>
    <row r="5175" spans="1:6" ht="32.25" customHeight="1" x14ac:dyDescent="0.25">
      <c r="A5175" s="75">
        <v>4491</v>
      </c>
      <c r="B5175" s="76" t="s">
        <v>16588</v>
      </c>
      <c r="C5175" s="77" t="s">
        <v>16589</v>
      </c>
      <c r="D5175" s="78">
        <v>5921000</v>
      </c>
      <c r="E5175" s="77" t="s">
        <v>16587</v>
      </c>
      <c r="F5175" s="77" t="s">
        <v>16397</v>
      </c>
    </row>
    <row r="5176" spans="1:6" ht="32.25" customHeight="1" x14ac:dyDescent="0.25">
      <c r="A5176" s="75">
        <v>4492</v>
      </c>
      <c r="B5176" s="76" t="s">
        <v>16590</v>
      </c>
      <c r="C5176" s="77" t="s">
        <v>16591</v>
      </c>
      <c r="D5176" s="78">
        <v>5921000</v>
      </c>
      <c r="E5176" s="77" t="s">
        <v>16587</v>
      </c>
      <c r="F5176" s="77" t="s">
        <v>16397</v>
      </c>
    </row>
    <row r="5177" spans="1:6" ht="32.25" customHeight="1" x14ac:dyDescent="0.25">
      <c r="A5177" s="75">
        <v>4493</v>
      </c>
      <c r="B5177" s="76" t="s">
        <v>16592</v>
      </c>
      <c r="C5177" s="77" t="s">
        <v>16593</v>
      </c>
      <c r="D5177" s="78">
        <v>5921000</v>
      </c>
      <c r="E5177" s="77" t="s">
        <v>16587</v>
      </c>
      <c r="F5177" s="77" t="s">
        <v>16397</v>
      </c>
    </row>
    <row r="5178" spans="1:6" ht="32.25" customHeight="1" x14ac:dyDescent="0.25">
      <c r="A5178" s="75">
        <v>4494</v>
      </c>
      <c r="B5178" s="76" t="s">
        <v>16594</v>
      </c>
      <c r="C5178" s="77" t="s">
        <v>16595</v>
      </c>
      <c r="D5178" s="78">
        <v>5921000</v>
      </c>
      <c r="E5178" s="77" t="s">
        <v>16587</v>
      </c>
      <c r="F5178" s="77" t="s">
        <v>16397</v>
      </c>
    </row>
    <row r="5179" spans="1:6" ht="32.25" customHeight="1" x14ac:dyDescent="0.25">
      <c r="A5179" s="75">
        <v>4495</v>
      </c>
      <c r="B5179" s="76" t="s">
        <v>16596</v>
      </c>
      <c r="C5179" s="77" t="s">
        <v>16597</v>
      </c>
      <c r="D5179" s="78">
        <v>5921000</v>
      </c>
      <c r="E5179" s="77" t="s">
        <v>16587</v>
      </c>
      <c r="F5179" s="77" t="s">
        <v>16397</v>
      </c>
    </row>
    <row r="5180" spans="1:6" ht="32.25" customHeight="1" x14ac:dyDescent="0.25">
      <c r="A5180" s="75">
        <v>4496</v>
      </c>
      <c r="B5180" s="76" t="s">
        <v>16598</v>
      </c>
      <c r="C5180" s="77" t="s">
        <v>16599</v>
      </c>
      <c r="D5180" s="78">
        <v>5921000</v>
      </c>
      <c r="E5180" s="77" t="s">
        <v>16587</v>
      </c>
      <c r="F5180" s="77" t="s">
        <v>16397</v>
      </c>
    </row>
    <row r="5181" spans="1:6" ht="32.25" customHeight="1" x14ac:dyDescent="0.25">
      <c r="A5181" s="75">
        <v>4497</v>
      </c>
      <c r="B5181" s="76" t="s">
        <v>16600</v>
      </c>
      <c r="C5181" s="77" t="s">
        <v>16601</v>
      </c>
      <c r="D5181" s="78">
        <v>5921000</v>
      </c>
      <c r="E5181" s="77" t="s">
        <v>16587</v>
      </c>
      <c r="F5181" s="77" t="s">
        <v>16397</v>
      </c>
    </row>
    <row r="5182" spans="1:6" ht="32.25" customHeight="1" x14ac:dyDescent="0.25">
      <c r="A5182" s="75">
        <v>4498</v>
      </c>
      <c r="B5182" s="76" t="s">
        <v>16602</v>
      </c>
      <c r="C5182" s="77" t="s">
        <v>16603</v>
      </c>
      <c r="D5182" s="78">
        <v>5921000</v>
      </c>
      <c r="E5182" s="77" t="s">
        <v>16587</v>
      </c>
      <c r="F5182" s="77" t="s">
        <v>16397</v>
      </c>
    </row>
    <row r="5183" spans="1:6" ht="32.25" customHeight="1" x14ac:dyDescent="0.25">
      <c r="A5183" s="75">
        <v>4499</v>
      </c>
      <c r="B5183" s="76" t="s">
        <v>16604</v>
      </c>
      <c r="C5183" s="77" t="s">
        <v>16605</v>
      </c>
      <c r="D5183" s="78">
        <v>5921000</v>
      </c>
      <c r="E5183" s="77" t="s">
        <v>16587</v>
      </c>
      <c r="F5183" s="77" t="s">
        <v>16397</v>
      </c>
    </row>
    <row r="5184" spans="1:6" ht="32.25" customHeight="1" x14ac:dyDescent="0.25">
      <c r="A5184" s="75">
        <v>4500</v>
      </c>
      <c r="B5184" s="76" t="s">
        <v>16606</v>
      </c>
      <c r="C5184" s="77" t="s">
        <v>16607</v>
      </c>
      <c r="D5184" s="78">
        <v>5921000</v>
      </c>
      <c r="E5184" s="77" t="s">
        <v>16587</v>
      </c>
      <c r="F5184" s="77" t="s">
        <v>16397</v>
      </c>
    </row>
    <row r="5185" spans="1:6" ht="32.25" customHeight="1" x14ac:dyDescent="0.25">
      <c r="A5185" s="75">
        <v>4501</v>
      </c>
      <c r="B5185" s="76" t="s">
        <v>16608</v>
      </c>
      <c r="C5185" s="77" t="s">
        <v>16609</v>
      </c>
      <c r="D5185" s="78">
        <v>5921000</v>
      </c>
      <c r="E5185" s="77" t="s">
        <v>16587</v>
      </c>
      <c r="F5185" s="77" t="s">
        <v>16397</v>
      </c>
    </row>
    <row r="5186" spans="1:6" ht="32.25" customHeight="1" x14ac:dyDescent="0.25">
      <c r="A5186" s="75">
        <v>4502</v>
      </c>
      <c r="B5186" s="76" t="s">
        <v>16610</v>
      </c>
      <c r="C5186" s="77" t="s">
        <v>16611</v>
      </c>
      <c r="D5186" s="78">
        <v>5921000</v>
      </c>
      <c r="E5186" s="77" t="s">
        <v>16587</v>
      </c>
      <c r="F5186" s="77" t="s">
        <v>16397</v>
      </c>
    </row>
    <row r="5187" spans="1:6" ht="32.25" customHeight="1" x14ac:dyDescent="0.25">
      <c r="A5187" s="75">
        <v>4503</v>
      </c>
      <c r="B5187" s="76" t="s">
        <v>16612</v>
      </c>
      <c r="C5187" s="77" t="s">
        <v>16613</v>
      </c>
      <c r="D5187" s="78">
        <v>5921000</v>
      </c>
      <c r="E5187" s="77" t="s">
        <v>16587</v>
      </c>
      <c r="F5187" s="77" t="s">
        <v>16397</v>
      </c>
    </row>
    <row r="5188" spans="1:6" ht="32.25" customHeight="1" x14ac:dyDescent="0.25">
      <c r="A5188" s="75">
        <v>4504</v>
      </c>
      <c r="B5188" s="76" t="s">
        <v>16614</v>
      </c>
      <c r="C5188" s="77" t="s">
        <v>16615</v>
      </c>
      <c r="D5188" s="78">
        <v>5921000</v>
      </c>
      <c r="E5188" s="77" t="s">
        <v>16587</v>
      </c>
      <c r="F5188" s="77" t="s">
        <v>16397</v>
      </c>
    </row>
    <row r="5189" spans="1:6" ht="32.25" customHeight="1" x14ac:dyDescent="0.25">
      <c r="A5189" s="75">
        <v>4505</v>
      </c>
      <c r="B5189" s="76" t="s">
        <v>16616</v>
      </c>
      <c r="C5189" s="77" t="s">
        <v>16617</v>
      </c>
      <c r="D5189" s="78">
        <v>5921000</v>
      </c>
      <c r="E5189" s="77" t="s">
        <v>16587</v>
      </c>
      <c r="F5189" s="77" t="s">
        <v>16397</v>
      </c>
    </row>
    <row r="5190" spans="1:6" ht="32.25" customHeight="1" x14ac:dyDescent="0.25">
      <c r="A5190" s="75">
        <v>4506</v>
      </c>
      <c r="B5190" s="76" t="s">
        <v>16618</v>
      </c>
      <c r="C5190" s="77" t="s">
        <v>16619</v>
      </c>
      <c r="D5190" s="78">
        <v>5921000</v>
      </c>
      <c r="E5190" s="77" t="s">
        <v>16587</v>
      </c>
      <c r="F5190" s="77" t="s">
        <v>16397</v>
      </c>
    </row>
    <row r="5191" spans="1:6" ht="32.25" customHeight="1" x14ac:dyDescent="0.25">
      <c r="A5191" s="75">
        <v>4507</v>
      </c>
      <c r="B5191" s="76" t="s">
        <v>16620</v>
      </c>
      <c r="C5191" s="77" t="s">
        <v>16621</v>
      </c>
      <c r="D5191" s="78">
        <v>5921000</v>
      </c>
      <c r="E5191" s="77" t="s">
        <v>16587</v>
      </c>
      <c r="F5191" s="77" t="s">
        <v>16397</v>
      </c>
    </row>
    <row r="5192" spans="1:6" ht="32.25" customHeight="1" x14ac:dyDescent="0.25">
      <c r="A5192" s="75">
        <v>4508</v>
      </c>
      <c r="B5192" s="76" t="s">
        <v>16622</v>
      </c>
      <c r="C5192" s="77" t="s">
        <v>16623</v>
      </c>
      <c r="D5192" s="78">
        <v>5921000</v>
      </c>
      <c r="E5192" s="77" t="s">
        <v>16587</v>
      </c>
      <c r="F5192" s="77" t="s">
        <v>16397</v>
      </c>
    </row>
    <row r="5193" spans="1:6" ht="32.25" customHeight="1" x14ac:dyDescent="0.25">
      <c r="A5193" s="75">
        <v>4509</v>
      </c>
      <c r="B5193" s="76" t="s">
        <v>16624</v>
      </c>
      <c r="C5193" s="77" t="s">
        <v>16625</v>
      </c>
      <c r="D5193" s="78">
        <v>5921000</v>
      </c>
      <c r="E5193" s="77" t="s">
        <v>16587</v>
      </c>
      <c r="F5193" s="77" t="s">
        <v>16397</v>
      </c>
    </row>
    <row r="5194" spans="1:6" ht="32.25" customHeight="1" x14ac:dyDescent="0.25">
      <c r="A5194" s="75">
        <v>4510</v>
      </c>
      <c r="B5194" s="76" t="s">
        <v>16626</v>
      </c>
      <c r="C5194" s="77" t="s">
        <v>16627</v>
      </c>
      <c r="D5194" s="78">
        <v>5921000</v>
      </c>
      <c r="E5194" s="77" t="s">
        <v>16587</v>
      </c>
      <c r="F5194" s="77" t="s">
        <v>16397</v>
      </c>
    </row>
    <row r="5195" spans="1:6" ht="32.25" customHeight="1" x14ac:dyDescent="0.25">
      <c r="A5195" s="75">
        <v>4511</v>
      </c>
      <c r="B5195" s="76" t="s">
        <v>16628</v>
      </c>
      <c r="C5195" s="77" t="s">
        <v>16629</v>
      </c>
      <c r="D5195" s="78">
        <v>5921000</v>
      </c>
      <c r="E5195" s="77" t="s">
        <v>16587</v>
      </c>
      <c r="F5195" s="77" t="s">
        <v>16397</v>
      </c>
    </row>
    <row r="5196" spans="1:6" ht="32.25" customHeight="1" x14ac:dyDescent="0.25">
      <c r="A5196" s="75">
        <v>4512</v>
      </c>
      <c r="B5196" s="76" t="s">
        <v>16630</v>
      </c>
      <c r="C5196" s="77" t="s">
        <v>16631</v>
      </c>
      <c r="D5196" s="78">
        <v>5921000</v>
      </c>
      <c r="E5196" s="77" t="s">
        <v>16587</v>
      </c>
      <c r="F5196" s="77" t="s">
        <v>16397</v>
      </c>
    </row>
    <row r="5197" spans="1:6" ht="32.25" customHeight="1" x14ac:dyDescent="0.25">
      <c r="A5197" s="75">
        <v>4513</v>
      </c>
      <c r="B5197" s="76" t="s">
        <v>16632</v>
      </c>
      <c r="C5197" s="77" t="s">
        <v>16633</v>
      </c>
      <c r="D5197" s="78">
        <v>5921000</v>
      </c>
      <c r="E5197" s="77" t="s">
        <v>16587</v>
      </c>
      <c r="F5197" s="77" t="s">
        <v>16397</v>
      </c>
    </row>
    <row r="5198" spans="1:6" ht="32.25" customHeight="1" x14ac:dyDescent="0.25">
      <c r="A5198" s="75">
        <v>4514</v>
      </c>
      <c r="B5198" s="76" t="s">
        <v>4197</v>
      </c>
      <c r="C5198" s="77" t="s">
        <v>16634</v>
      </c>
      <c r="D5198" s="78">
        <v>5921000</v>
      </c>
      <c r="E5198" s="77" t="s">
        <v>16587</v>
      </c>
      <c r="F5198" s="77" t="s">
        <v>16397</v>
      </c>
    </row>
    <row r="5199" spans="1:6" ht="32.25" customHeight="1" x14ac:dyDescent="0.25">
      <c r="A5199" s="75">
        <v>4515</v>
      </c>
      <c r="B5199" s="76" t="s">
        <v>16635</v>
      </c>
      <c r="C5199" s="77" t="s">
        <v>16636</v>
      </c>
      <c r="D5199" s="78">
        <v>5921000</v>
      </c>
      <c r="E5199" s="77" t="s">
        <v>16587</v>
      </c>
      <c r="F5199" s="77" t="s">
        <v>16397</v>
      </c>
    </row>
    <row r="5200" spans="1:6" ht="32.25" customHeight="1" x14ac:dyDescent="0.25">
      <c r="A5200" s="75">
        <v>4516</v>
      </c>
      <c r="B5200" s="76" t="s">
        <v>16637</v>
      </c>
      <c r="C5200" s="77" t="s">
        <v>16607</v>
      </c>
      <c r="D5200" s="78">
        <v>5921000</v>
      </c>
      <c r="E5200" s="77" t="s">
        <v>16587</v>
      </c>
      <c r="F5200" s="77" t="s">
        <v>16397</v>
      </c>
    </row>
    <row r="5201" spans="1:6" ht="32.25" customHeight="1" x14ac:dyDescent="0.25">
      <c r="A5201" s="75">
        <v>4517</v>
      </c>
      <c r="B5201" s="76" t="s">
        <v>4251</v>
      </c>
      <c r="C5201" s="77" t="s">
        <v>16638</v>
      </c>
      <c r="D5201" s="78">
        <v>6254000</v>
      </c>
      <c r="E5201" s="77" t="s">
        <v>16113</v>
      </c>
      <c r="F5201" s="77" t="s">
        <v>16397</v>
      </c>
    </row>
    <row r="5202" spans="1:6" ht="32.25" customHeight="1" x14ac:dyDescent="0.25">
      <c r="A5202" s="75">
        <v>4518</v>
      </c>
      <c r="B5202" s="76" t="s">
        <v>16639</v>
      </c>
      <c r="C5202" s="77" t="s">
        <v>16640</v>
      </c>
      <c r="D5202" s="78">
        <v>6254000</v>
      </c>
      <c r="E5202" s="77" t="s">
        <v>16113</v>
      </c>
      <c r="F5202" s="77" t="s">
        <v>16397</v>
      </c>
    </row>
    <row r="5203" spans="1:6" ht="32.25" customHeight="1" x14ac:dyDescent="0.25">
      <c r="A5203" s="75">
        <v>4519</v>
      </c>
      <c r="B5203" s="76" t="s">
        <v>16641</v>
      </c>
      <c r="C5203" s="77" t="s">
        <v>16642</v>
      </c>
      <c r="D5203" s="78">
        <v>6254000</v>
      </c>
      <c r="E5203" s="77" t="s">
        <v>16113</v>
      </c>
      <c r="F5203" s="77" t="s">
        <v>16397</v>
      </c>
    </row>
    <row r="5204" spans="1:6" ht="32.25" customHeight="1" x14ac:dyDescent="0.25">
      <c r="A5204" s="75">
        <v>4520</v>
      </c>
      <c r="B5204" s="76" t="s">
        <v>4282</v>
      </c>
      <c r="C5204" s="77" t="s">
        <v>4285</v>
      </c>
      <c r="D5204" s="78">
        <v>6254000</v>
      </c>
      <c r="E5204" s="77" t="s">
        <v>16113</v>
      </c>
      <c r="F5204" s="77" t="s">
        <v>16397</v>
      </c>
    </row>
    <row r="5205" spans="1:6" ht="32.25" customHeight="1" x14ac:dyDescent="0.25">
      <c r="A5205" s="75">
        <v>4521</v>
      </c>
      <c r="B5205" s="76" t="s">
        <v>4201</v>
      </c>
      <c r="C5205" s="77" t="s">
        <v>4204</v>
      </c>
      <c r="D5205" s="78">
        <v>6254000</v>
      </c>
      <c r="E5205" s="77" t="s">
        <v>16113</v>
      </c>
      <c r="F5205" s="77" t="s">
        <v>16397</v>
      </c>
    </row>
    <row r="5206" spans="1:6" ht="32.25" customHeight="1" x14ac:dyDescent="0.25">
      <c r="A5206" s="75">
        <v>4522</v>
      </c>
      <c r="B5206" s="76" t="s">
        <v>4221</v>
      </c>
      <c r="C5206" s="77" t="s">
        <v>16643</v>
      </c>
      <c r="D5206" s="78">
        <v>6254000</v>
      </c>
      <c r="E5206" s="77" t="s">
        <v>16113</v>
      </c>
      <c r="F5206" s="77" t="s">
        <v>16397</v>
      </c>
    </row>
    <row r="5207" spans="1:6" ht="32.25" customHeight="1" x14ac:dyDescent="0.25">
      <c r="A5207" s="75">
        <v>4523</v>
      </c>
      <c r="B5207" s="76" t="s">
        <v>16644</v>
      </c>
      <c r="C5207" s="77" t="s">
        <v>16645</v>
      </c>
      <c r="D5207" s="78">
        <v>6254000</v>
      </c>
      <c r="E5207" s="77" t="s">
        <v>16113</v>
      </c>
      <c r="F5207" s="77" t="s">
        <v>16397</v>
      </c>
    </row>
    <row r="5208" spans="1:6" ht="32.25" customHeight="1" x14ac:dyDescent="0.25">
      <c r="A5208" s="75">
        <v>4524</v>
      </c>
      <c r="B5208" s="76" t="s">
        <v>4233</v>
      </c>
      <c r="C5208" s="77" t="s">
        <v>16646</v>
      </c>
      <c r="D5208" s="78">
        <v>6254000</v>
      </c>
      <c r="E5208" s="77" t="s">
        <v>16113</v>
      </c>
      <c r="F5208" s="77" t="s">
        <v>16397</v>
      </c>
    </row>
    <row r="5209" spans="1:6" ht="32.25" customHeight="1" x14ac:dyDescent="0.25">
      <c r="A5209" s="75">
        <v>4525</v>
      </c>
      <c r="B5209" s="76" t="s">
        <v>16647</v>
      </c>
      <c r="C5209" s="77" t="s">
        <v>16648</v>
      </c>
      <c r="D5209" s="78">
        <v>6254000</v>
      </c>
      <c r="E5209" s="77" t="s">
        <v>16113</v>
      </c>
      <c r="F5209" s="77" t="s">
        <v>16397</v>
      </c>
    </row>
    <row r="5210" spans="1:6" ht="32.25" customHeight="1" x14ac:dyDescent="0.25">
      <c r="A5210" s="75">
        <v>4526</v>
      </c>
      <c r="B5210" s="76" t="s">
        <v>16649</v>
      </c>
      <c r="C5210" s="77" t="s">
        <v>16650</v>
      </c>
      <c r="D5210" s="78">
        <v>6254000</v>
      </c>
      <c r="E5210" s="77" t="s">
        <v>16113</v>
      </c>
      <c r="F5210" s="77" t="s">
        <v>16397</v>
      </c>
    </row>
    <row r="5211" spans="1:6" ht="32.25" customHeight="1" x14ac:dyDescent="0.25">
      <c r="A5211" s="75">
        <v>4527</v>
      </c>
      <c r="B5211" s="76" t="s">
        <v>16651</v>
      </c>
      <c r="C5211" s="77" t="s">
        <v>16652</v>
      </c>
      <c r="D5211" s="78">
        <v>6254000</v>
      </c>
      <c r="E5211" s="77" t="s">
        <v>16113</v>
      </c>
      <c r="F5211" s="77" t="s">
        <v>16397</v>
      </c>
    </row>
    <row r="5212" spans="1:6" ht="32.25" customHeight="1" x14ac:dyDescent="0.25">
      <c r="A5212" s="75">
        <v>4528</v>
      </c>
      <c r="B5212" s="76" t="s">
        <v>16653</v>
      </c>
      <c r="C5212" s="77" t="s">
        <v>16654</v>
      </c>
      <c r="D5212" s="78">
        <v>7608000</v>
      </c>
      <c r="E5212" s="77" t="s">
        <v>16655</v>
      </c>
      <c r="F5212" s="77" t="s">
        <v>16397</v>
      </c>
    </row>
    <row r="5213" spans="1:6" ht="32.25" customHeight="1" x14ac:dyDescent="0.25">
      <c r="A5213" s="75">
        <v>4529</v>
      </c>
      <c r="B5213" s="76" t="s">
        <v>16656</v>
      </c>
      <c r="C5213" s="77" t="s">
        <v>16657</v>
      </c>
      <c r="D5213" s="78">
        <v>7608000</v>
      </c>
      <c r="E5213" s="77" t="s">
        <v>16655</v>
      </c>
      <c r="F5213" s="77" t="s">
        <v>16397</v>
      </c>
    </row>
    <row r="5214" spans="1:6" ht="32.25" customHeight="1" x14ac:dyDescent="0.25">
      <c r="A5214" s="75">
        <v>4530</v>
      </c>
      <c r="B5214" s="76" t="s">
        <v>16658</v>
      </c>
      <c r="C5214" s="77" t="s">
        <v>16659</v>
      </c>
      <c r="D5214" s="78">
        <v>7349000</v>
      </c>
      <c r="E5214" s="77" t="s">
        <v>16660</v>
      </c>
      <c r="F5214" s="77" t="s">
        <v>16397</v>
      </c>
    </row>
    <row r="5215" spans="1:6" ht="32.25" customHeight="1" x14ac:dyDescent="0.25">
      <c r="A5215" s="75">
        <v>4531</v>
      </c>
      <c r="B5215" s="76" t="s">
        <v>7657</v>
      </c>
      <c r="C5215" s="77" t="s">
        <v>16661</v>
      </c>
      <c r="D5215" s="78">
        <v>7682000</v>
      </c>
      <c r="E5215" s="77" t="s">
        <v>16116</v>
      </c>
      <c r="F5215" s="77" t="s">
        <v>16397</v>
      </c>
    </row>
    <row r="5216" spans="1:6" ht="32.25" customHeight="1" x14ac:dyDescent="0.25">
      <c r="A5216" s="75">
        <v>4532</v>
      </c>
      <c r="B5216" s="76" t="s">
        <v>16662</v>
      </c>
      <c r="C5216" s="77" t="s">
        <v>16652</v>
      </c>
      <c r="D5216" s="78">
        <v>7682000</v>
      </c>
      <c r="E5216" s="77" t="s">
        <v>16116</v>
      </c>
      <c r="F5216" s="77" t="s">
        <v>16397</v>
      </c>
    </row>
    <row r="5217" spans="1:6" ht="32.25" customHeight="1" x14ac:dyDescent="0.25">
      <c r="A5217" s="75">
        <v>4533</v>
      </c>
      <c r="B5217" s="76" t="s">
        <v>16663</v>
      </c>
      <c r="C5217" s="77" t="s">
        <v>16664</v>
      </c>
      <c r="D5217" s="78">
        <v>6125000</v>
      </c>
      <c r="E5217" s="77" t="s">
        <v>16665</v>
      </c>
      <c r="F5217" s="77" t="s">
        <v>16666</v>
      </c>
    </row>
    <row r="5218" spans="1:6" ht="32.25" customHeight="1" x14ac:dyDescent="0.25">
      <c r="A5218" s="75">
        <v>4534</v>
      </c>
      <c r="B5218" s="76" t="s">
        <v>16667</v>
      </c>
      <c r="C5218" s="77" t="s">
        <v>16668</v>
      </c>
      <c r="D5218" s="78">
        <v>6125000</v>
      </c>
      <c r="E5218" s="77" t="s">
        <v>16665</v>
      </c>
      <c r="F5218" s="77" t="s">
        <v>16666</v>
      </c>
    </row>
    <row r="5219" spans="1:6" ht="32.25" customHeight="1" x14ac:dyDescent="0.25">
      <c r="A5219" s="75">
        <v>4535</v>
      </c>
      <c r="B5219" s="76" t="s">
        <v>16669</v>
      </c>
      <c r="C5219" s="77" t="s">
        <v>16670</v>
      </c>
      <c r="D5219" s="78">
        <v>6125000</v>
      </c>
      <c r="E5219" s="77" t="s">
        <v>16665</v>
      </c>
      <c r="F5219" s="77" t="s">
        <v>16666</v>
      </c>
    </row>
    <row r="5220" spans="1:6" ht="32.25" customHeight="1" x14ac:dyDescent="0.25">
      <c r="A5220" s="75">
        <v>4536</v>
      </c>
      <c r="B5220" s="76" t="s">
        <v>16671</v>
      </c>
      <c r="C5220" s="77" t="s">
        <v>16668</v>
      </c>
      <c r="D5220" s="78">
        <v>6125000</v>
      </c>
      <c r="E5220" s="77" t="s">
        <v>16665</v>
      </c>
      <c r="F5220" s="77" t="s">
        <v>16666</v>
      </c>
    </row>
    <row r="5221" spans="1:6" ht="32.25" customHeight="1" x14ac:dyDescent="0.25">
      <c r="A5221" s="75">
        <v>4537</v>
      </c>
      <c r="B5221" s="76" t="s">
        <v>16672</v>
      </c>
      <c r="C5221" s="77" t="s">
        <v>16673</v>
      </c>
      <c r="D5221" s="78">
        <v>6125000</v>
      </c>
      <c r="E5221" s="77" t="s">
        <v>16665</v>
      </c>
      <c r="F5221" s="77" t="s">
        <v>16666</v>
      </c>
    </row>
    <row r="5222" spans="1:6" ht="32.25" customHeight="1" x14ac:dyDescent="0.25">
      <c r="A5222" s="75">
        <v>4538</v>
      </c>
      <c r="B5222" s="76" t="s">
        <v>16674</v>
      </c>
      <c r="C5222" s="77" t="s">
        <v>16675</v>
      </c>
      <c r="D5222" s="78">
        <v>6125000</v>
      </c>
      <c r="E5222" s="77" t="s">
        <v>16665</v>
      </c>
      <c r="F5222" s="77" t="s">
        <v>16666</v>
      </c>
    </row>
    <row r="5223" spans="1:6" ht="32.25" customHeight="1" x14ac:dyDescent="0.25">
      <c r="A5223" s="75">
        <v>4539</v>
      </c>
      <c r="B5223" s="76" t="s">
        <v>16676</v>
      </c>
      <c r="C5223" s="77" t="s">
        <v>16677</v>
      </c>
      <c r="D5223" s="78">
        <v>5866000</v>
      </c>
      <c r="E5223" s="77" t="s">
        <v>16678</v>
      </c>
      <c r="F5223" s="77" t="s">
        <v>16666</v>
      </c>
    </row>
    <row r="5224" spans="1:6" ht="32.25" customHeight="1" x14ac:dyDescent="0.25">
      <c r="A5224" s="75">
        <v>4540</v>
      </c>
      <c r="B5224" s="76" t="s">
        <v>16679</v>
      </c>
      <c r="C5224" s="77" t="s">
        <v>16680</v>
      </c>
      <c r="D5224" s="78">
        <v>5866000</v>
      </c>
      <c r="E5224" s="77" t="s">
        <v>16678</v>
      </c>
      <c r="F5224" s="77" t="s">
        <v>16666</v>
      </c>
    </row>
    <row r="5225" spans="1:6" ht="32.25" customHeight="1" x14ac:dyDescent="0.25">
      <c r="A5225" s="75">
        <v>4541</v>
      </c>
      <c r="B5225" s="76" t="s">
        <v>16681</v>
      </c>
      <c r="C5225" s="77" t="s">
        <v>16682</v>
      </c>
      <c r="D5225" s="78">
        <v>5866000</v>
      </c>
      <c r="E5225" s="77" t="s">
        <v>16678</v>
      </c>
      <c r="F5225" s="77" t="s">
        <v>16666</v>
      </c>
    </row>
    <row r="5226" spans="1:6" ht="32.25" customHeight="1" x14ac:dyDescent="0.25">
      <c r="A5226" s="75">
        <v>4542</v>
      </c>
      <c r="B5226" s="76" t="s">
        <v>16683</v>
      </c>
      <c r="C5226" s="77" t="s">
        <v>16684</v>
      </c>
      <c r="D5226" s="78">
        <v>5866000</v>
      </c>
      <c r="E5226" s="77" t="s">
        <v>16678</v>
      </c>
      <c r="F5226" s="77" t="s">
        <v>16666</v>
      </c>
    </row>
    <row r="5227" spans="1:6" ht="32.25" customHeight="1" x14ac:dyDescent="0.25">
      <c r="A5227" s="75">
        <v>4543</v>
      </c>
      <c r="B5227" s="76" t="s">
        <v>16685</v>
      </c>
      <c r="C5227" s="77" t="s">
        <v>16677</v>
      </c>
      <c r="D5227" s="78">
        <v>5866000</v>
      </c>
      <c r="E5227" s="77" t="s">
        <v>16678</v>
      </c>
      <c r="F5227" s="77" t="s">
        <v>16666</v>
      </c>
    </row>
    <row r="5228" spans="1:6" ht="32.25" customHeight="1" x14ac:dyDescent="0.25">
      <c r="A5228" s="75">
        <v>4544</v>
      </c>
      <c r="B5228" s="76" t="s">
        <v>16686</v>
      </c>
      <c r="C5228" s="77" t="s">
        <v>16687</v>
      </c>
      <c r="D5228" s="78">
        <v>5866000</v>
      </c>
      <c r="E5228" s="77" t="s">
        <v>16678</v>
      </c>
      <c r="F5228" s="77" t="s">
        <v>16666</v>
      </c>
    </row>
    <row r="5229" spans="1:6" ht="32.25" customHeight="1" x14ac:dyDescent="0.25">
      <c r="A5229" s="75">
        <v>4545</v>
      </c>
      <c r="B5229" s="76" t="s">
        <v>16688</v>
      </c>
      <c r="C5229" s="77" t="s">
        <v>16680</v>
      </c>
      <c r="D5229" s="78">
        <v>5866000</v>
      </c>
      <c r="E5229" s="77" t="s">
        <v>16678</v>
      </c>
      <c r="F5229" s="77" t="s">
        <v>16666</v>
      </c>
    </row>
    <row r="5230" spans="1:6" ht="32.25" customHeight="1" x14ac:dyDescent="0.25">
      <c r="A5230" s="75">
        <v>4546</v>
      </c>
      <c r="B5230" s="76" t="s">
        <v>16689</v>
      </c>
      <c r="C5230" s="77" t="s">
        <v>16690</v>
      </c>
      <c r="D5230" s="78">
        <v>5310000</v>
      </c>
      <c r="E5230" s="77" t="s">
        <v>16691</v>
      </c>
      <c r="F5230" s="77" t="s">
        <v>16692</v>
      </c>
    </row>
    <row r="5231" spans="1:6" ht="32.25" customHeight="1" x14ac:dyDescent="0.25">
      <c r="A5231" s="75">
        <v>4547</v>
      </c>
      <c r="B5231" s="76" t="s">
        <v>16693</v>
      </c>
      <c r="C5231" s="77" t="s">
        <v>16694</v>
      </c>
      <c r="D5231" s="78">
        <v>5310000</v>
      </c>
      <c r="E5231" s="77" t="s">
        <v>16691</v>
      </c>
      <c r="F5231" s="77" t="s">
        <v>16692</v>
      </c>
    </row>
    <row r="5232" spans="1:6" ht="32.25" customHeight="1" x14ac:dyDescent="0.25">
      <c r="A5232" s="75">
        <v>4548</v>
      </c>
      <c r="B5232" s="76" t="s">
        <v>16695</v>
      </c>
      <c r="C5232" s="77" t="s">
        <v>16696</v>
      </c>
      <c r="D5232" s="78">
        <v>5310000</v>
      </c>
      <c r="E5232" s="77" t="s">
        <v>16691</v>
      </c>
      <c r="F5232" s="77" t="s">
        <v>16692</v>
      </c>
    </row>
    <row r="5233" spans="1:6" ht="32.25" customHeight="1" x14ac:dyDescent="0.25">
      <c r="A5233" s="75">
        <v>4549</v>
      </c>
      <c r="B5233" s="76" t="s">
        <v>16697</v>
      </c>
      <c r="C5233" s="77" t="s">
        <v>16698</v>
      </c>
      <c r="D5233" s="78">
        <v>5310000</v>
      </c>
      <c r="E5233" s="77" t="s">
        <v>16691</v>
      </c>
      <c r="F5233" s="77" t="s">
        <v>16692</v>
      </c>
    </row>
    <row r="5234" spans="1:6" ht="32.25" customHeight="1" x14ac:dyDescent="0.25">
      <c r="A5234" s="75">
        <v>4550</v>
      </c>
      <c r="B5234" s="76" t="s">
        <v>16699</v>
      </c>
      <c r="C5234" s="77" t="s">
        <v>16700</v>
      </c>
      <c r="D5234" s="78">
        <v>5310000</v>
      </c>
      <c r="E5234" s="77" t="s">
        <v>16691</v>
      </c>
      <c r="F5234" s="77" t="s">
        <v>16692</v>
      </c>
    </row>
    <row r="5235" spans="1:6" ht="32.25" customHeight="1" x14ac:dyDescent="0.25">
      <c r="A5235" s="75">
        <v>4551</v>
      </c>
      <c r="B5235" s="76" t="s">
        <v>16701</v>
      </c>
      <c r="C5235" s="77" t="s">
        <v>16702</v>
      </c>
      <c r="D5235" s="78">
        <v>5310000</v>
      </c>
      <c r="E5235" s="77" t="s">
        <v>16691</v>
      </c>
      <c r="F5235" s="77" t="s">
        <v>16692</v>
      </c>
    </row>
    <row r="5236" spans="1:6" ht="32.25" customHeight="1" x14ac:dyDescent="0.25">
      <c r="A5236" s="75">
        <v>4552</v>
      </c>
      <c r="B5236" s="76" t="s">
        <v>16703</v>
      </c>
      <c r="C5236" s="77" t="s">
        <v>16704</v>
      </c>
      <c r="D5236" s="78">
        <v>5310000</v>
      </c>
      <c r="E5236" s="77" t="s">
        <v>16691</v>
      </c>
      <c r="F5236" s="77" t="s">
        <v>16692</v>
      </c>
    </row>
    <row r="5237" spans="1:6" ht="32.25" customHeight="1" x14ac:dyDescent="0.25">
      <c r="A5237" s="75">
        <v>4553</v>
      </c>
      <c r="B5237" s="76" t="s">
        <v>16705</v>
      </c>
      <c r="C5237" s="77" t="s">
        <v>16706</v>
      </c>
      <c r="D5237" s="78">
        <v>5310000</v>
      </c>
      <c r="E5237" s="77" t="s">
        <v>16691</v>
      </c>
      <c r="F5237" s="77" t="s">
        <v>16692</v>
      </c>
    </row>
    <row r="5238" spans="1:6" ht="32.25" customHeight="1" x14ac:dyDescent="0.25">
      <c r="A5238" s="75">
        <v>4554</v>
      </c>
      <c r="B5238" s="76" t="s">
        <v>16707</v>
      </c>
      <c r="C5238" s="77" t="s">
        <v>16708</v>
      </c>
      <c r="D5238" s="78">
        <v>5310000</v>
      </c>
      <c r="E5238" s="77" t="s">
        <v>16691</v>
      </c>
      <c r="F5238" s="77" t="s">
        <v>16692</v>
      </c>
    </row>
    <row r="5239" spans="1:6" ht="32.25" customHeight="1" x14ac:dyDescent="0.25">
      <c r="A5239" s="75">
        <v>4555</v>
      </c>
      <c r="B5239" s="76" t="s">
        <v>16709</v>
      </c>
      <c r="C5239" s="77" t="s">
        <v>16710</v>
      </c>
      <c r="D5239" s="78">
        <v>5310000</v>
      </c>
      <c r="E5239" s="77" t="s">
        <v>16691</v>
      </c>
      <c r="F5239" s="77" t="s">
        <v>16692</v>
      </c>
    </row>
    <row r="5240" spans="1:6" ht="32.25" customHeight="1" x14ac:dyDescent="0.25">
      <c r="A5240" s="75">
        <v>4556</v>
      </c>
      <c r="B5240" s="76" t="s">
        <v>16711</v>
      </c>
      <c r="C5240" s="77" t="s">
        <v>16712</v>
      </c>
      <c r="D5240" s="78">
        <v>5310000</v>
      </c>
      <c r="E5240" s="77" t="s">
        <v>16691</v>
      </c>
      <c r="F5240" s="77" t="s">
        <v>16692</v>
      </c>
    </row>
    <row r="5241" spans="1:6" ht="32.25" customHeight="1" x14ac:dyDescent="0.25">
      <c r="A5241" s="75">
        <v>4557</v>
      </c>
      <c r="B5241" s="76" t="s">
        <v>16713</v>
      </c>
      <c r="C5241" s="77" t="s">
        <v>16714</v>
      </c>
      <c r="D5241" s="78">
        <v>5310000</v>
      </c>
      <c r="E5241" s="77" t="s">
        <v>16691</v>
      </c>
      <c r="F5241" s="77" t="s">
        <v>16692</v>
      </c>
    </row>
    <row r="5242" spans="1:6" ht="32.25" customHeight="1" x14ac:dyDescent="0.25">
      <c r="A5242" s="75">
        <v>4558</v>
      </c>
      <c r="B5242" s="76" t="s">
        <v>16715</v>
      </c>
      <c r="C5242" s="77" t="s">
        <v>16716</v>
      </c>
      <c r="D5242" s="78">
        <v>5310000</v>
      </c>
      <c r="E5242" s="77" t="s">
        <v>16691</v>
      </c>
      <c r="F5242" s="77" t="s">
        <v>16692</v>
      </c>
    </row>
    <row r="5243" spans="1:6" ht="32.25" customHeight="1" x14ac:dyDescent="0.25">
      <c r="A5243" s="75">
        <v>4559</v>
      </c>
      <c r="B5243" s="76" t="s">
        <v>16717</v>
      </c>
      <c r="C5243" s="77" t="s">
        <v>16718</v>
      </c>
      <c r="D5243" s="78">
        <v>5310000</v>
      </c>
      <c r="E5243" s="77" t="s">
        <v>16691</v>
      </c>
      <c r="F5243" s="77" t="s">
        <v>16692</v>
      </c>
    </row>
    <row r="5244" spans="1:6" ht="32.25" customHeight="1" x14ac:dyDescent="0.25">
      <c r="A5244" s="75">
        <v>4560</v>
      </c>
      <c r="B5244" s="76" t="s">
        <v>16719</v>
      </c>
      <c r="C5244" s="77" t="s">
        <v>16720</v>
      </c>
      <c r="D5244" s="78">
        <v>5310000</v>
      </c>
      <c r="E5244" s="77" t="s">
        <v>16691</v>
      </c>
      <c r="F5244" s="77" t="s">
        <v>16692</v>
      </c>
    </row>
    <row r="5245" spans="1:6" ht="32.25" customHeight="1" x14ac:dyDescent="0.25">
      <c r="A5245" s="75">
        <v>4561</v>
      </c>
      <c r="B5245" s="76" t="s">
        <v>16721</v>
      </c>
      <c r="C5245" s="77" t="s">
        <v>16722</v>
      </c>
      <c r="D5245" s="78">
        <v>5310000</v>
      </c>
      <c r="E5245" s="77" t="s">
        <v>16691</v>
      </c>
      <c r="F5245" s="77" t="s">
        <v>16692</v>
      </c>
    </row>
    <row r="5246" spans="1:6" ht="32.25" customHeight="1" x14ac:dyDescent="0.25">
      <c r="A5246" s="75">
        <v>4562</v>
      </c>
      <c r="B5246" s="76" t="s">
        <v>16723</v>
      </c>
      <c r="C5246" s="77" t="s">
        <v>16724</v>
      </c>
      <c r="D5246" s="78">
        <v>5310000</v>
      </c>
      <c r="E5246" s="77" t="s">
        <v>16691</v>
      </c>
      <c r="F5246" s="77" t="s">
        <v>16692</v>
      </c>
    </row>
    <row r="5247" spans="1:6" ht="32.25" customHeight="1" x14ac:dyDescent="0.25">
      <c r="A5247" s="75">
        <v>4563</v>
      </c>
      <c r="B5247" s="76" t="s">
        <v>16725</v>
      </c>
      <c r="C5247" s="77" t="s">
        <v>16726</v>
      </c>
      <c r="D5247" s="78">
        <v>5310000</v>
      </c>
      <c r="E5247" s="77" t="s">
        <v>16691</v>
      </c>
      <c r="F5247" s="77" t="s">
        <v>16692</v>
      </c>
    </row>
    <row r="5248" spans="1:6" ht="32.25" customHeight="1" x14ac:dyDescent="0.25">
      <c r="A5248" s="75">
        <v>4564</v>
      </c>
      <c r="B5248" s="76" t="s">
        <v>16727</v>
      </c>
      <c r="C5248" s="77" t="s">
        <v>16728</v>
      </c>
      <c r="D5248" s="78">
        <v>5310000</v>
      </c>
      <c r="E5248" s="77" t="s">
        <v>16691</v>
      </c>
      <c r="F5248" s="77" t="s">
        <v>16692</v>
      </c>
    </row>
    <row r="5249" spans="1:6" ht="32.25" customHeight="1" x14ac:dyDescent="0.25">
      <c r="A5249" s="75">
        <v>4565</v>
      </c>
      <c r="B5249" s="76" t="s">
        <v>16729</v>
      </c>
      <c r="C5249" s="77" t="s">
        <v>16730</v>
      </c>
      <c r="D5249" s="78">
        <v>5310000</v>
      </c>
      <c r="E5249" s="77" t="s">
        <v>16691</v>
      </c>
      <c r="F5249" s="77" t="s">
        <v>16692</v>
      </c>
    </row>
    <row r="5250" spans="1:6" ht="32.25" customHeight="1" x14ac:dyDescent="0.25">
      <c r="A5250" s="75">
        <v>4566</v>
      </c>
      <c r="B5250" s="76" t="s">
        <v>16731</v>
      </c>
      <c r="C5250" s="77" t="s">
        <v>16732</v>
      </c>
      <c r="D5250" s="78">
        <v>5310000</v>
      </c>
      <c r="E5250" s="77" t="s">
        <v>16691</v>
      </c>
      <c r="F5250" s="77" t="s">
        <v>16692</v>
      </c>
    </row>
    <row r="5251" spans="1:6" ht="32.25" customHeight="1" x14ac:dyDescent="0.25">
      <c r="A5251" s="75">
        <v>4567</v>
      </c>
      <c r="B5251" s="76" t="s">
        <v>16733</v>
      </c>
      <c r="C5251" s="77" t="s">
        <v>16734</v>
      </c>
      <c r="D5251" s="78">
        <v>5310000</v>
      </c>
      <c r="E5251" s="77" t="s">
        <v>16691</v>
      </c>
      <c r="F5251" s="77" t="s">
        <v>16692</v>
      </c>
    </row>
    <row r="5252" spans="1:6" ht="32.25" customHeight="1" x14ac:dyDescent="0.25">
      <c r="A5252" s="75">
        <v>4568</v>
      </c>
      <c r="B5252" s="76" t="s">
        <v>16735</v>
      </c>
      <c r="C5252" s="77" t="s">
        <v>16736</v>
      </c>
      <c r="D5252" s="78">
        <v>5310000</v>
      </c>
      <c r="E5252" s="77" t="s">
        <v>16691</v>
      </c>
      <c r="F5252" s="77" t="s">
        <v>16692</v>
      </c>
    </row>
    <row r="5253" spans="1:6" ht="32.25" customHeight="1" x14ac:dyDescent="0.25">
      <c r="A5253" s="75">
        <v>4569</v>
      </c>
      <c r="B5253" s="76" t="s">
        <v>16737</v>
      </c>
      <c r="C5253" s="77" t="s">
        <v>16738</v>
      </c>
      <c r="D5253" s="78">
        <v>5310000</v>
      </c>
      <c r="E5253" s="77" t="s">
        <v>16691</v>
      </c>
      <c r="F5253" s="77" t="s">
        <v>16692</v>
      </c>
    </row>
    <row r="5254" spans="1:6" ht="32.25" customHeight="1" x14ac:dyDescent="0.25">
      <c r="A5254" s="75">
        <v>4570</v>
      </c>
      <c r="B5254" s="76" t="s">
        <v>16739</v>
      </c>
      <c r="C5254" s="77" t="s">
        <v>16740</v>
      </c>
      <c r="D5254" s="78">
        <v>5310000</v>
      </c>
      <c r="E5254" s="77" t="s">
        <v>16691</v>
      </c>
      <c r="F5254" s="77" t="s">
        <v>16692</v>
      </c>
    </row>
    <row r="5255" spans="1:6" ht="32.25" customHeight="1" x14ac:dyDescent="0.25">
      <c r="A5255" s="75">
        <v>4571</v>
      </c>
      <c r="B5255" s="76" t="s">
        <v>16741</v>
      </c>
      <c r="C5255" s="77" t="s">
        <v>16742</v>
      </c>
      <c r="D5255" s="78">
        <v>5310000</v>
      </c>
      <c r="E5255" s="77" t="s">
        <v>16691</v>
      </c>
      <c r="F5255" s="77" t="s">
        <v>16692</v>
      </c>
    </row>
    <row r="5256" spans="1:6" ht="32.25" customHeight="1" x14ac:dyDescent="0.25">
      <c r="A5256" s="75">
        <v>4572</v>
      </c>
      <c r="B5256" s="76" t="s">
        <v>16743</v>
      </c>
      <c r="C5256" s="77" t="s">
        <v>16744</v>
      </c>
      <c r="D5256" s="78">
        <v>5051000</v>
      </c>
      <c r="E5256" s="77" t="s">
        <v>16745</v>
      </c>
      <c r="F5256" s="77" t="s">
        <v>16692</v>
      </c>
    </row>
    <row r="5257" spans="1:6" ht="32.25" customHeight="1" x14ac:dyDescent="0.25">
      <c r="A5257" s="75">
        <v>4573</v>
      </c>
      <c r="B5257" s="76" t="s">
        <v>16746</v>
      </c>
      <c r="C5257" s="77" t="s">
        <v>16740</v>
      </c>
      <c r="D5257" s="78">
        <v>5051000</v>
      </c>
      <c r="E5257" s="77" t="s">
        <v>16745</v>
      </c>
      <c r="F5257" s="77" t="s">
        <v>16692</v>
      </c>
    </row>
    <row r="5258" spans="1:6" ht="32.25" customHeight="1" x14ac:dyDescent="0.25">
      <c r="A5258" s="75">
        <v>4574</v>
      </c>
      <c r="B5258" s="76" t="s">
        <v>16747</v>
      </c>
      <c r="C5258" s="77" t="s">
        <v>16748</v>
      </c>
      <c r="D5258" s="78">
        <v>5051000</v>
      </c>
      <c r="E5258" s="77" t="s">
        <v>16745</v>
      </c>
      <c r="F5258" s="77" t="s">
        <v>16692</v>
      </c>
    </row>
    <row r="5259" spans="1:6" ht="32.25" customHeight="1" x14ac:dyDescent="0.25">
      <c r="A5259" s="75">
        <v>4575</v>
      </c>
      <c r="B5259" s="76" t="s">
        <v>16749</v>
      </c>
      <c r="C5259" s="77" t="s">
        <v>16750</v>
      </c>
      <c r="D5259" s="78">
        <v>5051000</v>
      </c>
      <c r="E5259" s="77" t="s">
        <v>16745</v>
      </c>
      <c r="F5259" s="77" t="s">
        <v>16692</v>
      </c>
    </row>
    <row r="5260" spans="1:6" ht="32.25" customHeight="1" x14ac:dyDescent="0.25">
      <c r="A5260" s="75">
        <v>4576</v>
      </c>
      <c r="B5260" s="76" t="s">
        <v>16751</v>
      </c>
      <c r="C5260" s="77" t="s">
        <v>16752</v>
      </c>
      <c r="D5260" s="78">
        <v>5051000</v>
      </c>
      <c r="E5260" s="77" t="s">
        <v>16745</v>
      </c>
      <c r="F5260" s="77" t="s">
        <v>16692</v>
      </c>
    </row>
    <row r="5261" spans="1:6" ht="32.25" customHeight="1" x14ac:dyDescent="0.25">
      <c r="A5261" s="75">
        <v>4577</v>
      </c>
      <c r="B5261" s="76" t="s">
        <v>16753</v>
      </c>
      <c r="C5261" s="77" t="s">
        <v>16754</v>
      </c>
      <c r="D5261" s="78">
        <v>5051000</v>
      </c>
      <c r="E5261" s="77" t="s">
        <v>16745</v>
      </c>
      <c r="F5261" s="77" t="s">
        <v>16692</v>
      </c>
    </row>
    <row r="5262" spans="1:6" ht="32.25" customHeight="1" x14ac:dyDescent="0.25">
      <c r="A5262" s="75">
        <v>4578</v>
      </c>
      <c r="B5262" s="76" t="s">
        <v>16755</v>
      </c>
      <c r="C5262" s="77" t="s">
        <v>16756</v>
      </c>
      <c r="D5262" s="78">
        <v>5051000</v>
      </c>
      <c r="E5262" s="77" t="s">
        <v>16745</v>
      </c>
      <c r="F5262" s="77" t="s">
        <v>16692</v>
      </c>
    </row>
    <row r="5263" spans="1:6" ht="32.25" customHeight="1" x14ac:dyDescent="0.25">
      <c r="A5263" s="75">
        <v>4579</v>
      </c>
      <c r="B5263" s="76" t="s">
        <v>16757</v>
      </c>
      <c r="C5263" s="77" t="s">
        <v>16758</v>
      </c>
      <c r="D5263" s="78">
        <v>5051000</v>
      </c>
      <c r="E5263" s="77" t="s">
        <v>16745</v>
      </c>
      <c r="F5263" s="77" t="s">
        <v>16692</v>
      </c>
    </row>
    <row r="5264" spans="1:6" ht="32.25" customHeight="1" x14ac:dyDescent="0.25">
      <c r="A5264" s="75">
        <v>4580</v>
      </c>
      <c r="B5264" s="76" t="s">
        <v>16759</v>
      </c>
      <c r="C5264" s="77" t="s">
        <v>16690</v>
      </c>
      <c r="D5264" s="78">
        <v>5051000</v>
      </c>
      <c r="E5264" s="77" t="s">
        <v>16745</v>
      </c>
      <c r="F5264" s="77" t="s">
        <v>16692</v>
      </c>
    </row>
    <row r="5265" spans="1:6" ht="32.25" customHeight="1" x14ac:dyDescent="0.25">
      <c r="A5265" s="75">
        <v>4581</v>
      </c>
      <c r="B5265" s="76" t="s">
        <v>16760</v>
      </c>
      <c r="C5265" s="77" t="s">
        <v>16761</v>
      </c>
      <c r="D5265" s="78">
        <v>5051000</v>
      </c>
      <c r="E5265" s="77" t="s">
        <v>16745</v>
      </c>
      <c r="F5265" s="77" t="s">
        <v>16692</v>
      </c>
    </row>
    <row r="5266" spans="1:6" ht="32.25" customHeight="1" x14ac:dyDescent="0.25">
      <c r="A5266" s="75">
        <v>4582</v>
      </c>
      <c r="B5266" s="76" t="s">
        <v>16762</v>
      </c>
      <c r="C5266" s="77" t="s">
        <v>16763</v>
      </c>
      <c r="D5266" s="78">
        <v>5384000</v>
      </c>
      <c r="E5266" s="77" t="s">
        <v>16764</v>
      </c>
      <c r="F5266" s="77" t="s">
        <v>16692</v>
      </c>
    </row>
    <row r="5267" spans="1:6" ht="32.25" customHeight="1" x14ac:dyDescent="0.25">
      <c r="A5267" s="75">
        <v>4583</v>
      </c>
      <c r="B5267" s="76" t="s">
        <v>16765</v>
      </c>
      <c r="C5267" s="77" t="s">
        <v>16766</v>
      </c>
      <c r="D5267" s="78">
        <v>5384000</v>
      </c>
      <c r="E5267" s="77" t="s">
        <v>16764</v>
      </c>
      <c r="F5267" s="77" t="s">
        <v>16692</v>
      </c>
    </row>
    <row r="5268" spans="1:6" ht="32.25" customHeight="1" x14ac:dyDescent="0.25">
      <c r="A5268" s="75">
        <v>4584</v>
      </c>
      <c r="B5268" s="76" t="s">
        <v>16767</v>
      </c>
      <c r="C5268" s="77" t="s">
        <v>16768</v>
      </c>
      <c r="D5268" s="78">
        <v>5384000</v>
      </c>
      <c r="E5268" s="77" t="s">
        <v>16764</v>
      </c>
      <c r="F5268" s="77" t="s">
        <v>16692</v>
      </c>
    </row>
    <row r="5269" spans="1:6" ht="32.25" customHeight="1" x14ac:dyDescent="0.25">
      <c r="A5269" s="75">
        <v>4585</v>
      </c>
      <c r="B5269" s="76" t="s">
        <v>16769</v>
      </c>
      <c r="C5269" s="77" t="s">
        <v>16770</v>
      </c>
      <c r="D5269" s="78">
        <v>5384000</v>
      </c>
      <c r="E5269" s="77" t="s">
        <v>16764</v>
      </c>
      <c r="F5269" s="77" t="s">
        <v>16692</v>
      </c>
    </row>
    <row r="5270" spans="1:6" ht="32.25" customHeight="1" x14ac:dyDescent="0.25">
      <c r="A5270" s="75">
        <v>4586</v>
      </c>
      <c r="B5270" s="76" t="s">
        <v>16771</v>
      </c>
      <c r="C5270" s="77" t="s">
        <v>16772</v>
      </c>
      <c r="D5270" s="78">
        <v>5384000</v>
      </c>
      <c r="E5270" s="77" t="s">
        <v>16764</v>
      </c>
      <c r="F5270" s="77" t="s">
        <v>16692</v>
      </c>
    </row>
    <row r="5271" spans="1:6" ht="32.25" customHeight="1" x14ac:dyDescent="0.25">
      <c r="A5271" s="75">
        <v>4587</v>
      </c>
      <c r="B5271" s="76" t="s">
        <v>16773</v>
      </c>
      <c r="C5271" s="77" t="s">
        <v>16774</v>
      </c>
      <c r="D5271" s="78">
        <v>9262000</v>
      </c>
      <c r="E5271" s="77" t="s">
        <v>16775</v>
      </c>
      <c r="F5271" s="77" t="s">
        <v>16776</v>
      </c>
    </row>
    <row r="5272" spans="1:6" ht="32.25" customHeight="1" x14ac:dyDescent="0.25">
      <c r="A5272" s="75">
        <v>4588</v>
      </c>
      <c r="B5272" s="76" t="s">
        <v>16777</v>
      </c>
      <c r="C5272" s="77" t="s">
        <v>16778</v>
      </c>
      <c r="D5272" s="78">
        <v>9262000</v>
      </c>
      <c r="E5272" s="77" t="s">
        <v>16775</v>
      </c>
      <c r="F5272" s="77" t="s">
        <v>16776</v>
      </c>
    </row>
    <row r="5273" spans="1:6" ht="32.25" customHeight="1" x14ac:dyDescent="0.25">
      <c r="A5273" s="75">
        <v>4589</v>
      </c>
      <c r="B5273" s="76" t="s">
        <v>16779</v>
      </c>
      <c r="C5273" s="77" t="s">
        <v>16780</v>
      </c>
      <c r="D5273" s="78">
        <v>9262000</v>
      </c>
      <c r="E5273" s="77" t="s">
        <v>16775</v>
      </c>
      <c r="F5273" s="77" t="s">
        <v>16776</v>
      </c>
    </row>
    <row r="5274" spans="1:6" ht="32.25" customHeight="1" x14ac:dyDescent="0.25">
      <c r="A5274" s="75">
        <v>4590</v>
      </c>
      <c r="B5274" s="76" t="s">
        <v>16781</v>
      </c>
      <c r="C5274" s="77" t="s">
        <v>16782</v>
      </c>
      <c r="D5274" s="78">
        <v>9262000</v>
      </c>
      <c r="E5274" s="77" t="s">
        <v>16775</v>
      </c>
      <c r="F5274" s="77" t="s">
        <v>16776</v>
      </c>
    </row>
    <row r="5275" spans="1:6" ht="32.25" customHeight="1" x14ac:dyDescent="0.25">
      <c r="A5275" s="75">
        <v>4591</v>
      </c>
      <c r="B5275" s="76" t="s">
        <v>16783</v>
      </c>
      <c r="C5275" s="77" t="s">
        <v>16784</v>
      </c>
      <c r="D5275" s="78">
        <v>9262000</v>
      </c>
      <c r="E5275" s="77" t="s">
        <v>16775</v>
      </c>
      <c r="F5275" s="77" t="s">
        <v>16776</v>
      </c>
    </row>
    <row r="5276" spans="1:6" ht="32.25" customHeight="1" x14ac:dyDescent="0.25">
      <c r="A5276" s="75">
        <v>4592</v>
      </c>
      <c r="B5276" s="76" t="s">
        <v>16785</v>
      </c>
      <c r="C5276" s="77" t="s">
        <v>16786</v>
      </c>
      <c r="D5276" s="78">
        <v>9262000</v>
      </c>
      <c r="E5276" s="77" t="s">
        <v>16775</v>
      </c>
      <c r="F5276" s="77" t="s">
        <v>16776</v>
      </c>
    </row>
    <row r="5277" spans="1:6" ht="32.25" customHeight="1" x14ac:dyDescent="0.25">
      <c r="A5277" s="75">
        <v>4593</v>
      </c>
      <c r="B5277" s="76" t="s">
        <v>16787</v>
      </c>
      <c r="C5277" s="77" t="s">
        <v>16788</v>
      </c>
      <c r="D5277" s="78">
        <v>9262000</v>
      </c>
      <c r="E5277" s="77" t="s">
        <v>16775</v>
      </c>
      <c r="F5277" s="77" t="s">
        <v>16776</v>
      </c>
    </row>
    <row r="5278" spans="1:6" ht="32.25" customHeight="1" x14ac:dyDescent="0.25">
      <c r="A5278" s="75">
        <v>4594</v>
      </c>
      <c r="B5278" s="76" t="s">
        <v>16789</v>
      </c>
      <c r="C5278" s="77" t="s">
        <v>16790</v>
      </c>
      <c r="D5278" s="78">
        <v>9262000</v>
      </c>
      <c r="E5278" s="77" t="s">
        <v>16775</v>
      </c>
      <c r="F5278" s="77" t="s">
        <v>16776</v>
      </c>
    </row>
    <row r="5279" spans="1:6" ht="32.25" customHeight="1" x14ac:dyDescent="0.25">
      <c r="A5279" s="75">
        <v>4595</v>
      </c>
      <c r="B5279" s="76" t="s">
        <v>16791</v>
      </c>
      <c r="C5279" s="77" t="s">
        <v>16792</v>
      </c>
      <c r="D5279" s="78">
        <v>9262000</v>
      </c>
      <c r="E5279" s="77" t="s">
        <v>16775</v>
      </c>
      <c r="F5279" s="77" t="s">
        <v>16776</v>
      </c>
    </row>
    <row r="5280" spans="1:6" ht="32.25" customHeight="1" x14ac:dyDescent="0.25">
      <c r="A5280" s="75">
        <v>4596</v>
      </c>
      <c r="B5280" s="76" t="s">
        <v>16793</v>
      </c>
      <c r="C5280" s="77" t="s">
        <v>16794</v>
      </c>
      <c r="D5280" s="78">
        <v>9262000</v>
      </c>
      <c r="E5280" s="77" t="s">
        <v>16775</v>
      </c>
      <c r="F5280" s="77" t="s">
        <v>16776</v>
      </c>
    </row>
    <row r="5281" spans="1:6" ht="32.25" customHeight="1" x14ac:dyDescent="0.25">
      <c r="A5281" s="75">
        <v>4597</v>
      </c>
      <c r="B5281" s="76" t="s">
        <v>16795</v>
      </c>
      <c r="C5281" s="77" t="s">
        <v>16796</v>
      </c>
      <c r="D5281" s="78">
        <v>9262000</v>
      </c>
      <c r="E5281" s="77" t="s">
        <v>16775</v>
      </c>
      <c r="F5281" s="77" t="s">
        <v>16776</v>
      </c>
    </row>
    <row r="5282" spans="1:6" ht="32.25" customHeight="1" x14ac:dyDescent="0.25">
      <c r="A5282" s="75">
        <v>4598</v>
      </c>
      <c r="B5282" s="76" t="s">
        <v>16797</v>
      </c>
      <c r="C5282" s="77" t="s">
        <v>16798</v>
      </c>
      <c r="D5282" s="78">
        <v>9262000</v>
      </c>
      <c r="E5282" s="77" t="s">
        <v>16775</v>
      </c>
      <c r="F5282" s="77" t="s">
        <v>16776</v>
      </c>
    </row>
    <row r="5283" spans="1:6" ht="32.25" customHeight="1" x14ac:dyDescent="0.25">
      <c r="A5283" s="75">
        <v>4599</v>
      </c>
      <c r="B5283" s="76" t="s">
        <v>16799</v>
      </c>
      <c r="C5283" s="77" t="s">
        <v>16800</v>
      </c>
      <c r="D5283" s="78">
        <v>9262000</v>
      </c>
      <c r="E5283" s="77" t="s">
        <v>16775</v>
      </c>
      <c r="F5283" s="77" t="s">
        <v>16776</v>
      </c>
    </row>
    <row r="5284" spans="1:6" ht="32.25" customHeight="1" x14ac:dyDescent="0.25">
      <c r="A5284" s="75">
        <v>4600</v>
      </c>
      <c r="B5284" s="76" t="s">
        <v>16801</v>
      </c>
      <c r="C5284" s="77" t="s">
        <v>16802</v>
      </c>
      <c r="D5284" s="78">
        <v>9262000</v>
      </c>
      <c r="E5284" s="77" t="s">
        <v>16775</v>
      </c>
      <c r="F5284" s="77" t="s">
        <v>16776</v>
      </c>
    </row>
    <row r="5285" spans="1:6" ht="32.25" customHeight="1" x14ac:dyDescent="0.25">
      <c r="A5285" s="75">
        <v>4601</v>
      </c>
      <c r="B5285" s="76" t="s">
        <v>16803</v>
      </c>
      <c r="C5285" s="77" t="s">
        <v>16804</v>
      </c>
      <c r="D5285" s="78">
        <v>9262000</v>
      </c>
      <c r="E5285" s="77" t="s">
        <v>16775</v>
      </c>
      <c r="F5285" s="77" t="s">
        <v>16776</v>
      </c>
    </row>
    <row r="5286" spans="1:6" ht="32.25" customHeight="1" x14ac:dyDescent="0.25">
      <c r="A5286" s="75">
        <v>4602</v>
      </c>
      <c r="B5286" s="76" t="s">
        <v>16805</v>
      </c>
      <c r="C5286" s="77" t="s">
        <v>16806</v>
      </c>
      <c r="D5286" s="78">
        <v>9262000</v>
      </c>
      <c r="E5286" s="77" t="s">
        <v>16775</v>
      </c>
      <c r="F5286" s="77" t="s">
        <v>16776</v>
      </c>
    </row>
    <row r="5287" spans="1:6" ht="32.25" customHeight="1" x14ac:dyDescent="0.25">
      <c r="A5287" s="75">
        <v>4603</v>
      </c>
      <c r="B5287" s="76" t="s">
        <v>16807</v>
      </c>
      <c r="C5287" s="77" t="s">
        <v>16808</v>
      </c>
      <c r="D5287" s="78">
        <v>7315000</v>
      </c>
      <c r="E5287" s="77" t="s">
        <v>16809</v>
      </c>
      <c r="F5287" s="77" t="s">
        <v>16776</v>
      </c>
    </row>
    <row r="5288" spans="1:6" ht="32.25" customHeight="1" x14ac:dyDescent="0.25">
      <c r="A5288" s="75">
        <v>4604</v>
      </c>
      <c r="B5288" s="76" t="s">
        <v>16810</v>
      </c>
      <c r="C5288" s="77" t="s">
        <v>16811</v>
      </c>
      <c r="D5288" s="78">
        <v>7315000</v>
      </c>
      <c r="E5288" s="77" t="s">
        <v>16809</v>
      </c>
      <c r="F5288" s="77" t="s">
        <v>16776</v>
      </c>
    </row>
    <row r="5289" spans="1:6" ht="32.25" customHeight="1" x14ac:dyDescent="0.25">
      <c r="A5289" s="75">
        <v>4605</v>
      </c>
      <c r="B5289" s="76" t="s">
        <v>16812</v>
      </c>
      <c r="C5289" s="77" t="s">
        <v>16813</v>
      </c>
      <c r="D5289" s="78">
        <v>7315000</v>
      </c>
      <c r="E5289" s="77" t="s">
        <v>16809</v>
      </c>
      <c r="F5289" s="77" t="s">
        <v>16776</v>
      </c>
    </row>
    <row r="5290" spans="1:6" ht="32.25" customHeight="1" x14ac:dyDescent="0.25">
      <c r="A5290" s="75">
        <v>4606</v>
      </c>
      <c r="B5290" s="76" t="s">
        <v>16814</v>
      </c>
      <c r="C5290" s="77" t="s">
        <v>16815</v>
      </c>
      <c r="D5290" s="78">
        <v>7315000</v>
      </c>
      <c r="E5290" s="77" t="s">
        <v>16809</v>
      </c>
      <c r="F5290" s="77" t="s">
        <v>16776</v>
      </c>
    </row>
    <row r="5291" spans="1:6" ht="32.25" customHeight="1" x14ac:dyDescent="0.25">
      <c r="A5291" s="75">
        <v>4607</v>
      </c>
      <c r="B5291" s="76" t="s">
        <v>16816</v>
      </c>
      <c r="C5291" s="77" t="s">
        <v>16817</v>
      </c>
      <c r="D5291" s="78">
        <v>7056000</v>
      </c>
      <c r="E5291" s="77" t="s">
        <v>14334</v>
      </c>
      <c r="F5291" s="77" t="s">
        <v>16776</v>
      </c>
    </row>
    <row r="5292" spans="1:6" ht="32.25" customHeight="1" x14ac:dyDescent="0.25">
      <c r="A5292" s="75">
        <v>4608</v>
      </c>
      <c r="B5292" s="76" t="s">
        <v>16818</v>
      </c>
      <c r="C5292" s="77" t="s">
        <v>16819</v>
      </c>
      <c r="D5292" s="78">
        <v>7389000</v>
      </c>
      <c r="E5292" s="77" t="s">
        <v>16820</v>
      </c>
      <c r="F5292" s="77" t="s">
        <v>16776</v>
      </c>
    </row>
    <row r="5293" spans="1:6" ht="32.25" customHeight="1" x14ac:dyDescent="0.25">
      <c r="A5293" s="75">
        <v>4609</v>
      </c>
      <c r="B5293" s="76" t="s">
        <v>16821</v>
      </c>
      <c r="C5293" s="77" t="s">
        <v>16822</v>
      </c>
      <c r="D5293" s="78">
        <v>3196000</v>
      </c>
      <c r="E5293" s="77" t="s">
        <v>16823</v>
      </c>
      <c r="F5293" s="77" t="s">
        <v>7870</v>
      </c>
    </row>
    <row r="5294" spans="1:6" ht="32.25" customHeight="1" x14ac:dyDescent="0.25">
      <c r="A5294" s="75">
        <v>4610</v>
      </c>
      <c r="B5294" s="76" t="s">
        <v>16824</v>
      </c>
      <c r="C5294" s="77" t="s">
        <v>16825</v>
      </c>
      <c r="D5294" s="78">
        <v>2937000</v>
      </c>
      <c r="E5294" s="77" t="s">
        <v>16826</v>
      </c>
      <c r="F5294" s="77" t="s">
        <v>7870</v>
      </c>
    </row>
    <row r="5295" spans="1:6" ht="32.25" customHeight="1" x14ac:dyDescent="0.25">
      <c r="A5295" s="75">
        <v>4611</v>
      </c>
      <c r="B5295" s="76" t="s">
        <v>16827</v>
      </c>
      <c r="C5295" s="77" t="s">
        <v>16828</v>
      </c>
      <c r="D5295" s="78">
        <v>2937000</v>
      </c>
      <c r="E5295" s="77" t="s">
        <v>16826</v>
      </c>
      <c r="F5295" s="77" t="s">
        <v>7870</v>
      </c>
    </row>
    <row r="5296" spans="1:6" ht="32.25" customHeight="1" x14ac:dyDescent="0.25">
      <c r="A5296" s="75">
        <v>4612</v>
      </c>
      <c r="B5296" s="76" t="s">
        <v>16829</v>
      </c>
      <c r="C5296" s="77" t="s">
        <v>16830</v>
      </c>
      <c r="D5296" s="78">
        <v>2937000</v>
      </c>
      <c r="E5296" s="77" t="s">
        <v>16826</v>
      </c>
      <c r="F5296" s="77" t="s">
        <v>7870</v>
      </c>
    </row>
    <row r="5297" spans="1:6" ht="32.25" customHeight="1" x14ac:dyDescent="0.25">
      <c r="A5297" s="75">
        <v>4613</v>
      </c>
      <c r="B5297" s="76" t="s">
        <v>16831</v>
      </c>
      <c r="C5297" s="77" t="s">
        <v>16832</v>
      </c>
      <c r="D5297" s="78">
        <v>2937000</v>
      </c>
      <c r="E5297" s="77" t="s">
        <v>16826</v>
      </c>
      <c r="F5297" s="77" t="s">
        <v>7870</v>
      </c>
    </row>
    <row r="5298" spans="1:6" ht="32.25" customHeight="1" x14ac:dyDescent="0.25">
      <c r="A5298" s="75">
        <v>4614</v>
      </c>
      <c r="B5298" s="76" t="s">
        <v>16833</v>
      </c>
      <c r="C5298" s="77" t="s">
        <v>16834</v>
      </c>
      <c r="D5298" s="78">
        <v>2703000</v>
      </c>
      <c r="E5298" s="77" t="s">
        <v>16835</v>
      </c>
      <c r="F5298" s="77" t="s">
        <v>7870</v>
      </c>
    </row>
    <row r="5299" spans="1:6" ht="32.25" customHeight="1" x14ac:dyDescent="0.25">
      <c r="A5299" s="75">
        <v>4615</v>
      </c>
      <c r="B5299" s="76" t="s">
        <v>16836</v>
      </c>
      <c r="C5299" s="77" t="s">
        <v>16837</v>
      </c>
      <c r="D5299" s="78">
        <v>10451000</v>
      </c>
      <c r="E5299" s="77" t="s">
        <v>16838</v>
      </c>
      <c r="F5299" s="77" t="s">
        <v>16839</v>
      </c>
    </row>
    <row r="5300" spans="1:6" ht="32.25" customHeight="1" x14ac:dyDescent="0.25">
      <c r="A5300" s="75">
        <v>4616</v>
      </c>
      <c r="B5300" s="76" t="s">
        <v>16840</v>
      </c>
      <c r="C5300" s="77" t="s">
        <v>16841</v>
      </c>
      <c r="D5300" s="78">
        <v>13979000</v>
      </c>
      <c r="E5300" s="77" t="s">
        <v>16842</v>
      </c>
      <c r="F5300" s="77" t="s">
        <v>16843</v>
      </c>
    </row>
    <row r="5301" spans="1:6" ht="32.25" customHeight="1" x14ac:dyDescent="0.25">
      <c r="A5301" s="75">
        <v>4617</v>
      </c>
      <c r="B5301" s="76" t="s">
        <v>16844</v>
      </c>
      <c r="C5301" s="77" t="s">
        <v>16845</v>
      </c>
      <c r="D5301" s="78">
        <v>13979000</v>
      </c>
      <c r="E5301" s="77" t="s">
        <v>16842</v>
      </c>
      <c r="F5301" s="77" t="s">
        <v>16843</v>
      </c>
    </row>
    <row r="5302" spans="1:6" ht="32.25" customHeight="1" x14ac:dyDescent="0.25">
      <c r="A5302" s="75">
        <v>4618</v>
      </c>
      <c r="B5302" s="76" t="s">
        <v>16846</v>
      </c>
      <c r="C5302" s="77" t="s">
        <v>16847</v>
      </c>
      <c r="D5302" s="78">
        <v>13979000</v>
      </c>
      <c r="E5302" s="77" t="s">
        <v>16842</v>
      </c>
      <c r="F5302" s="77" t="s">
        <v>16843</v>
      </c>
    </row>
    <row r="5303" spans="1:6" ht="32.25" customHeight="1" x14ac:dyDescent="0.25">
      <c r="A5303" s="75">
        <v>4619</v>
      </c>
      <c r="B5303" s="76" t="s">
        <v>16848</v>
      </c>
      <c r="C5303" s="77" t="s">
        <v>16849</v>
      </c>
      <c r="D5303" s="78">
        <v>13979000</v>
      </c>
      <c r="E5303" s="77" t="s">
        <v>16842</v>
      </c>
      <c r="F5303" s="77" t="s">
        <v>16843</v>
      </c>
    </row>
    <row r="5304" spans="1:6" ht="32.25" customHeight="1" x14ac:dyDescent="0.25">
      <c r="A5304" s="75">
        <v>4620</v>
      </c>
      <c r="B5304" s="76" t="s">
        <v>16850</v>
      </c>
      <c r="C5304" s="77" t="s">
        <v>16851</v>
      </c>
      <c r="D5304" s="78">
        <v>13979000</v>
      </c>
      <c r="E5304" s="77" t="s">
        <v>16842</v>
      </c>
      <c r="F5304" s="77" t="s">
        <v>16843</v>
      </c>
    </row>
    <row r="5305" spans="1:6" ht="32.25" customHeight="1" x14ac:dyDescent="0.25">
      <c r="A5305" s="75">
        <v>4621</v>
      </c>
      <c r="B5305" s="76" t="s">
        <v>16852</v>
      </c>
      <c r="C5305" s="77" t="s">
        <v>16853</v>
      </c>
      <c r="D5305" s="78">
        <v>13979000</v>
      </c>
      <c r="E5305" s="77" t="s">
        <v>16842</v>
      </c>
      <c r="F5305" s="77" t="s">
        <v>16843</v>
      </c>
    </row>
    <row r="5306" spans="1:6" ht="32.25" customHeight="1" x14ac:dyDescent="0.25">
      <c r="A5306" s="75">
        <v>4622</v>
      </c>
      <c r="B5306" s="76" t="s">
        <v>16854</v>
      </c>
      <c r="C5306" s="77" t="s">
        <v>16855</v>
      </c>
      <c r="D5306" s="78">
        <v>14053000</v>
      </c>
      <c r="E5306" s="77" t="s">
        <v>16856</v>
      </c>
      <c r="F5306" s="77" t="s">
        <v>16843</v>
      </c>
    </row>
    <row r="5307" spans="1:6" ht="32.25" customHeight="1" x14ac:dyDescent="0.25">
      <c r="A5307" s="75">
        <v>4623</v>
      </c>
      <c r="B5307" s="76" t="s">
        <v>16857</v>
      </c>
      <c r="C5307" s="77" t="s">
        <v>16858</v>
      </c>
      <c r="D5307" s="78">
        <v>14053000</v>
      </c>
      <c r="E5307" s="77" t="s">
        <v>16856</v>
      </c>
      <c r="F5307" s="77" t="s">
        <v>16843</v>
      </c>
    </row>
    <row r="5308" spans="1:6" ht="32.25" customHeight="1" x14ac:dyDescent="0.25">
      <c r="A5308" s="75">
        <v>4624</v>
      </c>
      <c r="B5308" s="76" t="s">
        <v>16859</v>
      </c>
      <c r="C5308" s="77" t="s">
        <v>16841</v>
      </c>
      <c r="D5308" s="78">
        <v>14053000</v>
      </c>
      <c r="E5308" s="77" t="s">
        <v>16856</v>
      </c>
      <c r="F5308" s="77" t="s">
        <v>16843</v>
      </c>
    </row>
    <row r="5309" spans="1:6" ht="32.25" customHeight="1" x14ac:dyDescent="0.25">
      <c r="A5309" s="75">
        <v>4625</v>
      </c>
      <c r="B5309" s="76" t="s">
        <v>16860</v>
      </c>
      <c r="C5309" s="77" t="s">
        <v>16861</v>
      </c>
      <c r="D5309" s="78">
        <v>14053000</v>
      </c>
      <c r="E5309" s="77" t="s">
        <v>16856</v>
      </c>
      <c r="F5309" s="77" t="s">
        <v>16843</v>
      </c>
    </row>
    <row r="5310" spans="1:6" ht="32.25" customHeight="1" x14ac:dyDescent="0.25">
      <c r="A5310" s="75">
        <v>4626</v>
      </c>
      <c r="B5310" s="76" t="s">
        <v>16862</v>
      </c>
      <c r="C5310" s="77" t="s">
        <v>16863</v>
      </c>
      <c r="D5310" s="78">
        <v>14053000</v>
      </c>
      <c r="E5310" s="77" t="s">
        <v>16856</v>
      </c>
      <c r="F5310" s="77" t="s">
        <v>16843</v>
      </c>
    </row>
    <row r="5311" spans="1:6" ht="32.25" customHeight="1" x14ac:dyDescent="0.25">
      <c r="A5311" s="75">
        <v>4627</v>
      </c>
      <c r="B5311" s="76" t="s">
        <v>16864</v>
      </c>
      <c r="C5311" s="77" t="s">
        <v>16865</v>
      </c>
      <c r="D5311" s="78">
        <v>14053000</v>
      </c>
      <c r="E5311" s="77" t="s">
        <v>16856</v>
      </c>
      <c r="F5311" s="77" t="s">
        <v>16843</v>
      </c>
    </row>
    <row r="5312" spans="1:6" ht="32.25" customHeight="1" x14ac:dyDescent="0.25">
      <c r="A5312" s="75">
        <v>4628</v>
      </c>
      <c r="B5312" s="76" t="s">
        <v>16866</v>
      </c>
      <c r="C5312" s="77" t="s">
        <v>16867</v>
      </c>
      <c r="D5312" s="78">
        <v>14053000</v>
      </c>
      <c r="E5312" s="77" t="s">
        <v>16856</v>
      </c>
      <c r="F5312" s="77" t="s">
        <v>16843</v>
      </c>
    </row>
    <row r="5313" spans="1:6" ht="32.25" customHeight="1" x14ac:dyDescent="0.25">
      <c r="A5313" s="75">
        <v>4629</v>
      </c>
      <c r="B5313" s="76" t="s">
        <v>16868</v>
      </c>
      <c r="C5313" s="77" t="s">
        <v>16869</v>
      </c>
      <c r="D5313" s="78">
        <v>7854000</v>
      </c>
      <c r="E5313" s="77" t="s">
        <v>16870</v>
      </c>
      <c r="F5313" s="77" t="s">
        <v>16871</v>
      </c>
    </row>
    <row r="5314" spans="1:6" ht="32.25" customHeight="1" x14ac:dyDescent="0.25">
      <c r="A5314" s="75">
        <v>4630</v>
      </c>
      <c r="B5314" s="76" t="s">
        <v>16872</v>
      </c>
      <c r="C5314" s="77" t="s">
        <v>16873</v>
      </c>
      <c r="D5314" s="78">
        <v>7928000</v>
      </c>
      <c r="E5314" s="77" t="s">
        <v>16874</v>
      </c>
      <c r="F5314" s="77" t="s">
        <v>16871</v>
      </c>
    </row>
    <row r="5315" spans="1:6" ht="32.25" customHeight="1" x14ac:dyDescent="0.25">
      <c r="A5315" s="75">
        <v>4631</v>
      </c>
      <c r="B5315" s="76" t="s">
        <v>16875</v>
      </c>
      <c r="C5315" s="77" t="s">
        <v>16876</v>
      </c>
      <c r="D5315" s="78">
        <v>7928000</v>
      </c>
      <c r="E5315" s="77" t="s">
        <v>16874</v>
      </c>
      <c r="F5315" s="77" t="s">
        <v>16871</v>
      </c>
    </row>
    <row r="5316" spans="1:6" ht="32.25" customHeight="1" x14ac:dyDescent="0.25">
      <c r="A5316" s="75">
        <v>4632</v>
      </c>
      <c r="B5316" s="76" t="s">
        <v>16877</v>
      </c>
      <c r="C5316" s="77" t="s">
        <v>16878</v>
      </c>
      <c r="D5316" s="78">
        <v>7928000</v>
      </c>
      <c r="E5316" s="77" t="s">
        <v>16874</v>
      </c>
      <c r="F5316" s="77" t="s">
        <v>16871</v>
      </c>
    </row>
    <row r="5317" spans="1:6" ht="32.25" customHeight="1" x14ac:dyDescent="0.25">
      <c r="A5317" s="75">
        <v>4633</v>
      </c>
      <c r="B5317" s="76" t="s">
        <v>16879</v>
      </c>
      <c r="C5317" s="77" t="s">
        <v>16880</v>
      </c>
      <c r="D5317" s="78">
        <v>7928000</v>
      </c>
      <c r="E5317" s="77" t="s">
        <v>16874</v>
      </c>
      <c r="F5317" s="77" t="s">
        <v>16871</v>
      </c>
    </row>
    <row r="5318" spans="1:6" ht="32.25" customHeight="1" x14ac:dyDescent="0.25">
      <c r="A5318" s="75">
        <v>4634</v>
      </c>
      <c r="B5318" s="76" t="s">
        <v>16881</v>
      </c>
      <c r="C5318" s="77" t="s">
        <v>16882</v>
      </c>
      <c r="D5318" s="78">
        <v>7928000</v>
      </c>
      <c r="E5318" s="77" t="s">
        <v>16874</v>
      </c>
      <c r="F5318" s="77" t="s">
        <v>16871</v>
      </c>
    </row>
    <row r="5319" spans="1:6" ht="32.25" customHeight="1" x14ac:dyDescent="0.25">
      <c r="A5319" s="75">
        <v>4635</v>
      </c>
      <c r="B5319" s="76" t="s">
        <v>16883</v>
      </c>
      <c r="C5319" s="77" t="s">
        <v>16884</v>
      </c>
      <c r="D5319" s="78">
        <v>7928000</v>
      </c>
      <c r="E5319" s="77" t="s">
        <v>16874</v>
      </c>
      <c r="F5319" s="77" t="s">
        <v>16871</v>
      </c>
    </row>
    <row r="5320" spans="1:6" ht="32.25" customHeight="1" x14ac:dyDescent="0.25">
      <c r="A5320" s="75">
        <v>4636</v>
      </c>
      <c r="B5320" s="76" t="s">
        <v>16885</v>
      </c>
      <c r="C5320" s="77" t="s">
        <v>16886</v>
      </c>
      <c r="D5320" s="78">
        <v>7928000</v>
      </c>
      <c r="E5320" s="77" t="s">
        <v>16874</v>
      </c>
      <c r="F5320" s="77" t="s">
        <v>16871</v>
      </c>
    </row>
    <row r="5321" spans="1:6" ht="32.25" customHeight="1" x14ac:dyDescent="0.25">
      <c r="A5321" s="75">
        <v>4637</v>
      </c>
      <c r="B5321" s="76" t="s">
        <v>16887</v>
      </c>
      <c r="C5321" s="77" t="s">
        <v>16888</v>
      </c>
      <c r="D5321" s="78">
        <v>7928000</v>
      </c>
      <c r="E5321" s="77" t="s">
        <v>16874</v>
      </c>
      <c r="F5321" s="77" t="s">
        <v>16871</v>
      </c>
    </row>
    <row r="5322" spans="1:6" ht="32.25" customHeight="1" x14ac:dyDescent="0.25">
      <c r="A5322" s="75">
        <v>4638</v>
      </c>
      <c r="B5322" s="76" t="s">
        <v>16889</v>
      </c>
      <c r="C5322" s="77" t="s">
        <v>16890</v>
      </c>
      <c r="D5322" s="78">
        <v>7928000</v>
      </c>
      <c r="E5322" s="77" t="s">
        <v>16874</v>
      </c>
      <c r="F5322" s="77" t="s">
        <v>16871</v>
      </c>
    </row>
    <row r="5323" spans="1:6" ht="32.25" customHeight="1" x14ac:dyDescent="0.25">
      <c r="A5323" s="75">
        <v>4639</v>
      </c>
      <c r="B5323" s="76" t="s">
        <v>16891</v>
      </c>
      <c r="C5323" s="77" t="s">
        <v>16892</v>
      </c>
      <c r="D5323" s="78">
        <v>7928000</v>
      </c>
      <c r="E5323" s="77" t="s">
        <v>16874</v>
      </c>
      <c r="F5323" s="77" t="s">
        <v>16871</v>
      </c>
    </row>
    <row r="5324" spans="1:6" ht="32.25" customHeight="1" x14ac:dyDescent="0.25">
      <c r="A5324" s="75">
        <v>4640</v>
      </c>
      <c r="B5324" s="76" t="s">
        <v>16893</v>
      </c>
      <c r="C5324" s="77" t="s">
        <v>16894</v>
      </c>
      <c r="D5324" s="78">
        <v>7928000</v>
      </c>
      <c r="E5324" s="77" t="s">
        <v>16874</v>
      </c>
      <c r="F5324" s="77" t="s">
        <v>16871</v>
      </c>
    </row>
    <row r="5325" spans="1:6" ht="32.25" customHeight="1" x14ac:dyDescent="0.25">
      <c r="A5325" s="75">
        <v>4641</v>
      </c>
      <c r="B5325" s="76" t="s">
        <v>16895</v>
      </c>
      <c r="C5325" s="77" t="s">
        <v>16896</v>
      </c>
      <c r="D5325" s="78">
        <v>7928000</v>
      </c>
      <c r="E5325" s="77" t="s">
        <v>16874</v>
      </c>
      <c r="F5325" s="77" t="s">
        <v>16871</v>
      </c>
    </row>
    <row r="5326" spans="1:6" ht="32.25" customHeight="1" x14ac:dyDescent="0.25">
      <c r="A5326" s="75">
        <v>4642</v>
      </c>
      <c r="B5326" s="76" t="s">
        <v>16897</v>
      </c>
      <c r="C5326" s="77" t="s">
        <v>16898</v>
      </c>
      <c r="D5326" s="78">
        <v>8281000</v>
      </c>
      <c r="E5326" s="77" t="s">
        <v>16899</v>
      </c>
      <c r="F5326" s="77" t="s">
        <v>16871</v>
      </c>
    </row>
    <row r="5327" spans="1:6" ht="32.25" customHeight="1" x14ac:dyDescent="0.25">
      <c r="A5327" s="75">
        <v>4643</v>
      </c>
      <c r="B5327" s="76" t="s">
        <v>16900</v>
      </c>
      <c r="C5327" s="77" t="s">
        <v>16901</v>
      </c>
      <c r="D5327" s="78">
        <v>8281000</v>
      </c>
      <c r="E5327" s="77" t="s">
        <v>16899</v>
      </c>
      <c r="F5327" s="77" t="s">
        <v>16871</v>
      </c>
    </row>
    <row r="5328" spans="1:6" ht="32.25" customHeight="1" x14ac:dyDescent="0.25">
      <c r="A5328" s="75">
        <v>4644</v>
      </c>
      <c r="B5328" s="76" t="s">
        <v>16902</v>
      </c>
      <c r="C5328" s="77" t="s">
        <v>16903</v>
      </c>
      <c r="D5328" s="78">
        <v>8281000</v>
      </c>
      <c r="E5328" s="77" t="s">
        <v>16899</v>
      </c>
      <c r="F5328" s="77" t="s">
        <v>16871</v>
      </c>
    </row>
    <row r="5329" spans="1:6" ht="32.25" customHeight="1" x14ac:dyDescent="0.25">
      <c r="A5329" s="75">
        <v>4645</v>
      </c>
      <c r="B5329" s="76" t="s">
        <v>16904</v>
      </c>
      <c r="C5329" s="77" t="s">
        <v>16905</v>
      </c>
      <c r="D5329" s="78">
        <v>8281000</v>
      </c>
      <c r="E5329" s="77" t="s">
        <v>16899</v>
      </c>
      <c r="F5329" s="77" t="s">
        <v>16871</v>
      </c>
    </row>
    <row r="5330" spans="1:6" ht="32.25" customHeight="1" x14ac:dyDescent="0.25">
      <c r="A5330" s="75">
        <v>4646</v>
      </c>
      <c r="B5330" s="76" t="s">
        <v>16906</v>
      </c>
      <c r="C5330" s="77" t="s">
        <v>16907</v>
      </c>
      <c r="D5330" s="78">
        <v>8356000</v>
      </c>
      <c r="E5330" s="77" t="s">
        <v>16908</v>
      </c>
      <c r="F5330" s="77" t="s">
        <v>16871</v>
      </c>
    </row>
    <row r="5331" spans="1:6" ht="32.25" customHeight="1" x14ac:dyDescent="0.25">
      <c r="A5331" s="75">
        <v>4647</v>
      </c>
      <c r="B5331" s="76" t="s">
        <v>16909</v>
      </c>
      <c r="C5331" s="77" t="s">
        <v>16910</v>
      </c>
      <c r="D5331" s="78">
        <v>8356000</v>
      </c>
      <c r="E5331" s="77" t="s">
        <v>16908</v>
      </c>
      <c r="F5331" s="77" t="s">
        <v>16871</v>
      </c>
    </row>
    <row r="5332" spans="1:6" ht="32.25" customHeight="1" x14ac:dyDescent="0.25">
      <c r="A5332" s="75">
        <v>4648</v>
      </c>
      <c r="B5332" s="76" t="s">
        <v>16911</v>
      </c>
      <c r="C5332" s="77" t="s">
        <v>16912</v>
      </c>
      <c r="D5332" s="78">
        <v>8356000</v>
      </c>
      <c r="E5332" s="77" t="s">
        <v>16908</v>
      </c>
      <c r="F5332" s="77" t="s">
        <v>16871</v>
      </c>
    </row>
    <row r="5333" spans="1:6" ht="32.25" customHeight="1" x14ac:dyDescent="0.25">
      <c r="A5333" s="75">
        <v>4649</v>
      </c>
      <c r="B5333" s="76" t="s">
        <v>16913</v>
      </c>
      <c r="C5333" s="77" t="s">
        <v>16914</v>
      </c>
      <c r="D5333" s="78">
        <v>8356000</v>
      </c>
      <c r="E5333" s="77" t="s">
        <v>16908</v>
      </c>
      <c r="F5333" s="77" t="s">
        <v>16871</v>
      </c>
    </row>
    <row r="5334" spans="1:6" ht="32.25" customHeight="1" x14ac:dyDescent="0.25">
      <c r="A5334" s="75">
        <v>4650</v>
      </c>
      <c r="B5334" s="76" t="s">
        <v>16915</v>
      </c>
      <c r="C5334" s="77" t="s">
        <v>16916</v>
      </c>
      <c r="D5334" s="78">
        <v>8356000</v>
      </c>
      <c r="E5334" s="77" t="s">
        <v>16908</v>
      </c>
      <c r="F5334" s="77" t="s">
        <v>16871</v>
      </c>
    </row>
    <row r="5335" spans="1:6" ht="32.25" customHeight="1" x14ac:dyDescent="0.25">
      <c r="A5335" s="75">
        <v>4651</v>
      </c>
      <c r="B5335" s="76" t="s">
        <v>16917</v>
      </c>
      <c r="C5335" s="77" t="s">
        <v>16918</v>
      </c>
      <c r="D5335" s="78">
        <v>8356000</v>
      </c>
      <c r="E5335" s="77" t="s">
        <v>16908</v>
      </c>
      <c r="F5335" s="77" t="s">
        <v>16871</v>
      </c>
    </row>
    <row r="5336" spans="1:6" ht="32.25" customHeight="1" x14ac:dyDescent="0.25">
      <c r="A5336" s="75">
        <v>4652</v>
      </c>
      <c r="B5336" s="76" t="s">
        <v>16919</v>
      </c>
      <c r="C5336" s="77" t="s">
        <v>16920</v>
      </c>
      <c r="D5336" s="78">
        <v>8356000</v>
      </c>
      <c r="E5336" s="77" t="s">
        <v>16908</v>
      </c>
      <c r="F5336" s="77" t="s">
        <v>16871</v>
      </c>
    </row>
    <row r="5337" spans="1:6" ht="32.25" customHeight="1" x14ac:dyDescent="0.25">
      <c r="A5337" s="75">
        <v>4653</v>
      </c>
      <c r="B5337" s="76" t="s">
        <v>16921</v>
      </c>
      <c r="C5337" s="77" t="s">
        <v>16882</v>
      </c>
      <c r="D5337" s="78">
        <v>8356000</v>
      </c>
      <c r="E5337" s="77" t="s">
        <v>16908</v>
      </c>
      <c r="F5337" s="77" t="s">
        <v>16871</v>
      </c>
    </row>
    <row r="5338" spans="1:6" ht="32.25" customHeight="1" x14ac:dyDescent="0.25">
      <c r="A5338" s="75">
        <v>4654</v>
      </c>
      <c r="B5338" s="76" t="s">
        <v>16922</v>
      </c>
      <c r="C5338" s="77" t="s">
        <v>16907</v>
      </c>
      <c r="D5338" s="78">
        <v>8356000</v>
      </c>
      <c r="E5338" s="77" t="s">
        <v>16908</v>
      </c>
      <c r="F5338" s="77" t="s">
        <v>16871</v>
      </c>
    </row>
    <row r="5339" spans="1:6" ht="32.25" customHeight="1" x14ac:dyDescent="0.25">
      <c r="A5339" s="75">
        <v>4655</v>
      </c>
      <c r="B5339" s="76" t="s">
        <v>16923</v>
      </c>
      <c r="C5339" s="77" t="s">
        <v>16924</v>
      </c>
      <c r="D5339" s="78">
        <v>8356000</v>
      </c>
      <c r="E5339" s="77" t="s">
        <v>16908</v>
      </c>
      <c r="F5339" s="77" t="s">
        <v>16871</v>
      </c>
    </row>
    <row r="5340" spans="1:6" ht="32.25" customHeight="1" x14ac:dyDescent="0.25">
      <c r="A5340" s="75">
        <v>4656</v>
      </c>
      <c r="B5340" s="76" t="s">
        <v>16925</v>
      </c>
      <c r="C5340" s="77" t="s">
        <v>16926</v>
      </c>
      <c r="D5340" s="78">
        <v>8356000</v>
      </c>
      <c r="E5340" s="77" t="s">
        <v>16908</v>
      </c>
      <c r="F5340" s="77" t="s">
        <v>16871</v>
      </c>
    </row>
    <row r="5341" spans="1:6" ht="32.25" customHeight="1" x14ac:dyDescent="0.25">
      <c r="A5341" s="75">
        <v>4657</v>
      </c>
      <c r="B5341" s="76" t="s">
        <v>16927</v>
      </c>
      <c r="C5341" s="77" t="s">
        <v>16928</v>
      </c>
      <c r="D5341" s="78">
        <v>8356000</v>
      </c>
      <c r="E5341" s="77" t="s">
        <v>16908</v>
      </c>
      <c r="F5341" s="77" t="s">
        <v>16871</v>
      </c>
    </row>
    <row r="5342" spans="1:6" ht="32.25" customHeight="1" x14ac:dyDescent="0.25">
      <c r="A5342" s="75">
        <v>4658</v>
      </c>
      <c r="B5342" s="76" t="s">
        <v>16929</v>
      </c>
      <c r="C5342" s="77" t="s">
        <v>16930</v>
      </c>
      <c r="D5342" s="78">
        <v>8356000</v>
      </c>
      <c r="E5342" s="77" t="s">
        <v>16908</v>
      </c>
      <c r="F5342" s="77" t="s">
        <v>16871</v>
      </c>
    </row>
    <row r="5343" spans="1:6" ht="32.25" customHeight="1" x14ac:dyDescent="0.25">
      <c r="A5343" s="75">
        <v>4659</v>
      </c>
      <c r="B5343" s="76" t="s">
        <v>16931</v>
      </c>
      <c r="C5343" s="77" t="s">
        <v>16932</v>
      </c>
      <c r="D5343" s="78">
        <v>8356000</v>
      </c>
      <c r="E5343" s="77" t="s">
        <v>16908</v>
      </c>
      <c r="F5343" s="77" t="s">
        <v>16871</v>
      </c>
    </row>
    <row r="5344" spans="1:6" ht="32.25" customHeight="1" x14ac:dyDescent="0.25">
      <c r="A5344" s="75">
        <v>4660</v>
      </c>
      <c r="B5344" s="76" t="s">
        <v>16933</v>
      </c>
      <c r="C5344" s="77" t="s">
        <v>16934</v>
      </c>
      <c r="D5344" s="78">
        <v>8356000</v>
      </c>
      <c r="E5344" s="77" t="s">
        <v>16908</v>
      </c>
      <c r="F5344" s="77" t="s">
        <v>16871</v>
      </c>
    </row>
    <row r="5345" spans="1:6" ht="32.25" customHeight="1" x14ac:dyDescent="0.25">
      <c r="A5345" s="75">
        <v>4661</v>
      </c>
      <c r="B5345" s="76" t="s">
        <v>16935</v>
      </c>
      <c r="C5345" s="77" t="s">
        <v>16936</v>
      </c>
      <c r="D5345" s="78">
        <v>8356000</v>
      </c>
      <c r="E5345" s="77" t="s">
        <v>16908</v>
      </c>
      <c r="F5345" s="77" t="s">
        <v>16871</v>
      </c>
    </row>
    <row r="5346" spans="1:6" ht="32.25" customHeight="1" x14ac:dyDescent="0.25">
      <c r="A5346" s="75">
        <v>4662</v>
      </c>
      <c r="B5346" s="76" t="s">
        <v>16937</v>
      </c>
      <c r="C5346" s="77" t="s">
        <v>16938</v>
      </c>
      <c r="D5346" s="78">
        <v>8356000</v>
      </c>
      <c r="E5346" s="77" t="s">
        <v>16908</v>
      </c>
      <c r="F5346" s="77" t="s">
        <v>16871</v>
      </c>
    </row>
    <row r="5347" spans="1:6" ht="32.25" customHeight="1" x14ac:dyDescent="0.25">
      <c r="A5347" s="75">
        <v>4663</v>
      </c>
      <c r="B5347" s="76" t="s">
        <v>16939</v>
      </c>
      <c r="C5347" s="77" t="s">
        <v>16940</v>
      </c>
      <c r="D5347" s="78">
        <v>8356000</v>
      </c>
      <c r="E5347" s="77" t="s">
        <v>16908</v>
      </c>
      <c r="F5347" s="77" t="s">
        <v>16871</v>
      </c>
    </row>
    <row r="5348" spans="1:6" ht="32.25" customHeight="1" x14ac:dyDescent="0.25">
      <c r="A5348" s="75">
        <v>4664</v>
      </c>
      <c r="B5348" s="76" t="s">
        <v>16941</v>
      </c>
      <c r="C5348" s="77" t="s">
        <v>16942</v>
      </c>
      <c r="D5348" s="78">
        <v>8356000</v>
      </c>
      <c r="E5348" s="77" t="s">
        <v>16908</v>
      </c>
      <c r="F5348" s="77" t="s">
        <v>16871</v>
      </c>
    </row>
    <row r="5349" spans="1:6" ht="32.25" customHeight="1" x14ac:dyDescent="0.25">
      <c r="A5349" s="75">
        <v>4665</v>
      </c>
      <c r="B5349" s="76" t="s">
        <v>16943</v>
      </c>
      <c r="C5349" s="77" t="s">
        <v>16944</v>
      </c>
      <c r="D5349" s="78">
        <v>8356000</v>
      </c>
      <c r="E5349" s="77" t="s">
        <v>16908</v>
      </c>
      <c r="F5349" s="77" t="s">
        <v>16871</v>
      </c>
    </row>
    <row r="5350" spans="1:6" ht="32.25" customHeight="1" x14ac:dyDescent="0.25">
      <c r="A5350" s="75">
        <v>4666</v>
      </c>
      <c r="B5350" s="76" t="s">
        <v>16945</v>
      </c>
      <c r="C5350" s="77" t="s">
        <v>16946</v>
      </c>
      <c r="D5350" s="78">
        <v>8356000</v>
      </c>
      <c r="E5350" s="77" t="s">
        <v>16908</v>
      </c>
      <c r="F5350" s="77" t="s">
        <v>16871</v>
      </c>
    </row>
    <row r="5351" spans="1:6" ht="32.25" customHeight="1" x14ac:dyDescent="0.25">
      <c r="A5351" s="75">
        <v>4667</v>
      </c>
      <c r="B5351" s="76" t="s">
        <v>16947</v>
      </c>
      <c r="C5351" s="77" t="s">
        <v>16948</v>
      </c>
      <c r="D5351" s="78">
        <v>8356000</v>
      </c>
      <c r="E5351" s="77" t="s">
        <v>16908</v>
      </c>
      <c r="F5351" s="77" t="s">
        <v>16871</v>
      </c>
    </row>
    <row r="5352" spans="1:6" ht="32.25" customHeight="1" x14ac:dyDescent="0.25">
      <c r="A5352" s="75">
        <v>4668</v>
      </c>
      <c r="B5352" s="76" t="s">
        <v>16949</v>
      </c>
      <c r="C5352" s="77" t="s">
        <v>16950</v>
      </c>
      <c r="D5352" s="78">
        <v>8356000</v>
      </c>
      <c r="E5352" s="77" t="s">
        <v>16908</v>
      </c>
      <c r="F5352" s="77" t="s">
        <v>16871</v>
      </c>
    </row>
    <row r="5353" spans="1:6" ht="32.25" customHeight="1" x14ac:dyDescent="0.25">
      <c r="A5353" s="75">
        <v>4669</v>
      </c>
      <c r="B5353" s="76" t="s">
        <v>16951</v>
      </c>
      <c r="C5353" s="77" t="s">
        <v>16952</v>
      </c>
      <c r="D5353" s="78">
        <v>8810000</v>
      </c>
      <c r="E5353" s="77" t="s">
        <v>16953</v>
      </c>
      <c r="F5353" s="77" t="s">
        <v>16954</v>
      </c>
    </row>
    <row r="5354" spans="1:6" ht="32.25" customHeight="1" x14ac:dyDescent="0.25">
      <c r="A5354" s="75">
        <v>4670</v>
      </c>
      <c r="B5354" s="76" t="s">
        <v>16955</v>
      </c>
      <c r="C5354" s="77" t="s">
        <v>16956</v>
      </c>
      <c r="D5354" s="78">
        <v>8884000</v>
      </c>
      <c r="E5354" s="77" t="s">
        <v>16957</v>
      </c>
      <c r="F5354" s="77" t="s">
        <v>16954</v>
      </c>
    </row>
    <row r="5355" spans="1:6" ht="32.25" customHeight="1" x14ac:dyDescent="0.25">
      <c r="A5355" s="75">
        <v>4671</v>
      </c>
      <c r="B5355" s="76" t="s">
        <v>16958</v>
      </c>
      <c r="C5355" s="77" t="s">
        <v>16959</v>
      </c>
      <c r="D5355" s="78">
        <v>8884000</v>
      </c>
      <c r="E5355" s="77" t="s">
        <v>16957</v>
      </c>
      <c r="F5355" s="77" t="s">
        <v>16954</v>
      </c>
    </row>
    <row r="5356" spans="1:6" ht="32.25" customHeight="1" x14ac:dyDescent="0.25">
      <c r="A5356" s="75">
        <v>4672</v>
      </c>
      <c r="B5356" s="76" t="s">
        <v>16960</v>
      </c>
      <c r="C5356" s="77" t="s">
        <v>16961</v>
      </c>
      <c r="D5356" s="78">
        <v>8884000</v>
      </c>
      <c r="E5356" s="77" t="s">
        <v>16957</v>
      </c>
      <c r="F5356" s="77" t="s">
        <v>16954</v>
      </c>
    </row>
    <row r="5357" spans="1:6" ht="32.25" customHeight="1" x14ac:dyDescent="0.25">
      <c r="A5357" s="75">
        <v>4673</v>
      </c>
      <c r="B5357" s="76" t="s">
        <v>16962</v>
      </c>
      <c r="C5357" s="77" t="s">
        <v>16963</v>
      </c>
      <c r="D5357" s="78">
        <v>8884000</v>
      </c>
      <c r="E5357" s="77" t="s">
        <v>16957</v>
      </c>
      <c r="F5357" s="77" t="s">
        <v>16954</v>
      </c>
    </row>
    <row r="5358" spans="1:6" ht="32.25" customHeight="1" x14ac:dyDescent="0.25">
      <c r="A5358" s="75">
        <v>4674</v>
      </c>
      <c r="B5358" s="76" t="s">
        <v>16964</v>
      </c>
      <c r="C5358" s="77" t="s">
        <v>16965</v>
      </c>
      <c r="D5358" s="78">
        <v>9287000</v>
      </c>
      <c r="E5358" s="77" t="s">
        <v>16966</v>
      </c>
      <c r="F5358" s="77" t="s">
        <v>16967</v>
      </c>
    </row>
    <row r="5359" spans="1:6" ht="32.25" customHeight="1" x14ac:dyDescent="0.25">
      <c r="A5359" s="75">
        <v>4675</v>
      </c>
      <c r="B5359" s="76" t="s">
        <v>16968</v>
      </c>
      <c r="C5359" s="77" t="s">
        <v>16969</v>
      </c>
      <c r="D5359" s="78">
        <v>9287000</v>
      </c>
      <c r="E5359" s="77" t="s">
        <v>16966</v>
      </c>
      <c r="F5359" s="77" t="s">
        <v>16967</v>
      </c>
    </row>
    <row r="5360" spans="1:6" ht="32.25" customHeight="1" x14ac:dyDescent="0.25">
      <c r="A5360" s="75">
        <v>4676</v>
      </c>
      <c r="B5360" s="76" t="s">
        <v>16970</v>
      </c>
      <c r="C5360" s="77" t="s">
        <v>16920</v>
      </c>
      <c r="D5360" s="78">
        <v>9287000</v>
      </c>
      <c r="E5360" s="77" t="s">
        <v>16966</v>
      </c>
      <c r="F5360" s="77" t="s">
        <v>16967</v>
      </c>
    </row>
    <row r="5361" spans="1:6" ht="32.25" customHeight="1" x14ac:dyDescent="0.25">
      <c r="A5361" s="75">
        <v>4677</v>
      </c>
      <c r="B5361" s="76" t="s">
        <v>16971</v>
      </c>
      <c r="C5361" s="77" t="s">
        <v>16972</v>
      </c>
      <c r="D5361" s="78">
        <v>9287000</v>
      </c>
      <c r="E5361" s="77" t="s">
        <v>16966</v>
      </c>
      <c r="F5361" s="77" t="s">
        <v>16967</v>
      </c>
    </row>
    <row r="5362" spans="1:6" ht="32.25" customHeight="1" x14ac:dyDescent="0.25">
      <c r="A5362" s="75">
        <v>4678</v>
      </c>
      <c r="B5362" s="76" t="s">
        <v>16973</v>
      </c>
      <c r="C5362" s="77" t="s">
        <v>16974</v>
      </c>
      <c r="D5362" s="78">
        <v>9287000</v>
      </c>
      <c r="E5362" s="77" t="s">
        <v>16966</v>
      </c>
      <c r="F5362" s="77" t="s">
        <v>16967</v>
      </c>
    </row>
    <row r="5363" spans="1:6" ht="32.25" customHeight="1" x14ac:dyDescent="0.25">
      <c r="A5363" s="75">
        <v>4679</v>
      </c>
      <c r="B5363" s="76" t="s">
        <v>16975</v>
      </c>
      <c r="C5363" s="77" t="s">
        <v>16976</v>
      </c>
      <c r="D5363" s="78">
        <v>7969000</v>
      </c>
      <c r="E5363" s="77" t="s">
        <v>16977</v>
      </c>
      <c r="F5363" s="77" t="s">
        <v>16978</v>
      </c>
    </row>
    <row r="5364" spans="1:6" ht="32.25" customHeight="1" x14ac:dyDescent="0.25">
      <c r="A5364" s="75">
        <v>4680</v>
      </c>
      <c r="B5364" s="76" t="s">
        <v>16979</v>
      </c>
      <c r="C5364" s="77" t="s">
        <v>16980</v>
      </c>
      <c r="D5364" s="78">
        <v>7476000</v>
      </c>
      <c r="E5364" s="77" t="s">
        <v>16981</v>
      </c>
      <c r="F5364" s="77" t="s">
        <v>16978</v>
      </c>
    </row>
    <row r="5365" spans="1:6" ht="32.25" customHeight="1" x14ac:dyDescent="0.25">
      <c r="A5365" s="75">
        <v>4681</v>
      </c>
      <c r="B5365" s="76" t="s">
        <v>16982</v>
      </c>
      <c r="C5365" s="77" t="s">
        <v>16983</v>
      </c>
      <c r="D5365" s="78">
        <v>8043000</v>
      </c>
      <c r="E5365" s="77" t="s">
        <v>16984</v>
      </c>
      <c r="F5365" s="77" t="s">
        <v>16978</v>
      </c>
    </row>
    <row r="5366" spans="1:6" ht="32.25" customHeight="1" x14ac:dyDescent="0.25">
      <c r="A5366" s="75">
        <v>4682</v>
      </c>
      <c r="B5366" s="76" t="s">
        <v>16985</v>
      </c>
      <c r="C5366" s="77" t="s">
        <v>16986</v>
      </c>
      <c r="D5366" s="78">
        <v>8043000</v>
      </c>
      <c r="E5366" s="77" t="s">
        <v>16984</v>
      </c>
      <c r="F5366" s="77" t="s">
        <v>16978</v>
      </c>
    </row>
    <row r="5367" spans="1:6" ht="32.25" customHeight="1" x14ac:dyDescent="0.25">
      <c r="A5367" s="75">
        <v>4683</v>
      </c>
      <c r="B5367" s="76" t="s">
        <v>16987</v>
      </c>
      <c r="C5367" s="77" t="s">
        <v>16988</v>
      </c>
      <c r="D5367" s="78">
        <v>5231000</v>
      </c>
      <c r="E5367" s="77" t="s">
        <v>16989</v>
      </c>
      <c r="F5367" s="77" t="s">
        <v>7870</v>
      </c>
    </row>
    <row r="5368" spans="1:6" ht="32.25" customHeight="1" x14ac:dyDescent="0.25">
      <c r="A5368" s="75">
        <v>4684</v>
      </c>
      <c r="B5368" s="76" t="s">
        <v>16990</v>
      </c>
      <c r="C5368" s="77" t="s">
        <v>16991</v>
      </c>
      <c r="D5368" s="78">
        <v>5231000</v>
      </c>
      <c r="E5368" s="77" t="s">
        <v>16989</v>
      </c>
      <c r="F5368" s="77" t="s">
        <v>7870</v>
      </c>
    </row>
    <row r="5369" spans="1:6" ht="32.25" customHeight="1" x14ac:dyDescent="0.25">
      <c r="A5369" s="75">
        <v>4685</v>
      </c>
      <c r="B5369" s="76" t="s">
        <v>16992</v>
      </c>
      <c r="C5369" s="77" t="s">
        <v>16993</v>
      </c>
      <c r="D5369" s="78">
        <v>5231000</v>
      </c>
      <c r="E5369" s="77" t="s">
        <v>16989</v>
      </c>
      <c r="F5369" s="77" t="s">
        <v>7870</v>
      </c>
    </row>
    <row r="5370" spans="1:6" ht="32.25" customHeight="1" x14ac:dyDescent="0.25">
      <c r="A5370" s="75">
        <v>4686</v>
      </c>
      <c r="B5370" s="76" t="s">
        <v>16994</v>
      </c>
      <c r="C5370" s="77" t="s">
        <v>16995</v>
      </c>
      <c r="D5370" s="78">
        <v>5231000</v>
      </c>
      <c r="E5370" s="77" t="s">
        <v>16989</v>
      </c>
      <c r="F5370" s="77" t="s">
        <v>7870</v>
      </c>
    </row>
    <row r="5371" spans="1:6" ht="32.25" customHeight="1" x14ac:dyDescent="0.25">
      <c r="A5371" s="75">
        <v>4687</v>
      </c>
      <c r="B5371" s="76" t="s">
        <v>16996</v>
      </c>
      <c r="C5371" s="77" t="s">
        <v>16997</v>
      </c>
      <c r="D5371" s="78">
        <v>5231000</v>
      </c>
      <c r="E5371" s="77" t="s">
        <v>16989</v>
      </c>
      <c r="F5371" s="77" t="s">
        <v>7870</v>
      </c>
    </row>
    <row r="5372" spans="1:6" ht="32.25" customHeight="1" x14ac:dyDescent="0.25">
      <c r="A5372" s="75">
        <v>4688</v>
      </c>
      <c r="B5372" s="76" t="s">
        <v>16998</v>
      </c>
      <c r="C5372" s="77" t="s">
        <v>16999</v>
      </c>
      <c r="D5372" s="78">
        <v>5231000</v>
      </c>
      <c r="E5372" s="77" t="s">
        <v>16989</v>
      </c>
      <c r="F5372" s="77" t="s">
        <v>7870</v>
      </c>
    </row>
    <row r="5373" spans="1:6" ht="32.25" customHeight="1" x14ac:dyDescent="0.25">
      <c r="A5373" s="75">
        <v>4689</v>
      </c>
      <c r="B5373" s="76" t="s">
        <v>17000</v>
      </c>
      <c r="C5373" s="77" t="s">
        <v>17001</v>
      </c>
      <c r="D5373" s="78">
        <v>5231000</v>
      </c>
      <c r="E5373" s="77" t="s">
        <v>16989</v>
      </c>
      <c r="F5373" s="77" t="s">
        <v>7870</v>
      </c>
    </row>
    <row r="5374" spans="1:6" ht="32.25" customHeight="1" x14ac:dyDescent="0.25">
      <c r="A5374" s="75">
        <v>4690</v>
      </c>
      <c r="B5374" s="76" t="s">
        <v>17002</v>
      </c>
      <c r="C5374" s="77" t="s">
        <v>17003</v>
      </c>
      <c r="D5374" s="78">
        <v>5231000</v>
      </c>
      <c r="E5374" s="77" t="s">
        <v>16989</v>
      </c>
      <c r="F5374" s="77" t="s">
        <v>7870</v>
      </c>
    </row>
    <row r="5375" spans="1:6" ht="32.25" customHeight="1" x14ac:dyDescent="0.25">
      <c r="A5375" s="75">
        <v>4691</v>
      </c>
      <c r="B5375" s="76" t="s">
        <v>17004</v>
      </c>
      <c r="C5375" s="77" t="s">
        <v>17005</v>
      </c>
      <c r="D5375" s="78">
        <v>4972000</v>
      </c>
      <c r="E5375" s="77" t="s">
        <v>17006</v>
      </c>
      <c r="F5375" s="77" t="s">
        <v>7870</v>
      </c>
    </row>
    <row r="5376" spans="1:6" ht="32.25" customHeight="1" x14ac:dyDescent="0.25">
      <c r="A5376" s="75">
        <v>4692</v>
      </c>
      <c r="B5376" s="76" t="s">
        <v>17007</v>
      </c>
      <c r="C5376" s="77" t="s">
        <v>17008</v>
      </c>
      <c r="D5376" s="78">
        <v>4972000</v>
      </c>
      <c r="E5376" s="77" t="s">
        <v>17006</v>
      </c>
      <c r="F5376" s="77" t="s">
        <v>7870</v>
      </c>
    </row>
    <row r="5377" spans="1:6" ht="32.25" customHeight="1" x14ac:dyDescent="0.25">
      <c r="A5377" s="75">
        <v>4693</v>
      </c>
      <c r="B5377" s="76" t="s">
        <v>17009</v>
      </c>
      <c r="C5377" s="77" t="s">
        <v>17010</v>
      </c>
      <c r="D5377" s="78">
        <v>4972000</v>
      </c>
      <c r="E5377" s="77" t="s">
        <v>17006</v>
      </c>
      <c r="F5377" s="77" t="s">
        <v>7870</v>
      </c>
    </row>
    <row r="5378" spans="1:6" ht="32.25" customHeight="1" x14ac:dyDescent="0.25">
      <c r="A5378" s="75">
        <v>4694</v>
      </c>
      <c r="B5378" s="76" t="s">
        <v>17011</v>
      </c>
      <c r="C5378" s="77" t="s">
        <v>17012</v>
      </c>
      <c r="D5378" s="78">
        <v>4972000</v>
      </c>
      <c r="E5378" s="77" t="s">
        <v>17006</v>
      </c>
      <c r="F5378" s="77" t="s">
        <v>7870</v>
      </c>
    </row>
    <row r="5379" spans="1:6" ht="32.25" customHeight="1" x14ac:dyDescent="0.25">
      <c r="A5379" s="75">
        <v>4695</v>
      </c>
      <c r="B5379" s="76" t="s">
        <v>17013</v>
      </c>
      <c r="C5379" s="77" t="s">
        <v>17014</v>
      </c>
      <c r="D5379" s="78">
        <v>4972000</v>
      </c>
      <c r="E5379" s="77" t="s">
        <v>17006</v>
      </c>
      <c r="F5379" s="77" t="s">
        <v>7870</v>
      </c>
    </row>
    <row r="5380" spans="1:6" ht="32.25" customHeight="1" x14ac:dyDescent="0.25">
      <c r="A5380" s="75">
        <v>4696</v>
      </c>
      <c r="B5380" s="76" t="s">
        <v>17015</v>
      </c>
      <c r="C5380" s="77" t="s">
        <v>17016</v>
      </c>
      <c r="D5380" s="78">
        <v>4972000</v>
      </c>
      <c r="E5380" s="77" t="s">
        <v>17006</v>
      </c>
      <c r="F5380" s="77" t="s">
        <v>7870</v>
      </c>
    </row>
    <row r="5381" spans="1:6" ht="32.25" customHeight="1" x14ac:dyDescent="0.25">
      <c r="A5381" s="75">
        <v>4697</v>
      </c>
      <c r="B5381" s="76" t="s">
        <v>17017</v>
      </c>
      <c r="C5381" s="77" t="s">
        <v>17018</v>
      </c>
      <c r="D5381" s="78">
        <v>4972000</v>
      </c>
      <c r="E5381" s="77" t="s">
        <v>17006</v>
      </c>
      <c r="F5381" s="77" t="s">
        <v>7870</v>
      </c>
    </row>
    <row r="5382" spans="1:6" ht="32.25" customHeight="1" x14ac:dyDescent="0.25">
      <c r="A5382" s="75">
        <v>4698</v>
      </c>
      <c r="B5382" s="76" t="s">
        <v>17019</v>
      </c>
      <c r="C5382" s="77" t="s">
        <v>17020</v>
      </c>
      <c r="D5382" s="78">
        <v>4972000</v>
      </c>
      <c r="E5382" s="77" t="s">
        <v>17006</v>
      </c>
      <c r="F5382" s="77" t="s">
        <v>7870</v>
      </c>
    </row>
    <row r="5383" spans="1:6" ht="32.25" customHeight="1" x14ac:dyDescent="0.25">
      <c r="A5383" s="75">
        <v>4699</v>
      </c>
      <c r="B5383" s="76" t="s">
        <v>17021</v>
      </c>
      <c r="C5383" s="77" t="s">
        <v>17022</v>
      </c>
      <c r="D5383" s="78">
        <v>4972000</v>
      </c>
      <c r="E5383" s="77" t="s">
        <v>17006</v>
      </c>
      <c r="F5383" s="77" t="s">
        <v>7870</v>
      </c>
    </row>
    <row r="5384" spans="1:6" ht="32.25" customHeight="1" x14ac:dyDescent="0.25">
      <c r="A5384" s="75">
        <v>4700</v>
      </c>
      <c r="B5384" s="76" t="s">
        <v>17023</v>
      </c>
      <c r="C5384" s="77" t="s">
        <v>17024</v>
      </c>
      <c r="D5384" s="78">
        <v>4972000</v>
      </c>
      <c r="E5384" s="77" t="s">
        <v>17006</v>
      </c>
      <c r="F5384" s="77" t="s">
        <v>7870</v>
      </c>
    </row>
    <row r="5385" spans="1:6" ht="32.25" customHeight="1" x14ac:dyDescent="0.25">
      <c r="A5385" s="75">
        <v>4701</v>
      </c>
      <c r="B5385" s="76" t="s">
        <v>17025</v>
      </c>
      <c r="C5385" s="77" t="s">
        <v>17026</v>
      </c>
      <c r="D5385" s="78">
        <v>4972000</v>
      </c>
      <c r="E5385" s="77" t="s">
        <v>17006</v>
      </c>
      <c r="F5385" s="77" t="s">
        <v>7870</v>
      </c>
    </row>
    <row r="5386" spans="1:6" ht="32.25" customHeight="1" x14ac:dyDescent="0.25">
      <c r="A5386" s="75">
        <v>4702</v>
      </c>
      <c r="B5386" s="76" t="s">
        <v>17027</v>
      </c>
      <c r="C5386" s="77" t="s">
        <v>17028</v>
      </c>
      <c r="D5386" s="78">
        <v>4972000</v>
      </c>
      <c r="E5386" s="77" t="s">
        <v>17006</v>
      </c>
      <c r="F5386" s="77" t="s">
        <v>7870</v>
      </c>
    </row>
    <row r="5387" spans="1:6" ht="32.25" customHeight="1" x14ac:dyDescent="0.25">
      <c r="A5387" s="75">
        <v>4703</v>
      </c>
      <c r="B5387" s="76" t="s">
        <v>17029</v>
      </c>
      <c r="C5387" s="77" t="s">
        <v>17030</v>
      </c>
      <c r="D5387" s="78">
        <v>4972000</v>
      </c>
      <c r="E5387" s="77" t="s">
        <v>17006</v>
      </c>
      <c r="F5387" s="77" t="s">
        <v>7870</v>
      </c>
    </row>
    <row r="5388" spans="1:6" ht="32.25" customHeight="1" x14ac:dyDescent="0.25">
      <c r="A5388" s="75">
        <v>4704</v>
      </c>
      <c r="B5388" s="76" t="s">
        <v>17031</v>
      </c>
      <c r="C5388" s="77" t="s">
        <v>17032</v>
      </c>
      <c r="D5388" s="78">
        <v>4972000</v>
      </c>
      <c r="E5388" s="77" t="s">
        <v>17006</v>
      </c>
      <c r="F5388" s="77" t="s">
        <v>7870</v>
      </c>
    </row>
    <row r="5389" spans="1:6" ht="32.25" customHeight="1" x14ac:dyDescent="0.25">
      <c r="A5389" s="75">
        <v>4705</v>
      </c>
      <c r="B5389" s="76" t="s">
        <v>17033</v>
      </c>
      <c r="C5389" s="77" t="s">
        <v>17034</v>
      </c>
      <c r="D5389" s="78">
        <v>4972000</v>
      </c>
      <c r="E5389" s="77" t="s">
        <v>17006</v>
      </c>
      <c r="F5389" s="77" t="s">
        <v>7870</v>
      </c>
    </row>
    <row r="5390" spans="1:6" ht="32.25" customHeight="1" x14ac:dyDescent="0.25">
      <c r="A5390" s="75">
        <v>4706</v>
      </c>
      <c r="B5390" s="76" t="s">
        <v>17035</v>
      </c>
      <c r="C5390" s="77" t="s">
        <v>17036</v>
      </c>
      <c r="D5390" s="78">
        <v>4972000</v>
      </c>
      <c r="E5390" s="77" t="s">
        <v>17006</v>
      </c>
      <c r="F5390" s="77" t="s">
        <v>7870</v>
      </c>
    </row>
    <row r="5391" spans="1:6" ht="32.25" customHeight="1" x14ac:dyDescent="0.25">
      <c r="A5391" s="75">
        <v>4707</v>
      </c>
      <c r="B5391" s="76" t="s">
        <v>17037</v>
      </c>
      <c r="C5391" s="77" t="s">
        <v>17038</v>
      </c>
      <c r="D5391" s="78">
        <v>4972000</v>
      </c>
      <c r="E5391" s="77" t="s">
        <v>17006</v>
      </c>
      <c r="F5391" s="77" t="s">
        <v>7870</v>
      </c>
    </row>
    <row r="5392" spans="1:6" ht="32.25" customHeight="1" x14ac:dyDescent="0.25">
      <c r="A5392" s="75">
        <v>4708</v>
      </c>
      <c r="B5392" s="76" t="s">
        <v>17039</v>
      </c>
      <c r="C5392" s="77" t="s">
        <v>17040</v>
      </c>
      <c r="D5392" s="78">
        <v>4972000</v>
      </c>
      <c r="E5392" s="77" t="s">
        <v>17006</v>
      </c>
      <c r="F5392" s="77" t="s">
        <v>7870</v>
      </c>
    </row>
    <row r="5393" spans="1:6" ht="32.25" customHeight="1" x14ac:dyDescent="0.25">
      <c r="A5393" s="75">
        <v>4709</v>
      </c>
      <c r="B5393" s="76" t="s">
        <v>17041</v>
      </c>
      <c r="C5393" s="77" t="s">
        <v>17042</v>
      </c>
      <c r="D5393" s="78">
        <v>4972000</v>
      </c>
      <c r="E5393" s="77" t="s">
        <v>17006</v>
      </c>
      <c r="F5393" s="77" t="s">
        <v>7870</v>
      </c>
    </row>
    <row r="5394" spans="1:6" ht="32.25" customHeight="1" x14ac:dyDescent="0.25">
      <c r="A5394" s="75">
        <v>4710</v>
      </c>
      <c r="B5394" s="76" t="s">
        <v>17043</v>
      </c>
      <c r="C5394" s="77" t="s">
        <v>17044</v>
      </c>
      <c r="D5394" s="78">
        <v>4972000</v>
      </c>
      <c r="E5394" s="77" t="s">
        <v>17006</v>
      </c>
      <c r="F5394" s="77" t="s">
        <v>7870</v>
      </c>
    </row>
    <row r="5395" spans="1:6" ht="32.25" customHeight="1" x14ac:dyDescent="0.25">
      <c r="A5395" s="75">
        <v>4711</v>
      </c>
      <c r="B5395" s="76" t="s">
        <v>17045</v>
      </c>
      <c r="C5395" s="77" t="s">
        <v>17046</v>
      </c>
      <c r="D5395" s="78">
        <v>4972000</v>
      </c>
      <c r="E5395" s="77" t="s">
        <v>17006</v>
      </c>
      <c r="F5395" s="77" t="s">
        <v>7870</v>
      </c>
    </row>
    <row r="5396" spans="1:6" ht="32.25" customHeight="1" x14ac:dyDescent="0.25">
      <c r="A5396" s="75">
        <v>4712</v>
      </c>
      <c r="B5396" s="76" t="s">
        <v>17047</v>
      </c>
      <c r="C5396" s="77" t="s">
        <v>17048</v>
      </c>
      <c r="D5396" s="78">
        <v>4972000</v>
      </c>
      <c r="E5396" s="77" t="s">
        <v>17006</v>
      </c>
      <c r="F5396" s="77" t="s">
        <v>7870</v>
      </c>
    </row>
    <row r="5397" spans="1:6" ht="32.25" customHeight="1" x14ac:dyDescent="0.25">
      <c r="A5397" s="75">
        <v>4713</v>
      </c>
      <c r="B5397" s="76" t="s">
        <v>17049</v>
      </c>
      <c r="C5397" s="77" t="s">
        <v>17050</v>
      </c>
      <c r="D5397" s="78">
        <v>4972000</v>
      </c>
      <c r="E5397" s="77" t="s">
        <v>17006</v>
      </c>
      <c r="F5397" s="77" t="s">
        <v>7870</v>
      </c>
    </row>
    <row r="5398" spans="1:6" ht="32.25" customHeight="1" x14ac:dyDescent="0.25">
      <c r="A5398" s="75">
        <v>4714</v>
      </c>
      <c r="B5398" s="76" t="s">
        <v>17051</v>
      </c>
      <c r="C5398" s="77" t="s">
        <v>17052</v>
      </c>
      <c r="D5398" s="78">
        <v>4972000</v>
      </c>
      <c r="E5398" s="77" t="s">
        <v>17006</v>
      </c>
      <c r="F5398" s="77" t="s">
        <v>7870</v>
      </c>
    </row>
    <row r="5399" spans="1:6" ht="32.25" customHeight="1" x14ac:dyDescent="0.25">
      <c r="A5399" s="75">
        <v>4715</v>
      </c>
      <c r="B5399" s="76" t="s">
        <v>17053</v>
      </c>
      <c r="C5399" s="77" t="s">
        <v>17054</v>
      </c>
      <c r="D5399" s="78">
        <v>4972000</v>
      </c>
      <c r="E5399" s="77" t="s">
        <v>17006</v>
      </c>
      <c r="F5399" s="77" t="s">
        <v>7870</v>
      </c>
    </row>
    <row r="5400" spans="1:6" ht="32.25" customHeight="1" x14ac:dyDescent="0.25">
      <c r="A5400" s="75">
        <v>4716</v>
      </c>
      <c r="B5400" s="76" t="s">
        <v>17055</v>
      </c>
      <c r="C5400" s="77" t="s">
        <v>17056</v>
      </c>
      <c r="D5400" s="78">
        <v>4972000</v>
      </c>
      <c r="E5400" s="77" t="s">
        <v>17006</v>
      </c>
      <c r="F5400" s="77" t="s">
        <v>7870</v>
      </c>
    </row>
    <row r="5401" spans="1:6" ht="32.25" customHeight="1" x14ac:dyDescent="0.25">
      <c r="A5401" s="75">
        <v>4717</v>
      </c>
      <c r="B5401" s="76" t="s">
        <v>17057</v>
      </c>
      <c r="C5401" s="77" t="s">
        <v>17058</v>
      </c>
      <c r="D5401" s="78">
        <v>4972000</v>
      </c>
      <c r="E5401" s="77" t="s">
        <v>17006</v>
      </c>
      <c r="F5401" s="77" t="s">
        <v>7870</v>
      </c>
    </row>
    <row r="5402" spans="1:6" ht="32.25" customHeight="1" x14ac:dyDescent="0.25">
      <c r="A5402" s="75">
        <v>4718</v>
      </c>
      <c r="B5402" s="76" t="s">
        <v>17059</v>
      </c>
      <c r="C5402" s="77" t="s">
        <v>17060</v>
      </c>
      <c r="D5402" s="78">
        <v>4972000</v>
      </c>
      <c r="E5402" s="77" t="s">
        <v>17006</v>
      </c>
      <c r="F5402" s="77" t="s">
        <v>7870</v>
      </c>
    </row>
    <row r="5403" spans="1:6" ht="32.25" customHeight="1" x14ac:dyDescent="0.25">
      <c r="A5403" s="75">
        <v>4719</v>
      </c>
      <c r="B5403" s="76" t="s">
        <v>17061</v>
      </c>
      <c r="C5403" s="77" t="s">
        <v>17062</v>
      </c>
      <c r="D5403" s="78">
        <v>4738000</v>
      </c>
      <c r="E5403" s="77" t="s">
        <v>17063</v>
      </c>
      <c r="F5403" s="77" t="s">
        <v>7870</v>
      </c>
    </row>
    <row r="5404" spans="1:6" ht="32.25" customHeight="1" x14ac:dyDescent="0.25">
      <c r="A5404" s="75">
        <v>4720</v>
      </c>
      <c r="B5404" s="76" t="s">
        <v>17064</v>
      </c>
      <c r="C5404" s="77" t="s">
        <v>17065</v>
      </c>
      <c r="D5404" s="78">
        <v>4738000</v>
      </c>
      <c r="E5404" s="77" t="s">
        <v>17063</v>
      </c>
      <c r="F5404" s="77" t="s">
        <v>7870</v>
      </c>
    </row>
    <row r="5405" spans="1:6" ht="32.25" customHeight="1" x14ac:dyDescent="0.25">
      <c r="A5405" s="75">
        <v>4721</v>
      </c>
      <c r="B5405" s="76" t="s">
        <v>17066</v>
      </c>
      <c r="C5405" s="77" t="s">
        <v>17067</v>
      </c>
      <c r="D5405" s="78">
        <v>4738000</v>
      </c>
      <c r="E5405" s="77" t="s">
        <v>17063</v>
      </c>
      <c r="F5405" s="77" t="s">
        <v>7870</v>
      </c>
    </row>
    <row r="5406" spans="1:6" ht="32.25" customHeight="1" x14ac:dyDescent="0.25">
      <c r="A5406" s="75">
        <v>4722</v>
      </c>
      <c r="B5406" s="76" t="s">
        <v>17068</v>
      </c>
      <c r="C5406" s="77" t="s">
        <v>17069</v>
      </c>
      <c r="D5406" s="78">
        <v>5681000</v>
      </c>
      <c r="E5406" s="77" t="s">
        <v>17070</v>
      </c>
      <c r="F5406" s="77" t="s">
        <v>7870</v>
      </c>
    </row>
    <row r="5407" spans="1:6" ht="32.25" customHeight="1" x14ac:dyDescent="0.25">
      <c r="A5407" s="75">
        <v>4723</v>
      </c>
      <c r="B5407" s="76" t="s">
        <v>17071</v>
      </c>
      <c r="C5407" s="77" t="s">
        <v>17072</v>
      </c>
      <c r="D5407" s="78">
        <v>5681000</v>
      </c>
      <c r="E5407" s="77" t="s">
        <v>17070</v>
      </c>
      <c r="F5407" s="77" t="s">
        <v>7870</v>
      </c>
    </row>
    <row r="5408" spans="1:6" ht="32.25" customHeight="1" x14ac:dyDescent="0.25">
      <c r="A5408" s="75">
        <v>4724</v>
      </c>
      <c r="B5408" s="76" t="s">
        <v>17073</v>
      </c>
      <c r="C5408" s="77" t="s">
        <v>16761</v>
      </c>
      <c r="D5408" s="78">
        <v>5681000</v>
      </c>
      <c r="E5408" s="77" t="s">
        <v>17070</v>
      </c>
      <c r="F5408" s="77" t="s">
        <v>7870</v>
      </c>
    </row>
    <row r="5409" spans="1:6" ht="32.25" customHeight="1" x14ac:dyDescent="0.25">
      <c r="A5409" s="75">
        <v>4725</v>
      </c>
      <c r="B5409" s="76" t="s">
        <v>17074</v>
      </c>
      <c r="C5409" s="77" t="s">
        <v>17075</v>
      </c>
      <c r="D5409" s="78">
        <v>5681000</v>
      </c>
      <c r="E5409" s="77" t="s">
        <v>17070</v>
      </c>
      <c r="F5409" s="77" t="s">
        <v>7870</v>
      </c>
    </row>
    <row r="5410" spans="1:6" ht="32.25" customHeight="1" x14ac:dyDescent="0.25">
      <c r="A5410" s="75">
        <v>4726</v>
      </c>
      <c r="B5410" s="76" t="s">
        <v>17076</v>
      </c>
      <c r="C5410" s="77" t="s">
        <v>17077</v>
      </c>
      <c r="D5410" s="78">
        <v>5422000</v>
      </c>
      <c r="E5410" s="77" t="s">
        <v>17078</v>
      </c>
      <c r="F5410" s="77" t="s">
        <v>7870</v>
      </c>
    </row>
    <row r="5411" spans="1:6" ht="32.25" customHeight="1" x14ac:dyDescent="0.25">
      <c r="A5411" s="75">
        <v>4727</v>
      </c>
      <c r="B5411" s="76" t="s">
        <v>17079</v>
      </c>
      <c r="C5411" s="77" t="s">
        <v>17080</v>
      </c>
      <c r="D5411" s="78">
        <v>5755000</v>
      </c>
      <c r="E5411" s="77" t="s">
        <v>17081</v>
      </c>
      <c r="F5411" s="77" t="s">
        <v>7870</v>
      </c>
    </row>
    <row r="5412" spans="1:6" ht="32.25" customHeight="1" x14ac:dyDescent="0.25">
      <c r="A5412" s="75">
        <v>4728</v>
      </c>
      <c r="B5412" s="76" t="s">
        <v>17082</v>
      </c>
      <c r="C5412" s="77" t="s">
        <v>17083</v>
      </c>
      <c r="D5412" s="78">
        <v>5905000</v>
      </c>
      <c r="E5412" s="77" t="s">
        <v>17084</v>
      </c>
      <c r="F5412" s="77" t="s">
        <v>7870</v>
      </c>
    </row>
    <row r="5413" spans="1:6" ht="32.25" customHeight="1" x14ac:dyDescent="0.25">
      <c r="A5413" s="75">
        <v>4729</v>
      </c>
      <c r="B5413" s="76" t="s">
        <v>17085</v>
      </c>
      <c r="C5413" s="77" t="s">
        <v>17086</v>
      </c>
      <c r="D5413" s="78">
        <v>5905000</v>
      </c>
      <c r="E5413" s="77" t="s">
        <v>17084</v>
      </c>
      <c r="F5413" s="77" t="s">
        <v>7870</v>
      </c>
    </row>
    <row r="5414" spans="1:6" ht="32.25" customHeight="1" x14ac:dyDescent="0.25">
      <c r="A5414" s="75">
        <v>4730</v>
      </c>
      <c r="B5414" s="76" t="s">
        <v>17087</v>
      </c>
      <c r="C5414" s="77" t="s">
        <v>17088</v>
      </c>
      <c r="D5414" s="78">
        <v>5905000</v>
      </c>
      <c r="E5414" s="77" t="s">
        <v>17084</v>
      </c>
      <c r="F5414" s="77" t="s">
        <v>7870</v>
      </c>
    </row>
    <row r="5415" spans="1:6" ht="32.25" customHeight="1" x14ac:dyDescent="0.25">
      <c r="A5415" s="75">
        <v>4731</v>
      </c>
      <c r="B5415" s="76" t="s">
        <v>17089</v>
      </c>
      <c r="C5415" s="77" t="s">
        <v>17090</v>
      </c>
      <c r="D5415" s="78">
        <v>5905000</v>
      </c>
      <c r="E5415" s="77" t="s">
        <v>17084</v>
      </c>
      <c r="F5415" s="77" t="s">
        <v>7870</v>
      </c>
    </row>
    <row r="5416" spans="1:6" ht="32.25" customHeight="1" x14ac:dyDescent="0.25">
      <c r="A5416" s="75">
        <v>4732</v>
      </c>
      <c r="B5416" s="76" t="s">
        <v>17091</v>
      </c>
      <c r="C5416" s="77" t="s">
        <v>17092</v>
      </c>
      <c r="D5416" s="78">
        <v>5905000</v>
      </c>
      <c r="E5416" s="77" t="s">
        <v>17084</v>
      </c>
      <c r="F5416" s="77" t="s">
        <v>7870</v>
      </c>
    </row>
    <row r="5417" spans="1:6" ht="32.25" customHeight="1" x14ac:dyDescent="0.25">
      <c r="A5417" s="75">
        <v>4733</v>
      </c>
      <c r="B5417" s="76" t="s">
        <v>17093</v>
      </c>
      <c r="C5417" s="77" t="s">
        <v>17094</v>
      </c>
      <c r="D5417" s="78">
        <v>5905000</v>
      </c>
      <c r="E5417" s="77" t="s">
        <v>17084</v>
      </c>
      <c r="F5417" s="77" t="s">
        <v>7870</v>
      </c>
    </row>
    <row r="5418" spans="1:6" ht="32.25" customHeight="1" x14ac:dyDescent="0.25">
      <c r="A5418" s="75">
        <v>4734</v>
      </c>
      <c r="B5418" s="76" t="s">
        <v>17095</v>
      </c>
      <c r="C5418" s="77" t="s">
        <v>17096</v>
      </c>
      <c r="D5418" s="78">
        <v>5905000</v>
      </c>
      <c r="E5418" s="77" t="s">
        <v>17084</v>
      </c>
      <c r="F5418" s="77" t="s">
        <v>7870</v>
      </c>
    </row>
    <row r="5419" spans="1:6" ht="32.25" customHeight="1" x14ac:dyDescent="0.25">
      <c r="A5419" s="75">
        <v>4735</v>
      </c>
      <c r="B5419" s="76" t="s">
        <v>17097</v>
      </c>
      <c r="C5419" s="77" t="s">
        <v>17098</v>
      </c>
      <c r="D5419" s="78">
        <v>5905000</v>
      </c>
      <c r="E5419" s="77" t="s">
        <v>17084</v>
      </c>
      <c r="F5419" s="77" t="s">
        <v>7870</v>
      </c>
    </row>
    <row r="5420" spans="1:6" ht="32.25" customHeight="1" x14ac:dyDescent="0.25">
      <c r="A5420" s="75">
        <v>4736</v>
      </c>
      <c r="B5420" s="76" t="s">
        <v>17099</v>
      </c>
      <c r="C5420" s="77" t="s">
        <v>17100</v>
      </c>
      <c r="D5420" s="78">
        <v>5905000</v>
      </c>
      <c r="E5420" s="77" t="s">
        <v>17084</v>
      </c>
      <c r="F5420" s="77" t="s">
        <v>7870</v>
      </c>
    </row>
    <row r="5421" spans="1:6" ht="32.25" customHeight="1" x14ac:dyDescent="0.25">
      <c r="A5421" s="75">
        <v>4737</v>
      </c>
      <c r="B5421" s="76" t="s">
        <v>17101</v>
      </c>
      <c r="C5421" s="77" t="s">
        <v>17102</v>
      </c>
      <c r="D5421" s="78">
        <v>5905000</v>
      </c>
      <c r="E5421" s="77" t="s">
        <v>17084</v>
      </c>
      <c r="F5421" s="77" t="s">
        <v>7870</v>
      </c>
    </row>
    <row r="5422" spans="1:6" ht="32.25" customHeight="1" x14ac:dyDescent="0.25">
      <c r="A5422" s="75">
        <v>4738</v>
      </c>
      <c r="B5422" s="76" t="s">
        <v>17103</v>
      </c>
      <c r="C5422" s="77" t="s">
        <v>17104</v>
      </c>
      <c r="D5422" s="78">
        <v>5905000</v>
      </c>
      <c r="E5422" s="77" t="s">
        <v>17084</v>
      </c>
      <c r="F5422" s="77" t="s">
        <v>7870</v>
      </c>
    </row>
    <row r="5423" spans="1:6" ht="32.25" customHeight="1" x14ac:dyDescent="0.25">
      <c r="A5423" s="75">
        <v>4739</v>
      </c>
      <c r="B5423" s="76" t="s">
        <v>17105</v>
      </c>
      <c r="C5423" s="77" t="s">
        <v>17106</v>
      </c>
      <c r="D5423" s="78">
        <v>5905000</v>
      </c>
      <c r="E5423" s="77" t="s">
        <v>17084</v>
      </c>
      <c r="F5423" s="77" t="s">
        <v>7870</v>
      </c>
    </row>
    <row r="5424" spans="1:6" ht="32.25" customHeight="1" x14ac:dyDescent="0.25">
      <c r="A5424" s="75">
        <v>4740</v>
      </c>
      <c r="B5424" s="76" t="s">
        <v>17107</v>
      </c>
      <c r="C5424" s="77" t="s">
        <v>17108</v>
      </c>
      <c r="D5424" s="78">
        <v>5905000</v>
      </c>
      <c r="E5424" s="77" t="s">
        <v>17084</v>
      </c>
      <c r="F5424" s="77" t="s">
        <v>7870</v>
      </c>
    </row>
    <row r="5425" spans="1:6" ht="32.25" customHeight="1" x14ac:dyDescent="0.25">
      <c r="A5425" s="75">
        <v>4741</v>
      </c>
      <c r="B5425" s="76" t="s">
        <v>17109</v>
      </c>
      <c r="C5425" s="77" t="s">
        <v>17110</v>
      </c>
      <c r="D5425" s="78">
        <v>5905000</v>
      </c>
      <c r="E5425" s="77" t="s">
        <v>17084</v>
      </c>
      <c r="F5425" s="77" t="s">
        <v>7870</v>
      </c>
    </row>
    <row r="5426" spans="1:6" ht="32.25" customHeight="1" x14ac:dyDescent="0.25">
      <c r="A5426" s="75">
        <v>4742</v>
      </c>
      <c r="B5426" s="76" t="s">
        <v>17111</v>
      </c>
      <c r="C5426" s="77" t="s">
        <v>17112</v>
      </c>
      <c r="D5426" s="78">
        <v>5905000</v>
      </c>
      <c r="E5426" s="77" t="s">
        <v>17084</v>
      </c>
      <c r="F5426" s="77" t="s">
        <v>7870</v>
      </c>
    </row>
    <row r="5427" spans="1:6" ht="32.25" customHeight="1" x14ac:dyDescent="0.25">
      <c r="A5427" s="75">
        <v>4743</v>
      </c>
      <c r="B5427" s="76" t="s">
        <v>17113</v>
      </c>
      <c r="C5427" s="77" t="s">
        <v>17114</v>
      </c>
      <c r="D5427" s="78">
        <v>5905000</v>
      </c>
      <c r="E5427" s="77" t="s">
        <v>17084</v>
      </c>
      <c r="F5427" s="77" t="s">
        <v>7870</v>
      </c>
    </row>
    <row r="5428" spans="1:6" ht="32.25" customHeight="1" x14ac:dyDescent="0.25">
      <c r="A5428" s="75">
        <v>4744</v>
      </c>
      <c r="B5428" s="76" t="s">
        <v>17115</v>
      </c>
      <c r="C5428" s="77" t="s">
        <v>17116</v>
      </c>
      <c r="D5428" s="78">
        <v>5905000</v>
      </c>
      <c r="E5428" s="77" t="s">
        <v>17084</v>
      </c>
      <c r="F5428" s="77" t="s">
        <v>7870</v>
      </c>
    </row>
    <row r="5429" spans="1:6" ht="32.25" customHeight="1" x14ac:dyDescent="0.25">
      <c r="A5429" s="75">
        <v>4745</v>
      </c>
      <c r="B5429" s="76" t="s">
        <v>17117</v>
      </c>
      <c r="C5429" s="77" t="s">
        <v>17118</v>
      </c>
      <c r="D5429" s="78">
        <v>5905000</v>
      </c>
      <c r="E5429" s="77" t="s">
        <v>17084</v>
      </c>
      <c r="F5429" s="77" t="s">
        <v>7870</v>
      </c>
    </row>
    <row r="5430" spans="1:6" ht="32.25" customHeight="1" x14ac:dyDescent="0.25">
      <c r="A5430" s="75">
        <v>4746</v>
      </c>
      <c r="B5430" s="76" t="s">
        <v>17119</v>
      </c>
      <c r="C5430" s="77" t="s">
        <v>17120</v>
      </c>
      <c r="D5430" s="78">
        <v>5905000</v>
      </c>
      <c r="E5430" s="77" t="s">
        <v>17084</v>
      </c>
      <c r="F5430" s="77" t="s">
        <v>7870</v>
      </c>
    </row>
    <row r="5431" spans="1:6" ht="32.25" customHeight="1" x14ac:dyDescent="0.25">
      <c r="A5431" s="75">
        <v>4747</v>
      </c>
      <c r="B5431" s="76" t="s">
        <v>17121</v>
      </c>
      <c r="C5431" s="77" t="s">
        <v>17122</v>
      </c>
      <c r="D5431" s="78">
        <v>5905000</v>
      </c>
      <c r="E5431" s="77" t="s">
        <v>17084</v>
      </c>
      <c r="F5431" s="77" t="s">
        <v>7870</v>
      </c>
    </row>
    <row r="5432" spans="1:6" ht="32.25" customHeight="1" x14ac:dyDescent="0.25">
      <c r="A5432" s="75">
        <v>4748</v>
      </c>
      <c r="B5432" s="76" t="s">
        <v>17123</v>
      </c>
      <c r="C5432" s="77" t="s">
        <v>17124</v>
      </c>
      <c r="D5432" s="78">
        <v>5905000</v>
      </c>
      <c r="E5432" s="77" t="s">
        <v>17084</v>
      </c>
      <c r="F5432" s="77" t="s">
        <v>7870</v>
      </c>
    </row>
    <row r="5433" spans="1:6" ht="32.25" customHeight="1" x14ac:dyDescent="0.25">
      <c r="A5433" s="75">
        <v>4749</v>
      </c>
      <c r="B5433" s="76" t="s">
        <v>17125</v>
      </c>
      <c r="C5433" s="77" t="s">
        <v>17126</v>
      </c>
      <c r="D5433" s="78">
        <v>5905000</v>
      </c>
      <c r="E5433" s="77" t="s">
        <v>17084</v>
      </c>
      <c r="F5433" s="77" t="s">
        <v>7870</v>
      </c>
    </row>
    <row r="5434" spans="1:6" ht="32.25" customHeight="1" x14ac:dyDescent="0.25">
      <c r="A5434" s="75">
        <v>4750</v>
      </c>
      <c r="B5434" s="76" t="s">
        <v>17127</v>
      </c>
      <c r="C5434" s="77" t="s">
        <v>17128</v>
      </c>
      <c r="D5434" s="78">
        <v>5905000</v>
      </c>
      <c r="E5434" s="77" t="s">
        <v>17084</v>
      </c>
      <c r="F5434" s="77" t="s">
        <v>7870</v>
      </c>
    </row>
    <row r="5435" spans="1:6" ht="32.25" customHeight="1" x14ac:dyDescent="0.25">
      <c r="A5435" s="75">
        <v>4751</v>
      </c>
      <c r="B5435" s="76" t="s">
        <v>17129</v>
      </c>
      <c r="C5435" s="77" t="s">
        <v>17130</v>
      </c>
      <c r="D5435" s="78">
        <v>5905000</v>
      </c>
      <c r="E5435" s="77" t="s">
        <v>17084</v>
      </c>
      <c r="F5435" s="77" t="s">
        <v>7870</v>
      </c>
    </row>
    <row r="5436" spans="1:6" ht="32.25" customHeight="1" x14ac:dyDescent="0.25">
      <c r="A5436" s="75">
        <v>4752</v>
      </c>
      <c r="B5436" s="76" t="s">
        <v>17131</v>
      </c>
      <c r="C5436" s="77" t="s">
        <v>17132</v>
      </c>
      <c r="D5436" s="78">
        <v>5905000</v>
      </c>
      <c r="E5436" s="77" t="s">
        <v>17084</v>
      </c>
      <c r="F5436" s="77" t="s">
        <v>7870</v>
      </c>
    </row>
    <row r="5437" spans="1:6" ht="32.25" customHeight="1" x14ac:dyDescent="0.25">
      <c r="A5437" s="75">
        <v>4753</v>
      </c>
      <c r="B5437" s="76" t="s">
        <v>17133</v>
      </c>
      <c r="C5437" s="77" t="s">
        <v>17134</v>
      </c>
      <c r="D5437" s="78">
        <v>5905000</v>
      </c>
      <c r="E5437" s="77" t="s">
        <v>17084</v>
      </c>
      <c r="F5437" s="77" t="s">
        <v>7870</v>
      </c>
    </row>
    <row r="5438" spans="1:6" ht="32.25" customHeight="1" x14ac:dyDescent="0.25">
      <c r="A5438" s="75">
        <v>4754</v>
      </c>
      <c r="B5438" s="76" t="s">
        <v>17135</v>
      </c>
      <c r="C5438" s="77" t="s">
        <v>17136</v>
      </c>
      <c r="D5438" s="78">
        <v>5905000</v>
      </c>
      <c r="E5438" s="77" t="s">
        <v>17084</v>
      </c>
      <c r="F5438" s="77" t="s">
        <v>7870</v>
      </c>
    </row>
    <row r="5439" spans="1:6" ht="32.25" customHeight="1" x14ac:dyDescent="0.25">
      <c r="A5439" s="75">
        <v>4755</v>
      </c>
      <c r="B5439" s="76" t="s">
        <v>17137</v>
      </c>
      <c r="C5439" s="77" t="s">
        <v>17138</v>
      </c>
      <c r="D5439" s="78">
        <v>5905000</v>
      </c>
      <c r="E5439" s="77" t="s">
        <v>17084</v>
      </c>
      <c r="F5439" s="77" t="s">
        <v>7870</v>
      </c>
    </row>
    <row r="5440" spans="1:6" ht="32.25" customHeight="1" x14ac:dyDescent="0.25">
      <c r="A5440" s="75">
        <v>4756</v>
      </c>
      <c r="B5440" s="76" t="s">
        <v>17139</v>
      </c>
      <c r="C5440" s="77" t="s">
        <v>17140</v>
      </c>
      <c r="D5440" s="78">
        <v>5905000</v>
      </c>
      <c r="E5440" s="77" t="s">
        <v>17084</v>
      </c>
      <c r="F5440" s="77" t="s">
        <v>7870</v>
      </c>
    </row>
    <row r="5441" spans="1:6" ht="32.25" customHeight="1" x14ac:dyDescent="0.25">
      <c r="A5441" s="75">
        <v>4757</v>
      </c>
      <c r="B5441" s="76" t="s">
        <v>17141</v>
      </c>
      <c r="C5441" s="77" t="s">
        <v>17142</v>
      </c>
      <c r="D5441" s="78">
        <v>5905000</v>
      </c>
      <c r="E5441" s="77" t="s">
        <v>17084</v>
      </c>
      <c r="F5441" s="77" t="s">
        <v>7870</v>
      </c>
    </row>
    <row r="5442" spans="1:6" ht="32.25" customHeight="1" x14ac:dyDescent="0.25">
      <c r="A5442" s="75">
        <v>4758</v>
      </c>
      <c r="B5442" s="76" t="s">
        <v>17143</v>
      </c>
      <c r="C5442" s="77" t="s">
        <v>17144</v>
      </c>
      <c r="D5442" s="78">
        <v>5905000</v>
      </c>
      <c r="E5442" s="77" t="s">
        <v>17084</v>
      </c>
      <c r="F5442" s="77" t="s">
        <v>7870</v>
      </c>
    </row>
    <row r="5443" spans="1:6" ht="32.25" customHeight="1" x14ac:dyDescent="0.25">
      <c r="A5443" s="75">
        <v>4759</v>
      </c>
      <c r="B5443" s="76" t="s">
        <v>17145</v>
      </c>
      <c r="C5443" s="77" t="s">
        <v>17146</v>
      </c>
      <c r="D5443" s="78">
        <v>5905000</v>
      </c>
      <c r="E5443" s="77" t="s">
        <v>17084</v>
      </c>
      <c r="F5443" s="77" t="s">
        <v>7870</v>
      </c>
    </row>
    <row r="5444" spans="1:6" ht="32.25" customHeight="1" x14ac:dyDescent="0.25">
      <c r="A5444" s="75">
        <v>4760</v>
      </c>
      <c r="B5444" s="76" t="s">
        <v>17147</v>
      </c>
      <c r="C5444" s="77" t="s">
        <v>17148</v>
      </c>
      <c r="D5444" s="78">
        <v>5905000</v>
      </c>
      <c r="E5444" s="77" t="s">
        <v>17084</v>
      </c>
      <c r="F5444" s="77" t="s">
        <v>7870</v>
      </c>
    </row>
    <row r="5445" spans="1:6" ht="32.25" customHeight="1" x14ac:dyDescent="0.25">
      <c r="A5445" s="75">
        <v>4761</v>
      </c>
      <c r="B5445" s="76" t="s">
        <v>17149</v>
      </c>
      <c r="C5445" s="77" t="s">
        <v>17150</v>
      </c>
      <c r="D5445" s="78">
        <v>5905000</v>
      </c>
      <c r="E5445" s="77" t="s">
        <v>17084</v>
      </c>
      <c r="F5445" s="77" t="s">
        <v>7870</v>
      </c>
    </row>
    <row r="5446" spans="1:6" ht="32.25" customHeight="1" x14ac:dyDescent="0.25">
      <c r="A5446" s="75">
        <v>4762</v>
      </c>
      <c r="B5446" s="76" t="s">
        <v>17151</v>
      </c>
      <c r="C5446" s="77" t="s">
        <v>17152</v>
      </c>
      <c r="D5446" s="78">
        <v>5905000</v>
      </c>
      <c r="E5446" s="77" t="s">
        <v>17084</v>
      </c>
      <c r="F5446" s="77" t="s">
        <v>7870</v>
      </c>
    </row>
    <row r="5447" spans="1:6" ht="32.25" customHeight="1" x14ac:dyDescent="0.25">
      <c r="A5447" s="75">
        <v>4763</v>
      </c>
      <c r="B5447" s="76" t="s">
        <v>17153</v>
      </c>
      <c r="C5447" s="77" t="s">
        <v>17154</v>
      </c>
      <c r="D5447" s="78">
        <v>5905000</v>
      </c>
      <c r="E5447" s="77" t="s">
        <v>17084</v>
      </c>
      <c r="F5447" s="77" t="s">
        <v>7870</v>
      </c>
    </row>
    <row r="5448" spans="1:6" ht="32.25" customHeight="1" x14ac:dyDescent="0.25">
      <c r="A5448" s="75">
        <v>4764</v>
      </c>
      <c r="B5448" s="76" t="s">
        <v>17155</v>
      </c>
      <c r="C5448" s="77" t="s">
        <v>17156</v>
      </c>
      <c r="D5448" s="78">
        <v>5905000</v>
      </c>
      <c r="E5448" s="77" t="s">
        <v>17084</v>
      </c>
      <c r="F5448" s="77" t="s">
        <v>7870</v>
      </c>
    </row>
    <row r="5449" spans="1:6" ht="32.25" customHeight="1" x14ac:dyDescent="0.25">
      <c r="A5449" s="75">
        <v>4765</v>
      </c>
      <c r="B5449" s="76" t="s">
        <v>17157</v>
      </c>
      <c r="C5449" s="77" t="s">
        <v>17158</v>
      </c>
      <c r="D5449" s="78">
        <v>5905000</v>
      </c>
      <c r="E5449" s="77" t="s">
        <v>17084</v>
      </c>
      <c r="F5449" s="77" t="s">
        <v>7870</v>
      </c>
    </row>
    <row r="5450" spans="1:6" ht="32.25" customHeight="1" x14ac:dyDescent="0.25">
      <c r="A5450" s="75">
        <v>4766</v>
      </c>
      <c r="B5450" s="76" t="s">
        <v>17159</v>
      </c>
      <c r="C5450" s="77" t="s">
        <v>17160</v>
      </c>
      <c r="D5450" s="78">
        <v>5905000</v>
      </c>
      <c r="E5450" s="77" t="s">
        <v>17084</v>
      </c>
      <c r="F5450" s="77" t="s">
        <v>7870</v>
      </c>
    </row>
    <row r="5451" spans="1:6" ht="32.25" customHeight="1" x14ac:dyDescent="0.25">
      <c r="A5451" s="75">
        <v>4767</v>
      </c>
      <c r="B5451" s="76" t="s">
        <v>17161</v>
      </c>
      <c r="C5451" s="77" t="s">
        <v>17162</v>
      </c>
      <c r="D5451" s="78">
        <v>5905000</v>
      </c>
      <c r="E5451" s="77" t="s">
        <v>17084</v>
      </c>
      <c r="F5451" s="77" t="s">
        <v>7870</v>
      </c>
    </row>
    <row r="5452" spans="1:6" ht="32.25" customHeight="1" x14ac:dyDescent="0.25">
      <c r="A5452" s="75">
        <v>4768</v>
      </c>
      <c r="B5452" s="76" t="s">
        <v>17163</v>
      </c>
      <c r="C5452" s="77" t="s">
        <v>17164</v>
      </c>
      <c r="D5452" s="78">
        <v>5905000</v>
      </c>
      <c r="E5452" s="77" t="s">
        <v>17084</v>
      </c>
      <c r="F5452" s="77" t="s">
        <v>7870</v>
      </c>
    </row>
    <row r="5453" spans="1:6" ht="32.25" customHeight="1" x14ac:dyDescent="0.25">
      <c r="A5453" s="75">
        <v>4769</v>
      </c>
      <c r="B5453" s="76" t="s">
        <v>17165</v>
      </c>
      <c r="C5453" s="77" t="s">
        <v>17166</v>
      </c>
      <c r="D5453" s="78">
        <v>5646000</v>
      </c>
      <c r="E5453" s="77" t="s">
        <v>17167</v>
      </c>
      <c r="F5453" s="77" t="s">
        <v>7870</v>
      </c>
    </row>
    <row r="5454" spans="1:6" ht="32.25" customHeight="1" x14ac:dyDescent="0.25">
      <c r="A5454" s="75">
        <v>4770</v>
      </c>
      <c r="B5454" s="76" t="s">
        <v>17168</v>
      </c>
      <c r="C5454" s="77" t="s">
        <v>17169</v>
      </c>
      <c r="D5454" s="78">
        <v>5646000</v>
      </c>
      <c r="E5454" s="77" t="s">
        <v>17167</v>
      </c>
      <c r="F5454" s="77" t="s">
        <v>7870</v>
      </c>
    </row>
    <row r="5455" spans="1:6" ht="32.25" customHeight="1" x14ac:dyDescent="0.25">
      <c r="A5455" s="75">
        <v>4771</v>
      </c>
      <c r="B5455" s="76" t="s">
        <v>17170</v>
      </c>
      <c r="C5455" s="77" t="s">
        <v>17171</v>
      </c>
      <c r="D5455" s="78">
        <v>5646000</v>
      </c>
      <c r="E5455" s="77" t="s">
        <v>17167</v>
      </c>
      <c r="F5455" s="77" t="s">
        <v>7870</v>
      </c>
    </row>
    <row r="5456" spans="1:6" ht="32.25" customHeight="1" x14ac:dyDescent="0.25">
      <c r="A5456" s="75">
        <v>4772</v>
      </c>
      <c r="B5456" s="76" t="s">
        <v>17172</v>
      </c>
      <c r="C5456" s="77" t="s">
        <v>17173</v>
      </c>
      <c r="D5456" s="78">
        <v>5646000</v>
      </c>
      <c r="E5456" s="77" t="s">
        <v>17167</v>
      </c>
      <c r="F5456" s="77" t="s">
        <v>7870</v>
      </c>
    </row>
    <row r="5457" spans="1:6" ht="32.25" customHeight="1" x14ac:dyDescent="0.25">
      <c r="A5457" s="75">
        <v>4773</v>
      </c>
      <c r="B5457" s="76" t="s">
        <v>17174</v>
      </c>
      <c r="C5457" s="77" t="s">
        <v>17175</v>
      </c>
      <c r="D5457" s="78">
        <v>5646000</v>
      </c>
      <c r="E5457" s="77" t="s">
        <v>17167</v>
      </c>
      <c r="F5457" s="77" t="s">
        <v>7870</v>
      </c>
    </row>
    <row r="5458" spans="1:6" ht="32.25" customHeight="1" x14ac:dyDescent="0.25">
      <c r="A5458" s="75">
        <v>4774</v>
      </c>
      <c r="B5458" s="76" t="s">
        <v>17176</v>
      </c>
      <c r="C5458" s="77" t="s">
        <v>17177</v>
      </c>
      <c r="D5458" s="78">
        <v>5646000</v>
      </c>
      <c r="E5458" s="77" t="s">
        <v>17167</v>
      </c>
      <c r="F5458" s="77" t="s">
        <v>7870</v>
      </c>
    </row>
    <row r="5459" spans="1:6" ht="32.25" customHeight="1" x14ac:dyDescent="0.25">
      <c r="A5459" s="75">
        <v>4775</v>
      </c>
      <c r="B5459" s="76" t="s">
        <v>17178</v>
      </c>
      <c r="C5459" s="77" t="s">
        <v>17179</v>
      </c>
      <c r="D5459" s="78">
        <v>5646000</v>
      </c>
      <c r="E5459" s="77" t="s">
        <v>17167</v>
      </c>
      <c r="F5459" s="77" t="s">
        <v>7870</v>
      </c>
    </row>
    <row r="5460" spans="1:6" ht="32.25" customHeight="1" x14ac:dyDescent="0.25">
      <c r="A5460" s="75">
        <v>4776</v>
      </c>
      <c r="B5460" s="76" t="s">
        <v>17180</v>
      </c>
      <c r="C5460" s="77" t="s">
        <v>17181</v>
      </c>
      <c r="D5460" s="78">
        <v>5646000</v>
      </c>
      <c r="E5460" s="77" t="s">
        <v>17167</v>
      </c>
      <c r="F5460" s="77" t="s">
        <v>7870</v>
      </c>
    </row>
    <row r="5461" spans="1:6" ht="32.25" customHeight="1" x14ac:dyDescent="0.25">
      <c r="A5461" s="75">
        <v>4777</v>
      </c>
      <c r="B5461" s="76" t="s">
        <v>17182</v>
      </c>
      <c r="C5461" s="77" t="s">
        <v>17183</v>
      </c>
      <c r="D5461" s="78">
        <v>5646000</v>
      </c>
      <c r="E5461" s="77" t="s">
        <v>17167</v>
      </c>
      <c r="F5461" s="77" t="s">
        <v>7870</v>
      </c>
    </row>
    <row r="5462" spans="1:6" ht="32.25" customHeight="1" x14ac:dyDescent="0.25">
      <c r="A5462" s="75">
        <v>4778</v>
      </c>
      <c r="B5462" s="76" t="s">
        <v>17184</v>
      </c>
      <c r="C5462" s="77" t="s">
        <v>17185</v>
      </c>
      <c r="D5462" s="78">
        <v>5646000</v>
      </c>
      <c r="E5462" s="77" t="s">
        <v>17167</v>
      </c>
      <c r="F5462" s="77" t="s">
        <v>7870</v>
      </c>
    </row>
    <row r="5463" spans="1:6" ht="32.25" customHeight="1" x14ac:dyDescent="0.25">
      <c r="A5463" s="75">
        <v>4779</v>
      </c>
      <c r="B5463" s="76" t="s">
        <v>17186</v>
      </c>
      <c r="C5463" s="77" t="s">
        <v>17187</v>
      </c>
      <c r="D5463" s="78">
        <v>5646000</v>
      </c>
      <c r="E5463" s="77" t="s">
        <v>17167</v>
      </c>
      <c r="F5463" s="77" t="s">
        <v>7870</v>
      </c>
    </row>
    <row r="5464" spans="1:6" ht="32.25" customHeight="1" x14ac:dyDescent="0.25">
      <c r="A5464" s="75">
        <v>4780</v>
      </c>
      <c r="B5464" s="76" t="s">
        <v>17188</v>
      </c>
      <c r="C5464" s="77" t="s">
        <v>17189</v>
      </c>
      <c r="D5464" s="78">
        <v>5646000</v>
      </c>
      <c r="E5464" s="77" t="s">
        <v>17167</v>
      </c>
      <c r="F5464" s="77" t="s">
        <v>7870</v>
      </c>
    </row>
    <row r="5465" spans="1:6" ht="32.25" customHeight="1" x14ac:dyDescent="0.25">
      <c r="A5465" s="75">
        <v>4781</v>
      </c>
      <c r="B5465" s="76" t="s">
        <v>17190</v>
      </c>
      <c r="C5465" s="77" t="s">
        <v>17191</v>
      </c>
      <c r="D5465" s="78">
        <v>5646000</v>
      </c>
      <c r="E5465" s="77" t="s">
        <v>17167</v>
      </c>
      <c r="F5465" s="77" t="s">
        <v>7870</v>
      </c>
    </row>
    <row r="5466" spans="1:6" ht="32.25" customHeight="1" x14ac:dyDescent="0.25">
      <c r="A5466" s="75">
        <v>4782</v>
      </c>
      <c r="B5466" s="76" t="s">
        <v>17192</v>
      </c>
      <c r="C5466" s="77" t="s">
        <v>17193</v>
      </c>
      <c r="D5466" s="78">
        <v>5979000</v>
      </c>
      <c r="E5466" s="77" t="s">
        <v>17194</v>
      </c>
      <c r="F5466" s="77" t="s">
        <v>7870</v>
      </c>
    </row>
    <row r="5467" spans="1:6" ht="32.25" customHeight="1" x14ac:dyDescent="0.25">
      <c r="A5467" s="75">
        <v>4783</v>
      </c>
      <c r="B5467" s="76" t="s">
        <v>17195</v>
      </c>
      <c r="C5467" s="77" t="s">
        <v>17196</v>
      </c>
      <c r="D5467" s="78">
        <v>5979000</v>
      </c>
      <c r="E5467" s="77" t="s">
        <v>17194</v>
      </c>
      <c r="F5467" s="77" t="s">
        <v>7870</v>
      </c>
    </row>
    <row r="5468" spans="1:6" ht="32.25" customHeight="1" x14ac:dyDescent="0.25">
      <c r="A5468" s="75">
        <v>4784</v>
      </c>
      <c r="B5468" s="76" t="s">
        <v>17197</v>
      </c>
      <c r="C5468" s="77" t="s">
        <v>17198</v>
      </c>
      <c r="D5468" s="78">
        <v>5979000</v>
      </c>
      <c r="E5468" s="77" t="s">
        <v>17194</v>
      </c>
      <c r="F5468" s="77" t="s">
        <v>7870</v>
      </c>
    </row>
    <row r="5469" spans="1:6" ht="32.25" customHeight="1" x14ac:dyDescent="0.25">
      <c r="A5469" s="75">
        <v>4785</v>
      </c>
      <c r="B5469" s="76" t="s">
        <v>17199</v>
      </c>
      <c r="C5469" s="77" t="s">
        <v>17200</v>
      </c>
      <c r="D5469" s="78">
        <v>5979000</v>
      </c>
      <c r="E5469" s="77" t="s">
        <v>17194</v>
      </c>
      <c r="F5469" s="77" t="s">
        <v>7870</v>
      </c>
    </row>
    <row r="5470" spans="1:6" ht="32.25" customHeight="1" x14ac:dyDescent="0.25">
      <c r="A5470" s="75">
        <v>4786</v>
      </c>
      <c r="B5470" s="76" t="s">
        <v>17201</v>
      </c>
      <c r="C5470" s="77" t="s">
        <v>17202</v>
      </c>
      <c r="D5470" s="78">
        <v>7140000</v>
      </c>
      <c r="E5470" s="77" t="s">
        <v>17203</v>
      </c>
      <c r="F5470" s="77" t="s">
        <v>7870</v>
      </c>
    </row>
    <row r="5471" spans="1:6" ht="32.25" customHeight="1" x14ac:dyDescent="0.25">
      <c r="A5471" s="75">
        <v>4787</v>
      </c>
      <c r="B5471" s="76" t="s">
        <v>17204</v>
      </c>
      <c r="C5471" s="77" t="s">
        <v>17205</v>
      </c>
      <c r="D5471" s="78">
        <v>7140000</v>
      </c>
      <c r="E5471" s="77" t="s">
        <v>17203</v>
      </c>
      <c r="F5471" s="77" t="s">
        <v>7870</v>
      </c>
    </row>
    <row r="5472" spans="1:6" ht="32.25" customHeight="1" x14ac:dyDescent="0.25">
      <c r="A5472" s="75">
        <v>4788</v>
      </c>
      <c r="B5472" s="76" t="s">
        <v>17206</v>
      </c>
      <c r="C5472" s="77" t="s">
        <v>17207</v>
      </c>
      <c r="D5472" s="78">
        <v>7140000</v>
      </c>
      <c r="E5472" s="77" t="s">
        <v>17203</v>
      </c>
      <c r="F5472" s="77" t="s">
        <v>7870</v>
      </c>
    </row>
    <row r="5473" spans="1:6" ht="32.25" customHeight="1" x14ac:dyDescent="0.25">
      <c r="A5473" s="75">
        <v>4789</v>
      </c>
      <c r="B5473" s="76" t="s">
        <v>17208</v>
      </c>
      <c r="C5473" s="77" t="s">
        <v>17209</v>
      </c>
      <c r="D5473" s="78">
        <v>7140000</v>
      </c>
      <c r="E5473" s="77" t="s">
        <v>17203</v>
      </c>
      <c r="F5473" s="77" t="s">
        <v>7870</v>
      </c>
    </row>
    <row r="5474" spans="1:6" ht="32.25" customHeight="1" x14ac:dyDescent="0.25">
      <c r="A5474" s="75">
        <v>4790</v>
      </c>
      <c r="B5474" s="76" t="s">
        <v>17210</v>
      </c>
      <c r="C5474" s="77" t="s">
        <v>17211</v>
      </c>
      <c r="D5474" s="78">
        <v>6881000</v>
      </c>
      <c r="E5474" s="77" t="s">
        <v>17212</v>
      </c>
      <c r="F5474" s="77" t="s">
        <v>7870</v>
      </c>
    </row>
    <row r="5475" spans="1:6" ht="32.25" customHeight="1" x14ac:dyDescent="0.25">
      <c r="A5475" s="75">
        <v>4791</v>
      </c>
      <c r="B5475" s="76" t="s">
        <v>17213</v>
      </c>
      <c r="C5475" s="77" t="s">
        <v>17214</v>
      </c>
      <c r="D5475" s="78">
        <v>6881000</v>
      </c>
      <c r="E5475" s="77" t="s">
        <v>17212</v>
      </c>
      <c r="F5475" s="77" t="s">
        <v>7870</v>
      </c>
    </row>
    <row r="5476" spans="1:6" ht="32.25" customHeight="1" x14ac:dyDescent="0.25">
      <c r="A5476" s="75">
        <v>4792</v>
      </c>
      <c r="B5476" s="76" t="s">
        <v>17215</v>
      </c>
      <c r="C5476" s="77" t="s">
        <v>17216</v>
      </c>
      <c r="D5476" s="78">
        <v>6881000</v>
      </c>
      <c r="E5476" s="77" t="s">
        <v>17212</v>
      </c>
      <c r="F5476" s="77" t="s">
        <v>7870</v>
      </c>
    </row>
    <row r="5477" spans="1:6" ht="32.25" customHeight="1" x14ac:dyDescent="0.25">
      <c r="A5477" s="75">
        <v>4793</v>
      </c>
      <c r="B5477" s="76" t="s">
        <v>17217</v>
      </c>
      <c r="C5477" s="77" t="s">
        <v>17218</v>
      </c>
      <c r="D5477" s="78">
        <v>6881000</v>
      </c>
      <c r="E5477" s="77" t="s">
        <v>17212</v>
      </c>
      <c r="F5477" s="77" t="s">
        <v>7870</v>
      </c>
    </row>
    <row r="5478" spans="1:6" ht="32.25" customHeight="1" x14ac:dyDescent="0.25">
      <c r="A5478" s="75">
        <v>4794</v>
      </c>
      <c r="B5478" s="76" t="s">
        <v>17219</v>
      </c>
      <c r="C5478" s="77" t="s">
        <v>17220</v>
      </c>
      <c r="D5478" s="78">
        <v>6881000</v>
      </c>
      <c r="E5478" s="77" t="s">
        <v>17212</v>
      </c>
      <c r="F5478" s="77" t="s">
        <v>7870</v>
      </c>
    </row>
    <row r="5479" spans="1:6" ht="32.25" customHeight="1" x14ac:dyDescent="0.25">
      <c r="A5479" s="75">
        <v>4795</v>
      </c>
      <c r="B5479" s="76" t="s">
        <v>17221</v>
      </c>
      <c r="C5479" s="77" t="s">
        <v>17222</v>
      </c>
      <c r="D5479" s="78">
        <v>6881000</v>
      </c>
      <c r="E5479" s="77" t="s">
        <v>17212</v>
      </c>
      <c r="F5479" s="77" t="s">
        <v>7870</v>
      </c>
    </row>
    <row r="5480" spans="1:6" ht="32.25" customHeight="1" x14ac:dyDescent="0.25">
      <c r="A5480" s="75">
        <v>4796</v>
      </c>
      <c r="B5480" s="76" t="s">
        <v>17223</v>
      </c>
      <c r="C5480" s="77" t="s">
        <v>17224</v>
      </c>
      <c r="D5480" s="78">
        <v>6881000</v>
      </c>
      <c r="E5480" s="77" t="s">
        <v>17212</v>
      </c>
      <c r="F5480" s="77" t="s">
        <v>7870</v>
      </c>
    </row>
    <row r="5481" spans="1:6" ht="32.25" customHeight="1" x14ac:dyDescent="0.25">
      <c r="A5481" s="75">
        <v>4797</v>
      </c>
      <c r="B5481" s="76" t="s">
        <v>17225</v>
      </c>
      <c r="C5481" s="77" t="s">
        <v>17226</v>
      </c>
      <c r="D5481" s="78">
        <v>6881000</v>
      </c>
      <c r="E5481" s="77" t="s">
        <v>17212</v>
      </c>
      <c r="F5481" s="77" t="s">
        <v>7870</v>
      </c>
    </row>
    <row r="5482" spans="1:6" ht="32.25" customHeight="1" x14ac:dyDescent="0.25">
      <c r="A5482" s="75">
        <v>4798</v>
      </c>
      <c r="B5482" s="76" t="s">
        <v>17227</v>
      </c>
      <c r="C5482" s="77" t="s">
        <v>17228</v>
      </c>
      <c r="D5482" s="78">
        <v>6881000</v>
      </c>
      <c r="E5482" s="77" t="s">
        <v>17212</v>
      </c>
      <c r="F5482" s="77" t="s">
        <v>7870</v>
      </c>
    </row>
    <row r="5483" spans="1:6" ht="32.25" customHeight="1" x14ac:dyDescent="0.25">
      <c r="A5483" s="75">
        <v>4799</v>
      </c>
      <c r="B5483" s="76" t="s">
        <v>17229</v>
      </c>
      <c r="C5483" s="77" t="s">
        <v>17230</v>
      </c>
      <c r="D5483" s="78">
        <v>6881000</v>
      </c>
      <c r="E5483" s="77" t="s">
        <v>17212</v>
      </c>
      <c r="F5483" s="77" t="s">
        <v>7870</v>
      </c>
    </row>
    <row r="5484" spans="1:6" ht="32.25" customHeight="1" x14ac:dyDescent="0.25">
      <c r="A5484" s="75">
        <v>4800</v>
      </c>
      <c r="B5484" s="76" t="s">
        <v>17231</v>
      </c>
      <c r="C5484" s="77" t="s">
        <v>17232</v>
      </c>
      <c r="D5484" s="78">
        <v>7214000</v>
      </c>
      <c r="E5484" s="77" t="s">
        <v>17233</v>
      </c>
      <c r="F5484" s="77" t="s">
        <v>7870</v>
      </c>
    </row>
    <row r="5485" spans="1:6" ht="32.25" customHeight="1" x14ac:dyDescent="0.25">
      <c r="A5485" s="75">
        <v>4801</v>
      </c>
      <c r="B5485" s="76" t="s">
        <v>17234</v>
      </c>
      <c r="C5485" s="77" t="s">
        <v>17235</v>
      </c>
      <c r="D5485" s="78">
        <v>4798000</v>
      </c>
      <c r="E5485" s="77" t="s">
        <v>17236</v>
      </c>
      <c r="F5485" s="77" t="s">
        <v>7870</v>
      </c>
    </row>
    <row r="5486" spans="1:6" ht="32.25" customHeight="1" x14ac:dyDescent="0.25">
      <c r="A5486" s="75">
        <v>4802</v>
      </c>
      <c r="B5486" s="76" t="s">
        <v>17237</v>
      </c>
      <c r="C5486" s="77" t="s">
        <v>17238</v>
      </c>
      <c r="D5486" s="78">
        <v>4798000</v>
      </c>
      <c r="E5486" s="77" t="s">
        <v>17236</v>
      </c>
      <c r="F5486" s="77" t="s">
        <v>7870</v>
      </c>
    </row>
    <row r="5487" spans="1:6" ht="32.25" customHeight="1" x14ac:dyDescent="0.25">
      <c r="A5487" s="75">
        <v>4803</v>
      </c>
      <c r="B5487" s="76" t="s">
        <v>17239</v>
      </c>
      <c r="C5487" s="77" t="s">
        <v>17240</v>
      </c>
      <c r="D5487" s="78">
        <v>4798000</v>
      </c>
      <c r="E5487" s="77" t="s">
        <v>17236</v>
      </c>
      <c r="F5487" s="77" t="s">
        <v>7870</v>
      </c>
    </row>
    <row r="5488" spans="1:6" ht="32.25" customHeight="1" x14ac:dyDescent="0.25">
      <c r="A5488" s="75">
        <v>4804</v>
      </c>
      <c r="B5488" s="76" t="s">
        <v>17241</v>
      </c>
      <c r="C5488" s="77" t="s">
        <v>17235</v>
      </c>
      <c r="D5488" s="78">
        <v>4798000</v>
      </c>
      <c r="E5488" s="77" t="s">
        <v>17236</v>
      </c>
      <c r="F5488" s="77" t="s">
        <v>7870</v>
      </c>
    </row>
    <row r="5489" spans="1:6" ht="32.25" customHeight="1" x14ac:dyDescent="0.25">
      <c r="A5489" s="75">
        <v>4805</v>
      </c>
      <c r="B5489" s="76" t="s">
        <v>17242</v>
      </c>
      <c r="C5489" s="77" t="s">
        <v>17243</v>
      </c>
      <c r="D5489" s="78">
        <v>4539000</v>
      </c>
      <c r="E5489" s="77" t="s">
        <v>12780</v>
      </c>
      <c r="F5489" s="77" t="s">
        <v>7870</v>
      </c>
    </row>
    <row r="5490" spans="1:6" ht="32.25" customHeight="1" x14ac:dyDescent="0.25">
      <c r="A5490" s="75">
        <v>4806</v>
      </c>
      <c r="B5490" s="76" t="s">
        <v>17244</v>
      </c>
      <c r="C5490" s="77" t="s">
        <v>17245</v>
      </c>
      <c r="D5490" s="78">
        <v>4539000</v>
      </c>
      <c r="E5490" s="77" t="s">
        <v>12780</v>
      </c>
      <c r="F5490" s="77" t="s">
        <v>7870</v>
      </c>
    </row>
    <row r="5491" spans="1:6" ht="32.25" customHeight="1" x14ac:dyDescent="0.25">
      <c r="A5491" s="75">
        <v>4807</v>
      </c>
      <c r="B5491" s="76" t="s">
        <v>17246</v>
      </c>
      <c r="C5491" s="77" t="s">
        <v>17247</v>
      </c>
      <c r="D5491" s="78">
        <v>4539000</v>
      </c>
      <c r="E5491" s="77" t="s">
        <v>12780</v>
      </c>
      <c r="F5491" s="77" t="s">
        <v>7870</v>
      </c>
    </row>
    <row r="5492" spans="1:6" ht="32.25" customHeight="1" x14ac:dyDescent="0.25">
      <c r="A5492" s="75">
        <v>4808</v>
      </c>
      <c r="B5492" s="76" t="s">
        <v>17248</v>
      </c>
      <c r="C5492" s="77" t="s">
        <v>17249</v>
      </c>
      <c r="D5492" s="78">
        <v>4539000</v>
      </c>
      <c r="E5492" s="77" t="s">
        <v>12780</v>
      </c>
      <c r="F5492" s="77" t="s">
        <v>7870</v>
      </c>
    </row>
    <row r="5493" spans="1:6" ht="32.25" customHeight="1" x14ac:dyDescent="0.25">
      <c r="A5493" s="75">
        <v>4809</v>
      </c>
      <c r="B5493" s="76" t="s">
        <v>17250</v>
      </c>
      <c r="C5493" s="77" t="s">
        <v>17251</v>
      </c>
      <c r="D5493" s="78">
        <v>4539000</v>
      </c>
      <c r="E5493" s="77" t="s">
        <v>12780</v>
      </c>
      <c r="F5493" s="77" t="s">
        <v>7870</v>
      </c>
    </row>
    <row r="5494" spans="1:6" ht="32.25" customHeight="1" x14ac:dyDescent="0.25">
      <c r="A5494" s="75">
        <v>4810</v>
      </c>
      <c r="B5494" s="76" t="s">
        <v>17252</v>
      </c>
      <c r="C5494" s="77" t="s">
        <v>17218</v>
      </c>
      <c r="D5494" s="78">
        <v>4539000</v>
      </c>
      <c r="E5494" s="77" t="s">
        <v>12780</v>
      </c>
      <c r="F5494" s="77" t="s">
        <v>7870</v>
      </c>
    </row>
    <row r="5495" spans="1:6" ht="32.25" customHeight="1" x14ac:dyDescent="0.25">
      <c r="A5495" s="75">
        <v>4811</v>
      </c>
      <c r="B5495" s="76" t="s">
        <v>17253</v>
      </c>
      <c r="C5495" s="77" t="s">
        <v>17220</v>
      </c>
      <c r="D5495" s="78">
        <v>4539000</v>
      </c>
      <c r="E5495" s="77" t="s">
        <v>12780</v>
      </c>
      <c r="F5495" s="77" t="s">
        <v>7870</v>
      </c>
    </row>
    <row r="5496" spans="1:6" ht="32.25" customHeight="1" x14ac:dyDescent="0.25">
      <c r="A5496" s="75">
        <v>4812</v>
      </c>
      <c r="B5496" s="76" t="s">
        <v>17254</v>
      </c>
      <c r="C5496" s="77" t="s">
        <v>17255</v>
      </c>
      <c r="D5496" s="78">
        <v>4539000</v>
      </c>
      <c r="E5496" s="77" t="s">
        <v>12780</v>
      </c>
      <c r="F5496" s="77" t="s">
        <v>7870</v>
      </c>
    </row>
    <row r="5497" spans="1:6" ht="32.25" customHeight="1" x14ac:dyDescent="0.25">
      <c r="A5497" s="75">
        <v>4813</v>
      </c>
      <c r="B5497" s="76" t="s">
        <v>17256</v>
      </c>
      <c r="C5497" s="77" t="s">
        <v>17173</v>
      </c>
      <c r="D5497" s="78">
        <v>4539000</v>
      </c>
      <c r="E5497" s="77" t="s">
        <v>12780</v>
      </c>
      <c r="F5497" s="77" t="s">
        <v>7870</v>
      </c>
    </row>
    <row r="5498" spans="1:6" ht="32.25" customHeight="1" x14ac:dyDescent="0.25">
      <c r="A5498" s="75">
        <v>4814</v>
      </c>
      <c r="B5498" s="76" t="s">
        <v>17257</v>
      </c>
      <c r="C5498" s="77" t="s">
        <v>17222</v>
      </c>
      <c r="D5498" s="78">
        <v>4539000</v>
      </c>
      <c r="E5498" s="77" t="s">
        <v>12780</v>
      </c>
      <c r="F5498" s="77" t="s">
        <v>7870</v>
      </c>
    </row>
    <row r="5499" spans="1:6" ht="32.25" customHeight="1" x14ac:dyDescent="0.25">
      <c r="A5499" s="75">
        <v>4815</v>
      </c>
      <c r="B5499" s="76" t="s">
        <v>17258</v>
      </c>
      <c r="C5499" s="77" t="s">
        <v>17259</v>
      </c>
      <c r="D5499" s="78">
        <v>4305000</v>
      </c>
      <c r="E5499" s="77" t="s">
        <v>17260</v>
      </c>
      <c r="F5499" s="77" t="s">
        <v>7870</v>
      </c>
    </row>
    <row r="5500" spans="1:6" ht="32.25" customHeight="1" x14ac:dyDescent="0.25">
      <c r="A5500" s="75">
        <v>4816</v>
      </c>
      <c r="B5500" s="76" t="s">
        <v>17261</v>
      </c>
      <c r="C5500" s="77" t="s">
        <v>17232</v>
      </c>
      <c r="D5500" s="78">
        <v>4872000</v>
      </c>
      <c r="E5500" s="77" t="s">
        <v>17262</v>
      </c>
      <c r="F5500" s="77" t="s">
        <v>7870</v>
      </c>
    </row>
    <row r="5501" spans="1:6" ht="32.25" customHeight="1" x14ac:dyDescent="0.25">
      <c r="A5501" s="75">
        <v>4817</v>
      </c>
      <c r="B5501" s="76" t="s">
        <v>17263</v>
      </c>
      <c r="C5501" s="77" t="s">
        <v>17264</v>
      </c>
      <c r="D5501" s="78">
        <v>4266000</v>
      </c>
      <c r="E5501" s="77" t="s">
        <v>17265</v>
      </c>
      <c r="F5501" s="77" t="s">
        <v>7870</v>
      </c>
    </row>
    <row r="5502" spans="1:6" ht="32.25" customHeight="1" x14ac:dyDescent="0.25">
      <c r="A5502" s="75">
        <v>4818</v>
      </c>
      <c r="B5502" s="76" t="s">
        <v>17266</v>
      </c>
      <c r="C5502" s="77" t="s">
        <v>17267</v>
      </c>
      <c r="D5502" s="78">
        <v>4007000</v>
      </c>
      <c r="E5502" s="77" t="s">
        <v>17268</v>
      </c>
      <c r="F5502" s="77" t="s">
        <v>7870</v>
      </c>
    </row>
    <row r="5503" spans="1:6" ht="32.25" customHeight="1" x14ac:dyDescent="0.25">
      <c r="A5503" s="75">
        <v>4819</v>
      </c>
      <c r="B5503" s="76" t="s">
        <v>17269</v>
      </c>
      <c r="C5503" s="77" t="s">
        <v>17270</v>
      </c>
      <c r="D5503" s="78">
        <v>3773000</v>
      </c>
      <c r="E5503" s="77" t="s">
        <v>17271</v>
      </c>
      <c r="F5503" s="77" t="s">
        <v>7870</v>
      </c>
    </row>
    <row r="5504" spans="1:6" ht="32.25" customHeight="1" x14ac:dyDescent="0.25">
      <c r="A5504" s="75">
        <v>4820</v>
      </c>
      <c r="B5504" s="76" t="s">
        <v>17272</v>
      </c>
      <c r="C5504" s="77" t="s">
        <v>17273</v>
      </c>
      <c r="D5504" s="78">
        <v>3773000</v>
      </c>
      <c r="E5504" s="77" t="s">
        <v>17271</v>
      </c>
      <c r="F5504" s="77" t="s">
        <v>7870</v>
      </c>
    </row>
    <row r="5505" spans="1:6" ht="32.25" customHeight="1" x14ac:dyDescent="0.25">
      <c r="A5505" s="75">
        <v>4821</v>
      </c>
      <c r="B5505" s="76" t="s">
        <v>17274</v>
      </c>
      <c r="C5505" s="77" t="s">
        <v>17275</v>
      </c>
      <c r="D5505" s="78">
        <v>3773000</v>
      </c>
      <c r="E5505" s="77" t="s">
        <v>17271</v>
      </c>
      <c r="F5505" s="77" t="s">
        <v>7870</v>
      </c>
    </row>
    <row r="5506" spans="1:6" ht="32.25" customHeight="1" x14ac:dyDescent="0.25">
      <c r="A5506" s="75">
        <v>4822</v>
      </c>
      <c r="B5506" s="76" t="s">
        <v>17276</v>
      </c>
      <c r="C5506" s="77" t="s">
        <v>17277</v>
      </c>
      <c r="D5506" s="78">
        <v>3773000</v>
      </c>
      <c r="E5506" s="77" t="s">
        <v>17271</v>
      </c>
      <c r="F5506" s="77" t="s">
        <v>7870</v>
      </c>
    </row>
    <row r="5507" spans="1:6" ht="32.25" customHeight="1" x14ac:dyDescent="0.25">
      <c r="A5507" s="75">
        <v>4823</v>
      </c>
      <c r="B5507" s="76" t="s">
        <v>17278</v>
      </c>
      <c r="C5507" s="77" t="s">
        <v>17279</v>
      </c>
      <c r="D5507" s="78">
        <v>8003000</v>
      </c>
      <c r="E5507" s="77" t="s">
        <v>17280</v>
      </c>
      <c r="F5507" s="77" t="s">
        <v>7870</v>
      </c>
    </row>
    <row r="5508" spans="1:6" ht="32.25" customHeight="1" x14ac:dyDescent="0.25">
      <c r="A5508" s="75">
        <v>4824</v>
      </c>
      <c r="B5508" s="76" t="s">
        <v>17281</v>
      </c>
      <c r="C5508" s="77" t="s">
        <v>17282</v>
      </c>
      <c r="D5508" s="78">
        <v>8003000</v>
      </c>
      <c r="E5508" s="77" t="s">
        <v>17280</v>
      </c>
      <c r="F5508" s="77" t="s">
        <v>7870</v>
      </c>
    </row>
    <row r="5509" spans="1:6" ht="32.25" customHeight="1" x14ac:dyDescent="0.25">
      <c r="A5509" s="75">
        <v>4825</v>
      </c>
      <c r="B5509" s="76" t="s">
        <v>17283</v>
      </c>
      <c r="C5509" s="77" t="s">
        <v>17284</v>
      </c>
      <c r="D5509" s="78">
        <v>8003000</v>
      </c>
      <c r="E5509" s="77" t="s">
        <v>17280</v>
      </c>
      <c r="F5509" s="77" t="s">
        <v>7870</v>
      </c>
    </row>
    <row r="5510" spans="1:6" ht="32.25" customHeight="1" x14ac:dyDescent="0.25">
      <c r="A5510" s="75">
        <v>4826</v>
      </c>
      <c r="B5510" s="76" t="s">
        <v>17285</v>
      </c>
      <c r="C5510" s="77" t="s">
        <v>17286</v>
      </c>
      <c r="D5510" s="78">
        <v>8003000</v>
      </c>
      <c r="E5510" s="77" t="s">
        <v>17280</v>
      </c>
      <c r="F5510" s="77" t="s">
        <v>7870</v>
      </c>
    </row>
    <row r="5511" spans="1:6" ht="32.25" customHeight="1" x14ac:dyDescent="0.25">
      <c r="A5511" s="75">
        <v>4827</v>
      </c>
      <c r="B5511" s="76" t="s">
        <v>17287</v>
      </c>
      <c r="C5511" s="77" t="s">
        <v>17288</v>
      </c>
      <c r="D5511" s="78">
        <v>7744000</v>
      </c>
      <c r="E5511" s="77" t="s">
        <v>17289</v>
      </c>
      <c r="F5511" s="77" t="s">
        <v>7870</v>
      </c>
    </row>
    <row r="5512" spans="1:6" ht="32.25" customHeight="1" x14ac:dyDescent="0.25">
      <c r="A5512" s="75">
        <v>4828</v>
      </c>
      <c r="B5512" s="76" t="s">
        <v>17290</v>
      </c>
      <c r="C5512" s="77" t="s">
        <v>17291</v>
      </c>
      <c r="D5512" s="78">
        <v>7744000</v>
      </c>
      <c r="E5512" s="77" t="s">
        <v>17289</v>
      </c>
      <c r="F5512" s="77" t="s">
        <v>7870</v>
      </c>
    </row>
    <row r="5513" spans="1:6" ht="32.25" customHeight="1" x14ac:dyDescent="0.25">
      <c r="A5513" s="75">
        <v>4829</v>
      </c>
      <c r="B5513" s="76" t="s">
        <v>17292</v>
      </c>
      <c r="C5513" s="77" t="s">
        <v>17293</v>
      </c>
      <c r="D5513" s="78">
        <v>7744000</v>
      </c>
      <c r="E5513" s="77" t="s">
        <v>17289</v>
      </c>
      <c r="F5513" s="77" t="s">
        <v>7870</v>
      </c>
    </row>
    <row r="5514" spans="1:6" ht="32.25" customHeight="1" x14ac:dyDescent="0.25">
      <c r="A5514" s="75">
        <v>4830</v>
      </c>
      <c r="B5514" s="76" t="s">
        <v>17294</v>
      </c>
      <c r="C5514" s="77" t="s">
        <v>17295</v>
      </c>
      <c r="D5514" s="78">
        <v>7744000</v>
      </c>
      <c r="E5514" s="77" t="s">
        <v>17289</v>
      </c>
      <c r="F5514" s="77" t="s">
        <v>7870</v>
      </c>
    </row>
    <row r="5515" spans="1:6" ht="32.25" customHeight="1" x14ac:dyDescent="0.25">
      <c r="A5515" s="75">
        <v>4831</v>
      </c>
      <c r="B5515" s="76" t="s">
        <v>17296</v>
      </c>
      <c r="C5515" s="77" t="s">
        <v>17297</v>
      </c>
      <c r="D5515" s="78">
        <v>7744000</v>
      </c>
      <c r="E5515" s="77" t="s">
        <v>17289</v>
      </c>
      <c r="F5515" s="77" t="s">
        <v>7870</v>
      </c>
    </row>
    <row r="5516" spans="1:6" ht="32.25" customHeight="1" x14ac:dyDescent="0.25">
      <c r="A5516" s="75">
        <v>4832</v>
      </c>
      <c r="B5516" s="76" t="s">
        <v>17298</v>
      </c>
      <c r="C5516" s="77" t="s">
        <v>17293</v>
      </c>
      <c r="D5516" s="78">
        <v>7510000</v>
      </c>
      <c r="E5516" s="77" t="s">
        <v>17299</v>
      </c>
      <c r="F5516" s="77" t="s">
        <v>7870</v>
      </c>
    </row>
    <row r="5517" spans="1:6" ht="32.25" customHeight="1" x14ac:dyDescent="0.25">
      <c r="A5517" s="75">
        <v>4833</v>
      </c>
      <c r="B5517" s="76" t="s">
        <v>17300</v>
      </c>
      <c r="C5517" s="77" t="s">
        <v>17301</v>
      </c>
      <c r="D5517" s="78">
        <v>8077000</v>
      </c>
      <c r="E5517" s="77" t="s">
        <v>17302</v>
      </c>
      <c r="F5517" s="77" t="s">
        <v>7870</v>
      </c>
    </row>
    <row r="5518" spans="1:6" ht="32.25" customHeight="1" x14ac:dyDescent="0.25">
      <c r="A5518" s="75">
        <v>4834</v>
      </c>
      <c r="B5518" s="76" t="s">
        <v>17303</v>
      </c>
      <c r="C5518" s="77" t="s">
        <v>17304</v>
      </c>
      <c r="D5518" s="78">
        <v>8077000</v>
      </c>
      <c r="E5518" s="77" t="s">
        <v>17302</v>
      </c>
      <c r="F5518" s="77" t="s">
        <v>7870</v>
      </c>
    </row>
    <row r="5519" spans="1:6" ht="32.25" customHeight="1" x14ac:dyDescent="0.25">
      <c r="A5519" s="75">
        <v>4835</v>
      </c>
      <c r="B5519" s="76" t="s">
        <v>17305</v>
      </c>
      <c r="C5519" s="77" t="s">
        <v>17306</v>
      </c>
      <c r="D5519" s="78">
        <v>8077000</v>
      </c>
      <c r="E5519" s="77" t="s">
        <v>17302</v>
      </c>
      <c r="F5519" s="77" t="s">
        <v>7870</v>
      </c>
    </row>
    <row r="5520" spans="1:6" ht="32.25" customHeight="1" x14ac:dyDescent="0.25">
      <c r="A5520" s="75">
        <v>4836</v>
      </c>
      <c r="B5520" s="76" t="s">
        <v>17307</v>
      </c>
      <c r="C5520" s="77" t="s">
        <v>17308</v>
      </c>
      <c r="D5520" s="78">
        <v>8817000</v>
      </c>
      <c r="E5520" s="77" t="s">
        <v>17309</v>
      </c>
      <c r="F5520" s="77" t="s">
        <v>7870</v>
      </c>
    </row>
    <row r="5521" spans="1:6" ht="32.25" customHeight="1" x14ac:dyDescent="0.25">
      <c r="A5521" s="75">
        <v>4837</v>
      </c>
      <c r="B5521" s="76" t="s">
        <v>17310</v>
      </c>
      <c r="C5521" s="77" t="s">
        <v>17311</v>
      </c>
      <c r="D5521" s="78">
        <v>8817000</v>
      </c>
      <c r="E5521" s="77" t="s">
        <v>17309</v>
      </c>
      <c r="F5521" s="77" t="s">
        <v>7870</v>
      </c>
    </row>
    <row r="5522" spans="1:6" ht="32.25" customHeight="1" x14ac:dyDescent="0.25">
      <c r="A5522" s="75">
        <v>4838</v>
      </c>
      <c r="B5522" s="76" t="s">
        <v>17312</v>
      </c>
      <c r="C5522" s="77" t="s">
        <v>16342</v>
      </c>
      <c r="D5522" s="78">
        <v>8891000</v>
      </c>
      <c r="E5522" s="77" t="s">
        <v>17313</v>
      </c>
      <c r="F5522" s="77" t="s">
        <v>7870</v>
      </c>
    </row>
    <row r="5523" spans="1:6" ht="32.25" customHeight="1" x14ac:dyDescent="0.25">
      <c r="A5523" s="75">
        <v>4839</v>
      </c>
      <c r="B5523" s="76" t="s">
        <v>17314</v>
      </c>
      <c r="C5523" s="77" t="s">
        <v>17315</v>
      </c>
      <c r="D5523" s="78">
        <v>8891000</v>
      </c>
      <c r="E5523" s="77" t="s">
        <v>17313</v>
      </c>
      <c r="F5523" s="77" t="s">
        <v>7870</v>
      </c>
    </row>
    <row r="5524" spans="1:6" ht="32.25" customHeight="1" x14ac:dyDescent="0.25">
      <c r="A5524" s="75">
        <v>4840</v>
      </c>
      <c r="B5524" s="76" t="s">
        <v>17316</v>
      </c>
      <c r="C5524" s="77" t="s">
        <v>17317</v>
      </c>
      <c r="D5524" s="78">
        <v>8891000</v>
      </c>
      <c r="E5524" s="77" t="s">
        <v>17313</v>
      </c>
      <c r="F5524" s="77" t="s">
        <v>7870</v>
      </c>
    </row>
    <row r="5525" spans="1:6" ht="32.25" customHeight="1" x14ac:dyDescent="0.25">
      <c r="A5525" s="75">
        <v>4841</v>
      </c>
      <c r="B5525" s="76" t="s">
        <v>17318</v>
      </c>
      <c r="C5525" s="77" t="s">
        <v>17319</v>
      </c>
      <c r="D5525" s="78">
        <v>8891000</v>
      </c>
      <c r="E5525" s="77" t="s">
        <v>17313</v>
      </c>
      <c r="F5525" s="77" t="s">
        <v>7870</v>
      </c>
    </row>
    <row r="5526" spans="1:6" ht="32.25" customHeight="1" x14ac:dyDescent="0.25">
      <c r="A5526" s="75">
        <v>4842</v>
      </c>
      <c r="B5526" s="76" t="s">
        <v>17320</v>
      </c>
      <c r="C5526" s="77" t="s">
        <v>17321</v>
      </c>
      <c r="D5526" s="78">
        <v>8891000</v>
      </c>
      <c r="E5526" s="77" t="s">
        <v>17313</v>
      </c>
      <c r="F5526" s="77" t="s">
        <v>7870</v>
      </c>
    </row>
    <row r="5527" spans="1:6" ht="32.25" customHeight="1" x14ac:dyDescent="0.25">
      <c r="A5527" s="75">
        <v>4843</v>
      </c>
      <c r="B5527" s="76" t="s">
        <v>17322</v>
      </c>
      <c r="C5527" s="77" t="s">
        <v>17323</v>
      </c>
      <c r="D5527" s="78">
        <v>8891000</v>
      </c>
      <c r="E5527" s="77" t="s">
        <v>17313</v>
      </c>
      <c r="F5527" s="77" t="s">
        <v>7870</v>
      </c>
    </row>
    <row r="5528" spans="1:6" ht="32.25" customHeight="1" x14ac:dyDescent="0.25">
      <c r="A5528" s="75">
        <v>4844</v>
      </c>
      <c r="B5528" s="76" t="s">
        <v>17324</v>
      </c>
      <c r="C5528" s="77" t="s">
        <v>17325</v>
      </c>
      <c r="D5528" s="78">
        <v>8891000</v>
      </c>
      <c r="E5528" s="77" t="s">
        <v>17313</v>
      </c>
      <c r="F5528" s="77" t="s">
        <v>7870</v>
      </c>
    </row>
    <row r="5529" spans="1:6" ht="32.25" customHeight="1" x14ac:dyDescent="0.25">
      <c r="A5529" s="75">
        <v>4845</v>
      </c>
      <c r="B5529" s="76" t="s">
        <v>17326</v>
      </c>
      <c r="C5529" s="77" t="s">
        <v>17327</v>
      </c>
      <c r="D5529" s="78">
        <v>8891000</v>
      </c>
      <c r="E5529" s="77" t="s">
        <v>17313</v>
      </c>
      <c r="F5529" s="77" t="s">
        <v>7870</v>
      </c>
    </row>
    <row r="5530" spans="1:6" ht="32.25" customHeight="1" x14ac:dyDescent="0.25">
      <c r="A5530" s="75">
        <v>4846</v>
      </c>
      <c r="B5530" s="76" t="s">
        <v>17328</v>
      </c>
      <c r="C5530" s="77" t="s">
        <v>17329</v>
      </c>
      <c r="D5530" s="78">
        <v>8891000</v>
      </c>
      <c r="E5530" s="77" t="s">
        <v>17313</v>
      </c>
      <c r="F5530" s="77" t="s">
        <v>7870</v>
      </c>
    </row>
    <row r="5531" spans="1:6" ht="32.25" customHeight="1" x14ac:dyDescent="0.25">
      <c r="A5531" s="75">
        <v>4847</v>
      </c>
      <c r="B5531" s="76" t="s">
        <v>17330</v>
      </c>
      <c r="C5531" s="77" t="s">
        <v>17331</v>
      </c>
      <c r="D5531" s="78">
        <v>8891000</v>
      </c>
      <c r="E5531" s="77" t="s">
        <v>17313</v>
      </c>
      <c r="F5531" s="77" t="s">
        <v>7870</v>
      </c>
    </row>
    <row r="5532" spans="1:6" ht="32.25" customHeight="1" x14ac:dyDescent="0.25">
      <c r="A5532" s="75">
        <v>4848</v>
      </c>
      <c r="B5532" s="76" t="s">
        <v>17332</v>
      </c>
      <c r="C5532" s="77" t="s">
        <v>17333</v>
      </c>
      <c r="D5532" s="78">
        <v>8891000</v>
      </c>
      <c r="E5532" s="77" t="s">
        <v>17313</v>
      </c>
      <c r="F5532" s="77" t="s">
        <v>7870</v>
      </c>
    </row>
    <row r="5533" spans="1:6" ht="32.25" customHeight="1" x14ac:dyDescent="0.25">
      <c r="A5533" s="75">
        <v>4849</v>
      </c>
      <c r="B5533" s="76" t="s">
        <v>17334</v>
      </c>
      <c r="C5533" s="77" t="s">
        <v>17335</v>
      </c>
      <c r="D5533" s="78">
        <v>8891000</v>
      </c>
      <c r="E5533" s="77" t="s">
        <v>17313</v>
      </c>
      <c r="F5533" s="77" t="s">
        <v>7870</v>
      </c>
    </row>
    <row r="5534" spans="1:6" ht="32.25" customHeight="1" x14ac:dyDescent="0.25">
      <c r="A5534" s="75">
        <v>4850</v>
      </c>
      <c r="B5534" s="76" t="s">
        <v>17336</v>
      </c>
      <c r="C5534" s="77" t="s">
        <v>17337</v>
      </c>
      <c r="D5534" s="78">
        <v>8891000</v>
      </c>
      <c r="E5534" s="77" t="s">
        <v>17313</v>
      </c>
      <c r="F5534" s="77" t="s">
        <v>7870</v>
      </c>
    </row>
    <row r="5535" spans="1:6" ht="32.25" customHeight="1" x14ac:dyDescent="0.25">
      <c r="A5535" s="75">
        <v>4851</v>
      </c>
      <c r="B5535" s="76" t="s">
        <v>17338</v>
      </c>
      <c r="C5535" s="77" t="s">
        <v>17339</v>
      </c>
      <c r="D5535" s="78">
        <v>8891000</v>
      </c>
      <c r="E5535" s="77" t="s">
        <v>17313</v>
      </c>
      <c r="F5535" s="77" t="s">
        <v>7870</v>
      </c>
    </row>
    <row r="5536" spans="1:6" ht="32.25" customHeight="1" x14ac:dyDescent="0.25">
      <c r="A5536" s="75">
        <v>4852</v>
      </c>
      <c r="B5536" s="76" t="s">
        <v>17340</v>
      </c>
      <c r="C5536" s="77" t="s">
        <v>17341</v>
      </c>
      <c r="D5536" s="78">
        <v>8891000</v>
      </c>
      <c r="E5536" s="77" t="s">
        <v>17313</v>
      </c>
      <c r="F5536" s="77" t="s">
        <v>7870</v>
      </c>
    </row>
    <row r="5537" spans="1:6" ht="32.25" customHeight="1" x14ac:dyDescent="0.25">
      <c r="A5537" s="75">
        <v>4853</v>
      </c>
      <c r="B5537" s="76" t="s">
        <v>17342</v>
      </c>
      <c r="C5537" s="77" t="s">
        <v>17343</v>
      </c>
      <c r="D5537" s="78">
        <v>8891000</v>
      </c>
      <c r="E5537" s="77" t="s">
        <v>17313</v>
      </c>
      <c r="F5537" s="77" t="s">
        <v>7870</v>
      </c>
    </row>
    <row r="5538" spans="1:6" ht="32.25" customHeight="1" x14ac:dyDescent="0.25">
      <c r="A5538" s="75">
        <v>4854</v>
      </c>
      <c r="B5538" s="76" t="s">
        <v>17344</v>
      </c>
      <c r="C5538" s="77" t="s">
        <v>17333</v>
      </c>
      <c r="D5538" s="78">
        <v>8891000</v>
      </c>
      <c r="E5538" s="77" t="s">
        <v>17313</v>
      </c>
      <c r="F5538" s="77" t="s">
        <v>7870</v>
      </c>
    </row>
    <row r="5539" spans="1:6" ht="32.25" customHeight="1" x14ac:dyDescent="0.25">
      <c r="A5539" s="75">
        <v>4855</v>
      </c>
      <c r="B5539" s="76" t="s">
        <v>17345</v>
      </c>
      <c r="C5539" s="77" t="s">
        <v>17196</v>
      </c>
      <c r="D5539" s="78">
        <v>8891000</v>
      </c>
      <c r="E5539" s="77" t="s">
        <v>17313</v>
      </c>
      <c r="F5539" s="77" t="s">
        <v>7870</v>
      </c>
    </row>
    <row r="5540" spans="1:6" ht="32.25" customHeight="1" x14ac:dyDescent="0.25">
      <c r="A5540" s="75">
        <v>4856</v>
      </c>
      <c r="B5540" s="76" t="s">
        <v>17346</v>
      </c>
      <c r="C5540" s="77" t="s">
        <v>17347</v>
      </c>
      <c r="D5540" s="78">
        <v>8891000</v>
      </c>
      <c r="E5540" s="77" t="s">
        <v>17313</v>
      </c>
      <c r="F5540" s="77" t="s">
        <v>7870</v>
      </c>
    </row>
    <row r="5541" spans="1:6" ht="32.25" customHeight="1" x14ac:dyDescent="0.25">
      <c r="A5541" s="75">
        <v>4857</v>
      </c>
      <c r="B5541" s="76" t="s">
        <v>17348</v>
      </c>
      <c r="C5541" s="77" t="s">
        <v>17349</v>
      </c>
      <c r="D5541" s="78">
        <v>8891000</v>
      </c>
      <c r="E5541" s="77" t="s">
        <v>17313</v>
      </c>
      <c r="F5541" s="77" t="s">
        <v>7870</v>
      </c>
    </row>
    <row r="5542" spans="1:6" ht="32.25" customHeight="1" x14ac:dyDescent="0.25">
      <c r="A5542" s="75">
        <v>4858</v>
      </c>
      <c r="B5542" s="76" t="s">
        <v>17350</v>
      </c>
      <c r="C5542" s="77" t="s">
        <v>17351</v>
      </c>
      <c r="D5542" s="78">
        <v>8891000</v>
      </c>
      <c r="E5542" s="77" t="s">
        <v>17313</v>
      </c>
      <c r="F5542" s="77" t="s">
        <v>7870</v>
      </c>
    </row>
    <row r="5543" spans="1:6" ht="32.25" customHeight="1" x14ac:dyDescent="0.25">
      <c r="A5543" s="75">
        <v>4859</v>
      </c>
      <c r="B5543" s="76" t="s">
        <v>17352</v>
      </c>
      <c r="C5543" s="77" t="s">
        <v>17353</v>
      </c>
      <c r="D5543" s="78">
        <v>8891000</v>
      </c>
      <c r="E5543" s="77" t="s">
        <v>17313</v>
      </c>
      <c r="F5543" s="77" t="s">
        <v>7870</v>
      </c>
    </row>
    <row r="5544" spans="1:6" ht="32.25" customHeight="1" x14ac:dyDescent="0.25">
      <c r="A5544" s="75">
        <v>4860</v>
      </c>
      <c r="B5544" s="76" t="s">
        <v>17354</v>
      </c>
      <c r="C5544" s="77" t="s">
        <v>17355</v>
      </c>
      <c r="D5544" s="78">
        <v>8891000</v>
      </c>
      <c r="E5544" s="77" t="s">
        <v>17313</v>
      </c>
      <c r="F5544" s="77" t="s">
        <v>7870</v>
      </c>
    </row>
    <row r="5545" spans="1:6" ht="32.25" customHeight="1" x14ac:dyDescent="0.25">
      <c r="A5545" s="75">
        <v>4861</v>
      </c>
      <c r="B5545" s="76" t="s">
        <v>17356</v>
      </c>
      <c r="C5545" s="77" t="s">
        <v>17357</v>
      </c>
      <c r="D5545" s="78">
        <v>8891000</v>
      </c>
      <c r="E5545" s="77" t="s">
        <v>17313</v>
      </c>
      <c r="F5545" s="77" t="s">
        <v>7870</v>
      </c>
    </row>
    <row r="5546" spans="1:6" ht="32.25" customHeight="1" x14ac:dyDescent="0.25">
      <c r="A5546" s="75">
        <v>4862</v>
      </c>
      <c r="B5546" s="76" t="s">
        <v>17358</v>
      </c>
      <c r="C5546" s="77" t="s">
        <v>17359</v>
      </c>
      <c r="D5546" s="78">
        <v>11944000</v>
      </c>
      <c r="E5546" s="77" t="s">
        <v>17360</v>
      </c>
      <c r="F5546" s="77" t="s">
        <v>12439</v>
      </c>
    </row>
    <row r="5547" spans="1:6" ht="32.25" customHeight="1" x14ac:dyDescent="0.25">
      <c r="A5547" s="75">
        <v>4863</v>
      </c>
      <c r="B5547" s="76" t="s">
        <v>17361</v>
      </c>
      <c r="C5547" s="77" t="s">
        <v>17362</v>
      </c>
      <c r="D5547" s="78">
        <v>15188000</v>
      </c>
      <c r="E5547" s="77" t="s">
        <v>17363</v>
      </c>
      <c r="F5547" s="77" t="s">
        <v>17364</v>
      </c>
    </row>
    <row r="5548" spans="1:6" ht="32.25" customHeight="1" x14ac:dyDescent="0.25">
      <c r="A5548" s="75">
        <v>4864</v>
      </c>
      <c r="B5548" s="76" t="s">
        <v>17365</v>
      </c>
      <c r="C5548" s="77" t="s">
        <v>17366</v>
      </c>
      <c r="D5548" s="78">
        <v>15188000</v>
      </c>
      <c r="E5548" s="77" t="s">
        <v>17363</v>
      </c>
      <c r="F5548" s="77" t="s">
        <v>17364</v>
      </c>
    </row>
    <row r="5549" spans="1:6" ht="32.25" customHeight="1" x14ac:dyDescent="0.25">
      <c r="A5549" s="75">
        <v>4865</v>
      </c>
      <c r="B5549" s="76" t="s">
        <v>17367</v>
      </c>
      <c r="C5549" s="77" t="s">
        <v>17368</v>
      </c>
      <c r="D5549" s="78">
        <v>15188000</v>
      </c>
      <c r="E5549" s="77" t="s">
        <v>17363</v>
      </c>
      <c r="F5549" s="77" t="s">
        <v>17364</v>
      </c>
    </row>
    <row r="5550" spans="1:6" ht="32.25" customHeight="1" x14ac:dyDescent="0.25">
      <c r="A5550" s="75">
        <v>4866</v>
      </c>
      <c r="B5550" s="76" t="s">
        <v>17369</v>
      </c>
      <c r="C5550" s="77" t="s">
        <v>17370</v>
      </c>
      <c r="D5550" s="78">
        <v>9738000</v>
      </c>
      <c r="E5550" s="77" t="s">
        <v>17371</v>
      </c>
      <c r="F5550" s="77" t="s">
        <v>7870</v>
      </c>
    </row>
    <row r="5551" spans="1:6" ht="32.25" customHeight="1" x14ac:dyDescent="0.25">
      <c r="A5551" s="75">
        <v>4867</v>
      </c>
      <c r="B5551" s="76" t="s">
        <v>17372</v>
      </c>
      <c r="C5551" s="77" t="s">
        <v>17373</v>
      </c>
      <c r="D5551" s="78">
        <v>9738000</v>
      </c>
      <c r="E5551" s="77" t="s">
        <v>17371</v>
      </c>
      <c r="F5551" s="77" t="s">
        <v>7870</v>
      </c>
    </row>
    <row r="5552" spans="1:6" ht="32.25" customHeight="1" x14ac:dyDescent="0.25">
      <c r="A5552" s="75">
        <v>4868</v>
      </c>
      <c r="B5552" s="76" t="s">
        <v>17374</v>
      </c>
      <c r="C5552" s="77" t="s">
        <v>17375</v>
      </c>
      <c r="D5552" s="78">
        <v>9738000</v>
      </c>
      <c r="E5552" s="77" t="s">
        <v>17371</v>
      </c>
      <c r="F5552" s="77" t="s">
        <v>7870</v>
      </c>
    </row>
    <row r="5553" spans="1:6" ht="32.25" customHeight="1" x14ac:dyDescent="0.25">
      <c r="A5553" s="75">
        <v>4869</v>
      </c>
      <c r="B5553" s="76" t="s">
        <v>17376</v>
      </c>
      <c r="C5553" s="77" t="s">
        <v>17377</v>
      </c>
      <c r="D5553" s="78">
        <v>9738000</v>
      </c>
      <c r="E5553" s="77" t="s">
        <v>17371</v>
      </c>
      <c r="F5553" s="77" t="s">
        <v>7870</v>
      </c>
    </row>
    <row r="5554" spans="1:6" ht="32.25" customHeight="1" x14ac:dyDescent="0.25">
      <c r="A5554" s="75">
        <v>4870</v>
      </c>
      <c r="B5554" s="76" t="s">
        <v>17378</v>
      </c>
      <c r="C5554" s="77" t="s">
        <v>17379</v>
      </c>
      <c r="D5554" s="78">
        <v>9738000</v>
      </c>
      <c r="E5554" s="77" t="s">
        <v>17371</v>
      </c>
      <c r="F5554" s="77" t="s">
        <v>7870</v>
      </c>
    </row>
    <row r="5555" spans="1:6" ht="32.25" customHeight="1" x14ac:dyDescent="0.25">
      <c r="A5555" s="75">
        <v>4871</v>
      </c>
      <c r="B5555" s="76" t="s">
        <v>17380</v>
      </c>
      <c r="C5555" s="77" t="s">
        <v>17381</v>
      </c>
      <c r="D5555" s="78">
        <v>9738000</v>
      </c>
      <c r="E5555" s="77" t="s">
        <v>17371</v>
      </c>
      <c r="F5555" s="77" t="s">
        <v>7870</v>
      </c>
    </row>
    <row r="5556" spans="1:6" ht="32.25" customHeight="1" x14ac:dyDescent="0.25">
      <c r="A5556" s="75">
        <v>4872</v>
      </c>
      <c r="B5556" s="76" t="s">
        <v>17382</v>
      </c>
      <c r="C5556" s="77" t="s">
        <v>17383</v>
      </c>
      <c r="D5556" s="78">
        <v>9738000</v>
      </c>
      <c r="E5556" s="77" t="s">
        <v>17371</v>
      </c>
      <c r="F5556" s="77" t="s">
        <v>7870</v>
      </c>
    </row>
    <row r="5557" spans="1:6" ht="32.25" customHeight="1" x14ac:dyDescent="0.25">
      <c r="A5557" s="75">
        <v>4873</v>
      </c>
      <c r="B5557" s="76" t="s">
        <v>17384</v>
      </c>
      <c r="C5557" s="77" t="s">
        <v>17385</v>
      </c>
      <c r="D5557" s="78">
        <v>9738000</v>
      </c>
      <c r="E5557" s="77" t="s">
        <v>17371</v>
      </c>
      <c r="F5557" s="77" t="s">
        <v>7870</v>
      </c>
    </row>
    <row r="5558" spans="1:6" ht="32.25" customHeight="1" x14ac:dyDescent="0.25">
      <c r="A5558" s="75">
        <v>4874</v>
      </c>
      <c r="B5558" s="76" t="s">
        <v>17386</v>
      </c>
      <c r="C5558" s="77" t="s">
        <v>17387</v>
      </c>
      <c r="D5558" s="78">
        <v>9738000</v>
      </c>
      <c r="E5558" s="77" t="s">
        <v>17371</v>
      </c>
      <c r="F5558" s="77" t="s">
        <v>7870</v>
      </c>
    </row>
    <row r="5559" spans="1:6" ht="32.25" customHeight="1" x14ac:dyDescent="0.25">
      <c r="A5559" s="75">
        <v>4875</v>
      </c>
      <c r="B5559" s="76" t="s">
        <v>17388</v>
      </c>
      <c r="C5559" s="77" t="s">
        <v>17389</v>
      </c>
      <c r="D5559" s="78">
        <v>9738000</v>
      </c>
      <c r="E5559" s="77" t="s">
        <v>17371</v>
      </c>
      <c r="F5559" s="77" t="s">
        <v>7870</v>
      </c>
    </row>
    <row r="5560" spans="1:6" ht="32.25" customHeight="1" x14ac:dyDescent="0.25">
      <c r="A5560" s="75">
        <v>4876</v>
      </c>
      <c r="B5560" s="76" t="s">
        <v>4318</v>
      </c>
      <c r="C5560" s="77" t="s">
        <v>17390</v>
      </c>
      <c r="D5560" s="78">
        <v>9738000</v>
      </c>
      <c r="E5560" s="77" t="s">
        <v>17371</v>
      </c>
      <c r="F5560" s="77" t="s">
        <v>7870</v>
      </c>
    </row>
    <row r="5561" spans="1:6" ht="32.25" customHeight="1" x14ac:dyDescent="0.25">
      <c r="A5561" s="75">
        <v>4877</v>
      </c>
      <c r="B5561" s="76" t="s">
        <v>17391</v>
      </c>
      <c r="C5561" s="77" t="s">
        <v>17392</v>
      </c>
      <c r="D5561" s="78">
        <v>9738000</v>
      </c>
      <c r="E5561" s="77" t="s">
        <v>17371</v>
      </c>
      <c r="F5561" s="77" t="s">
        <v>7870</v>
      </c>
    </row>
    <row r="5562" spans="1:6" ht="32.25" customHeight="1" x14ac:dyDescent="0.25">
      <c r="A5562" s="75">
        <v>4878</v>
      </c>
      <c r="B5562" s="76" t="s">
        <v>17393</v>
      </c>
      <c r="C5562" s="77" t="s">
        <v>17394</v>
      </c>
      <c r="D5562" s="78">
        <v>9738000</v>
      </c>
      <c r="E5562" s="77" t="s">
        <v>17371</v>
      </c>
      <c r="F5562" s="77" t="s">
        <v>7870</v>
      </c>
    </row>
    <row r="5563" spans="1:6" ht="32.25" customHeight="1" x14ac:dyDescent="0.25">
      <c r="A5563" s="75">
        <v>4879</v>
      </c>
      <c r="B5563" s="76" t="s">
        <v>17395</v>
      </c>
      <c r="C5563" s="77" t="s">
        <v>17396</v>
      </c>
      <c r="D5563" s="78">
        <v>9738000</v>
      </c>
      <c r="E5563" s="77" t="s">
        <v>17371</v>
      </c>
      <c r="F5563" s="77" t="s">
        <v>7870</v>
      </c>
    </row>
    <row r="5564" spans="1:6" ht="32.25" customHeight="1" x14ac:dyDescent="0.25">
      <c r="A5564" s="75">
        <v>4880</v>
      </c>
      <c r="B5564" s="76" t="s">
        <v>17397</v>
      </c>
      <c r="C5564" s="77" t="s">
        <v>17398</v>
      </c>
      <c r="D5564" s="78">
        <v>9738000</v>
      </c>
      <c r="E5564" s="77" t="s">
        <v>17371</v>
      </c>
      <c r="F5564" s="77" t="s">
        <v>7870</v>
      </c>
    </row>
    <row r="5565" spans="1:6" ht="32.25" customHeight="1" x14ac:dyDescent="0.25">
      <c r="A5565" s="75">
        <v>4881</v>
      </c>
      <c r="B5565" s="76" t="s">
        <v>17399</v>
      </c>
      <c r="C5565" s="77" t="s">
        <v>17400</v>
      </c>
      <c r="D5565" s="78">
        <v>9738000</v>
      </c>
      <c r="E5565" s="77" t="s">
        <v>17371</v>
      </c>
      <c r="F5565" s="77" t="s">
        <v>7870</v>
      </c>
    </row>
    <row r="5566" spans="1:6" ht="32.25" customHeight="1" x14ac:dyDescent="0.25">
      <c r="A5566" s="75">
        <v>4882</v>
      </c>
      <c r="B5566" s="76" t="s">
        <v>17401</v>
      </c>
      <c r="C5566" s="77" t="s">
        <v>17402</v>
      </c>
      <c r="D5566" s="78">
        <v>9738000</v>
      </c>
      <c r="E5566" s="77" t="s">
        <v>17371</v>
      </c>
      <c r="F5566" s="77" t="s">
        <v>7870</v>
      </c>
    </row>
    <row r="5567" spans="1:6" ht="32.25" customHeight="1" x14ac:dyDescent="0.25">
      <c r="A5567" s="75">
        <v>4883</v>
      </c>
      <c r="B5567" s="76" t="s">
        <v>17403</v>
      </c>
      <c r="C5567" s="77" t="s">
        <v>17404</v>
      </c>
      <c r="D5567" s="78">
        <v>9738000</v>
      </c>
      <c r="E5567" s="77" t="s">
        <v>17371</v>
      </c>
      <c r="F5567" s="77" t="s">
        <v>7870</v>
      </c>
    </row>
    <row r="5568" spans="1:6" ht="32.25" customHeight="1" x14ac:dyDescent="0.25">
      <c r="A5568" s="75">
        <v>4884</v>
      </c>
      <c r="B5568" s="76" t="s">
        <v>17405</v>
      </c>
      <c r="C5568" s="77" t="s">
        <v>17406</v>
      </c>
      <c r="D5568" s="78">
        <v>9738000</v>
      </c>
      <c r="E5568" s="77" t="s">
        <v>17371</v>
      </c>
      <c r="F5568" s="77" t="s">
        <v>7870</v>
      </c>
    </row>
    <row r="5569" spans="1:6" ht="32.25" customHeight="1" x14ac:dyDescent="0.25">
      <c r="A5569" s="75">
        <v>4885</v>
      </c>
      <c r="B5569" s="76" t="s">
        <v>17407</v>
      </c>
      <c r="C5569" s="77" t="s">
        <v>17408</v>
      </c>
      <c r="D5569" s="78">
        <v>9738000</v>
      </c>
      <c r="E5569" s="77" t="s">
        <v>17371</v>
      </c>
      <c r="F5569" s="77" t="s">
        <v>7870</v>
      </c>
    </row>
    <row r="5570" spans="1:6" ht="32.25" customHeight="1" x14ac:dyDescent="0.25">
      <c r="A5570" s="75">
        <v>4886</v>
      </c>
      <c r="B5570" s="76" t="s">
        <v>17409</v>
      </c>
      <c r="C5570" s="77" t="s">
        <v>17410</v>
      </c>
      <c r="D5570" s="78">
        <v>9738000</v>
      </c>
      <c r="E5570" s="77" t="s">
        <v>17371</v>
      </c>
      <c r="F5570" s="77" t="s">
        <v>7870</v>
      </c>
    </row>
    <row r="5571" spans="1:6" ht="32.25" customHeight="1" x14ac:dyDescent="0.25">
      <c r="A5571" s="75">
        <v>4887</v>
      </c>
      <c r="B5571" s="76" t="s">
        <v>17411</v>
      </c>
      <c r="C5571" s="77" t="s">
        <v>17412</v>
      </c>
      <c r="D5571" s="78">
        <v>9738000</v>
      </c>
      <c r="E5571" s="77" t="s">
        <v>17371</v>
      </c>
      <c r="F5571" s="77" t="s">
        <v>7870</v>
      </c>
    </row>
    <row r="5572" spans="1:6" ht="32.25" customHeight="1" x14ac:dyDescent="0.25">
      <c r="A5572" s="75">
        <v>4888</v>
      </c>
      <c r="B5572" s="76" t="s">
        <v>17413</v>
      </c>
      <c r="C5572" s="77" t="s">
        <v>17414</v>
      </c>
      <c r="D5572" s="78">
        <v>9738000</v>
      </c>
      <c r="E5572" s="77" t="s">
        <v>17371</v>
      </c>
      <c r="F5572" s="77" t="s">
        <v>7870</v>
      </c>
    </row>
    <row r="5573" spans="1:6" ht="32.25" customHeight="1" x14ac:dyDescent="0.25">
      <c r="A5573" s="75">
        <v>4889</v>
      </c>
      <c r="B5573" s="76" t="s">
        <v>17415</v>
      </c>
      <c r="C5573" s="77" t="s">
        <v>17416</v>
      </c>
      <c r="D5573" s="78">
        <v>9738000</v>
      </c>
      <c r="E5573" s="77" t="s">
        <v>17371</v>
      </c>
      <c r="F5573" s="77" t="s">
        <v>7870</v>
      </c>
    </row>
    <row r="5574" spans="1:6" ht="32.25" customHeight="1" x14ac:dyDescent="0.25">
      <c r="A5574" s="75">
        <v>4890</v>
      </c>
      <c r="B5574" s="76" t="s">
        <v>17417</v>
      </c>
      <c r="C5574" s="77" t="s">
        <v>17418</v>
      </c>
      <c r="D5574" s="78">
        <v>9738000</v>
      </c>
      <c r="E5574" s="77" t="s">
        <v>17371</v>
      </c>
      <c r="F5574" s="77" t="s">
        <v>7870</v>
      </c>
    </row>
    <row r="5575" spans="1:6" ht="32.25" customHeight="1" x14ac:dyDescent="0.25">
      <c r="A5575" s="75">
        <v>4891</v>
      </c>
      <c r="B5575" s="76" t="s">
        <v>17419</v>
      </c>
      <c r="C5575" s="77" t="s">
        <v>17420</v>
      </c>
      <c r="D5575" s="78">
        <v>9738000</v>
      </c>
      <c r="E5575" s="77" t="s">
        <v>17371</v>
      </c>
      <c r="F5575" s="77" t="s">
        <v>7870</v>
      </c>
    </row>
    <row r="5576" spans="1:6" ht="32.25" customHeight="1" x14ac:dyDescent="0.25">
      <c r="A5576" s="75">
        <v>4892</v>
      </c>
      <c r="B5576" s="76" t="s">
        <v>17421</v>
      </c>
      <c r="C5576" s="77" t="s">
        <v>17422</v>
      </c>
      <c r="D5576" s="78">
        <v>9738000</v>
      </c>
      <c r="E5576" s="77" t="s">
        <v>17371</v>
      </c>
      <c r="F5576" s="77" t="s">
        <v>7870</v>
      </c>
    </row>
    <row r="5577" spans="1:6" ht="32.25" customHeight="1" x14ac:dyDescent="0.25">
      <c r="A5577" s="75">
        <v>4893</v>
      </c>
      <c r="B5577" s="76" t="s">
        <v>17423</v>
      </c>
      <c r="C5577" s="77" t="s">
        <v>17424</v>
      </c>
      <c r="D5577" s="78">
        <v>9738000</v>
      </c>
      <c r="E5577" s="77" t="s">
        <v>17371</v>
      </c>
      <c r="F5577" s="77" t="s">
        <v>7870</v>
      </c>
    </row>
    <row r="5578" spans="1:6" ht="32.25" customHeight="1" x14ac:dyDescent="0.25">
      <c r="A5578" s="75">
        <v>4894</v>
      </c>
      <c r="B5578" s="76" t="s">
        <v>17425</v>
      </c>
      <c r="C5578" s="77" t="s">
        <v>17426</v>
      </c>
      <c r="D5578" s="78">
        <v>6140000</v>
      </c>
      <c r="E5578" s="77" t="s">
        <v>17427</v>
      </c>
      <c r="F5578" s="77" t="s">
        <v>7870</v>
      </c>
    </row>
    <row r="5579" spans="1:6" ht="32.25" customHeight="1" x14ac:dyDescent="0.25">
      <c r="A5579" s="75">
        <v>4895</v>
      </c>
      <c r="B5579" s="76" t="s">
        <v>17428</v>
      </c>
      <c r="C5579" s="77" t="s">
        <v>17429</v>
      </c>
      <c r="D5579" s="78">
        <v>6140000</v>
      </c>
      <c r="E5579" s="77" t="s">
        <v>17427</v>
      </c>
      <c r="F5579" s="77" t="s">
        <v>7870</v>
      </c>
    </row>
    <row r="5580" spans="1:6" ht="32.25" customHeight="1" x14ac:dyDescent="0.25">
      <c r="A5580" s="75">
        <v>4896</v>
      </c>
      <c r="B5580" s="76" t="s">
        <v>17430</v>
      </c>
      <c r="C5580" s="77" t="s">
        <v>17431</v>
      </c>
      <c r="D5580" s="78">
        <v>6140000</v>
      </c>
      <c r="E5580" s="77" t="s">
        <v>17427</v>
      </c>
      <c r="F5580" s="77" t="s">
        <v>7870</v>
      </c>
    </row>
    <row r="5581" spans="1:6" ht="32.25" customHeight="1" x14ac:dyDescent="0.25">
      <c r="A5581" s="75">
        <v>4897</v>
      </c>
      <c r="B5581" s="76" t="s">
        <v>17432</v>
      </c>
      <c r="C5581" s="77" t="s">
        <v>17433</v>
      </c>
      <c r="D5581" s="78">
        <v>6140000</v>
      </c>
      <c r="E5581" s="77" t="s">
        <v>17427</v>
      </c>
      <c r="F5581" s="77" t="s">
        <v>7870</v>
      </c>
    </row>
    <row r="5582" spans="1:6" ht="32.25" customHeight="1" x14ac:dyDescent="0.25">
      <c r="A5582" s="75">
        <v>4898</v>
      </c>
      <c r="B5582" s="76" t="s">
        <v>17434</v>
      </c>
      <c r="C5582" s="77" t="s">
        <v>17435</v>
      </c>
      <c r="D5582" s="78">
        <v>6140000</v>
      </c>
      <c r="E5582" s="77" t="s">
        <v>17427</v>
      </c>
      <c r="F5582" s="77" t="s">
        <v>7870</v>
      </c>
    </row>
    <row r="5583" spans="1:6" ht="32.25" customHeight="1" x14ac:dyDescent="0.25">
      <c r="A5583" s="75">
        <v>4899</v>
      </c>
      <c r="B5583" s="76" t="s">
        <v>17436</v>
      </c>
      <c r="C5583" s="77" t="s">
        <v>17437</v>
      </c>
      <c r="D5583" s="78">
        <v>6140000</v>
      </c>
      <c r="E5583" s="77" t="s">
        <v>17427</v>
      </c>
      <c r="F5583" s="77" t="s">
        <v>7870</v>
      </c>
    </row>
    <row r="5584" spans="1:6" ht="32.25" customHeight="1" x14ac:dyDescent="0.25">
      <c r="A5584" s="75">
        <v>4900</v>
      </c>
      <c r="B5584" s="76" t="s">
        <v>17438</v>
      </c>
      <c r="C5584" s="77" t="s">
        <v>17439</v>
      </c>
      <c r="D5584" s="78">
        <v>6140000</v>
      </c>
      <c r="E5584" s="77" t="s">
        <v>17427</v>
      </c>
      <c r="F5584" s="77" t="s">
        <v>7870</v>
      </c>
    </row>
    <row r="5585" spans="1:6" ht="32.25" customHeight="1" x14ac:dyDescent="0.25">
      <c r="A5585" s="75">
        <v>4901</v>
      </c>
      <c r="B5585" s="76" t="s">
        <v>17440</v>
      </c>
      <c r="C5585" s="77" t="s">
        <v>17441</v>
      </c>
      <c r="D5585" s="78">
        <v>6140000</v>
      </c>
      <c r="E5585" s="77" t="s">
        <v>17427</v>
      </c>
      <c r="F5585" s="77" t="s">
        <v>7870</v>
      </c>
    </row>
    <row r="5586" spans="1:6" ht="32.25" customHeight="1" x14ac:dyDescent="0.25">
      <c r="A5586" s="75">
        <v>4902</v>
      </c>
      <c r="B5586" s="76" t="s">
        <v>17442</v>
      </c>
      <c r="C5586" s="77" t="s">
        <v>17443</v>
      </c>
      <c r="D5586" s="78">
        <v>6140000</v>
      </c>
      <c r="E5586" s="77" t="s">
        <v>17427</v>
      </c>
      <c r="F5586" s="77" t="s">
        <v>7870</v>
      </c>
    </row>
    <row r="5587" spans="1:6" ht="32.25" customHeight="1" x14ac:dyDescent="0.25">
      <c r="A5587" s="75">
        <v>4903</v>
      </c>
      <c r="B5587" s="76" t="s">
        <v>17444</v>
      </c>
      <c r="C5587" s="77" t="s">
        <v>17445</v>
      </c>
      <c r="D5587" s="78">
        <v>6140000</v>
      </c>
      <c r="E5587" s="77" t="s">
        <v>17427</v>
      </c>
      <c r="F5587" s="77" t="s">
        <v>7870</v>
      </c>
    </row>
    <row r="5588" spans="1:6" ht="32.25" customHeight="1" x14ac:dyDescent="0.25">
      <c r="A5588" s="75">
        <v>4904</v>
      </c>
      <c r="B5588" s="76" t="s">
        <v>17446</v>
      </c>
      <c r="C5588" s="77" t="s">
        <v>17447</v>
      </c>
      <c r="D5588" s="78">
        <v>6140000</v>
      </c>
      <c r="E5588" s="77" t="s">
        <v>17427</v>
      </c>
      <c r="F5588" s="77" t="s">
        <v>7870</v>
      </c>
    </row>
    <row r="5589" spans="1:6" ht="32.25" customHeight="1" x14ac:dyDescent="0.25">
      <c r="A5589" s="75">
        <v>4905</v>
      </c>
      <c r="B5589" s="76" t="s">
        <v>17448</v>
      </c>
      <c r="C5589" s="77" t="s">
        <v>17449</v>
      </c>
      <c r="D5589" s="78">
        <v>6140000</v>
      </c>
      <c r="E5589" s="77" t="s">
        <v>17427</v>
      </c>
      <c r="F5589" s="77" t="s">
        <v>7870</v>
      </c>
    </row>
    <row r="5590" spans="1:6" ht="32.25" customHeight="1" x14ac:dyDescent="0.25">
      <c r="A5590" s="75">
        <v>4906</v>
      </c>
      <c r="B5590" s="76" t="s">
        <v>17450</v>
      </c>
      <c r="C5590" s="77" t="s">
        <v>17451</v>
      </c>
      <c r="D5590" s="78">
        <v>6140000</v>
      </c>
      <c r="E5590" s="77" t="s">
        <v>17427</v>
      </c>
      <c r="F5590" s="77" t="s">
        <v>7870</v>
      </c>
    </row>
    <row r="5591" spans="1:6" ht="32.25" customHeight="1" x14ac:dyDescent="0.25">
      <c r="A5591" s="75">
        <v>4907</v>
      </c>
      <c r="B5591" s="76" t="s">
        <v>17452</v>
      </c>
      <c r="C5591" s="77" t="s">
        <v>17453</v>
      </c>
      <c r="D5591" s="78">
        <v>6140000</v>
      </c>
      <c r="E5591" s="77" t="s">
        <v>17427</v>
      </c>
      <c r="F5591" s="77" t="s">
        <v>7870</v>
      </c>
    </row>
    <row r="5592" spans="1:6" ht="32.25" customHeight="1" x14ac:dyDescent="0.25">
      <c r="A5592" s="75">
        <v>4908</v>
      </c>
      <c r="B5592" s="76" t="s">
        <v>17454</v>
      </c>
      <c r="C5592" s="77" t="s">
        <v>17455</v>
      </c>
      <c r="D5592" s="78">
        <v>6140000</v>
      </c>
      <c r="E5592" s="77" t="s">
        <v>17427</v>
      </c>
      <c r="F5592" s="77" t="s">
        <v>7870</v>
      </c>
    </row>
    <row r="5593" spans="1:6" ht="32.25" customHeight="1" x14ac:dyDescent="0.25">
      <c r="A5593" s="75">
        <v>4909</v>
      </c>
      <c r="B5593" s="76" t="s">
        <v>17456</v>
      </c>
      <c r="C5593" s="77" t="s">
        <v>17457</v>
      </c>
      <c r="D5593" s="78">
        <v>6140000</v>
      </c>
      <c r="E5593" s="77" t="s">
        <v>17427</v>
      </c>
      <c r="F5593" s="77" t="s">
        <v>7870</v>
      </c>
    </row>
    <row r="5594" spans="1:6" ht="32.25" customHeight="1" x14ac:dyDescent="0.25">
      <c r="A5594" s="75">
        <v>4910</v>
      </c>
      <c r="B5594" s="76" t="s">
        <v>17458</v>
      </c>
      <c r="C5594" s="77" t="s">
        <v>17459</v>
      </c>
      <c r="D5594" s="78">
        <v>6140000</v>
      </c>
      <c r="E5594" s="77" t="s">
        <v>17427</v>
      </c>
      <c r="F5594" s="77" t="s">
        <v>7870</v>
      </c>
    </row>
    <row r="5595" spans="1:6" ht="32.25" customHeight="1" x14ac:dyDescent="0.25">
      <c r="A5595" s="75">
        <v>4911</v>
      </c>
      <c r="B5595" s="76" t="s">
        <v>17460</v>
      </c>
      <c r="C5595" s="77" t="s">
        <v>17461</v>
      </c>
      <c r="D5595" s="78">
        <v>6140000</v>
      </c>
      <c r="E5595" s="77" t="s">
        <v>17427</v>
      </c>
      <c r="F5595" s="77" t="s">
        <v>7870</v>
      </c>
    </row>
    <row r="5596" spans="1:6" ht="32.25" customHeight="1" x14ac:dyDescent="0.25">
      <c r="A5596" s="75">
        <v>4912</v>
      </c>
      <c r="B5596" s="76" t="s">
        <v>17462</v>
      </c>
      <c r="C5596" s="77" t="s">
        <v>17463</v>
      </c>
      <c r="D5596" s="78">
        <v>6140000</v>
      </c>
      <c r="E5596" s="77" t="s">
        <v>17427</v>
      </c>
      <c r="F5596" s="77" t="s">
        <v>7870</v>
      </c>
    </row>
    <row r="5597" spans="1:6" ht="32.25" customHeight="1" x14ac:dyDescent="0.25">
      <c r="A5597" s="75">
        <v>4913</v>
      </c>
      <c r="B5597" s="76" t="s">
        <v>17464</v>
      </c>
      <c r="C5597" s="77" t="s">
        <v>17465</v>
      </c>
      <c r="D5597" s="78">
        <v>6140000</v>
      </c>
      <c r="E5597" s="77" t="s">
        <v>17427</v>
      </c>
      <c r="F5597" s="77" t="s">
        <v>7870</v>
      </c>
    </row>
    <row r="5598" spans="1:6" ht="32.25" customHeight="1" x14ac:dyDescent="0.25">
      <c r="A5598" s="75">
        <v>4914</v>
      </c>
      <c r="B5598" s="76" t="s">
        <v>17466</v>
      </c>
      <c r="C5598" s="77" t="s">
        <v>14206</v>
      </c>
      <c r="D5598" s="78">
        <v>6140000</v>
      </c>
      <c r="E5598" s="77" t="s">
        <v>17427</v>
      </c>
      <c r="F5598" s="77" t="s">
        <v>7870</v>
      </c>
    </row>
    <row r="5599" spans="1:6" ht="32.25" customHeight="1" x14ac:dyDescent="0.25">
      <c r="A5599" s="75">
        <v>4915</v>
      </c>
      <c r="B5599" s="76" t="s">
        <v>4324</v>
      </c>
      <c r="C5599" s="77" t="s">
        <v>4326</v>
      </c>
      <c r="D5599" s="78">
        <v>6140000</v>
      </c>
      <c r="E5599" s="77" t="s">
        <v>17427</v>
      </c>
      <c r="F5599" s="77" t="s">
        <v>7870</v>
      </c>
    </row>
    <row r="5600" spans="1:6" ht="32.25" customHeight="1" x14ac:dyDescent="0.25">
      <c r="A5600" s="75">
        <v>4916</v>
      </c>
      <c r="B5600" s="76" t="s">
        <v>17467</v>
      </c>
      <c r="C5600" s="77" t="s">
        <v>17468</v>
      </c>
      <c r="D5600" s="78">
        <v>6140000</v>
      </c>
      <c r="E5600" s="77" t="s">
        <v>17427</v>
      </c>
      <c r="F5600" s="77" t="s">
        <v>7870</v>
      </c>
    </row>
    <row r="5601" spans="1:6" ht="32.25" customHeight="1" x14ac:dyDescent="0.25">
      <c r="A5601" s="75">
        <v>4917</v>
      </c>
      <c r="B5601" s="76" t="s">
        <v>17469</v>
      </c>
      <c r="C5601" s="77" t="s">
        <v>17470</v>
      </c>
      <c r="D5601" s="78">
        <v>6140000</v>
      </c>
      <c r="E5601" s="77" t="s">
        <v>17427</v>
      </c>
      <c r="F5601" s="77" t="s">
        <v>7870</v>
      </c>
    </row>
    <row r="5602" spans="1:6" ht="32.25" customHeight="1" x14ac:dyDescent="0.25">
      <c r="A5602" s="75">
        <v>4918</v>
      </c>
      <c r="B5602" s="76" t="s">
        <v>17471</v>
      </c>
      <c r="C5602" s="77" t="s">
        <v>17472</v>
      </c>
      <c r="D5602" s="78">
        <v>6140000</v>
      </c>
      <c r="E5602" s="77" t="s">
        <v>17427</v>
      </c>
      <c r="F5602" s="77" t="s">
        <v>7870</v>
      </c>
    </row>
    <row r="5603" spans="1:6" ht="32.25" customHeight="1" x14ac:dyDescent="0.25">
      <c r="A5603" s="75">
        <v>4919</v>
      </c>
      <c r="B5603" s="76" t="s">
        <v>17473</v>
      </c>
      <c r="C5603" s="77" t="s">
        <v>17474</v>
      </c>
      <c r="D5603" s="78">
        <v>6140000</v>
      </c>
      <c r="E5603" s="77" t="s">
        <v>17427</v>
      </c>
      <c r="F5603" s="77" t="s">
        <v>7870</v>
      </c>
    </row>
    <row r="5604" spans="1:6" ht="32.25" customHeight="1" x14ac:dyDescent="0.25">
      <c r="A5604" s="75">
        <v>4920</v>
      </c>
      <c r="B5604" s="76" t="s">
        <v>17475</v>
      </c>
      <c r="C5604" s="77" t="s">
        <v>17476</v>
      </c>
      <c r="D5604" s="78">
        <v>6140000</v>
      </c>
      <c r="E5604" s="77" t="s">
        <v>17427</v>
      </c>
      <c r="F5604" s="77" t="s">
        <v>7870</v>
      </c>
    </row>
    <row r="5605" spans="1:6" ht="32.25" customHeight="1" x14ac:dyDescent="0.25">
      <c r="A5605" s="75">
        <v>4921</v>
      </c>
      <c r="B5605" s="76" t="s">
        <v>17477</v>
      </c>
      <c r="C5605" s="77" t="s">
        <v>17478</v>
      </c>
      <c r="D5605" s="78">
        <v>6140000</v>
      </c>
      <c r="E5605" s="77" t="s">
        <v>17427</v>
      </c>
      <c r="F5605" s="77" t="s">
        <v>7870</v>
      </c>
    </row>
    <row r="5606" spans="1:6" ht="32.25" customHeight="1" x14ac:dyDescent="0.25">
      <c r="A5606" s="75">
        <v>4922</v>
      </c>
      <c r="B5606" s="76" t="s">
        <v>17479</v>
      </c>
      <c r="C5606" s="77" t="s">
        <v>17480</v>
      </c>
      <c r="D5606" s="78">
        <v>6140000</v>
      </c>
      <c r="E5606" s="77" t="s">
        <v>17427</v>
      </c>
      <c r="F5606" s="77" t="s">
        <v>7870</v>
      </c>
    </row>
    <row r="5607" spans="1:6" ht="32.25" customHeight="1" x14ac:dyDescent="0.25">
      <c r="A5607" s="75">
        <v>4923</v>
      </c>
      <c r="B5607" s="76" t="s">
        <v>17481</v>
      </c>
      <c r="C5607" s="77" t="s">
        <v>17482</v>
      </c>
      <c r="D5607" s="78">
        <v>6140000</v>
      </c>
      <c r="E5607" s="77" t="s">
        <v>17427</v>
      </c>
      <c r="F5607" s="77" t="s">
        <v>7870</v>
      </c>
    </row>
    <row r="5608" spans="1:6" ht="32.25" customHeight="1" x14ac:dyDescent="0.25">
      <c r="A5608" s="75">
        <v>4924</v>
      </c>
      <c r="B5608" s="76" t="s">
        <v>17483</v>
      </c>
      <c r="C5608" s="77" t="s">
        <v>17484</v>
      </c>
      <c r="D5608" s="78">
        <v>6140000</v>
      </c>
      <c r="E5608" s="77" t="s">
        <v>17427</v>
      </c>
      <c r="F5608" s="77" t="s">
        <v>7870</v>
      </c>
    </row>
    <row r="5609" spans="1:6" ht="32.25" customHeight="1" x14ac:dyDescent="0.25">
      <c r="A5609" s="75">
        <v>4925</v>
      </c>
      <c r="B5609" s="76" t="s">
        <v>17485</v>
      </c>
      <c r="C5609" s="77" t="s">
        <v>17486</v>
      </c>
      <c r="D5609" s="78">
        <v>6140000</v>
      </c>
      <c r="E5609" s="77" t="s">
        <v>17427</v>
      </c>
      <c r="F5609" s="77" t="s">
        <v>7870</v>
      </c>
    </row>
    <row r="5610" spans="1:6" ht="32.25" customHeight="1" x14ac:dyDescent="0.25">
      <c r="A5610" s="75">
        <v>4926</v>
      </c>
      <c r="B5610" s="76" t="s">
        <v>17487</v>
      </c>
      <c r="C5610" s="77" t="s">
        <v>17488</v>
      </c>
      <c r="D5610" s="78">
        <v>6140000</v>
      </c>
      <c r="E5610" s="77" t="s">
        <v>17427</v>
      </c>
      <c r="F5610" s="77" t="s">
        <v>7870</v>
      </c>
    </row>
    <row r="5611" spans="1:6" ht="32.25" customHeight="1" x14ac:dyDescent="0.25">
      <c r="A5611" s="75">
        <v>4927</v>
      </c>
      <c r="B5611" s="76" t="s">
        <v>17489</v>
      </c>
      <c r="C5611" s="77" t="s">
        <v>15628</v>
      </c>
      <c r="D5611" s="78">
        <v>6140000</v>
      </c>
      <c r="E5611" s="77" t="s">
        <v>17427</v>
      </c>
      <c r="F5611" s="77" t="s">
        <v>7870</v>
      </c>
    </row>
    <row r="5612" spans="1:6" ht="32.25" customHeight="1" x14ac:dyDescent="0.25">
      <c r="A5612" s="75">
        <v>4928</v>
      </c>
      <c r="B5612" s="76" t="s">
        <v>17490</v>
      </c>
      <c r="C5612" s="77" t="s">
        <v>17491</v>
      </c>
      <c r="D5612" s="78">
        <v>6140000</v>
      </c>
      <c r="E5612" s="77" t="s">
        <v>17427</v>
      </c>
      <c r="F5612" s="77" t="s">
        <v>7870</v>
      </c>
    </row>
    <row r="5613" spans="1:6" ht="32.25" customHeight="1" x14ac:dyDescent="0.25">
      <c r="A5613" s="75">
        <v>4929</v>
      </c>
      <c r="B5613" s="76" t="s">
        <v>17492</v>
      </c>
      <c r="C5613" s="77" t="s">
        <v>17493</v>
      </c>
      <c r="D5613" s="78">
        <v>6140000</v>
      </c>
      <c r="E5613" s="77" t="s">
        <v>17427</v>
      </c>
      <c r="F5613" s="77" t="s">
        <v>7870</v>
      </c>
    </row>
    <row r="5614" spans="1:6" ht="32.25" customHeight="1" x14ac:dyDescent="0.25">
      <c r="A5614" s="75">
        <v>4930</v>
      </c>
      <c r="B5614" s="76" t="s">
        <v>17494</v>
      </c>
      <c r="C5614" s="77" t="s">
        <v>17495</v>
      </c>
      <c r="D5614" s="78">
        <v>6140000</v>
      </c>
      <c r="E5614" s="77" t="s">
        <v>17427</v>
      </c>
      <c r="F5614" s="77" t="s">
        <v>7870</v>
      </c>
    </row>
    <row r="5615" spans="1:6" ht="32.25" customHeight="1" x14ac:dyDescent="0.25">
      <c r="A5615" s="75">
        <v>4931</v>
      </c>
      <c r="B5615" s="76" t="s">
        <v>17496</v>
      </c>
      <c r="C5615" s="77" t="s">
        <v>17497</v>
      </c>
      <c r="D5615" s="78">
        <v>6140000</v>
      </c>
      <c r="E5615" s="77" t="s">
        <v>17427</v>
      </c>
      <c r="F5615" s="77" t="s">
        <v>7870</v>
      </c>
    </row>
    <row r="5616" spans="1:6" ht="32.25" customHeight="1" x14ac:dyDescent="0.25">
      <c r="A5616" s="75">
        <v>4932</v>
      </c>
      <c r="B5616" s="76" t="s">
        <v>17498</v>
      </c>
      <c r="C5616" s="77" t="s">
        <v>17499</v>
      </c>
      <c r="D5616" s="78">
        <v>6140000</v>
      </c>
      <c r="E5616" s="77" t="s">
        <v>17427</v>
      </c>
      <c r="F5616" s="77" t="s">
        <v>7870</v>
      </c>
    </row>
    <row r="5617" spans="1:6" ht="32.25" customHeight="1" x14ac:dyDescent="0.25">
      <c r="A5617" s="75">
        <v>4933</v>
      </c>
      <c r="B5617" s="76" t="s">
        <v>17500</v>
      </c>
      <c r="C5617" s="77" t="s">
        <v>17501</v>
      </c>
      <c r="D5617" s="78">
        <v>6140000</v>
      </c>
      <c r="E5617" s="77" t="s">
        <v>17427</v>
      </c>
      <c r="F5617" s="77" t="s">
        <v>7870</v>
      </c>
    </row>
    <row r="5618" spans="1:6" ht="32.25" customHeight="1" x14ac:dyDescent="0.25">
      <c r="A5618" s="75">
        <v>4934</v>
      </c>
      <c r="B5618" s="76" t="s">
        <v>17502</v>
      </c>
      <c r="C5618" s="77" t="s">
        <v>17503</v>
      </c>
      <c r="D5618" s="78">
        <v>6140000</v>
      </c>
      <c r="E5618" s="77" t="s">
        <v>17427</v>
      </c>
      <c r="F5618" s="77" t="s">
        <v>7870</v>
      </c>
    </row>
    <row r="5619" spans="1:6" ht="32.25" customHeight="1" x14ac:dyDescent="0.25">
      <c r="A5619" s="75">
        <v>4935</v>
      </c>
      <c r="B5619" s="76" t="s">
        <v>17504</v>
      </c>
      <c r="C5619" s="77" t="s">
        <v>17505</v>
      </c>
      <c r="D5619" s="78">
        <v>6214000</v>
      </c>
      <c r="E5619" s="77" t="s">
        <v>17506</v>
      </c>
      <c r="F5619" s="77" t="s">
        <v>7870</v>
      </c>
    </row>
    <row r="5620" spans="1:6" ht="32.25" customHeight="1" x14ac:dyDescent="0.25">
      <c r="A5620" s="75">
        <v>4936</v>
      </c>
      <c r="B5620" s="76" t="s">
        <v>17507</v>
      </c>
      <c r="C5620" s="77" t="s">
        <v>17508</v>
      </c>
      <c r="D5620" s="78">
        <v>6214000</v>
      </c>
      <c r="E5620" s="77" t="s">
        <v>17506</v>
      </c>
      <c r="F5620" s="77" t="s">
        <v>7870</v>
      </c>
    </row>
    <row r="5621" spans="1:6" ht="32.25" customHeight="1" x14ac:dyDescent="0.25">
      <c r="A5621" s="75">
        <v>4937</v>
      </c>
      <c r="B5621" s="76" t="s">
        <v>17509</v>
      </c>
      <c r="C5621" s="77" t="s">
        <v>17510</v>
      </c>
      <c r="D5621" s="78">
        <v>4629000</v>
      </c>
      <c r="E5621" s="77" t="s">
        <v>17511</v>
      </c>
      <c r="F5621" s="77" t="s">
        <v>7870</v>
      </c>
    </row>
    <row r="5622" spans="1:6" ht="32.25" customHeight="1" x14ac:dyDescent="0.25">
      <c r="A5622" s="75">
        <v>4938</v>
      </c>
      <c r="B5622" s="76" t="s">
        <v>17512</v>
      </c>
      <c r="C5622" s="77" t="s">
        <v>17513</v>
      </c>
      <c r="D5622" s="78">
        <v>4629000</v>
      </c>
      <c r="E5622" s="77" t="s">
        <v>17511</v>
      </c>
      <c r="F5622" s="77" t="s">
        <v>7870</v>
      </c>
    </row>
    <row r="5623" spans="1:6" ht="32.25" customHeight="1" x14ac:dyDescent="0.25">
      <c r="A5623" s="75">
        <v>4939</v>
      </c>
      <c r="B5623" s="76" t="s">
        <v>17514</v>
      </c>
      <c r="C5623" s="77" t="s">
        <v>17515</v>
      </c>
      <c r="D5623" s="78">
        <v>4629000</v>
      </c>
      <c r="E5623" s="77" t="s">
        <v>17511</v>
      </c>
      <c r="F5623" s="77" t="s">
        <v>7870</v>
      </c>
    </row>
    <row r="5624" spans="1:6" ht="32.25" customHeight="1" x14ac:dyDescent="0.25">
      <c r="A5624" s="75">
        <v>4940</v>
      </c>
      <c r="B5624" s="76" t="s">
        <v>17516</v>
      </c>
      <c r="C5624" s="77" t="s">
        <v>17517</v>
      </c>
      <c r="D5624" s="78">
        <v>4370000</v>
      </c>
      <c r="E5624" s="77" t="s">
        <v>17518</v>
      </c>
      <c r="F5624" s="77" t="s">
        <v>7870</v>
      </c>
    </row>
    <row r="5625" spans="1:6" ht="32.25" customHeight="1" x14ac:dyDescent="0.25">
      <c r="A5625" s="75">
        <v>4941</v>
      </c>
      <c r="B5625" s="76" t="s">
        <v>17519</v>
      </c>
      <c r="C5625" s="77" t="s">
        <v>17520</v>
      </c>
      <c r="D5625" s="78">
        <v>4370000</v>
      </c>
      <c r="E5625" s="77" t="s">
        <v>17518</v>
      </c>
      <c r="F5625" s="77" t="s">
        <v>7870</v>
      </c>
    </row>
    <row r="5626" spans="1:6" ht="32.25" customHeight="1" x14ac:dyDescent="0.25">
      <c r="A5626" s="75">
        <v>4942</v>
      </c>
      <c r="B5626" s="76" t="s">
        <v>17521</v>
      </c>
      <c r="C5626" s="77" t="s">
        <v>17522</v>
      </c>
      <c r="D5626" s="78">
        <v>4370000</v>
      </c>
      <c r="E5626" s="77" t="s">
        <v>17518</v>
      </c>
      <c r="F5626" s="77" t="s">
        <v>7870</v>
      </c>
    </row>
    <row r="5627" spans="1:6" ht="32.25" customHeight="1" x14ac:dyDescent="0.25">
      <c r="A5627" s="75">
        <v>4943</v>
      </c>
      <c r="B5627" s="76" t="s">
        <v>17523</v>
      </c>
      <c r="C5627" s="77" t="s">
        <v>17524</v>
      </c>
      <c r="D5627" s="78">
        <v>4370000</v>
      </c>
      <c r="E5627" s="77" t="s">
        <v>17518</v>
      </c>
      <c r="F5627" s="77" t="s">
        <v>7870</v>
      </c>
    </row>
    <row r="5628" spans="1:6" ht="32.25" customHeight="1" x14ac:dyDescent="0.25">
      <c r="A5628" s="75">
        <v>4944</v>
      </c>
      <c r="B5628" s="76" t="s">
        <v>17525</v>
      </c>
      <c r="C5628" s="77" t="s">
        <v>17526</v>
      </c>
      <c r="D5628" s="78">
        <v>4370000</v>
      </c>
      <c r="E5628" s="77" t="s">
        <v>17518</v>
      </c>
      <c r="F5628" s="77" t="s">
        <v>7870</v>
      </c>
    </row>
    <row r="5629" spans="1:6" ht="32.25" customHeight="1" x14ac:dyDescent="0.25">
      <c r="A5629" s="75">
        <v>4945</v>
      </c>
      <c r="B5629" s="76" t="s">
        <v>17527</v>
      </c>
      <c r="C5629" s="77" t="s">
        <v>17528</v>
      </c>
      <c r="D5629" s="78">
        <v>4370000</v>
      </c>
      <c r="E5629" s="77" t="s">
        <v>17518</v>
      </c>
      <c r="F5629" s="77" t="s">
        <v>7870</v>
      </c>
    </row>
    <row r="5630" spans="1:6" ht="32.25" customHeight="1" x14ac:dyDescent="0.25">
      <c r="A5630" s="75">
        <v>4946</v>
      </c>
      <c r="B5630" s="76" t="s">
        <v>17529</v>
      </c>
      <c r="C5630" s="77" t="s">
        <v>17530</v>
      </c>
      <c r="D5630" s="78">
        <v>4370000</v>
      </c>
      <c r="E5630" s="77" t="s">
        <v>17518</v>
      </c>
      <c r="F5630" s="77" t="s">
        <v>7870</v>
      </c>
    </row>
    <row r="5631" spans="1:6" ht="32.25" customHeight="1" x14ac:dyDescent="0.25">
      <c r="A5631" s="75">
        <v>4947</v>
      </c>
      <c r="B5631" s="76" t="s">
        <v>17531</v>
      </c>
      <c r="C5631" s="77" t="s">
        <v>17532</v>
      </c>
      <c r="D5631" s="78">
        <v>4370000</v>
      </c>
      <c r="E5631" s="77" t="s">
        <v>17518</v>
      </c>
      <c r="F5631" s="77" t="s">
        <v>7870</v>
      </c>
    </row>
    <row r="5632" spans="1:6" ht="32.25" customHeight="1" x14ac:dyDescent="0.25">
      <c r="A5632" s="75">
        <v>4948</v>
      </c>
      <c r="B5632" s="76" t="s">
        <v>17533</v>
      </c>
      <c r="C5632" s="77" t="s">
        <v>17534</v>
      </c>
      <c r="D5632" s="78">
        <v>4370000</v>
      </c>
      <c r="E5632" s="77" t="s">
        <v>17518</v>
      </c>
      <c r="F5632" s="77" t="s">
        <v>7870</v>
      </c>
    </row>
    <row r="5633" spans="1:6" ht="32.25" customHeight="1" x14ac:dyDescent="0.25">
      <c r="A5633" s="75">
        <v>4949</v>
      </c>
      <c r="B5633" s="76" t="s">
        <v>17535</v>
      </c>
      <c r="C5633" s="77" t="s">
        <v>17536</v>
      </c>
      <c r="D5633" s="78">
        <v>4370000</v>
      </c>
      <c r="E5633" s="77" t="s">
        <v>17518</v>
      </c>
      <c r="F5633" s="77" t="s">
        <v>7870</v>
      </c>
    </row>
    <row r="5634" spans="1:6" ht="32.25" customHeight="1" x14ac:dyDescent="0.25">
      <c r="A5634" s="75">
        <v>4950</v>
      </c>
      <c r="B5634" s="76" t="s">
        <v>17537</v>
      </c>
      <c r="C5634" s="77" t="s">
        <v>17538</v>
      </c>
      <c r="D5634" s="78">
        <v>4370000</v>
      </c>
      <c r="E5634" s="77" t="s">
        <v>17518</v>
      </c>
      <c r="F5634" s="77" t="s">
        <v>7870</v>
      </c>
    </row>
    <row r="5635" spans="1:6" ht="32.25" customHeight="1" x14ac:dyDescent="0.25">
      <c r="A5635" s="75">
        <v>4951</v>
      </c>
      <c r="B5635" s="76" t="s">
        <v>17539</v>
      </c>
      <c r="C5635" s="77" t="s">
        <v>17540</v>
      </c>
      <c r="D5635" s="78">
        <v>4370000</v>
      </c>
      <c r="E5635" s="77" t="s">
        <v>17518</v>
      </c>
      <c r="F5635" s="77" t="s">
        <v>7870</v>
      </c>
    </row>
    <row r="5636" spans="1:6" ht="32.25" customHeight="1" x14ac:dyDescent="0.25">
      <c r="A5636" s="75">
        <v>4952</v>
      </c>
      <c r="B5636" s="76" t="s">
        <v>17541</v>
      </c>
      <c r="C5636" s="77" t="s">
        <v>17542</v>
      </c>
      <c r="D5636" s="78">
        <v>4370000</v>
      </c>
      <c r="E5636" s="77" t="s">
        <v>17518</v>
      </c>
      <c r="F5636" s="77" t="s">
        <v>7870</v>
      </c>
    </row>
    <row r="5637" spans="1:6" ht="32.25" customHeight="1" x14ac:dyDescent="0.25">
      <c r="A5637" s="75">
        <v>4953</v>
      </c>
      <c r="B5637" s="76" t="s">
        <v>17543</v>
      </c>
      <c r="C5637" s="77" t="s">
        <v>17544</v>
      </c>
      <c r="D5637" s="78">
        <v>4370000</v>
      </c>
      <c r="E5637" s="77" t="s">
        <v>17518</v>
      </c>
      <c r="F5637" s="77" t="s">
        <v>7870</v>
      </c>
    </row>
    <row r="5638" spans="1:6" ht="32.25" customHeight="1" x14ac:dyDescent="0.25">
      <c r="A5638" s="75">
        <v>4954</v>
      </c>
      <c r="B5638" s="76" t="s">
        <v>17545</v>
      </c>
      <c r="C5638" s="77" t="s">
        <v>17546</v>
      </c>
      <c r="D5638" s="78">
        <v>4370000</v>
      </c>
      <c r="E5638" s="77" t="s">
        <v>17518</v>
      </c>
      <c r="F5638" s="77" t="s">
        <v>7870</v>
      </c>
    </row>
    <row r="5639" spans="1:6" ht="32.25" customHeight="1" x14ac:dyDescent="0.25">
      <c r="A5639" s="75">
        <v>4955</v>
      </c>
      <c r="B5639" s="76" t="s">
        <v>17547</v>
      </c>
      <c r="C5639" s="77" t="s">
        <v>17548</v>
      </c>
      <c r="D5639" s="78">
        <v>4370000</v>
      </c>
      <c r="E5639" s="77" t="s">
        <v>17518</v>
      </c>
      <c r="F5639" s="77" t="s">
        <v>7870</v>
      </c>
    </row>
    <row r="5640" spans="1:6" ht="32.25" customHeight="1" x14ac:dyDescent="0.25">
      <c r="A5640" s="75">
        <v>4956</v>
      </c>
      <c r="B5640" s="76" t="s">
        <v>17549</v>
      </c>
      <c r="C5640" s="77" t="s">
        <v>17550</v>
      </c>
      <c r="D5640" s="78">
        <v>4370000</v>
      </c>
      <c r="E5640" s="77" t="s">
        <v>17518</v>
      </c>
      <c r="F5640" s="77" t="s">
        <v>7870</v>
      </c>
    </row>
    <row r="5641" spans="1:6" ht="32.25" customHeight="1" x14ac:dyDescent="0.25">
      <c r="A5641" s="75">
        <v>4957</v>
      </c>
      <c r="B5641" s="76" t="s">
        <v>17551</v>
      </c>
      <c r="C5641" s="77" t="s">
        <v>17552</v>
      </c>
      <c r="D5641" s="78">
        <v>4370000</v>
      </c>
      <c r="E5641" s="77" t="s">
        <v>17518</v>
      </c>
      <c r="F5641" s="77" t="s">
        <v>7870</v>
      </c>
    </row>
    <row r="5642" spans="1:6" ht="32.25" customHeight="1" x14ac:dyDescent="0.25">
      <c r="A5642" s="75">
        <v>4958</v>
      </c>
      <c r="B5642" s="76" t="s">
        <v>17553</v>
      </c>
      <c r="C5642" s="77" t="s">
        <v>17554</v>
      </c>
      <c r="D5642" s="78">
        <v>4370000</v>
      </c>
      <c r="E5642" s="77" t="s">
        <v>17518</v>
      </c>
      <c r="F5642" s="77" t="s">
        <v>7870</v>
      </c>
    </row>
    <row r="5643" spans="1:6" ht="32.25" customHeight="1" x14ac:dyDescent="0.25">
      <c r="A5643" s="75">
        <v>4959</v>
      </c>
      <c r="B5643" s="76" t="s">
        <v>17555</v>
      </c>
      <c r="C5643" s="77" t="s">
        <v>17556</v>
      </c>
      <c r="D5643" s="78">
        <v>4370000</v>
      </c>
      <c r="E5643" s="77" t="s">
        <v>17518</v>
      </c>
      <c r="F5643" s="77" t="s">
        <v>7870</v>
      </c>
    </row>
    <row r="5644" spans="1:6" ht="32.25" customHeight="1" x14ac:dyDescent="0.25">
      <c r="A5644" s="75">
        <v>4960</v>
      </c>
      <c r="B5644" s="76" t="s">
        <v>17557</v>
      </c>
      <c r="C5644" s="77" t="s">
        <v>17558</v>
      </c>
      <c r="D5644" s="78">
        <v>4370000</v>
      </c>
      <c r="E5644" s="77" t="s">
        <v>17518</v>
      </c>
      <c r="F5644" s="77" t="s">
        <v>7870</v>
      </c>
    </row>
    <row r="5645" spans="1:6" ht="32.25" customHeight="1" x14ac:dyDescent="0.25">
      <c r="A5645" s="75">
        <v>4961</v>
      </c>
      <c r="B5645" s="76" t="s">
        <v>17559</v>
      </c>
      <c r="C5645" s="77" t="s">
        <v>17560</v>
      </c>
      <c r="D5645" s="78">
        <v>4370000</v>
      </c>
      <c r="E5645" s="77" t="s">
        <v>17518</v>
      </c>
      <c r="F5645" s="77" t="s">
        <v>7870</v>
      </c>
    </row>
    <row r="5646" spans="1:6" ht="32.25" customHeight="1" x14ac:dyDescent="0.25">
      <c r="A5646" s="75">
        <v>4962</v>
      </c>
      <c r="B5646" s="76" t="s">
        <v>17561</v>
      </c>
      <c r="C5646" s="77" t="s">
        <v>17562</v>
      </c>
      <c r="D5646" s="78">
        <v>4370000</v>
      </c>
      <c r="E5646" s="77" t="s">
        <v>17518</v>
      </c>
      <c r="F5646" s="77" t="s">
        <v>7870</v>
      </c>
    </row>
    <row r="5647" spans="1:6" ht="32.25" customHeight="1" x14ac:dyDescent="0.25">
      <c r="A5647" s="75">
        <v>4963</v>
      </c>
      <c r="B5647" s="76" t="s">
        <v>17563</v>
      </c>
      <c r="C5647" s="77" t="s">
        <v>17564</v>
      </c>
      <c r="D5647" s="78">
        <v>4370000</v>
      </c>
      <c r="E5647" s="77" t="s">
        <v>17518</v>
      </c>
      <c r="F5647" s="77" t="s">
        <v>7870</v>
      </c>
    </row>
    <row r="5648" spans="1:6" ht="32.25" customHeight="1" x14ac:dyDescent="0.25">
      <c r="A5648" s="75">
        <v>4964</v>
      </c>
      <c r="B5648" s="76" t="s">
        <v>17565</v>
      </c>
      <c r="C5648" s="77" t="s">
        <v>17566</v>
      </c>
      <c r="D5648" s="78">
        <v>4370000</v>
      </c>
      <c r="E5648" s="77" t="s">
        <v>17518</v>
      </c>
      <c r="F5648" s="77" t="s">
        <v>7870</v>
      </c>
    </row>
    <row r="5649" spans="1:6" ht="32.25" customHeight="1" x14ac:dyDescent="0.25">
      <c r="A5649" s="75">
        <v>4965</v>
      </c>
      <c r="B5649" s="76" t="s">
        <v>17567</v>
      </c>
      <c r="C5649" s="77" t="s">
        <v>17568</v>
      </c>
      <c r="D5649" s="78">
        <v>4370000</v>
      </c>
      <c r="E5649" s="77" t="s">
        <v>17518</v>
      </c>
      <c r="F5649" s="77" t="s">
        <v>7870</v>
      </c>
    </row>
    <row r="5650" spans="1:6" ht="32.25" customHeight="1" x14ac:dyDescent="0.25">
      <c r="A5650" s="75">
        <v>4966</v>
      </c>
      <c r="B5650" s="76" t="s">
        <v>17569</v>
      </c>
      <c r="C5650" s="77" t="s">
        <v>17570</v>
      </c>
      <c r="D5650" s="78">
        <v>4370000</v>
      </c>
      <c r="E5650" s="77" t="s">
        <v>17518</v>
      </c>
      <c r="F5650" s="77" t="s">
        <v>7870</v>
      </c>
    </row>
    <row r="5651" spans="1:6" ht="32.25" customHeight="1" x14ac:dyDescent="0.25">
      <c r="A5651" s="75">
        <v>4967</v>
      </c>
      <c r="B5651" s="76" t="s">
        <v>17571</v>
      </c>
      <c r="C5651" s="77" t="s">
        <v>17572</v>
      </c>
      <c r="D5651" s="78">
        <v>4370000</v>
      </c>
      <c r="E5651" s="77" t="s">
        <v>17518</v>
      </c>
      <c r="F5651" s="77" t="s">
        <v>7870</v>
      </c>
    </row>
    <row r="5652" spans="1:6" ht="32.25" customHeight="1" x14ac:dyDescent="0.25">
      <c r="A5652" s="75">
        <v>4968</v>
      </c>
      <c r="B5652" s="76" t="s">
        <v>17573</v>
      </c>
      <c r="C5652" s="77" t="s">
        <v>17574</v>
      </c>
      <c r="D5652" s="78">
        <v>4370000</v>
      </c>
      <c r="E5652" s="77" t="s">
        <v>17518</v>
      </c>
      <c r="F5652" s="77" t="s">
        <v>7870</v>
      </c>
    </row>
    <row r="5653" spans="1:6" ht="32.25" customHeight="1" x14ac:dyDescent="0.25">
      <c r="A5653" s="75">
        <v>4969</v>
      </c>
      <c r="B5653" s="76" t="s">
        <v>17575</v>
      </c>
      <c r="C5653" s="77" t="s">
        <v>17576</v>
      </c>
      <c r="D5653" s="78">
        <v>4370000</v>
      </c>
      <c r="E5653" s="77" t="s">
        <v>17518</v>
      </c>
      <c r="F5653" s="77" t="s">
        <v>7870</v>
      </c>
    </row>
    <row r="5654" spans="1:6" ht="32.25" customHeight="1" x14ac:dyDescent="0.25">
      <c r="A5654" s="75">
        <v>4970</v>
      </c>
      <c r="B5654" s="76" t="s">
        <v>17577</v>
      </c>
      <c r="C5654" s="77" t="s">
        <v>17578</v>
      </c>
      <c r="D5654" s="78">
        <v>2977000</v>
      </c>
      <c r="E5654" s="77" t="s">
        <v>17579</v>
      </c>
      <c r="F5654" s="77" t="s">
        <v>7870</v>
      </c>
    </row>
    <row r="5655" spans="1:6" ht="32.25" customHeight="1" x14ac:dyDescent="0.25">
      <c r="A5655" s="75">
        <v>4971</v>
      </c>
      <c r="B5655" s="76" t="s">
        <v>4345</v>
      </c>
      <c r="C5655" s="77" t="s">
        <v>4347</v>
      </c>
      <c r="D5655" s="78">
        <v>2977000</v>
      </c>
      <c r="E5655" s="77" t="s">
        <v>17579</v>
      </c>
      <c r="F5655" s="77" t="s">
        <v>7870</v>
      </c>
    </row>
    <row r="5656" spans="1:6" ht="32.25" customHeight="1" x14ac:dyDescent="0.25">
      <c r="A5656" s="75">
        <v>4972</v>
      </c>
      <c r="B5656" s="76" t="s">
        <v>17580</v>
      </c>
      <c r="C5656" s="77" t="s">
        <v>17581</v>
      </c>
      <c r="D5656" s="78">
        <v>2977000</v>
      </c>
      <c r="E5656" s="77" t="s">
        <v>17579</v>
      </c>
      <c r="F5656" s="77" t="s">
        <v>7870</v>
      </c>
    </row>
    <row r="5657" spans="1:6" ht="32.25" customHeight="1" x14ac:dyDescent="0.25">
      <c r="A5657" s="75">
        <v>4973</v>
      </c>
      <c r="B5657" s="76" t="s">
        <v>4332</v>
      </c>
      <c r="C5657" s="77" t="s">
        <v>4334</v>
      </c>
      <c r="D5657" s="78">
        <v>2743000</v>
      </c>
      <c r="E5657" s="77" t="s">
        <v>17582</v>
      </c>
      <c r="F5657" s="77" t="s">
        <v>7870</v>
      </c>
    </row>
    <row r="5658" spans="1:6" ht="32.25" customHeight="1" x14ac:dyDescent="0.25">
      <c r="A5658" s="75">
        <v>4974</v>
      </c>
      <c r="B5658" s="76" t="s">
        <v>17583</v>
      </c>
      <c r="C5658" s="77" t="s">
        <v>17584</v>
      </c>
      <c r="D5658" s="78">
        <v>2743000</v>
      </c>
      <c r="E5658" s="77" t="s">
        <v>17582</v>
      </c>
      <c r="F5658" s="77" t="s">
        <v>7870</v>
      </c>
    </row>
    <row r="5659" spans="1:6" ht="32.25" customHeight="1" x14ac:dyDescent="0.25">
      <c r="A5659" s="75">
        <v>4975</v>
      </c>
      <c r="B5659" s="76" t="s">
        <v>4341</v>
      </c>
      <c r="C5659" s="77" t="s">
        <v>4344</v>
      </c>
      <c r="D5659" s="78">
        <v>2743000</v>
      </c>
      <c r="E5659" s="77" t="s">
        <v>17582</v>
      </c>
      <c r="F5659" s="77" t="s">
        <v>7870</v>
      </c>
    </row>
    <row r="5660" spans="1:6" ht="32.25" customHeight="1" x14ac:dyDescent="0.25">
      <c r="A5660" s="75">
        <v>4976</v>
      </c>
      <c r="B5660" s="76" t="s">
        <v>4338</v>
      </c>
      <c r="C5660" s="77" t="s">
        <v>4340</v>
      </c>
      <c r="D5660" s="78">
        <v>2743000</v>
      </c>
      <c r="E5660" s="77" t="s">
        <v>17582</v>
      </c>
      <c r="F5660" s="77" t="s">
        <v>7870</v>
      </c>
    </row>
    <row r="5661" spans="1:6" ht="32.25" customHeight="1" x14ac:dyDescent="0.25">
      <c r="A5661" s="75">
        <v>4977</v>
      </c>
      <c r="B5661" s="76" t="s">
        <v>17585</v>
      </c>
      <c r="C5661" s="77" t="s">
        <v>17586</v>
      </c>
      <c r="D5661" s="78">
        <v>2743000</v>
      </c>
      <c r="E5661" s="77" t="s">
        <v>17582</v>
      </c>
      <c r="F5661" s="77" t="s">
        <v>7870</v>
      </c>
    </row>
    <row r="5662" spans="1:6" ht="32.25" customHeight="1" x14ac:dyDescent="0.25">
      <c r="A5662" s="75">
        <v>4978</v>
      </c>
      <c r="B5662" s="76" t="s">
        <v>4329</v>
      </c>
      <c r="C5662" s="77" t="s">
        <v>4331</v>
      </c>
      <c r="D5662" s="78">
        <v>2743000</v>
      </c>
      <c r="E5662" s="77" t="s">
        <v>17582</v>
      </c>
      <c r="F5662" s="77" t="s">
        <v>7870</v>
      </c>
    </row>
    <row r="5663" spans="1:6" ht="32.25" customHeight="1" x14ac:dyDescent="0.25">
      <c r="A5663" s="75">
        <v>4979</v>
      </c>
      <c r="B5663" s="76" t="s">
        <v>17587</v>
      </c>
      <c r="C5663" s="77" t="s">
        <v>17588</v>
      </c>
      <c r="D5663" s="78">
        <v>2743000</v>
      </c>
      <c r="E5663" s="77" t="s">
        <v>17582</v>
      </c>
      <c r="F5663" s="77" t="s">
        <v>7870</v>
      </c>
    </row>
    <row r="5664" spans="1:6" ht="32.25" customHeight="1" x14ac:dyDescent="0.25">
      <c r="A5664" s="75">
        <v>4980</v>
      </c>
      <c r="B5664" s="76" t="s">
        <v>17589</v>
      </c>
      <c r="C5664" s="77" t="s">
        <v>17590</v>
      </c>
      <c r="D5664" s="78">
        <v>2743000</v>
      </c>
      <c r="E5664" s="77" t="s">
        <v>17582</v>
      </c>
      <c r="F5664" s="77" t="s">
        <v>7870</v>
      </c>
    </row>
    <row r="5665" spans="1:6" ht="32.25" customHeight="1" x14ac:dyDescent="0.25">
      <c r="A5665" s="75">
        <v>4981</v>
      </c>
      <c r="B5665" s="76" t="s">
        <v>4335</v>
      </c>
      <c r="C5665" s="77" t="s">
        <v>4337</v>
      </c>
      <c r="D5665" s="78">
        <v>2743000</v>
      </c>
      <c r="E5665" s="77" t="s">
        <v>17582</v>
      </c>
      <c r="F5665" s="77" t="s">
        <v>7870</v>
      </c>
    </row>
    <row r="5666" spans="1:6" ht="32.25" customHeight="1" x14ac:dyDescent="0.25">
      <c r="A5666" s="75">
        <v>4982</v>
      </c>
      <c r="B5666" s="76" t="s">
        <v>17591</v>
      </c>
      <c r="C5666" s="77" t="s">
        <v>17592</v>
      </c>
      <c r="D5666" s="78">
        <v>2743000</v>
      </c>
      <c r="E5666" s="77" t="s">
        <v>17582</v>
      </c>
      <c r="F5666" s="77"/>
    </row>
    <row r="5667" spans="1:6" ht="32.25" customHeight="1" x14ac:dyDescent="0.25">
      <c r="A5667" s="75">
        <v>4983</v>
      </c>
      <c r="B5667" s="76" t="s">
        <v>17593</v>
      </c>
      <c r="C5667" s="77" t="s">
        <v>17594</v>
      </c>
      <c r="D5667" s="78">
        <v>1590000</v>
      </c>
      <c r="E5667" s="77" t="s">
        <v>17595</v>
      </c>
      <c r="F5667" s="77" t="s">
        <v>7870</v>
      </c>
    </row>
    <row r="5668" spans="1:6" ht="32.25" customHeight="1" x14ac:dyDescent="0.25">
      <c r="A5668" s="75">
        <v>4984</v>
      </c>
      <c r="B5668" s="76" t="s">
        <v>17596</v>
      </c>
      <c r="C5668" s="77" t="s">
        <v>17597</v>
      </c>
      <c r="D5668" s="78">
        <v>1291000</v>
      </c>
      <c r="E5668" s="77" t="s">
        <v>17598</v>
      </c>
      <c r="F5668" s="77" t="s">
        <v>7870</v>
      </c>
    </row>
    <row r="5669" spans="1:6" ht="32.25" customHeight="1" x14ac:dyDescent="0.25">
      <c r="A5669" s="75">
        <v>4985</v>
      </c>
      <c r="B5669" s="76" t="s">
        <v>4348</v>
      </c>
      <c r="C5669" s="77" t="s">
        <v>4350</v>
      </c>
      <c r="D5669" s="78">
        <v>2337000</v>
      </c>
      <c r="E5669" s="77" t="s">
        <v>17599</v>
      </c>
      <c r="F5669" s="77" t="s">
        <v>7870</v>
      </c>
    </row>
    <row r="5670" spans="1:6" ht="32.25" customHeight="1" x14ac:dyDescent="0.25">
      <c r="A5670" s="75">
        <v>4986</v>
      </c>
      <c r="B5670" s="76" t="s">
        <v>4351</v>
      </c>
      <c r="C5670" s="77" t="s">
        <v>4350</v>
      </c>
      <c r="D5670" s="78">
        <v>2337000</v>
      </c>
      <c r="E5670" s="77" t="s">
        <v>17599</v>
      </c>
      <c r="F5670" s="77"/>
    </row>
    <row r="5671" spans="1:6" ht="32.25" customHeight="1" x14ac:dyDescent="0.25">
      <c r="A5671" s="75">
        <v>4987</v>
      </c>
      <c r="B5671" s="76" t="s">
        <v>4353</v>
      </c>
      <c r="C5671" s="77" t="s">
        <v>4350</v>
      </c>
      <c r="D5671" s="78">
        <v>1740000</v>
      </c>
      <c r="E5671" s="77" t="s">
        <v>17600</v>
      </c>
      <c r="F5671" s="77" t="s">
        <v>7870</v>
      </c>
    </row>
    <row r="5672" spans="1:6" ht="32.25" customHeight="1" x14ac:dyDescent="0.25">
      <c r="A5672" s="75">
        <v>4988</v>
      </c>
      <c r="B5672" s="76" t="s">
        <v>17601</v>
      </c>
      <c r="C5672" s="77" t="s">
        <v>17602</v>
      </c>
      <c r="D5672" s="78">
        <v>3872000</v>
      </c>
      <c r="E5672" s="77" t="s">
        <v>17603</v>
      </c>
      <c r="F5672" s="77" t="s">
        <v>7870</v>
      </c>
    </row>
    <row r="5673" spans="1:6" ht="32.25" customHeight="1" x14ac:dyDescent="0.25">
      <c r="A5673" s="75">
        <v>4989</v>
      </c>
      <c r="B5673" s="76" t="s">
        <v>17604</v>
      </c>
      <c r="C5673" s="77" t="s">
        <v>17602</v>
      </c>
      <c r="D5673" s="78">
        <v>3872000</v>
      </c>
      <c r="E5673" s="77" t="s">
        <v>17603</v>
      </c>
      <c r="F5673" s="77" t="s">
        <v>7870</v>
      </c>
    </row>
    <row r="5674" spans="1:6" ht="32.25" customHeight="1" x14ac:dyDescent="0.25">
      <c r="A5674" s="75">
        <v>4990</v>
      </c>
      <c r="B5674" s="76" t="s">
        <v>4359</v>
      </c>
      <c r="C5674" s="77" t="s">
        <v>4361</v>
      </c>
      <c r="D5674" s="78">
        <v>2036000</v>
      </c>
      <c r="E5674" s="77" t="s">
        <v>17605</v>
      </c>
      <c r="F5674" s="77" t="s">
        <v>7870</v>
      </c>
    </row>
    <row r="5675" spans="1:6" ht="32.25" customHeight="1" x14ac:dyDescent="0.25">
      <c r="A5675" s="75">
        <v>4991</v>
      </c>
      <c r="B5675" s="76" t="s">
        <v>4362</v>
      </c>
      <c r="C5675" s="77" t="s">
        <v>4361</v>
      </c>
      <c r="D5675" s="78">
        <v>1801000</v>
      </c>
      <c r="E5675" s="77" t="s">
        <v>17606</v>
      </c>
      <c r="F5675" s="77"/>
    </row>
    <row r="5676" spans="1:6" ht="32.25" customHeight="1" x14ac:dyDescent="0.25">
      <c r="A5676" s="75">
        <v>4992</v>
      </c>
      <c r="B5676" s="76" t="s">
        <v>4355</v>
      </c>
      <c r="C5676" s="77" t="s">
        <v>4358</v>
      </c>
      <c r="D5676" s="78">
        <v>1438000</v>
      </c>
      <c r="E5676" s="77" t="s">
        <v>17607</v>
      </c>
      <c r="F5676" s="77" t="s">
        <v>7870</v>
      </c>
    </row>
    <row r="5677" spans="1:6" ht="32.25" customHeight="1" x14ac:dyDescent="0.25">
      <c r="A5677" s="75">
        <v>4993</v>
      </c>
      <c r="B5677" s="76" t="s">
        <v>17608</v>
      </c>
      <c r="C5677" s="77" t="s">
        <v>17609</v>
      </c>
      <c r="D5677" s="78">
        <v>6230000</v>
      </c>
      <c r="E5677" s="77" t="s">
        <v>17610</v>
      </c>
      <c r="F5677" s="77" t="s">
        <v>7870</v>
      </c>
    </row>
    <row r="5678" spans="1:6" ht="32.25" customHeight="1" x14ac:dyDescent="0.25">
      <c r="A5678" s="75">
        <v>4994</v>
      </c>
      <c r="B5678" s="76" t="s">
        <v>17611</v>
      </c>
      <c r="C5678" s="77" t="s">
        <v>17612</v>
      </c>
      <c r="D5678" s="78">
        <v>6230000</v>
      </c>
      <c r="E5678" s="77" t="s">
        <v>17610</v>
      </c>
      <c r="F5678" s="77" t="s">
        <v>7870</v>
      </c>
    </row>
    <row r="5679" spans="1:6" ht="32.25" customHeight="1" x14ac:dyDescent="0.25">
      <c r="A5679" s="75">
        <v>4995</v>
      </c>
      <c r="B5679" s="76" t="s">
        <v>17613</v>
      </c>
      <c r="C5679" s="77" t="s">
        <v>17614</v>
      </c>
      <c r="D5679" s="78">
        <v>6230000</v>
      </c>
      <c r="E5679" s="77" t="s">
        <v>17610</v>
      </c>
      <c r="F5679" s="77" t="s">
        <v>7870</v>
      </c>
    </row>
    <row r="5680" spans="1:6" ht="32.25" customHeight="1" x14ac:dyDescent="0.25">
      <c r="A5680" s="75">
        <v>4996</v>
      </c>
      <c r="B5680" s="76" t="s">
        <v>17615</v>
      </c>
      <c r="C5680" s="77" t="s">
        <v>17616</v>
      </c>
      <c r="D5680" s="78">
        <v>4597000</v>
      </c>
      <c r="E5680" s="77" t="s">
        <v>17617</v>
      </c>
      <c r="F5680" s="77" t="s">
        <v>7870</v>
      </c>
    </row>
    <row r="5681" spans="1:6" ht="32.25" customHeight="1" x14ac:dyDescent="0.25">
      <c r="A5681" s="75">
        <v>4997</v>
      </c>
      <c r="B5681" s="76" t="s">
        <v>17618</v>
      </c>
      <c r="C5681" s="77" t="s">
        <v>17616</v>
      </c>
      <c r="D5681" s="78">
        <v>4338000</v>
      </c>
      <c r="E5681" s="77" t="s">
        <v>17619</v>
      </c>
      <c r="F5681" s="77" t="s">
        <v>7870</v>
      </c>
    </row>
    <row r="5682" spans="1:6" ht="32.25" customHeight="1" x14ac:dyDescent="0.25">
      <c r="A5682" s="75">
        <v>4998</v>
      </c>
      <c r="B5682" s="76" t="s">
        <v>17620</v>
      </c>
      <c r="C5682" s="77" t="s">
        <v>17621</v>
      </c>
      <c r="D5682" s="78">
        <v>6439000</v>
      </c>
      <c r="E5682" s="77" t="s">
        <v>17622</v>
      </c>
      <c r="F5682" s="77" t="s">
        <v>7870</v>
      </c>
    </row>
    <row r="5683" spans="1:6" ht="32.25" customHeight="1" x14ac:dyDescent="0.25">
      <c r="A5683" s="75">
        <v>4999</v>
      </c>
      <c r="B5683" s="76" t="s">
        <v>17623</v>
      </c>
      <c r="C5683" s="77" t="s">
        <v>17624</v>
      </c>
      <c r="D5683" s="78">
        <v>6439000</v>
      </c>
      <c r="E5683" s="77" t="s">
        <v>17622</v>
      </c>
      <c r="F5683" s="77" t="s">
        <v>7870</v>
      </c>
    </row>
    <row r="5684" spans="1:6" ht="32.25" customHeight="1" x14ac:dyDescent="0.25">
      <c r="A5684" s="75">
        <v>5000</v>
      </c>
      <c r="B5684" s="76" t="s">
        <v>17625</v>
      </c>
      <c r="C5684" s="77" t="s">
        <v>17626</v>
      </c>
      <c r="D5684" s="78">
        <v>8363000</v>
      </c>
      <c r="E5684" s="77" t="s">
        <v>17627</v>
      </c>
      <c r="F5684" s="77" t="s">
        <v>7870</v>
      </c>
    </row>
    <row r="5685" spans="1:6" ht="32.25" customHeight="1" x14ac:dyDescent="0.25">
      <c r="A5685" s="75">
        <v>5001</v>
      </c>
      <c r="B5685" s="76" t="s">
        <v>17628</v>
      </c>
      <c r="C5685" s="77" t="s">
        <v>17629</v>
      </c>
      <c r="D5685" s="78">
        <v>8363000</v>
      </c>
      <c r="E5685" s="77" t="s">
        <v>17627</v>
      </c>
      <c r="F5685" s="77" t="s">
        <v>7870</v>
      </c>
    </row>
    <row r="5686" spans="1:6" ht="32.25" customHeight="1" x14ac:dyDescent="0.25">
      <c r="A5686" s="75">
        <v>5002</v>
      </c>
      <c r="B5686" s="76" t="s">
        <v>203</v>
      </c>
      <c r="C5686" s="77" t="s">
        <v>206</v>
      </c>
      <c r="D5686" s="78">
        <v>3633000</v>
      </c>
      <c r="E5686" s="77" t="s">
        <v>17630</v>
      </c>
      <c r="F5686" s="77" t="s">
        <v>7870</v>
      </c>
    </row>
    <row r="5687" spans="1:6" ht="32.25" customHeight="1" x14ac:dyDescent="0.25">
      <c r="A5687" s="75">
        <v>5003</v>
      </c>
      <c r="B5687" s="76" t="s">
        <v>207</v>
      </c>
      <c r="C5687" s="77" t="s">
        <v>206</v>
      </c>
      <c r="D5687" s="78">
        <v>3633000</v>
      </c>
      <c r="E5687" s="77" t="s">
        <v>17630</v>
      </c>
      <c r="F5687" s="77" t="s">
        <v>7870</v>
      </c>
    </row>
    <row r="5688" spans="1:6" ht="32.25" customHeight="1" x14ac:dyDescent="0.25">
      <c r="A5688" s="75">
        <v>5004</v>
      </c>
      <c r="B5688" s="76" t="s">
        <v>209</v>
      </c>
      <c r="C5688" s="77" t="s">
        <v>206</v>
      </c>
      <c r="D5688" s="78">
        <v>3399000</v>
      </c>
      <c r="E5688" s="77" t="s">
        <v>17631</v>
      </c>
      <c r="F5688" s="77" t="s">
        <v>7870</v>
      </c>
    </row>
    <row r="5689" spans="1:6" ht="32.25" customHeight="1" x14ac:dyDescent="0.25">
      <c r="A5689" s="75">
        <v>5005</v>
      </c>
      <c r="B5689" s="76" t="s">
        <v>211</v>
      </c>
      <c r="C5689" s="77" t="s">
        <v>17632</v>
      </c>
      <c r="D5689" s="78">
        <v>10083000</v>
      </c>
      <c r="E5689" s="77" t="s">
        <v>17633</v>
      </c>
      <c r="F5689" s="77" t="s">
        <v>7870</v>
      </c>
    </row>
    <row r="5690" spans="1:6" ht="32.25" customHeight="1" x14ac:dyDescent="0.25">
      <c r="A5690" s="75">
        <v>5006</v>
      </c>
      <c r="B5690" s="76" t="s">
        <v>214</v>
      </c>
      <c r="C5690" s="77" t="s">
        <v>17632</v>
      </c>
      <c r="D5690" s="78">
        <v>10083000</v>
      </c>
      <c r="E5690" s="77" t="s">
        <v>17633</v>
      </c>
      <c r="F5690" s="77" t="s">
        <v>7870</v>
      </c>
    </row>
    <row r="5691" spans="1:6" ht="32.25" customHeight="1" x14ac:dyDescent="0.25">
      <c r="A5691" s="75">
        <v>5007</v>
      </c>
      <c r="B5691" s="76" t="s">
        <v>216</v>
      </c>
      <c r="C5691" s="77" t="s">
        <v>17632</v>
      </c>
      <c r="D5691" s="78">
        <v>10083000</v>
      </c>
      <c r="E5691" s="77" t="s">
        <v>17633</v>
      </c>
      <c r="F5691" s="77" t="s">
        <v>7870</v>
      </c>
    </row>
    <row r="5692" spans="1:6" ht="32.25" customHeight="1" x14ac:dyDescent="0.25">
      <c r="A5692" s="75">
        <v>5008</v>
      </c>
      <c r="B5692" s="76" t="s">
        <v>17634</v>
      </c>
      <c r="C5692" s="77" t="s">
        <v>17635</v>
      </c>
      <c r="D5692" s="78">
        <v>8648000</v>
      </c>
      <c r="E5692" s="77" t="s">
        <v>17636</v>
      </c>
      <c r="F5692" s="77" t="s">
        <v>7870</v>
      </c>
    </row>
    <row r="5693" spans="1:6" ht="32.25" customHeight="1" x14ac:dyDescent="0.25">
      <c r="A5693" s="75">
        <v>5009</v>
      </c>
      <c r="B5693" s="76" t="s">
        <v>17637</v>
      </c>
      <c r="C5693" s="77" t="s">
        <v>17638</v>
      </c>
      <c r="D5693" s="78">
        <v>8648000</v>
      </c>
      <c r="E5693" s="77" t="s">
        <v>17636</v>
      </c>
      <c r="F5693" s="77" t="s">
        <v>7870</v>
      </c>
    </row>
    <row r="5694" spans="1:6" ht="32.25" customHeight="1" x14ac:dyDescent="0.25">
      <c r="A5694" s="75">
        <v>5010</v>
      </c>
      <c r="B5694" s="76" t="s">
        <v>17639</v>
      </c>
      <c r="C5694" s="77" t="s">
        <v>17640</v>
      </c>
      <c r="D5694" s="78">
        <v>8648000</v>
      </c>
      <c r="E5694" s="77" t="s">
        <v>17636</v>
      </c>
      <c r="F5694" s="77" t="s">
        <v>7870</v>
      </c>
    </row>
    <row r="5695" spans="1:6" ht="32.25" customHeight="1" x14ac:dyDescent="0.25">
      <c r="A5695" s="75">
        <v>5011</v>
      </c>
      <c r="B5695" s="76" t="s">
        <v>17641</v>
      </c>
      <c r="C5695" s="77" t="s">
        <v>17642</v>
      </c>
      <c r="D5695" s="78">
        <v>8648000</v>
      </c>
      <c r="E5695" s="77" t="s">
        <v>17636</v>
      </c>
      <c r="F5695" s="77" t="s">
        <v>7870</v>
      </c>
    </row>
    <row r="5696" spans="1:6" ht="32.25" customHeight="1" x14ac:dyDescent="0.25">
      <c r="A5696" s="75">
        <v>5012</v>
      </c>
      <c r="B5696" s="76" t="s">
        <v>17643</v>
      </c>
      <c r="C5696" s="77" t="s">
        <v>17644</v>
      </c>
      <c r="D5696" s="78">
        <v>8648000</v>
      </c>
      <c r="E5696" s="77" t="s">
        <v>17636</v>
      </c>
      <c r="F5696" s="77" t="s">
        <v>7870</v>
      </c>
    </row>
    <row r="5697" spans="1:6" ht="32.25" customHeight="1" x14ac:dyDescent="0.25">
      <c r="A5697" s="75">
        <v>5013</v>
      </c>
      <c r="B5697" s="76" t="s">
        <v>17645</v>
      </c>
      <c r="C5697" s="77" t="s">
        <v>17635</v>
      </c>
      <c r="D5697" s="78">
        <v>8648000</v>
      </c>
      <c r="E5697" s="77" t="s">
        <v>17636</v>
      </c>
      <c r="F5697" s="77" t="s">
        <v>7870</v>
      </c>
    </row>
    <row r="5698" spans="1:6" ht="32.25" customHeight="1" x14ac:dyDescent="0.25">
      <c r="A5698" s="75">
        <v>5014</v>
      </c>
      <c r="B5698" s="76" t="s">
        <v>4368</v>
      </c>
      <c r="C5698" s="77" t="s">
        <v>17646</v>
      </c>
      <c r="D5698" s="78">
        <v>8722000</v>
      </c>
      <c r="E5698" s="77" t="s">
        <v>17647</v>
      </c>
      <c r="F5698" s="77" t="s">
        <v>7870</v>
      </c>
    </row>
    <row r="5699" spans="1:6" ht="32.25" customHeight="1" x14ac:dyDescent="0.25">
      <c r="A5699" s="75">
        <v>5015</v>
      </c>
      <c r="B5699" s="76" t="s">
        <v>17648</v>
      </c>
      <c r="C5699" s="77" t="s">
        <v>17649</v>
      </c>
      <c r="D5699" s="78">
        <v>1504000</v>
      </c>
      <c r="E5699" s="77" t="s">
        <v>17650</v>
      </c>
      <c r="F5699" s="77" t="s">
        <v>7870</v>
      </c>
    </row>
    <row r="5700" spans="1:6" ht="32.25" customHeight="1" x14ac:dyDescent="0.25">
      <c r="A5700" s="75">
        <v>5016</v>
      </c>
      <c r="B5700" s="76" t="s">
        <v>4374</v>
      </c>
      <c r="C5700" s="77" t="s">
        <v>4373</v>
      </c>
      <c r="D5700" s="78">
        <v>1504000</v>
      </c>
      <c r="E5700" s="77" t="s">
        <v>17650</v>
      </c>
      <c r="F5700" s="77"/>
    </row>
    <row r="5701" spans="1:6" ht="32.25" customHeight="1" x14ac:dyDescent="0.25">
      <c r="A5701" s="75">
        <v>5017</v>
      </c>
      <c r="B5701" s="76" t="s">
        <v>4377</v>
      </c>
      <c r="C5701" s="77" t="s">
        <v>4373</v>
      </c>
      <c r="D5701" s="78">
        <v>1125000</v>
      </c>
      <c r="E5701" s="77" t="s">
        <v>17651</v>
      </c>
      <c r="F5701" s="77"/>
    </row>
    <row r="5702" spans="1:6" ht="32.25" customHeight="1" x14ac:dyDescent="0.25">
      <c r="A5702" s="75">
        <v>5018</v>
      </c>
      <c r="B5702" s="76" t="s">
        <v>4384</v>
      </c>
      <c r="C5702" s="77" t="s">
        <v>4383</v>
      </c>
      <c r="D5702" s="78">
        <v>1363000</v>
      </c>
      <c r="E5702" s="77" t="s">
        <v>17652</v>
      </c>
      <c r="F5702" s="77"/>
    </row>
    <row r="5703" spans="1:6" ht="32.25" customHeight="1" x14ac:dyDescent="0.25">
      <c r="A5703" s="75">
        <v>5019</v>
      </c>
      <c r="B5703" s="76" t="s">
        <v>4379</v>
      </c>
      <c r="C5703" s="77" t="s">
        <v>4383</v>
      </c>
      <c r="D5703" s="78">
        <v>1350000</v>
      </c>
      <c r="E5703" s="77" t="s">
        <v>17653</v>
      </c>
      <c r="F5703" s="77"/>
    </row>
    <row r="5704" spans="1:6" ht="32.25" customHeight="1" x14ac:dyDescent="0.25">
      <c r="A5704" s="75">
        <v>5021</v>
      </c>
      <c r="B5704" s="76" t="s">
        <v>4392</v>
      </c>
      <c r="C5704" s="77" t="s">
        <v>17654</v>
      </c>
      <c r="D5704" s="78">
        <v>2092000</v>
      </c>
      <c r="E5704" s="77" t="s">
        <v>11997</v>
      </c>
      <c r="F5704" s="77"/>
    </row>
    <row r="5705" spans="1:6" ht="32.25" customHeight="1" x14ac:dyDescent="0.25">
      <c r="A5705" s="75">
        <v>5022</v>
      </c>
      <c r="B5705" s="76" t="s">
        <v>4397</v>
      </c>
      <c r="C5705" s="77" t="s">
        <v>4396</v>
      </c>
      <c r="D5705" s="78">
        <v>1236000</v>
      </c>
      <c r="E5705" s="77" t="s">
        <v>17655</v>
      </c>
      <c r="F5705" s="77"/>
    </row>
    <row r="5706" spans="1:6" ht="32.25" customHeight="1" x14ac:dyDescent="0.25">
      <c r="A5706" s="75">
        <v>5023</v>
      </c>
      <c r="B5706" s="76" t="s">
        <v>4400</v>
      </c>
      <c r="C5706" s="77" t="s">
        <v>4396</v>
      </c>
      <c r="D5706" s="78">
        <v>1236000</v>
      </c>
      <c r="E5706" s="77" t="s">
        <v>17655</v>
      </c>
      <c r="F5706" s="77"/>
    </row>
    <row r="5707" spans="1:6" ht="32.25" customHeight="1" x14ac:dyDescent="0.25">
      <c r="A5707" s="75">
        <v>5024</v>
      </c>
      <c r="B5707" s="76" t="s">
        <v>17656</v>
      </c>
      <c r="C5707" s="77" t="s">
        <v>17657</v>
      </c>
      <c r="D5707" s="78">
        <v>1699000</v>
      </c>
      <c r="E5707" s="77" t="s">
        <v>17658</v>
      </c>
      <c r="F5707" s="77"/>
    </row>
    <row r="5708" spans="1:6" ht="32.25" customHeight="1" x14ac:dyDescent="0.25">
      <c r="A5708" s="75">
        <v>5028</v>
      </c>
      <c r="B5708" s="76" t="s">
        <v>4410</v>
      </c>
      <c r="C5708" s="77" t="s">
        <v>17659</v>
      </c>
      <c r="D5708" s="78">
        <v>2695000</v>
      </c>
      <c r="E5708" s="77" t="s">
        <v>17660</v>
      </c>
      <c r="F5708" s="77"/>
    </row>
    <row r="5709" spans="1:6" ht="32.25" customHeight="1" x14ac:dyDescent="0.25">
      <c r="A5709" s="75">
        <v>5029</v>
      </c>
      <c r="B5709" s="76" t="s">
        <v>17661</v>
      </c>
      <c r="C5709" s="77" t="s">
        <v>17662</v>
      </c>
      <c r="D5709" s="78">
        <v>1199000</v>
      </c>
      <c r="E5709" s="77" t="s">
        <v>17663</v>
      </c>
      <c r="F5709" s="77"/>
    </row>
    <row r="5710" spans="1:6" ht="32.25" customHeight="1" x14ac:dyDescent="0.25">
      <c r="A5710" s="75">
        <v>5030</v>
      </c>
      <c r="B5710" s="76" t="s">
        <v>4416</v>
      </c>
      <c r="C5710" s="77" t="s">
        <v>4418</v>
      </c>
      <c r="D5710" s="78">
        <v>1199000</v>
      </c>
      <c r="E5710" s="77" t="s">
        <v>17663</v>
      </c>
      <c r="F5710" s="77"/>
    </row>
    <row r="5711" spans="1:6" ht="32.25" customHeight="1" x14ac:dyDescent="0.25">
      <c r="A5711" s="75">
        <v>5031</v>
      </c>
      <c r="B5711" s="76" t="s">
        <v>17664</v>
      </c>
      <c r="C5711" s="77" t="s">
        <v>17665</v>
      </c>
      <c r="D5711" s="78">
        <v>1199000</v>
      </c>
      <c r="E5711" s="77" t="s">
        <v>17663</v>
      </c>
      <c r="F5711" s="77"/>
    </row>
    <row r="5712" spans="1:6" ht="32.25" customHeight="1" x14ac:dyDescent="0.25">
      <c r="A5712" s="75">
        <v>5032</v>
      </c>
      <c r="B5712" s="76" t="s">
        <v>4419</v>
      </c>
      <c r="C5712" s="77" t="s">
        <v>4422</v>
      </c>
      <c r="D5712" s="78">
        <v>1280000</v>
      </c>
      <c r="E5712" s="77" t="s">
        <v>17666</v>
      </c>
      <c r="F5712" s="77"/>
    </row>
    <row r="5713" spans="1:6" ht="32.25" customHeight="1" x14ac:dyDescent="0.25">
      <c r="A5713" s="75">
        <v>5033</v>
      </c>
      <c r="B5713" s="76" t="s">
        <v>4423</v>
      </c>
      <c r="C5713" s="77" t="s">
        <v>4422</v>
      </c>
      <c r="D5713" s="78">
        <v>1280000</v>
      </c>
      <c r="E5713" s="77" t="s">
        <v>17666</v>
      </c>
      <c r="F5713" s="77" t="s">
        <v>7870</v>
      </c>
    </row>
    <row r="5714" spans="1:6" ht="32.25" customHeight="1" x14ac:dyDescent="0.25">
      <c r="A5714" s="75">
        <v>5034</v>
      </c>
      <c r="B5714" s="76" t="s">
        <v>17667</v>
      </c>
      <c r="C5714" s="77" t="s">
        <v>17668</v>
      </c>
      <c r="D5714" s="78">
        <v>8878000</v>
      </c>
      <c r="E5714" s="77" t="s">
        <v>17669</v>
      </c>
      <c r="F5714" s="77"/>
    </row>
    <row r="5715" spans="1:6" ht="32.25" customHeight="1" x14ac:dyDescent="0.25">
      <c r="A5715" s="75">
        <v>5036</v>
      </c>
      <c r="B5715" s="76" t="s">
        <v>4430</v>
      </c>
      <c r="C5715" s="77" t="s">
        <v>4433</v>
      </c>
      <c r="D5715" s="78">
        <v>1826000</v>
      </c>
      <c r="E5715" s="77" t="s">
        <v>17670</v>
      </c>
      <c r="F5715" s="77"/>
    </row>
    <row r="5716" spans="1:6" ht="32.25" customHeight="1" x14ac:dyDescent="0.25">
      <c r="A5716" s="75">
        <v>5037</v>
      </c>
      <c r="B5716" s="76" t="s">
        <v>4435</v>
      </c>
      <c r="C5716" s="77" t="s">
        <v>4438</v>
      </c>
      <c r="D5716" s="78">
        <v>1075000</v>
      </c>
      <c r="E5716" s="77" t="s">
        <v>17671</v>
      </c>
      <c r="F5716" s="77"/>
    </row>
    <row r="5717" spans="1:6" ht="32.25" customHeight="1" x14ac:dyDescent="0.25">
      <c r="A5717" s="75">
        <v>5038</v>
      </c>
      <c r="B5717" s="76" t="s">
        <v>4439</v>
      </c>
      <c r="C5717" s="77" t="s">
        <v>4442</v>
      </c>
      <c r="D5717" s="78">
        <v>2426000</v>
      </c>
      <c r="E5717" s="77" t="s">
        <v>17672</v>
      </c>
      <c r="F5717" s="77" t="s">
        <v>7870</v>
      </c>
    </row>
    <row r="5718" spans="1:6" ht="32.25" customHeight="1" x14ac:dyDescent="0.25">
      <c r="A5718" s="75">
        <v>5039</v>
      </c>
      <c r="B5718" s="76" t="s">
        <v>17673</v>
      </c>
      <c r="C5718" s="77" t="s">
        <v>17674</v>
      </c>
      <c r="D5718" s="78">
        <v>6867000</v>
      </c>
      <c r="E5718" s="77" t="s">
        <v>17675</v>
      </c>
      <c r="F5718" s="77" t="s">
        <v>7870</v>
      </c>
    </row>
    <row r="5719" spans="1:6" ht="32.25" customHeight="1" x14ac:dyDescent="0.25">
      <c r="A5719" s="75">
        <v>5040</v>
      </c>
      <c r="B5719" s="76" t="s">
        <v>17676</v>
      </c>
      <c r="C5719" s="77" t="s">
        <v>17677</v>
      </c>
      <c r="D5719" s="78">
        <v>6867000</v>
      </c>
      <c r="E5719" s="77" t="s">
        <v>17675</v>
      </c>
      <c r="F5719" s="77"/>
    </row>
    <row r="5720" spans="1:6" ht="32.25" customHeight="1" x14ac:dyDescent="0.25">
      <c r="A5720" s="75">
        <v>5041</v>
      </c>
      <c r="B5720" s="76" t="s">
        <v>4443</v>
      </c>
      <c r="C5720" s="77" t="s">
        <v>4446</v>
      </c>
      <c r="D5720" s="78">
        <v>1774000</v>
      </c>
      <c r="E5720" s="77" t="s">
        <v>17678</v>
      </c>
      <c r="F5720" s="77"/>
    </row>
    <row r="5721" spans="1:6" ht="32.25" customHeight="1" x14ac:dyDescent="0.25">
      <c r="A5721" s="75">
        <v>5042</v>
      </c>
      <c r="B5721" s="76" t="s">
        <v>17679</v>
      </c>
      <c r="C5721" s="77" t="s">
        <v>17680</v>
      </c>
      <c r="D5721" s="78">
        <v>1774000</v>
      </c>
      <c r="E5721" s="77" t="s">
        <v>17678</v>
      </c>
      <c r="F5721" s="77"/>
    </row>
    <row r="5722" spans="1:6" ht="32.25" customHeight="1" x14ac:dyDescent="0.25">
      <c r="A5722" s="75">
        <v>5047</v>
      </c>
      <c r="B5722" s="76" t="s">
        <v>218</v>
      </c>
      <c r="C5722" s="77" t="s">
        <v>221</v>
      </c>
      <c r="D5722" s="78">
        <v>3900000</v>
      </c>
      <c r="E5722" s="77" t="s">
        <v>17681</v>
      </c>
      <c r="F5722" s="77"/>
    </row>
    <row r="5723" spans="1:6" ht="32.25" customHeight="1" x14ac:dyDescent="0.25">
      <c r="A5723" s="75">
        <v>5048</v>
      </c>
      <c r="B5723" s="76" t="s">
        <v>4457</v>
      </c>
      <c r="C5723" s="77" t="s">
        <v>4460</v>
      </c>
      <c r="D5723" s="78">
        <v>3057000</v>
      </c>
      <c r="E5723" s="77" t="s">
        <v>17682</v>
      </c>
      <c r="F5723" s="77"/>
    </row>
    <row r="5724" spans="1:6" ht="32.25" customHeight="1" x14ac:dyDescent="0.25">
      <c r="A5724" s="75">
        <v>5049</v>
      </c>
      <c r="B5724" s="76" t="s">
        <v>4462</v>
      </c>
      <c r="C5724" s="77" t="s">
        <v>4465</v>
      </c>
      <c r="D5724" s="78">
        <v>2059000</v>
      </c>
      <c r="E5724" s="77" t="s">
        <v>12244</v>
      </c>
      <c r="F5724" s="77" t="s">
        <v>7870</v>
      </c>
    </row>
    <row r="5725" spans="1:6" ht="32.25" customHeight="1" x14ac:dyDescent="0.25">
      <c r="A5725" s="75">
        <v>5050</v>
      </c>
      <c r="B5725" s="76" t="s">
        <v>17683</v>
      </c>
      <c r="C5725" s="77" t="s">
        <v>17684</v>
      </c>
      <c r="D5725" s="78">
        <v>3739000</v>
      </c>
      <c r="E5725" s="77" t="s">
        <v>17685</v>
      </c>
      <c r="F5725" s="77" t="s">
        <v>7870</v>
      </c>
    </row>
    <row r="5726" spans="1:6" ht="32.25" customHeight="1" x14ac:dyDescent="0.25">
      <c r="A5726" s="75">
        <v>5051</v>
      </c>
      <c r="B5726" s="76" t="s">
        <v>17686</v>
      </c>
      <c r="C5726" s="77" t="s">
        <v>17687</v>
      </c>
      <c r="D5726" s="78">
        <v>3739000</v>
      </c>
      <c r="E5726" s="77" t="s">
        <v>17685</v>
      </c>
      <c r="F5726" s="77" t="s">
        <v>7870</v>
      </c>
    </row>
    <row r="5727" spans="1:6" ht="32.25" customHeight="1" x14ac:dyDescent="0.25">
      <c r="A5727" s="75">
        <v>5052</v>
      </c>
      <c r="B5727" s="76" t="s">
        <v>223</v>
      </c>
      <c r="C5727" s="77" t="s">
        <v>226</v>
      </c>
      <c r="D5727" s="78">
        <v>3246000</v>
      </c>
      <c r="E5727" s="77" t="s">
        <v>17688</v>
      </c>
      <c r="F5727" s="77" t="s">
        <v>7870</v>
      </c>
    </row>
    <row r="5728" spans="1:6" ht="32.25" customHeight="1" x14ac:dyDescent="0.25">
      <c r="A5728" s="75">
        <v>5053</v>
      </c>
      <c r="B5728" s="76" t="s">
        <v>227</v>
      </c>
      <c r="C5728" s="77" t="s">
        <v>226</v>
      </c>
      <c r="D5728" s="78">
        <v>3246000</v>
      </c>
      <c r="E5728" s="77" t="s">
        <v>17688</v>
      </c>
      <c r="F5728" s="77" t="s">
        <v>7870</v>
      </c>
    </row>
    <row r="5729" spans="1:6" ht="32.25" customHeight="1" x14ac:dyDescent="0.25">
      <c r="A5729" s="75">
        <v>5054</v>
      </c>
      <c r="B5729" s="76" t="s">
        <v>229</v>
      </c>
      <c r="C5729" s="77" t="s">
        <v>232</v>
      </c>
      <c r="D5729" s="78">
        <v>4602000</v>
      </c>
      <c r="E5729" s="77" t="s">
        <v>17689</v>
      </c>
      <c r="F5729" s="77"/>
    </row>
    <row r="5730" spans="1:6" ht="32.25" customHeight="1" x14ac:dyDescent="0.25">
      <c r="A5730" s="75">
        <v>5056</v>
      </c>
      <c r="B5730" s="76" t="s">
        <v>17690</v>
      </c>
      <c r="C5730" s="77" t="s">
        <v>17691</v>
      </c>
      <c r="D5730" s="78">
        <v>4676000</v>
      </c>
      <c r="E5730" s="77" t="s">
        <v>17692</v>
      </c>
      <c r="F5730" s="77" t="s">
        <v>7870</v>
      </c>
    </row>
    <row r="5731" spans="1:6" ht="32.25" customHeight="1" x14ac:dyDescent="0.25">
      <c r="A5731" s="75">
        <v>5057</v>
      </c>
      <c r="B5731" s="76" t="s">
        <v>17693</v>
      </c>
      <c r="C5731" s="77" t="s">
        <v>17691</v>
      </c>
      <c r="D5731" s="78">
        <v>4566000</v>
      </c>
      <c r="E5731" s="77" t="s">
        <v>17694</v>
      </c>
      <c r="F5731" s="77" t="s">
        <v>7870</v>
      </c>
    </row>
    <row r="5732" spans="1:6" ht="32.25" customHeight="1" x14ac:dyDescent="0.25">
      <c r="A5732" s="75">
        <v>5058</v>
      </c>
      <c r="B5732" s="76" t="s">
        <v>235</v>
      </c>
      <c r="C5732" s="77" t="s">
        <v>237</v>
      </c>
      <c r="D5732" s="78">
        <v>4566000</v>
      </c>
      <c r="E5732" s="77" t="s">
        <v>17694</v>
      </c>
      <c r="F5732" s="77" t="s">
        <v>7870</v>
      </c>
    </row>
    <row r="5733" spans="1:6" ht="32.25" customHeight="1" x14ac:dyDescent="0.25">
      <c r="A5733" s="75">
        <v>5059</v>
      </c>
      <c r="B5733" s="76" t="s">
        <v>17695</v>
      </c>
      <c r="C5733" s="77" t="s">
        <v>17691</v>
      </c>
      <c r="D5733" s="78">
        <v>4566000</v>
      </c>
      <c r="E5733" s="77" t="s">
        <v>17694</v>
      </c>
      <c r="F5733" s="77" t="s">
        <v>7870</v>
      </c>
    </row>
    <row r="5734" spans="1:6" ht="32.25" customHeight="1" x14ac:dyDescent="0.25">
      <c r="A5734" s="75">
        <v>5060</v>
      </c>
      <c r="B5734" s="76" t="s">
        <v>17696</v>
      </c>
      <c r="C5734" s="77" t="s">
        <v>17697</v>
      </c>
      <c r="D5734" s="78">
        <v>4482000</v>
      </c>
      <c r="E5734" s="77" t="s">
        <v>17698</v>
      </c>
      <c r="F5734" s="77" t="s">
        <v>7870</v>
      </c>
    </row>
    <row r="5735" spans="1:6" ht="32.25" customHeight="1" x14ac:dyDescent="0.25">
      <c r="A5735" s="75">
        <v>5061</v>
      </c>
      <c r="B5735" s="76" t="s">
        <v>240</v>
      </c>
      <c r="C5735" s="77" t="s">
        <v>17699</v>
      </c>
      <c r="D5735" s="78">
        <v>3989000</v>
      </c>
      <c r="E5735" s="77" t="s">
        <v>17700</v>
      </c>
      <c r="F5735" s="77"/>
    </row>
    <row r="5736" spans="1:6" ht="32.25" customHeight="1" x14ac:dyDescent="0.25">
      <c r="A5736" s="75">
        <v>5064</v>
      </c>
      <c r="B5736" s="76" t="s">
        <v>17701</v>
      </c>
      <c r="C5736" s="77" t="s">
        <v>17702</v>
      </c>
      <c r="D5736" s="78">
        <v>4912000</v>
      </c>
      <c r="E5736" s="77" t="s">
        <v>17703</v>
      </c>
      <c r="F5736" s="77" t="s">
        <v>7870</v>
      </c>
    </row>
    <row r="5737" spans="1:6" ht="32.25" customHeight="1" x14ac:dyDescent="0.25">
      <c r="A5737" s="75">
        <v>5065</v>
      </c>
      <c r="B5737" s="76" t="s">
        <v>17704</v>
      </c>
      <c r="C5737" s="77" t="s">
        <v>17705</v>
      </c>
      <c r="D5737" s="78">
        <v>4912000</v>
      </c>
      <c r="E5737" s="77" t="s">
        <v>17703</v>
      </c>
      <c r="F5737" s="77" t="s">
        <v>7870</v>
      </c>
    </row>
    <row r="5738" spans="1:6" ht="32.25" customHeight="1" x14ac:dyDescent="0.25">
      <c r="A5738" s="75">
        <v>5066</v>
      </c>
      <c r="B5738" s="76" t="s">
        <v>17706</v>
      </c>
      <c r="C5738" s="77" t="s">
        <v>17707</v>
      </c>
      <c r="D5738" s="78">
        <v>4912000</v>
      </c>
      <c r="E5738" s="77" t="s">
        <v>17703</v>
      </c>
      <c r="F5738" s="77" t="s">
        <v>7870</v>
      </c>
    </row>
    <row r="5739" spans="1:6" ht="32.25" customHeight="1" x14ac:dyDescent="0.25">
      <c r="A5739" s="75">
        <v>5067</v>
      </c>
      <c r="B5739" s="76" t="s">
        <v>17708</v>
      </c>
      <c r="C5739" s="77" t="s">
        <v>17709</v>
      </c>
      <c r="D5739" s="78">
        <v>3971000</v>
      </c>
      <c r="E5739" s="77" t="s">
        <v>17710</v>
      </c>
      <c r="F5739" s="77" t="s">
        <v>7870</v>
      </c>
    </row>
    <row r="5740" spans="1:6" ht="32.25" customHeight="1" x14ac:dyDescent="0.25">
      <c r="A5740" s="75">
        <v>5068</v>
      </c>
      <c r="B5740" s="76" t="s">
        <v>247</v>
      </c>
      <c r="C5740" s="77" t="s">
        <v>246</v>
      </c>
      <c r="D5740" s="78">
        <v>3971000</v>
      </c>
      <c r="E5740" s="77" t="s">
        <v>17710</v>
      </c>
      <c r="F5740" s="77" t="s">
        <v>7870</v>
      </c>
    </row>
    <row r="5741" spans="1:6" ht="32.25" customHeight="1" x14ac:dyDescent="0.25">
      <c r="A5741" s="75">
        <v>5069</v>
      </c>
      <c r="B5741" s="76" t="s">
        <v>242</v>
      </c>
      <c r="C5741" s="77" t="s">
        <v>245</v>
      </c>
      <c r="D5741" s="78">
        <v>3737000</v>
      </c>
      <c r="E5741" s="77" t="s">
        <v>17711</v>
      </c>
      <c r="F5741" s="77" t="s">
        <v>7870</v>
      </c>
    </row>
    <row r="5742" spans="1:6" ht="32.25" customHeight="1" x14ac:dyDescent="0.25">
      <c r="A5742" s="75">
        <v>5070</v>
      </c>
      <c r="B5742" s="76" t="s">
        <v>17712</v>
      </c>
      <c r="C5742" s="77" t="s">
        <v>17713</v>
      </c>
      <c r="D5742" s="78">
        <v>5399000</v>
      </c>
      <c r="E5742" s="77" t="s">
        <v>17714</v>
      </c>
      <c r="F5742" s="77" t="s">
        <v>7870</v>
      </c>
    </row>
    <row r="5743" spans="1:6" ht="32.25" customHeight="1" x14ac:dyDescent="0.25">
      <c r="A5743" s="75">
        <v>5071</v>
      </c>
      <c r="B5743" s="76" t="s">
        <v>17715</v>
      </c>
      <c r="C5743" s="77" t="s">
        <v>17713</v>
      </c>
      <c r="D5743" s="78">
        <v>5399000</v>
      </c>
      <c r="E5743" s="77" t="s">
        <v>17714</v>
      </c>
      <c r="F5743" s="77"/>
    </row>
    <row r="5744" spans="1:6" ht="32.25" customHeight="1" x14ac:dyDescent="0.25">
      <c r="A5744" s="75">
        <v>5072</v>
      </c>
      <c r="B5744" s="76" t="s">
        <v>4480</v>
      </c>
      <c r="C5744" s="77" t="s">
        <v>4483</v>
      </c>
      <c r="D5744" s="78">
        <v>1402000</v>
      </c>
      <c r="E5744" s="77" t="s">
        <v>17716</v>
      </c>
      <c r="F5744" s="77"/>
    </row>
    <row r="5745" spans="1:6" ht="32.25" customHeight="1" x14ac:dyDescent="0.25">
      <c r="A5745" s="75">
        <v>5074</v>
      </c>
      <c r="B5745" s="76" t="s">
        <v>249</v>
      </c>
      <c r="C5745" s="77" t="s">
        <v>252</v>
      </c>
      <c r="D5745" s="78">
        <v>6283000</v>
      </c>
      <c r="E5745" s="77" t="s">
        <v>17717</v>
      </c>
      <c r="F5745" s="77" t="s">
        <v>7870</v>
      </c>
    </row>
    <row r="5746" spans="1:6" ht="32.25" customHeight="1" x14ac:dyDescent="0.25">
      <c r="A5746" s="75">
        <v>5075</v>
      </c>
      <c r="B5746" s="76" t="s">
        <v>253</v>
      </c>
      <c r="C5746" s="77" t="s">
        <v>17718</v>
      </c>
      <c r="D5746" s="78">
        <v>6283000</v>
      </c>
      <c r="E5746" s="77" t="s">
        <v>17717</v>
      </c>
      <c r="F5746" s="77" t="s">
        <v>7870</v>
      </c>
    </row>
    <row r="5747" spans="1:6" ht="32.25" customHeight="1" x14ac:dyDescent="0.25">
      <c r="A5747" s="75">
        <v>5076</v>
      </c>
      <c r="B5747" s="76" t="s">
        <v>256</v>
      </c>
      <c r="C5747" s="77" t="s">
        <v>17719</v>
      </c>
      <c r="D5747" s="78">
        <v>6283000</v>
      </c>
      <c r="E5747" s="77" t="s">
        <v>17717</v>
      </c>
      <c r="F5747" s="77" t="s">
        <v>7870</v>
      </c>
    </row>
    <row r="5748" spans="1:6" ht="32.25" customHeight="1" x14ac:dyDescent="0.25">
      <c r="A5748" s="75">
        <v>5077</v>
      </c>
      <c r="B5748" s="76" t="s">
        <v>259</v>
      </c>
      <c r="C5748" s="77" t="s">
        <v>252</v>
      </c>
      <c r="D5748" s="78">
        <v>6283000</v>
      </c>
      <c r="E5748" s="77" t="s">
        <v>17717</v>
      </c>
      <c r="F5748" s="77" t="s">
        <v>7870</v>
      </c>
    </row>
    <row r="5749" spans="1:6" ht="32.25" customHeight="1" x14ac:dyDescent="0.25">
      <c r="A5749" s="75">
        <v>5078</v>
      </c>
      <c r="B5749" s="76" t="s">
        <v>261</v>
      </c>
      <c r="C5749" s="77" t="s">
        <v>264</v>
      </c>
      <c r="D5749" s="78">
        <v>4394000</v>
      </c>
      <c r="E5749" s="77" t="s">
        <v>17720</v>
      </c>
      <c r="F5749" s="77" t="s">
        <v>7870</v>
      </c>
    </row>
    <row r="5750" spans="1:6" ht="32.25" customHeight="1" x14ac:dyDescent="0.25">
      <c r="A5750" s="75">
        <v>5079</v>
      </c>
      <c r="B5750" s="76" t="s">
        <v>265</v>
      </c>
      <c r="C5750" s="77" t="s">
        <v>264</v>
      </c>
      <c r="D5750" s="78">
        <v>4394000</v>
      </c>
      <c r="E5750" s="77" t="s">
        <v>17720</v>
      </c>
      <c r="F5750" s="77"/>
    </row>
    <row r="5751" spans="1:6" ht="32.25" customHeight="1" x14ac:dyDescent="0.25">
      <c r="A5751" s="75">
        <v>5080</v>
      </c>
      <c r="B5751" s="76" t="s">
        <v>17721</v>
      </c>
      <c r="C5751" s="77" t="s">
        <v>17722</v>
      </c>
      <c r="D5751" s="78">
        <v>1764000</v>
      </c>
      <c r="E5751" s="77" t="s">
        <v>17723</v>
      </c>
      <c r="F5751" s="77"/>
    </row>
    <row r="5752" spans="1:6" ht="32.25" customHeight="1" x14ac:dyDescent="0.25">
      <c r="A5752" s="75">
        <v>5084</v>
      </c>
      <c r="B5752" s="76" t="s">
        <v>4494</v>
      </c>
      <c r="C5752" s="77" t="s">
        <v>17724</v>
      </c>
      <c r="D5752" s="78">
        <v>1682000</v>
      </c>
      <c r="E5752" s="77" t="s">
        <v>17725</v>
      </c>
      <c r="F5752" s="77"/>
    </row>
    <row r="5753" spans="1:6" ht="32.25" customHeight="1" x14ac:dyDescent="0.25">
      <c r="A5753" s="75">
        <v>5086</v>
      </c>
      <c r="B5753" s="76" t="s">
        <v>4515</v>
      </c>
      <c r="C5753" s="77" t="s">
        <v>17726</v>
      </c>
      <c r="D5753" s="78">
        <v>1474000</v>
      </c>
      <c r="E5753" s="77" t="s">
        <v>17727</v>
      </c>
      <c r="F5753" s="77"/>
    </row>
    <row r="5754" spans="1:6" ht="32.25" customHeight="1" x14ac:dyDescent="0.25">
      <c r="A5754" s="75">
        <v>5088</v>
      </c>
      <c r="B5754" s="76" t="s">
        <v>266</v>
      </c>
      <c r="C5754" s="77" t="s">
        <v>269</v>
      </c>
      <c r="D5754" s="78">
        <v>7371000</v>
      </c>
      <c r="E5754" s="77" t="s">
        <v>17728</v>
      </c>
      <c r="F5754" s="77" t="s">
        <v>7870</v>
      </c>
    </row>
    <row r="5755" spans="1:6" ht="32.25" customHeight="1" x14ac:dyDescent="0.25">
      <c r="A5755" s="75">
        <v>5089</v>
      </c>
      <c r="B5755" s="76" t="s">
        <v>270</v>
      </c>
      <c r="C5755" s="77" t="s">
        <v>17729</v>
      </c>
      <c r="D5755" s="78">
        <v>4493000</v>
      </c>
      <c r="E5755" s="77" t="s">
        <v>17730</v>
      </c>
      <c r="F5755" s="77" t="s">
        <v>7870</v>
      </c>
    </row>
    <row r="5756" spans="1:6" ht="32.25" customHeight="1" x14ac:dyDescent="0.25">
      <c r="A5756" s="75">
        <v>5090</v>
      </c>
      <c r="B5756" s="76" t="s">
        <v>17731</v>
      </c>
      <c r="C5756" s="77" t="s">
        <v>17732</v>
      </c>
      <c r="D5756" s="78">
        <v>4436000</v>
      </c>
      <c r="E5756" s="77" t="s">
        <v>17733</v>
      </c>
      <c r="F5756" s="77" t="s">
        <v>7870</v>
      </c>
    </row>
    <row r="5757" spans="1:6" ht="32.25" customHeight="1" x14ac:dyDescent="0.25">
      <c r="A5757" s="75">
        <v>5091</v>
      </c>
      <c r="B5757" s="76" t="s">
        <v>17734</v>
      </c>
      <c r="C5757" s="77" t="s">
        <v>17732</v>
      </c>
      <c r="D5757" s="78">
        <v>4436000</v>
      </c>
      <c r="E5757" s="77" t="s">
        <v>17733</v>
      </c>
      <c r="F5757" s="77" t="s">
        <v>7870</v>
      </c>
    </row>
    <row r="5758" spans="1:6" ht="32.25" customHeight="1" x14ac:dyDescent="0.25">
      <c r="A5758" s="75">
        <v>5092</v>
      </c>
      <c r="B5758" s="76" t="s">
        <v>17735</v>
      </c>
      <c r="C5758" s="77" t="s">
        <v>17736</v>
      </c>
      <c r="D5758" s="78">
        <v>4201000</v>
      </c>
      <c r="E5758" s="77" t="s">
        <v>17737</v>
      </c>
      <c r="F5758" s="77" t="s">
        <v>7870</v>
      </c>
    </row>
    <row r="5759" spans="1:6" ht="32.25" customHeight="1" x14ac:dyDescent="0.25">
      <c r="A5759" s="75">
        <v>5093</v>
      </c>
      <c r="B5759" s="76" t="s">
        <v>17738</v>
      </c>
      <c r="C5759" s="77" t="s">
        <v>17739</v>
      </c>
      <c r="D5759" s="78">
        <v>6703000</v>
      </c>
      <c r="E5759" s="77" t="s">
        <v>17740</v>
      </c>
      <c r="F5759" s="77" t="s">
        <v>7870</v>
      </c>
    </row>
    <row r="5760" spans="1:6" ht="32.25" customHeight="1" x14ac:dyDescent="0.25">
      <c r="A5760" s="75">
        <v>5094</v>
      </c>
      <c r="B5760" s="76" t="s">
        <v>17741</v>
      </c>
      <c r="C5760" s="77" t="s">
        <v>17646</v>
      </c>
      <c r="D5760" s="78">
        <v>4947000</v>
      </c>
      <c r="E5760" s="77" t="s">
        <v>17742</v>
      </c>
      <c r="F5760" s="77" t="s">
        <v>7870</v>
      </c>
    </row>
    <row r="5761" spans="1:6" ht="32.25" customHeight="1" x14ac:dyDescent="0.25">
      <c r="A5761" s="75">
        <v>5095</v>
      </c>
      <c r="B5761" s="76" t="s">
        <v>274</v>
      </c>
      <c r="C5761" s="77" t="s">
        <v>277</v>
      </c>
      <c r="D5761" s="78">
        <v>4688000</v>
      </c>
      <c r="E5761" s="77" t="s">
        <v>17743</v>
      </c>
      <c r="F5761" s="77" t="s">
        <v>7870</v>
      </c>
    </row>
    <row r="5762" spans="1:6" ht="32.25" customHeight="1" x14ac:dyDescent="0.25">
      <c r="A5762" s="75">
        <v>5096</v>
      </c>
      <c r="B5762" s="76" t="s">
        <v>279</v>
      </c>
      <c r="C5762" s="77" t="s">
        <v>277</v>
      </c>
      <c r="D5762" s="78">
        <v>4688000</v>
      </c>
      <c r="E5762" s="77" t="s">
        <v>17743</v>
      </c>
      <c r="F5762" s="77" t="s">
        <v>7870</v>
      </c>
    </row>
    <row r="5763" spans="1:6" ht="32.25" customHeight="1" x14ac:dyDescent="0.25">
      <c r="A5763" s="75">
        <v>5097</v>
      </c>
      <c r="B5763" s="76" t="s">
        <v>17744</v>
      </c>
      <c r="C5763" s="77" t="s">
        <v>17745</v>
      </c>
      <c r="D5763" s="78">
        <v>4688000</v>
      </c>
      <c r="E5763" s="77" t="s">
        <v>17743</v>
      </c>
      <c r="F5763" s="77" t="s">
        <v>7870</v>
      </c>
    </row>
    <row r="5764" spans="1:6" ht="32.25" customHeight="1" x14ac:dyDescent="0.25">
      <c r="A5764" s="75">
        <v>5098</v>
      </c>
      <c r="B5764" s="76" t="s">
        <v>17746</v>
      </c>
      <c r="C5764" s="77" t="s">
        <v>17747</v>
      </c>
      <c r="D5764" s="78">
        <v>4688000</v>
      </c>
      <c r="E5764" s="77" t="s">
        <v>17743</v>
      </c>
      <c r="F5764" s="77" t="s">
        <v>7870</v>
      </c>
    </row>
    <row r="5765" spans="1:6" ht="32.25" customHeight="1" x14ac:dyDescent="0.25">
      <c r="A5765" s="75">
        <v>5099</v>
      </c>
      <c r="B5765" s="76" t="s">
        <v>17748</v>
      </c>
      <c r="C5765" s="77" t="s">
        <v>17745</v>
      </c>
      <c r="D5765" s="78">
        <v>4688000</v>
      </c>
      <c r="E5765" s="77" t="s">
        <v>17743</v>
      </c>
      <c r="F5765" s="77" t="s">
        <v>7870</v>
      </c>
    </row>
    <row r="5766" spans="1:6" ht="32.25" customHeight="1" x14ac:dyDescent="0.25">
      <c r="A5766" s="75">
        <v>5100</v>
      </c>
      <c r="B5766" s="76" t="s">
        <v>282</v>
      </c>
      <c r="C5766" s="77" t="s">
        <v>277</v>
      </c>
      <c r="D5766" s="78">
        <v>4688000</v>
      </c>
      <c r="E5766" s="77" t="s">
        <v>17743</v>
      </c>
      <c r="F5766" s="77" t="s">
        <v>7870</v>
      </c>
    </row>
    <row r="5767" spans="1:6" ht="32.25" customHeight="1" x14ac:dyDescent="0.25">
      <c r="A5767" s="75">
        <v>5101</v>
      </c>
      <c r="B5767" s="76" t="s">
        <v>17749</v>
      </c>
      <c r="C5767" s="77" t="s">
        <v>17750</v>
      </c>
      <c r="D5767" s="78">
        <v>4688000</v>
      </c>
      <c r="E5767" s="77" t="s">
        <v>17743</v>
      </c>
      <c r="F5767" s="77" t="s">
        <v>7870</v>
      </c>
    </row>
    <row r="5768" spans="1:6" ht="32.25" customHeight="1" x14ac:dyDescent="0.25">
      <c r="A5768" s="75">
        <v>5102</v>
      </c>
      <c r="B5768" s="76" t="s">
        <v>17751</v>
      </c>
      <c r="C5768" s="77" t="s">
        <v>17752</v>
      </c>
      <c r="D5768" s="78">
        <v>4688000</v>
      </c>
      <c r="E5768" s="77" t="s">
        <v>17743</v>
      </c>
      <c r="F5768" s="77" t="s">
        <v>7870</v>
      </c>
    </row>
    <row r="5769" spans="1:6" ht="32.25" customHeight="1" x14ac:dyDescent="0.25">
      <c r="A5769" s="75">
        <v>5103</v>
      </c>
      <c r="B5769" s="76" t="s">
        <v>17753</v>
      </c>
      <c r="C5769" s="77" t="s">
        <v>17754</v>
      </c>
      <c r="D5769" s="78">
        <v>4454000</v>
      </c>
      <c r="E5769" s="77" t="s">
        <v>17755</v>
      </c>
      <c r="F5769" s="77" t="s">
        <v>7870</v>
      </c>
    </row>
    <row r="5770" spans="1:6" ht="32.25" customHeight="1" x14ac:dyDescent="0.25">
      <c r="A5770" s="75">
        <v>5104</v>
      </c>
      <c r="B5770" s="76" t="s">
        <v>17756</v>
      </c>
      <c r="C5770" s="77" t="s">
        <v>17757</v>
      </c>
      <c r="D5770" s="78">
        <v>4454000</v>
      </c>
      <c r="E5770" s="77" t="s">
        <v>17755</v>
      </c>
      <c r="F5770" s="77" t="s">
        <v>7870</v>
      </c>
    </row>
    <row r="5771" spans="1:6" ht="32.25" customHeight="1" x14ac:dyDescent="0.25">
      <c r="A5771" s="75">
        <v>5105</v>
      </c>
      <c r="B5771" s="76" t="s">
        <v>286</v>
      </c>
      <c r="C5771" s="77" t="s">
        <v>17758</v>
      </c>
      <c r="D5771" s="78">
        <v>6447000</v>
      </c>
      <c r="E5771" s="77" t="s">
        <v>16174</v>
      </c>
      <c r="F5771" s="77" t="s">
        <v>7870</v>
      </c>
    </row>
    <row r="5772" spans="1:6" ht="32.25" customHeight="1" x14ac:dyDescent="0.25">
      <c r="A5772" s="75">
        <v>5106</v>
      </c>
      <c r="B5772" s="76" t="s">
        <v>17759</v>
      </c>
      <c r="C5772" s="77" t="s">
        <v>17760</v>
      </c>
      <c r="D5772" s="78">
        <v>6188000</v>
      </c>
      <c r="E5772" s="77" t="s">
        <v>17761</v>
      </c>
      <c r="F5772" s="77" t="s">
        <v>7870</v>
      </c>
    </row>
    <row r="5773" spans="1:6" ht="32.25" customHeight="1" x14ac:dyDescent="0.25">
      <c r="A5773" s="75">
        <v>5107</v>
      </c>
      <c r="B5773" s="76" t="s">
        <v>17762</v>
      </c>
      <c r="C5773" s="77" t="s">
        <v>17763</v>
      </c>
      <c r="D5773" s="78">
        <v>3083000</v>
      </c>
      <c r="E5773" s="77" t="s">
        <v>17764</v>
      </c>
      <c r="F5773" s="77" t="s">
        <v>7870</v>
      </c>
    </row>
    <row r="5774" spans="1:6" ht="32.25" customHeight="1" x14ac:dyDescent="0.25">
      <c r="A5774" s="75">
        <v>5108</v>
      </c>
      <c r="B5774" s="76" t="s">
        <v>17765</v>
      </c>
      <c r="C5774" s="77" t="s">
        <v>17766</v>
      </c>
      <c r="D5774" s="78">
        <v>3083000</v>
      </c>
      <c r="E5774" s="77" t="s">
        <v>17764</v>
      </c>
      <c r="F5774" s="77" t="s">
        <v>7870</v>
      </c>
    </row>
    <row r="5775" spans="1:6" ht="32.25" customHeight="1" x14ac:dyDescent="0.25">
      <c r="A5775" s="75">
        <v>5109</v>
      </c>
      <c r="B5775" s="76" t="s">
        <v>17767</v>
      </c>
      <c r="C5775" s="77" t="s">
        <v>17768</v>
      </c>
      <c r="D5775" s="78">
        <v>4547000</v>
      </c>
      <c r="E5775" s="77" t="s">
        <v>17769</v>
      </c>
      <c r="F5775" s="77" t="s">
        <v>7870</v>
      </c>
    </row>
    <row r="5776" spans="1:6" ht="32.25" customHeight="1" x14ac:dyDescent="0.25">
      <c r="A5776" s="75">
        <v>5110</v>
      </c>
      <c r="B5776" s="76" t="s">
        <v>17770</v>
      </c>
      <c r="C5776" s="77" t="s">
        <v>17771</v>
      </c>
      <c r="D5776" s="78">
        <v>6475000</v>
      </c>
      <c r="E5776" s="77" t="s">
        <v>17772</v>
      </c>
      <c r="F5776" s="77" t="s">
        <v>7870</v>
      </c>
    </row>
    <row r="5777" spans="1:6" ht="32.25" customHeight="1" x14ac:dyDescent="0.25">
      <c r="A5777" s="75">
        <v>5111</v>
      </c>
      <c r="B5777" s="76" t="s">
        <v>17773</v>
      </c>
      <c r="C5777" s="77" t="s">
        <v>17774</v>
      </c>
      <c r="D5777" s="78">
        <v>8870000</v>
      </c>
      <c r="E5777" s="77" t="s">
        <v>17775</v>
      </c>
      <c r="F5777" s="77" t="s">
        <v>7870</v>
      </c>
    </row>
    <row r="5778" spans="1:6" ht="32.25" customHeight="1" x14ac:dyDescent="0.25">
      <c r="A5778" s="75">
        <v>5112</v>
      </c>
      <c r="B5778" s="76" t="s">
        <v>4529</v>
      </c>
      <c r="C5778" s="77" t="s">
        <v>17776</v>
      </c>
      <c r="D5778" s="78">
        <v>13014000</v>
      </c>
      <c r="E5778" s="77" t="s">
        <v>17777</v>
      </c>
      <c r="F5778" s="77" t="s">
        <v>7870</v>
      </c>
    </row>
    <row r="5779" spans="1:6" ht="32.25" customHeight="1" x14ac:dyDescent="0.25">
      <c r="A5779" s="75">
        <v>5113</v>
      </c>
      <c r="B5779" s="76" t="s">
        <v>17778</v>
      </c>
      <c r="C5779" s="77" t="s">
        <v>17779</v>
      </c>
      <c r="D5779" s="78">
        <v>11433000</v>
      </c>
      <c r="E5779" s="77" t="s">
        <v>17780</v>
      </c>
      <c r="F5779" s="77" t="s">
        <v>7870</v>
      </c>
    </row>
    <row r="5780" spans="1:6" ht="32.25" customHeight="1" x14ac:dyDescent="0.25">
      <c r="A5780" s="75">
        <v>5114</v>
      </c>
      <c r="B5780" s="76" t="s">
        <v>17781</v>
      </c>
      <c r="C5780" s="77" t="s">
        <v>17782</v>
      </c>
      <c r="D5780" s="78">
        <v>10038000</v>
      </c>
      <c r="E5780" s="77" t="s">
        <v>17783</v>
      </c>
      <c r="F5780" s="77" t="s">
        <v>7870</v>
      </c>
    </row>
    <row r="5781" spans="1:6" ht="32.25" customHeight="1" x14ac:dyDescent="0.25">
      <c r="A5781" s="75">
        <v>5115</v>
      </c>
      <c r="B5781" s="76" t="s">
        <v>293</v>
      </c>
      <c r="C5781" s="77" t="s">
        <v>17784</v>
      </c>
      <c r="D5781" s="78">
        <v>10038000</v>
      </c>
      <c r="E5781" s="77" t="s">
        <v>17783</v>
      </c>
      <c r="F5781" s="77" t="s">
        <v>7870</v>
      </c>
    </row>
    <row r="5782" spans="1:6" ht="32.25" customHeight="1" x14ac:dyDescent="0.25">
      <c r="A5782" s="75">
        <v>5116</v>
      </c>
      <c r="B5782" s="76" t="s">
        <v>17785</v>
      </c>
      <c r="C5782" s="77" t="s">
        <v>17786</v>
      </c>
      <c r="D5782" s="78">
        <v>10038000</v>
      </c>
      <c r="E5782" s="77" t="s">
        <v>17783</v>
      </c>
      <c r="F5782" s="77" t="s">
        <v>7870</v>
      </c>
    </row>
    <row r="5783" spans="1:6" ht="32.25" customHeight="1" x14ac:dyDescent="0.25">
      <c r="A5783" s="75">
        <v>5117</v>
      </c>
      <c r="B5783" s="76" t="s">
        <v>17787</v>
      </c>
      <c r="C5783" s="77" t="s">
        <v>17782</v>
      </c>
      <c r="D5783" s="78">
        <v>10038000</v>
      </c>
      <c r="E5783" s="77" t="s">
        <v>17783</v>
      </c>
      <c r="F5783" s="77" t="s">
        <v>7870</v>
      </c>
    </row>
    <row r="5784" spans="1:6" ht="32.25" customHeight="1" x14ac:dyDescent="0.25">
      <c r="A5784" s="75">
        <v>5118</v>
      </c>
      <c r="B5784" s="76" t="s">
        <v>17788</v>
      </c>
      <c r="C5784" s="77" t="s">
        <v>17789</v>
      </c>
      <c r="D5784" s="78">
        <v>10112000</v>
      </c>
      <c r="E5784" s="77" t="s">
        <v>17790</v>
      </c>
      <c r="F5784" s="77" t="s">
        <v>7870</v>
      </c>
    </row>
    <row r="5785" spans="1:6" ht="32.25" customHeight="1" x14ac:dyDescent="0.25">
      <c r="A5785" s="75">
        <v>5119</v>
      </c>
      <c r="B5785" s="76" t="s">
        <v>17791</v>
      </c>
      <c r="C5785" s="77" t="s">
        <v>17792</v>
      </c>
      <c r="D5785" s="78">
        <v>4734000</v>
      </c>
      <c r="E5785" s="77" t="s">
        <v>17793</v>
      </c>
      <c r="F5785" s="77" t="s">
        <v>7870</v>
      </c>
    </row>
    <row r="5786" spans="1:6" ht="32.25" customHeight="1" x14ac:dyDescent="0.25">
      <c r="A5786" s="75">
        <v>5120</v>
      </c>
      <c r="B5786" s="76" t="s">
        <v>17794</v>
      </c>
      <c r="C5786" s="77" t="s">
        <v>17792</v>
      </c>
      <c r="D5786" s="78">
        <v>4475000</v>
      </c>
      <c r="E5786" s="77" t="s">
        <v>17795</v>
      </c>
      <c r="F5786" s="77" t="s">
        <v>7870</v>
      </c>
    </row>
    <row r="5787" spans="1:6" ht="32.25" customHeight="1" x14ac:dyDescent="0.25">
      <c r="A5787" s="75">
        <v>5121</v>
      </c>
      <c r="B5787" s="76" t="s">
        <v>17796</v>
      </c>
      <c r="C5787" s="77" t="s">
        <v>17797</v>
      </c>
      <c r="D5787" s="78">
        <v>4475000</v>
      </c>
      <c r="E5787" s="77" t="s">
        <v>17795</v>
      </c>
      <c r="F5787" s="77" t="s">
        <v>7870</v>
      </c>
    </row>
    <row r="5788" spans="1:6" ht="32.25" customHeight="1" x14ac:dyDescent="0.25">
      <c r="A5788" s="75">
        <v>5122</v>
      </c>
      <c r="B5788" s="76" t="s">
        <v>17798</v>
      </c>
      <c r="C5788" s="77" t="s">
        <v>17799</v>
      </c>
      <c r="D5788" s="78">
        <v>4241000</v>
      </c>
      <c r="E5788" s="77" t="s">
        <v>17800</v>
      </c>
      <c r="F5788" s="77" t="s">
        <v>7870</v>
      </c>
    </row>
    <row r="5789" spans="1:6" ht="32.25" customHeight="1" x14ac:dyDescent="0.25">
      <c r="A5789" s="75">
        <v>5123</v>
      </c>
      <c r="B5789" s="76" t="s">
        <v>295</v>
      </c>
      <c r="C5789" s="77" t="s">
        <v>298</v>
      </c>
      <c r="D5789" s="78">
        <v>6448000</v>
      </c>
      <c r="E5789" s="77" t="s">
        <v>17801</v>
      </c>
      <c r="F5789" s="77" t="s">
        <v>7870</v>
      </c>
    </row>
    <row r="5790" spans="1:6" ht="32.25" customHeight="1" x14ac:dyDescent="0.25">
      <c r="A5790" s="75">
        <v>5124</v>
      </c>
      <c r="B5790" s="76" t="s">
        <v>17802</v>
      </c>
      <c r="C5790" s="77" t="s">
        <v>17803</v>
      </c>
      <c r="D5790" s="78">
        <v>6448000</v>
      </c>
      <c r="E5790" s="77" t="s">
        <v>17801</v>
      </c>
      <c r="F5790" s="77" t="s">
        <v>7870</v>
      </c>
    </row>
    <row r="5791" spans="1:6" ht="32.25" customHeight="1" x14ac:dyDescent="0.25">
      <c r="A5791" s="75">
        <v>5125</v>
      </c>
      <c r="B5791" s="76" t="s">
        <v>299</v>
      </c>
      <c r="C5791" s="77" t="s">
        <v>298</v>
      </c>
      <c r="D5791" s="78">
        <v>6448000</v>
      </c>
      <c r="E5791" s="77" t="s">
        <v>17801</v>
      </c>
      <c r="F5791" s="77" t="s">
        <v>7870</v>
      </c>
    </row>
    <row r="5792" spans="1:6" ht="32.25" customHeight="1" x14ac:dyDescent="0.25">
      <c r="A5792" s="75">
        <v>5126</v>
      </c>
      <c r="B5792" s="76" t="s">
        <v>4533</v>
      </c>
      <c r="C5792" s="77" t="s">
        <v>17804</v>
      </c>
      <c r="D5792" s="78">
        <v>6503000</v>
      </c>
      <c r="E5792" s="77" t="s">
        <v>17805</v>
      </c>
      <c r="F5792" s="77" t="s">
        <v>7870</v>
      </c>
    </row>
    <row r="5793" spans="1:6" ht="32.25" customHeight="1" x14ac:dyDescent="0.25">
      <c r="A5793" s="75">
        <v>5127</v>
      </c>
      <c r="B5793" s="76" t="s">
        <v>4537</v>
      </c>
      <c r="C5793" s="77" t="s">
        <v>17806</v>
      </c>
      <c r="D5793" s="78">
        <v>6464000</v>
      </c>
      <c r="E5793" s="77" t="s">
        <v>17807</v>
      </c>
      <c r="F5793" s="77" t="s">
        <v>7870</v>
      </c>
    </row>
    <row r="5794" spans="1:6" ht="32.25" customHeight="1" x14ac:dyDescent="0.25">
      <c r="A5794" s="75">
        <v>5128</v>
      </c>
      <c r="B5794" s="76" t="s">
        <v>301</v>
      </c>
      <c r="C5794" s="77" t="s">
        <v>304</v>
      </c>
      <c r="D5794" s="78">
        <v>6762000</v>
      </c>
      <c r="E5794" s="77" t="s">
        <v>17808</v>
      </c>
      <c r="F5794" s="77" t="s">
        <v>7870</v>
      </c>
    </row>
    <row r="5795" spans="1:6" ht="32.25" customHeight="1" x14ac:dyDescent="0.25">
      <c r="A5795" s="75">
        <v>5129</v>
      </c>
      <c r="B5795" s="76" t="s">
        <v>17809</v>
      </c>
      <c r="C5795" s="77" t="s">
        <v>17810</v>
      </c>
      <c r="D5795" s="78">
        <v>8191000</v>
      </c>
      <c r="E5795" s="77" t="s">
        <v>17811</v>
      </c>
      <c r="F5795" s="77" t="s">
        <v>17812</v>
      </c>
    </row>
    <row r="5796" spans="1:6" ht="32.25" customHeight="1" x14ac:dyDescent="0.25">
      <c r="A5796" s="75">
        <v>5130</v>
      </c>
      <c r="B5796" s="76" t="s">
        <v>17813</v>
      </c>
      <c r="C5796" s="77" t="s">
        <v>17814</v>
      </c>
      <c r="D5796" s="78">
        <v>8191000</v>
      </c>
      <c r="E5796" s="77" t="s">
        <v>17811</v>
      </c>
      <c r="F5796" s="77" t="s">
        <v>17812</v>
      </c>
    </row>
    <row r="5797" spans="1:6" ht="32.25" customHeight="1" x14ac:dyDescent="0.25">
      <c r="A5797" s="75">
        <v>5131</v>
      </c>
      <c r="B5797" s="76" t="s">
        <v>306</v>
      </c>
      <c r="C5797" s="77" t="s">
        <v>309</v>
      </c>
      <c r="D5797" s="78">
        <v>5164000</v>
      </c>
      <c r="E5797" s="77" t="s">
        <v>17815</v>
      </c>
      <c r="F5797" s="77" t="s">
        <v>7870</v>
      </c>
    </row>
    <row r="5798" spans="1:6" ht="32.25" customHeight="1" x14ac:dyDescent="0.25">
      <c r="A5798" s="75">
        <v>5132</v>
      </c>
      <c r="B5798" s="76" t="s">
        <v>17816</v>
      </c>
      <c r="C5798" s="77" t="s">
        <v>17817</v>
      </c>
      <c r="D5798" s="78">
        <v>4925000</v>
      </c>
      <c r="E5798" s="77" t="s">
        <v>17818</v>
      </c>
      <c r="F5798" s="77" t="s">
        <v>7870</v>
      </c>
    </row>
    <row r="5799" spans="1:6" ht="32.25" customHeight="1" x14ac:dyDescent="0.25">
      <c r="A5799" s="75">
        <v>5133</v>
      </c>
      <c r="B5799" s="76" t="s">
        <v>17819</v>
      </c>
      <c r="C5799" s="77" t="s">
        <v>17820</v>
      </c>
      <c r="D5799" s="78">
        <v>4667000</v>
      </c>
      <c r="E5799" s="77" t="s">
        <v>17821</v>
      </c>
      <c r="F5799" s="77" t="s">
        <v>7870</v>
      </c>
    </row>
    <row r="5800" spans="1:6" ht="32.25" customHeight="1" x14ac:dyDescent="0.25">
      <c r="A5800" s="75">
        <v>5134</v>
      </c>
      <c r="B5800" s="76" t="s">
        <v>17822</v>
      </c>
      <c r="C5800" s="77" t="s">
        <v>17823</v>
      </c>
      <c r="D5800" s="78">
        <v>4667000</v>
      </c>
      <c r="E5800" s="77" t="s">
        <v>17821</v>
      </c>
      <c r="F5800" s="77" t="s">
        <v>7870</v>
      </c>
    </row>
    <row r="5801" spans="1:6" ht="32.25" customHeight="1" x14ac:dyDescent="0.25">
      <c r="A5801" s="75">
        <v>5135</v>
      </c>
      <c r="B5801" s="76" t="s">
        <v>313</v>
      </c>
      <c r="C5801" s="77" t="s">
        <v>17820</v>
      </c>
      <c r="D5801" s="78">
        <v>4667000</v>
      </c>
      <c r="E5801" s="77" t="s">
        <v>17821</v>
      </c>
      <c r="F5801" s="77" t="s">
        <v>7870</v>
      </c>
    </row>
    <row r="5802" spans="1:6" ht="32.25" customHeight="1" x14ac:dyDescent="0.25">
      <c r="A5802" s="75">
        <v>5136</v>
      </c>
      <c r="B5802" s="76" t="s">
        <v>17824</v>
      </c>
      <c r="C5802" s="77" t="s">
        <v>17825</v>
      </c>
      <c r="D5802" s="78">
        <v>6709000</v>
      </c>
      <c r="E5802" s="77" t="s">
        <v>15472</v>
      </c>
      <c r="F5802" s="77" t="s">
        <v>7870</v>
      </c>
    </row>
    <row r="5803" spans="1:6" ht="32.25" customHeight="1" x14ac:dyDescent="0.25">
      <c r="A5803" s="75">
        <v>5137</v>
      </c>
      <c r="B5803" s="76" t="s">
        <v>315</v>
      </c>
      <c r="C5803" s="77" t="s">
        <v>318</v>
      </c>
      <c r="D5803" s="78">
        <v>4134000</v>
      </c>
      <c r="E5803" s="77" t="s">
        <v>17826</v>
      </c>
      <c r="F5803" s="77" t="s">
        <v>7870</v>
      </c>
    </row>
    <row r="5804" spans="1:6" ht="32.25" customHeight="1" x14ac:dyDescent="0.25">
      <c r="A5804" s="75">
        <v>5138</v>
      </c>
      <c r="B5804" s="76" t="s">
        <v>319</v>
      </c>
      <c r="C5804" s="77" t="s">
        <v>322</v>
      </c>
      <c r="D5804" s="78">
        <v>5649000</v>
      </c>
      <c r="E5804" s="77" t="s">
        <v>17827</v>
      </c>
      <c r="F5804" s="77" t="s">
        <v>7870</v>
      </c>
    </row>
    <row r="5805" spans="1:6" ht="32.25" customHeight="1" x14ac:dyDescent="0.25">
      <c r="A5805" s="75">
        <v>5139</v>
      </c>
      <c r="B5805" s="76" t="s">
        <v>324</v>
      </c>
      <c r="C5805" s="77" t="s">
        <v>17828</v>
      </c>
      <c r="D5805" s="78">
        <v>9443000</v>
      </c>
      <c r="E5805" s="77" t="s">
        <v>17829</v>
      </c>
      <c r="F5805" s="77" t="s">
        <v>7870</v>
      </c>
    </row>
    <row r="5806" spans="1:6" ht="32.25" customHeight="1" x14ac:dyDescent="0.25">
      <c r="A5806" s="75">
        <v>5140</v>
      </c>
      <c r="B5806" s="76" t="s">
        <v>329</v>
      </c>
      <c r="C5806" s="77" t="s">
        <v>17830</v>
      </c>
      <c r="D5806" s="78">
        <v>6527000</v>
      </c>
      <c r="E5806" s="77" t="s">
        <v>17831</v>
      </c>
      <c r="F5806" s="77" t="s">
        <v>7870</v>
      </c>
    </row>
    <row r="5807" spans="1:6" ht="32.25" customHeight="1" x14ac:dyDescent="0.25">
      <c r="A5807" s="75">
        <v>5141</v>
      </c>
      <c r="B5807" s="76" t="s">
        <v>334</v>
      </c>
      <c r="C5807" s="77" t="s">
        <v>17832</v>
      </c>
      <c r="D5807" s="78">
        <v>7069000</v>
      </c>
      <c r="E5807" s="77" t="s">
        <v>17833</v>
      </c>
      <c r="F5807" s="77" t="s">
        <v>7870</v>
      </c>
    </row>
    <row r="5808" spans="1:6" ht="32.25" customHeight="1" x14ac:dyDescent="0.25">
      <c r="A5808" s="75">
        <v>5142</v>
      </c>
      <c r="B5808" s="76" t="s">
        <v>339</v>
      </c>
      <c r="C5808" s="77" t="s">
        <v>17834</v>
      </c>
      <c r="D5808" s="78">
        <v>7069000</v>
      </c>
      <c r="E5808" s="77" t="s">
        <v>17833</v>
      </c>
      <c r="F5808" s="77" t="s">
        <v>7870</v>
      </c>
    </row>
    <row r="5809" spans="1:6" ht="32.25" customHeight="1" x14ac:dyDescent="0.25">
      <c r="A5809" s="75">
        <v>5143</v>
      </c>
      <c r="B5809" s="76" t="s">
        <v>17835</v>
      </c>
      <c r="C5809" s="77" t="s">
        <v>17836</v>
      </c>
      <c r="D5809" s="78">
        <v>11974000</v>
      </c>
      <c r="E5809" s="77" t="s">
        <v>17837</v>
      </c>
      <c r="F5809" s="77" t="s">
        <v>7870</v>
      </c>
    </row>
    <row r="5810" spans="1:6" ht="32.25" customHeight="1" x14ac:dyDescent="0.25">
      <c r="A5810" s="75">
        <v>5144</v>
      </c>
      <c r="B5810" s="76" t="s">
        <v>17838</v>
      </c>
      <c r="C5810" s="77" t="s">
        <v>17839</v>
      </c>
      <c r="D5810" s="78">
        <v>4603000</v>
      </c>
      <c r="E5810" s="77" t="s">
        <v>17840</v>
      </c>
      <c r="F5810" s="77" t="s">
        <v>7870</v>
      </c>
    </row>
    <row r="5811" spans="1:6" ht="32.25" customHeight="1" x14ac:dyDescent="0.25">
      <c r="A5811" s="75">
        <v>5145</v>
      </c>
      <c r="B5811" s="76" t="s">
        <v>17841</v>
      </c>
      <c r="C5811" s="77" t="s">
        <v>17842</v>
      </c>
      <c r="D5811" s="78">
        <v>4603000</v>
      </c>
      <c r="E5811" s="77" t="s">
        <v>17840</v>
      </c>
      <c r="F5811" s="77" t="s">
        <v>7870</v>
      </c>
    </row>
    <row r="5812" spans="1:6" ht="32.25" customHeight="1" x14ac:dyDescent="0.25">
      <c r="A5812" s="75">
        <v>5146</v>
      </c>
      <c r="B5812" s="76" t="s">
        <v>17843</v>
      </c>
      <c r="C5812" s="77" t="s">
        <v>17844</v>
      </c>
      <c r="D5812" s="78">
        <v>4925000</v>
      </c>
      <c r="E5812" s="77" t="s">
        <v>17818</v>
      </c>
      <c r="F5812" s="77" t="s">
        <v>7870</v>
      </c>
    </row>
    <row r="5813" spans="1:6" ht="32.25" customHeight="1" x14ac:dyDescent="0.25">
      <c r="A5813" s="75">
        <v>5147</v>
      </c>
      <c r="B5813" s="76" t="s">
        <v>342</v>
      </c>
      <c r="C5813" s="77" t="s">
        <v>345</v>
      </c>
      <c r="D5813" s="78">
        <v>5202000</v>
      </c>
      <c r="E5813" s="77" t="s">
        <v>17845</v>
      </c>
      <c r="F5813" s="77" t="s">
        <v>7870</v>
      </c>
    </row>
    <row r="5814" spans="1:6" ht="32.25" customHeight="1" x14ac:dyDescent="0.25">
      <c r="A5814" s="75">
        <v>5148</v>
      </c>
      <c r="B5814" s="76" t="s">
        <v>4541</v>
      </c>
      <c r="C5814" s="77" t="s">
        <v>4544</v>
      </c>
      <c r="D5814" s="78">
        <v>6092000</v>
      </c>
      <c r="E5814" s="77" t="s">
        <v>17846</v>
      </c>
      <c r="F5814" s="77" t="s">
        <v>7870</v>
      </c>
    </row>
    <row r="5815" spans="1:6" ht="32.25" customHeight="1" x14ac:dyDescent="0.25">
      <c r="A5815" s="75">
        <v>5149</v>
      </c>
      <c r="B5815" s="76" t="s">
        <v>346</v>
      </c>
      <c r="C5815" s="77" t="s">
        <v>349</v>
      </c>
      <c r="D5815" s="78">
        <v>6621000</v>
      </c>
      <c r="E5815" s="77" t="s">
        <v>17847</v>
      </c>
      <c r="F5815" s="77" t="s">
        <v>7870</v>
      </c>
    </row>
    <row r="5816" spans="1:6" ht="32.25" customHeight="1" x14ac:dyDescent="0.25">
      <c r="A5816" s="75">
        <v>5150</v>
      </c>
      <c r="B5816" s="76" t="s">
        <v>17848</v>
      </c>
      <c r="C5816" s="77" t="s">
        <v>17849</v>
      </c>
      <c r="D5816" s="78">
        <v>6621000</v>
      </c>
      <c r="E5816" s="77" t="s">
        <v>17847</v>
      </c>
      <c r="F5816" s="77" t="s">
        <v>7870</v>
      </c>
    </row>
    <row r="5817" spans="1:6" ht="32.25" customHeight="1" x14ac:dyDescent="0.25">
      <c r="A5817" s="75">
        <v>5151</v>
      </c>
      <c r="B5817" s="76" t="s">
        <v>17850</v>
      </c>
      <c r="C5817" s="77" t="s">
        <v>17849</v>
      </c>
      <c r="D5817" s="78">
        <v>6621000</v>
      </c>
      <c r="E5817" s="77" t="s">
        <v>17847</v>
      </c>
      <c r="F5817" s="77" t="s">
        <v>7870</v>
      </c>
    </row>
    <row r="5818" spans="1:6" ht="32.25" customHeight="1" x14ac:dyDescent="0.25">
      <c r="A5818" s="75">
        <v>5152</v>
      </c>
      <c r="B5818" s="76" t="s">
        <v>351</v>
      </c>
      <c r="C5818" s="77" t="s">
        <v>349</v>
      </c>
      <c r="D5818" s="78">
        <v>6621000</v>
      </c>
      <c r="E5818" s="77" t="s">
        <v>17847</v>
      </c>
      <c r="F5818" s="77" t="s">
        <v>7870</v>
      </c>
    </row>
    <row r="5819" spans="1:6" ht="32.25" customHeight="1" x14ac:dyDescent="0.25">
      <c r="A5819" s="75">
        <v>5153</v>
      </c>
      <c r="B5819" s="76" t="s">
        <v>353</v>
      </c>
      <c r="C5819" s="77" t="s">
        <v>17851</v>
      </c>
      <c r="D5819" s="78">
        <v>6621000</v>
      </c>
      <c r="E5819" s="77" t="s">
        <v>17847</v>
      </c>
      <c r="F5819" s="77" t="s">
        <v>7870</v>
      </c>
    </row>
    <row r="5820" spans="1:6" ht="32.25" customHeight="1" x14ac:dyDescent="0.25">
      <c r="A5820" s="75">
        <v>5154</v>
      </c>
      <c r="B5820" s="76" t="s">
        <v>356</v>
      </c>
      <c r="C5820" s="77" t="s">
        <v>358</v>
      </c>
      <c r="D5820" s="78">
        <v>6621000</v>
      </c>
      <c r="E5820" s="77" t="s">
        <v>17847</v>
      </c>
      <c r="F5820" s="77" t="s">
        <v>7870</v>
      </c>
    </row>
    <row r="5821" spans="1:6" ht="32.25" customHeight="1" x14ac:dyDescent="0.25">
      <c r="A5821" s="75">
        <v>5155</v>
      </c>
      <c r="B5821" s="76" t="s">
        <v>17852</v>
      </c>
      <c r="C5821" s="77" t="s">
        <v>17853</v>
      </c>
      <c r="D5821" s="78">
        <v>10119000</v>
      </c>
      <c r="E5821" s="77" t="s">
        <v>17854</v>
      </c>
      <c r="F5821" s="77" t="s">
        <v>7870</v>
      </c>
    </row>
    <row r="5822" spans="1:6" ht="32.25" customHeight="1" x14ac:dyDescent="0.25">
      <c r="A5822" s="75">
        <v>5156</v>
      </c>
      <c r="B5822" s="76" t="s">
        <v>17855</v>
      </c>
      <c r="C5822" s="77" t="s">
        <v>17856</v>
      </c>
      <c r="D5822" s="78">
        <v>10119000</v>
      </c>
      <c r="E5822" s="77" t="s">
        <v>17854</v>
      </c>
      <c r="F5822" s="77" t="s">
        <v>7870</v>
      </c>
    </row>
    <row r="5823" spans="1:6" ht="32.25" customHeight="1" x14ac:dyDescent="0.25">
      <c r="A5823" s="75">
        <v>5157</v>
      </c>
      <c r="B5823" s="76" t="s">
        <v>17857</v>
      </c>
      <c r="C5823" s="77" t="s">
        <v>17858</v>
      </c>
      <c r="D5823" s="78">
        <v>5033000</v>
      </c>
      <c r="E5823" s="77" t="s">
        <v>17859</v>
      </c>
      <c r="F5823" s="77" t="s">
        <v>7870</v>
      </c>
    </row>
    <row r="5824" spans="1:6" ht="32.25" customHeight="1" x14ac:dyDescent="0.25">
      <c r="A5824" s="75">
        <v>5158</v>
      </c>
      <c r="B5824" s="76" t="s">
        <v>17860</v>
      </c>
      <c r="C5824" s="77" t="s">
        <v>17861</v>
      </c>
      <c r="D5824" s="78">
        <v>5033000</v>
      </c>
      <c r="E5824" s="77" t="s">
        <v>17859</v>
      </c>
      <c r="F5824" s="77" t="s">
        <v>7870</v>
      </c>
    </row>
    <row r="5825" spans="1:6" ht="32.25" customHeight="1" x14ac:dyDescent="0.25">
      <c r="A5825" s="75">
        <v>5159</v>
      </c>
      <c r="B5825" s="76" t="s">
        <v>17862</v>
      </c>
      <c r="C5825" s="77" t="s">
        <v>17863</v>
      </c>
      <c r="D5825" s="78">
        <v>4774000</v>
      </c>
      <c r="E5825" s="77" t="s">
        <v>17864</v>
      </c>
      <c r="F5825" s="77" t="s">
        <v>7870</v>
      </c>
    </row>
    <row r="5826" spans="1:6" ht="32.25" customHeight="1" x14ac:dyDescent="0.25">
      <c r="A5826" s="75">
        <v>5160</v>
      </c>
      <c r="B5826" s="76" t="s">
        <v>17865</v>
      </c>
      <c r="C5826" s="77" t="s">
        <v>17866</v>
      </c>
      <c r="D5826" s="78">
        <v>4774000</v>
      </c>
      <c r="E5826" s="77" t="s">
        <v>17864</v>
      </c>
      <c r="F5826" s="77" t="s">
        <v>7870</v>
      </c>
    </row>
    <row r="5827" spans="1:6" ht="32.25" customHeight="1" x14ac:dyDescent="0.25">
      <c r="A5827" s="75">
        <v>5161</v>
      </c>
      <c r="B5827" s="76" t="s">
        <v>17867</v>
      </c>
      <c r="C5827" s="77" t="s">
        <v>17868</v>
      </c>
      <c r="D5827" s="78">
        <v>4774000</v>
      </c>
      <c r="E5827" s="77" t="s">
        <v>17864</v>
      </c>
      <c r="F5827" s="77" t="s">
        <v>7870</v>
      </c>
    </row>
    <row r="5828" spans="1:6" ht="32.25" customHeight="1" x14ac:dyDescent="0.25">
      <c r="A5828" s="75">
        <v>5162</v>
      </c>
      <c r="B5828" s="76" t="s">
        <v>361</v>
      </c>
      <c r="C5828" s="77" t="s">
        <v>17869</v>
      </c>
      <c r="D5828" s="78">
        <v>4774000</v>
      </c>
      <c r="E5828" s="77" t="s">
        <v>17864</v>
      </c>
      <c r="F5828" s="77" t="s">
        <v>7870</v>
      </c>
    </row>
    <row r="5829" spans="1:6" ht="32.25" customHeight="1" x14ac:dyDescent="0.25">
      <c r="A5829" s="75">
        <v>5163</v>
      </c>
      <c r="B5829" s="76" t="s">
        <v>17870</v>
      </c>
      <c r="C5829" s="77" t="s">
        <v>17866</v>
      </c>
      <c r="D5829" s="78">
        <v>4774000</v>
      </c>
      <c r="E5829" s="77" t="s">
        <v>17864</v>
      </c>
      <c r="F5829" s="77" t="s">
        <v>7870</v>
      </c>
    </row>
    <row r="5830" spans="1:6" ht="32.25" customHeight="1" x14ac:dyDescent="0.25">
      <c r="A5830" s="75">
        <v>5164</v>
      </c>
      <c r="B5830" s="76" t="s">
        <v>17871</v>
      </c>
      <c r="C5830" s="77" t="s">
        <v>17863</v>
      </c>
      <c r="D5830" s="78">
        <v>4774000</v>
      </c>
      <c r="E5830" s="77" t="s">
        <v>17864</v>
      </c>
      <c r="F5830" s="77" t="s">
        <v>7870</v>
      </c>
    </row>
    <row r="5831" spans="1:6" ht="32.25" customHeight="1" x14ac:dyDescent="0.25">
      <c r="A5831" s="75">
        <v>5165</v>
      </c>
      <c r="B5831" s="76" t="s">
        <v>17872</v>
      </c>
      <c r="C5831" s="77" t="s">
        <v>17866</v>
      </c>
      <c r="D5831" s="78">
        <v>4774000</v>
      </c>
      <c r="E5831" s="77" t="s">
        <v>17864</v>
      </c>
      <c r="F5831" s="77" t="s">
        <v>7870</v>
      </c>
    </row>
    <row r="5832" spans="1:6" ht="32.25" customHeight="1" x14ac:dyDescent="0.25">
      <c r="A5832" s="75">
        <v>5166</v>
      </c>
      <c r="B5832" s="76" t="s">
        <v>17873</v>
      </c>
      <c r="C5832" s="77" t="s">
        <v>17868</v>
      </c>
      <c r="D5832" s="78">
        <v>4774000</v>
      </c>
      <c r="E5832" s="77" t="s">
        <v>17864</v>
      </c>
      <c r="F5832" s="77" t="s">
        <v>7870</v>
      </c>
    </row>
    <row r="5833" spans="1:6" ht="32.25" customHeight="1" x14ac:dyDescent="0.25">
      <c r="A5833" s="75">
        <v>5167</v>
      </c>
      <c r="B5833" s="76" t="s">
        <v>363</v>
      </c>
      <c r="C5833" s="77" t="s">
        <v>17869</v>
      </c>
      <c r="D5833" s="78">
        <v>4774000</v>
      </c>
      <c r="E5833" s="77" t="s">
        <v>17864</v>
      </c>
      <c r="F5833" s="77" t="s">
        <v>7870</v>
      </c>
    </row>
    <row r="5834" spans="1:6" ht="32.25" customHeight="1" x14ac:dyDescent="0.25">
      <c r="A5834" s="75">
        <v>5168</v>
      </c>
      <c r="B5834" s="76" t="s">
        <v>365</v>
      </c>
      <c r="C5834" s="77" t="s">
        <v>17869</v>
      </c>
      <c r="D5834" s="78">
        <v>4774000</v>
      </c>
      <c r="E5834" s="77" t="s">
        <v>17864</v>
      </c>
      <c r="F5834" s="77" t="s">
        <v>7870</v>
      </c>
    </row>
    <row r="5835" spans="1:6" ht="32.25" customHeight="1" x14ac:dyDescent="0.25">
      <c r="A5835" s="75">
        <v>5169</v>
      </c>
      <c r="B5835" s="76" t="s">
        <v>367</v>
      </c>
      <c r="C5835" s="77" t="s">
        <v>17874</v>
      </c>
      <c r="D5835" s="78">
        <v>4774000</v>
      </c>
      <c r="E5835" s="77" t="s">
        <v>17864</v>
      </c>
      <c r="F5835" s="77" t="s">
        <v>7870</v>
      </c>
    </row>
    <row r="5836" spans="1:6" ht="32.25" customHeight="1" x14ac:dyDescent="0.25">
      <c r="A5836" s="75">
        <v>5170</v>
      </c>
      <c r="B5836" s="76" t="s">
        <v>17875</v>
      </c>
      <c r="C5836" s="77" t="s">
        <v>17876</v>
      </c>
      <c r="D5836" s="78">
        <v>7530000</v>
      </c>
      <c r="E5836" s="77" t="s">
        <v>17877</v>
      </c>
      <c r="F5836" s="77" t="s">
        <v>7870</v>
      </c>
    </row>
    <row r="5837" spans="1:6" ht="32.25" customHeight="1" x14ac:dyDescent="0.25">
      <c r="A5837" s="75">
        <v>5171</v>
      </c>
      <c r="B5837" s="76" t="s">
        <v>370</v>
      </c>
      <c r="C5837" s="77" t="s">
        <v>17878</v>
      </c>
      <c r="D5837" s="78">
        <v>4602000</v>
      </c>
      <c r="E5837" s="77" t="s">
        <v>17689</v>
      </c>
      <c r="F5837" s="77" t="s">
        <v>7870</v>
      </c>
    </row>
    <row r="5838" spans="1:6" ht="32.25" customHeight="1" x14ac:dyDescent="0.25">
      <c r="A5838" s="75">
        <v>5172</v>
      </c>
      <c r="B5838" s="76" t="s">
        <v>375</v>
      </c>
      <c r="C5838" s="77" t="s">
        <v>17878</v>
      </c>
      <c r="D5838" s="78">
        <v>4602000</v>
      </c>
      <c r="E5838" s="77" t="s">
        <v>17689</v>
      </c>
      <c r="F5838" s="77" t="s">
        <v>7870</v>
      </c>
    </row>
    <row r="5839" spans="1:6" ht="32.25" customHeight="1" x14ac:dyDescent="0.25">
      <c r="A5839" s="75">
        <v>5173</v>
      </c>
      <c r="B5839" s="76" t="s">
        <v>17879</v>
      </c>
      <c r="C5839" s="77" t="s">
        <v>17880</v>
      </c>
      <c r="D5839" s="78">
        <v>7051000</v>
      </c>
      <c r="E5839" s="77" t="s">
        <v>17881</v>
      </c>
      <c r="F5839" s="77" t="s">
        <v>7870</v>
      </c>
    </row>
    <row r="5840" spans="1:6" ht="32.25" customHeight="1" x14ac:dyDescent="0.25">
      <c r="A5840" s="75">
        <v>5174</v>
      </c>
      <c r="B5840" s="76" t="s">
        <v>381</v>
      </c>
      <c r="C5840" s="77" t="s">
        <v>17882</v>
      </c>
      <c r="D5840" s="78">
        <v>7051000</v>
      </c>
      <c r="E5840" s="77" t="s">
        <v>17881</v>
      </c>
      <c r="F5840" s="77" t="s">
        <v>7870</v>
      </c>
    </row>
    <row r="5841" spans="1:6" ht="32.25" customHeight="1" x14ac:dyDescent="0.25">
      <c r="A5841" s="75">
        <v>5175</v>
      </c>
      <c r="B5841" s="76" t="s">
        <v>17883</v>
      </c>
      <c r="C5841" s="77" t="s">
        <v>17884</v>
      </c>
      <c r="D5841" s="78">
        <v>6792000</v>
      </c>
      <c r="E5841" s="77" t="s">
        <v>17885</v>
      </c>
      <c r="F5841" s="77" t="s">
        <v>7870</v>
      </c>
    </row>
    <row r="5842" spans="1:6" ht="32.25" customHeight="1" x14ac:dyDescent="0.25">
      <c r="A5842" s="75">
        <v>5176</v>
      </c>
      <c r="B5842" s="76" t="s">
        <v>377</v>
      </c>
      <c r="C5842" s="77" t="s">
        <v>17882</v>
      </c>
      <c r="D5842" s="78">
        <v>7125000</v>
      </c>
      <c r="E5842" s="77" t="s">
        <v>17886</v>
      </c>
      <c r="F5842" s="77" t="s">
        <v>7870</v>
      </c>
    </row>
    <row r="5843" spans="1:6" ht="32.25" customHeight="1" x14ac:dyDescent="0.25">
      <c r="A5843" s="75">
        <v>5177</v>
      </c>
      <c r="B5843" s="76" t="s">
        <v>4545</v>
      </c>
      <c r="C5843" s="77" t="s">
        <v>4548</v>
      </c>
      <c r="D5843" s="78">
        <v>8952000</v>
      </c>
      <c r="E5843" s="77" t="s">
        <v>17887</v>
      </c>
      <c r="F5843" s="77" t="s">
        <v>7870</v>
      </c>
    </row>
    <row r="5844" spans="1:6" ht="32.25" customHeight="1" x14ac:dyDescent="0.25">
      <c r="A5844" s="75">
        <v>5178</v>
      </c>
      <c r="B5844" s="76" t="s">
        <v>4551</v>
      </c>
      <c r="C5844" s="77" t="s">
        <v>4553</v>
      </c>
      <c r="D5844" s="78">
        <v>8952000</v>
      </c>
      <c r="E5844" s="77" t="s">
        <v>17887</v>
      </c>
      <c r="F5844" s="77" t="s">
        <v>7870</v>
      </c>
    </row>
    <row r="5845" spans="1:6" ht="32.25" customHeight="1" x14ac:dyDescent="0.25">
      <c r="A5845" s="75">
        <v>5179</v>
      </c>
      <c r="B5845" s="76" t="s">
        <v>4549</v>
      </c>
      <c r="C5845" s="77" t="s">
        <v>4548</v>
      </c>
      <c r="D5845" s="78">
        <v>8952000</v>
      </c>
      <c r="E5845" s="77" t="s">
        <v>17887</v>
      </c>
      <c r="F5845" s="77" t="s">
        <v>7870</v>
      </c>
    </row>
    <row r="5846" spans="1:6" ht="32.25" customHeight="1" x14ac:dyDescent="0.25">
      <c r="A5846" s="75">
        <v>5180</v>
      </c>
      <c r="B5846" s="76" t="s">
        <v>383</v>
      </c>
      <c r="C5846" s="77" t="s">
        <v>17888</v>
      </c>
      <c r="D5846" s="78">
        <v>8371000</v>
      </c>
      <c r="E5846" s="77" t="s">
        <v>17889</v>
      </c>
      <c r="F5846" s="77" t="s">
        <v>7870</v>
      </c>
    </row>
    <row r="5847" spans="1:6" ht="32.25" customHeight="1" x14ac:dyDescent="0.25">
      <c r="A5847" s="75">
        <v>5181</v>
      </c>
      <c r="B5847" s="76" t="s">
        <v>388</v>
      </c>
      <c r="C5847" s="77" t="s">
        <v>17890</v>
      </c>
      <c r="D5847" s="78">
        <v>8371000</v>
      </c>
      <c r="E5847" s="77" t="s">
        <v>17889</v>
      </c>
      <c r="F5847" s="77" t="s">
        <v>7870</v>
      </c>
    </row>
    <row r="5848" spans="1:6" ht="32.25" customHeight="1" x14ac:dyDescent="0.25">
      <c r="A5848" s="75">
        <v>5182</v>
      </c>
      <c r="B5848" s="76" t="s">
        <v>392</v>
      </c>
      <c r="C5848" s="77" t="s">
        <v>17891</v>
      </c>
      <c r="D5848" s="78">
        <v>8371000</v>
      </c>
      <c r="E5848" s="77" t="s">
        <v>17889</v>
      </c>
      <c r="F5848" s="77" t="s">
        <v>7870</v>
      </c>
    </row>
    <row r="5849" spans="1:6" ht="32.25" customHeight="1" x14ac:dyDescent="0.25">
      <c r="A5849" s="75">
        <v>5183</v>
      </c>
      <c r="B5849" s="76" t="s">
        <v>395</v>
      </c>
      <c r="C5849" s="77" t="s">
        <v>17892</v>
      </c>
      <c r="D5849" s="78">
        <v>8371000</v>
      </c>
      <c r="E5849" s="77" t="s">
        <v>17889</v>
      </c>
      <c r="F5849" s="77" t="s">
        <v>7870</v>
      </c>
    </row>
    <row r="5850" spans="1:6" ht="32.25" customHeight="1" x14ac:dyDescent="0.25">
      <c r="A5850" s="75">
        <v>5184</v>
      </c>
      <c r="B5850" s="76" t="s">
        <v>398</v>
      </c>
      <c r="C5850" s="77" t="s">
        <v>17893</v>
      </c>
      <c r="D5850" s="78">
        <v>8371000</v>
      </c>
      <c r="E5850" s="77" t="s">
        <v>17889</v>
      </c>
      <c r="F5850" s="77" t="s">
        <v>7870</v>
      </c>
    </row>
    <row r="5851" spans="1:6" ht="32.25" customHeight="1" x14ac:dyDescent="0.25">
      <c r="A5851" s="75">
        <v>5185</v>
      </c>
      <c r="B5851" s="76" t="s">
        <v>401</v>
      </c>
      <c r="C5851" s="77" t="s">
        <v>17894</v>
      </c>
      <c r="D5851" s="78">
        <v>8371000</v>
      </c>
      <c r="E5851" s="77" t="s">
        <v>17889</v>
      </c>
      <c r="F5851" s="77" t="s">
        <v>7870</v>
      </c>
    </row>
    <row r="5852" spans="1:6" ht="32.25" customHeight="1" x14ac:dyDescent="0.25">
      <c r="A5852" s="75">
        <v>5186</v>
      </c>
      <c r="B5852" s="76" t="s">
        <v>405</v>
      </c>
      <c r="C5852" s="77" t="s">
        <v>407</v>
      </c>
      <c r="D5852" s="78">
        <v>8371000</v>
      </c>
      <c r="E5852" s="77" t="s">
        <v>17889</v>
      </c>
      <c r="F5852" s="77" t="s">
        <v>7870</v>
      </c>
    </row>
    <row r="5853" spans="1:6" ht="32.25" customHeight="1" x14ac:dyDescent="0.25">
      <c r="A5853" s="75">
        <v>5187</v>
      </c>
      <c r="B5853" s="76" t="s">
        <v>408</v>
      </c>
      <c r="C5853" s="77" t="s">
        <v>17895</v>
      </c>
      <c r="D5853" s="78">
        <v>8371000</v>
      </c>
      <c r="E5853" s="77" t="s">
        <v>17889</v>
      </c>
      <c r="F5853" s="77" t="s">
        <v>7870</v>
      </c>
    </row>
    <row r="5854" spans="1:6" ht="32.25" customHeight="1" x14ac:dyDescent="0.25">
      <c r="A5854" s="75">
        <v>5188</v>
      </c>
      <c r="B5854" s="76" t="s">
        <v>411</v>
      </c>
      <c r="C5854" s="77" t="s">
        <v>17896</v>
      </c>
      <c r="D5854" s="78">
        <v>8371000</v>
      </c>
      <c r="E5854" s="77" t="s">
        <v>17889</v>
      </c>
      <c r="F5854" s="77" t="s">
        <v>7870</v>
      </c>
    </row>
    <row r="5855" spans="1:6" ht="32.25" customHeight="1" x14ac:dyDescent="0.25">
      <c r="A5855" s="75">
        <v>5189</v>
      </c>
      <c r="B5855" s="76" t="s">
        <v>17897</v>
      </c>
      <c r="C5855" s="77" t="s">
        <v>17898</v>
      </c>
      <c r="D5855" s="78">
        <v>7865000</v>
      </c>
      <c r="E5855" s="77" t="s">
        <v>15311</v>
      </c>
      <c r="F5855" s="77" t="s">
        <v>7870</v>
      </c>
    </row>
    <row r="5856" spans="1:6" ht="32.25" customHeight="1" x14ac:dyDescent="0.25">
      <c r="A5856" s="75">
        <v>5190</v>
      </c>
      <c r="B5856" s="76" t="s">
        <v>4556</v>
      </c>
      <c r="C5856" s="77" t="s">
        <v>4555</v>
      </c>
      <c r="D5856" s="78">
        <v>7865000</v>
      </c>
      <c r="E5856" s="77" t="s">
        <v>15311</v>
      </c>
      <c r="F5856" s="77" t="s">
        <v>7870</v>
      </c>
    </row>
    <row r="5857" spans="1:6" ht="32.25" customHeight="1" x14ac:dyDescent="0.25">
      <c r="A5857" s="75">
        <v>5191</v>
      </c>
      <c r="B5857" s="76" t="s">
        <v>17899</v>
      </c>
      <c r="C5857" s="77" t="s">
        <v>17900</v>
      </c>
      <c r="D5857" s="78">
        <v>7865000</v>
      </c>
      <c r="E5857" s="77" t="s">
        <v>15311</v>
      </c>
      <c r="F5857" s="77" t="s">
        <v>7870</v>
      </c>
    </row>
    <row r="5858" spans="1:6" ht="32.25" customHeight="1" x14ac:dyDescent="0.25">
      <c r="A5858" s="75">
        <v>5192</v>
      </c>
      <c r="B5858" s="76" t="s">
        <v>17901</v>
      </c>
      <c r="C5858" s="77" t="s">
        <v>17902</v>
      </c>
      <c r="D5858" s="78">
        <v>7865000</v>
      </c>
      <c r="E5858" s="77" t="s">
        <v>15311</v>
      </c>
      <c r="F5858" s="77" t="s">
        <v>7870</v>
      </c>
    </row>
    <row r="5859" spans="1:6" ht="32.25" customHeight="1" x14ac:dyDescent="0.25">
      <c r="A5859" s="75">
        <v>5193</v>
      </c>
      <c r="B5859" s="76" t="s">
        <v>4559</v>
      </c>
      <c r="C5859" s="77" t="s">
        <v>17903</v>
      </c>
      <c r="D5859" s="78">
        <v>7865000</v>
      </c>
      <c r="E5859" s="77" t="s">
        <v>15311</v>
      </c>
      <c r="F5859" s="77" t="s">
        <v>7870</v>
      </c>
    </row>
    <row r="5860" spans="1:6" ht="32.25" customHeight="1" x14ac:dyDescent="0.25">
      <c r="A5860" s="75">
        <v>5194</v>
      </c>
      <c r="B5860" s="76" t="s">
        <v>4557</v>
      </c>
      <c r="C5860" s="77" t="s">
        <v>4555</v>
      </c>
      <c r="D5860" s="78">
        <v>7865000</v>
      </c>
      <c r="E5860" s="77" t="s">
        <v>15311</v>
      </c>
      <c r="F5860" s="77" t="s">
        <v>7870</v>
      </c>
    </row>
    <row r="5861" spans="1:6" ht="32.25" customHeight="1" x14ac:dyDescent="0.25">
      <c r="A5861" s="75">
        <v>5195</v>
      </c>
      <c r="B5861" s="76" t="s">
        <v>17904</v>
      </c>
      <c r="C5861" s="77" t="s">
        <v>17905</v>
      </c>
      <c r="D5861" s="78">
        <v>7865000</v>
      </c>
      <c r="E5861" s="77" t="s">
        <v>15311</v>
      </c>
      <c r="F5861" s="77" t="s">
        <v>7870</v>
      </c>
    </row>
    <row r="5862" spans="1:6" ht="32.25" customHeight="1" x14ac:dyDescent="0.25">
      <c r="A5862" s="75">
        <v>5196</v>
      </c>
      <c r="B5862" s="76" t="s">
        <v>4572</v>
      </c>
      <c r="C5862" s="77" t="s">
        <v>17906</v>
      </c>
      <c r="D5862" s="78">
        <v>7865000</v>
      </c>
      <c r="E5862" s="77" t="s">
        <v>15311</v>
      </c>
      <c r="F5862" s="77" t="s">
        <v>7870</v>
      </c>
    </row>
    <row r="5863" spans="1:6" ht="32.25" customHeight="1" x14ac:dyDescent="0.25">
      <c r="A5863" s="75">
        <v>5197</v>
      </c>
      <c r="B5863" s="76" t="s">
        <v>4566</v>
      </c>
      <c r="C5863" s="77" t="s">
        <v>17907</v>
      </c>
      <c r="D5863" s="78">
        <v>7865000</v>
      </c>
      <c r="E5863" s="77" t="s">
        <v>15311</v>
      </c>
      <c r="F5863" s="77" t="s">
        <v>7870</v>
      </c>
    </row>
    <row r="5864" spans="1:6" ht="32.25" customHeight="1" x14ac:dyDescent="0.25">
      <c r="A5864" s="75">
        <v>5198</v>
      </c>
      <c r="B5864" s="76" t="s">
        <v>4569</v>
      </c>
      <c r="C5864" s="77" t="s">
        <v>17908</v>
      </c>
      <c r="D5864" s="78">
        <v>7865000</v>
      </c>
      <c r="E5864" s="77" t="s">
        <v>15311</v>
      </c>
      <c r="F5864" s="77" t="s">
        <v>7870</v>
      </c>
    </row>
    <row r="5865" spans="1:6" ht="32.25" customHeight="1" x14ac:dyDescent="0.25">
      <c r="A5865" s="75">
        <v>5199</v>
      </c>
      <c r="B5865" s="76" t="s">
        <v>4563</v>
      </c>
      <c r="C5865" s="77" t="s">
        <v>17909</v>
      </c>
      <c r="D5865" s="78">
        <v>7865000</v>
      </c>
      <c r="E5865" s="77" t="s">
        <v>15311</v>
      </c>
      <c r="F5865" s="77" t="s">
        <v>7870</v>
      </c>
    </row>
    <row r="5866" spans="1:6" ht="32.25" customHeight="1" x14ac:dyDescent="0.25">
      <c r="A5866" s="75">
        <v>5200</v>
      </c>
      <c r="B5866" s="76" t="s">
        <v>4561</v>
      </c>
      <c r="C5866" s="77" t="s">
        <v>17903</v>
      </c>
      <c r="D5866" s="78">
        <v>7865000</v>
      </c>
      <c r="E5866" s="77" t="s">
        <v>15311</v>
      </c>
      <c r="F5866" s="77" t="s">
        <v>7870</v>
      </c>
    </row>
    <row r="5867" spans="1:6" ht="32.25" customHeight="1" x14ac:dyDescent="0.25">
      <c r="A5867" s="75">
        <v>5201</v>
      </c>
      <c r="B5867" s="76" t="s">
        <v>4579</v>
      </c>
      <c r="C5867" s="77" t="s">
        <v>17910</v>
      </c>
      <c r="D5867" s="78">
        <v>7865000</v>
      </c>
      <c r="E5867" s="77" t="s">
        <v>15311</v>
      </c>
      <c r="F5867" s="77" t="s">
        <v>7870</v>
      </c>
    </row>
    <row r="5868" spans="1:6" ht="32.25" customHeight="1" x14ac:dyDescent="0.25">
      <c r="A5868" s="75">
        <v>5202</v>
      </c>
      <c r="B5868" s="76" t="s">
        <v>4582</v>
      </c>
      <c r="C5868" s="77" t="s">
        <v>4584</v>
      </c>
      <c r="D5868" s="78">
        <v>7865000</v>
      </c>
      <c r="E5868" s="77" t="s">
        <v>15311</v>
      </c>
      <c r="F5868" s="77" t="s">
        <v>7870</v>
      </c>
    </row>
    <row r="5869" spans="1:6" ht="32.25" customHeight="1" x14ac:dyDescent="0.25">
      <c r="A5869" s="75">
        <v>5203</v>
      </c>
      <c r="B5869" s="76" t="s">
        <v>4576</v>
      </c>
      <c r="C5869" s="77" t="s">
        <v>17911</v>
      </c>
      <c r="D5869" s="78">
        <v>7865000</v>
      </c>
      <c r="E5869" s="77" t="s">
        <v>15311</v>
      </c>
      <c r="F5869" s="77" t="s">
        <v>7870</v>
      </c>
    </row>
    <row r="5870" spans="1:6" ht="32.25" customHeight="1" x14ac:dyDescent="0.25">
      <c r="A5870" s="75">
        <v>5204</v>
      </c>
      <c r="B5870" s="76" t="s">
        <v>17912</v>
      </c>
      <c r="C5870" s="77" t="s">
        <v>17913</v>
      </c>
      <c r="D5870" s="78">
        <v>7865000</v>
      </c>
      <c r="E5870" s="77" t="s">
        <v>15311</v>
      </c>
      <c r="F5870" s="77" t="s">
        <v>7870</v>
      </c>
    </row>
    <row r="5871" spans="1:6" ht="32.25" customHeight="1" x14ac:dyDescent="0.25">
      <c r="A5871" s="75">
        <v>5205</v>
      </c>
      <c r="B5871" s="76" t="s">
        <v>17914</v>
      </c>
      <c r="C5871" s="77" t="s">
        <v>17915</v>
      </c>
      <c r="D5871" s="78">
        <v>7865000</v>
      </c>
      <c r="E5871" s="77" t="s">
        <v>15311</v>
      </c>
      <c r="F5871" s="77" t="s">
        <v>7870</v>
      </c>
    </row>
    <row r="5872" spans="1:6" ht="32.25" customHeight="1" x14ac:dyDescent="0.25">
      <c r="A5872" s="75">
        <v>5206</v>
      </c>
      <c r="B5872" s="76" t="s">
        <v>17916</v>
      </c>
      <c r="C5872" s="77" t="s">
        <v>17917</v>
      </c>
      <c r="D5872" s="78">
        <v>7865000</v>
      </c>
      <c r="E5872" s="77" t="s">
        <v>15311</v>
      </c>
      <c r="F5872" s="77" t="s">
        <v>7870</v>
      </c>
    </row>
    <row r="5873" spans="1:6" ht="32.25" customHeight="1" x14ac:dyDescent="0.25">
      <c r="A5873" s="75">
        <v>5207</v>
      </c>
      <c r="B5873" s="76" t="s">
        <v>17918</v>
      </c>
      <c r="C5873" s="77" t="s">
        <v>17919</v>
      </c>
      <c r="D5873" s="78">
        <v>7865000</v>
      </c>
      <c r="E5873" s="77" t="s">
        <v>15311</v>
      </c>
      <c r="F5873" s="77" t="s">
        <v>7870</v>
      </c>
    </row>
    <row r="5874" spans="1:6" ht="32.25" customHeight="1" x14ac:dyDescent="0.25">
      <c r="A5874" s="75">
        <v>5208</v>
      </c>
      <c r="B5874" s="76" t="s">
        <v>17920</v>
      </c>
      <c r="C5874" s="77" t="s">
        <v>17921</v>
      </c>
      <c r="D5874" s="78">
        <v>7865000</v>
      </c>
      <c r="E5874" s="77" t="s">
        <v>15311</v>
      </c>
      <c r="F5874" s="77" t="s">
        <v>7870</v>
      </c>
    </row>
    <row r="5875" spans="1:6" ht="32.25" customHeight="1" x14ac:dyDescent="0.25">
      <c r="A5875" s="75">
        <v>5209</v>
      </c>
      <c r="B5875" s="76" t="s">
        <v>17922</v>
      </c>
      <c r="C5875" s="77" t="s">
        <v>4587</v>
      </c>
      <c r="D5875" s="78">
        <v>8742000</v>
      </c>
      <c r="E5875" s="77" t="s">
        <v>17923</v>
      </c>
      <c r="F5875" s="77" t="s">
        <v>7870</v>
      </c>
    </row>
    <row r="5876" spans="1:6" ht="32.25" customHeight="1" x14ac:dyDescent="0.25">
      <c r="A5876" s="75">
        <v>5210</v>
      </c>
      <c r="B5876" s="76" t="s">
        <v>17924</v>
      </c>
      <c r="C5876" s="77" t="s">
        <v>17925</v>
      </c>
      <c r="D5876" s="78">
        <v>8742000</v>
      </c>
      <c r="E5876" s="77" t="s">
        <v>17923</v>
      </c>
      <c r="F5876" s="77" t="s">
        <v>7870</v>
      </c>
    </row>
    <row r="5877" spans="1:6" ht="32.25" customHeight="1" x14ac:dyDescent="0.25">
      <c r="A5877" s="75">
        <v>5211</v>
      </c>
      <c r="B5877" s="76" t="s">
        <v>4590</v>
      </c>
      <c r="C5877" s="77" t="s">
        <v>4592</v>
      </c>
      <c r="D5877" s="78">
        <v>8742000</v>
      </c>
      <c r="E5877" s="77" t="s">
        <v>17923</v>
      </c>
      <c r="F5877" s="77" t="s">
        <v>7870</v>
      </c>
    </row>
    <row r="5878" spans="1:6" ht="32.25" customHeight="1" x14ac:dyDescent="0.25">
      <c r="A5878" s="75">
        <v>5212</v>
      </c>
      <c r="B5878" s="76" t="s">
        <v>4588</v>
      </c>
      <c r="C5878" s="77" t="s">
        <v>4587</v>
      </c>
      <c r="D5878" s="78">
        <v>8742000</v>
      </c>
      <c r="E5878" s="77" t="s">
        <v>17923</v>
      </c>
      <c r="F5878" s="77" t="s">
        <v>7870</v>
      </c>
    </row>
    <row r="5879" spans="1:6" ht="32.25" customHeight="1" x14ac:dyDescent="0.25">
      <c r="A5879" s="75">
        <v>5213</v>
      </c>
      <c r="B5879" s="76" t="s">
        <v>17926</v>
      </c>
      <c r="C5879" s="77" t="s">
        <v>17927</v>
      </c>
      <c r="D5879" s="78">
        <v>8742000</v>
      </c>
      <c r="E5879" s="77" t="s">
        <v>17923</v>
      </c>
      <c r="F5879" s="77" t="s">
        <v>7870</v>
      </c>
    </row>
    <row r="5880" spans="1:6" ht="32.25" customHeight="1" x14ac:dyDescent="0.25">
      <c r="A5880" s="75">
        <v>5214</v>
      </c>
      <c r="B5880" s="76" t="s">
        <v>17928</v>
      </c>
      <c r="C5880" s="77" t="s">
        <v>17929</v>
      </c>
      <c r="D5880" s="78">
        <v>8816000</v>
      </c>
      <c r="E5880" s="77" t="s">
        <v>17930</v>
      </c>
      <c r="F5880" s="77" t="s">
        <v>7870</v>
      </c>
    </row>
    <row r="5881" spans="1:6" ht="32.25" customHeight="1" x14ac:dyDescent="0.25">
      <c r="A5881" s="75">
        <v>5215</v>
      </c>
      <c r="B5881" s="76" t="s">
        <v>17931</v>
      </c>
      <c r="C5881" s="77" t="s">
        <v>17932</v>
      </c>
      <c r="D5881" s="78">
        <v>8816000</v>
      </c>
      <c r="E5881" s="77" t="s">
        <v>17930</v>
      </c>
      <c r="F5881" s="77" t="s">
        <v>7870</v>
      </c>
    </row>
    <row r="5882" spans="1:6" ht="32.25" customHeight="1" x14ac:dyDescent="0.25">
      <c r="A5882" s="75">
        <v>5216</v>
      </c>
      <c r="B5882" s="76" t="s">
        <v>17933</v>
      </c>
      <c r="C5882" s="77" t="s">
        <v>17934</v>
      </c>
      <c r="D5882" s="78">
        <v>8816000</v>
      </c>
      <c r="E5882" s="77" t="s">
        <v>17930</v>
      </c>
      <c r="F5882" s="77" t="s">
        <v>7870</v>
      </c>
    </row>
    <row r="5883" spans="1:6" ht="32.25" customHeight="1" x14ac:dyDescent="0.25">
      <c r="A5883" s="75">
        <v>5217</v>
      </c>
      <c r="B5883" s="76" t="s">
        <v>17935</v>
      </c>
      <c r="C5883" s="77" t="s">
        <v>17936</v>
      </c>
      <c r="D5883" s="78">
        <v>11766000</v>
      </c>
      <c r="E5883" s="77" t="s">
        <v>17937</v>
      </c>
      <c r="F5883" s="77" t="s">
        <v>7870</v>
      </c>
    </row>
    <row r="5884" spans="1:6" ht="32.25" customHeight="1" x14ac:dyDescent="0.25">
      <c r="A5884" s="75">
        <v>5218</v>
      </c>
      <c r="B5884" s="76" t="s">
        <v>17938</v>
      </c>
      <c r="C5884" s="77" t="s">
        <v>17939</v>
      </c>
      <c r="D5884" s="78">
        <v>11766000</v>
      </c>
      <c r="E5884" s="77" t="s">
        <v>17937</v>
      </c>
      <c r="F5884" s="77" t="s">
        <v>7870</v>
      </c>
    </row>
    <row r="5885" spans="1:6" ht="32.25" customHeight="1" x14ac:dyDescent="0.25">
      <c r="A5885" s="75">
        <v>5219</v>
      </c>
      <c r="B5885" s="76" t="s">
        <v>17940</v>
      </c>
      <c r="C5885" s="77" t="s">
        <v>17941</v>
      </c>
      <c r="D5885" s="78">
        <v>11766000</v>
      </c>
      <c r="E5885" s="77" t="s">
        <v>17937</v>
      </c>
      <c r="F5885" s="77" t="s">
        <v>7870</v>
      </c>
    </row>
    <row r="5886" spans="1:6" ht="32.25" customHeight="1" x14ac:dyDescent="0.25">
      <c r="A5886" s="75">
        <v>5220</v>
      </c>
      <c r="B5886" s="76" t="s">
        <v>17942</v>
      </c>
      <c r="C5886" s="77" t="s">
        <v>17943</v>
      </c>
      <c r="D5886" s="78">
        <v>11063000</v>
      </c>
      <c r="E5886" s="77" t="s">
        <v>17944</v>
      </c>
      <c r="F5886" s="77" t="s">
        <v>7870</v>
      </c>
    </row>
    <row r="5887" spans="1:6" ht="32.25" customHeight="1" x14ac:dyDescent="0.25">
      <c r="A5887" s="75">
        <v>5221</v>
      </c>
      <c r="B5887" s="76" t="s">
        <v>17945</v>
      </c>
      <c r="C5887" s="77" t="s">
        <v>17946</v>
      </c>
      <c r="D5887" s="78">
        <v>11063000</v>
      </c>
      <c r="E5887" s="77" t="s">
        <v>17944</v>
      </c>
      <c r="F5887" s="77" t="s">
        <v>7870</v>
      </c>
    </row>
    <row r="5888" spans="1:6" ht="32.25" customHeight="1" x14ac:dyDescent="0.25">
      <c r="A5888" s="75">
        <v>5222</v>
      </c>
      <c r="B5888" s="76" t="s">
        <v>17947</v>
      </c>
      <c r="C5888" s="77" t="s">
        <v>17946</v>
      </c>
      <c r="D5888" s="78">
        <v>11063000</v>
      </c>
      <c r="E5888" s="77" t="s">
        <v>17944</v>
      </c>
      <c r="F5888" s="77" t="s">
        <v>7870</v>
      </c>
    </row>
    <row r="5889" spans="1:6" ht="32.25" customHeight="1" x14ac:dyDescent="0.25">
      <c r="A5889" s="75">
        <v>5223</v>
      </c>
      <c r="B5889" s="76" t="s">
        <v>4593</v>
      </c>
      <c r="C5889" s="77" t="s">
        <v>17948</v>
      </c>
      <c r="D5889" s="78">
        <v>8855000</v>
      </c>
      <c r="E5889" s="77" t="s">
        <v>17949</v>
      </c>
      <c r="F5889" s="77" t="s">
        <v>7870</v>
      </c>
    </row>
    <row r="5890" spans="1:6" ht="32.25" customHeight="1" x14ac:dyDescent="0.25">
      <c r="A5890" s="75">
        <v>5224</v>
      </c>
      <c r="B5890" s="76" t="s">
        <v>4597</v>
      </c>
      <c r="C5890" s="77" t="s">
        <v>4600</v>
      </c>
      <c r="D5890" s="78">
        <v>7883000</v>
      </c>
      <c r="E5890" s="77" t="s">
        <v>17950</v>
      </c>
      <c r="F5890" s="77" t="s">
        <v>7870</v>
      </c>
    </row>
    <row r="5891" spans="1:6" ht="32.25" customHeight="1" x14ac:dyDescent="0.25">
      <c r="A5891" s="75">
        <v>5225</v>
      </c>
      <c r="B5891" s="76" t="s">
        <v>4601</v>
      </c>
      <c r="C5891" s="77" t="s">
        <v>17951</v>
      </c>
      <c r="D5891" s="78">
        <v>8381000</v>
      </c>
      <c r="E5891" s="77" t="s">
        <v>17952</v>
      </c>
      <c r="F5891" s="77" t="s">
        <v>7870</v>
      </c>
    </row>
    <row r="5892" spans="1:6" ht="32.25" customHeight="1" x14ac:dyDescent="0.25">
      <c r="A5892" s="75">
        <v>5226</v>
      </c>
      <c r="B5892" s="76" t="s">
        <v>4605</v>
      </c>
      <c r="C5892" s="77" t="s">
        <v>17953</v>
      </c>
      <c r="D5892" s="78">
        <v>8381000</v>
      </c>
      <c r="E5892" s="77" t="s">
        <v>17952</v>
      </c>
      <c r="F5892" s="77" t="s">
        <v>7870</v>
      </c>
    </row>
    <row r="5893" spans="1:6" ht="32.25" customHeight="1" x14ac:dyDescent="0.25">
      <c r="A5893" s="75">
        <v>5227</v>
      </c>
      <c r="B5893" s="76" t="s">
        <v>17954</v>
      </c>
      <c r="C5893" s="77" t="s">
        <v>17955</v>
      </c>
      <c r="D5893" s="78">
        <v>7796000</v>
      </c>
      <c r="E5893" s="77" t="s">
        <v>17956</v>
      </c>
      <c r="F5893" s="77" t="s">
        <v>7870</v>
      </c>
    </row>
    <row r="5894" spans="1:6" ht="32.25" customHeight="1" x14ac:dyDescent="0.25">
      <c r="A5894" s="75">
        <v>5228</v>
      </c>
      <c r="B5894" s="76" t="s">
        <v>17957</v>
      </c>
      <c r="C5894" s="77" t="s">
        <v>17958</v>
      </c>
      <c r="D5894" s="78">
        <v>7796000</v>
      </c>
      <c r="E5894" s="77" t="s">
        <v>17956</v>
      </c>
      <c r="F5894" s="77" t="s">
        <v>7870</v>
      </c>
    </row>
    <row r="5895" spans="1:6" ht="32.25" customHeight="1" x14ac:dyDescent="0.25">
      <c r="A5895" s="75">
        <v>5229</v>
      </c>
      <c r="B5895" s="76" t="s">
        <v>4613</v>
      </c>
      <c r="C5895" s="77" t="s">
        <v>17959</v>
      </c>
      <c r="D5895" s="78">
        <v>7752000</v>
      </c>
      <c r="E5895" s="77" t="s">
        <v>17960</v>
      </c>
      <c r="F5895" s="77" t="s">
        <v>7870</v>
      </c>
    </row>
    <row r="5896" spans="1:6" ht="32.25" customHeight="1" x14ac:dyDescent="0.25">
      <c r="A5896" s="75">
        <v>5230</v>
      </c>
      <c r="B5896" s="76" t="s">
        <v>17961</v>
      </c>
      <c r="C5896" s="77" t="s">
        <v>17962</v>
      </c>
      <c r="D5896" s="78">
        <v>7493000</v>
      </c>
      <c r="E5896" s="77" t="s">
        <v>15331</v>
      </c>
      <c r="F5896" s="77" t="s">
        <v>7870</v>
      </c>
    </row>
    <row r="5897" spans="1:6" ht="32.25" customHeight="1" x14ac:dyDescent="0.25">
      <c r="A5897" s="75">
        <v>5231</v>
      </c>
      <c r="B5897" s="76" t="s">
        <v>17963</v>
      </c>
      <c r="C5897" s="77" t="s">
        <v>17964</v>
      </c>
      <c r="D5897" s="78">
        <v>12113000</v>
      </c>
      <c r="E5897" s="77" t="s">
        <v>17965</v>
      </c>
      <c r="F5897" s="77" t="s">
        <v>7870</v>
      </c>
    </row>
    <row r="5898" spans="1:6" ht="32.25" customHeight="1" x14ac:dyDescent="0.25">
      <c r="A5898" s="75">
        <v>5232</v>
      </c>
      <c r="B5898" s="76" t="s">
        <v>17966</v>
      </c>
      <c r="C5898" s="77" t="s">
        <v>17967</v>
      </c>
      <c r="D5898" s="78">
        <v>12113000</v>
      </c>
      <c r="E5898" s="77" t="s">
        <v>17965</v>
      </c>
      <c r="F5898" s="77" t="s">
        <v>7870</v>
      </c>
    </row>
    <row r="5899" spans="1:6" ht="32.25" customHeight="1" x14ac:dyDescent="0.25">
      <c r="A5899" s="75">
        <v>5233</v>
      </c>
      <c r="B5899" s="76" t="s">
        <v>4615</v>
      </c>
      <c r="C5899" s="77" t="s">
        <v>4618</v>
      </c>
      <c r="D5899" s="78">
        <v>8399000</v>
      </c>
      <c r="E5899" s="77" t="s">
        <v>17968</v>
      </c>
      <c r="F5899" s="77" t="s">
        <v>7870</v>
      </c>
    </row>
    <row r="5900" spans="1:6" ht="32.25" customHeight="1" x14ac:dyDescent="0.25">
      <c r="A5900" s="75">
        <v>5234</v>
      </c>
      <c r="B5900" s="76" t="s">
        <v>4619</v>
      </c>
      <c r="C5900" s="77" t="s">
        <v>4622</v>
      </c>
      <c r="D5900" s="78">
        <v>7565000</v>
      </c>
      <c r="E5900" s="77" t="s">
        <v>17969</v>
      </c>
      <c r="F5900" s="77" t="s">
        <v>7870</v>
      </c>
    </row>
    <row r="5901" spans="1:6" ht="32.25" customHeight="1" x14ac:dyDescent="0.25">
      <c r="A5901" s="75">
        <v>5235</v>
      </c>
      <c r="B5901" s="76" t="s">
        <v>17970</v>
      </c>
      <c r="C5901" s="77" t="s">
        <v>17971</v>
      </c>
      <c r="D5901" s="78">
        <v>9383000</v>
      </c>
      <c r="E5901" s="77" t="s">
        <v>17972</v>
      </c>
      <c r="F5901" s="77" t="s">
        <v>7870</v>
      </c>
    </row>
    <row r="5902" spans="1:6" ht="32.25" customHeight="1" x14ac:dyDescent="0.25">
      <c r="A5902" s="75">
        <v>5236</v>
      </c>
      <c r="B5902" s="76" t="s">
        <v>17973</v>
      </c>
      <c r="C5902" s="77" t="s">
        <v>17971</v>
      </c>
      <c r="D5902" s="78">
        <v>9383000</v>
      </c>
      <c r="E5902" s="77" t="s">
        <v>17972</v>
      </c>
      <c r="F5902" s="77" t="s">
        <v>7870</v>
      </c>
    </row>
    <row r="5903" spans="1:6" ht="32.25" customHeight="1" x14ac:dyDescent="0.25">
      <c r="A5903" s="75">
        <v>5237</v>
      </c>
      <c r="B5903" s="76" t="s">
        <v>17974</v>
      </c>
      <c r="C5903" s="77" t="s">
        <v>17975</v>
      </c>
      <c r="D5903" s="78">
        <v>9457000</v>
      </c>
      <c r="E5903" s="77" t="s">
        <v>17976</v>
      </c>
      <c r="F5903" s="77" t="s">
        <v>7870</v>
      </c>
    </row>
    <row r="5904" spans="1:6" ht="32.25" customHeight="1" x14ac:dyDescent="0.25">
      <c r="A5904" s="75">
        <v>5238</v>
      </c>
      <c r="B5904" s="76" t="s">
        <v>4625</v>
      </c>
      <c r="C5904" s="77" t="s">
        <v>17977</v>
      </c>
      <c r="D5904" s="78">
        <v>10492000</v>
      </c>
      <c r="E5904" s="77" t="s">
        <v>17978</v>
      </c>
      <c r="F5904" s="77" t="s">
        <v>7870</v>
      </c>
    </row>
    <row r="5905" spans="1:6" ht="32.25" customHeight="1" x14ac:dyDescent="0.25">
      <c r="A5905" s="75">
        <v>5239</v>
      </c>
      <c r="B5905" s="76" t="s">
        <v>17979</v>
      </c>
      <c r="C5905" s="77" t="s">
        <v>17980</v>
      </c>
      <c r="D5905" s="78">
        <v>10492000</v>
      </c>
      <c r="E5905" s="77" t="s">
        <v>17978</v>
      </c>
      <c r="F5905" s="77" t="s">
        <v>7870</v>
      </c>
    </row>
    <row r="5906" spans="1:6" ht="32.25" customHeight="1" x14ac:dyDescent="0.25">
      <c r="A5906" s="75">
        <v>5240</v>
      </c>
      <c r="B5906" s="76" t="s">
        <v>17981</v>
      </c>
      <c r="C5906" s="77" t="s">
        <v>17982</v>
      </c>
      <c r="D5906" s="78">
        <v>10492000</v>
      </c>
      <c r="E5906" s="77" t="s">
        <v>17978</v>
      </c>
      <c r="F5906" s="77" t="s">
        <v>7870</v>
      </c>
    </row>
    <row r="5907" spans="1:6" ht="32.25" customHeight="1" x14ac:dyDescent="0.25">
      <c r="A5907" s="75">
        <v>5241</v>
      </c>
      <c r="B5907" s="76" t="s">
        <v>4627</v>
      </c>
      <c r="C5907" s="77" t="s">
        <v>17977</v>
      </c>
      <c r="D5907" s="78">
        <v>10566000</v>
      </c>
      <c r="E5907" s="77" t="s">
        <v>17983</v>
      </c>
      <c r="F5907" s="77" t="s">
        <v>7870</v>
      </c>
    </row>
    <row r="5908" spans="1:6" ht="32.25" customHeight="1" x14ac:dyDescent="0.25">
      <c r="A5908" s="75">
        <v>5242</v>
      </c>
      <c r="B5908" s="76" t="s">
        <v>17984</v>
      </c>
      <c r="C5908" s="77" t="s">
        <v>17985</v>
      </c>
      <c r="D5908" s="78">
        <v>6585000</v>
      </c>
      <c r="E5908" s="77" t="s">
        <v>17986</v>
      </c>
      <c r="F5908" s="77" t="s">
        <v>7870</v>
      </c>
    </row>
    <row r="5909" spans="1:6" ht="32.25" customHeight="1" x14ac:dyDescent="0.25">
      <c r="A5909" s="75">
        <v>5243</v>
      </c>
      <c r="B5909" s="76" t="s">
        <v>17987</v>
      </c>
      <c r="C5909" s="77" t="s">
        <v>17985</v>
      </c>
      <c r="D5909" s="78">
        <v>6585000</v>
      </c>
      <c r="E5909" s="77" t="s">
        <v>17986</v>
      </c>
      <c r="F5909" s="77" t="s">
        <v>7870</v>
      </c>
    </row>
    <row r="5910" spans="1:6" ht="32.25" customHeight="1" x14ac:dyDescent="0.25">
      <c r="A5910" s="75">
        <v>5244</v>
      </c>
      <c r="B5910" s="76" t="s">
        <v>17988</v>
      </c>
      <c r="C5910" s="77" t="s">
        <v>17985</v>
      </c>
      <c r="D5910" s="78">
        <v>6585000</v>
      </c>
      <c r="E5910" s="77" t="s">
        <v>17986</v>
      </c>
      <c r="F5910" s="77" t="s">
        <v>7870</v>
      </c>
    </row>
    <row r="5911" spans="1:6" ht="32.25" customHeight="1" x14ac:dyDescent="0.25">
      <c r="A5911" s="75">
        <v>5245</v>
      </c>
      <c r="B5911" s="76" t="s">
        <v>17989</v>
      </c>
      <c r="C5911" s="77" t="s">
        <v>17990</v>
      </c>
      <c r="D5911" s="78">
        <v>9493000</v>
      </c>
      <c r="E5911" s="77" t="s">
        <v>17991</v>
      </c>
      <c r="F5911" s="77" t="s">
        <v>7870</v>
      </c>
    </row>
    <row r="5912" spans="1:6" ht="32.25" customHeight="1" x14ac:dyDescent="0.25">
      <c r="A5912" s="75">
        <v>5246</v>
      </c>
      <c r="B5912" s="76" t="s">
        <v>17992</v>
      </c>
      <c r="C5912" s="77" t="s">
        <v>17990</v>
      </c>
      <c r="D5912" s="78">
        <v>9493000</v>
      </c>
      <c r="E5912" s="77" t="s">
        <v>17991</v>
      </c>
      <c r="F5912" s="77" t="s">
        <v>7870</v>
      </c>
    </row>
    <row r="5913" spans="1:6" ht="32.25" customHeight="1" x14ac:dyDescent="0.25">
      <c r="A5913" s="75">
        <v>5247</v>
      </c>
      <c r="B5913" s="76" t="s">
        <v>17993</v>
      </c>
      <c r="C5913" s="77" t="s">
        <v>17994</v>
      </c>
      <c r="D5913" s="78">
        <v>6110000</v>
      </c>
      <c r="E5913" s="77" t="s">
        <v>17995</v>
      </c>
      <c r="F5913" s="77" t="s">
        <v>7870</v>
      </c>
    </row>
    <row r="5914" spans="1:6" ht="32.25" customHeight="1" x14ac:dyDescent="0.25">
      <c r="A5914" s="75">
        <v>5248</v>
      </c>
      <c r="B5914" s="76" t="s">
        <v>17996</v>
      </c>
      <c r="C5914" s="77" t="s">
        <v>17997</v>
      </c>
      <c r="D5914" s="78">
        <v>6110000</v>
      </c>
      <c r="E5914" s="77" t="s">
        <v>17995</v>
      </c>
      <c r="F5914" s="77" t="s">
        <v>7870</v>
      </c>
    </row>
    <row r="5915" spans="1:6" ht="32.25" customHeight="1" x14ac:dyDescent="0.25">
      <c r="A5915" s="75">
        <v>5249</v>
      </c>
      <c r="B5915" s="76" t="s">
        <v>17998</v>
      </c>
      <c r="C5915" s="77" t="s">
        <v>17999</v>
      </c>
      <c r="D5915" s="78">
        <v>6110000</v>
      </c>
      <c r="E5915" s="77" t="s">
        <v>17995</v>
      </c>
      <c r="F5915" s="77" t="s">
        <v>7870</v>
      </c>
    </row>
    <row r="5916" spans="1:6" ht="32.25" customHeight="1" x14ac:dyDescent="0.25">
      <c r="A5916" s="75">
        <v>5250</v>
      </c>
      <c r="B5916" s="76" t="s">
        <v>18000</v>
      </c>
      <c r="C5916" s="77" t="s">
        <v>18001</v>
      </c>
      <c r="D5916" s="78">
        <v>6110000</v>
      </c>
      <c r="E5916" s="77" t="s">
        <v>17995</v>
      </c>
      <c r="F5916" s="77" t="s">
        <v>7870</v>
      </c>
    </row>
    <row r="5917" spans="1:6" ht="32.25" customHeight="1" x14ac:dyDescent="0.25">
      <c r="A5917" s="75">
        <v>5251</v>
      </c>
      <c r="B5917" s="76" t="s">
        <v>18002</v>
      </c>
      <c r="C5917" s="77" t="s">
        <v>17994</v>
      </c>
      <c r="D5917" s="78">
        <v>6110000</v>
      </c>
      <c r="E5917" s="77" t="s">
        <v>17995</v>
      </c>
      <c r="F5917" s="77" t="s">
        <v>7870</v>
      </c>
    </row>
    <row r="5918" spans="1:6" ht="32.25" customHeight="1" x14ac:dyDescent="0.25">
      <c r="A5918" s="75">
        <v>5252</v>
      </c>
      <c r="B5918" s="76" t="s">
        <v>18003</v>
      </c>
      <c r="C5918" s="77" t="s">
        <v>18004</v>
      </c>
      <c r="D5918" s="78">
        <v>6110000</v>
      </c>
      <c r="E5918" s="77" t="s">
        <v>17995</v>
      </c>
      <c r="F5918" s="77" t="s">
        <v>7870</v>
      </c>
    </row>
    <row r="5919" spans="1:6" ht="32.25" customHeight="1" x14ac:dyDescent="0.25">
      <c r="A5919" s="75">
        <v>5253</v>
      </c>
      <c r="B5919" s="76" t="s">
        <v>18005</v>
      </c>
      <c r="C5919" s="77" t="s">
        <v>18006</v>
      </c>
      <c r="D5919" s="78">
        <v>7135000</v>
      </c>
      <c r="E5919" s="77" t="s">
        <v>18007</v>
      </c>
      <c r="F5919" s="77" t="s">
        <v>7870</v>
      </c>
    </row>
    <row r="5920" spans="1:6" ht="32.25" customHeight="1" x14ac:dyDescent="0.25">
      <c r="A5920" s="75">
        <v>5254</v>
      </c>
      <c r="B5920" s="76" t="s">
        <v>18008</v>
      </c>
      <c r="C5920" s="77" t="s">
        <v>18009</v>
      </c>
      <c r="D5920" s="78">
        <v>7043000</v>
      </c>
      <c r="E5920" s="77" t="s">
        <v>18010</v>
      </c>
      <c r="F5920" s="77" t="s">
        <v>7870</v>
      </c>
    </row>
    <row r="5921" spans="1:6" ht="32.25" customHeight="1" x14ac:dyDescent="0.25">
      <c r="A5921" s="75">
        <v>5255</v>
      </c>
      <c r="B5921" s="76" t="s">
        <v>18011</v>
      </c>
      <c r="C5921" s="77" t="s">
        <v>18012</v>
      </c>
      <c r="D5921" s="78">
        <v>5113000</v>
      </c>
      <c r="E5921" s="77" t="s">
        <v>18013</v>
      </c>
      <c r="F5921" s="77" t="s">
        <v>7870</v>
      </c>
    </row>
    <row r="5922" spans="1:6" ht="32.25" customHeight="1" x14ac:dyDescent="0.25">
      <c r="A5922" s="75">
        <v>5256</v>
      </c>
      <c r="B5922" s="76" t="s">
        <v>18014</v>
      </c>
      <c r="C5922" s="77" t="s">
        <v>18015</v>
      </c>
      <c r="D5922" s="78">
        <v>6876000</v>
      </c>
      <c r="E5922" s="77" t="s">
        <v>18016</v>
      </c>
      <c r="F5922" s="77" t="s">
        <v>7870</v>
      </c>
    </row>
    <row r="5923" spans="1:6" ht="32.25" customHeight="1" x14ac:dyDescent="0.25">
      <c r="A5923" s="75">
        <v>5257</v>
      </c>
      <c r="B5923" s="76" t="s">
        <v>18017</v>
      </c>
      <c r="C5923" s="77" t="s">
        <v>18018</v>
      </c>
      <c r="D5923" s="78">
        <v>4941000</v>
      </c>
      <c r="E5923" s="77" t="s">
        <v>18019</v>
      </c>
      <c r="F5923" s="77" t="s">
        <v>7870</v>
      </c>
    </row>
    <row r="5924" spans="1:6" ht="32.25" customHeight="1" x14ac:dyDescent="0.25">
      <c r="A5924" s="75">
        <v>5258</v>
      </c>
      <c r="B5924" s="76" t="s">
        <v>18020</v>
      </c>
      <c r="C5924" s="77" t="s">
        <v>18021</v>
      </c>
      <c r="D5924" s="78">
        <v>4682000</v>
      </c>
      <c r="E5924" s="77" t="s">
        <v>18022</v>
      </c>
      <c r="F5924" s="77" t="s">
        <v>7870</v>
      </c>
    </row>
    <row r="5925" spans="1:6" ht="32.25" customHeight="1" x14ac:dyDescent="0.25">
      <c r="A5925" s="75">
        <v>5259</v>
      </c>
      <c r="B5925" s="76" t="s">
        <v>18023</v>
      </c>
      <c r="C5925" s="77" t="s">
        <v>18024</v>
      </c>
      <c r="D5925" s="78">
        <v>10124000</v>
      </c>
      <c r="E5925" s="77" t="s">
        <v>18025</v>
      </c>
      <c r="F5925" s="77"/>
    </row>
    <row r="5926" spans="1:6" ht="32.25" customHeight="1" x14ac:dyDescent="0.25">
      <c r="A5926" s="75">
        <v>5261</v>
      </c>
      <c r="B5926" s="76" t="s">
        <v>18026</v>
      </c>
      <c r="C5926" s="77" t="s">
        <v>18027</v>
      </c>
      <c r="D5926" s="78">
        <v>1370000</v>
      </c>
      <c r="E5926" s="77" t="s">
        <v>18028</v>
      </c>
      <c r="F5926" s="77" t="s">
        <v>7870</v>
      </c>
    </row>
    <row r="5927" spans="1:6" ht="32.25" customHeight="1" x14ac:dyDescent="0.25">
      <c r="A5927" s="75">
        <v>5262</v>
      </c>
      <c r="B5927" s="76" t="s">
        <v>18029</v>
      </c>
      <c r="C5927" s="77" t="s">
        <v>18030</v>
      </c>
      <c r="D5927" s="78">
        <v>3565000</v>
      </c>
      <c r="E5927" s="77" t="s">
        <v>18031</v>
      </c>
      <c r="F5927" s="77"/>
    </row>
    <row r="5928" spans="1:6" ht="32.25" customHeight="1" x14ac:dyDescent="0.25">
      <c r="A5928" s="75">
        <v>5263</v>
      </c>
      <c r="B5928" s="76" t="s">
        <v>18032</v>
      </c>
      <c r="C5928" s="77" t="s">
        <v>18033</v>
      </c>
      <c r="D5928" s="78">
        <v>1696000</v>
      </c>
      <c r="E5928" s="77" t="s">
        <v>18034</v>
      </c>
      <c r="F5928" s="77"/>
    </row>
    <row r="5929" spans="1:6" ht="32.25" customHeight="1" x14ac:dyDescent="0.25">
      <c r="A5929" s="75">
        <v>5266</v>
      </c>
      <c r="B5929" s="76" t="s">
        <v>18035</v>
      </c>
      <c r="C5929" s="77" t="s">
        <v>18036</v>
      </c>
      <c r="D5929" s="78">
        <v>10796000</v>
      </c>
      <c r="E5929" s="77" t="s">
        <v>18037</v>
      </c>
      <c r="F5929" s="77"/>
    </row>
    <row r="5930" spans="1:6" ht="32.25" customHeight="1" x14ac:dyDescent="0.25">
      <c r="A5930" s="75">
        <v>5268</v>
      </c>
      <c r="B5930" s="76" t="s">
        <v>18038</v>
      </c>
      <c r="C5930" s="77" t="s">
        <v>18039</v>
      </c>
      <c r="D5930" s="78">
        <v>3508000</v>
      </c>
      <c r="E5930" s="77" t="s">
        <v>18040</v>
      </c>
      <c r="F5930" s="77" t="s">
        <v>7870</v>
      </c>
    </row>
    <row r="5931" spans="1:6" ht="32.25" customHeight="1" x14ac:dyDescent="0.25">
      <c r="A5931" s="75">
        <v>5269</v>
      </c>
      <c r="B5931" s="76" t="s">
        <v>18041</v>
      </c>
      <c r="C5931" s="77" t="s">
        <v>17823</v>
      </c>
      <c r="D5931" s="78">
        <v>3249000</v>
      </c>
      <c r="E5931" s="77" t="s">
        <v>18042</v>
      </c>
      <c r="F5931" s="77"/>
    </row>
    <row r="5932" spans="1:6" ht="32.25" customHeight="1" x14ac:dyDescent="0.25">
      <c r="A5932" s="75">
        <v>5270</v>
      </c>
      <c r="B5932" s="76" t="s">
        <v>4635</v>
      </c>
      <c r="C5932" s="77" t="s">
        <v>18043</v>
      </c>
      <c r="D5932" s="78">
        <v>1094000</v>
      </c>
      <c r="E5932" s="77" t="s">
        <v>18044</v>
      </c>
      <c r="F5932" s="77"/>
    </row>
    <row r="5933" spans="1:6" ht="32.25" customHeight="1" x14ac:dyDescent="0.25">
      <c r="A5933" s="75">
        <v>5271</v>
      </c>
      <c r="B5933" s="76" t="s">
        <v>18045</v>
      </c>
      <c r="C5933" s="77" t="s">
        <v>18046</v>
      </c>
      <c r="D5933" s="78">
        <v>1094000</v>
      </c>
      <c r="E5933" s="77" t="s">
        <v>18044</v>
      </c>
      <c r="F5933" s="77"/>
    </row>
    <row r="5934" spans="1:6" ht="32.25" customHeight="1" x14ac:dyDescent="0.25">
      <c r="A5934" s="75">
        <v>5272</v>
      </c>
      <c r="B5934" s="76" t="s">
        <v>18047</v>
      </c>
      <c r="C5934" s="77" t="s">
        <v>18048</v>
      </c>
      <c r="D5934" s="78">
        <v>1094000</v>
      </c>
      <c r="E5934" s="77" t="s">
        <v>18044</v>
      </c>
      <c r="F5934" s="77"/>
    </row>
    <row r="5935" spans="1:6" ht="32.25" customHeight="1" x14ac:dyDescent="0.25">
      <c r="A5935" s="75">
        <v>5275</v>
      </c>
      <c r="B5935" s="76" t="s">
        <v>18049</v>
      </c>
      <c r="C5935" s="77" t="s">
        <v>18050</v>
      </c>
      <c r="D5935" s="78">
        <v>2676000</v>
      </c>
      <c r="E5935" s="77" t="s">
        <v>18051</v>
      </c>
      <c r="F5935" s="77" t="s">
        <v>18052</v>
      </c>
    </row>
    <row r="5936" spans="1:6" ht="32.25" customHeight="1" x14ac:dyDescent="0.25">
      <c r="A5936" s="75">
        <v>5276</v>
      </c>
      <c r="B5936" s="76" t="s">
        <v>18053</v>
      </c>
      <c r="C5936" s="77" t="s">
        <v>18054</v>
      </c>
      <c r="D5936" s="78">
        <v>2676000</v>
      </c>
      <c r="E5936" s="77" t="s">
        <v>18051</v>
      </c>
      <c r="F5936" s="77" t="s">
        <v>18052</v>
      </c>
    </row>
    <row r="5937" spans="1:6" ht="32.25" customHeight="1" x14ac:dyDescent="0.25">
      <c r="A5937" s="75">
        <v>5277</v>
      </c>
      <c r="B5937" s="76" t="s">
        <v>18055</v>
      </c>
      <c r="C5937" s="77" t="s">
        <v>18056</v>
      </c>
      <c r="D5937" s="78">
        <v>2676000</v>
      </c>
      <c r="E5937" s="77" t="s">
        <v>18051</v>
      </c>
      <c r="F5937" s="77" t="s">
        <v>18052</v>
      </c>
    </row>
    <row r="5938" spans="1:6" ht="32.25" customHeight="1" x14ac:dyDescent="0.25">
      <c r="A5938" s="75">
        <v>5278</v>
      </c>
      <c r="B5938" s="76" t="s">
        <v>4646</v>
      </c>
      <c r="C5938" s="77" t="s">
        <v>4649</v>
      </c>
      <c r="D5938" s="78">
        <v>1868000</v>
      </c>
      <c r="E5938" s="77" t="s">
        <v>18057</v>
      </c>
      <c r="F5938" s="77" t="s">
        <v>7870</v>
      </c>
    </row>
    <row r="5939" spans="1:6" ht="32.25" customHeight="1" x14ac:dyDescent="0.25">
      <c r="A5939" s="75">
        <v>5279</v>
      </c>
      <c r="B5939" s="76" t="s">
        <v>4650</v>
      </c>
      <c r="C5939" s="77" t="s">
        <v>4649</v>
      </c>
      <c r="D5939" s="78">
        <v>1868000</v>
      </c>
      <c r="E5939" s="77" t="s">
        <v>18057</v>
      </c>
      <c r="F5939" s="77" t="s">
        <v>7870</v>
      </c>
    </row>
    <row r="5940" spans="1:6" ht="32.25" customHeight="1" x14ac:dyDescent="0.25">
      <c r="A5940" s="75">
        <v>5280</v>
      </c>
      <c r="B5940" s="76" t="s">
        <v>18058</v>
      </c>
      <c r="C5940" s="77" t="s">
        <v>18059</v>
      </c>
      <c r="D5940" s="78">
        <v>2526000</v>
      </c>
      <c r="E5940" s="77" t="s">
        <v>18060</v>
      </c>
      <c r="F5940" s="77" t="s">
        <v>18061</v>
      </c>
    </row>
    <row r="5941" spans="1:6" ht="32.25" customHeight="1" x14ac:dyDescent="0.25">
      <c r="A5941" s="75">
        <v>5281</v>
      </c>
      <c r="B5941" s="76" t="s">
        <v>18062</v>
      </c>
      <c r="C5941" s="77" t="s">
        <v>18063</v>
      </c>
      <c r="D5941" s="78">
        <v>2526000</v>
      </c>
      <c r="E5941" s="77" t="s">
        <v>18060</v>
      </c>
      <c r="F5941" s="77" t="s">
        <v>18061</v>
      </c>
    </row>
    <row r="5942" spans="1:6" ht="32.25" customHeight="1" x14ac:dyDescent="0.25">
      <c r="A5942" s="75">
        <v>5282</v>
      </c>
      <c r="B5942" s="76" t="s">
        <v>18064</v>
      </c>
      <c r="C5942" s="77" t="s">
        <v>18065</v>
      </c>
      <c r="D5942" s="78">
        <v>2526000</v>
      </c>
      <c r="E5942" s="77" t="s">
        <v>18060</v>
      </c>
      <c r="F5942" s="77" t="s">
        <v>18061</v>
      </c>
    </row>
    <row r="5943" spans="1:6" ht="32.25" customHeight="1" x14ac:dyDescent="0.25">
      <c r="A5943" s="75">
        <v>5283</v>
      </c>
      <c r="B5943" s="76" t="s">
        <v>18066</v>
      </c>
      <c r="C5943" s="77" t="s">
        <v>18067</v>
      </c>
      <c r="D5943" s="78">
        <v>2526000</v>
      </c>
      <c r="E5943" s="77" t="s">
        <v>18060</v>
      </c>
      <c r="F5943" s="77" t="s">
        <v>18061</v>
      </c>
    </row>
    <row r="5944" spans="1:6" ht="32.25" customHeight="1" x14ac:dyDescent="0.25">
      <c r="A5944" s="75">
        <v>5284</v>
      </c>
      <c r="B5944" s="76" t="s">
        <v>18068</v>
      </c>
      <c r="C5944" s="77" t="s">
        <v>18069</v>
      </c>
      <c r="D5944" s="78">
        <v>2526000</v>
      </c>
      <c r="E5944" s="77" t="s">
        <v>18060</v>
      </c>
      <c r="F5944" s="77" t="s">
        <v>18061</v>
      </c>
    </row>
    <row r="5945" spans="1:6" ht="32.25" customHeight="1" x14ac:dyDescent="0.25">
      <c r="A5945" s="75">
        <v>5285</v>
      </c>
      <c r="B5945" s="76" t="s">
        <v>18070</v>
      </c>
      <c r="C5945" s="77" t="s">
        <v>18071</v>
      </c>
      <c r="D5945" s="78">
        <v>2526000</v>
      </c>
      <c r="E5945" s="77" t="s">
        <v>18060</v>
      </c>
      <c r="F5945" s="77" t="s">
        <v>18061</v>
      </c>
    </row>
    <row r="5946" spans="1:6" ht="32.25" customHeight="1" x14ac:dyDescent="0.25">
      <c r="A5946" s="75">
        <v>5286</v>
      </c>
      <c r="B5946" s="76" t="s">
        <v>18072</v>
      </c>
      <c r="C5946" s="77" t="s">
        <v>18073</v>
      </c>
      <c r="D5946" s="78">
        <v>2526000</v>
      </c>
      <c r="E5946" s="77" t="s">
        <v>18060</v>
      </c>
      <c r="F5946" s="77" t="s">
        <v>18061</v>
      </c>
    </row>
    <row r="5947" spans="1:6" ht="32.25" customHeight="1" x14ac:dyDescent="0.25">
      <c r="A5947" s="75">
        <v>5287</v>
      </c>
      <c r="B5947" s="76" t="s">
        <v>18074</v>
      </c>
      <c r="C5947" s="77" t="s">
        <v>18075</v>
      </c>
      <c r="D5947" s="78">
        <v>2526000</v>
      </c>
      <c r="E5947" s="77" t="s">
        <v>18060</v>
      </c>
      <c r="F5947" s="77" t="s">
        <v>18061</v>
      </c>
    </row>
    <row r="5948" spans="1:6" ht="32.25" customHeight="1" x14ac:dyDescent="0.25">
      <c r="A5948" s="75">
        <v>5288</v>
      </c>
      <c r="B5948" s="76" t="s">
        <v>18076</v>
      </c>
      <c r="C5948" s="77" t="s">
        <v>18077</v>
      </c>
      <c r="D5948" s="78">
        <v>2526000</v>
      </c>
      <c r="E5948" s="77" t="s">
        <v>18060</v>
      </c>
      <c r="F5948" s="77" t="s">
        <v>18061</v>
      </c>
    </row>
    <row r="5949" spans="1:6" ht="32.25" customHeight="1" x14ac:dyDescent="0.25">
      <c r="A5949" s="75">
        <v>5289</v>
      </c>
      <c r="B5949" s="76" t="s">
        <v>18078</v>
      </c>
      <c r="C5949" s="77" t="s">
        <v>18079</v>
      </c>
      <c r="D5949" s="78">
        <v>2600000</v>
      </c>
      <c r="E5949" s="77" t="s">
        <v>18080</v>
      </c>
      <c r="F5949" s="77" t="s">
        <v>18061</v>
      </c>
    </row>
    <row r="5950" spans="1:6" ht="32.25" customHeight="1" x14ac:dyDescent="0.25">
      <c r="A5950" s="75">
        <v>5290</v>
      </c>
      <c r="B5950" s="76" t="s">
        <v>18081</v>
      </c>
      <c r="C5950" s="77" t="s">
        <v>18082</v>
      </c>
      <c r="D5950" s="78">
        <v>2600000</v>
      </c>
      <c r="E5950" s="77" t="s">
        <v>18080</v>
      </c>
      <c r="F5950" s="77" t="s">
        <v>18061</v>
      </c>
    </row>
    <row r="5951" spans="1:6" ht="32.25" customHeight="1" x14ac:dyDescent="0.25">
      <c r="A5951" s="75">
        <v>5291</v>
      </c>
      <c r="B5951" s="76" t="s">
        <v>18083</v>
      </c>
      <c r="C5951" s="77" t="s">
        <v>18082</v>
      </c>
      <c r="D5951" s="78">
        <v>2600000</v>
      </c>
      <c r="E5951" s="77" t="s">
        <v>18080</v>
      </c>
      <c r="F5951" s="77" t="s">
        <v>18061</v>
      </c>
    </row>
    <row r="5952" spans="1:6" ht="32.25" customHeight="1" x14ac:dyDescent="0.25">
      <c r="A5952" s="75">
        <v>5292</v>
      </c>
      <c r="B5952" s="76" t="s">
        <v>18084</v>
      </c>
      <c r="C5952" s="77" t="s">
        <v>18085</v>
      </c>
      <c r="D5952" s="78">
        <v>1082000</v>
      </c>
      <c r="E5952" s="77" t="s">
        <v>18086</v>
      </c>
      <c r="F5952" s="77"/>
    </row>
    <row r="5953" spans="1:6" ht="32.25" customHeight="1" x14ac:dyDescent="0.25">
      <c r="A5953" s="75">
        <v>5297</v>
      </c>
      <c r="B5953" s="76" t="s">
        <v>4664</v>
      </c>
      <c r="C5953" s="77" t="s">
        <v>18087</v>
      </c>
      <c r="D5953" s="78">
        <v>2485000</v>
      </c>
      <c r="E5953" s="77" t="s">
        <v>18088</v>
      </c>
      <c r="F5953" s="77" t="s">
        <v>7870</v>
      </c>
    </row>
    <row r="5954" spans="1:6" ht="32.25" customHeight="1" x14ac:dyDescent="0.25">
      <c r="A5954" s="75">
        <v>5298</v>
      </c>
      <c r="B5954" s="76" t="s">
        <v>4659</v>
      </c>
      <c r="C5954" s="77" t="s">
        <v>18089</v>
      </c>
      <c r="D5954" s="78">
        <v>2226000</v>
      </c>
      <c r="E5954" s="77" t="s">
        <v>18090</v>
      </c>
      <c r="F5954" s="77" t="s">
        <v>7870</v>
      </c>
    </row>
    <row r="5955" spans="1:6" ht="32.25" customHeight="1" x14ac:dyDescent="0.25">
      <c r="A5955" s="75">
        <v>5299</v>
      </c>
      <c r="B5955" s="76" t="s">
        <v>4674</v>
      </c>
      <c r="C5955" s="77" t="s">
        <v>4676</v>
      </c>
      <c r="D5955" s="78">
        <v>1738000</v>
      </c>
      <c r="E5955" s="77" t="s">
        <v>18091</v>
      </c>
      <c r="F5955" s="77" t="s">
        <v>7870</v>
      </c>
    </row>
    <row r="5956" spans="1:6" ht="32.25" customHeight="1" x14ac:dyDescent="0.25">
      <c r="A5956" s="75">
        <v>5300</v>
      </c>
      <c r="B5956" s="76" t="s">
        <v>4668</v>
      </c>
      <c r="C5956" s="77" t="s">
        <v>4671</v>
      </c>
      <c r="D5956" s="78">
        <v>1738000</v>
      </c>
      <c r="E5956" s="77" t="s">
        <v>18091</v>
      </c>
      <c r="F5956" s="77" t="s">
        <v>7870</v>
      </c>
    </row>
    <row r="5957" spans="1:6" ht="32.25" customHeight="1" x14ac:dyDescent="0.25">
      <c r="A5957" s="75">
        <v>5301</v>
      </c>
      <c r="B5957" s="76" t="s">
        <v>4673</v>
      </c>
      <c r="C5957" s="77" t="s">
        <v>4671</v>
      </c>
      <c r="D5957" s="78">
        <v>1738000</v>
      </c>
      <c r="E5957" s="77" t="s">
        <v>18091</v>
      </c>
      <c r="F5957" s="77" t="s">
        <v>7870</v>
      </c>
    </row>
    <row r="5958" spans="1:6" ht="32.25" customHeight="1" x14ac:dyDescent="0.25">
      <c r="A5958" s="75">
        <v>5307</v>
      </c>
      <c r="B5958" s="76" t="s">
        <v>4696</v>
      </c>
      <c r="C5958" s="77" t="s">
        <v>4700</v>
      </c>
      <c r="D5958" s="78">
        <v>1106000</v>
      </c>
      <c r="E5958" s="77" t="s">
        <v>18092</v>
      </c>
      <c r="F5958" s="77" t="s">
        <v>7870</v>
      </c>
    </row>
    <row r="5959" spans="1:6" ht="32.25" customHeight="1" x14ac:dyDescent="0.25">
      <c r="A5959" s="75">
        <v>5308</v>
      </c>
      <c r="B5959" s="76" t="s">
        <v>4702</v>
      </c>
      <c r="C5959" s="77" t="s">
        <v>4700</v>
      </c>
      <c r="D5959" s="78">
        <v>1106000</v>
      </c>
      <c r="E5959" s="77" t="s">
        <v>18092</v>
      </c>
      <c r="F5959" s="77" t="s">
        <v>7870</v>
      </c>
    </row>
    <row r="5960" spans="1:6" ht="32.25" customHeight="1" x14ac:dyDescent="0.25">
      <c r="A5960" s="75">
        <v>5309</v>
      </c>
      <c r="B5960" s="76" t="s">
        <v>18093</v>
      </c>
      <c r="C5960" s="77" t="s">
        <v>18094</v>
      </c>
      <c r="D5960" s="78">
        <v>2572000</v>
      </c>
      <c r="E5960" s="77" t="s">
        <v>18095</v>
      </c>
      <c r="F5960" s="77" t="s">
        <v>7870</v>
      </c>
    </row>
    <row r="5961" spans="1:6" ht="32.25" customHeight="1" x14ac:dyDescent="0.25">
      <c r="A5961" s="75">
        <v>5310</v>
      </c>
      <c r="B5961" s="76" t="s">
        <v>18096</v>
      </c>
      <c r="C5961" s="77" t="s">
        <v>18094</v>
      </c>
      <c r="D5961" s="78">
        <v>2572000</v>
      </c>
      <c r="E5961" s="77" t="s">
        <v>18095</v>
      </c>
      <c r="F5961" s="77" t="s">
        <v>7870</v>
      </c>
    </row>
    <row r="5962" spans="1:6" ht="32.25" customHeight="1" x14ac:dyDescent="0.25">
      <c r="A5962" s="75">
        <v>5311</v>
      </c>
      <c r="B5962" s="76" t="s">
        <v>4704</v>
      </c>
      <c r="C5962" s="77" t="s">
        <v>4707</v>
      </c>
      <c r="D5962" s="78">
        <v>2313000</v>
      </c>
      <c r="E5962" s="77" t="s">
        <v>18097</v>
      </c>
      <c r="F5962" s="77"/>
    </row>
    <row r="5963" spans="1:6" ht="32.25" customHeight="1" x14ac:dyDescent="0.25">
      <c r="A5963" s="75">
        <v>5315</v>
      </c>
      <c r="B5963" s="76" t="s">
        <v>18098</v>
      </c>
      <c r="C5963" s="77" t="s">
        <v>18099</v>
      </c>
      <c r="D5963" s="78">
        <v>1244000</v>
      </c>
      <c r="E5963" s="77" t="s">
        <v>18100</v>
      </c>
      <c r="F5963" s="77" t="s">
        <v>7870</v>
      </c>
    </row>
    <row r="5964" spans="1:6" ht="32.25" customHeight="1" x14ac:dyDescent="0.25">
      <c r="A5964" s="75">
        <v>5316</v>
      </c>
      <c r="B5964" s="76" t="s">
        <v>18101</v>
      </c>
      <c r="C5964" s="77" t="s">
        <v>18099</v>
      </c>
      <c r="D5964" s="78">
        <v>1244000</v>
      </c>
      <c r="E5964" s="77" t="s">
        <v>18100</v>
      </c>
      <c r="F5964" s="77"/>
    </row>
    <row r="5965" spans="1:6" ht="32.25" customHeight="1" x14ac:dyDescent="0.25">
      <c r="A5965" s="75">
        <v>5344</v>
      </c>
      <c r="B5965" s="76" t="s">
        <v>18102</v>
      </c>
      <c r="C5965" s="77" t="s">
        <v>18103</v>
      </c>
      <c r="D5965" s="78">
        <v>5350000</v>
      </c>
      <c r="E5965" s="77" t="s">
        <v>18104</v>
      </c>
      <c r="F5965" s="77" t="s">
        <v>18105</v>
      </c>
    </row>
    <row r="5966" spans="1:6" ht="32.25" customHeight="1" x14ac:dyDescent="0.25">
      <c r="A5966" s="75">
        <v>5345</v>
      </c>
      <c r="B5966" s="76" t="s">
        <v>18106</v>
      </c>
      <c r="C5966" s="77" t="s">
        <v>18103</v>
      </c>
      <c r="D5966" s="78">
        <v>5350000</v>
      </c>
      <c r="E5966" s="77" t="s">
        <v>18104</v>
      </c>
      <c r="F5966" s="77" t="s">
        <v>18105</v>
      </c>
    </row>
    <row r="5967" spans="1:6" ht="32.25" customHeight="1" x14ac:dyDescent="0.25">
      <c r="A5967" s="75">
        <v>5346</v>
      </c>
      <c r="B5967" s="76" t="s">
        <v>18107</v>
      </c>
      <c r="C5967" s="77" t="s">
        <v>18108</v>
      </c>
      <c r="D5967" s="78">
        <v>5350000</v>
      </c>
      <c r="E5967" s="77" t="s">
        <v>18104</v>
      </c>
      <c r="F5967" s="77" t="s">
        <v>18105</v>
      </c>
    </row>
    <row r="5968" spans="1:6" ht="32.25" customHeight="1" x14ac:dyDescent="0.25">
      <c r="A5968" s="75">
        <v>5347</v>
      </c>
      <c r="B5968" s="76" t="s">
        <v>18109</v>
      </c>
      <c r="C5968" s="77" t="s">
        <v>18110</v>
      </c>
      <c r="D5968" s="78">
        <v>5424000</v>
      </c>
      <c r="E5968" s="77" t="s">
        <v>18111</v>
      </c>
      <c r="F5968" s="77" t="s">
        <v>18105</v>
      </c>
    </row>
    <row r="5969" spans="1:6" ht="32.25" customHeight="1" x14ac:dyDescent="0.25">
      <c r="A5969" s="75">
        <v>5348</v>
      </c>
      <c r="B5969" s="76" t="s">
        <v>18112</v>
      </c>
      <c r="C5969" s="77" t="s">
        <v>18113</v>
      </c>
      <c r="D5969" s="78">
        <v>5424000</v>
      </c>
      <c r="E5969" s="77" t="s">
        <v>18111</v>
      </c>
      <c r="F5969" s="77" t="s">
        <v>18105</v>
      </c>
    </row>
    <row r="5970" spans="1:6" ht="32.25" customHeight="1" x14ac:dyDescent="0.25">
      <c r="A5970" s="75">
        <v>5349</v>
      </c>
      <c r="B5970" s="76" t="s">
        <v>18114</v>
      </c>
      <c r="C5970" s="77" t="s">
        <v>18115</v>
      </c>
      <c r="D5970" s="78">
        <v>5424000</v>
      </c>
      <c r="E5970" s="77" t="s">
        <v>18111</v>
      </c>
      <c r="F5970" s="77" t="s">
        <v>18105</v>
      </c>
    </row>
    <row r="5971" spans="1:6" ht="32.25" customHeight="1" x14ac:dyDescent="0.25">
      <c r="A5971" s="75">
        <v>5350</v>
      </c>
      <c r="B5971" s="76" t="s">
        <v>18116</v>
      </c>
      <c r="C5971" s="77" t="s">
        <v>18110</v>
      </c>
      <c r="D5971" s="78">
        <v>5424000</v>
      </c>
      <c r="E5971" s="77" t="s">
        <v>18111</v>
      </c>
      <c r="F5971" s="77" t="s">
        <v>18105</v>
      </c>
    </row>
    <row r="5972" spans="1:6" ht="32.25" customHeight="1" x14ac:dyDescent="0.25">
      <c r="A5972" s="75">
        <v>5351</v>
      </c>
      <c r="B5972" s="76" t="s">
        <v>18117</v>
      </c>
      <c r="C5972" s="77" t="s">
        <v>18113</v>
      </c>
      <c r="D5972" s="78">
        <v>5424000</v>
      </c>
      <c r="E5972" s="77" t="s">
        <v>18111</v>
      </c>
      <c r="F5972" s="77" t="s">
        <v>18105</v>
      </c>
    </row>
    <row r="5973" spans="1:6" ht="32.25" customHeight="1" x14ac:dyDescent="0.25">
      <c r="A5973" s="75">
        <v>5352</v>
      </c>
      <c r="B5973" s="76" t="s">
        <v>18118</v>
      </c>
      <c r="C5973" s="77" t="s">
        <v>18115</v>
      </c>
      <c r="D5973" s="78">
        <v>5424000</v>
      </c>
      <c r="E5973" s="77" t="s">
        <v>18111</v>
      </c>
      <c r="F5973" s="77" t="s">
        <v>18105</v>
      </c>
    </row>
    <row r="5974" spans="1:6" ht="32.25" customHeight="1" x14ac:dyDescent="0.25">
      <c r="A5974" s="75">
        <v>5353</v>
      </c>
      <c r="B5974" s="76" t="s">
        <v>18119</v>
      </c>
      <c r="C5974" s="77" t="s">
        <v>18120</v>
      </c>
      <c r="D5974" s="78">
        <v>5424000</v>
      </c>
      <c r="E5974" s="77" t="s">
        <v>18111</v>
      </c>
      <c r="F5974" s="77" t="s">
        <v>18105</v>
      </c>
    </row>
    <row r="5975" spans="1:6" ht="32.25" customHeight="1" x14ac:dyDescent="0.25">
      <c r="A5975" s="75">
        <v>5354</v>
      </c>
      <c r="B5975" s="76" t="s">
        <v>18121</v>
      </c>
      <c r="C5975" s="77" t="s">
        <v>18122</v>
      </c>
      <c r="D5975" s="78">
        <v>5424000</v>
      </c>
      <c r="E5975" s="77" t="s">
        <v>18111</v>
      </c>
      <c r="F5975" s="77" t="s">
        <v>18105</v>
      </c>
    </row>
    <row r="5976" spans="1:6" ht="32.25" customHeight="1" x14ac:dyDescent="0.25">
      <c r="A5976" s="75">
        <v>5355</v>
      </c>
      <c r="B5976" s="76" t="s">
        <v>4788</v>
      </c>
      <c r="C5976" s="77" t="s">
        <v>18123</v>
      </c>
      <c r="D5976" s="78">
        <v>2649000</v>
      </c>
      <c r="E5976" s="77" t="s">
        <v>18124</v>
      </c>
      <c r="F5976" s="77" t="s">
        <v>18125</v>
      </c>
    </row>
    <row r="5977" spans="1:6" ht="32.25" customHeight="1" x14ac:dyDescent="0.25">
      <c r="A5977" s="75">
        <v>5356</v>
      </c>
      <c r="B5977" s="76" t="s">
        <v>4793</v>
      </c>
      <c r="C5977" s="77" t="s">
        <v>18123</v>
      </c>
      <c r="D5977" s="78">
        <v>2649000</v>
      </c>
      <c r="E5977" s="77" t="s">
        <v>18124</v>
      </c>
      <c r="F5977" s="77" t="s">
        <v>18125</v>
      </c>
    </row>
    <row r="5978" spans="1:6" ht="32.25" customHeight="1" x14ac:dyDescent="0.25">
      <c r="A5978" s="75">
        <v>5357</v>
      </c>
      <c r="B5978" s="76" t="s">
        <v>18126</v>
      </c>
      <c r="C5978" s="77" t="s">
        <v>18127</v>
      </c>
      <c r="D5978" s="78">
        <v>2335000</v>
      </c>
      <c r="E5978" s="77" t="s">
        <v>18128</v>
      </c>
      <c r="F5978" s="77" t="s">
        <v>18125</v>
      </c>
    </row>
    <row r="5979" spans="1:6" ht="32.25" customHeight="1" x14ac:dyDescent="0.25">
      <c r="A5979" s="75">
        <v>5358</v>
      </c>
      <c r="B5979" s="76" t="s">
        <v>18129</v>
      </c>
      <c r="C5979" s="77" t="s">
        <v>18130</v>
      </c>
      <c r="D5979" s="78">
        <v>2054000</v>
      </c>
      <c r="E5979" s="77" t="s">
        <v>18131</v>
      </c>
      <c r="F5979" s="77" t="s">
        <v>7870</v>
      </c>
    </row>
    <row r="5980" spans="1:6" ht="32.25" customHeight="1" x14ac:dyDescent="0.25">
      <c r="A5980" s="75">
        <v>5359</v>
      </c>
      <c r="B5980" s="76" t="s">
        <v>4797</v>
      </c>
      <c r="C5980" s="77" t="s">
        <v>4798</v>
      </c>
      <c r="D5980" s="78">
        <v>1795000</v>
      </c>
      <c r="E5980" s="77" t="s">
        <v>18132</v>
      </c>
      <c r="F5980" s="77" t="s">
        <v>7870</v>
      </c>
    </row>
    <row r="5981" spans="1:6" ht="32.25" customHeight="1" x14ac:dyDescent="0.25">
      <c r="A5981" s="75">
        <v>5360</v>
      </c>
      <c r="B5981" s="76" t="s">
        <v>4799</v>
      </c>
      <c r="C5981" s="77" t="s">
        <v>4798</v>
      </c>
      <c r="D5981" s="78">
        <v>1795000</v>
      </c>
      <c r="E5981" s="77" t="s">
        <v>18132</v>
      </c>
      <c r="F5981" s="77" t="s">
        <v>7870</v>
      </c>
    </row>
    <row r="5982" spans="1:6" ht="32.25" customHeight="1" x14ac:dyDescent="0.25">
      <c r="A5982" s="75">
        <v>5361</v>
      </c>
      <c r="B5982" s="76" t="s">
        <v>4801</v>
      </c>
      <c r="C5982" s="77" t="s">
        <v>4804</v>
      </c>
      <c r="D5982" s="78">
        <v>1026000</v>
      </c>
      <c r="E5982" s="77" t="s">
        <v>18133</v>
      </c>
      <c r="F5982" s="77" t="s">
        <v>7870</v>
      </c>
    </row>
    <row r="5983" spans="1:6" ht="32.25" customHeight="1" x14ac:dyDescent="0.25">
      <c r="A5983" s="75">
        <v>5362</v>
      </c>
      <c r="B5983" s="76" t="s">
        <v>4806</v>
      </c>
      <c r="C5983" s="77" t="s">
        <v>4804</v>
      </c>
      <c r="D5983" s="78">
        <v>1026000</v>
      </c>
      <c r="E5983" s="77" t="s">
        <v>18133</v>
      </c>
      <c r="F5983" s="77" t="s">
        <v>7870</v>
      </c>
    </row>
    <row r="5984" spans="1:6" ht="32.25" customHeight="1" x14ac:dyDescent="0.25">
      <c r="A5984" s="75">
        <v>5363</v>
      </c>
      <c r="B5984" s="76" t="s">
        <v>4808</v>
      </c>
      <c r="C5984" s="77" t="s">
        <v>4811</v>
      </c>
      <c r="D5984" s="78">
        <v>1886000</v>
      </c>
      <c r="E5984" s="77" t="s">
        <v>18134</v>
      </c>
      <c r="F5984" s="77" t="s">
        <v>7870</v>
      </c>
    </row>
    <row r="5985" spans="1:6" ht="32.25" customHeight="1" x14ac:dyDescent="0.25">
      <c r="A5985" s="75">
        <v>5364</v>
      </c>
      <c r="B5985" s="76" t="s">
        <v>4814</v>
      </c>
      <c r="C5985" s="77" t="s">
        <v>4811</v>
      </c>
      <c r="D5985" s="78">
        <v>2526000</v>
      </c>
      <c r="E5985" s="77" t="s">
        <v>18060</v>
      </c>
      <c r="F5985" s="77" t="s">
        <v>7870</v>
      </c>
    </row>
    <row r="5986" spans="1:6" ht="32.25" customHeight="1" x14ac:dyDescent="0.25">
      <c r="A5986" s="75">
        <v>5365</v>
      </c>
      <c r="B5986" s="76" t="s">
        <v>4821</v>
      </c>
      <c r="C5986" s="77" t="s">
        <v>4823</v>
      </c>
      <c r="D5986" s="78">
        <v>2572000</v>
      </c>
      <c r="E5986" s="77" t="s">
        <v>18095</v>
      </c>
      <c r="F5986" s="77" t="s">
        <v>7870</v>
      </c>
    </row>
    <row r="5987" spans="1:6" ht="32.25" customHeight="1" x14ac:dyDescent="0.25">
      <c r="A5987" s="75">
        <v>5366</v>
      </c>
      <c r="B5987" s="76" t="s">
        <v>4818</v>
      </c>
      <c r="C5987" s="77" t="s">
        <v>4811</v>
      </c>
      <c r="D5987" s="78">
        <v>2572000</v>
      </c>
      <c r="E5987" s="77" t="s">
        <v>18095</v>
      </c>
      <c r="F5987" s="77" t="s">
        <v>7870</v>
      </c>
    </row>
    <row r="5988" spans="1:6" ht="32.25" customHeight="1" x14ac:dyDescent="0.25">
      <c r="A5988" s="75">
        <v>5367</v>
      </c>
      <c r="B5988" s="76" t="s">
        <v>4824</v>
      </c>
      <c r="C5988" s="77" t="s">
        <v>4823</v>
      </c>
      <c r="D5988" s="78">
        <v>2572000</v>
      </c>
      <c r="E5988" s="77" t="s">
        <v>18095</v>
      </c>
      <c r="F5988" s="77" t="s">
        <v>7870</v>
      </c>
    </row>
    <row r="5989" spans="1:6" ht="32.25" customHeight="1" x14ac:dyDescent="0.25">
      <c r="A5989" s="75">
        <v>5368</v>
      </c>
      <c r="B5989" s="76" t="s">
        <v>4832</v>
      </c>
      <c r="C5989" s="77" t="s">
        <v>4834</v>
      </c>
      <c r="D5989" s="78">
        <v>2510000</v>
      </c>
      <c r="E5989" s="77" t="s">
        <v>18135</v>
      </c>
      <c r="F5989" s="77" t="s">
        <v>7870</v>
      </c>
    </row>
    <row r="5990" spans="1:6" ht="32.25" customHeight="1" x14ac:dyDescent="0.25">
      <c r="A5990" s="75">
        <v>5369</v>
      </c>
      <c r="B5990" s="76" t="s">
        <v>4836</v>
      </c>
      <c r="C5990" s="77" t="s">
        <v>4838</v>
      </c>
      <c r="D5990" s="78">
        <v>2510000</v>
      </c>
      <c r="E5990" s="77" t="s">
        <v>18135</v>
      </c>
      <c r="F5990" s="77" t="s">
        <v>7870</v>
      </c>
    </row>
    <row r="5991" spans="1:6" ht="32.25" customHeight="1" x14ac:dyDescent="0.25">
      <c r="A5991" s="75">
        <v>5370</v>
      </c>
      <c r="B5991" s="76" t="s">
        <v>4826</v>
      </c>
      <c r="C5991" s="77" t="s">
        <v>4830</v>
      </c>
      <c r="D5991" s="78">
        <v>2510000</v>
      </c>
      <c r="E5991" s="77" t="s">
        <v>18135</v>
      </c>
      <c r="F5991" s="77" t="s">
        <v>7870</v>
      </c>
    </row>
    <row r="5992" spans="1:6" ht="32.25" customHeight="1" x14ac:dyDescent="0.25">
      <c r="A5992" s="75">
        <v>5371</v>
      </c>
      <c r="B5992" s="76" t="s">
        <v>4844</v>
      </c>
      <c r="C5992" s="77" t="s">
        <v>4834</v>
      </c>
      <c r="D5992" s="78">
        <v>1593000</v>
      </c>
      <c r="E5992" s="77" t="s">
        <v>18136</v>
      </c>
      <c r="F5992" s="77" t="s">
        <v>7870</v>
      </c>
    </row>
    <row r="5993" spans="1:6" ht="32.25" customHeight="1" x14ac:dyDescent="0.25">
      <c r="A5993" s="75">
        <v>5372</v>
      </c>
      <c r="B5993" s="76" t="s">
        <v>4852</v>
      </c>
      <c r="C5993" s="77" t="s">
        <v>4838</v>
      </c>
      <c r="D5993" s="78">
        <v>1593000</v>
      </c>
      <c r="E5993" s="77" t="s">
        <v>18136</v>
      </c>
      <c r="F5993" s="77" t="s">
        <v>7870</v>
      </c>
    </row>
    <row r="5994" spans="1:6" ht="32.25" customHeight="1" x14ac:dyDescent="0.25">
      <c r="A5994" s="75">
        <v>5373</v>
      </c>
      <c r="B5994" s="76" t="s">
        <v>4840</v>
      </c>
      <c r="C5994" s="77" t="s">
        <v>4830</v>
      </c>
      <c r="D5994" s="78">
        <v>1593000</v>
      </c>
      <c r="E5994" s="77" t="s">
        <v>18136</v>
      </c>
      <c r="F5994" s="77" t="s">
        <v>7870</v>
      </c>
    </row>
    <row r="5995" spans="1:6" ht="32.25" customHeight="1" x14ac:dyDescent="0.25">
      <c r="A5995" s="75">
        <v>5374</v>
      </c>
      <c r="B5995" s="76" t="s">
        <v>4846</v>
      </c>
      <c r="C5995" s="77" t="s">
        <v>4848</v>
      </c>
      <c r="D5995" s="78">
        <v>1593000</v>
      </c>
      <c r="E5995" s="77" t="s">
        <v>18136</v>
      </c>
      <c r="F5995" s="77" t="s">
        <v>7870</v>
      </c>
    </row>
    <row r="5996" spans="1:6" ht="32.25" customHeight="1" x14ac:dyDescent="0.25">
      <c r="A5996" s="75">
        <v>5375</v>
      </c>
      <c r="B5996" s="76" t="s">
        <v>4849</v>
      </c>
      <c r="C5996" s="77" t="s">
        <v>4838</v>
      </c>
      <c r="D5996" s="78">
        <v>1593000</v>
      </c>
      <c r="E5996" s="77" t="s">
        <v>18136</v>
      </c>
      <c r="F5996" s="77" t="s">
        <v>7870</v>
      </c>
    </row>
    <row r="5997" spans="1:6" ht="32.25" customHeight="1" x14ac:dyDescent="0.25">
      <c r="A5997" s="75">
        <v>5376</v>
      </c>
      <c r="B5997" s="76" t="s">
        <v>4853</v>
      </c>
      <c r="C5997" s="77" t="s">
        <v>4856</v>
      </c>
      <c r="D5997" s="78">
        <v>1834000</v>
      </c>
      <c r="E5997" s="77" t="s">
        <v>18137</v>
      </c>
      <c r="F5997" s="77" t="s">
        <v>7870</v>
      </c>
    </row>
    <row r="5998" spans="1:6" ht="32.25" customHeight="1" x14ac:dyDescent="0.25">
      <c r="A5998" s="75">
        <v>5377</v>
      </c>
      <c r="B5998" s="76" t="s">
        <v>4861</v>
      </c>
      <c r="C5998" s="77" t="s">
        <v>4863</v>
      </c>
      <c r="D5998" s="78">
        <v>1834000</v>
      </c>
      <c r="E5998" s="77" t="s">
        <v>18137</v>
      </c>
      <c r="F5998" s="77" t="s">
        <v>7870</v>
      </c>
    </row>
    <row r="5999" spans="1:6" ht="32.25" customHeight="1" x14ac:dyDescent="0.25">
      <c r="A5999" s="75">
        <v>5378</v>
      </c>
      <c r="B5999" s="76" t="s">
        <v>4859</v>
      </c>
      <c r="C5999" s="77" t="s">
        <v>4856</v>
      </c>
      <c r="D5999" s="78">
        <v>1834000</v>
      </c>
      <c r="E5999" s="77" t="s">
        <v>18137</v>
      </c>
      <c r="F5999" s="77" t="s">
        <v>7870</v>
      </c>
    </row>
    <row r="6000" spans="1:6" ht="32.25" customHeight="1" x14ac:dyDescent="0.25">
      <c r="A6000" s="75">
        <v>5379</v>
      </c>
      <c r="B6000" s="76" t="s">
        <v>4864</v>
      </c>
      <c r="C6000" s="77" t="s">
        <v>4863</v>
      </c>
      <c r="D6000" s="78">
        <v>1834000</v>
      </c>
      <c r="E6000" s="77" t="s">
        <v>18137</v>
      </c>
      <c r="F6000" s="77" t="s">
        <v>7870</v>
      </c>
    </row>
    <row r="6001" spans="1:6" ht="32.25" customHeight="1" x14ac:dyDescent="0.25">
      <c r="A6001" s="75">
        <v>5380</v>
      </c>
      <c r="B6001" s="76" t="s">
        <v>4866</v>
      </c>
      <c r="C6001" s="77" t="s">
        <v>4856</v>
      </c>
      <c r="D6001" s="78">
        <v>2572000</v>
      </c>
      <c r="E6001" s="77" t="s">
        <v>18095</v>
      </c>
      <c r="F6001" s="77" t="s">
        <v>7870</v>
      </c>
    </row>
    <row r="6002" spans="1:6" ht="32.25" customHeight="1" x14ac:dyDescent="0.25">
      <c r="A6002" s="75">
        <v>5381</v>
      </c>
      <c r="B6002" s="76" t="s">
        <v>4870</v>
      </c>
      <c r="C6002" s="77" t="s">
        <v>4856</v>
      </c>
      <c r="D6002" s="78">
        <v>2572000</v>
      </c>
      <c r="E6002" s="77" t="s">
        <v>18095</v>
      </c>
      <c r="F6002" s="77" t="s">
        <v>7870</v>
      </c>
    </row>
    <row r="6003" spans="1:6" ht="32.25" customHeight="1" x14ac:dyDescent="0.25">
      <c r="A6003" s="75">
        <v>5382</v>
      </c>
      <c r="B6003" s="76" t="s">
        <v>4871</v>
      </c>
      <c r="C6003" s="77" t="s">
        <v>4874</v>
      </c>
      <c r="D6003" s="78">
        <v>1833000</v>
      </c>
      <c r="E6003" s="77" t="s">
        <v>18138</v>
      </c>
      <c r="F6003" s="77" t="s">
        <v>7870</v>
      </c>
    </row>
    <row r="6004" spans="1:6" ht="32.25" customHeight="1" x14ac:dyDescent="0.25">
      <c r="A6004" s="75">
        <v>5383</v>
      </c>
      <c r="B6004" s="76" t="s">
        <v>4879</v>
      </c>
      <c r="C6004" s="77" t="s">
        <v>4880</v>
      </c>
      <c r="D6004" s="78">
        <v>1833000</v>
      </c>
      <c r="E6004" s="77" t="s">
        <v>18138</v>
      </c>
      <c r="F6004" s="77" t="s">
        <v>7870</v>
      </c>
    </row>
    <row r="6005" spans="1:6" ht="32.25" customHeight="1" x14ac:dyDescent="0.25">
      <c r="A6005" s="75">
        <v>5384</v>
      </c>
      <c r="B6005" s="76" t="s">
        <v>4875</v>
      </c>
      <c r="C6005" s="77" t="s">
        <v>4874</v>
      </c>
      <c r="D6005" s="78">
        <v>1833000</v>
      </c>
      <c r="E6005" s="77" t="s">
        <v>18138</v>
      </c>
      <c r="F6005" s="77" t="s">
        <v>7870</v>
      </c>
    </row>
    <row r="6006" spans="1:6" ht="32.25" customHeight="1" x14ac:dyDescent="0.25">
      <c r="A6006" s="75">
        <v>5385</v>
      </c>
      <c r="B6006" s="76" t="s">
        <v>4877</v>
      </c>
      <c r="C6006" s="77" t="s">
        <v>4874</v>
      </c>
      <c r="D6006" s="78">
        <v>1599000</v>
      </c>
      <c r="E6006" s="77" t="s">
        <v>18139</v>
      </c>
      <c r="F6006" s="77" t="s">
        <v>7870</v>
      </c>
    </row>
    <row r="6007" spans="1:6" ht="32.25" customHeight="1" x14ac:dyDescent="0.25">
      <c r="A6007" s="75">
        <v>5386</v>
      </c>
      <c r="B6007" s="76" t="s">
        <v>18140</v>
      </c>
      <c r="C6007" s="77" t="s">
        <v>18141</v>
      </c>
      <c r="D6007" s="78">
        <v>1830000</v>
      </c>
      <c r="E6007" s="77" t="s">
        <v>18142</v>
      </c>
      <c r="F6007" s="77" t="s">
        <v>7870</v>
      </c>
    </row>
    <row r="6008" spans="1:6" ht="32.25" customHeight="1" x14ac:dyDescent="0.25">
      <c r="A6008" s="75">
        <v>5387</v>
      </c>
      <c r="B6008" s="76" t="s">
        <v>18143</v>
      </c>
      <c r="C6008" s="77" t="s">
        <v>18141</v>
      </c>
      <c r="D6008" s="78">
        <v>1830000</v>
      </c>
      <c r="E6008" s="77" t="s">
        <v>18142</v>
      </c>
      <c r="F6008" s="77" t="s">
        <v>7870</v>
      </c>
    </row>
    <row r="6009" spans="1:6" ht="32.25" customHeight="1" x14ac:dyDescent="0.25">
      <c r="A6009" s="75">
        <v>5388</v>
      </c>
      <c r="B6009" s="76" t="s">
        <v>18144</v>
      </c>
      <c r="C6009" s="77" t="s">
        <v>18145</v>
      </c>
      <c r="D6009" s="78">
        <v>1830000</v>
      </c>
      <c r="E6009" s="77" t="s">
        <v>18142</v>
      </c>
      <c r="F6009" s="77" t="s">
        <v>7870</v>
      </c>
    </row>
    <row r="6010" spans="1:6" ht="32.25" customHeight="1" x14ac:dyDescent="0.25">
      <c r="A6010" s="75">
        <v>5389</v>
      </c>
      <c r="B6010" s="76" t="s">
        <v>18146</v>
      </c>
      <c r="C6010" s="77" t="s">
        <v>18147</v>
      </c>
      <c r="D6010" s="78">
        <v>1763000</v>
      </c>
      <c r="E6010" s="77" t="s">
        <v>18148</v>
      </c>
      <c r="F6010" s="77" t="s">
        <v>7870</v>
      </c>
    </row>
    <row r="6011" spans="1:6" ht="32.25" customHeight="1" x14ac:dyDescent="0.25">
      <c r="A6011" s="75">
        <v>5390</v>
      </c>
      <c r="B6011" s="76" t="s">
        <v>18149</v>
      </c>
      <c r="C6011" s="77" t="s">
        <v>18150</v>
      </c>
      <c r="D6011" s="78">
        <v>1763000</v>
      </c>
      <c r="E6011" s="77" t="s">
        <v>18148</v>
      </c>
      <c r="F6011" s="77" t="s">
        <v>7870</v>
      </c>
    </row>
    <row r="6012" spans="1:6" ht="32.25" customHeight="1" x14ac:dyDescent="0.25">
      <c r="A6012" s="75">
        <v>5391</v>
      </c>
      <c r="B6012" s="76" t="s">
        <v>4883</v>
      </c>
      <c r="C6012" s="77" t="s">
        <v>18151</v>
      </c>
      <c r="D6012" s="78">
        <v>1763000</v>
      </c>
      <c r="E6012" s="77" t="s">
        <v>18148</v>
      </c>
      <c r="F6012" s="77" t="s">
        <v>7870</v>
      </c>
    </row>
    <row r="6013" spans="1:6" ht="32.25" customHeight="1" x14ac:dyDescent="0.25">
      <c r="A6013" s="75">
        <v>5392</v>
      </c>
      <c r="B6013" s="76" t="s">
        <v>18152</v>
      </c>
      <c r="C6013" s="77" t="s">
        <v>18150</v>
      </c>
      <c r="D6013" s="78">
        <v>1763000</v>
      </c>
      <c r="E6013" s="77" t="s">
        <v>18148</v>
      </c>
      <c r="F6013" s="77" t="s">
        <v>7870</v>
      </c>
    </row>
    <row r="6014" spans="1:6" ht="32.25" customHeight="1" x14ac:dyDescent="0.25">
      <c r="A6014" s="75">
        <v>5393</v>
      </c>
      <c r="B6014" s="76" t="s">
        <v>18153</v>
      </c>
      <c r="C6014" s="77" t="s">
        <v>18154</v>
      </c>
      <c r="D6014" s="78">
        <v>2767000</v>
      </c>
      <c r="E6014" s="77" t="s">
        <v>18155</v>
      </c>
      <c r="F6014" s="77" t="s">
        <v>7870</v>
      </c>
    </row>
    <row r="6015" spans="1:6" ht="32.25" customHeight="1" x14ac:dyDescent="0.25">
      <c r="A6015" s="75">
        <v>5394</v>
      </c>
      <c r="B6015" s="76" t="s">
        <v>18156</v>
      </c>
      <c r="C6015" s="77" t="s">
        <v>18157</v>
      </c>
      <c r="D6015" s="78">
        <v>2767000</v>
      </c>
      <c r="E6015" s="77" t="s">
        <v>18155</v>
      </c>
      <c r="F6015" s="77" t="s">
        <v>7870</v>
      </c>
    </row>
    <row r="6016" spans="1:6" ht="32.25" customHeight="1" x14ac:dyDescent="0.25">
      <c r="A6016" s="75">
        <v>5395</v>
      </c>
      <c r="B6016" s="76" t="s">
        <v>18158</v>
      </c>
      <c r="C6016" s="77" t="s">
        <v>18159</v>
      </c>
      <c r="D6016" s="78">
        <v>2767000</v>
      </c>
      <c r="E6016" s="77" t="s">
        <v>18155</v>
      </c>
      <c r="F6016" s="77" t="s">
        <v>7870</v>
      </c>
    </row>
    <row r="6017" spans="1:6" ht="32.25" customHeight="1" x14ac:dyDescent="0.25">
      <c r="A6017" s="75">
        <v>5396</v>
      </c>
      <c r="B6017" s="76" t="s">
        <v>18160</v>
      </c>
      <c r="C6017" s="77" t="s">
        <v>18161</v>
      </c>
      <c r="D6017" s="78">
        <v>2533000</v>
      </c>
      <c r="E6017" s="77" t="s">
        <v>18162</v>
      </c>
      <c r="F6017" s="77" t="s">
        <v>7870</v>
      </c>
    </row>
    <row r="6018" spans="1:6" ht="32.25" customHeight="1" x14ac:dyDescent="0.25">
      <c r="A6018" s="75">
        <v>5397</v>
      </c>
      <c r="B6018" s="76" t="s">
        <v>18163</v>
      </c>
      <c r="C6018" s="77" t="s">
        <v>18161</v>
      </c>
      <c r="D6018" s="78">
        <v>2533000</v>
      </c>
      <c r="E6018" s="77" t="s">
        <v>18162</v>
      </c>
      <c r="F6018" s="77"/>
    </row>
    <row r="6019" spans="1:6" ht="32.25" customHeight="1" x14ac:dyDescent="0.25">
      <c r="A6019" s="75">
        <v>5398</v>
      </c>
      <c r="B6019" s="76" t="s">
        <v>18164</v>
      </c>
      <c r="C6019" s="77" t="s">
        <v>18165</v>
      </c>
      <c r="D6019" s="78">
        <v>2170000</v>
      </c>
      <c r="E6019" s="77" t="s">
        <v>18166</v>
      </c>
      <c r="F6019" s="77"/>
    </row>
    <row r="6020" spans="1:6" ht="32.25" customHeight="1" x14ac:dyDescent="0.25">
      <c r="A6020" s="75">
        <v>5399</v>
      </c>
      <c r="B6020" s="76" t="s">
        <v>18167</v>
      </c>
      <c r="C6020" s="77" t="s">
        <v>18168</v>
      </c>
      <c r="D6020" s="78">
        <v>1863000</v>
      </c>
      <c r="E6020" s="77" t="s">
        <v>18169</v>
      </c>
      <c r="F6020" s="77"/>
    </row>
    <row r="6021" spans="1:6" ht="32.25" customHeight="1" x14ac:dyDescent="0.25">
      <c r="A6021" s="75">
        <v>5407</v>
      </c>
      <c r="B6021" s="76" t="s">
        <v>18170</v>
      </c>
      <c r="C6021" s="77" t="s">
        <v>10604</v>
      </c>
      <c r="D6021" s="78">
        <v>1270000</v>
      </c>
      <c r="E6021" s="77" t="s">
        <v>18171</v>
      </c>
      <c r="F6021" s="77"/>
    </row>
    <row r="6022" spans="1:6" ht="32.25" customHeight="1" x14ac:dyDescent="0.25">
      <c r="A6022" s="75">
        <v>5410</v>
      </c>
      <c r="B6022" s="76" t="s">
        <v>4892</v>
      </c>
      <c r="C6022" s="77" t="s">
        <v>4895</v>
      </c>
      <c r="D6022" s="78">
        <v>2041000</v>
      </c>
      <c r="E6022" s="77" t="s">
        <v>18172</v>
      </c>
      <c r="F6022" s="77" t="s">
        <v>7870</v>
      </c>
    </row>
    <row r="6023" spans="1:6" ht="32.25" customHeight="1" x14ac:dyDescent="0.25">
      <c r="A6023" s="75">
        <v>5411</v>
      </c>
      <c r="B6023" s="76" t="s">
        <v>18173</v>
      </c>
      <c r="C6023" s="77" t="s">
        <v>18174</v>
      </c>
      <c r="D6023" s="78">
        <v>2041000</v>
      </c>
      <c r="E6023" s="77" t="s">
        <v>18172</v>
      </c>
      <c r="F6023" s="77" t="s">
        <v>7870</v>
      </c>
    </row>
    <row r="6024" spans="1:6" ht="32.25" customHeight="1" x14ac:dyDescent="0.25">
      <c r="A6024" s="75">
        <v>5412</v>
      </c>
      <c r="B6024" s="76" t="s">
        <v>4896</v>
      </c>
      <c r="C6024" s="77" t="s">
        <v>4895</v>
      </c>
      <c r="D6024" s="78">
        <v>2041000</v>
      </c>
      <c r="E6024" s="77" t="s">
        <v>18172</v>
      </c>
      <c r="F6024" s="77" t="s">
        <v>7870</v>
      </c>
    </row>
    <row r="6025" spans="1:6" ht="32.25" customHeight="1" x14ac:dyDescent="0.25">
      <c r="A6025" s="75">
        <v>5413</v>
      </c>
      <c r="B6025" s="76" t="s">
        <v>18175</v>
      </c>
      <c r="C6025" s="77" t="s">
        <v>18174</v>
      </c>
      <c r="D6025" s="78">
        <v>2041000</v>
      </c>
      <c r="E6025" s="77" t="s">
        <v>18172</v>
      </c>
      <c r="F6025" s="77"/>
    </row>
    <row r="6026" spans="1:6" ht="32.25" customHeight="1" x14ac:dyDescent="0.25">
      <c r="A6026" s="75">
        <v>5416</v>
      </c>
      <c r="B6026" s="76" t="s">
        <v>4905</v>
      </c>
      <c r="C6026" s="77" t="s">
        <v>4908</v>
      </c>
      <c r="D6026" s="78">
        <v>2572000</v>
      </c>
      <c r="E6026" s="77" t="s">
        <v>18095</v>
      </c>
      <c r="F6026" s="77" t="s">
        <v>7870</v>
      </c>
    </row>
    <row r="6027" spans="1:6" ht="32.25" customHeight="1" x14ac:dyDescent="0.25">
      <c r="A6027" s="75">
        <v>5417</v>
      </c>
      <c r="B6027" s="76" t="s">
        <v>4909</v>
      </c>
      <c r="C6027" s="77" t="s">
        <v>4908</v>
      </c>
      <c r="D6027" s="78">
        <v>2572000</v>
      </c>
      <c r="E6027" s="77" t="s">
        <v>18095</v>
      </c>
      <c r="F6027" s="77"/>
    </row>
    <row r="6028" spans="1:6" ht="32.25" customHeight="1" x14ac:dyDescent="0.25">
      <c r="A6028" s="75">
        <v>5425</v>
      </c>
      <c r="B6028" s="76" t="s">
        <v>4938</v>
      </c>
      <c r="C6028" s="77" t="s">
        <v>18176</v>
      </c>
      <c r="D6028" s="78">
        <v>2380000</v>
      </c>
      <c r="E6028" s="77" t="s">
        <v>18177</v>
      </c>
      <c r="F6028" s="77" t="s">
        <v>7870</v>
      </c>
    </row>
    <row r="6029" spans="1:6" ht="32.25" customHeight="1" x14ac:dyDescent="0.25">
      <c r="A6029" s="75">
        <v>5426</v>
      </c>
      <c r="B6029" s="76" t="s">
        <v>4932</v>
      </c>
      <c r="C6029" s="77" t="s">
        <v>4935</v>
      </c>
      <c r="D6029" s="78">
        <v>2380000</v>
      </c>
      <c r="E6029" s="77" t="s">
        <v>18177</v>
      </c>
      <c r="F6029" s="77" t="s">
        <v>7870</v>
      </c>
    </row>
    <row r="6030" spans="1:6" ht="32.25" customHeight="1" x14ac:dyDescent="0.25">
      <c r="A6030" s="75">
        <v>5427</v>
      </c>
      <c r="B6030" s="76" t="s">
        <v>4942</v>
      </c>
      <c r="C6030" s="77" t="s">
        <v>4944</v>
      </c>
      <c r="D6030" s="78">
        <v>2380000</v>
      </c>
      <c r="E6030" s="77" t="s">
        <v>18177</v>
      </c>
      <c r="F6030" s="77" t="s">
        <v>7870</v>
      </c>
    </row>
    <row r="6031" spans="1:6" ht="32.25" customHeight="1" x14ac:dyDescent="0.25">
      <c r="A6031" s="75">
        <v>5428</v>
      </c>
      <c r="B6031" s="76" t="s">
        <v>4946</v>
      </c>
      <c r="C6031" s="77" t="s">
        <v>4948</v>
      </c>
      <c r="D6031" s="78">
        <v>2380000</v>
      </c>
      <c r="E6031" s="77" t="s">
        <v>18177</v>
      </c>
      <c r="F6031" s="77" t="s">
        <v>7870</v>
      </c>
    </row>
    <row r="6032" spans="1:6" ht="32.25" customHeight="1" x14ac:dyDescent="0.25">
      <c r="A6032" s="75">
        <v>5429</v>
      </c>
      <c r="B6032" s="76" t="s">
        <v>4960</v>
      </c>
      <c r="C6032" s="77" t="s">
        <v>18178</v>
      </c>
      <c r="D6032" s="78">
        <v>1801000</v>
      </c>
      <c r="E6032" s="77" t="s">
        <v>17606</v>
      </c>
      <c r="F6032" s="77" t="s">
        <v>7870</v>
      </c>
    </row>
    <row r="6033" spans="1:6" ht="32.25" customHeight="1" x14ac:dyDescent="0.25">
      <c r="A6033" s="75">
        <v>5430</v>
      </c>
      <c r="B6033" s="76" t="s">
        <v>4958</v>
      </c>
      <c r="C6033" s="77" t="s">
        <v>18176</v>
      </c>
      <c r="D6033" s="78">
        <v>1542000</v>
      </c>
      <c r="E6033" s="77" t="s">
        <v>18179</v>
      </c>
      <c r="F6033" s="77" t="s">
        <v>7870</v>
      </c>
    </row>
    <row r="6034" spans="1:6" ht="32.25" customHeight="1" x14ac:dyDescent="0.25">
      <c r="A6034" s="75">
        <v>5431</v>
      </c>
      <c r="B6034" s="76" t="s">
        <v>4954</v>
      </c>
      <c r="C6034" s="77" t="s">
        <v>4935</v>
      </c>
      <c r="D6034" s="78">
        <v>1542000</v>
      </c>
      <c r="E6034" s="77" t="s">
        <v>18179</v>
      </c>
      <c r="F6034" s="77" t="s">
        <v>7870</v>
      </c>
    </row>
    <row r="6035" spans="1:6" ht="32.25" customHeight="1" x14ac:dyDescent="0.25">
      <c r="A6035" s="75">
        <v>5432</v>
      </c>
      <c r="B6035" s="76" t="s">
        <v>4956</v>
      </c>
      <c r="C6035" s="77" t="s">
        <v>4944</v>
      </c>
      <c r="D6035" s="78">
        <v>1542000</v>
      </c>
      <c r="E6035" s="77" t="s">
        <v>18179</v>
      </c>
      <c r="F6035" s="77" t="s">
        <v>7870</v>
      </c>
    </row>
    <row r="6036" spans="1:6" ht="32.25" customHeight="1" x14ac:dyDescent="0.25">
      <c r="A6036" s="75">
        <v>5433</v>
      </c>
      <c r="B6036" s="76" t="s">
        <v>4964</v>
      </c>
      <c r="C6036" s="77" t="s">
        <v>4948</v>
      </c>
      <c r="D6036" s="78">
        <v>1542000</v>
      </c>
      <c r="E6036" s="77" t="s">
        <v>18179</v>
      </c>
      <c r="F6036" s="77" t="s">
        <v>7870</v>
      </c>
    </row>
    <row r="6037" spans="1:6" ht="32.25" customHeight="1" x14ac:dyDescent="0.25">
      <c r="A6037" s="75">
        <v>5434</v>
      </c>
      <c r="B6037" s="76" t="s">
        <v>4950</v>
      </c>
      <c r="C6037" s="77" t="s">
        <v>4935</v>
      </c>
      <c r="D6037" s="78">
        <v>1542000</v>
      </c>
      <c r="E6037" s="77" t="s">
        <v>18179</v>
      </c>
      <c r="F6037" s="77" t="s">
        <v>7870</v>
      </c>
    </row>
    <row r="6038" spans="1:6" ht="32.25" customHeight="1" x14ac:dyDescent="0.25">
      <c r="A6038" s="75">
        <v>5435</v>
      </c>
      <c r="B6038" s="76" t="s">
        <v>4970</v>
      </c>
      <c r="C6038" s="77" t="s">
        <v>18176</v>
      </c>
      <c r="D6038" s="78">
        <v>2720000</v>
      </c>
      <c r="E6038" s="77" t="s">
        <v>18180</v>
      </c>
      <c r="F6038" s="77" t="s">
        <v>7870</v>
      </c>
    </row>
    <row r="6039" spans="1:6" ht="32.25" customHeight="1" x14ac:dyDescent="0.25">
      <c r="A6039" s="75">
        <v>5436</v>
      </c>
      <c r="B6039" s="76" t="s">
        <v>4966</v>
      </c>
      <c r="C6039" s="77" t="s">
        <v>4935</v>
      </c>
      <c r="D6039" s="78">
        <v>2720000</v>
      </c>
      <c r="E6039" s="77" t="s">
        <v>18180</v>
      </c>
      <c r="F6039" s="77" t="s">
        <v>7870</v>
      </c>
    </row>
    <row r="6040" spans="1:6" ht="32.25" customHeight="1" x14ac:dyDescent="0.25">
      <c r="A6040" s="75">
        <v>5437</v>
      </c>
      <c r="B6040" s="76" t="s">
        <v>4972</v>
      </c>
      <c r="C6040" s="77" t="s">
        <v>4944</v>
      </c>
      <c r="D6040" s="78">
        <v>2720000</v>
      </c>
      <c r="E6040" s="77" t="s">
        <v>18180</v>
      </c>
      <c r="F6040" s="77" t="s">
        <v>7870</v>
      </c>
    </row>
    <row r="6041" spans="1:6" ht="32.25" customHeight="1" x14ac:dyDescent="0.25">
      <c r="A6041" s="75">
        <v>5438</v>
      </c>
      <c r="B6041" s="76" t="s">
        <v>4974</v>
      </c>
      <c r="C6041" s="77" t="s">
        <v>4948</v>
      </c>
      <c r="D6041" s="78">
        <v>2720000</v>
      </c>
      <c r="E6041" s="77" t="s">
        <v>18180</v>
      </c>
      <c r="F6041" s="77" t="s">
        <v>7870</v>
      </c>
    </row>
    <row r="6042" spans="1:6" ht="32.25" customHeight="1" x14ac:dyDescent="0.25">
      <c r="A6042" s="75">
        <v>5439</v>
      </c>
      <c r="B6042" s="76" t="s">
        <v>4980</v>
      </c>
      <c r="C6042" s="77" t="s">
        <v>18176</v>
      </c>
      <c r="D6042" s="78">
        <v>1873000</v>
      </c>
      <c r="E6042" s="77" t="s">
        <v>18181</v>
      </c>
      <c r="F6042" s="77" t="s">
        <v>7870</v>
      </c>
    </row>
    <row r="6043" spans="1:6" ht="32.25" customHeight="1" x14ac:dyDescent="0.25">
      <c r="A6043" s="75">
        <v>5440</v>
      </c>
      <c r="B6043" s="76" t="s">
        <v>4976</v>
      </c>
      <c r="C6043" s="77" t="s">
        <v>4935</v>
      </c>
      <c r="D6043" s="78">
        <v>1873000</v>
      </c>
      <c r="E6043" s="77" t="s">
        <v>18181</v>
      </c>
      <c r="F6043" s="77" t="s">
        <v>7870</v>
      </c>
    </row>
    <row r="6044" spans="1:6" ht="32.25" customHeight="1" x14ac:dyDescent="0.25">
      <c r="A6044" s="75">
        <v>5441</v>
      </c>
      <c r="B6044" s="76" t="s">
        <v>4982</v>
      </c>
      <c r="C6044" s="77" t="s">
        <v>4944</v>
      </c>
      <c r="D6044" s="78">
        <v>1873000</v>
      </c>
      <c r="E6044" s="77" t="s">
        <v>18181</v>
      </c>
      <c r="F6044" s="77" t="s">
        <v>7870</v>
      </c>
    </row>
    <row r="6045" spans="1:6" ht="32.25" customHeight="1" x14ac:dyDescent="0.25">
      <c r="A6045" s="75">
        <v>5442</v>
      </c>
      <c r="B6045" s="76" t="s">
        <v>4984</v>
      </c>
      <c r="C6045" s="77" t="s">
        <v>4948</v>
      </c>
      <c r="D6045" s="78">
        <v>1873000</v>
      </c>
      <c r="E6045" s="77" t="s">
        <v>18181</v>
      </c>
      <c r="F6045" s="77" t="s">
        <v>7870</v>
      </c>
    </row>
    <row r="6046" spans="1:6" ht="32.25" customHeight="1" x14ac:dyDescent="0.25">
      <c r="A6046" s="75">
        <v>5443</v>
      </c>
      <c r="B6046" s="76" t="s">
        <v>4990</v>
      </c>
      <c r="C6046" s="77" t="s">
        <v>18176</v>
      </c>
      <c r="D6046" s="78">
        <v>2223000</v>
      </c>
      <c r="E6046" s="77" t="s">
        <v>18182</v>
      </c>
      <c r="F6046" s="77" t="s">
        <v>7870</v>
      </c>
    </row>
    <row r="6047" spans="1:6" ht="32.25" customHeight="1" x14ac:dyDescent="0.25">
      <c r="A6047" s="75">
        <v>5444</v>
      </c>
      <c r="B6047" s="76" t="s">
        <v>4986</v>
      </c>
      <c r="C6047" s="77" t="s">
        <v>4935</v>
      </c>
      <c r="D6047" s="78">
        <v>2223000</v>
      </c>
      <c r="E6047" s="77" t="s">
        <v>18182</v>
      </c>
      <c r="F6047" s="77" t="s">
        <v>7870</v>
      </c>
    </row>
    <row r="6048" spans="1:6" ht="32.25" customHeight="1" x14ac:dyDescent="0.25">
      <c r="A6048" s="75">
        <v>5445</v>
      </c>
      <c r="B6048" s="76" t="s">
        <v>4992</v>
      </c>
      <c r="C6048" s="77" t="s">
        <v>4944</v>
      </c>
      <c r="D6048" s="78">
        <v>2223000</v>
      </c>
      <c r="E6048" s="77" t="s">
        <v>18182</v>
      </c>
      <c r="F6048" s="77" t="s">
        <v>7870</v>
      </c>
    </row>
    <row r="6049" spans="1:6" ht="32.25" customHeight="1" x14ac:dyDescent="0.25">
      <c r="A6049" s="75">
        <v>5446</v>
      </c>
      <c r="B6049" s="76" t="s">
        <v>4994</v>
      </c>
      <c r="C6049" s="77" t="s">
        <v>4948</v>
      </c>
      <c r="D6049" s="78">
        <v>2223000</v>
      </c>
      <c r="E6049" s="77" t="s">
        <v>18182</v>
      </c>
      <c r="F6049" s="77" t="s">
        <v>7870</v>
      </c>
    </row>
    <row r="6050" spans="1:6" ht="32.25" customHeight="1" x14ac:dyDescent="0.25">
      <c r="A6050" s="75">
        <v>5447</v>
      </c>
      <c r="B6050" s="76" t="s">
        <v>5000</v>
      </c>
      <c r="C6050" s="77" t="s">
        <v>18176</v>
      </c>
      <c r="D6050" s="78">
        <v>3102000</v>
      </c>
      <c r="E6050" s="77" t="s">
        <v>18183</v>
      </c>
      <c r="F6050" s="77" t="s">
        <v>7870</v>
      </c>
    </row>
    <row r="6051" spans="1:6" ht="32.25" customHeight="1" x14ac:dyDescent="0.25">
      <c r="A6051" s="75">
        <v>5448</v>
      </c>
      <c r="B6051" s="76" t="s">
        <v>4996</v>
      </c>
      <c r="C6051" s="77" t="s">
        <v>4935</v>
      </c>
      <c r="D6051" s="78">
        <v>3102000</v>
      </c>
      <c r="E6051" s="77" t="s">
        <v>18183</v>
      </c>
      <c r="F6051" s="77" t="s">
        <v>7870</v>
      </c>
    </row>
    <row r="6052" spans="1:6" ht="32.25" customHeight="1" x14ac:dyDescent="0.25">
      <c r="A6052" s="75">
        <v>5449</v>
      </c>
      <c r="B6052" s="76" t="s">
        <v>5002</v>
      </c>
      <c r="C6052" s="77" t="s">
        <v>4944</v>
      </c>
      <c r="D6052" s="78">
        <v>3102000</v>
      </c>
      <c r="E6052" s="77" t="s">
        <v>18183</v>
      </c>
      <c r="F6052" s="77" t="s">
        <v>7870</v>
      </c>
    </row>
    <row r="6053" spans="1:6" ht="32.25" customHeight="1" x14ac:dyDescent="0.25">
      <c r="A6053" s="75">
        <v>5450</v>
      </c>
      <c r="B6053" s="76" t="s">
        <v>5004</v>
      </c>
      <c r="C6053" s="77" t="s">
        <v>4948</v>
      </c>
      <c r="D6053" s="78">
        <v>3102000</v>
      </c>
      <c r="E6053" s="77" t="s">
        <v>18183</v>
      </c>
      <c r="F6053" s="77" t="s">
        <v>7870</v>
      </c>
    </row>
    <row r="6054" spans="1:6" ht="32.25" customHeight="1" x14ac:dyDescent="0.25">
      <c r="A6054" s="75">
        <v>5451</v>
      </c>
      <c r="B6054" s="76" t="s">
        <v>5014</v>
      </c>
      <c r="C6054" s="77" t="s">
        <v>18178</v>
      </c>
      <c r="D6054" s="78">
        <v>3716000</v>
      </c>
      <c r="E6054" s="77" t="s">
        <v>18184</v>
      </c>
      <c r="F6054" s="77" t="s">
        <v>7870</v>
      </c>
    </row>
    <row r="6055" spans="1:6" ht="32.25" customHeight="1" x14ac:dyDescent="0.25">
      <c r="A6055" s="75">
        <v>5452</v>
      </c>
      <c r="B6055" s="76" t="s">
        <v>5010</v>
      </c>
      <c r="C6055" s="77" t="s">
        <v>18176</v>
      </c>
      <c r="D6055" s="78">
        <v>3457000</v>
      </c>
      <c r="E6055" s="77" t="s">
        <v>18185</v>
      </c>
      <c r="F6055" s="77" t="s">
        <v>7870</v>
      </c>
    </row>
    <row r="6056" spans="1:6" ht="32.25" customHeight="1" x14ac:dyDescent="0.25">
      <c r="A6056" s="75">
        <v>5453</v>
      </c>
      <c r="B6056" s="76" t="s">
        <v>5006</v>
      </c>
      <c r="C6056" s="77" t="s">
        <v>4935</v>
      </c>
      <c r="D6056" s="78">
        <v>3457000</v>
      </c>
      <c r="E6056" s="77" t="s">
        <v>18185</v>
      </c>
      <c r="F6056" s="77" t="s">
        <v>7870</v>
      </c>
    </row>
    <row r="6057" spans="1:6" ht="32.25" customHeight="1" x14ac:dyDescent="0.25">
      <c r="A6057" s="75">
        <v>5454</v>
      </c>
      <c r="B6057" s="76" t="s">
        <v>5012</v>
      </c>
      <c r="C6057" s="77" t="s">
        <v>4944</v>
      </c>
      <c r="D6057" s="78">
        <v>3457000</v>
      </c>
      <c r="E6057" s="77" t="s">
        <v>18185</v>
      </c>
      <c r="F6057" s="77" t="s">
        <v>7870</v>
      </c>
    </row>
    <row r="6058" spans="1:6" ht="32.25" customHeight="1" x14ac:dyDescent="0.25">
      <c r="A6058" s="75">
        <v>5455</v>
      </c>
      <c r="B6058" s="76" t="s">
        <v>5015</v>
      </c>
      <c r="C6058" s="77" t="s">
        <v>4948</v>
      </c>
      <c r="D6058" s="78">
        <v>3457000</v>
      </c>
      <c r="E6058" s="77" t="s">
        <v>18185</v>
      </c>
      <c r="F6058" s="77" t="s">
        <v>7870</v>
      </c>
    </row>
    <row r="6059" spans="1:6" ht="32.25" customHeight="1" x14ac:dyDescent="0.25">
      <c r="A6059" s="75">
        <v>5456</v>
      </c>
      <c r="B6059" s="76" t="s">
        <v>5025</v>
      </c>
      <c r="C6059" s="77" t="s">
        <v>18178</v>
      </c>
      <c r="D6059" s="78">
        <v>2776000</v>
      </c>
      <c r="E6059" s="77" t="s">
        <v>18186</v>
      </c>
      <c r="F6059" s="77" t="s">
        <v>7870</v>
      </c>
    </row>
    <row r="6060" spans="1:6" ht="32.25" customHeight="1" x14ac:dyDescent="0.25">
      <c r="A6060" s="75">
        <v>5457</v>
      </c>
      <c r="B6060" s="76" t="s">
        <v>5021</v>
      </c>
      <c r="C6060" s="77" t="s">
        <v>18176</v>
      </c>
      <c r="D6060" s="78">
        <v>2517000</v>
      </c>
      <c r="E6060" s="77" t="s">
        <v>18187</v>
      </c>
      <c r="F6060" s="77" t="s">
        <v>7870</v>
      </c>
    </row>
    <row r="6061" spans="1:6" ht="32.25" customHeight="1" x14ac:dyDescent="0.25">
      <c r="A6061" s="75">
        <v>5458</v>
      </c>
      <c r="B6061" s="76" t="s">
        <v>5017</v>
      </c>
      <c r="C6061" s="77" t="s">
        <v>4935</v>
      </c>
      <c r="D6061" s="78">
        <v>2517000</v>
      </c>
      <c r="E6061" s="77" t="s">
        <v>18187</v>
      </c>
      <c r="F6061" s="77" t="s">
        <v>7870</v>
      </c>
    </row>
    <row r="6062" spans="1:6" ht="32.25" customHeight="1" x14ac:dyDescent="0.25">
      <c r="A6062" s="75">
        <v>5459</v>
      </c>
      <c r="B6062" s="76" t="s">
        <v>5023</v>
      </c>
      <c r="C6062" s="77" t="s">
        <v>4944</v>
      </c>
      <c r="D6062" s="78">
        <v>2517000</v>
      </c>
      <c r="E6062" s="77" t="s">
        <v>18187</v>
      </c>
      <c r="F6062" s="77" t="s">
        <v>7870</v>
      </c>
    </row>
    <row r="6063" spans="1:6" ht="32.25" customHeight="1" x14ac:dyDescent="0.25">
      <c r="A6063" s="75">
        <v>5460</v>
      </c>
      <c r="B6063" s="76" t="s">
        <v>5027</v>
      </c>
      <c r="C6063" s="77" t="s">
        <v>4948</v>
      </c>
      <c r="D6063" s="78">
        <v>2517000</v>
      </c>
      <c r="E6063" s="77" t="s">
        <v>18187</v>
      </c>
      <c r="F6063" s="77" t="s">
        <v>7870</v>
      </c>
    </row>
    <row r="6064" spans="1:6" ht="32.25" customHeight="1" x14ac:dyDescent="0.25">
      <c r="A6064" s="75">
        <v>5461</v>
      </c>
      <c r="B6064" s="76" t="s">
        <v>5038</v>
      </c>
      <c r="C6064" s="77" t="s">
        <v>18188</v>
      </c>
      <c r="D6064" s="78">
        <v>1763000</v>
      </c>
      <c r="E6064" s="77" t="s">
        <v>18148</v>
      </c>
      <c r="F6064" s="77" t="s">
        <v>7870</v>
      </c>
    </row>
    <row r="6065" spans="1:6" ht="32.25" customHeight="1" x14ac:dyDescent="0.25">
      <c r="A6065" s="75">
        <v>5462</v>
      </c>
      <c r="B6065" s="76" t="s">
        <v>5041</v>
      </c>
      <c r="C6065" s="77" t="s">
        <v>18188</v>
      </c>
      <c r="D6065" s="78">
        <v>1763000</v>
      </c>
      <c r="E6065" s="77" t="s">
        <v>18148</v>
      </c>
      <c r="F6065" s="77" t="s">
        <v>7870</v>
      </c>
    </row>
    <row r="6066" spans="1:6" ht="32.25" customHeight="1" x14ac:dyDescent="0.25">
      <c r="A6066" s="75">
        <v>5463</v>
      </c>
      <c r="B6066" s="76" t="s">
        <v>5035</v>
      </c>
      <c r="C6066" s="77" t="s">
        <v>5037</v>
      </c>
      <c r="D6066" s="78">
        <v>1763000</v>
      </c>
      <c r="E6066" s="77" t="s">
        <v>18148</v>
      </c>
      <c r="F6066" s="77" t="s">
        <v>7870</v>
      </c>
    </row>
    <row r="6067" spans="1:6" ht="32.25" customHeight="1" x14ac:dyDescent="0.25">
      <c r="A6067" s="75">
        <v>5464</v>
      </c>
      <c r="B6067" s="76" t="s">
        <v>5029</v>
      </c>
      <c r="C6067" s="77" t="s">
        <v>5033</v>
      </c>
      <c r="D6067" s="78">
        <v>1763000</v>
      </c>
      <c r="E6067" s="77" t="s">
        <v>18148</v>
      </c>
      <c r="F6067" s="77" t="s">
        <v>7870</v>
      </c>
    </row>
    <row r="6068" spans="1:6" ht="32.25" customHeight="1" x14ac:dyDescent="0.25">
      <c r="A6068" s="75">
        <v>5465</v>
      </c>
      <c r="B6068" s="76" t="s">
        <v>5043</v>
      </c>
      <c r="C6068" s="77" t="s">
        <v>5046</v>
      </c>
      <c r="D6068" s="78">
        <v>1437000</v>
      </c>
      <c r="E6068" s="77" t="s">
        <v>18189</v>
      </c>
      <c r="F6068" s="77" t="s">
        <v>5048</v>
      </c>
    </row>
    <row r="6069" spans="1:6" ht="32.25" customHeight="1" x14ac:dyDescent="0.25">
      <c r="A6069" s="75">
        <v>5466</v>
      </c>
      <c r="B6069" s="76" t="s">
        <v>5049</v>
      </c>
      <c r="C6069" s="77" t="s">
        <v>5046</v>
      </c>
      <c r="D6069" s="78">
        <v>1437000</v>
      </c>
      <c r="E6069" s="77" t="s">
        <v>18189</v>
      </c>
      <c r="F6069" s="77" t="s">
        <v>5048</v>
      </c>
    </row>
    <row r="6070" spans="1:6" ht="32.25" customHeight="1" x14ac:dyDescent="0.25">
      <c r="A6070" s="75">
        <v>5469</v>
      </c>
      <c r="B6070" s="76" t="s">
        <v>18190</v>
      </c>
      <c r="C6070" s="77" t="s">
        <v>18191</v>
      </c>
      <c r="D6070" s="78">
        <v>4430000</v>
      </c>
      <c r="E6070" s="77" t="s">
        <v>18192</v>
      </c>
      <c r="F6070" s="77" t="s">
        <v>18193</v>
      </c>
    </row>
    <row r="6071" spans="1:6" ht="32.25" customHeight="1" x14ac:dyDescent="0.25">
      <c r="A6071" s="75">
        <v>5470</v>
      </c>
      <c r="B6071" s="76" t="s">
        <v>18194</v>
      </c>
      <c r="C6071" s="77" t="s">
        <v>18195</v>
      </c>
      <c r="D6071" s="78">
        <v>4430000</v>
      </c>
      <c r="E6071" s="77" t="s">
        <v>18192</v>
      </c>
      <c r="F6071" s="77" t="s">
        <v>18193</v>
      </c>
    </row>
    <row r="6072" spans="1:6" ht="32.25" customHeight="1" x14ac:dyDescent="0.25">
      <c r="A6072" s="75">
        <v>5471</v>
      </c>
      <c r="B6072" s="76" t="s">
        <v>18196</v>
      </c>
      <c r="C6072" s="77" t="s">
        <v>17564</v>
      </c>
      <c r="D6072" s="78">
        <v>4430000</v>
      </c>
      <c r="E6072" s="77" t="s">
        <v>18192</v>
      </c>
      <c r="F6072" s="77" t="s">
        <v>18193</v>
      </c>
    </row>
    <row r="6073" spans="1:6" ht="32.25" customHeight="1" x14ac:dyDescent="0.25">
      <c r="A6073" s="75">
        <v>5472</v>
      </c>
      <c r="B6073" s="76" t="s">
        <v>18197</v>
      </c>
      <c r="C6073" s="77" t="s">
        <v>18191</v>
      </c>
      <c r="D6073" s="78">
        <v>4430000</v>
      </c>
      <c r="E6073" s="77" t="s">
        <v>18192</v>
      </c>
      <c r="F6073" s="77" t="s">
        <v>18193</v>
      </c>
    </row>
    <row r="6074" spans="1:6" ht="32.25" customHeight="1" x14ac:dyDescent="0.25">
      <c r="A6074" s="75">
        <v>5473</v>
      </c>
      <c r="B6074" s="76" t="s">
        <v>18198</v>
      </c>
      <c r="C6074" s="77" t="s">
        <v>18195</v>
      </c>
      <c r="D6074" s="78">
        <v>4430000</v>
      </c>
      <c r="E6074" s="77" t="s">
        <v>18192</v>
      </c>
      <c r="F6074" s="77" t="s">
        <v>18193</v>
      </c>
    </row>
    <row r="6075" spans="1:6" ht="32.25" customHeight="1" x14ac:dyDescent="0.25">
      <c r="A6075" s="75">
        <v>5474</v>
      </c>
      <c r="B6075" s="76" t="s">
        <v>18199</v>
      </c>
      <c r="C6075" s="77" t="s">
        <v>18191</v>
      </c>
      <c r="D6075" s="78">
        <v>4430000</v>
      </c>
      <c r="E6075" s="77" t="s">
        <v>18192</v>
      </c>
      <c r="F6075" s="77" t="s">
        <v>18193</v>
      </c>
    </row>
    <row r="6076" spans="1:6" ht="32.25" customHeight="1" x14ac:dyDescent="0.25">
      <c r="A6076" s="75">
        <v>5477</v>
      </c>
      <c r="B6076" s="76" t="s">
        <v>18200</v>
      </c>
      <c r="C6076" s="77" t="s">
        <v>18201</v>
      </c>
      <c r="D6076" s="78">
        <v>2335000</v>
      </c>
      <c r="E6076" s="77" t="s">
        <v>18128</v>
      </c>
      <c r="F6076" s="77" t="s">
        <v>5060</v>
      </c>
    </row>
    <row r="6077" spans="1:6" ht="32.25" customHeight="1" x14ac:dyDescent="0.25">
      <c r="A6077" s="75">
        <v>5478</v>
      </c>
      <c r="B6077" s="76" t="s">
        <v>18202</v>
      </c>
      <c r="C6077" s="77" t="s">
        <v>18203</v>
      </c>
      <c r="D6077" s="78">
        <v>2335000</v>
      </c>
      <c r="E6077" s="77" t="s">
        <v>18128</v>
      </c>
      <c r="F6077" s="77" t="s">
        <v>5060</v>
      </c>
    </row>
    <row r="6078" spans="1:6" ht="32.25" customHeight="1" x14ac:dyDescent="0.25">
      <c r="A6078" s="75">
        <v>5479</v>
      </c>
      <c r="B6078" s="76" t="s">
        <v>18204</v>
      </c>
      <c r="C6078" s="77" t="s">
        <v>5061</v>
      </c>
      <c r="D6078" s="78">
        <v>2076000</v>
      </c>
      <c r="E6078" s="77" t="s">
        <v>18205</v>
      </c>
      <c r="F6078" s="77" t="s">
        <v>5060</v>
      </c>
    </row>
    <row r="6079" spans="1:6" ht="32.25" customHeight="1" x14ac:dyDescent="0.25">
      <c r="A6079" s="75">
        <v>5480</v>
      </c>
      <c r="B6079" s="76" t="s">
        <v>5062</v>
      </c>
      <c r="C6079" s="77" t="s">
        <v>5061</v>
      </c>
      <c r="D6079" s="78">
        <v>2076000</v>
      </c>
      <c r="E6079" s="77" t="s">
        <v>18205</v>
      </c>
      <c r="F6079" s="77" t="s">
        <v>5060</v>
      </c>
    </row>
    <row r="6080" spans="1:6" ht="32.25" customHeight="1" x14ac:dyDescent="0.25">
      <c r="A6080" s="75">
        <v>5481</v>
      </c>
      <c r="B6080" s="76" t="s">
        <v>5064</v>
      </c>
      <c r="C6080" s="77" t="s">
        <v>18206</v>
      </c>
      <c r="D6080" s="78">
        <v>2076000</v>
      </c>
      <c r="E6080" s="77" t="s">
        <v>18205</v>
      </c>
      <c r="F6080" s="77" t="s">
        <v>5060</v>
      </c>
    </row>
    <row r="6081" spans="1:6" ht="32.25" customHeight="1" x14ac:dyDescent="0.25">
      <c r="A6081" s="75">
        <v>5482</v>
      </c>
      <c r="B6081" s="76" t="s">
        <v>18207</v>
      </c>
      <c r="C6081" s="77" t="s">
        <v>18208</v>
      </c>
      <c r="D6081" s="78">
        <v>3893000</v>
      </c>
      <c r="E6081" s="77" t="s">
        <v>15793</v>
      </c>
      <c r="F6081" s="77" t="s">
        <v>18209</v>
      </c>
    </row>
    <row r="6082" spans="1:6" ht="32.25" customHeight="1" x14ac:dyDescent="0.25">
      <c r="A6082" s="75">
        <v>5483</v>
      </c>
      <c r="B6082" s="76" t="s">
        <v>18210</v>
      </c>
      <c r="C6082" s="77" t="s">
        <v>18208</v>
      </c>
      <c r="D6082" s="78">
        <v>3893000</v>
      </c>
      <c r="E6082" s="77" t="s">
        <v>15793</v>
      </c>
      <c r="F6082" s="77" t="s">
        <v>18209</v>
      </c>
    </row>
    <row r="6083" spans="1:6" ht="32.25" customHeight="1" x14ac:dyDescent="0.25">
      <c r="A6083" s="75">
        <v>5484</v>
      </c>
      <c r="B6083" s="76" t="s">
        <v>18211</v>
      </c>
      <c r="C6083" s="77" t="s">
        <v>18212</v>
      </c>
      <c r="D6083" s="78">
        <v>1607000</v>
      </c>
      <c r="E6083" s="77" t="s">
        <v>18213</v>
      </c>
      <c r="F6083" s="77" t="s">
        <v>18214</v>
      </c>
    </row>
    <row r="6084" spans="1:6" ht="32.25" customHeight="1" x14ac:dyDescent="0.25">
      <c r="A6084" s="75">
        <v>5485</v>
      </c>
      <c r="B6084" s="76" t="s">
        <v>18215</v>
      </c>
      <c r="C6084" s="77" t="s">
        <v>18212</v>
      </c>
      <c r="D6084" s="78">
        <v>1607000</v>
      </c>
      <c r="E6084" s="77" t="s">
        <v>18213</v>
      </c>
      <c r="F6084" s="77" t="s">
        <v>18214</v>
      </c>
    </row>
    <row r="6085" spans="1:6" ht="32.25" customHeight="1" x14ac:dyDescent="0.25">
      <c r="A6085" s="75">
        <v>5486</v>
      </c>
      <c r="B6085" s="76" t="s">
        <v>18216</v>
      </c>
      <c r="C6085" s="77" t="s">
        <v>18217</v>
      </c>
      <c r="D6085" s="78">
        <v>2433000</v>
      </c>
      <c r="E6085" s="77" t="s">
        <v>18218</v>
      </c>
      <c r="F6085" s="77" t="s">
        <v>7870</v>
      </c>
    </row>
    <row r="6086" spans="1:6" ht="32.25" customHeight="1" x14ac:dyDescent="0.25">
      <c r="A6086" s="75">
        <v>5487</v>
      </c>
      <c r="B6086" s="76" t="s">
        <v>18219</v>
      </c>
      <c r="C6086" s="77" t="s">
        <v>18220</v>
      </c>
      <c r="D6086" s="78">
        <v>2433000</v>
      </c>
      <c r="E6086" s="77" t="s">
        <v>18218</v>
      </c>
      <c r="F6086" s="77" t="s">
        <v>7870</v>
      </c>
    </row>
    <row r="6087" spans="1:6" ht="32.25" customHeight="1" x14ac:dyDescent="0.25">
      <c r="A6087" s="75">
        <v>5488</v>
      </c>
      <c r="B6087" s="76" t="s">
        <v>5068</v>
      </c>
      <c r="C6087" s="77" t="s">
        <v>5071</v>
      </c>
      <c r="D6087" s="78">
        <v>2433000</v>
      </c>
      <c r="E6087" s="77" t="s">
        <v>18218</v>
      </c>
      <c r="F6087" s="77" t="s">
        <v>7870</v>
      </c>
    </row>
    <row r="6088" spans="1:6" ht="32.25" customHeight="1" x14ac:dyDescent="0.25">
      <c r="A6088" s="75">
        <v>5489</v>
      </c>
      <c r="B6088" s="76" t="s">
        <v>18221</v>
      </c>
      <c r="C6088" s="77" t="s">
        <v>18222</v>
      </c>
      <c r="D6088" s="78">
        <v>2433000</v>
      </c>
      <c r="E6088" s="77" t="s">
        <v>18218</v>
      </c>
      <c r="F6088" s="77" t="s">
        <v>7870</v>
      </c>
    </row>
    <row r="6089" spans="1:6" ht="32.25" customHeight="1" x14ac:dyDescent="0.25">
      <c r="A6089" s="75">
        <v>5490</v>
      </c>
      <c r="B6089" s="76" t="s">
        <v>18223</v>
      </c>
      <c r="C6089" s="77" t="s">
        <v>18224</v>
      </c>
      <c r="D6089" s="78">
        <v>2433000</v>
      </c>
      <c r="E6089" s="77" t="s">
        <v>18218</v>
      </c>
      <c r="F6089" s="77" t="s">
        <v>7870</v>
      </c>
    </row>
    <row r="6090" spans="1:6" ht="32.25" customHeight="1" x14ac:dyDescent="0.25">
      <c r="A6090" s="75">
        <v>5491</v>
      </c>
      <c r="B6090" s="76" t="s">
        <v>5073</v>
      </c>
      <c r="C6090" s="77" t="s">
        <v>5071</v>
      </c>
      <c r="D6090" s="78">
        <v>2433000</v>
      </c>
      <c r="E6090" s="77" t="s">
        <v>18218</v>
      </c>
      <c r="F6090" s="77" t="s">
        <v>7870</v>
      </c>
    </row>
    <row r="6091" spans="1:6" ht="32.25" customHeight="1" x14ac:dyDescent="0.25">
      <c r="A6091" s="75">
        <v>5492</v>
      </c>
      <c r="B6091" s="76" t="s">
        <v>18225</v>
      </c>
      <c r="C6091" s="77" t="s">
        <v>18226</v>
      </c>
      <c r="D6091" s="78">
        <v>4991000</v>
      </c>
      <c r="E6091" s="77" t="s">
        <v>18227</v>
      </c>
      <c r="F6091" s="77" t="s">
        <v>18228</v>
      </c>
    </row>
    <row r="6092" spans="1:6" ht="32.25" customHeight="1" x14ac:dyDescent="0.25">
      <c r="A6092" s="75">
        <v>5493</v>
      </c>
      <c r="B6092" s="76" t="s">
        <v>18229</v>
      </c>
      <c r="C6092" s="77" t="s">
        <v>18230</v>
      </c>
      <c r="D6092" s="78">
        <v>4991000</v>
      </c>
      <c r="E6092" s="77" t="s">
        <v>18227</v>
      </c>
      <c r="F6092" s="77" t="s">
        <v>18228</v>
      </c>
    </row>
    <row r="6093" spans="1:6" ht="32.25" customHeight="1" x14ac:dyDescent="0.25">
      <c r="A6093" s="75">
        <v>5494</v>
      </c>
      <c r="B6093" s="76" t="s">
        <v>18231</v>
      </c>
      <c r="C6093" s="77" t="s">
        <v>18069</v>
      </c>
      <c r="D6093" s="78">
        <v>4991000</v>
      </c>
      <c r="E6093" s="77" t="s">
        <v>18227</v>
      </c>
      <c r="F6093" s="77" t="s">
        <v>18228</v>
      </c>
    </row>
    <row r="6094" spans="1:6" ht="32.25" customHeight="1" x14ac:dyDescent="0.25">
      <c r="A6094" s="75">
        <v>5495</v>
      </c>
      <c r="B6094" s="76" t="s">
        <v>18232</v>
      </c>
      <c r="C6094" s="77" t="s">
        <v>18071</v>
      </c>
      <c r="D6094" s="78">
        <v>4991000</v>
      </c>
      <c r="E6094" s="77" t="s">
        <v>18227</v>
      </c>
      <c r="F6094" s="77" t="s">
        <v>18228</v>
      </c>
    </row>
    <row r="6095" spans="1:6" ht="32.25" customHeight="1" x14ac:dyDescent="0.25">
      <c r="A6095" s="75">
        <v>5496</v>
      </c>
      <c r="B6095" s="76" t="s">
        <v>18233</v>
      </c>
      <c r="C6095" s="77" t="s">
        <v>18073</v>
      </c>
      <c r="D6095" s="78">
        <v>4991000</v>
      </c>
      <c r="E6095" s="77" t="s">
        <v>18227</v>
      </c>
      <c r="F6095" s="77" t="s">
        <v>18228</v>
      </c>
    </row>
    <row r="6096" spans="1:6" ht="32.25" customHeight="1" x14ac:dyDescent="0.25">
      <c r="A6096" s="75">
        <v>5497</v>
      </c>
      <c r="B6096" s="76" t="s">
        <v>18234</v>
      </c>
      <c r="C6096" s="77" t="s">
        <v>18230</v>
      </c>
      <c r="D6096" s="78">
        <v>4991000</v>
      </c>
      <c r="E6096" s="77" t="s">
        <v>18227</v>
      </c>
      <c r="F6096" s="77" t="s">
        <v>18228</v>
      </c>
    </row>
    <row r="6097" spans="1:6" ht="32.25" customHeight="1" x14ac:dyDescent="0.25">
      <c r="A6097" s="75">
        <v>5498</v>
      </c>
      <c r="B6097" s="76" t="s">
        <v>18235</v>
      </c>
      <c r="C6097" s="77" t="s">
        <v>18236</v>
      </c>
      <c r="D6097" s="78">
        <v>5065000</v>
      </c>
      <c r="E6097" s="77" t="s">
        <v>18237</v>
      </c>
      <c r="F6097" s="77" t="s">
        <v>18228</v>
      </c>
    </row>
    <row r="6098" spans="1:6" ht="32.25" customHeight="1" x14ac:dyDescent="0.25">
      <c r="A6098" s="75">
        <v>5499</v>
      </c>
      <c r="B6098" s="76" t="s">
        <v>18238</v>
      </c>
      <c r="C6098" s="77" t="s">
        <v>18239</v>
      </c>
      <c r="D6098" s="78">
        <v>5065000</v>
      </c>
      <c r="E6098" s="77" t="s">
        <v>18237</v>
      </c>
      <c r="F6098" s="77" t="s">
        <v>18228</v>
      </c>
    </row>
    <row r="6099" spans="1:6" ht="32.25" customHeight="1" x14ac:dyDescent="0.25">
      <c r="A6099" s="75">
        <v>5500</v>
      </c>
      <c r="B6099" s="76" t="s">
        <v>18240</v>
      </c>
      <c r="C6099" s="77" t="s">
        <v>18241</v>
      </c>
      <c r="D6099" s="78">
        <v>5065000</v>
      </c>
      <c r="E6099" s="77" t="s">
        <v>18237</v>
      </c>
      <c r="F6099" s="77" t="s">
        <v>18228</v>
      </c>
    </row>
    <row r="6100" spans="1:6" ht="32.25" customHeight="1" x14ac:dyDescent="0.25">
      <c r="A6100" s="75">
        <v>5501</v>
      </c>
      <c r="B6100" s="76" t="s">
        <v>18242</v>
      </c>
      <c r="C6100" s="77" t="s">
        <v>18243</v>
      </c>
      <c r="D6100" s="78">
        <v>5065000</v>
      </c>
      <c r="E6100" s="77" t="s">
        <v>18237</v>
      </c>
      <c r="F6100" s="77" t="s">
        <v>18228</v>
      </c>
    </row>
    <row r="6101" spans="1:6" ht="32.25" customHeight="1" x14ac:dyDescent="0.25">
      <c r="A6101" s="75">
        <v>5502</v>
      </c>
      <c r="B6101" s="76" t="s">
        <v>18244</v>
      </c>
      <c r="C6101" s="77" t="s">
        <v>18239</v>
      </c>
      <c r="D6101" s="78">
        <v>5065000</v>
      </c>
      <c r="E6101" s="77" t="s">
        <v>18237</v>
      </c>
      <c r="F6101" s="77" t="s">
        <v>18228</v>
      </c>
    </row>
    <row r="6102" spans="1:6" ht="32.25" customHeight="1" x14ac:dyDescent="0.25">
      <c r="A6102" s="75">
        <v>5503</v>
      </c>
      <c r="B6102" s="76" t="s">
        <v>18245</v>
      </c>
      <c r="C6102" s="77" t="s">
        <v>18241</v>
      </c>
      <c r="D6102" s="78">
        <v>5065000</v>
      </c>
      <c r="E6102" s="77" t="s">
        <v>18237</v>
      </c>
      <c r="F6102" s="77" t="s">
        <v>18228</v>
      </c>
    </row>
    <row r="6103" spans="1:6" ht="32.25" customHeight="1" x14ac:dyDescent="0.25">
      <c r="A6103" s="75">
        <v>5504</v>
      </c>
      <c r="B6103" s="76" t="s">
        <v>18246</v>
      </c>
      <c r="C6103" s="77" t="s">
        <v>18247</v>
      </c>
      <c r="D6103" s="78">
        <v>5065000</v>
      </c>
      <c r="E6103" s="77" t="s">
        <v>18237</v>
      </c>
      <c r="F6103" s="77" t="s">
        <v>18228</v>
      </c>
    </row>
    <row r="6104" spans="1:6" ht="32.25" customHeight="1" x14ac:dyDescent="0.25">
      <c r="A6104" s="75">
        <v>5505</v>
      </c>
      <c r="B6104" s="76" t="s">
        <v>18248</v>
      </c>
      <c r="C6104" s="77" t="s">
        <v>18249</v>
      </c>
      <c r="D6104" s="78">
        <v>2256000</v>
      </c>
      <c r="E6104" s="77" t="s">
        <v>18250</v>
      </c>
      <c r="F6104" s="77" t="s">
        <v>18251</v>
      </c>
    </row>
    <row r="6105" spans="1:6" ht="32.25" customHeight="1" x14ac:dyDescent="0.25">
      <c r="A6105" s="75">
        <v>5506</v>
      </c>
      <c r="B6105" s="76" t="s">
        <v>18252</v>
      </c>
      <c r="C6105" s="77" t="s">
        <v>18253</v>
      </c>
      <c r="D6105" s="78">
        <v>1997000</v>
      </c>
      <c r="E6105" s="77" t="s">
        <v>18254</v>
      </c>
      <c r="F6105" s="77" t="s">
        <v>18251</v>
      </c>
    </row>
    <row r="6106" spans="1:6" ht="32.25" customHeight="1" x14ac:dyDescent="0.25">
      <c r="A6106" s="75">
        <v>5507</v>
      </c>
      <c r="B6106" s="76" t="s">
        <v>18255</v>
      </c>
      <c r="C6106" s="77" t="s">
        <v>18253</v>
      </c>
      <c r="D6106" s="78">
        <v>1997000</v>
      </c>
      <c r="E6106" s="77" t="s">
        <v>18254</v>
      </c>
      <c r="F6106" s="77" t="s">
        <v>18251</v>
      </c>
    </row>
    <row r="6107" spans="1:6" ht="32.25" customHeight="1" x14ac:dyDescent="0.25">
      <c r="A6107" s="75">
        <v>5508</v>
      </c>
      <c r="B6107" s="76" t="s">
        <v>5075</v>
      </c>
      <c r="C6107" s="77" t="s">
        <v>18256</v>
      </c>
      <c r="D6107" s="78">
        <v>2782000</v>
      </c>
      <c r="E6107" s="77" t="s">
        <v>18257</v>
      </c>
      <c r="F6107" s="77" t="s">
        <v>18125</v>
      </c>
    </row>
    <row r="6108" spans="1:6" ht="32.25" customHeight="1" x14ac:dyDescent="0.25">
      <c r="A6108" s="75">
        <v>5509</v>
      </c>
      <c r="B6108" s="76" t="s">
        <v>5082</v>
      </c>
      <c r="C6108" s="77" t="s">
        <v>18258</v>
      </c>
      <c r="D6108" s="78">
        <v>2782000</v>
      </c>
      <c r="E6108" s="77" t="s">
        <v>18257</v>
      </c>
      <c r="F6108" s="77" t="s">
        <v>18125</v>
      </c>
    </row>
    <row r="6109" spans="1:6" ht="32.25" customHeight="1" x14ac:dyDescent="0.25">
      <c r="A6109" s="75">
        <v>5510</v>
      </c>
      <c r="B6109" s="76" t="s">
        <v>5086</v>
      </c>
      <c r="C6109" s="77" t="s">
        <v>18256</v>
      </c>
      <c r="D6109" s="78">
        <v>2114000</v>
      </c>
      <c r="E6109" s="77" t="s">
        <v>18259</v>
      </c>
      <c r="F6109" s="77" t="s">
        <v>18125</v>
      </c>
    </row>
    <row r="6110" spans="1:6" ht="32.25" customHeight="1" x14ac:dyDescent="0.25">
      <c r="A6110" s="75">
        <v>5511</v>
      </c>
      <c r="B6110" s="76" t="s">
        <v>5090</v>
      </c>
      <c r="C6110" s="77" t="s">
        <v>18258</v>
      </c>
      <c r="D6110" s="78">
        <v>2114000</v>
      </c>
      <c r="E6110" s="77" t="s">
        <v>18259</v>
      </c>
      <c r="F6110" s="77" t="s">
        <v>18125</v>
      </c>
    </row>
    <row r="6111" spans="1:6" ht="32.25" customHeight="1" x14ac:dyDescent="0.25">
      <c r="A6111" s="75">
        <v>5512</v>
      </c>
      <c r="B6111" s="76" t="s">
        <v>5092</v>
      </c>
      <c r="C6111" s="77" t="s">
        <v>5095</v>
      </c>
      <c r="D6111" s="78">
        <v>1379000</v>
      </c>
      <c r="E6111" s="77" t="s">
        <v>18260</v>
      </c>
      <c r="F6111" s="77" t="s">
        <v>7870</v>
      </c>
    </row>
    <row r="6112" spans="1:6" ht="32.25" customHeight="1" x14ac:dyDescent="0.25">
      <c r="A6112" s="75">
        <v>5513</v>
      </c>
      <c r="B6112" s="76" t="s">
        <v>5102</v>
      </c>
      <c r="C6112" s="77" t="s">
        <v>18261</v>
      </c>
      <c r="D6112" s="78">
        <v>2676000</v>
      </c>
      <c r="E6112" s="77" t="s">
        <v>18051</v>
      </c>
      <c r="F6112" s="77" t="s">
        <v>18262</v>
      </c>
    </row>
    <row r="6113" spans="1:6" ht="32.25" customHeight="1" x14ac:dyDescent="0.25">
      <c r="A6113" s="75">
        <v>5514</v>
      </c>
      <c r="B6113" s="76" t="s">
        <v>5096</v>
      </c>
      <c r="C6113" s="77" t="s">
        <v>18263</v>
      </c>
      <c r="D6113" s="78">
        <v>2676000</v>
      </c>
      <c r="E6113" s="77" t="s">
        <v>18051</v>
      </c>
      <c r="F6113" s="77" t="s">
        <v>18262</v>
      </c>
    </row>
    <row r="6114" spans="1:6" ht="32.25" customHeight="1" x14ac:dyDescent="0.25">
      <c r="A6114" s="75">
        <v>5515</v>
      </c>
      <c r="B6114" s="76" t="s">
        <v>18264</v>
      </c>
      <c r="C6114" s="77" t="s">
        <v>18265</v>
      </c>
      <c r="D6114" s="78">
        <v>3147000</v>
      </c>
      <c r="E6114" s="77" t="s">
        <v>18266</v>
      </c>
      <c r="F6114" s="77" t="s">
        <v>18267</v>
      </c>
    </row>
    <row r="6115" spans="1:6" ht="32.25" customHeight="1" x14ac:dyDescent="0.25">
      <c r="A6115" s="75">
        <v>5516</v>
      </c>
      <c r="B6115" s="76" t="s">
        <v>18268</v>
      </c>
      <c r="C6115" s="77" t="s">
        <v>18269</v>
      </c>
      <c r="D6115" s="78">
        <v>3147000</v>
      </c>
      <c r="E6115" s="77" t="s">
        <v>18266</v>
      </c>
      <c r="F6115" s="77" t="s">
        <v>18267</v>
      </c>
    </row>
    <row r="6116" spans="1:6" ht="32.25" customHeight="1" x14ac:dyDescent="0.25">
      <c r="A6116" s="75">
        <v>5517</v>
      </c>
      <c r="B6116" s="76" t="s">
        <v>18270</v>
      </c>
      <c r="C6116" s="77" t="s">
        <v>18271</v>
      </c>
      <c r="D6116" s="78">
        <v>2888000</v>
      </c>
      <c r="E6116" s="77" t="s">
        <v>18272</v>
      </c>
      <c r="F6116" s="77" t="s">
        <v>18267</v>
      </c>
    </row>
    <row r="6117" spans="1:6" ht="32.25" customHeight="1" x14ac:dyDescent="0.25">
      <c r="A6117" s="75">
        <v>5518</v>
      </c>
      <c r="B6117" s="76" t="s">
        <v>18273</v>
      </c>
      <c r="C6117" s="77" t="s">
        <v>18274</v>
      </c>
      <c r="D6117" s="78">
        <v>2888000</v>
      </c>
      <c r="E6117" s="77" t="s">
        <v>18272</v>
      </c>
      <c r="F6117" s="77" t="s">
        <v>18267</v>
      </c>
    </row>
    <row r="6118" spans="1:6" ht="32.25" customHeight="1" x14ac:dyDescent="0.25">
      <c r="A6118" s="75">
        <v>5519</v>
      </c>
      <c r="B6118" s="76" t="s">
        <v>18275</v>
      </c>
      <c r="C6118" s="77" t="s">
        <v>18276</v>
      </c>
      <c r="D6118" s="78">
        <v>2988000</v>
      </c>
      <c r="E6118" s="77" t="s">
        <v>18277</v>
      </c>
      <c r="F6118" s="77" t="s">
        <v>5105</v>
      </c>
    </row>
    <row r="6119" spans="1:6" ht="32.25" customHeight="1" x14ac:dyDescent="0.25">
      <c r="A6119" s="75">
        <v>5520</v>
      </c>
      <c r="B6119" s="76" t="s">
        <v>18278</v>
      </c>
      <c r="C6119" s="77" t="s">
        <v>18279</v>
      </c>
      <c r="D6119" s="78">
        <v>3062000</v>
      </c>
      <c r="E6119" s="77" t="s">
        <v>18280</v>
      </c>
      <c r="F6119" s="77" t="s">
        <v>5105</v>
      </c>
    </row>
    <row r="6120" spans="1:6" ht="32.25" customHeight="1" x14ac:dyDescent="0.25">
      <c r="A6120" s="75">
        <v>5521</v>
      </c>
      <c r="B6120" s="76" t="s">
        <v>18281</v>
      </c>
      <c r="C6120" s="77" t="s">
        <v>18282</v>
      </c>
      <c r="D6120" s="78">
        <v>3062000</v>
      </c>
      <c r="E6120" s="77" t="s">
        <v>18280</v>
      </c>
      <c r="F6120" s="77" t="s">
        <v>5105</v>
      </c>
    </row>
    <row r="6121" spans="1:6" ht="32.25" customHeight="1" x14ac:dyDescent="0.25">
      <c r="A6121" s="75">
        <v>5522</v>
      </c>
      <c r="B6121" s="76" t="s">
        <v>18283</v>
      </c>
      <c r="C6121" s="77" t="s">
        <v>18279</v>
      </c>
      <c r="D6121" s="78">
        <v>3062000</v>
      </c>
      <c r="E6121" s="77" t="s">
        <v>18280</v>
      </c>
      <c r="F6121" s="77" t="s">
        <v>5105</v>
      </c>
    </row>
    <row r="6122" spans="1:6" ht="32.25" customHeight="1" x14ac:dyDescent="0.25">
      <c r="A6122" s="75">
        <v>5523</v>
      </c>
      <c r="B6122" s="76" t="s">
        <v>18284</v>
      </c>
      <c r="C6122" s="77" t="s">
        <v>18282</v>
      </c>
      <c r="D6122" s="78">
        <v>3062000</v>
      </c>
      <c r="E6122" s="77" t="s">
        <v>18280</v>
      </c>
      <c r="F6122" s="77" t="s">
        <v>5105</v>
      </c>
    </row>
    <row r="6123" spans="1:6" ht="32.25" customHeight="1" x14ac:dyDescent="0.25">
      <c r="A6123" s="75">
        <v>5524</v>
      </c>
      <c r="B6123" s="76" t="s">
        <v>18285</v>
      </c>
      <c r="C6123" s="77" t="s">
        <v>18286</v>
      </c>
      <c r="D6123" s="78">
        <v>3863000</v>
      </c>
      <c r="E6123" s="77" t="s">
        <v>18287</v>
      </c>
      <c r="F6123" s="77" t="s">
        <v>18288</v>
      </c>
    </row>
    <row r="6124" spans="1:6" ht="32.25" customHeight="1" x14ac:dyDescent="0.25">
      <c r="A6124" s="75">
        <v>5525</v>
      </c>
      <c r="B6124" s="76" t="s">
        <v>18289</v>
      </c>
      <c r="C6124" s="77" t="s">
        <v>18286</v>
      </c>
      <c r="D6124" s="78">
        <v>3863000</v>
      </c>
      <c r="E6124" s="77" t="s">
        <v>18287</v>
      </c>
      <c r="F6124" s="77" t="s">
        <v>18288</v>
      </c>
    </row>
    <row r="6125" spans="1:6" ht="32.25" customHeight="1" x14ac:dyDescent="0.25">
      <c r="A6125" s="75">
        <v>5526</v>
      </c>
      <c r="B6125" s="76" t="s">
        <v>18290</v>
      </c>
      <c r="C6125" s="77" t="s">
        <v>10575</v>
      </c>
      <c r="D6125" s="78">
        <v>2933000</v>
      </c>
      <c r="E6125" s="77" t="s">
        <v>18291</v>
      </c>
      <c r="F6125" s="77" t="s">
        <v>18288</v>
      </c>
    </row>
    <row r="6126" spans="1:6" ht="32.25" customHeight="1" x14ac:dyDescent="0.25">
      <c r="A6126" s="75">
        <v>5527</v>
      </c>
      <c r="B6126" s="76" t="s">
        <v>5109</v>
      </c>
      <c r="C6126" s="77" t="s">
        <v>18292</v>
      </c>
      <c r="D6126" s="78">
        <v>4046000</v>
      </c>
      <c r="E6126" s="77" t="s">
        <v>18293</v>
      </c>
      <c r="F6126" s="77" t="s">
        <v>18294</v>
      </c>
    </row>
    <row r="6127" spans="1:6" ht="32.25" customHeight="1" x14ac:dyDescent="0.25">
      <c r="A6127" s="75">
        <v>5528</v>
      </c>
      <c r="B6127" s="76" t="s">
        <v>5113</v>
      </c>
      <c r="C6127" s="77" t="s">
        <v>18295</v>
      </c>
      <c r="D6127" s="78">
        <v>4046000</v>
      </c>
      <c r="E6127" s="77" t="s">
        <v>18293</v>
      </c>
      <c r="F6127" s="77" t="s">
        <v>18294</v>
      </c>
    </row>
    <row r="6128" spans="1:6" ht="32.25" customHeight="1" x14ac:dyDescent="0.25">
      <c r="A6128" s="75">
        <v>5529</v>
      </c>
      <c r="B6128" s="76" t="s">
        <v>5116</v>
      </c>
      <c r="C6128" s="77" t="s">
        <v>18296</v>
      </c>
      <c r="D6128" s="78">
        <v>4046000</v>
      </c>
      <c r="E6128" s="77" t="s">
        <v>18293</v>
      </c>
      <c r="F6128" s="77" t="s">
        <v>18294</v>
      </c>
    </row>
    <row r="6129" spans="1:6" ht="32.25" customHeight="1" x14ac:dyDescent="0.25">
      <c r="A6129" s="75">
        <v>5530</v>
      </c>
      <c r="B6129" s="76" t="s">
        <v>18297</v>
      </c>
      <c r="C6129" s="77" t="s">
        <v>18298</v>
      </c>
      <c r="D6129" s="78">
        <v>4120000</v>
      </c>
      <c r="E6129" s="77" t="s">
        <v>18299</v>
      </c>
      <c r="F6129" s="77" t="s">
        <v>18294</v>
      </c>
    </row>
    <row r="6130" spans="1:6" ht="32.25" customHeight="1" x14ac:dyDescent="0.25">
      <c r="A6130" s="75">
        <v>5531</v>
      </c>
      <c r="B6130" s="76" t="s">
        <v>18300</v>
      </c>
      <c r="C6130" s="77" t="s">
        <v>18301</v>
      </c>
      <c r="D6130" s="78">
        <v>2126000</v>
      </c>
      <c r="E6130" s="77" t="s">
        <v>18302</v>
      </c>
      <c r="F6130" s="77" t="s">
        <v>7870</v>
      </c>
    </row>
    <row r="6131" spans="1:6" ht="32.25" customHeight="1" x14ac:dyDescent="0.25">
      <c r="A6131" s="75">
        <v>5532</v>
      </c>
      <c r="B6131" s="76" t="s">
        <v>18303</v>
      </c>
      <c r="C6131" s="77" t="s">
        <v>18301</v>
      </c>
      <c r="D6131" s="78">
        <v>2126000</v>
      </c>
      <c r="E6131" s="77" t="s">
        <v>18302</v>
      </c>
      <c r="F6131" s="77" t="s">
        <v>7870</v>
      </c>
    </row>
    <row r="6132" spans="1:6" ht="32.25" customHeight="1" x14ac:dyDescent="0.25">
      <c r="A6132" s="75">
        <v>5533</v>
      </c>
      <c r="B6132" s="76" t="s">
        <v>5122</v>
      </c>
      <c r="C6132" s="77" t="s">
        <v>5123</v>
      </c>
      <c r="D6132" s="78">
        <v>1868000</v>
      </c>
      <c r="E6132" s="77" t="s">
        <v>18057</v>
      </c>
      <c r="F6132" s="77" t="s">
        <v>7870</v>
      </c>
    </row>
    <row r="6133" spans="1:6" ht="32.25" customHeight="1" x14ac:dyDescent="0.25">
      <c r="A6133" s="75">
        <v>5534</v>
      </c>
      <c r="B6133" s="76" t="s">
        <v>5124</v>
      </c>
      <c r="C6133" s="77" t="s">
        <v>5123</v>
      </c>
      <c r="D6133" s="78">
        <v>1868000</v>
      </c>
      <c r="E6133" s="77" t="s">
        <v>18057</v>
      </c>
      <c r="F6133" s="77" t="s">
        <v>7870</v>
      </c>
    </row>
    <row r="6134" spans="1:6" ht="32.25" customHeight="1" x14ac:dyDescent="0.25">
      <c r="A6134" s="75">
        <v>5535</v>
      </c>
      <c r="B6134" s="76" t="s">
        <v>18304</v>
      </c>
      <c r="C6134" s="77" t="s">
        <v>12735</v>
      </c>
      <c r="D6134" s="78">
        <v>2040000</v>
      </c>
      <c r="E6134" s="77" t="s">
        <v>18305</v>
      </c>
      <c r="F6134" s="77" t="s">
        <v>7870</v>
      </c>
    </row>
    <row r="6135" spans="1:6" ht="32.25" customHeight="1" x14ac:dyDescent="0.25">
      <c r="A6135" s="75">
        <v>5536</v>
      </c>
      <c r="B6135" s="76" t="s">
        <v>18306</v>
      </c>
      <c r="C6135" s="77" t="s">
        <v>18307</v>
      </c>
      <c r="D6135" s="78">
        <v>1781000</v>
      </c>
      <c r="E6135" s="77" t="s">
        <v>18308</v>
      </c>
      <c r="F6135" s="77" t="s">
        <v>7870</v>
      </c>
    </row>
    <row r="6136" spans="1:6" ht="32.25" customHeight="1" x14ac:dyDescent="0.25">
      <c r="A6136" s="75">
        <v>5537</v>
      </c>
      <c r="B6136" s="76" t="s">
        <v>18309</v>
      </c>
      <c r="C6136" s="77" t="s">
        <v>18310</v>
      </c>
      <c r="D6136" s="78">
        <v>1781000</v>
      </c>
      <c r="E6136" s="77" t="s">
        <v>18308</v>
      </c>
      <c r="F6136" s="77" t="s">
        <v>7870</v>
      </c>
    </row>
    <row r="6137" spans="1:6" ht="32.25" customHeight="1" x14ac:dyDescent="0.25">
      <c r="A6137" s="75">
        <v>5538</v>
      </c>
      <c r="B6137" s="76" t="s">
        <v>18311</v>
      </c>
      <c r="C6137" s="77" t="s">
        <v>18307</v>
      </c>
      <c r="D6137" s="78">
        <v>1781000</v>
      </c>
      <c r="E6137" s="77" t="s">
        <v>18308</v>
      </c>
      <c r="F6137" s="77" t="s">
        <v>7870</v>
      </c>
    </row>
    <row r="6138" spans="1:6" ht="32.25" customHeight="1" x14ac:dyDescent="0.25">
      <c r="A6138" s="75">
        <v>5539</v>
      </c>
      <c r="B6138" s="76" t="s">
        <v>18312</v>
      </c>
      <c r="C6138" s="77" t="s">
        <v>18310</v>
      </c>
      <c r="D6138" s="78">
        <v>1781000</v>
      </c>
      <c r="E6138" s="77" t="s">
        <v>18308</v>
      </c>
      <c r="F6138" s="77" t="s">
        <v>7870</v>
      </c>
    </row>
    <row r="6139" spans="1:6" ht="32.25" customHeight="1" x14ac:dyDescent="0.25">
      <c r="A6139" s="75">
        <v>5540</v>
      </c>
      <c r="B6139" s="76" t="s">
        <v>18313</v>
      </c>
      <c r="C6139" s="77" t="s">
        <v>18310</v>
      </c>
      <c r="D6139" s="78">
        <v>1547000</v>
      </c>
      <c r="E6139" s="77" t="s">
        <v>12720</v>
      </c>
      <c r="F6139" s="77" t="s">
        <v>7870</v>
      </c>
    </row>
    <row r="6140" spans="1:6" ht="32.25" customHeight="1" x14ac:dyDescent="0.25">
      <c r="A6140" s="75">
        <v>5541</v>
      </c>
      <c r="B6140" s="76" t="s">
        <v>5134</v>
      </c>
      <c r="C6140" s="77" t="s">
        <v>5133</v>
      </c>
      <c r="D6140" s="78">
        <v>2022000</v>
      </c>
      <c r="E6140" s="77" t="s">
        <v>18314</v>
      </c>
      <c r="F6140" s="77" t="s">
        <v>7870</v>
      </c>
    </row>
    <row r="6141" spans="1:6" ht="32.25" customHeight="1" x14ac:dyDescent="0.25">
      <c r="A6141" s="75">
        <v>5542</v>
      </c>
      <c r="B6141" s="76" t="s">
        <v>5132</v>
      </c>
      <c r="C6141" s="77" t="s">
        <v>5133</v>
      </c>
      <c r="D6141" s="78">
        <v>1763000</v>
      </c>
      <c r="E6141" s="77" t="s">
        <v>18148</v>
      </c>
      <c r="F6141" s="77" t="s">
        <v>7870</v>
      </c>
    </row>
    <row r="6142" spans="1:6" ht="32.25" customHeight="1" x14ac:dyDescent="0.25">
      <c r="A6142" s="75">
        <v>5543</v>
      </c>
      <c r="B6142" s="76" t="s">
        <v>5135</v>
      </c>
      <c r="C6142" s="77" t="s">
        <v>5133</v>
      </c>
      <c r="D6142" s="78">
        <v>1763000</v>
      </c>
      <c r="E6142" s="77" t="s">
        <v>18148</v>
      </c>
      <c r="F6142" s="77" t="s">
        <v>7870</v>
      </c>
    </row>
    <row r="6143" spans="1:6" ht="32.25" customHeight="1" x14ac:dyDescent="0.25">
      <c r="A6143" s="75">
        <v>5544</v>
      </c>
      <c r="B6143" s="76" t="s">
        <v>5126</v>
      </c>
      <c r="C6143" s="77" t="s">
        <v>5129</v>
      </c>
      <c r="D6143" s="78">
        <v>1763000</v>
      </c>
      <c r="E6143" s="77" t="s">
        <v>18148</v>
      </c>
      <c r="F6143" s="77" t="s">
        <v>7870</v>
      </c>
    </row>
    <row r="6144" spans="1:6" ht="32.25" customHeight="1" x14ac:dyDescent="0.25">
      <c r="A6144" s="75">
        <v>5545</v>
      </c>
      <c r="B6144" s="76" t="s">
        <v>5141</v>
      </c>
      <c r="C6144" s="77" t="s">
        <v>5133</v>
      </c>
      <c r="D6144" s="78">
        <v>2314000</v>
      </c>
      <c r="E6144" s="77" t="s">
        <v>18315</v>
      </c>
      <c r="F6144" s="77" t="s">
        <v>7870</v>
      </c>
    </row>
    <row r="6145" spans="1:6" ht="32.25" customHeight="1" x14ac:dyDescent="0.25">
      <c r="A6145" s="75">
        <v>5546</v>
      </c>
      <c r="B6145" s="76" t="s">
        <v>5140</v>
      </c>
      <c r="C6145" s="77" t="s">
        <v>5133</v>
      </c>
      <c r="D6145" s="78">
        <v>2055000</v>
      </c>
      <c r="E6145" s="77" t="s">
        <v>18316</v>
      </c>
      <c r="F6145" s="77" t="s">
        <v>7870</v>
      </c>
    </row>
    <row r="6146" spans="1:6" ht="32.25" customHeight="1" x14ac:dyDescent="0.25">
      <c r="A6146" s="75">
        <v>5547</v>
      </c>
      <c r="B6146" s="76" t="s">
        <v>5142</v>
      </c>
      <c r="C6146" s="77" t="s">
        <v>5133</v>
      </c>
      <c r="D6146" s="78">
        <v>2055000</v>
      </c>
      <c r="E6146" s="77" t="s">
        <v>18316</v>
      </c>
      <c r="F6146" s="77" t="s">
        <v>7870</v>
      </c>
    </row>
    <row r="6147" spans="1:6" ht="32.25" customHeight="1" x14ac:dyDescent="0.25">
      <c r="A6147" s="75">
        <v>5548</v>
      </c>
      <c r="B6147" s="76" t="s">
        <v>5137</v>
      </c>
      <c r="C6147" s="77" t="s">
        <v>5129</v>
      </c>
      <c r="D6147" s="78">
        <v>2055000</v>
      </c>
      <c r="E6147" s="77" t="s">
        <v>18316</v>
      </c>
      <c r="F6147" s="77" t="s">
        <v>7870</v>
      </c>
    </row>
    <row r="6148" spans="1:6" ht="32.25" customHeight="1" x14ac:dyDescent="0.25">
      <c r="A6148" s="75">
        <v>5549</v>
      </c>
      <c r="B6148" s="76" t="s">
        <v>5145</v>
      </c>
      <c r="C6148" s="77" t="s">
        <v>18317</v>
      </c>
      <c r="D6148" s="78">
        <v>2196000</v>
      </c>
      <c r="E6148" s="77" t="s">
        <v>18318</v>
      </c>
      <c r="F6148" s="77" t="s">
        <v>7870</v>
      </c>
    </row>
    <row r="6149" spans="1:6" ht="32.25" customHeight="1" x14ac:dyDescent="0.25">
      <c r="A6149" s="75">
        <v>5550</v>
      </c>
      <c r="B6149" s="76" t="s">
        <v>5147</v>
      </c>
      <c r="C6149" s="77" t="s">
        <v>18317</v>
      </c>
      <c r="D6149" s="78">
        <v>2196000</v>
      </c>
      <c r="E6149" s="77" t="s">
        <v>18318</v>
      </c>
      <c r="F6149" s="77" t="s">
        <v>7870</v>
      </c>
    </row>
    <row r="6150" spans="1:6" ht="32.25" customHeight="1" x14ac:dyDescent="0.25">
      <c r="A6150" s="75">
        <v>5551</v>
      </c>
      <c r="B6150" s="76" t="s">
        <v>18319</v>
      </c>
      <c r="C6150" s="77" t="s">
        <v>18320</v>
      </c>
      <c r="D6150" s="78">
        <v>1937000</v>
      </c>
      <c r="E6150" s="77" t="s">
        <v>18321</v>
      </c>
      <c r="F6150" s="77" t="s">
        <v>7870</v>
      </c>
    </row>
    <row r="6151" spans="1:6" ht="32.25" customHeight="1" x14ac:dyDescent="0.25">
      <c r="A6151" s="75">
        <v>5552</v>
      </c>
      <c r="B6151" s="76" t="s">
        <v>18322</v>
      </c>
      <c r="C6151" s="77" t="s">
        <v>18323</v>
      </c>
      <c r="D6151" s="78">
        <v>3300000</v>
      </c>
      <c r="E6151" s="77" t="s">
        <v>18324</v>
      </c>
      <c r="F6151" s="77" t="s">
        <v>18325</v>
      </c>
    </row>
    <row r="6152" spans="1:6" ht="32.25" customHeight="1" x14ac:dyDescent="0.25">
      <c r="A6152" s="75">
        <v>5553</v>
      </c>
      <c r="B6152" s="76" t="s">
        <v>18326</v>
      </c>
      <c r="C6152" s="77" t="s">
        <v>18327</v>
      </c>
      <c r="D6152" s="78">
        <v>1899000</v>
      </c>
      <c r="E6152" s="77" t="s">
        <v>18328</v>
      </c>
      <c r="F6152" s="77" t="s">
        <v>7870</v>
      </c>
    </row>
    <row r="6153" spans="1:6" ht="32.25" customHeight="1" x14ac:dyDescent="0.25">
      <c r="A6153" s="75">
        <v>5554</v>
      </c>
      <c r="B6153" s="76" t="s">
        <v>18329</v>
      </c>
      <c r="C6153" s="77" t="s">
        <v>18327</v>
      </c>
      <c r="D6153" s="78">
        <v>1899000</v>
      </c>
      <c r="E6153" s="77" t="s">
        <v>18328</v>
      </c>
      <c r="F6153" s="77" t="s">
        <v>7870</v>
      </c>
    </row>
    <row r="6154" spans="1:6" ht="32.25" customHeight="1" x14ac:dyDescent="0.25">
      <c r="A6154" s="75">
        <v>5555</v>
      </c>
      <c r="B6154" s="76" t="s">
        <v>18330</v>
      </c>
      <c r="C6154" s="77" t="s">
        <v>18087</v>
      </c>
      <c r="D6154" s="78">
        <v>2126000</v>
      </c>
      <c r="E6154" s="77" t="s">
        <v>18302</v>
      </c>
      <c r="F6154" s="77" t="s">
        <v>7870</v>
      </c>
    </row>
    <row r="6155" spans="1:6" ht="32.25" customHeight="1" x14ac:dyDescent="0.25">
      <c r="A6155" s="75">
        <v>5556</v>
      </c>
      <c r="B6155" s="76" t="s">
        <v>5152</v>
      </c>
      <c r="C6155" s="77" t="s">
        <v>18256</v>
      </c>
      <c r="D6155" s="78">
        <v>1868000</v>
      </c>
      <c r="E6155" s="77" t="s">
        <v>18057</v>
      </c>
      <c r="F6155" s="77" t="s">
        <v>7870</v>
      </c>
    </row>
    <row r="6156" spans="1:6" ht="32.25" customHeight="1" x14ac:dyDescent="0.25">
      <c r="A6156" s="75">
        <v>5557</v>
      </c>
      <c r="B6156" s="76" t="s">
        <v>5153</v>
      </c>
      <c r="C6156" s="77" t="s">
        <v>18258</v>
      </c>
      <c r="D6156" s="78">
        <v>1868000</v>
      </c>
      <c r="E6156" s="77" t="s">
        <v>18057</v>
      </c>
      <c r="F6156" s="77" t="s">
        <v>7870</v>
      </c>
    </row>
    <row r="6157" spans="1:6" ht="32.25" customHeight="1" x14ac:dyDescent="0.25">
      <c r="A6157" s="75">
        <v>5558</v>
      </c>
      <c r="B6157" s="76" t="s">
        <v>5172</v>
      </c>
      <c r="C6157" s="77" t="s">
        <v>18331</v>
      </c>
      <c r="D6157" s="78">
        <v>2641000</v>
      </c>
      <c r="E6157" s="77" t="s">
        <v>18332</v>
      </c>
      <c r="F6157" s="77" t="s">
        <v>7870</v>
      </c>
    </row>
    <row r="6158" spans="1:6" ht="32.25" customHeight="1" x14ac:dyDescent="0.25">
      <c r="A6158" s="75">
        <v>5559</v>
      </c>
      <c r="B6158" s="76" t="s">
        <v>18333</v>
      </c>
      <c r="C6158" s="77" t="s">
        <v>18334</v>
      </c>
      <c r="D6158" s="78">
        <v>2641000</v>
      </c>
      <c r="E6158" s="77" t="s">
        <v>18332</v>
      </c>
      <c r="F6158" s="77" t="s">
        <v>7870</v>
      </c>
    </row>
    <row r="6159" spans="1:6" ht="32.25" customHeight="1" x14ac:dyDescent="0.25">
      <c r="A6159" s="75">
        <v>5560</v>
      </c>
      <c r="B6159" s="76" t="s">
        <v>5177</v>
      </c>
      <c r="C6159" s="77" t="s">
        <v>18335</v>
      </c>
      <c r="D6159" s="78">
        <v>2641000</v>
      </c>
      <c r="E6159" s="77" t="s">
        <v>18332</v>
      </c>
      <c r="F6159" s="77" t="s">
        <v>7870</v>
      </c>
    </row>
    <row r="6160" spans="1:6" ht="32.25" customHeight="1" x14ac:dyDescent="0.25">
      <c r="A6160" s="75">
        <v>5561</v>
      </c>
      <c r="B6160" s="76" t="s">
        <v>5175</v>
      </c>
      <c r="C6160" s="77" t="s">
        <v>18331</v>
      </c>
      <c r="D6160" s="78">
        <v>2641000</v>
      </c>
      <c r="E6160" s="77" t="s">
        <v>18332</v>
      </c>
      <c r="F6160" s="77" t="s">
        <v>7870</v>
      </c>
    </row>
    <row r="6161" spans="1:6" ht="32.25" customHeight="1" x14ac:dyDescent="0.25">
      <c r="A6161" s="75">
        <v>5562</v>
      </c>
      <c r="B6161" s="76" t="s">
        <v>5167</v>
      </c>
      <c r="C6161" s="77" t="s">
        <v>18334</v>
      </c>
      <c r="D6161" s="78">
        <v>2641000</v>
      </c>
      <c r="E6161" s="77" t="s">
        <v>18332</v>
      </c>
      <c r="F6161" s="77" t="s">
        <v>7870</v>
      </c>
    </row>
    <row r="6162" spans="1:6" ht="32.25" customHeight="1" x14ac:dyDescent="0.25">
      <c r="A6162" s="75">
        <v>5563</v>
      </c>
      <c r="B6162" s="76" t="s">
        <v>5181</v>
      </c>
      <c r="C6162" s="77" t="s">
        <v>18335</v>
      </c>
      <c r="D6162" s="78">
        <v>2641000</v>
      </c>
      <c r="E6162" s="77" t="s">
        <v>18332</v>
      </c>
      <c r="F6162" s="77" t="s">
        <v>7870</v>
      </c>
    </row>
    <row r="6163" spans="1:6" ht="32.25" customHeight="1" x14ac:dyDescent="0.25">
      <c r="A6163" s="75">
        <v>5564</v>
      </c>
      <c r="B6163" s="76" t="s">
        <v>5154</v>
      </c>
      <c r="C6163" s="77" t="s">
        <v>5157</v>
      </c>
      <c r="D6163" s="78">
        <v>2641000</v>
      </c>
      <c r="E6163" s="77" t="s">
        <v>18332</v>
      </c>
      <c r="F6163" s="77" t="s">
        <v>7870</v>
      </c>
    </row>
    <row r="6164" spans="1:6" ht="32.25" customHeight="1" x14ac:dyDescent="0.25">
      <c r="A6164" s="75">
        <v>5565</v>
      </c>
      <c r="B6164" s="76" t="s">
        <v>5159</v>
      </c>
      <c r="C6164" s="77" t="s">
        <v>5161</v>
      </c>
      <c r="D6164" s="78">
        <v>2641000</v>
      </c>
      <c r="E6164" s="77" t="s">
        <v>18332</v>
      </c>
      <c r="F6164" s="77" t="s">
        <v>7870</v>
      </c>
    </row>
    <row r="6165" spans="1:6" ht="32.25" customHeight="1" x14ac:dyDescent="0.25">
      <c r="A6165" s="75">
        <v>5566</v>
      </c>
      <c r="B6165" s="76" t="s">
        <v>5163</v>
      </c>
      <c r="C6165" s="77" t="s">
        <v>18336</v>
      </c>
      <c r="D6165" s="78">
        <v>2641000</v>
      </c>
      <c r="E6165" s="77" t="s">
        <v>18332</v>
      </c>
      <c r="F6165" s="77" t="s">
        <v>7870</v>
      </c>
    </row>
    <row r="6166" spans="1:6" ht="32.25" customHeight="1" x14ac:dyDescent="0.25">
      <c r="A6166" s="75">
        <v>5567</v>
      </c>
      <c r="B6166" s="76" t="s">
        <v>18337</v>
      </c>
      <c r="C6166" s="77" t="s">
        <v>18338</v>
      </c>
      <c r="D6166" s="78">
        <v>2641000</v>
      </c>
      <c r="E6166" s="77" t="s">
        <v>18332</v>
      </c>
      <c r="F6166" s="77" t="s">
        <v>7870</v>
      </c>
    </row>
    <row r="6167" spans="1:6" ht="32.25" customHeight="1" x14ac:dyDescent="0.25">
      <c r="A6167" s="75">
        <v>5568</v>
      </c>
      <c r="B6167" s="76" t="s">
        <v>5183</v>
      </c>
      <c r="C6167" s="77" t="s">
        <v>18339</v>
      </c>
      <c r="D6167" s="78">
        <v>2383000</v>
      </c>
      <c r="E6167" s="77" t="s">
        <v>18340</v>
      </c>
      <c r="F6167" s="77" t="s">
        <v>7870</v>
      </c>
    </row>
    <row r="6168" spans="1:6" ht="32.25" customHeight="1" x14ac:dyDescent="0.25">
      <c r="A6168" s="75">
        <v>5569</v>
      </c>
      <c r="B6168" s="76" t="s">
        <v>5169</v>
      </c>
      <c r="C6168" s="77" t="s">
        <v>5171</v>
      </c>
      <c r="D6168" s="78">
        <v>2383000</v>
      </c>
      <c r="E6168" s="77" t="s">
        <v>18340</v>
      </c>
      <c r="F6168" s="77" t="s">
        <v>7870</v>
      </c>
    </row>
    <row r="6169" spans="1:6" ht="32.25" customHeight="1" x14ac:dyDescent="0.25">
      <c r="A6169" s="75">
        <v>5570</v>
      </c>
      <c r="B6169" s="76" t="s">
        <v>5162</v>
      </c>
      <c r="C6169" s="77" t="s">
        <v>5161</v>
      </c>
      <c r="D6169" s="78">
        <v>2383000</v>
      </c>
      <c r="E6169" s="77" t="s">
        <v>18340</v>
      </c>
      <c r="F6169" s="77" t="s">
        <v>7870</v>
      </c>
    </row>
    <row r="6170" spans="1:6" ht="32.25" customHeight="1" x14ac:dyDescent="0.25">
      <c r="A6170" s="75">
        <v>5571</v>
      </c>
      <c r="B6170" s="76" t="s">
        <v>5186</v>
      </c>
      <c r="C6170" s="77" t="s">
        <v>5188</v>
      </c>
      <c r="D6170" s="78">
        <v>2988000</v>
      </c>
      <c r="E6170" s="77" t="s">
        <v>18277</v>
      </c>
      <c r="F6170" s="77" t="s">
        <v>5105</v>
      </c>
    </row>
    <row r="6171" spans="1:6" ht="32.25" customHeight="1" x14ac:dyDescent="0.25">
      <c r="A6171" s="75">
        <v>5572</v>
      </c>
      <c r="B6171" s="76" t="s">
        <v>5190</v>
      </c>
      <c r="C6171" s="77" t="s">
        <v>5188</v>
      </c>
      <c r="D6171" s="78">
        <v>2988000</v>
      </c>
      <c r="E6171" s="77" t="s">
        <v>18277</v>
      </c>
      <c r="F6171" s="77" t="s">
        <v>5105</v>
      </c>
    </row>
    <row r="6172" spans="1:6" ht="32.25" customHeight="1" x14ac:dyDescent="0.25">
      <c r="A6172" s="75">
        <v>5573</v>
      </c>
      <c r="B6172" s="76" t="s">
        <v>18341</v>
      </c>
      <c r="C6172" s="77" t="s">
        <v>18342</v>
      </c>
      <c r="D6172" s="78">
        <v>2729000</v>
      </c>
      <c r="E6172" s="77" t="s">
        <v>13494</v>
      </c>
      <c r="F6172" s="77" t="s">
        <v>5105</v>
      </c>
    </row>
    <row r="6173" spans="1:6" ht="32.25" customHeight="1" x14ac:dyDescent="0.25">
      <c r="A6173" s="75">
        <v>5574</v>
      </c>
      <c r="B6173" s="76" t="s">
        <v>18343</v>
      </c>
      <c r="C6173" s="77" t="s">
        <v>18344</v>
      </c>
      <c r="D6173" s="78">
        <v>2729000</v>
      </c>
      <c r="E6173" s="77" t="s">
        <v>13494</v>
      </c>
      <c r="F6173" s="77" t="s">
        <v>5105</v>
      </c>
    </row>
    <row r="6174" spans="1:6" ht="32.25" customHeight="1" x14ac:dyDescent="0.25">
      <c r="A6174" s="75">
        <v>5575</v>
      </c>
      <c r="B6174" s="76" t="s">
        <v>18345</v>
      </c>
      <c r="C6174" s="77" t="s">
        <v>18346</v>
      </c>
      <c r="D6174" s="78">
        <v>2572000</v>
      </c>
      <c r="E6174" s="77" t="s">
        <v>18095</v>
      </c>
      <c r="F6174" s="77" t="s">
        <v>7870</v>
      </c>
    </row>
    <row r="6175" spans="1:6" ht="32.25" customHeight="1" x14ac:dyDescent="0.25">
      <c r="A6175" s="75">
        <v>5576</v>
      </c>
      <c r="B6175" s="76" t="s">
        <v>5198</v>
      </c>
      <c r="C6175" s="77" t="s">
        <v>5199</v>
      </c>
      <c r="D6175" s="78">
        <v>2572000</v>
      </c>
      <c r="E6175" s="77" t="s">
        <v>18095</v>
      </c>
      <c r="F6175" s="77" t="s">
        <v>7870</v>
      </c>
    </row>
    <row r="6176" spans="1:6" ht="32.25" customHeight="1" x14ac:dyDescent="0.25">
      <c r="A6176" s="75">
        <v>5577</v>
      </c>
      <c r="B6176" s="76" t="s">
        <v>18347</v>
      </c>
      <c r="C6176" s="77" t="s">
        <v>18348</v>
      </c>
      <c r="D6176" s="78">
        <v>2572000</v>
      </c>
      <c r="E6176" s="77" t="s">
        <v>18095</v>
      </c>
      <c r="F6176" s="77" t="s">
        <v>7870</v>
      </c>
    </row>
    <row r="6177" spans="1:6" ht="32.25" customHeight="1" x14ac:dyDescent="0.25">
      <c r="A6177" s="75">
        <v>5578</v>
      </c>
      <c r="B6177" s="76" t="s">
        <v>5200</v>
      </c>
      <c r="C6177" s="77" t="s">
        <v>18349</v>
      </c>
      <c r="D6177" s="78">
        <v>2572000</v>
      </c>
      <c r="E6177" s="77" t="s">
        <v>18095</v>
      </c>
      <c r="F6177" s="77" t="s">
        <v>7870</v>
      </c>
    </row>
    <row r="6178" spans="1:6" ht="32.25" customHeight="1" x14ac:dyDescent="0.25">
      <c r="A6178" s="75">
        <v>5579</v>
      </c>
      <c r="B6178" s="76" t="s">
        <v>18350</v>
      </c>
      <c r="C6178" s="77" t="s">
        <v>18348</v>
      </c>
      <c r="D6178" s="78">
        <v>2572000</v>
      </c>
      <c r="E6178" s="77" t="s">
        <v>18095</v>
      </c>
      <c r="F6178" s="77" t="s">
        <v>7870</v>
      </c>
    </row>
    <row r="6179" spans="1:6" ht="32.25" customHeight="1" x14ac:dyDescent="0.25">
      <c r="A6179" s="75">
        <v>5580</v>
      </c>
      <c r="B6179" s="76" t="s">
        <v>5194</v>
      </c>
      <c r="C6179" s="77" t="s">
        <v>5195</v>
      </c>
      <c r="D6179" s="78">
        <v>2313000</v>
      </c>
      <c r="E6179" s="77" t="s">
        <v>18097</v>
      </c>
      <c r="F6179" s="77" t="s">
        <v>7870</v>
      </c>
    </row>
    <row r="6180" spans="1:6" ht="32.25" customHeight="1" x14ac:dyDescent="0.25">
      <c r="A6180" s="75">
        <v>5581</v>
      </c>
      <c r="B6180" s="76" t="s">
        <v>18351</v>
      </c>
      <c r="C6180" s="77" t="s">
        <v>18352</v>
      </c>
      <c r="D6180" s="78">
        <v>2313000</v>
      </c>
      <c r="E6180" s="77" t="s">
        <v>18097</v>
      </c>
      <c r="F6180" s="77" t="s">
        <v>7870</v>
      </c>
    </row>
    <row r="6181" spans="1:6" ht="32.25" customHeight="1" x14ac:dyDescent="0.25">
      <c r="A6181" s="75">
        <v>5582</v>
      </c>
      <c r="B6181" s="76" t="s">
        <v>5196</v>
      </c>
      <c r="C6181" s="77" t="s">
        <v>5195</v>
      </c>
      <c r="D6181" s="78">
        <v>2313000</v>
      </c>
      <c r="E6181" s="77" t="s">
        <v>18097</v>
      </c>
      <c r="F6181" s="77" t="s">
        <v>7870</v>
      </c>
    </row>
    <row r="6182" spans="1:6" ht="32.25" customHeight="1" x14ac:dyDescent="0.25">
      <c r="A6182" s="75">
        <v>5583</v>
      </c>
      <c r="B6182" s="76" t="s">
        <v>18353</v>
      </c>
      <c r="C6182" s="77" t="s">
        <v>18352</v>
      </c>
      <c r="D6182" s="78">
        <v>2313000</v>
      </c>
      <c r="E6182" s="77" t="s">
        <v>18097</v>
      </c>
      <c r="F6182" s="77" t="s">
        <v>7870</v>
      </c>
    </row>
    <row r="6183" spans="1:6" ht="32.25" customHeight="1" x14ac:dyDescent="0.25">
      <c r="A6183" s="75">
        <v>5584</v>
      </c>
      <c r="B6183" s="76" t="s">
        <v>18354</v>
      </c>
      <c r="C6183" s="77" t="s">
        <v>17501</v>
      </c>
      <c r="D6183" s="78">
        <v>2646000</v>
      </c>
      <c r="E6183" s="77" t="s">
        <v>18355</v>
      </c>
      <c r="F6183" s="77" t="s">
        <v>7870</v>
      </c>
    </row>
    <row r="6184" spans="1:6" ht="32.25" customHeight="1" x14ac:dyDescent="0.25">
      <c r="A6184" s="75">
        <v>5585</v>
      </c>
      <c r="B6184" s="76" t="s">
        <v>5208</v>
      </c>
      <c r="C6184" s="77" t="s">
        <v>5210</v>
      </c>
      <c r="D6184" s="78">
        <v>1868000</v>
      </c>
      <c r="E6184" s="77" t="s">
        <v>18057</v>
      </c>
      <c r="F6184" s="77" t="s">
        <v>7870</v>
      </c>
    </row>
    <row r="6185" spans="1:6" ht="32.25" customHeight="1" x14ac:dyDescent="0.25">
      <c r="A6185" s="75">
        <v>5586</v>
      </c>
      <c r="B6185" s="76" t="s">
        <v>5203</v>
      </c>
      <c r="C6185" s="77" t="s">
        <v>18356</v>
      </c>
      <c r="D6185" s="78">
        <v>1868000</v>
      </c>
      <c r="E6185" s="77" t="s">
        <v>18057</v>
      </c>
      <c r="F6185" s="77" t="s">
        <v>7870</v>
      </c>
    </row>
    <row r="6186" spans="1:6" ht="32.25" customHeight="1" x14ac:dyDescent="0.25">
      <c r="A6186" s="75">
        <v>5587</v>
      </c>
      <c r="B6186" s="76" t="s">
        <v>5214</v>
      </c>
      <c r="C6186" s="77" t="s">
        <v>5210</v>
      </c>
      <c r="D6186" s="78">
        <v>2249000</v>
      </c>
      <c r="E6186" s="77" t="s">
        <v>18357</v>
      </c>
      <c r="F6186" s="77" t="s">
        <v>7870</v>
      </c>
    </row>
    <row r="6187" spans="1:6" ht="32.25" customHeight="1" x14ac:dyDescent="0.25">
      <c r="A6187" s="75">
        <v>5588</v>
      </c>
      <c r="B6187" s="76" t="s">
        <v>5211</v>
      </c>
      <c r="C6187" s="77" t="s">
        <v>18356</v>
      </c>
      <c r="D6187" s="78">
        <v>2249000</v>
      </c>
      <c r="E6187" s="77" t="s">
        <v>18357</v>
      </c>
      <c r="F6187" s="77" t="s">
        <v>7870</v>
      </c>
    </row>
    <row r="6188" spans="1:6" ht="32.25" customHeight="1" x14ac:dyDescent="0.25">
      <c r="A6188" s="75">
        <v>5589</v>
      </c>
      <c r="B6188" s="76" t="s">
        <v>5215</v>
      </c>
      <c r="C6188" s="77" t="s">
        <v>5217</v>
      </c>
      <c r="D6188" s="78">
        <v>2701000</v>
      </c>
      <c r="E6188" s="77" t="s">
        <v>18358</v>
      </c>
      <c r="F6188" s="77" t="s">
        <v>7870</v>
      </c>
    </row>
    <row r="6189" spans="1:6" ht="32.25" customHeight="1" x14ac:dyDescent="0.25">
      <c r="A6189" s="75">
        <v>5590</v>
      </c>
      <c r="B6189" s="76" t="s">
        <v>5219</v>
      </c>
      <c r="C6189" s="77" t="s">
        <v>5217</v>
      </c>
      <c r="D6189" s="78">
        <v>2701000</v>
      </c>
      <c r="E6189" s="77" t="s">
        <v>18358</v>
      </c>
      <c r="F6189" s="77" t="s">
        <v>7870</v>
      </c>
    </row>
    <row r="6190" spans="1:6" ht="32.25" customHeight="1" x14ac:dyDescent="0.25">
      <c r="A6190" s="75">
        <v>5591</v>
      </c>
      <c r="B6190" s="76" t="s">
        <v>18359</v>
      </c>
      <c r="C6190" s="77" t="s">
        <v>18360</v>
      </c>
      <c r="D6190" s="78">
        <v>6700000</v>
      </c>
      <c r="E6190" s="77" t="s">
        <v>18361</v>
      </c>
      <c r="F6190" s="77" t="s">
        <v>18362</v>
      </c>
    </row>
    <row r="6191" spans="1:6" ht="32.25" customHeight="1" x14ac:dyDescent="0.25">
      <c r="A6191" s="75">
        <v>5592</v>
      </c>
      <c r="B6191" s="76" t="s">
        <v>18363</v>
      </c>
      <c r="C6191" s="77" t="s">
        <v>18364</v>
      </c>
      <c r="D6191" s="78">
        <v>2942000</v>
      </c>
      <c r="E6191" s="77" t="s">
        <v>18365</v>
      </c>
      <c r="F6191" s="77" t="s">
        <v>18325</v>
      </c>
    </row>
    <row r="6192" spans="1:6" ht="32.25" customHeight="1" x14ac:dyDescent="0.25">
      <c r="A6192" s="75">
        <v>5593</v>
      </c>
      <c r="B6192" s="76" t="s">
        <v>18366</v>
      </c>
      <c r="C6192" s="77" t="s">
        <v>18367</v>
      </c>
      <c r="D6192" s="78">
        <v>2526000</v>
      </c>
      <c r="E6192" s="77" t="s">
        <v>18060</v>
      </c>
      <c r="F6192" s="77" t="s">
        <v>7870</v>
      </c>
    </row>
    <row r="6193" spans="1:6" ht="32.25" customHeight="1" x14ac:dyDescent="0.25">
      <c r="A6193" s="75">
        <v>5594</v>
      </c>
      <c r="B6193" s="76" t="s">
        <v>18368</v>
      </c>
      <c r="C6193" s="77" t="s">
        <v>18369</v>
      </c>
      <c r="D6193" s="78">
        <v>2526000</v>
      </c>
      <c r="E6193" s="77" t="s">
        <v>18060</v>
      </c>
      <c r="F6193" s="77" t="s">
        <v>7870</v>
      </c>
    </row>
    <row r="6194" spans="1:6" ht="32.25" customHeight="1" x14ac:dyDescent="0.25">
      <c r="A6194" s="75">
        <v>5595</v>
      </c>
      <c r="B6194" s="76" t="s">
        <v>18370</v>
      </c>
      <c r="C6194" s="77" t="s">
        <v>18371</v>
      </c>
      <c r="D6194" s="78">
        <v>2526000</v>
      </c>
      <c r="E6194" s="77" t="s">
        <v>18060</v>
      </c>
      <c r="F6194" s="77" t="s">
        <v>7870</v>
      </c>
    </row>
    <row r="6195" spans="1:6" ht="32.25" customHeight="1" x14ac:dyDescent="0.25">
      <c r="A6195" s="75">
        <v>5596</v>
      </c>
      <c r="B6195" s="76" t="s">
        <v>18372</v>
      </c>
      <c r="C6195" s="77" t="s">
        <v>18373</v>
      </c>
      <c r="D6195" s="78">
        <v>2526000</v>
      </c>
      <c r="E6195" s="77" t="s">
        <v>18060</v>
      </c>
      <c r="F6195" s="77" t="s">
        <v>7870</v>
      </c>
    </row>
    <row r="6196" spans="1:6" ht="32.25" customHeight="1" x14ac:dyDescent="0.25">
      <c r="A6196" s="75">
        <v>5597</v>
      </c>
      <c r="B6196" s="76" t="s">
        <v>18374</v>
      </c>
      <c r="C6196" s="77" t="s">
        <v>18375</v>
      </c>
      <c r="D6196" s="78">
        <v>2526000</v>
      </c>
      <c r="E6196" s="77" t="s">
        <v>18060</v>
      </c>
      <c r="F6196" s="77" t="s">
        <v>7870</v>
      </c>
    </row>
    <row r="6197" spans="1:6" ht="32.25" customHeight="1" x14ac:dyDescent="0.25">
      <c r="A6197" s="75">
        <v>5598</v>
      </c>
      <c r="B6197" s="76" t="s">
        <v>18376</v>
      </c>
      <c r="C6197" s="77" t="s">
        <v>18377</v>
      </c>
      <c r="D6197" s="78">
        <v>2526000</v>
      </c>
      <c r="E6197" s="77" t="s">
        <v>18060</v>
      </c>
      <c r="F6197" s="77" t="s">
        <v>7870</v>
      </c>
    </row>
    <row r="6198" spans="1:6" ht="32.25" customHeight="1" x14ac:dyDescent="0.25">
      <c r="A6198" s="75">
        <v>5599</v>
      </c>
      <c r="B6198" s="76" t="s">
        <v>18378</v>
      </c>
      <c r="C6198" s="77" t="s">
        <v>18379</v>
      </c>
      <c r="D6198" s="78">
        <v>2526000</v>
      </c>
      <c r="E6198" s="77" t="s">
        <v>18060</v>
      </c>
      <c r="F6198" s="77" t="s">
        <v>7870</v>
      </c>
    </row>
    <row r="6199" spans="1:6" ht="32.25" customHeight="1" x14ac:dyDescent="0.25">
      <c r="A6199" s="75">
        <v>5600</v>
      </c>
      <c r="B6199" s="76" t="s">
        <v>18380</v>
      </c>
      <c r="C6199" s="77" t="s">
        <v>18381</v>
      </c>
      <c r="D6199" s="78">
        <v>2526000</v>
      </c>
      <c r="E6199" s="77" t="s">
        <v>18060</v>
      </c>
      <c r="F6199" s="77" t="s">
        <v>7870</v>
      </c>
    </row>
    <row r="6200" spans="1:6" ht="32.25" customHeight="1" x14ac:dyDescent="0.25">
      <c r="A6200" s="75">
        <v>5601</v>
      </c>
      <c r="B6200" s="76" t="s">
        <v>18382</v>
      </c>
      <c r="C6200" s="77" t="s">
        <v>18383</v>
      </c>
      <c r="D6200" s="78">
        <v>2526000</v>
      </c>
      <c r="E6200" s="77" t="s">
        <v>18060</v>
      </c>
      <c r="F6200" s="77" t="s">
        <v>7870</v>
      </c>
    </row>
    <row r="6201" spans="1:6" ht="32.25" customHeight="1" x14ac:dyDescent="0.25">
      <c r="A6201" s="75">
        <v>5602</v>
      </c>
      <c r="B6201" s="76" t="s">
        <v>18384</v>
      </c>
      <c r="C6201" s="77" t="s">
        <v>18385</v>
      </c>
      <c r="D6201" s="78">
        <v>2526000</v>
      </c>
      <c r="E6201" s="77" t="s">
        <v>18060</v>
      </c>
      <c r="F6201" s="77" t="s">
        <v>7870</v>
      </c>
    </row>
    <row r="6202" spans="1:6" ht="32.25" customHeight="1" x14ac:dyDescent="0.25">
      <c r="A6202" s="75">
        <v>5603</v>
      </c>
      <c r="B6202" s="76" t="s">
        <v>5224</v>
      </c>
      <c r="C6202" s="77" t="s">
        <v>18383</v>
      </c>
      <c r="D6202" s="78">
        <v>2526000</v>
      </c>
      <c r="E6202" s="77" t="s">
        <v>18060</v>
      </c>
      <c r="F6202" s="77" t="s">
        <v>7870</v>
      </c>
    </row>
    <row r="6203" spans="1:6" ht="32.25" customHeight="1" x14ac:dyDescent="0.25">
      <c r="A6203" s="75">
        <v>5604</v>
      </c>
      <c r="B6203" s="76" t="s">
        <v>5227</v>
      </c>
      <c r="C6203" s="77" t="s">
        <v>18385</v>
      </c>
      <c r="D6203" s="78">
        <v>2526000</v>
      </c>
      <c r="E6203" s="77" t="s">
        <v>18060</v>
      </c>
      <c r="F6203" s="77" t="s">
        <v>7870</v>
      </c>
    </row>
    <row r="6204" spans="1:6" ht="32.25" customHeight="1" x14ac:dyDescent="0.25">
      <c r="A6204" s="75">
        <v>5605</v>
      </c>
      <c r="B6204" s="76" t="s">
        <v>18386</v>
      </c>
      <c r="C6204" s="77" t="s">
        <v>16811</v>
      </c>
      <c r="D6204" s="78">
        <v>2526000</v>
      </c>
      <c r="E6204" s="77" t="s">
        <v>18060</v>
      </c>
      <c r="F6204" s="77" t="s">
        <v>7870</v>
      </c>
    </row>
    <row r="6205" spans="1:6" ht="32.25" customHeight="1" x14ac:dyDescent="0.25">
      <c r="A6205" s="75">
        <v>5606</v>
      </c>
      <c r="B6205" s="76" t="s">
        <v>18387</v>
      </c>
      <c r="C6205" s="77" t="s">
        <v>18388</v>
      </c>
      <c r="D6205" s="78">
        <v>2267000</v>
      </c>
      <c r="E6205" s="77" t="s">
        <v>18389</v>
      </c>
      <c r="F6205" s="77" t="s">
        <v>7870</v>
      </c>
    </row>
    <row r="6206" spans="1:6" ht="32.25" customHeight="1" x14ac:dyDescent="0.25">
      <c r="A6206" s="75">
        <v>5607</v>
      </c>
      <c r="B6206" s="76" t="s">
        <v>18390</v>
      </c>
      <c r="C6206" s="77" t="s">
        <v>18391</v>
      </c>
      <c r="D6206" s="78">
        <v>2267000</v>
      </c>
      <c r="E6206" s="77" t="s">
        <v>18389</v>
      </c>
      <c r="F6206" s="77" t="s">
        <v>7870</v>
      </c>
    </row>
    <row r="6207" spans="1:6" ht="32.25" customHeight="1" x14ac:dyDescent="0.25">
      <c r="A6207" s="75">
        <v>5608</v>
      </c>
      <c r="B6207" s="76" t="s">
        <v>18392</v>
      </c>
      <c r="C6207" s="77" t="s">
        <v>18393</v>
      </c>
      <c r="D6207" s="78">
        <v>2600000</v>
      </c>
      <c r="E6207" s="77" t="s">
        <v>18080</v>
      </c>
      <c r="F6207" s="77" t="s">
        <v>7870</v>
      </c>
    </row>
    <row r="6208" spans="1:6" ht="32.25" customHeight="1" x14ac:dyDescent="0.25">
      <c r="A6208" s="75">
        <v>5609</v>
      </c>
      <c r="B6208" s="76" t="s">
        <v>18394</v>
      </c>
      <c r="C6208" s="77" t="s">
        <v>18395</v>
      </c>
      <c r="D6208" s="78">
        <v>1833000</v>
      </c>
      <c r="E6208" s="77" t="s">
        <v>18138</v>
      </c>
      <c r="F6208" s="77" t="s">
        <v>7870</v>
      </c>
    </row>
    <row r="6209" spans="1:6" ht="32.25" customHeight="1" x14ac:dyDescent="0.25">
      <c r="A6209" s="75">
        <v>5610</v>
      </c>
      <c r="B6209" s="76" t="s">
        <v>5237</v>
      </c>
      <c r="C6209" s="77" t="s">
        <v>5239</v>
      </c>
      <c r="D6209" s="78">
        <v>1997000</v>
      </c>
      <c r="E6209" s="77" t="s">
        <v>18254</v>
      </c>
      <c r="F6209" s="77" t="s">
        <v>7870</v>
      </c>
    </row>
    <row r="6210" spans="1:6" ht="32.25" customHeight="1" x14ac:dyDescent="0.25">
      <c r="A6210" s="75">
        <v>5611</v>
      </c>
      <c r="B6210" s="76" t="s">
        <v>18396</v>
      </c>
      <c r="C6210" s="77" t="s">
        <v>5239</v>
      </c>
      <c r="D6210" s="78">
        <v>1997000</v>
      </c>
      <c r="E6210" s="77" t="s">
        <v>18254</v>
      </c>
      <c r="F6210" s="77" t="s">
        <v>7870</v>
      </c>
    </row>
    <row r="6211" spans="1:6" ht="32.25" customHeight="1" x14ac:dyDescent="0.25">
      <c r="A6211" s="75">
        <v>5612</v>
      </c>
      <c r="B6211" s="76" t="s">
        <v>5234</v>
      </c>
      <c r="C6211" s="77" t="s">
        <v>5236</v>
      </c>
      <c r="D6211" s="78">
        <v>1738000</v>
      </c>
      <c r="E6211" s="77" t="s">
        <v>18091</v>
      </c>
      <c r="F6211" s="77" t="s">
        <v>7870</v>
      </c>
    </row>
    <row r="6212" spans="1:6" ht="32.25" customHeight="1" x14ac:dyDescent="0.25">
      <c r="A6212" s="75">
        <v>5613</v>
      </c>
      <c r="B6212" s="76" t="s">
        <v>5229</v>
      </c>
      <c r="C6212" s="77" t="s">
        <v>5232</v>
      </c>
      <c r="D6212" s="78">
        <v>1504000</v>
      </c>
      <c r="E6212" s="77" t="s">
        <v>17650</v>
      </c>
      <c r="F6212" s="77" t="s">
        <v>7870</v>
      </c>
    </row>
    <row r="6213" spans="1:6" ht="32.25" customHeight="1" x14ac:dyDescent="0.25">
      <c r="A6213" s="75">
        <v>5614</v>
      </c>
      <c r="B6213" s="76" t="s">
        <v>18397</v>
      </c>
      <c r="C6213" s="77" t="s">
        <v>18398</v>
      </c>
      <c r="D6213" s="78">
        <v>1504000</v>
      </c>
      <c r="E6213" s="77" t="s">
        <v>17650</v>
      </c>
      <c r="F6213" s="77" t="s">
        <v>7870</v>
      </c>
    </row>
    <row r="6214" spans="1:6" ht="32.25" customHeight="1" x14ac:dyDescent="0.25">
      <c r="A6214" s="75">
        <v>5615</v>
      </c>
      <c r="B6214" s="76" t="s">
        <v>18399</v>
      </c>
      <c r="C6214" s="77" t="s">
        <v>18400</v>
      </c>
      <c r="D6214" s="78">
        <v>2526000</v>
      </c>
      <c r="E6214" s="77" t="s">
        <v>18060</v>
      </c>
      <c r="F6214" s="77" t="s">
        <v>7870</v>
      </c>
    </row>
    <row r="6215" spans="1:6" ht="32.25" customHeight="1" x14ac:dyDescent="0.25">
      <c r="A6215" s="75">
        <v>5616</v>
      </c>
      <c r="B6215" s="76" t="s">
        <v>18401</v>
      </c>
      <c r="C6215" s="77" t="s">
        <v>18402</v>
      </c>
      <c r="D6215" s="78">
        <v>2526000</v>
      </c>
      <c r="E6215" s="77" t="s">
        <v>18060</v>
      </c>
      <c r="F6215" s="77" t="s">
        <v>7870</v>
      </c>
    </row>
    <row r="6216" spans="1:6" ht="32.25" customHeight="1" x14ac:dyDescent="0.25">
      <c r="A6216" s="75">
        <v>5617</v>
      </c>
      <c r="B6216" s="76" t="s">
        <v>18403</v>
      </c>
      <c r="C6216" s="77" t="s">
        <v>18404</v>
      </c>
      <c r="D6216" s="78">
        <v>2526000</v>
      </c>
      <c r="E6216" s="77" t="s">
        <v>18060</v>
      </c>
      <c r="F6216" s="77" t="s">
        <v>7870</v>
      </c>
    </row>
    <row r="6217" spans="1:6" ht="32.25" customHeight="1" x14ac:dyDescent="0.25">
      <c r="A6217" s="75">
        <v>5618</v>
      </c>
      <c r="B6217" s="76" t="s">
        <v>18405</v>
      </c>
      <c r="C6217" s="77" t="s">
        <v>18406</v>
      </c>
      <c r="D6217" s="78">
        <v>2526000</v>
      </c>
      <c r="E6217" s="77" t="s">
        <v>18060</v>
      </c>
      <c r="F6217" s="77" t="s">
        <v>7870</v>
      </c>
    </row>
    <row r="6218" spans="1:6" ht="32.25" customHeight="1" x14ac:dyDescent="0.25">
      <c r="A6218" s="75">
        <v>5619</v>
      </c>
      <c r="B6218" s="76" t="s">
        <v>18407</v>
      </c>
      <c r="C6218" s="77" t="s">
        <v>18408</v>
      </c>
      <c r="D6218" s="78">
        <v>2526000</v>
      </c>
      <c r="E6218" s="77" t="s">
        <v>18060</v>
      </c>
      <c r="F6218" s="77" t="s">
        <v>7870</v>
      </c>
    </row>
    <row r="6219" spans="1:6" ht="32.25" customHeight="1" x14ac:dyDescent="0.25">
      <c r="A6219" s="75">
        <v>5620</v>
      </c>
      <c r="B6219" s="76" t="s">
        <v>5242</v>
      </c>
      <c r="C6219" s="77" t="s">
        <v>18409</v>
      </c>
      <c r="D6219" s="78">
        <v>2526000</v>
      </c>
      <c r="E6219" s="77" t="s">
        <v>18060</v>
      </c>
      <c r="F6219" s="77" t="s">
        <v>7870</v>
      </c>
    </row>
    <row r="6220" spans="1:6" ht="32.25" customHeight="1" x14ac:dyDescent="0.25">
      <c r="A6220" s="75">
        <v>5621</v>
      </c>
      <c r="B6220" s="76" t="s">
        <v>18410</v>
      </c>
      <c r="C6220" s="77" t="s">
        <v>18406</v>
      </c>
      <c r="D6220" s="78">
        <v>2600000</v>
      </c>
      <c r="E6220" s="77" t="s">
        <v>18080</v>
      </c>
      <c r="F6220" s="77" t="s">
        <v>7870</v>
      </c>
    </row>
    <row r="6221" spans="1:6" ht="32.25" customHeight="1" x14ac:dyDescent="0.25">
      <c r="A6221" s="75">
        <v>5622</v>
      </c>
      <c r="B6221" s="76" t="s">
        <v>18411</v>
      </c>
      <c r="C6221" s="77" t="s">
        <v>18406</v>
      </c>
      <c r="D6221" s="78">
        <v>2600000</v>
      </c>
      <c r="E6221" s="77" t="s">
        <v>18080</v>
      </c>
      <c r="F6221" s="77" t="s">
        <v>7870</v>
      </c>
    </row>
    <row r="6222" spans="1:6" ht="32.25" customHeight="1" x14ac:dyDescent="0.25">
      <c r="A6222" s="75">
        <v>5623</v>
      </c>
      <c r="B6222" s="76" t="s">
        <v>5253</v>
      </c>
      <c r="C6222" s="77" t="s">
        <v>5255</v>
      </c>
      <c r="D6222" s="78">
        <v>2520000</v>
      </c>
      <c r="E6222" s="77" t="s">
        <v>18412</v>
      </c>
      <c r="F6222" s="77" t="s">
        <v>7870</v>
      </c>
    </row>
    <row r="6223" spans="1:6" ht="32.25" customHeight="1" x14ac:dyDescent="0.25">
      <c r="A6223" s="75">
        <v>5624</v>
      </c>
      <c r="B6223" s="76" t="s">
        <v>5245</v>
      </c>
      <c r="C6223" s="77" t="s">
        <v>18413</v>
      </c>
      <c r="D6223" s="78">
        <v>2520000</v>
      </c>
      <c r="E6223" s="77" t="s">
        <v>18412</v>
      </c>
      <c r="F6223" s="77" t="s">
        <v>7870</v>
      </c>
    </row>
    <row r="6224" spans="1:6" ht="32.25" customHeight="1" x14ac:dyDescent="0.25">
      <c r="A6224" s="75">
        <v>5625</v>
      </c>
      <c r="B6224" s="76" t="s">
        <v>5250</v>
      </c>
      <c r="C6224" s="77" t="s">
        <v>5252</v>
      </c>
      <c r="D6224" s="78">
        <v>2520000</v>
      </c>
      <c r="E6224" s="77" t="s">
        <v>18412</v>
      </c>
      <c r="F6224" s="77" t="s">
        <v>7870</v>
      </c>
    </row>
    <row r="6225" spans="1:6" ht="32.25" customHeight="1" x14ac:dyDescent="0.25">
      <c r="A6225" s="75">
        <v>5626</v>
      </c>
      <c r="B6225" s="76" t="s">
        <v>5256</v>
      </c>
      <c r="C6225" s="77" t="s">
        <v>5259</v>
      </c>
      <c r="D6225" s="78">
        <v>1542000</v>
      </c>
      <c r="E6225" s="77" t="s">
        <v>18179</v>
      </c>
      <c r="F6225" s="77" t="s">
        <v>7870</v>
      </c>
    </row>
    <row r="6226" spans="1:6" ht="32.25" customHeight="1" x14ac:dyDescent="0.25">
      <c r="A6226" s="75">
        <v>5627</v>
      </c>
      <c r="B6226" s="76" t="s">
        <v>5261</v>
      </c>
      <c r="C6226" s="77" t="s">
        <v>5259</v>
      </c>
      <c r="D6226" s="78">
        <v>1542000</v>
      </c>
      <c r="E6226" s="77" t="s">
        <v>18179</v>
      </c>
      <c r="F6226" s="77" t="s">
        <v>7870</v>
      </c>
    </row>
    <row r="6227" spans="1:6" ht="32.25" customHeight="1" x14ac:dyDescent="0.25">
      <c r="A6227" s="75">
        <v>5630</v>
      </c>
      <c r="B6227" s="76" t="s">
        <v>18414</v>
      </c>
      <c r="C6227" s="77" t="s">
        <v>18415</v>
      </c>
      <c r="D6227" s="78">
        <v>2572000</v>
      </c>
      <c r="E6227" s="77" t="s">
        <v>18095</v>
      </c>
      <c r="F6227" s="77" t="s">
        <v>7870</v>
      </c>
    </row>
    <row r="6228" spans="1:6" ht="32.25" customHeight="1" x14ac:dyDescent="0.25">
      <c r="A6228" s="75">
        <v>5631</v>
      </c>
      <c r="B6228" s="76" t="s">
        <v>18416</v>
      </c>
      <c r="C6228" s="77" t="s">
        <v>18417</v>
      </c>
      <c r="D6228" s="78">
        <v>2646000</v>
      </c>
      <c r="E6228" s="77" t="s">
        <v>18355</v>
      </c>
      <c r="F6228" s="77"/>
    </row>
    <row r="6229" spans="1:6" ht="32.25" customHeight="1" x14ac:dyDescent="0.25">
      <c r="A6229" s="75">
        <v>5650</v>
      </c>
      <c r="B6229" s="76" t="s">
        <v>18418</v>
      </c>
      <c r="C6229" s="77" t="s">
        <v>18419</v>
      </c>
      <c r="D6229" s="78">
        <v>4536000</v>
      </c>
      <c r="E6229" s="77" t="s">
        <v>18420</v>
      </c>
      <c r="F6229" s="77" t="s">
        <v>5337</v>
      </c>
    </row>
    <row r="6230" spans="1:6" ht="32.25" customHeight="1" x14ac:dyDescent="0.25">
      <c r="A6230" s="75">
        <v>5651</v>
      </c>
      <c r="B6230" s="76" t="s">
        <v>5338</v>
      </c>
      <c r="C6230" s="77" t="s">
        <v>18421</v>
      </c>
      <c r="D6230" s="78">
        <v>4610000</v>
      </c>
      <c r="E6230" s="77" t="s">
        <v>18422</v>
      </c>
      <c r="F6230" s="77" t="s">
        <v>5337</v>
      </c>
    </row>
    <row r="6231" spans="1:6" ht="32.25" customHeight="1" x14ac:dyDescent="0.25">
      <c r="A6231" s="75">
        <v>5652</v>
      </c>
      <c r="B6231" s="76" t="s">
        <v>5341</v>
      </c>
      <c r="C6231" s="77" t="s">
        <v>18423</v>
      </c>
      <c r="D6231" s="78">
        <v>4610000</v>
      </c>
      <c r="E6231" s="77" t="s">
        <v>18422</v>
      </c>
      <c r="F6231" s="77" t="s">
        <v>5337</v>
      </c>
    </row>
    <row r="6232" spans="1:6" ht="32.25" customHeight="1" x14ac:dyDescent="0.25">
      <c r="A6232" s="75">
        <v>5654</v>
      </c>
      <c r="B6232" s="76" t="s">
        <v>18424</v>
      </c>
      <c r="C6232" s="77" t="s">
        <v>18425</v>
      </c>
      <c r="D6232" s="78">
        <v>1937000</v>
      </c>
      <c r="E6232" s="77" t="s">
        <v>18321</v>
      </c>
      <c r="F6232" s="77" t="s">
        <v>7870</v>
      </c>
    </row>
    <row r="6233" spans="1:6" ht="32.25" customHeight="1" x14ac:dyDescent="0.25">
      <c r="A6233" s="75">
        <v>5655</v>
      </c>
      <c r="B6233" s="76" t="s">
        <v>18426</v>
      </c>
      <c r="C6233" s="77" t="s">
        <v>18425</v>
      </c>
      <c r="D6233" s="78">
        <v>1937000</v>
      </c>
      <c r="E6233" s="77" t="s">
        <v>18321</v>
      </c>
      <c r="F6233" s="77" t="s">
        <v>7870</v>
      </c>
    </row>
    <row r="6234" spans="1:6" ht="32.25" customHeight="1" x14ac:dyDescent="0.25">
      <c r="A6234" s="75">
        <v>5656</v>
      </c>
      <c r="B6234" s="76" t="s">
        <v>18427</v>
      </c>
      <c r="C6234" s="77" t="s">
        <v>18428</v>
      </c>
      <c r="D6234" s="78">
        <v>1937000</v>
      </c>
      <c r="E6234" s="77" t="s">
        <v>18321</v>
      </c>
      <c r="F6234" s="77" t="s">
        <v>7870</v>
      </c>
    </row>
    <row r="6235" spans="1:6" ht="32.25" customHeight="1" x14ac:dyDescent="0.25">
      <c r="A6235" s="75">
        <v>5657</v>
      </c>
      <c r="B6235" s="76" t="s">
        <v>18429</v>
      </c>
      <c r="C6235" s="77" t="s">
        <v>18430</v>
      </c>
      <c r="D6235" s="78">
        <v>1937000</v>
      </c>
      <c r="E6235" s="77" t="s">
        <v>18321</v>
      </c>
      <c r="F6235" s="77"/>
    </row>
    <row r="6236" spans="1:6" ht="32.25" customHeight="1" x14ac:dyDescent="0.25">
      <c r="A6236" s="75">
        <v>5668</v>
      </c>
      <c r="B6236" s="76" t="s">
        <v>18431</v>
      </c>
      <c r="C6236" s="77" t="s">
        <v>18432</v>
      </c>
      <c r="D6236" s="78">
        <v>4916000</v>
      </c>
      <c r="E6236" s="77" t="s">
        <v>18433</v>
      </c>
      <c r="F6236" s="77" t="s">
        <v>18434</v>
      </c>
    </row>
    <row r="6237" spans="1:6" ht="32.25" customHeight="1" x14ac:dyDescent="0.25">
      <c r="A6237" s="75">
        <v>5669</v>
      </c>
      <c r="B6237" s="76" t="s">
        <v>18435</v>
      </c>
      <c r="C6237" s="77" t="s">
        <v>18436</v>
      </c>
      <c r="D6237" s="78">
        <v>4916000</v>
      </c>
      <c r="E6237" s="77" t="s">
        <v>18433</v>
      </c>
      <c r="F6237" s="77" t="s">
        <v>18434</v>
      </c>
    </row>
    <row r="6238" spans="1:6" ht="32.25" customHeight="1" x14ac:dyDescent="0.25">
      <c r="A6238" s="75">
        <v>5670</v>
      </c>
      <c r="B6238" s="76" t="s">
        <v>18437</v>
      </c>
      <c r="C6238" s="77" t="s">
        <v>18438</v>
      </c>
      <c r="D6238" s="78">
        <v>3462000</v>
      </c>
      <c r="E6238" s="77" t="s">
        <v>18439</v>
      </c>
      <c r="F6238" s="77" t="s">
        <v>7870</v>
      </c>
    </row>
    <row r="6239" spans="1:6" ht="32.25" customHeight="1" x14ac:dyDescent="0.25">
      <c r="A6239" s="75">
        <v>5671</v>
      </c>
      <c r="B6239" s="76" t="s">
        <v>18440</v>
      </c>
      <c r="C6239" s="77" t="s">
        <v>18441</v>
      </c>
      <c r="D6239" s="78">
        <v>3462000</v>
      </c>
      <c r="E6239" s="77" t="s">
        <v>18439</v>
      </c>
      <c r="F6239" s="77" t="s">
        <v>7870</v>
      </c>
    </row>
    <row r="6240" spans="1:6" ht="32.25" customHeight="1" x14ac:dyDescent="0.25">
      <c r="A6240" s="75">
        <v>5672</v>
      </c>
      <c r="B6240" s="76" t="s">
        <v>18442</v>
      </c>
      <c r="C6240" s="77" t="s">
        <v>18443</v>
      </c>
      <c r="D6240" s="78">
        <v>2345000</v>
      </c>
      <c r="E6240" s="77" t="s">
        <v>18444</v>
      </c>
      <c r="F6240" s="77" t="s">
        <v>7870</v>
      </c>
    </row>
    <row r="6241" spans="1:6" ht="32.25" customHeight="1" x14ac:dyDescent="0.25">
      <c r="A6241" s="75">
        <v>5673</v>
      </c>
      <c r="B6241" s="76" t="s">
        <v>18445</v>
      </c>
      <c r="C6241" s="77" t="s">
        <v>18402</v>
      </c>
      <c r="D6241" s="78">
        <v>2345000</v>
      </c>
      <c r="E6241" s="77" t="s">
        <v>18444</v>
      </c>
      <c r="F6241" s="77" t="s">
        <v>7870</v>
      </c>
    </row>
    <row r="6242" spans="1:6" ht="32.25" customHeight="1" x14ac:dyDescent="0.25">
      <c r="A6242" s="75">
        <v>5674</v>
      </c>
      <c r="B6242" s="76" t="s">
        <v>18446</v>
      </c>
      <c r="C6242" s="77" t="s">
        <v>18447</v>
      </c>
      <c r="D6242" s="78">
        <v>2345000</v>
      </c>
      <c r="E6242" s="77" t="s">
        <v>18444</v>
      </c>
      <c r="F6242" s="77" t="s">
        <v>7870</v>
      </c>
    </row>
    <row r="6243" spans="1:6" ht="32.25" customHeight="1" x14ac:dyDescent="0.25">
      <c r="A6243" s="75">
        <v>5675</v>
      </c>
      <c r="B6243" s="76" t="s">
        <v>18448</v>
      </c>
      <c r="C6243" s="77" t="s">
        <v>18449</v>
      </c>
      <c r="D6243" s="78">
        <v>2345000</v>
      </c>
      <c r="E6243" s="77" t="s">
        <v>18444</v>
      </c>
      <c r="F6243" s="77" t="s">
        <v>7870</v>
      </c>
    </row>
    <row r="6244" spans="1:6" ht="32.25" customHeight="1" x14ac:dyDescent="0.25">
      <c r="A6244" s="75">
        <v>5676</v>
      </c>
      <c r="B6244" s="76" t="s">
        <v>18450</v>
      </c>
      <c r="C6244" s="77" t="s">
        <v>18451</v>
      </c>
      <c r="D6244" s="78">
        <v>1664000</v>
      </c>
      <c r="E6244" s="77" t="s">
        <v>18452</v>
      </c>
      <c r="F6244" s="77" t="s">
        <v>7870</v>
      </c>
    </row>
    <row r="6245" spans="1:6" ht="32.25" customHeight="1" x14ac:dyDescent="0.25">
      <c r="A6245" s="75">
        <v>5677</v>
      </c>
      <c r="B6245" s="76" t="s">
        <v>18453</v>
      </c>
      <c r="C6245" s="77" t="s">
        <v>18454</v>
      </c>
      <c r="D6245" s="78">
        <v>1664000</v>
      </c>
      <c r="E6245" s="77" t="s">
        <v>18452</v>
      </c>
      <c r="F6245" s="77" t="s">
        <v>7870</v>
      </c>
    </row>
    <row r="6246" spans="1:6" ht="32.25" customHeight="1" x14ac:dyDescent="0.25">
      <c r="A6246" s="75">
        <v>5678</v>
      </c>
      <c r="B6246" s="76" t="s">
        <v>18455</v>
      </c>
      <c r="C6246" s="77" t="s">
        <v>18456</v>
      </c>
      <c r="D6246" s="78">
        <v>1664000</v>
      </c>
      <c r="E6246" s="77" t="s">
        <v>18452</v>
      </c>
      <c r="F6246" s="77" t="s">
        <v>7870</v>
      </c>
    </row>
    <row r="6247" spans="1:6" ht="32.25" customHeight="1" x14ac:dyDescent="0.25">
      <c r="A6247" s="75">
        <v>5679</v>
      </c>
      <c r="B6247" s="76" t="s">
        <v>5388</v>
      </c>
      <c r="C6247" s="77" t="s">
        <v>5390</v>
      </c>
      <c r="D6247" s="78">
        <v>1114000</v>
      </c>
      <c r="E6247" s="77" t="s">
        <v>18457</v>
      </c>
      <c r="F6247" s="77" t="s">
        <v>7870</v>
      </c>
    </row>
    <row r="6248" spans="1:6" ht="32.25" customHeight="1" x14ac:dyDescent="0.25">
      <c r="A6248" s="75">
        <v>5680</v>
      </c>
      <c r="B6248" s="76" t="s">
        <v>5383</v>
      </c>
      <c r="C6248" s="77" t="s">
        <v>5386</v>
      </c>
      <c r="D6248" s="78">
        <v>1114000</v>
      </c>
      <c r="E6248" s="77" t="s">
        <v>18457</v>
      </c>
      <c r="F6248" s="77" t="s">
        <v>7870</v>
      </c>
    </row>
    <row r="6249" spans="1:6" ht="32.25" customHeight="1" x14ac:dyDescent="0.25">
      <c r="A6249" s="75">
        <v>5681</v>
      </c>
      <c r="B6249" s="76" t="s">
        <v>5391</v>
      </c>
      <c r="C6249" s="77" t="s">
        <v>5393</v>
      </c>
      <c r="D6249" s="78">
        <v>1114000</v>
      </c>
      <c r="E6249" s="77" t="s">
        <v>18457</v>
      </c>
      <c r="F6249" s="77"/>
    </row>
    <row r="6250" spans="1:6" ht="32.25" customHeight="1" x14ac:dyDescent="0.25">
      <c r="A6250" s="75">
        <v>5702</v>
      </c>
      <c r="B6250" s="76" t="s">
        <v>18458</v>
      </c>
      <c r="C6250" s="77" t="s">
        <v>18459</v>
      </c>
      <c r="D6250" s="78">
        <v>2285000</v>
      </c>
      <c r="E6250" s="77" t="s">
        <v>18460</v>
      </c>
      <c r="F6250" s="77" t="s">
        <v>7870</v>
      </c>
    </row>
    <row r="6251" spans="1:6" ht="32.25" customHeight="1" x14ac:dyDescent="0.25">
      <c r="A6251" s="75">
        <v>5703</v>
      </c>
      <c r="B6251" s="76" t="s">
        <v>18461</v>
      </c>
      <c r="C6251" s="77" t="s">
        <v>18462</v>
      </c>
      <c r="D6251" s="78">
        <v>2285000</v>
      </c>
      <c r="E6251" s="77" t="s">
        <v>18460</v>
      </c>
      <c r="F6251" s="77" t="s">
        <v>7870</v>
      </c>
    </row>
    <row r="6252" spans="1:6" ht="32.25" customHeight="1" x14ac:dyDescent="0.25">
      <c r="A6252" s="75">
        <v>5704</v>
      </c>
      <c r="B6252" s="76" t="s">
        <v>18463</v>
      </c>
      <c r="C6252" s="77" t="s">
        <v>18464</v>
      </c>
      <c r="D6252" s="78">
        <v>2285000</v>
      </c>
      <c r="E6252" s="77" t="s">
        <v>18460</v>
      </c>
      <c r="F6252" s="77" t="s">
        <v>7870</v>
      </c>
    </row>
    <row r="6253" spans="1:6" ht="32.25" customHeight="1" x14ac:dyDescent="0.25">
      <c r="A6253" s="75">
        <v>5705</v>
      </c>
      <c r="B6253" s="76" t="s">
        <v>18465</v>
      </c>
      <c r="C6253" s="77" t="s">
        <v>18466</v>
      </c>
      <c r="D6253" s="78">
        <v>3865000</v>
      </c>
      <c r="E6253" s="77" t="s">
        <v>18467</v>
      </c>
      <c r="F6253" s="77" t="s">
        <v>18468</v>
      </c>
    </row>
    <row r="6254" spans="1:6" ht="32.25" customHeight="1" x14ac:dyDescent="0.25">
      <c r="A6254" s="75">
        <v>5706</v>
      </c>
      <c r="B6254" s="76" t="s">
        <v>18469</v>
      </c>
      <c r="C6254" s="77" t="s">
        <v>18462</v>
      </c>
      <c r="D6254" s="78">
        <v>3607000</v>
      </c>
      <c r="E6254" s="77" t="s">
        <v>18470</v>
      </c>
      <c r="F6254" s="77" t="s">
        <v>18468</v>
      </c>
    </row>
    <row r="6255" spans="1:6" ht="32.25" customHeight="1" x14ac:dyDescent="0.25">
      <c r="A6255" s="75">
        <v>5707</v>
      </c>
      <c r="B6255" s="76" t="s">
        <v>18471</v>
      </c>
      <c r="C6255" s="77" t="s">
        <v>18472</v>
      </c>
      <c r="D6255" s="78">
        <v>3607000</v>
      </c>
      <c r="E6255" s="77" t="s">
        <v>18470</v>
      </c>
      <c r="F6255" s="77" t="s">
        <v>18468</v>
      </c>
    </row>
    <row r="6256" spans="1:6" ht="32.25" customHeight="1" x14ac:dyDescent="0.25">
      <c r="A6256" s="75">
        <v>5708</v>
      </c>
      <c r="B6256" s="76" t="s">
        <v>18473</v>
      </c>
      <c r="C6256" s="77" t="s">
        <v>18474</v>
      </c>
      <c r="D6256" s="78">
        <v>1280000</v>
      </c>
      <c r="E6256" s="77" t="s">
        <v>17666</v>
      </c>
      <c r="F6256" s="77" t="s">
        <v>7870</v>
      </c>
    </row>
    <row r="6257" spans="1:6" ht="32.25" customHeight="1" x14ac:dyDescent="0.25">
      <c r="A6257" s="75">
        <v>5709</v>
      </c>
      <c r="B6257" s="76" t="s">
        <v>18475</v>
      </c>
      <c r="C6257" s="77" t="s">
        <v>18476</v>
      </c>
      <c r="D6257" s="78">
        <v>11812000</v>
      </c>
      <c r="E6257" s="77" t="s">
        <v>18477</v>
      </c>
      <c r="F6257" s="77" t="s">
        <v>7870</v>
      </c>
    </row>
    <row r="6258" spans="1:6" ht="32.25" customHeight="1" x14ac:dyDescent="0.25">
      <c r="A6258" s="75">
        <v>5710</v>
      </c>
      <c r="B6258" s="76" t="s">
        <v>18478</v>
      </c>
      <c r="C6258" s="77" t="s">
        <v>18479</v>
      </c>
      <c r="D6258" s="78">
        <v>11812000</v>
      </c>
      <c r="E6258" s="77" t="s">
        <v>18477</v>
      </c>
      <c r="F6258" s="77" t="s">
        <v>7870</v>
      </c>
    </row>
    <row r="6259" spans="1:6" ht="32.25" customHeight="1" x14ac:dyDescent="0.25">
      <c r="A6259" s="75">
        <v>5711</v>
      </c>
      <c r="B6259" s="76" t="s">
        <v>5436</v>
      </c>
      <c r="C6259" s="77" t="s">
        <v>5439</v>
      </c>
      <c r="D6259" s="78">
        <v>3227000</v>
      </c>
      <c r="E6259" s="77" t="s">
        <v>18480</v>
      </c>
      <c r="F6259" s="77" t="s">
        <v>7870</v>
      </c>
    </row>
    <row r="6260" spans="1:6" ht="32.25" customHeight="1" x14ac:dyDescent="0.25">
      <c r="A6260" s="75">
        <v>5712</v>
      </c>
      <c r="B6260" s="76" t="s">
        <v>5442</v>
      </c>
      <c r="C6260" s="77" t="s">
        <v>5439</v>
      </c>
      <c r="D6260" s="78">
        <v>3227000</v>
      </c>
      <c r="E6260" s="77" t="s">
        <v>18480</v>
      </c>
      <c r="F6260" s="77" t="s">
        <v>7870</v>
      </c>
    </row>
    <row r="6261" spans="1:6" ht="32.25" customHeight="1" x14ac:dyDescent="0.25">
      <c r="A6261" s="75">
        <v>5713</v>
      </c>
      <c r="B6261" s="76" t="s">
        <v>18481</v>
      </c>
      <c r="C6261" s="77" t="s">
        <v>18482</v>
      </c>
      <c r="D6261" s="78">
        <v>3227000</v>
      </c>
      <c r="E6261" s="77" t="s">
        <v>18480</v>
      </c>
      <c r="F6261" s="77" t="s">
        <v>7870</v>
      </c>
    </row>
    <row r="6262" spans="1:6" ht="32.25" customHeight="1" x14ac:dyDescent="0.25">
      <c r="A6262" s="75">
        <v>5714</v>
      </c>
      <c r="B6262" s="76" t="s">
        <v>5445</v>
      </c>
      <c r="C6262" s="77" t="s">
        <v>5439</v>
      </c>
      <c r="D6262" s="78">
        <v>1395000</v>
      </c>
      <c r="E6262" s="77" t="s">
        <v>18483</v>
      </c>
      <c r="F6262" s="77" t="s">
        <v>7870</v>
      </c>
    </row>
    <row r="6263" spans="1:6" ht="32.25" customHeight="1" x14ac:dyDescent="0.25">
      <c r="A6263" s="75">
        <v>5715</v>
      </c>
      <c r="B6263" s="76" t="s">
        <v>5448</v>
      </c>
      <c r="C6263" s="77" t="s">
        <v>5439</v>
      </c>
      <c r="D6263" s="78">
        <v>1395000</v>
      </c>
      <c r="E6263" s="77" t="s">
        <v>18483</v>
      </c>
      <c r="F6263" s="77" t="s">
        <v>7870</v>
      </c>
    </row>
    <row r="6264" spans="1:6" ht="32.25" customHeight="1" x14ac:dyDescent="0.25">
      <c r="A6264" s="75">
        <v>5716</v>
      </c>
      <c r="B6264" s="76" t="s">
        <v>18484</v>
      </c>
      <c r="C6264" s="77" t="s">
        <v>18482</v>
      </c>
      <c r="D6264" s="78">
        <v>1395000</v>
      </c>
      <c r="E6264" s="77" t="s">
        <v>18483</v>
      </c>
      <c r="F6264" s="77" t="s">
        <v>7870</v>
      </c>
    </row>
    <row r="6265" spans="1:6" ht="32.25" customHeight="1" x14ac:dyDescent="0.25">
      <c r="A6265" s="75">
        <v>5717</v>
      </c>
      <c r="B6265" s="76" t="s">
        <v>18485</v>
      </c>
      <c r="C6265" s="77" t="s">
        <v>18486</v>
      </c>
      <c r="D6265" s="78">
        <v>10387000</v>
      </c>
      <c r="E6265" s="77" t="s">
        <v>18487</v>
      </c>
      <c r="F6265" s="77" t="s">
        <v>18488</v>
      </c>
    </row>
    <row r="6266" spans="1:6" ht="32.25" customHeight="1" x14ac:dyDescent="0.25">
      <c r="A6266" s="75">
        <v>5718</v>
      </c>
      <c r="B6266" s="76" t="s">
        <v>18489</v>
      </c>
      <c r="C6266" s="77" t="s">
        <v>18490</v>
      </c>
      <c r="D6266" s="78">
        <v>10387000</v>
      </c>
      <c r="E6266" s="77" t="s">
        <v>18487</v>
      </c>
      <c r="F6266" s="77" t="s">
        <v>18488</v>
      </c>
    </row>
    <row r="6267" spans="1:6" ht="32.25" customHeight="1" x14ac:dyDescent="0.25">
      <c r="A6267" s="75">
        <v>5719</v>
      </c>
      <c r="B6267" s="76" t="s">
        <v>18491</v>
      </c>
      <c r="C6267" s="77" t="s">
        <v>18492</v>
      </c>
      <c r="D6267" s="78">
        <v>10387000</v>
      </c>
      <c r="E6267" s="77" t="s">
        <v>18487</v>
      </c>
      <c r="F6267" s="77" t="s">
        <v>18488</v>
      </c>
    </row>
    <row r="6268" spans="1:6" ht="32.25" customHeight="1" x14ac:dyDescent="0.25">
      <c r="A6268" s="75">
        <v>5720</v>
      </c>
      <c r="B6268" s="76" t="s">
        <v>18493</v>
      </c>
      <c r="C6268" s="77" t="s">
        <v>18494</v>
      </c>
      <c r="D6268" s="78">
        <v>11062000</v>
      </c>
      <c r="E6268" s="77" t="s">
        <v>18495</v>
      </c>
      <c r="F6268" s="77" t="s">
        <v>7870</v>
      </c>
    </row>
    <row r="6269" spans="1:6" ht="32.25" customHeight="1" x14ac:dyDescent="0.25">
      <c r="A6269" s="75">
        <v>5721</v>
      </c>
      <c r="B6269" s="76" t="s">
        <v>18496</v>
      </c>
      <c r="C6269" s="77" t="s">
        <v>18494</v>
      </c>
      <c r="D6269" s="78">
        <v>11062000</v>
      </c>
      <c r="E6269" s="77" t="s">
        <v>18495</v>
      </c>
      <c r="F6269" s="77" t="s">
        <v>7870</v>
      </c>
    </row>
    <row r="6270" spans="1:6" ht="32.25" customHeight="1" x14ac:dyDescent="0.25">
      <c r="A6270" s="75">
        <v>5722</v>
      </c>
      <c r="B6270" s="76" t="s">
        <v>18497</v>
      </c>
      <c r="C6270" s="77" t="s">
        <v>18498</v>
      </c>
      <c r="D6270" s="78">
        <v>11136000</v>
      </c>
      <c r="E6270" s="77" t="s">
        <v>18499</v>
      </c>
      <c r="F6270" s="77"/>
    </row>
    <row r="6271" spans="1:6" ht="32.25" customHeight="1" x14ac:dyDescent="0.25">
      <c r="A6271" s="75">
        <v>5725</v>
      </c>
      <c r="B6271" s="76" t="s">
        <v>5465</v>
      </c>
      <c r="C6271" s="77" t="s">
        <v>5468</v>
      </c>
      <c r="D6271" s="78">
        <v>1042000</v>
      </c>
      <c r="E6271" s="77" t="s">
        <v>18500</v>
      </c>
      <c r="F6271" s="77"/>
    </row>
    <row r="6272" spans="1:6" ht="32.25" customHeight="1" x14ac:dyDescent="0.25">
      <c r="A6272" s="75">
        <v>5728</v>
      </c>
      <c r="B6272" s="76" t="s">
        <v>18501</v>
      </c>
      <c r="C6272" s="77" t="s">
        <v>18502</v>
      </c>
      <c r="D6272" s="78">
        <v>8773000</v>
      </c>
      <c r="E6272" s="77" t="s">
        <v>18503</v>
      </c>
      <c r="F6272" s="77" t="s">
        <v>7870</v>
      </c>
    </row>
    <row r="6273" spans="1:6" ht="32.25" customHeight="1" x14ac:dyDescent="0.25">
      <c r="A6273" s="75">
        <v>5731</v>
      </c>
      <c r="B6273" s="76" t="s">
        <v>18504</v>
      </c>
      <c r="C6273" s="77" t="s">
        <v>18505</v>
      </c>
      <c r="D6273" s="78">
        <v>10729000</v>
      </c>
      <c r="E6273" s="77" t="s">
        <v>18506</v>
      </c>
      <c r="F6273" s="77" t="s">
        <v>12053</v>
      </c>
    </row>
    <row r="6274" spans="1:6" ht="32.25" customHeight="1" x14ac:dyDescent="0.25">
      <c r="A6274" s="75">
        <v>5732</v>
      </c>
      <c r="B6274" s="76" t="s">
        <v>18507</v>
      </c>
      <c r="C6274" s="77" t="s">
        <v>18508</v>
      </c>
      <c r="D6274" s="78">
        <v>9799000</v>
      </c>
      <c r="E6274" s="77" t="s">
        <v>18509</v>
      </c>
      <c r="F6274" s="77" t="s">
        <v>12053</v>
      </c>
    </row>
    <row r="6275" spans="1:6" ht="32.25" customHeight="1" x14ac:dyDescent="0.25">
      <c r="A6275" s="75">
        <v>5733</v>
      </c>
      <c r="B6275" s="76" t="s">
        <v>18510</v>
      </c>
      <c r="C6275" s="77" t="s">
        <v>18511</v>
      </c>
      <c r="D6275" s="78">
        <v>9799000</v>
      </c>
      <c r="E6275" s="77" t="s">
        <v>18509</v>
      </c>
      <c r="F6275" s="77" t="s">
        <v>12053</v>
      </c>
    </row>
    <row r="6276" spans="1:6" ht="32.25" customHeight="1" x14ac:dyDescent="0.25">
      <c r="A6276" s="75">
        <v>5734</v>
      </c>
      <c r="B6276" s="76" t="s">
        <v>18512</v>
      </c>
      <c r="C6276" s="77" t="s">
        <v>18513</v>
      </c>
      <c r="D6276" s="78">
        <v>9867000</v>
      </c>
      <c r="E6276" s="77" t="s">
        <v>18514</v>
      </c>
      <c r="F6276" s="77" t="s">
        <v>12053</v>
      </c>
    </row>
    <row r="6277" spans="1:6" ht="32.25" customHeight="1" x14ac:dyDescent="0.25">
      <c r="A6277" s="75">
        <v>5735</v>
      </c>
      <c r="B6277" s="76" t="s">
        <v>18515</v>
      </c>
      <c r="C6277" s="77" t="s">
        <v>18516</v>
      </c>
      <c r="D6277" s="78">
        <v>9867000</v>
      </c>
      <c r="E6277" s="77" t="s">
        <v>18514</v>
      </c>
      <c r="F6277" s="77" t="s">
        <v>12053</v>
      </c>
    </row>
    <row r="6278" spans="1:6" ht="32.25" customHeight="1" x14ac:dyDescent="0.25">
      <c r="A6278" s="75">
        <v>5736</v>
      </c>
      <c r="B6278" s="76" t="s">
        <v>18517</v>
      </c>
      <c r="C6278" s="77" t="s">
        <v>18518</v>
      </c>
      <c r="D6278" s="78">
        <v>9867000</v>
      </c>
      <c r="E6278" s="77" t="s">
        <v>18514</v>
      </c>
      <c r="F6278" s="77" t="s">
        <v>12053</v>
      </c>
    </row>
    <row r="6279" spans="1:6" ht="32.25" customHeight="1" x14ac:dyDescent="0.25">
      <c r="A6279" s="75">
        <v>5749</v>
      </c>
      <c r="B6279" s="76" t="s">
        <v>18519</v>
      </c>
      <c r="C6279" s="77" t="s">
        <v>18520</v>
      </c>
      <c r="D6279" s="78">
        <v>8457000</v>
      </c>
      <c r="E6279" s="77" t="s">
        <v>18521</v>
      </c>
      <c r="F6279" s="77" t="s">
        <v>12053</v>
      </c>
    </row>
    <row r="6280" spans="1:6" ht="32.25" customHeight="1" x14ac:dyDescent="0.25">
      <c r="A6280" s="75">
        <v>5773</v>
      </c>
      <c r="B6280" s="76" t="s">
        <v>18522</v>
      </c>
      <c r="C6280" s="77" t="s">
        <v>10730</v>
      </c>
      <c r="D6280" s="78">
        <v>1043000</v>
      </c>
      <c r="E6280" s="77" t="s">
        <v>18523</v>
      </c>
      <c r="F6280" s="77"/>
    </row>
    <row r="6281" spans="1:6" ht="32.25" customHeight="1" x14ac:dyDescent="0.25">
      <c r="A6281" s="75">
        <v>5780</v>
      </c>
      <c r="B6281" s="76" t="s">
        <v>5563</v>
      </c>
      <c r="C6281" s="77" t="s">
        <v>18524</v>
      </c>
      <c r="D6281" s="78">
        <v>2229000</v>
      </c>
      <c r="E6281" s="77" t="s">
        <v>14402</v>
      </c>
      <c r="F6281" s="77" t="s">
        <v>7870</v>
      </c>
    </row>
    <row r="6282" spans="1:6" ht="32.25" customHeight="1" x14ac:dyDescent="0.25">
      <c r="A6282" s="75">
        <v>5781</v>
      </c>
      <c r="B6282" s="76" t="s">
        <v>5557</v>
      </c>
      <c r="C6282" s="77" t="s">
        <v>18525</v>
      </c>
      <c r="D6282" s="78">
        <v>2229000</v>
      </c>
      <c r="E6282" s="77" t="s">
        <v>14402</v>
      </c>
      <c r="F6282" s="77" t="s">
        <v>7870</v>
      </c>
    </row>
    <row r="6283" spans="1:6" ht="32.25" customHeight="1" x14ac:dyDescent="0.25">
      <c r="A6283" s="75">
        <v>5782</v>
      </c>
      <c r="B6283" s="76" t="s">
        <v>5567</v>
      </c>
      <c r="C6283" s="77" t="s">
        <v>18526</v>
      </c>
      <c r="D6283" s="78">
        <v>1995000</v>
      </c>
      <c r="E6283" s="77" t="s">
        <v>18527</v>
      </c>
      <c r="F6283" s="77" t="s">
        <v>7870</v>
      </c>
    </row>
    <row r="6284" spans="1:6" ht="32.25" customHeight="1" x14ac:dyDescent="0.25">
      <c r="A6284" s="75">
        <v>5783</v>
      </c>
      <c r="B6284" s="76" t="s">
        <v>18528</v>
      </c>
      <c r="C6284" s="77" t="s">
        <v>5572</v>
      </c>
      <c r="D6284" s="78">
        <v>1995000</v>
      </c>
      <c r="E6284" s="77" t="s">
        <v>18527</v>
      </c>
      <c r="F6284" s="77" t="s">
        <v>7870</v>
      </c>
    </row>
    <row r="6285" spans="1:6" ht="32.25" customHeight="1" x14ac:dyDescent="0.25">
      <c r="A6285" s="75">
        <v>5784</v>
      </c>
      <c r="B6285" s="76" t="s">
        <v>5577</v>
      </c>
      <c r="C6285" s="77" t="s">
        <v>18524</v>
      </c>
      <c r="D6285" s="78">
        <v>1666000</v>
      </c>
      <c r="E6285" s="77" t="s">
        <v>18529</v>
      </c>
      <c r="F6285" s="77" t="s">
        <v>7870</v>
      </c>
    </row>
    <row r="6286" spans="1:6" ht="32.25" customHeight="1" x14ac:dyDescent="0.25">
      <c r="A6286" s="75">
        <v>5785</v>
      </c>
      <c r="B6286" s="76" t="s">
        <v>5573</v>
      </c>
      <c r="C6286" s="77" t="s">
        <v>18525</v>
      </c>
      <c r="D6286" s="78">
        <v>1666000</v>
      </c>
      <c r="E6286" s="77" t="s">
        <v>18529</v>
      </c>
      <c r="F6286" s="77" t="s">
        <v>7870</v>
      </c>
    </row>
    <row r="6287" spans="1:6" ht="32.25" customHeight="1" x14ac:dyDescent="0.25">
      <c r="A6287" s="75">
        <v>5786</v>
      </c>
      <c r="B6287" s="76" t="s">
        <v>5579</v>
      </c>
      <c r="C6287" s="77" t="s">
        <v>18526</v>
      </c>
      <c r="D6287" s="78">
        <v>1432000</v>
      </c>
      <c r="E6287" s="77" t="s">
        <v>18530</v>
      </c>
      <c r="F6287" s="77" t="s">
        <v>7870</v>
      </c>
    </row>
    <row r="6288" spans="1:6" ht="32.25" customHeight="1" x14ac:dyDescent="0.25">
      <c r="A6288" s="75">
        <v>5787</v>
      </c>
      <c r="B6288" s="76" t="s">
        <v>5581</v>
      </c>
      <c r="C6288" s="77" t="s">
        <v>5572</v>
      </c>
      <c r="D6288" s="78">
        <v>1432000</v>
      </c>
      <c r="E6288" s="77" t="s">
        <v>18530</v>
      </c>
      <c r="F6288" s="77" t="s">
        <v>7870</v>
      </c>
    </row>
    <row r="6289" spans="1:6" ht="32.25" customHeight="1" x14ac:dyDescent="0.25">
      <c r="A6289" s="75">
        <v>5788</v>
      </c>
      <c r="B6289" s="76" t="s">
        <v>18531</v>
      </c>
      <c r="C6289" s="77" t="s">
        <v>18532</v>
      </c>
      <c r="D6289" s="78">
        <v>6094000</v>
      </c>
      <c r="E6289" s="77" t="s">
        <v>18533</v>
      </c>
      <c r="F6289" s="77" t="s">
        <v>18534</v>
      </c>
    </row>
    <row r="6290" spans="1:6" ht="32.25" customHeight="1" x14ac:dyDescent="0.25">
      <c r="A6290" s="75">
        <v>5789</v>
      </c>
      <c r="B6290" s="76" t="s">
        <v>18535</v>
      </c>
      <c r="C6290" s="77" t="s">
        <v>18536</v>
      </c>
      <c r="D6290" s="78">
        <v>6094000</v>
      </c>
      <c r="E6290" s="77" t="s">
        <v>18533</v>
      </c>
      <c r="F6290" s="77" t="s">
        <v>18534</v>
      </c>
    </row>
    <row r="6291" spans="1:6" ht="32.25" customHeight="1" x14ac:dyDescent="0.25">
      <c r="A6291" s="75">
        <v>5790</v>
      </c>
      <c r="B6291" s="76" t="s">
        <v>18537</v>
      </c>
      <c r="C6291" s="77" t="s">
        <v>18538</v>
      </c>
      <c r="D6291" s="78">
        <v>6094000</v>
      </c>
      <c r="E6291" s="77" t="s">
        <v>18533</v>
      </c>
      <c r="F6291" s="77" t="s">
        <v>18534</v>
      </c>
    </row>
    <row r="6292" spans="1:6" ht="32.25" customHeight="1" x14ac:dyDescent="0.25">
      <c r="A6292" s="75">
        <v>5791</v>
      </c>
      <c r="B6292" s="76" t="s">
        <v>18539</v>
      </c>
      <c r="C6292" s="77" t="s">
        <v>18540</v>
      </c>
      <c r="D6292" s="78">
        <v>6094000</v>
      </c>
      <c r="E6292" s="77" t="s">
        <v>18533</v>
      </c>
      <c r="F6292" s="77" t="s">
        <v>18534</v>
      </c>
    </row>
    <row r="6293" spans="1:6" ht="32.25" customHeight="1" x14ac:dyDescent="0.25">
      <c r="A6293" s="75">
        <v>5792</v>
      </c>
      <c r="B6293" s="76" t="s">
        <v>18541</v>
      </c>
      <c r="C6293" s="77" t="s">
        <v>18542</v>
      </c>
      <c r="D6293" s="78">
        <v>6094000</v>
      </c>
      <c r="E6293" s="77" t="s">
        <v>18533</v>
      </c>
      <c r="F6293" s="77" t="s">
        <v>18534</v>
      </c>
    </row>
    <row r="6294" spans="1:6" ht="32.25" customHeight="1" x14ac:dyDescent="0.25">
      <c r="A6294" s="75">
        <v>5793</v>
      </c>
      <c r="B6294" s="76" t="s">
        <v>18543</v>
      </c>
      <c r="C6294" s="77" t="s">
        <v>18544</v>
      </c>
      <c r="D6294" s="78">
        <v>6094000</v>
      </c>
      <c r="E6294" s="77" t="s">
        <v>18533</v>
      </c>
      <c r="F6294" s="77" t="s">
        <v>18534</v>
      </c>
    </row>
    <row r="6295" spans="1:6" ht="32.25" customHeight="1" x14ac:dyDescent="0.25">
      <c r="A6295" s="75">
        <v>5794</v>
      </c>
      <c r="B6295" s="76" t="s">
        <v>18545</v>
      </c>
      <c r="C6295" s="77" t="s">
        <v>18546</v>
      </c>
      <c r="D6295" s="78">
        <v>5836000</v>
      </c>
      <c r="E6295" s="77" t="s">
        <v>18547</v>
      </c>
      <c r="F6295" s="77" t="s">
        <v>18534</v>
      </c>
    </row>
    <row r="6296" spans="1:6" ht="32.25" customHeight="1" x14ac:dyDescent="0.25">
      <c r="A6296" s="75">
        <v>5795</v>
      </c>
      <c r="B6296" s="76" t="s">
        <v>18548</v>
      </c>
      <c r="C6296" s="77" t="s">
        <v>18549</v>
      </c>
      <c r="D6296" s="78">
        <v>5836000</v>
      </c>
      <c r="E6296" s="77" t="s">
        <v>18547</v>
      </c>
      <c r="F6296" s="77" t="s">
        <v>18534</v>
      </c>
    </row>
    <row r="6297" spans="1:6" ht="32.25" customHeight="1" x14ac:dyDescent="0.25">
      <c r="A6297" s="75">
        <v>5796</v>
      </c>
      <c r="B6297" s="76" t="s">
        <v>18550</v>
      </c>
      <c r="C6297" s="77" t="s">
        <v>18551</v>
      </c>
      <c r="D6297" s="78">
        <v>4195000</v>
      </c>
      <c r="E6297" s="77" t="s">
        <v>18552</v>
      </c>
      <c r="F6297" s="77" t="s">
        <v>7870</v>
      </c>
    </row>
    <row r="6298" spans="1:6" ht="32.25" customHeight="1" x14ac:dyDescent="0.25">
      <c r="A6298" s="75">
        <v>5797</v>
      </c>
      <c r="B6298" s="76" t="s">
        <v>18553</v>
      </c>
      <c r="C6298" s="77" t="s">
        <v>18554</v>
      </c>
      <c r="D6298" s="78">
        <v>4195000</v>
      </c>
      <c r="E6298" s="77" t="s">
        <v>18552</v>
      </c>
      <c r="F6298" s="77" t="s">
        <v>7870</v>
      </c>
    </row>
    <row r="6299" spans="1:6" ht="32.25" customHeight="1" x14ac:dyDescent="0.25">
      <c r="A6299" s="75">
        <v>5798</v>
      </c>
      <c r="B6299" s="76" t="s">
        <v>18555</v>
      </c>
      <c r="C6299" s="77" t="s">
        <v>18556</v>
      </c>
      <c r="D6299" s="78">
        <v>3937000</v>
      </c>
      <c r="E6299" s="77" t="s">
        <v>18557</v>
      </c>
      <c r="F6299" s="77" t="s">
        <v>7870</v>
      </c>
    </row>
    <row r="6300" spans="1:6" ht="32.25" customHeight="1" x14ac:dyDescent="0.25">
      <c r="A6300" s="75">
        <v>5799</v>
      </c>
      <c r="B6300" s="76" t="s">
        <v>18558</v>
      </c>
      <c r="C6300" s="77" t="s">
        <v>18559</v>
      </c>
      <c r="D6300" s="78">
        <v>3702000</v>
      </c>
      <c r="E6300" s="77" t="s">
        <v>18560</v>
      </c>
      <c r="F6300" s="77" t="s">
        <v>7870</v>
      </c>
    </row>
    <row r="6301" spans="1:6" ht="32.25" customHeight="1" x14ac:dyDescent="0.25">
      <c r="A6301" s="75">
        <v>5800</v>
      </c>
      <c r="B6301" s="76" t="s">
        <v>18561</v>
      </c>
      <c r="C6301" s="77" t="s">
        <v>18562</v>
      </c>
      <c r="D6301" s="78">
        <v>3702000</v>
      </c>
      <c r="E6301" s="77" t="s">
        <v>18560</v>
      </c>
      <c r="F6301" s="77" t="s">
        <v>7870</v>
      </c>
    </row>
    <row r="6302" spans="1:6" ht="32.25" customHeight="1" x14ac:dyDescent="0.25">
      <c r="A6302" s="75">
        <v>5801</v>
      </c>
      <c r="B6302" s="76" t="s">
        <v>18563</v>
      </c>
      <c r="C6302" s="77" t="s">
        <v>18562</v>
      </c>
      <c r="D6302" s="78">
        <v>1927000</v>
      </c>
      <c r="E6302" s="77" t="s">
        <v>18564</v>
      </c>
      <c r="F6302" s="77" t="s">
        <v>7870</v>
      </c>
    </row>
    <row r="6303" spans="1:6" ht="32.25" customHeight="1" x14ac:dyDescent="0.25">
      <c r="A6303" s="75">
        <v>5802</v>
      </c>
      <c r="B6303" s="76" t="s">
        <v>18565</v>
      </c>
      <c r="C6303" s="77" t="s">
        <v>18566</v>
      </c>
      <c r="D6303" s="78">
        <v>1709000</v>
      </c>
      <c r="E6303" s="77" t="s">
        <v>18567</v>
      </c>
      <c r="F6303" s="77" t="s">
        <v>7870</v>
      </c>
    </row>
    <row r="6304" spans="1:6" ht="32.25" customHeight="1" x14ac:dyDescent="0.25">
      <c r="A6304" s="75">
        <v>5803</v>
      </c>
      <c r="B6304" s="76" t="s">
        <v>18568</v>
      </c>
      <c r="C6304" s="77" t="s">
        <v>18569</v>
      </c>
      <c r="D6304" s="78">
        <v>1709000</v>
      </c>
      <c r="E6304" s="77" t="s">
        <v>18567</v>
      </c>
      <c r="F6304" s="77" t="s">
        <v>7870</v>
      </c>
    </row>
    <row r="6305" spans="1:6" ht="32.25" customHeight="1" x14ac:dyDescent="0.25">
      <c r="A6305" s="75">
        <v>5804</v>
      </c>
      <c r="B6305" s="76" t="s">
        <v>18570</v>
      </c>
      <c r="C6305" s="77" t="s">
        <v>15471</v>
      </c>
      <c r="D6305" s="78">
        <v>6709000</v>
      </c>
      <c r="E6305" s="77" t="s">
        <v>15472</v>
      </c>
      <c r="F6305" s="77" t="s">
        <v>14600</v>
      </c>
    </row>
    <row r="6306" spans="1:6" ht="32.25" customHeight="1" x14ac:dyDescent="0.25">
      <c r="A6306" s="75">
        <v>5805</v>
      </c>
      <c r="B6306" s="76" t="s">
        <v>18571</v>
      </c>
      <c r="C6306" s="77" t="s">
        <v>18572</v>
      </c>
      <c r="D6306" s="78">
        <v>6709000</v>
      </c>
      <c r="E6306" s="77" t="s">
        <v>15472</v>
      </c>
      <c r="F6306" s="77" t="s">
        <v>14600</v>
      </c>
    </row>
    <row r="6307" spans="1:6" ht="32.25" customHeight="1" x14ac:dyDescent="0.25">
      <c r="A6307" s="75">
        <v>5806</v>
      </c>
      <c r="B6307" s="76" t="s">
        <v>18573</v>
      </c>
      <c r="C6307" s="77" t="s">
        <v>18574</v>
      </c>
      <c r="D6307" s="78">
        <v>6709000</v>
      </c>
      <c r="E6307" s="77" t="s">
        <v>15472</v>
      </c>
      <c r="F6307" s="77" t="s">
        <v>14600</v>
      </c>
    </row>
    <row r="6308" spans="1:6" ht="32.25" customHeight="1" x14ac:dyDescent="0.25">
      <c r="A6308" s="75">
        <v>5812</v>
      </c>
      <c r="B6308" s="76" t="s">
        <v>18575</v>
      </c>
      <c r="C6308" s="77" t="s">
        <v>18576</v>
      </c>
      <c r="D6308" s="78">
        <v>11347000</v>
      </c>
      <c r="E6308" s="77" t="s">
        <v>18577</v>
      </c>
      <c r="F6308" s="77" t="s">
        <v>12053</v>
      </c>
    </row>
    <row r="6309" spans="1:6" ht="32.25" customHeight="1" x14ac:dyDescent="0.25">
      <c r="A6309" s="75">
        <v>5813</v>
      </c>
      <c r="B6309" s="76" t="s">
        <v>18578</v>
      </c>
      <c r="C6309" s="77" t="s">
        <v>18579</v>
      </c>
      <c r="D6309" s="78">
        <v>11347000</v>
      </c>
      <c r="E6309" s="77" t="s">
        <v>18577</v>
      </c>
      <c r="F6309" s="77" t="s">
        <v>12053</v>
      </c>
    </row>
    <row r="6310" spans="1:6" ht="32.25" customHeight="1" x14ac:dyDescent="0.25">
      <c r="A6310" s="75">
        <v>5814</v>
      </c>
      <c r="B6310" s="76" t="s">
        <v>18580</v>
      </c>
      <c r="C6310" s="77" t="s">
        <v>18581</v>
      </c>
      <c r="D6310" s="78">
        <v>1755000</v>
      </c>
      <c r="E6310" s="77" t="s">
        <v>18582</v>
      </c>
      <c r="F6310" s="77" t="s">
        <v>7870</v>
      </c>
    </row>
    <row r="6311" spans="1:6" ht="32.25" customHeight="1" x14ac:dyDescent="0.25">
      <c r="A6311" s="75">
        <v>5815</v>
      </c>
      <c r="B6311" s="76" t="s">
        <v>18583</v>
      </c>
      <c r="C6311" s="77" t="s">
        <v>18584</v>
      </c>
      <c r="D6311" s="78">
        <v>1496000</v>
      </c>
      <c r="E6311" s="77" t="s">
        <v>18585</v>
      </c>
      <c r="F6311" s="77" t="s">
        <v>7870</v>
      </c>
    </row>
    <row r="6312" spans="1:6" ht="32.25" customHeight="1" x14ac:dyDescent="0.25">
      <c r="A6312" s="75">
        <v>5816</v>
      </c>
      <c r="B6312" s="76" t="s">
        <v>18586</v>
      </c>
      <c r="C6312" s="77" t="s">
        <v>18587</v>
      </c>
      <c r="D6312" s="78">
        <v>1496000</v>
      </c>
      <c r="E6312" s="77" t="s">
        <v>18585</v>
      </c>
      <c r="F6312" s="77" t="s">
        <v>7870</v>
      </c>
    </row>
    <row r="6313" spans="1:6" ht="32.25" customHeight="1" x14ac:dyDescent="0.25">
      <c r="A6313" s="75">
        <v>5817</v>
      </c>
      <c r="B6313" s="76" t="s">
        <v>18588</v>
      </c>
      <c r="C6313" s="77" t="s">
        <v>18589</v>
      </c>
      <c r="D6313" s="78">
        <v>1496000</v>
      </c>
      <c r="E6313" s="77" t="s">
        <v>18585</v>
      </c>
      <c r="F6313" s="77" t="s">
        <v>7870</v>
      </c>
    </row>
    <row r="6314" spans="1:6" ht="32.25" customHeight="1" x14ac:dyDescent="0.25">
      <c r="A6314" s="75">
        <v>5818</v>
      </c>
      <c r="B6314" s="76" t="s">
        <v>18590</v>
      </c>
      <c r="C6314" s="77" t="s">
        <v>18581</v>
      </c>
      <c r="D6314" s="78">
        <v>1502000</v>
      </c>
      <c r="E6314" s="77" t="s">
        <v>18591</v>
      </c>
      <c r="F6314" s="77" t="s">
        <v>7870</v>
      </c>
    </row>
    <row r="6315" spans="1:6" ht="32.25" customHeight="1" x14ac:dyDescent="0.25">
      <c r="A6315" s="75">
        <v>5819</v>
      </c>
      <c r="B6315" s="76" t="s">
        <v>18592</v>
      </c>
      <c r="C6315" s="77" t="s">
        <v>18589</v>
      </c>
      <c r="D6315" s="78">
        <v>1244000</v>
      </c>
      <c r="E6315" s="77" t="s">
        <v>18100</v>
      </c>
      <c r="F6315" s="77"/>
    </row>
    <row r="6316" spans="1:6" ht="32.25" customHeight="1" x14ac:dyDescent="0.25">
      <c r="A6316" s="75">
        <v>5827</v>
      </c>
      <c r="B6316" s="76" t="s">
        <v>18593</v>
      </c>
      <c r="C6316" s="77" t="s">
        <v>18594</v>
      </c>
      <c r="D6316" s="78">
        <v>1043000</v>
      </c>
      <c r="E6316" s="77" t="s">
        <v>18523</v>
      </c>
      <c r="F6316" s="77"/>
    </row>
    <row r="6317" spans="1:6" ht="32.25" customHeight="1" x14ac:dyDescent="0.25">
      <c r="A6317" s="75">
        <v>5828</v>
      </c>
      <c r="B6317" s="76" t="s">
        <v>18595</v>
      </c>
      <c r="C6317" s="77" t="s">
        <v>10764</v>
      </c>
      <c r="D6317" s="78">
        <v>1043000</v>
      </c>
      <c r="E6317" s="77" t="s">
        <v>18523</v>
      </c>
      <c r="F6317" s="77"/>
    </row>
    <row r="6318" spans="1:6" ht="32.25" customHeight="1" x14ac:dyDescent="0.25">
      <c r="A6318" s="75">
        <v>5830</v>
      </c>
      <c r="B6318" s="76" t="s">
        <v>18596</v>
      </c>
      <c r="C6318" s="77" t="s">
        <v>10769</v>
      </c>
      <c r="D6318" s="78">
        <v>1064000</v>
      </c>
      <c r="E6318" s="77" t="s">
        <v>18597</v>
      </c>
      <c r="F6318" s="77"/>
    </row>
    <row r="6319" spans="1:6" ht="32.25" customHeight="1" x14ac:dyDescent="0.25">
      <c r="A6319" s="75">
        <v>5835</v>
      </c>
      <c r="B6319" s="76" t="s">
        <v>18598</v>
      </c>
      <c r="C6319" s="77" t="s">
        <v>18599</v>
      </c>
      <c r="D6319" s="78">
        <v>2609000</v>
      </c>
      <c r="E6319" s="77" t="s">
        <v>18600</v>
      </c>
      <c r="F6319" s="77" t="s">
        <v>18601</v>
      </c>
    </row>
    <row r="6320" spans="1:6" ht="32.25" customHeight="1" x14ac:dyDescent="0.25">
      <c r="A6320" s="75">
        <v>5836</v>
      </c>
      <c r="B6320" s="76" t="s">
        <v>18602</v>
      </c>
      <c r="C6320" s="77" t="s">
        <v>18603</v>
      </c>
      <c r="D6320" s="78">
        <v>2609000</v>
      </c>
      <c r="E6320" s="77" t="s">
        <v>18600</v>
      </c>
      <c r="F6320" s="77" t="s">
        <v>18601</v>
      </c>
    </row>
    <row r="6321" spans="1:6" ht="32.25" customHeight="1" x14ac:dyDescent="0.25">
      <c r="A6321" s="75">
        <v>5837</v>
      </c>
      <c r="B6321" s="76" t="s">
        <v>18604</v>
      </c>
      <c r="C6321" s="77" t="s">
        <v>18605</v>
      </c>
      <c r="D6321" s="78">
        <v>2375000</v>
      </c>
      <c r="E6321" s="77" t="s">
        <v>18606</v>
      </c>
      <c r="F6321" s="77" t="s">
        <v>18607</v>
      </c>
    </row>
    <row r="6322" spans="1:6" ht="32.25" customHeight="1" x14ac:dyDescent="0.25">
      <c r="A6322" s="75">
        <v>5838</v>
      </c>
      <c r="B6322" s="76" t="s">
        <v>18608</v>
      </c>
      <c r="C6322" s="77" t="s">
        <v>12286</v>
      </c>
      <c r="D6322" s="78">
        <v>1302000</v>
      </c>
      <c r="E6322" s="77" t="s">
        <v>18609</v>
      </c>
      <c r="F6322" s="77"/>
    </row>
    <row r="6323" spans="1:6" ht="32.25" customHeight="1" x14ac:dyDescent="0.25">
      <c r="A6323" s="75">
        <v>5839</v>
      </c>
      <c r="B6323" s="76" t="s">
        <v>5589</v>
      </c>
      <c r="C6323" s="77" t="s">
        <v>5592</v>
      </c>
      <c r="D6323" s="78">
        <v>1831000</v>
      </c>
      <c r="E6323" s="77" t="s">
        <v>18610</v>
      </c>
      <c r="F6323" s="77"/>
    </row>
    <row r="6324" spans="1:6" ht="32.25" customHeight="1" x14ac:dyDescent="0.25">
      <c r="A6324" s="75">
        <v>5840</v>
      </c>
      <c r="B6324" s="76" t="s">
        <v>5583</v>
      </c>
      <c r="C6324" s="77" t="s">
        <v>5586</v>
      </c>
      <c r="D6324" s="78">
        <v>1816000</v>
      </c>
      <c r="E6324" s="77" t="s">
        <v>18611</v>
      </c>
      <c r="F6324" s="77"/>
    </row>
    <row r="6325" spans="1:6" ht="32.25" customHeight="1" x14ac:dyDescent="0.25">
      <c r="A6325" s="75">
        <v>5854</v>
      </c>
      <c r="B6325" s="76" t="s">
        <v>18612</v>
      </c>
      <c r="C6325" s="77" t="s">
        <v>18613</v>
      </c>
      <c r="D6325" s="78">
        <v>8332000</v>
      </c>
      <c r="E6325" s="77" t="s">
        <v>18614</v>
      </c>
      <c r="F6325" s="77" t="s">
        <v>7870</v>
      </c>
    </row>
    <row r="6326" spans="1:6" ht="32.25" customHeight="1" x14ac:dyDescent="0.25">
      <c r="A6326" s="75">
        <v>5855</v>
      </c>
      <c r="B6326" s="76" t="s">
        <v>18615</v>
      </c>
      <c r="C6326" s="77" t="s">
        <v>18616</v>
      </c>
      <c r="D6326" s="78">
        <v>8332000</v>
      </c>
      <c r="E6326" s="77" t="s">
        <v>18614</v>
      </c>
      <c r="F6326" s="77" t="s">
        <v>7870</v>
      </c>
    </row>
    <row r="6327" spans="1:6" ht="32.25" customHeight="1" x14ac:dyDescent="0.25">
      <c r="A6327" s="75">
        <v>5856</v>
      </c>
      <c r="B6327" s="76" t="s">
        <v>18617</v>
      </c>
      <c r="C6327" s="77" t="s">
        <v>18618</v>
      </c>
      <c r="D6327" s="78">
        <v>3057000</v>
      </c>
      <c r="E6327" s="77" t="s">
        <v>17682</v>
      </c>
      <c r="F6327" s="77" t="s">
        <v>7870</v>
      </c>
    </row>
    <row r="6328" spans="1:6" ht="32.25" customHeight="1" x14ac:dyDescent="0.25">
      <c r="A6328" s="75">
        <v>5857</v>
      </c>
      <c r="B6328" s="76" t="s">
        <v>18619</v>
      </c>
      <c r="C6328" s="77" t="s">
        <v>18459</v>
      </c>
      <c r="D6328" s="78">
        <v>2799000</v>
      </c>
      <c r="E6328" s="77" t="s">
        <v>18620</v>
      </c>
      <c r="F6328" s="77" t="s">
        <v>7870</v>
      </c>
    </row>
    <row r="6329" spans="1:6" ht="32.25" customHeight="1" x14ac:dyDescent="0.25">
      <c r="A6329" s="75">
        <v>5858</v>
      </c>
      <c r="B6329" s="76" t="s">
        <v>18621</v>
      </c>
      <c r="C6329" s="77" t="s">
        <v>18462</v>
      </c>
      <c r="D6329" s="78">
        <v>2799000</v>
      </c>
      <c r="E6329" s="77" t="s">
        <v>18620</v>
      </c>
      <c r="F6329" s="77" t="s">
        <v>7870</v>
      </c>
    </row>
    <row r="6330" spans="1:6" ht="32.25" customHeight="1" x14ac:dyDescent="0.25">
      <c r="A6330" s="75">
        <v>5859</v>
      </c>
      <c r="B6330" s="76" t="s">
        <v>18622</v>
      </c>
      <c r="C6330" s="77" t="s">
        <v>18464</v>
      </c>
      <c r="D6330" s="78">
        <v>2799000</v>
      </c>
      <c r="E6330" s="77" t="s">
        <v>18620</v>
      </c>
      <c r="F6330" s="77" t="s">
        <v>7870</v>
      </c>
    </row>
    <row r="6331" spans="1:6" ht="32.25" customHeight="1" x14ac:dyDescent="0.25">
      <c r="A6331" s="75">
        <v>5860</v>
      </c>
      <c r="B6331" s="76" t="s">
        <v>18623</v>
      </c>
      <c r="C6331" s="77" t="s">
        <v>18624</v>
      </c>
      <c r="D6331" s="78">
        <v>7392000</v>
      </c>
      <c r="E6331" s="77" t="s">
        <v>14650</v>
      </c>
      <c r="F6331" s="77" t="s">
        <v>7870</v>
      </c>
    </row>
    <row r="6332" spans="1:6" ht="32.25" customHeight="1" x14ac:dyDescent="0.25">
      <c r="A6332" s="75">
        <v>5861</v>
      </c>
      <c r="B6332" s="76" t="s">
        <v>18625</v>
      </c>
      <c r="C6332" s="77" t="s">
        <v>18626</v>
      </c>
      <c r="D6332" s="78">
        <v>7392000</v>
      </c>
      <c r="E6332" s="77" t="s">
        <v>14650</v>
      </c>
      <c r="F6332" s="77" t="s">
        <v>7870</v>
      </c>
    </row>
    <row r="6333" spans="1:6" ht="32.25" customHeight="1" x14ac:dyDescent="0.25">
      <c r="A6333" s="75">
        <v>5862</v>
      </c>
      <c r="B6333" s="76" t="s">
        <v>18627</v>
      </c>
      <c r="C6333" s="77" t="s">
        <v>18628</v>
      </c>
      <c r="D6333" s="78">
        <v>7392000</v>
      </c>
      <c r="E6333" s="77" t="s">
        <v>14650</v>
      </c>
      <c r="F6333" s="77" t="s">
        <v>7870</v>
      </c>
    </row>
    <row r="6334" spans="1:6" ht="32.25" customHeight="1" x14ac:dyDescent="0.25">
      <c r="A6334" s="75">
        <v>5863</v>
      </c>
      <c r="B6334" s="76" t="s">
        <v>18629</v>
      </c>
      <c r="C6334" s="77" t="s">
        <v>18630</v>
      </c>
      <c r="D6334" s="78">
        <v>7392000</v>
      </c>
      <c r="E6334" s="77" t="s">
        <v>14650</v>
      </c>
      <c r="F6334" s="77" t="s">
        <v>7870</v>
      </c>
    </row>
    <row r="6335" spans="1:6" ht="32.25" customHeight="1" x14ac:dyDescent="0.25">
      <c r="A6335" s="75">
        <v>5864</v>
      </c>
      <c r="B6335" s="76" t="s">
        <v>18631</v>
      </c>
      <c r="C6335" s="77" t="s">
        <v>18628</v>
      </c>
      <c r="D6335" s="78">
        <v>7392000</v>
      </c>
      <c r="E6335" s="77" t="s">
        <v>14650</v>
      </c>
      <c r="F6335" s="77" t="s">
        <v>7870</v>
      </c>
    </row>
    <row r="6336" spans="1:6" ht="32.25" customHeight="1" x14ac:dyDescent="0.25">
      <c r="A6336" s="75">
        <v>5865</v>
      </c>
      <c r="B6336" s="76" t="s">
        <v>18632</v>
      </c>
      <c r="C6336" s="77" t="s">
        <v>18633</v>
      </c>
      <c r="D6336" s="78">
        <v>7392000</v>
      </c>
      <c r="E6336" s="77" t="s">
        <v>14650</v>
      </c>
      <c r="F6336" s="77" t="s">
        <v>7870</v>
      </c>
    </row>
    <row r="6337" spans="1:6" ht="32.25" customHeight="1" x14ac:dyDescent="0.25">
      <c r="A6337" s="75">
        <v>5866</v>
      </c>
      <c r="B6337" s="76" t="s">
        <v>18634</v>
      </c>
      <c r="C6337" s="77" t="s">
        <v>18624</v>
      </c>
      <c r="D6337" s="78">
        <v>7392000</v>
      </c>
      <c r="E6337" s="77" t="s">
        <v>14650</v>
      </c>
      <c r="F6337" s="77" t="s">
        <v>7870</v>
      </c>
    </row>
    <row r="6338" spans="1:6" ht="32.25" customHeight="1" x14ac:dyDescent="0.25">
      <c r="A6338" s="75">
        <v>5867</v>
      </c>
      <c r="B6338" s="76" t="s">
        <v>18635</v>
      </c>
      <c r="C6338" s="77" t="s">
        <v>18636</v>
      </c>
      <c r="D6338" s="78">
        <v>7392000</v>
      </c>
      <c r="E6338" s="77" t="s">
        <v>14650</v>
      </c>
      <c r="F6338" s="77" t="s">
        <v>7870</v>
      </c>
    </row>
    <row r="6339" spans="1:6" ht="32.25" customHeight="1" x14ac:dyDescent="0.25">
      <c r="A6339" s="75">
        <v>5868</v>
      </c>
      <c r="B6339" s="76" t="s">
        <v>18637</v>
      </c>
      <c r="C6339" s="77" t="s">
        <v>18638</v>
      </c>
      <c r="D6339" s="78">
        <v>7392000</v>
      </c>
      <c r="E6339" s="77" t="s">
        <v>14650</v>
      </c>
      <c r="F6339" s="77" t="s">
        <v>7870</v>
      </c>
    </row>
    <row r="6340" spans="1:6" ht="32.25" customHeight="1" x14ac:dyDescent="0.25">
      <c r="A6340" s="75">
        <v>5869</v>
      </c>
      <c r="B6340" s="76" t="s">
        <v>18639</v>
      </c>
      <c r="C6340" s="77" t="s">
        <v>18640</v>
      </c>
      <c r="D6340" s="78">
        <v>7392000</v>
      </c>
      <c r="E6340" s="77" t="s">
        <v>14650</v>
      </c>
      <c r="F6340" s="77" t="s">
        <v>7870</v>
      </c>
    </row>
    <row r="6341" spans="1:6" ht="32.25" customHeight="1" x14ac:dyDescent="0.25">
      <c r="A6341" s="75">
        <v>5870</v>
      </c>
      <c r="B6341" s="76" t="s">
        <v>18641</v>
      </c>
      <c r="C6341" s="77" t="s">
        <v>18642</v>
      </c>
      <c r="D6341" s="78">
        <v>7466000</v>
      </c>
      <c r="E6341" s="77" t="s">
        <v>14675</v>
      </c>
      <c r="F6341" s="77" t="s">
        <v>7870</v>
      </c>
    </row>
    <row r="6342" spans="1:6" ht="32.25" customHeight="1" x14ac:dyDescent="0.25">
      <c r="A6342" s="75">
        <v>5871</v>
      </c>
      <c r="B6342" s="76" t="s">
        <v>18643</v>
      </c>
      <c r="C6342" s="77" t="s">
        <v>18644</v>
      </c>
      <c r="D6342" s="78">
        <v>12888000</v>
      </c>
      <c r="E6342" s="77" t="s">
        <v>18645</v>
      </c>
      <c r="F6342" s="77" t="s">
        <v>7870</v>
      </c>
    </row>
    <row r="6343" spans="1:6" ht="32.25" customHeight="1" x14ac:dyDescent="0.25">
      <c r="A6343" s="75">
        <v>5872</v>
      </c>
      <c r="B6343" s="76" t="s">
        <v>18646</v>
      </c>
      <c r="C6343" s="77" t="s">
        <v>18647</v>
      </c>
      <c r="D6343" s="78">
        <v>8043000</v>
      </c>
      <c r="E6343" s="77" t="s">
        <v>16984</v>
      </c>
      <c r="F6343" s="77" t="s">
        <v>7870</v>
      </c>
    </row>
    <row r="6344" spans="1:6" ht="32.25" customHeight="1" x14ac:dyDescent="0.25">
      <c r="A6344" s="75">
        <v>5873</v>
      </c>
      <c r="B6344" s="76" t="s">
        <v>18648</v>
      </c>
      <c r="C6344" s="77" t="s">
        <v>18649</v>
      </c>
      <c r="D6344" s="78">
        <v>8043000</v>
      </c>
      <c r="E6344" s="77" t="s">
        <v>16984</v>
      </c>
      <c r="F6344" s="77" t="s">
        <v>7870</v>
      </c>
    </row>
    <row r="6345" spans="1:6" ht="32.25" customHeight="1" x14ac:dyDescent="0.25">
      <c r="A6345" s="75">
        <v>5874</v>
      </c>
      <c r="B6345" s="76" t="s">
        <v>18650</v>
      </c>
      <c r="C6345" s="77" t="s">
        <v>18651</v>
      </c>
      <c r="D6345" s="78">
        <v>8043000</v>
      </c>
      <c r="E6345" s="77" t="s">
        <v>16984</v>
      </c>
      <c r="F6345" s="77" t="s">
        <v>7870</v>
      </c>
    </row>
    <row r="6346" spans="1:6" ht="32.25" customHeight="1" x14ac:dyDescent="0.25">
      <c r="A6346" s="75">
        <v>5875</v>
      </c>
      <c r="B6346" s="76" t="s">
        <v>18652</v>
      </c>
      <c r="C6346" s="77" t="s">
        <v>18653</v>
      </c>
      <c r="D6346" s="78">
        <v>8043000</v>
      </c>
      <c r="E6346" s="77" t="s">
        <v>16984</v>
      </c>
      <c r="F6346" s="77" t="s">
        <v>7870</v>
      </c>
    </row>
    <row r="6347" spans="1:6" ht="32.25" customHeight="1" x14ac:dyDescent="0.25">
      <c r="A6347" s="75">
        <v>5876</v>
      </c>
      <c r="B6347" s="76" t="s">
        <v>18654</v>
      </c>
      <c r="C6347" s="77" t="s">
        <v>18655</v>
      </c>
      <c r="D6347" s="78">
        <v>8043000</v>
      </c>
      <c r="E6347" s="77" t="s">
        <v>16984</v>
      </c>
      <c r="F6347" s="77" t="s">
        <v>7870</v>
      </c>
    </row>
    <row r="6348" spans="1:6" ht="32.25" customHeight="1" x14ac:dyDescent="0.25">
      <c r="A6348" s="75">
        <v>5877</v>
      </c>
      <c r="B6348" s="76" t="s">
        <v>18656</v>
      </c>
      <c r="C6348" s="77" t="s">
        <v>18657</v>
      </c>
      <c r="D6348" s="78">
        <v>8043000</v>
      </c>
      <c r="E6348" s="77" t="s">
        <v>16984</v>
      </c>
      <c r="F6348" s="77" t="s">
        <v>7870</v>
      </c>
    </row>
    <row r="6349" spans="1:6" ht="32.25" customHeight="1" x14ac:dyDescent="0.25">
      <c r="A6349" s="75">
        <v>5878</v>
      </c>
      <c r="B6349" s="76" t="s">
        <v>18658</v>
      </c>
      <c r="C6349" s="77" t="s">
        <v>18659</v>
      </c>
      <c r="D6349" s="78">
        <v>8043000</v>
      </c>
      <c r="E6349" s="77" t="s">
        <v>16984</v>
      </c>
      <c r="F6349" s="77" t="s">
        <v>7870</v>
      </c>
    </row>
    <row r="6350" spans="1:6" ht="32.25" customHeight="1" x14ac:dyDescent="0.25">
      <c r="A6350" s="75">
        <v>5879</v>
      </c>
      <c r="B6350" s="76" t="s">
        <v>18660</v>
      </c>
      <c r="C6350" s="77" t="s">
        <v>18661</v>
      </c>
      <c r="D6350" s="78">
        <v>9767000</v>
      </c>
      <c r="E6350" s="77" t="s">
        <v>18662</v>
      </c>
      <c r="F6350" s="77" t="s">
        <v>7870</v>
      </c>
    </row>
    <row r="6351" spans="1:6" ht="32.25" customHeight="1" x14ac:dyDescent="0.25">
      <c r="A6351" s="75">
        <v>5880</v>
      </c>
      <c r="B6351" s="76" t="s">
        <v>18663</v>
      </c>
      <c r="C6351" s="77" t="s">
        <v>18664</v>
      </c>
      <c r="D6351" s="78">
        <v>9767000</v>
      </c>
      <c r="E6351" s="77" t="s">
        <v>18662</v>
      </c>
      <c r="F6351" s="77" t="s">
        <v>7870</v>
      </c>
    </row>
    <row r="6352" spans="1:6" ht="32.25" customHeight="1" x14ac:dyDescent="0.25">
      <c r="A6352" s="75">
        <v>5881</v>
      </c>
      <c r="B6352" s="76" t="s">
        <v>18665</v>
      </c>
      <c r="C6352" s="77" t="s">
        <v>18664</v>
      </c>
      <c r="D6352" s="78">
        <v>9767000</v>
      </c>
      <c r="E6352" s="77" t="s">
        <v>18662</v>
      </c>
      <c r="F6352" s="77" t="s">
        <v>7870</v>
      </c>
    </row>
    <row r="6353" spans="1:6" ht="32.25" customHeight="1" x14ac:dyDescent="0.25">
      <c r="A6353" s="75">
        <v>5882</v>
      </c>
      <c r="B6353" s="76" t="s">
        <v>18666</v>
      </c>
      <c r="C6353" s="77" t="s">
        <v>18661</v>
      </c>
      <c r="D6353" s="78">
        <v>9767000</v>
      </c>
      <c r="E6353" s="77" t="s">
        <v>18662</v>
      </c>
      <c r="F6353" s="77" t="s">
        <v>7870</v>
      </c>
    </row>
    <row r="6354" spans="1:6" ht="32.25" customHeight="1" x14ac:dyDescent="0.25">
      <c r="A6354" s="75">
        <v>5883</v>
      </c>
      <c r="B6354" s="76" t="s">
        <v>18667</v>
      </c>
      <c r="C6354" s="77" t="s">
        <v>18668</v>
      </c>
      <c r="D6354" s="78">
        <v>9841000</v>
      </c>
      <c r="E6354" s="77" t="s">
        <v>18669</v>
      </c>
      <c r="F6354" s="77" t="s">
        <v>7870</v>
      </c>
    </row>
    <row r="6355" spans="1:6" ht="32.25" customHeight="1" x14ac:dyDescent="0.25">
      <c r="A6355" s="75">
        <v>5884</v>
      </c>
      <c r="B6355" s="76" t="s">
        <v>18670</v>
      </c>
      <c r="C6355" s="77" t="s">
        <v>18671</v>
      </c>
      <c r="D6355" s="78">
        <v>9841000</v>
      </c>
      <c r="E6355" s="77" t="s">
        <v>18669</v>
      </c>
      <c r="F6355" s="77" t="s">
        <v>7870</v>
      </c>
    </row>
    <row r="6356" spans="1:6" ht="32.25" customHeight="1" x14ac:dyDescent="0.25">
      <c r="A6356" s="75">
        <v>5885</v>
      </c>
      <c r="B6356" s="76" t="s">
        <v>18672</v>
      </c>
      <c r="C6356" s="77" t="s">
        <v>18673</v>
      </c>
      <c r="D6356" s="78">
        <v>9841000</v>
      </c>
      <c r="E6356" s="77" t="s">
        <v>18669</v>
      </c>
      <c r="F6356" s="77" t="s">
        <v>7870</v>
      </c>
    </row>
    <row r="6357" spans="1:6" ht="32.25" customHeight="1" x14ac:dyDescent="0.25">
      <c r="A6357" s="75">
        <v>5886</v>
      </c>
      <c r="B6357" s="76" t="s">
        <v>18674</v>
      </c>
      <c r="C6357" s="77" t="s">
        <v>18675</v>
      </c>
      <c r="D6357" s="78">
        <v>9841000</v>
      </c>
      <c r="E6357" s="77" t="s">
        <v>18669</v>
      </c>
      <c r="F6357" s="77" t="s">
        <v>7870</v>
      </c>
    </row>
    <row r="6358" spans="1:6" ht="32.25" customHeight="1" x14ac:dyDescent="0.25">
      <c r="A6358" s="75">
        <v>5887</v>
      </c>
      <c r="B6358" s="76" t="s">
        <v>18676</v>
      </c>
      <c r="C6358" s="77" t="s">
        <v>18677</v>
      </c>
      <c r="D6358" s="78">
        <v>5995000</v>
      </c>
      <c r="E6358" s="77" t="s">
        <v>18678</v>
      </c>
      <c r="F6358" s="77" t="s">
        <v>7870</v>
      </c>
    </row>
    <row r="6359" spans="1:6" ht="32.25" customHeight="1" x14ac:dyDescent="0.25">
      <c r="A6359" s="75">
        <v>5888</v>
      </c>
      <c r="B6359" s="76" t="s">
        <v>18679</v>
      </c>
      <c r="C6359" s="77" t="s">
        <v>18680</v>
      </c>
      <c r="D6359" s="78">
        <v>5995000</v>
      </c>
      <c r="E6359" s="77" t="s">
        <v>18678</v>
      </c>
      <c r="F6359" s="77" t="s">
        <v>7870</v>
      </c>
    </row>
    <row r="6360" spans="1:6" ht="32.25" customHeight="1" x14ac:dyDescent="0.25">
      <c r="A6360" s="75">
        <v>5889</v>
      </c>
      <c r="B6360" s="76" t="s">
        <v>18681</v>
      </c>
      <c r="C6360" s="77" t="s">
        <v>18682</v>
      </c>
      <c r="D6360" s="78">
        <v>6956000</v>
      </c>
      <c r="E6360" s="77" t="s">
        <v>18683</v>
      </c>
      <c r="F6360" s="77" t="s">
        <v>7870</v>
      </c>
    </row>
    <row r="6361" spans="1:6" ht="32.25" customHeight="1" x14ac:dyDescent="0.25">
      <c r="A6361" s="75">
        <v>5890</v>
      </c>
      <c r="B6361" s="76" t="s">
        <v>18684</v>
      </c>
      <c r="C6361" s="77" t="s">
        <v>18685</v>
      </c>
      <c r="D6361" s="78">
        <v>6956000</v>
      </c>
      <c r="E6361" s="77" t="s">
        <v>18683</v>
      </c>
      <c r="F6361" s="77" t="s">
        <v>7870</v>
      </c>
    </row>
    <row r="6362" spans="1:6" ht="32.25" customHeight="1" x14ac:dyDescent="0.25">
      <c r="A6362" s="75">
        <v>5891</v>
      </c>
      <c r="B6362" s="76" t="s">
        <v>18686</v>
      </c>
      <c r="C6362" s="77" t="s">
        <v>18687</v>
      </c>
      <c r="D6362" s="78">
        <v>6956000</v>
      </c>
      <c r="E6362" s="77" t="s">
        <v>18683</v>
      </c>
      <c r="F6362" s="77" t="s">
        <v>7870</v>
      </c>
    </row>
    <row r="6363" spans="1:6" ht="32.25" customHeight="1" x14ac:dyDescent="0.25">
      <c r="A6363" s="75">
        <v>5892</v>
      </c>
      <c r="B6363" s="76" t="s">
        <v>18688</v>
      </c>
      <c r="C6363" s="77" t="s">
        <v>18689</v>
      </c>
      <c r="D6363" s="78">
        <v>6965000</v>
      </c>
      <c r="E6363" s="77" t="s">
        <v>14752</v>
      </c>
      <c r="F6363" s="77" t="s">
        <v>14600</v>
      </c>
    </row>
    <row r="6364" spans="1:6" ht="32.25" customHeight="1" x14ac:dyDescent="0.25">
      <c r="A6364" s="75">
        <v>5893</v>
      </c>
      <c r="B6364" s="76" t="s">
        <v>18690</v>
      </c>
      <c r="C6364" s="77" t="s">
        <v>18691</v>
      </c>
      <c r="D6364" s="78">
        <v>6965000</v>
      </c>
      <c r="E6364" s="77" t="s">
        <v>14752</v>
      </c>
      <c r="F6364" s="77" t="s">
        <v>14600</v>
      </c>
    </row>
    <row r="6365" spans="1:6" ht="32.25" customHeight="1" x14ac:dyDescent="0.25">
      <c r="A6365" s="75">
        <v>5894</v>
      </c>
      <c r="B6365" s="76" t="s">
        <v>18692</v>
      </c>
      <c r="C6365" s="77" t="s">
        <v>18693</v>
      </c>
      <c r="D6365" s="78">
        <v>6965000</v>
      </c>
      <c r="E6365" s="77" t="s">
        <v>14752</v>
      </c>
      <c r="F6365" s="77" t="s">
        <v>14600</v>
      </c>
    </row>
    <row r="6366" spans="1:6" ht="32.25" customHeight="1" x14ac:dyDescent="0.25">
      <c r="A6366" s="75">
        <v>5895</v>
      </c>
      <c r="B6366" s="76" t="s">
        <v>18694</v>
      </c>
      <c r="C6366" s="77" t="s">
        <v>18689</v>
      </c>
      <c r="D6366" s="78">
        <v>6965000</v>
      </c>
      <c r="E6366" s="77" t="s">
        <v>14752</v>
      </c>
      <c r="F6366" s="77" t="s">
        <v>14600</v>
      </c>
    </row>
    <row r="6367" spans="1:6" ht="32.25" customHeight="1" x14ac:dyDescent="0.25">
      <c r="A6367" s="75">
        <v>5896</v>
      </c>
      <c r="B6367" s="76" t="s">
        <v>18695</v>
      </c>
      <c r="C6367" s="77" t="s">
        <v>18696</v>
      </c>
      <c r="D6367" s="78">
        <v>6965000</v>
      </c>
      <c r="E6367" s="77" t="s">
        <v>14752</v>
      </c>
      <c r="F6367" s="77" t="s">
        <v>14600</v>
      </c>
    </row>
    <row r="6368" spans="1:6" ht="32.25" customHeight="1" x14ac:dyDescent="0.25">
      <c r="A6368" s="75">
        <v>5897</v>
      </c>
      <c r="B6368" s="76" t="s">
        <v>18697</v>
      </c>
      <c r="C6368" s="77" t="s">
        <v>18698</v>
      </c>
      <c r="D6368" s="78">
        <v>6965000</v>
      </c>
      <c r="E6368" s="77" t="s">
        <v>14752</v>
      </c>
      <c r="F6368" s="77" t="s">
        <v>14600</v>
      </c>
    </row>
    <row r="6369" spans="1:6" ht="32.25" customHeight="1" x14ac:dyDescent="0.25">
      <c r="A6369" s="75">
        <v>5898</v>
      </c>
      <c r="B6369" s="76" t="s">
        <v>18699</v>
      </c>
      <c r="C6369" s="77" t="s">
        <v>18700</v>
      </c>
      <c r="D6369" s="78">
        <v>6965000</v>
      </c>
      <c r="E6369" s="77" t="s">
        <v>14752</v>
      </c>
      <c r="F6369" s="77" t="s">
        <v>14600</v>
      </c>
    </row>
    <row r="6370" spans="1:6" ht="32.25" customHeight="1" x14ac:dyDescent="0.25">
      <c r="A6370" s="75">
        <v>5899</v>
      </c>
      <c r="B6370" s="76" t="s">
        <v>18701</v>
      </c>
      <c r="C6370" s="77" t="s">
        <v>18702</v>
      </c>
      <c r="D6370" s="78">
        <v>6965000</v>
      </c>
      <c r="E6370" s="77" t="s">
        <v>14752</v>
      </c>
      <c r="F6370" s="77" t="s">
        <v>14600</v>
      </c>
    </row>
    <row r="6371" spans="1:6" ht="32.25" customHeight="1" x14ac:dyDescent="0.25">
      <c r="A6371" s="75">
        <v>5900</v>
      </c>
      <c r="B6371" s="76" t="s">
        <v>18703</v>
      </c>
      <c r="C6371" s="77" t="s">
        <v>18704</v>
      </c>
      <c r="D6371" s="78">
        <v>6706000</v>
      </c>
      <c r="E6371" s="77" t="s">
        <v>18705</v>
      </c>
      <c r="F6371" s="77" t="s">
        <v>14600</v>
      </c>
    </row>
    <row r="6372" spans="1:6" ht="32.25" customHeight="1" x14ac:dyDescent="0.25">
      <c r="A6372" s="75">
        <v>5901</v>
      </c>
      <c r="B6372" s="76" t="s">
        <v>18706</v>
      </c>
      <c r="C6372" s="77" t="s">
        <v>18707</v>
      </c>
      <c r="D6372" s="78">
        <v>6706000</v>
      </c>
      <c r="E6372" s="77" t="s">
        <v>18705</v>
      </c>
      <c r="F6372" s="77" t="s">
        <v>14600</v>
      </c>
    </row>
    <row r="6373" spans="1:6" ht="32.25" customHeight="1" x14ac:dyDescent="0.25">
      <c r="A6373" s="75">
        <v>5902</v>
      </c>
      <c r="B6373" s="76" t="s">
        <v>18708</v>
      </c>
      <c r="C6373" s="77" t="s">
        <v>18709</v>
      </c>
      <c r="D6373" s="78">
        <v>6965000</v>
      </c>
      <c r="E6373" s="77" t="s">
        <v>14752</v>
      </c>
      <c r="F6373" s="77" t="s">
        <v>14600</v>
      </c>
    </row>
    <row r="6374" spans="1:6" ht="32.25" customHeight="1" x14ac:dyDescent="0.25">
      <c r="A6374" s="75">
        <v>5903</v>
      </c>
      <c r="B6374" s="76" t="s">
        <v>18710</v>
      </c>
      <c r="C6374" s="77" t="s">
        <v>18711</v>
      </c>
      <c r="D6374" s="78">
        <v>6965000</v>
      </c>
      <c r="E6374" s="77" t="s">
        <v>14752</v>
      </c>
      <c r="F6374" s="77" t="s">
        <v>14600</v>
      </c>
    </row>
    <row r="6375" spans="1:6" ht="32.25" customHeight="1" x14ac:dyDescent="0.25">
      <c r="A6375" s="75">
        <v>5904</v>
      </c>
      <c r="B6375" s="76" t="s">
        <v>18712</v>
      </c>
      <c r="C6375" s="77" t="s">
        <v>18713</v>
      </c>
      <c r="D6375" s="78">
        <v>6965000</v>
      </c>
      <c r="E6375" s="77" t="s">
        <v>14752</v>
      </c>
      <c r="F6375" s="77" t="s">
        <v>14600</v>
      </c>
    </row>
    <row r="6376" spans="1:6" ht="32.25" customHeight="1" x14ac:dyDescent="0.25">
      <c r="A6376" s="75">
        <v>5905</v>
      </c>
      <c r="B6376" s="76" t="s">
        <v>18714</v>
      </c>
      <c r="C6376" s="77" t="s">
        <v>18715</v>
      </c>
      <c r="D6376" s="78">
        <v>6965000</v>
      </c>
      <c r="E6376" s="77" t="s">
        <v>14752</v>
      </c>
      <c r="F6376" s="77" t="s">
        <v>14600</v>
      </c>
    </row>
    <row r="6377" spans="1:6" ht="32.25" customHeight="1" x14ac:dyDescent="0.25">
      <c r="A6377" s="75">
        <v>5906</v>
      </c>
      <c r="B6377" s="76" t="s">
        <v>18716</v>
      </c>
      <c r="C6377" s="77" t="s">
        <v>18717</v>
      </c>
      <c r="D6377" s="78">
        <v>6965000</v>
      </c>
      <c r="E6377" s="77" t="s">
        <v>14752</v>
      </c>
      <c r="F6377" s="77" t="s">
        <v>14600</v>
      </c>
    </row>
    <row r="6378" spans="1:6" ht="32.25" customHeight="1" x14ac:dyDescent="0.25">
      <c r="A6378" s="75">
        <v>5907</v>
      </c>
      <c r="B6378" s="76" t="s">
        <v>18718</v>
      </c>
      <c r="C6378" s="77" t="s">
        <v>18719</v>
      </c>
      <c r="D6378" s="78">
        <v>6965000</v>
      </c>
      <c r="E6378" s="77" t="s">
        <v>14752</v>
      </c>
      <c r="F6378" s="77" t="s">
        <v>14600</v>
      </c>
    </row>
    <row r="6379" spans="1:6" ht="32.25" customHeight="1" x14ac:dyDescent="0.25">
      <c r="A6379" s="75">
        <v>5908</v>
      </c>
      <c r="B6379" s="76" t="s">
        <v>18720</v>
      </c>
      <c r="C6379" s="77" t="s">
        <v>18721</v>
      </c>
      <c r="D6379" s="78">
        <v>6965000</v>
      </c>
      <c r="E6379" s="77" t="s">
        <v>14752</v>
      </c>
      <c r="F6379" s="77" t="s">
        <v>14600</v>
      </c>
    </row>
    <row r="6380" spans="1:6" ht="32.25" customHeight="1" x14ac:dyDescent="0.25">
      <c r="A6380" s="75">
        <v>5909</v>
      </c>
      <c r="B6380" s="76" t="s">
        <v>18722</v>
      </c>
      <c r="C6380" s="77" t="s">
        <v>18715</v>
      </c>
      <c r="D6380" s="78">
        <v>6965000</v>
      </c>
      <c r="E6380" s="77" t="s">
        <v>14752</v>
      </c>
      <c r="F6380" s="77" t="s">
        <v>14600</v>
      </c>
    </row>
    <row r="6381" spans="1:6" ht="32.25" customHeight="1" x14ac:dyDescent="0.25">
      <c r="A6381" s="75">
        <v>5910</v>
      </c>
      <c r="B6381" s="76" t="s">
        <v>18723</v>
      </c>
      <c r="C6381" s="77" t="s">
        <v>18717</v>
      </c>
      <c r="D6381" s="78">
        <v>6965000</v>
      </c>
      <c r="E6381" s="77" t="s">
        <v>14752</v>
      </c>
      <c r="F6381" s="77" t="s">
        <v>14600</v>
      </c>
    </row>
    <row r="6382" spans="1:6" ht="32.25" customHeight="1" x14ac:dyDescent="0.25">
      <c r="A6382" s="75">
        <v>5911</v>
      </c>
      <c r="B6382" s="76" t="s">
        <v>18724</v>
      </c>
      <c r="C6382" s="77" t="s">
        <v>18719</v>
      </c>
      <c r="D6382" s="78">
        <v>6965000</v>
      </c>
      <c r="E6382" s="77" t="s">
        <v>14752</v>
      </c>
      <c r="F6382" s="77" t="s">
        <v>14600</v>
      </c>
    </row>
    <row r="6383" spans="1:6" ht="32.25" customHeight="1" x14ac:dyDescent="0.25">
      <c r="A6383" s="75">
        <v>5912</v>
      </c>
      <c r="B6383" s="76" t="s">
        <v>18725</v>
      </c>
      <c r="C6383" s="77" t="s">
        <v>18709</v>
      </c>
      <c r="D6383" s="78">
        <v>6965000</v>
      </c>
      <c r="E6383" s="77" t="s">
        <v>14752</v>
      </c>
      <c r="F6383" s="77" t="s">
        <v>14600</v>
      </c>
    </row>
    <row r="6384" spans="1:6" ht="32.25" customHeight="1" x14ac:dyDescent="0.25">
      <c r="A6384" s="75">
        <v>5913</v>
      </c>
      <c r="B6384" s="76" t="s">
        <v>18726</v>
      </c>
      <c r="C6384" s="77" t="s">
        <v>18727</v>
      </c>
      <c r="D6384" s="78">
        <v>6965000</v>
      </c>
      <c r="E6384" s="77" t="s">
        <v>14752</v>
      </c>
      <c r="F6384" s="77" t="s">
        <v>14600</v>
      </c>
    </row>
    <row r="6385" spans="1:6" ht="32.25" customHeight="1" x14ac:dyDescent="0.25">
      <c r="A6385" s="75">
        <v>5914</v>
      </c>
      <c r="B6385" s="76" t="s">
        <v>18728</v>
      </c>
      <c r="C6385" s="77" t="s">
        <v>18729</v>
      </c>
      <c r="D6385" s="78">
        <v>6965000</v>
      </c>
      <c r="E6385" s="77" t="s">
        <v>14752</v>
      </c>
      <c r="F6385" s="77" t="s">
        <v>14600</v>
      </c>
    </row>
    <row r="6386" spans="1:6" ht="32.25" customHeight="1" x14ac:dyDescent="0.25">
      <c r="A6386" s="75">
        <v>5915</v>
      </c>
      <c r="B6386" s="76" t="s">
        <v>18730</v>
      </c>
      <c r="C6386" s="77" t="s">
        <v>18731</v>
      </c>
      <c r="D6386" s="78">
        <v>6965000</v>
      </c>
      <c r="E6386" s="77" t="s">
        <v>14752</v>
      </c>
      <c r="F6386" s="77" t="s">
        <v>14600</v>
      </c>
    </row>
    <row r="6387" spans="1:6" ht="32.25" customHeight="1" x14ac:dyDescent="0.25">
      <c r="A6387" s="75">
        <v>5916</v>
      </c>
      <c r="B6387" s="76" t="s">
        <v>18732</v>
      </c>
      <c r="C6387" s="77" t="s">
        <v>18733</v>
      </c>
      <c r="D6387" s="78">
        <v>11322000</v>
      </c>
      <c r="E6387" s="77" t="s">
        <v>18734</v>
      </c>
      <c r="F6387" s="77" t="s">
        <v>7870</v>
      </c>
    </row>
    <row r="6388" spans="1:6" ht="32.25" customHeight="1" x14ac:dyDescent="0.25">
      <c r="A6388" s="75">
        <v>5917</v>
      </c>
      <c r="B6388" s="76" t="s">
        <v>18735</v>
      </c>
      <c r="C6388" s="77" t="s">
        <v>18736</v>
      </c>
      <c r="D6388" s="78">
        <v>11322000</v>
      </c>
      <c r="E6388" s="77" t="s">
        <v>18734</v>
      </c>
      <c r="F6388" s="77" t="s">
        <v>7870</v>
      </c>
    </row>
    <row r="6389" spans="1:6" ht="32.25" customHeight="1" x14ac:dyDescent="0.25">
      <c r="A6389" s="75">
        <v>5918</v>
      </c>
      <c r="B6389" s="76" t="s">
        <v>18737</v>
      </c>
      <c r="C6389" s="77" t="s">
        <v>18738</v>
      </c>
      <c r="D6389" s="78">
        <v>7707000</v>
      </c>
      <c r="E6389" s="77" t="s">
        <v>18739</v>
      </c>
      <c r="F6389" s="77" t="s">
        <v>7870</v>
      </c>
    </row>
    <row r="6390" spans="1:6" ht="32.25" customHeight="1" x14ac:dyDescent="0.25">
      <c r="A6390" s="75">
        <v>5919</v>
      </c>
      <c r="B6390" s="76" t="s">
        <v>18740</v>
      </c>
      <c r="C6390" s="77" t="s">
        <v>18741</v>
      </c>
      <c r="D6390" s="78">
        <v>7448000</v>
      </c>
      <c r="E6390" s="77" t="s">
        <v>18742</v>
      </c>
      <c r="F6390" s="77" t="s">
        <v>7870</v>
      </c>
    </row>
    <row r="6391" spans="1:6" ht="32.25" customHeight="1" x14ac:dyDescent="0.25">
      <c r="A6391" s="75">
        <v>5920</v>
      </c>
      <c r="B6391" s="76" t="s">
        <v>18743</v>
      </c>
      <c r="C6391" s="77" t="s">
        <v>18744</v>
      </c>
      <c r="D6391" s="78">
        <v>7781000</v>
      </c>
      <c r="E6391" s="77" t="s">
        <v>18745</v>
      </c>
      <c r="F6391" s="77" t="s">
        <v>7870</v>
      </c>
    </row>
    <row r="6392" spans="1:6" ht="32.25" customHeight="1" x14ac:dyDescent="0.25">
      <c r="A6392" s="75">
        <v>5921</v>
      </c>
      <c r="B6392" s="76" t="s">
        <v>18746</v>
      </c>
      <c r="C6392" s="77" t="s">
        <v>18747</v>
      </c>
      <c r="D6392" s="78">
        <v>6956000</v>
      </c>
      <c r="E6392" s="77" t="s">
        <v>18683</v>
      </c>
      <c r="F6392" s="77" t="s">
        <v>18748</v>
      </c>
    </row>
    <row r="6393" spans="1:6" ht="32.25" customHeight="1" x14ac:dyDescent="0.25">
      <c r="A6393" s="75">
        <v>5922</v>
      </c>
      <c r="B6393" s="76" t="s">
        <v>18749</v>
      </c>
      <c r="C6393" s="77" t="s">
        <v>18750</v>
      </c>
      <c r="D6393" s="78">
        <v>6956000</v>
      </c>
      <c r="E6393" s="77" t="s">
        <v>18683</v>
      </c>
      <c r="F6393" s="77" t="s">
        <v>18748</v>
      </c>
    </row>
    <row r="6394" spans="1:6" ht="32.25" customHeight="1" x14ac:dyDescent="0.25">
      <c r="A6394" s="75">
        <v>5923</v>
      </c>
      <c r="B6394" s="76" t="s">
        <v>18751</v>
      </c>
      <c r="C6394" s="77" t="s">
        <v>18752</v>
      </c>
      <c r="D6394" s="78">
        <v>6956000</v>
      </c>
      <c r="E6394" s="77" t="s">
        <v>18683</v>
      </c>
      <c r="F6394" s="77" t="s">
        <v>18748</v>
      </c>
    </row>
    <row r="6395" spans="1:6" ht="32.25" customHeight="1" x14ac:dyDescent="0.25">
      <c r="A6395" s="75">
        <v>5924</v>
      </c>
      <c r="B6395" s="76" t="s">
        <v>18753</v>
      </c>
      <c r="C6395" s="77" t="s">
        <v>18754</v>
      </c>
      <c r="D6395" s="78">
        <v>7527000</v>
      </c>
      <c r="E6395" s="77" t="s">
        <v>18755</v>
      </c>
      <c r="F6395" s="77" t="s">
        <v>7870</v>
      </c>
    </row>
    <row r="6396" spans="1:6" ht="32.25" customHeight="1" x14ac:dyDescent="0.25">
      <c r="A6396" s="75">
        <v>5925</v>
      </c>
      <c r="B6396" s="76" t="s">
        <v>18756</v>
      </c>
      <c r="C6396" s="77" t="s">
        <v>18757</v>
      </c>
      <c r="D6396" s="78">
        <v>7527000</v>
      </c>
      <c r="E6396" s="77" t="s">
        <v>18755</v>
      </c>
      <c r="F6396" s="77" t="s">
        <v>7870</v>
      </c>
    </row>
    <row r="6397" spans="1:6" ht="32.25" customHeight="1" x14ac:dyDescent="0.25">
      <c r="A6397" s="75">
        <v>5926</v>
      </c>
      <c r="B6397" s="76" t="s">
        <v>18758</v>
      </c>
      <c r="C6397" s="77" t="s">
        <v>18759</v>
      </c>
      <c r="D6397" s="78">
        <v>10258000</v>
      </c>
      <c r="E6397" s="77" t="s">
        <v>18760</v>
      </c>
      <c r="F6397" s="77" t="s">
        <v>7870</v>
      </c>
    </row>
    <row r="6398" spans="1:6" ht="32.25" customHeight="1" x14ac:dyDescent="0.25">
      <c r="A6398" s="75">
        <v>5927</v>
      </c>
      <c r="B6398" s="76" t="s">
        <v>18761</v>
      </c>
      <c r="C6398" s="77" t="s">
        <v>18762</v>
      </c>
      <c r="D6398" s="78">
        <v>10258000</v>
      </c>
      <c r="E6398" s="77" t="s">
        <v>18760</v>
      </c>
      <c r="F6398" s="77" t="s">
        <v>7870</v>
      </c>
    </row>
    <row r="6399" spans="1:6" ht="32.25" customHeight="1" x14ac:dyDescent="0.25">
      <c r="A6399" s="75">
        <v>5928</v>
      </c>
      <c r="B6399" s="76" t="s">
        <v>18763</v>
      </c>
      <c r="C6399" s="77" t="s">
        <v>18764</v>
      </c>
      <c r="D6399" s="78">
        <v>7707000</v>
      </c>
      <c r="E6399" s="77" t="s">
        <v>18739</v>
      </c>
      <c r="F6399" s="77" t="s">
        <v>7870</v>
      </c>
    </row>
    <row r="6400" spans="1:6" ht="32.25" customHeight="1" x14ac:dyDescent="0.25">
      <c r="A6400" s="75">
        <v>5929</v>
      </c>
      <c r="B6400" s="76" t="s">
        <v>18765</v>
      </c>
      <c r="C6400" s="77" t="s">
        <v>18766</v>
      </c>
      <c r="D6400" s="78">
        <v>7707000</v>
      </c>
      <c r="E6400" s="77" t="s">
        <v>18739</v>
      </c>
      <c r="F6400" s="77" t="s">
        <v>7870</v>
      </c>
    </row>
    <row r="6401" spans="1:6" ht="32.25" customHeight="1" x14ac:dyDescent="0.25">
      <c r="A6401" s="75">
        <v>5930</v>
      </c>
      <c r="B6401" s="76" t="s">
        <v>18767</v>
      </c>
      <c r="C6401" s="77" t="s">
        <v>18768</v>
      </c>
      <c r="D6401" s="78">
        <v>7707000</v>
      </c>
      <c r="E6401" s="77" t="s">
        <v>18739</v>
      </c>
      <c r="F6401" s="77" t="s">
        <v>7870</v>
      </c>
    </row>
    <row r="6402" spans="1:6" ht="32.25" customHeight="1" x14ac:dyDescent="0.25">
      <c r="A6402" s="75">
        <v>5931</v>
      </c>
      <c r="B6402" s="76" t="s">
        <v>18769</v>
      </c>
      <c r="C6402" s="77" t="s">
        <v>18770</v>
      </c>
      <c r="D6402" s="78">
        <v>8923000</v>
      </c>
      <c r="E6402" s="77" t="s">
        <v>18771</v>
      </c>
      <c r="F6402" s="77" t="s">
        <v>18772</v>
      </c>
    </row>
    <row r="6403" spans="1:6" ht="32.25" customHeight="1" x14ac:dyDescent="0.25">
      <c r="A6403" s="75">
        <v>5932</v>
      </c>
      <c r="B6403" s="76" t="s">
        <v>18773</v>
      </c>
      <c r="C6403" s="77" t="s">
        <v>18774</v>
      </c>
      <c r="D6403" s="78">
        <v>8923000</v>
      </c>
      <c r="E6403" s="77" t="s">
        <v>18771</v>
      </c>
      <c r="F6403" s="77" t="s">
        <v>18772</v>
      </c>
    </row>
    <row r="6404" spans="1:6" ht="32.25" customHeight="1" x14ac:dyDescent="0.25">
      <c r="A6404" s="75">
        <v>5933</v>
      </c>
      <c r="B6404" s="76" t="s">
        <v>18775</v>
      </c>
      <c r="C6404" s="77" t="s">
        <v>18770</v>
      </c>
      <c r="D6404" s="78">
        <v>8923000</v>
      </c>
      <c r="E6404" s="77" t="s">
        <v>18771</v>
      </c>
      <c r="F6404" s="77" t="s">
        <v>18772</v>
      </c>
    </row>
    <row r="6405" spans="1:6" ht="32.25" customHeight="1" x14ac:dyDescent="0.25">
      <c r="A6405" s="75">
        <v>5934</v>
      </c>
      <c r="B6405" s="76" t="s">
        <v>18776</v>
      </c>
      <c r="C6405" s="77" t="s">
        <v>18774</v>
      </c>
      <c r="D6405" s="78">
        <v>8923000</v>
      </c>
      <c r="E6405" s="77" t="s">
        <v>18771</v>
      </c>
      <c r="F6405" s="77" t="s">
        <v>18772</v>
      </c>
    </row>
    <row r="6406" spans="1:6" ht="32.25" customHeight="1" x14ac:dyDescent="0.25">
      <c r="A6406" s="75">
        <v>5935</v>
      </c>
      <c r="B6406" s="76" t="s">
        <v>18777</v>
      </c>
      <c r="C6406" s="77" t="s">
        <v>18778</v>
      </c>
      <c r="D6406" s="78">
        <v>8923000</v>
      </c>
      <c r="E6406" s="77" t="s">
        <v>18771</v>
      </c>
      <c r="F6406" s="77" t="s">
        <v>18772</v>
      </c>
    </row>
    <row r="6407" spans="1:6" ht="32.25" customHeight="1" x14ac:dyDescent="0.25">
      <c r="A6407" s="75">
        <v>5936</v>
      </c>
      <c r="B6407" s="76" t="s">
        <v>18779</v>
      </c>
      <c r="C6407" s="77" t="s">
        <v>18780</v>
      </c>
      <c r="D6407" s="78">
        <v>9346000</v>
      </c>
      <c r="E6407" s="77" t="s">
        <v>12839</v>
      </c>
      <c r="F6407" s="77" t="s">
        <v>18772</v>
      </c>
    </row>
    <row r="6408" spans="1:6" ht="32.25" customHeight="1" x14ac:dyDescent="0.25">
      <c r="A6408" s="75">
        <v>5937</v>
      </c>
      <c r="B6408" s="76" t="s">
        <v>18781</v>
      </c>
      <c r="C6408" s="77" t="s">
        <v>18780</v>
      </c>
      <c r="D6408" s="78">
        <v>9346000</v>
      </c>
      <c r="E6408" s="77" t="s">
        <v>12839</v>
      </c>
      <c r="F6408" s="77" t="s">
        <v>18772</v>
      </c>
    </row>
    <row r="6409" spans="1:6" ht="32.25" customHeight="1" x14ac:dyDescent="0.25">
      <c r="A6409" s="75">
        <v>5938</v>
      </c>
      <c r="B6409" s="76" t="s">
        <v>18782</v>
      </c>
      <c r="C6409" s="77" t="s">
        <v>18783</v>
      </c>
      <c r="D6409" s="78">
        <v>9346000</v>
      </c>
      <c r="E6409" s="77" t="s">
        <v>12839</v>
      </c>
      <c r="F6409" s="77" t="s">
        <v>18772</v>
      </c>
    </row>
    <row r="6410" spans="1:6" ht="32.25" customHeight="1" x14ac:dyDescent="0.25">
      <c r="A6410" s="75">
        <v>5939</v>
      </c>
      <c r="B6410" s="76" t="s">
        <v>18784</v>
      </c>
      <c r="C6410" s="77" t="s">
        <v>18474</v>
      </c>
      <c r="D6410" s="78">
        <v>4467000</v>
      </c>
      <c r="E6410" s="77" t="s">
        <v>18785</v>
      </c>
      <c r="F6410" s="77" t="s">
        <v>18534</v>
      </c>
    </row>
    <row r="6411" spans="1:6" ht="32.25" customHeight="1" x14ac:dyDescent="0.25">
      <c r="A6411" s="75">
        <v>5940</v>
      </c>
      <c r="B6411" s="76" t="s">
        <v>18786</v>
      </c>
      <c r="C6411" s="77" t="s">
        <v>18474</v>
      </c>
      <c r="D6411" s="78">
        <v>4233000</v>
      </c>
      <c r="E6411" s="77" t="s">
        <v>18787</v>
      </c>
      <c r="F6411" s="77" t="s">
        <v>18534</v>
      </c>
    </row>
    <row r="6412" spans="1:6" ht="32.25" customHeight="1" x14ac:dyDescent="0.25">
      <c r="A6412" s="75">
        <v>5941</v>
      </c>
      <c r="B6412" s="76" t="s">
        <v>18788</v>
      </c>
      <c r="C6412" s="77" t="s">
        <v>18789</v>
      </c>
      <c r="D6412" s="78">
        <v>5347000</v>
      </c>
      <c r="E6412" s="77" t="s">
        <v>18790</v>
      </c>
      <c r="F6412" s="77" t="s">
        <v>7870</v>
      </c>
    </row>
    <row r="6413" spans="1:6" ht="32.25" customHeight="1" x14ac:dyDescent="0.25">
      <c r="A6413" s="75">
        <v>5942</v>
      </c>
      <c r="B6413" s="76" t="s">
        <v>18791</v>
      </c>
      <c r="C6413" s="77" t="s">
        <v>18792</v>
      </c>
      <c r="D6413" s="78">
        <v>5088000</v>
      </c>
      <c r="E6413" s="77" t="s">
        <v>18793</v>
      </c>
      <c r="F6413" s="77" t="s">
        <v>7870</v>
      </c>
    </row>
    <row r="6414" spans="1:6" ht="32.25" customHeight="1" x14ac:dyDescent="0.25">
      <c r="A6414" s="75">
        <v>5943</v>
      </c>
      <c r="B6414" s="76" t="s">
        <v>18794</v>
      </c>
      <c r="C6414" s="77" t="s">
        <v>18795</v>
      </c>
      <c r="D6414" s="78">
        <v>5088000</v>
      </c>
      <c r="E6414" s="77" t="s">
        <v>18793</v>
      </c>
      <c r="F6414" s="77" t="s">
        <v>7870</v>
      </c>
    </row>
    <row r="6415" spans="1:6" ht="32.25" customHeight="1" x14ac:dyDescent="0.25">
      <c r="A6415" s="75">
        <v>5944</v>
      </c>
      <c r="B6415" s="76" t="s">
        <v>18796</v>
      </c>
      <c r="C6415" s="77" t="s">
        <v>18797</v>
      </c>
      <c r="D6415" s="78">
        <v>5088000</v>
      </c>
      <c r="E6415" s="77" t="s">
        <v>18793</v>
      </c>
      <c r="F6415" s="77" t="s">
        <v>7870</v>
      </c>
    </row>
    <row r="6416" spans="1:6" ht="32.25" customHeight="1" x14ac:dyDescent="0.25">
      <c r="A6416" s="75">
        <v>5945</v>
      </c>
      <c r="B6416" s="76" t="s">
        <v>18798</v>
      </c>
      <c r="C6416" s="77" t="s">
        <v>18799</v>
      </c>
      <c r="D6416" s="78">
        <v>4854000</v>
      </c>
      <c r="E6416" s="77" t="s">
        <v>14587</v>
      </c>
      <c r="F6416" s="77" t="s">
        <v>7870</v>
      </c>
    </row>
    <row r="6417" spans="1:6" ht="32.25" customHeight="1" x14ac:dyDescent="0.25">
      <c r="A6417" s="75">
        <v>5946</v>
      </c>
      <c r="B6417" s="76" t="s">
        <v>18800</v>
      </c>
      <c r="C6417" s="77" t="s">
        <v>18801</v>
      </c>
      <c r="D6417" s="78">
        <v>7279000</v>
      </c>
      <c r="E6417" s="77" t="s">
        <v>18802</v>
      </c>
      <c r="F6417" s="77" t="s">
        <v>7870</v>
      </c>
    </row>
    <row r="6418" spans="1:6" ht="32.25" customHeight="1" x14ac:dyDescent="0.25">
      <c r="A6418" s="75">
        <v>5947</v>
      </c>
      <c r="B6418" s="76" t="s">
        <v>18803</v>
      </c>
      <c r="C6418" s="77" t="s">
        <v>18804</v>
      </c>
      <c r="D6418" s="78">
        <v>6956000</v>
      </c>
      <c r="E6418" s="77" t="s">
        <v>18683</v>
      </c>
      <c r="F6418" s="77" t="s">
        <v>7870</v>
      </c>
    </row>
    <row r="6419" spans="1:6" ht="32.25" customHeight="1" x14ac:dyDescent="0.25">
      <c r="A6419" s="75">
        <v>5948</v>
      </c>
      <c r="B6419" s="76" t="s">
        <v>18805</v>
      </c>
      <c r="C6419" s="77" t="s">
        <v>18806</v>
      </c>
      <c r="D6419" s="78">
        <v>4474000</v>
      </c>
      <c r="E6419" s="77" t="s">
        <v>18807</v>
      </c>
      <c r="F6419" s="77" t="s">
        <v>7870</v>
      </c>
    </row>
    <row r="6420" spans="1:6" ht="32.25" customHeight="1" x14ac:dyDescent="0.25">
      <c r="A6420" s="75">
        <v>5949</v>
      </c>
      <c r="B6420" s="76" t="s">
        <v>18808</v>
      </c>
      <c r="C6420" s="77" t="s">
        <v>18809</v>
      </c>
      <c r="D6420" s="78">
        <v>4474000</v>
      </c>
      <c r="E6420" s="77" t="s">
        <v>18807</v>
      </c>
      <c r="F6420" s="77" t="s">
        <v>7870</v>
      </c>
    </row>
    <row r="6421" spans="1:6" ht="32.25" customHeight="1" x14ac:dyDescent="0.25">
      <c r="A6421" s="75">
        <v>5950</v>
      </c>
      <c r="B6421" s="76" t="s">
        <v>18810</v>
      </c>
      <c r="C6421" s="77" t="s">
        <v>18811</v>
      </c>
      <c r="D6421" s="78">
        <v>4474000</v>
      </c>
      <c r="E6421" s="77" t="s">
        <v>18807</v>
      </c>
      <c r="F6421" s="77" t="s">
        <v>7870</v>
      </c>
    </row>
    <row r="6422" spans="1:6" ht="32.25" customHeight="1" x14ac:dyDescent="0.25">
      <c r="A6422" s="75">
        <v>5951</v>
      </c>
      <c r="B6422" s="76" t="s">
        <v>18812</v>
      </c>
      <c r="C6422" s="77" t="s">
        <v>18813</v>
      </c>
      <c r="D6422" s="78">
        <v>8043000</v>
      </c>
      <c r="E6422" s="77" t="s">
        <v>16984</v>
      </c>
      <c r="F6422" s="77" t="s">
        <v>10938</v>
      </c>
    </row>
    <row r="6423" spans="1:6" ht="32.25" customHeight="1" x14ac:dyDescent="0.25">
      <c r="A6423" s="75">
        <v>5952</v>
      </c>
      <c r="B6423" s="76" t="s">
        <v>18814</v>
      </c>
      <c r="C6423" s="77" t="s">
        <v>18815</v>
      </c>
      <c r="D6423" s="78">
        <v>4407000</v>
      </c>
      <c r="E6423" s="77" t="s">
        <v>18816</v>
      </c>
      <c r="F6423" s="77" t="s">
        <v>18817</v>
      </c>
    </row>
    <row r="6424" spans="1:6" ht="32.25" customHeight="1" x14ac:dyDescent="0.25">
      <c r="A6424" s="75">
        <v>5953</v>
      </c>
      <c r="B6424" s="76" t="s">
        <v>18818</v>
      </c>
      <c r="C6424" s="77" t="s">
        <v>18819</v>
      </c>
      <c r="D6424" s="78">
        <v>4407000</v>
      </c>
      <c r="E6424" s="77" t="s">
        <v>18816</v>
      </c>
      <c r="F6424" s="77" t="s">
        <v>18817</v>
      </c>
    </row>
    <row r="6425" spans="1:6" ht="32.25" customHeight="1" x14ac:dyDescent="0.25">
      <c r="A6425" s="75">
        <v>5954</v>
      </c>
      <c r="B6425" s="76" t="s">
        <v>18820</v>
      </c>
      <c r="C6425" s="77" t="s">
        <v>18821</v>
      </c>
      <c r="D6425" s="78">
        <v>4407000</v>
      </c>
      <c r="E6425" s="77" t="s">
        <v>18816</v>
      </c>
      <c r="F6425" s="77" t="s">
        <v>18817</v>
      </c>
    </row>
    <row r="6426" spans="1:6" ht="32.25" customHeight="1" x14ac:dyDescent="0.25">
      <c r="A6426" s="75">
        <v>5955</v>
      </c>
      <c r="B6426" s="76" t="s">
        <v>18822</v>
      </c>
      <c r="C6426" s="77" t="s">
        <v>18823</v>
      </c>
      <c r="D6426" s="78">
        <v>12602000</v>
      </c>
      <c r="E6426" s="77" t="s">
        <v>18824</v>
      </c>
      <c r="F6426" s="77" t="s">
        <v>18825</v>
      </c>
    </row>
    <row r="6427" spans="1:6" ht="32.25" customHeight="1" x14ac:dyDescent="0.25">
      <c r="A6427" s="75">
        <v>5956</v>
      </c>
      <c r="B6427" s="76" t="s">
        <v>18826</v>
      </c>
      <c r="C6427" s="77" t="s">
        <v>18827</v>
      </c>
      <c r="D6427" s="78">
        <v>12677000</v>
      </c>
      <c r="E6427" s="77" t="s">
        <v>18828</v>
      </c>
      <c r="F6427" s="77" t="s">
        <v>18825</v>
      </c>
    </row>
    <row r="6428" spans="1:6" ht="32.25" customHeight="1" x14ac:dyDescent="0.25">
      <c r="A6428" s="75">
        <v>5957</v>
      </c>
      <c r="B6428" s="76" t="s">
        <v>18829</v>
      </c>
      <c r="C6428" s="77" t="s">
        <v>18830</v>
      </c>
      <c r="D6428" s="78">
        <v>17328000</v>
      </c>
      <c r="E6428" s="77" t="s">
        <v>18831</v>
      </c>
      <c r="F6428" s="77" t="s">
        <v>7870</v>
      </c>
    </row>
    <row r="6429" spans="1:6" ht="32.25" customHeight="1" x14ac:dyDescent="0.25">
      <c r="A6429" s="75">
        <v>5958</v>
      </c>
      <c r="B6429" s="76" t="s">
        <v>18832</v>
      </c>
      <c r="C6429" s="77" t="s">
        <v>18830</v>
      </c>
      <c r="D6429" s="78">
        <v>17402000</v>
      </c>
      <c r="E6429" s="77" t="s">
        <v>18833</v>
      </c>
      <c r="F6429" s="77" t="s">
        <v>7870</v>
      </c>
    </row>
    <row r="6430" spans="1:6" ht="32.25" customHeight="1" x14ac:dyDescent="0.25">
      <c r="A6430" s="75">
        <v>5959</v>
      </c>
      <c r="B6430" s="76" t="s">
        <v>18834</v>
      </c>
      <c r="C6430" s="77" t="s">
        <v>18835</v>
      </c>
      <c r="D6430" s="78">
        <v>12124000</v>
      </c>
      <c r="E6430" s="77" t="s">
        <v>18836</v>
      </c>
      <c r="F6430" s="77" t="s">
        <v>7870</v>
      </c>
    </row>
    <row r="6431" spans="1:6" ht="32.25" customHeight="1" x14ac:dyDescent="0.25">
      <c r="A6431" s="75">
        <v>5960</v>
      </c>
      <c r="B6431" s="76" t="s">
        <v>18837</v>
      </c>
      <c r="C6431" s="77" t="s">
        <v>18838</v>
      </c>
      <c r="D6431" s="78">
        <v>12124000</v>
      </c>
      <c r="E6431" s="77" t="s">
        <v>18836</v>
      </c>
      <c r="F6431" s="77" t="s">
        <v>7870</v>
      </c>
    </row>
    <row r="6432" spans="1:6" ht="32.25" customHeight="1" x14ac:dyDescent="0.25">
      <c r="A6432" s="75">
        <v>5961</v>
      </c>
      <c r="B6432" s="76" t="s">
        <v>18839</v>
      </c>
      <c r="C6432" s="77" t="s">
        <v>18840</v>
      </c>
      <c r="D6432" s="78">
        <v>12198000</v>
      </c>
      <c r="E6432" s="77" t="s">
        <v>18841</v>
      </c>
      <c r="F6432" s="77" t="s">
        <v>7870</v>
      </c>
    </row>
    <row r="6433" spans="1:6" ht="32.25" customHeight="1" x14ac:dyDescent="0.25">
      <c r="A6433" s="75">
        <v>5962</v>
      </c>
      <c r="B6433" s="76" t="s">
        <v>18842</v>
      </c>
      <c r="C6433" s="77" t="s">
        <v>18843</v>
      </c>
      <c r="D6433" s="78">
        <v>12198000</v>
      </c>
      <c r="E6433" s="77" t="s">
        <v>18841</v>
      </c>
      <c r="F6433" s="77" t="s">
        <v>7870</v>
      </c>
    </row>
    <row r="6434" spans="1:6" ht="32.25" customHeight="1" x14ac:dyDescent="0.25">
      <c r="A6434" s="75">
        <v>5963</v>
      </c>
      <c r="B6434" s="76" t="s">
        <v>18844</v>
      </c>
      <c r="C6434" s="77" t="s">
        <v>18845</v>
      </c>
      <c r="D6434" s="78">
        <v>7653000</v>
      </c>
      <c r="E6434" s="77" t="s">
        <v>18846</v>
      </c>
      <c r="F6434" s="77" t="s">
        <v>7870</v>
      </c>
    </row>
    <row r="6435" spans="1:6" ht="32.25" customHeight="1" x14ac:dyDescent="0.25">
      <c r="A6435" s="75">
        <v>5964</v>
      </c>
      <c r="B6435" s="76" t="s">
        <v>18847</v>
      </c>
      <c r="C6435" s="77" t="s">
        <v>18848</v>
      </c>
      <c r="D6435" s="78">
        <v>5347000</v>
      </c>
      <c r="E6435" s="77" t="s">
        <v>18790</v>
      </c>
      <c r="F6435" s="77" t="s">
        <v>7870</v>
      </c>
    </row>
    <row r="6436" spans="1:6" ht="32.25" customHeight="1" x14ac:dyDescent="0.25">
      <c r="A6436" s="75">
        <v>5965</v>
      </c>
      <c r="B6436" s="76" t="s">
        <v>18849</v>
      </c>
      <c r="C6436" s="77" t="s">
        <v>18850</v>
      </c>
      <c r="D6436" s="78">
        <v>5347000</v>
      </c>
      <c r="E6436" s="77" t="s">
        <v>18790</v>
      </c>
      <c r="F6436" s="77" t="s">
        <v>7870</v>
      </c>
    </row>
    <row r="6437" spans="1:6" ht="32.25" customHeight="1" x14ac:dyDescent="0.25">
      <c r="A6437" s="75">
        <v>5966</v>
      </c>
      <c r="B6437" s="76" t="s">
        <v>18851</v>
      </c>
      <c r="C6437" s="77" t="s">
        <v>18852</v>
      </c>
      <c r="D6437" s="78">
        <v>5347000</v>
      </c>
      <c r="E6437" s="77" t="s">
        <v>18790</v>
      </c>
      <c r="F6437" s="77" t="s">
        <v>7870</v>
      </c>
    </row>
    <row r="6438" spans="1:6" ht="32.25" customHeight="1" x14ac:dyDescent="0.25">
      <c r="A6438" s="75">
        <v>5967</v>
      </c>
      <c r="B6438" s="76" t="s">
        <v>18853</v>
      </c>
      <c r="C6438" s="77" t="s">
        <v>18854</v>
      </c>
      <c r="D6438" s="78">
        <v>5347000</v>
      </c>
      <c r="E6438" s="77" t="s">
        <v>18790</v>
      </c>
      <c r="F6438" s="77" t="s">
        <v>7870</v>
      </c>
    </row>
    <row r="6439" spans="1:6" ht="32.25" customHeight="1" x14ac:dyDescent="0.25">
      <c r="A6439" s="75">
        <v>5968</v>
      </c>
      <c r="B6439" s="76" t="s">
        <v>18855</v>
      </c>
      <c r="C6439" s="77" t="s">
        <v>18856</v>
      </c>
      <c r="D6439" s="78">
        <v>5347000</v>
      </c>
      <c r="E6439" s="77" t="s">
        <v>18790</v>
      </c>
      <c r="F6439" s="77" t="s">
        <v>7870</v>
      </c>
    </row>
    <row r="6440" spans="1:6" ht="32.25" customHeight="1" x14ac:dyDescent="0.25">
      <c r="A6440" s="75">
        <v>5969</v>
      </c>
      <c r="B6440" s="76" t="s">
        <v>18857</v>
      </c>
      <c r="C6440" s="77" t="s">
        <v>18858</v>
      </c>
      <c r="D6440" s="78">
        <v>5088000</v>
      </c>
      <c r="E6440" s="77" t="s">
        <v>18793</v>
      </c>
      <c r="F6440" s="77" t="s">
        <v>7870</v>
      </c>
    </row>
    <row r="6441" spans="1:6" ht="32.25" customHeight="1" x14ac:dyDescent="0.25">
      <c r="A6441" s="75">
        <v>5970</v>
      </c>
      <c r="B6441" s="76" t="s">
        <v>18859</v>
      </c>
      <c r="C6441" s="77" t="s">
        <v>18860</v>
      </c>
      <c r="D6441" s="78">
        <v>5088000</v>
      </c>
      <c r="E6441" s="77" t="s">
        <v>18793</v>
      </c>
      <c r="F6441" s="77" t="s">
        <v>7870</v>
      </c>
    </row>
    <row r="6442" spans="1:6" ht="32.25" customHeight="1" x14ac:dyDescent="0.25">
      <c r="A6442" s="75">
        <v>5971</v>
      </c>
      <c r="B6442" s="76" t="s">
        <v>18861</v>
      </c>
      <c r="C6442" s="77" t="s">
        <v>18862</v>
      </c>
      <c r="D6442" s="78">
        <v>5088000</v>
      </c>
      <c r="E6442" s="77" t="s">
        <v>18793</v>
      </c>
      <c r="F6442" s="77" t="s">
        <v>7870</v>
      </c>
    </row>
    <row r="6443" spans="1:6" ht="32.25" customHeight="1" x14ac:dyDescent="0.25">
      <c r="A6443" s="75">
        <v>5972</v>
      </c>
      <c r="B6443" s="76" t="s">
        <v>18863</v>
      </c>
      <c r="C6443" s="77" t="s">
        <v>18864</v>
      </c>
      <c r="D6443" s="78">
        <v>6699000</v>
      </c>
      <c r="E6443" s="77" t="s">
        <v>18865</v>
      </c>
      <c r="F6443" s="77" t="s">
        <v>7870</v>
      </c>
    </row>
    <row r="6444" spans="1:6" ht="32.25" customHeight="1" x14ac:dyDescent="0.25">
      <c r="A6444" s="75">
        <v>5973</v>
      </c>
      <c r="B6444" s="76" t="s">
        <v>18866</v>
      </c>
      <c r="C6444" s="77" t="s">
        <v>18867</v>
      </c>
      <c r="D6444" s="78">
        <v>6699000</v>
      </c>
      <c r="E6444" s="77" t="s">
        <v>18865</v>
      </c>
      <c r="F6444" s="77" t="s">
        <v>7870</v>
      </c>
    </row>
    <row r="6445" spans="1:6" ht="32.25" customHeight="1" x14ac:dyDescent="0.25">
      <c r="A6445" s="75">
        <v>5974</v>
      </c>
      <c r="B6445" s="76" t="s">
        <v>18868</v>
      </c>
      <c r="C6445" s="77" t="s">
        <v>18869</v>
      </c>
      <c r="D6445" s="78">
        <v>6699000</v>
      </c>
      <c r="E6445" s="77" t="s">
        <v>18865</v>
      </c>
      <c r="F6445" s="77" t="s">
        <v>7870</v>
      </c>
    </row>
    <row r="6446" spans="1:6" ht="32.25" customHeight="1" x14ac:dyDescent="0.25">
      <c r="A6446" s="75">
        <v>5975</v>
      </c>
      <c r="B6446" s="76" t="s">
        <v>18870</v>
      </c>
      <c r="C6446" s="77" t="s">
        <v>18871</v>
      </c>
      <c r="D6446" s="78">
        <v>6699000</v>
      </c>
      <c r="E6446" s="77" t="s">
        <v>18865</v>
      </c>
      <c r="F6446" s="77" t="s">
        <v>7870</v>
      </c>
    </row>
    <row r="6447" spans="1:6" ht="32.25" customHeight="1" x14ac:dyDescent="0.25">
      <c r="A6447" s="75">
        <v>5976</v>
      </c>
      <c r="B6447" s="76" t="s">
        <v>18872</v>
      </c>
      <c r="C6447" s="77" t="s">
        <v>18873</v>
      </c>
      <c r="D6447" s="78">
        <v>6699000</v>
      </c>
      <c r="E6447" s="77" t="s">
        <v>18865</v>
      </c>
      <c r="F6447" s="77" t="s">
        <v>7870</v>
      </c>
    </row>
    <row r="6448" spans="1:6" ht="32.25" customHeight="1" x14ac:dyDescent="0.25">
      <c r="A6448" s="75">
        <v>5977</v>
      </c>
      <c r="B6448" s="76" t="s">
        <v>18874</v>
      </c>
      <c r="C6448" s="77" t="s">
        <v>18875</v>
      </c>
      <c r="D6448" s="78">
        <v>6699000</v>
      </c>
      <c r="E6448" s="77" t="s">
        <v>18865</v>
      </c>
      <c r="F6448" s="77" t="s">
        <v>7870</v>
      </c>
    </row>
    <row r="6449" spans="1:6" ht="32.25" customHeight="1" x14ac:dyDescent="0.25">
      <c r="A6449" s="75">
        <v>5978</v>
      </c>
      <c r="B6449" s="76" t="s">
        <v>18876</v>
      </c>
      <c r="C6449" s="77" t="s">
        <v>18877</v>
      </c>
      <c r="D6449" s="78">
        <v>6699000</v>
      </c>
      <c r="E6449" s="77" t="s">
        <v>18865</v>
      </c>
      <c r="F6449" s="77" t="s">
        <v>7870</v>
      </c>
    </row>
    <row r="6450" spans="1:6" ht="32.25" customHeight="1" x14ac:dyDescent="0.25">
      <c r="A6450" s="75">
        <v>5979</v>
      </c>
      <c r="B6450" s="76" t="s">
        <v>18878</v>
      </c>
      <c r="C6450" s="77" t="s">
        <v>18879</v>
      </c>
      <c r="D6450" s="78">
        <v>6699000</v>
      </c>
      <c r="E6450" s="77" t="s">
        <v>18865</v>
      </c>
      <c r="F6450" s="77" t="s">
        <v>7870</v>
      </c>
    </row>
    <row r="6451" spans="1:6" ht="32.25" customHeight="1" x14ac:dyDescent="0.25">
      <c r="A6451" s="75">
        <v>5980</v>
      </c>
      <c r="B6451" s="76" t="s">
        <v>18880</v>
      </c>
      <c r="C6451" s="77" t="s">
        <v>18881</v>
      </c>
      <c r="D6451" s="78">
        <v>6699000</v>
      </c>
      <c r="E6451" s="77" t="s">
        <v>18865</v>
      </c>
      <c r="F6451" s="77" t="s">
        <v>7870</v>
      </c>
    </row>
    <row r="6452" spans="1:6" ht="32.25" customHeight="1" x14ac:dyDescent="0.25">
      <c r="A6452" s="75">
        <v>5981</v>
      </c>
      <c r="B6452" s="76" t="s">
        <v>18882</v>
      </c>
      <c r="C6452" s="77" t="s">
        <v>18883</v>
      </c>
      <c r="D6452" s="78">
        <v>10080000</v>
      </c>
      <c r="E6452" s="77" t="s">
        <v>18884</v>
      </c>
      <c r="F6452" s="77" t="s">
        <v>18885</v>
      </c>
    </row>
    <row r="6453" spans="1:6" ht="32.25" customHeight="1" x14ac:dyDescent="0.25">
      <c r="A6453" s="75">
        <v>5982</v>
      </c>
      <c r="B6453" s="76" t="s">
        <v>18886</v>
      </c>
      <c r="C6453" s="77" t="s">
        <v>18887</v>
      </c>
      <c r="D6453" s="78">
        <v>8760000</v>
      </c>
      <c r="E6453" s="77" t="s">
        <v>18888</v>
      </c>
      <c r="F6453" s="77" t="s">
        <v>18825</v>
      </c>
    </row>
    <row r="6454" spans="1:6" ht="32.25" customHeight="1" x14ac:dyDescent="0.25">
      <c r="A6454" s="75">
        <v>5983</v>
      </c>
      <c r="B6454" s="76" t="s">
        <v>18889</v>
      </c>
      <c r="C6454" s="77" t="s">
        <v>18890</v>
      </c>
      <c r="D6454" s="78">
        <v>8760000</v>
      </c>
      <c r="E6454" s="77" t="s">
        <v>18888</v>
      </c>
      <c r="F6454" s="77" t="s">
        <v>18825</v>
      </c>
    </row>
    <row r="6455" spans="1:6" ht="32.25" customHeight="1" x14ac:dyDescent="0.25">
      <c r="A6455" s="75">
        <v>5984</v>
      </c>
      <c r="B6455" s="76" t="s">
        <v>18891</v>
      </c>
      <c r="C6455" s="77" t="s">
        <v>18892</v>
      </c>
      <c r="D6455" s="78">
        <v>8760000</v>
      </c>
      <c r="E6455" s="77" t="s">
        <v>18888</v>
      </c>
      <c r="F6455" s="77" t="s">
        <v>18825</v>
      </c>
    </row>
    <row r="6456" spans="1:6" ht="32.25" customHeight="1" x14ac:dyDescent="0.25">
      <c r="A6456" s="75">
        <v>5985</v>
      </c>
      <c r="B6456" s="76" t="s">
        <v>18893</v>
      </c>
      <c r="C6456" s="77" t="s">
        <v>18894</v>
      </c>
      <c r="D6456" s="78">
        <v>6254000</v>
      </c>
      <c r="E6456" s="77" t="s">
        <v>16113</v>
      </c>
      <c r="F6456" s="77" t="s">
        <v>7870</v>
      </c>
    </row>
    <row r="6457" spans="1:6" ht="32.25" customHeight="1" x14ac:dyDescent="0.25">
      <c r="A6457" s="75">
        <v>5986</v>
      </c>
      <c r="B6457" s="76" t="s">
        <v>18895</v>
      </c>
      <c r="C6457" s="77" t="s">
        <v>18896</v>
      </c>
      <c r="D6457" s="78">
        <v>5995000</v>
      </c>
      <c r="E6457" s="77" t="s">
        <v>18678</v>
      </c>
      <c r="F6457" s="77" t="s">
        <v>7870</v>
      </c>
    </row>
    <row r="6458" spans="1:6" ht="32.25" customHeight="1" x14ac:dyDescent="0.25">
      <c r="A6458" s="75">
        <v>5987</v>
      </c>
      <c r="B6458" s="76" t="s">
        <v>18897</v>
      </c>
      <c r="C6458" s="77" t="s">
        <v>18898</v>
      </c>
      <c r="D6458" s="78">
        <v>5995000</v>
      </c>
      <c r="E6458" s="77" t="s">
        <v>18678</v>
      </c>
      <c r="F6458" s="77" t="s">
        <v>7870</v>
      </c>
    </row>
    <row r="6459" spans="1:6" ht="32.25" customHeight="1" x14ac:dyDescent="0.25">
      <c r="A6459" s="75">
        <v>5988</v>
      </c>
      <c r="B6459" s="76" t="s">
        <v>18899</v>
      </c>
      <c r="C6459" s="77" t="s">
        <v>18900</v>
      </c>
      <c r="D6459" s="78">
        <v>5995000</v>
      </c>
      <c r="E6459" s="77" t="s">
        <v>18678</v>
      </c>
      <c r="F6459" s="77" t="s">
        <v>7870</v>
      </c>
    </row>
    <row r="6460" spans="1:6" ht="32.25" customHeight="1" x14ac:dyDescent="0.25">
      <c r="A6460" s="75">
        <v>5989</v>
      </c>
      <c r="B6460" s="76" t="s">
        <v>18901</v>
      </c>
      <c r="C6460" s="77" t="s">
        <v>18902</v>
      </c>
      <c r="D6460" s="78">
        <v>5995000</v>
      </c>
      <c r="E6460" s="77" t="s">
        <v>18678</v>
      </c>
      <c r="F6460" s="77" t="s">
        <v>7870</v>
      </c>
    </row>
    <row r="6461" spans="1:6" ht="32.25" customHeight="1" x14ac:dyDescent="0.25">
      <c r="A6461" s="75">
        <v>5990</v>
      </c>
      <c r="B6461" s="76" t="s">
        <v>18903</v>
      </c>
      <c r="C6461" s="77" t="s">
        <v>18904</v>
      </c>
      <c r="D6461" s="78">
        <v>5995000</v>
      </c>
      <c r="E6461" s="77" t="s">
        <v>18678</v>
      </c>
      <c r="F6461" s="77" t="s">
        <v>7870</v>
      </c>
    </row>
    <row r="6462" spans="1:6" ht="32.25" customHeight="1" x14ac:dyDescent="0.25">
      <c r="A6462" s="75">
        <v>5991</v>
      </c>
      <c r="B6462" s="76" t="s">
        <v>18905</v>
      </c>
      <c r="C6462" s="77" t="s">
        <v>18906</v>
      </c>
      <c r="D6462" s="78">
        <v>5995000</v>
      </c>
      <c r="E6462" s="77" t="s">
        <v>18678</v>
      </c>
      <c r="F6462" s="77" t="s">
        <v>7870</v>
      </c>
    </row>
    <row r="6463" spans="1:6" ht="32.25" customHeight="1" x14ac:dyDescent="0.25">
      <c r="A6463" s="75">
        <v>5992</v>
      </c>
      <c r="B6463" s="76" t="s">
        <v>18907</v>
      </c>
      <c r="C6463" s="77" t="s">
        <v>18908</v>
      </c>
      <c r="D6463" s="78">
        <v>5995000</v>
      </c>
      <c r="E6463" s="77" t="s">
        <v>18678</v>
      </c>
      <c r="F6463" s="77" t="s">
        <v>7870</v>
      </c>
    </row>
    <row r="6464" spans="1:6" ht="32.25" customHeight="1" x14ac:dyDescent="0.25">
      <c r="A6464" s="75">
        <v>5993</v>
      </c>
      <c r="B6464" s="76" t="s">
        <v>18909</v>
      </c>
      <c r="C6464" s="77" t="s">
        <v>18910</v>
      </c>
      <c r="D6464" s="78">
        <v>5761000</v>
      </c>
      <c r="E6464" s="77" t="s">
        <v>18911</v>
      </c>
      <c r="F6464" s="77" t="s">
        <v>7870</v>
      </c>
    </row>
    <row r="6465" spans="1:6" ht="32.25" customHeight="1" x14ac:dyDescent="0.25">
      <c r="A6465" s="75">
        <v>5994</v>
      </c>
      <c r="B6465" s="76" t="s">
        <v>18912</v>
      </c>
      <c r="C6465" s="77" t="s">
        <v>18913</v>
      </c>
      <c r="D6465" s="78">
        <v>5761000</v>
      </c>
      <c r="E6465" s="77" t="s">
        <v>18911</v>
      </c>
      <c r="F6465" s="77" t="s">
        <v>7870</v>
      </c>
    </row>
    <row r="6466" spans="1:6" ht="32.25" customHeight="1" x14ac:dyDescent="0.25">
      <c r="A6466" s="75">
        <v>5995</v>
      </c>
      <c r="B6466" s="76" t="s">
        <v>18914</v>
      </c>
      <c r="C6466" s="77" t="s">
        <v>18915</v>
      </c>
      <c r="D6466" s="78">
        <v>5761000</v>
      </c>
      <c r="E6466" s="77" t="s">
        <v>18911</v>
      </c>
      <c r="F6466" s="77" t="s">
        <v>7870</v>
      </c>
    </row>
    <row r="6467" spans="1:6" ht="32.25" customHeight="1" x14ac:dyDescent="0.25">
      <c r="A6467" s="75">
        <v>5996</v>
      </c>
      <c r="B6467" s="76" t="s">
        <v>18916</v>
      </c>
      <c r="C6467" s="77" t="s">
        <v>18917</v>
      </c>
      <c r="D6467" s="78">
        <v>5541000</v>
      </c>
      <c r="E6467" s="77" t="s">
        <v>18918</v>
      </c>
      <c r="F6467" s="77" t="s">
        <v>18817</v>
      </c>
    </row>
    <row r="6468" spans="1:6" ht="32.25" customHeight="1" x14ac:dyDescent="0.25">
      <c r="A6468" s="75">
        <v>5997</v>
      </c>
      <c r="B6468" s="76" t="s">
        <v>18919</v>
      </c>
      <c r="C6468" s="77" t="s">
        <v>18920</v>
      </c>
      <c r="D6468" s="78">
        <v>5541000</v>
      </c>
      <c r="E6468" s="77" t="s">
        <v>18918</v>
      </c>
      <c r="F6468" s="77" t="s">
        <v>18817</v>
      </c>
    </row>
    <row r="6469" spans="1:6" ht="32.25" customHeight="1" x14ac:dyDescent="0.25">
      <c r="A6469" s="75">
        <v>5998</v>
      </c>
      <c r="B6469" s="76" t="s">
        <v>18921</v>
      </c>
      <c r="C6469" s="77" t="s">
        <v>18922</v>
      </c>
      <c r="D6469" s="78">
        <v>5541000</v>
      </c>
      <c r="E6469" s="77" t="s">
        <v>18918</v>
      </c>
      <c r="F6469" s="77" t="s">
        <v>18817</v>
      </c>
    </row>
    <row r="6470" spans="1:6" ht="32.25" customHeight="1" x14ac:dyDescent="0.25">
      <c r="A6470" s="75">
        <v>5999</v>
      </c>
      <c r="B6470" s="76" t="s">
        <v>18923</v>
      </c>
      <c r="C6470" s="77" t="s">
        <v>18924</v>
      </c>
      <c r="D6470" s="78">
        <v>5282000</v>
      </c>
      <c r="E6470" s="77" t="s">
        <v>18925</v>
      </c>
      <c r="F6470" s="77" t="s">
        <v>18817</v>
      </c>
    </row>
    <row r="6471" spans="1:6" ht="32.25" customHeight="1" x14ac:dyDescent="0.25">
      <c r="A6471" s="75">
        <v>6000</v>
      </c>
      <c r="B6471" s="76" t="s">
        <v>18926</v>
      </c>
      <c r="C6471" s="77" t="s">
        <v>18927</v>
      </c>
      <c r="D6471" s="78">
        <v>5282000</v>
      </c>
      <c r="E6471" s="77" t="s">
        <v>18925</v>
      </c>
      <c r="F6471" s="77" t="s">
        <v>18817</v>
      </c>
    </row>
    <row r="6472" spans="1:6" ht="32.25" customHeight="1" x14ac:dyDescent="0.25">
      <c r="A6472" s="75">
        <v>6001</v>
      </c>
      <c r="B6472" s="76" t="s">
        <v>18928</v>
      </c>
      <c r="C6472" s="77" t="s">
        <v>18929</v>
      </c>
      <c r="D6472" s="78">
        <v>5282000</v>
      </c>
      <c r="E6472" s="77" t="s">
        <v>18925</v>
      </c>
      <c r="F6472" s="77" t="s">
        <v>18817</v>
      </c>
    </row>
    <row r="6473" spans="1:6" ht="32.25" customHeight="1" x14ac:dyDescent="0.25">
      <c r="A6473" s="75">
        <v>6002</v>
      </c>
      <c r="B6473" s="76" t="s">
        <v>18930</v>
      </c>
      <c r="C6473" s="77" t="s">
        <v>18917</v>
      </c>
      <c r="D6473" s="78">
        <v>5282000</v>
      </c>
      <c r="E6473" s="77" t="s">
        <v>18925</v>
      </c>
      <c r="F6473" s="77" t="s">
        <v>18817</v>
      </c>
    </row>
    <row r="6474" spans="1:6" ht="32.25" customHeight="1" x14ac:dyDescent="0.25">
      <c r="A6474" s="75">
        <v>6003</v>
      </c>
      <c r="B6474" s="76" t="s">
        <v>18931</v>
      </c>
      <c r="C6474" s="77" t="s">
        <v>18932</v>
      </c>
      <c r="D6474" s="78">
        <v>5282000</v>
      </c>
      <c r="E6474" s="77" t="s">
        <v>18925</v>
      </c>
      <c r="F6474" s="77" t="s">
        <v>18817</v>
      </c>
    </row>
    <row r="6475" spans="1:6" ht="32.25" customHeight="1" x14ac:dyDescent="0.25">
      <c r="A6475" s="75">
        <v>6004</v>
      </c>
      <c r="B6475" s="76" t="s">
        <v>18933</v>
      </c>
      <c r="C6475" s="77" t="s">
        <v>18934</v>
      </c>
      <c r="D6475" s="78">
        <v>5282000</v>
      </c>
      <c r="E6475" s="77" t="s">
        <v>18925</v>
      </c>
      <c r="F6475" s="77" t="s">
        <v>18817</v>
      </c>
    </row>
    <row r="6476" spans="1:6" ht="32.25" customHeight="1" x14ac:dyDescent="0.25">
      <c r="A6476" s="75">
        <v>6005</v>
      </c>
      <c r="B6476" s="76" t="s">
        <v>18935</v>
      </c>
      <c r="C6476" s="77" t="s">
        <v>18936</v>
      </c>
      <c r="D6476" s="78">
        <v>5282000</v>
      </c>
      <c r="E6476" s="77" t="s">
        <v>18925</v>
      </c>
      <c r="F6476" s="77" t="s">
        <v>18817</v>
      </c>
    </row>
    <row r="6477" spans="1:6" ht="32.25" customHeight="1" x14ac:dyDescent="0.25">
      <c r="A6477" s="75">
        <v>6006</v>
      </c>
      <c r="B6477" s="76" t="s">
        <v>18937</v>
      </c>
      <c r="C6477" s="77" t="s">
        <v>18938</v>
      </c>
      <c r="D6477" s="78">
        <v>5282000</v>
      </c>
      <c r="E6477" s="77" t="s">
        <v>18925</v>
      </c>
      <c r="F6477" s="77" t="s">
        <v>18817</v>
      </c>
    </row>
    <row r="6478" spans="1:6" ht="32.25" customHeight="1" x14ac:dyDescent="0.25">
      <c r="A6478" s="75">
        <v>6007</v>
      </c>
      <c r="B6478" s="76" t="s">
        <v>18939</v>
      </c>
      <c r="C6478" s="77" t="s">
        <v>18924</v>
      </c>
      <c r="D6478" s="78">
        <v>5282000</v>
      </c>
      <c r="E6478" s="77" t="s">
        <v>18925</v>
      </c>
      <c r="F6478" s="77" t="s">
        <v>18817</v>
      </c>
    </row>
    <row r="6479" spans="1:6" ht="32.25" customHeight="1" x14ac:dyDescent="0.25">
      <c r="A6479" s="75">
        <v>6008</v>
      </c>
      <c r="B6479" s="76" t="s">
        <v>18940</v>
      </c>
      <c r="C6479" s="77" t="s">
        <v>18941</v>
      </c>
      <c r="D6479" s="78">
        <v>4467000</v>
      </c>
      <c r="E6479" s="77" t="s">
        <v>18785</v>
      </c>
      <c r="F6479" s="77" t="s">
        <v>18534</v>
      </c>
    </row>
    <row r="6480" spans="1:6" ht="32.25" customHeight="1" x14ac:dyDescent="0.25">
      <c r="A6480" s="75">
        <v>6009</v>
      </c>
      <c r="B6480" s="76" t="s">
        <v>18942</v>
      </c>
      <c r="C6480" s="77" t="s">
        <v>18943</v>
      </c>
      <c r="D6480" s="78">
        <v>4467000</v>
      </c>
      <c r="E6480" s="77" t="s">
        <v>18785</v>
      </c>
      <c r="F6480" s="77" t="s">
        <v>18534</v>
      </c>
    </row>
    <row r="6481" spans="1:6" ht="32.25" customHeight="1" x14ac:dyDescent="0.25">
      <c r="A6481" s="75">
        <v>6010</v>
      </c>
      <c r="B6481" s="76" t="s">
        <v>18944</v>
      </c>
      <c r="C6481" s="77" t="s">
        <v>18945</v>
      </c>
      <c r="D6481" s="78">
        <v>4233000</v>
      </c>
      <c r="E6481" s="77" t="s">
        <v>18787</v>
      </c>
      <c r="F6481" s="77" t="s">
        <v>18534</v>
      </c>
    </row>
    <row r="6482" spans="1:6" ht="32.25" customHeight="1" x14ac:dyDescent="0.25">
      <c r="A6482" s="75">
        <v>6011</v>
      </c>
      <c r="B6482" s="76" t="s">
        <v>18946</v>
      </c>
      <c r="C6482" s="77" t="s">
        <v>18947</v>
      </c>
      <c r="D6482" s="78">
        <v>4233000</v>
      </c>
      <c r="E6482" s="77" t="s">
        <v>18787</v>
      </c>
      <c r="F6482" s="77" t="s">
        <v>18534</v>
      </c>
    </row>
    <row r="6483" spans="1:6" ht="32.25" customHeight="1" x14ac:dyDescent="0.25">
      <c r="A6483" s="75">
        <v>6012</v>
      </c>
      <c r="B6483" s="76" t="s">
        <v>18948</v>
      </c>
      <c r="C6483" s="77" t="s">
        <v>18949</v>
      </c>
      <c r="D6483" s="78">
        <v>8559000</v>
      </c>
      <c r="E6483" s="77" t="s">
        <v>18950</v>
      </c>
      <c r="F6483" s="77" t="s">
        <v>7870</v>
      </c>
    </row>
    <row r="6484" spans="1:6" ht="32.25" customHeight="1" x14ac:dyDescent="0.25">
      <c r="A6484" s="75">
        <v>6013</v>
      </c>
      <c r="B6484" s="76" t="s">
        <v>18951</v>
      </c>
      <c r="C6484" s="77" t="s">
        <v>18949</v>
      </c>
      <c r="D6484" s="78">
        <v>8559000</v>
      </c>
      <c r="E6484" s="77" t="s">
        <v>18950</v>
      </c>
      <c r="F6484" s="77" t="s">
        <v>7870</v>
      </c>
    </row>
    <row r="6485" spans="1:6" ht="32.25" customHeight="1" x14ac:dyDescent="0.25">
      <c r="A6485" s="75">
        <v>6014</v>
      </c>
      <c r="B6485" s="76" t="s">
        <v>18952</v>
      </c>
      <c r="C6485" s="77" t="s">
        <v>18949</v>
      </c>
      <c r="D6485" s="78">
        <v>8559000</v>
      </c>
      <c r="E6485" s="77" t="s">
        <v>18950</v>
      </c>
      <c r="F6485" s="77" t="s">
        <v>7870</v>
      </c>
    </row>
    <row r="6486" spans="1:6" ht="32.25" customHeight="1" x14ac:dyDescent="0.25">
      <c r="A6486" s="75">
        <v>6015</v>
      </c>
      <c r="B6486" s="76" t="s">
        <v>18953</v>
      </c>
      <c r="C6486" s="77" t="s">
        <v>18954</v>
      </c>
      <c r="D6486" s="78">
        <v>8559000</v>
      </c>
      <c r="E6486" s="77" t="s">
        <v>18950</v>
      </c>
      <c r="F6486" s="77" t="s">
        <v>7870</v>
      </c>
    </row>
    <row r="6487" spans="1:6" ht="32.25" customHeight="1" x14ac:dyDescent="0.25">
      <c r="A6487" s="75">
        <v>6016</v>
      </c>
      <c r="B6487" s="76" t="s">
        <v>18955</v>
      </c>
      <c r="C6487" s="77" t="s">
        <v>18956</v>
      </c>
      <c r="D6487" s="78">
        <v>10420000</v>
      </c>
      <c r="E6487" s="77" t="s">
        <v>18957</v>
      </c>
      <c r="F6487" s="77" t="s">
        <v>18825</v>
      </c>
    </row>
    <row r="6488" spans="1:6" ht="32.25" customHeight="1" x14ac:dyDescent="0.25">
      <c r="A6488" s="75">
        <v>6017</v>
      </c>
      <c r="B6488" s="76" t="s">
        <v>18958</v>
      </c>
      <c r="C6488" s="77" t="s">
        <v>18959</v>
      </c>
      <c r="D6488" s="78">
        <v>10420000</v>
      </c>
      <c r="E6488" s="77" t="s">
        <v>18957</v>
      </c>
      <c r="F6488" s="77" t="s">
        <v>18825</v>
      </c>
    </row>
    <row r="6489" spans="1:6" ht="32.25" customHeight="1" x14ac:dyDescent="0.25">
      <c r="A6489" s="75">
        <v>6018</v>
      </c>
      <c r="B6489" s="76" t="s">
        <v>18960</v>
      </c>
      <c r="C6489" s="77" t="s">
        <v>18961</v>
      </c>
      <c r="D6489" s="78">
        <v>10420000</v>
      </c>
      <c r="E6489" s="77" t="s">
        <v>18957</v>
      </c>
      <c r="F6489" s="77" t="s">
        <v>18825</v>
      </c>
    </row>
    <row r="6490" spans="1:6" ht="32.25" customHeight="1" x14ac:dyDescent="0.25">
      <c r="A6490" s="75">
        <v>6019</v>
      </c>
      <c r="B6490" s="76" t="s">
        <v>18962</v>
      </c>
      <c r="C6490" s="77" t="s">
        <v>18963</v>
      </c>
      <c r="D6490" s="78">
        <v>10420000</v>
      </c>
      <c r="E6490" s="77" t="s">
        <v>18957</v>
      </c>
      <c r="F6490" s="77" t="s">
        <v>18825</v>
      </c>
    </row>
    <row r="6491" spans="1:6" ht="32.25" customHeight="1" x14ac:dyDescent="0.25">
      <c r="A6491" s="75">
        <v>6020</v>
      </c>
      <c r="B6491" s="76" t="s">
        <v>18964</v>
      </c>
      <c r="C6491" s="77" t="s">
        <v>18965</v>
      </c>
      <c r="D6491" s="78">
        <v>10420000</v>
      </c>
      <c r="E6491" s="77" t="s">
        <v>18957</v>
      </c>
      <c r="F6491" s="77" t="s">
        <v>18825</v>
      </c>
    </row>
    <row r="6492" spans="1:6" ht="32.25" customHeight="1" x14ac:dyDescent="0.25">
      <c r="A6492" s="75">
        <v>6021</v>
      </c>
      <c r="B6492" s="76" t="s">
        <v>18966</v>
      </c>
      <c r="C6492" s="77" t="s">
        <v>18967</v>
      </c>
      <c r="D6492" s="78">
        <v>10420000</v>
      </c>
      <c r="E6492" s="77" t="s">
        <v>18957</v>
      </c>
      <c r="F6492" s="77" t="s">
        <v>18825</v>
      </c>
    </row>
    <row r="6493" spans="1:6" ht="32.25" customHeight="1" x14ac:dyDescent="0.25">
      <c r="A6493" s="75">
        <v>6022</v>
      </c>
      <c r="B6493" s="76" t="s">
        <v>18968</v>
      </c>
      <c r="C6493" s="77" t="s">
        <v>18969</v>
      </c>
      <c r="D6493" s="78">
        <v>10420000</v>
      </c>
      <c r="E6493" s="77" t="s">
        <v>18957</v>
      </c>
      <c r="F6493" s="77" t="s">
        <v>18825</v>
      </c>
    </row>
    <row r="6494" spans="1:6" ht="32.25" customHeight="1" x14ac:dyDescent="0.25">
      <c r="A6494" s="75">
        <v>6023</v>
      </c>
      <c r="B6494" s="76" t="s">
        <v>18970</v>
      </c>
      <c r="C6494" s="77" t="s">
        <v>18959</v>
      </c>
      <c r="D6494" s="78">
        <v>10420000</v>
      </c>
      <c r="E6494" s="77" t="s">
        <v>18957</v>
      </c>
      <c r="F6494" s="77" t="s">
        <v>18825</v>
      </c>
    </row>
    <row r="6495" spans="1:6" ht="32.25" customHeight="1" x14ac:dyDescent="0.25">
      <c r="A6495" s="75">
        <v>6024</v>
      </c>
      <c r="B6495" s="76" t="s">
        <v>18971</v>
      </c>
      <c r="C6495" s="77" t="s">
        <v>18961</v>
      </c>
      <c r="D6495" s="78">
        <v>10420000</v>
      </c>
      <c r="E6495" s="77" t="s">
        <v>18957</v>
      </c>
      <c r="F6495" s="77" t="s">
        <v>18825</v>
      </c>
    </row>
    <row r="6496" spans="1:6" ht="32.25" customHeight="1" x14ac:dyDescent="0.25">
      <c r="A6496" s="75">
        <v>6025</v>
      </c>
      <c r="B6496" s="76" t="s">
        <v>18972</v>
      </c>
      <c r="C6496" s="77" t="s">
        <v>18956</v>
      </c>
      <c r="D6496" s="78">
        <v>10420000</v>
      </c>
      <c r="E6496" s="77" t="s">
        <v>18957</v>
      </c>
      <c r="F6496" s="77" t="s">
        <v>18825</v>
      </c>
    </row>
    <row r="6497" spans="1:6" ht="32.25" customHeight="1" x14ac:dyDescent="0.25">
      <c r="A6497" s="75">
        <v>6026</v>
      </c>
      <c r="B6497" s="76" t="s">
        <v>18973</v>
      </c>
      <c r="C6497" s="77" t="s">
        <v>18974</v>
      </c>
      <c r="D6497" s="78">
        <v>10420000</v>
      </c>
      <c r="E6497" s="77" t="s">
        <v>18957</v>
      </c>
      <c r="F6497" s="77" t="s">
        <v>18825</v>
      </c>
    </row>
    <row r="6498" spans="1:6" ht="32.25" customHeight="1" x14ac:dyDescent="0.25">
      <c r="A6498" s="75">
        <v>6027</v>
      </c>
      <c r="B6498" s="76" t="s">
        <v>18975</v>
      </c>
      <c r="C6498" s="77" t="s">
        <v>18976</v>
      </c>
      <c r="D6498" s="78">
        <v>10420000</v>
      </c>
      <c r="E6498" s="77" t="s">
        <v>18957</v>
      </c>
      <c r="F6498" s="77" t="s">
        <v>18825</v>
      </c>
    </row>
    <row r="6499" spans="1:6" ht="32.25" customHeight="1" x14ac:dyDescent="0.25">
      <c r="A6499" s="75">
        <v>6028</v>
      </c>
      <c r="B6499" s="76" t="s">
        <v>18977</v>
      </c>
      <c r="C6499" s="77" t="s">
        <v>18978</v>
      </c>
      <c r="D6499" s="78">
        <v>10420000</v>
      </c>
      <c r="E6499" s="77" t="s">
        <v>18957</v>
      </c>
      <c r="F6499" s="77" t="s">
        <v>18825</v>
      </c>
    </row>
    <row r="6500" spans="1:6" ht="32.25" customHeight="1" x14ac:dyDescent="0.25">
      <c r="A6500" s="75">
        <v>6029</v>
      </c>
      <c r="B6500" s="76" t="s">
        <v>18979</v>
      </c>
      <c r="C6500" s="77" t="s">
        <v>18980</v>
      </c>
      <c r="D6500" s="78">
        <v>10420000</v>
      </c>
      <c r="E6500" s="77" t="s">
        <v>18957</v>
      </c>
      <c r="F6500" s="77" t="s">
        <v>18825</v>
      </c>
    </row>
    <row r="6501" spans="1:6" ht="32.25" customHeight="1" x14ac:dyDescent="0.25">
      <c r="A6501" s="75">
        <v>6030</v>
      </c>
      <c r="B6501" s="76" t="s">
        <v>18981</v>
      </c>
      <c r="C6501" s="77" t="s">
        <v>18982</v>
      </c>
      <c r="D6501" s="78">
        <v>13278000</v>
      </c>
      <c r="E6501" s="77" t="s">
        <v>18983</v>
      </c>
      <c r="F6501" s="77" t="s">
        <v>7870</v>
      </c>
    </row>
    <row r="6502" spans="1:6" ht="32.25" customHeight="1" x14ac:dyDescent="0.25">
      <c r="A6502" s="75">
        <v>6031</v>
      </c>
      <c r="B6502" s="76" t="s">
        <v>18984</v>
      </c>
      <c r="C6502" s="77" t="s">
        <v>18985</v>
      </c>
      <c r="D6502" s="78">
        <v>13278000</v>
      </c>
      <c r="E6502" s="77" t="s">
        <v>18983</v>
      </c>
      <c r="F6502" s="77" t="s">
        <v>7870</v>
      </c>
    </row>
    <row r="6503" spans="1:6" ht="32.25" customHeight="1" x14ac:dyDescent="0.25">
      <c r="A6503" s="75">
        <v>6032</v>
      </c>
      <c r="B6503" s="76" t="s">
        <v>18986</v>
      </c>
      <c r="C6503" s="77" t="s">
        <v>18987</v>
      </c>
      <c r="D6503" s="78">
        <v>13051000</v>
      </c>
      <c r="E6503" s="77" t="s">
        <v>18988</v>
      </c>
      <c r="F6503" s="77" t="s">
        <v>7870</v>
      </c>
    </row>
    <row r="6504" spans="1:6" ht="32.25" customHeight="1" x14ac:dyDescent="0.25">
      <c r="A6504" s="75">
        <v>6033</v>
      </c>
      <c r="B6504" s="76" t="s">
        <v>18989</v>
      </c>
      <c r="C6504" s="77" t="s">
        <v>18990</v>
      </c>
      <c r="D6504" s="78">
        <v>13278000</v>
      </c>
      <c r="E6504" s="77" t="s">
        <v>18983</v>
      </c>
      <c r="F6504" s="77" t="s">
        <v>7870</v>
      </c>
    </row>
    <row r="6505" spans="1:6" ht="32.25" customHeight="1" x14ac:dyDescent="0.25">
      <c r="A6505" s="75">
        <v>6034</v>
      </c>
      <c r="B6505" s="76" t="s">
        <v>18991</v>
      </c>
      <c r="C6505" s="77" t="s">
        <v>18992</v>
      </c>
      <c r="D6505" s="78">
        <v>13278000</v>
      </c>
      <c r="E6505" s="77" t="s">
        <v>18983</v>
      </c>
      <c r="F6505" s="77" t="s">
        <v>7870</v>
      </c>
    </row>
    <row r="6506" spans="1:6" ht="32.25" customHeight="1" x14ac:dyDescent="0.25">
      <c r="A6506" s="75">
        <v>6035</v>
      </c>
      <c r="B6506" s="76" t="s">
        <v>18993</v>
      </c>
      <c r="C6506" s="77" t="s">
        <v>18994</v>
      </c>
      <c r="D6506" s="78">
        <v>7279000</v>
      </c>
      <c r="E6506" s="77" t="s">
        <v>18802</v>
      </c>
      <c r="F6506" s="77" t="s">
        <v>7870</v>
      </c>
    </row>
    <row r="6507" spans="1:6" ht="32.25" customHeight="1" x14ac:dyDescent="0.25">
      <c r="A6507" s="75">
        <v>6036</v>
      </c>
      <c r="B6507" s="76" t="s">
        <v>18995</v>
      </c>
      <c r="C6507" s="77" t="s">
        <v>18996</v>
      </c>
      <c r="D6507" s="78">
        <v>7020000</v>
      </c>
      <c r="E6507" s="77" t="s">
        <v>18997</v>
      </c>
      <c r="F6507" s="77" t="s">
        <v>7870</v>
      </c>
    </row>
    <row r="6508" spans="1:6" ht="32.25" customHeight="1" x14ac:dyDescent="0.25">
      <c r="A6508" s="75">
        <v>6037</v>
      </c>
      <c r="B6508" s="76" t="s">
        <v>18998</v>
      </c>
      <c r="C6508" s="77" t="s">
        <v>18999</v>
      </c>
      <c r="D6508" s="78">
        <v>7366000</v>
      </c>
      <c r="E6508" s="77" t="s">
        <v>19000</v>
      </c>
      <c r="F6508" s="77" t="s">
        <v>7870</v>
      </c>
    </row>
    <row r="6509" spans="1:6" ht="32.25" customHeight="1" x14ac:dyDescent="0.25">
      <c r="A6509" s="75">
        <v>6038</v>
      </c>
      <c r="B6509" s="76" t="s">
        <v>19001</v>
      </c>
      <c r="C6509" s="77" t="s">
        <v>19002</v>
      </c>
      <c r="D6509" s="78">
        <v>5473000</v>
      </c>
      <c r="E6509" s="77" t="s">
        <v>19003</v>
      </c>
      <c r="F6509" s="77" t="s">
        <v>19004</v>
      </c>
    </row>
    <row r="6510" spans="1:6" ht="32.25" customHeight="1" x14ac:dyDescent="0.25">
      <c r="A6510" s="75">
        <v>6039</v>
      </c>
      <c r="B6510" s="76" t="s">
        <v>19005</v>
      </c>
      <c r="C6510" s="77" t="s">
        <v>19006</v>
      </c>
      <c r="D6510" s="78">
        <v>4856000</v>
      </c>
      <c r="E6510" s="77" t="s">
        <v>19007</v>
      </c>
      <c r="F6510" s="77" t="s">
        <v>7870</v>
      </c>
    </row>
    <row r="6511" spans="1:6" ht="32.25" customHeight="1" x14ac:dyDescent="0.25">
      <c r="A6511" s="75">
        <v>6040</v>
      </c>
      <c r="B6511" s="76" t="s">
        <v>19008</v>
      </c>
      <c r="C6511" s="77" t="s">
        <v>19009</v>
      </c>
      <c r="D6511" s="78">
        <v>4856000</v>
      </c>
      <c r="E6511" s="77" t="s">
        <v>19007</v>
      </c>
      <c r="F6511" s="77" t="s">
        <v>7870</v>
      </c>
    </row>
    <row r="6512" spans="1:6" ht="32.25" customHeight="1" x14ac:dyDescent="0.25">
      <c r="A6512" s="75">
        <v>6041</v>
      </c>
      <c r="B6512" s="76" t="s">
        <v>19010</v>
      </c>
      <c r="C6512" s="77" t="s">
        <v>19011</v>
      </c>
      <c r="D6512" s="78">
        <v>4856000</v>
      </c>
      <c r="E6512" s="77" t="s">
        <v>19007</v>
      </c>
      <c r="F6512" s="77" t="s">
        <v>7870</v>
      </c>
    </row>
    <row r="6513" spans="1:6" ht="32.25" customHeight="1" x14ac:dyDescent="0.25">
      <c r="A6513" s="75">
        <v>6042</v>
      </c>
      <c r="B6513" s="76" t="s">
        <v>19012</v>
      </c>
      <c r="C6513" s="77" t="s">
        <v>19013</v>
      </c>
      <c r="D6513" s="78">
        <v>4856000</v>
      </c>
      <c r="E6513" s="77" t="s">
        <v>19007</v>
      </c>
      <c r="F6513" s="77" t="s">
        <v>7870</v>
      </c>
    </row>
    <row r="6514" spans="1:6" ht="32.25" customHeight="1" x14ac:dyDescent="0.25">
      <c r="A6514" s="75">
        <v>6043</v>
      </c>
      <c r="B6514" s="76" t="s">
        <v>19014</v>
      </c>
      <c r="C6514" s="77" t="s">
        <v>19015</v>
      </c>
      <c r="D6514" s="78">
        <v>4856000</v>
      </c>
      <c r="E6514" s="77" t="s">
        <v>19007</v>
      </c>
      <c r="F6514" s="77" t="s">
        <v>7870</v>
      </c>
    </row>
    <row r="6515" spans="1:6" ht="32.25" customHeight="1" x14ac:dyDescent="0.25">
      <c r="A6515" s="75">
        <v>6044</v>
      </c>
      <c r="B6515" s="76" t="s">
        <v>19016</v>
      </c>
      <c r="C6515" s="77" t="s">
        <v>19017</v>
      </c>
      <c r="D6515" s="78">
        <v>4856000</v>
      </c>
      <c r="E6515" s="77" t="s">
        <v>19007</v>
      </c>
      <c r="F6515" s="77" t="s">
        <v>7870</v>
      </c>
    </row>
    <row r="6516" spans="1:6" ht="32.25" customHeight="1" x14ac:dyDescent="0.25">
      <c r="A6516" s="75">
        <v>6045</v>
      </c>
      <c r="B6516" s="76" t="s">
        <v>19018</v>
      </c>
      <c r="C6516" s="77" t="s">
        <v>19019</v>
      </c>
      <c r="D6516" s="78">
        <v>4597000</v>
      </c>
      <c r="E6516" s="77" t="s">
        <v>17617</v>
      </c>
      <c r="F6516" s="77" t="s">
        <v>7870</v>
      </c>
    </row>
    <row r="6517" spans="1:6" ht="32.25" customHeight="1" x14ac:dyDescent="0.25">
      <c r="A6517" s="75">
        <v>6046</v>
      </c>
      <c r="B6517" s="76" t="s">
        <v>19020</v>
      </c>
      <c r="C6517" s="77" t="s">
        <v>19021</v>
      </c>
      <c r="D6517" s="78">
        <v>4597000</v>
      </c>
      <c r="E6517" s="77" t="s">
        <v>17617</v>
      </c>
      <c r="F6517" s="77" t="s">
        <v>7870</v>
      </c>
    </row>
    <row r="6518" spans="1:6" ht="32.25" customHeight="1" x14ac:dyDescent="0.25">
      <c r="A6518" s="75">
        <v>6047</v>
      </c>
      <c r="B6518" s="76" t="s">
        <v>19022</v>
      </c>
      <c r="C6518" s="77" t="s">
        <v>19023</v>
      </c>
      <c r="D6518" s="78">
        <v>4597000</v>
      </c>
      <c r="E6518" s="77" t="s">
        <v>17617</v>
      </c>
      <c r="F6518" s="77" t="s">
        <v>7870</v>
      </c>
    </row>
    <row r="6519" spans="1:6" ht="32.25" customHeight="1" x14ac:dyDescent="0.25">
      <c r="A6519" s="75">
        <v>6048</v>
      </c>
      <c r="B6519" s="76" t="s">
        <v>19024</v>
      </c>
      <c r="C6519" s="77" t="s">
        <v>19025</v>
      </c>
      <c r="D6519" s="78">
        <v>4597000</v>
      </c>
      <c r="E6519" s="77" t="s">
        <v>17617</v>
      </c>
      <c r="F6519" s="77" t="s">
        <v>7870</v>
      </c>
    </row>
    <row r="6520" spans="1:6" ht="32.25" customHeight="1" x14ac:dyDescent="0.25">
      <c r="A6520" s="75">
        <v>6049</v>
      </c>
      <c r="B6520" s="76" t="s">
        <v>19026</v>
      </c>
      <c r="C6520" s="77" t="s">
        <v>19027</v>
      </c>
      <c r="D6520" s="78">
        <v>4597000</v>
      </c>
      <c r="E6520" s="77" t="s">
        <v>17617</v>
      </c>
      <c r="F6520" s="77" t="s">
        <v>7870</v>
      </c>
    </row>
    <row r="6521" spans="1:6" ht="32.25" customHeight="1" x14ac:dyDescent="0.25">
      <c r="A6521" s="75">
        <v>6050</v>
      </c>
      <c r="B6521" s="76" t="s">
        <v>19028</v>
      </c>
      <c r="C6521" s="77" t="s">
        <v>19029</v>
      </c>
      <c r="D6521" s="78">
        <v>4597000</v>
      </c>
      <c r="E6521" s="77" t="s">
        <v>17617</v>
      </c>
      <c r="F6521" s="77" t="s">
        <v>7870</v>
      </c>
    </row>
    <row r="6522" spans="1:6" ht="32.25" customHeight="1" x14ac:dyDescent="0.25">
      <c r="A6522" s="75">
        <v>6051</v>
      </c>
      <c r="B6522" s="76" t="s">
        <v>19030</v>
      </c>
      <c r="C6522" s="77" t="s">
        <v>19031</v>
      </c>
      <c r="D6522" s="78">
        <v>11833000</v>
      </c>
      <c r="E6522" s="77" t="s">
        <v>19032</v>
      </c>
      <c r="F6522" s="77" t="s">
        <v>7870</v>
      </c>
    </row>
    <row r="6523" spans="1:6" ht="32.25" customHeight="1" x14ac:dyDescent="0.25">
      <c r="A6523" s="75">
        <v>6052</v>
      </c>
      <c r="B6523" s="76" t="s">
        <v>19033</v>
      </c>
      <c r="C6523" s="77" t="s">
        <v>19034</v>
      </c>
      <c r="D6523" s="78">
        <v>11833000</v>
      </c>
      <c r="E6523" s="77" t="s">
        <v>19032</v>
      </c>
      <c r="F6523" s="77" t="s">
        <v>7870</v>
      </c>
    </row>
    <row r="6524" spans="1:6" ht="32.25" customHeight="1" x14ac:dyDescent="0.25">
      <c r="A6524" s="75">
        <v>6053</v>
      </c>
      <c r="B6524" s="76" t="s">
        <v>19035</v>
      </c>
      <c r="C6524" s="77" t="s">
        <v>19036</v>
      </c>
      <c r="D6524" s="78">
        <v>11833000</v>
      </c>
      <c r="E6524" s="77" t="s">
        <v>19032</v>
      </c>
      <c r="F6524" s="77" t="s">
        <v>7870</v>
      </c>
    </row>
    <row r="6525" spans="1:6" ht="32.25" customHeight="1" x14ac:dyDescent="0.25">
      <c r="A6525" s="75">
        <v>6054</v>
      </c>
      <c r="B6525" s="76" t="s">
        <v>19037</v>
      </c>
      <c r="C6525" s="77" t="s">
        <v>19038</v>
      </c>
      <c r="D6525" s="78">
        <v>11833000</v>
      </c>
      <c r="E6525" s="77" t="s">
        <v>19032</v>
      </c>
      <c r="F6525" s="77" t="s">
        <v>7870</v>
      </c>
    </row>
    <row r="6526" spans="1:6" ht="32.25" customHeight="1" x14ac:dyDescent="0.25">
      <c r="A6526" s="75">
        <v>6055</v>
      </c>
      <c r="B6526" s="76" t="s">
        <v>19039</v>
      </c>
      <c r="C6526" s="77" t="s">
        <v>19040</v>
      </c>
      <c r="D6526" s="78">
        <v>11907000</v>
      </c>
      <c r="E6526" s="77" t="s">
        <v>19041</v>
      </c>
      <c r="F6526" s="77" t="s">
        <v>7870</v>
      </c>
    </row>
    <row r="6527" spans="1:6" ht="32.25" customHeight="1" x14ac:dyDescent="0.25">
      <c r="A6527" s="75">
        <v>6056</v>
      </c>
      <c r="B6527" s="76" t="s">
        <v>19042</v>
      </c>
      <c r="C6527" s="77" t="s">
        <v>19040</v>
      </c>
      <c r="D6527" s="78">
        <v>11907000</v>
      </c>
      <c r="E6527" s="77" t="s">
        <v>19041</v>
      </c>
      <c r="F6527" s="77" t="s">
        <v>7870</v>
      </c>
    </row>
    <row r="6528" spans="1:6" ht="32.25" customHeight="1" x14ac:dyDescent="0.25">
      <c r="A6528" s="75">
        <v>6057</v>
      </c>
      <c r="B6528" s="76" t="s">
        <v>19043</v>
      </c>
      <c r="C6528" s="77" t="s">
        <v>19044</v>
      </c>
      <c r="D6528" s="78">
        <v>11907000</v>
      </c>
      <c r="E6528" s="77" t="s">
        <v>19041</v>
      </c>
      <c r="F6528" s="77" t="s">
        <v>7870</v>
      </c>
    </row>
    <row r="6529" spans="1:6" ht="32.25" customHeight="1" x14ac:dyDescent="0.25">
      <c r="A6529" s="75">
        <v>6058</v>
      </c>
      <c r="B6529" s="76" t="s">
        <v>19045</v>
      </c>
      <c r="C6529" s="77" t="s">
        <v>19034</v>
      </c>
      <c r="D6529" s="78">
        <v>11907000</v>
      </c>
      <c r="E6529" s="77" t="s">
        <v>19041</v>
      </c>
      <c r="F6529" s="77" t="s">
        <v>7870</v>
      </c>
    </row>
    <row r="6530" spans="1:6" ht="32.25" customHeight="1" x14ac:dyDescent="0.25">
      <c r="A6530" s="75">
        <v>6059</v>
      </c>
      <c r="B6530" s="76" t="s">
        <v>19046</v>
      </c>
      <c r="C6530" s="77" t="s">
        <v>19047</v>
      </c>
      <c r="D6530" s="78">
        <v>6956000</v>
      </c>
      <c r="E6530" s="77" t="s">
        <v>18683</v>
      </c>
      <c r="F6530" s="77" t="s">
        <v>14600</v>
      </c>
    </row>
    <row r="6531" spans="1:6" ht="32.25" customHeight="1" x14ac:dyDescent="0.25">
      <c r="A6531" s="75">
        <v>6060</v>
      </c>
      <c r="B6531" s="76" t="s">
        <v>19048</v>
      </c>
      <c r="C6531" s="77" t="s">
        <v>19049</v>
      </c>
      <c r="D6531" s="78">
        <v>6956000</v>
      </c>
      <c r="E6531" s="77" t="s">
        <v>18683</v>
      </c>
      <c r="F6531" s="77" t="s">
        <v>14600</v>
      </c>
    </row>
    <row r="6532" spans="1:6" ht="32.25" customHeight="1" x14ac:dyDescent="0.25">
      <c r="A6532" s="75">
        <v>6061</v>
      </c>
      <c r="B6532" s="76" t="s">
        <v>19050</v>
      </c>
      <c r="C6532" s="77" t="s">
        <v>19051</v>
      </c>
      <c r="D6532" s="78">
        <v>6956000</v>
      </c>
      <c r="E6532" s="77" t="s">
        <v>18683</v>
      </c>
      <c r="F6532" s="77" t="s">
        <v>14600</v>
      </c>
    </row>
    <row r="6533" spans="1:6" ht="32.25" customHeight="1" x14ac:dyDescent="0.25">
      <c r="A6533" s="75">
        <v>6062</v>
      </c>
      <c r="B6533" s="76" t="s">
        <v>19052</v>
      </c>
      <c r="C6533" s="77" t="s">
        <v>19053</v>
      </c>
      <c r="D6533" s="78">
        <v>6956000</v>
      </c>
      <c r="E6533" s="77" t="s">
        <v>18683</v>
      </c>
      <c r="F6533" s="77" t="s">
        <v>14600</v>
      </c>
    </row>
    <row r="6534" spans="1:6" ht="32.25" customHeight="1" x14ac:dyDescent="0.25">
      <c r="A6534" s="75">
        <v>6063</v>
      </c>
      <c r="B6534" s="76" t="s">
        <v>19054</v>
      </c>
      <c r="C6534" s="77" t="s">
        <v>19055</v>
      </c>
      <c r="D6534" s="78">
        <v>8332000</v>
      </c>
      <c r="E6534" s="77" t="s">
        <v>18614</v>
      </c>
      <c r="F6534" s="77" t="s">
        <v>19056</v>
      </c>
    </row>
    <row r="6535" spans="1:6" ht="32.25" customHeight="1" x14ac:dyDescent="0.25">
      <c r="A6535" s="75">
        <v>6064</v>
      </c>
      <c r="B6535" s="76" t="s">
        <v>19057</v>
      </c>
      <c r="C6535" s="77" t="s">
        <v>19058</v>
      </c>
      <c r="D6535" s="78">
        <v>8406000</v>
      </c>
      <c r="E6535" s="77" t="s">
        <v>19059</v>
      </c>
      <c r="F6535" s="77" t="s">
        <v>19056</v>
      </c>
    </row>
    <row r="6536" spans="1:6" ht="32.25" customHeight="1" x14ac:dyDescent="0.25">
      <c r="A6536" s="75">
        <v>6065</v>
      </c>
      <c r="B6536" s="76" t="s">
        <v>19060</v>
      </c>
      <c r="C6536" s="77" t="s">
        <v>19061</v>
      </c>
      <c r="D6536" s="78">
        <v>8332000</v>
      </c>
      <c r="E6536" s="77" t="s">
        <v>18614</v>
      </c>
      <c r="F6536" s="77" t="s">
        <v>7870</v>
      </c>
    </row>
    <row r="6537" spans="1:6" ht="32.25" customHeight="1" x14ac:dyDescent="0.25">
      <c r="A6537" s="75">
        <v>6066</v>
      </c>
      <c r="B6537" s="76" t="s">
        <v>19062</v>
      </c>
      <c r="C6537" s="77" t="s">
        <v>19063</v>
      </c>
      <c r="D6537" s="78">
        <v>8332000</v>
      </c>
      <c r="E6537" s="77" t="s">
        <v>18614</v>
      </c>
      <c r="F6537" s="77" t="s">
        <v>7870</v>
      </c>
    </row>
    <row r="6538" spans="1:6" ht="32.25" customHeight="1" x14ac:dyDescent="0.25">
      <c r="A6538" s="75">
        <v>6067</v>
      </c>
      <c r="B6538" s="76" t="s">
        <v>19064</v>
      </c>
      <c r="C6538" s="77" t="s">
        <v>19065</v>
      </c>
      <c r="D6538" s="78">
        <v>8332000</v>
      </c>
      <c r="E6538" s="77" t="s">
        <v>18614</v>
      </c>
      <c r="F6538" s="77" t="s">
        <v>7870</v>
      </c>
    </row>
    <row r="6539" spans="1:6" ht="32.25" customHeight="1" x14ac:dyDescent="0.25">
      <c r="A6539" s="75">
        <v>6068</v>
      </c>
      <c r="B6539" s="76" t="s">
        <v>19066</v>
      </c>
      <c r="C6539" s="77" t="s">
        <v>19067</v>
      </c>
      <c r="D6539" s="78">
        <v>8332000</v>
      </c>
      <c r="E6539" s="77" t="s">
        <v>18614</v>
      </c>
      <c r="F6539" s="77" t="s">
        <v>7870</v>
      </c>
    </row>
    <row r="6540" spans="1:6" ht="32.25" customHeight="1" x14ac:dyDescent="0.25">
      <c r="A6540" s="75">
        <v>6069</v>
      </c>
      <c r="B6540" s="76" t="s">
        <v>19068</v>
      </c>
      <c r="C6540" s="77" t="s">
        <v>19069</v>
      </c>
      <c r="D6540" s="78">
        <v>8406000</v>
      </c>
      <c r="E6540" s="77" t="s">
        <v>19059</v>
      </c>
      <c r="F6540" s="77" t="s">
        <v>7870</v>
      </c>
    </row>
    <row r="6541" spans="1:6" ht="32.25" customHeight="1" x14ac:dyDescent="0.25">
      <c r="A6541" s="75">
        <v>6070</v>
      </c>
      <c r="B6541" s="76" t="s">
        <v>19070</v>
      </c>
      <c r="C6541" s="77" t="s">
        <v>19071</v>
      </c>
      <c r="D6541" s="78">
        <v>8406000</v>
      </c>
      <c r="E6541" s="77" t="s">
        <v>19059</v>
      </c>
      <c r="F6541" s="77" t="s">
        <v>7870</v>
      </c>
    </row>
    <row r="6542" spans="1:6" ht="32.25" customHeight="1" x14ac:dyDescent="0.25">
      <c r="A6542" s="75">
        <v>6071</v>
      </c>
      <c r="B6542" s="76" t="s">
        <v>19072</v>
      </c>
      <c r="C6542" s="77" t="s">
        <v>19073</v>
      </c>
      <c r="D6542" s="78">
        <v>8406000</v>
      </c>
      <c r="E6542" s="77" t="s">
        <v>19059</v>
      </c>
      <c r="F6542" s="77" t="s">
        <v>7870</v>
      </c>
    </row>
    <row r="6543" spans="1:6" ht="32.25" customHeight="1" x14ac:dyDescent="0.25">
      <c r="A6543" s="75">
        <v>6072</v>
      </c>
      <c r="B6543" s="76" t="s">
        <v>19074</v>
      </c>
      <c r="C6543" s="77" t="s">
        <v>19075</v>
      </c>
      <c r="D6543" s="78">
        <v>8406000</v>
      </c>
      <c r="E6543" s="77" t="s">
        <v>19059</v>
      </c>
      <c r="F6543" s="77" t="s">
        <v>7870</v>
      </c>
    </row>
    <row r="6544" spans="1:6" ht="32.25" customHeight="1" x14ac:dyDescent="0.25">
      <c r="A6544" s="75">
        <v>6073</v>
      </c>
      <c r="B6544" s="76" t="s">
        <v>19076</v>
      </c>
      <c r="C6544" s="77" t="s">
        <v>19077</v>
      </c>
      <c r="D6544" s="78">
        <v>9196000</v>
      </c>
      <c r="E6544" s="77" t="s">
        <v>19078</v>
      </c>
      <c r="F6544" s="77" t="s">
        <v>7870</v>
      </c>
    </row>
    <row r="6545" spans="1:6" ht="32.25" customHeight="1" x14ac:dyDescent="0.25">
      <c r="A6545" s="75">
        <v>6074</v>
      </c>
      <c r="B6545" s="76" t="s">
        <v>19079</v>
      </c>
      <c r="C6545" s="77" t="s">
        <v>19080</v>
      </c>
      <c r="D6545" s="78">
        <v>9196000</v>
      </c>
      <c r="E6545" s="77" t="s">
        <v>19078</v>
      </c>
      <c r="F6545" s="77" t="s">
        <v>7870</v>
      </c>
    </row>
    <row r="6546" spans="1:6" ht="32.25" customHeight="1" x14ac:dyDescent="0.25">
      <c r="A6546" s="75">
        <v>6075</v>
      </c>
      <c r="B6546" s="76" t="s">
        <v>19081</v>
      </c>
      <c r="C6546" s="77" t="s">
        <v>19082</v>
      </c>
      <c r="D6546" s="78">
        <v>9196000</v>
      </c>
      <c r="E6546" s="77" t="s">
        <v>19078</v>
      </c>
      <c r="F6546" s="77" t="s">
        <v>7870</v>
      </c>
    </row>
    <row r="6547" spans="1:6" ht="32.25" customHeight="1" x14ac:dyDescent="0.25">
      <c r="A6547" s="75">
        <v>6076</v>
      </c>
      <c r="B6547" s="76" t="s">
        <v>19083</v>
      </c>
      <c r="C6547" s="77" t="s">
        <v>19080</v>
      </c>
      <c r="D6547" s="78">
        <v>9196000</v>
      </c>
      <c r="E6547" s="77" t="s">
        <v>19078</v>
      </c>
      <c r="F6547" s="77" t="s">
        <v>7870</v>
      </c>
    </row>
    <row r="6548" spans="1:6" ht="32.25" customHeight="1" x14ac:dyDescent="0.25">
      <c r="A6548" s="75">
        <v>6077</v>
      </c>
      <c r="B6548" s="76" t="s">
        <v>19084</v>
      </c>
      <c r="C6548" s="77" t="s">
        <v>19085</v>
      </c>
      <c r="D6548" s="78">
        <v>9196000</v>
      </c>
      <c r="E6548" s="77" t="s">
        <v>19078</v>
      </c>
      <c r="F6548" s="77" t="s">
        <v>7870</v>
      </c>
    </row>
    <row r="6549" spans="1:6" ht="32.25" customHeight="1" x14ac:dyDescent="0.25">
      <c r="A6549" s="75">
        <v>6078</v>
      </c>
      <c r="B6549" s="76" t="s">
        <v>19086</v>
      </c>
      <c r="C6549" s="77" t="s">
        <v>19087</v>
      </c>
      <c r="D6549" s="78">
        <v>9270000</v>
      </c>
      <c r="E6549" s="77" t="s">
        <v>19088</v>
      </c>
      <c r="F6549" s="77" t="s">
        <v>7870</v>
      </c>
    </row>
    <row r="6550" spans="1:6" ht="32.25" customHeight="1" x14ac:dyDescent="0.25">
      <c r="A6550" s="75">
        <v>6079</v>
      </c>
      <c r="B6550" s="76" t="s">
        <v>19089</v>
      </c>
      <c r="C6550" s="77" t="s">
        <v>19090</v>
      </c>
      <c r="D6550" s="78">
        <v>9270000</v>
      </c>
      <c r="E6550" s="77" t="s">
        <v>19088</v>
      </c>
      <c r="F6550" s="77" t="s">
        <v>7870</v>
      </c>
    </row>
    <row r="6551" spans="1:6" ht="32.25" customHeight="1" x14ac:dyDescent="0.25">
      <c r="A6551" s="75">
        <v>6080</v>
      </c>
      <c r="B6551" s="76" t="s">
        <v>19091</v>
      </c>
      <c r="C6551" s="77" t="s">
        <v>19092</v>
      </c>
      <c r="D6551" s="78">
        <v>9270000</v>
      </c>
      <c r="E6551" s="77" t="s">
        <v>19088</v>
      </c>
      <c r="F6551" s="77" t="s">
        <v>7870</v>
      </c>
    </row>
    <row r="6552" spans="1:6" ht="32.25" customHeight="1" x14ac:dyDescent="0.25">
      <c r="A6552" s="75">
        <v>6081</v>
      </c>
      <c r="B6552" s="76" t="s">
        <v>19093</v>
      </c>
      <c r="C6552" s="77" t="s">
        <v>19094</v>
      </c>
      <c r="D6552" s="78">
        <v>9270000</v>
      </c>
      <c r="E6552" s="77" t="s">
        <v>19088</v>
      </c>
      <c r="F6552" s="77" t="s">
        <v>7870</v>
      </c>
    </row>
    <row r="6553" spans="1:6" ht="32.25" customHeight="1" x14ac:dyDescent="0.25">
      <c r="A6553" s="75">
        <v>6082</v>
      </c>
      <c r="B6553" s="76" t="s">
        <v>19095</v>
      </c>
      <c r="C6553" s="77" t="s">
        <v>19096</v>
      </c>
      <c r="D6553" s="78">
        <v>9270000</v>
      </c>
      <c r="E6553" s="77" t="s">
        <v>19088</v>
      </c>
      <c r="F6553" s="77" t="s">
        <v>7870</v>
      </c>
    </row>
    <row r="6554" spans="1:6" ht="32.25" customHeight="1" x14ac:dyDescent="0.25">
      <c r="A6554" s="75">
        <v>6083</v>
      </c>
      <c r="B6554" s="76" t="s">
        <v>19097</v>
      </c>
      <c r="C6554" s="77" t="s">
        <v>19098</v>
      </c>
      <c r="D6554" s="78">
        <v>9270000</v>
      </c>
      <c r="E6554" s="77" t="s">
        <v>19088</v>
      </c>
      <c r="F6554" s="77" t="s">
        <v>7870</v>
      </c>
    </row>
    <row r="6555" spans="1:6" ht="32.25" customHeight="1" x14ac:dyDescent="0.25">
      <c r="A6555" s="75">
        <v>6084</v>
      </c>
      <c r="B6555" s="76" t="s">
        <v>19099</v>
      </c>
      <c r="C6555" s="77" t="s">
        <v>19100</v>
      </c>
      <c r="D6555" s="78">
        <v>9270000</v>
      </c>
      <c r="E6555" s="77" t="s">
        <v>19088</v>
      </c>
      <c r="F6555" s="77" t="s">
        <v>7870</v>
      </c>
    </row>
    <row r="6556" spans="1:6" ht="32.25" customHeight="1" x14ac:dyDescent="0.25">
      <c r="A6556" s="75">
        <v>6085</v>
      </c>
      <c r="B6556" s="76" t="s">
        <v>19101</v>
      </c>
      <c r="C6556" s="77" t="s">
        <v>19102</v>
      </c>
      <c r="D6556" s="78">
        <v>9270000</v>
      </c>
      <c r="E6556" s="77" t="s">
        <v>19088</v>
      </c>
      <c r="F6556" s="77" t="s">
        <v>7870</v>
      </c>
    </row>
    <row r="6557" spans="1:6" ht="32.25" customHeight="1" x14ac:dyDescent="0.25">
      <c r="A6557" s="75">
        <v>6086</v>
      </c>
      <c r="B6557" s="76" t="s">
        <v>19103</v>
      </c>
      <c r="C6557" s="77" t="s">
        <v>19087</v>
      </c>
      <c r="D6557" s="78">
        <v>9270000</v>
      </c>
      <c r="E6557" s="77" t="s">
        <v>19088</v>
      </c>
      <c r="F6557" s="77" t="s">
        <v>7870</v>
      </c>
    </row>
    <row r="6558" spans="1:6" ht="32.25" customHeight="1" x14ac:dyDescent="0.25">
      <c r="A6558" s="75">
        <v>6087</v>
      </c>
      <c r="B6558" s="76" t="s">
        <v>19104</v>
      </c>
      <c r="C6558" s="77" t="s">
        <v>19105</v>
      </c>
      <c r="D6558" s="78">
        <v>9270000</v>
      </c>
      <c r="E6558" s="77" t="s">
        <v>19088</v>
      </c>
      <c r="F6558" s="77" t="s">
        <v>7870</v>
      </c>
    </row>
    <row r="6559" spans="1:6" ht="32.25" customHeight="1" x14ac:dyDescent="0.25">
      <c r="A6559" s="75">
        <v>6088</v>
      </c>
      <c r="B6559" s="76" t="s">
        <v>19106</v>
      </c>
      <c r="C6559" s="77" t="s">
        <v>19107</v>
      </c>
      <c r="D6559" s="78">
        <v>7575000</v>
      </c>
      <c r="E6559" s="77" t="s">
        <v>19108</v>
      </c>
      <c r="F6559" s="77" t="s">
        <v>7870</v>
      </c>
    </row>
    <row r="6560" spans="1:6" ht="32.25" customHeight="1" x14ac:dyDescent="0.25">
      <c r="A6560" s="75">
        <v>6089</v>
      </c>
      <c r="B6560" s="76" t="s">
        <v>19109</v>
      </c>
      <c r="C6560" s="77" t="s">
        <v>19110</v>
      </c>
      <c r="D6560" s="78">
        <v>7575000</v>
      </c>
      <c r="E6560" s="77" t="s">
        <v>19108</v>
      </c>
      <c r="F6560" s="77" t="s">
        <v>7870</v>
      </c>
    </row>
    <row r="6561" spans="1:6" ht="32.25" customHeight="1" x14ac:dyDescent="0.25">
      <c r="A6561" s="75">
        <v>6090</v>
      </c>
      <c r="B6561" s="76" t="s">
        <v>19111</v>
      </c>
      <c r="C6561" s="77" t="s">
        <v>19112</v>
      </c>
      <c r="D6561" s="78">
        <v>7575000</v>
      </c>
      <c r="E6561" s="77" t="s">
        <v>19108</v>
      </c>
      <c r="F6561" s="77" t="s">
        <v>7870</v>
      </c>
    </row>
    <row r="6562" spans="1:6" ht="32.25" customHeight="1" x14ac:dyDescent="0.25">
      <c r="A6562" s="75">
        <v>6091</v>
      </c>
      <c r="B6562" s="76" t="s">
        <v>19113</v>
      </c>
      <c r="C6562" s="77" t="s">
        <v>19114</v>
      </c>
      <c r="D6562" s="78">
        <v>7575000</v>
      </c>
      <c r="E6562" s="77" t="s">
        <v>19108</v>
      </c>
      <c r="F6562" s="77" t="s">
        <v>7870</v>
      </c>
    </row>
    <row r="6563" spans="1:6" ht="32.25" customHeight="1" x14ac:dyDescent="0.25">
      <c r="A6563" s="75">
        <v>6092</v>
      </c>
      <c r="B6563" s="76" t="s">
        <v>19115</v>
      </c>
      <c r="C6563" s="77" t="s">
        <v>19116</v>
      </c>
      <c r="D6563" s="78">
        <v>10476000</v>
      </c>
      <c r="E6563" s="77" t="s">
        <v>19117</v>
      </c>
      <c r="F6563" s="77" t="s">
        <v>7870</v>
      </c>
    </row>
    <row r="6564" spans="1:6" ht="32.25" customHeight="1" x14ac:dyDescent="0.25">
      <c r="A6564" s="75">
        <v>6093</v>
      </c>
      <c r="B6564" s="76" t="s">
        <v>19118</v>
      </c>
      <c r="C6564" s="77" t="s">
        <v>19119</v>
      </c>
      <c r="D6564" s="78">
        <v>10476000</v>
      </c>
      <c r="E6564" s="77" t="s">
        <v>19117</v>
      </c>
      <c r="F6564" s="77" t="s">
        <v>7870</v>
      </c>
    </row>
    <row r="6565" spans="1:6" ht="32.25" customHeight="1" x14ac:dyDescent="0.25">
      <c r="A6565" s="75">
        <v>6094</v>
      </c>
      <c r="B6565" s="76" t="s">
        <v>19120</v>
      </c>
      <c r="C6565" s="77" t="s">
        <v>19121</v>
      </c>
      <c r="D6565" s="78">
        <v>10476000</v>
      </c>
      <c r="E6565" s="77" t="s">
        <v>19117</v>
      </c>
      <c r="F6565" s="77" t="s">
        <v>7870</v>
      </c>
    </row>
    <row r="6566" spans="1:6" ht="32.25" customHeight="1" x14ac:dyDescent="0.25">
      <c r="A6566" s="75">
        <v>6095</v>
      </c>
      <c r="B6566" s="76" t="s">
        <v>19122</v>
      </c>
      <c r="C6566" s="77" t="s">
        <v>19123</v>
      </c>
      <c r="D6566" s="78">
        <v>10476000</v>
      </c>
      <c r="E6566" s="77" t="s">
        <v>19117</v>
      </c>
      <c r="F6566" s="77" t="s">
        <v>7870</v>
      </c>
    </row>
    <row r="6567" spans="1:6" ht="32.25" customHeight="1" x14ac:dyDescent="0.25">
      <c r="A6567" s="75">
        <v>6096</v>
      </c>
      <c r="B6567" s="76" t="s">
        <v>19124</v>
      </c>
      <c r="C6567" s="77" t="s">
        <v>19125</v>
      </c>
      <c r="D6567" s="78">
        <v>10550000</v>
      </c>
      <c r="E6567" s="77" t="s">
        <v>19126</v>
      </c>
      <c r="F6567" s="77" t="s">
        <v>7870</v>
      </c>
    </row>
    <row r="6568" spans="1:6" ht="32.25" customHeight="1" x14ac:dyDescent="0.25">
      <c r="A6568" s="75">
        <v>6097</v>
      </c>
      <c r="B6568" s="76" t="s">
        <v>19127</v>
      </c>
      <c r="C6568" s="77" t="s">
        <v>19128</v>
      </c>
      <c r="D6568" s="78">
        <v>7575000</v>
      </c>
      <c r="E6568" s="77" t="s">
        <v>19108</v>
      </c>
      <c r="F6568" s="77" t="s">
        <v>7870</v>
      </c>
    </row>
    <row r="6569" spans="1:6" ht="32.25" customHeight="1" x14ac:dyDescent="0.25">
      <c r="A6569" s="75">
        <v>6098</v>
      </c>
      <c r="B6569" s="76" t="s">
        <v>19129</v>
      </c>
      <c r="C6569" s="77" t="s">
        <v>19130</v>
      </c>
      <c r="D6569" s="78">
        <v>7575000</v>
      </c>
      <c r="E6569" s="77" t="s">
        <v>19108</v>
      </c>
      <c r="F6569" s="77" t="s">
        <v>7870</v>
      </c>
    </row>
    <row r="6570" spans="1:6" ht="32.25" customHeight="1" x14ac:dyDescent="0.25">
      <c r="A6570" s="75">
        <v>6099</v>
      </c>
      <c r="B6570" s="76" t="s">
        <v>19131</v>
      </c>
      <c r="C6570" s="77" t="s">
        <v>19132</v>
      </c>
      <c r="D6570" s="78">
        <v>7575000</v>
      </c>
      <c r="E6570" s="77" t="s">
        <v>19108</v>
      </c>
      <c r="F6570" s="77" t="s">
        <v>7870</v>
      </c>
    </row>
    <row r="6571" spans="1:6" ht="32.25" customHeight="1" x14ac:dyDescent="0.25">
      <c r="A6571" s="75">
        <v>6100</v>
      </c>
      <c r="B6571" s="76" t="s">
        <v>19133</v>
      </c>
      <c r="C6571" s="77" t="s">
        <v>19134</v>
      </c>
      <c r="D6571" s="78">
        <v>7649000</v>
      </c>
      <c r="E6571" s="77" t="s">
        <v>19135</v>
      </c>
      <c r="F6571" s="77" t="s">
        <v>7870</v>
      </c>
    </row>
    <row r="6572" spans="1:6" ht="32.25" customHeight="1" x14ac:dyDescent="0.25">
      <c r="A6572" s="75">
        <v>6101</v>
      </c>
      <c r="B6572" s="76" t="s">
        <v>19136</v>
      </c>
      <c r="C6572" s="77" t="s">
        <v>19137</v>
      </c>
      <c r="D6572" s="78">
        <v>7649000</v>
      </c>
      <c r="E6572" s="77" t="s">
        <v>19135</v>
      </c>
      <c r="F6572" s="77" t="s">
        <v>7870</v>
      </c>
    </row>
    <row r="6573" spans="1:6" ht="32.25" customHeight="1" x14ac:dyDescent="0.25">
      <c r="A6573" s="75">
        <v>6102</v>
      </c>
      <c r="B6573" s="76" t="s">
        <v>19138</v>
      </c>
      <c r="C6573" s="77" t="s">
        <v>19139</v>
      </c>
      <c r="D6573" s="78">
        <v>7584000</v>
      </c>
      <c r="E6573" s="77" t="s">
        <v>19140</v>
      </c>
      <c r="F6573" s="77" t="s">
        <v>7870</v>
      </c>
    </row>
    <row r="6574" spans="1:6" ht="32.25" customHeight="1" x14ac:dyDescent="0.25">
      <c r="A6574" s="75">
        <v>6103</v>
      </c>
      <c r="B6574" s="76" t="s">
        <v>19141</v>
      </c>
      <c r="C6574" s="77" t="s">
        <v>19142</v>
      </c>
      <c r="D6574" s="78">
        <v>7584000</v>
      </c>
      <c r="E6574" s="77" t="s">
        <v>19140</v>
      </c>
      <c r="F6574" s="77" t="s">
        <v>7870</v>
      </c>
    </row>
    <row r="6575" spans="1:6" ht="32.25" customHeight="1" x14ac:dyDescent="0.25">
      <c r="A6575" s="75">
        <v>6104</v>
      </c>
      <c r="B6575" s="76" t="s">
        <v>19143</v>
      </c>
      <c r="C6575" s="77" t="s">
        <v>19144</v>
      </c>
      <c r="D6575" s="78">
        <v>7584000</v>
      </c>
      <c r="E6575" s="77" t="s">
        <v>19140</v>
      </c>
      <c r="F6575" s="77" t="s">
        <v>7870</v>
      </c>
    </row>
    <row r="6576" spans="1:6" ht="32.25" customHeight="1" x14ac:dyDescent="0.25">
      <c r="A6576" s="75">
        <v>6105</v>
      </c>
      <c r="B6576" s="76" t="s">
        <v>19145</v>
      </c>
      <c r="C6576" s="77" t="s">
        <v>19146</v>
      </c>
      <c r="D6576" s="78">
        <v>7584000</v>
      </c>
      <c r="E6576" s="77" t="s">
        <v>19140</v>
      </c>
      <c r="F6576" s="77" t="s">
        <v>7870</v>
      </c>
    </row>
    <row r="6577" spans="1:6" ht="32.25" customHeight="1" x14ac:dyDescent="0.25">
      <c r="A6577" s="75">
        <v>6106</v>
      </c>
      <c r="B6577" s="76" t="s">
        <v>19147</v>
      </c>
      <c r="C6577" s="77" t="s">
        <v>19142</v>
      </c>
      <c r="D6577" s="78">
        <v>7584000</v>
      </c>
      <c r="E6577" s="77" t="s">
        <v>19140</v>
      </c>
      <c r="F6577" s="77" t="s">
        <v>7870</v>
      </c>
    </row>
    <row r="6578" spans="1:6" ht="32.25" customHeight="1" x14ac:dyDescent="0.25">
      <c r="A6578" s="75">
        <v>6107</v>
      </c>
      <c r="B6578" s="76" t="s">
        <v>19148</v>
      </c>
      <c r="C6578" s="77" t="s">
        <v>19144</v>
      </c>
      <c r="D6578" s="78">
        <v>7584000</v>
      </c>
      <c r="E6578" s="77" t="s">
        <v>19140</v>
      </c>
      <c r="F6578" s="77" t="s">
        <v>7870</v>
      </c>
    </row>
    <row r="6579" spans="1:6" ht="32.25" customHeight="1" x14ac:dyDescent="0.25">
      <c r="A6579" s="75">
        <v>6108</v>
      </c>
      <c r="B6579" s="76" t="s">
        <v>19149</v>
      </c>
      <c r="C6579" s="77" t="s">
        <v>19146</v>
      </c>
      <c r="D6579" s="78">
        <v>7584000</v>
      </c>
      <c r="E6579" s="77" t="s">
        <v>19140</v>
      </c>
      <c r="F6579" s="77" t="s">
        <v>7870</v>
      </c>
    </row>
    <row r="6580" spans="1:6" ht="32.25" customHeight="1" x14ac:dyDescent="0.25">
      <c r="A6580" s="75">
        <v>6109</v>
      </c>
      <c r="B6580" s="76" t="s">
        <v>19150</v>
      </c>
      <c r="C6580" s="77" t="s">
        <v>19151</v>
      </c>
      <c r="D6580" s="78">
        <v>7584000</v>
      </c>
      <c r="E6580" s="77" t="s">
        <v>19140</v>
      </c>
      <c r="F6580" s="77" t="s">
        <v>7870</v>
      </c>
    </row>
    <row r="6581" spans="1:6" ht="32.25" customHeight="1" x14ac:dyDescent="0.25">
      <c r="A6581" s="75">
        <v>6110</v>
      </c>
      <c r="B6581" s="76" t="s">
        <v>19152</v>
      </c>
      <c r="C6581" s="77" t="s">
        <v>19139</v>
      </c>
      <c r="D6581" s="78">
        <v>7584000</v>
      </c>
      <c r="E6581" s="77" t="s">
        <v>19140</v>
      </c>
      <c r="F6581" s="77" t="s">
        <v>7870</v>
      </c>
    </row>
    <row r="6582" spans="1:6" ht="32.25" customHeight="1" x14ac:dyDescent="0.25">
      <c r="A6582" s="75">
        <v>6111</v>
      </c>
      <c r="B6582" s="76" t="s">
        <v>19153</v>
      </c>
      <c r="C6582" s="77" t="s">
        <v>19154</v>
      </c>
      <c r="D6582" s="78">
        <v>4474000</v>
      </c>
      <c r="E6582" s="77" t="s">
        <v>18807</v>
      </c>
      <c r="F6582" s="77" t="s">
        <v>7870</v>
      </c>
    </row>
    <row r="6583" spans="1:6" ht="32.25" customHeight="1" x14ac:dyDescent="0.25">
      <c r="A6583" s="75">
        <v>6112</v>
      </c>
      <c r="B6583" s="76" t="s">
        <v>19155</v>
      </c>
      <c r="C6583" s="77" t="s">
        <v>19156</v>
      </c>
      <c r="D6583" s="78">
        <v>4240000</v>
      </c>
      <c r="E6583" s="77" t="s">
        <v>19157</v>
      </c>
      <c r="F6583" s="77" t="s">
        <v>7870</v>
      </c>
    </row>
    <row r="6584" spans="1:6" ht="32.25" customHeight="1" x14ac:dyDescent="0.25">
      <c r="A6584" s="75">
        <v>6113</v>
      </c>
      <c r="B6584" s="76" t="s">
        <v>19158</v>
      </c>
      <c r="C6584" s="77" t="s">
        <v>19159</v>
      </c>
      <c r="D6584" s="78">
        <v>4240000</v>
      </c>
      <c r="E6584" s="77" t="s">
        <v>19157</v>
      </c>
      <c r="F6584" s="77"/>
    </row>
    <row r="6585" spans="1:6" ht="32.25" customHeight="1" x14ac:dyDescent="0.25">
      <c r="A6585" s="75">
        <v>6123</v>
      </c>
      <c r="B6585" s="76" t="s">
        <v>5656</v>
      </c>
      <c r="C6585" s="77" t="s">
        <v>5468</v>
      </c>
      <c r="D6585" s="78">
        <v>1565000</v>
      </c>
      <c r="E6585" s="77" t="s">
        <v>19160</v>
      </c>
      <c r="F6585" s="77"/>
    </row>
    <row r="6586" spans="1:6" ht="32.25" customHeight="1" x14ac:dyDescent="0.25">
      <c r="A6586" s="75">
        <v>6127</v>
      </c>
      <c r="B6586" s="76" t="s">
        <v>19161</v>
      </c>
      <c r="C6586" s="77" t="s">
        <v>19162</v>
      </c>
      <c r="D6586" s="78">
        <v>5836000</v>
      </c>
      <c r="E6586" s="77" t="s">
        <v>18547</v>
      </c>
      <c r="F6586" s="77" t="s">
        <v>18534</v>
      </c>
    </row>
    <row r="6587" spans="1:6" ht="32.25" customHeight="1" x14ac:dyDescent="0.25">
      <c r="A6587" s="75">
        <v>6128</v>
      </c>
      <c r="B6587" s="76" t="s">
        <v>19163</v>
      </c>
      <c r="C6587" s="77" t="s">
        <v>19164</v>
      </c>
      <c r="D6587" s="78">
        <v>5836000</v>
      </c>
      <c r="E6587" s="77" t="s">
        <v>18547</v>
      </c>
      <c r="F6587" s="77" t="s">
        <v>18534</v>
      </c>
    </row>
    <row r="6588" spans="1:6" ht="32.25" customHeight="1" x14ac:dyDescent="0.25">
      <c r="A6588" s="75">
        <v>6129</v>
      </c>
      <c r="B6588" s="76" t="s">
        <v>19165</v>
      </c>
      <c r="C6588" s="77" t="s">
        <v>19162</v>
      </c>
      <c r="D6588" s="78">
        <v>5836000</v>
      </c>
      <c r="E6588" s="77" t="s">
        <v>18547</v>
      </c>
      <c r="F6588" s="77" t="s">
        <v>18534</v>
      </c>
    </row>
    <row r="6589" spans="1:6" ht="32.25" customHeight="1" x14ac:dyDescent="0.25">
      <c r="A6589" s="75">
        <v>6130</v>
      </c>
      <c r="B6589" s="76" t="s">
        <v>19166</v>
      </c>
      <c r="C6589" s="77" t="s">
        <v>19167</v>
      </c>
      <c r="D6589" s="78">
        <v>4238000</v>
      </c>
      <c r="E6589" s="77" t="s">
        <v>19168</v>
      </c>
      <c r="F6589" s="77" t="s">
        <v>7870</v>
      </c>
    </row>
    <row r="6590" spans="1:6" ht="32.25" customHeight="1" x14ac:dyDescent="0.25">
      <c r="A6590" s="75">
        <v>6131</v>
      </c>
      <c r="B6590" s="76" t="s">
        <v>19169</v>
      </c>
      <c r="C6590" s="77" t="s">
        <v>19170</v>
      </c>
      <c r="D6590" s="78">
        <v>4238000</v>
      </c>
      <c r="E6590" s="77" t="s">
        <v>19168</v>
      </c>
      <c r="F6590" s="77" t="s">
        <v>7870</v>
      </c>
    </row>
    <row r="6591" spans="1:6" ht="32.25" customHeight="1" x14ac:dyDescent="0.25">
      <c r="A6591" s="75">
        <v>6132</v>
      </c>
      <c r="B6591" s="76" t="s">
        <v>19171</v>
      </c>
      <c r="C6591" s="77" t="s">
        <v>19172</v>
      </c>
      <c r="D6591" s="78">
        <v>4238000</v>
      </c>
      <c r="E6591" s="77" t="s">
        <v>19168</v>
      </c>
      <c r="F6591" s="77" t="s">
        <v>7870</v>
      </c>
    </row>
    <row r="6592" spans="1:6" ht="32.25" customHeight="1" x14ac:dyDescent="0.25">
      <c r="A6592" s="75">
        <v>6133</v>
      </c>
      <c r="B6592" s="76" t="s">
        <v>19173</v>
      </c>
      <c r="C6592" s="77" t="s">
        <v>19174</v>
      </c>
      <c r="D6592" s="78">
        <v>6643000</v>
      </c>
      <c r="E6592" s="77" t="s">
        <v>19175</v>
      </c>
      <c r="F6592" s="77" t="s">
        <v>7870</v>
      </c>
    </row>
    <row r="6593" spans="1:6" ht="32.25" customHeight="1" x14ac:dyDescent="0.25">
      <c r="A6593" s="75">
        <v>6134</v>
      </c>
      <c r="B6593" s="76" t="s">
        <v>19176</v>
      </c>
      <c r="C6593" s="77" t="s">
        <v>19177</v>
      </c>
      <c r="D6593" s="78">
        <v>6643000</v>
      </c>
      <c r="E6593" s="77" t="s">
        <v>19175</v>
      </c>
      <c r="F6593" s="77" t="s">
        <v>7870</v>
      </c>
    </row>
    <row r="6594" spans="1:6" ht="32.25" customHeight="1" x14ac:dyDescent="0.25">
      <c r="A6594" s="75">
        <v>6135</v>
      </c>
      <c r="B6594" s="76" t="s">
        <v>19178</v>
      </c>
      <c r="C6594" s="77" t="s">
        <v>19179</v>
      </c>
      <c r="D6594" s="78">
        <v>6643000</v>
      </c>
      <c r="E6594" s="77" t="s">
        <v>19175</v>
      </c>
      <c r="F6594" s="77" t="s">
        <v>7870</v>
      </c>
    </row>
    <row r="6595" spans="1:6" ht="32.25" customHeight="1" x14ac:dyDescent="0.25">
      <c r="A6595" s="75">
        <v>6136</v>
      </c>
      <c r="B6595" s="76" t="s">
        <v>19180</v>
      </c>
      <c r="C6595" s="77" t="s">
        <v>19181</v>
      </c>
      <c r="D6595" s="78">
        <v>6643000</v>
      </c>
      <c r="E6595" s="77" t="s">
        <v>19175</v>
      </c>
      <c r="F6595" s="77" t="s">
        <v>7870</v>
      </c>
    </row>
    <row r="6596" spans="1:6" ht="32.25" customHeight="1" x14ac:dyDescent="0.25">
      <c r="A6596" s="75">
        <v>6137</v>
      </c>
      <c r="B6596" s="76" t="s">
        <v>19182</v>
      </c>
      <c r="C6596" s="77" t="s">
        <v>19183</v>
      </c>
      <c r="D6596" s="78">
        <v>6643000</v>
      </c>
      <c r="E6596" s="77" t="s">
        <v>19175</v>
      </c>
      <c r="F6596" s="77" t="s">
        <v>7870</v>
      </c>
    </row>
    <row r="6597" spans="1:6" ht="32.25" customHeight="1" x14ac:dyDescent="0.25">
      <c r="A6597" s="75">
        <v>6138</v>
      </c>
      <c r="B6597" s="76" t="s">
        <v>19184</v>
      </c>
      <c r="C6597" s="77" t="s">
        <v>19185</v>
      </c>
      <c r="D6597" s="78">
        <v>4247000</v>
      </c>
      <c r="E6597" s="77" t="s">
        <v>19186</v>
      </c>
      <c r="F6597" s="77" t="s">
        <v>7870</v>
      </c>
    </row>
    <row r="6598" spans="1:6" ht="32.25" customHeight="1" x14ac:dyDescent="0.25">
      <c r="A6598" s="75">
        <v>6139</v>
      </c>
      <c r="B6598" s="76" t="s">
        <v>19187</v>
      </c>
      <c r="C6598" s="77" t="s">
        <v>19188</v>
      </c>
      <c r="D6598" s="78">
        <v>4247000</v>
      </c>
      <c r="E6598" s="77" t="s">
        <v>19186</v>
      </c>
      <c r="F6598" s="77" t="s">
        <v>7870</v>
      </c>
    </row>
    <row r="6599" spans="1:6" ht="32.25" customHeight="1" x14ac:dyDescent="0.25">
      <c r="A6599" s="75">
        <v>6140</v>
      </c>
      <c r="B6599" s="76" t="s">
        <v>19189</v>
      </c>
      <c r="C6599" s="77" t="s">
        <v>19190</v>
      </c>
      <c r="D6599" s="78">
        <v>4247000</v>
      </c>
      <c r="E6599" s="77" t="s">
        <v>19186</v>
      </c>
      <c r="F6599" s="77" t="s">
        <v>7870</v>
      </c>
    </row>
    <row r="6600" spans="1:6" ht="32.25" customHeight="1" x14ac:dyDescent="0.25">
      <c r="A6600" s="75">
        <v>6141</v>
      </c>
      <c r="B6600" s="76" t="s">
        <v>19191</v>
      </c>
      <c r="C6600" s="77" t="s">
        <v>19192</v>
      </c>
      <c r="D6600" s="78">
        <v>4247000</v>
      </c>
      <c r="E6600" s="77" t="s">
        <v>19186</v>
      </c>
      <c r="F6600" s="77" t="s">
        <v>7870</v>
      </c>
    </row>
    <row r="6601" spans="1:6" ht="32.25" customHeight="1" x14ac:dyDescent="0.25">
      <c r="A6601" s="75">
        <v>6142</v>
      </c>
      <c r="B6601" s="76" t="s">
        <v>19193</v>
      </c>
      <c r="C6601" s="77" t="s">
        <v>19194</v>
      </c>
      <c r="D6601" s="78">
        <v>4247000</v>
      </c>
      <c r="E6601" s="77" t="s">
        <v>19186</v>
      </c>
      <c r="F6601" s="77" t="s">
        <v>7870</v>
      </c>
    </row>
    <row r="6602" spans="1:6" ht="32.25" customHeight="1" x14ac:dyDescent="0.25">
      <c r="A6602" s="75">
        <v>6143</v>
      </c>
      <c r="B6602" s="76" t="s">
        <v>19195</v>
      </c>
      <c r="C6602" s="77" t="s">
        <v>19196</v>
      </c>
      <c r="D6602" s="78">
        <v>4247000</v>
      </c>
      <c r="E6602" s="77" t="s">
        <v>19186</v>
      </c>
      <c r="F6602" s="77" t="s">
        <v>7870</v>
      </c>
    </row>
    <row r="6603" spans="1:6" ht="32.25" customHeight="1" x14ac:dyDescent="0.25">
      <c r="A6603" s="75">
        <v>6144</v>
      </c>
      <c r="B6603" s="76" t="s">
        <v>19197</v>
      </c>
      <c r="C6603" s="77" t="s">
        <v>18854</v>
      </c>
      <c r="D6603" s="78">
        <v>4247000</v>
      </c>
      <c r="E6603" s="77" t="s">
        <v>19186</v>
      </c>
      <c r="F6603" s="77" t="s">
        <v>7870</v>
      </c>
    </row>
    <row r="6604" spans="1:6" ht="32.25" customHeight="1" x14ac:dyDescent="0.25">
      <c r="A6604" s="75">
        <v>6145</v>
      </c>
      <c r="B6604" s="76" t="s">
        <v>19198</v>
      </c>
      <c r="C6604" s="77" t="s">
        <v>18856</v>
      </c>
      <c r="D6604" s="78">
        <v>4247000</v>
      </c>
      <c r="E6604" s="77" t="s">
        <v>19186</v>
      </c>
      <c r="F6604" s="77" t="s">
        <v>7870</v>
      </c>
    </row>
    <row r="6605" spans="1:6" ht="32.25" customHeight="1" x14ac:dyDescent="0.25">
      <c r="A6605" s="75">
        <v>6146</v>
      </c>
      <c r="B6605" s="76" t="s">
        <v>19199</v>
      </c>
      <c r="C6605" s="77" t="s">
        <v>19200</v>
      </c>
      <c r="D6605" s="78">
        <v>4247000</v>
      </c>
      <c r="E6605" s="77" t="s">
        <v>19186</v>
      </c>
      <c r="F6605" s="77" t="s">
        <v>7870</v>
      </c>
    </row>
    <row r="6606" spans="1:6" ht="32.25" customHeight="1" x14ac:dyDescent="0.25">
      <c r="A6606" s="75">
        <v>6147</v>
      </c>
      <c r="B6606" s="76" t="s">
        <v>19201</v>
      </c>
      <c r="C6606" s="77" t="s">
        <v>19202</v>
      </c>
      <c r="D6606" s="78">
        <v>4247000</v>
      </c>
      <c r="E6606" s="77" t="s">
        <v>19186</v>
      </c>
      <c r="F6606" s="77" t="s">
        <v>7870</v>
      </c>
    </row>
    <row r="6607" spans="1:6" ht="32.25" customHeight="1" x14ac:dyDescent="0.25">
      <c r="A6607" s="75">
        <v>6148</v>
      </c>
      <c r="B6607" s="76" t="s">
        <v>19203</v>
      </c>
      <c r="C6607" s="77" t="s">
        <v>19204</v>
      </c>
      <c r="D6607" s="78">
        <v>4247000</v>
      </c>
      <c r="E6607" s="77" t="s">
        <v>19186</v>
      </c>
      <c r="F6607" s="77" t="s">
        <v>7870</v>
      </c>
    </row>
    <row r="6608" spans="1:6" ht="32.25" customHeight="1" x14ac:dyDescent="0.25">
      <c r="A6608" s="75">
        <v>6149</v>
      </c>
      <c r="B6608" s="76" t="s">
        <v>19205</v>
      </c>
      <c r="C6608" s="77" t="s">
        <v>19206</v>
      </c>
      <c r="D6608" s="78">
        <v>4247000</v>
      </c>
      <c r="E6608" s="77" t="s">
        <v>19186</v>
      </c>
      <c r="F6608" s="77" t="s">
        <v>7870</v>
      </c>
    </row>
    <row r="6609" spans="1:6" ht="32.25" customHeight="1" x14ac:dyDescent="0.25">
      <c r="A6609" s="75">
        <v>6150</v>
      </c>
      <c r="B6609" s="76" t="s">
        <v>19207</v>
      </c>
      <c r="C6609" s="77" t="s">
        <v>19208</v>
      </c>
      <c r="D6609" s="78">
        <v>3018000</v>
      </c>
      <c r="E6609" s="77" t="s">
        <v>19209</v>
      </c>
      <c r="F6609" s="77" t="s">
        <v>7870</v>
      </c>
    </row>
    <row r="6610" spans="1:6" ht="32.25" customHeight="1" x14ac:dyDescent="0.25">
      <c r="A6610" s="75">
        <v>6151</v>
      </c>
      <c r="B6610" s="76" t="s">
        <v>19210</v>
      </c>
      <c r="C6610" s="77" t="s">
        <v>19211</v>
      </c>
      <c r="D6610" s="78">
        <v>3018000</v>
      </c>
      <c r="E6610" s="77" t="s">
        <v>19209</v>
      </c>
      <c r="F6610" s="77" t="s">
        <v>7870</v>
      </c>
    </row>
    <row r="6611" spans="1:6" ht="32.25" customHeight="1" x14ac:dyDescent="0.25">
      <c r="A6611" s="75">
        <v>6152</v>
      </c>
      <c r="B6611" s="76" t="s">
        <v>19212</v>
      </c>
      <c r="C6611" s="77" t="s">
        <v>19213</v>
      </c>
      <c r="D6611" s="78">
        <v>3018000</v>
      </c>
      <c r="E6611" s="77" t="s">
        <v>19209</v>
      </c>
      <c r="F6611" s="77" t="s">
        <v>7870</v>
      </c>
    </row>
    <row r="6612" spans="1:6" ht="32.25" customHeight="1" x14ac:dyDescent="0.25">
      <c r="A6612" s="75">
        <v>6153</v>
      </c>
      <c r="B6612" s="76" t="s">
        <v>19214</v>
      </c>
      <c r="C6612" s="77" t="s">
        <v>19215</v>
      </c>
      <c r="D6612" s="78">
        <v>3018000</v>
      </c>
      <c r="E6612" s="77" t="s">
        <v>19209</v>
      </c>
      <c r="F6612" s="77" t="s">
        <v>7870</v>
      </c>
    </row>
    <row r="6613" spans="1:6" ht="32.25" customHeight="1" x14ac:dyDescent="0.25">
      <c r="A6613" s="75">
        <v>6154</v>
      </c>
      <c r="B6613" s="76" t="s">
        <v>19216</v>
      </c>
      <c r="C6613" s="77" t="s">
        <v>19217</v>
      </c>
      <c r="D6613" s="78">
        <v>3018000</v>
      </c>
      <c r="E6613" s="77" t="s">
        <v>19209</v>
      </c>
      <c r="F6613" s="77" t="s">
        <v>7870</v>
      </c>
    </row>
    <row r="6614" spans="1:6" ht="32.25" customHeight="1" x14ac:dyDescent="0.25">
      <c r="A6614" s="75">
        <v>6155</v>
      </c>
      <c r="B6614" s="76" t="s">
        <v>19218</v>
      </c>
      <c r="C6614" s="77" t="s">
        <v>19219</v>
      </c>
      <c r="D6614" s="78">
        <v>3018000</v>
      </c>
      <c r="E6614" s="77" t="s">
        <v>19209</v>
      </c>
      <c r="F6614" s="77" t="s">
        <v>7870</v>
      </c>
    </row>
    <row r="6615" spans="1:6" ht="32.25" customHeight="1" x14ac:dyDescent="0.25">
      <c r="A6615" s="75">
        <v>6156</v>
      </c>
      <c r="B6615" s="76" t="s">
        <v>19220</v>
      </c>
      <c r="C6615" s="77" t="s">
        <v>19221</v>
      </c>
      <c r="D6615" s="78">
        <v>3018000</v>
      </c>
      <c r="E6615" s="77" t="s">
        <v>19209</v>
      </c>
      <c r="F6615" s="77" t="s">
        <v>7870</v>
      </c>
    </row>
    <row r="6616" spans="1:6" ht="32.25" customHeight="1" x14ac:dyDescent="0.25">
      <c r="A6616" s="75">
        <v>6157</v>
      </c>
      <c r="B6616" s="76" t="s">
        <v>19222</v>
      </c>
      <c r="C6616" s="77" t="s">
        <v>19223</v>
      </c>
      <c r="D6616" s="78">
        <v>3018000</v>
      </c>
      <c r="E6616" s="77" t="s">
        <v>19209</v>
      </c>
      <c r="F6616" s="77" t="s">
        <v>7870</v>
      </c>
    </row>
    <row r="6617" spans="1:6" ht="32.25" customHeight="1" x14ac:dyDescent="0.25">
      <c r="A6617" s="75">
        <v>6158</v>
      </c>
      <c r="B6617" s="76" t="s">
        <v>19224</v>
      </c>
      <c r="C6617" s="77" t="s">
        <v>19225</v>
      </c>
      <c r="D6617" s="78">
        <v>3018000</v>
      </c>
      <c r="E6617" s="77" t="s">
        <v>19209</v>
      </c>
      <c r="F6617" s="77" t="s">
        <v>7870</v>
      </c>
    </row>
    <row r="6618" spans="1:6" ht="32.25" customHeight="1" x14ac:dyDescent="0.25">
      <c r="A6618" s="75">
        <v>6159</v>
      </c>
      <c r="B6618" s="76" t="s">
        <v>19226</v>
      </c>
      <c r="C6618" s="77" t="s">
        <v>18860</v>
      </c>
      <c r="D6618" s="78">
        <v>3018000</v>
      </c>
      <c r="E6618" s="77" t="s">
        <v>19209</v>
      </c>
      <c r="F6618" s="77" t="s">
        <v>7870</v>
      </c>
    </row>
    <row r="6619" spans="1:6" ht="32.25" customHeight="1" x14ac:dyDescent="0.25">
      <c r="A6619" s="75">
        <v>6160</v>
      </c>
      <c r="B6619" s="76" t="s">
        <v>19227</v>
      </c>
      <c r="C6619" s="77" t="s">
        <v>18862</v>
      </c>
      <c r="D6619" s="78">
        <v>3018000</v>
      </c>
      <c r="E6619" s="77" t="s">
        <v>19209</v>
      </c>
      <c r="F6619" s="77" t="s">
        <v>7870</v>
      </c>
    </row>
    <row r="6620" spans="1:6" ht="32.25" customHeight="1" x14ac:dyDescent="0.25">
      <c r="A6620" s="75">
        <v>6161</v>
      </c>
      <c r="B6620" s="76" t="s">
        <v>19228</v>
      </c>
      <c r="C6620" s="77" t="s">
        <v>19229</v>
      </c>
      <c r="D6620" s="78">
        <v>3018000</v>
      </c>
      <c r="E6620" s="77" t="s">
        <v>19209</v>
      </c>
      <c r="F6620" s="77" t="s">
        <v>7870</v>
      </c>
    </row>
    <row r="6621" spans="1:6" ht="32.25" customHeight="1" x14ac:dyDescent="0.25">
      <c r="A6621" s="75">
        <v>6162</v>
      </c>
      <c r="B6621" s="76" t="s">
        <v>19230</v>
      </c>
      <c r="C6621" s="77" t="s">
        <v>19231</v>
      </c>
      <c r="D6621" s="78">
        <v>3018000</v>
      </c>
      <c r="E6621" s="77" t="s">
        <v>19209</v>
      </c>
      <c r="F6621" s="77" t="s">
        <v>7870</v>
      </c>
    </row>
    <row r="6622" spans="1:6" ht="32.25" customHeight="1" x14ac:dyDescent="0.25">
      <c r="A6622" s="75">
        <v>6163</v>
      </c>
      <c r="B6622" s="76" t="s">
        <v>19232</v>
      </c>
      <c r="C6622" s="77" t="s">
        <v>19233</v>
      </c>
      <c r="D6622" s="78">
        <v>3018000</v>
      </c>
      <c r="E6622" s="77" t="s">
        <v>19209</v>
      </c>
      <c r="F6622" s="77" t="s">
        <v>7870</v>
      </c>
    </row>
    <row r="6623" spans="1:6" ht="32.25" customHeight="1" x14ac:dyDescent="0.25">
      <c r="A6623" s="75">
        <v>6164</v>
      </c>
      <c r="B6623" s="76" t="s">
        <v>19234</v>
      </c>
      <c r="C6623" s="77" t="s">
        <v>19235</v>
      </c>
      <c r="D6623" s="78">
        <v>3018000</v>
      </c>
      <c r="E6623" s="77" t="s">
        <v>19209</v>
      </c>
      <c r="F6623" s="77" t="s">
        <v>7870</v>
      </c>
    </row>
    <row r="6624" spans="1:6" ht="32.25" customHeight="1" x14ac:dyDescent="0.25">
      <c r="A6624" s="75">
        <v>6165</v>
      </c>
      <c r="B6624" s="76" t="s">
        <v>19236</v>
      </c>
      <c r="C6624" s="77" t="s">
        <v>19237</v>
      </c>
      <c r="D6624" s="78">
        <v>1874000</v>
      </c>
      <c r="E6624" s="77" t="s">
        <v>19238</v>
      </c>
      <c r="F6624" s="77" t="s">
        <v>7870</v>
      </c>
    </row>
    <row r="6625" spans="1:6" ht="32.25" customHeight="1" x14ac:dyDescent="0.25">
      <c r="A6625" s="75">
        <v>6166</v>
      </c>
      <c r="B6625" s="76" t="s">
        <v>19239</v>
      </c>
      <c r="C6625" s="77" t="s">
        <v>19240</v>
      </c>
      <c r="D6625" s="78">
        <v>1874000</v>
      </c>
      <c r="E6625" s="77" t="s">
        <v>19238</v>
      </c>
      <c r="F6625" s="77" t="s">
        <v>7870</v>
      </c>
    </row>
    <row r="6626" spans="1:6" ht="32.25" customHeight="1" x14ac:dyDescent="0.25">
      <c r="A6626" s="75">
        <v>6167</v>
      </c>
      <c r="B6626" s="76" t="s">
        <v>19241</v>
      </c>
      <c r="C6626" s="77" t="s">
        <v>19242</v>
      </c>
      <c r="D6626" s="78">
        <v>1874000</v>
      </c>
      <c r="E6626" s="77" t="s">
        <v>19238</v>
      </c>
      <c r="F6626" s="77" t="s">
        <v>7870</v>
      </c>
    </row>
    <row r="6627" spans="1:6" ht="32.25" customHeight="1" x14ac:dyDescent="0.25">
      <c r="A6627" s="75">
        <v>6168</v>
      </c>
      <c r="B6627" s="76" t="s">
        <v>19243</v>
      </c>
      <c r="C6627" s="77" t="s">
        <v>19244</v>
      </c>
      <c r="D6627" s="78">
        <v>1874000</v>
      </c>
      <c r="E6627" s="77" t="s">
        <v>19238</v>
      </c>
      <c r="F6627" s="77" t="s">
        <v>7870</v>
      </c>
    </row>
    <row r="6628" spans="1:6" ht="32.25" customHeight="1" x14ac:dyDescent="0.25">
      <c r="A6628" s="75">
        <v>6169</v>
      </c>
      <c r="B6628" s="76" t="s">
        <v>19245</v>
      </c>
      <c r="C6628" s="77" t="s">
        <v>19246</v>
      </c>
      <c r="D6628" s="78">
        <v>1874000</v>
      </c>
      <c r="E6628" s="77" t="s">
        <v>19238</v>
      </c>
      <c r="F6628" s="77" t="s">
        <v>7870</v>
      </c>
    </row>
    <row r="6629" spans="1:6" ht="32.25" customHeight="1" x14ac:dyDescent="0.25">
      <c r="A6629" s="75">
        <v>6170</v>
      </c>
      <c r="B6629" s="76" t="s">
        <v>19247</v>
      </c>
      <c r="C6629" s="77" t="s">
        <v>19248</v>
      </c>
      <c r="D6629" s="78">
        <v>1874000</v>
      </c>
      <c r="E6629" s="77" t="s">
        <v>19238</v>
      </c>
      <c r="F6629" s="77" t="s">
        <v>7870</v>
      </c>
    </row>
    <row r="6630" spans="1:6" ht="32.25" customHeight="1" x14ac:dyDescent="0.25">
      <c r="A6630" s="75">
        <v>6171</v>
      </c>
      <c r="B6630" s="76" t="s">
        <v>19249</v>
      </c>
      <c r="C6630" s="77" t="s">
        <v>19250</v>
      </c>
      <c r="D6630" s="78">
        <v>1874000</v>
      </c>
      <c r="E6630" s="77" t="s">
        <v>19238</v>
      </c>
      <c r="F6630" s="77"/>
    </row>
    <row r="6631" spans="1:6" ht="32.25" customHeight="1" x14ac:dyDescent="0.25">
      <c r="A6631" s="75">
        <v>6173</v>
      </c>
      <c r="B6631" s="76" t="s">
        <v>19251</v>
      </c>
      <c r="C6631" s="77" t="s">
        <v>19252</v>
      </c>
      <c r="D6631" s="78">
        <v>1318000</v>
      </c>
      <c r="E6631" s="77" t="s">
        <v>19253</v>
      </c>
      <c r="F6631" s="77"/>
    </row>
    <row r="6632" spans="1:6" ht="32.25" customHeight="1" x14ac:dyDescent="0.25">
      <c r="A6632" s="75">
        <v>6174</v>
      </c>
      <c r="B6632" s="76" t="s">
        <v>19254</v>
      </c>
      <c r="C6632" s="77" t="s">
        <v>19255</v>
      </c>
      <c r="D6632" s="78">
        <v>1318000</v>
      </c>
      <c r="E6632" s="77" t="s">
        <v>19253</v>
      </c>
      <c r="F6632" s="77"/>
    </row>
    <row r="6633" spans="1:6" ht="32.25" customHeight="1" x14ac:dyDescent="0.25">
      <c r="A6633" s="75">
        <v>6175</v>
      </c>
      <c r="B6633" s="76" t="s">
        <v>19256</v>
      </c>
      <c r="C6633" s="77" t="s">
        <v>19257</v>
      </c>
      <c r="D6633" s="78">
        <v>1318000</v>
      </c>
      <c r="E6633" s="77" t="s">
        <v>19253</v>
      </c>
      <c r="F6633" s="77"/>
    </row>
    <row r="6634" spans="1:6" ht="32.25" customHeight="1" x14ac:dyDescent="0.25">
      <c r="A6634" s="75">
        <v>6176</v>
      </c>
      <c r="B6634" s="76" t="s">
        <v>19258</v>
      </c>
      <c r="C6634" s="77" t="s">
        <v>19259</v>
      </c>
      <c r="D6634" s="78">
        <v>1318000</v>
      </c>
      <c r="E6634" s="77" t="s">
        <v>19253</v>
      </c>
      <c r="F6634" s="77"/>
    </row>
    <row r="6635" spans="1:6" ht="32.25" customHeight="1" x14ac:dyDescent="0.25">
      <c r="A6635" s="75">
        <v>6177</v>
      </c>
      <c r="B6635" s="76" t="s">
        <v>19260</v>
      </c>
      <c r="C6635" s="77" t="s">
        <v>19261</v>
      </c>
      <c r="D6635" s="78">
        <v>1318000</v>
      </c>
      <c r="E6635" s="77" t="s">
        <v>19253</v>
      </c>
      <c r="F6635" s="77"/>
    </row>
    <row r="6636" spans="1:6" ht="32.25" customHeight="1" x14ac:dyDescent="0.25">
      <c r="A6636" s="75">
        <v>6178</v>
      </c>
      <c r="B6636" s="76" t="s">
        <v>19262</v>
      </c>
      <c r="C6636" s="77" t="s">
        <v>19263</v>
      </c>
      <c r="D6636" s="78">
        <v>1318000</v>
      </c>
      <c r="E6636" s="77" t="s">
        <v>19253</v>
      </c>
      <c r="F6636" s="77"/>
    </row>
    <row r="6637" spans="1:6" ht="32.25" customHeight="1" x14ac:dyDescent="0.25">
      <c r="A6637" s="75">
        <v>6179</v>
      </c>
      <c r="B6637" s="76" t="s">
        <v>19264</v>
      </c>
      <c r="C6637" s="77" t="s">
        <v>19265</v>
      </c>
      <c r="D6637" s="78">
        <v>1318000</v>
      </c>
      <c r="E6637" s="77" t="s">
        <v>19253</v>
      </c>
      <c r="F6637" s="77"/>
    </row>
    <row r="6638" spans="1:6" ht="32.25" customHeight="1" x14ac:dyDescent="0.25">
      <c r="A6638" s="75">
        <v>6194</v>
      </c>
      <c r="B6638" s="76" t="s">
        <v>5672</v>
      </c>
      <c r="C6638" s="77" t="s">
        <v>5675</v>
      </c>
      <c r="D6638" s="78">
        <v>1530000</v>
      </c>
      <c r="E6638" s="77" t="s">
        <v>19266</v>
      </c>
      <c r="F6638" s="77" t="s">
        <v>7870</v>
      </c>
    </row>
    <row r="6639" spans="1:6" ht="32.25" customHeight="1" x14ac:dyDescent="0.25">
      <c r="A6639" s="75">
        <v>6195</v>
      </c>
      <c r="B6639" s="76" t="s">
        <v>5677</v>
      </c>
      <c r="C6639" s="77" t="s">
        <v>5675</v>
      </c>
      <c r="D6639" s="78">
        <v>1530000</v>
      </c>
      <c r="E6639" s="77" t="s">
        <v>19266</v>
      </c>
      <c r="F6639" s="77" t="s">
        <v>7870</v>
      </c>
    </row>
    <row r="6640" spans="1:6" ht="32.25" customHeight="1" x14ac:dyDescent="0.25">
      <c r="A6640" s="75">
        <v>6196</v>
      </c>
      <c r="B6640" s="76" t="s">
        <v>5679</v>
      </c>
      <c r="C6640" s="77" t="s">
        <v>19267</v>
      </c>
      <c r="D6640" s="78">
        <v>1486000</v>
      </c>
      <c r="E6640" s="77" t="s">
        <v>19268</v>
      </c>
      <c r="F6640" s="77" t="s">
        <v>7870</v>
      </c>
    </row>
    <row r="6641" spans="1:6" ht="32.25" customHeight="1" x14ac:dyDescent="0.25">
      <c r="A6641" s="75">
        <v>6197</v>
      </c>
      <c r="B6641" s="76" t="s">
        <v>5685</v>
      </c>
      <c r="C6641" s="77" t="s">
        <v>19267</v>
      </c>
      <c r="D6641" s="78">
        <v>1486000</v>
      </c>
      <c r="E6641" s="77" t="s">
        <v>19268</v>
      </c>
      <c r="F6641" s="77" t="s">
        <v>7870</v>
      </c>
    </row>
    <row r="6642" spans="1:6" ht="32.25" customHeight="1" x14ac:dyDescent="0.25">
      <c r="A6642" s="75">
        <v>6198</v>
      </c>
      <c r="B6642" s="76" t="s">
        <v>5687</v>
      </c>
      <c r="C6642" s="77" t="s">
        <v>19269</v>
      </c>
      <c r="D6642" s="78">
        <v>1486000</v>
      </c>
      <c r="E6642" s="77" t="s">
        <v>19268</v>
      </c>
      <c r="F6642" s="77" t="s">
        <v>7870</v>
      </c>
    </row>
    <row r="6643" spans="1:6" ht="32.25" customHeight="1" x14ac:dyDescent="0.25">
      <c r="A6643" s="75">
        <v>6199</v>
      </c>
      <c r="B6643" s="76" t="s">
        <v>19270</v>
      </c>
      <c r="C6643" s="77" t="s">
        <v>10823</v>
      </c>
      <c r="D6643" s="78">
        <v>1252000</v>
      </c>
      <c r="E6643" s="77" t="s">
        <v>19271</v>
      </c>
      <c r="F6643" s="77" t="s">
        <v>7870</v>
      </c>
    </row>
    <row r="6644" spans="1:6" ht="32.25" customHeight="1" x14ac:dyDescent="0.25">
      <c r="A6644" s="75">
        <v>6200</v>
      </c>
      <c r="B6644" s="76" t="s">
        <v>19272</v>
      </c>
      <c r="C6644" s="77" t="s">
        <v>10826</v>
      </c>
      <c r="D6644" s="78">
        <v>1252000</v>
      </c>
      <c r="E6644" s="77" t="s">
        <v>19271</v>
      </c>
      <c r="F6644" s="77" t="s">
        <v>7870</v>
      </c>
    </row>
    <row r="6645" spans="1:6" ht="32.25" customHeight="1" x14ac:dyDescent="0.25">
      <c r="A6645" s="75">
        <v>6201</v>
      </c>
      <c r="B6645" s="76" t="s">
        <v>5691</v>
      </c>
      <c r="C6645" s="77" t="s">
        <v>10827</v>
      </c>
      <c r="D6645" s="78">
        <v>1252000</v>
      </c>
      <c r="E6645" s="77" t="s">
        <v>19271</v>
      </c>
      <c r="F6645" s="77" t="s">
        <v>7870</v>
      </c>
    </row>
    <row r="6646" spans="1:6" ht="32.25" customHeight="1" x14ac:dyDescent="0.25">
      <c r="A6646" s="75">
        <v>6202</v>
      </c>
      <c r="B6646" s="76" t="s">
        <v>5697</v>
      </c>
      <c r="C6646" s="77" t="s">
        <v>10828</v>
      </c>
      <c r="D6646" s="78">
        <v>1252000</v>
      </c>
      <c r="E6646" s="77" t="s">
        <v>19271</v>
      </c>
      <c r="F6646" s="77" t="s">
        <v>7870</v>
      </c>
    </row>
    <row r="6647" spans="1:6" ht="32.25" customHeight="1" x14ac:dyDescent="0.25">
      <c r="A6647" s="75">
        <v>6203</v>
      </c>
      <c r="B6647" s="76" t="s">
        <v>5726</v>
      </c>
      <c r="C6647" s="77" t="s">
        <v>10829</v>
      </c>
      <c r="D6647" s="78">
        <v>1252000</v>
      </c>
      <c r="E6647" s="77" t="s">
        <v>19271</v>
      </c>
      <c r="F6647" s="77" t="s">
        <v>7870</v>
      </c>
    </row>
    <row r="6648" spans="1:6" ht="32.25" customHeight="1" x14ac:dyDescent="0.25">
      <c r="A6648" s="75">
        <v>6204</v>
      </c>
      <c r="B6648" s="76" t="s">
        <v>5732</v>
      </c>
      <c r="C6648" s="77" t="s">
        <v>10830</v>
      </c>
      <c r="D6648" s="78">
        <v>1252000</v>
      </c>
      <c r="E6648" s="77" t="s">
        <v>19271</v>
      </c>
      <c r="F6648" s="77" t="s">
        <v>7870</v>
      </c>
    </row>
    <row r="6649" spans="1:6" ht="32.25" customHeight="1" x14ac:dyDescent="0.25">
      <c r="A6649" s="75">
        <v>6205</v>
      </c>
      <c r="B6649" s="76" t="s">
        <v>5738</v>
      </c>
      <c r="C6649" s="77" t="s">
        <v>10831</v>
      </c>
      <c r="D6649" s="78">
        <v>1252000</v>
      </c>
      <c r="E6649" s="77" t="s">
        <v>19271</v>
      </c>
      <c r="F6649" s="77" t="s">
        <v>7870</v>
      </c>
    </row>
    <row r="6650" spans="1:6" ht="32.25" customHeight="1" x14ac:dyDescent="0.25">
      <c r="A6650" s="75">
        <v>6206</v>
      </c>
      <c r="B6650" s="76" t="s">
        <v>5711</v>
      </c>
      <c r="C6650" s="77" t="s">
        <v>10832</v>
      </c>
      <c r="D6650" s="78">
        <v>1252000</v>
      </c>
      <c r="E6650" s="77" t="s">
        <v>19271</v>
      </c>
      <c r="F6650" s="77" t="s">
        <v>7870</v>
      </c>
    </row>
    <row r="6651" spans="1:6" ht="32.25" customHeight="1" x14ac:dyDescent="0.25">
      <c r="A6651" s="75">
        <v>6207</v>
      </c>
      <c r="B6651" s="76" t="s">
        <v>5714</v>
      </c>
      <c r="C6651" s="77" t="s">
        <v>10833</v>
      </c>
      <c r="D6651" s="78">
        <v>1252000</v>
      </c>
      <c r="E6651" s="77" t="s">
        <v>19271</v>
      </c>
      <c r="F6651" s="77" t="s">
        <v>7870</v>
      </c>
    </row>
    <row r="6652" spans="1:6" ht="32.25" customHeight="1" x14ac:dyDescent="0.25">
      <c r="A6652" s="75">
        <v>6208</v>
      </c>
      <c r="B6652" s="76" t="s">
        <v>19273</v>
      </c>
      <c r="C6652" s="77" t="s">
        <v>10823</v>
      </c>
      <c r="D6652" s="78">
        <v>1252000</v>
      </c>
      <c r="E6652" s="77" t="s">
        <v>19271</v>
      </c>
      <c r="F6652" s="77" t="s">
        <v>7870</v>
      </c>
    </row>
    <row r="6653" spans="1:6" ht="32.25" customHeight="1" x14ac:dyDescent="0.25">
      <c r="A6653" s="75">
        <v>6209</v>
      </c>
      <c r="B6653" s="76" t="s">
        <v>19274</v>
      </c>
      <c r="C6653" s="77" t="s">
        <v>10826</v>
      </c>
      <c r="D6653" s="78">
        <v>1252000</v>
      </c>
      <c r="E6653" s="77" t="s">
        <v>19271</v>
      </c>
      <c r="F6653" s="77" t="s">
        <v>7870</v>
      </c>
    </row>
    <row r="6654" spans="1:6" ht="32.25" customHeight="1" x14ac:dyDescent="0.25">
      <c r="A6654" s="75">
        <v>6210</v>
      </c>
      <c r="B6654" s="76" t="s">
        <v>5695</v>
      </c>
      <c r="C6654" s="77" t="s">
        <v>10827</v>
      </c>
      <c r="D6654" s="78">
        <v>1252000</v>
      </c>
      <c r="E6654" s="77" t="s">
        <v>19271</v>
      </c>
      <c r="F6654" s="77" t="s">
        <v>7870</v>
      </c>
    </row>
    <row r="6655" spans="1:6" ht="32.25" customHeight="1" x14ac:dyDescent="0.25">
      <c r="A6655" s="75">
        <v>6211</v>
      </c>
      <c r="B6655" s="76" t="s">
        <v>5701</v>
      </c>
      <c r="C6655" s="77" t="s">
        <v>10828</v>
      </c>
      <c r="D6655" s="78">
        <v>1252000</v>
      </c>
      <c r="E6655" s="77" t="s">
        <v>19271</v>
      </c>
      <c r="F6655" s="77" t="s">
        <v>7870</v>
      </c>
    </row>
    <row r="6656" spans="1:6" ht="32.25" customHeight="1" x14ac:dyDescent="0.25">
      <c r="A6656" s="75">
        <v>6212</v>
      </c>
      <c r="B6656" s="76" t="s">
        <v>5707</v>
      </c>
      <c r="C6656" s="77" t="s">
        <v>10832</v>
      </c>
      <c r="D6656" s="78">
        <v>1252000</v>
      </c>
      <c r="E6656" s="77" t="s">
        <v>19271</v>
      </c>
      <c r="F6656" s="77" t="s">
        <v>7870</v>
      </c>
    </row>
    <row r="6657" spans="1:6" ht="32.25" customHeight="1" x14ac:dyDescent="0.25">
      <c r="A6657" s="75">
        <v>6213</v>
      </c>
      <c r="B6657" s="76" t="s">
        <v>5730</v>
      </c>
      <c r="C6657" s="77" t="s">
        <v>10829</v>
      </c>
      <c r="D6657" s="78">
        <v>1252000</v>
      </c>
      <c r="E6657" s="77" t="s">
        <v>19271</v>
      </c>
      <c r="F6657" s="77" t="s">
        <v>7870</v>
      </c>
    </row>
    <row r="6658" spans="1:6" ht="32.25" customHeight="1" x14ac:dyDescent="0.25">
      <c r="A6658" s="75">
        <v>6214</v>
      </c>
      <c r="B6658" s="76" t="s">
        <v>5718</v>
      </c>
      <c r="C6658" s="77" t="s">
        <v>10836</v>
      </c>
      <c r="D6658" s="78">
        <v>1252000</v>
      </c>
      <c r="E6658" s="77" t="s">
        <v>19271</v>
      </c>
      <c r="F6658" s="77" t="s">
        <v>7870</v>
      </c>
    </row>
    <row r="6659" spans="1:6" ht="32.25" customHeight="1" x14ac:dyDescent="0.25">
      <c r="A6659" s="75">
        <v>6215</v>
      </c>
      <c r="B6659" s="76" t="s">
        <v>5736</v>
      </c>
      <c r="C6659" s="77" t="s">
        <v>10830</v>
      </c>
      <c r="D6659" s="78">
        <v>1252000</v>
      </c>
      <c r="E6659" s="77" t="s">
        <v>19271</v>
      </c>
      <c r="F6659" s="77" t="s">
        <v>7870</v>
      </c>
    </row>
    <row r="6660" spans="1:6" ht="32.25" customHeight="1" x14ac:dyDescent="0.25">
      <c r="A6660" s="75">
        <v>6216</v>
      </c>
      <c r="B6660" s="76" t="s">
        <v>5722</v>
      </c>
      <c r="C6660" s="77" t="s">
        <v>10837</v>
      </c>
      <c r="D6660" s="78">
        <v>1252000</v>
      </c>
      <c r="E6660" s="77" t="s">
        <v>19271</v>
      </c>
      <c r="F6660" s="77" t="s">
        <v>7870</v>
      </c>
    </row>
    <row r="6661" spans="1:6" ht="32.25" customHeight="1" x14ac:dyDescent="0.25">
      <c r="A6661" s="75">
        <v>6217</v>
      </c>
      <c r="B6661" s="76" t="s">
        <v>5742</v>
      </c>
      <c r="C6661" s="77" t="s">
        <v>10831</v>
      </c>
      <c r="D6661" s="78">
        <v>1252000</v>
      </c>
      <c r="E6661" s="77" t="s">
        <v>19271</v>
      </c>
      <c r="F6661" s="77"/>
    </row>
    <row r="6662" spans="1:6" ht="32.25" customHeight="1" x14ac:dyDescent="0.25">
      <c r="A6662" s="75">
        <v>6219</v>
      </c>
      <c r="B6662" s="76" t="s">
        <v>5748</v>
      </c>
      <c r="C6662" s="77" t="s">
        <v>19267</v>
      </c>
      <c r="D6662" s="78">
        <v>1726000</v>
      </c>
      <c r="E6662" s="77" t="s">
        <v>19275</v>
      </c>
      <c r="F6662" s="77" t="s">
        <v>7870</v>
      </c>
    </row>
    <row r="6663" spans="1:6" ht="32.25" customHeight="1" x14ac:dyDescent="0.25">
      <c r="A6663" s="75">
        <v>6220</v>
      </c>
      <c r="B6663" s="76" t="s">
        <v>5744</v>
      </c>
      <c r="C6663" s="77" t="s">
        <v>19267</v>
      </c>
      <c r="D6663" s="78">
        <v>1726000</v>
      </c>
      <c r="E6663" s="77" t="s">
        <v>19275</v>
      </c>
      <c r="F6663" s="77" t="s">
        <v>7870</v>
      </c>
    </row>
    <row r="6664" spans="1:6" ht="32.25" customHeight="1" x14ac:dyDescent="0.25">
      <c r="A6664" s="75">
        <v>6221</v>
      </c>
      <c r="B6664" s="76" t="s">
        <v>5750</v>
      </c>
      <c r="C6664" s="77" t="s">
        <v>19269</v>
      </c>
      <c r="D6664" s="78">
        <v>1726000</v>
      </c>
      <c r="E6664" s="77" t="s">
        <v>19275</v>
      </c>
      <c r="F6664" s="77" t="s">
        <v>7870</v>
      </c>
    </row>
    <row r="6665" spans="1:6" ht="32.25" customHeight="1" x14ac:dyDescent="0.25">
      <c r="A6665" s="75">
        <v>6222</v>
      </c>
      <c r="B6665" s="76" t="s">
        <v>19276</v>
      </c>
      <c r="C6665" s="77" t="s">
        <v>10823</v>
      </c>
      <c r="D6665" s="78">
        <v>1492000</v>
      </c>
      <c r="E6665" s="77" t="s">
        <v>19277</v>
      </c>
      <c r="F6665" s="77" t="s">
        <v>7870</v>
      </c>
    </row>
    <row r="6666" spans="1:6" ht="32.25" customHeight="1" x14ac:dyDescent="0.25">
      <c r="A6666" s="75">
        <v>6223</v>
      </c>
      <c r="B6666" s="76" t="s">
        <v>19278</v>
      </c>
      <c r="C6666" s="77" t="s">
        <v>10826</v>
      </c>
      <c r="D6666" s="78">
        <v>1492000</v>
      </c>
      <c r="E6666" s="77" t="s">
        <v>19277</v>
      </c>
      <c r="F6666" s="77" t="s">
        <v>7870</v>
      </c>
    </row>
    <row r="6667" spans="1:6" ht="32.25" customHeight="1" x14ac:dyDescent="0.25">
      <c r="A6667" s="75">
        <v>6224</v>
      </c>
      <c r="B6667" s="76" t="s">
        <v>5752</v>
      </c>
      <c r="C6667" s="77" t="s">
        <v>10827</v>
      </c>
      <c r="D6667" s="78">
        <v>1492000</v>
      </c>
      <c r="E6667" s="77" t="s">
        <v>19277</v>
      </c>
      <c r="F6667" s="77" t="s">
        <v>7870</v>
      </c>
    </row>
    <row r="6668" spans="1:6" ht="32.25" customHeight="1" x14ac:dyDescent="0.25">
      <c r="A6668" s="75">
        <v>6225</v>
      </c>
      <c r="B6668" s="76" t="s">
        <v>5757</v>
      </c>
      <c r="C6668" s="77" t="s">
        <v>10828</v>
      </c>
      <c r="D6668" s="78">
        <v>1492000</v>
      </c>
      <c r="E6668" s="77" t="s">
        <v>19277</v>
      </c>
      <c r="F6668" s="77" t="s">
        <v>7870</v>
      </c>
    </row>
    <row r="6669" spans="1:6" ht="32.25" customHeight="1" x14ac:dyDescent="0.25">
      <c r="A6669" s="75">
        <v>6226</v>
      </c>
      <c r="B6669" s="76" t="s">
        <v>5770</v>
      </c>
      <c r="C6669" s="77" t="s">
        <v>10829</v>
      </c>
      <c r="D6669" s="78">
        <v>1492000</v>
      </c>
      <c r="E6669" s="77" t="s">
        <v>19277</v>
      </c>
      <c r="F6669" s="77" t="s">
        <v>7870</v>
      </c>
    </row>
    <row r="6670" spans="1:6" ht="32.25" customHeight="1" x14ac:dyDescent="0.25">
      <c r="A6670" s="75">
        <v>6227</v>
      </c>
      <c r="B6670" s="76" t="s">
        <v>5773</v>
      </c>
      <c r="C6670" s="77" t="s">
        <v>10830</v>
      </c>
      <c r="D6670" s="78">
        <v>1492000</v>
      </c>
      <c r="E6670" s="77" t="s">
        <v>19277</v>
      </c>
      <c r="F6670" s="77" t="s">
        <v>7870</v>
      </c>
    </row>
    <row r="6671" spans="1:6" ht="32.25" customHeight="1" x14ac:dyDescent="0.25">
      <c r="A6671" s="75">
        <v>6228</v>
      </c>
      <c r="B6671" s="76" t="s">
        <v>5776</v>
      </c>
      <c r="C6671" s="77" t="s">
        <v>10831</v>
      </c>
      <c r="D6671" s="78">
        <v>1492000</v>
      </c>
      <c r="E6671" s="77" t="s">
        <v>19277</v>
      </c>
      <c r="F6671" s="77" t="s">
        <v>7870</v>
      </c>
    </row>
    <row r="6672" spans="1:6" ht="32.25" customHeight="1" x14ac:dyDescent="0.25">
      <c r="A6672" s="75">
        <v>6229</v>
      </c>
      <c r="B6672" s="76" t="s">
        <v>5761</v>
      </c>
      <c r="C6672" s="77" t="s">
        <v>10832</v>
      </c>
      <c r="D6672" s="78">
        <v>1492000</v>
      </c>
      <c r="E6672" s="77" t="s">
        <v>19277</v>
      </c>
      <c r="F6672" s="77" t="s">
        <v>7870</v>
      </c>
    </row>
    <row r="6673" spans="1:6" ht="32.25" customHeight="1" x14ac:dyDescent="0.25">
      <c r="A6673" s="75">
        <v>6230</v>
      </c>
      <c r="B6673" s="76" t="s">
        <v>5764</v>
      </c>
      <c r="C6673" s="77" t="s">
        <v>10833</v>
      </c>
      <c r="D6673" s="78">
        <v>1492000</v>
      </c>
      <c r="E6673" s="77" t="s">
        <v>19277</v>
      </c>
      <c r="F6673" s="77" t="s">
        <v>7870</v>
      </c>
    </row>
    <row r="6674" spans="1:6" ht="32.25" customHeight="1" x14ac:dyDescent="0.25">
      <c r="A6674" s="75">
        <v>6231</v>
      </c>
      <c r="B6674" s="76" t="s">
        <v>19279</v>
      </c>
      <c r="C6674" s="77" t="s">
        <v>10823</v>
      </c>
      <c r="D6674" s="78">
        <v>1492000</v>
      </c>
      <c r="E6674" s="77" t="s">
        <v>19277</v>
      </c>
      <c r="F6674" s="77" t="s">
        <v>7870</v>
      </c>
    </row>
    <row r="6675" spans="1:6" ht="32.25" customHeight="1" x14ac:dyDescent="0.25">
      <c r="A6675" s="75">
        <v>6232</v>
      </c>
      <c r="B6675" s="76" t="s">
        <v>19280</v>
      </c>
      <c r="C6675" s="77" t="s">
        <v>10826</v>
      </c>
      <c r="D6675" s="78">
        <v>1492000</v>
      </c>
      <c r="E6675" s="77" t="s">
        <v>19277</v>
      </c>
      <c r="F6675" s="77" t="s">
        <v>7870</v>
      </c>
    </row>
    <row r="6676" spans="1:6" ht="32.25" customHeight="1" x14ac:dyDescent="0.25">
      <c r="A6676" s="75">
        <v>6233</v>
      </c>
      <c r="B6676" s="76" t="s">
        <v>5754</v>
      </c>
      <c r="C6676" s="77" t="s">
        <v>10827</v>
      </c>
      <c r="D6676" s="78">
        <v>1492000</v>
      </c>
      <c r="E6676" s="77" t="s">
        <v>19277</v>
      </c>
      <c r="F6676" s="77" t="s">
        <v>7870</v>
      </c>
    </row>
    <row r="6677" spans="1:6" ht="32.25" customHeight="1" x14ac:dyDescent="0.25">
      <c r="A6677" s="75">
        <v>6234</v>
      </c>
      <c r="B6677" s="76" t="s">
        <v>5755</v>
      </c>
      <c r="C6677" s="77" t="s">
        <v>10828</v>
      </c>
      <c r="D6677" s="78">
        <v>1492000</v>
      </c>
      <c r="E6677" s="77" t="s">
        <v>19277</v>
      </c>
      <c r="F6677" s="77" t="s">
        <v>7870</v>
      </c>
    </row>
    <row r="6678" spans="1:6" ht="32.25" customHeight="1" x14ac:dyDescent="0.25">
      <c r="A6678" s="75">
        <v>6235</v>
      </c>
      <c r="B6678" s="76" t="s">
        <v>5763</v>
      </c>
      <c r="C6678" s="77" t="s">
        <v>10832</v>
      </c>
      <c r="D6678" s="78">
        <v>1492000</v>
      </c>
      <c r="E6678" s="77" t="s">
        <v>19277</v>
      </c>
      <c r="F6678" s="77" t="s">
        <v>7870</v>
      </c>
    </row>
    <row r="6679" spans="1:6" ht="32.25" customHeight="1" x14ac:dyDescent="0.25">
      <c r="A6679" s="75">
        <v>6236</v>
      </c>
      <c r="B6679" s="76" t="s">
        <v>5772</v>
      </c>
      <c r="C6679" s="77" t="s">
        <v>10829</v>
      </c>
      <c r="D6679" s="78">
        <v>1492000</v>
      </c>
      <c r="E6679" s="77" t="s">
        <v>19277</v>
      </c>
      <c r="F6679" s="77" t="s">
        <v>7870</v>
      </c>
    </row>
    <row r="6680" spans="1:6" ht="32.25" customHeight="1" x14ac:dyDescent="0.25">
      <c r="A6680" s="75">
        <v>6237</v>
      </c>
      <c r="B6680" s="76" t="s">
        <v>5766</v>
      </c>
      <c r="C6680" s="77" t="s">
        <v>10836</v>
      </c>
      <c r="D6680" s="78">
        <v>1492000</v>
      </c>
      <c r="E6680" s="77" t="s">
        <v>19277</v>
      </c>
      <c r="F6680" s="77" t="s">
        <v>7870</v>
      </c>
    </row>
    <row r="6681" spans="1:6" ht="32.25" customHeight="1" x14ac:dyDescent="0.25">
      <c r="A6681" s="75">
        <v>6238</v>
      </c>
      <c r="B6681" s="76" t="s">
        <v>5775</v>
      </c>
      <c r="C6681" s="77" t="s">
        <v>10830</v>
      </c>
      <c r="D6681" s="78">
        <v>1492000</v>
      </c>
      <c r="E6681" s="77" t="s">
        <v>19277</v>
      </c>
      <c r="F6681" s="77" t="s">
        <v>7870</v>
      </c>
    </row>
    <row r="6682" spans="1:6" ht="32.25" customHeight="1" x14ac:dyDescent="0.25">
      <c r="A6682" s="75">
        <v>6239</v>
      </c>
      <c r="B6682" s="76" t="s">
        <v>5768</v>
      </c>
      <c r="C6682" s="77" t="s">
        <v>10837</v>
      </c>
      <c r="D6682" s="78">
        <v>1492000</v>
      </c>
      <c r="E6682" s="77" t="s">
        <v>19277</v>
      </c>
      <c r="F6682" s="77" t="s">
        <v>7870</v>
      </c>
    </row>
    <row r="6683" spans="1:6" ht="32.25" customHeight="1" x14ac:dyDescent="0.25">
      <c r="A6683" s="75">
        <v>6240</v>
      </c>
      <c r="B6683" s="76" t="s">
        <v>5778</v>
      </c>
      <c r="C6683" s="77" t="s">
        <v>10831</v>
      </c>
      <c r="D6683" s="78">
        <v>1492000</v>
      </c>
      <c r="E6683" s="77" t="s">
        <v>19277</v>
      </c>
      <c r="F6683" s="77"/>
    </row>
    <row r="6684" spans="1:6" ht="32.25" customHeight="1" x14ac:dyDescent="0.25">
      <c r="A6684" s="75">
        <v>6241</v>
      </c>
      <c r="B6684" s="76" t="s">
        <v>5759</v>
      </c>
      <c r="C6684" s="77" t="s">
        <v>10820</v>
      </c>
      <c r="D6684" s="78">
        <v>1128000</v>
      </c>
      <c r="E6684" s="77" t="s">
        <v>12036</v>
      </c>
      <c r="F6684" s="77" t="s">
        <v>7870</v>
      </c>
    </row>
    <row r="6685" spans="1:6" ht="32.25" customHeight="1" x14ac:dyDescent="0.25">
      <c r="A6685" s="75">
        <v>6242</v>
      </c>
      <c r="B6685" s="76" t="s">
        <v>5783</v>
      </c>
      <c r="C6685" s="77" t="s">
        <v>19267</v>
      </c>
      <c r="D6685" s="78">
        <v>1210000</v>
      </c>
      <c r="E6685" s="77" t="s">
        <v>19281</v>
      </c>
      <c r="F6685" s="77" t="s">
        <v>7870</v>
      </c>
    </row>
    <row r="6686" spans="1:6" ht="32.25" customHeight="1" x14ac:dyDescent="0.25">
      <c r="A6686" s="75">
        <v>6243</v>
      </c>
      <c r="B6686" s="76" t="s">
        <v>5779</v>
      </c>
      <c r="C6686" s="77" t="s">
        <v>19267</v>
      </c>
      <c r="D6686" s="78">
        <v>1210000</v>
      </c>
      <c r="E6686" s="77" t="s">
        <v>19281</v>
      </c>
      <c r="F6686" s="77" t="s">
        <v>7870</v>
      </c>
    </row>
    <row r="6687" spans="1:6" ht="32.25" customHeight="1" x14ac:dyDescent="0.25">
      <c r="A6687" s="75">
        <v>6244</v>
      </c>
      <c r="B6687" s="76" t="s">
        <v>5785</v>
      </c>
      <c r="C6687" s="77" t="s">
        <v>19269</v>
      </c>
      <c r="D6687" s="78">
        <v>1210000</v>
      </c>
      <c r="E6687" s="77" t="s">
        <v>19281</v>
      </c>
      <c r="F6687" s="77" t="s">
        <v>7870</v>
      </c>
    </row>
    <row r="6688" spans="1:6" ht="32.25" customHeight="1" x14ac:dyDescent="0.25">
      <c r="A6688" s="75">
        <v>6265</v>
      </c>
      <c r="B6688" s="76" t="s">
        <v>5813</v>
      </c>
      <c r="C6688" s="77" t="s">
        <v>19267</v>
      </c>
      <c r="D6688" s="78">
        <v>1861000</v>
      </c>
      <c r="E6688" s="77" t="s">
        <v>19282</v>
      </c>
      <c r="F6688" s="77" t="s">
        <v>7870</v>
      </c>
    </row>
    <row r="6689" spans="1:6" ht="32.25" customHeight="1" x14ac:dyDescent="0.25">
      <c r="A6689" s="75">
        <v>6266</v>
      </c>
      <c r="B6689" s="76" t="s">
        <v>5817</v>
      </c>
      <c r="C6689" s="77" t="s">
        <v>19267</v>
      </c>
      <c r="D6689" s="78">
        <v>1861000</v>
      </c>
      <c r="E6689" s="77" t="s">
        <v>19282</v>
      </c>
      <c r="F6689" s="77" t="s">
        <v>7870</v>
      </c>
    </row>
    <row r="6690" spans="1:6" ht="32.25" customHeight="1" x14ac:dyDescent="0.25">
      <c r="A6690" s="75">
        <v>6267</v>
      </c>
      <c r="B6690" s="76" t="s">
        <v>5818</v>
      </c>
      <c r="C6690" s="77" t="s">
        <v>19269</v>
      </c>
      <c r="D6690" s="78">
        <v>1861000</v>
      </c>
      <c r="E6690" s="77" t="s">
        <v>19282</v>
      </c>
      <c r="F6690" s="77" t="s">
        <v>7870</v>
      </c>
    </row>
    <row r="6691" spans="1:6" ht="32.25" customHeight="1" x14ac:dyDescent="0.25">
      <c r="A6691" s="75">
        <v>6268</v>
      </c>
      <c r="B6691" s="76" t="s">
        <v>19283</v>
      </c>
      <c r="C6691" s="77" t="s">
        <v>10823</v>
      </c>
      <c r="D6691" s="78">
        <v>1627000</v>
      </c>
      <c r="E6691" s="77" t="s">
        <v>19284</v>
      </c>
      <c r="F6691" s="77" t="s">
        <v>7870</v>
      </c>
    </row>
    <row r="6692" spans="1:6" ht="32.25" customHeight="1" x14ac:dyDescent="0.25">
      <c r="A6692" s="75">
        <v>6269</v>
      </c>
      <c r="B6692" s="76" t="s">
        <v>19285</v>
      </c>
      <c r="C6692" s="77" t="s">
        <v>10826</v>
      </c>
      <c r="D6692" s="78">
        <v>1627000</v>
      </c>
      <c r="E6692" s="77" t="s">
        <v>19284</v>
      </c>
      <c r="F6692" s="77" t="s">
        <v>7870</v>
      </c>
    </row>
    <row r="6693" spans="1:6" ht="32.25" customHeight="1" x14ac:dyDescent="0.25">
      <c r="A6693" s="75">
        <v>6270</v>
      </c>
      <c r="B6693" s="76" t="s">
        <v>5820</v>
      </c>
      <c r="C6693" s="77" t="s">
        <v>10827</v>
      </c>
      <c r="D6693" s="78">
        <v>1627000</v>
      </c>
      <c r="E6693" s="77" t="s">
        <v>19284</v>
      </c>
      <c r="F6693" s="77" t="s">
        <v>7870</v>
      </c>
    </row>
    <row r="6694" spans="1:6" ht="32.25" customHeight="1" x14ac:dyDescent="0.25">
      <c r="A6694" s="75">
        <v>6271</v>
      </c>
      <c r="B6694" s="76" t="s">
        <v>5823</v>
      </c>
      <c r="C6694" s="77" t="s">
        <v>10828</v>
      </c>
      <c r="D6694" s="78">
        <v>1627000</v>
      </c>
      <c r="E6694" s="77" t="s">
        <v>19284</v>
      </c>
      <c r="F6694" s="77" t="s">
        <v>7870</v>
      </c>
    </row>
    <row r="6695" spans="1:6" ht="32.25" customHeight="1" x14ac:dyDescent="0.25">
      <c r="A6695" s="75">
        <v>6272</v>
      </c>
      <c r="B6695" s="76" t="s">
        <v>5836</v>
      </c>
      <c r="C6695" s="77" t="s">
        <v>10829</v>
      </c>
      <c r="D6695" s="78">
        <v>1627000</v>
      </c>
      <c r="E6695" s="77" t="s">
        <v>19284</v>
      </c>
      <c r="F6695" s="77" t="s">
        <v>7870</v>
      </c>
    </row>
    <row r="6696" spans="1:6" ht="32.25" customHeight="1" x14ac:dyDescent="0.25">
      <c r="A6696" s="75">
        <v>6273</v>
      </c>
      <c r="B6696" s="76" t="s">
        <v>5839</v>
      </c>
      <c r="C6696" s="77" t="s">
        <v>10830</v>
      </c>
      <c r="D6696" s="78">
        <v>1627000</v>
      </c>
      <c r="E6696" s="77" t="s">
        <v>19284</v>
      </c>
      <c r="F6696" s="77" t="s">
        <v>7870</v>
      </c>
    </row>
    <row r="6697" spans="1:6" ht="32.25" customHeight="1" x14ac:dyDescent="0.25">
      <c r="A6697" s="75">
        <v>6274</v>
      </c>
      <c r="B6697" s="76" t="s">
        <v>5842</v>
      </c>
      <c r="C6697" s="77" t="s">
        <v>10831</v>
      </c>
      <c r="D6697" s="78">
        <v>1627000</v>
      </c>
      <c r="E6697" s="77" t="s">
        <v>19284</v>
      </c>
      <c r="F6697" s="77" t="s">
        <v>7870</v>
      </c>
    </row>
    <row r="6698" spans="1:6" ht="32.25" customHeight="1" x14ac:dyDescent="0.25">
      <c r="A6698" s="75">
        <v>6275</v>
      </c>
      <c r="B6698" s="76" t="s">
        <v>5828</v>
      </c>
      <c r="C6698" s="77" t="s">
        <v>10832</v>
      </c>
      <c r="D6698" s="78">
        <v>1627000</v>
      </c>
      <c r="E6698" s="77" t="s">
        <v>19284</v>
      </c>
      <c r="F6698" s="77" t="s">
        <v>7870</v>
      </c>
    </row>
    <row r="6699" spans="1:6" ht="32.25" customHeight="1" x14ac:dyDescent="0.25">
      <c r="A6699" s="75">
        <v>6276</v>
      </c>
      <c r="B6699" s="76" t="s">
        <v>5830</v>
      </c>
      <c r="C6699" s="77" t="s">
        <v>10833</v>
      </c>
      <c r="D6699" s="78">
        <v>1627000</v>
      </c>
      <c r="E6699" s="77" t="s">
        <v>19284</v>
      </c>
      <c r="F6699" s="77" t="s">
        <v>7870</v>
      </c>
    </row>
    <row r="6700" spans="1:6" ht="32.25" customHeight="1" x14ac:dyDescent="0.25">
      <c r="A6700" s="75">
        <v>6277</v>
      </c>
      <c r="B6700" s="76" t="s">
        <v>19286</v>
      </c>
      <c r="C6700" s="77" t="s">
        <v>10823</v>
      </c>
      <c r="D6700" s="78">
        <v>1627000</v>
      </c>
      <c r="E6700" s="77" t="s">
        <v>19284</v>
      </c>
      <c r="F6700" s="77" t="s">
        <v>7870</v>
      </c>
    </row>
    <row r="6701" spans="1:6" ht="32.25" customHeight="1" x14ac:dyDescent="0.25">
      <c r="A6701" s="75">
        <v>6278</v>
      </c>
      <c r="B6701" s="76" t="s">
        <v>19287</v>
      </c>
      <c r="C6701" s="77" t="s">
        <v>10826</v>
      </c>
      <c r="D6701" s="78">
        <v>1627000</v>
      </c>
      <c r="E6701" s="77" t="s">
        <v>19284</v>
      </c>
      <c r="F6701" s="77" t="s">
        <v>7870</v>
      </c>
    </row>
    <row r="6702" spans="1:6" ht="32.25" customHeight="1" x14ac:dyDescent="0.25">
      <c r="A6702" s="75">
        <v>6279</v>
      </c>
      <c r="B6702" s="76" t="s">
        <v>5822</v>
      </c>
      <c r="C6702" s="77" t="s">
        <v>10827</v>
      </c>
      <c r="D6702" s="78">
        <v>1627000</v>
      </c>
      <c r="E6702" s="77" t="s">
        <v>19284</v>
      </c>
      <c r="F6702" s="77" t="s">
        <v>7870</v>
      </c>
    </row>
    <row r="6703" spans="1:6" ht="32.25" customHeight="1" x14ac:dyDescent="0.25">
      <c r="A6703" s="75">
        <v>6280</v>
      </c>
      <c r="B6703" s="76" t="s">
        <v>5825</v>
      </c>
      <c r="C6703" s="77" t="s">
        <v>10828</v>
      </c>
      <c r="D6703" s="78">
        <v>1627000</v>
      </c>
      <c r="E6703" s="77" t="s">
        <v>19284</v>
      </c>
      <c r="F6703" s="77" t="s">
        <v>7870</v>
      </c>
    </row>
    <row r="6704" spans="1:6" ht="32.25" customHeight="1" x14ac:dyDescent="0.25">
      <c r="A6704" s="75">
        <v>6281</v>
      </c>
      <c r="B6704" s="76" t="s">
        <v>5829</v>
      </c>
      <c r="C6704" s="77" t="s">
        <v>10832</v>
      </c>
      <c r="D6704" s="78">
        <v>1627000</v>
      </c>
      <c r="E6704" s="77" t="s">
        <v>19284</v>
      </c>
      <c r="F6704" s="77" t="s">
        <v>7870</v>
      </c>
    </row>
    <row r="6705" spans="1:6" ht="32.25" customHeight="1" x14ac:dyDescent="0.25">
      <c r="A6705" s="75">
        <v>6282</v>
      </c>
      <c r="B6705" s="76" t="s">
        <v>5838</v>
      </c>
      <c r="C6705" s="77" t="s">
        <v>10829</v>
      </c>
      <c r="D6705" s="78">
        <v>1627000</v>
      </c>
      <c r="E6705" s="77" t="s">
        <v>19284</v>
      </c>
      <c r="F6705" s="77" t="s">
        <v>7870</v>
      </c>
    </row>
    <row r="6706" spans="1:6" ht="32.25" customHeight="1" x14ac:dyDescent="0.25">
      <c r="A6706" s="75">
        <v>6283</v>
      </c>
      <c r="B6706" s="76" t="s">
        <v>5832</v>
      </c>
      <c r="C6706" s="77" t="s">
        <v>10836</v>
      </c>
      <c r="D6706" s="78">
        <v>1627000</v>
      </c>
      <c r="E6706" s="77" t="s">
        <v>19284</v>
      </c>
      <c r="F6706" s="77" t="s">
        <v>7870</v>
      </c>
    </row>
    <row r="6707" spans="1:6" ht="32.25" customHeight="1" x14ac:dyDescent="0.25">
      <c r="A6707" s="75">
        <v>6284</v>
      </c>
      <c r="B6707" s="76" t="s">
        <v>5841</v>
      </c>
      <c r="C6707" s="77" t="s">
        <v>10830</v>
      </c>
      <c r="D6707" s="78">
        <v>1627000</v>
      </c>
      <c r="E6707" s="77" t="s">
        <v>19284</v>
      </c>
      <c r="F6707" s="77" t="s">
        <v>7870</v>
      </c>
    </row>
    <row r="6708" spans="1:6" ht="32.25" customHeight="1" x14ac:dyDescent="0.25">
      <c r="A6708" s="75">
        <v>6285</v>
      </c>
      <c r="B6708" s="76" t="s">
        <v>5834</v>
      </c>
      <c r="C6708" s="77" t="s">
        <v>10837</v>
      </c>
      <c r="D6708" s="78">
        <v>1627000</v>
      </c>
      <c r="E6708" s="77" t="s">
        <v>19284</v>
      </c>
      <c r="F6708" s="77" t="s">
        <v>7870</v>
      </c>
    </row>
    <row r="6709" spans="1:6" ht="32.25" customHeight="1" x14ac:dyDescent="0.25">
      <c r="A6709" s="75">
        <v>6286</v>
      </c>
      <c r="B6709" s="76" t="s">
        <v>5844</v>
      </c>
      <c r="C6709" s="77" t="s">
        <v>10831</v>
      </c>
      <c r="D6709" s="78">
        <v>1627000</v>
      </c>
      <c r="E6709" s="77" t="s">
        <v>19284</v>
      </c>
      <c r="F6709" s="77"/>
    </row>
    <row r="6710" spans="1:6" ht="32.25" customHeight="1" x14ac:dyDescent="0.25">
      <c r="A6710" s="75">
        <v>6287</v>
      </c>
      <c r="B6710" s="76" t="s">
        <v>5826</v>
      </c>
      <c r="C6710" s="77" t="s">
        <v>10820</v>
      </c>
      <c r="D6710" s="78">
        <v>1263000</v>
      </c>
      <c r="E6710" s="77" t="s">
        <v>19288</v>
      </c>
      <c r="F6710" s="77" t="s">
        <v>7870</v>
      </c>
    </row>
    <row r="6711" spans="1:6" ht="32.25" customHeight="1" x14ac:dyDescent="0.25">
      <c r="A6711" s="75">
        <v>6313</v>
      </c>
      <c r="B6711" s="76" t="s">
        <v>5945</v>
      </c>
      <c r="C6711" s="77" t="s">
        <v>19289</v>
      </c>
      <c r="D6711" s="78">
        <v>1217000</v>
      </c>
      <c r="E6711" s="77" t="s">
        <v>12364</v>
      </c>
      <c r="F6711" s="77" t="s">
        <v>7870</v>
      </c>
    </row>
    <row r="6712" spans="1:6" ht="32.25" customHeight="1" x14ac:dyDescent="0.25">
      <c r="A6712" s="75">
        <v>6314</v>
      </c>
      <c r="B6712" s="76" t="s">
        <v>5938</v>
      </c>
      <c r="C6712" s="77" t="s">
        <v>19290</v>
      </c>
      <c r="D6712" s="78">
        <v>1217000</v>
      </c>
      <c r="E6712" s="77" t="s">
        <v>12364</v>
      </c>
      <c r="F6712" s="77" t="s">
        <v>7870</v>
      </c>
    </row>
    <row r="6713" spans="1:6" ht="32.25" customHeight="1" x14ac:dyDescent="0.25">
      <c r="A6713" s="75">
        <v>6315</v>
      </c>
      <c r="B6713" s="76" t="s">
        <v>19291</v>
      </c>
      <c r="C6713" s="77" t="s">
        <v>19292</v>
      </c>
      <c r="D6713" s="78">
        <v>1217000</v>
      </c>
      <c r="E6713" s="77" t="s">
        <v>12364</v>
      </c>
      <c r="F6713" s="77" t="s">
        <v>7870</v>
      </c>
    </row>
    <row r="6714" spans="1:6" ht="32.25" customHeight="1" x14ac:dyDescent="0.25">
      <c r="A6714" s="75">
        <v>6348</v>
      </c>
      <c r="B6714" s="76" t="s">
        <v>19293</v>
      </c>
      <c r="C6714" s="77" t="s">
        <v>19294</v>
      </c>
      <c r="D6714" s="78">
        <v>2474000</v>
      </c>
      <c r="E6714" s="77" t="s">
        <v>19295</v>
      </c>
      <c r="F6714" s="77" t="s">
        <v>19296</v>
      </c>
    </row>
    <row r="6715" spans="1:6" ht="32.25" customHeight="1" x14ac:dyDescent="0.25">
      <c r="A6715" s="75">
        <v>6349</v>
      </c>
      <c r="B6715" s="76" t="s">
        <v>19297</v>
      </c>
      <c r="C6715" s="77" t="s">
        <v>19298</v>
      </c>
      <c r="D6715" s="78">
        <v>2215000</v>
      </c>
      <c r="E6715" s="77" t="s">
        <v>19299</v>
      </c>
      <c r="F6715" s="77" t="s">
        <v>19296</v>
      </c>
    </row>
    <row r="6716" spans="1:6" ht="32.25" customHeight="1" x14ac:dyDescent="0.25">
      <c r="A6716" s="75">
        <v>6350</v>
      </c>
      <c r="B6716" s="76" t="s">
        <v>19300</v>
      </c>
      <c r="C6716" s="77" t="s">
        <v>19301</v>
      </c>
      <c r="D6716" s="78">
        <v>2215000</v>
      </c>
      <c r="E6716" s="77" t="s">
        <v>19299</v>
      </c>
      <c r="F6716" s="77" t="s">
        <v>19296</v>
      </c>
    </row>
    <row r="6717" spans="1:6" ht="32.25" customHeight="1" x14ac:dyDescent="0.25">
      <c r="A6717" s="75">
        <v>6351</v>
      </c>
      <c r="B6717" s="76" t="s">
        <v>19302</v>
      </c>
      <c r="C6717" s="77" t="s">
        <v>19303</v>
      </c>
      <c r="D6717" s="78">
        <v>2215000</v>
      </c>
      <c r="E6717" s="77" t="s">
        <v>19299</v>
      </c>
      <c r="F6717" s="77" t="s">
        <v>19296</v>
      </c>
    </row>
    <row r="6718" spans="1:6" ht="32.25" customHeight="1" x14ac:dyDescent="0.25">
      <c r="A6718" s="75">
        <v>6352</v>
      </c>
      <c r="B6718" s="76" t="s">
        <v>19304</v>
      </c>
      <c r="C6718" s="77" t="s">
        <v>19301</v>
      </c>
      <c r="D6718" s="78">
        <v>2215000</v>
      </c>
      <c r="E6718" s="77" t="s">
        <v>19299</v>
      </c>
      <c r="F6718" s="77" t="s">
        <v>19296</v>
      </c>
    </row>
    <row r="6719" spans="1:6" ht="32.25" customHeight="1" x14ac:dyDescent="0.25">
      <c r="A6719" s="75">
        <v>6353</v>
      </c>
      <c r="B6719" s="76" t="s">
        <v>6057</v>
      </c>
      <c r="C6719" s="77" t="s">
        <v>19303</v>
      </c>
      <c r="D6719" s="78">
        <v>2215000</v>
      </c>
      <c r="E6719" s="77" t="s">
        <v>19299</v>
      </c>
      <c r="F6719" s="77" t="s">
        <v>19296</v>
      </c>
    </row>
    <row r="6720" spans="1:6" ht="32.25" customHeight="1" x14ac:dyDescent="0.25">
      <c r="A6720" s="75">
        <v>6354</v>
      </c>
      <c r="B6720" s="76" t="s">
        <v>19305</v>
      </c>
      <c r="C6720" s="77" t="s">
        <v>19306</v>
      </c>
      <c r="D6720" s="78">
        <v>2215000</v>
      </c>
      <c r="E6720" s="77" t="s">
        <v>19299</v>
      </c>
      <c r="F6720" s="77" t="s">
        <v>19296</v>
      </c>
    </row>
    <row r="6721" spans="1:6" ht="32.25" customHeight="1" x14ac:dyDescent="0.25">
      <c r="A6721" s="75">
        <v>6355</v>
      </c>
      <c r="B6721" s="76" t="s">
        <v>19307</v>
      </c>
      <c r="C6721" s="77" t="s">
        <v>19308</v>
      </c>
      <c r="D6721" s="78">
        <v>2009000</v>
      </c>
      <c r="E6721" s="77" t="s">
        <v>19309</v>
      </c>
      <c r="F6721" s="77" t="s">
        <v>7870</v>
      </c>
    </row>
    <row r="6722" spans="1:6" ht="32.25" customHeight="1" x14ac:dyDescent="0.25">
      <c r="A6722" s="75">
        <v>6356</v>
      </c>
      <c r="B6722" s="76" t="s">
        <v>6061</v>
      </c>
      <c r="C6722" s="77" t="s">
        <v>6063</v>
      </c>
      <c r="D6722" s="78">
        <v>2009000</v>
      </c>
      <c r="E6722" s="77" t="s">
        <v>19309</v>
      </c>
      <c r="F6722" s="77" t="s">
        <v>7870</v>
      </c>
    </row>
    <row r="6723" spans="1:6" ht="32.25" customHeight="1" x14ac:dyDescent="0.25">
      <c r="A6723" s="75">
        <v>6357</v>
      </c>
      <c r="B6723" s="76" t="s">
        <v>19310</v>
      </c>
      <c r="C6723" s="77" t="s">
        <v>19311</v>
      </c>
      <c r="D6723" s="78">
        <v>1631000</v>
      </c>
      <c r="E6723" s="77" t="s">
        <v>19312</v>
      </c>
      <c r="F6723" s="77" t="s">
        <v>7870</v>
      </c>
    </row>
    <row r="6724" spans="1:6" ht="32.25" customHeight="1" x14ac:dyDescent="0.25">
      <c r="A6724" s="75">
        <v>6358</v>
      </c>
      <c r="B6724" s="76" t="s">
        <v>19313</v>
      </c>
      <c r="C6724" s="77" t="s">
        <v>19314</v>
      </c>
      <c r="D6724" s="78">
        <v>1631000</v>
      </c>
      <c r="E6724" s="77" t="s">
        <v>19312</v>
      </c>
      <c r="F6724" s="77" t="s">
        <v>7870</v>
      </c>
    </row>
    <row r="6725" spans="1:6" ht="32.25" customHeight="1" x14ac:dyDescent="0.25">
      <c r="A6725" s="75">
        <v>6359</v>
      </c>
      <c r="B6725" s="76" t="s">
        <v>19315</v>
      </c>
      <c r="C6725" s="77" t="s">
        <v>19316</v>
      </c>
      <c r="D6725" s="78">
        <v>1372000</v>
      </c>
      <c r="E6725" s="77" t="s">
        <v>19317</v>
      </c>
      <c r="F6725" s="77" t="s">
        <v>7870</v>
      </c>
    </row>
    <row r="6726" spans="1:6" ht="32.25" customHeight="1" x14ac:dyDescent="0.25">
      <c r="A6726" s="75">
        <v>6360</v>
      </c>
      <c r="B6726" s="76" t="s">
        <v>19318</v>
      </c>
      <c r="C6726" s="77" t="s">
        <v>19319</v>
      </c>
      <c r="D6726" s="78">
        <v>1330000</v>
      </c>
      <c r="E6726" s="77" t="s">
        <v>12473</v>
      </c>
      <c r="F6726" s="77" t="s">
        <v>7870</v>
      </c>
    </row>
    <row r="6727" spans="1:6" ht="32.25" customHeight="1" x14ac:dyDescent="0.25">
      <c r="A6727" s="75">
        <v>6368</v>
      </c>
      <c r="B6727" s="76" t="s">
        <v>6081</v>
      </c>
      <c r="C6727" s="77" t="s">
        <v>6084</v>
      </c>
      <c r="D6727" s="78">
        <v>1455000</v>
      </c>
      <c r="E6727" s="77" t="s">
        <v>19320</v>
      </c>
      <c r="F6727" s="77" t="s">
        <v>7870</v>
      </c>
    </row>
    <row r="6728" spans="1:6" ht="32.25" customHeight="1" x14ac:dyDescent="0.25">
      <c r="A6728" s="75">
        <v>6369</v>
      </c>
      <c r="B6728" s="76" t="s">
        <v>6086</v>
      </c>
      <c r="C6728" s="77" t="s">
        <v>6084</v>
      </c>
      <c r="D6728" s="78">
        <v>1455000</v>
      </c>
      <c r="E6728" s="77" t="s">
        <v>19320</v>
      </c>
      <c r="F6728" s="77" t="s">
        <v>7870</v>
      </c>
    </row>
    <row r="6729" spans="1:6" ht="32.25" customHeight="1" x14ac:dyDescent="0.25">
      <c r="A6729" s="75">
        <v>6370</v>
      </c>
      <c r="B6729" s="76" t="s">
        <v>6094</v>
      </c>
      <c r="C6729" s="77" t="s">
        <v>19321</v>
      </c>
      <c r="D6729" s="78">
        <v>2100000</v>
      </c>
      <c r="E6729" s="77" t="s">
        <v>19322</v>
      </c>
      <c r="F6729" s="77" t="s">
        <v>7870</v>
      </c>
    </row>
    <row r="6730" spans="1:6" ht="32.25" customHeight="1" x14ac:dyDescent="0.25">
      <c r="A6730" s="75">
        <v>6371</v>
      </c>
      <c r="B6730" s="76" t="s">
        <v>6097</v>
      </c>
      <c r="C6730" s="77" t="s">
        <v>19321</v>
      </c>
      <c r="D6730" s="78">
        <v>2100000</v>
      </c>
      <c r="E6730" s="77" t="s">
        <v>19322</v>
      </c>
      <c r="F6730" s="77" t="s">
        <v>7870</v>
      </c>
    </row>
    <row r="6731" spans="1:6" ht="32.25" customHeight="1" x14ac:dyDescent="0.25">
      <c r="A6731" s="75">
        <v>6372</v>
      </c>
      <c r="B6731" s="76" t="s">
        <v>6088</v>
      </c>
      <c r="C6731" s="77" t="s">
        <v>6090</v>
      </c>
      <c r="D6731" s="78">
        <v>1607000</v>
      </c>
      <c r="E6731" s="77" t="s">
        <v>18213</v>
      </c>
      <c r="F6731" s="77" t="s">
        <v>7870</v>
      </c>
    </row>
    <row r="6732" spans="1:6" ht="32.25" customHeight="1" x14ac:dyDescent="0.25">
      <c r="A6732" s="75">
        <v>6373</v>
      </c>
      <c r="B6732" s="76" t="s">
        <v>6092</v>
      </c>
      <c r="C6732" s="77" t="s">
        <v>6093</v>
      </c>
      <c r="D6732" s="78">
        <v>1607000</v>
      </c>
      <c r="E6732" s="77" t="s">
        <v>18213</v>
      </c>
      <c r="F6732" s="77" t="s">
        <v>7870</v>
      </c>
    </row>
    <row r="6733" spans="1:6" ht="32.25" customHeight="1" x14ac:dyDescent="0.25">
      <c r="A6733" s="75">
        <v>6374</v>
      </c>
      <c r="B6733" s="76" t="s">
        <v>6099</v>
      </c>
      <c r="C6733" s="77" t="s">
        <v>19323</v>
      </c>
      <c r="D6733" s="78">
        <v>1891000</v>
      </c>
      <c r="E6733" s="77" t="s">
        <v>19324</v>
      </c>
      <c r="F6733" s="77" t="s">
        <v>7870</v>
      </c>
    </row>
    <row r="6734" spans="1:6" ht="32.25" customHeight="1" x14ac:dyDescent="0.25">
      <c r="A6734" s="75">
        <v>6375</v>
      </c>
      <c r="B6734" s="76" t="s">
        <v>19325</v>
      </c>
      <c r="C6734" s="77" t="s">
        <v>19326</v>
      </c>
      <c r="D6734" s="78">
        <v>1891000</v>
      </c>
      <c r="E6734" s="77" t="s">
        <v>19324</v>
      </c>
      <c r="F6734" s="77" t="s">
        <v>7870</v>
      </c>
    </row>
    <row r="6735" spans="1:6" ht="32.25" customHeight="1" x14ac:dyDescent="0.25">
      <c r="A6735" s="75">
        <v>6376</v>
      </c>
      <c r="B6735" s="76" t="s">
        <v>6107</v>
      </c>
      <c r="C6735" s="77" t="s">
        <v>19327</v>
      </c>
      <c r="D6735" s="78">
        <v>1891000</v>
      </c>
      <c r="E6735" s="77" t="s">
        <v>19324</v>
      </c>
      <c r="F6735" s="77" t="s">
        <v>7870</v>
      </c>
    </row>
    <row r="6736" spans="1:6" ht="32.25" customHeight="1" x14ac:dyDescent="0.25">
      <c r="A6736" s="75">
        <v>6377</v>
      </c>
      <c r="B6736" s="76" t="s">
        <v>6110</v>
      </c>
      <c r="C6736" s="77" t="s">
        <v>6103</v>
      </c>
      <c r="D6736" s="78">
        <v>1632000</v>
      </c>
      <c r="E6736" s="77" t="s">
        <v>19328</v>
      </c>
      <c r="F6736" s="77" t="s">
        <v>7870</v>
      </c>
    </row>
    <row r="6737" spans="1:6" ht="32.25" customHeight="1" x14ac:dyDescent="0.25">
      <c r="A6737" s="75">
        <v>6378</v>
      </c>
      <c r="B6737" s="76" t="s">
        <v>6104</v>
      </c>
      <c r="C6737" s="77" t="s">
        <v>19329</v>
      </c>
      <c r="D6737" s="78">
        <v>1632000</v>
      </c>
      <c r="E6737" s="77" t="s">
        <v>19328</v>
      </c>
      <c r="F6737" s="77" t="s">
        <v>7870</v>
      </c>
    </row>
    <row r="6738" spans="1:6" ht="32.25" customHeight="1" x14ac:dyDescent="0.25">
      <c r="A6738" s="75">
        <v>6379</v>
      </c>
      <c r="B6738" s="76" t="s">
        <v>6119</v>
      </c>
      <c r="C6738" s="77" t="s">
        <v>19330</v>
      </c>
      <c r="D6738" s="78">
        <v>1632000</v>
      </c>
      <c r="E6738" s="77" t="s">
        <v>19328</v>
      </c>
      <c r="F6738" s="77" t="s">
        <v>7870</v>
      </c>
    </row>
    <row r="6739" spans="1:6" ht="32.25" customHeight="1" x14ac:dyDescent="0.25">
      <c r="A6739" s="75">
        <v>6380</v>
      </c>
      <c r="B6739" s="76" t="s">
        <v>6112</v>
      </c>
      <c r="C6739" s="77" t="s">
        <v>19331</v>
      </c>
      <c r="D6739" s="78">
        <v>1398000</v>
      </c>
      <c r="E6739" s="77" t="s">
        <v>12486</v>
      </c>
      <c r="F6739" s="77" t="s">
        <v>7870</v>
      </c>
    </row>
    <row r="6740" spans="1:6" ht="32.25" customHeight="1" x14ac:dyDescent="0.25">
      <c r="A6740" s="75">
        <v>6381</v>
      </c>
      <c r="B6740" s="76" t="s">
        <v>6115</v>
      </c>
      <c r="C6740" s="77" t="s">
        <v>19332</v>
      </c>
      <c r="D6740" s="78">
        <v>1398000</v>
      </c>
      <c r="E6740" s="77" t="s">
        <v>12486</v>
      </c>
      <c r="F6740" s="77" t="s">
        <v>7870</v>
      </c>
    </row>
    <row r="6741" spans="1:6" ht="32.25" customHeight="1" x14ac:dyDescent="0.25">
      <c r="A6741" s="75">
        <v>6382</v>
      </c>
      <c r="B6741" s="76" t="s">
        <v>19333</v>
      </c>
      <c r="C6741" s="77" t="s">
        <v>19334</v>
      </c>
      <c r="D6741" s="78">
        <v>1398000</v>
      </c>
      <c r="E6741" s="77" t="s">
        <v>12486</v>
      </c>
      <c r="F6741" s="77" t="s">
        <v>7870</v>
      </c>
    </row>
    <row r="6742" spans="1:6" ht="32.25" customHeight="1" x14ac:dyDescent="0.25">
      <c r="A6742" s="75">
        <v>6383</v>
      </c>
      <c r="B6742" s="76" t="s">
        <v>19335</v>
      </c>
      <c r="C6742" s="77" t="s">
        <v>19336</v>
      </c>
      <c r="D6742" s="78">
        <v>2393000</v>
      </c>
      <c r="E6742" s="77" t="s">
        <v>19337</v>
      </c>
      <c r="F6742" s="77" t="s">
        <v>7870</v>
      </c>
    </row>
    <row r="6743" spans="1:6" ht="32.25" customHeight="1" x14ac:dyDescent="0.25">
      <c r="A6743" s="75">
        <v>6384</v>
      </c>
      <c r="B6743" s="76" t="s">
        <v>19338</v>
      </c>
      <c r="C6743" s="77" t="s">
        <v>19339</v>
      </c>
      <c r="D6743" s="78">
        <v>2393000</v>
      </c>
      <c r="E6743" s="77" t="s">
        <v>19337</v>
      </c>
      <c r="F6743" s="77" t="s">
        <v>7870</v>
      </c>
    </row>
    <row r="6744" spans="1:6" ht="32.25" customHeight="1" x14ac:dyDescent="0.25">
      <c r="A6744" s="75">
        <v>6385</v>
      </c>
      <c r="B6744" s="76" t="s">
        <v>6123</v>
      </c>
      <c r="C6744" s="77" t="s">
        <v>19340</v>
      </c>
      <c r="D6744" s="78">
        <v>2393000</v>
      </c>
      <c r="E6744" s="77" t="s">
        <v>19337</v>
      </c>
      <c r="F6744" s="77" t="s">
        <v>7870</v>
      </c>
    </row>
    <row r="6745" spans="1:6" ht="32.25" customHeight="1" x14ac:dyDescent="0.25">
      <c r="A6745" s="75">
        <v>6386</v>
      </c>
      <c r="B6745" s="76" t="s">
        <v>19341</v>
      </c>
      <c r="C6745" s="77" t="s">
        <v>19342</v>
      </c>
      <c r="D6745" s="78">
        <v>2393000</v>
      </c>
      <c r="E6745" s="77" t="s">
        <v>19337</v>
      </c>
      <c r="F6745" s="77" t="s">
        <v>7870</v>
      </c>
    </row>
    <row r="6746" spans="1:6" ht="32.25" customHeight="1" x14ac:dyDescent="0.25">
      <c r="A6746" s="75">
        <v>6387</v>
      </c>
      <c r="B6746" s="76" t="s">
        <v>19343</v>
      </c>
      <c r="C6746" s="77" t="s">
        <v>19326</v>
      </c>
      <c r="D6746" s="78">
        <v>2393000</v>
      </c>
      <c r="E6746" s="77" t="s">
        <v>19337</v>
      </c>
      <c r="F6746" s="77" t="s">
        <v>7870</v>
      </c>
    </row>
    <row r="6747" spans="1:6" ht="32.25" customHeight="1" x14ac:dyDescent="0.25">
      <c r="A6747" s="75">
        <v>6388</v>
      </c>
      <c r="B6747" s="76" t="s">
        <v>6128</v>
      </c>
      <c r="C6747" s="77" t="s">
        <v>19344</v>
      </c>
      <c r="D6747" s="78">
        <v>2393000</v>
      </c>
      <c r="E6747" s="77" t="s">
        <v>19337</v>
      </c>
      <c r="F6747" s="77" t="s">
        <v>7870</v>
      </c>
    </row>
    <row r="6748" spans="1:6" ht="32.25" customHeight="1" x14ac:dyDescent="0.25">
      <c r="A6748" s="75">
        <v>6389</v>
      </c>
      <c r="B6748" s="76" t="s">
        <v>6131</v>
      </c>
      <c r="C6748" s="77" t="s">
        <v>19345</v>
      </c>
      <c r="D6748" s="78">
        <v>2393000</v>
      </c>
      <c r="E6748" s="77" t="s">
        <v>19337</v>
      </c>
      <c r="F6748" s="77" t="s">
        <v>7870</v>
      </c>
    </row>
    <row r="6749" spans="1:6" ht="32.25" customHeight="1" x14ac:dyDescent="0.25">
      <c r="A6749" s="75">
        <v>6390</v>
      </c>
      <c r="B6749" s="76" t="s">
        <v>19346</v>
      </c>
      <c r="C6749" s="77" t="s">
        <v>19347</v>
      </c>
      <c r="D6749" s="78">
        <v>4966000</v>
      </c>
      <c r="E6749" s="77" t="s">
        <v>19348</v>
      </c>
      <c r="F6749" s="77" t="s">
        <v>7870</v>
      </c>
    </row>
    <row r="6750" spans="1:6" ht="32.25" customHeight="1" x14ac:dyDescent="0.25">
      <c r="A6750" s="75">
        <v>6391</v>
      </c>
      <c r="B6750" s="76" t="s">
        <v>19349</v>
      </c>
      <c r="C6750" s="77" t="s">
        <v>19347</v>
      </c>
      <c r="D6750" s="78">
        <v>4966000</v>
      </c>
      <c r="E6750" s="77" t="s">
        <v>19348</v>
      </c>
      <c r="F6750" s="77" t="s">
        <v>7870</v>
      </c>
    </row>
    <row r="6751" spans="1:6" ht="32.25" customHeight="1" x14ac:dyDescent="0.25">
      <c r="A6751" s="75">
        <v>6392</v>
      </c>
      <c r="B6751" s="76" t="s">
        <v>19350</v>
      </c>
      <c r="C6751" s="77" t="s">
        <v>19351</v>
      </c>
      <c r="D6751" s="78">
        <v>5122000</v>
      </c>
      <c r="E6751" s="77" t="s">
        <v>19352</v>
      </c>
      <c r="F6751" s="77" t="s">
        <v>7870</v>
      </c>
    </row>
    <row r="6752" spans="1:6" ht="32.25" customHeight="1" x14ac:dyDescent="0.25">
      <c r="A6752" s="75">
        <v>6393</v>
      </c>
      <c r="B6752" s="76" t="s">
        <v>19353</v>
      </c>
      <c r="C6752" s="77" t="s">
        <v>19351</v>
      </c>
      <c r="D6752" s="78">
        <v>5122000</v>
      </c>
      <c r="E6752" s="77" t="s">
        <v>19352</v>
      </c>
      <c r="F6752" s="77" t="s">
        <v>7870</v>
      </c>
    </row>
    <row r="6753" spans="1:6" ht="32.25" customHeight="1" x14ac:dyDescent="0.25">
      <c r="A6753" s="75">
        <v>6394</v>
      </c>
      <c r="B6753" s="76" t="s">
        <v>19354</v>
      </c>
      <c r="C6753" s="77" t="s">
        <v>19355</v>
      </c>
      <c r="D6753" s="78">
        <v>5122000</v>
      </c>
      <c r="E6753" s="77" t="s">
        <v>19352</v>
      </c>
      <c r="F6753" s="77" t="s">
        <v>7870</v>
      </c>
    </row>
    <row r="6754" spans="1:6" ht="32.25" customHeight="1" x14ac:dyDescent="0.25">
      <c r="A6754" s="75">
        <v>6395</v>
      </c>
      <c r="B6754" s="76" t="s">
        <v>19356</v>
      </c>
      <c r="C6754" s="77" t="s">
        <v>19357</v>
      </c>
      <c r="D6754" s="78">
        <v>4863000</v>
      </c>
      <c r="E6754" s="77" t="s">
        <v>19358</v>
      </c>
      <c r="F6754" s="77" t="s">
        <v>7870</v>
      </c>
    </row>
    <row r="6755" spans="1:6" ht="32.25" customHeight="1" x14ac:dyDescent="0.25">
      <c r="A6755" s="75">
        <v>6396</v>
      </c>
      <c r="B6755" s="76" t="s">
        <v>19359</v>
      </c>
      <c r="C6755" s="77" t="s">
        <v>19316</v>
      </c>
      <c r="D6755" s="78">
        <v>4863000</v>
      </c>
      <c r="E6755" s="77" t="s">
        <v>19358</v>
      </c>
      <c r="F6755" s="77" t="s">
        <v>7870</v>
      </c>
    </row>
    <row r="6756" spans="1:6" ht="32.25" customHeight="1" x14ac:dyDescent="0.25">
      <c r="A6756" s="75">
        <v>6397</v>
      </c>
      <c r="B6756" s="76" t="s">
        <v>19360</v>
      </c>
      <c r="C6756" s="77" t="s">
        <v>19361</v>
      </c>
      <c r="D6756" s="78">
        <v>3729000</v>
      </c>
      <c r="E6756" s="77" t="s">
        <v>19362</v>
      </c>
      <c r="F6756" s="77" t="s">
        <v>7870</v>
      </c>
    </row>
    <row r="6757" spans="1:6" ht="32.25" customHeight="1" x14ac:dyDescent="0.25">
      <c r="A6757" s="75">
        <v>6398</v>
      </c>
      <c r="B6757" s="76" t="s">
        <v>19363</v>
      </c>
      <c r="C6757" s="77" t="s">
        <v>19361</v>
      </c>
      <c r="D6757" s="78">
        <v>3471000</v>
      </c>
      <c r="E6757" s="77" t="s">
        <v>19364</v>
      </c>
      <c r="F6757" s="77" t="s">
        <v>7870</v>
      </c>
    </row>
    <row r="6758" spans="1:6" ht="32.25" customHeight="1" x14ac:dyDescent="0.25">
      <c r="A6758" s="75">
        <v>6399</v>
      </c>
      <c r="B6758" s="76" t="s">
        <v>19365</v>
      </c>
      <c r="C6758" s="77" t="s">
        <v>19366</v>
      </c>
      <c r="D6758" s="78">
        <v>3471000</v>
      </c>
      <c r="E6758" s="77" t="s">
        <v>19364</v>
      </c>
      <c r="F6758" s="77" t="s">
        <v>7870</v>
      </c>
    </row>
    <row r="6759" spans="1:6" ht="32.25" customHeight="1" x14ac:dyDescent="0.25">
      <c r="A6759" s="75">
        <v>6400</v>
      </c>
      <c r="B6759" s="76" t="s">
        <v>19367</v>
      </c>
      <c r="C6759" s="77" t="s">
        <v>19368</v>
      </c>
      <c r="D6759" s="78">
        <v>3471000</v>
      </c>
      <c r="E6759" s="77" t="s">
        <v>19364</v>
      </c>
      <c r="F6759" s="77" t="s">
        <v>7870</v>
      </c>
    </row>
    <row r="6760" spans="1:6" ht="32.25" customHeight="1" x14ac:dyDescent="0.25">
      <c r="A6760" s="75">
        <v>6401</v>
      </c>
      <c r="B6760" s="76" t="s">
        <v>19369</v>
      </c>
      <c r="C6760" s="77" t="s">
        <v>19370</v>
      </c>
      <c r="D6760" s="78">
        <v>4809000</v>
      </c>
      <c r="E6760" s="77" t="s">
        <v>19371</v>
      </c>
      <c r="F6760" s="77" t="s">
        <v>7870</v>
      </c>
    </row>
    <row r="6761" spans="1:6" ht="32.25" customHeight="1" x14ac:dyDescent="0.25">
      <c r="A6761" s="75">
        <v>6402</v>
      </c>
      <c r="B6761" s="76" t="s">
        <v>6138</v>
      </c>
      <c r="C6761" s="77" t="s">
        <v>18524</v>
      </c>
      <c r="D6761" s="78">
        <v>4809000</v>
      </c>
      <c r="E6761" s="77" t="s">
        <v>19371</v>
      </c>
      <c r="F6761" s="77" t="s">
        <v>7870</v>
      </c>
    </row>
    <row r="6762" spans="1:6" ht="32.25" customHeight="1" x14ac:dyDescent="0.25">
      <c r="A6762" s="75">
        <v>6403</v>
      </c>
      <c r="B6762" s="76" t="s">
        <v>19372</v>
      </c>
      <c r="C6762" s="77" t="s">
        <v>18375</v>
      </c>
      <c r="D6762" s="78">
        <v>4809000</v>
      </c>
      <c r="E6762" s="77" t="s">
        <v>19371</v>
      </c>
      <c r="F6762" s="77" t="s">
        <v>7870</v>
      </c>
    </row>
    <row r="6763" spans="1:6" ht="32.25" customHeight="1" x14ac:dyDescent="0.25">
      <c r="A6763" s="75">
        <v>6404</v>
      </c>
      <c r="B6763" s="76" t="s">
        <v>19373</v>
      </c>
      <c r="C6763" s="77" t="s">
        <v>18373</v>
      </c>
      <c r="D6763" s="78">
        <v>4809000</v>
      </c>
      <c r="E6763" s="77" t="s">
        <v>19371</v>
      </c>
      <c r="F6763" s="77" t="s">
        <v>7870</v>
      </c>
    </row>
    <row r="6764" spans="1:6" ht="32.25" customHeight="1" x14ac:dyDescent="0.25">
      <c r="A6764" s="75">
        <v>6405</v>
      </c>
      <c r="B6764" s="76" t="s">
        <v>19374</v>
      </c>
      <c r="C6764" s="77" t="s">
        <v>19370</v>
      </c>
      <c r="D6764" s="78">
        <v>4809000</v>
      </c>
      <c r="E6764" s="77" t="s">
        <v>19371</v>
      </c>
      <c r="F6764" s="77" t="s">
        <v>7870</v>
      </c>
    </row>
    <row r="6765" spans="1:6" ht="32.25" customHeight="1" x14ac:dyDescent="0.25">
      <c r="A6765" s="75">
        <v>6406</v>
      </c>
      <c r="B6765" s="76" t="s">
        <v>19375</v>
      </c>
      <c r="C6765" s="77" t="s">
        <v>19376</v>
      </c>
      <c r="D6765" s="78">
        <v>4551000</v>
      </c>
      <c r="E6765" s="77" t="s">
        <v>19377</v>
      </c>
      <c r="F6765" s="77" t="s">
        <v>7870</v>
      </c>
    </row>
    <row r="6766" spans="1:6" ht="32.25" customHeight="1" x14ac:dyDescent="0.25">
      <c r="A6766" s="75">
        <v>6407</v>
      </c>
      <c r="B6766" s="76" t="s">
        <v>6136</v>
      </c>
      <c r="C6766" s="77" t="s">
        <v>18525</v>
      </c>
      <c r="D6766" s="78">
        <v>4551000</v>
      </c>
      <c r="E6766" s="77" t="s">
        <v>19377</v>
      </c>
      <c r="F6766" s="77" t="s">
        <v>7870</v>
      </c>
    </row>
    <row r="6767" spans="1:6" ht="32.25" customHeight="1" x14ac:dyDescent="0.25">
      <c r="A6767" s="75">
        <v>6408</v>
      </c>
      <c r="B6767" s="76" t="s">
        <v>19378</v>
      </c>
      <c r="C6767" s="77" t="s">
        <v>19379</v>
      </c>
      <c r="D6767" s="78">
        <v>4551000</v>
      </c>
      <c r="E6767" s="77" t="s">
        <v>19377</v>
      </c>
      <c r="F6767" s="77" t="s">
        <v>7870</v>
      </c>
    </row>
    <row r="6768" spans="1:6" ht="32.25" customHeight="1" x14ac:dyDescent="0.25">
      <c r="A6768" s="75">
        <v>6409</v>
      </c>
      <c r="B6768" s="76" t="s">
        <v>19380</v>
      </c>
      <c r="C6768" s="77" t="s">
        <v>19381</v>
      </c>
      <c r="D6768" s="78">
        <v>4551000</v>
      </c>
      <c r="E6768" s="77" t="s">
        <v>19377</v>
      </c>
      <c r="F6768" s="77" t="s">
        <v>7870</v>
      </c>
    </row>
    <row r="6769" spans="1:6" ht="32.25" customHeight="1" x14ac:dyDescent="0.25">
      <c r="A6769" s="75">
        <v>6410</v>
      </c>
      <c r="B6769" s="76" t="s">
        <v>19382</v>
      </c>
      <c r="C6769" s="77" t="s">
        <v>19383</v>
      </c>
      <c r="D6769" s="78">
        <v>4316000</v>
      </c>
      <c r="E6769" s="77" t="s">
        <v>19384</v>
      </c>
      <c r="F6769" s="77" t="s">
        <v>7870</v>
      </c>
    </row>
    <row r="6770" spans="1:6" ht="32.25" customHeight="1" x14ac:dyDescent="0.25">
      <c r="A6770" s="75">
        <v>6411</v>
      </c>
      <c r="B6770" s="76" t="s">
        <v>6140</v>
      </c>
      <c r="C6770" s="77" t="s">
        <v>19385</v>
      </c>
      <c r="D6770" s="78">
        <v>1016000</v>
      </c>
      <c r="E6770" s="77" t="s">
        <v>19386</v>
      </c>
      <c r="F6770" s="77" t="s">
        <v>7870</v>
      </c>
    </row>
    <row r="6771" spans="1:6" ht="32.25" customHeight="1" x14ac:dyDescent="0.25">
      <c r="A6771" s="75">
        <v>6412</v>
      </c>
      <c r="B6771" s="76" t="s">
        <v>6145</v>
      </c>
      <c r="C6771" s="77" t="s">
        <v>6147</v>
      </c>
      <c r="D6771" s="78">
        <v>1016000</v>
      </c>
      <c r="E6771" s="77" t="s">
        <v>19386</v>
      </c>
      <c r="F6771" s="77" t="s">
        <v>7870</v>
      </c>
    </row>
    <row r="6772" spans="1:6" ht="32.25" customHeight="1" x14ac:dyDescent="0.25">
      <c r="A6772" s="75">
        <v>6413</v>
      </c>
      <c r="B6772" s="76" t="s">
        <v>19387</v>
      </c>
      <c r="C6772" s="77" t="s">
        <v>19388</v>
      </c>
      <c r="D6772" s="78">
        <v>5508000</v>
      </c>
      <c r="E6772" s="77" t="s">
        <v>19389</v>
      </c>
      <c r="F6772" s="77" t="s">
        <v>7870</v>
      </c>
    </row>
    <row r="6773" spans="1:6" ht="32.25" customHeight="1" x14ac:dyDescent="0.25">
      <c r="A6773" s="75">
        <v>6414</v>
      </c>
      <c r="B6773" s="76" t="s">
        <v>6155</v>
      </c>
      <c r="C6773" s="77" t="s">
        <v>19390</v>
      </c>
      <c r="D6773" s="78">
        <v>3294000</v>
      </c>
      <c r="E6773" s="77" t="s">
        <v>19391</v>
      </c>
      <c r="F6773" s="77" t="s">
        <v>7870</v>
      </c>
    </row>
    <row r="6774" spans="1:6" ht="32.25" customHeight="1" x14ac:dyDescent="0.25">
      <c r="A6774" s="75">
        <v>6415</v>
      </c>
      <c r="B6774" s="76" t="s">
        <v>6158</v>
      </c>
      <c r="C6774" s="77" t="s">
        <v>19390</v>
      </c>
      <c r="D6774" s="78">
        <v>3294000</v>
      </c>
      <c r="E6774" s="77" t="s">
        <v>19391</v>
      </c>
      <c r="F6774" s="77"/>
    </row>
    <row r="6775" spans="1:6" ht="32.25" customHeight="1" x14ac:dyDescent="0.25">
      <c r="A6775" s="75">
        <v>6416</v>
      </c>
      <c r="B6775" s="76" t="s">
        <v>6148</v>
      </c>
      <c r="C6775" s="77" t="s">
        <v>19392</v>
      </c>
      <c r="D6775" s="78">
        <v>2437000</v>
      </c>
      <c r="E6775" s="77" t="s">
        <v>19393</v>
      </c>
      <c r="F6775" s="77"/>
    </row>
    <row r="6776" spans="1:6" ht="32.25" customHeight="1" x14ac:dyDescent="0.25">
      <c r="A6776" s="75">
        <v>6417</v>
      </c>
      <c r="B6776" s="76" t="s">
        <v>6153</v>
      </c>
      <c r="C6776" s="77" t="s">
        <v>19392</v>
      </c>
      <c r="D6776" s="78">
        <v>2437000</v>
      </c>
      <c r="E6776" s="77" t="s">
        <v>19393</v>
      </c>
      <c r="F6776" s="77" t="s">
        <v>7870</v>
      </c>
    </row>
    <row r="6777" spans="1:6" ht="32.25" customHeight="1" x14ac:dyDescent="0.25">
      <c r="A6777" s="75">
        <v>6418</v>
      </c>
      <c r="B6777" s="76" t="s">
        <v>19394</v>
      </c>
      <c r="C6777" s="77" t="s">
        <v>19395</v>
      </c>
      <c r="D6777" s="78">
        <v>5346000</v>
      </c>
      <c r="E6777" s="77" t="s">
        <v>19396</v>
      </c>
      <c r="F6777" s="77" t="s">
        <v>7870</v>
      </c>
    </row>
    <row r="6778" spans="1:6" ht="32.25" customHeight="1" x14ac:dyDescent="0.25">
      <c r="A6778" s="75">
        <v>6419</v>
      </c>
      <c r="B6778" s="76" t="s">
        <v>19397</v>
      </c>
      <c r="C6778" s="77" t="s">
        <v>19398</v>
      </c>
      <c r="D6778" s="78">
        <v>5346000</v>
      </c>
      <c r="E6778" s="77" t="s">
        <v>19396</v>
      </c>
      <c r="F6778" s="77" t="s">
        <v>7870</v>
      </c>
    </row>
    <row r="6779" spans="1:6" ht="32.25" customHeight="1" x14ac:dyDescent="0.25">
      <c r="A6779" s="75">
        <v>6420</v>
      </c>
      <c r="B6779" s="76" t="s">
        <v>19399</v>
      </c>
      <c r="C6779" s="77" t="s">
        <v>19400</v>
      </c>
      <c r="D6779" s="78">
        <v>5346000</v>
      </c>
      <c r="E6779" s="77" t="s">
        <v>19396</v>
      </c>
      <c r="F6779" s="77" t="s">
        <v>7870</v>
      </c>
    </row>
    <row r="6780" spans="1:6" ht="32.25" customHeight="1" x14ac:dyDescent="0.25">
      <c r="A6780" s="75">
        <v>6421</v>
      </c>
      <c r="B6780" s="76" t="s">
        <v>19401</v>
      </c>
      <c r="C6780" s="77" t="s">
        <v>19402</v>
      </c>
      <c r="D6780" s="78">
        <v>5346000</v>
      </c>
      <c r="E6780" s="77" t="s">
        <v>19396</v>
      </c>
      <c r="F6780" s="77" t="s">
        <v>7870</v>
      </c>
    </row>
    <row r="6781" spans="1:6" ht="32.25" customHeight="1" x14ac:dyDescent="0.25">
      <c r="A6781" s="75">
        <v>6422</v>
      </c>
      <c r="B6781" s="76" t="s">
        <v>19403</v>
      </c>
      <c r="C6781" s="77" t="s">
        <v>19404</v>
      </c>
      <c r="D6781" s="78">
        <v>5346000</v>
      </c>
      <c r="E6781" s="77" t="s">
        <v>19396</v>
      </c>
      <c r="F6781" s="77" t="s">
        <v>7870</v>
      </c>
    </row>
    <row r="6782" spans="1:6" ht="32.25" customHeight="1" x14ac:dyDescent="0.25">
      <c r="A6782" s="75">
        <v>6423</v>
      </c>
      <c r="B6782" s="76" t="s">
        <v>19405</v>
      </c>
      <c r="C6782" s="77" t="s">
        <v>19406</v>
      </c>
      <c r="D6782" s="78">
        <v>5039000</v>
      </c>
      <c r="E6782" s="77" t="s">
        <v>19407</v>
      </c>
      <c r="F6782" s="77" t="s">
        <v>16776</v>
      </c>
    </row>
    <row r="6783" spans="1:6" ht="32.25" customHeight="1" x14ac:dyDescent="0.25">
      <c r="A6783" s="75">
        <v>6424</v>
      </c>
      <c r="B6783" s="76" t="s">
        <v>19408</v>
      </c>
      <c r="C6783" s="77" t="s">
        <v>19406</v>
      </c>
      <c r="D6783" s="78">
        <v>5039000</v>
      </c>
      <c r="E6783" s="77" t="s">
        <v>19407</v>
      </c>
      <c r="F6783" s="77" t="s">
        <v>16776</v>
      </c>
    </row>
    <row r="6784" spans="1:6" ht="32.25" customHeight="1" x14ac:dyDescent="0.25">
      <c r="A6784" s="75">
        <v>6425</v>
      </c>
      <c r="B6784" s="76" t="s">
        <v>19409</v>
      </c>
      <c r="C6784" s="77" t="s">
        <v>19410</v>
      </c>
      <c r="D6784" s="78">
        <v>7138000</v>
      </c>
      <c r="E6784" s="77" t="s">
        <v>19411</v>
      </c>
      <c r="F6784" s="77" t="s">
        <v>16776</v>
      </c>
    </row>
    <row r="6785" spans="1:6" ht="32.25" customHeight="1" x14ac:dyDescent="0.25">
      <c r="A6785" s="75">
        <v>6426</v>
      </c>
      <c r="B6785" s="76" t="s">
        <v>19412</v>
      </c>
      <c r="C6785" s="77" t="s">
        <v>19413</v>
      </c>
      <c r="D6785" s="78">
        <v>7138000</v>
      </c>
      <c r="E6785" s="77" t="s">
        <v>19411</v>
      </c>
      <c r="F6785" s="77" t="s">
        <v>16776</v>
      </c>
    </row>
    <row r="6786" spans="1:6" ht="32.25" customHeight="1" x14ac:dyDescent="0.25">
      <c r="A6786" s="75">
        <v>6427</v>
      </c>
      <c r="B6786" s="76" t="s">
        <v>19414</v>
      </c>
      <c r="C6786" s="77" t="s">
        <v>19415</v>
      </c>
      <c r="D6786" s="78">
        <v>8283000</v>
      </c>
      <c r="E6786" s="77" t="s">
        <v>19416</v>
      </c>
      <c r="F6786" s="77" t="s">
        <v>16776</v>
      </c>
    </row>
    <row r="6787" spans="1:6" ht="32.25" customHeight="1" x14ac:dyDescent="0.25">
      <c r="A6787" s="75">
        <v>6428</v>
      </c>
      <c r="B6787" s="76" t="s">
        <v>19417</v>
      </c>
      <c r="C6787" s="77" t="s">
        <v>19415</v>
      </c>
      <c r="D6787" s="78">
        <v>8283000</v>
      </c>
      <c r="E6787" s="77" t="s">
        <v>19416</v>
      </c>
      <c r="F6787" s="77" t="s">
        <v>16776</v>
      </c>
    </row>
    <row r="6788" spans="1:6" ht="32.25" customHeight="1" x14ac:dyDescent="0.25">
      <c r="A6788" s="75">
        <v>6429</v>
      </c>
      <c r="B6788" s="76" t="s">
        <v>19418</v>
      </c>
      <c r="C6788" s="77" t="s">
        <v>19419</v>
      </c>
      <c r="D6788" s="78">
        <v>7267000</v>
      </c>
      <c r="E6788" s="77" t="s">
        <v>19420</v>
      </c>
      <c r="F6788" s="77" t="s">
        <v>19421</v>
      </c>
    </row>
    <row r="6789" spans="1:6" ht="32.25" customHeight="1" x14ac:dyDescent="0.25">
      <c r="A6789" s="75">
        <v>6430</v>
      </c>
      <c r="B6789" s="76" t="s">
        <v>19422</v>
      </c>
      <c r="C6789" s="77" t="s">
        <v>19419</v>
      </c>
      <c r="D6789" s="78">
        <v>7267000</v>
      </c>
      <c r="E6789" s="77" t="s">
        <v>19420</v>
      </c>
      <c r="F6789" s="77" t="s">
        <v>19421</v>
      </c>
    </row>
    <row r="6790" spans="1:6" ht="32.25" customHeight="1" x14ac:dyDescent="0.25">
      <c r="A6790" s="75">
        <v>6431</v>
      </c>
      <c r="B6790" s="76" t="s">
        <v>19423</v>
      </c>
      <c r="C6790" s="77" t="s">
        <v>19424</v>
      </c>
      <c r="D6790" s="78">
        <v>5664000</v>
      </c>
      <c r="E6790" s="77" t="s">
        <v>19425</v>
      </c>
      <c r="F6790" s="77" t="s">
        <v>7870</v>
      </c>
    </row>
    <row r="6791" spans="1:6" ht="32.25" customHeight="1" x14ac:dyDescent="0.25">
      <c r="A6791" s="75">
        <v>6432</v>
      </c>
      <c r="B6791" s="76" t="s">
        <v>6162</v>
      </c>
      <c r="C6791" s="77" t="s">
        <v>19426</v>
      </c>
      <c r="D6791" s="78">
        <v>5664000</v>
      </c>
      <c r="E6791" s="77" t="s">
        <v>19425</v>
      </c>
      <c r="F6791" s="77" t="s">
        <v>7870</v>
      </c>
    </row>
    <row r="6792" spans="1:6" ht="32.25" customHeight="1" x14ac:dyDescent="0.25">
      <c r="A6792" s="75">
        <v>6433</v>
      </c>
      <c r="B6792" s="76" t="s">
        <v>19427</v>
      </c>
      <c r="C6792" s="77" t="s">
        <v>19428</v>
      </c>
      <c r="D6792" s="78">
        <v>5664000</v>
      </c>
      <c r="E6792" s="77" t="s">
        <v>19425</v>
      </c>
      <c r="F6792" s="77" t="s">
        <v>7870</v>
      </c>
    </row>
    <row r="6793" spans="1:6" ht="32.25" customHeight="1" x14ac:dyDescent="0.25">
      <c r="A6793" s="75">
        <v>6434</v>
      </c>
      <c r="B6793" s="76" t="s">
        <v>19429</v>
      </c>
      <c r="C6793" s="77" t="s">
        <v>19430</v>
      </c>
      <c r="D6793" s="78">
        <v>5664000</v>
      </c>
      <c r="E6793" s="77" t="s">
        <v>19425</v>
      </c>
      <c r="F6793" s="77" t="s">
        <v>7870</v>
      </c>
    </row>
    <row r="6794" spans="1:6" ht="32.25" customHeight="1" x14ac:dyDescent="0.25">
      <c r="A6794" s="75">
        <v>6435</v>
      </c>
      <c r="B6794" s="76" t="s">
        <v>19431</v>
      </c>
      <c r="C6794" s="77" t="s">
        <v>19432</v>
      </c>
      <c r="D6794" s="78">
        <v>5664000</v>
      </c>
      <c r="E6794" s="77" t="s">
        <v>19425</v>
      </c>
      <c r="F6794" s="77" t="s">
        <v>7870</v>
      </c>
    </row>
    <row r="6795" spans="1:6" ht="32.25" customHeight="1" x14ac:dyDescent="0.25">
      <c r="A6795" s="75">
        <v>6436</v>
      </c>
      <c r="B6795" s="76" t="s">
        <v>19433</v>
      </c>
      <c r="C6795" s="77" t="s">
        <v>19434</v>
      </c>
      <c r="D6795" s="78">
        <v>5664000</v>
      </c>
      <c r="E6795" s="77" t="s">
        <v>19425</v>
      </c>
      <c r="F6795" s="77" t="s">
        <v>7870</v>
      </c>
    </row>
    <row r="6796" spans="1:6" ht="32.25" customHeight="1" x14ac:dyDescent="0.25">
      <c r="A6796" s="75">
        <v>6437</v>
      </c>
      <c r="B6796" s="76" t="s">
        <v>6164</v>
      </c>
      <c r="C6796" s="77" t="s">
        <v>19426</v>
      </c>
      <c r="D6796" s="78">
        <v>5664000</v>
      </c>
      <c r="E6796" s="77" t="s">
        <v>19425</v>
      </c>
      <c r="F6796" s="77" t="s">
        <v>7870</v>
      </c>
    </row>
    <row r="6797" spans="1:6" ht="32.25" customHeight="1" x14ac:dyDescent="0.25">
      <c r="A6797" s="75">
        <v>6438</v>
      </c>
      <c r="B6797" s="76" t="s">
        <v>19435</v>
      </c>
      <c r="C6797" s="77" t="s">
        <v>19436</v>
      </c>
      <c r="D6797" s="78">
        <v>5664000</v>
      </c>
      <c r="E6797" s="77" t="s">
        <v>19425</v>
      </c>
      <c r="F6797" s="77" t="s">
        <v>7870</v>
      </c>
    </row>
    <row r="6798" spans="1:6" ht="32.25" customHeight="1" x14ac:dyDescent="0.25">
      <c r="A6798" s="75">
        <v>6439</v>
      </c>
      <c r="B6798" s="76" t="s">
        <v>19437</v>
      </c>
      <c r="C6798" s="77" t="s">
        <v>19438</v>
      </c>
      <c r="D6798" s="78">
        <v>5664000</v>
      </c>
      <c r="E6798" s="77" t="s">
        <v>19425</v>
      </c>
      <c r="F6798" s="77" t="s">
        <v>7870</v>
      </c>
    </row>
    <row r="6799" spans="1:6" ht="32.25" customHeight="1" x14ac:dyDescent="0.25">
      <c r="A6799" s="75">
        <v>6440</v>
      </c>
      <c r="B6799" s="76" t="s">
        <v>19439</v>
      </c>
      <c r="C6799" s="77" t="s">
        <v>19440</v>
      </c>
      <c r="D6799" s="78">
        <v>5664000</v>
      </c>
      <c r="E6799" s="77" t="s">
        <v>19425</v>
      </c>
      <c r="F6799" s="77" t="s">
        <v>7870</v>
      </c>
    </row>
    <row r="6800" spans="1:6" ht="32.25" customHeight="1" x14ac:dyDescent="0.25">
      <c r="A6800" s="75">
        <v>6441</v>
      </c>
      <c r="B6800" s="76" t="s">
        <v>19441</v>
      </c>
      <c r="C6800" s="77" t="s">
        <v>19442</v>
      </c>
      <c r="D6800" s="78">
        <v>5738000</v>
      </c>
      <c r="E6800" s="77" t="s">
        <v>19443</v>
      </c>
      <c r="F6800" s="77" t="s">
        <v>7870</v>
      </c>
    </row>
    <row r="6801" spans="1:6" ht="32.25" customHeight="1" x14ac:dyDescent="0.25">
      <c r="A6801" s="75">
        <v>6442</v>
      </c>
      <c r="B6801" s="76" t="s">
        <v>19444</v>
      </c>
      <c r="C6801" s="77" t="s">
        <v>19445</v>
      </c>
      <c r="D6801" s="78">
        <v>5738000</v>
      </c>
      <c r="E6801" s="77" t="s">
        <v>19443</v>
      </c>
      <c r="F6801" s="77" t="s">
        <v>7870</v>
      </c>
    </row>
    <row r="6802" spans="1:6" ht="32.25" customHeight="1" x14ac:dyDescent="0.25">
      <c r="A6802" s="75">
        <v>6443</v>
      </c>
      <c r="B6802" s="76" t="s">
        <v>19446</v>
      </c>
      <c r="C6802" s="77" t="s">
        <v>18696</v>
      </c>
      <c r="D6802" s="78">
        <v>5163000</v>
      </c>
      <c r="E6802" s="77" t="s">
        <v>19447</v>
      </c>
      <c r="F6802" s="77" t="s">
        <v>19421</v>
      </c>
    </row>
    <row r="6803" spans="1:6" ht="32.25" customHeight="1" x14ac:dyDescent="0.25">
      <c r="A6803" s="75">
        <v>6444</v>
      </c>
      <c r="B6803" s="76" t="s">
        <v>19448</v>
      </c>
      <c r="C6803" s="77" t="s">
        <v>19449</v>
      </c>
      <c r="D6803" s="78">
        <v>5163000</v>
      </c>
      <c r="E6803" s="77" t="s">
        <v>19447</v>
      </c>
      <c r="F6803" s="77" t="s">
        <v>19421</v>
      </c>
    </row>
    <row r="6804" spans="1:6" ht="32.25" customHeight="1" x14ac:dyDescent="0.25">
      <c r="A6804" s="75">
        <v>6445</v>
      </c>
      <c r="B6804" s="76" t="s">
        <v>19450</v>
      </c>
      <c r="C6804" s="77" t="s">
        <v>19451</v>
      </c>
      <c r="D6804" s="78">
        <v>5163000</v>
      </c>
      <c r="E6804" s="77" t="s">
        <v>19447</v>
      </c>
      <c r="F6804" s="77" t="s">
        <v>19421</v>
      </c>
    </row>
    <row r="6805" spans="1:6" ht="32.25" customHeight="1" x14ac:dyDescent="0.25">
      <c r="A6805" s="75">
        <v>6446</v>
      </c>
      <c r="B6805" s="76" t="s">
        <v>19452</v>
      </c>
      <c r="C6805" s="77" t="s">
        <v>18696</v>
      </c>
      <c r="D6805" s="78">
        <v>5163000</v>
      </c>
      <c r="E6805" s="77" t="s">
        <v>19447</v>
      </c>
      <c r="F6805" s="77" t="s">
        <v>19421</v>
      </c>
    </row>
    <row r="6806" spans="1:6" ht="32.25" customHeight="1" x14ac:dyDescent="0.25">
      <c r="A6806" s="75">
        <v>6447</v>
      </c>
      <c r="B6806" s="76" t="s">
        <v>19453</v>
      </c>
      <c r="C6806" s="77" t="s">
        <v>18698</v>
      </c>
      <c r="D6806" s="78">
        <v>5163000</v>
      </c>
      <c r="E6806" s="77" t="s">
        <v>19447</v>
      </c>
      <c r="F6806" s="77" t="s">
        <v>19421</v>
      </c>
    </row>
    <row r="6807" spans="1:6" ht="32.25" customHeight="1" x14ac:dyDescent="0.25">
      <c r="A6807" s="75">
        <v>6448</v>
      </c>
      <c r="B6807" s="76" t="s">
        <v>19454</v>
      </c>
      <c r="C6807" s="77" t="s">
        <v>18700</v>
      </c>
      <c r="D6807" s="78">
        <v>5163000</v>
      </c>
      <c r="E6807" s="77" t="s">
        <v>19447</v>
      </c>
      <c r="F6807" s="77" t="s">
        <v>19421</v>
      </c>
    </row>
    <row r="6808" spans="1:6" ht="32.25" customHeight="1" x14ac:dyDescent="0.25">
      <c r="A6808" s="75">
        <v>6449</v>
      </c>
      <c r="B6808" s="76" t="s">
        <v>19455</v>
      </c>
      <c r="C6808" s="77" t="s">
        <v>19449</v>
      </c>
      <c r="D6808" s="78">
        <v>5163000</v>
      </c>
      <c r="E6808" s="77" t="s">
        <v>19447</v>
      </c>
      <c r="F6808" s="77" t="s">
        <v>19421</v>
      </c>
    </row>
    <row r="6809" spans="1:6" ht="32.25" customHeight="1" x14ac:dyDescent="0.25">
      <c r="A6809" s="75">
        <v>6450</v>
      </c>
      <c r="B6809" s="76" t="s">
        <v>19456</v>
      </c>
      <c r="C6809" s="77" t="s">
        <v>19432</v>
      </c>
      <c r="D6809" s="78">
        <v>5338000</v>
      </c>
      <c r="E6809" s="77" t="s">
        <v>15957</v>
      </c>
      <c r="F6809" s="77" t="s">
        <v>7870</v>
      </c>
    </row>
    <row r="6810" spans="1:6" ht="32.25" customHeight="1" x14ac:dyDescent="0.25">
      <c r="A6810" s="75">
        <v>6451</v>
      </c>
      <c r="B6810" s="76" t="s">
        <v>19457</v>
      </c>
      <c r="C6810" s="77" t="s">
        <v>19458</v>
      </c>
      <c r="D6810" s="78">
        <v>5412000</v>
      </c>
      <c r="E6810" s="77" t="s">
        <v>19459</v>
      </c>
      <c r="F6810" s="77" t="s">
        <v>7870</v>
      </c>
    </row>
    <row r="6811" spans="1:6" ht="32.25" customHeight="1" x14ac:dyDescent="0.25">
      <c r="A6811" s="75">
        <v>6452</v>
      </c>
      <c r="B6811" s="76" t="s">
        <v>19460</v>
      </c>
      <c r="C6811" s="77" t="s">
        <v>19461</v>
      </c>
      <c r="D6811" s="78">
        <v>5412000</v>
      </c>
      <c r="E6811" s="77" t="s">
        <v>19459</v>
      </c>
      <c r="F6811" s="77" t="s">
        <v>7870</v>
      </c>
    </row>
    <row r="6812" spans="1:6" ht="32.25" customHeight="1" x14ac:dyDescent="0.25">
      <c r="A6812" s="75">
        <v>6453</v>
      </c>
      <c r="B6812" s="76" t="s">
        <v>19462</v>
      </c>
      <c r="C6812" s="77" t="s">
        <v>19458</v>
      </c>
      <c r="D6812" s="78">
        <v>5412000</v>
      </c>
      <c r="E6812" s="77" t="s">
        <v>19459</v>
      </c>
      <c r="F6812" s="77" t="s">
        <v>7870</v>
      </c>
    </row>
    <row r="6813" spans="1:6" ht="32.25" customHeight="1" x14ac:dyDescent="0.25">
      <c r="A6813" s="75">
        <v>6454</v>
      </c>
      <c r="B6813" s="76" t="s">
        <v>19463</v>
      </c>
      <c r="C6813" s="77" t="s">
        <v>19464</v>
      </c>
      <c r="D6813" s="78">
        <v>5820000</v>
      </c>
      <c r="E6813" s="77" t="s">
        <v>19465</v>
      </c>
      <c r="F6813" s="77" t="s">
        <v>7870</v>
      </c>
    </row>
    <row r="6814" spans="1:6" ht="32.25" customHeight="1" x14ac:dyDescent="0.25">
      <c r="A6814" s="75">
        <v>6455</v>
      </c>
      <c r="B6814" s="76" t="s">
        <v>19466</v>
      </c>
      <c r="C6814" s="77" t="s">
        <v>19464</v>
      </c>
      <c r="D6814" s="78">
        <v>5820000</v>
      </c>
      <c r="E6814" s="77" t="s">
        <v>19465</v>
      </c>
      <c r="F6814" s="77" t="s">
        <v>7870</v>
      </c>
    </row>
    <row r="6815" spans="1:6" ht="32.25" customHeight="1" x14ac:dyDescent="0.25">
      <c r="A6815" s="75">
        <v>6456</v>
      </c>
      <c r="B6815" s="76" t="s">
        <v>19467</v>
      </c>
      <c r="C6815" s="77" t="s">
        <v>19468</v>
      </c>
      <c r="D6815" s="78">
        <v>5820000</v>
      </c>
      <c r="E6815" s="77" t="s">
        <v>19465</v>
      </c>
      <c r="F6815" s="77" t="s">
        <v>7870</v>
      </c>
    </row>
    <row r="6816" spans="1:6" ht="32.25" customHeight="1" x14ac:dyDescent="0.25">
      <c r="A6816" s="75">
        <v>6457</v>
      </c>
      <c r="B6816" s="76" t="s">
        <v>19469</v>
      </c>
      <c r="C6816" s="77" t="s">
        <v>19470</v>
      </c>
      <c r="D6816" s="78">
        <v>5820000</v>
      </c>
      <c r="E6816" s="77" t="s">
        <v>19465</v>
      </c>
      <c r="F6816" s="77" t="s">
        <v>7870</v>
      </c>
    </row>
    <row r="6817" spans="1:6" ht="32.25" customHeight="1" x14ac:dyDescent="0.25">
      <c r="A6817" s="75">
        <v>6458</v>
      </c>
      <c r="B6817" s="76" t="s">
        <v>19471</v>
      </c>
      <c r="C6817" s="77" t="s">
        <v>19472</v>
      </c>
      <c r="D6817" s="78">
        <v>5561000</v>
      </c>
      <c r="E6817" s="77" t="s">
        <v>19473</v>
      </c>
      <c r="F6817" s="77" t="s">
        <v>7870</v>
      </c>
    </row>
    <row r="6818" spans="1:6" ht="32.25" customHeight="1" x14ac:dyDescent="0.25">
      <c r="A6818" s="75">
        <v>6459</v>
      </c>
      <c r="B6818" s="76" t="s">
        <v>19474</v>
      </c>
      <c r="C6818" s="77" t="s">
        <v>19475</v>
      </c>
      <c r="D6818" s="78">
        <v>5894000</v>
      </c>
      <c r="E6818" s="77" t="s">
        <v>19476</v>
      </c>
      <c r="F6818" s="77" t="s">
        <v>7870</v>
      </c>
    </row>
    <row r="6819" spans="1:6" ht="32.25" customHeight="1" x14ac:dyDescent="0.25">
      <c r="A6819" s="75">
        <v>6460</v>
      </c>
      <c r="B6819" s="76" t="s">
        <v>19477</v>
      </c>
      <c r="C6819" s="77" t="s">
        <v>19475</v>
      </c>
      <c r="D6819" s="78">
        <v>5894000</v>
      </c>
      <c r="E6819" s="77" t="s">
        <v>19476</v>
      </c>
      <c r="F6819" s="77" t="s">
        <v>7870</v>
      </c>
    </row>
    <row r="6820" spans="1:6" ht="32.25" customHeight="1" x14ac:dyDescent="0.25">
      <c r="A6820" s="75">
        <v>6461</v>
      </c>
      <c r="B6820" s="76" t="s">
        <v>19478</v>
      </c>
      <c r="C6820" s="77" t="s">
        <v>16664</v>
      </c>
      <c r="D6820" s="78">
        <v>5894000</v>
      </c>
      <c r="E6820" s="77" t="s">
        <v>19476</v>
      </c>
      <c r="F6820" s="77" t="s">
        <v>7870</v>
      </c>
    </row>
    <row r="6821" spans="1:6" ht="32.25" customHeight="1" x14ac:dyDescent="0.25">
      <c r="A6821" s="75">
        <v>6462</v>
      </c>
      <c r="B6821" s="76" t="s">
        <v>19479</v>
      </c>
      <c r="C6821" s="77" t="s">
        <v>19480</v>
      </c>
      <c r="D6821" s="78">
        <v>5746000</v>
      </c>
      <c r="E6821" s="77" t="s">
        <v>19481</v>
      </c>
      <c r="F6821" s="77" t="s">
        <v>16776</v>
      </c>
    </row>
    <row r="6822" spans="1:6" ht="32.25" customHeight="1" x14ac:dyDescent="0.25">
      <c r="A6822" s="75">
        <v>6463</v>
      </c>
      <c r="B6822" s="76" t="s">
        <v>19482</v>
      </c>
      <c r="C6822" s="77" t="s">
        <v>19483</v>
      </c>
      <c r="D6822" s="78">
        <v>5746000</v>
      </c>
      <c r="E6822" s="77" t="s">
        <v>19481</v>
      </c>
      <c r="F6822" s="77" t="s">
        <v>16776</v>
      </c>
    </row>
    <row r="6823" spans="1:6" ht="32.25" customHeight="1" x14ac:dyDescent="0.25">
      <c r="A6823" s="75">
        <v>6464</v>
      </c>
      <c r="B6823" s="76" t="s">
        <v>19484</v>
      </c>
      <c r="C6823" s="77" t="s">
        <v>19485</v>
      </c>
      <c r="D6823" s="78">
        <v>5746000</v>
      </c>
      <c r="E6823" s="77" t="s">
        <v>19481</v>
      </c>
      <c r="F6823" s="77" t="s">
        <v>16776</v>
      </c>
    </row>
    <row r="6824" spans="1:6" ht="32.25" customHeight="1" x14ac:dyDescent="0.25">
      <c r="A6824" s="75">
        <v>6465</v>
      </c>
      <c r="B6824" s="76" t="s">
        <v>19486</v>
      </c>
      <c r="C6824" s="77" t="s">
        <v>19487</v>
      </c>
      <c r="D6824" s="78">
        <v>5746000</v>
      </c>
      <c r="E6824" s="77" t="s">
        <v>19481</v>
      </c>
      <c r="F6824" s="77" t="s">
        <v>16776</v>
      </c>
    </row>
    <row r="6825" spans="1:6" ht="32.25" customHeight="1" x14ac:dyDescent="0.25">
      <c r="A6825" s="75">
        <v>6466</v>
      </c>
      <c r="B6825" s="76" t="s">
        <v>19488</v>
      </c>
      <c r="C6825" s="77" t="s">
        <v>19489</v>
      </c>
      <c r="D6825" s="78">
        <v>5746000</v>
      </c>
      <c r="E6825" s="77" t="s">
        <v>19481</v>
      </c>
      <c r="F6825" s="77" t="s">
        <v>16776</v>
      </c>
    </row>
    <row r="6826" spans="1:6" ht="32.25" customHeight="1" x14ac:dyDescent="0.25">
      <c r="A6826" s="75">
        <v>6467</v>
      </c>
      <c r="B6826" s="76" t="s">
        <v>19490</v>
      </c>
      <c r="C6826" s="77" t="s">
        <v>19491</v>
      </c>
      <c r="D6826" s="78">
        <v>5487000</v>
      </c>
      <c r="E6826" s="77" t="s">
        <v>19492</v>
      </c>
      <c r="F6826" s="77" t="s">
        <v>16776</v>
      </c>
    </row>
    <row r="6827" spans="1:6" ht="32.25" customHeight="1" x14ac:dyDescent="0.25">
      <c r="A6827" s="75">
        <v>6468</v>
      </c>
      <c r="B6827" s="76" t="s">
        <v>19493</v>
      </c>
      <c r="C6827" s="77" t="s">
        <v>19494</v>
      </c>
      <c r="D6827" s="78">
        <v>5820000</v>
      </c>
      <c r="E6827" s="77" t="s">
        <v>19465</v>
      </c>
      <c r="F6827" s="77" t="s">
        <v>16776</v>
      </c>
    </row>
    <row r="6828" spans="1:6" ht="32.25" customHeight="1" x14ac:dyDescent="0.25">
      <c r="A6828" s="75">
        <v>6469</v>
      </c>
      <c r="B6828" s="76" t="s">
        <v>19495</v>
      </c>
      <c r="C6828" s="77" t="s">
        <v>19496</v>
      </c>
      <c r="D6828" s="78">
        <v>5820000</v>
      </c>
      <c r="E6828" s="77" t="s">
        <v>19465</v>
      </c>
      <c r="F6828" s="77" t="s">
        <v>16776</v>
      </c>
    </row>
    <row r="6829" spans="1:6" ht="32.25" customHeight="1" x14ac:dyDescent="0.25">
      <c r="A6829" s="75">
        <v>6470</v>
      </c>
      <c r="B6829" s="76" t="s">
        <v>19497</v>
      </c>
      <c r="C6829" s="77" t="s">
        <v>19498</v>
      </c>
      <c r="D6829" s="78">
        <v>5820000</v>
      </c>
      <c r="E6829" s="77" t="s">
        <v>19465</v>
      </c>
      <c r="F6829" s="77" t="s">
        <v>16776</v>
      </c>
    </row>
    <row r="6830" spans="1:6" ht="32.25" customHeight="1" x14ac:dyDescent="0.25">
      <c r="A6830" s="75">
        <v>6471</v>
      </c>
      <c r="B6830" s="76" t="s">
        <v>19499</v>
      </c>
      <c r="C6830" s="77" t="s">
        <v>19500</v>
      </c>
      <c r="D6830" s="78">
        <v>5820000</v>
      </c>
      <c r="E6830" s="77" t="s">
        <v>19465</v>
      </c>
      <c r="F6830" s="77" t="s">
        <v>16776</v>
      </c>
    </row>
    <row r="6831" spans="1:6" ht="32.25" customHeight="1" x14ac:dyDescent="0.25">
      <c r="A6831" s="75">
        <v>6472</v>
      </c>
      <c r="B6831" s="76" t="s">
        <v>19501</v>
      </c>
      <c r="C6831" s="77" t="s">
        <v>19502</v>
      </c>
      <c r="D6831" s="78">
        <v>7528000</v>
      </c>
      <c r="E6831" s="77" t="s">
        <v>19503</v>
      </c>
      <c r="F6831" s="77" t="s">
        <v>6165</v>
      </c>
    </row>
    <row r="6832" spans="1:6" ht="32.25" customHeight="1" x14ac:dyDescent="0.25">
      <c r="A6832" s="75">
        <v>6473</v>
      </c>
      <c r="B6832" s="76" t="s">
        <v>19504</v>
      </c>
      <c r="C6832" s="77" t="s">
        <v>19502</v>
      </c>
      <c r="D6832" s="78">
        <v>7602000</v>
      </c>
      <c r="E6832" s="77" t="s">
        <v>19505</v>
      </c>
      <c r="F6832" s="77" t="s">
        <v>6165</v>
      </c>
    </row>
    <row r="6833" spans="1:6" ht="32.25" customHeight="1" x14ac:dyDescent="0.25">
      <c r="A6833" s="75">
        <v>6474</v>
      </c>
      <c r="B6833" s="76" t="s">
        <v>19506</v>
      </c>
      <c r="C6833" s="77" t="s">
        <v>19507</v>
      </c>
      <c r="D6833" s="78">
        <v>4955000</v>
      </c>
      <c r="E6833" s="77" t="s">
        <v>19508</v>
      </c>
      <c r="F6833" s="77" t="s">
        <v>6165</v>
      </c>
    </row>
    <row r="6834" spans="1:6" ht="32.25" customHeight="1" x14ac:dyDescent="0.25">
      <c r="A6834" s="75">
        <v>6475</v>
      </c>
      <c r="B6834" s="76" t="s">
        <v>6179</v>
      </c>
      <c r="C6834" s="77" t="s">
        <v>19509</v>
      </c>
      <c r="D6834" s="78">
        <v>4955000</v>
      </c>
      <c r="E6834" s="77" t="s">
        <v>19508</v>
      </c>
      <c r="F6834" s="77" t="s">
        <v>6165</v>
      </c>
    </row>
    <row r="6835" spans="1:6" ht="32.25" customHeight="1" x14ac:dyDescent="0.25">
      <c r="A6835" s="75">
        <v>6476</v>
      </c>
      <c r="B6835" s="76" t="s">
        <v>6182</v>
      </c>
      <c r="C6835" s="77" t="s">
        <v>19510</v>
      </c>
      <c r="D6835" s="78">
        <v>4955000</v>
      </c>
      <c r="E6835" s="77" t="s">
        <v>19508</v>
      </c>
      <c r="F6835" s="77" t="s">
        <v>6165</v>
      </c>
    </row>
    <row r="6836" spans="1:6" ht="32.25" customHeight="1" x14ac:dyDescent="0.25">
      <c r="A6836" s="75">
        <v>6477</v>
      </c>
      <c r="B6836" s="76" t="s">
        <v>6166</v>
      </c>
      <c r="C6836" s="77" t="s">
        <v>19511</v>
      </c>
      <c r="D6836" s="78">
        <v>4955000</v>
      </c>
      <c r="E6836" s="77" t="s">
        <v>19508</v>
      </c>
      <c r="F6836" s="77" t="s">
        <v>6165</v>
      </c>
    </row>
    <row r="6837" spans="1:6" ht="32.25" customHeight="1" x14ac:dyDescent="0.25">
      <c r="A6837" s="75">
        <v>6478</v>
      </c>
      <c r="B6837" s="76" t="s">
        <v>19512</v>
      </c>
      <c r="C6837" s="77" t="s">
        <v>19513</v>
      </c>
      <c r="D6837" s="78">
        <v>4955000</v>
      </c>
      <c r="E6837" s="77" t="s">
        <v>19508</v>
      </c>
      <c r="F6837" s="77" t="s">
        <v>6165</v>
      </c>
    </row>
    <row r="6838" spans="1:6" ht="32.25" customHeight="1" x14ac:dyDescent="0.25">
      <c r="A6838" s="75">
        <v>6479</v>
      </c>
      <c r="B6838" s="76" t="s">
        <v>6173</v>
      </c>
      <c r="C6838" s="77" t="s">
        <v>19514</v>
      </c>
      <c r="D6838" s="78">
        <v>4955000</v>
      </c>
      <c r="E6838" s="77" t="s">
        <v>19508</v>
      </c>
      <c r="F6838" s="77" t="s">
        <v>6165</v>
      </c>
    </row>
    <row r="6839" spans="1:6" ht="32.25" customHeight="1" x14ac:dyDescent="0.25">
      <c r="A6839" s="75">
        <v>6480</v>
      </c>
      <c r="B6839" s="76" t="s">
        <v>6176</v>
      </c>
      <c r="C6839" s="77" t="s">
        <v>19515</v>
      </c>
      <c r="D6839" s="78">
        <v>4955000</v>
      </c>
      <c r="E6839" s="77" t="s">
        <v>19508</v>
      </c>
      <c r="F6839" s="77" t="s">
        <v>6165</v>
      </c>
    </row>
    <row r="6840" spans="1:6" ht="32.25" customHeight="1" x14ac:dyDescent="0.25">
      <c r="A6840" s="75">
        <v>6481</v>
      </c>
      <c r="B6840" s="76" t="s">
        <v>6171</v>
      </c>
      <c r="C6840" s="77" t="s">
        <v>19511</v>
      </c>
      <c r="D6840" s="78">
        <v>4955000</v>
      </c>
      <c r="E6840" s="77" t="s">
        <v>19508</v>
      </c>
      <c r="F6840" s="77" t="s">
        <v>6165</v>
      </c>
    </row>
    <row r="6841" spans="1:6" ht="32.25" customHeight="1" x14ac:dyDescent="0.25">
      <c r="A6841" s="75">
        <v>6482</v>
      </c>
      <c r="B6841" s="76" t="s">
        <v>19516</v>
      </c>
      <c r="C6841" s="77" t="s">
        <v>19517</v>
      </c>
      <c r="D6841" s="78">
        <v>4746000</v>
      </c>
      <c r="E6841" s="77" t="s">
        <v>19518</v>
      </c>
      <c r="F6841" s="77" t="s">
        <v>6165</v>
      </c>
    </row>
    <row r="6842" spans="1:6" ht="32.25" customHeight="1" x14ac:dyDescent="0.25">
      <c r="A6842" s="75">
        <v>6483</v>
      </c>
      <c r="B6842" s="76" t="s">
        <v>6202</v>
      </c>
      <c r="C6842" s="77" t="s">
        <v>19519</v>
      </c>
      <c r="D6842" s="78">
        <v>4746000</v>
      </c>
      <c r="E6842" s="77" t="s">
        <v>19518</v>
      </c>
      <c r="F6842" s="77" t="s">
        <v>6165</v>
      </c>
    </row>
    <row r="6843" spans="1:6" ht="32.25" customHeight="1" x14ac:dyDescent="0.25">
      <c r="A6843" s="75">
        <v>6484</v>
      </c>
      <c r="B6843" s="76" t="s">
        <v>6204</v>
      </c>
      <c r="C6843" s="77" t="s">
        <v>19520</v>
      </c>
      <c r="D6843" s="78">
        <v>4746000</v>
      </c>
      <c r="E6843" s="77" t="s">
        <v>19518</v>
      </c>
      <c r="F6843" s="77" t="s">
        <v>6165</v>
      </c>
    </row>
    <row r="6844" spans="1:6" ht="32.25" customHeight="1" x14ac:dyDescent="0.25">
      <c r="A6844" s="75">
        <v>6485</v>
      </c>
      <c r="B6844" s="76" t="s">
        <v>19521</v>
      </c>
      <c r="C6844" s="77" t="s">
        <v>19522</v>
      </c>
      <c r="D6844" s="78">
        <v>4746000</v>
      </c>
      <c r="E6844" s="77" t="s">
        <v>19518</v>
      </c>
      <c r="F6844" s="77" t="s">
        <v>6165</v>
      </c>
    </row>
    <row r="6845" spans="1:6" ht="32.25" customHeight="1" x14ac:dyDescent="0.25">
      <c r="A6845" s="75">
        <v>6486</v>
      </c>
      <c r="B6845" s="76" t="s">
        <v>6190</v>
      </c>
      <c r="C6845" s="77" t="s">
        <v>19523</v>
      </c>
      <c r="D6845" s="78">
        <v>4746000</v>
      </c>
      <c r="E6845" s="77" t="s">
        <v>19518</v>
      </c>
      <c r="F6845" s="77" t="s">
        <v>6165</v>
      </c>
    </row>
    <row r="6846" spans="1:6" ht="32.25" customHeight="1" x14ac:dyDescent="0.25">
      <c r="A6846" s="75">
        <v>6487</v>
      </c>
      <c r="B6846" s="76" t="s">
        <v>6193</v>
      </c>
      <c r="C6846" s="77" t="s">
        <v>19524</v>
      </c>
      <c r="D6846" s="78">
        <v>4746000</v>
      </c>
      <c r="E6846" s="77" t="s">
        <v>19518</v>
      </c>
      <c r="F6846" s="77" t="s">
        <v>6165</v>
      </c>
    </row>
    <row r="6847" spans="1:6" ht="32.25" customHeight="1" x14ac:dyDescent="0.25">
      <c r="A6847" s="75">
        <v>6488</v>
      </c>
      <c r="B6847" s="76" t="s">
        <v>6207</v>
      </c>
      <c r="C6847" s="77" t="s">
        <v>19525</v>
      </c>
      <c r="D6847" s="78">
        <v>4821000</v>
      </c>
      <c r="E6847" s="77" t="s">
        <v>19526</v>
      </c>
      <c r="F6847" s="77" t="s">
        <v>6165</v>
      </c>
    </row>
    <row r="6848" spans="1:6" ht="32.25" customHeight="1" x14ac:dyDescent="0.25">
      <c r="A6848" s="75">
        <v>6489</v>
      </c>
      <c r="B6848" s="76" t="s">
        <v>6199</v>
      </c>
      <c r="C6848" s="77" t="s">
        <v>19527</v>
      </c>
      <c r="D6848" s="78">
        <v>4821000</v>
      </c>
      <c r="E6848" s="77" t="s">
        <v>19526</v>
      </c>
      <c r="F6848" s="77" t="s">
        <v>6165</v>
      </c>
    </row>
    <row r="6849" spans="1:6" ht="32.25" customHeight="1" x14ac:dyDescent="0.25">
      <c r="A6849" s="75">
        <v>6490</v>
      </c>
      <c r="B6849" s="76" t="s">
        <v>6196</v>
      </c>
      <c r="C6849" s="77" t="s">
        <v>19528</v>
      </c>
      <c r="D6849" s="78">
        <v>4821000</v>
      </c>
      <c r="E6849" s="77" t="s">
        <v>19526</v>
      </c>
      <c r="F6849" s="77" t="s">
        <v>6165</v>
      </c>
    </row>
    <row r="6850" spans="1:6" ht="32.25" customHeight="1" x14ac:dyDescent="0.25">
      <c r="A6850" s="75">
        <v>6491</v>
      </c>
      <c r="B6850" s="76" t="s">
        <v>6187</v>
      </c>
      <c r="C6850" s="77" t="s">
        <v>19529</v>
      </c>
      <c r="D6850" s="78">
        <v>4821000</v>
      </c>
      <c r="E6850" s="77" t="s">
        <v>19526</v>
      </c>
      <c r="F6850" s="77" t="s">
        <v>6165</v>
      </c>
    </row>
    <row r="6851" spans="1:6" ht="32.25" customHeight="1" x14ac:dyDescent="0.25">
      <c r="A6851" s="75">
        <v>6492</v>
      </c>
      <c r="B6851" s="76" t="s">
        <v>19530</v>
      </c>
      <c r="C6851" s="77" t="s">
        <v>19531</v>
      </c>
      <c r="D6851" s="78">
        <v>4642000</v>
      </c>
      <c r="E6851" s="77" t="s">
        <v>11614</v>
      </c>
      <c r="F6851" s="77" t="s">
        <v>6165</v>
      </c>
    </row>
    <row r="6852" spans="1:6" ht="32.25" customHeight="1" x14ac:dyDescent="0.25">
      <c r="A6852" s="75">
        <v>6493</v>
      </c>
      <c r="B6852" s="76" t="s">
        <v>19532</v>
      </c>
      <c r="C6852" s="77" t="s">
        <v>19533</v>
      </c>
      <c r="D6852" s="78">
        <v>4642000</v>
      </c>
      <c r="E6852" s="77" t="s">
        <v>11614</v>
      </c>
      <c r="F6852" s="77" t="s">
        <v>6165</v>
      </c>
    </row>
    <row r="6853" spans="1:6" ht="32.25" customHeight="1" x14ac:dyDescent="0.25">
      <c r="A6853" s="75">
        <v>6494</v>
      </c>
      <c r="B6853" s="76" t="s">
        <v>6229</v>
      </c>
      <c r="C6853" s="77" t="s">
        <v>19534</v>
      </c>
      <c r="D6853" s="78">
        <v>4642000</v>
      </c>
      <c r="E6853" s="77" t="s">
        <v>11614</v>
      </c>
      <c r="F6853" s="77" t="s">
        <v>6165</v>
      </c>
    </row>
    <row r="6854" spans="1:6" ht="32.25" customHeight="1" x14ac:dyDescent="0.25">
      <c r="A6854" s="75">
        <v>6495</v>
      </c>
      <c r="B6854" s="76" t="s">
        <v>6232</v>
      </c>
      <c r="C6854" s="77" t="s">
        <v>19535</v>
      </c>
      <c r="D6854" s="78">
        <v>4642000</v>
      </c>
      <c r="E6854" s="77" t="s">
        <v>11614</v>
      </c>
      <c r="F6854" s="77" t="s">
        <v>6165</v>
      </c>
    </row>
    <row r="6855" spans="1:6" ht="32.25" customHeight="1" x14ac:dyDescent="0.25">
      <c r="A6855" s="75">
        <v>6496</v>
      </c>
      <c r="B6855" s="76" t="s">
        <v>6215</v>
      </c>
      <c r="C6855" s="77" t="s">
        <v>19536</v>
      </c>
      <c r="D6855" s="78">
        <v>4642000</v>
      </c>
      <c r="E6855" s="77" t="s">
        <v>11614</v>
      </c>
      <c r="F6855" s="77" t="s">
        <v>6165</v>
      </c>
    </row>
    <row r="6856" spans="1:6" ht="32.25" customHeight="1" x14ac:dyDescent="0.25">
      <c r="A6856" s="75">
        <v>6497</v>
      </c>
      <c r="B6856" s="76" t="s">
        <v>19537</v>
      </c>
      <c r="C6856" s="77" t="s">
        <v>19538</v>
      </c>
      <c r="D6856" s="78">
        <v>4642000</v>
      </c>
      <c r="E6856" s="77" t="s">
        <v>11614</v>
      </c>
      <c r="F6856" s="77" t="s">
        <v>6165</v>
      </c>
    </row>
    <row r="6857" spans="1:6" ht="32.25" customHeight="1" x14ac:dyDescent="0.25">
      <c r="A6857" s="75">
        <v>6498</v>
      </c>
      <c r="B6857" s="76" t="s">
        <v>19539</v>
      </c>
      <c r="C6857" s="77" t="s">
        <v>19540</v>
      </c>
      <c r="D6857" s="78">
        <v>4642000</v>
      </c>
      <c r="E6857" s="77" t="s">
        <v>11614</v>
      </c>
      <c r="F6857" s="77" t="s">
        <v>6165</v>
      </c>
    </row>
    <row r="6858" spans="1:6" ht="32.25" customHeight="1" x14ac:dyDescent="0.25">
      <c r="A6858" s="75">
        <v>6499</v>
      </c>
      <c r="B6858" s="76" t="s">
        <v>6223</v>
      </c>
      <c r="C6858" s="77" t="s">
        <v>19541</v>
      </c>
      <c r="D6858" s="78">
        <v>4642000</v>
      </c>
      <c r="E6858" s="77" t="s">
        <v>11614</v>
      </c>
      <c r="F6858" s="77" t="s">
        <v>6165</v>
      </c>
    </row>
    <row r="6859" spans="1:6" ht="32.25" customHeight="1" x14ac:dyDescent="0.25">
      <c r="A6859" s="75">
        <v>6500</v>
      </c>
      <c r="B6859" s="76" t="s">
        <v>6226</v>
      </c>
      <c r="C6859" s="77" t="s">
        <v>19542</v>
      </c>
      <c r="D6859" s="78">
        <v>4642000</v>
      </c>
      <c r="E6859" s="77" t="s">
        <v>11614</v>
      </c>
      <c r="F6859" s="77" t="s">
        <v>6165</v>
      </c>
    </row>
    <row r="6860" spans="1:6" ht="32.25" customHeight="1" x14ac:dyDescent="0.25">
      <c r="A6860" s="75">
        <v>6501</v>
      </c>
      <c r="B6860" s="76" t="s">
        <v>6218</v>
      </c>
      <c r="C6860" s="77" t="s">
        <v>19536</v>
      </c>
      <c r="D6860" s="78">
        <v>4642000</v>
      </c>
      <c r="E6860" s="77" t="s">
        <v>11614</v>
      </c>
      <c r="F6860" s="77" t="s">
        <v>6165</v>
      </c>
    </row>
    <row r="6861" spans="1:6" ht="32.25" customHeight="1" x14ac:dyDescent="0.25">
      <c r="A6861" s="75">
        <v>6502</v>
      </c>
      <c r="B6861" s="76" t="s">
        <v>6212</v>
      </c>
      <c r="C6861" s="77" t="s">
        <v>19543</v>
      </c>
      <c r="D6861" s="78">
        <v>4642000</v>
      </c>
      <c r="E6861" s="77" t="s">
        <v>11614</v>
      </c>
      <c r="F6861" s="77" t="s">
        <v>6165</v>
      </c>
    </row>
    <row r="6862" spans="1:6" ht="32.25" customHeight="1" x14ac:dyDescent="0.25">
      <c r="A6862" s="75">
        <v>6503</v>
      </c>
      <c r="B6862" s="76" t="s">
        <v>6220</v>
      </c>
      <c r="C6862" s="77" t="s">
        <v>19544</v>
      </c>
      <c r="D6862" s="78">
        <v>4642000</v>
      </c>
      <c r="E6862" s="77" t="s">
        <v>11614</v>
      </c>
      <c r="F6862" s="77" t="s">
        <v>6165</v>
      </c>
    </row>
    <row r="6863" spans="1:6" ht="32.25" customHeight="1" x14ac:dyDescent="0.25">
      <c r="A6863" s="75">
        <v>6504</v>
      </c>
      <c r="B6863" s="76" t="s">
        <v>19545</v>
      </c>
      <c r="C6863" s="77" t="s">
        <v>19546</v>
      </c>
      <c r="D6863" s="78">
        <v>5059000</v>
      </c>
      <c r="E6863" s="77" t="s">
        <v>19547</v>
      </c>
      <c r="F6863" s="77" t="s">
        <v>6165</v>
      </c>
    </row>
    <row r="6864" spans="1:6" ht="32.25" customHeight="1" x14ac:dyDescent="0.25">
      <c r="A6864" s="75">
        <v>6505</v>
      </c>
      <c r="B6864" s="76" t="s">
        <v>19548</v>
      </c>
      <c r="C6864" s="77" t="s">
        <v>19549</v>
      </c>
      <c r="D6864" s="78">
        <v>5059000</v>
      </c>
      <c r="E6864" s="77" t="s">
        <v>19547</v>
      </c>
      <c r="F6864" s="77" t="s">
        <v>6165</v>
      </c>
    </row>
    <row r="6865" spans="1:6" ht="32.25" customHeight="1" x14ac:dyDescent="0.25">
      <c r="A6865" s="75">
        <v>6506</v>
      </c>
      <c r="B6865" s="76" t="s">
        <v>19550</v>
      </c>
      <c r="C6865" s="77" t="s">
        <v>19551</v>
      </c>
      <c r="D6865" s="78">
        <v>5059000</v>
      </c>
      <c r="E6865" s="77" t="s">
        <v>19547</v>
      </c>
      <c r="F6865" s="77" t="s">
        <v>6165</v>
      </c>
    </row>
    <row r="6866" spans="1:6" ht="32.25" customHeight="1" x14ac:dyDescent="0.25">
      <c r="A6866" s="75">
        <v>6507</v>
      </c>
      <c r="B6866" s="76" t="s">
        <v>19552</v>
      </c>
      <c r="C6866" s="77" t="s">
        <v>19553</v>
      </c>
      <c r="D6866" s="78">
        <v>5059000</v>
      </c>
      <c r="E6866" s="77" t="s">
        <v>19547</v>
      </c>
      <c r="F6866" s="77" t="s">
        <v>6165</v>
      </c>
    </row>
    <row r="6867" spans="1:6" ht="32.25" customHeight="1" x14ac:dyDescent="0.25">
      <c r="A6867" s="75">
        <v>6508</v>
      </c>
      <c r="B6867" s="76" t="s">
        <v>19554</v>
      </c>
      <c r="C6867" s="77" t="s">
        <v>19555</v>
      </c>
      <c r="D6867" s="78">
        <v>5059000</v>
      </c>
      <c r="E6867" s="77" t="s">
        <v>19547</v>
      </c>
      <c r="F6867" s="77" t="s">
        <v>6165</v>
      </c>
    </row>
    <row r="6868" spans="1:6" ht="32.25" customHeight="1" x14ac:dyDescent="0.25">
      <c r="A6868" s="75">
        <v>6509</v>
      </c>
      <c r="B6868" s="76" t="s">
        <v>19556</v>
      </c>
      <c r="C6868" s="77" t="s">
        <v>19557</v>
      </c>
      <c r="D6868" s="78">
        <v>5059000</v>
      </c>
      <c r="E6868" s="77" t="s">
        <v>19547</v>
      </c>
      <c r="F6868" s="77" t="s">
        <v>6165</v>
      </c>
    </row>
    <row r="6869" spans="1:6" ht="32.25" customHeight="1" x14ac:dyDescent="0.25">
      <c r="A6869" s="75">
        <v>6510</v>
      </c>
      <c r="B6869" s="76" t="s">
        <v>19558</v>
      </c>
      <c r="C6869" s="77" t="s">
        <v>19559</v>
      </c>
      <c r="D6869" s="78">
        <v>5059000</v>
      </c>
      <c r="E6869" s="77" t="s">
        <v>19547</v>
      </c>
      <c r="F6869" s="77" t="s">
        <v>6165</v>
      </c>
    </row>
    <row r="6870" spans="1:6" ht="32.25" customHeight="1" x14ac:dyDescent="0.25">
      <c r="A6870" s="75">
        <v>6511</v>
      </c>
      <c r="B6870" s="76" t="s">
        <v>19560</v>
      </c>
      <c r="C6870" s="77" t="s">
        <v>19561</v>
      </c>
      <c r="D6870" s="78">
        <v>5059000</v>
      </c>
      <c r="E6870" s="77" t="s">
        <v>19547</v>
      </c>
      <c r="F6870" s="77" t="s">
        <v>6165</v>
      </c>
    </row>
    <row r="6871" spans="1:6" ht="32.25" customHeight="1" x14ac:dyDescent="0.25">
      <c r="A6871" s="75">
        <v>6512</v>
      </c>
      <c r="B6871" s="76" t="s">
        <v>19562</v>
      </c>
      <c r="C6871" s="77" t="s">
        <v>19563</v>
      </c>
      <c r="D6871" s="78">
        <v>5059000</v>
      </c>
      <c r="E6871" s="77" t="s">
        <v>19547</v>
      </c>
      <c r="F6871" s="77" t="s">
        <v>6165</v>
      </c>
    </row>
    <row r="6872" spans="1:6" ht="32.25" customHeight="1" x14ac:dyDescent="0.25">
      <c r="A6872" s="75">
        <v>6513</v>
      </c>
      <c r="B6872" s="76" t="s">
        <v>19564</v>
      </c>
      <c r="C6872" s="77" t="s">
        <v>19565</v>
      </c>
      <c r="D6872" s="78">
        <v>5059000</v>
      </c>
      <c r="E6872" s="77" t="s">
        <v>19547</v>
      </c>
      <c r="F6872" s="77" t="s">
        <v>6165</v>
      </c>
    </row>
    <row r="6873" spans="1:6" ht="32.25" customHeight="1" x14ac:dyDescent="0.25">
      <c r="A6873" s="75">
        <v>6514</v>
      </c>
      <c r="B6873" s="76" t="s">
        <v>6237</v>
      </c>
      <c r="C6873" s="77" t="s">
        <v>19566</v>
      </c>
      <c r="D6873" s="78">
        <v>5059000</v>
      </c>
      <c r="E6873" s="77" t="s">
        <v>19547</v>
      </c>
      <c r="F6873" s="77" t="s">
        <v>6165</v>
      </c>
    </row>
    <row r="6874" spans="1:6" ht="32.25" customHeight="1" x14ac:dyDescent="0.25">
      <c r="A6874" s="75">
        <v>6515</v>
      </c>
      <c r="B6874" s="76" t="s">
        <v>6240</v>
      </c>
      <c r="C6874" s="77" t="s">
        <v>19567</v>
      </c>
      <c r="D6874" s="78">
        <v>5059000</v>
      </c>
      <c r="E6874" s="77" t="s">
        <v>19547</v>
      </c>
      <c r="F6874" s="77" t="s">
        <v>6165</v>
      </c>
    </row>
    <row r="6875" spans="1:6" ht="32.25" customHeight="1" x14ac:dyDescent="0.25">
      <c r="A6875" s="75">
        <v>6516</v>
      </c>
      <c r="B6875" s="76" t="s">
        <v>19568</v>
      </c>
      <c r="C6875" s="77" t="s">
        <v>19569</v>
      </c>
      <c r="D6875" s="78">
        <v>5059000</v>
      </c>
      <c r="E6875" s="77" t="s">
        <v>19547</v>
      </c>
      <c r="F6875" s="77" t="s">
        <v>6165</v>
      </c>
    </row>
    <row r="6876" spans="1:6" ht="32.25" customHeight="1" x14ac:dyDescent="0.25">
      <c r="A6876" s="75">
        <v>6517</v>
      </c>
      <c r="B6876" s="76" t="s">
        <v>6243</v>
      </c>
      <c r="C6876" s="77" t="s">
        <v>19570</v>
      </c>
      <c r="D6876" s="78">
        <v>5059000</v>
      </c>
      <c r="E6876" s="77" t="s">
        <v>19547</v>
      </c>
      <c r="F6876" s="77" t="s">
        <v>6165</v>
      </c>
    </row>
    <row r="6877" spans="1:6" ht="32.25" customHeight="1" x14ac:dyDescent="0.25">
      <c r="A6877" s="75">
        <v>6518</v>
      </c>
      <c r="B6877" s="76" t="s">
        <v>6246</v>
      </c>
      <c r="C6877" s="77" t="s">
        <v>19571</v>
      </c>
      <c r="D6877" s="78">
        <v>5059000</v>
      </c>
      <c r="E6877" s="77" t="s">
        <v>19547</v>
      </c>
      <c r="F6877" s="77" t="s">
        <v>6165</v>
      </c>
    </row>
    <row r="6878" spans="1:6" ht="32.25" customHeight="1" x14ac:dyDescent="0.25">
      <c r="A6878" s="75">
        <v>6519</v>
      </c>
      <c r="B6878" s="76" t="s">
        <v>19572</v>
      </c>
      <c r="C6878" s="77" t="s">
        <v>19573</v>
      </c>
      <c r="D6878" s="78">
        <v>5059000</v>
      </c>
      <c r="E6878" s="77" t="s">
        <v>19547</v>
      </c>
      <c r="F6878" s="77" t="s">
        <v>6165</v>
      </c>
    </row>
    <row r="6879" spans="1:6" ht="32.25" customHeight="1" x14ac:dyDescent="0.25">
      <c r="A6879" s="75">
        <v>6520</v>
      </c>
      <c r="B6879" s="76" t="s">
        <v>6249</v>
      </c>
      <c r="C6879" s="77" t="s">
        <v>19574</v>
      </c>
      <c r="D6879" s="78">
        <v>5059000</v>
      </c>
      <c r="E6879" s="77" t="s">
        <v>19547</v>
      </c>
      <c r="F6879" s="77" t="s">
        <v>6165</v>
      </c>
    </row>
    <row r="6880" spans="1:6" ht="32.25" customHeight="1" x14ac:dyDescent="0.25">
      <c r="A6880" s="75">
        <v>6521</v>
      </c>
      <c r="B6880" s="76" t="s">
        <v>6252</v>
      </c>
      <c r="C6880" s="77" t="s">
        <v>19575</v>
      </c>
      <c r="D6880" s="78">
        <v>5059000</v>
      </c>
      <c r="E6880" s="77" t="s">
        <v>19547</v>
      </c>
      <c r="F6880" s="77" t="s">
        <v>6165</v>
      </c>
    </row>
    <row r="6881" spans="1:6" ht="32.25" customHeight="1" x14ac:dyDescent="0.25">
      <c r="A6881" s="75">
        <v>6522</v>
      </c>
      <c r="B6881" s="76" t="s">
        <v>6255</v>
      </c>
      <c r="C6881" s="77" t="s">
        <v>19576</v>
      </c>
      <c r="D6881" s="78">
        <v>4444000</v>
      </c>
      <c r="E6881" s="77" t="s">
        <v>19577</v>
      </c>
      <c r="F6881" s="77" t="s">
        <v>7870</v>
      </c>
    </row>
    <row r="6882" spans="1:6" ht="32.25" customHeight="1" x14ac:dyDescent="0.25">
      <c r="A6882" s="75">
        <v>6523</v>
      </c>
      <c r="B6882" s="76" t="s">
        <v>6260</v>
      </c>
      <c r="C6882" s="77" t="s">
        <v>19576</v>
      </c>
      <c r="D6882" s="78">
        <v>4444000</v>
      </c>
      <c r="E6882" s="77" t="s">
        <v>19577</v>
      </c>
      <c r="F6882" s="77" t="s">
        <v>7870</v>
      </c>
    </row>
    <row r="6883" spans="1:6" ht="32.25" customHeight="1" x14ac:dyDescent="0.25">
      <c r="A6883" s="75">
        <v>6524</v>
      </c>
      <c r="B6883" s="76" t="s">
        <v>6262</v>
      </c>
      <c r="C6883" s="77" t="s">
        <v>19578</v>
      </c>
      <c r="D6883" s="78">
        <v>6957000</v>
      </c>
      <c r="E6883" s="77" t="s">
        <v>19579</v>
      </c>
      <c r="F6883" s="77" t="s">
        <v>19580</v>
      </c>
    </row>
    <row r="6884" spans="1:6" ht="32.25" customHeight="1" x14ac:dyDescent="0.25">
      <c r="A6884" s="75">
        <v>6525</v>
      </c>
      <c r="B6884" s="76" t="s">
        <v>6268</v>
      </c>
      <c r="C6884" s="77" t="s">
        <v>19578</v>
      </c>
      <c r="D6884" s="78">
        <v>6957000</v>
      </c>
      <c r="E6884" s="77" t="s">
        <v>19579</v>
      </c>
      <c r="F6884" s="77" t="s">
        <v>19580</v>
      </c>
    </row>
    <row r="6885" spans="1:6" ht="32.25" customHeight="1" x14ac:dyDescent="0.25">
      <c r="A6885" s="75">
        <v>6526</v>
      </c>
      <c r="B6885" s="76" t="s">
        <v>6270</v>
      </c>
      <c r="C6885" s="77" t="s">
        <v>19581</v>
      </c>
      <c r="D6885" s="78">
        <v>6957000</v>
      </c>
      <c r="E6885" s="77" t="s">
        <v>19579</v>
      </c>
      <c r="F6885" s="77" t="s">
        <v>16776</v>
      </c>
    </row>
    <row r="6886" spans="1:6" ht="32.25" customHeight="1" x14ac:dyDescent="0.25">
      <c r="A6886" s="75">
        <v>6527</v>
      </c>
      <c r="B6886" s="76" t="s">
        <v>6275</v>
      </c>
      <c r="C6886" s="77" t="s">
        <v>19581</v>
      </c>
      <c r="D6886" s="78">
        <v>6957000</v>
      </c>
      <c r="E6886" s="77" t="s">
        <v>19579</v>
      </c>
      <c r="F6886" s="77" t="s">
        <v>16776</v>
      </c>
    </row>
    <row r="6887" spans="1:6" ht="32.25" customHeight="1" x14ac:dyDescent="0.25">
      <c r="A6887" s="75">
        <v>6528</v>
      </c>
      <c r="B6887" s="76" t="s">
        <v>6277</v>
      </c>
      <c r="C6887" s="77" t="s">
        <v>19582</v>
      </c>
      <c r="D6887" s="78">
        <v>7237000</v>
      </c>
      <c r="E6887" s="77" t="s">
        <v>19583</v>
      </c>
      <c r="F6887" s="77" t="s">
        <v>19584</v>
      </c>
    </row>
    <row r="6888" spans="1:6" ht="32.25" customHeight="1" x14ac:dyDescent="0.25">
      <c r="A6888" s="75">
        <v>6529</v>
      </c>
      <c r="B6888" s="76" t="s">
        <v>6283</v>
      </c>
      <c r="C6888" s="77" t="s">
        <v>19582</v>
      </c>
      <c r="D6888" s="78">
        <v>7237000</v>
      </c>
      <c r="E6888" s="77" t="s">
        <v>19583</v>
      </c>
      <c r="F6888" s="77" t="s">
        <v>19584</v>
      </c>
    </row>
    <row r="6889" spans="1:6" ht="32.25" customHeight="1" x14ac:dyDescent="0.25">
      <c r="A6889" s="75">
        <v>6530</v>
      </c>
      <c r="B6889" s="76" t="s">
        <v>6285</v>
      </c>
      <c r="C6889" s="77" t="s">
        <v>19585</v>
      </c>
      <c r="D6889" s="78">
        <v>7185000</v>
      </c>
      <c r="E6889" s="77" t="s">
        <v>15259</v>
      </c>
      <c r="F6889" s="77" t="s">
        <v>16776</v>
      </c>
    </row>
    <row r="6890" spans="1:6" ht="32.25" customHeight="1" x14ac:dyDescent="0.25">
      <c r="A6890" s="75">
        <v>6531</v>
      </c>
      <c r="B6890" s="76" t="s">
        <v>6290</v>
      </c>
      <c r="C6890" s="77" t="s">
        <v>19585</v>
      </c>
      <c r="D6890" s="78">
        <v>7185000</v>
      </c>
      <c r="E6890" s="77" t="s">
        <v>15259</v>
      </c>
      <c r="F6890" s="77" t="s">
        <v>16776</v>
      </c>
    </row>
    <row r="6891" spans="1:6" ht="32.25" customHeight="1" x14ac:dyDescent="0.25">
      <c r="A6891" s="75">
        <v>6532</v>
      </c>
      <c r="B6891" s="76" t="s">
        <v>19586</v>
      </c>
      <c r="C6891" s="77" t="s">
        <v>19587</v>
      </c>
      <c r="D6891" s="78">
        <v>5952000</v>
      </c>
      <c r="E6891" s="77" t="s">
        <v>19588</v>
      </c>
      <c r="F6891" s="77" t="s">
        <v>7870</v>
      </c>
    </row>
    <row r="6892" spans="1:6" ht="32.25" customHeight="1" x14ac:dyDescent="0.25">
      <c r="A6892" s="75">
        <v>6533</v>
      </c>
      <c r="B6892" s="76" t="s">
        <v>19589</v>
      </c>
      <c r="C6892" s="77" t="s">
        <v>19590</v>
      </c>
      <c r="D6892" s="78">
        <v>5952000</v>
      </c>
      <c r="E6892" s="77" t="s">
        <v>19588</v>
      </c>
      <c r="F6892" s="77" t="s">
        <v>7870</v>
      </c>
    </row>
    <row r="6893" spans="1:6" ht="32.25" customHeight="1" x14ac:dyDescent="0.25">
      <c r="A6893" s="75">
        <v>6534</v>
      </c>
      <c r="B6893" s="76" t="s">
        <v>19591</v>
      </c>
      <c r="C6893" s="77" t="s">
        <v>19592</v>
      </c>
      <c r="D6893" s="78">
        <v>6854000</v>
      </c>
      <c r="E6893" s="77" t="s">
        <v>19593</v>
      </c>
      <c r="F6893" s="77" t="s">
        <v>6165</v>
      </c>
    </row>
    <row r="6894" spans="1:6" ht="32.25" customHeight="1" x14ac:dyDescent="0.25">
      <c r="A6894" s="75">
        <v>6535</v>
      </c>
      <c r="B6894" s="76" t="s">
        <v>19594</v>
      </c>
      <c r="C6894" s="77" t="s">
        <v>19592</v>
      </c>
      <c r="D6894" s="78">
        <v>6854000</v>
      </c>
      <c r="E6894" s="77" t="s">
        <v>19593</v>
      </c>
      <c r="F6894" s="77" t="s">
        <v>6165</v>
      </c>
    </row>
    <row r="6895" spans="1:6" ht="32.25" customHeight="1" x14ac:dyDescent="0.25">
      <c r="A6895" s="75">
        <v>6536</v>
      </c>
      <c r="B6895" s="76" t="s">
        <v>19595</v>
      </c>
      <c r="C6895" s="77" t="s">
        <v>19596</v>
      </c>
      <c r="D6895" s="78">
        <v>6798000</v>
      </c>
      <c r="E6895" s="77" t="s">
        <v>19597</v>
      </c>
      <c r="F6895" s="77" t="s">
        <v>7870</v>
      </c>
    </row>
    <row r="6896" spans="1:6" ht="32.25" customHeight="1" x14ac:dyDescent="0.25">
      <c r="A6896" s="75">
        <v>6537</v>
      </c>
      <c r="B6896" s="76" t="s">
        <v>19598</v>
      </c>
      <c r="C6896" s="77" t="s">
        <v>19599</v>
      </c>
      <c r="D6896" s="78">
        <v>6798000</v>
      </c>
      <c r="E6896" s="77" t="s">
        <v>19597</v>
      </c>
      <c r="F6896" s="77" t="s">
        <v>7870</v>
      </c>
    </row>
    <row r="6897" spans="1:6" ht="32.25" customHeight="1" x14ac:dyDescent="0.25">
      <c r="A6897" s="75">
        <v>6538</v>
      </c>
      <c r="B6897" s="76" t="s">
        <v>19600</v>
      </c>
      <c r="C6897" s="77" t="s">
        <v>19601</v>
      </c>
      <c r="D6897" s="78">
        <v>6798000</v>
      </c>
      <c r="E6897" s="77" t="s">
        <v>19597</v>
      </c>
      <c r="F6897" s="77" t="s">
        <v>7870</v>
      </c>
    </row>
    <row r="6898" spans="1:6" ht="32.25" customHeight="1" x14ac:dyDescent="0.25">
      <c r="A6898" s="75">
        <v>6539</v>
      </c>
      <c r="B6898" s="76" t="s">
        <v>19602</v>
      </c>
      <c r="C6898" s="77" t="s">
        <v>17319</v>
      </c>
      <c r="D6898" s="78">
        <v>6798000</v>
      </c>
      <c r="E6898" s="77" t="s">
        <v>19597</v>
      </c>
      <c r="F6898" s="77" t="s">
        <v>7870</v>
      </c>
    </row>
    <row r="6899" spans="1:6" ht="32.25" customHeight="1" x14ac:dyDescent="0.25">
      <c r="A6899" s="75">
        <v>6540</v>
      </c>
      <c r="B6899" s="76" t="s">
        <v>19603</v>
      </c>
      <c r="C6899" s="77" t="s">
        <v>19604</v>
      </c>
      <c r="D6899" s="78">
        <v>6798000</v>
      </c>
      <c r="E6899" s="77" t="s">
        <v>19597</v>
      </c>
      <c r="F6899" s="77" t="s">
        <v>7870</v>
      </c>
    </row>
    <row r="6900" spans="1:6" ht="32.25" customHeight="1" x14ac:dyDescent="0.25">
      <c r="A6900" s="75">
        <v>6541</v>
      </c>
      <c r="B6900" s="76" t="s">
        <v>19605</v>
      </c>
      <c r="C6900" s="77" t="s">
        <v>19590</v>
      </c>
      <c r="D6900" s="78">
        <v>4577000</v>
      </c>
      <c r="E6900" s="77" t="s">
        <v>19606</v>
      </c>
      <c r="F6900" s="77" t="s">
        <v>7870</v>
      </c>
    </row>
    <row r="6901" spans="1:6" ht="32.25" customHeight="1" x14ac:dyDescent="0.25">
      <c r="A6901" s="75">
        <v>6542</v>
      </c>
      <c r="B6901" s="76" t="s">
        <v>19607</v>
      </c>
      <c r="C6901" s="77" t="s">
        <v>19590</v>
      </c>
      <c r="D6901" s="78">
        <v>4577000</v>
      </c>
      <c r="E6901" s="77" t="s">
        <v>19606</v>
      </c>
      <c r="F6901" s="77" t="s">
        <v>7870</v>
      </c>
    </row>
    <row r="6902" spans="1:6" ht="32.25" customHeight="1" x14ac:dyDescent="0.25">
      <c r="A6902" s="75">
        <v>6543</v>
      </c>
      <c r="B6902" s="76" t="s">
        <v>19608</v>
      </c>
      <c r="C6902" s="77" t="s">
        <v>19609</v>
      </c>
      <c r="D6902" s="78">
        <v>4966000</v>
      </c>
      <c r="E6902" s="77" t="s">
        <v>19348</v>
      </c>
      <c r="F6902" s="77" t="s">
        <v>7870</v>
      </c>
    </row>
    <row r="6903" spans="1:6" ht="32.25" customHeight="1" x14ac:dyDescent="0.25">
      <c r="A6903" s="75">
        <v>6544</v>
      </c>
      <c r="B6903" s="76" t="s">
        <v>19610</v>
      </c>
      <c r="C6903" s="77" t="s">
        <v>19611</v>
      </c>
      <c r="D6903" s="78">
        <v>4966000</v>
      </c>
      <c r="E6903" s="77" t="s">
        <v>19348</v>
      </c>
      <c r="F6903" s="77" t="s">
        <v>7870</v>
      </c>
    </row>
    <row r="6904" spans="1:6" ht="32.25" customHeight="1" x14ac:dyDescent="0.25">
      <c r="A6904" s="75">
        <v>6545</v>
      </c>
      <c r="B6904" s="76" t="s">
        <v>19612</v>
      </c>
      <c r="C6904" s="77" t="s">
        <v>19609</v>
      </c>
      <c r="D6904" s="78">
        <v>4966000</v>
      </c>
      <c r="E6904" s="77" t="s">
        <v>19348</v>
      </c>
      <c r="F6904" s="77" t="s">
        <v>7870</v>
      </c>
    </row>
    <row r="6905" spans="1:6" ht="32.25" customHeight="1" x14ac:dyDescent="0.25">
      <c r="A6905" s="75">
        <v>6546</v>
      </c>
      <c r="B6905" s="76" t="s">
        <v>19613</v>
      </c>
      <c r="C6905" s="77" t="s">
        <v>19614</v>
      </c>
      <c r="D6905" s="78">
        <v>6903000</v>
      </c>
      <c r="E6905" s="77" t="s">
        <v>14172</v>
      </c>
      <c r="F6905" s="77" t="s">
        <v>7870</v>
      </c>
    </row>
    <row r="6906" spans="1:6" ht="32.25" customHeight="1" x14ac:dyDescent="0.25">
      <c r="A6906" s="75">
        <v>6547</v>
      </c>
      <c r="B6906" s="76" t="s">
        <v>19615</v>
      </c>
      <c r="C6906" s="77" t="s">
        <v>19616</v>
      </c>
      <c r="D6906" s="78">
        <v>6903000</v>
      </c>
      <c r="E6906" s="77" t="s">
        <v>14172</v>
      </c>
      <c r="F6906" s="77" t="s">
        <v>7870</v>
      </c>
    </row>
    <row r="6907" spans="1:6" ht="32.25" customHeight="1" x14ac:dyDescent="0.25">
      <c r="A6907" s="75">
        <v>6548</v>
      </c>
      <c r="B6907" s="76" t="s">
        <v>19617</v>
      </c>
      <c r="C6907" s="77" t="s">
        <v>19618</v>
      </c>
      <c r="D6907" s="78">
        <v>5039000</v>
      </c>
      <c r="E6907" s="77" t="s">
        <v>19407</v>
      </c>
      <c r="F6907" s="77" t="s">
        <v>7870</v>
      </c>
    </row>
    <row r="6908" spans="1:6" ht="32.25" customHeight="1" x14ac:dyDescent="0.25">
      <c r="A6908" s="75">
        <v>6549</v>
      </c>
      <c r="B6908" s="76" t="s">
        <v>19619</v>
      </c>
      <c r="C6908" s="77" t="s">
        <v>19620</v>
      </c>
      <c r="D6908" s="78">
        <v>5039000</v>
      </c>
      <c r="E6908" s="77" t="s">
        <v>19407</v>
      </c>
      <c r="F6908" s="77" t="s">
        <v>7870</v>
      </c>
    </row>
    <row r="6909" spans="1:6" ht="32.25" customHeight="1" x14ac:dyDescent="0.25">
      <c r="A6909" s="75">
        <v>6550</v>
      </c>
      <c r="B6909" s="76" t="s">
        <v>19621</v>
      </c>
      <c r="C6909" s="77" t="s">
        <v>19622</v>
      </c>
      <c r="D6909" s="78">
        <v>5039000</v>
      </c>
      <c r="E6909" s="77" t="s">
        <v>19407</v>
      </c>
      <c r="F6909" s="77" t="s">
        <v>7870</v>
      </c>
    </row>
    <row r="6910" spans="1:6" ht="32.25" customHeight="1" x14ac:dyDescent="0.25">
      <c r="A6910" s="75">
        <v>6551</v>
      </c>
      <c r="B6910" s="76" t="s">
        <v>19623</v>
      </c>
      <c r="C6910" s="77" t="s">
        <v>19624</v>
      </c>
      <c r="D6910" s="78">
        <v>5039000</v>
      </c>
      <c r="E6910" s="77" t="s">
        <v>19407</v>
      </c>
      <c r="F6910" s="77" t="s">
        <v>7870</v>
      </c>
    </row>
    <row r="6911" spans="1:6" ht="32.25" customHeight="1" x14ac:dyDescent="0.25">
      <c r="A6911" s="75">
        <v>6552</v>
      </c>
      <c r="B6911" s="76" t="s">
        <v>19625</v>
      </c>
      <c r="C6911" s="77" t="s">
        <v>19626</v>
      </c>
      <c r="D6911" s="78">
        <v>5039000</v>
      </c>
      <c r="E6911" s="77" t="s">
        <v>19407</v>
      </c>
      <c r="F6911" s="77" t="s">
        <v>7870</v>
      </c>
    </row>
    <row r="6912" spans="1:6" ht="32.25" customHeight="1" x14ac:dyDescent="0.25">
      <c r="A6912" s="75">
        <v>6553</v>
      </c>
      <c r="B6912" s="76" t="s">
        <v>19627</v>
      </c>
      <c r="C6912" s="77" t="s">
        <v>19628</v>
      </c>
      <c r="D6912" s="78">
        <v>5039000</v>
      </c>
      <c r="E6912" s="77" t="s">
        <v>19407</v>
      </c>
      <c r="F6912" s="77" t="s">
        <v>7870</v>
      </c>
    </row>
    <row r="6913" spans="1:6" ht="32.25" customHeight="1" x14ac:dyDescent="0.25">
      <c r="A6913" s="75">
        <v>6554</v>
      </c>
      <c r="B6913" s="76" t="s">
        <v>19629</v>
      </c>
      <c r="C6913" s="77" t="s">
        <v>19630</v>
      </c>
      <c r="D6913" s="78">
        <v>4781000</v>
      </c>
      <c r="E6913" s="77" t="s">
        <v>19631</v>
      </c>
      <c r="F6913" s="77" t="s">
        <v>7870</v>
      </c>
    </row>
    <row r="6914" spans="1:6" ht="32.25" customHeight="1" x14ac:dyDescent="0.25">
      <c r="A6914" s="75">
        <v>6555</v>
      </c>
      <c r="B6914" s="76" t="s">
        <v>19632</v>
      </c>
      <c r="C6914" s="77" t="s">
        <v>19633</v>
      </c>
      <c r="D6914" s="78">
        <v>5039000</v>
      </c>
      <c r="E6914" s="77" t="s">
        <v>19407</v>
      </c>
      <c r="F6914" s="77" t="s">
        <v>7870</v>
      </c>
    </row>
    <row r="6915" spans="1:6" ht="32.25" customHeight="1" x14ac:dyDescent="0.25">
      <c r="A6915" s="75">
        <v>6556</v>
      </c>
      <c r="B6915" s="76" t="s">
        <v>19634</v>
      </c>
      <c r="C6915" s="77" t="s">
        <v>19635</v>
      </c>
      <c r="D6915" s="78">
        <v>5039000</v>
      </c>
      <c r="E6915" s="77" t="s">
        <v>19407</v>
      </c>
      <c r="F6915" s="77" t="s">
        <v>7870</v>
      </c>
    </row>
    <row r="6916" spans="1:6" ht="32.25" customHeight="1" x14ac:dyDescent="0.25">
      <c r="A6916" s="75">
        <v>6557</v>
      </c>
      <c r="B6916" s="76" t="s">
        <v>19636</v>
      </c>
      <c r="C6916" s="77" t="s">
        <v>19637</v>
      </c>
      <c r="D6916" s="78">
        <v>4781000</v>
      </c>
      <c r="E6916" s="77" t="s">
        <v>19631</v>
      </c>
      <c r="F6916" s="77" t="s">
        <v>7870</v>
      </c>
    </row>
    <row r="6917" spans="1:6" ht="32.25" customHeight="1" x14ac:dyDescent="0.25">
      <c r="A6917" s="75">
        <v>6558</v>
      </c>
      <c r="B6917" s="76" t="s">
        <v>19638</v>
      </c>
      <c r="C6917" s="77" t="s">
        <v>19639</v>
      </c>
      <c r="D6917" s="78">
        <v>5143000</v>
      </c>
      <c r="E6917" s="77" t="s">
        <v>19640</v>
      </c>
      <c r="F6917" s="77" t="s">
        <v>7870</v>
      </c>
    </row>
    <row r="6918" spans="1:6" ht="32.25" customHeight="1" x14ac:dyDescent="0.25">
      <c r="A6918" s="75">
        <v>6559</v>
      </c>
      <c r="B6918" s="76" t="s">
        <v>19641</v>
      </c>
      <c r="C6918" s="77" t="s">
        <v>19642</v>
      </c>
      <c r="D6918" s="78">
        <v>5143000</v>
      </c>
      <c r="E6918" s="77" t="s">
        <v>19640</v>
      </c>
      <c r="F6918" s="77" t="s">
        <v>7870</v>
      </c>
    </row>
    <row r="6919" spans="1:6" ht="32.25" customHeight="1" x14ac:dyDescent="0.25">
      <c r="A6919" s="75">
        <v>6560</v>
      </c>
      <c r="B6919" s="76" t="s">
        <v>19643</v>
      </c>
      <c r="C6919" s="77" t="s">
        <v>19644</v>
      </c>
      <c r="D6919" s="78">
        <v>5143000</v>
      </c>
      <c r="E6919" s="77" t="s">
        <v>19640</v>
      </c>
      <c r="F6919" s="77" t="s">
        <v>7870</v>
      </c>
    </row>
    <row r="6920" spans="1:6" ht="32.25" customHeight="1" x14ac:dyDescent="0.25">
      <c r="A6920" s="75">
        <v>6561</v>
      </c>
      <c r="B6920" s="76" t="s">
        <v>19645</v>
      </c>
      <c r="C6920" s="77" t="s">
        <v>19646</v>
      </c>
      <c r="D6920" s="78">
        <v>5217000</v>
      </c>
      <c r="E6920" s="77" t="s">
        <v>19647</v>
      </c>
      <c r="F6920" s="77" t="s">
        <v>7870</v>
      </c>
    </row>
    <row r="6921" spans="1:6" ht="32.25" customHeight="1" x14ac:dyDescent="0.25">
      <c r="A6921" s="75">
        <v>6562</v>
      </c>
      <c r="B6921" s="76" t="s">
        <v>19648</v>
      </c>
      <c r="C6921" s="77" t="s">
        <v>19649</v>
      </c>
      <c r="D6921" s="78">
        <v>5039000</v>
      </c>
      <c r="E6921" s="77" t="s">
        <v>19407</v>
      </c>
      <c r="F6921" s="77" t="s">
        <v>7870</v>
      </c>
    </row>
    <row r="6922" spans="1:6" ht="32.25" customHeight="1" x14ac:dyDescent="0.25">
      <c r="A6922" s="75">
        <v>6563</v>
      </c>
      <c r="B6922" s="76" t="s">
        <v>19650</v>
      </c>
      <c r="C6922" s="77" t="s">
        <v>19651</v>
      </c>
      <c r="D6922" s="78">
        <v>5039000</v>
      </c>
      <c r="E6922" s="77" t="s">
        <v>19407</v>
      </c>
      <c r="F6922" s="77" t="s">
        <v>7870</v>
      </c>
    </row>
    <row r="6923" spans="1:6" ht="32.25" customHeight="1" x14ac:dyDescent="0.25">
      <c r="A6923" s="75">
        <v>6564</v>
      </c>
      <c r="B6923" s="76" t="s">
        <v>19652</v>
      </c>
      <c r="C6923" s="77" t="s">
        <v>19653</v>
      </c>
      <c r="D6923" s="78">
        <v>4781000</v>
      </c>
      <c r="E6923" s="77" t="s">
        <v>19631</v>
      </c>
      <c r="F6923" s="77" t="s">
        <v>7870</v>
      </c>
    </row>
    <row r="6924" spans="1:6" ht="32.25" customHeight="1" x14ac:dyDescent="0.25">
      <c r="A6924" s="75">
        <v>6565</v>
      </c>
      <c r="B6924" s="76" t="s">
        <v>19654</v>
      </c>
      <c r="C6924" s="77" t="s">
        <v>19655</v>
      </c>
      <c r="D6924" s="78">
        <v>4747000</v>
      </c>
      <c r="E6924" s="77" t="s">
        <v>19656</v>
      </c>
      <c r="F6924" s="77"/>
    </row>
    <row r="6925" spans="1:6" ht="32.25" customHeight="1" x14ac:dyDescent="0.25">
      <c r="A6925" s="75">
        <v>6566</v>
      </c>
      <c r="B6925" s="76" t="s">
        <v>19657</v>
      </c>
      <c r="C6925" s="77" t="s">
        <v>19658</v>
      </c>
      <c r="D6925" s="78">
        <v>1020000</v>
      </c>
      <c r="E6925" s="77" t="s">
        <v>19659</v>
      </c>
      <c r="F6925" s="77"/>
    </row>
    <row r="6926" spans="1:6" ht="32.25" customHeight="1" x14ac:dyDescent="0.25">
      <c r="A6926" s="75">
        <v>6567</v>
      </c>
      <c r="B6926" s="76" t="s">
        <v>19660</v>
      </c>
      <c r="C6926" s="77" t="s">
        <v>19661</v>
      </c>
      <c r="D6926" s="78">
        <v>1020000</v>
      </c>
      <c r="E6926" s="77" t="s">
        <v>19659</v>
      </c>
      <c r="F6926" s="77"/>
    </row>
    <row r="6927" spans="1:6" ht="32.25" customHeight="1" x14ac:dyDescent="0.25">
      <c r="A6927" s="75">
        <v>6568</v>
      </c>
      <c r="B6927" s="76" t="s">
        <v>19662</v>
      </c>
      <c r="C6927" s="77" t="s">
        <v>19663</v>
      </c>
      <c r="D6927" s="78">
        <v>1020000</v>
      </c>
      <c r="E6927" s="77" t="s">
        <v>19659</v>
      </c>
      <c r="F6927" s="77"/>
    </row>
    <row r="6928" spans="1:6" ht="32.25" customHeight="1" x14ac:dyDescent="0.25">
      <c r="A6928" s="75">
        <v>6569</v>
      </c>
      <c r="B6928" s="76" t="s">
        <v>19664</v>
      </c>
      <c r="C6928" s="77" t="s">
        <v>19665</v>
      </c>
      <c r="D6928" s="78">
        <v>1004000</v>
      </c>
      <c r="E6928" s="77" t="s">
        <v>19666</v>
      </c>
      <c r="F6928" s="77"/>
    </row>
    <row r="6929" spans="1:6" ht="32.25" customHeight="1" x14ac:dyDescent="0.25">
      <c r="A6929" s="75">
        <v>6570</v>
      </c>
      <c r="B6929" s="76" t="s">
        <v>19667</v>
      </c>
      <c r="C6929" s="77" t="s">
        <v>19668</v>
      </c>
      <c r="D6929" s="78">
        <v>1004000</v>
      </c>
      <c r="E6929" s="77" t="s">
        <v>19666</v>
      </c>
      <c r="F6929" s="77" t="s">
        <v>7870</v>
      </c>
    </row>
    <row r="6930" spans="1:6" ht="32.25" customHeight="1" x14ac:dyDescent="0.25">
      <c r="A6930" s="75">
        <v>6571</v>
      </c>
      <c r="B6930" s="76" t="s">
        <v>19669</v>
      </c>
      <c r="C6930" s="77" t="s">
        <v>19670</v>
      </c>
      <c r="D6930" s="78">
        <v>4775000</v>
      </c>
      <c r="E6930" s="77" t="s">
        <v>19671</v>
      </c>
      <c r="F6930" s="77" t="s">
        <v>7870</v>
      </c>
    </row>
    <row r="6931" spans="1:6" ht="32.25" customHeight="1" x14ac:dyDescent="0.25">
      <c r="A6931" s="75">
        <v>6572</v>
      </c>
      <c r="B6931" s="76" t="s">
        <v>19672</v>
      </c>
      <c r="C6931" s="77" t="s">
        <v>19673</v>
      </c>
      <c r="D6931" s="78">
        <v>4775000</v>
      </c>
      <c r="E6931" s="77" t="s">
        <v>19671</v>
      </c>
      <c r="F6931" s="77" t="s">
        <v>7870</v>
      </c>
    </row>
    <row r="6932" spans="1:6" ht="32.25" customHeight="1" x14ac:dyDescent="0.25">
      <c r="A6932" s="75">
        <v>6573</v>
      </c>
      <c r="B6932" s="76" t="s">
        <v>19674</v>
      </c>
      <c r="C6932" s="77" t="s">
        <v>19675</v>
      </c>
      <c r="D6932" s="78">
        <v>4775000</v>
      </c>
      <c r="E6932" s="77" t="s">
        <v>19671</v>
      </c>
      <c r="F6932" s="77" t="s">
        <v>7870</v>
      </c>
    </row>
    <row r="6933" spans="1:6" ht="32.25" customHeight="1" x14ac:dyDescent="0.25">
      <c r="A6933" s="75">
        <v>6574</v>
      </c>
      <c r="B6933" s="76" t="s">
        <v>19676</v>
      </c>
      <c r="C6933" s="77" t="s">
        <v>19677</v>
      </c>
      <c r="D6933" s="78">
        <v>4775000</v>
      </c>
      <c r="E6933" s="77" t="s">
        <v>19671</v>
      </c>
      <c r="F6933" s="77" t="s">
        <v>7870</v>
      </c>
    </row>
    <row r="6934" spans="1:6" ht="32.25" customHeight="1" x14ac:dyDescent="0.25">
      <c r="A6934" s="75">
        <v>6575</v>
      </c>
      <c r="B6934" s="76" t="s">
        <v>19678</v>
      </c>
      <c r="C6934" s="77" t="s">
        <v>19679</v>
      </c>
      <c r="D6934" s="78">
        <v>4775000</v>
      </c>
      <c r="E6934" s="77" t="s">
        <v>19671</v>
      </c>
      <c r="F6934" s="77" t="s">
        <v>7870</v>
      </c>
    </row>
    <row r="6935" spans="1:6" ht="32.25" customHeight="1" x14ac:dyDescent="0.25">
      <c r="A6935" s="75">
        <v>6576</v>
      </c>
      <c r="B6935" s="76" t="s">
        <v>19680</v>
      </c>
      <c r="C6935" s="77" t="s">
        <v>19681</v>
      </c>
      <c r="D6935" s="78">
        <v>4775000</v>
      </c>
      <c r="E6935" s="77" t="s">
        <v>19671</v>
      </c>
      <c r="F6935" s="77" t="s">
        <v>7870</v>
      </c>
    </row>
    <row r="6936" spans="1:6" ht="32.25" customHeight="1" x14ac:dyDescent="0.25">
      <c r="A6936" s="75">
        <v>6577</v>
      </c>
      <c r="B6936" s="76" t="s">
        <v>19682</v>
      </c>
      <c r="C6936" s="77" t="s">
        <v>19683</v>
      </c>
      <c r="D6936" s="78">
        <v>4070000</v>
      </c>
      <c r="E6936" s="77" t="s">
        <v>19684</v>
      </c>
      <c r="F6936" s="77" t="s">
        <v>7870</v>
      </c>
    </row>
    <row r="6937" spans="1:6" ht="32.25" customHeight="1" x14ac:dyDescent="0.25">
      <c r="A6937" s="75">
        <v>6578</v>
      </c>
      <c r="B6937" s="76" t="s">
        <v>19685</v>
      </c>
      <c r="C6937" s="77" t="s">
        <v>19686</v>
      </c>
      <c r="D6937" s="78">
        <v>4070000</v>
      </c>
      <c r="E6937" s="77" t="s">
        <v>19684</v>
      </c>
      <c r="F6937" s="77" t="s">
        <v>7870</v>
      </c>
    </row>
    <row r="6938" spans="1:6" ht="32.25" customHeight="1" x14ac:dyDescent="0.25">
      <c r="A6938" s="75">
        <v>6579</v>
      </c>
      <c r="B6938" s="76" t="s">
        <v>19687</v>
      </c>
      <c r="C6938" s="77" t="s">
        <v>19688</v>
      </c>
      <c r="D6938" s="78">
        <v>6566000</v>
      </c>
      <c r="E6938" s="77" t="s">
        <v>19689</v>
      </c>
      <c r="F6938" s="77" t="s">
        <v>7870</v>
      </c>
    </row>
    <row r="6939" spans="1:6" ht="32.25" customHeight="1" x14ac:dyDescent="0.25">
      <c r="A6939" s="75">
        <v>6580</v>
      </c>
      <c r="B6939" s="76" t="s">
        <v>19690</v>
      </c>
      <c r="C6939" s="77" t="s">
        <v>19691</v>
      </c>
      <c r="D6939" s="78">
        <v>5505000</v>
      </c>
      <c r="E6939" s="77" t="s">
        <v>19692</v>
      </c>
      <c r="F6939" s="77" t="s">
        <v>7870</v>
      </c>
    </row>
    <row r="6940" spans="1:6" ht="32.25" customHeight="1" x14ac:dyDescent="0.25">
      <c r="A6940" s="75">
        <v>6581</v>
      </c>
      <c r="B6940" s="76" t="s">
        <v>19693</v>
      </c>
      <c r="C6940" s="77" t="s">
        <v>19694</v>
      </c>
      <c r="D6940" s="78">
        <v>5993000</v>
      </c>
      <c r="E6940" s="77" t="s">
        <v>19695</v>
      </c>
      <c r="F6940" s="77" t="s">
        <v>7870</v>
      </c>
    </row>
    <row r="6941" spans="1:6" ht="32.25" customHeight="1" x14ac:dyDescent="0.25">
      <c r="A6941" s="75">
        <v>6582</v>
      </c>
      <c r="B6941" s="76" t="s">
        <v>19696</v>
      </c>
      <c r="C6941" s="77" t="s">
        <v>19697</v>
      </c>
      <c r="D6941" s="78">
        <v>5993000</v>
      </c>
      <c r="E6941" s="77" t="s">
        <v>19695</v>
      </c>
      <c r="F6941" s="77" t="s">
        <v>7870</v>
      </c>
    </row>
    <row r="6942" spans="1:6" ht="32.25" customHeight="1" x14ac:dyDescent="0.25">
      <c r="A6942" s="75">
        <v>6583</v>
      </c>
      <c r="B6942" s="76" t="s">
        <v>19698</v>
      </c>
      <c r="C6942" s="77" t="s">
        <v>19699</v>
      </c>
      <c r="D6942" s="78">
        <v>4194000</v>
      </c>
      <c r="E6942" s="77" t="s">
        <v>19700</v>
      </c>
      <c r="F6942" s="77" t="s">
        <v>7870</v>
      </c>
    </row>
    <row r="6943" spans="1:6" ht="32.25" customHeight="1" x14ac:dyDescent="0.25">
      <c r="A6943" s="75">
        <v>6584</v>
      </c>
      <c r="B6943" s="76" t="s">
        <v>19701</v>
      </c>
      <c r="C6943" s="77" t="s">
        <v>19702</v>
      </c>
      <c r="D6943" s="78">
        <v>4194000</v>
      </c>
      <c r="E6943" s="77" t="s">
        <v>19700</v>
      </c>
      <c r="F6943" s="77" t="s">
        <v>7870</v>
      </c>
    </row>
    <row r="6944" spans="1:6" ht="32.25" customHeight="1" x14ac:dyDescent="0.25">
      <c r="A6944" s="75">
        <v>6585</v>
      </c>
      <c r="B6944" s="76" t="s">
        <v>19703</v>
      </c>
      <c r="C6944" s="77" t="s">
        <v>19704</v>
      </c>
      <c r="D6944" s="78">
        <v>6500000</v>
      </c>
      <c r="E6944" s="77" t="s">
        <v>19705</v>
      </c>
      <c r="F6944" s="77" t="s">
        <v>7870</v>
      </c>
    </row>
    <row r="6945" spans="1:6" ht="32.25" customHeight="1" x14ac:dyDescent="0.25">
      <c r="A6945" s="75">
        <v>6586</v>
      </c>
      <c r="B6945" s="76" t="s">
        <v>19706</v>
      </c>
      <c r="C6945" s="77" t="s">
        <v>19707</v>
      </c>
      <c r="D6945" s="78">
        <v>5207000</v>
      </c>
      <c r="E6945" s="77" t="s">
        <v>19708</v>
      </c>
      <c r="F6945" s="77" t="s">
        <v>7870</v>
      </c>
    </row>
    <row r="6946" spans="1:6" ht="32.25" customHeight="1" x14ac:dyDescent="0.25">
      <c r="A6946" s="75">
        <v>6587</v>
      </c>
      <c r="B6946" s="76" t="s">
        <v>19709</v>
      </c>
      <c r="C6946" s="77" t="s">
        <v>19710</v>
      </c>
      <c r="D6946" s="78">
        <v>6011000</v>
      </c>
      <c r="E6946" s="77" t="s">
        <v>19711</v>
      </c>
      <c r="F6946" s="77" t="s">
        <v>7870</v>
      </c>
    </row>
    <row r="6947" spans="1:6" ht="32.25" customHeight="1" x14ac:dyDescent="0.25">
      <c r="A6947" s="75">
        <v>6588</v>
      </c>
      <c r="B6947" s="76" t="s">
        <v>19712</v>
      </c>
      <c r="C6947" s="77" t="s">
        <v>19713</v>
      </c>
      <c r="D6947" s="78">
        <v>6011000</v>
      </c>
      <c r="E6947" s="77" t="s">
        <v>19711</v>
      </c>
      <c r="F6947" s="77" t="s">
        <v>7870</v>
      </c>
    </row>
    <row r="6948" spans="1:6" ht="32.25" customHeight="1" x14ac:dyDescent="0.25">
      <c r="A6948" s="75">
        <v>6589</v>
      </c>
      <c r="B6948" s="76" t="s">
        <v>19714</v>
      </c>
      <c r="C6948" s="77" t="s">
        <v>19715</v>
      </c>
      <c r="D6948" s="78">
        <v>6514000</v>
      </c>
      <c r="E6948" s="77" t="s">
        <v>19716</v>
      </c>
      <c r="F6948" s="77" t="s">
        <v>7870</v>
      </c>
    </row>
    <row r="6949" spans="1:6" ht="32.25" customHeight="1" x14ac:dyDescent="0.25">
      <c r="A6949" s="75">
        <v>6590</v>
      </c>
      <c r="B6949" s="76" t="s">
        <v>19717</v>
      </c>
      <c r="C6949" s="77" t="s">
        <v>19718</v>
      </c>
      <c r="D6949" s="78">
        <v>6514000</v>
      </c>
      <c r="E6949" s="77" t="s">
        <v>19716</v>
      </c>
      <c r="F6949" s="77" t="s">
        <v>7870</v>
      </c>
    </row>
    <row r="6950" spans="1:6" ht="32.25" customHeight="1" x14ac:dyDescent="0.25">
      <c r="A6950" s="75">
        <v>6591</v>
      </c>
      <c r="B6950" s="76" t="s">
        <v>19719</v>
      </c>
      <c r="C6950" s="77" t="s">
        <v>19720</v>
      </c>
      <c r="D6950" s="78">
        <v>5207000</v>
      </c>
      <c r="E6950" s="77" t="s">
        <v>19708</v>
      </c>
      <c r="F6950" s="77" t="s">
        <v>7870</v>
      </c>
    </row>
    <row r="6951" spans="1:6" ht="32.25" customHeight="1" x14ac:dyDescent="0.25">
      <c r="A6951" s="75">
        <v>6592</v>
      </c>
      <c r="B6951" s="76" t="s">
        <v>19721</v>
      </c>
      <c r="C6951" s="77" t="s">
        <v>19722</v>
      </c>
      <c r="D6951" s="78">
        <v>5207000</v>
      </c>
      <c r="E6951" s="77" t="s">
        <v>19708</v>
      </c>
      <c r="F6951" s="77" t="s">
        <v>7870</v>
      </c>
    </row>
    <row r="6952" spans="1:6" ht="32.25" customHeight="1" x14ac:dyDescent="0.25">
      <c r="A6952" s="75">
        <v>6593</v>
      </c>
      <c r="B6952" s="76" t="s">
        <v>19723</v>
      </c>
      <c r="C6952" s="77" t="s">
        <v>19724</v>
      </c>
      <c r="D6952" s="78">
        <v>6495000</v>
      </c>
      <c r="E6952" s="77" t="s">
        <v>19725</v>
      </c>
      <c r="F6952" s="77" t="s">
        <v>7870</v>
      </c>
    </row>
    <row r="6953" spans="1:6" ht="32.25" customHeight="1" x14ac:dyDescent="0.25">
      <c r="A6953" s="75">
        <v>6594</v>
      </c>
      <c r="B6953" s="76" t="s">
        <v>19726</v>
      </c>
      <c r="C6953" s="77" t="s">
        <v>19727</v>
      </c>
      <c r="D6953" s="78">
        <v>5945000</v>
      </c>
      <c r="E6953" s="77" t="s">
        <v>19728</v>
      </c>
      <c r="F6953" s="77" t="s">
        <v>7870</v>
      </c>
    </row>
    <row r="6954" spans="1:6" ht="32.25" customHeight="1" x14ac:dyDescent="0.25">
      <c r="A6954" s="75">
        <v>6595</v>
      </c>
      <c r="B6954" s="76" t="s">
        <v>19729</v>
      </c>
      <c r="C6954" s="77" t="s">
        <v>19730</v>
      </c>
      <c r="D6954" s="78">
        <v>5608000</v>
      </c>
      <c r="E6954" s="77" t="s">
        <v>19731</v>
      </c>
      <c r="F6954" s="77" t="s">
        <v>7870</v>
      </c>
    </row>
    <row r="6955" spans="1:6" ht="32.25" customHeight="1" x14ac:dyDescent="0.25">
      <c r="A6955" s="75">
        <v>6596</v>
      </c>
      <c r="B6955" s="76" t="s">
        <v>19732</v>
      </c>
      <c r="C6955" s="77" t="s">
        <v>19733</v>
      </c>
      <c r="D6955" s="78">
        <v>5608000</v>
      </c>
      <c r="E6955" s="77" t="s">
        <v>19731</v>
      </c>
      <c r="F6955" s="77" t="s">
        <v>7870</v>
      </c>
    </row>
    <row r="6956" spans="1:6" ht="32.25" customHeight="1" x14ac:dyDescent="0.25">
      <c r="A6956" s="75">
        <v>6597</v>
      </c>
      <c r="B6956" s="76" t="s">
        <v>19734</v>
      </c>
      <c r="C6956" s="77" t="s">
        <v>19735</v>
      </c>
      <c r="D6956" s="78">
        <v>5608000</v>
      </c>
      <c r="E6956" s="77" t="s">
        <v>19731</v>
      </c>
      <c r="F6956" s="77" t="s">
        <v>7870</v>
      </c>
    </row>
    <row r="6957" spans="1:6" ht="32.25" customHeight="1" x14ac:dyDescent="0.25">
      <c r="A6957" s="75">
        <v>6598</v>
      </c>
      <c r="B6957" s="76" t="s">
        <v>19736</v>
      </c>
      <c r="C6957" s="77" t="s">
        <v>19737</v>
      </c>
      <c r="D6957" s="78">
        <v>5608000</v>
      </c>
      <c r="E6957" s="77" t="s">
        <v>19731</v>
      </c>
      <c r="F6957" s="77"/>
    </row>
    <row r="6958" spans="1:6" ht="32.25" customHeight="1" x14ac:dyDescent="0.25">
      <c r="A6958" s="75">
        <v>6606</v>
      </c>
      <c r="B6958" s="76" t="s">
        <v>19738</v>
      </c>
      <c r="C6958" s="77" t="s">
        <v>19739</v>
      </c>
      <c r="D6958" s="78">
        <v>4941000</v>
      </c>
      <c r="E6958" s="77" t="s">
        <v>18019</v>
      </c>
      <c r="F6958" s="77" t="s">
        <v>7870</v>
      </c>
    </row>
    <row r="6959" spans="1:6" ht="32.25" customHeight="1" x14ac:dyDescent="0.25">
      <c r="A6959" s="75">
        <v>6607</v>
      </c>
      <c r="B6959" s="76" t="s">
        <v>19740</v>
      </c>
      <c r="C6959" s="77" t="s">
        <v>19741</v>
      </c>
      <c r="D6959" s="78">
        <v>3357000</v>
      </c>
      <c r="E6959" s="77" t="s">
        <v>19742</v>
      </c>
      <c r="F6959" s="77" t="s">
        <v>7870</v>
      </c>
    </row>
    <row r="6960" spans="1:6" ht="32.25" customHeight="1" x14ac:dyDescent="0.25">
      <c r="A6960" s="75">
        <v>6608</v>
      </c>
      <c r="B6960" s="76" t="s">
        <v>19743</v>
      </c>
      <c r="C6960" s="77" t="s">
        <v>19744</v>
      </c>
      <c r="D6960" s="78">
        <v>4541000</v>
      </c>
      <c r="E6960" s="77" t="s">
        <v>19745</v>
      </c>
      <c r="F6960" s="77" t="s">
        <v>7870</v>
      </c>
    </row>
    <row r="6961" spans="1:6" ht="32.25" customHeight="1" x14ac:dyDescent="0.25">
      <c r="A6961" s="75">
        <v>6609</v>
      </c>
      <c r="B6961" s="76" t="s">
        <v>19746</v>
      </c>
      <c r="C6961" s="77" t="s">
        <v>19747</v>
      </c>
      <c r="D6961" s="78">
        <v>4541000</v>
      </c>
      <c r="E6961" s="77" t="s">
        <v>19745</v>
      </c>
      <c r="F6961" s="77" t="s">
        <v>7870</v>
      </c>
    </row>
    <row r="6962" spans="1:6" ht="32.25" customHeight="1" x14ac:dyDescent="0.25">
      <c r="A6962" s="75">
        <v>6610</v>
      </c>
      <c r="B6962" s="76" t="s">
        <v>19748</v>
      </c>
      <c r="C6962" s="77" t="s">
        <v>19749</v>
      </c>
      <c r="D6962" s="78">
        <v>4541000</v>
      </c>
      <c r="E6962" s="77" t="s">
        <v>19745</v>
      </c>
      <c r="F6962" s="77" t="s">
        <v>7870</v>
      </c>
    </row>
    <row r="6963" spans="1:6" ht="32.25" customHeight="1" x14ac:dyDescent="0.25">
      <c r="A6963" s="75">
        <v>6611</v>
      </c>
      <c r="B6963" s="76" t="s">
        <v>19750</v>
      </c>
      <c r="C6963" s="77" t="s">
        <v>19751</v>
      </c>
      <c r="D6963" s="78">
        <v>7455000</v>
      </c>
      <c r="E6963" s="77" t="s">
        <v>19752</v>
      </c>
      <c r="F6963" s="77" t="s">
        <v>7870</v>
      </c>
    </row>
    <row r="6964" spans="1:6" ht="32.25" customHeight="1" x14ac:dyDescent="0.25">
      <c r="A6964" s="75">
        <v>6612</v>
      </c>
      <c r="B6964" s="76" t="s">
        <v>19753</v>
      </c>
      <c r="C6964" s="77" t="s">
        <v>19754</v>
      </c>
      <c r="D6964" s="78">
        <v>5819000</v>
      </c>
      <c r="E6964" s="77" t="s">
        <v>19755</v>
      </c>
      <c r="F6964" s="77" t="s">
        <v>7870</v>
      </c>
    </row>
    <row r="6965" spans="1:6" ht="32.25" customHeight="1" x14ac:dyDescent="0.25">
      <c r="A6965" s="75">
        <v>6613</v>
      </c>
      <c r="B6965" s="76" t="s">
        <v>19756</v>
      </c>
      <c r="C6965" s="77" t="s">
        <v>19757</v>
      </c>
      <c r="D6965" s="78">
        <v>6736000</v>
      </c>
      <c r="E6965" s="77" t="s">
        <v>19758</v>
      </c>
      <c r="F6965" s="77" t="s">
        <v>7870</v>
      </c>
    </row>
    <row r="6966" spans="1:6" ht="32.25" customHeight="1" x14ac:dyDescent="0.25">
      <c r="A6966" s="75">
        <v>6614</v>
      </c>
      <c r="B6966" s="76" t="s">
        <v>19759</v>
      </c>
      <c r="C6966" s="77" t="s">
        <v>19760</v>
      </c>
      <c r="D6966" s="78">
        <v>6736000</v>
      </c>
      <c r="E6966" s="77" t="s">
        <v>19758</v>
      </c>
      <c r="F6966" s="77" t="s">
        <v>7870</v>
      </c>
    </row>
    <row r="6967" spans="1:6" ht="32.25" customHeight="1" x14ac:dyDescent="0.25">
      <c r="A6967" s="75">
        <v>6615</v>
      </c>
      <c r="B6967" s="76" t="s">
        <v>19761</v>
      </c>
      <c r="C6967" s="77" t="s">
        <v>19762</v>
      </c>
      <c r="D6967" s="78">
        <v>10839000</v>
      </c>
      <c r="E6967" s="77" t="s">
        <v>19763</v>
      </c>
      <c r="F6967" s="77" t="s">
        <v>7870</v>
      </c>
    </row>
    <row r="6968" spans="1:6" ht="32.25" customHeight="1" x14ac:dyDescent="0.25">
      <c r="A6968" s="75">
        <v>6616</v>
      </c>
      <c r="B6968" s="76" t="s">
        <v>19764</v>
      </c>
      <c r="C6968" s="77" t="s">
        <v>19765</v>
      </c>
      <c r="D6968" s="78">
        <v>10839000</v>
      </c>
      <c r="E6968" s="77" t="s">
        <v>19763</v>
      </c>
      <c r="F6968" s="77" t="s">
        <v>7870</v>
      </c>
    </row>
    <row r="6969" spans="1:6" ht="32.25" customHeight="1" x14ac:dyDescent="0.25">
      <c r="A6969" s="75">
        <v>6617</v>
      </c>
      <c r="B6969" s="76" t="s">
        <v>19766</v>
      </c>
      <c r="C6969" s="77" t="s">
        <v>19767</v>
      </c>
      <c r="D6969" s="78">
        <v>6443000</v>
      </c>
      <c r="E6969" s="77" t="s">
        <v>19768</v>
      </c>
      <c r="F6969" s="77" t="s">
        <v>7870</v>
      </c>
    </row>
    <row r="6970" spans="1:6" ht="32.25" customHeight="1" x14ac:dyDescent="0.25">
      <c r="A6970" s="75">
        <v>6618</v>
      </c>
      <c r="B6970" s="76" t="s">
        <v>19769</v>
      </c>
      <c r="C6970" s="77" t="s">
        <v>19770</v>
      </c>
      <c r="D6970" s="78">
        <v>6443000</v>
      </c>
      <c r="E6970" s="77" t="s">
        <v>19768</v>
      </c>
      <c r="F6970" s="77" t="s">
        <v>7870</v>
      </c>
    </row>
    <row r="6971" spans="1:6" ht="32.25" customHeight="1" x14ac:dyDescent="0.25">
      <c r="A6971" s="75">
        <v>6619</v>
      </c>
      <c r="B6971" s="76" t="s">
        <v>19771</v>
      </c>
      <c r="C6971" s="77" t="s">
        <v>19772</v>
      </c>
      <c r="D6971" s="78">
        <v>8124000</v>
      </c>
      <c r="E6971" s="77" t="s">
        <v>19773</v>
      </c>
      <c r="F6971" s="77" t="s">
        <v>7870</v>
      </c>
    </row>
    <row r="6972" spans="1:6" ht="32.25" customHeight="1" x14ac:dyDescent="0.25">
      <c r="A6972" s="75">
        <v>6620</v>
      </c>
      <c r="B6972" s="76" t="s">
        <v>19774</v>
      </c>
      <c r="C6972" s="77" t="s">
        <v>19775</v>
      </c>
      <c r="D6972" s="78">
        <v>8124000</v>
      </c>
      <c r="E6972" s="77" t="s">
        <v>19773</v>
      </c>
      <c r="F6972" s="77" t="s">
        <v>7870</v>
      </c>
    </row>
    <row r="6973" spans="1:6" ht="32.25" customHeight="1" x14ac:dyDescent="0.25">
      <c r="A6973" s="75">
        <v>6621</v>
      </c>
      <c r="B6973" s="76" t="s">
        <v>19776</v>
      </c>
      <c r="C6973" s="77" t="s">
        <v>19777</v>
      </c>
      <c r="D6973" s="78">
        <v>8124000</v>
      </c>
      <c r="E6973" s="77" t="s">
        <v>19773</v>
      </c>
      <c r="F6973" s="77" t="s">
        <v>7870</v>
      </c>
    </row>
    <row r="6974" spans="1:6" ht="32.25" customHeight="1" x14ac:dyDescent="0.25">
      <c r="A6974" s="75">
        <v>6622</v>
      </c>
      <c r="B6974" s="76" t="s">
        <v>19778</v>
      </c>
      <c r="C6974" s="77" t="s">
        <v>19779</v>
      </c>
      <c r="D6974" s="78">
        <v>8124000</v>
      </c>
      <c r="E6974" s="77" t="s">
        <v>19773</v>
      </c>
      <c r="F6974" s="77" t="s">
        <v>7870</v>
      </c>
    </row>
    <row r="6975" spans="1:6" ht="32.25" customHeight="1" x14ac:dyDescent="0.25">
      <c r="A6975" s="75">
        <v>6623</v>
      </c>
      <c r="B6975" s="76" t="s">
        <v>19780</v>
      </c>
      <c r="C6975" s="77" t="s">
        <v>19781</v>
      </c>
      <c r="D6975" s="78">
        <v>7865000</v>
      </c>
      <c r="E6975" s="77" t="s">
        <v>15311</v>
      </c>
      <c r="F6975" s="77" t="s">
        <v>7870</v>
      </c>
    </row>
    <row r="6976" spans="1:6" ht="32.25" customHeight="1" x14ac:dyDescent="0.25">
      <c r="A6976" s="75">
        <v>6624</v>
      </c>
      <c r="B6976" s="76" t="s">
        <v>19782</v>
      </c>
      <c r="C6976" s="77" t="s">
        <v>19783</v>
      </c>
      <c r="D6976" s="78">
        <v>7865000</v>
      </c>
      <c r="E6976" s="77" t="s">
        <v>15311</v>
      </c>
      <c r="F6976" s="77" t="s">
        <v>7870</v>
      </c>
    </row>
    <row r="6977" spans="1:6" ht="32.25" customHeight="1" x14ac:dyDescent="0.25">
      <c r="A6977" s="75">
        <v>6625</v>
      </c>
      <c r="B6977" s="76" t="s">
        <v>19784</v>
      </c>
      <c r="C6977" s="77" t="s">
        <v>19785</v>
      </c>
      <c r="D6977" s="78">
        <v>7865000</v>
      </c>
      <c r="E6977" s="77" t="s">
        <v>15311</v>
      </c>
      <c r="F6977" s="77" t="s">
        <v>7870</v>
      </c>
    </row>
    <row r="6978" spans="1:6" ht="32.25" customHeight="1" x14ac:dyDescent="0.25">
      <c r="A6978" s="75">
        <v>6626</v>
      </c>
      <c r="B6978" s="76" t="s">
        <v>19786</v>
      </c>
      <c r="C6978" s="77" t="s">
        <v>19787</v>
      </c>
      <c r="D6978" s="78">
        <v>7865000</v>
      </c>
      <c r="E6978" s="77" t="s">
        <v>15311</v>
      </c>
      <c r="F6978" s="77" t="s">
        <v>7870</v>
      </c>
    </row>
    <row r="6979" spans="1:6" ht="32.25" customHeight="1" x14ac:dyDescent="0.25">
      <c r="A6979" s="75">
        <v>6627</v>
      </c>
      <c r="B6979" s="76" t="s">
        <v>19788</v>
      </c>
      <c r="C6979" s="77" t="s">
        <v>19789</v>
      </c>
      <c r="D6979" s="78">
        <v>7865000</v>
      </c>
      <c r="E6979" s="77" t="s">
        <v>15311</v>
      </c>
      <c r="F6979" s="77" t="s">
        <v>7870</v>
      </c>
    </row>
    <row r="6980" spans="1:6" ht="32.25" customHeight="1" x14ac:dyDescent="0.25">
      <c r="A6980" s="75">
        <v>6628</v>
      </c>
      <c r="B6980" s="76" t="s">
        <v>19790</v>
      </c>
      <c r="C6980" s="77" t="s">
        <v>19791</v>
      </c>
      <c r="D6980" s="78">
        <v>9762000</v>
      </c>
      <c r="E6980" s="77" t="s">
        <v>19792</v>
      </c>
      <c r="F6980" s="77" t="s">
        <v>7870</v>
      </c>
    </row>
    <row r="6981" spans="1:6" ht="32.25" customHeight="1" x14ac:dyDescent="0.25">
      <c r="A6981" s="75">
        <v>6629</v>
      </c>
      <c r="B6981" s="76" t="s">
        <v>19793</v>
      </c>
      <c r="C6981" s="77" t="s">
        <v>19794</v>
      </c>
      <c r="D6981" s="78">
        <v>9762000</v>
      </c>
      <c r="E6981" s="77" t="s">
        <v>19792</v>
      </c>
      <c r="F6981" s="77" t="s">
        <v>7870</v>
      </c>
    </row>
    <row r="6982" spans="1:6" ht="32.25" customHeight="1" x14ac:dyDescent="0.25">
      <c r="A6982" s="75">
        <v>6630</v>
      </c>
      <c r="B6982" s="76" t="s">
        <v>19795</v>
      </c>
      <c r="C6982" s="77" t="s">
        <v>19796</v>
      </c>
      <c r="D6982" s="78">
        <v>9762000</v>
      </c>
      <c r="E6982" s="77" t="s">
        <v>19792</v>
      </c>
      <c r="F6982" s="77" t="s">
        <v>7870</v>
      </c>
    </row>
    <row r="6983" spans="1:6" ht="32.25" customHeight="1" x14ac:dyDescent="0.25">
      <c r="A6983" s="75">
        <v>6631</v>
      </c>
      <c r="B6983" s="76" t="s">
        <v>19797</v>
      </c>
      <c r="C6983" s="77" t="s">
        <v>19798</v>
      </c>
      <c r="D6983" s="78">
        <v>9762000</v>
      </c>
      <c r="E6983" s="77" t="s">
        <v>19792</v>
      </c>
      <c r="F6983" s="77" t="s">
        <v>7870</v>
      </c>
    </row>
    <row r="6984" spans="1:6" ht="32.25" customHeight="1" x14ac:dyDescent="0.25">
      <c r="A6984" s="75">
        <v>6632</v>
      </c>
      <c r="B6984" s="76" t="s">
        <v>19799</v>
      </c>
      <c r="C6984" s="77" t="s">
        <v>19800</v>
      </c>
      <c r="D6984" s="78">
        <v>7277000</v>
      </c>
      <c r="E6984" s="77" t="s">
        <v>19801</v>
      </c>
      <c r="F6984" s="77" t="s">
        <v>7870</v>
      </c>
    </row>
    <row r="6985" spans="1:6" ht="32.25" customHeight="1" x14ac:dyDescent="0.25">
      <c r="A6985" s="75">
        <v>6633</v>
      </c>
      <c r="B6985" s="76" t="s">
        <v>19802</v>
      </c>
      <c r="C6985" s="77" t="s">
        <v>19803</v>
      </c>
      <c r="D6985" s="78">
        <v>7083000</v>
      </c>
      <c r="E6985" s="77" t="s">
        <v>19804</v>
      </c>
      <c r="F6985" s="77" t="s">
        <v>7870</v>
      </c>
    </row>
    <row r="6986" spans="1:6" ht="32.25" customHeight="1" x14ac:dyDescent="0.25">
      <c r="A6986" s="75">
        <v>6634</v>
      </c>
      <c r="B6986" s="76" t="s">
        <v>19805</v>
      </c>
      <c r="C6986" s="77" t="s">
        <v>19806</v>
      </c>
      <c r="D6986" s="78">
        <v>7083000</v>
      </c>
      <c r="E6986" s="77" t="s">
        <v>19804</v>
      </c>
      <c r="F6986" s="77" t="s">
        <v>7870</v>
      </c>
    </row>
    <row r="6987" spans="1:6" ht="32.25" customHeight="1" x14ac:dyDescent="0.25">
      <c r="A6987" s="75">
        <v>6635</v>
      </c>
      <c r="B6987" s="76" t="s">
        <v>19807</v>
      </c>
      <c r="C6987" s="77" t="s">
        <v>19808</v>
      </c>
      <c r="D6987" s="78">
        <v>6072000</v>
      </c>
      <c r="E6987" s="77" t="s">
        <v>19809</v>
      </c>
      <c r="F6987" s="77" t="s">
        <v>7870</v>
      </c>
    </row>
    <row r="6988" spans="1:6" ht="32.25" customHeight="1" x14ac:dyDescent="0.25">
      <c r="A6988" s="75">
        <v>6636</v>
      </c>
      <c r="B6988" s="76" t="s">
        <v>19810</v>
      </c>
      <c r="C6988" s="77" t="s">
        <v>19811</v>
      </c>
      <c r="D6988" s="78">
        <v>10364000</v>
      </c>
      <c r="E6988" s="77" t="s">
        <v>13658</v>
      </c>
      <c r="F6988" s="77" t="s">
        <v>7870</v>
      </c>
    </row>
    <row r="6989" spans="1:6" ht="32.25" customHeight="1" x14ac:dyDescent="0.25">
      <c r="A6989" s="75">
        <v>6637</v>
      </c>
      <c r="B6989" s="76" t="s">
        <v>19812</v>
      </c>
      <c r="C6989" s="77" t="s">
        <v>19813</v>
      </c>
      <c r="D6989" s="78">
        <v>8703000</v>
      </c>
      <c r="E6989" s="77" t="s">
        <v>19814</v>
      </c>
      <c r="F6989" s="77" t="s">
        <v>7870</v>
      </c>
    </row>
    <row r="6990" spans="1:6" ht="32.25" customHeight="1" x14ac:dyDescent="0.25">
      <c r="A6990" s="75">
        <v>6638</v>
      </c>
      <c r="B6990" s="76" t="s">
        <v>19815</v>
      </c>
      <c r="C6990" s="77" t="s">
        <v>19816</v>
      </c>
      <c r="D6990" s="78">
        <v>8703000</v>
      </c>
      <c r="E6990" s="77" t="s">
        <v>19814</v>
      </c>
      <c r="F6990" s="77" t="s">
        <v>7870</v>
      </c>
    </row>
    <row r="6991" spans="1:6" ht="32.25" customHeight="1" x14ac:dyDescent="0.25">
      <c r="A6991" s="75">
        <v>6639</v>
      </c>
      <c r="B6991" s="76" t="s">
        <v>19817</v>
      </c>
      <c r="C6991" s="77" t="s">
        <v>19818</v>
      </c>
      <c r="D6991" s="78">
        <v>8703000</v>
      </c>
      <c r="E6991" s="77" t="s">
        <v>19814</v>
      </c>
      <c r="F6991" s="77"/>
    </row>
    <row r="6992" spans="1:6" ht="32.25" customHeight="1" x14ac:dyDescent="0.25">
      <c r="A6992" s="75">
        <v>6642</v>
      </c>
      <c r="B6992" s="76" t="s">
        <v>19819</v>
      </c>
      <c r="C6992" s="77" t="s">
        <v>19820</v>
      </c>
      <c r="D6992" s="78">
        <v>7581000</v>
      </c>
      <c r="E6992" s="77" t="s">
        <v>19821</v>
      </c>
      <c r="F6992" s="77" t="s">
        <v>7870</v>
      </c>
    </row>
    <row r="6993" spans="1:6" ht="32.25" customHeight="1" x14ac:dyDescent="0.25">
      <c r="A6993" s="75">
        <v>6643</v>
      </c>
      <c r="B6993" s="76" t="s">
        <v>19822</v>
      </c>
      <c r="C6993" s="77" t="s">
        <v>19823</v>
      </c>
      <c r="D6993" s="78">
        <v>7581000</v>
      </c>
      <c r="E6993" s="77" t="s">
        <v>19821</v>
      </c>
      <c r="F6993" s="77" t="s">
        <v>7870</v>
      </c>
    </row>
    <row r="6994" spans="1:6" ht="32.25" customHeight="1" x14ac:dyDescent="0.25">
      <c r="A6994" s="75">
        <v>6644</v>
      </c>
      <c r="B6994" s="76" t="s">
        <v>19824</v>
      </c>
      <c r="C6994" s="77" t="s">
        <v>19825</v>
      </c>
      <c r="D6994" s="78">
        <v>7581000</v>
      </c>
      <c r="E6994" s="77" t="s">
        <v>19821</v>
      </c>
      <c r="F6994" s="77" t="s">
        <v>7870</v>
      </c>
    </row>
    <row r="6995" spans="1:6" ht="32.25" customHeight="1" x14ac:dyDescent="0.25">
      <c r="A6995" s="75">
        <v>6645</v>
      </c>
      <c r="B6995" s="76" t="s">
        <v>19826</v>
      </c>
      <c r="C6995" s="77" t="s">
        <v>19827</v>
      </c>
      <c r="D6995" s="78">
        <v>7322000</v>
      </c>
      <c r="E6995" s="77" t="s">
        <v>19828</v>
      </c>
      <c r="F6995" s="77" t="s">
        <v>7870</v>
      </c>
    </row>
    <row r="6996" spans="1:6" ht="32.25" customHeight="1" x14ac:dyDescent="0.25">
      <c r="A6996" s="75">
        <v>6646</v>
      </c>
      <c r="B6996" s="76" t="s">
        <v>19829</v>
      </c>
      <c r="C6996" s="77" t="s">
        <v>19830</v>
      </c>
      <c r="D6996" s="78">
        <v>7322000</v>
      </c>
      <c r="E6996" s="77" t="s">
        <v>19828</v>
      </c>
      <c r="F6996" s="77" t="s">
        <v>7870</v>
      </c>
    </row>
    <row r="6997" spans="1:6" ht="32.25" customHeight="1" x14ac:dyDescent="0.25">
      <c r="A6997" s="75">
        <v>6647</v>
      </c>
      <c r="B6997" s="76" t="s">
        <v>19831</v>
      </c>
      <c r="C6997" s="77" t="s">
        <v>19832</v>
      </c>
      <c r="D6997" s="78">
        <v>7322000</v>
      </c>
      <c r="E6997" s="77" t="s">
        <v>19828</v>
      </c>
      <c r="F6997" s="77" t="s">
        <v>7870</v>
      </c>
    </row>
    <row r="6998" spans="1:6" ht="32.25" customHeight="1" x14ac:dyDescent="0.25">
      <c r="A6998" s="75">
        <v>6648</v>
      </c>
      <c r="B6998" s="76" t="s">
        <v>19833</v>
      </c>
      <c r="C6998" s="77" t="s">
        <v>19834</v>
      </c>
      <c r="D6998" s="78">
        <v>7322000</v>
      </c>
      <c r="E6998" s="77" t="s">
        <v>19828</v>
      </c>
      <c r="F6998" s="77" t="s">
        <v>7870</v>
      </c>
    </row>
    <row r="6999" spans="1:6" ht="32.25" customHeight="1" x14ac:dyDescent="0.25">
      <c r="A6999" s="75">
        <v>6649</v>
      </c>
      <c r="B6999" s="76" t="s">
        <v>19835</v>
      </c>
      <c r="C6999" s="77" t="s">
        <v>19836</v>
      </c>
      <c r="D6999" s="78">
        <v>7655000</v>
      </c>
      <c r="E6999" s="77" t="s">
        <v>19837</v>
      </c>
      <c r="F6999" s="77"/>
    </row>
    <row r="7000" spans="1:6" ht="32.25" customHeight="1" x14ac:dyDescent="0.25">
      <c r="A7000" s="75">
        <v>6650</v>
      </c>
      <c r="B7000" s="76" t="s">
        <v>19838</v>
      </c>
      <c r="C7000" s="77" t="s">
        <v>19839</v>
      </c>
      <c r="D7000" s="78">
        <v>6709000</v>
      </c>
      <c r="E7000" s="77" t="s">
        <v>15472</v>
      </c>
      <c r="F7000" s="77"/>
    </row>
    <row r="7001" spans="1:6" ht="32.25" customHeight="1" x14ac:dyDescent="0.25">
      <c r="A7001" s="75">
        <v>6651</v>
      </c>
      <c r="B7001" s="76" t="s">
        <v>19840</v>
      </c>
      <c r="C7001" s="77" t="s">
        <v>19841</v>
      </c>
      <c r="D7001" s="78">
        <v>6709000</v>
      </c>
      <c r="E7001" s="77" t="s">
        <v>15472</v>
      </c>
      <c r="F7001" s="77"/>
    </row>
    <row r="7002" spans="1:6" ht="32.25" customHeight="1" x14ac:dyDescent="0.25">
      <c r="A7002" s="75">
        <v>6652</v>
      </c>
      <c r="B7002" s="76" t="s">
        <v>19842</v>
      </c>
      <c r="C7002" s="77" t="s">
        <v>19843</v>
      </c>
      <c r="D7002" s="78">
        <v>6709000</v>
      </c>
      <c r="E7002" s="77" t="s">
        <v>15472</v>
      </c>
      <c r="F7002" s="77"/>
    </row>
    <row r="7003" spans="1:6" ht="32.25" customHeight="1" x14ac:dyDescent="0.25">
      <c r="A7003" s="75">
        <v>6653</v>
      </c>
      <c r="B7003" s="76" t="s">
        <v>19844</v>
      </c>
      <c r="C7003" s="77" t="s">
        <v>19845</v>
      </c>
      <c r="D7003" s="78">
        <v>6709000</v>
      </c>
      <c r="E7003" s="77" t="s">
        <v>15472</v>
      </c>
      <c r="F7003" s="77"/>
    </row>
    <row r="7004" spans="1:6" ht="32.25" customHeight="1" x14ac:dyDescent="0.25">
      <c r="A7004" s="75">
        <v>6654</v>
      </c>
      <c r="B7004" s="76" t="s">
        <v>19846</v>
      </c>
      <c r="C7004" s="77" t="s">
        <v>19847</v>
      </c>
      <c r="D7004" s="78">
        <v>6709000</v>
      </c>
      <c r="E7004" s="77" t="s">
        <v>15472</v>
      </c>
      <c r="F7004" s="77" t="s">
        <v>7870</v>
      </c>
    </row>
    <row r="7005" spans="1:6" ht="32.25" customHeight="1" x14ac:dyDescent="0.25">
      <c r="A7005" s="75">
        <v>6655</v>
      </c>
      <c r="B7005" s="76" t="s">
        <v>19848</v>
      </c>
      <c r="C7005" s="77" t="s">
        <v>19849</v>
      </c>
      <c r="D7005" s="78">
        <v>7068000</v>
      </c>
      <c r="E7005" s="77" t="s">
        <v>19850</v>
      </c>
      <c r="F7005" s="77" t="s">
        <v>7870</v>
      </c>
    </row>
    <row r="7006" spans="1:6" ht="32.25" customHeight="1" x14ac:dyDescent="0.25">
      <c r="A7006" s="75">
        <v>6656</v>
      </c>
      <c r="B7006" s="76" t="s">
        <v>19851</v>
      </c>
      <c r="C7006" s="77" t="s">
        <v>19852</v>
      </c>
      <c r="D7006" s="78">
        <v>7068000</v>
      </c>
      <c r="E7006" s="77" t="s">
        <v>19850</v>
      </c>
      <c r="F7006" s="77" t="s">
        <v>7870</v>
      </c>
    </row>
    <row r="7007" spans="1:6" ht="32.25" customHeight="1" x14ac:dyDescent="0.25">
      <c r="A7007" s="75">
        <v>6657</v>
      </c>
      <c r="B7007" s="76" t="s">
        <v>19853</v>
      </c>
      <c r="C7007" s="77" t="s">
        <v>19854</v>
      </c>
      <c r="D7007" s="78">
        <v>7068000</v>
      </c>
      <c r="E7007" s="77" t="s">
        <v>19850</v>
      </c>
      <c r="F7007" s="77" t="s">
        <v>7870</v>
      </c>
    </row>
    <row r="7008" spans="1:6" ht="32.25" customHeight="1" x14ac:dyDescent="0.25">
      <c r="A7008" s="75">
        <v>6658</v>
      </c>
      <c r="B7008" s="76" t="s">
        <v>19855</v>
      </c>
      <c r="C7008" s="77" t="s">
        <v>19856</v>
      </c>
      <c r="D7008" s="78">
        <v>7068000</v>
      </c>
      <c r="E7008" s="77" t="s">
        <v>19850</v>
      </c>
      <c r="F7008" s="77" t="s">
        <v>7870</v>
      </c>
    </row>
    <row r="7009" spans="1:6" ht="32.25" customHeight="1" x14ac:dyDescent="0.25">
      <c r="A7009" s="75">
        <v>6659</v>
      </c>
      <c r="B7009" s="76" t="s">
        <v>19857</v>
      </c>
      <c r="C7009" s="77" t="s">
        <v>19858</v>
      </c>
      <c r="D7009" s="78">
        <v>7068000</v>
      </c>
      <c r="E7009" s="77" t="s">
        <v>19850</v>
      </c>
      <c r="F7009" s="77" t="s">
        <v>7870</v>
      </c>
    </row>
    <row r="7010" spans="1:6" ht="32.25" customHeight="1" x14ac:dyDescent="0.25">
      <c r="A7010" s="75">
        <v>6660</v>
      </c>
      <c r="B7010" s="76" t="s">
        <v>19859</v>
      </c>
      <c r="C7010" s="77" t="s">
        <v>19860</v>
      </c>
      <c r="D7010" s="78">
        <v>7068000</v>
      </c>
      <c r="E7010" s="77" t="s">
        <v>19850</v>
      </c>
      <c r="F7010" s="77" t="s">
        <v>7870</v>
      </c>
    </row>
    <row r="7011" spans="1:6" ht="32.25" customHeight="1" x14ac:dyDescent="0.25">
      <c r="A7011" s="75">
        <v>6661</v>
      </c>
      <c r="B7011" s="76" t="s">
        <v>19861</v>
      </c>
      <c r="C7011" s="77" t="s">
        <v>19862</v>
      </c>
      <c r="D7011" s="78">
        <v>7068000</v>
      </c>
      <c r="E7011" s="77" t="s">
        <v>19850</v>
      </c>
      <c r="F7011" s="77" t="s">
        <v>7870</v>
      </c>
    </row>
    <row r="7012" spans="1:6" ht="32.25" customHeight="1" x14ac:dyDescent="0.25">
      <c r="A7012" s="75">
        <v>6662</v>
      </c>
      <c r="B7012" s="76" t="s">
        <v>19863</v>
      </c>
      <c r="C7012" s="77" t="s">
        <v>19864</v>
      </c>
      <c r="D7012" s="78">
        <v>7068000</v>
      </c>
      <c r="E7012" s="77" t="s">
        <v>19850</v>
      </c>
      <c r="F7012" s="77" t="s">
        <v>7870</v>
      </c>
    </row>
    <row r="7013" spans="1:6" ht="32.25" customHeight="1" x14ac:dyDescent="0.25">
      <c r="A7013" s="75">
        <v>6663</v>
      </c>
      <c r="B7013" s="76" t="s">
        <v>19865</v>
      </c>
      <c r="C7013" s="77" t="s">
        <v>19866</v>
      </c>
      <c r="D7013" s="78">
        <v>7068000</v>
      </c>
      <c r="E7013" s="77" t="s">
        <v>19850</v>
      </c>
      <c r="F7013" s="77" t="s">
        <v>7870</v>
      </c>
    </row>
    <row r="7014" spans="1:6" ht="32.25" customHeight="1" x14ac:dyDescent="0.25">
      <c r="A7014" s="75">
        <v>6664</v>
      </c>
      <c r="B7014" s="76" t="s">
        <v>19867</v>
      </c>
      <c r="C7014" s="77" t="s">
        <v>19868</v>
      </c>
      <c r="D7014" s="78">
        <v>6809000</v>
      </c>
      <c r="E7014" s="77" t="s">
        <v>19869</v>
      </c>
      <c r="F7014" s="77" t="s">
        <v>7870</v>
      </c>
    </row>
    <row r="7015" spans="1:6" ht="32.25" customHeight="1" x14ac:dyDescent="0.25">
      <c r="A7015" s="75">
        <v>6665</v>
      </c>
      <c r="B7015" s="76" t="s">
        <v>19870</v>
      </c>
      <c r="C7015" s="77" t="s">
        <v>19871</v>
      </c>
      <c r="D7015" s="78">
        <v>8183000</v>
      </c>
      <c r="E7015" s="77" t="s">
        <v>19872</v>
      </c>
      <c r="F7015" s="77" t="s">
        <v>7870</v>
      </c>
    </row>
    <row r="7016" spans="1:6" ht="32.25" customHeight="1" x14ac:dyDescent="0.25">
      <c r="A7016" s="75">
        <v>6666</v>
      </c>
      <c r="B7016" s="76" t="s">
        <v>19873</v>
      </c>
      <c r="C7016" s="77" t="s">
        <v>19874</v>
      </c>
      <c r="D7016" s="78">
        <v>8183000</v>
      </c>
      <c r="E7016" s="77" t="s">
        <v>19872</v>
      </c>
      <c r="F7016" s="77" t="s">
        <v>7870</v>
      </c>
    </row>
    <row r="7017" spans="1:6" ht="32.25" customHeight="1" x14ac:dyDescent="0.25">
      <c r="A7017" s="75">
        <v>6667</v>
      </c>
      <c r="B7017" s="76" t="s">
        <v>19875</v>
      </c>
      <c r="C7017" s="77" t="s">
        <v>19876</v>
      </c>
      <c r="D7017" s="78">
        <v>8183000</v>
      </c>
      <c r="E7017" s="77" t="s">
        <v>19872</v>
      </c>
      <c r="F7017" s="77" t="s">
        <v>7870</v>
      </c>
    </row>
    <row r="7018" spans="1:6" ht="32.25" customHeight="1" x14ac:dyDescent="0.25">
      <c r="A7018" s="75">
        <v>6668</v>
      </c>
      <c r="B7018" s="76" t="s">
        <v>19877</v>
      </c>
      <c r="C7018" s="77" t="s">
        <v>19878</v>
      </c>
      <c r="D7018" s="78">
        <v>8183000</v>
      </c>
      <c r="E7018" s="77" t="s">
        <v>19872</v>
      </c>
      <c r="F7018" s="77" t="s">
        <v>7870</v>
      </c>
    </row>
    <row r="7019" spans="1:6" ht="32.25" customHeight="1" x14ac:dyDescent="0.25">
      <c r="A7019" s="75">
        <v>6669</v>
      </c>
      <c r="B7019" s="76" t="s">
        <v>19879</v>
      </c>
      <c r="C7019" s="77" t="s">
        <v>19880</v>
      </c>
      <c r="D7019" s="78">
        <v>8183000</v>
      </c>
      <c r="E7019" s="77" t="s">
        <v>19872</v>
      </c>
      <c r="F7019" s="77" t="s">
        <v>7870</v>
      </c>
    </row>
    <row r="7020" spans="1:6" ht="32.25" customHeight="1" x14ac:dyDescent="0.25">
      <c r="A7020" s="75">
        <v>6670</v>
      </c>
      <c r="B7020" s="76" t="s">
        <v>19881</v>
      </c>
      <c r="C7020" s="77" t="s">
        <v>19882</v>
      </c>
      <c r="D7020" s="78">
        <v>8183000</v>
      </c>
      <c r="E7020" s="77" t="s">
        <v>19872</v>
      </c>
      <c r="F7020" s="77" t="s">
        <v>7870</v>
      </c>
    </row>
    <row r="7021" spans="1:6" ht="32.25" customHeight="1" x14ac:dyDescent="0.25">
      <c r="A7021" s="75">
        <v>6671</v>
      </c>
      <c r="B7021" s="76" t="s">
        <v>19883</v>
      </c>
      <c r="C7021" s="77" t="s">
        <v>19884</v>
      </c>
      <c r="D7021" s="78">
        <v>8183000</v>
      </c>
      <c r="E7021" s="77" t="s">
        <v>19872</v>
      </c>
      <c r="F7021" s="77" t="s">
        <v>7870</v>
      </c>
    </row>
    <row r="7022" spans="1:6" ht="32.25" customHeight="1" x14ac:dyDescent="0.25">
      <c r="A7022" s="75">
        <v>6672</v>
      </c>
      <c r="B7022" s="76" t="s">
        <v>19885</v>
      </c>
      <c r="C7022" s="77" t="s">
        <v>19886</v>
      </c>
      <c r="D7022" s="78">
        <v>8183000</v>
      </c>
      <c r="E7022" s="77" t="s">
        <v>19872</v>
      </c>
      <c r="F7022" s="77" t="s">
        <v>7870</v>
      </c>
    </row>
    <row r="7023" spans="1:6" ht="32.25" customHeight="1" x14ac:dyDescent="0.25">
      <c r="A7023" s="75">
        <v>6673</v>
      </c>
      <c r="B7023" s="76" t="s">
        <v>19887</v>
      </c>
      <c r="C7023" s="77" t="s">
        <v>19888</v>
      </c>
      <c r="D7023" s="78">
        <v>8183000</v>
      </c>
      <c r="E7023" s="77" t="s">
        <v>19872</v>
      </c>
      <c r="F7023" s="77" t="s">
        <v>7870</v>
      </c>
    </row>
    <row r="7024" spans="1:6" ht="32.25" customHeight="1" x14ac:dyDescent="0.25">
      <c r="A7024" s="75">
        <v>6674</v>
      </c>
      <c r="B7024" s="76" t="s">
        <v>19889</v>
      </c>
      <c r="C7024" s="77" t="s">
        <v>19890</v>
      </c>
      <c r="D7024" s="78">
        <v>8183000</v>
      </c>
      <c r="E7024" s="77" t="s">
        <v>19872</v>
      </c>
      <c r="F7024" s="77" t="s">
        <v>7870</v>
      </c>
    </row>
    <row r="7025" spans="1:6" ht="32.25" customHeight="1" x14ac:dyDescent="0.25">
      <c r="A7025" s="75">
        <v>6675</v>
      </c>
      <c r="B7025" s="76" t="s">
        <v>19891</v>
      </c>
      <c r="C7025" s="77" t="s">
        <v>19892</v>
      </c>
      <c r="D7025" s="78">
        <v>8183000</v>
      </c>
      <c r="E7025" s="77" t="s">
        <v>19872</v>
      </c>
      <c r="F7025" s="77" t="s">
        <v>7870</v>
      </c>
    </row>
    <row r="7026" spans="1:6" ht="32.25" customHeight="1" x14ac:dyDescent="0.25">
      <c r="A7026" s="75">
        <v>6676</v>
      </c>
      <c r="B7026" s="76" t="s">
        <v>19893</v>
      </c>
      <c r="C7026" s="77" t="s">
        <v>19892</v>
      </c>
      <c r="D7026" s="78">
        <v>8183000</v>
      </c>
      <c r="E7026" s="77" t="s">
        <v>19872</v>
      </c>
      <c r="F7026" s="77" t="s">
        <v>7870</v>
      </c>
    </row>
    <row r="7027" spans="1:6" ht="32.25" customHeight="1" x14ac:dyDescent="0.25">
      <c r="A7027" s="75">
        <v>6677</v>
      </c>
      <c r="B7027" s="76" t="s">
        <v>19894</v>
      </c>
      <c r="C7027" s="77" t="s">
        <v>19895</v>
      </c>
      <c r="D7027" s="78">
        <v>8183000</v>
      </c>
      <c r="E7027" s="77" t="s">
        <v>19872</v>
      </c>
      <c r="F7027" s="77" t="s">
        <v>7870</v>
      </c>
    </row>
    <row r="7028" spans="1:6" ht="32.25" customHeight="1" x14ac:dyDescent="0.25">
      <c r="A7028" s="75">
        <v>6678</v>
      </c>
      <c r="B7028" s="76" t="s">
        <v>19896</v>
      </c>
      <c r="C7028" s="77" t="s">
        <v>19897</v>
      </c>
      <c r="D7028" s="78">
        <v>8183000</v>
      </c>
      <c r="E7028" s="77" t="s">
        <v>19872</v>
      </c>
      <c r="F7028" s="77" t="s">
        <v>7870</v>
      </c>
    </row>
    <row r="7029" spans="1:6" ht="32.25" customHeight="1" x14ac:dyDescent="0.25">
      <c r="A7029" s="75">
        <v>6679</v>
      </c>
      <c r="B7029" s="76" t="s">
        <v>19898</v>
      </c>
      <c r="C7029" s="77" t="s">
        <v>19899</v>
      </c>
      <c r="D7029" s="78">
        <v>8183000</v>
      </c>
      <c r="E7029" s="77" t="s">
        <v>19872</v>
      </c>
      <c r="F7029" s="77" t="s">
        <v>7870</v>
      </c>
    </row>
    <row r="7030" spans="1:6" ht="32.25" customHeight="1" x14ac:dyDescent="0.25">
      <c r="A7030" s="75">
        <v>6680</v>
      </c>
      <c r="B7030" s="76" t="s">
        <v>19900</v>
      </c>
      <c r="C7030" s="77" t="s">
        <v>19901</v>
      </c>
      <c r="D7030" s="78">
        <v>8183000</v>
      </c>
      <c r="E7030" s="77" t="s">
        <v>19872</v>
      </c>
      <c r="F7030" s="77" t="s">
        <v>7870</v>
      </c>
    </row>
    <row r="7031" spans="1:6" ht="32.25" customHeight="1" x14ac:dyDescent="0.25">
      <c r="A7031" s="75">
        <v>6681</v>
      </c>
      <c r="B7031" s="76" t="s">
        <v>19902</v>
      </c>
      <c r="C7031" s="77" t="s">
        <v>19903</v>
      </c>
      <c r="D7031" s="78">
        <v>8183000</v>
      </c>
      <c r="E7031" s="77" t="s">
        <v>19872</v>
      </c>
      <c r="F7031" s="77" t="s">
        <v>7870</v>
      </c>
    </row>
    <row r="7032" spans="1:6" ht="32.25" customHeight="1" x14ac:dyDescent="0.25">
      <c r="A7032" s="75">
        <v>6682</v>
      </c>
      <c r="B7032" s="76" t="s">
        <v>19904</v>
      </c>
      <c r="C7032" s="77" t="s">
        <v>19905</v>
      </c>
      <c r="D7032" s="78">
        <v>8183000</v>
      </c>
      <c r="E7032" s="77" t="s">
        <v>19872</v>
      </c>
      <c r="F7032" s="77" t="s">
        <v>7870</v>
      </c>
    </row>
    <row r="7033" spans="1:6" ht="32.25" customHeight="1" x14ac:dyDescent="0.25">
      <c r="A7033" s="75">
        <v>6683</v>
      </c>
      <c r="B7033" s="76" t="s">
        <v>19906</v>
      </c>
      <c r="C7033" s="77" t="s">
        <v>19907</v>
      </c>
      <c r="D7033" s="78">
        <v>8183000</v>
      </c>
      <c r="E7033" s="77" t="s">
        <v>19872</v>
      </c>
      <c r="F7033" s="77" t="s">
        <v>7870</v>
      </c>
    </row>
    <row r="7034" spans="1:6" ht="32.25" customHeight="1" x14ac:dyDescent="0.25">
      <c r="A7034" s="75">
        <v>6684</v>
      </c>
      <c r="B7034" s="76" t="s">
        <v>19908</v>
      </c>
      <c r="C7034" s="77" t="s">
        <v>19909</v>
      </c>
      <c r="D7034" s="78">
        <v>8183000</v>
      </c>
      <c r="E7034" s="77" t="s">
        <v>19872</v>
      </c>
      <c r="F7034" s="77" t="s">
        <v>7870</v>
      </c>
    </row>
    <row r="7035" spans="1:6" ht="32.25" customHeight="1" x14ac:dyDescent="0.25">
      <c r="A7035" s="75">
        <v>6685</v>
      </c>
      <c r="B7035" s="76" t="s">
        <v>19910</v>
      </c>
      <c r="C7035" s="77" t="s">
        <v>19911</v>
      </c>
      <c r="D7035" s="78">
        <v>8183000</v>
      </c>
      <c r="E7035" s="77" t="s">
        <v>19872</v>
      </c>
      <c r="F7035" s="77" t="s">
        <v>7870</v>
      </c>
    </row>
    <row r="7036" spans="1:6" ht="32.25" customHeight="1" x14ac:dyDescent="0.25">
      <c r="A7036" s="75">
        <v>6686</v>
      </c>
      <c r="B7036" s="76" t="s">
        <v>19912</v>
      </c>
      <c r="C7036" s="77" t="s">
        <v>19913</v>
      </c>
      <c r="D7036" s="78">
        <v>8183000</v>
      </c>
      <c r="E7036" s="77" t="s">
        <v>19872</v>
      </c>
      <c r="F7036" s="77" t="s">
        <v>7870</v>
      </c>
    </row>
    <row r="7037" spans="1:6" ht="32.25" customHeight="1" x14ac:dyDescent="0.25">
      <c r="A7037" s="75">
        <v>6687</v>
      </c>
      <c r="B7037" s="76" t="s">
        <v>19914</v>
      </c>
      <c r="C7037" s="77" t="s">
        <v>19915</v>
      </c>
      <c r="D7037" s="78">
        <v>7924000</v>
      </c>
      <c r="E7037" s="77" t="s">
        <v>19916</v>
      </c>
      <c r="F7037" s="77" t="s">
        <v>7870</v>
      </c>
    </row>
    <row r="7038" spans="1:6" ht="32.25" customHeight="1" x14ac:dyDescent="0.25">
      <c r="A7038" s="75">
        <v>6688</v>
      </c>
      <c r="B7038" s="76" t="s">
        <v>19917</v>
      </c>
      <c r="C7038" s="77" t="s">
        <v>19918</v>
      </c>
      <c r="D7038" s="78">
        <v>7924000</v>
      </c>
      <c r="E7038" s="77" t="s">
        <v>19916</v>
      </c>
      <c r="F7038" s="77" t="s">
        <v>7870</v>
      </c>
    </row>
    <row r="7039" spans="1:6" ht="32.25" customHeight="1" x14ac:dyDescent="0.25">
      <c r="A7039" s="75">
        <v>6689</v>
      </c>
      <c r="B7039" s="76" t="s">
        <v>19919</v>
      </c>
      <c r="C7039" s="77" t="s">
        <v>19920</v>
      </c>
      <c r="D7039" s="78">
        <v>7924000</v>
      </c>
      <c r="E7039" s="77" t="s">
        <v>19916</v>
      </c>
      <c r="F7039" s="77" t="s">
        <v>7870</v>
      </c>
    </row>
    <row r="7040" spans="1:6" ht="32.25" customHeight="1" x14ac:dyDescent="0.25">
      <c r="A7040" s="75">
        <v>6690</v>
      </c>
      <c r="B7040" s="76" t="s">
        <v>19921</v>
      </c>
      <c r="C7040" s="77" t="s">
        <v>19922</v>
      </c>
      <c r="D7040" s="78">
        <v>7924000</v>
      </c>
      <c r="E7040" s="77" t="s">
        <v>19916</v>
      </c>
      <c r="F7040" s="77" t="s">
        <v>7870</v>
      </c>
    </row>
    <row r="7041" spans="1:6" ht="32.25" customHeight="1" x14ac:dyDescent="0.25">
      <c r="A7041" s="75">
        <v>6691</v>
      </c>
      <c r="B7041" s="76" t="s">
        <v>19923</v>
      </c>
      <c r="C7041" s="77" t="s">
        <v>19924</v>
      </c>
      <c r="D7041" s="78">
        <v>7924000</v>
      </c>
      <c r="E7041" s="77" t="s">
        <v>19916</v>
      </c>
      <c r="F7041" s="77" t="s">
        <v>7870</v>
      </c>
    </row>
    <row r="7042" spans="1:6" ht="32.25" customHeight="1" x14ac:dyDescent="0.25">
      <c r="A7042" s="75">
        <v>6692</v>
      </c>
      <c r="B7042" s="76" t="s">
        <v>19925</v>
      </c>
      <c r="C7042" s="77" t="s">
        <v>19926</v>
      </c>
      <c r="D7042" s="78">
        <v>7924000</v>
      </c>
      <c r="E7042" s="77" t="s">
        <v>19916</v>
      </c>
      <c r="F7042" s="77" t="s">
        <v>7870</v>
      </c>
    </row>
    <row r="7043" spans="1:6" ht="32.25" customHeight="1" x14ac:dyDescent="0.25">
      <c r="A7043" s="75">
        <v>6693</v>
      </c>
      <c r="B7043" s="76" t="s">
        <v>19927</v>
      </c>
      <c r="C7043" s="77" t="s">
        <v>19928</v>
      </c>
      <c r="D7043" s="78">
        <v>7924000</v>
      </c>
      <c r="E7043" s="77" t="s">
        <v>19916</v>
      </c>
      <c r="F7043" s="77" t="s">
        <v>7870</v>
      </c>
    </row>
    <row r="7044" spans="1:6" ht="32.25" customHeight="1" x14ac:dyDescent="0.25">
      <c r="A7044" s="75">
        <v>6694</v>
      </c>
      <c r="B7044" s="76" t="s">
        <v>19929</v>
      </c>
      <c r="C7044" s="77" t="s">
        <v>19930</v>
      </c>
      <c r="D7044" s="78">
        <v>7924000</v>
      </c>
      <c r="E7044" s="77" t="s">
        <v>19916</v>
      </c>
      <c r="F7044" s="77" t="s">
        <v>7870</v>
      </c>
    </row>
    <row r="7045" spans="1:6" ht="32.25" customHeight="1" x14ac:dyDescent="0.25">
      <c r="A7045" s="75">
        <v>6695</v>
      </c>
      <c r="B7045" s="76" t="s">
        <v>19931</v>
      </c>
      <c r="C7045" s="77" t="s">
        <v>19932</v>
      </c>
      <c r="D7045" s="78">
        <v>8257000</v>
      </c>
      <c r="E7045" s="77" t="s">
        <v>19933</v>
      </c>
      <c r="F7045" s="77" t="s">
        <v>7870</v>
      </c>
    </row>
    <row r="7046" spans="1:6" ht="32.25" customHeight="1" x14ac:dyDescent="0.25">
      <c r="A7046" s="75">
        <v>6696</v>
      </c>
      <c r="B7046" s="76" t="s">
        <v>19934</v>
      </c>
      <c r="C7046" s="77" t="s">
        <v>19935</v>
      </c>
      <c r="D7046" s="78">
        <v>8257000</v>
      </c>
      <c r="E7046" s="77" t="s">
        <v>19933</v>
      </c>
      <c r="F7046" s="77" t="s">
        <v>7870</v>
      </c>
    </row>
    <row r="7047" spans="1:6" ht="32.25" customHeight="1" x14ac:dyDescent="0.25">
      <c r="A7047" s="75">
        <v>6697</v>
      </c>
      <c r="B7047" s="76" t="s">
        <v>19936</v>
      </c>
      <c r="C7047" s="77" t="s">
        <v>19937</v>
      </c>
      <c r="D7047" s="78">
        <v>8257000</v>
      </c>
      <c r="E7047" s="77" t="s">
        <v>19933</v>
      </c>
      <c r="F7047" s="77" t="s">
        <v>7870</v>
      </c>
    </row>
    <row r="7048" spans="1:6" ht="32.25" customHeight="1" x14ac:dyDescent="0.25">
      <c r="A7048" s="75">
        <v>6698</v>
      </c>
      <c r="B7048" s="76" t="s">
        <v>19938</v>
      </c>
      <c r="C7048" s="77" t="s">
        <v>19939</v>
      </c>
      <c r="D7048" s="78">
        <v>8257000</v>
      </c>
      <c r="E7048" s="77" t="s">
        <v>19933</v>
      </c>
      <c r="F7048" s="77" t="s">
        <v>7870</v>
      </c>
    </row>
    <row r="7049" spans="1:6" ht="32.25" customHeight="1" x14ac:dyDescent="0.25">
      <c r="A7049" s="75">
        <v>6699</v>
      </c>
      <c r="B7049" s="76" t="s">
        <v>19940</v>
      </c>
      <c r="C7049" s="77" t="s">
        <v>19941</v>
      </c>
      <c r="D7049" s="78">
        <v>6340000</v>
      </c>
      <c r="E7049" s="77" t="s">
        <v>19942</v>
      </c>
      <c r="F7049" s="77" t="s">
        <v>7870</v>
      </c>
    </row>
    <row r="7050" spans="1:6" ht="32.25" customHeight="1" x14ac:dyDescent="0.25">
      <c r="A7050" s="75">
        <v>6700</v>
      </c>
      <c r="B7050" s="76" t="s">
        <v>19943</v>
      </c>
      <c r="C7050" s="77" t="s">
        <v>19944</v>
      </c>
      <c r="D7050" s="78">
        <v>6340000</v>
      </c>
      <c r="E7050" s="77" t="s">
        <v>19942</v>
      </c>
      <c r="F7050" s="77" t="s">
        <v>7870</v>
      </c>
    </row>
    <row r="7051" spans="1:6" ht="32.25" customHeight="1" x14ac:dyDescent="0.25">
      <c r="A7051" s="75">
        <v>6701</v>
      </c>
      <c r="B7051" s="76" t="s">
        <v>19945</v>
      </c>
      <c r="C7051" s="77" t="s">
        <v>19946</v>
      </c>
      <c r="D7051" s="78">
        <v>6340000</v>
      </c>
      <c r="E7051" s="77" t="s">
        <v>19942</v>
      </c>
      <c r="F7051" s="77" t="s">
        <v>7870</v>
      </c>
    </row>
    <row r="7052" spans="1:6" ht="32.25" customHeight="1" x14ac:dyDescent="0.25">
      <c r="A7052" s="75">
        <v>6702</v>
      </c>
      <c r="B7052" s="76" t="s">
        <v>19947</v>
      </c>
      <c r="C7052" s="77" t="s">
        <v>19948</v>
      </c>
      <c r="D7052" s="78">
        <v>6340000</v>
      </c>
      <c r="E7052" s="77" t="s">
        <v>19942</v>
      </c>
      <c r="F7052" s="77" t="s">
        <v>7870</v>
      </c>
    </row>
    <row r="7053" spans="1:6" ht="32.25" customHeight="1" x14ac:dyDescent="0.25">
      <c r="A7053" s="75">
        <v>6703</v>
      </c>
      <c r="B7053" s="76" t="s">
        <v>19949</v>
      </c>
      <c r="C7053" s="77" t="s">
        <v>19950</v>
      </c>
      <c r="D7053" s="78">
        <v>6340000</v>
      </c>
      <c r="E7053" s="77" t="s">
        <v>19942</v>
      </c>
      <c r="F7053" s="77" t="s">
        <v>7870</v>
      </c>
    </row>
    <row r="7054" spans="1:6" ht="32.25" customHeight="1" x14ac:dyDescent="0.25">
      <c r="A7054" s="75">
        <v>6704</v>
      </c>
      <c r="B7054" s="76" t="s">
        <v>19951</v>
      </c>
      <c r="C7054" s="77" t="s">
        <v>19952</v>
      </c>
      <c r="D7054" s="78">
        <v>6340000</v>
      </c>
      <c r="E7054" s="77" t="s">
        <v>19942</v>
      </c>
      <c r="F7054" s="77" t="s">
        <v>7870</v>
      </c>
    </row>
    <row r="7055" spans="1:6" ht="32.25" customHeight="1" x14ac:dyDescent="0.25">
      <c r="A7055" s="75">
        <v>6705</v>
      </c>
      <c r="B7055" s="76" t="s">
        <v>19953</v>
      </c>
      <c r="C7055" s="77" t="s">
        <v>19954</v>
      </c>
      <c r="D7055" s="78">
        <v>6340000</v>
      </c>
      <c r="E7055" s="77" t="s">
        <v>19942</v>
      </c>
      <c r="F7055" s="77" t="s">
        <v>7870</v>
      </c>
    </row>
    <row r="7056" spans="1:6" ht="32.25" customHeight="1" x14ac:dyDescent="0.25">
      <c r="A7056" s="75">
        <v>6706</v>
      </c>
      <c r="B7056" s="76" t="s">
        <v>19955</v>
      </c>
      <c r="C7056" s="77" t="s">
        <v>19956</v>
      </c>
      <c r="D7056" s="78">
        <v>6340000</v>
      </c>
      <c r="E7056" s="77" t="s">
        <v>19942</v>
      </c>
      <c r="F7056" s="77" t="s">
        <v>7870</v>
      </c>
    </row>
    <row r="7057" spans="1:6" ht="32.25" customHeight="1" x14ac:dyDescent="0.25">
      <c r="A7057" s="75">
        <v>6707</v>
      </c>
      <c r="B7057" s="76" t="s">
        <v>19957</v>
      </c>
      <c r="C7057" s="77" t="s">
        <v>19958</v>
      </c>
      <c r="D7057" s="78">
        <v>6081000</v>
      </c>
      <c r="E7057" s="77" t="s">
        <v>19959</v>
      </c>
      <c r="F7057" s="77" t="s">
        <v>7870</v>
      </c>
    </row>
    <row r="7058" spans="1:6" ht="32.25" customHeight="1" x14ac:dyDescent="0.25">
      <c r="A7058" s="75">
        <v>6708</v>
      </c>
      <c r="B7058" s="76" t="s">
        <v>445</v>
      </c>
      <c r="C7058" s="77" t="s">
        <v>19960</v>
      </c>
      <c r="D7058" s="78">
        <v>6958000</v>
      </c>
      <c r="E7058" s="77" t="s">
        <v>19961</v>
      </c>
      <c r="F7058" s="77" t="s">
        <v>19962</v>
      </c>
    </row>
    <row r="7059" spans="1:6" ht="32.25" customHeight="1" x14ac:dyDescent="0.25">
      <c r="A7059" s="75">
        <v>6709</v>
      </c>
      <c r="B7059" s="76" t="s">
        <v>19963</v>
      </c>
      <c r="C7059" s="77" t="s">
        <v>19964</v>
      </c>
      <c r="D7059" s="78">
        <v>4621000</v>
      </c>
      <c r="E7059" s="77" t="s">
        <v>19965</v>
      </c>
      <c r="F7059" s="77" t="s">
        <v>7870</v>
      </c>
    </row>
    <row r="7060" spans="1:6" ht="32.25" customHeight="1" x14ac:dyDescent="0.25">
      <c r="A7060" s="75">
        <v>6710</v>
      </c>
      <c r="B7060" s="76" t="s">
        <v>19966</v>
      </c>
      <c r="C7060" s="77" t="s">
        <v>19967</v>
      </c>
      <c r="D7060" s="78">
        <v>27842000</v>
      </c>
      <c r="E7060" s="77" t="s">
        <v>19968</v>
      </c>
      <c r="F7060" s="77" t="s">
        <v>7870</v>
      </c>
    </row>
    <row r="7061" spans="1:6" ht="32.25" customHeight="1" x14ac:dyDescent="0.25">
      <c r="A7061" s="75">
        <v>6711</v>
      </c>
      <c r="B7061" s="76" t="s">
        <v>19969</v>
      </c>
      <c r="C7061" s="77" t="s">
        <v>19970</v>
      </c>
      <c r="D7061" s="78">
        <v>27842000</v>
      </c>
      <c r="E7061" s="77" t="s">
        <v>19968</v>
      </c>
      <c r="F7061" s="77" t="s">
        <v>7870</v>
      </c>
    </row>
    <row r="7062" spans="1:6" ht="32.25" customHeight="1" x14ac:dyDescent="0.25">
      <c r="A7062" s="75">
        <v>6712</v>
      </c>
      <c r="B7062" s="76" t="s">
        <v>19971</v>
      </c>
      <c r="C7062" s="77" t="s">
        <v>19972</v>
      </c>
      <c r="D7062" s="78">
        <v>27842000</v>
      </c>
      <c r="E7062" s="77" t="s">
        <v>19968</v>
      </c>
      <c r="F7062" s="77" t="s">
        <v>7870</v>
      </c>
    </row>
    <row r="7063" spans="1:6" ht="32.25" customHeight="1" x14ac:dyDescent="0.25">
      <c r="A7063" s="75">
        <v>6713</v>
      </c>
      <c r="B7063" s="76" t="s">
        <v>19973</v>
      </c>
      <c r="C7063" s="77" t="s">
        <v>19974</v>
      </c>
      <c r="D7063" s="78">
        <v>27842000</v>
      </c>
      <c r="E7063" s="77" t="s">
        <v>19968</v>
      </c>
      <c r="F7063" s="77" t="s">
        <v>7870</v>
      </c>
    </row>
    <row r="7064" spans="1:6" ht="32.25" customHeight="1" x14ac:dyDescent="0.25">
      <c r="A7064" s="75">
        <v>6714</v>
      </c>
      <c r="B7064" s="76" t="s">
        <v>19975</v>
      </c>
      <c r="C7064" s="77" t="s">
        <v>19976</v>
      </c>
      <c r="D7064" s="78">
        <v>27842000</v>
      </c>
      <c r="E7064" s="77" t="s">
        <v>19968</v>
      </c>
      <c r="F7064" s="77" t="s">
        <v>7870</v>
      </c>
    </row>
    <row r="7065" spans="1:6" ht="32.25" customHeight="1" x14ac:dyDescent="0.25">
      <c r="A7065" s="75">
        <v>6715</v>
      </c>
      <c r="B7065" s="76" t="s">
        <v>19977</v>
      </c>
      <c r="C7065" s="77" t="s">
        <v>19978</v>
      </c>
      <c r="D7065" s="78">
        <v>27842000</v>
      </c>
      <c r="E7065" s="77" t="s">
        <v>19968</v>
      </c>
      <c r="F7065" s="77" t="s">
        <v>7870</v>
      </c>
    </row>
    <row r="7066" spans="1:6" ht="32.25" customHeight="1" x14ac:dyDescent="0.25">
      <c r="A7066" s="75">
        <v>6716</v>
      </c>
      <c r="B7066" s="76" t="s">
        <v>19979</v>
      </c>
      <c r="C7066" s="77" t="s">
        <v>19980</v>
      </c>
      <c r="D7066" s="78">
        <v>7901000</v>
      </c>
      <c r="E7066" s="77" t="s">
        <v>19981</v>
      </c>
      <c r="F7066" s="77" t="s">
        <v>7870</v>
      </c>
    </row>
    <row r="7067" spans="1:6" ht="32.25" customHeight="1" x14ac:dyDescent="0.25">
      <c r="A7067" s="75">
        <v>6717</v>
      </c>
      <c r="B7067" s="76" t="s">
        <v>19982</v>
      </c>
      <c r="C7067" s="77" t="s">
        <v>19983</v>
      </c>
      <c r="D7067" s="78">
        <v>7901000</v>
      </c>
      <c r="E7067" s="77" t="s">
        <v>19981</v>
      </c>
      <c r="F7067" s="77" t="s">
        <v>7870</v>
      </c>
    </row>
    <row r="7068" spans="1:6" ht="32.25" customHeight="1" x14ac:dyDescent="0.25">
      <c r="A7068" s="75">
        <v>6718</v>
      </c>
      <c r="B7068" s="76" t="s">
        <v>19984</v>
      </c>
      <c r="C7068" s="77" t="s">
        <v>19985</v>
      </c>
      <c r="D7068" s="78">
        <v>7901000</v>
      </c>
      <c r="E7068" s="77" t="s">
        <v>19981</v>
      </c>
      <c r="F7068" s="77" t="s">
        <v>7870</v>
      </c>
    </row>
    <row r="7069" spans="1:6" ht="32.25" customHeight="1" x14ac:dyDescent="0.25">
      <c r="A7069" s="75">
        <v>6719</v>
      </c>
      <c r="B7069" s="76" t="s">
        <v>19986</v>
      </c>
      <c r="C7069" s="77" t="s">
        <v>19987</v>
      </c>
      <c r="D7069" s="78">
        <v>7901000</v>
      </c>
      <c r="E7069" s="77" t="s">
        <v>19981</v>
      </c>
      <c r="F7069" s="77" t="s">
        <v>7870</v>
      </c>
    </row>
    <row r="7070" spans="1:6" ht="32.25" customHeight="1" x14ac:dyDescent="0.25">
      <c r="A7070" s="75">
        <v>6720</v>
      </c>
      <c r="B7070" s="76" t="s">
        <v>19988</v>
      </c>
      <c r="C7070" s="77" t="s">
        <v>19989</v>
      </c>
      <c r="D7070" s="78">
        <v>7901000</v>
      </c>
      <c r="E7070" s="77" t="s">
        <v>19981</v>
      </c>
      <c r="F7070" s="77" t="s">
        <v>7870</v>
      </c>
    </row>
    <row r="7071" spans="1:6" ht="32.25" customHeight="1" x14ac:dyDescent="0.25">
      <c r="A7071" s="75">
        <v>6721</v>
      </c>
      <c r="B7071" s="76" t="s">
        <v>19990</v>
      </c>
      <c r="C7071" s="77" t="s">
        <v>19991</v>
      </c>
      <c r="D7071" s="78">
        <v>6402000</v>
      </c>
      <c r="E7071" s="77" t="s">
        <v>19992</v>
      </c>
      <c r="F7071" s="77" t="s">
        <v>7870</v>
      </c>
    </row>
    <row r="7072" spans="1:6" ht="32.25" customHeight="1" x14ac:dyDescent="0.25">
      <c r="A7072" s="75">
        <v>6722</v>
      </c>
      <c r="B7072" s="76" t="s">
        <v>19993</v>
      </c>
      <c r="C7072" s="77" t="s">
        <v>19994</v>
      </c>
      <c r="D7072" s="78">
        <v>6402000</v>
      </c>
      <c r="E7072" s="77" t="s">
        <v>19992</v>
      </c>
      <c r="F7072" s="77" t="s">
        <v>7870</v>
      </c>
    </row>
    <row r="7073" spans="1:6" ht="32.25" customHeight="1" x14ac:dyDescent="0.25">
      <c r="A7073" s="75">
        <v>6723</v>
      </c>
      <c r="B7073" s="76" t="s">
        <v>449</v>
      </c>
      <c r="C7073" s="77" t="s">
        <v>451</v>
      </c>
      <c r="D7073" s="78">
        <v>4764000</v>
      </c>
      <c r="E7073" s="77" t="s">
        <v>19995</v>
      </c>
      <c r="F7073" s="77" t="s">
        <v>7870</v>
      </c>
    </row>
    <row r="7074" spans="1:6" ht="32.25" customHeight="1" x14ac:dyDescent="0.25">
      <c r="A7074" s="75">
        <v>6724</v>
      </c>
      <c r="B7074" s="76" t="s">
        <v>19996</v>
      </c>
      <c r="C7074" s="77" t="s">
        <v>19997</v>
      </c>
      <c r="D7074" s="78">
        <v>4764000</v>
      </c>
      <c r="E7074" s="77" t="s">
        <v>19995</v>
      </c>
      <c r="F7074" s="77" t="s">
        <v>7870</v>
      </c>
    </row>
    <row r="7075" spans="1:6" ht="32.25" customHeight="1" x14ac:dyDescent="0.25">
      <c r="A7075" s="75">
        <v>6725</v>
      </c>
      <c r="B7075" s="76" t="s">
        <v>19998</v>
      </c>
      <c r="C7075" s="77" t="s">
        <v>19999</v>
      </c>
      <c r="D7075" s="78">
        <v>4530000</v>
      </c>
      <c r="E7075" s="77" t="s">
        <v>20000</v>
      </c>
      <c r="F7075" s="77" t="s">
        <v>7870</v>
      </c>
    </row>
    <row r="7076" spans="1:6" ht="32.25" customHeight="1" x14ac:dyDescent="0.25">
      <c r="A7076" s="75">
        <v>6726</v>
      </c>
      <c r="B7076" s="76" t="s">
        <v>20001</v>
      </c>
      <c r="C7076" s="77" t="s">
        <v>20002</v>
      </c>
      <c r="D7076" s="78">
        <v>4530000</v>
      </c>
      <c r="E7076" s="77" t="s">
        <v>20000</v>
      </c>
      <c r="F7076" s="77"/>
    </row>
    <row r="7077" spans="1:6" ht="32.25" customHeight="1" x14ac:dyDescent="0.25">
      <c r="A7077" s="75">
        <v>6728</v>
      </c>
      <c r="B7077" s="76" t="s">
        <v>20003</v>
      </c>
      <c r="C7077" s="77" t="s">
        <v>20004</v>
      </c>
      <c r="D7077" s="78">
        <v>2221000</v>
      </c>
      <c r="E7077" s="77" t="s">
        <v>20005</v>
      </c>
      <c r="F7077" s="77"/>
    </row>
    <row r="7078" spans="1:6" ht="32.25" customHeight="1" x14ac:dyDescent="0.25">
      <c r="A7078" s="75">
        <v>6737</v>
      </c>
      <c r="B7078" s="76" t="s">
        <v>20006</v>
      </c>
      <c r="C7078" s="77" t="s">
        <v>20007</v>
      </c>
      <c r="D7078" s="78">
        <v>1391000</v>
      </c>
      <c r="E7078" s="77" t="s">
        <v>20008</v>
      </c>
      <c r="F7078" s="77"/>
    </row>
    <row r="7079" spans="1:6" ht="32.25" customHeight="1" x14ac:dyDescent="0.25">
      <c r="A7079" s="75">
        <v>6738</v>
      </c>
      <c r="B7079" s="76" t="s">
        <v>20009</v>
      </c>
      <c r="C7079" s="77" t="s">
        <v>20010</v>
      </c>
      <c r="D7079" s="78">
        <v>1391000</v>
      </c>
      <c r="E7079" s="77" t="s">
        <v>20008</v>
      </c>
      <c r="F7079" s="77"/>
    </row>
    <row r="7080" spans="1:6" ht="32.25" customHeight="1" x14ac:dyDescent="0.25">
      <c r="A7080" s="75">
        <v>6739</v>
      </c>
      <c r="B7080" s="76" t="s">
        <v>20011</v>
      </c>
      <c r="C7080" s="77" t="s">
        <v>20012</v>
      </c>
      <c r="D7080" s="78">
        <v>2411000</v>
      </c>
      <c r="E7080" s="77" t="s">
        <v>20013</v>
      </c>
      <c r="F7080" s="77"/>
    </row>
    <row r="7081" spans="1:6" ht="32.25" customHeight="1" x14ac:dyDescent="0.25">
      <c r="A7081" s="75">
        <v>6740</v>
      </c>
      <c r="B7081" s="76" t="s">
        <v>20014</v>
      </c>
      <c r="C7081" s="77" t="s">
        <v>20015</v>
      </c>
      <c r="D7081" s="78">
        <v>2411000</v>
      </c>
      <c r="E7081" s="77" t="s">
        <v>20013</v>
      </c>
      <c r="F7081" s="77" t="s">
        <v>7870</v>
      </c>
    </row>
    <row r="7082" spans="1:6" ht="32.25" customHeight="1" x14ac:dyDescent="0.25">
      <c r="A7082" s="75">
        <v>6741</v>
      </c>
      <c r="B7082" s="76" t="s">
        <v>20016</v>
      </c>
      <c r="C7082" s="77" t="s">
        <v>20017</v>
      </c>
      <c r="D7082" s="78">
        <v>4935000</v>
      </c>
      <c r="E7082" s="77" t="s">
        <v>20018</v>
      </c>
      <c r="F7082" s="77" t="s">
        <v>20019</v>
      </c>
    </row>
    <row r="7083" spans="1:6" ht="32.25" customHeight="1" x14ac:dyDescent="0.25">
      <c r="A7083" s="75">
        <v>6752</v>
      </c>
      <c r="B7083" s="76" t="s">
        <v>20020</v>
      </c>
      <c r="C7083" s="77" t="s">
        <v>20021</v>
      </c>
      <c r="D7083" s="78">
        <v>1424000</v>
      </c>
      <c r="E7083" s="77" t="s">
        <v>20022</v>
      </c>
      <c r="F7083" s="77"/>
    </row>
    <row r="7084" spans="1:6" ht="32.25" customHeight="1" x14ac:dyDescent="0.25">
      <c r="A7084" s="75">
        <v>6753</v>
      </c>
      <c r="B7084" s="76" t="s">
        <v>20023</v>
      </c>
      <c r="C7084" s="77" t="s">
        <v>20024</v>
      </c>
      <c r="D7084" s="78">
        <v>1424000</v>
      </c>
      <c r="E7084" s="77" t="s">
        <v>20022</v>
      </c>
      <c r="F7084" s="77"/>
    </row>
    <row r="7085" spans="1:6" ht="32.25" customHeight="1" x14ac:dyDescent="0.25">
      <c r="A7085" s="75">
        <v>6764</v>
      </c>
      <c r="B7085" s="76" t="s">
        <v>20025</v>
      </c>
      <c r="C7085" s="77" t="s">
        <v>20026</v>
      </c>
      <c r="D7085" s="78">
        <v>31330000</v>
      </c>
      <c r="E7085" s="77" t="s">
        <v>20027</v>
      </c>
      <c r="F7085" s="77"/>
    </row>
    <row r="7086" spans="1:6" ht="32.25" customHeight="1" x14ac:dyDescent="0.25">
      <c r="A7086" s="75">
        <v>6765</v>
      </c>
      <c r="B7086" s="76" t="s">
        <v>20028</v>
      </c>
      <c r="C7086" s="77" t="s">
        <v>20029</v>
      </c>
      <c r="D7086" s="78">
        <v>31330000</v>
      </c>
      <c r="E7086" s="77" t="s">
        <v>20027</v>
      </c>
      <c r="F7086" s="77"/>
    </row>
    <row r="7087" spans="1:6" ht="32.25" customHeight="1" x14ac:dyDescent="0.25">
      <c r="A7087" s="75">
        <v>6766</v>
      </c>
      <c r="B7087" s="76" t="s">
        <v>20030</v>
      </c>
      <c r="C7087" s="77" t="s">
        <v>20031</v>
      </c>
      <c r="D7087" s="78">
        <v>31330000</v>
      </c>
      <c r="E7087" s="77" t="s">
        <v>20027</v>
      </c>
      <c r="F7087" s="77"/>
    </row>
    <row r="7088" spans="1:6" ht="32.25" customHeight="1" x14ac:dyDescent="0.25">
      <c r="A7088" s="75">
        <v>6767</v>
      </c>
      <c r="B7088" s="76" t="s">
        <v>20032</v>
      </c>
      <c r="C7088" s="77" t="s">
        <v>20033</v>
      </c>
      <c r="D7088" s="78">
        <v>31330000</v>
      </c>
      <c r="E7088" s="77" t="s">
        <v>20027</v>
      </c>
      <c r="F7088" s="77"/>
    </row>
    <row r="7089" spans="1:6" ht="32.25" customHeight="1" x14ac:dyDescent="0.25">
      <c r="A7089" s="75">
        <v>6768</v>
      </c>
      <c r="B7089" s="76" t="s">
        <v>20034</v>
      </c>
      <c r="C7089" s="77" t="s">
        <v>20035</v>
      </c>
      <c r="D7089" s="78">
        <v>31330000</v>
      </c>
      <c r="E7089" s="77" t="s">
        <v>20027</v>
      </c>
      <c r="F7089" s="77"/>
    </row>
    <row r="7090" spans="1:6" ht="32.25" customHeight="1" x14ac:dyDescent="0.25">
      <c r="A7090" s="75">
        <v>6769</v>
      </c>
      <c r="B7090" s="76" t="s">
        <v>20036</v>
      </c>
      <c r="C7090" s="77" t="s">
        <v>20037</v>
      </c>
      <c r="D7090" s="78">
        <v>31330000</v>
      </c>
      <c r="E7090" s="77" t="s">
        <v>20027</v>
      </c>
      <c r="F7090" s="77"/>
    </row>
    <row r="7091" spans="1:6" ht="32.25" customHeight="1" x14ac:dyDescent="0.25">
      <c r="A7091" s="75">
        <v>6770</v>
      </c>
      <c r="B7091" s="76" t="s">
        <v>20038</v>
      </c>
      <c r="C7091" s="77" t="s">
        <v>20039</v>
      </c>
      <c r="D7091" s="78">
        <v>31330000</v>
      </c>
      <c r="E7091" s="77" t="s">
        <v>20027</v>
      </c>
      <c r="F7091" s="77"/>
    </row>
    <row r="7092" spans="1:6" ht="32.25" customHeight="1" x14ac:dyDescent="0.25">
      <c r="A7092" s="75">
        <v>6771</v>
      </c>
      <c r="B7092" s="76" t="s">
        <v>20040</v>
      </c>
      <c r="C7092" s="77" t="s">
        <v>20041</v>
      </c>
      <c r="D7092" s="78">
        <v>31330000</v>
      </c>
      <c r="E7092" s="77" t="s">
        <v>20027</v>
      </c>
      <c r="F7092" s="77"/>
    </row>
    <row r="7093" spans="1:6" ht="32.25" customHeight="1" x14ac:dyDescent="0.25">
      <c r="A7093" s="75">
        <v>6772</v>
      </c>
      <c r="B7093" s="76" t="s">
        <v>20042</v>
      </c>
      <c r="C7093" s="77" t="s">
        <v>20043</v>
      </c>
      <c r="D7093" s="78">
        <v>31330000</v>
      </c>
      <c r="E7093" s="77" t="s">
        <v>20027</v>
      </c>
      <c r="F7093" s="77"/>
    </row>
    <row r="7094" spans="1:6" ht="32.25" customHeight="1" x14ac:dyDescent="0.25">
      <c r="A7094" s="75">
        <v>6773</v>
      </c>
      <c r="B7094" s="76" t="s">
        <v>20044</v>
      </c>
      <c r="C7094" s="77" t="s">
        <v>20045</v>
      </c>
      <c r="D7094" s="78">
        <v>31330000</v>
      </c>
      <c r="E7094" s="77" t="s">
        <v>20027</v>
      </c>
      <c r="F7094" s="77"/>
    </row>
    <row r="7095" spans="1:6" ht="32.25" customHeight="1" x14ac:dyDescent="0.25">
      <c r="A7095" s="75">
        <v>6774</v>
      </c>
      <c r="B7095" s="76" t="s">
        <v>20046</v>
      </c>
      <c r="C7095" s="77" t="s">
        <v>20047</v>
      </c>
      <c r="D7095" s="78">
        <v>31330000</v>
      </c>
      <c r="E7095" s="77" t="s">
        <v>20027</v>
      </c>
      <c r="F7095" s="77"/>
    </row>
    <row r="7096" spans="1:6" ht="32.25" customHeight="1" x14ac:dyDescent="0.25">
      <c r="A7096" s="75">
        <v>6775</v>
      </c>
      <c r="B7096" s="76" t="s">
        <v>20048</v>
      </c>
      <c r="C7096" s="77" t="s">
        <v>20049</v>
      </c>
      <c r="D7096" s="78">
        <v>31330000</v>
      </c>
      <c r="E7096" s="77" t="s">
        <v>20027</v>
      </c>
      <c r="F7096" s="77"/>
    </row>
    <row r="7097" spans="1:6" ht="32.25" customHeight="1" x14ac:dyDescent="0.25">
      <c r="A7097" s="75">
        <v>6776</v>
      </c>
      <c r="B7097" s="76" t="s">
        <v>20050</v>
      </c>
      <c r="C7097" s="77" t="s">
        <v>20051</v>
      </c>
      <c r="D7097" s="78">
        <v>31330000</v>
      </c>
      <c r="E7097" s="77" t="s">
        <v>20027</v>
      </c>
      <c r="F7097" s="77"/>
    </row>
    <row r="7098" spans="1:6" ht="32.25" customHeight="1" x14ac:dyDescent="0.25">
      <c r="A7098" s="75">
        <v>6777</v>
      </c>
      <c r="B7098" s="76" t="s">
        <v>20052</v>
      </c>
      <c r="C7098" s="77" t="s">
        <v>20053</v>
      </c>
      <c r="D7098" s="78">
        <v>31330000</v>
      </c>
      <c r="E7098" s="77" t="s">
        <v>20027</v>
      </c>
      <c r="F7098" s="77"/>
    </row>
    <row r="7099" spans="1:6" ht="32.25" customHeight="1" x14ac:dyDescent="0.25">
      <c r="A7099" s="75">
        <v>6778</v>
      </c>
      <c r="B7099" s="76" t="s">
        <v>20054</v>
      </c>
      <c r="C7099" s="77" t="s">
        <v>20055</v>
      </c>
      <c r="D7099" s="78">
        <v>6048000</v>
      </c>
      <c r="E7099" s="77" t="s">
        <v>20056</v>
      </c>
      <c r="F7099" s="77" t="s">
        <v>20057</v>
      </c>
    </row>
    <row r="7100" spans="1:6" ht="32.25" customHeight="1" x14ac:dyDescent="0.25">
      <c r="A7100" s="75">
        <v>6779</v>
      </c>
      <c r="B7100" s="76" t="s">
        <v>20058</v>
      </c>
      <c r="C7100" s="77" t="s">
        <v>20055</v>
      </c>
      <c r="D7100" s="78">
        <v>3977000</v>
      </c>
      <c r="E7100" s="77" t="s">
        <v>14350</v>
      </c>
      <c r="F7100" s="77" t="s">
        <v>20057</v>
      </c>
    </row>
    <row r="7101" spans="1:6" ht="32.25" customHeight="1" x14ac:dyDescent="0.25">
      <c r="A7101" s="75">
        <v>6780</v>
      </c>
      <c r="B7101" s="76" t="s">
        <v>20059</v>
      </c>
      <c r="C7101" s="77" t="s">
        <v>20055</v>
      </c>
      <c r="D7101" s="78">
        <v>1928000</v>
      </c>
      <c r="E7101" s="77" t="s">
        <v>20060</v>
      </c>
      <c r="F7101" s="77" t="s">
        <v>7870</v>
      </c>
    </row>
    <row r="7102" spans="1:6" ht="32.25" customHeight="1" x14ac:dyDescent="0.25">
      <c r="A7102" s="75">
        <v>6781</v>
      </c>
      <c r="B7102" s="76" t="s">
        <v>20061</v>
      </c>
      <c r="C7102" s="77" t="s">
        <v>20062</v>
      </c>
      <c r="D7102" s="78">
        <v>11278000</v>
      </c>
      <c r="E7102" s="77" t="s">
        <v>20063</v>
      </c>
      <c r="F7102" s="77" t="s">
        <v>7870</v>
      </c>
    </row>
    <row r="7103" spans="1:6" ht="32.25" customHeight="1" x14ac:dyDescent="0.25">
      <c r="A7103" s="75">
        <v>6782</v>
      </c>
      <c r="B7103" s="76" t="s">
        <v>20064</v>
      </c>
      <c r="C7103" s="77" t="s">
        <v>20065</v>
      </c>
      <c r="D7103" s="78">
        <v>11278000</v>
      </c>
      <c r="E7103" s="77" t="s">
        <v>20063</v>
      </c>
      <c r="F7103" s="77" t="s">
        <v>7870</v>
      </c>
    </row>
    <row r="7104" spans="1:6" ht="32.25" customHeight="1" x14ac:dyDescent="0.25">
      <c r="A7104" s="75">
        <v>6783</v>
      </c>
      <c r="B7104" s="76" t="s">
        <v>20066</v>
      </c>
      <c r="C7104" s="77" t="s">
        <v>20067</v>
      </c>
      <c r="D7104" s="78">
        <v>11278000</v>
      </c>
      <c r="E7104" s="77" t="s">
        <v>20063</v>
      </c>
      <c r="F7104" s="77" t="s">
        <v>7870</v>
      </c>
    </row>
    <row r="7105" spans="1:6" ht="32.25" customHeight="1" x14ac:dyDescent="0.25">
      <c r="A7105" s="75">
        <v>6784</v>
      </c>
      <c r="B7105" s="76" t="s">
        <v>20068</v>
      </c>
      <c r="C7105" s="77" t="s">
        <v>20067</v>
      </c>
      <c r="D7105" s="78">
        <v>11278000</v>
      </c>
      <c r="E7105" s="77" t="s">
        <v>20063</v>
      </c>
      <c r="F7105" s="77" t="s">
        <v>7870</v>
      </c>
    </row>
    <row r="7106" spans="1:6" ht="32.25" customHeight="1" x14ac:dyDescent="0.25">
      <c r="A7106" s="75">
        <v>6785</v>
      </c>
      <c r="B7106" s="76" t="s">
        <v>20069</v>
      </c>
      <c r="C7106" s="77" t="s">
        <v>20065</v>
      </c>
      <c r="D7106" s="78">
        <v>11278000</v>
      </c>
      <c r="E7106" s="77" t="s">
        <v>20063</v>
      </c>
      <c r="F7106" s="77" t="s">
        <v>7870</v>
      </c>
    </row>
    <row r="7107" spans="1:6" ht="32.25" customHeight="1" x14ac:dyDescent="0.25">
      <c r="A7107" s="75">
        <v>6786</v>
      </c>
      <c r="B7107" s="76" t="s">
        <v>20070</v>
      </c>
      <c r="C7107" s="77" t="s">
        <v>20071</v>
      </c>
      <c r="D7107" s="78">
        <v>11278000</v>
      </c>
      <c r="E7107" s="77" t="s">
        <v>20063</v>
      </c>
      <c r="F7107" s="77" t="s">
        <v>7870</v>
      </c>
    </row>
    <row r="7108" spans="1:6" ht="32.25" customHeight="1" x14ac:dyDescent="0.25">
      <c r="A7108" s="75">
        <v>6787</v>
      </c>
      <c r="B7108" s="76" t="s">
        <v>20072</v>
      </c>
      <c r="C7108" s="77" t="s">
        <v>20073</v>
      </c>
      <c r="D7108" s="78">
        <v>11278000</v>
      </c>
      <c r="E7108" s="77" t="s">
        <v>20063</v>
      </c>
      <c r="F7108" s="77" t="s">
        <v>7870</v>
      </c>
    </row>
    <row r="7109" spans="1:6" ht="32.25" customHeight="1" x14ac:dyDescent="0.25">
      <c r="A7109" s="75">
        <v>6788</v>
      </c>
      <c r="B7109" s="76" t="s">
        <v>20074</v>
      </c>
      <c r="C7109" s="77" t="s">
        <v>20075</v>
      </c>
      <c r="D7109" s="78">
        <v>11278000</v>
      </c>
      <c r="E7109" s="77" t="s">
        <v>20063</v>
      </c>
      <c r="F7109" s="77" t="s">
        <v>7870</v>
      </c>
    </row>
    <row r="7110" spans="1:6" ht="32.25" customHeight="1" x14ac:dyDescent="0.25">
      <c r="A7110" s="75">
        <v>6789</v>
      </c>
      <c r="B7110" s="76" t="s">
        <v>20076</v>
      </c>
      <c r="C7110" s="77" t="s">
        <v>20077</v>
      </c>
      <c r="D7110" s="78">
        <v>11278000</v>
      </c>
      <c r="E7110" s="77" t="s">
        <v>20063</v>
      </c>
      <c r="F7110" s="77" t="s">
        <v>7870</v>
      </c>
    </row>
    <row r="7111" spans="1:6" ht="32.25" customHeight="1" x14ac:dyDescent="0.25">
      <c r="A7111" s="75">
        <v>6790</v>
      </c>
      <c r="B7111" s="76" t="s">
        <v>20078</v>
      </c>
      <c r="C7111" s="77" t="s">
        <v>20079</v>
      </c>
      <c r="D7111" s="78">
        <v>11278000</v>
      </c>
      <c r="E7111" s="77" t="s">
        <v>20063</v>
      </c>
      <c r="F7111" s="77" t="s">
        <v>7870</v>
      </c>
    </row>
    <row r="7112" spans="1:6" ht="32.25" customHeight="1" x14ac:dyDescent="0.25">
      <c r="A7112" s="75">
        <v>6791</v>
      </c>
      <c r="B7112" s="76" t="s">
        <v>20080</v>
      </c>
      <c r="C7112" s="77" t="s">
        <v>20075</v>
      </c>
      <c r="D7112" s="78">
        <v>11278000</v>
      </c>
      <c r="E7112" s="77" t="s">
        <v>20063</v>
      </c>
      <c r="F7112" s="77" t="s">
        <v>7870</v>
      </c>
    </row>
    <row r="7113" spans="1:6" ht="32.25" customHeight="1" x14ac:dyDescent="0.25">
      <c r="A7113" s="75">
        <v>6792</v>
      </c>
      <c r="B7113" s="76" t="s">
        <v>20081</v>
      </c>
      <c r="C7113" s="77" t="s">
        <v>20077</v>
      </c>
      <c r="D7113" s="78">
        <v>11278000</v>
      </c>
      <c r="E7113" s="77" t="s">
        <v>20063</v>
      </c>
      <c r="F7113" s="77" t="s">
        <v>7870</v>
      </c>
    </row>
    <row r="7114" spans="1:6" ht="32.25" customHeight="1" x14ac:dyDescent="0.25">
      <c r="A7114" s="75">
        <v>6793</v>
      </c>
      <c r="B7114" s="76" t="s">
        <v>20082</v>
      </c>
      <c r="C7114" s="77" t="s">
        <v>20083</v>
      </c>
      <c r="D7114" s="78">
        <v>13527000</v>
      </c>
      <c r="E7114" s="77" t="s">
        <v>20084</v>
      </c>
      <c r="F7114" s="77" t="s">
        <v>7870</v>
      </c>
    </row>
    <row r="7115" spans="1:6" ht="32.25" customHeight="1" x14ac:dyDescent="0.25">
      <c r="A7115" s="75">
        <v>6794</v>
      </c>
      <c r="B7115" s="76" t="s">
        <v>20085</v>
      </c>
      <c r="C7115" s="77" t="s">
        <v>20086</v>
      </c>
      <c r="D7115" s="78">
        <v>13527000</v>
      </c>
      <c r="E7115" s="77" t="s">
        <v>20084</v>
      </c>
      <c r="F7115" s="77" t="s">
        <v>7870</v>
      </c>
    </row>
    <row r="7116" spans="1:6" ht="32.25" customHeight="1" x14ac:dyDescent="0.25">
      <c r="A7116" s="75">
        <v>6795</v>
      </c>
      <c r="B7116" s="76" t="s">
        <v>20087</v>
      </c>
      <c r="C7116" s="77" t="s">
        <v>20083</v>
      </c>
      <c r="D7116" s="78">
        <v>13527000</v>
      </c>
      <c r="E7116" s="77" t="s">
        <v>20084</v>
      </c>
      <c r="F7116" s="77" t="s">
        <v>7870</v>
      </c>
    </row>
    <row r="7117" spans="1:6" ht="32.25" customHeight="1" x14ac:dyDescent="0.25">
      <c r="A7117" s="75">
        <v>6796</v>
      </c>
      <c r="B7117" s="76" t="s">
        <v>20088</v>
      </c>
      <c r="C7117" s="77" t="s">
        <v>18668</v>
      </c>
      <c r="D7117" s="78">
        <v>13527000</v>
      </c>
      <c r="E7117" s="77" t="s">
        <v>20084</v>
      </c>
      <c r="F7117" s="77" t="s">
        <v>7870</v>
      </c>
    </row>
    <row r="7118" spans="1:6" ht="32.25" customHeight="1" x14ac:dyDescent="0.25">
      <c r="A7118" s="75">
        <v>6797</v>
      </c>
      <c r="B7118" s="76" t="s">
        <v>20089</v>
      </c>
      <c r="C7118" s="77" t="s">
        <v>20090</v>
      </c>
      <c r="D7118" s="78">
        <v>13244000</v>
      </c>
      <c r="E7118" s="77" t="s">
        <v>20091</v>
      </c>
      <c r="F7118" s="77" t="s">
        <v>7870</v>
      </c>
    </row>
    <row r="7119" spans="1:6" ht="32.25" customHeight="1" x14ac:dyDescent="0.25">
      <c r="A7119" s="75">
        <v>6798</v>
      </c>
      <c r="B7119" s="76" t="s">
        <v>20092</v>
      </c>
      <c r="C7119" s="77" t="s">
        <v>20093</v>
      </c>
      <c r="D7119" s="78">
        <v>12709000</v>
      </c>
      <c r="E7119" s="77" t="s">
        <v>20094</v>
      </c>
      <c r="F7119" s="77" t="s">
        <v>7870</v>
      </c>
    </row>
    <row r="7120" spans="1:6" ht="32.25" customHeight="1" x14ac:dyDescent="0.25">
      <c r="A7120" s="75">
        <v>6799</v>
      </c>
      <c r="B7120" s="76" t="s">
        <v>20095</v>
      </c>
      <c r="C7120" s="77" t="s">
        <v>20096</v>
      </c>
      <c r="D7120" s="78">
        <v>10556000</v>
      </c>
      <c r="E7120" s="77" t="s">
        <v>20097</v>
      </c>
      <c r="F7120" s="77" t="s">
        <v>7870</v>
      </c>
    </row>
    <row r="7121" spans="1:6" ht="32.25" customHeight="1" x14ac:dyDescent="0.25">
      <c r="A7121" s="75">
        <v>6800</v>
      </c>
      <c r="B7121" s="76" t="s">
        <v>20098</v>
      </c>
      <c r="C7121" s="77" t="s">
        <v>20099</v>
      </c>
      <c r="D7121" s="78">
        <v>10556000</v>
      </c>
      <c r="E7121" s="77" t="s">
        <v>20097</v>
      </c>
      <c r="F7121" s="77" t="s">
        <v>7870</v>
      </c>
    </row>
    <row r="7122" spans="1:6" ht="32.25" customHeight="1" x14ac:dyDescent="0.25">
      <c r="A7122" s="75">
        <v>6801</v>
      </c>
      <c r="B7122" s="76" t="s">
        <v>20100</v>
      </c>
      <c r="C7122" s="77" t="s">
        <v>20101</v>
      </c>
      <c r="D7122" s="78">
        <v>2509000</v>
      </c>
      <c r="E7122" s="77" t="s">
        <v>20102</v>
      </c>
      <c r="F7122" s="77" t="s">
        <v>20103</v>
      </c>
    </row>
    <row r="7123" spans="1:6" ht="32.25" customHeight="1" x14ac:dyDescent="0.25">
      <c r="A7123" s="75">
        <v>6802</v>
      </c>
      <c r="B7123" s="76" t="s">
        <v>20104</v>
      </c>
      <c r="C7123" s="77" t="s">
        <v>20105</v>
      </c>
      <c r="D7123" s="78">
        <v>5900000</v>
      </c>
      <c r="E7123" s="77" t="s">
        <v>20106</v>
      </c>
      <c r="F7123" s="77" t="s">
        <v>7870</v>
      </c>
    </row>
    <row r="7124" spans="1:6" ht="32.25" customHeight="1" x14ac:dyDescent="0.25">
      <c r="A7124" s="75">
        <v>6803</v>
      </c>
      <c r="B7124" s="76" t="s">
        <v>20107</v>
      </c>
      <c r="C7124" s="77" t="s">
        <v>20108</v>
      </c>
      <c r="D7124" s="78">
        <v>5900000</v>
      </c>
      <c r="E7124" s="77" t="s">
        <v>20106</v>
      </c>
      <c r="F7124" s="77" t="s">
        <v>7870</v>
      </c>
    </row>
    <row r="7125" spans="1:6" ht="32.25" customHeight="1" x14ac:dyDescent="0.25">
      <c r="A7125" s="75">
        <v>6804</v>
      </c>
      <c r="B7125" s="76" t="s">
        <v>20109</v>
      </c>
      <c r="C7125" s="77" t="s">
        <v>20110</v>
      </c>
      <c r="D7125" s="78">
        <v>5900000</v>
      </c>
      <c r="E7125" s="77" t="s">
        <v>20106</v>
      </c>
      <c r="F7125" s="77" t="s">
        <v>7870</v>
      </c>
    </row>
    <row r="7126" spans="1:6" ht="32.25" customHeight="1" x14ac:dyDescent="0.25">
      <c r="A7126" s="75">
        <v>6805</v>
      </c>
      <c r="B7126" s="76" t="s">
        <v>20111</v>
      </c>
      <c r="C7126" s="77" t="s">
        <v>20112</v>
      </c>
      <c r="D7126" s="78">
        <v>5900000</v>
      </c>
      <c r="E7126" s="77" t="s">
        <v>20106</v>
      </c>
      <c r="F7126" s="77" t="s">
        <v>7870</v>
      </c>
    </row>
    <row r="7127" spans="1:6" ht="32.25" customHeight="1" x14ac:dyDescent="0.25">
      <c r="A7127" s="75">
        <v>6806</v>
      </c>
      <c r="B7127" s="76" t="s">
        <v>20113</v>
      </c>
      <c r="C7127" s="77" t="s">
        <v>20114</v>
      </c>
      <c r="D7127" s="78">
        <v>5900000</v>
      </c>
      <c r="E7127" s="77" t="s">
        <v>20106</v>
      </c>
      <c r="F7127" s="77" t="s">
        <v>7870</v>
      </c>
    </row>
    <row r="7128" spans="1:6" ht="32.25" customHeight="1" x14ac:dyDescent="0.25">
      <c r="A7128" s="75">
        <v>6807</v>
      </c>
      <c r="B7128" s="76" t="s">
        <v>20115</v>
      </c>
      <c r="C7128" s="77" t="s">
        <v>20116</v>
      </c>
      <c r="D7128" s="78">
        <v>5900000</v>
      </c>
      <c r="E7128" s="77" t="s">
        <v>20106</v>
      </c>
      <c r="F7128" s="77" t="s">
        <v>7870</v>
      </c>
    </row>
    <row r="7129" spans="1:6" ht="32.25" customHeight="1" x14ac:dyDescent="0.25">
      <c r="A7129" s="75">
        <v>6808</v>
      </c>
      <c r="B7129" s="76" t="s">
        <v>20117</v>
      </c>
      <c r="C7129" s="77" t="s">
        <v>20118</v>
      </c>
      <c r="D7129" s="78">
        <v>5900000</v>
      </c>
      <c r="E7129" s="77" t="s">
        <v>20106</v>
      </c>
      <c r="F7129" s="77" t="s">
        <v>7870</v>
      </c>
    </row>
    <row r="7130" spans="1:6" ht="32.25" customHeight="1" x14ac:dyDescent="0.25">
      <c r="A7130" s="75">
        <v>6809</v>
      </c>
      <c r="B7130" s="76" t="s">
        <v>20119</v>
      </c>
      <c r="C7130" s="77" t="s">
        <v>20120</v>
      </c>
      <c r="D7130" s="78">
        <v>5900000</v>
      </c>
      <c r="E7130" s="77" t="s">
        <v>20106</v>
      </c>
      <c r="F7130" s="77" t="s">
        <v>7870</v>
      </c>
    </row>
    <row r="7131" spans="1:6" ht="32.25" customHeight="1" x14ac:dyDescent="0.25">
      <c r="A7131" s="75">
        <v>6810</v>
      </c>
      <c r="B7131" s="76" t="s">
        <v>20121</v>
      </c>
      <c r="C7131" s="77" t="s">
        <v>20122</v>
      </c>
      <c r="D7131" s="78">
        <v>5900000</v>
      </c>
      <c r="E7131" s="77" t="s">
        <v>20106</v>
      </c>
      <c r="F7131" s="77" t="s">
        <v>7870</v>
      </c>
    </row>
    <row r="7132" spans="1:6" ht="32.25" customHeight="1" x14ac:dyDescent="0.25">
      <c r="A7132" s="75">
        <v>6811</v>
      </c>
      <c r="B7132" s="76" t="s">
        <v>20123</v>
      </c>
      <c r="C7132" s="77" t="s">
        <v>20124</v>
      </c>
      <c r="D7132" s="78">
        <v>5900000</v>
      </c>
      <c r="E7132" s="77" t="s">
        <v>20106</v>
      </c>
      <c r="F7132" s="77" t="s">
        <v>7870</v>
      </c>
    </row>
    <row r="7133" spans="1:6" ht="32.25" customHeight="1" x14ac:dyDescent="0.25">
      <c r="A7133" s="75">
        <v>6812</v>
      </c>
      <c r="B7133" s="76" t="s">
        <v>6334</v>
      </c>
      <c r="C7133" s="77" t="s">
        <v>6336</v>
      </c>
      <c r="D7133" s="78">
        <v>5641000</v>
      </c>
      <c r="E7133" s="77" t="s">
        <v>20125</v>
      </c>
      <c r="F7133" s="77" t="s">
        <v>7870</v>
      </c>
    </row>
    <row r="7134" spans="1:6" ht="32.25" customHeight="1" x14ac:dyDescent="0.25">
      <c r="A7134" s="75">
        <v>6813</v>
      </c>
      <c r="B7134" s="76" t="s">
        <v>20126</v>
      </c>
      <c r="C7134" s="77" t="s">
        <v>20127</v>
      </c>
      <c r="D7134" s="78">
        <v>4149000</v>
      </c>
      <c r="E7134" s="77" t="s">
        <v>20128</v>
      </c>
      <c r="F7134" s="77" t="s">
        <v>7870</v>
      </c>
    </row>
    <row r="7135" spans="1:6" ht="32.25" customHeight="1" x14ac:dyDescent="0.25">
      <c r="A7135" s="75">
        <v>6814</v>
      </c>
      <c r="B7135" s="76" t="s">
        <v>20129</v>
      </c>
      <c r="C7135" s="77" t="s">
        <v>20130</v>
      </c>
      <c r="D7135" s="78">
        <v>3890000</v>
      </c>
      <c r="E7135" s="77" t="s">
        <v>20131</v>
      </c>
      <c r="F7135" s="77" t="s">
        <v>7870</v>
      </c>
    </row>
    <row r="7136" spans="1:6" ht="32.25" customHeight="1" x14ac:dyDescent="0.25">
      <c r="A7136" s="75">
        <v>6815</v>
      </c>
      <c r="B7136" s="76" t="s">
        <v>6339</v>
      </c>
      <c r="C7136" s="77" t="s">
        <v>6341</v>
      </c>
      <c r="D7136" s="78">
        <v>3890000</v>
      </c>
      <c r="E7136" s="77" t="s">
        <v>20131</v>
      </c>
      <c r="F7136" s="77" t="s">
        <v>7870</v>
      </c>
    </row>
    <row r="7137" spans="1:6" ht="32.25" customHeight="1" x14ac:dyDescent="0.25">
      <c r="A7137" s="75">
        <v>6816</v>
      </c>
      <c r="B7137" s="76" t="s">
        <v>20132</v>
      </c>
      <c r="C7137" s="77" t="s">
        <v>20133</v>
      </c>
      <c r="D7137" s="78">
        <v>3890000</v>
      </c>
      <c r="E7137" s="77" t="s">
        <v>20131</v>
      </c>
      <c r="F7137" s="77" t="s">
        <v>7870</v>
      </c>
    </row>
    <row r="7138" spans="1:6" ht="32.25" customHeight="1" x14ac:dyDescent="0.25">
      <c r="A7138" s="75">
        <v>6817</v>
      </c>
      <c r="B7138" s="76" t="s">
        <v>20134</v>
      </c>
      <c r="C7138" s="77" t="s">
        <v>20135</v>
      </c>
      <c r="D7138" s="78">
        <v>3890000</v>
      </c>
      <c r="E7138" s="77" t="s">
        <v>20131</v>
      </c>
      <c r="F7138" s="77" t="s">
        <v>7870</v>
      </c>
    </row>
    <row r="7139" spans="1:6" ht="32.25" customHeight="1" x14ac:dyDescent="0.25">
      <c r="A7139" s="75">
        <v>6818</v>
      </c>
      <c r="B7139" s="76" t="s">
        <v>20136</v>
      </c>
      <c r="C7139" s="77" t="s">
        <v>20137</v>
      </c>
      <c r="D7139" s="78">
        <v>3890000</v>
      </c>
      <c r="E7139" s="77" t="s">
        <v>20131</v>
      </c>
      <c r="F7139" s="77" t="s">
        <v>7870</v>
      </c>
    </row>
    <row r="7140" spans="1:6" ht="32.25" customHeight="1" x14ac:dyDescent="0.25">
      <c r="A7140" s="75">
        <v>6819</v>
      </c>
      <c r="B7140" s="76" t="s">
        <v>20138</v>
      </c>
      <c r="C7140" s="77" t="s">
        <v>20139</v>
      </c>
      <c r="D7140" s="78">
        <v>3890000</v>
      </c>
      <c r="E7140" s="77" t="s">
        <v>20131</v>
      </c>
      <c r="F7140" s="77" t="s">
        <v>7870</v>
      </c>
    </row>
    <row r="7141" spans="1:6" ht="32.25" customHeight="1" x14ac:dyDescent="0.25">
      <c r="A7141" s="75">
        <v>6820</v>
      </c>
      <c r="B7141" s="76" t="s">
        <v>20140</v>
      </c>
      <c r="C7141" s="77" t="s">
        <v>20141</v>
      </c>
      <c r="D7141" s="78">
        <v>2639000</v>
      </c>
      <c r="E7141" s="77" t="s">
        <v>12603</v>
      </c>
      <c r="F7141" s="77" t="s">
        <v>7870</v>
      </c>
    </row>
    <row r="7142" spans="1:6" ht="32.25" customHeight="1" x14ac:dyDescent="0.25">
      <c r="A7142" s="75">
        <v>6821</v>
      </c>
      <c r="B7142" s="76" t="s">
        <v>20142</v>
      </c>
      <c r="C7142" s="77" t="s">
        <v>20143</v>
      </c>
      <c r="D7142" s="78">
        <v>2639000</v>
      </c>
      <c r="E7142" s="77" t="s">
        <v>12603</v>
      </c>
      <c r="F7142" s="77"/>
    </row>
    <row r="7143" spans="1:6" ht="32.25" customHeight="1" x14ac:dyDescent="0.25">
      <c r="A7143" s="75">
        <v>6822</v>
      </c>
      <c r="B7143" s="76" t="s">
        <v>20144</v>
      </c>
      <c r="C7143" s="77" t="s">
        <v>20145</v>
      </c>
      <c r="D7143" s="78">
        <v>1461000</v>
      </c>
      <c r="E7143" s="77" t="s">
        <v>20146</v>
      </c>
      <c r="F7143" s="77"/>
    </row>
    <row r="7144" spans="1:6" ht="32.25" customHeight="1" x14ac:dyDescent="0.25">
      <c r="A7144" s="75">
        <v>6823</v>
      </c>
      <c r="B7144" s="76" t="s">
        <v>20147</v>
      </c>
      <c r="C7144" s="77" t="s">
        <v>20148</v>
      </c>
      <c r="D7144" s="78">
        <v>1461000</v>
      </c>
      <c r="E7144" s="77" t="s">
        <v>20146</v>
      </c>
      <c r="F7144" s="77"/>
    </row>
    <row r="7145" spans="1:6" ht="32.25" customHeight="1" x14ac:dyDescent="0.25">
      <c r="A7145" s="75">
        <v>6825</v>
      </c>
      <c r="B7145" s="76" t="s">
        <v>20149</v>
      </c>
      <c r="C7145" s="77" t="s">
        <v>20150</v>
      </c>
      <c r="D7145" s="78">
        <v>4198000</v>
      </c>
      <c r="E7145" s="77" t="s">
        <v>20151</v>
      </c>
      <c r="F7145" s="77" t="s">
        <v>7870</v>
      </c>
    </row>
    <row r="7146" spans="1:6" ht="32.25" customHeight="1" x14ac:dyDescent="0.25">
      <c r="A7146" s="75">
        <v>6826</v>
      </c>
      <c r="B7146" s="76" t="s">
        <v>20152</v>
      </c>
      <c r="C7146" s="77" t="s">
        <v>20153</v>
      </c>
      <c r="D7146" s="78">
        <v>4198000</v>
      </c>
      <c r="E7146" s="77" t="s">
        <v>20151</v>
      </c>
      <c r="F7146" s="77" t="s">
        <v>7870</v>
      </c>
    </row>
    <row r="7147" spans="1:6" ht="32.25" customHeight="1" x14ac:dyDescent="0.25">
      <c r="A7147" s="75">
        <v>6827</v>
      </c>
      <c r="B7147" s="76" t="s">
        <v>20154</v>
      </c>
      <c r="C7147" s="77" t="s">
        <v>20155</v>
      </c>
      <c r="D7147" s="78">
        <v>4198000</v>
      </c>
      <c r="E7147" s="77" t="s">
        <v>20151</v>
      </c>
      <c r="F7147" s="77" t="s">
        <v>7870</v>
      </c>
    </row>
    <row r="7148" spans="1:6" ht="32.25" customHeight="1" x14ac:dyDescent="0.25">
      <c r="A7148" s="75">
        <v>6828</v>
      </c>
      <c r="B7148" s="76" t="s">
        <v>20156</v>
      </c>
      <c r="C7148" s="77" t="s">
        <v>20157</v>
      </c>
      <c r="D7148" s="78">
        <v>4198000</v>
      </c>
      <c r="E7148" s="77" t="s">
        <v>20151</v>
      </c>
      <c r="F7148" s="77" t="s">
        <v>7870</v>
      </c>
    </row>
    <row r="7149" spans="1:6" ht="32.25" customHeight="1" x14ac:dyDescent="0.25">
      <c r="A7149" s="75">
        <v>6829</v>
      </c>
      <c r="B7149" s="76" t="s">
        <v>20158</v>
      </c>
      <c r="C7149" s="77" t="s">
        <v>20159</v>
      </c>
      <c r="D7149" s="78">
        <v>4198000</v>
      </c>
      <c r="E7149" s="77" t="s">
        <v>20151</v>
      </c>
      <c r="F7149" s="77" t="s">
        <v>7870</v>
      </c>
    </row>
    <row r="7150" spans="1:6" ht="32.25" customHeight="1" x14ac:dyDescent="0.25">
      <c r="A7150" s="75">
        <v>6830</v>
      </c>
      <c r="B7150" s="76" t="s">
        <v>20160</v>
      </c>
      <c r="C7150" s="77" t="s">
        <v>20161</v>
      </c>
      <c r="D7150" s="78">
        <v>4198000</v>
      </c>
      <c r="E7150" s="77" t="s">
        <v>20151</v>
      </c>
      <c r="F7150" s="77" t="s">
        <v>7870</v>
      </c>
    </row>
    <row r="7151" spans="1:6" ht="32.25" customHeight="1" x14ac:dyDescent="0.25">
      <c r="A7151" s="75">
        <v>6831</v>
      </c>
      <c r="B7151" s="76" t="s">
        <v>20162</v>
      </c>
      <c r="C7151" s="77" t="s">
        <v>20163</v>
      </c>
      <c r="D7151" s="78">
        <v>4198000</v>
      </c>
      <c r="E7151" s="77" t="s">
        <v>20151</v>
      </c>
      <c r="F7151" s="77" t="s">
        <v>7870</v>
      </c>
    </row>
    <row r="7152" spans="1:6" ht="32.25" customHeight="1" x14ac:dyDescent="0.25">
      <c r="A7152" s="75">
        <v>6832</v>
      </c>
      <c r="B7152" s="76" t="s">
        <v>20164</v>
      </c>
      <c r="C7152" s="77" t="s">
        <v>20165</v>
      </c>
      <c r="D7152" s="78">
        <v>4198000</v>
      </c>
      <c r="E7152" s="77" t="s">
        <v>20151</v>
      </c>
      <c r="F7152" s="77" t="s">
        <v>7870</v>
      </c>
    </row>
    <row r="7153" spans="1:6" ht="32.25" customHeight="1" x14ac:dyDescent="0.25">
      <c r="A7153" s="75">
        <v>6833</v>
      </c>
      <c r="B7153" s="76" t="s">
        <v>20166</v>
      </c>
      <c r="C7153" s="77" t="s">
        <v>20167</v>
      </c>
      <c r="D7153" s="78">
        <v>4198000</v>
      </c>
      <c r="E7153" s="77" t="s">
        <v>20151</v>
      </c>
      <c r="F7153" s="77" t="s">
        <v>7870</v>
      </c>
    </row>
    <row r="7154" spans="1:6" ht="32.25" customHeight="1" x14ac:dyDescent="0.25">
      <c r="A7154" s="75">
        <v>6834</v>
      </c>
      <c r="B7154" s="76" t="s">
        <v>20168</v>
      </c>
      <c r="C7154" s="77" t="s">
        <v>20169</v>
      </c>
      <c r="D7154" s="78">
        <v>4198000</v>
      </c>
      <c r="E7154" s="77" t="s">
        <v>20151</v>
      </c>
      <c r="F7154" s="77" t="s">
        <v>7870</v>
      </c>
    </row>
    <row r="7155" spans="1:6" ht="32.25" customHeight="1" x14ac:dyDescent="0.25">
      <c r="A7155" s="75">
        <v>6835</v>
      </c>
      <c r="B7155" s="76" t="s">
        <v>20170</v>
      </c>
      <c r="C7155" s="77" t="s">
        <v>20171</v>
      </c>
      <c r="D7155" s="78">
        <v>4198000</v>
      </c>
      <c r="E7155" s="77" t="s">
        <v>20151</v>
      </c>
      <c r="F7155" s="77" t="s">
        <v>7870</v>
      </c>
    </row>
    <row r="7156" spans="1:6" ht="32.25" customHeight="1" x14ac:dyDescent="0.25">
      <c r="A7156" s="75">
        <v>6836</v>
      </c>
      <c r="B7156" s="76" t="s">
        <v>20172</v>
      </c>
      <c r="C7156" s="77" t="s">
        <v>20173</v>
      </c>
      <c r="D7156" s="78">
        <v>4198000</v>
      </c>
      <c r="E7156" s="77" t="s">
        <v>20151</v>
      </c>
      <c r="F7156" s="77" t="s">
        <v>7870</v>
      </c>
    </row>
    <row r="7157" spans="1:6" ht="32.25" customHeight="1" x14ac:dyDescent="0.25">
      <c r="A7157" s="75">
        <v>6837</v>
      </c>
      <c r="B7157" s="76" t="s">
        <v>20174</v>
      </c>
      <c r="C7157" s="77" t="s">
        <v>20175</v>
      </c>
      <c r="D7157" s="78">
        <v>4198000</v>
      </c>
      <c r="E7157" s="77" t="s">
        <v>20151</v>
      </c>
      <c r="F7157" s="77" t="s">
        <v>7870</v>
      </c>
    </row>
    <row r="7158" spans="1:6" ht="32.25" customHeight="1" x14ac:dyDescent="0.25">
      <c r="A7158" s="75">
        <v>6838</v>
      </c>
      <c r="B7158" s="76" t="s">
        <v>20176</v>
      </c>
      <c r="C7158" s="77" t="s">
        <v>20177</v>
      </c>
      <c r="D7158" s="78">
        <v>4198000</v>
      </c>
      <c r="E7158" s="77" t="s">
        <v>20151</v>
      </c>
      <c r="F7158" s="77" t="s">
        <v>7870</v>
      </c>
    </row>
    <row r="7159" spans="1:6" ht="32.25" customHeight="1" x14ac:dyDescent="0.25">
      <c r="A7159" s="75">
        <v>6839</v>
      </c>
      <c r="B7159" s="76" t="s">
        <v>20178</v>
      </c>
      <c r="C7159" s="77" t="s">
        <v>20179</v>
      </c>
      <c r="D7159" s="78">
        <v>4198000</v>
      </c>
      <c r="E7159" s="77" t="s">
        <v>20151</v>
      </c>
      <c r="F7159" s="77" t="s">
        <v>7870</v>
      </c>
    </row>
    <row r="7160" spans="1:6" ht="32.25" customHeight="1" x14ac:dyDescent="0.25">
      <c r="A7160" s="75">
        <v>6840</v>
      </c>
      <c r="B7160" s="76" t="s">
        <v>20180</v>
      </c>
      <c r="C7160" s="77" t="s">
        <v>20181</v>
      </c>
      <c r="D7160" s="78">
        <v>4198000</v>
      </c>
      <c r="E7160" s="77" t="s">
        <v>20151</v>
      </c>
      <c r="F7160" s="77" t="s">
        <v>7870</v>
      </c>
    </row>
    <row r="7161" spans="1:6" ht="32.25" customHeight="1" x14ac:dyDescent="0.25">
      <c r="A7161" s="75">
        <v>6841</v>
      </c>
      <c r="B7161" s="76" t="s">
        <v>20182</v>
      </c>
      <c r="C7161" s="77" t="s">
        <v>20183</v>
      </c>
      <c r="D7161" s="78">
        <v>4198000</v>
      </c>
      <c r="E7161" s="77" t="s">
        <v>20151</v>
      </c>
      <c r="F7161" s="77" t="s">
        <v>7870</v>
      </c>
    </row>
    <row r="7162" spans="1:6" ht="32.25" customHeight="1" x14ac:dyDescent="0.25">
      <c r="A7162" s="75">
        <v>6842</v>
      </c>
      <c r="B7162" s="76" t="s">
        <v>20184</v>
      </c>
      <c r="C7162" s="77" t="s">
        <v>20185</v>
      </c>
      <c r="D7162" s="78">
        <v>4198000</v>
      </c>
      <c r="E7162" s="77" t="s">
        <v>20151</v>
      </c>
      <c r="F7162" s="77" t="s">
        <v>7870</v>
      </c>
    </row>
    <row r="7163" spans="1:6" ht="32.25" customHeight="1" x14ac:dyDescent="0.25">
      <c r="A7163" s="75">
        <v>6843</v>
      </c>
      <c r="B7163" s="76" t="s">
        <v>20186</v>
      </c>
      <c r="C7163" s="77" t="s">
        <v>20187</v>
      </c>
      <c r="D7163" s="78">
        <v>4198000</v>
      </c>
      <c r="E7163" s="77" t="s">
        <v>20151</v>
      </c>
      <c r="F7163" s="77" t="s">
        <v>7870</v>
      </c>
    </row>
    <row r="7164" spans="1:6" ht="32.25" customHeight="1" x14ac:dyDescent="0.25">
      <c r="A7164" s="75">
        <v>6844</v>
      </c>
      <c r="B7164" s="76" t="s">
        <v>20188</v>
      </c>
      <c r="C7164" s="77" t="s">
        <v>20189</v>
      </c>
      <c r="D7164" s="78">
        <v>4198000</v>
      </c>
      <c r="E7164" s="77" t="s">
        <v>20151</v>
      </c>
      <c r="F7164" s="77" t="s">
        <v>7870</v>
      </c>
    </row>
    <row r="7165" spans="1:6" ht="32.25" customHeight="1" x14ac:dyDescent="0.25">
      <c r="A7165" s="75">
        <v>6845</v>
      </c>
      <c r="B7165" s="76" t="s">
        <v>20190</v>
      </c>
      <c r="C7165" s="77" t="s">
        <v>20191</v>
      </c>
      <c r="D7165" s="78">
        <v>4198000</v>
      </c>
      <c r="E7165" s="77" t="s">
        <v>20151</v>
      </c>
      <c r="F7165" s="77" t="s">
        <v>7870</v>
      </c>
    </row>
    <row r="7166" spans="1:6" ht="32.25" customHeight="1" x14ac:dyDescent="0.25">
      <c r="A7166" s="75">
        <v>6846</v>
      </c>
      <c r="B7166" s="76" t="s">
        <v>20192</v>
      </c>
      <c r="C7166" s="77" t="s">
        <v>20193</v>
      </c>
      <c r="D7166" s="78">
        <v>4198000</v>
      </c>
      <c r="E7166" s="77" t="s">
        <v>20151</v>
      </c>
      <c r="F7166" s="77" t="s">
        <v>7870</v>
      </c>
    </row>
    <row r="7167" spans="1:6" ht="32.25" customHeight="1" x14ac:dyDescent="0.25">
      <c r="A7167" s="75">
        <v>6847</v>
      </c>
      <c r="B7167" s="76" t="s">
        <v>20194</v>
      </c>
      <c r="C7167" s="77" t="s">
        <v>20195</v>
      </c>
      <c r="D7167" s="78">
        <v>4198000</v>
      </c>
      <c r="E7167" s="77" t="s">
        <v>20151</v>
      </c>
      <c r="F7167" s="77" t="s">
        <v>7870</v>
      </c>
    </row>
    <row r="7168" spans="1:6" ht="32.25" customHeight="1" x14ac:dyDescent="0.25">
      <c r="A7168" s="75">
        <v>6848</v>
      </c>
      <c r="B7168" s="76" t="s">
        <v>20196</v>
      </c>
      <c r="C7168" s="77" t="s">
        <v>20197</v>
      </c>
      <c r="D7168" s="78">
        <v>4198000</v>
      </c>
      <c r="E7168" s="77" t="s">
        <v>20151</v>
      </c>
      <c r="F7168" s="77" t="s">
        <v>7870</v>
      </c>
    </row>
    <row r="7169" spans="1:6" ht="32.25" customHeight="1" x14ac:dyDescent="0.25">
      <c r="A7169" s="75">
        <v>6849</v>
      </c>
      <c r="B7169" s="76" t="s">
        <v>20198</v>
      </c>
      <c r="C7169" s="77" t="s">
        <v>20199</v>
      </c>
      <c r="D7169" s="78">
        <v>4198000</v>
      </c>
      <c r="E7169" s="77" t="s">
        <v>20151</v>
      </c>
      <c r="F7169" s="77" t="s">
        <v>7870</v>
      </c>
    </row>
    <row r="7170" spans="1:6" ht="32.25" customHeight="1" x14ac:dyDescent="0.25">
      <c r="A7170" s="75">
        <v>6850</v>
      </c>
      <c r="B7170" s="76" t="s">
        <v>20200</v>
      </c>
      <c r="C7170" s="77" t="s">
        <v>20201</v>
      </c>
      <c r="D7170" s="78">
        <v>4198000</v>
      </c>
      <c r="E7170" s="77" t="s">
        <v>20151</v>
      </c>
      <c r="F7170" s="77" t="s">
        <v>7870</v>
      </c>
    </row>
    <row r="7171" spans="1:6" ht="32.25" customHeight="1" x14ac:dyDescent="0.25">
      <c r="A7171" s="75">
        <v>6851</v>
      </c>
      <c r="B7171" s="76" t="s">
        <v>20202</v>
      </c>
      <c r="C7171" s="77" t="s">
        <v>20203</v>
      </c>
      <c r="D7171" s="78">
        <v>4198000</v>
      </c>
      <c r="E7171" s="77" t="s">
        <v>20151</v>
      </c>
      <c r="F7171" s="77" t="s">
        <v>7870</v>
      </c>
    </row>
    <row r="7172" spans="1:6" ht="32.25" customHeight="1" x14ac:dyDescent="0.25">
      <c r="A7172" s="75">
        <v>6852</v>
      </c>
      <c r="B7172" s="76" t="s">
        <v>20204</v>
      </c>
      <c r="C7172" s="77" t="s">
        <v>20205</v>
      </c>
      <c r="D7172" s="78">
        <v>4198000</v>
      </c>
      <c r="E7172" s="77" t="s">
        <v>20151</v>
      </c>
      <c r="F7172" s="77" t="s">
        <v>7870</v>
      </c>
    </row>
    <row r="7173" spans="1:6" ht="32.25" customHeight="1" x14ac:dyDescent="0.25">
      <c r="A7173" s="75">
        <v>6853</v>
      </c>
      <c r="B7173" s="76" t="s">
        <v>20206</v>
      </c>
      <c r="C7173" s="77" t="s">
        <v>20207</v>
      </c>
      <c r="D7173" s="78">
        <v>4198000</v>
      </c>
      <c r="E7173" s="77" t="s">
        <v>20151</v>
      </c>
      <c r="F7173" s="77" t="s">
        <v>7870</v>
      </c>
    </row>
    <row r="7174" spans="1:6" ht="32.25" customHeight="1" x14ac:dyDescent="0.25">
      <c r="A7174" s="75">
        <v>6854</v>
      </c>
      <c r="B7174" s="76" t="s">
        <v>20208</v>
      </c>
      <c r="C7174" s="77" t="s">
        <v>20209</v>
      </c>
      <c r="D7174" s="78">
        <v>4198000</v>
      </c>
      <c r="E7174" s="77" t="s">
        <v>20151</v>
      </c>
      <c r="F7174" s="77" t="s">
        <v>7870</v>
      </c>
    </row>
    <row r="7175" spans="1:6" ht="32.25" customHeight="1" x14ac:dyDescent="0.25">
      <c r="A7175" s="75">
        <v>6855</v>
      </c>
      <c r="B7175" s="76" t="s">
        <v>6345</v>
      </c>
      <c r="C7175" s="77" t="s">
        <v>6347</v>
      </c>
      <c r="D7175" s="78">
        <v>4198000</v>
      </c>
      <c r="E7175" s="77" t="s">
        <v>20151</v>
      </c>
      <c r="F7175" s="77" t="s">
        <v>7870</v>
      </c>
    </row>
    <row r="7176" spans="1:6" ht="32.25" customHeight="1" x14ac:dyDescent="0.25">
      <c r="A7176" s="75">
        <v>6856</v>
      </c>
      <c r="B7176" s="76" t="s">
        <v>20210</v>
      </c>
      <c r="C7176" s="77" t="s">
        <v>20211</v>
      </c>
      <c r="D7176" s="78">
        <v>4198000</v>
      </c>
      <c r="E7176" s="77" t="s">
        <v>20151</v>
      </c>
      <c r="F7176" s="77" t="s">
        <v>7870</v>
      </c>
    </row>
    <row r="7177" spans="1:6" ht="32.25" customHeight="1" x14ac:dyDescent="0.25">
      <c r="A7177" s="75">
        <v>6857</v>
      </c>
      <c r="B7177" s="76" t="s">
        <v>20212</v>
      </c>
      <c r="C7177" s="77" t="s">
        <v>20213</v>
      </c>
      <c r="D7177" s="78">
        <v>4198000</v>
      </c>
      <c r="E7177" s="77" t="s">
        <v>20151</v>
      </c>
      <c r="F7177" s="77" t="s">
        <v>7870</v>
      </c>
    </row>
    <row r="7178" spans="1:6" ht="32.25" customHeight="1" x14ac:dyDescent="0.25">
      <c r="A7178" s="75">
        <v>6858</v>
      </c>
      <c r="B7178" s="76" t="s">
        <v>20214</v>
      </c>
      <c r="C7178" s="77" t="s">
        <v>20215</v>
      </c>
      <c r="D7178" s="78">
        <v>4198000</v>
      </c>
      <c r="E7178" s="77" t="s">
        <v>20151</v>
      </c>
      <c r="F7178" s="77" t="s">
        <v>7870</v>
      </c>
    </row>
    <row r="7179" spans="1:6" ht="32.25" customHeight="1" x14ac:dyDescent="0.25">
      <c r="A7179" s="75">
        <v>6859</v>
      </c>
      <c r="B7179" s="76" t="s">
        <v>20216</v>
      </c>
      <c r="C7179" s="77" t="s">
        <v>20217</v>
      </c>
      <c r="D7179" s="78">
        <v>4198000</v>
      </c>
      <c r="E7179" s="77" t="s">
        <v>20151</v>
      </c>
      <c r="F7179" s="77" t="s">
        <v>7870</v>
      </c>
    </row>
    <row r="7180" spans="1:6" ht="32.25" customHeight="1" x14ac:dyDescent="0.25">
      <c r="A7180" s="75">
        <v>6860</v>
      </c>
      <c r="B7180" s="76" t="s">
        <v>20218</v>
      </c>
      <c r="C7180" s="77" t="s">
        <v>20219</v>
      </c>
      <c r="D7180" s="78">
        <v>4198000</v>
      </c>
      <c r="E7180" s="77" t="s">
        <v>20151</v>
      </c>
      <c r="F7180" s="77" t="s">
        <v>7870</v>
      </c>
    </row>
    <row r="7181" spans="1:6" ht="32.25" customHeight="1" x14ac:dyDescent="0.25">
      <c r="A7181" s="75">
        <v>6861</v>
      </c>
      <c r="B7181" s="76" t="s">
        <v>20220</v>
      </c>
      <c r="C7181" s="77" t="s">
        <v>20221</v>
      </c>
      <c r="D7181" s="78">
        <v>4198000</v>
      </c>
      <c r="E7181" s="77" t="s">
        <v>20151</v>
      </c>
      <c r="F7181" s="77" t="s">
        <v>7870</v>
      </c>
    </row>
    <row r="7182" spans="1:6" ht="32.25" customHeight="1" x14ac:dyDescent="0.25">
      <c r="A7182" s="75">
        <v>6862</v>
      </c>
      <c r="B7182" s="76" t="s">
        <v>20222</v>
      </c>
      <c r="C7182" s="77" t="s">
        <v>20223</v>
      </c>
      <c r="D7182" s="78">
        <v>4198000</v>
      </c>
      <c r="E7182" s="77" t="s">
        <v>20151</v>
      </c>
      <c r="F7182" s="77" t="s">
        <v>7870</v>
      </c>
    </row>
    <row r="7183" spans="1:6" ht="32.25" customHeight="1" x14ac:dyDescent="0.25">
      <c r="A7183" s="75">
        <v>6863</v>
      </c>
      <c r="B7183" s="76" t="s">
        <v>20224</v>
      </c>
      <c r="C7183" s="77" t="s">
        <v>20225</v>
      </c>
      <c r="D7183" s="78">
        <v>4198000</v>
      </c>
      <c r="E7183" s="77" t="s">
        <v>20151</v>
      </c>
      <c r="F7183" s="77" t="s">
        <v>7870</v>
      </c>
    </row>
    <row r="7184" spans="1:6" ht="32.25" customHeight="1" x14ac:dyDescent="0.25">
      <c r="A7184" s="75">
        <v>6864</v>
      </c>
      <c r="B7184" s="76" t="s">
        <v>20226</v>
      </c>
      <c r="C7184" s="77" t="s">
        <v>20227</v>
      </c>
      <c r="D7184" s="78">
        <v>4198000</v>
      </c>
      <c r="E7184" s="77" t="s">
        <v>20151</v>
      </c>
      <c r="F7184" s="77" t="s">
        <v>7870</v>
      </c>
    </row>
    <row r="7185" spans="1:6" ht="32.25" customHeight="1" x14ac:dyDescent="0.25">
      <c r="A7185" s="75">
        <v>6865</v>
      </c>
      <c r="B7185" s="76" t="s">
        <v>20228</v>
      </c>
      <c r="C7185" s="77" t="s">
        <v>20229</v>
      </c>
      <c r="D7185" s="78">
        <v>2964000</v>
      </c>
      <c r="E7185" s="77" t="s">
        <v>20230</v>
      </c>
      <c r="F7185" s="77" t="s">
        <v>7870</v>
      </c>
    </row>
    <row r="7186" spans="1:6" ht="32.25" customHeight="1" x14ac:dyDescent="0.25">
      <c r="A7186" s="75">
        <v>6866</v>
      </c>
      <c r="B7186" s="76" t="s">
        <v>20231</v>
      </c>
      <c r="C7186" s="77" t="s">
        <v>20232</v>
      </c>
      <c r="D7186" s="78">
        <v>2705000</v>
      </c>
      <c r="E7186" s="77" t="s">
        <v>20233</v>
      </c>
      <c r="F7186" s="77" t="s">
        <v>7870</v>
      </c>
    </row>
    <row r="7187" spans="1:6" ht="32.25" customHeight="1" x14ac:dyDescent="0.25">
      <c r="A7187" s="75">
        <v>6867</v>
      </c>
      <c r="B7187" s="76" t="s">
        <v>20234</v>
      </c>
      <c r="C7187" s="77" t="s">
        <v>20235</v>
      </c>
      <c r="D7187" s="78">
        <v>2705000</v>
      </c>
      <c r="E7187" s="77" t="s">
        <v>20233</v>
      </c>
      <c r="F7187" s="77" t="s">
        <v>7870</v>
      </c>
    </row>
    <row r="7188" spans="1:6" ht="32.25" customHeight="1" x14ac:dyDescent="0.25">
      <c r="A7188" s="75">
        <v>6868</v>
      </c>
      <c r="B7188" s="76" t="s">
        <v>20236</v>
      </c>
      <c r="C7188" s="77" t="s">
        <v>20237</v>
      </c>
      <c r="D7188" s="78">
        <v>2705000</v>
      </c>
      <c r="E7188" s="77" t="s">
        <v>20233</v>
      </c>
      <c r="F7188" s="77" t="s">
        <v>7870</v>
      </c>
    </row>
    <row r="7189" spans="1:6" ht="32.25" customHeight="1" x14ac:dyDescent="0.25">
      <c r="A7189" s="75">
        <v>6869</v>
      </c>
      <c r="B7189" s="76" t="s">
        <v>6356</v>
      </c>
      <c r="C7189" s="77" t="s">
        <v>6358</v>
      </c>
      <c r="D7189" s="78">
        <v>2705000</v>
      </c>
      <c r="E7189" s="77" t="s">
        <v>20233</v>
      </c>
      <c r="F7189" s="77" t="s">
        <v>7870</v>
      </c>
    </row>
    <row r="7190" spans="1:6" ht="32.25" customHeight="1" x14ac:dyDescent="0.25">
      <c r="A7190" s="75">
        <v>6870</v>
      </c>
      <c r="B7190" s="76" t="s">
        <v>6348</v>
      </c>
      <c r="C7190" s="77" t="s">
        <v>6351</v>
      </c>
      <c r="D7190" s="78">
        <v>2705000</v>
      </c>
      <c r="E7190" s="77" t="s">
        <v>20233</v>
      </c>
      <c r="F7190" s="77" t="s">
        <v>7870</v>
      </c>
    </row>
    <row r="7191" spans="1:6" ht="32.25" customHeight="1" x14ac:dyDescent="0.25">
      <c r="A7191" s="75">
        <v>6871</v>
      </c>
      <c r="B7191" s="76" t="s">
        <v>20238</v>
      </c>
      <c r="C7191" s="77" t="s">
        <v>20239</v>
      </c>
      <c r="D7191" s="78">
        <v>2705000</v>
      </c>
      <c r="E7191" s="77" t="s">
        <v>20233</v>
      </c>
      <c r="F7191" s="77" t="s">
        <v>7870</v>
      </c>
    </row>
    <row r="7192" spans="1:6" ht="32.25" customHeight="1" x14ac:dyDescent="0.25">
      <c r="A7192" s="75">
        <v>6872</v>
      </c>
      <c r="B7192" s="76" t="s">
        <v>6359</v>
      </c>
      <c r="C7192" s="77" t="s">
        <v>6361</v>
      </c>
      <c r="D7192" s="78">
        <v>2705000</v>
      </c>
      <c r="E7192" s="77" t="s">
        <v>20233</v>
      </c>
      <c r="F7192" s="77" t="s">
        <v>7870</v>
      </c>
    </row>
    <row r="7193" spans="1:6" ht="32.25" customHeight="1" x14ac:dyDescent="0.25">
      <c r="A7193" s="75">
        <v>6873</v>
      </c>
      <c r="B7193" s="76" t="s">
        <v>20240</v>
      </c>
      <c r="C7193" s="77" t="s">
        <v>20241</v>
      </c>
      <c r="D7193" s="78">
        <v>2705000</v>
      </c>
      <c r="E7193" s="77" t="s">
        <v>20233</v>
      </c>
      <c r="F7193" s="77" t="s">
        <v>7870</v>
      </c>
    </row>
    <row r="7194" spans="1:6" ht="32.25" customHeight="1" x14ac:dyDescent="0.25">
      <c r="A7194" s="75">
        <v>6874</v>
      </c>
      <c r="B7194" s="76" t="s">
        <v>20242</v>
      </c>
      <c r="C7194" s="77" t="s">
        <v>20243</v>
      </c>
      <c r="D7194" s="78">
        <v>2705000</v>
      </c>
      <c r="E7194" s="77" t="s">
        <v>20233</v>
      </c>
      <c r="F7194" s="77" t="s">
        <v>7870</v>
      </c>
    </row>
    <row r="7195" spans="1:6" ht="32.25" customHeight="1" x14ac:dyDescent="0.25">
      <c r="A7195" s="75">
        <v>6875</v>
      </c>
      <c r="B7195" s="76" t="s">
        <v>6353</v>
      </c>
      <c r="C7195" s="77" t="s">
        <v>6355</v>
      </c>
      <c r="D7195" s="78">
        <v>2705000</v>
      </c>
      <c r="E7195" s="77" t="s">
        <v>20233</v>
      </c>
      <c r="F7195" s="77" t="s">
        <v>7870</v>
      </c>
    </row>
    <row r="7196" spans="1:6" ht="32.25" customHeight="1" x14ac:dyDescent="0.25">
      <c r="A7196" s="75">
        <v>6876</v>
      </c>
      <c r="B7196" s="76" t="s">
        <v>20244</v>
      </c>
      <c r="C7196" s="77" t="s">
        <v>20245</v>
      </c>
      <c r="D7196" s="78">
        <v>2705000</v>
      </c>
      <c r="E7196" s="77" t="s">
        <v>20233</v>
      </c>
      <c r="F7196" s="77" t="s">
        <v>7870</v>
      </c>
    </row>
    <row r="7197" spans="1:6" ht="32.25" customHeight="1" x14ac:dyDescent="0.25">
      <c r="A7197" s="75">
        <v>6877</v>
      </c>
      <c r="B7197" s="76" t="s">
        <v>20246</v>
      </c>
      <c r="C7197" s="77" t="s">
        <v>20247</v>
      </c>
      <c r="D7197" s="78">
        <v>8829000</v>
      </c>
      <c r="E7197" s="77" t="s">
        <v>20248</v>
      </c>
      <c r="F7197" s="77" t="s">
        <v>7870</v>
      </c>
    </row>
    <row r="7198" spans="1:6" ht="32.25" customHeight="1" x14ac:dyDescent="0.25">
      <c r="A7198" s="75">
        <v>6878</v>
      </c>
      <c r="B7198" s="76" t="s">
        <v>20249</v>
      </c>
      <c r="C7198" s="77" t="s">
        <v>20250</v>
      </c>
      <c r="D7198" s="78">
        <v>8829000</v>
      </c>
      <c r="E7198" s="77" t="s">
        <v>20248</v>
      </c>
      <c r="F7198" s="77" t="s">
        <v>7870</v>
      </c>
    </row>
    <row r="7199" spans="1:6" ht="32.25" customHeight="1" x14ac:dyDescent="0.25">
      <c r="A7199" s="75">
        <v>6879</v>
      </c>
      <c r="B7199" s="76" t="s">
        <v>20251</v>
      </c>
      <c r="C7199" s="77" t="s">
        <v>20252</v>
      </c>
      <c r="D7199" s="78">
        <v>8829000</v>
      </c>
      <c r="E7199" s="77" t="s">
        <v>20248</v>
      </c>
      <c r="F7199" s="77" t="s">
        <v>7870</v>
      </c>
    </row>
    <row r="7200" spans="1:6" ht="32.25" customHeight="1" x14ac:dyDescent="0.25">
      <c r="A7200" s="75">
        <v>6880</v>
      </c>
      <c r="B7200" s="76" t="s">
        <v>20253</v>
      </c>
      <c r="C7200" s="77" t="s">
        <v>20254</v>
      </c>
      <c r="D7200" s="78">
        <v>8829000</v>
      </c>
      <c r="E7200" s="77" t="s">
        <v>20248</v>
      </c>
      <c r="F7200" s="77" t="s">
        <v>7870</v>
      </c>
    </row>
    <row r="7201" spans="1:6" ht="32.25" customHeight="1" x14ac:dyDescent="0.25">
      <c r="A7201" s="75">
        <v>6881</v>
      </c>
      <c r="B7201" s="76" t="s">
        <v>20255</v>
      </c>
      <c r="C7201" s="77" t="s">
        <v>20256</v>
      </c>
      <c r="D7201" s="78">
        <v>8829000</v>
      </c>
      <c r="E7201" s="77" t="s">
        <v>20248</v>
      </c>
      <c r="F7201" s="77" t="s">
        <v>7870</v>
      </c>
    </row>
    <row r="7202" spans="1:6" ht="32.25" customHeight="1" x14ac:dyDescent="0.25">
      <c r="A7202" s="75">
        <v>6882</v>
      </c>
      <c r="B7202" s="76" t="s">
        <v>20257</v>
      </c>
      <c r="C7202" s="77" t="s">
        <v>20258</v>
      </c>
      <c r="D7202" s="78">
        <v>8829000</v>
      </c>
      <c r="E7202" s="77" t="s">
        <v>20248</v>
      </c>
      <c r="F7202" s="77" t="s">
        <v>7870</v>
      </c>
    </row>
    <row r="7203" spans="1:6" ht="32.25" customHeight="1" x14ac:dyDescent="0.25">
      <c r="A7203" s="75">
        <v>6883</v>
      </c>
      <c r="B7203" s="76" t="s">
        <v>20259</v>
      </c>
      <c r="C7203" s="77" t="s">
        <v>20260</v>
      </c>
      <c r="D7203" s="78">
        <v>8829000</v>
      </c>
      <c r="E7203" s="77" t="s">
        <v>20248</v>
      </c>
      <c r="F7203" s="77" t="s">
        <v>7870</v>
      </c>
    </row>
    <row r="7204" spans="1:6" ht="32.25" customHeight="1" x14ac:dyDescent="0.25">
      <c r="A7204" s="75">
        <v>6884</v>
      </c>
      <c r="B7204" s="76" t="s">
        <v>20261</v>
      </c>
      <c r="C7204" s="77" t="s">
        <v>20262</v>
      </c>
      <c r="D7204" s="78">
        <v>8829000</v>
      </c>
      <c r="E7204" s="77" t="s">
        <v>20248</v>
      </c>
      <c r="F7204" s="77" t="s">
        <v>7870</v>
      </c>
    </row>
    <row r="7205" spans="1:6" ht="32.25" customHeight="1" x14ac:dyDescent="0.25">
      <c r="A7205" s="75">
        <v>6885</v>
      </c>
      <c r="B7205" s="76" t="s">
        <v>20263</v>
      </c>
      <c r="C7205" s="77" t="s">
        <v>20264</v>
      </c>
      <c r="D7205" s="78">
        <v>7284000</v>
      </c>
      <c r="E7205" s="77" t="s">
        <v>20265</v>
      </c>
      <c r="F7205" s="77" t="s">
        <v>7870</v>
      </c>
    </row>
    <row r="7206" spans="1:6" ht="32.25" customHeight="1" x14ac:dyDescent="0.25">
      <c r="A7206" s="75">
        <v>6886</v>
      </c>
      <c r="B7206" s="76" t="s">
        <v>20266</v>
      </c>
      <c r="C7206" s="77" t="s">
        <v>20267</v>
      </c>
      <c r="D7206" s="78">
        <v>7284000</v>
      </c>
      <c r="E7206" s="77" t="s">
        <v>20265</v>
      </c>
      <c r="F7206" s="77" t="s">
        <v>7870</v>
      </c>
    </row>
    <row r="7207" spans="1:6" ht="32.25" customHeight="1" x14ac:dyDescent="0.25">
      <c r="A7207" s="75">
        <v>6887</v>
      </c>
      <c r="B7207" s="76" t="s">
        <v>20268</v>
      </c>
      <c r="C7207" s="77" t="s">
        <v>20269</v>
      </c>
      <c r="D7207" s="78">
        <v>7284000</v>
      </c>
      <c r="E7207" s="77" t="s">
        <v>20265</v>
      </c>
      <c r="F7207" s="77" t="s">
        <v>7870</v>
      </c>
    </row>
    <row r="7208" spans="1:6" ht="32.25" customHeight="1" x14ac:dyDescent="0.25">
      <c r="A7208" s="75">
        <v>6888</v>
      </c>
      <c r="B7208" s="76" t="s">
        <v>20270</v>
      </c>
      <c r="C7208" s="77" t="s">
        <v>20271</v>
      </c>
      <c r="D7208" s="78">
        <v>7284000</v>
      </c>
      <c r="E7208" s="77" t="s">
        <v>20265</v>
      </c>
      <c r="F7208" s="77" t="s">
        <v>7870</v>
      </c>
    </row>
    <row r="7209" spans="1:6" ht="32.25" customHeight="1" x14ac:dyDescent="0.25">
      <c r="A7209" s="75">
        <v>6889</v>
      </c>
      <c r="B7209" s="76" t="s">
        <v>20272</v>
      </c>
      <c r="C7209" s="77" t="s">
        <v>20273</v>
      </c>
      <c r="D7209" s="78">
        <v>7284000</v>
      </c>
      <c r="E7209" s="77" t="s">
        <v>20265</v>
      </c>
      <c r="F7209" s="77" t="s">
        <v>7870</v>
      </c>
    </row>
    <row r="7210" spans="1:6" ht="32.25" customHeight="1" x14ac:dyDescent="0.25">
      <c r="A7210" s="75">
        <v>6890</v>
      </c>
      <c r="B7210" s="76" t="s">
        <v>20274</v>
      </c>
      <c r="C7210" s="77" t="s">
        <v>20275</v>
      </c>
      <c r="D7210" s="78">
        <v>7284000</v>
      </c>
      <c r="E7210" s="77" t="s">
        <v>20265</v>
      </c>
      <c r="F7210" s="77" t="s">
        <v>7870</v>
      </c>
    </row>
    <row r="7211" spans="1:6" ht="32.25" customHeight="1" x14ac:dyDescent="0.25">
      <c r="A7211" s="75">
        <v>6891</v>
      </c>
      <c r="B7211" s="76" t="s">
        <v>20276</v>
      </c>
      <c r="C7211" s="77" t="s">
        <v>20277</v>
      </c>
      <c r="D7211" s="78">
        <v>7284000</v>
      </c>
      <c r="E7211" s="77" t="s">
        <v>20265</v>
      </c>
      <c r="F7211" s="77" t="s">
        <v>7870</v>
      </c>
    </row>
    <row r="7212" spans="1:6" ht="32.25" customHeight="1" x14ac:dyDescent="0.25">
      <c r="A7212" s="75">
        <v>6892</v>
      </c>
      <c r="B7212" s="76" t="s">
        <v>20278</v>
      </c>
      <c r="C7212" s="77" t="s">
        <v>20279</v>
      </c>
      <c r="D7212" s="78">
        <v>7284000</v>
      </c>
      <c r="E7212" s="77" t="s">
        <v>20265</v>
      </c>
      <c r="F7212" s="77" t="s">
        <v>7870</v>
      </c>
    </row>
    <row r="7213" spans="1:6" ht="32.25" customHeight="1" x14ac:dyDescent="0.25">
      <c r="A7213" s="75">
        <v>6893</v>
      </c>
      <c r="B7213" s="76" t="s">
        <v>20280</v>
      </c>
      <c r="C7213" s="77" t="s">
        <v>20281</v>
      </c>
      <c r="D7213" s="78">
        <v>7284000</v>
      </c>
      <c r="E7213" s="77" t="s">
        <v>20265</v>
      </c>
      <c r="F7213" s="77" t="s">
        <v>7870</v>
      </c>
    </row>
    <row r="7214" spans="1:6" ht="32.25" customHeight="1" x14ac:dyDescent="0.25">
      <c r="A7214" s="75">
        <v>6894</v>
      </c>
      <c r="B7214" s="76" t="s">
        <v>20282</v>
      </c>
      <c r="C7214" s="77" t="s">
        <v>20283</v>
      </c>
      <c r="D7214" s="78">
        <v>7284000</v>
      </c>
      <c r="E7214" s="77" t="s">
        <v>20265</v>
      </c>
      <c r="F7214" s="77" t="s">
        <v>7870</v>
      </c>
    </row>
    <row r="7215" spans="1:6" ht="32.25" customHeight="1" x14ac:dyDescent="0.25">
      <c r="A7215" s="75">
        <v>6895</v>
      </c>
      <c r="B7215" s="76" t="s">
        <v>20284</v>
      </c>
      <c r="C7215" s="77" t="s">
        <v>20285</v>
      </c>
      <c r="D7215" s="78">
        <v>7284000</v>
      </c>
      <c r="E7215" s="77" t="s">
        <v>20265</v>
      </c>
      <c r="F7215" s="77" t="s">
        <v>7870</v>
      </c>
    </row>
    <row r="7216" spans="1:6" ht="32.25" customHeight="1" x14ac:dyDescent="0.25">
      <c r="A7216" s="75">
        <v>6896</v>
      </c>
      <c r="B7216" s="76" t="s">
        <v>20286</v>
      </c>
      <c r="C7216" s="77" t="s">
        <v>20287</v>
      </c>
      <c r="D7216" s="78">
        <v>7284000</v>
      </c>
      <c r="E7216" s="77" t="s">
        <v>20265</v>
      </c>
      <c r="F7216" s="77" t="s">
        <v>7870</v>
      </c>
    </row>
    <row r="7217" spans="1:6" ht="32.25" customHeight="1" x14ac:dyDescent="0.25">
      <c r="A7217" s="75">
        <v>6897</v>
      </c>
      <c r="B7217" s="76" t="s">
        <v>20288</v>
      </c>
      <c r="C7217" s="77" t="s">
        <v>20289</v>
      </c>
      <c r="D7217" s="78">
        <v>7284000</v>
      </c>
      <c r="E7217" s="77" t="s">
        <v>20265</v>
      </c>
      <c r="F7217" s="77" t="s">
        <v>7870</v>
      </c>
    </row>
    <row r="7218" spans="1:6" ht="32.25" customHeight="1" x14ac:dyDescent="0.25">
      <c r="A7218" s="75">
        <v>6898</v>
      </c>
      <c r="B7218" s="76" t="s">
        <v>20290</v>
      </c>
      <c r="C7218" s="77" t="s">
        <v>20291</v>
      </c>
      <c r="D7218" s="78">
        <v>7284000</v>
      </c>
      <c r="E7218" s="77" t="s">
        <v>20265</v>
      </c>
      <c r="F7218" s="77" t="s">
        <v>7870</v>
      </c>
    </row>
    <row r="7219" spans="1:6" ht="32.25" customHeight="1" x14ac:dyDescent="0.25">
      <c r="A7219" s="75">
        <v>6899</v>
      </c>
      <c r="B7219" s="76" t="s">
        <v>20292</v>
      </c>
      <c r="C7219" s="77" t="s">
        <v>20293</v>
      </c>
      <c r="D7219" s="78">
        <v>7284000</v>
      </c>
      <c r="E7219" s="77" t="s">
        <v>20265</v>
      </c>
      <c r="F7219" s="77" t="s">
        <v>7870</v>
      </c>
    </row>
    <row r="7220" spans="1:6" ht="32.25" customHeight="1" x14ac:dyDescent="0.25">
      <c r="A7220" s="75">
        <v>6900</v>
      </c>
      <c r="B7220" s="76" t="s">
        <v>6365</v>
      </c>
      <c r="C7220" s="77" t="s">
        <v>6367</v>
      </c>
      <c r="D7220" s="78">
        <v>7284000</v>
      </c>
      <c r="E7220" s="77" t="s">
        <v>20265</v>
      </c>
      <c r="F7220" s="77" t="s">
        <v>7870</v>
      </c>
    </row>
    <row r="7221" spans="1:6" ht="32.25" customHeight="1" x14ac:dyDescent="0.25">
      <c r="A7221" s="75">
        <v>6901</v>
      </c>
      <c r="B7221" s="76" t="s">
        <v>20294</v>
      </c>
      <c r="C7221" s="77" t="s">
        <v>20295</v>
      </c>
      <c r="D7221" s="78">
        <v>7284000</v>
      </c>
      <c r="E7221" s="77" t="s">
        <v>20265</v>
      </c>
      <c r="F7221" s="77" t="s">
        <v>7870</v>
      </c>
    </row>
    <row r="7222" spans="1:6" ht="32.25" customHeight="1" x14ac:dyDescent="0.25">
      <c r="A7222" s="75">
        <v>6902</v>
      </c>
      <c r="B7222" s="76" t="s">
        <v>20296</v>
      </c>
      <c r="C7222" s="77" t="s">
        <v>20297</v>
      </c>
      <c r="D7222" s="78">
        <v>7284000</v>
      </c>
      <c r="E7222" s="77" t="s">
        <v>20265</v>
      </c>
      <c r="F7222" s="77" t="s">
        <v>7870</v>
      </c>
    </row>
    <row r="7223" spans="1:6" ht="32.25" customHeight="1" x14ac:dyDescent="0.25">
      <c r="A7223" s="75">
        <v>6903</v>
      </c>
      <c r="B7223" s="76" t="s">
        <v>20298</v>
      </c>
      <c r="C7223" s="77" t="s">
        <v>20299</v>
      </c>
      <c r="D7223" s="78">
        <v>7284000</v>
      </c>
      <c r="E7223" s="77" t="s">
        <v>20265</v>
      </c>
      <c r="F7223" s="77" t="s">
        <v>7870</v>
      </c>
    </row>
    <row r="7224" spans="1:6" ht="32.25" customHeight="1" x14ac:dyDescent="0.25">
      <c r="A7224" s="75">
        <v>6904</v>
      </c>
      <c r="B7224" s="76" t="s">
        <v>20300</v>
      </c>
      <c r="C7224" s="77" t="s">
        <v>20301</v>
      </c>
      <c r="D7224" s="78">
        <v>7284000</v>
      </c>
      <c r="E7224" s="77" t="s">
        <v>20265</v>
      </c>
      <c r="F7224" s="77" t="s">
        <v>7870</v>
      </c>
    </row>
    <row r="7225" spans="1:6" ht="32.25" customHeight="1" x14ac:dyDescent="0.25">
      <c r="A7225" s="75">
        <v>6905</v>
      </c>
      <c r="B7225" s="76" t="s">
        <v>20302</v>
      </c>
      <c r="C7225" s="77" t="s">
        <v>20303</v>
      </c>
      <c r="D7225" s="78">
        <v>7284000</v>
      </c>
      <c r="E7225" s="77" t="s">
        <v>20265</v>
      </c>
      <c r="F7225" s="77" t="s">
        <v>7870</v>
      </c>
    </row>
    <row r="7226" spans="1:6" ht="32.25" customHeight="1" x14ac:dyDescent="0.25">
      <c r="A7226" s="75">
        <v>6906</v>
      </c>
      <c r="B7226" s="76" t="s">
        <v>20304</v>
      </c>
      <c r="C7226" s="77" t="s">
        <v>20305</v>
      </c>
      <c r="D7226" s="78">
        <v>7284000</v>
      </c>
      <c r="E7226" s="77" t="s">
        <v>20265</v>
      </c>
      <c r="F7226" s="77" t="s">
        <v>7870</v>
      </c>
    </row>
    <row r="7227" spans="1:6" ht="32.25" customHeight="1" x14ac:dyDescent="0.25">
      <c r="A7227" s="75">
        <v>6907</v>
      </c>
      <c r="B7227" s="76" t="s">
        <v>20306</v>
      </c>
      <c r="C7227" s="77" t="s">
        <v>20307</v>
      </c>
      <c r="D7227" s="78">
        <v>7284000</v>
      </c>
      <c r="E7227" s="77" t="s">
        <v>20265</v>
      </c>
      <c r="F7227" s="77" t="s">
        <v>7870</v>
      </c>
    </row>
    <row r="7228" spans="1:6" ht="32.25" customHeight="1" x14ac:dyDescent="0.25">
      <c r="A7228" s="75">
        <v>6908</v>
      </c>
      <c r="B7228" s="76" t="s">
        <v>20308</v>
      </c>
      <c r="C7228" s="77" t="s">
        <v>20309</v>
      </c>
      <c r="D7228" s="78">
        <v>5267000</v>
      </c>
      <c r="E7228" s="77" t="s">
        <v>20310</v>
      </c>
      <c r="F7228" s="77" t="s">
        <v>7870</v>
      </c>
    </row>
    <row r="7229" spans="1:6" ht="32.25" customHeight="1" x14ac:dyDescent="0.25">
      <c r="A7229" s="75">
        <v>6909</v>
      </c>
      <c r="B7229" s="76" t="s">
        <v>20311</v>
      </c>
      <c r="C7229" s="77" t="s">
        <v>20312</v>
      </c>
      <c r="D7229" s="78">
        <v>5267000</v>
      </c>
      <c r="E7229" s="77" t="s">
        <v>20310</v>
      </c>
      <c r="F7229" s="77" t="s">
        <v>7870</v>
      </c>
    </row>
    <row r="7230" spans="1:6" ht="32.25" customHeight="1" x14ac:dyDescent="0.25">
      <c r="A7230" s="75">
        <v>6910</v>
      </c>
      <c r="B7230" s="76" t="s">
        <v>20313</v>
      </c>
      <c r="C7230" s="77" t="s">
        <v>20314</v>
      </c>
      <c r="D7230" s="78">
        <v>5267000</v>
      </c>
      <c r="E7230" s="77" t="s">
        <v>20310</v>
      </c>
      <c r="F7230" s="77" t="s">
        <v>7870</v>
      </c>
    </row>
    <row r="7231" spans="1:6" ht="32.25" customHeight="1" x14ac:dyDescent="0.25">
      <c r="A7231" s="75">
        <v>6911</v>
      </c>
      <c r="B7231" s="76" t="s">
        <v>20315</v>
      </c>
      <c r="C7231" s="77" t="s">
        <v>20316</v>
      </c>
      <c r="D7231" s="78">
        <v>5267000</v>
      </c>
      <c r="E7231" s="77" t="s">
        <v>20310</v>
      </c>
      <c r="F7231" s="77" t="s">
        <v>7870</v>
      </c>
    </row>
    <row r="7232" spans="1:6" ht="32.25" customHeight="1" x14ac:dyDescent="0.25">
      <c r="A7232" s="75">
        <v>6912</v>
      </c>
      <c r="B7232" s="76" t="s">
        <v>20317</v>
      </c>
      <c r="C7232" s="77" t="s">
        <v>20318</v>
      </c>
      <c r="D7232" s="78">
        <v>5267000</v>
      </c>
      <c r="E7232" s="77" t="s">
        <v>20310</v>
      </c>
      <c r="F7232" s="77" t="s">
        <v>7870</v>
      </c>
    </row>
    <row r="7233" spans="1:6" ht="32.25" customHeight="1" x14ac:dyDescent="0.25">
      <c r="A7233" s="75">
        <v>6913</v>
      </c>
      <c r="B7233" s="76" t="s">
        <v>20319</v>
      </c>
      <c r="C7233" s="77" t="s">
        <v>20320</v>
      </c>
      <c r="D7233" s="78">
        <v>5267000</v>
      </c>
      <c r="E7233" s="77" t="s">
        <v>20310</v>
      </c>
      <c r="F7233" s="77" t="s">
        <v>7870</v>
      </c>
    </row>
    <row r="7234" spans="1:6" ht="32.25" customHeight="1" x14ac:dyDescent="0.25">
      <c r="A7234" s="75">
        <v>6914</v>
      </c>
      <c r="B7234" s="76" t="s">
        <v>20321</v>
      </c>
      <c r="C7234" s="77" t="s">
        <v>20322</v>
      </c>
      <c r="D7234" s="78">
        <v>5267000</v>
      </c>
      <c r="E7234" s="77" t="s">
        <v>20310</v>
      </c>
      <c r="F7234" s="77" t="s">
        <v>7870</v>
      </c>
    </row>
    <row r="7235" spans="1:6" ht="32.25" customHeight="1" x14ac:dyDescent="0.25">
      <c r="A7235" s="75">
        <v>6915</v>
      </c>
      <c r="B7235" s="76" t="s">
        <v>20323</v>
      </c>
      <c r="C7235" s="77" t="s">
        <v>20324</v>
      </c>
      <c r="D7235" s="78">
        <v>5267000</v>
      </c>
      <c r="E7235" s="77" t="s">
        <v>20310</v>
      </c>
      <c r="F7235" s="77" t="s">
        <v>7870</v>
      </c>
    </row>
    <row r="7236" spans="1:6" ht="32.25" customHeight="1" x14ac:dyDescent="0.25">
      <c r="A7236" s="75">
        <v>6916</v>
      </c>
      <c r="B7236" s="76" t="s">
        <v>20325</v>
      </c>
      <c r="C7236" s="77" t="s">
        <v>20326</v>
      </c>
      <c r="D7236" s="78">
        <v>5267000</v>
      </c>
      <c r="E7236" s="77" t="s">
        <v>20310</v>
      </c>
      <c r="F7236" s="77" t="s">
        <v>7870</v>
      </c>
    </row>
    <row r="7237" spans="1:6" ht="32.25" customHeight="1" x14ac:dyDescent="0.25">
      <c r="A7237" s="75">
        <v>6917</v>
      </c>
      <c r="B7237" s="76" t="s">
        <v>20327</v>
      </c>
      <c r="C7237" s="77" t="s">
        <v>20328</v>
      </c>
      <c r="D7237" s="78">
        <v>5267000</v>
      </c>
      <c r="E7237" s="77" t="s">
        <v>20310</v>
      </c>
      <c r="F7237" s="77" t="s">
        <v>7870</v>
      </c>
    </row>
    <row r="7238" spans="1:6" ht="32.25" customHeight="1" x14ac:dyDescent="0.25">
      <c r="A7238" s="75">
        <v>6918</v>
      </c>
      <c r="B7238" s="76" t="s">
        <v>20329</v>
      </c>
      <c r="C7238" s="77" t="s">
        <v>20330</v>
      </c>
      <c r="D7238" s="78">
        <v>5267000</v>
      </c>
      <c r="E7238" s="77" t="s">
        <v>20310</v>
      </c>
      <c r="F7238" s="77" t="s">
        <v>7870</v>
      </c>
    </row>
    <row r="7239" spans="1:6" ht="32.25" customHeight="1" x14ac:dyDescent="0.25">
      <c r="A7239" s="75">
        <v>6919</v>
      </c>
      <c r="B7239" s="76" t="s">
        <v>20331</v>
      </c>
      <c r="C7239" s="77" t="s">
        <v>20332</v>
      </c>
      <c r="D7239" s="78">
        <v>5267000</v>
      </c>
      <c r="E7239" s="77" t="s">
        <v>20310</v>
      </c>
      <c r="F7239" s="77" t="s">
        <v>7870</v>
      </c>
    </row>
    <row r="7240" spans="1:6" ht="32.25" customHeight="1" x14ac:dyDescent="0.25">
      <c r="A7240" s="75">
        <v>6920</v>
      </c>
      <c r="B7240" s="76" t="s">
        <v>20333</v>
      </c>
      <c r="C7240" s="77" t="s">
        <v>20334</v>
      </c>
      <c r="D7240" s="78">
        <v>5267000</v>
      </c>
      <c r="E7240" s="77" t="s">
        <v>20310</v>
      </c>
      <c r="F7240" s="77" t="s">
        <v>7870</v>
      </c>
    </row>
    <row r="7241" spans="1:6" ht="32.25" customHeight="1" x14ac:dyDescent="0.25">
      <c r="A7241" s="75">
        <v>6921</v>
      </c>
      <c r="B7241" s="76" t="s">
        <v>20335</v>
      </c>
      <c r="C7241" s="77" t="s">
        <v>20336</v>
      </c>
      <c r="D7241" s="78">
        <v>5267000</v>
      </c>
      <c r="E7241" s="77" t="s">
        <v>20310</v>
      </c>
      <c r="F7241" s="77" t="s">
        <v>7870</v>
      </c>
    </row>
    <row r="7242" spans="1:6" ht="32.25" customHeight="1" x14ac:dyDescent="0.25">
      <c r="A7242" s="75">
        <v>6922</v>
      </c>
      <c r="B7242" s="76" t="s">
        <v>20337</v>
      </c>
      <c r="C7242" s="77" t="s">
        <v>20338</v>
      </c>
      <c r="D7242" s="78">
        <v>5267000</v>
      </c>
      <c r="E7242" s="77" t="s">
        <v>20310</v>
      </c>
      <c r="F7242" s="77" t="s">
        <v>7870</v>
      </c>
    </row>
    <row r="7243" spans="1:6" ht="32.25" customHeight="1" x14ac:dyDescent="0.25">
      <c r="A7243" s="75">
        <v>6923</v>
      </c>
      <c r="B7243" s="76" t="s">
        <v>20339</v>
      </c>
      <c r="C7243" s="77" t="s">
        <v>20340</v>
      </c>
      <c r="D7243" s="78">
        <v>5267000</v>
      </c>
      <c r="E7243" s="77" t="s">
        <v>20310</v>
      </c>
      <c r="F7243" s="77" t="s">
        <v>7870</v>
      </c>
    </row>
    <row r="7244" spans="1:6" ht="32.25" customHeight="1" x14ac:dyDescent="0.25">
      <c r="A7244" s="75">
        <v>6949</v>
      </c>
      <c r="B7244" s="76" t="s">
        <v>20341</v>
      </c>
      <c r="C7244" s="77" t="s">
        <v>20342</v>
      </c>
      <c r="D7244" s="78">
        <v>1088000</v>
      </c>
      <c r="E7244" s="77" t="s">
        <v>20343</v>
      </c>
      <c r="F7244" s="77" t="s">
        <v>20344</v>
      </c>
    </row>
    <row r="7245" spans="1:6" ht="32.25" customHeight="1" x14ac:dyDescent="0.25">
      <c r="A7245" s="75">
        <v>6950</v>
      </c>
      <c r="B7245" s="76" t="s">
        <v>20345</v>
      </c>
      <c r="C7245" s="77" t="s">
        <v>20346</v>
      </c>
      <c r="D7245" s="78">
        <v>1088000</v>
      </c>
      <c r="E7245" s="77" t="s">
        <v>20343</v>
      </c>
      <c r="F7245" s="77" t="s">
        <v>20344</v>
      </c>
    </row>
    <row r="7246" spans="1:6" ht="32.25" customHeight="1" x14ac:dyDescent="0.25">
      <c r="A7246" s="75">
        <v>6951</v>
      </c>
      <c r="B7246" s="76" t="s">
        <v>20347</v>
      </c>
      <c r="C7246" s="77" t="s">
        <v>20348</v>
      </c>
      <c r="D7246" s="78">
        <v>1088000</v>
      </c>
      <c r="E7246" s="77" t="s">
        <v>20343</v>
      </c>
      <c r="F7246" s="77" t="s">
        <v>20344</v>
      </c>
    </row>
    <row r="7247" spans="1:6" ht="32.25" customHeight="1" x14ac:dyDescent="0.25">
      <c r="A7247" s="75">
        <v>6952</v>
      </c>
      <c r="B7247" s="76" t="s">
        <v>20349</v>
      </c>
      <c r="C7247" s="77" t="s">
        <v>20350</v>
      </c>
      <c r="D7247" s="78">
        <v>1088000</v>
      </c>
      <c r="E7247" s="77" t="s">
        <v>20343</v>
      </c>
      <c r="F7247" s="77" t="s">
        <v>20344</v>
      </c>
    </row>
    <row r="7248" spans="1:6" ht="32.25" customHeight="1" x14ac:dyDescent="0.25">
      <c r="A7248" s="75">
        <v>6953</v>
      </c>
      <c r="B7248" s="76" t="s">
        <v>20351</v>
      </c>
      <c r="C7248" s="77" t="s">
        <v>20352</v>
      </c>
      <c r="D7248" s="78">
        <v>1088000</v>
      </c>
      <c r="E7248" s="77" t="s">
        <v>20343</v>
      </c>
      <c r="F7248" s="77" t="s">
        <v>20344</v>
      </c>
    </row>
    <row r="7249" spans="1:6" ht="32.25" customHeight="1" x14ac:dyDescent="0.25">
      <c r="A7249" s="75">
        <v>7051</v>
      </c>
      <c r="B7249" s="76" t="s">
        <v>6867</v>
      </c>
      <c r="C7249" s="77" t="s">
        <v>6870</v>
      </c>
      <c r="D7249" s="78">
        <v>1038000</v>
      </c>
      <c r="E7249" s="77" t="s">
        <v>12723</v>
      </c>
      <c r="F7249" s="77" t="s">
        <v>7870</v>
      </c>
    </row>
    <row r="7250" spans="1:6" ht="32.25" customHeight="1" x14ac:dyDescent="0.25">
      <c r="A7250" s="75">
        <v>7052</v>
      </c>
      <c r="B7250" s="76" t="s">
        <v>20353</v>
      </c>
      <c r="C7250" s="77" t="s">
        <v>20354</v>
      </c>
      <c r="D7250" s="78">
        <v>1205000</v>
      </c>
      <c r="E7250" s="77" t="s">
        <v>20355</v>
      </c>
      <c r="F7250" s="77" t="s">
        <v>7870</v>
      </c>
    </row>
    <row r="7251" spans="1:6" ht="32.25" customHeight="1" x14ac:dyDescent="0.25">
      <c r="A7251" s="75">
        <v>7064</v>
      </c>
      <c r="B7251" s="76" t="s">
        <v>20356</v>
      </c>
      <c r="C7251" s="77" t="s">
        <v>20357</v>
      </c>
      <c r="D7251" s="78">
        <v>1058000</v>
      </c>
      <c r="E7251" s="77" t="s">
        <v>20358</v>
      </c>
      <c r="F7251" s="77" t="s">
        <v>20359</v>
      </c>
    </row>
    <row r="7252" spans="1:6" ht="32.25" customHeight="1" x14ac:dyDescent="0.25">
      <c r="A7252" s="75">
        <v>7098</v>
      </c>
      <c r="B7252" s="76" t="s">
        <v>20360</v>
      </c>
      <c r="C7252" s="77" t="s">
        <v>20361</v>
      </c>
      <c r="D7252" s="78">
        <v>4933000</v>
      </c>
      <c r="E7252" s="77" t="s">
        <v>20362</v>
      </c>
      <c r="F7252" s="77" t="s">
        <v>20363</v>
      </c>
    </row>
    <row r="7253" spans="1:6" ht="32.25" customHeight="1" x14ac:dyDescent="0.25">
      <c r="A7253" s="75">
        <v>7099</v>
      </c>
      <c r="B7253" s="76" t="s">
        <v>20364</v>
      </c>
      <c r="C7253" s="77" t="s">
        <v>20361</v>
      </c>
      <c r="D7253" s="78">
        <v>5001000</v>
      </c>
      <c r="E7253" s="77" t="s">
        <v>20365</v>
      </c>
      <c r="F7253" s="77" t="s">
        <v>20363</v>
      </c>
    </row>
    <row r="7254" spans="1:6" ht="32.25" customHeight="1" x14ac:dyDescent="0.25">
      <c r="A7254" s="75">
        <v>7100</v>
      </c>
      <c r="B7254" s="76" t="s">
        <v>20366</v>
      </c>
      <c r="C7254" s="77" t="s">
        <v>20367</v>
      </c>
      <c r="D7254" s="78">
        <v>5001000</v>
      </c>
      <c r="E7254" s="77" t="s">
        <v>20365</v>
      </c>
      <c r="F7254" s="77" t="s">
        <v>20363</v>
      </c>
    </row>
    <row r="7255" spans="1:6" ht="32.25" customHeight="1" x14ac:dyDescent="0.25">
      <c r="A7255" s="75">
        <v>7101</v>
      </c>
      <c r="B7255" s="76" t="s">
        <v>20368</v>
      </c>
      <c r="C7255" s="77" t="s">
        <v>20369</v>
      </c>
      <c r="D7255" s="78">
        <v>5001000</v>
      </c>
      <c r="E7255" s="77" t="s">
        <v>20365</v>
      </c>
      <c r="F7255" s="77" t="s">
        <v>20363</v>
      </c>
    </row>
    <row r="7256" spans="1:6" ht="32.25" customHeight="1" x14ac:dyDescent="0.25">
      <c r="A7256" s="75">
        <v>7124</v>
      </c>
      <c r="B7256" s="76" t="s">
        <v>20370</v>
      </c>
      <c r="C7256" s="77" t="s">
        <v>20371</v>
      </c>
      <c r="D7256" s="78">
        <v>2467000</v>
      </c>
      <c r="E7256" s="77" t="s">
        <v>20372</v>
      </c>
      <c r="F7256" s="77"/>
    </row>
    <row r="7257" spans="1:6" ht="32.25" customHeight="1" x14ac:dyDescent="0.25">
      <c r="A7257" s="75">
        <v>7125</v>
      </c>
      <c r="B7257" s="76" t="s">
        <v>20373</v>
      </c>
      <c r="C7257" s="77" t="s">
        <v>20374</v>
      </c>
      <c r="D7257" s="78">
        <v>1277000</v>
      </c>
      <c r="E7257" s="77" t="s">
        <v>12517</v>
      </c>
      <c r="F7257" s="77"/>
    </row>
    <row r="7258" spans="1:6" ht="32.25" customHeight="1" x14ac:dyDescent="0.25">
      <c r="A7258" s="75">
        <v>7126</v>
      </c>
      <c r="B7258" s="76" t="s">
        <v>20375</v>
      </c>
      <c r="C7258" s="77" t="s">
        <v>20374</v>
      </c>
      <c r="D7258" s="78">
        <v>1277000</v>
      </c>
      <c r="E7258" s="77" t="s">
        <v>12517</v>
      </c>
      <c r="F7258" s="77"/>
    </row>
    <row r="7259" spans="1:6" ht="32.25" customHeight="1" x14ac:dyDescent="0.25">
      <c r="A7259" s="75">
        <v>7127</v>
      </c>
      <c r="B7259" s="76" t="s">
        <v>20376</v>
      </c>
      <c r="C7259" s="77" t="s">
        <v>20377</v>
      </c>
      <c r="D7259" s="78">
        <v>3317000</v>
      </c>
      <c r="E7259" s="77" t="s">
        <v>20378</v>
      </c>
      <c r="F7259" s="77"/>
    </row>
    <row r="7260" spans="1:6" ht="32.25" customHeight="1" x14ac:dyDescent="0.25">
      <c r="A7260" s="75">
        <v>7130</v>
      </c>
      <c r="B7260" s="76" t="s">
        <v>20379</v>
      </c>
      <c r="C7260" s="77" t="s">
        <v>20380</v>
      </c>
      <c r="D7260" s="78">
        <v>1726000</v>
      </c>
      <c r="E7260" s="77" t="s">
        <v>19275</v>
      </c>
      <c r="F7260" s="77"/>
    </row>
    <row r="7261" spans="1:6" ht="32.25" customHeight="1" x14ac:dyDescent="0.25">
      <c r="A7261" s="75">
        <v>7148</v>
      </c>
      <c r="B7261" s="76" t="s">
        <v>20381</v>
      </c>
      <c r="C7261" s="77" t="s">
        <v>20382</v>
      </c>
      <c r="D7261" s="78">
        <v>2639000</v>
      </c>
      <c r="E7261" s="77" t="s">
        <v>12603</v>
      </c>
      <c r="F7261" s="77" t="s">
        <v>20383</v>
      </c>
    </row>
    <row r="7262" spans="1:6" ht="32.25" customHeight="1" x14ac:dyDescent="0.25">
      <c r="A7262" s="75">
        <v>7149</v>
      </c>
      <c r="B7262" s="76" t="s">
        <v>20384</v>
      </c>
      <c r="C7262" s="77" t="s">
        <v>20385</v>
      </c>
      <c r="D7262" s="78">
        <v>2639000</v>
      </c>
      <c r="E7262" s="77" t="s">
        <v>12603</v>
      </c>
      <c r="F7262" s="77" t="s">
        <v>20383</v>
      </c>
    </row>
    <row r="7263" spans="1:6" ht="32.25" customHeight="1" x14ac:dyDescent="0.25">
      <c r="A7263" s="75">
        <v>7150</v>
      </c>
      <c r="B7263" s="76" t="s">
        <v>20386</v>
      </c>
      <c r="C7263" s="77" t="s">
        <v>20382</v>
      </c>
      <c r="D7263" s="78">
        <v>2639000</v>
      </c>
      <c r="E7263" s="77" t="s">
        <v>12603</v>
      </c>
      <c r="F7263" s="77" t="s">
        <v>20383</v>
      </c>
    </row>
    <row r="7264" spans="1:6" ht="32.25" customHeight="1" x14ac:dyDescent="0.25">
      <c r="A7264" s="75">
        <v>7152</v>
      </c>
      <c r="B7264" s="76" t="s">
        <v>20387</v>
      </c>
      <c r="C7264" s="77" t="s">
        <v>20388</v>
      </c>
      <c r="D7264" s="78">
        <v>1076000</v>
      </c>
      <c r="E7264" s="77" t="s">
        <v>20389</v>
      </c>
      <c r="F7264" s="77"/>
    </row>
    <row r="7265" spans="1:6" ht="32.25" customHeight="1" x14ac:dyDescent="0.25">
      <c r="A7265" s="75">
        <v>7153</v>
      </c>
      <c r="B7265" s="76" t="s">
        <v>20390</v>
      </c>
      <c r="C7265" s="77" t="s">
        <v>20391</v>
      </c>
      <c r="D7265" s="78">
        <v>1076000</v>
      </c>
      <c r="E7265" s="77" t="s">
        <v>20389</v>
      </c>
      <c r="F7265" s="77"/>
    </row>
    <row r="7266" spans="1:6" ht="32.25" customHeight="1" x14ac:dyDescent="0.25">
      <c r="A7266" s="75">
        <v>7154</v>
      </c>
      <c r="B7266" s="76" t="s">
        <v>20392</v>
      </c>
      <c r="C7266" s="77" t="s">
        <v>20393</v>
      </c>
      <c r="D7266" s="78">
        <v>1076000</v>
      </c>
      <c r="E7266" s="77" t="s">
        <v>20389</v>
      </c>
      <c r="F7266" s="77"/>
    </row>
    <row r="7267" spans="1:6" ht="32.25" customHeight="1" x14ac:dyDescent="0.25">
      <c r="A7267" s="75">
        <v>7155</v>
      </c>
      <c r="B7267" s="76" t="s">
        <v>20394</v>
      </c>
      <c r="C7267" s="77" t="s">
        <v>20395</v>
      </c>
      <c r="D7267" s="78">
        <v>1076000</v>
      </c>
      <c r="E7267" s="77" t="s">
        <v>20389</v>
      </c>
      <c r="F7267" s="77"/>
    </row>
    <row r="7268" spans="1:6" ht="32.25" customHeight="1" x14ac:dyDescent="0.25">
      <c r="A7268" s="75">
        <v>7156</v>
      </c>
      <c r="B7268" s="76" t="s">
        <v>20396</v>
      </c>
      <c r="C7268" s="77" t="s">
        <v>20397</v>
      </c>
      <c r="D7268" s="78">
        <v>1076000</v>
      </c>
      <c r="E7268" s="77" t="s">
        <v>20389</v>
      </c>
      <c r="F7268" s="77"/>
    </row>
    <row r="7269" spans="1:6" ht="32.25" customHeight="1" x14ac:dyDescent="0.25">
      <c r="A7269" s="75">
        <v>7157</v>
      </c>
      <c r="B7269" s="76" t="s">
        <v>20398</v>
      </c>
      <c r="C7269" s="77" t="s">
        <v>20388</v>
      </c>
      <c r="D7269" s="78">
        <v>1076000</v>
      </c>
      <c r="E7269" s="77" t="s">
        <v>20389</v>
      </c>
      <c r="F7269" s="77"/>
    </row>
    <row r="7270" spans="1:6" ht="32.25" customHeight="1" x14ac:dyDescent="0.25">
      <c r="A7270" s="75">
        <v>7158</v>
      </c>
      <c r="B7270" s="76" t="s">
        <v>20399</v>
      </c>
      <c r="C7270" s="77" t="s">
        <v>20400</v>
      </c>
      <c r="D7270" s="78">
        <v>1076000</v>
      </c>
      <c r="E7270" s="77" t="s">
        <v>20389</v>
      </c>
      <c r="F7270" s="77"/>
    </row>
    <row r="7271" spans="1:6" ht="32.25" customHeight="1" x14ac:dyDescent="0.25">
      <c r="A7271" s="75">
        <v>7159</v>
      </c>
      <c r="B7271" s="76" t="s">
        <v>20401</v>
      </c>
      <c r="C7271" s="77" t="s">
        <v>20402</v>
      </c>
      <c r="D7271" s="78">
        <v>1076000</v>
      </c>
      <c r="E7271" s="77" t="s">
        <v>20389</v>
      </c>
      <c r="F7271" s="77"/>
    </row>
    <row r="7272" spans="1:6" ht="32.25" customHeight="1" x14ac:dyDescent="0.25">
      <c r="A7272" s="75">
        <v>7160</v>
      </c>
      <c r="B7272" s="76" t="s">
        <v>20403</v>
      </c>
      <c r="C7272" s="77" t="s">
        <v>20404</v>
      </c>
      <c r="D7272" s="78">
        <v>1076000</v>
      </c>
      <c r="E7272" s="77" t="s">
        <v>20389</v>
      </c>
      <c r="F7272" s="77"/>
    </row>
    <row r="7273" spans="1:6" ht="32.25" customHeight="1" x14ac:dyDescent="0.25">
      <c r="A7273" s="75">
        <v>7161</v>
      </c>
      <c r="B7273" s="76" t="s">
        <v>20405</v>
      </c>
      <c r="C7273" s="77" t="s">
        <v>20406</v>
      </c>
      <c r="D7273" s="78">
        <v>1076000</v>
      </c>
      <c r="E7273" s="77" t="s">
        <v>20389</v>
      </c>
      <c r="F7273" s="77"/>
    </row>
    <row r="7274" spans="1:6" ht="32.25" customHeight="1" x14ac:dyDescent="0.25">
      <c r="A7274" s="75">
        <v>7162</v>
      </c>
      <c r="B7274" s="76" t="s">
        <v>20407</v>
      </c>
      <c r="C7274" s="77" t="s">
        <v>20408</v>
      </c>
      <c r="D7274" s="78">
        <v>1076000</v>
      </c>
      <c r="E7274" s="77" t="s">
        <v>20389</v>
      </c>
      <c r="F7274" s="77"/>
    </row>
    <row r="7275" spans="1:6" ht="32.25" customHeight="1" x14ac:dyDescent="0.25">
      <c r="A7275" s="75">
        <v>7163</v>
      </c>
      <c r="B7275" s="76" t="s">
        <v>20409</v>
      </c>
      <c r="C7275" s="77" t="s">
        <v>20410</v>
      </c>
      <c r="D7275" s="78">
        <v>1076000</v>
      </c>
      <c r="E7275" s="77" t="s">
        <v>20389</v>
      </c>
      <c r="F7275" s="77"/>
    </row>
    <row r="7276" spans="1:6" ht="32.25" customHeight="1" x14ac:dyDescent="0.25">
      <c r="A7276" s="75">
        <v>7164</v>
      </c>
      <c r="B7276" s="76" t="s">
        <v>20411</v>
      </c>
      <c r="C7276" s="77" t="s">
        <v>20412</v>
      </c>
      <c r="D7276" s="78">
        <v>1076000</v>
      </c>
      <c r="E7276" s="77" t="s">
        <v>20389</v>
      </c>
      <c r="F7276" s="77"/>
    </row>
    <row r="7277" spans="1:6" ht="32.25" customHeight="1" x14ac:dyDescent="0.25">
      <c r="A7277" s="75">
        <v>7165</v>
      </c>
      <c r="B7277" s="76" t="s">
        <v>20413</v>
      </c>
      <c r="C7277" s="77" t="s">
        <v>20414</v>
      </c>
      <c r="D7277" s="78">
        <v>1076000</v>
      </c>
      <c r="E7277" s="77" t="s">
        <v>20389</v>
      </c>
      <c r="F7277" s="77"/>
    </row>
    <row r="7278" spans="1:6" ht="32.25" customHeight="1" x14ac:dyDescent="0.25">
      <c r="A7278" s="75">
        <v>7166</v>
      </c>
      <c r="B7278" s="76" t="s">
        <v>20415</v>
      </c>
      <c r="C7278" s="77" t="s">
        <v>20416</v>
      </c>
      <c r="D7278" s="78">
        <v>1076000</v>
      </c>
      <c r="E7278" s="77" t="s">
        <v>20389</v>
      </c>
      <c r="F7278" s="77"/>
    </row>
    <row r="7279" spans="1:6" ht="32.25" customHeight="1" x14ac:dyDescent="0.25">
      <c r="A7279" s="75">
        <v>7167</v>
      </c>
      <c r="B7279" s="76" t="s">
        <v>20417</v>
      </c>
      <c r="C7279" s="77" t="s">
        <v>20418</v>
      </c>
      <c r="D7279" s="78">
        <v>1076000</v>
      </c>
      <c r="E7279" s="77" t="s">
        <v>20389</v>
      </c>
      <c r="F7279" s="77"/>
    </row>
    <row r="7280" spans="1:6" ht="32.25" customHeight="1" x14ac:dyDescent="0.25">
      <c r="A7280" s="75">
        <v>7168</v>
      </c>
      <c r="B7280" s="76" t="s">
        <v>20419</v>
      </c>
      <c r="C7280" s="77" t="s">
        <v>20420</v>
      </c>
      <c r="D7280" s="78">
        <v>1076000</v>
      </c>
      <c r="E7280" s="77" t="s">
        <v>20389</v>
      </c>
      <c r="F7280" s="77"/>
    </row>
    <row r="7281" spans="1:6" ht="32.25" customHeight="1" x14ac:dyDescent="0.25">
      <c r="A7281" s="75">
        <v>7169</v>
      </c>
      <c r="B7281" s="76" t="s">
        <v>20421</v>
      </c>
      <c r="C7281" s="77" t="s">
        <v>20422</v>
      </c>
      <c r="D7281" s="78">
        <v>1076000</v>
      </c>
      <c r="E7281" s="77" t="s">
        <v>20389</v>
      </c>
      <c r="F7281" s="77"/>
    </row>
    <row r="7282" spans="1:6" ht="32.25" customHeight="1" x14ac:dyDescent="0.25">
      <c r="A7282" s="75">
        <v>7170</v>
      </c>
      <c r="B7282" s="76" t="s">
        <v>20423</v>
      </c>
      <c r="C7282" s="77" t="s">
        <v>20397</v>
      </c>
      <c r="D7282" s="78">
        <v>1076000</v>
      </c>
      <c r="E7282" s="77" t="s">
        <v>20389</v>
      </c>
      <c r="F7282" s="77"/>
    </row>
    <row r="7283" spans="1:6" ht="32.25" customHeight="1" x14ac:dyDescent="0.25">
      <c r="A7283" s="75">
        <v>7171</v>
      </c>
      <c r="B7283" s="76" t="s">
        <v>20424</v>
      </c>
      <c r="C7283" s="77" t="s">
        <v>20425</v>
      </c>
      <c r="D7283" s="78">
        <v>1076000</v>
      </c>
      <c r="E7283" s="77" t="s">
        <v>20389</v>
      </c>
      <c r="F7283" s="77"/>
    </row>
    <row r="7284" spans="1:6" ht="32.25" customHeight="1" x14ac:dyDescent="0.25">
      <c r="A7284" s="75">
        <v>7172</v>
      </c>
      <c r="B7284" s="76" t="s">
        <v>20426</v>
      </c>
      <c r="C7284" s="77" t="s">
        <v>20427</v>
      </c>
      <c r="D7284" s="78">
        <v>1076000</v>
      </c>
      <c r="E7284" s="77" t="s">
        <v>20389</v>
      </c>
      <c r="F7284" s="77"/>
    </row>
    <row r="7285" spans="1:6" ht="32.25" customHeight="1" x14ac:dyDescent="0.25">
      <c r="A7285" s="75">
        <v>7263</v>
      </c>
      <c r="B7285" s="76" t="s">
        <v>20428</v>
      </c>
      <c r="C7285" s="77" t="s">
        <v>20429</v>
      </c>
      <c r="D7285" s="78">
        <v>1506000</v>
      </c>
      <c r="E7285" s="77" t="s">
        <v>20430</v>
      </c>
      <c r="F7285" s="77"/>
    </row>
    <row r="7286" spans="1:6" ht="32.25" customHeight="1" x14ac:dyDescent="0.25">
      <c r="A7286" s="75">
        <v>7264</v>
      </c>
      <c r="B7286" s="76" t="s">
        <v>20431</v>
      </c>
      <c r="C7286" s="77" t="s">
        <v>20429</v>
      </c>
      <c r="D7286" s="78">
        <v>1506000</v>
      </c>
      <c r="E7286" s="77" t="s">
        <v>20430</v>
      </c>
      <c r="F7286" s="77"/>
    </row>
    <row r="7287" spans="1:6" ht="32.25" customHeight="1" x14ac:dyDescent="0.25">
      <c r="A7287" s="75">
        <v>7271</v>
      </c>
      <c r="B7287" s="76" t="s">
        <v>20432</v>
      </c>
      <c r="C7287" s="77" t="s">
        <v>20433</v>
      </c>
      <c r="D7287" s="78">
        <v>2699000</v>
      </c>
      <c r="E7287" s="77" t="s">
        <v>20434</v>
      </c>
      <c r="F7287" s="77"/>
    </row>
    <row r="7288" spans="1:6" ht="32.25" customHeight="1" x14ac:dyDescent="0.25">
      <c r="A7288" s="75">
        <v>7272</v>
      </c>
      <c r="B7288" s="76" t="s">
        <v>20435</v>
      </c>
      <c r="C7288" s="77" t="s">
        <v>20436</v>
      </c>
      <c r="D7288" s="78">
        <v>2699000</v>
      </c>
      <c r="E7288" s="77" t="s">
        <v>20434</v>
      </c>
      <c r="F7288" s="77"/>
    </row>
    <row r="7289" spans="1:6" ht="32.25" customHeight="1" x14ac:dyDescent="0.25">
      <c r="A7289" s="75">
        <v>7273</v>
      </c>
      <c r="B7289" s="76" t="s">
        <v>20437</v>
      </c>
      <c r="C7289" s="77" t="s">
        <v>20438</v>
      </c>
      <c r="D7289" s="78">
        <v>2699000</v>
      </c>
      <c r="E7289" s="77" t="s">
        <v>20434</v>
      </c>
      <c r="F7289" s="77"/>
    </row>
    <row r="7290" spans="1:6" ht="32.25" customHeight="1" x14ac:dyDescent="0.25">
      <c r="A7290" s="75">
        <v>7274</v>
      </c>
      <c r="B7290" s="76" t="s">
        <v>20439</v>
      </c>
      <c r="C7290" s="77" t="s">
        <v>20440</v>
      </c>
      <c r="D7290" s="78">
        <v>2699000</v>
      </c>
      <c r="E7290" s="77" t="s">
        <v>20434</v>
      </c>
      <c r="F7290" s="77"/>
    </row>
    <row r="7291" spans="1:6" ht="32.25" customHeight="1" x14ac:dyDescent="0.25">
      <c r="A7291" s="75">
        <v>7275</v>
      </c>
      <c r="B7291" s="76" t="s">
        <v>20441</v>
      </c>
      <c r="C7291" s="77" t="s">
        <v>20442</v>
      </c>
      <c r="D7291" s="78">
        <v>2699000</v>
      </c>
      <c r="E7291" s="77" t="s">
        <v>20434</v>
      </c>
      <c r="F7291" s="77"/>
    </row>
    <row r="7292" spans="1:6" ht="32.25" customHeight="1" x14ac:dyDescent="0.25">
      <c r="A7292" s="75">
        <v>7276</v>
      </c>
      <c r="B7292" s="76" t="s">
        <v>20443</v>
      </c>
      <c r="C7292" s="77" t="s">
        <v>20444</v>
      </c>
      <c r="D7292" s="78">
        <v>2699000</v>
      </c>
      <c r="E7292" s="77" t="s">
        <v>20434</v>
      </c>
      <c r="F7292" s="77"/>
    </row>
    <row r="7293" spans="1:6" ht="32.25" customHeight="1" x14ac:dyDescent="0.25">
      <c r="A7293" s="75">
        <v>7277</v>
      </c>
      <c r="B7293" s="76" t="s">
        <v>20445</v>
      </c>
      <c r="C7293" s="77" t="s">
        <v>20433</v>
      </c>
      <c r="D7293" s="78">
        <v>2699000</v>
      </c>
      <c r="E7293" s="77" t="s">
        <v>20434</v>
      </c>
      <c r="F7293" s="77"/>
    </row>
    <row r="7294" spans="1:6" ht="32.25" customHeight="1" x14ac:dyDescent="0.25">
      <c r="A7294" s="75">
        <v>7278</v>
      </c>
      <c r="B7294" s="76" t="s">
        <v>20446</v>
      </c>
      <c r="C7294" s="77" t="s">
        <v>20436</v>
      </c>
      <c r="D7294" s="78">
        <v>2699000</v>
      </c>
      <c r="E7294" s="77" t="s">
        <v>20434</v>
      </c>
      <c r="F7294" s="77"/>
    </row>
    <row r="7295" spans="1:6" ht="32.25" customHeight="1" x14ac:dyDescent="0.25">
      <c r="A7295" s="75">
        <v>7279</v>
      </c>
      <c r="B7295" s="76" t="s">
        <v>20447</v>
      </c>
      <c r="C7295" s="77" t="s">
        <v>20438</v>
      </c>
      <c r="D7295" s="78">
        <v>2699000</v>
      </c>
      <c r="E7295" s="77" t="s">
        <v>20434</v>
      </c>
      <c r="F7295" s="77"/>
    </row>
    <row r="7296" spans="1:6" ht="32.25" customHeight="1" x14ac:dyDescent="0.25">
      <c r="A7296" s="75">
        <v>7280</v>
      </c>
      <c r="B7296" s="76" t="s">
        <v>20448</v>
      </c>
      <c r="C7296" s="77" t="s">
        <v>20440</v>
      </c>
      <c r="D7296" s="78">
        <v>2699000</v>
      </c>
      <c r="E7296" s="77" t="s">
        <v>20434</v>
      </c>
      <c r="F7296" s="77"/>
    </row>
    <row r="7297" spans="1:6" ht="32.25" customHeight="1" x14ac:dyDescent="0.25">
      <c r="A7297" s="75">
        <v>7289</v>
      </c>
      <c r="B7297" s="76" t="s">
        <v>20449</v>
      </c>
      <c r="C7297" s="77" t="s">
        <v>20450</v>
      </c>
      <c r="D7297" s="78">
        <v>1234000</v>
      </c>
      <c r="E7297" s="77" t="s">
        <v>20451</v>
      </c>
      <c r="F7297" s="77"/>
    </row>
    <row r="7298" spans="1:6" ht="32.25" customHeight="1" x14ac:dyDescent="0.25">
      <c r="A7298" s="75">
        <v>7290</v>
      </c>
      <c r="B7298" s="76" t="s">
        <v>20452</v>
      </c>
      <c r="C7298" s="77" t="s">
        <v>20450</v>
      </c>
      <c r="D7298" s="78">
        <v>1234000</v>
      </c>
      <c r="E7298" s="77" t="s">
        <v>20451</v>
      </c>
      <c r="F7298" s="77"/>
    </row>
    <row r="7299" spans="1:6" ht="32.25" customHeight="1" x14ac:dyDescent="0.25">
      <c r="A7299" s="75">
        <v>7291</v>
      </c>
      <c r="B7299" s="76" t="s">
        <v>20453</v>
      </c>
      <c r="C7299" s="77" t="s">
        <v>20454</v>
      </c>
      <c r="D7299" s="78">
        <v>1102000</v>
      </c>
      <c r="E7299" s="77" t="s">
        <v>20455</v>
      </c>
      <c r="F7299" s="77"/>
    </row>
    <row r="7300" spans="1:6" ht="32.25" customHeight="1" x14ac:dyDescent="0.25">
      <c r="A7300" s="75">
        <v>7292</v>
      </c>
      <c r="B7300" s="76" t="s">
        <v>20456</v>
      </c>
      <c r="C7300" s="77" t="s">
        <v>20454</v>
      </c>
      <c r="D7300" s="78">
        <v>1102000</v>
      </c>
      <c r="E7300" s="77" t="s">
        <v>20455</v>
      </c>
      <c r="F7300" s="77"/>
    </row>
    <row r="7301" spans="1:6" ht="32.25" customHeight="1" x14ac:dyDescent="0.25">
      <c r="A7301" s="75">
        <v>7293</v>
      </c>
      <c r="B7301" s="76" t="s">
        <v>20457</v>
      </c>
      <c r="C7301" s="77" t="s">
        <v>20458</v>
      </c>
      <c r="D7301" s="78">
        <v>1041000</v>
      </c>
      <c r="E7301" s="77" t="s">
        <v>20459</v>
      </c>
      <c r="F7301" s="77"/>
    </row>
    <row r="7302" spans="1:6" ht="32.25" customHeight="1" x14ac:dyDescent="0.25">
      <c r="A7302" s="75">
        <v>7294</v>
      </c>
      <c r="B7302" s="76" t="s">
        <v>20460</v>
      </c>
      <c r="C7302" s="77" t="s">
        <v>20461</v>
      </c>
      <c r="D7302" s="78">
        <v>18591000</v>
      </c>
      <c r="E7302" s="77" t="s">
        <v>20462</v>
      </c>
      <c r="F7302" s="77"/>
    </row>
    <row r="7303" spans="1:6" ht="32.25" customHeight="1" x14ac:dyDescent="0.25">
      <c r="A7303" s="75">
        <v>7295</v>
      </c>
      <c r="B7303" s="76" t="s">
        <v>20463</v>
      </c>
      <c r="C7303" s="77" t="s">
        <v>20464</v>
      </c>
      <c r="D7303" s="78">
        <v>18591000</v>
      </c>
      <c r="E7303" s="77" t="s">
        <v>20462</v>
      </c>
      <c r="F7303" s="77"/>
    </row>
    <row r="7304" spans="1:6" ht="32.25" customHeight="1" x14ac:dyDescent="0.25">
      <c r="A7304" s="75">
        <v>7296</v>
      </c>
      <c r="B7304" s="76" t="s">
        <v>20465</v>
      </c>
      <c r="C7304" s="77" t="s">
        <v>20466</v>
      </c>
      <c r="D7304" s="78">
        <v>18591000</v>
      </c>
      <c r="E7304" s="77" t="s">
        <v>20462</v>
      </c>
      <c r="F7304" s="77"/>
    </row>
    <row r="7305" spans="1:6" ht="32.25" customHeight="1" x14ac:dyDescent="0.25">
      <c r="A7305" s="75">
        <v>7297</v>
      </c>
      <c r="B7305" s="76" t="s">
        <v>20467</v>
      </c>
      <c r="C7305" s="77" t="s">
        <v>20464</v>
      </c>
      <c r="D7305" s="78">
        <v>18591000</v>
      </c>
      <c r="E7305" s="77" t="s">
        <v>20462</v>
      </c>
      <c r="F7305" s="77"/>
    </row>
    <row r="7306" spans="1:6" ht="32.25" customHeight="1" x14ac:dyDescent="0.25">
      <c r="A7306" s="75">
        <v>7298</v>
      </c>
      <c r="B7306" s="76" t="s">
        <v>20468</v>
      </c>
      <c r="C7306" s="77" t="s">
        <v>20469</v>
      </c>
      <c r="D7306" s="78">
        <v>18591000</v>
      </c>
      <c r="E7306" s="77" t="s">
        <v>20462</v>
      </c>
      <c r="F7306" s="77"/>
    </row>
    <row r="7307" spans="1:6" ht="32.25" customHeight="1" x14ac:dyDescent="0.25">
      <c r="A7307" s="75">
        <v>7299</v>
      </c>
      <c r="B7307" s="76" t="s">
        <v>20470</v>
      </c>
      <c r="C7307" s="77" t="s">
        <v>20469</v>
      </c>
      <c r="D7307" s="78">
        <v>18591000</v>
      </c>
      <c r="E7307" s="77" t="s">
        <v>20462</v>
      </c>
      <c r="F7307" s="77"/>
    </row>
    <row r="7308" spans="1:6" ht="32.25" customHeight="1" x14ac:dyDescent="0.25">
      <c r="A7308" s="75">
        <v>7302</v>
      </c>
      <c r="B7308" s="76" t="s">
        <v>20471</v>
      </c>
      <c r="C7308" s="77" t="s">
        <v>20472</v>
      </c>
      <c r="D7308" s="78">
        <v>17457000</v>
      </c>
      <c r="E7308" s="77" t="s">
        <v>20473</v>
      </c>
      <c r="F7308" s="77" t="s">
        <v>20474</v>
      </c>
    </row>
    <row r="7309" spans="1:6" ht="32.25" customHeight="1" x14ac:dyDescent="0.25">
      <c r="A7309" s="75">
        <v>7303</v>
      </c>
      <c r="B7309" s="76" t="s">
        <v>20475</v>
      </c>
      <c r="C7309" s="77" t="s">
        <v>20476</v>
      </c>
      <c r="D7309" s="78">
        <v>17457000</v>
      </c>
      <c r="E7309" s="77" t="s">
        <v>20473</v>
      </c>
      <c r="F7309" s="77" t="s">
        <v>20474</v>
      </c>
    </row>
    <row r="7310" spans="1:6" ht="32.25" customHeight="1" x14ac:dyDescent="0.25">
      <c r="A7310" s="75">
        <v>7304</v>
      </c>
      <c r="B7310" s="76" t="s">
        <v>20477</v>
      </c>
      <c r="C7310" s="77" t="s">
        <v>20478</v>
      </c>
      <c r="D7310" s="78">
        <v>17457000</v>
      </c>
      <c r="E7310" s="77" t="s">
        <v>20473</v>
      </c>
      <c r="F7310" s="77" t="s">
        <v>20474</v>
      </c>
    </row>
    <row r="7311" spans="1:6" ht="32.25" customHeight="1" x14ac:dyDescent="0.25">
      <c r="A7311" s="75">
        <v>7305</v>
      </c>
      <c r="B7311" s="76" t="s">
        <v>20479</v>
      </c>
      <c r="C7311" s="77" t="s">
        <v>20480</v>
      </c>
      <c r="D7311" s="78">
        <v>17457000</v>
      </c>
      <c r="E7311" s="77" t="s">
        <v>20473</v>
      </c>
      <c r="F7311" s="77" t="s">
        <v>20474</v>
      </c>
    </row>
    <row r="7312" spans="1:6" ht="32.25" customHeight="1" x14ac:dyDescent="0.25">
      <c r="A7312" s="75">
        <v>7306</v>
      </c>
      <c r="B7312" s="76" t="s">
        <v>20481</v>
      </c>
      <c r="C7312" s="77" t="s">
        <v>20482</v>
      </c>
      <c r="D7312" s="78">
        <v>17457000</v>
      </c>
      <c r="E7312" s="77" t="s">
        <v>20473</v>
      </c>
      <c r="F7312" s="77" t="s">
        <v>20474</v>
      </c>
    </row>
    <row r="7313" spans="1:6" ht="32.25" customHeight="1" x14ac:dyDescent="0.25">
      <c r="A7313" s="75">
        <v>7307</v>
      </c>
      <c r="B7313" s="76" t="s">
        <v>20483</v>
      </c>
      <c r="C7313" s="77" t="s">
        <v>20484</v>
      </c>
      <c r="D7313" s="78">
        <v>17457000</v>
      </c>
      <c r="E7313" s="77" t="s">
        <v>20473</v>
      </c>
      <c r="F7313" s="77" t="s">
        <v>20474</v>
      </c>
    </row>
    <row r="7314" spans="1:6" ht="32.25" customHeight="1" x14ac:dyDescent="0.25">
      <c r="A7314" s="75">
        <v>7308</v>
      </c>
      <c r="B7314" s="76" t="s">
        <v>20485</v>
      </c>
      <c r="C7314" s="77" t="s">
        <v>20486</v>
      </c>
      <c r="D7314" s="78">
        <v>4514000</v>
      </c>
      <c r="E7314" s="77" t="s">
        <v>20487</v>
      </c>
      <c r="F7314" s="77"/>
    </row>
    <row r="7315" spans="1:6" ht="32.25" customHeight="1" x14ac:dyDescent="0.25">
      <c r="A7315" s="75">
        <v>7322</v>
      </c>
      <c r="B7315" s="76"/>
      <c r="C7315" s="77" t="s">
        <v>7215</v>
      </c>
      <c r="D7315" s="78">
        <v>1600000</v>
      </c>
      <c r="E7315" s="77" t="s">
        <v>20488</v>
      </c>
      <c r="F7315" s="77"/>
    </row>
    <row r="7316" spans="1:6" ht="32.25" customHeight="1" x14ac:dyDescent="0.25">
      <c r="A7316" s="79">
        <v>7323</v>
      </c>
      <c r="B7316" s="80"/>
      <c r="C7316" s="81" t="s">
        <v>20489</v>
      </c>
      <c r="D7316" s="82">
        <v>1306000</v>
      </c>
      <c r="E7316" s="81" t="s">
        <v>20490</v>
      </c>
      <c r="F7316" s="81"/>
    </row>
    <row r="7317" spans="1:6" x14ac:dyDescent="0.25">
      <c r="A7317"/>
      <c r="B7317"/>
      <c r="C7317"/>
      <c r="D7317"/>
      <c r="E7317"/>
      <c r="F7317"/>
    </row>
    <row r="7318" spans="1:6" x14ac:dyDescent="0.25">
      <c r="A7318"/>
      <c r="B7318"/>
      <c r="C7318"/>
      <c r="D7318"/>
      <c r="E7318"/>
      <c r="F7318"/>
    </row>
    <row r="7319" spans="1:6" x14ac:dyDescent="0.25">
      <c r="A7319"/>
      <c r="B7319"/>
      <c r="C7319"/>
      <c r="D7319"/>
      <c r="E7319"/>
      <c r="F7319"/>
    </row>
    <row r="7320" spans="1:6" x14ac:dyDescent="0.25">
      <c r="A7320"/>
      <c r="B7320"/>
      <c r="C7320"/>
      <c r="D7320"/>
      <c r="E7320"/>
      <c r="F7320"/>
    </row>
    <row r="7321" spans="1:6" x14ac:dyDescent="0.25">
      <c r="A7321"/>
      <c r="B7321"/>
      <c r="C7321"/>
      <c r="D7321"/>
      <c r="E7321"/>
      <c r="F7321"/>
    </row>
    <row r="7322" spans="1:6" x14ac:dyDescent="0.25">
      <c r="A7322"/>
      <c r="B7322"/>
      <c r="C7322"/>
      <c r="D7322"/>
      <c r="E7322"/>
      <c r="F7322"/>
    </row>
    <row r="7323" spans="1:6" x14ac:dyDescent="0.25">
      <c r="A7323"/>
      <c r="B7323"/>
      <c r="C7323"/>
      <c r="D7323"/>
      <c r="E7323"/>
      <c r="F7323"/>
    </row>
    <row r="7324" spans="1:6" x14ac:dyDescent="0.25">
      <c r="A7324"/>
      <c r="B7324"/>
      <c r="C7324"/>
      <c r="D7324"/>
      <c r="E7324"/>
      <c r="F7324"/>
    </row>
    <row r="7325" spans="1:6" x14ac:dyDescent="0.25">
      <c r="A7325"/>
      <c r="B7325"/>
      <c r="C7325"/>
      <c r="D7325"/>
      <c r="E7325"/>
      <c r="F7325"/>
    </row>
    <row r="7326" spans="1:6" x14ac:dyDescent="0.25">
      <c r="A7326"/>
      <c r="B7326"/>
      <c r="C7326"/>
      <c r="D7326"/>
      <c r="E7326"/>
      <c r="F7326"/>
    </row>
    <row r="7327" spans="1:6" x14ac:dyDescent="0.25">
      <c r="A7327"/>
      <c r="B7327"/>
      <c r="C7327"/>
      <c r="D7327"/>
      <c r="E7327"/>
      <c r="F7327"/>
    </row>
    <row r="7328" spans="1:6" x14ac:dyDescent="0.25">
      <c r="A7328"/>
      <c r="B7328"/>
      <c r="C7328"/>
      <c r="D7328"/>
      <c r="E7328"/>
      <c r="F7328"/>
    </row>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row r="8206" customFormat="1" x14ac:dyDescent="0.25"/>
    <row r="8207" customFormat="1" x14ac:dyDescent="0.25"/>
    <row r="8208" customFormat="1" x14ac:dyDescent="0.25"/>
    <row r="8209" customFormat="1" x14ac:dyDescent="0.25"/>
    <row r="8210" customFormat="1" x14ac:dyDescent="0.25"/>
    <row r="8211" customFormat="1" x14ac:dyDescent="0.25"/>
    <row r="8212" customFormat="1" x14ac:dyDescent="0.25"/>
    <row r="8213" customFormat="1" x14ac:dyDescent="0.25"/>
    <row r="8214" customFormat="1" x14ac:dyDescent="0.25"/>
    <row r="8215" customFormat="1" x14ac:dyDescent="0.25"/>
    <row r="8216" customFormat="1" x14ac:dyDescent="0.25"/>
    <row r="8217" customFormat="1" x14ac:dyDescent="0.25"/>
    <row r="8218" customFormat="1" x14ac:dyDescent="0.25"/>
    <row r="8219" customFormat="1" x14ac:dyDescent="0.25"/>
    <row r="8220" customFormat="1" x14ac:dyDescent="0.25"/>
    <row r="8221" customFormat="1" x14ac:dyDescent="0.25"/>
    <row r="8222" customFormat="1" x14ac:dyDescent="0.25"/>
    <row r="8223" customFormat="1" x14ac:dyDescent="0.25"/>
    <row r="8224" customFormat="1" x14ac:dyDescent="0.25"/>
    <row r="8225" customFormat="1" x14ac:dyDescent="0.25"/>
    <row r="8226" customFormat="1" x14ac:dyDescent="0.25"/>
    <row r="8227" customFormat="1" x14ac:dyDescent="0.25"/>
    <row r="8228" customFormat="1" x14ac:dyDescent="0.25"/>
    <row r="8229" customFormat="1" x14ac:dyDescent="0.25"/>
    <row r="8230" customFormat="1" x14ac:dyDescent="0.25"/>
    <row r="8231" customFormat="1" x14ac:dyDescent="0.25"/>
    <row r="8232" customFormat="1" x14ac:dyDescent="0.25"/>
    <row r="8233" customFormat="1" x14ac:dyDescent="0.25"/>
    <row r="8234" customFormat="1" x14ac:dyDescent="0.25"/>
    <row r="8235" customFormat="1" x14ac:dyDescent="0.25"/>
    <row r="8236" customFormat="1" x14ac:dyDescent="0.25"/>
    <row r="8237" customFormat="1" x14ac:dyDescent="0.25"/>
    <row r="8238" customFormat="1" x14ac:dyDescent="0.25"/>
    <row r="8239" customFormat="1" x14ac:dyDescent="0.25"/>
    <row r="8240" customFormat="1" x14ac:dyDescent="0.25"/>
    <row r="8241" customFormat="1" x14ac:dyDescent="0.25"/>
    <row r="8242" customFormat="1" x14ac:dyDescent="0.25"/>
    <row r="8243" customFormat="1" x14ac:dyDescent="0.25"/>
    <row r="8244" customFormat="1" x14ac:dyDescent="0.25"/>
    <row r="8245" customFormat="1" x14ac:dyDescent="0.25"/>
    <row r="8246" customFormat="1" x14ac:dyDescent="0.25"/>
    <row r="8247" customFormat="1" x14ac:dyDescent="0.25"/>
    <row r="8248" customFormat="1" x14ac:dyDescent="0.25"/>
    <row r="8249" customFormat="1" x14ac:dyDescent="0.25"/>
    <row r="8250" customFormat="1" x14ac:dyDescent="0.25"/>
    <row r="8251" customFormat="1" x14ac:dyDescent="0.25"/>
    <row r="8252" customFormat="1" x14ac:dyDescent="0.25"/>
    <row r="8253" customFormat="1" x14ac:dyDescent="0.25"/>
    <row r="8254" customFormat="1" x14ac:dyDescent="0.25"/>
    <row r="8255" customFormat="1" x14ac:dyDescent="0.25"/>
    <row r="8256" customFormat="1" x14ac:dyDescent="0.25"/>
    <row r="8257" customFormat="1" x14ac:dyDescent="0.25"/>
    <row r="8258" customFormat="1" x14ac:dyDescent="0.25"/>
    <row r="8259" customFormat="1" x14ac:dyDescent="0.25"/>
    <row r="8260" customFormat="1" x14ac:dyDescent="0.25"/>
    <row r="8261" customFormat="1" x14ac:dyDescent="0.25"/>
    <row r="8262" customFormat="1" x14ac:dyDescent="0.25"/>
    <row r="8263" customFormat="1" x14ac:dyDescent="0.25"/>
    <row r="8264" customFormat="1" x14ac:dyDescent="0.25"/>
    <row r="8265" customFormat="1" x14ac:dyDescent="0.25"/>
    <row r="8266" customFormat="1" x14ac:dyDescent="0.25"/>
    <row r="8267" customFormat="1" x14ac:dyDescent="0.25"/>
    <row r="8268" customFormat="1" x14ac:dyDescent="0.25"/>
    <row r="8269" customFormat="1" x14ac:dyDescent="0.25"/>
    <row r="8270" customFormat="1" x14ac:dyDescent="0.25"/>
    <row r="8271" customFormat="1" x14ac:dyDescent="0.25"/>
    <row r="8272" customFormat="1" x14ac:dyDescent="0.25"/>
    <row r="8273" customFormat="1" x14ac:dyDescent="0.25"/>
    <row r="8274" customFormat="1" x14ac:dyDescent="0.25"/>
    <row r="8275" customFormat="1" x14ac:dyDescent="0.25"/>
    <row r="8276" customFormat="1" x14ac:dyDescent="0.25"/>
    <row r="8277" customFormat="1" x14ac:dyDescent="0.25"/>
    <row r="8278" customFormat="1" x14ac:dyDescent="0.25"/>
    <row r="8279" customFormat="1" x14ac:dyDescent="0.25"/>
    <row r="8280" customFormat="1" x14ac:dyDescent="0.25"/>
    <row r="8281" customFormat="1" x14ac:dyDescent="0.25"/>
    <row r="8282" customFormat="1" x14ac:dyDescent="0.25"/>
    <row r="8283" customFormat="1" x14ac:dyDescent="0.25"/>
    <row r="8284" customFormat="1" x14ac:dyDescent="0.25"/>
    <row r="8285" customFormat="1" x14ac:dyDescent="0.25"/>
    <row r="8286" customFormat="1" x14ac:dyDescent="0.25"/>
    <row r="8287" customFormat="1" x14ac:dyDescent="0.25"/>
    <row r="8288" customFormat="1" x14ac:dyDescent="0.25"/>
    <row r="8289" customFormat="1" x14ac:dyDescent="0.25"/>
    <row r="8290" customFormat="1" x14ac:dyDescent="0.25"/>
    <row r="8291" customFormat="1" x14ac:dyDescent="0.25"/>
    <row r="8292" customFormat="1" x14ac:dyDescent="0.25"/>
    <row r="8293" customFormat="1" x14ac:dyDescent="0.25"/>
    <row r="8294" customFormat="1" x14ac:dyDescent="0.25"/>
    <row r="8295" customFormat="1" x14ac:dyDescent="0.25"/>
    <row r="8296" customFormat="1" x14ac:dyDescent="0.25"/>
    <row r="8297" customFormat="1" x14ac:dyDescent="0.25"/>
    <row r="8298" customFormat="1" x14ac:dyDescent="0.25"/>
    <row r="8299" customFormat="1" x14ac:dyDescent="0.25"/>
    <row r="8300" customFormat="1" x14ac:dyDescent="0.25"/>
    <row r="8301" customFormat="1" x14ac:dyDescent="0.25"/>
    <row r="8302" customFormat="1" x14ac:dyDescent="0.25"/>
    <row r="8303" customFormat="1" x14ac:dyDescent="0.25"/>
    <row r="8304" customFormat="1" x14ac:dyDescent="0.25"/>
    <row r="8305" customFormat="1" x14ac:dyDescent="0.25"/>
    <row r="8306" customFormat="1" x14ac:dyDescent="0.25"/>
    <row r="8307" customFormat="1" x14ac:dyDescent="0.25"/>
    <row r="8308" customFormat="1" x14ac:dyDescent="0.25"/>
    <row r="8309" customFormat="1" x14ac:dyDescent="0.25"/>
    <row r="8310" customFormat="1" x14ac:dyDescent="0.25"/>
    <row r="8311" customFormat="1" x14ac:dyDescent="0.25"/>
    <row r="8312" customFormat="1" x14ac:dyDescent="0.25"/>
    <row r="8313" customFormat="1" x14ac:dyDescent="0.25"/>
    <row r="8314" customFormat="1" x14ac:dyDescent="0.25"/>
    <row r="8315" customFormat="1" x14ac:dyDescent="0.25"/>
    <row r="8316" customFormat="1" x14ac:dyDescent="0.25"/>
    <row r="8317" customFormat="1" x14ac:dyDescent="0.25"/>
    <row r="8318" customFormat="1" x14ac:dyDescent="0.25"/>
    <row r="8319" customFormat="1" x14ac:dyDescent="0.25"/>
    <row r="8320" customFormat="1" x14ac:dyDescent="0.25"/>
    <row r="8321" customFormat="1" x14ac:dyDescent="0.25"/>
    <row r="8322" customFormat="1" x14ac:dyDescent="0.25"/>
    <row r="8323" customFormat="1" x14ac:dyDescent="0.25"/>
    <row r="8324" customFormat="1" x14ac:dyDescent="0.25"/>
    <row r="8325" customFormat="1" x14ac:dyDescent="0.25"/>
    <row r="8326" customFormat="1" x14ac:dyDescent="0.25"/>
    <row r="8327" customFormat="1" x14ac:dyDescent="0.25"/>
    <row r="8328" customFormat="1" x14ac:dyDescent="0.25"/>
    <row r="8329" customFormat="1" x14ac:dyDescent="0.25"/>
    <row r="8330" customFormat="1" x14ac:dyDescent="0.25"/>
    <row r="8331" customFormat="1" x14ac:dyDescent="0.25"/>
    <row r="8332" customFormat="1" x14ac:dyDescent="0.25"/>
    <row r="8333" customFormat="1" x14ac:dyDescent="0.25"/>
    <row r="8334" customFormat="1" x14ac:dyDescent="0.25"/>
    <row r="8335" customFormat="1" x14ac:dyDescent="0.25"/>
    <row r="8336" customFormat="1" x14ac:dyDescent="0.25"/>
    <row r="8337" customFormat="1" x14ac:dyDescent="0.25"/>
    <row r="8338" customFormat="1" x14ac:dyDescent="0.25"/>
    <row r="8339" customFormat="1" x14ac:dyDescent="0.25"/>
    <row r="8340" customFormat="1" x14ac:dyDescent="0.25"/>
    <row r="8341" customFormat="1" x14ac:dyDescent="0.25"/>
    <row r="8342" customFormat="1" x14ac:dyDescent="0.25"/>
    <row r="8343" customFormat="1" x14ac:dyDescent="0.25"/>
    <row r="8344" customFormat="1" x14ac:dyDescent="0.25"/>
    <row r="8345" customFormat="1" x14ac:dyDescent="0.25"/>
    <row r="8346" customFormat="1" x14ac:dyDescent="0.25"/>
    <row r="8347" customFormat="1" x14ac:dyDescent="0.25"/>
    <row r="8348" customFormat="1" x14ac:dyDescent="0.25"/>
    <row r="8349" customFormat="1" x14ac:dyDescent="0.25"/>
    <row r="8350" customFormat="1" x14ac:dyDescent="0.25"/>
    <row r="8351" customFormat="1" x14ac:dyDescent="0.25"/>
    <row r="8352" customFormat="1" x14ac:dyDescent="0.25"/>
    <row r="8353" customFormat="1" x14ac:dyDescent="0.25"/>
    <row r="8354" customFormat="1" x14ac:dyDescent="0.25"/>
    <row r="8355" customFormat="1" x14ac:dyDescent="0.25"/>
    <row r="8356" customFormat="1" x14ac:dyDescent="0.25"/>
    <row r="8357" customFormat="1" x14ac:dyDescent="0.25"/>
    <row r="8358" customFormat="1" x14ac:dyDescent="0.25"/>
    <row r="8359" customFormat="1" x14ac:dyDescent="0.25"/>
    <row r="8360" customFormat="1" x14ac:dyDescent="0.25"/>
    <row r="8361" customFormat="1" x14ac:dyDescent="0.25"/>
    <row r="8362" customFormat="1" x14ac:dyDescent="0.25"/>
    <row r="8363" customFormat="1" x14ac:dyDescent="0.25"/>
    <row r="8364" customFormat="1" x14ac:dyDescent="0.25"/>
    <row r="8365" customFormat="1" x14ac:dyDescent="0.25"/>
    <row r="8366" customFormat="1" x14ac:dyDescent="0.25"/>
    <row r="8367" customFormat="1" x14ac:dyDescent="0.25"/>
    <row r="8368" customFormat="1" x14ac:dyDescent="0.25"/>
    <row r="8369" customFormat="1" x14ac:dyDescent="0.25"/>
    <row r="8370" customFormat="1" x14ac:dyDescent="0.25"/>
    <row r="8371" customFormat="1" x14ac:dyDescent="0.25"/>
    <row r="8372" customFormat="1" x14ac:dyDescent="0.25"/>
    <row r="8373" customFormat="1" x14ac:dyDescent="0.25"/>
    <row r="8374" customFormat="1" x14ac:dyDescent="0.25"/>
    <row r="8375" customFormat="1" x14ac:dyDescent="0.25"/>
    <row r="8376" customFormat="1" x14ac:dyDescent="0.25"/>
    <row r="8377" customFormat="1" x14ac:dyDescent="0.25"/>
    <row r="8378" customFormat="1" x14ac:dyDescent="0.25"/>
    <row r="8379" customFormat="1" x14ac:dyDescent="0.25"/>
    <row r="8380" customFormat="1" x14ac:dyDescent="0.25"/>
    <row r="8381" customFormat="1" x14ac:dyDescent="0.25"/>
    <row r="8382" customFormat="1" x14ac:dyDescent="0.25"/>
    <row r="8383" customFormat="1" x14ac:dyDescent="0.25"/>
    <row r="8384" customFormat="1" x14ac:dyDescent="0.25"/>
    <row r="8385" customFormat="1" x14ac:dyDescent="0.25"/>
    <row r="8386" customFormat="1" x14ac:dyDescent="0.25"/>
    <row r="8387" customFormat="1" x14ac:dyDescent="0.25"/>
    <row r="8388" customFormat="1" x14ac:dyDescent="0.25"/>
    <row r="8389" customFormat="1" x14ac:dyDescent="0.25"/>
    <row r="8390" customFormat="1" x14ac:dyDescent="0.25"/>
    <row r="8391" customFormat="1" x14ac:dyDescent="0.25"/>
    <row r="8392" customFormat="1" x14ac:dyDescent="0.25"/>
    <row r="8393" customFormat="1" x14ac:dyDescent="0.25"/>
    <row r="8394" customFormat="1" x14ac:dyDescent="0.25"/>
    <row r="8395" customFormat="1" x14ac:dyDescent="0.25"/>
    <row r="8396" customFormat="1" x14ac:dyDescent="0.25"/>
    <row r="8397" customFormat="1" x14ac:dyDescent="0.25"/>
    <row r="8398" customFormat="1" x14ac:dyDescent="0.25"/>
    <row r="8399" customFormat="1" x14ac:dyDescent="0.25"/>
    <row r="8400" customFormat="1" x14ac:dyDescent="0.25"/>
    <row r="8401" customFormat="1" x14ac:dyDescent="0.25"/>
    <row r="8402" customFormat="1" x14ac:dyDescent="0.25"/>
    <row r="8403" customFormat="1" x14ac:dyDescent="0.25"/>
    <row r="8404" customFormat="1" x14ac:dyDescent="0.25"/>
    <row r="8405" customFormat="1" x14ac:dyDescent="0.25"/>
    <row r="8406" customFormat="1" x14ac:dyDescent="0.25"/>
    <row r="8407" customFormat="1" x14ac:dyDescent="0.25"/>
    <row r="8408" customFormat="1" x14ac:dyDescent="0.25"/>
    <row r="8409" customFormat="1" x14ac:dyDescent="0.25"/>
    <row r="8410" customFormat="1" x14ac:dyDescent="0.25"/>
    <row r="8411" customFormat="1" x14ac:dyDescent="0.25"/>
    <row r="8412" customFormat="1" x14ac:dyDescent="0.25"/>
    <row r="8413" customFormat="1" x14ac:dyDescent="0.25"/>
    <row r="8414" customFormat="1" x14ac:dyDescent="0.25"/>
    <row r="8415" customFormat="1" x14ac:dyDescent="0.25"/>
    <row r="8416" customFormat="1" x14ac:dyDescent="0.25"/>
    <row r="8417" customFormat="1" x14ac:dyDescent="0.25"/>
    <row r="8418" customFormat="1" x14ac:dyDescent="0.25"/>
    <row r="8419" customFormat="1" x14ac:dyDescent="0.25"/>
    <row r="8420" customFormat="1" x14ac:dyDescent="0.25"/>
    <row r="8421" customFormat="1" x14ac:dyDescent="0.25"/>
    <row r="8422" customFormat="1" x14ac:dyDescent="0.25"/>
    <row r="8423" customFormat="1" x14ac:dyDescent="0.25"/>
    <row r="8424" customFormat="1" x14ac:dyDescent="0.25"/>
    <row r="8425" customFormat="1" x14ac:dyDescent="0.25"/>
    <row r="8426" customFormat="1" x14ac:dyDescent="0.25"/>
    <row r="8427" customFormat="1" x14ac:dyDescent="0.25"/>
    <row r="8428" customFormat="1" x14ac:dyDescent="0.25"/>
    <row r="8429" customFormat="1" x14ac:dyDescent="0.25"/>
    <row r="8430" customFormat="1" x14ac:dyDescent="0.25"/>
    <row r="8431" customFormat="1" x14ac:dyDescent="0.25"/>
    <row r="8432" customFormat="1" x14ac:dyDescent="0.25"/>
    <row r="8433" customFormat="1" x14ac:dyDescent="0.25"/>
    <row r="8434" customFormat="1" x14ac:dyDescent="0.25"/>
    <row r="8435" customFormat="1" x14ac:dyDescent="0.25"/>
    <row r="8436" customFormat="1" x14ac:dyDescent="0.25"/>
    <row r="8437" customFormat="1" x14ac:dyDescent="0.25"/>
    <row r="8438" customFormat="1" x14ac:dyDescent="0.25"/>
    <row r="8439" customFormat="1" x14ac:dyDescent="0.25"/>
    <row r="8440" customFormat="1" x14ac:dyDescent="0.25"/>
    <row r="8441" customFormat="1" x14ac:dyDescent="0.25"/>
    <row r="8442" customFormat="1" x14ac:dyDescent="0.25"/>
    <row r="8443" customFormat="1" x14ac:dyDescent="0.25"/>
    <row r="8444" customFormat="1" x14ac:dyDescent="0.25"/>
    <row r="8445" customFormat="1" x14ac:dyDescent="0.25"/>
    <row r="8446" customFormat="1" x14ac:dyDescent="0.25"/>
    <row r="8447" customFormat="1" x14ac:dyDescent="0.25"/>
    <row r="8448" customFormat="1" x14ac:dyDescent="0.25"/>
    <row r="8449" customFormat="1" x14ac:dyDescent="0.25"/>
    <row r="8450" customFormat="1" x14ac:dyDescent="0.25"/>
    <row r="8451" customFormat="1" x14ac:dyDescent="0.25"/>
    <row r="8452" customFormat="1" x14ac:dyDescent="0.25"/>
    <row r="8453" customFormat="1" x14ac:dyDescent="0.25"/>
    <row r="8454" customFormat="1" x14ac:dyDescent="0.25"/>
    <row r="8455" customFormat="1" x14ac:dyDescent="0.25"/>
    <row r="8456" customFormat="1" x14ac:dyDescent="0.25"/>
    <row r="8457" customFormat="1" x14ac:dyDescent="0.25"/>
    <row r="8458" customFormat="1" x14ac:dyDescent="0.25"/>
    <row r="8459" customFormat="1" x14ac:dyDescent="0.25"/>
    <row r="8460" customFormat="1" x14ac:dyDescent="0.25"/>
    <row r="8461" customFormat="1" x14ac:dyDescent="0.25"/>
    <row r="8462" customFormat="1" x14ac:dyDescent="0.25"/>
    <row r="8463" customFormat="1" x14ac:dyDescent="0.25"/>
    <row r="8464" customFormat="1" x14ac:dyDescent="0.25"/>
    <row r="8465" customFormat="1" x14ac:dyDescent="0.25"/>
    <row r="8466" customFormat="1" x14ac:dyDescent="0.25"/>
    <row r="8467" customFormat="1" x14ac:dyDescent="0.25"/>
    <row r="8468" customFormat="1" x14ac:dyDescent="0.25"/>
    <row r="8469" customFormat="1" x14ac:dyDescent="0.25"/>
    <row r="8470" customFormat="1" x14ac:dyDescent="0.25"/>
    <row r="8471" customFormat="1" x14ac:dyDescent="0.25"/>
    <row r="8472" customFormat="1" x14ac:dyDescent="0.25"/>
    <row r="8473" customFormat="1" x14ac:dyDescent="0.25"/>
    <row r="8474" customFormat="1" x14ac:dyDescent="0.25"/>
    <row r="8475" customFormat="1" x14ac:dyDescent="0.25"/>
    <row r="8476" customFormat="1" x14ac:dyDescent="0.25"/>
    <row r="8477" customFormat="1" x14ac:dyDescent="0.25"/>
    <row r="8478" customFormat="1" x14ac:dyDescent="0.25"/>
    <row r="8479" customFormat="1" x14ac:dyDescent="0.25"/>
    <row r="8480" customFormat="1" x14ac:dyDescent="0.25"/>
    <row r="8481" customFormat="1" x14ac:dyDescent="0.25"/>
    <row r="8482" customFormat="1" x14ac:dyDescent="0.25"/>
    <row r="8483" customFormat="1" x14ac:dyDescent="0.25"/>
    <row r="8484" customFormat="1" x14ac:dyDescent="0.25"/>
    <row r="8485" customFormat="1" x14ac:dyDescent="0.25"/>
    <row r="8486" customFormat="1" x14ac:dyDescent="0.25"/>
    <row r="8487" customFormat="1" x14ac:dyDescent="0.25"/>
    <row r="8488" customFormat="1" x14ac:dyDescent="0.25"/>
    <row r="8489" customFormat="1" x14ac:dyDescent="0.25"/>
    <row r="8490" customFormat="1" x14ac:dyDescent="0.25"/>
    <row r="8491" customFormat="1" x14ac:dyDescent="0.25"/>
    <row r="8492" customFormat="1" x14ac:dyDescent="0.25"/>
    <row r="8493" customFormat="1" x14ac:dyDescent="0.25"/>
    <row r="8494" customFormat="1" x14ac:dyDescent="0.25"/>
    <row r="8495" customFormat="1" x14ac:dyDescent="0.25"/>
    <row r="8496" customFormat="1" x14ac:dyDescent="0.25"/>
    <row r="8497" customFormat="1" x14ac:dyDescent="0.25"/>
    <row r="8498" customFormat="1" x14ac:dyDescent="0.25"/>
    <row r="8499" customFormat="1" x14ac:dyDescent="0.25"/>
    <row r="8500" customFormat="1" x14ac:dyDescent="0.25"/>
    <row r="8501" customFormat="1" x14ac:dyDescent="0.25"/>
    <row r="8502" customFormat="1" x14ac:dyDescent="0.25"/>
    <row r="8503" customFormat="1" x14ac:dyDescent="0.25"/>
    <row r="8504" customFormat="1" x14ac:dyDescent="0.25"/>
    <row r="8505" customFormat="1" x14ac:dyDescent="0.25"/>
    <row r="8506" customFormat="1" x14ac:dyDescent="0.25"/>
    <row r="8507" customFormat="1" x14ac:dyDescent="0.25"/>
    <row r="8508" customFormat="1" x14ac:dyDescent="0.25"/>
    <row r="8509" customFormat="1" x14ac:dyDescent="0.25"/>
    <row r="8510" customFormat="1" x14ac:dyDescent="0.25"/>
    <row r="8511" customFormat="1" x14ac:dyDescent="0.25"/>
    <row r="8512" customFormat="1" x14ac:dyDescent="0.25"/>
    <row r="8513" customFormat="1" x14ac:dyDescent="0.25"/>
    <row r="8514" customFormat="1" x14ac:dyDescent="0.25"/>
    <row r="8515" customFormat="1" x14ac:dyDescent="0.25"/>
    <row r="8516" customFormat="1" x14ac:dyDescent="0.25"/>
    <row r="8517" customFormat="1" x14ac:dyDescent="0.25"/>
    <row r="8518" customFormat="1" x14ac:dyDescent="0.25"/>
    <row r="8519" customFormat="1" x14ac:dyDescent="0.25"/>
    <row r="8520" customFormat="1" x14ac:dyDescent="0.25"/>
    <row r="8521" customFormat="1" x14ac:dyDescent="0.25"/>
    <row r="8522" customFormat="1" x14ac:dyDescent="0.25"/>
    <row r="8523" customFormat="1" x14ac:dyDescent="0.25"/>
    <row r="8524" customFormat="1" x14ac:dyDescent="0.25"/>
    <row r="8525" customFormat="1" x14ac:dyDescent="0.25"/>
    <row r="8526" customFormat="1" x14ac:dyDescent="0.25"/>
    <row r="8527" customFormat="1" x14ac:dyDescent="0.25"/>
    <row r="8528" customFormat="1" x14ac:dyDescent="0.25"/>
    <row r="8529" customFormat="1" x14ac:dyDescent="0.25"/>
    <row r="8530" customFormat="1" x14ac:dyDescent="0.25"/>
    <row r="8531" customFormat="1" x14ac:dyDescent="0.25"/>
    <row r="8532" customFormat="1" x14ac:dyDescent="0.25"/>
    <row r="8533" customFormat="1" x14ac:dyDescent="0.25"/>
    <row r="8534" customFormat="1" x14ac:dyDescent="0.25"/>
    <row r="8535" customFormat="1" x14ac:dyDescent="0.25"/>
    <row r="8536" customFormat="1" x14ac:dyDescent="0.25"/>
    <row r="8537" customFormat="1" x14ac:dyDescent="0.25"/>
    <row r="8538" customFormat="1" x14ac:dyDescent="0.25"/>
    <row r="8539" customFormat="1" x14ac:dyDescent="0.25"/>
    <row r="8540" customFormat="1" x14ac:dyDescent="0.25"/>
    <row r="8541" customFormat="1" x14ac:dyDescent="0.25"/>
    <row r="8542" customFormat="1" x14ac:dyDescent="0.25"/>
    <row r="8543" customFormat="1" x14ac:dyDescent="0.25"/>
    <row r="8544" customFormat="1" x14ac:dyDescent="0.25"/>
    <row r="8545" customFormat="1" x14ac:dyDescent="0.25"/>
    <row r="8546" customFormat="1" x14ac:dyDescent="0.25"/>
    <row r="8547" customFormat="1" x14ac:dyDescent="0.25"/>
    <row r="8548" customFormat="1" x14ac:dyDescent="0.25"/>
    <row r="8549" customFormat="1" x14ac:dyDescent="0.25"/>
    <row r="8550" customFormat="1" x14ac:dyDescent="0.25"/>
    <row r="8551" customFormat="1" x14ac:dyDescent="0.25"/>
    <row r="8552" customFormat="1" x14ac:dyDescent="0.25"/>
    <row r="8553" customFormat="1" x14ac:dyDescent="0.25"/>
    <row r="8554" customFormat="1" x14ac:dyDescent="0.25"/>
    <row r="8555" customFormat="1" x14ac:dyDescent="0.25"/>
    <row r="8556" customFormat="1" x14ac:dyDescent="0.25"/>
    <row r="8557" customFormat="1" x14ac:dyDescent="0.25"/>
    <row r="8558" customFormat="1" x14ac:dyDescent="0.25"/>
    <row r="8559" customFormat="1" x14ac:dyDescent="0.25"/>
    <row r="8560" customFormat="1" x14ac:dyDescent="0.25"/>
    <row r="8561" customFormat="1" x14ac:dyDescent="0.25"/>
    <row r="8562" customFormat="1" x14ac:dyDescent="0.25"/>
    <row r="8563" customFormat="1" x14ac:dyDescent="0.25"/>
    <row r="8564" customFormat="1" x14ac:dyDescent="0.25"/>
    <row r="8565" customFormat="1" x14ac:dyDescent="0.25"/>
    <row r="8566" customFormat="1" x14ac:dyDescent="0.25"/>
    <row r="8567" customFormat="1" x14ac:dyDescent="0.25"/>
    <row r="8568" customFormat="1" x14ac:dyDescent="0.25"/>
    <row r="8569" customFormat="1" x14ac:dyDescent="0.25"/>
    <row r="8570" customFormat="1" x14ac:dyDescent="0.25"/>
    <row r="8571" customFormat="1" x14ac:dyDescent="0.25"/>
    <row r="8572" customFormat="1" x14ac:dyDescent="0.25"/>
    <row r="8573" customFormat="1" x14ac:dyDescent="0.25"/>
    <row r="8574" customFormat="1" x14ac:dyDescent="0.25"/>
    <row r="8575" customFormat="1" x14ac:dyDescent="0.25"/>
    <row r="8576" customFormat="1" x14ac:dyDescent="0.25"/>
    <row r="8577" customFormat="1" x14ac:dyDescent="0.25"/>
    <row r="8578" customFormat="1" x14ac:dyDescent="0.25"/>
    <row r="8579" customFormat="1" x14ac:dyDescent="0.25"/>
    <row r="8580" customFormat="1" x14ac:dyDescent="0.25"/>
    <row r="8581" customFormat="1" x14ac:dyDescent="0.25"/>
    <row r="8582" customFormat="1" x14ac:dyDescent="0.25"/>
    <row r="8583" customFormat="1" x14ac:dyDescent="0.25"/>
    <row r="8584" customFormat="1" x14ac:dyDescent="0.25"/>
    <row r="8585" customFormat="1" x14ac:dyDescent="0.25"/>
    <row r="8586" customFormat="1" x14ac:dyDescent="0.25"/>
    <row r="8587" customFormat="1" x14ac:dyDescent="0.25"/>
    <row r="8588" customFormat="1" x14ac:dyDescent="0.25"/>
    <row r="8589" customFormat="1" x14ac:dyDescent="0.25"/>
    <row r="8590" customFormat="1" x14ac:dyDescent="0.25"/>
    <row r="8591" customFormat="1" x14ac:dyDescent="0.25"/>
    <row r="8592" customFormat="1" x14ac:dyDescent="0.25"/>
    <row r="8593" customFormat="1" x14ac:dyDescent="0.25"/>
    <row r="8594" customFormat="1" x14ac:dyDescent="0.25"/>
    <row r="8595" customFormat="1" x14ac:dyDescent="0.25"/>
    <row r="8596" customFormat="1" x14ac:dyDescent="0.25"/>
    <row r="8597" customFormat="1" x14ac:dyDescent="0.25"/>
    <row r="8598" customFormat="1" x14ac:dyDescent="0.25"/>
    <row r="8599" customFormat="1" x14ac:dyDescent="0.25"/>
    <row r="8600" customFormat="1" x14ac:dyDescent="0.25"/>
    <row r="8601" customFormat="1" x14ac:dyDescent="0.25"/>
    <row r="8602" customFormat="1" x14ac:dyDescent="0.25"/>
    <row r="8603" customFormat="1" x14ac:dyDescent="0.25"/>
    <row r="8604" customFormat="1" x14ac:dyDescent="0.25"/>
    <row r="8605" customFormat="1" x14ac:dyDescent="0.25"/>
    <row r="8606" customFormat="1" x14ac:dyDescent="0.25"/>
    <row r="8607" customFormat="1" x14ac:dyDescent="0.25"/>
    <row r="8608" customFormat="1" x14ac:dyDescent="0.25"/>
    <row r="8609" customFormat="1" x14ac:dyDescent="0.25"/>
    <row r="8610" customFormat="1" x14ac:dyDescent="0.25"/>
    <row r="8611" customFormat="1" x14ac:dyDescent="0.25"/>
    <row r="8612" customFormat="1" x14ac:dyDescent="0.25"/>
    <row r="8613" customFormat="1" x14ac:dyDescent="0.25"/>
    <row r="8614" customFormat="1" x14ac:dyDescent="0.25"/>
    <row r="8615" customFormat="1" x14ac:dyDescent="0.25"/>
    <row r="8616" customFormat="1" x14ac:dyDescent="0.25"/>
    <row r="8617" customFormat="1" x14ac:dyDescent="0.25"/>
    <row r="8618" customFormat="1" x14ac:dyDescent="0.25"/>
    <row r="8619" customFormat="1" x14ac:dyDescent="0.25"/>
    <row r="8620" customFormat="1" x14ac:dyDescent="0.25"/>
    <row r="8621" customFormat="1" x14ac:dyDescent="0.25"/>
    <row r="8622" customFormat="1" x14ac:dyDescent="0.25"/>
    <row r="8623" customFormat="1" x14ac:dyDescent="0.25"/>
    <row r="8624" customFormat="1" x14ac:dyDescent="0.25"/>
    <row r="8625" customFormat="1" x14ac:dyDescent="0.25"/>
    <row r="8626" customFormat="1" x14ac:dyDescent="0.25"/>
    <row r="8627" customFormat="1" x14ac:dyDescent="0.25"/>
    <row r="8628" customFormat="1" x14ac:dyDescent="0.25"/>
    <row r="8629" customFormat="1" x14ac:dyDescent="0.25"/>
    <row r="8630" customFormat="1" x14ac:dyDescent="0.25"/>
    <row r="8631" customFormat="1" x14ac:dyDescent="0.25"/>
    <row r="8632" customFormat="1" x14ac:dyDescent="0.25"/>
    <row r="8633" customFormat="1" x14ac:dyDescent="0.25"/>
    <row r="8634" customFormat="1" x14ac:dyDescent="0.25"/>
    <row r="8635" customFormat="1" x14ac:dyDescent="0.25"/>
    <row r="8636" customFormat="1" x14ac:dyDescent="0.25"/>
    <row r="8637" customFormat="1" x14ac:dyDescent="0.25"/>
    <row r="8638" customFormat="1" x14ac:dyDescent="0.25"/>
    <row r="8639" customFormat="1" x14ac:dyDescent="0.25"/>
    <row r="8640" customFormat="1" x14ac:dyDescent="0.25"/>
    <row r="8641" customFormat="1" x14ac:dyDescent="0.25"/>
    <row r="8642" customFormat="1" x14ac:dyDescent="0.25"/>
    <row r="8643" customFormat="1" x14ac:dyDescent="0.25"/>
    <row r="8644" customFormat="1" x14ac:dyDescent="0.25"/>
    <row r="8645" customFormat="1" x14ac:dyDescent="0.25"/>
    <row r="8646" customFormat="1" x14ac:dyDescent="0.25"/>
    <row r="8647" customFormat="1" x14ac:dyDescent="0.25"/>
    <row r="8648" customFormat="1" x14ac:dyDescent="0.25"/>
    <row r="8649" customFormat="1" x14ac:dyDescent="0.25"/>
    <row r="8650" customFormat="1" x14ac:dyDescent="0.25"/>
    <row r="8651" customFormat="1" x14ac:dyDescent="0.25"/>
    <row r="8652" customFormat="1" x14ac:dyDescent="0.25"/>
    <row r="8653" customFormat="1" x14ac:dyDescent="0.25"/>
    <row r="8654" customFormat="1" x14ac:dyDescent="0.25"/>
    <row r="8655" customFormat="1" x14ac:dyDescent="0.25"/>
    <row r="8656" customFormat="1" x14ac:dyDescent="0.25"/>
    <row r="8657" customFormat="1" x14ac:dyDescent="0.25"/>
    <row r="8658" customFormat="1" x14ac:dyDescent="0.25"/>
    <row r="8659" customFormat="1" x14ac:dyDescent="0.25"/>
    <row r="8660" customFormat="1" x14ac:dyDescent="0.25"/>
    <row r="8661" customFormat="1" x14ac:dyDescent="0.25"/>
    <row r="8662" customFormat="1" x14ac:dyDescent="0.25"/>
    <row r="8663" customFormat="1" x14ac:dyDescent="0.25"/>
    <row r="8664" customFormat="1" x14ac:dyDescent="0.25"/>
    <row r="8665" customFormat="1" x14ac:dyDescent="0.25"/>
    <row r="8666" customFormat="1" x14ac:dyDescent="0.25"/>
    <row r="8667" customFormat="1" x14ac:dyDescent="0.25"/>
    <row r="8668" customFormat="1" x14ac:dyDescent="0.25"/>
    <row r="8669" customFormat="1" x14ac:dyDescent="0.25"/>
    <row r="8670" customFormat="1" x14ac:dyDescent="0.25"/>
    <row r="8671" customFormat="1" x14ac:dyDescent="0.25"/>
    <row r="8672" customFormat="1" x14ac:dyDescent="0.25"/>
    <row r="8673" customFormat="1" x14ac:dyDescent="0.25"/>
    <row r="8674" customFormat="1" x14ac:dyDescent="0.25"/>
    <row r="8675" customFormat="1" x14ac:dyDescent="0.25"/>
    <row r="8676" customFormat="1" x14ac:dyDescent="0.25"/>
    <row r="8677" customFormat="1" x14ac:dyDescent="0.25"/>
    <row r="8678" customFormat="1" x14ac:dyDescent="0.25"/>
    <row r="8679" customFormat="1" x14ac:dyDescent="0.25"/>
    <row r="8680" customFormat="1" x14ac:dyDescent="0.25"/>
    <row r="8681" customFormat="1" x14ac:dyDescent="0.25"/>
    <row r="8682" customFormat="1" x14ac:dyDescent="0.25"/>
    <row r="8683" customFormat="1" x14ac:dyDescent="0.25"/>
    <row r="8684" customFormat="1" x14ac:dyDescent="0.25"/>
    <row r="8685" customFormat="1" x14ac:dyDescent="0.25"/>
    <row r="8686" customFormat="1" x14ac:dyDescent="0.25"/>
    <row r="8687" customFormat="1" x14ac:dyDescent="0.25"/>
    <row r="8688" customFormat="1" x14ac:dyDescent="0.25"/>
    <row r="8689" customFormat="1" x14ac:dyDescent="0.25"/>
    <row r="8690" customFormat="1" x14ac:dyDescent="0.25"/>
    <row r="8691" customFormat="1" x14ac:dyDescent="0.25"/>
    <row r="8692" customFormat="1" x14ac:dyDescent="0.25"/>
    <row r="8693" customFormat="1" x14ac:dyDescent="0.25"/>
    <row r="8694" customFormat="1" x14ac:dyDescent="0.25"/>
    <row r="8695" customFormat="1" x14ac:dyDescent="0.25"/>
    <row r="8696" customFormat="1" x14ac:dyDescent="0.25"/>
    <row r="8697" customFormat="1" x14ac:dyDescent="0.25"/>
    <row r="8698" customFormat="1" x14ac:dyDescent="0.25"/>
    <row r="8699" customFormat="1" x14ac:dyDescent="0.25"/>
    <row r="8700" customFormat="1" x14ac:dyDescent="0.25"/>
    <row r="8701" customFormat="1" x14ac:dyDescent="0.25"/>
    <row r="8702" customFormat="1" x14ac:dyDescent="0.25"/>
    <row r="8703" customFormat="1" x14ac:dyDescent="0.25"/>
    <row r="8704" customFormat="1" x14ac:dyDescent="0.25"/>
    <row r="8705" customFormat="1" x14ac:dyDescent="0.25"/>
    <row r="8706" customFormat="1" x14ac:dyDescent="0.25"/>
    <row r="8707" customFormat="1" x14ac:dyDescent="0.25"/>
    <row r="8708" customFormat="1" x14ac:dyDescent="0.25"/>
    <row r="8709" customFormat="1" x14ac:dyDescent="0.25"/>
    <row r="8710" customFormat="1" x14ac:dyDescent="0.25"/>
    <row r="8711" customFormat="1" x14ac:dyDescent="0.25"/>
    <row r="8712" customFormat="1" x14ac:dyDescent="0.25"/>
    <row r="8713" customFormat="1" x14ac:dyDescent="0.25"/>
    <row r="8714" customFormat="1" x14ac:dyDescent="0.25"/>
    <row r="8715" customFormat="1" x14ac:dyDescent="0.25"/>
    <row r="8716" customFormat="1" x14ac:dyDescent="0.25"/>
    <row r="8717" customFormat="1" x14ac:dyDescent="0.25"/>
    <row r="8718" customFormat="1" x14ac:dyDescent="0.25"/>
    <row r="8719" customFormat="1" x14ac:dyDescent="0.25"/>
    <row r="8720" customFormat="1" x14ac:dyDescent="0.25"/>
    <row r="8721" customFormat="1" x14ac:dyDescent="0.25"/>
    <row r="8722" customFormat="1" x14ac:dyDescent="0.25"/>
    <row r="8723" customFormat="1" x14ac:dyDescent="0.25"/>
    <row r="8724" customFormat="1" x14ac:dyDescent="0.25"/>
    <row r="8725" customFormat="1" x14ac:dyDescent="0.25"/>
    <row r="8726" customFormat="1" x14ac:dyDescent="0.25"/>
    <row r="8727" customFormat="1" x14ac:dyDescent="0.25"/>
    <row r="8728" customFormat="1" x14ac:dyDescent="0.25"/>
    <row r="8729" customFormat="1" x14ac:dyDescent="0.25"/>
    <row r="8730" customFormat="1" x14ac:dyDescent="0.25"/>
    <row r="8731" customFormat="1" x14ac:dyDescent="0.25"/>
    <row r="8732" customFormat="1" x14ac:dyDescent="0.25"/>
    <row r="8733" customFormat="1" x14ac:dyDescent="0.25"/>
    <row r="8734" customFormat="1" x14ac:dyDescent="0.25"/>
    <row r="8735" customFormat="1" x14ac:dyDescent="0.25"/>
    <row r="8736" customFormat="1" x14ac:dyDescent="0.25"/>
    <row r="8737" customFormat="1" x14ac:dyDescent="0.25"/>
    <row r="8738" customFormat="1" x14ac:dyDescent="0.25"/>
    <row r="8739" customFormat="1" x14ac:dyDescent="0.25"/>
    <row r="8740" customFormat="1" x14ac:dyDescent="0.25"/>
    <row r="8741" customFormat="1" x14ac:dyDescent="0.25"/>
    <row r="8742" customFormat="1" x14ac:dyDescent="0.25"/>
    <row r="8743" customFormat="1" x14ac:dyDescent="0.25"/>
    <row r="8744" customFormat="1" x14ac:dyDescent="0.25"/>
    <row r="8745" customFormat="1" x14ac:dyDescent="0.25"/>
    <row r="8746" customFormat="1" x14ac:dyDescent="0.25"/>
    <row r="8747" customFormat="1" x14ac:dyDescent="0.25"/>
    <row r="8748" customFormat="1" x14ac:dyDescent="0.25"/>
    <row r="8749" customFormat="1" x14ac:dyDescent="0.25"/>
    <row r="8750" customFormat="1" x14ac:dyDescent="0.25"/>
    <row r="8751" customFormat="1" x14ac:dyDescent="0.25"/>
    <row r="8752" customFormat="1" x14ac:dyDescent="0.25"/>
    <row r="8753" customFormat="1" x14ac:dyDescent="0.25"/>
    <row r="8754" customFormat="1" x14ac:dyDescent="0.25"/>
    <row r="8755" customFormat="1" x14ac:dyDescent="0.25"/>
    <row r="8756" customFormat="1" x14ac:dyDescent="0.25"/>
    <row r="8757" customFormat="1" x14ac:dyDescent="0.25"/>
    <row r="8758" customFormat="1" x14ac:dyDescent="0.25"/>
    <row r="8759" customFormat="1" x14ac:dyDescent="0.25"/>
    <row r="8760" customFormat="1" x14ac:dyDescent="0.25"/>
    <row r="8761" customFormat="1" x14ac:dyDescent="0.25"/>
    <row r="8762" customFormat="1" x14ac:dyDescent="0.25"/>
    <row r="8763" customFormat="1" x14ac:dyDescent="0.25"/>
    <row r="8764" customFormat="1" x14ac:dyDescent="0.25"/>
    <row r="8765" customFormat="1" x14ac:dyDescent="0.25"/>
    <row r="8766" customFormat="1" x14ac:dyDescent="0.25"/>
    <row r="8767" customFormat="1" x14ac:dyDescent="0.25"/>
    <row r="8768" customFormat="1" x14ac:dyDescent="0.25"/>
    <row r="8769" customFormat="1" x14ac:dyDescent="0.25"/>
    <row r="8770" customFormat="1" x14ac:dyDescent="0.25"/>
    <row r="8771" customFormat="1" x14ac:dyDescent="0.25"/>
    <row r="8772" customFormat="1" x14ac:dyDescent="0.25"/>
    <row r="8773" customFormat="1" x14ac:dyDescent="0.25"/>
    <row r="8774" customFormat="1" x14ac:dyDescent="0.25"/>
    <row r="8775" customFormat="1" x14ac:dyDescent="0.25"/>
    <row r="8776" customFormat="1" x14ac:dyDescent="0.25"/>
    <row r="8777" customFormat="1" x14ac:dyDescent="0.25"/>
    <row r="8778" customFormat="1" x14ac:dyDescent="0.25"/>
    <row r="8779" customFormat="1" x14ac:dyDescent="0.25"/>
    <row r="8780" customFormat="1" x14ac:dyDescent="0.25"/>
    <row r="8781" customFormat="1" x14ac:dyDescent="0.25"/>
    <row r="8782" customFormat="1" x14ac:dyDescent="0.25"/>
    <row r="8783" customFormat="1" x14ac:dyDescent="0.25"/>
    <row r="8784" customFormat="1" x14ac:dyDescent="0.25"/>
    <row r="8785" customFormat="1" x14ac:dyDescent="0.25"/>
    <row r="8786" customFormat="1" x14ac:dyDescent="0.25"/>
    <row r="8787" customFormat="1" x14ac:dyDescent="0.25"/>
    <row r="8788" customFormat="1" x14ac:dyDescent="0.25"/>
    <row r="8789" customFormat="1" x14ac:dyDescent="0.25"/>
    <row r="8790" customFormat="1" x14ac:dyDescent="0.25"/>
    <row r="8791" customFormat="1" x14ac:dyDescent="0.25"/>
    <row r="8792" customFormat="1" x14ac:dyDescent="0.25"/>
    <row r="8793" customFormat="1" x14ac:dyDescent="0.25"/>
    <row r="8794" customFormat="1" x14ac:dyDescent="0.25"/>
    <row r="8795" customFormat="1" x14ac:dyDescent="0.25"/>
    <row r="8796" customFormat="1" x14ac:dyDescent="0.25"/>
    <row r="8797" customFormat="1" x14ac:dyDescent="0.25"/>
    <row r="8798" customFormat="1" x14ac:dyDescent="0.25"/>
    <row r="8799" customFormat="1" x14ac:dyDescent="0.25"/>
    <row r="8800" customFormat="1" x14ac:dyDescent="0.25"/>
    <row r="8801" customFormat="1" x14ac:dyDescent="0.25"/>
    <row r="8802" customFormat="1" x14ac:dyDescent="0.25"/>
    <row r="8803" customFormat="1" x14ac:dyDescent="0.25"/>
    <row r="8804" customFormat="1" x14ac:dyDescent="0.25"/>
    <row r="8805" customFormat="1" x14ac:dyDescent="0.25"/>
    <row r="8806" customFormat="1" x14ac:dyDescent="0.25"/>
    <row r="8807" customFormat="1" x14ac:dyDescent="0.25"/>
    <row r="8808" customFormat="1" x14ac:dyDescent="0.25"/>
    <row r="8809" customFormat="1" x14ac:dyDescent="0.25"/>
    <row r="8810" customFormat="1" x14ac:dyDescent="0.25"/>
    <row r="8811" customFormat="1" x14ac:dyDescent="0.25"/>
    <row r="8812" customFormat="1" x14ac:dyDescent="0.25"/>
    <row r="8813" customFormat="1" x14ac:dyDescent="0.25"/>
    <row r="8814" customFormat="1" x14ac:dyDescent="0.25"/>
    <row r="8815" customFormat="1" x14ac:dyDescent="0.25"/>
    <row r="8816" customFormat="1" x14ac:dyDescent="0.25"/>
    <row r="8817" customFormat="1" x14ac:dyDescent="0.25"/>
    <row r="8818" customFormat="1" x14ac:dyDescent="0.25"/>
    <row r="8819" customFormat="1" x14ac:dyDescent="0.25"/>
    <row r="8820" customFormat="1" x14ac:dyDescent="0.25"/>
    <row r="8821" customFormat="1" x14ac:dyDescent="0.25"/>
    <row r="8822" customFormat="1" x14ac:dyDescent="0.25"/>
    <row r="8823" customFormat="1" x14ac:dyDescent="0.25"/>
    <row r="8824" customFormat="1" x14ac:dyDescent="0.25"/>
    <row r="8825" customFormat="1" x14ac:dyDescent="0.25"/>
    <row r="8826" customFormat="1" x14ac:dyDescent="0.25"/>
    <row r="8827" customFormat="1" x14ac:dyDescent="0.25"/>
    <row r="8828" customFormat="1" x14ac:dyDescent="0.25"/>
    <row r="8829" customFormat="1" x14ac:dyDescent="0.25"/>
    <row r="8830" customFormat="1" x14ac:dyDescent="0.25"/>
    <row r="8831" customFormat="1" x14ac:dyDescent="0.25"/>
    <row r="8832" customFormat="1" x14ac:dyDescent="0.25"/>
    <row r="8833" customFormat="1" x14ac:dyDescent="0.25"/>
    <row r="8834" customFormat="1" x14ac:dyDescent="0.25"/>
    <row r="8835" customFormat="1" x14ac:dyDescent="0.25"/>
    <row r="8836" customFormat="1" x14ac:dyDescent="0.25"/>
    <row r="8837" customFormat="1" x14ac:dyDescent="0.25"/>
    <row r="8838" customFormat="1" x14ac:dyDescent="0.25"/>
    <row r="8839" customFormat="1" x14ac:dyDescent="0.25"/>
    <row r="8840" customFormat="1" x14ac:dyDescent="0.25"/>
    <row r="8841" customFormat="1" x14ac:dyDescent="0.25"/>
    <row r="8842" customFormat="1" x14ac:dyDescent="0.25"/>
    <row r="8843" customFormat="1" x14ac:dyDescent="0.25"/>
    <row r="8844" customFormat="1" x14ac:dyDescent="0.25"/>
    <row r="8845" customFormat="1" x14ac:dyDescent="0.25"/>
    <row r="8846" customFormat="1" x14ac:dyDescent="0.25"/>
    <row r="8847" customFormat="1" x14ac:dyDescent="0.25"/>
    <row r="8848" customFormat="1" x14ac:dyDescent="0.25"/>
    <row r="8849" customFormat="1" x14ac:dyDescent="0.25"/>
    <row r="8850" customFormat="1" x14ac:dyDescent="0.25"/>
    <row r="8851" customFormat="1" x14ac:dyDescent="0.25"/>
    <row r="8852" customFormat="1" x14ac:dyDescent="0.25"/>
    <row r="8853" customFormat="1" x14ac:dyDescent="0.25"/>
    <row r="8854" customFormat="1" x14ac:dyDescent="0.25"/>
    <row r="8855" customFormat="1" x14ac:dyDescent="0.25"/>
    <row r="8856" customFormat="1" x14ac:dyDescent="0.25"/>
    <row r="8857" customFormat="1" x14ac:dyDescent="0.25"/>
    <row r="8858" customFormat="1" x14ac:dyDescent="0.25"/>
    <row r="8859" customFormat="1" x14ac:dyDescent="0.25"/>
    <row r="8860" customFormat="1" x14ac:dyDescent="0.25"/>
    <row r="8861" customFormat="1" x14ac:dyDescent="0.25"/>
    <row r="8862" customFormat="1" x14ac:dyDescent="0.25"/>
    <row r="8863" customFormat="1" x14ac:dyDescent="0.25"/>
    <row r="8864" customFormat="1" x14ac:dyDescent="0.25"/>
    <row r="8865" customFormat="1" x14ac:dyDescent="0.25"/>
    <row r="8866" customFormat="1" x14ac:dyDescent="0.25"/>
    <row r="8867" customFormat="1" x14ac:dyDescent="0.25"/>
    <row r="8868" customFormat="1" x14ac:dyDescent="0.25"/>
    <row r="8869" customFormat="1" x14ac:dyDescent="0.25"/>
    <row r="8870" customFormat="1" x14ac:dyDescent="0.25"/>
    <row r="8871" customFormat="1" x14ac:dyDescent="0.25"/>
    <row r="8872" customFormat="1" x14ac:dyDescent="0.25"/>
    <row r="8873" customFormat="1" x14ac:dyDescent="0.25"/>
    <row r="8874" customFormat="1" x14ac:dyDescent="0.25"/>
    <row r="8875" customFormat="1" x14ac:dyDescent="0.25"/>
    <row r="8876" customFormat="1" x14ac:dyDescent="0.25"/>
    <row r="8877" customFormat="1" x14ac:dyDescent="0.25"/>
    <row r="8878" customFormat="1" x14ac:dyDescent="0.25"/>
    <row r="8879" customFormat="1" x14ac:dyDescent="0.25"/>
    <row r="8880" customFormat="1" x14ac:dyDescent="0.25"/>
    <row r="8881" customFormat="1" x14ac:dyDescent="0.25"/>
    <row r="8882" customFormat="1" x14ac:dyDescent="0.25"/>
    <row r="8883" customFormat="1" x14ac:dyDescent="0.25"/>
    <row r="8884" customFormat="1" x14ac:dyDescent="0.25"/>
    <row r="8885" customFormat="1" x14ac:dyDescent="0.25"/>
    <row r="8886" customFormat="1" x14ac:dyDescent="0.25"/>
    <row r="8887" customFormat="1" x14ac:dyDescent="0.25"/>
    <row r="8888" customFormat="1" x14ac:dyDescent="0.25"/>
    <row r="8889" customFormat="1" x14ac:dyDescent="0.25"/>
    <row r="8890" customFormat="1" x14ac:dyDescent="0.25"/>
    <row r="8891" customFormat="1" x14ac:dyDescent="0.25"/>
    <row r="8892" customFormat="1" x14ac:dyDescent="0.25"/>
    <row r="8893" customFormat="1" x14ac:dyDescent="0.25"/>
    <row r="8894" customFormat="1" x14ac:dyDescent="0.25"/>
    <row r="8895" customFormat="1" x14ac:dyDescent="0.25"/>
    <row r="8896" customFormat="1" x14ac:dyDescent="0.25"/>
    <row r="8897" customFormat="1" x14ac:dyDescent="0.25"/>
    <row r="8898" customFormat="1" x14ac:dyDescent="0.25"/>
    <row r="8899" customFormat="1" x14ac:dyDescent="0.25"/>
    <row r="8900" customFormat="1" x14ac:dyDescent="0.25"/>
    <row r="8901" customFormat="1" x14ac:dyDescent="0.25"/>
    <row r="8902" customFormat="1" x14ac:dyDescent="0.25"/>
    <row r="8903" customFormat="1" x14ac:dyDescent="0.25"/>
    <row r="8904" customFormat="1" x14ac:dyDescent="0.25"/>
    <row r="8905" customFormat="1" x14ac:dyDescent="0.25"/>
    <row r="8906" customFormat="1" x14ac:dyDescent="0.25"/>
    <row r="8907" customFormat="1" x14ac:dyDescent="0.25"/>
    <row r="8908" customFormat="1" x14ac:dyDescent="0.25"/>
    <row r="8909" customFormat="1" x14ac:dyDescent="0.25"/>
    <row r="8910" customFormat="1" x14ac:dyDescent="0.25"/>
    <row r="8911" customFormat="1" x14ac:dyDescent="0.25"/>
    <row r="8912" customFormat="1" x14ac:dyDescent="0.25"/>
    <row r="8913" customFormat="1" x14ac:dyDescent="0.25"/>
    <row r="8914" customFormat="1" x14ac:dyDescent="0.25"/>
    <row r="8915" customFormat="1" x14ac:dyDescent="0.25"/>
    <row r="8916" customFormat="1" x14ac:dyDescent="0.25"/>
    <row r="8917" customFormat="1" x14ac:dyDescent="0.25"/>
    <row r="8918" customFormat="1" x14ac:dyDescent="0.25"/>
    <row r="8919" customFormat="1" x14ac:dyDescent="0.25"/>
    <row r="8920" customFormat="1" x14ac:dyDescent="0.25"/>
    <row r="8921" customFormat="1" x14ac:dyDescent="0.25"/>
    <row r="8922" customFormat="1" x14ac:dyDescent="0.25"/>
    <row r="8923" customFormat="1" x14ac:dyDescent="0.25"/>
    <row r="8924" customFormat="1" x14ac:dyDescent="0.25"/>
    <row r="8925" customFormat="1" x14ac:dyDescent="0.25"/>
    <row r="8926" customFormat="1" x14ac:dyDescent="0.25"/>
    <row r="8927" customFormat="1" x14ac:dyDescent="0.25"/>
    <row r="8928" customFormat="1" x14ac:dyDescent="0.25"/>
    <row r="8929" customFormat="1" x14ac:dyDescent="0.25"/>
    <row r="8930" customFormat="1" x14ac:dyDescent="0.25"/>
    <row r="8931" customFormat="1" x14ac:dyDescent="0.25"/>
    <row r="8932" customFormat="1" x14ac:dyDescent="0.25"/>
    <row r="8933" customFormat="1" x14ac:dyDescent="0.25"/>
    <row r="8934" customFormat="1" x14ac:dyDescent="0.25"/>
    <row r="8935" customFormat="1" x14ac:dyDescent="0.25"/>
    <row r="8936" customFormat="1" x14ac:dyDescent="0.25"/>
    <row r="8937" customFormat="1" x14ac:dyDescent="0.25"/>
    <row r="8938" customFormat="1" x14ac:dyDescent="0.25"/>
    <row r="8939" customFormat="1" x14ac:dyDescent="0.25"/>
    <row r="8940" customFormat="1" x14ac:dyDescent="0.25"/>
    <row r="8941" customFormat="1" x14ac:dyDescent="0.25"/>
    <row r="8942" customFormat="1" x14ac:dyDescent="0.25"/>
    <row r="8943" customFormat="1" x14ac:dyDescent="0.25"/>
    <row r="8944" customFormat="1" x14ac:dyDescent="0.25"/>
    <row r="8945" customFormat="1" x14ac:dyDescent="0.25"/>
    <row r="8946" customFormat="1" x14ac:dyDescent="0.25"/>
    <row r="8947" customFormat="1" x14ac:dyDescent="0.25"/>
    <row r="8948" customFormat="1" x14ac:dyDescent="0.25"/>
    <row r="8949" customFormat="1" x14ac:dyDescent="0.25"/>
    <row r="8950" customFormat="1" x14ac:dyDescent="0.25"/>
    <row r="8951" customFormat="1" x14ac:dyDescent="0.25"/>
    <row r="8952" customFormat="1" x14ac:dyDescent="0.25"/>
    <row r="8953" customFormat="1" x14ac:dyDescent="0.25"/>
    <row r="8954" customFormat="1" x14ac:dyDescent="0.25"/>
    <row r="8955" customFormat="1" x14ac:dyDescent="0.25"/>
    <row r="8956" customFormat="1" x14ac:dyDescent="0.25"/>
    <row r="8957" customFormat="1" x14ac:dyDescent="0.25"/>
    <row r="8958" customFormat="1" x14ac:dyDescent="0.25"/>
    <row r="8959" customFormat="1" x14ac:dyDescent="0.25"/>
    <row r="8960" customFormat="1" x14ac:dyDescent="0.25"/>
    <row r="8961" customFormat="1" x14ac:dyDescent="0.25"/>
    <row r="8962" customFormat="1" x14ac:dyDescent="0.25"/>
    <row r="8963" customFormat="1" x14ac:dyDescent="0.25"/>
    <row r="8964" customFormat="1" x14ac:dyDescent="0.25"/>
    <row r="8965" customFormat="1" x14ac:dyDescent="0.25"/>
    <row r="8966" customFormat="1" x14ac:dyDescent="0.25"/>
    <row r="8967" customFormat="1" x14ac:dyDescent="0.25"/>
    <row r="8968" customFormat="1" x14ac:dyDescent="0.25"/>
    <row r="8969" customFormat="1" x14ac:dyDescent="0.25"/>
    <row r="8970" customFormat="1" x14ac:dyDescent="0.25"/>
    <row r="8971" customFormat="1" x14ac:dyDescent="0.25"/>
    <row r="8972" customFormat="1" x14ac:dyDescent="0.25"/>
    <row r="8973" customFormat="1" x14ac:dyDescent="0.25"/>
    <row r="8974" customFormat="1" x14ac:dyDescent="0.25"/>
    <row r="8975" customFormat="1" x14ac:dyDescent="0.25"/>
    <row r="8976" customFormat="1" x14ac:dyDescent="0.25"/>
    <row r="8977" customFormat="1" x14ac:dyDescent="0.25"/>
    <row r="8978" customFormat="1" x14ac:dyDescent="0.25"/>
    <row r="8979" customFormat="1" x14ac:dyDescent="0.25"/>
    <row r="8980" customFormat="1" x14ac:dyDescent="0.25"/>
    <row r="8981" customFormat="1" x14ac:dyDescent="0.25"/>
    <row r="8982" customFormat="1" x14ac:dyDescent="0.25"/>
    <row r="8983" customFormat="1" x14ac:dyDescent="0.25"/>
    <row r="8984" customFormat="1" x14ac:dyDescent="0.25"/>
    <row r="8985" customFormat="1" x14ac:dyDescent="0.25"/>
    <row r="8986" customFormat="1" x14ac:dyDescent="0.25"/>
    <row r="8987" customFormat="1" x14ac:dyDescent="0.25"/>
    <row r="8988" customFormat="1" x14ac:dyDescent="0.25"/>
    <row r="8989" customFormat="1" x14ac:dyDescent="0.25"/>
    <row r="8990" customFormat="1" x14ac:dyDescent="0.25"/>
    <row r="8991" customFormat="1" x14ac:dyDescent="0.25"/>
    <row r="8992" customFormat="1" x14ac:dyDescent="0.25"/>
    <row r="8993" customFormat="1" x14ac:dyDescent="0.25"/>
    <row r="8994" customFormat="1" x14ac:dyDescent="0.25"/>
    <row r="8995" customFormat="1" x14ac:dyDescent="0.25"/>
    <row r="8996" customFormat="1" x14ac:dyDescent="0.25"/>
    <row r="8997" customFormat="1" x14ac:dyDescent="0.25"/>
    <row r="8998" customFormat="1" x14ac:dyDescent="0.25"/>
    <row r="8999" customFormat="1" x14ac:dyDescent="0.25"/>
    <row r="9000" customFormat="1" x14ac:dyDescent="0.25"/>
    <row r="9001" customFormat="1" x14ac:dyDescent="0.25"/>
    <row r="9002" customFormat="1" x14ac:dyDescent="0.25"/>
    <row r="9003" customFormat="1" x14ac:dyDescent="0.25"/>
    <row r="9004" customFormat="1" x14ac:dyDescent="0.25"/>
    <row r="9005" customFormat="1" x14ac:dyDescent="0.25"/>
    <row r="9006" customFormat="1" x14ac:dyDescent="0.25"/>
    <row r="9007" customFormat="1" x14ac:dyDescent="0.25"/>
    <row r="9008" customFormat="1" x14ac:dyDescent="0.25"/>
    <row r="9009" customFormat="1" x14ac:dyDescent="0.25"/>
    <row r="9010" customFormat="1" x14ac:dyDescent="0.25"/>
    <row r="9011" customFormat="1" x14ac:dyDescent="0.25"/>
    <row r="9012" customFormat="1" x14ac:dyDescent="0.25"/>
    <row r="9013" customFormat="1" x14ac:dyDescent="0.25"/>
    <row r="9014" customFormat="1" x14ac:dyDescent="0.25"/>
    <row r="9015" customFormat="1" x14ac:dyDescent="0.25"/>
    <row r="9016" customFormat="1" x14ac:dyDescent="0.25"/>
    <row r="9017" customFormat="1" x14ac:dyDescent="0.25"/>
    <row r="9018" customFormat="1" x14ac:dyDescent="0.25"/>
    <row r="9019" customFormat="1" x14ac:dyDescent="0.25"/>
    <row r="9020" customFormat="1" x14ac:dyDescent="0.25"/>
    <row r="9021" customFormat="1" x14ac:dyDescent="0.25"/>
    <row r="9022" customFormat="1" x14ac:dyDescent="0.25"/>
    <row r="9023" customFormat="1" x14ac:dyDescent="0.25"/>
    <row r="9024" customFormat="1" x14ac:dyDescent="0.25"/>
    <row r="9025" customFormat="1" x14ac:dyDescent="0.25"/>
    <row r="9026" customFormat="1" x14ac:dyDescent="0.25"/>
    <row r="9027" customFormat="1" x14ac:dyDescent="0.25"/>
    <row r="9028" customFormat="1" x14ac:dyDescent="0.25"/>
    <row r="9029" customFormat="1" x14ac:dyDescent="0.25"/>
    <row r="9030" customFormat="1" x14ac:dyDescent="0.25"/>
    <row r="9031" customFormat="1" x14ac:dyDescent="0.25"/>
    <row r="9032" customFormat="1" x14ac:dyDescent="0.25"/>
    <row r="9033" customFormat="1" x14ac:dyDescent="0.25"/>
    <row r="9034" customFormat="1" x14ac:dyDescent="0.25"/>
    <row r="9035" customFormat="1" x14ac:dyDescent="0.25"/>
    <row r="9036" customFormat="1" x14ac:dyDescent="0.25"/>
    <row r="9037" customFormat="1" x14ac:dyDescent="0.25"/>
    <row r="9038" customFormat="1" x14ac:dyDescent="0.25"/>
    <row r="9039" customFormat="1" x14ac:dyDescent="0.25"/>
    <row r="9040" customFormat="1" x14ac:dyDescent="0.25"/>
    <row r="9041" customFormat="1" x14ac:dyDescent="0.25"/>
    <row r="9042" customFormat="1" x14ac:dyDescent="0.25"/>
    <row r="9043" customFormat="1" x14ac:dyDescent="0.25"/>
    <row r="9044" customFormat="1" x14ac:dyDescent="0.25"/>
    <row r="9045" customFormat="1" x14ac:dyDescent="0.25"/>
    <row r="9046" customFormat="1" x14ac:dyDescent="0.25"/>
    <row r="9047" customFormat="1" x14ac:dyDescent="0.25"/>
    <row r="9048" customFormat="1" x14ac:dyDescent="0.25"/>
    <row r="9049" customFormat="1" x14ac:dyDescent="0.25"/>
    <row r="9050" customFormat="1" x14ac:dyDescent="0.25"/>
    <row r="9051" customFormat="1" x14ac:dyDescent="0.25"/>
    <row r="9052" customFormat="1" x14ac:dyDescent="0.25"/>
    <row r="9053" customFormat="1" x14ac:dyDescent="0.25"/>
    <row r="9054" customFormat="1" x14ac:dyDescent="0.25"/>
    <row r="9055" customFormat="1" x14ac:dyDescent="0.25"/>
    <row r="9056" customFormat="1" x14ac:dyDescent="0.25"/>
    <row r="9057" customFormat="1" x14ac:dyDescent="0.25"/>
    <row r="9058" customFormat="1" x14ac:dyDescent="0.25"/>
    <row r="9059" customFormat="1" x14ac:dyDescent="0.25"/>
    <row r="9060" customFormat="1" x14ac:dyDescent="0.25"/>
    <row r="9061" customFormat="1" x14ac:dyDescent="0.25"/>
    <row r="9062" customFormat="1" x14ac:dyDescent="0.25"/>
    <row r="9063" customFormat="1" x14ac:dyDescent="0.25"/>
    <row r="9064" customFormat="1" x14ac:dyDescent="0.25"/>
    <row r="9065" customFormat="1" x14ac:dyDescent="0.25"/>
    <row r="9066" customFormat="1" x14ac:dyDescent="0.25"/>
    <row r="9067" customFormat="1" x14ac:dyDescent="0.25"/>
    <row r="9068" customFormat="1" x14ac:dyDescent="0.25"/>
    <row r="9069" customFormat="1" x14ac:dyDescent="0.25"/>
    <row r="9070" customFormat="1" x14ac:dyDescent="0.25"/>
    <row r="9071" customFormat="1" x14ac:dyDescent="0.25"/>
    <row r="9072" customFormat="1" x14ac:dyDescent="0.25"/>
    <row r="9073" customFormat="1" x14ac:dyDescent="0.25"/>
    <row r="9074" customFormat="1" x14ac:dyDescent="0.25"/>
    <row r="9075" customFormat="1" x14ac:dyDescent="0.25"/>
    <row r="9076" customFormat="1" x14ac:dyDescent="0.25"/>
    <row r="9077" customFormat="1" x14ac:dyDescent="0.25"/>
    <row r="9078" customFormat="1" x14ac:dyDescent="0.25"/>
    <row r="9079" customFormat="1" x14ac:dyDescent="0.25"/>
    <row r="9080" customFormat="1" x14ac:dyDescent="0.25"/>
    <row r="9081" customFormat="1" x14ac:dyDescent="0.25"/>
    <row r="9082" customFormat="1" x14ac:dyDescent="0.25"/>
    <row r="9083" customFormat="1" x14ac:dyDescent="0.25"/>
    <row r="9084" customFormat="1" x14ac:dyDescent="0.25"/>
    <row r="9085" customFormat="1" x14ac:dyDescent="0.25"/>
    <row r="9086" customFormat="1" x14ac:dyDescent="0.25"/>
    <row r="9087" customFormat="1" x14ac:dyDescent="0.25"/>
    <row r="9088" customFormat="1" x14ac:dyDescent="0.25"/>
    <row r="9089" customFormat="1" x14ac:dyDescent="0.25"/>
    <row r="9090" customFormat="1" x14ac:dyDescent="0.25"/>
    <row r="9091" customFormat="1" x14ac:dyDescent="0.25"/>
    <row r="9092" customFormat="1" x14ac:dyDescent="0.25"/>
    <row r="9093" customFormat="1" x14ac:dyDescent="0.25"/>
    <row r="9094" customFormat="1" x14ac:dyDescent="0.25"/>
    <row r="9095" customFormat="1" x14ac:dyDescent="0.25"/>
    <row r="9096" customFormat="1" x14ac:dyDescent="0.25"/>
    <row r="9097" customFormat="1" x14ac:dyDescent="0.25"/>
    <row r="9098" customFormat="1" x14ac:dyDescent="0.25"/>
    <row r="9099" customFormat="1" x14ac:dyDescent="0.25"/>
    <row r="9100" customFormat="1" x14ac:dyDescent="0.25"/>
    <row r="9101" customFormat="1" x14ac:dyDescent="0.25"/>
    <row r="9102" customFormat="1" x14ac:dyDescent="0.25"/>
    <row r="9103" customFormat="1" x14ac:dyDescent="0.25"/>
    <row r="9104" customFormat="1" x14ac:dyDescent="0.25"/>
    <row r="9105" customFormat="1" x14ac:dyDescent="0.25"/>
    <row r="9106" customFormat="1" x14ac:dyDescent="0.25"/>
    <row r="9107" customFormat="1" x14ac:dyDescent="0.25"/>
    <row r="9108" customFormat="1" x14ac:dyDescent="0.25"/>
    <row r="9109" customFormat="1" x14ac:dyDescent="0.25"/>
    <row r="9110" customFormat="1" x14ac:dyDescent="0.25"/>
    <row r="9111" customFormat="1" x14ac:dyDescent="0.25"/>
    <row r="9112" customFormat="1" x14ac:dyDescent="0.25"/>
    <row r="9113" customFormat="1" x14ac:dyDescent="0.25"/>
    <row r="9114" customFormat="1" x14ac:dyDescent="0.25"/>
    <row r="9115" customFormat="1" x14ac:dyDescent="0.25"/>
    <row r="9116" customFormat="1" x14ac:dyDescent="0.25"/>
    <row r="9117" customFormat="1" x14ac:dyDescent="0.25"/>
    <row r="9118" customFormat="1" x14ac:dyDescent="0.25"/>
    <row r="9119" customFormat="1" x14ac:dyDescent="0.25"/>
    <row r="9120" customFormat="1" x14ac:dyDescent="0.25"/>
    <row r="9121" customFormat="1" x14ac:dyDescent="0.25"/>
    <row r="9122" customFormat="1" x14ac:dyDescent="0.25"/>
    <row r="9123" customFormat="1" x14ac:dyDescent="0.25"/>
    <row r="9124" customFormat="1" x14ac:dyDescent="0.25"/>
    <row r="9125" customFormat="1" x14ac:dyDescent="0.25"/>
    <row r="9126" customFormat="1" x14ac:dyDescent="0.25"/>
    <row r="9127" customFormat="1" x14ac:dyDescent="0.25"/>
    <row r="9128" customFormat="1" x14ac:dyDescent="0.25"/>
    <row r="9129" customFormat="1" x14ac:dyDescent="0.25"/>
    <row r="9130" customFormat="1" x14ac:dyDescent="0.25"/>
    <row r="9131" customFormat="1" x14ac:dyDescent="0.25"/>
    <row r="9132" customFormat="1" x14ac:dyDescent="0.25"/>
    <row r="9133" customFormat="1"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V996"/>
  <sheetViews>
    <sheetView zoomScale="90" zoomScaleNormal="90" workbookViewId="0">
      <selection activeCell="U4" sqref="U4:U5"/>
    </sheetView>
  </sheetViews>
  <sheetFormatPr defaultColWidth="11.25" defaultRowHeight="15" customHeight="1" x14ac:dyDescent="0.25"/>
  <cols>
    <col min="1" max="1" width="7.375" style="29" customWidth="1"/>
    <col min="2" max="2" width="47.75" style="29" customWidth="1"/>
    <col min="3" max="3" width="7.875" style="29" hidden="1" customWidth="1"/>
    <col min="4" max="4" width="9.875" style="29" hidden="1" customWidth="1"/>
    <col min="5" max="6" width="11.375" style="29" hidden="1" customWidth="1"/>
    <col min="7" max="7" width="13" style="29" hidden="1" customWidth="1"/>
    <col min="8" max="8" width="13" style="29" customWidth="1"/>
    <col min="9" max="9" width="10.75" style="29" hidden="1" customWidth="1"/>
    <col min="10" max="10" width="11.25" style="29" hidden="1" customWidth="1"/>
    <col min="11" max="11" width="11.625" style="29" hidden="1" customWidth="1"/>
    <col min="12" max="12" width="11.25" style="29" hidden="1" customWidth="1"/>
    <col min="13" max="13" width="10.875" style="29" hidden="1" customWidth="1"/>
    <col min="14" max="14" width="11.25" style="29" hidden="1" customWidth="1"/>
    <col min="15" max="15" width="12.125" style="29" hidden="1" customWidth="1"/>
    <col min="16" max="16" width="7.625" style="29" hidden="1" customWidth="1"/>
    <col min="17" max="17" width="12.875" style="29" hidden="1" customWidth="1"/>
    <col min="18" max="18" width="10.875" style="29" hidden="1" customWidth="1"/>
    <col min="19" max="19" width="13" style="29" hidden="1" customWidth="1"/>
    <col min="20" max="20" width="14.5" style="29" customWidth="1"/>
    <col min="21" max="21" width="13.75" style="29" customWidth="1"/>
    <col min="22" max="22" width="13.875" style="29" customWidth="1"/>
    <col min="23" max="16384" width="11.25" style="29"/>
  </cols>
  <sheetData>
    <row r="1" spans="1:22" ht="25.5" customHeight="1" x14ac:dyDescent="0.3">
      <c r="T1" s="190" t="s">
        <v>20508</v>
      </c>
      <c r="U1" s="190"/>
    </row>
    <row r="2" spans="1:22" ht="35.25" customHeight="1" x14ac:dyDescent="0.3">
      <c r="A2" s="191" t="s">
        <v>20511</v>
      </c>
      <c r="B2" s="191"/>
      <c r="C2" s="191"/>
      <c r="D2" s="191"/>
      <c r="E2" s="191"/>
      <c r="F2" s="191"/>
      <c r="G2" s="191"/>
      <c r="H2" s="191"/>
      <c r="I2" s="191"/>
      <c r="J2" s="191"/>
      <c r="K2" s="191"/>
      <c r="L2" s="191"/>
      <c r="M2" s="191"/>
      <c r="N2" s="191"/>
      <c r="O2" s="191"/>
      <c r="P2" s="191"/>
      <c r="Q2" s="191"/>
      <c r="R2" s="191"/>
      <c r="S2" s="191"/>
      <c r="T2" s="191"/>
      <c r="U2" s="191"/>
    </row>
    <row r="3" spans="1:22" s="31" customFormat="1" ht="21" customHeight="1" x14ac:dyDescent="0.3">
      <c r="T3" s="99"/>
      <c r="U3" s="99"/>
    </row>
    <row r="4" spans="1:22" ht="24.75" customHeight="1" x14ac:dyDescent="0.25">
      <c r="A4" s="181" t="s">
        <v>0</v>
      </c>
      <c r="B4" s="181" t="s">
        <v>20503</v>
      </c>
      <c r="C4" s="181" t="s">
        <v>1</v>
      </c>
      <c r="D4" s="181" t="s">
        <v>2</v>
      </c>
      <c r="E4" s="181" t="s">
        <v>3</v>
      </c>
      <c r="F4" s="181" t="s">
        <v>4</v>
      </c>
      <c r="G4" s="181" t="s">
        <v>7223</v>
      </c>
      <c r="H4" s="185" t="s">
        <v>20574</v>
      </c>
      <c r="I4" s="187" t="s">
        <v>7541</v>
      </c>
      <c r="J4" s="188"/>
      <c r="K4" s="188"/>
      <c r="L4" s="188"/>
      <c r="M4" s="188"/>
      <c r="N4" s="188"/>
      <c r="O4" s="189"/>
      <c r="P4" s="183" t="s">
        <v>7677</v>
      </c>
      <c r="Q4" s="183" t="s">
        <v>7678</v>
      </c>
      <c r="R4" s="183" t="s">
        <v>7679</v>
      </c>
      <c r="S4" s="183" t="s">
        <v>7754</v>
      </c>
      <c r="T4" s="181" t="s">
        <v>20569</v>
      </c>
      <c r="U4" s="181" t="s">
        <v>20575</v>
      </c>
      <c r="V4" s="181" t="s">
        <v>7859</v>
      </c>
    </row>
    <row r="5" spans="1:22" s="95" customFormat="1" ht="60.75" customHeight="1" x14ac:dyDescent="0.25">
      <c r="A5" s="182"/>
      <c r="B5" s="182"/>
      <c r="C5" s="182"/>
      <c r="D5" s="182"/>
      <c r="E5" s="182"/>
      <c r="F5" s="182"/>
      <c r="G5" s="182"/>
      <c r="H5" s="186"/>
      <c r="I5" s="87" t="s">
        <v>7542</v>
      </c>
      <c r="J5" s="87" t="s">
        <v>7675</v>
      </c>
      <c r="K5" s="87" t="s">
        <v>7545</v>
      </c>
      <c r="L5" s="87" t="s">
        <v>7549</v>
      </c>
      <c r="M5" s="87" t="s">
        <v>7547</v>
      </c>
      <c r="N5" s="87" t="s">
        <v>7551</v>
      </c>
      <c r="O5" s="87" t="s">
        <v>7546</v>
      </c>
      <c r="P5" s="184"/>
      <c r="Q5" s="184"/>
      <c r="R5" s="184"/>
      <c r="S5" s="184"/>
      <c r="T5" s="182"/>
      <c r="U5" s="182"/>
      <c r="V5" s="182"/>
    </row>
    <row r="6" spans="1:22" s="98" customFormat="1" ht="18" customHeight="1" x14ac:dyDescent="0.25">
      <c r="A6" s="93" t="s">
        <v>20570</v>
      </c>
      <c r="B6" s="93" t="s">
        <v>20571</v>
      </c>
      <c r="C6" s="94"/>
      <c r="D6" s="94"/>
      <c r="E6" s="94"/>
      <c r="F6" s="94"/>
      <c r="G6" s="94"/>
      <c r="H6" s="96">
        <v>1</v>
      </c>
      <c r="I6" s="96"/>
      <c r="J6" s="96"/>
      <c r="K6" s="96"/>
      <c r="L6" s="96"/>
      <c r="M6" s="97"/>
      <c r="N6" s="97"/>
      <c r="O6" s="97"/>
      <c r="P6" s="97"/>
      <c r="Q6" s="97"/>
      <c r="R6" s="97"/>
      <c r="S6" s="97"/>
      <c r="T6" s="97">
        <v>2</v>
      </c>
      <c r="U6" s="97" t="s">
        <v>20572</v>
      </c>
      <c r="V6" s="97">
        <v>4</v>
      </c>
    </row>
    <row r="7" spans="1:22" ht="42.75" customHeight="1" x14ac:dyDescent="0.25">
      <c r="A7" s="105">
        <v>1</v>
      </c>
      <c r="B7" s="106" t="s">
        <v>20551</v>
      </c>
      <c r="C7" s="107"/>
      <c r="D7" s="107"/>
      <c r="E7" s="107"/>
      <c r="F7" s="107"/>
      <c r="G7" s="107"/>
      <c r="H7" s="107">
        <v>50600</v>
      </c>
      <c r="I7" s="107">
        <v>130000</v>
      </c>
      <c r="J7" s="107">
        <v>100000</v>
      </c>
      <c r="K7" s="107">
        <v>150000</v>
      </c>
      <c r="L7" s="107">
        <v>150000</v>
      </c>
      <c r="M7" s="107">
        <v>180000</v>
      </c>
      <c r="N7" s="107"/>
      <c r="O7" s="107">
        <v>100000</v>
      </c>
      <c r="P7" s="107">
        <f>COUNT(I7:O7)</f>
        <v>6</v>
      </c>
      <c r="Q7" s="107">
        <f>SUM(I7:O7)</f>
        <v>810000</v>
      </c>
      <c r="R7" s="107">
        <f>Q7/P7</f>
        <v>135000</v>
      </c>
      <c r="S7" s="107">
        <f>MIN(I7:O7)</f>
        <v>100000</v>
      </c>
      <c r="T7" s="107">
        <f>S7</f>
        <v>100000</v>
      </c>
      <c r="U7" s="107">
        <f>T7-H7</f>
        <v>49400</v>
      </c>
      <c r="V7" s="107"/>
    </row>
    <row r="8" spans="1:22" ht="37.5" x14ac:dyDescent="0.25">
      <c r="A8" s="105">
        <v>2</v>
      </c>
      <c r="B8" s="106" t="s">
        <v>20505</v>
      </c>
      <c r="C8" s="107"/>
      <c r="D8" s="107"/>
      <c r="E8" s="107"/>
      <c r="F8" s="107"/>
      <c r="G8" s="107"/>
      <c r="H8" s="107"/>
      <c r="I8" s="107">
        <v>300000</v>
      </c>
      <c r="J8" s="107">
        <v>250000</v>
      </c>
      <c r="K8" s="107"/>
      <c r="L8" s="107">
        <v>500000</v>
      </c>
      <c r="M8" s="107"/>
      <c r="N8" s="107">
        <v>150000</v>
      </c>
      <c r="O8" s="107"/>
      <c r="P8" s="107">
        <f>COUNT(I8:O8)</f>
        <v>4</v>
      </c>
      <c r="Q8" s="107">
        <f>SUM(I8:O8)</f>
        <v>1200000</v>
      </c>
      <c r="R8" s="107">
        <f t="shared" ref="R8:R11" si="0">Q8/P8</f>
        <v>300000</v>
      </c>
      <c r="S8" s="107">
        <f t="shared" ref="S8:S10" si="1">MIN(I8:O8)</f>
        <v>150000</v>
      </c>
      <c r="T8" s="107">
        <f>Q8/P8</f>
        <v>300000</v>
      </c>
      <c r="U8" s="107">
        <f>T8</f>
        <v>300000</v>
      </c>
      <c r="V8" s="107"/>
    </row>
    <row r="9" spans="1:22" ht="37.5" x14ac:dyDescent="0.25">
      <c r="A9" s="105">
        <v>3</v>
      </c>
      <c r="B9" s="106" t="s">
        <v>20506</v>
      </c>
      <c r="C9" s="107"/>
      <c r="D9" s="107"/>
      <c r="E9" s="107"/>
      <c r="F9" s="107"/>
      <c r="G9" s="107"/>
      <c r="H9" s="107"/>
      <c r="I9" s="107">
        <v>400000</v>
      </c>
      <c r="J9" s="107"/>
      <c r="K9" s="107"/>
      <c r="L9" s="107"/>
      <c r="M9" s="107">
        <v>500000</v>
      </c>
      <c r="N9" s="107">
        <v>250000</v>
      </c>
      <c r="O9" s="107"/>
      <c r="P9" s="107">
        <f>COUNT(I9:O9)</f>
        <v>3</v>
      </c>
      <c r="Q9" s="107">
        <f>SUM(I9:O9)</f>
        <v>1150000</v>
      </c>
      <c r="R9" s="107">
        <f t="shared" si="0"/>
        <v>383333.33333333331</v>
      </c>
      <c r="S9" s="107">
        <f t="shared" si="1"/>
        <v>250000</v>
      </c>
      <c r="T9" s="107">
        <f>I9</f>
        <v>400000</v>
      </c>
      <c r="U9" s="107">
        <f>T9</f>
        <v>400000</v>
      </c>
      <c r="V9" s="107"/>
    </row>
    <row r="10" spans="1:22" ht="56.25" x14ac:dyDescent="0.25">
      <c r="A10" s="105">
        <v>4</v>
      </c>
      <c r="B10" s="108" t="s">
        <v>5</v>
      </c>
      <c r="C10" s="107"/>
      <c r="D10" s="107"/>
      <c r="E10" s="107">
        <v>160000</v>
      </c>
      <c r="F10" s="107"/>
      <c r="G10" s="107"/>
      <c r="H10" s="107">
        <v>160000</v>
      </c>
      <c r="I10" s="107"/>
      <c r="J10" s="107"/>
      <c r="K10" s="107"/>
      <c r="L10" s="107">
        <v>500000</v>
      </c>
      <c r="M10" s="107"/>
      <c r="N10" s="107"/>
      <c r="O10" s="107"/>
      <c r="P10" s="107">
        <f>COUNT(I10:O10)</f>
        <v>1</v>
      </c>
      <c r="Q10" s="107">
        <f>SUM(I10:O10)</f>
        <v>500000</v>
      </c>
      <c r="R10" s="107">
        <f t="shared" si="0"/>
        <v>500000</v>
      </c>
      <c r="S10" s="107">
        <f t="shared" si="1"/>
        <v>500000</v>
      </c>
      <c r="T10" s="107">
        <f>H10</f>
        <v>160000</v>
      </c>
      <c r="U10" s="107">
        <v>0</v>
      </c>
      <c r="V10" s="107"/>
    </row>
    <row r="11" spans="1:22" ht="48" customHeight="1" x14ac:dyDescent="0.25">
      <c r="A11" s="105">
        <v>5</v>
      </c>
      <c r="B11" s="108" t="s">
        <v>6</v>
      </c>
      <c r="C11" s="107"/>
      <c r="D11" s="107"/>
      <c r="E11" s="107">
        <v>450000</v>
      </c>
      <c r="F11" s="107"/>
      <c r="G11" s="107"/>
      <c r="H11" s="107">
        <v>450000</v>
      </c>
      <c r="I11" s="107"/>
      <c r="J11" s="107"/>
      <c r="K11" s="107"/>
      <c r="L11" s="107">
        <v>500000</v>
      </c>
      <c r="M11" s="107"/>
      <c r="N11" s="107"/>
      <c r="O11" s="107"/>
      <c r="P11" s="107">
        <f>COUNT(I11:O11)</f>
        <v>1</v>
      </c>
      <c r="Q11" s="107">
        <f>SUM(I11:O11)</f>
        <v>500000</v>
      </c>
      <c r="R11" s="107">
        <f t="shared" si="0"/>
        <v>500000</v>
      </c>
      <c r="S11" s="107">
        <f>MIN(I11:O11)</f>
        <v>500000</v>
      </c>
      <c r="T11" s="107">
        <f>H11</f>
        <v>450000</v>
      </c>
      <c r="U11" s="107">
        <v>0</v>
      </c>
      <c r="V11" s="107"/>
    </row>
    <row r="12" spans="1:22" ht="12.75" customHeight="1" x14ac:dyDescent="0.25">
      <c r="A12" s="91"/>
      <c r="B12" s="91"/>
      <c r="C12" s="91"/>
      <c r="D12" s="91"/>
      <c r="E12" s="91"/>
      <c r="F12" s="91"/>
      <c r="G12" s="91"/>
      <c r="H12" s="91"/>
    </row>
    <row r="13" spans="1:22" ht="12.75" customHeight="1" x14ac:dyDescent="0.25">
      <c r="A13" s="91"/>
      <c r="B13" s="91"/>
      <c r="C13" s="91"/>
      <c r="D13" s="91"/>
      <c r="E13" s="91"/>
      <c r="F13" s="91"/>
      <c r="G13" s="91"/>
      <c r="H13" s="91"/>
    </row>
    <row r="14" spans="1:22" ht="12.75" customHeight="1" x14ac:dyDescent="0.25">
      <c r="A14" s="91"/>
      <c r="B14" s="91"/>
      <c r="C14" s="91"/>
      <c r="D14" s="91"/>
      <c r="E14" s="91"/>
      <c r="F14" s="91"/>
      <c r="G14" s="91"/>
      <c r="H14" s="91"/>
    </row>
    <row r="15" spans="1:22" ht="12.75" customHeight="1" x14ac:dyDescent="0.25">
      <c r="A15" s="91"/>
      <c r="B15" s="91"/>
      <c r="C15" s="91"/>
      <c r="D15" s="91"/>
      <c r="E15" s="91"/>
      <c r="F15" s="91"/>
      <c r="G15" s="91"/>
      <c r="H15" s="91"/>
    </row>
    <row r="16" spans="1:22" ht="12.75" customHeight="1" x14ac:dyDescent="0.25">
      <c r="A16" s="91"/>
      <c r="B16" s="91"/>
      <c r="C16" s="91"/>
      <c r="D16" s="91"/>
      <c r="E16" s="91"/>
      <c r="F16" s="91"/>
      <c r="G16" s="91"/>
      <c r="H16" s="91"/>
    </row>
    <row r="17" spans="1:8" ht="12.75" customHeight="1" x14ac:dyDescent="0.25">
      <c r="A17" s="91"/>
      <c r="B17" s="91"/>
      <c r="C17" s="91"/>
      <c r="D17" s="91"/>
      <c r="E17" s="91"/>
      <c r="F17" s="91"/>
      <c r="G17" s="91"/>
      <c r="H17" s="91"/>
    </row>
    <row r="18" spans="1:8" ht="12.75" customHeight="1" x14ac:dyDescent="0.25">
      <c r="A18" s="91"/>
      <c r="B18" s="91"/>
      <c r="C18" s="91"/>
      <c r="D18" s="91"/>
      <c r="E18" s="91"/>
      <c r="F18" s="91"/>
      <c r="G18" s="91"/>
      <c r="H18" s="91"/>
    </row>
    <row r="19" spans="1:8" ht="12.75" customHeight="1" x14ac:dyDescent="0.25">
      <c r="A19" s="91"/>
      <c r="B19" s="91"/>
      <c r="C19" s="91"/>
      <c r="D19" s="91"/>
      <c r="E19" s="91"/>
      <c r="F19" s="91"/>
      <c r="G19" s="91"/>
      <c r="H19" s="91"/>
    </row>
    <row r="20" spans="1:8" ht="12.75" customHeight="1" x14ac:dyDescent="0.25">
      <c r="A20" s="91"/>
      <c r="B20" s="91"/>
      <c r="C20" s="91"/>
      <c r="D20" s="91"/>
      <c r="E20" s="91"/>
      <c r="F20" s="91"/>
      <c r="G20" s="91"/>
      <c r="H20" s="91"/>
    </row>
    <row r="21" spans="1:8" ht="12.75" customHeight="1" x14ac:dyDescent="0.25">
      <c r="A21" s="91"/>
      <c r="B21" s="91"/>
      <c r="C21" s="91"/>
      <c r="D21" s="91"/>
      <c r="E21" s="91"/>
      <c r="F21" s="91"/>
      <c r="G21" s="91"/>
      <c r="H21" s="91"/>
    </row>
    <row r="22" spans="1:8" ht="12.75" customHeight="1" x14ac:dyDescent="0.25">
      <c r="A22" s="91"/>
      <c r="B22" s="91"/>
      <c r="C22" s="91"/>
      <c r="D22" s="91"/>
      <c r="E22" s="91"/>
      <c r="F22" s="91"/>
      <c r="G22" s="91"/>
      <c r="H22" s="91"/>
    </row>
    <row r="23" spans="1:8" ht="12.75" customHeight="1" x14ac:dyDescent="0.25">
      <c r="A23" s="91"/>
      <c r="B23" s="91"/>
      <c r="C23" s="91"/>
      <c r="D23" s="91"/>
      <c r="E23" s="91"/>
      <c r="F23" s="91"/>
      <c r="G23" s="91"/>
      <c r="H23" s="91"/>
    </row>
    <row r="24" spans="1:8" ht="12.75" customHeight="1" x14ac:dyDescent="0.25">
      <c r="A24" s="91"/>
      <c r="B24" s="91"/>
      <c r="C24" s="91"/>
      <c r="D24" s="91"/>
      <c r="E24" s="91"/>
      <c r="F24" s="91"/>
      <c r="G24" s="91"/>
      <c r="H24" s="91"/>
    </row>
    <row r="25" spans="1:8" ht="12.75" customHeight="1" x14ac:dyDescent="0.25">
      <c r="A25" s="91"/>
      <c r="B25" s="91"/>
      <c r="C25" s="91"/>
      <c r="D25" s="91"/>
      <c r="E25" s="91"/>
      <c r="F25" s="91"/>
      <c r="G25" s="91"/>
      <c r="H25" s="91"/>
    </row>
    <row r="26" spans="1:8" ht="12.75" customHeight="1" x14ac:dyDescent="0.25">
      <c r="A26" s="91"/>
      <c r="B26" s="91"/>
      <c r="C26" s="91"/>
      <c r="D26" s="91"/>
      <c r="E26" s="91"/>
      <c r="F26" s="91"/>
      <c r="G26" s="91"/>
      <c r="H26" s="91"/>
    </row>
    <row r="27" spans="1:8" ht="12.75" customHeight="1" x14ac:dyDescent="0.25">
      <c r="A27" s="91"/>
      <c r="B27" s="91"/>
      <c r="C27" s="91"/>
      <c r="D27" s="91"/>
      <c r="E27" s="91"/>
      <c r="F27" s="91"/>
      <c r="G27" s="91"/>
      <c r="H27" s="91"/>
    </row>
    <row r="28" spans="1:8" ht="12.75" customHeight="1" x14ac:dyDescent="0.25">
      <c r="A28" s="91"/>
      <c r="B28" s="91"/>
      <c r="C28" s="91"/>
      <c r="D28" s="91"/>
      <c r="E28" s="91"/>
      <c r="F28" s="91"/>
      <c r="G28" s="91"/>
      <c r="H28" s="91"/>
    </row>
    <row r="29" spans="1:8" ht="12.75" customHeight="1" x14ac:dyDescent="0.25">
      <c r="A29" s="91"/>
      <c r="B29" s="91"/>
      <c r="C29" s="91"/>
      <c r="D29" s="91"/>
      <c r="E29" s="91"/>
      <c r="F29" s="91"/>
      <c r="G29" s="91"/>
      <c r="H29" s="91"/>
    </row>
    <row r="30" spans="1:8" ht="12.75" customHeight="1" x14ac:dyDescent="0.25">
      <c r="A30" s="91"/>
      <c r="B30" s="91"/>
      <c r="C30" s="91"/>
      <c r="D30" s="91"/>
      <c r="E30" s="91"/>
      <c r="F30" s="91"/>
      <c r="G30" s="91"/>
      <c r="H30" s="91"/>
    </row>
    <row r="31" spans="1:8" ht="12.75" customHeight="1" x14ac:dyDescent="0.25">
      <c r="A31" s="91"/>
      <c r="B31" s="91"/>
      <c r="C31" s="91"/>
      <c r="D31" s="91"/>
      <c r="E31" s="91"/>
      <c r="F31" s="91"/>
      <c r="G31" s="91"/>
      <c r="H31" s="91"/>
    </row>
    <row r="32" spans="1:8" ht="12.75" customHeight="1" x14ac:dyDescent="0.25">
      <c r="A32" s="91"/>
      <c r="B32" s="91"/>
      <c r="C32" s="91"/>
      <c r="D32" s="91"/>
      <c r="E32" s="91"/>
      <c r="F32" s="91"/>
      <c r="G32" s="91"/>
      <c r="H32" s="91"/>
    </row>
    <row r="33" spans="1:8" ht="12.75" customHeight="1" x14ac:dyDescent="0.25">
      <c r="A33" s="91"/>
      <c r="B33" s="91"/>
      <c r="C33" s="91"/>
      <c r="D33" s="91"/>
      <c r="E33" s="91"/>
      <c r="F33" s="91"/>
      <c r="G33" s="91"/>
      <c r="H33" s="91"/>
    </row>
    <row r="34" spans="1:8" ht="12.75" customHeight="1" x14ac:dyDescent="0.25">
      <c r="A34" s="91"/>
      <c r="B34" s="91"/>
      <c r="C34" s="91"/>
      <c r="D34" s="91"/>
      <c r="E34" s="91"/>
      <c r="F34" s="91"/>
      <c r="G34" s="91"/>
      <c r="H34" s="91"/>
    </row>
    <row r="35" spans="1:8" ht="12.75" customHeight="1" x14ac:dyDescent="0.25">
      <c r="A35" s="91"/>
      <c r="B35" s="91"/>
      <c r="C35" s="91"/>
      <c r="D35" s="91"/>
      <c r="E35" s="91"/>
      <c r="F35" s="91"/>
      <c r="G35" s="91"/>
      <c r="H35" s="91"/>
    </row>
    <row r="36" spans="1:8" ht="12.75" customHeight="1" x14ac:dyDescent="0.25">
      <c r="A36" s="91"/>
      <c r="B36" s="91"/>
      <c r="C36" s="91"/>
      <c r="D36" s="91"/>
      <c r="E36" s="91"/>
      <c r="F36" s="91"/>
      <c r="G36" s="91"/>
      <c r="H36" s="91"/>
    </row>
    <row r="37" spans="1:8" ht="12.75" customHeight="1" x14ac:dyDescent="0.25">
      <c r="A37" s="91"/>
      <c r="B37" s="91"/>
      <c r="C37" s="91"/>
      <c r="D37" s="91"/>
      <c r="E37" s="91"/>
      <c r="F37" s="91"/>
      <c r="G37" s="91"/>
      <c r="H37" s="91"/>
    </row>
    <row r="38" spans="1:8" ht="12.75" customHeight="1" x14ac:dyDescent="0.25">
      <c r="A38" s="91"/>
      <c r="B38" s="91"/>
      <c r="C38" s="91"/>
      <c r="D38" s="91"/>
      <c r="E38" s="91"/>
      <c r="F38" s="91"/>
      <c r="G38" s="91"/>
      <c r="H38" s="91"/>
    </row>
    <row r="39" spans="1:8" ht="12.75" customHeight="1" x14ac:dyDescent="0.25">
      <c r="A39" s="91"/>
      <c r="B39" s="91"/>
      <c r="C39" s="91"/>
      <c r="D39" s="91"/>
      <c r="E39" s="91"/>
      <c r="F39" s="91"/>
      <c r="G39" s="91"/>
      <c r="H39" s="91"/>
    </row>
    <row r="40" spans="1:8" ht="12.75" customHeight="1" x14ac:dyDescent="0.25">
      <c r="A40" s="91"/>
      <c r="B40" s="91"/>
      <c r="C40" s="91"/>
      <c r="D40" s="91"/>
      <c r="E40" s="91"/>
      <c r="F40" s="91"/>
      <c r="G40" s="91"/>
      <c r="H40" s="91"/>
    </row>
    <row r="41" spans="1:8" ht="12.75" customHeight="1" x14ac:dyDescent="0.25">
      <c r="A41" s="91"/>
      <c r="B41" s="91"/>
      <c r="C41" s="91"/>
      <c r="D41" s="91"/>
      <c r="E41" s="91"/>
      <c r="F41" s="91"/>
      <c r="G41" s="91"/>
      <c r="H41" s="91"/>
    </row>
    <row r="42" spans="1:8" ht="12.75" customHeight="1" x14ac:dyDescent="0.25">
      <c r="A42" s="91"/>
      <c r="B42" s="91"/>
      <c r="C42" s="91"/>
      <c r="D42" s="91"/>
      <c r="E42" s="91"/>
      <c r="F42" s="91"/>
      <c r="G42" s="91"/>
      <c r="H42" s="91"/>
    </row>
    <row r="43" spans="1:8" ht="12.75" customHeight="1" x14ac:dyDescent="0.25">
      <c r="A43" s="91"/>
      <c r="B43" s="91"/>
      <c r="C43" s="91"/>
      <c r="D43" s="91"/>
      <c r="E43" s="91"/>
      <c r="F43" s="91"/>
      <c r="G43" s="91"/>
      <c r="H43" s="91"/>
    </row>
    <row r="44" spans="1:8" ht="12.75" customHeight="1" x14ac:dyDescent="0.25">
      <c r="A44" s="91"/>
      <c r="B44" s="91"/>
      <c r="C44" s="91"/>
      <c r="D44" s="91"/>
      <c r="E44" s="91"/>
      <c r="F44" s="91"/>
      <c r="G44" s="91"/>
      <c r="H44" s="91"/>
    </row>
    <row r="45" spans="1:8" ht="12.75" customHeight="1" x14ac:dyDescent="0.25">
      <c r="A45" s="91"/>
      <c r="B45" s="91"/>
      <c r="C45" s="91"/>
      <c r="D45" s="91"/>
      <c r="E45" s="91"/>
      <c r="F45" s="91"/>
      <c r="G45" s="91"/>
      <c r="H45" s="91"/>
    </row>
    <row r="46" spans="1:8" ht="12.75" customHeight="1" x14ac:dyDescent="0.25">
      <c r="A46" s="91"/>
      <c r="B46" s="91"/>
      <c r="C46" s="91"/>
      <c r="D46" s="91"/>
      <c r="E46" s="91"/>
      <c r="F46" s="91"/>
      <c r="G46" s="91"/>
      <c r="H46" s="91"/>
    </row>
    <row r="47" spans="1:8" ht="12.75" customHeight="1" x14ac:dyDescent="0.25">
      <c r="A47" s="91"/>
      <c r="B47" s="91"/>
      <c r="C47" s="91"/>
      <c r="D47" s="91"/>
      <c r="E47" s="91"/>
      <c r="F47" s="91"/>
      <c r="G47" s="91"/>
      <c r="H47" s="91"/>
    </row>
    <row r="48" spans="1:8" ht="12.75" customHeight="1" x14ac:dyDescent="0.25">
      <c r="A48" s="91"/>
      <c r="B48" s="91"/>
      <c r="C48" s="91"/>
      <c r="D48" s="91"/>
      <c r="E48" s="91"/>
      <c r="F48" s="91"/>
      <c r="G48" s="91"/>
      <c r="H48" s="91"/>
    </row>
    <row r="49" spans="1:8" ht="12.75" customHeight="1" x14ac:dyDescent="0.25">
      <c r="A49" s="91"/>
      <c r="B49" s="91"/>
      <c r="C49" s="91"/>
      <c r="D49" s="91"/>
      <c r="E49" s="91"/>
      <c r="F49" s="91"/>
      <c r="G49" s="91"/>
      <c r="H49" s="91"/>
    </row>
    <row r="50" spans="1:8" ht="12.75" customHeight="1" x14ac:dyDescent="0.25">
      <c r="A50" s="91"/>
      <c r="B50" s="91"/>
      <c r="C50" s="91"/>
      <c r="D50" s="91"/>
      <c r="E50" s="91"/>
      <c r="F50" s="91"/>
      <c r="G50" s="91"/>
      <c r="H50" s="91"/>
    </row>
    <row r="51" spans="1:8" ht="12.75" customHeight="1" x14ac:dyDescent="0.25">
      <c r="A51" s="91"/>
      <c r="B51" s="91"/>
      <c r="C51" s="91"/>
      <c r="D51" s="91"/>
      <c r="E51" s="91"/>
      <c r="F51" s="91"/>
      <c r="G51" s="91"/>
      <c r="H51" s="91"/>
    </row>
    <row r="52" spans="1:8" ht="12.75" customHeight="1" x14ac:dyDescent="0.25">
      <c r="A52" s="91"/>
      <c r="B52" s="91"/>
      <c r="C52" s="91"/>
      <c r="D52" s="91"/>
      <c r="E52" s="91"/>
      <c r="F52" s="91"/>
      <c r="G52" s="91"/>
      <c r="H52" s="91"/>
    </row>
    <row r="53" spans="1:8" ht="12.75" customHeight="1" x14ac:dyDescent="0.25">
      <c r="A53" s="91"/>
      <c r="B53" s="91"/>
      <c r="C53" s="91"/>
      <c r="D53" s="91"/>
      <c r="E53" s="91"/>
      <c r="F53" s="91"/>
      <c r="G53" s="91"/>
      <c r="H53" s="91"/>
    </row>
    <row r="54" spans="1:8" ht="12.75" customHeight="1" x14ac:dyDescent="0.25">
      <c r="A54" s="91"/>
      <c r="B54" s="91"/>
      <c r="C54" s="91"/>
      <c r="D54" s="91"/>
      <c r="E54" s="91"/>
      <c r="F54" s="91"/>
      <c r="G54" s="91"/>
      <c r="H54" s="91"/>
    </row>
    <row r="55" spans="1:8" ht="12.75" customHeight="1" x14ac:dyDescent="0.25">
      <c r="A55" s="91"/>
      <c r="B55" s="91"/>
      <c r="C55" s="91"/>
      <c r="D55" s="91"/>
      <c r="E55" s="91"/>
      <c r="F55" s="91"/>
      <c r="G55" s="91"/>
      <c r="H55" s="91"/>
    </row>
    <row r="56" spans="1:8" ht="12.75" customHeight="1" x14ac:dyDescent="0.25">
      <c r="A56" s="91"/>
      <c r="B56" s="91"/>
      <c r="C56" s="91"/>
      <c r="D56" s="91"/>
      <c r="E56" s="91"/>
      <c r="F56" s="91"/>
      <c r="G56" s="91"/>
      <c r="H56" s="91"/>
    </row>
    <row r="57" spans="1:8" ht="12.75" customHeight="1" x14ac:dyDescent="0.25">
      <c r="A57" s="91"/>
      <c r="B57" s="91"/>
      <c r="C57" s="91"/>
      <c r="D57" s="91"/>
      <c r="E57" s="91"/>
      <c r="F57" s="91"/>
      <c r="G57" s="91"/>
      <c r="H57" s="91"/>
    </row>
    <row r="58" spans="1:8" ht="12.75" customHeight="1" x14ac:dyDescent="0.25">
      <c r="A58" s="91"/>
      <c r="B58" s="91"/>
      <c r="C58" s="91"/>
      <c r="D58" s="91"/>
      <c r="E58" s="91"/>
      <c r="F58" s="91"/>
      <c r="G58" s="91"/>
      <c r="H58" s="91"/>
    </row>
    <row r="59" spans="1:8" ht="12.75" customHeight="1" x14ac:dyDescent="0.25">
      <c r="A59" s="91"/>
      <c r="B59" s="91"/>
      <c r="C59" s="91"/>
      <c r="D59" s="91"/>
      <c r="E59" s="91"/>
      <c r="F59" s="91"/>
      <c r="G59" s="91"/>
      <c r="H59" s="91"/>
    </row>
    <row r="60" spans="1:8" ht="12.75" customHeight="1" x14ac:dyDescent="0.25">
      <c r="A60" s="91"/>
      <c r="B60" s="91"/>
      <c r="C60" s="91"/>
      <c r="D60" s="91"/>
      <c r="E60" s="91"/>
      <c r="F60" s="91"/>
      <c r="G60" s="91"/>
      <c r="H60" s="91"/>
    </row>
    <row r="61" spans="1:8" ht="12.75" customHeight="1" x14ac:dyDescent="0.25">
      <c r="A61" s="91"/>
      <c r="B61" s="91"/>
      <c r="C61" s="91"/>
      <c r="D61" s="91"/>
      <c r="E61" s="91"/>
      <c r="F61" s="91"/>
      <c r="G61" s="91"/>
      <c r="H61" s="91"/>
    </row>
    <row r="62" spans="1:8" ht="12.75" customHeight="1" x14ac:dyDescent="0.25">
      <c r="A62" s="91"/>
      <c r="B62" s="91"/>
      <c r="C62" s="91"/>
      <c r="D62" s="91"/>
      <c r="E62" s="91"/>
      <c r="F62" s="91"/>
      <c r="G62" s="91"/>
      <c r="H62" s="91"/>
    </row>
    <row r="63" spans="1:8" ht="12.75" customHeight="1" x14ac:dyDescent="0.25">
      <c r="A63" s="91"/>
      <c r="B63" s="91"/>
      <c r="C63" s="91"/>
      <c r="D63" s="91"/>
      <c r="E63" s="91"/>
      <c r="F63" s="91"/>
      <c r="G63" s="91"/>
      <c r="H63" s="91"/>
    </row>
    <row r="64" spans="1:8" ht="12.75" customHeight="1" x14ac:dyDescent="0.25">
      <c r="A64" s="91"/>
      <c r="B64" s="91"/>
      <c r="C64" s="91"/>
      <c r="D64" s="91"/>
      <c r="E64" s="91"/>
      <c r="F64" s="91"/>
      <c r="G64" s="91"/>
      <c r="H64" s="91"/>
    </row>
    <row r="65" spans="1:8" ht="12.75" customHeight="1" x14ac:dyDescent="0.25">
      <c r="A65" s="91"/>
      <c r="B65" s="91"/>
      <c r="C65" s="91"/>
      <c r="D65" s="91"/>
      <c r="E65" s="91"/>
      <c r="F65" s="91"/>
      <c r="G65" s="91"/>
      <c r="H65" s="91"/>
    </row>
    <row r="66" spans="1:8" ht="12.75" customHeight="1" x14ac:dyDescent="0.25">
      <c r="A66" s="91"/>
      <c r="B66" s="91"/>
      <c r="C66" s="91"/>
      <c r="D66" s="91"/>
      <c r="E66" s="91"/>
      <c r="F66" s="91"/>
      <c r="G66" s="91"/>
      <c r="H66" s="91"/>
    </row>
    <row r="67" spans="1:8" ht="12.75" customHeight="1" x14ac:dyDescent="0.25">
      <c r="A67" s="91"/>
      <c r="B67" s="91"/>
      <c r="C67" s="91"/>
      <c r="D67" s="91"/>
      <c r="E67" s="91"/>
      <c r="F67" s="91"/>
      <c r="G67" s="91"/>
      <c r="H67" s="91"/>
    </row>
    <row r="68" spans="1:8" ht="12.75" customHeight="1" x14ac:dyDescent="0.25">
      <c r="A68" s="91"/>
      <c r="B68" s="91"/>
      <c r="C68" s="91"/>
      <c r="D68" s="91"/>
      <c r="E68" s="91"/>
      <c r="F68" s="91"/>
      <c r="G68" s="91"/>
      <c r="H68" s="91"/>
    </row>
    <row r="69" spans="1:8" ht="12.75" customHeight="1" x14ac:dyDescent="0.25">
      <c r="A69" s="91"/>
      <c r="B69" s="91"/>
      <c r="C69" s="91"/>
      <c r="D69" s="91"/>
      <c r="E69" s="91"/>
      <c r="F69" s="91"/>
      <c r="G69" s="91"/>
      <c r="H69" s="91"/>
    </row>
    <row r="70" spans="1:8" ht="12.75" customHeight="1" x14ac:dyDescent="0.25">
      <c r="A70" s="91"/>
      <c r="B70" s="91"/>
      <c r="C70" s="91"/>
      <c r="D70" s="91"/>
      <c r="E70" s="91"/>
      <c r="F70" s="91"/>
      <c r="G70" s="91"/>
      <c r="H70" s="91"/>
    </row>
    <row r="71" spans="1:8" ht="12.75" customHeight="1" x14ac:dyDescent="0.25">
      <c r="A71" s="91"/>
      <c r="B71" s="91"/>
      <c r="C71" s="91"/>
      <c r="D71" s="91"/>
      <c r="E71" s="91"/>
      <c r="F71" s="91"/>
      <c r="G71" s="91"/>
      <c r="H71" s="91"/>
    </row>
    <row r="72" spans="1:8" ht="12.75" customHeight="1" x14ac:dyDescent="0.25">
      <c r="A72" s="91"/>
      <c r="B72" s="91"/>
      <c r="C72" s="91"/>
      <c r="D72" s="91"/>
      <c r="E72" s="91"/>
      <c r="F72" s="91"/>
      <c r="G72" s="91"/>
      <c r="H72" s="91"/>
    </row>
    <row r="73" spans="1:8" ht="12.75" customHeight="1" x14ac:dyDescent="0.25">
      <c r="A73" s="91"/>
      <c r="B73" s="91"/>
      <c r="C73" s="91"/>
      <c r="D73" s="91"/>
      <c r="E73" s="91"/>
      <c r="F73" s="91"/>
      <c r="G73" s="91"/>
      <c r="H73" s="91"/>
    </row>
    <row r="74" spans="1:8" ht="12.75" customHeight="1" x14ac:dyDescent="0.25">
      <c r="A74" s="91"/>
      <c r="B74" s="91"/>
      <c r="C74" s="91"/>
      <c r="D74" s="91"/>
      <c r="E74" s="91"/>
      <c r="F74" s="91"/>
      <c r="G74" s="91"/>
      <c r="H74" s="91"/>
    </row>
    <row r="75" spans="1:8" ht="12.75" customHeight="1" x14ac:dyDescent="0.25">
      <c r="A75" s="91"/>
      <c r="B75" s="91"/>
      <c r="C75" s="91"/>
      <c r="D75" s="91"/>
      <c r="E75" s="91"/>
      <c r="F75" s="91"/>
      <c r="G75" s="91"/>
      <c r="H75" s="91"/>
    </row>
    <row r="76" spans="1:8" ht="12.75" customHeight="1" x14ac:dyDescent="0.25">
      <c r="A76" s="91"/>
      <c r="B76" s="91"/>
      <c r="C76" s="91"/>
      <c r="D76" s="91"/>
      <c r="E76" s="91"/>
      <c r="F76" s="91"/>
      <c r="G76" s="91"/>
      <c r="H76" s="91"/>
    </row>
    <row r="77" spans="1:8" ht="12.75" customHeight="1" x14ac:dyDescent="0.25">
      <c r="A77" s="91"/>
      <c r="B77" s="91"/>
      <c r="C77" s="91"/>
      <c r="D77" s="91"/>
      <c r="E77" s="91"/>
      <c r="F77" s="91"/>
      <c r="G77" s="91"/>
      <c r="H77" s="91"/>
    </row>
    <row r="78" spans="1:8" ht="12.75" customHeight="1" x14ac:dyDescent="0.25">
      <c r="A78" s="91"/>
      <c r="B78" s="91"/>
      <c r="C78" s="91"/>
      <c r="D78" s="91"/>
      <c r="E78" s="91"/>
      <c r="F78" s="91"/>
      <c r="G78" s="91"/>
      <c r="H78" s="91"/>
    </row>
    <row r="79" spans="1:8" ht="12.75" customHeight="1" x14ac:dyDescent="0.25">
      <c r="A79" s="91"/>
      <c r="B79" s="91"/>
      <c r="C79" s="91"/>
      <c r="D79" s="91"/>
      <c r="E79" s="91"/>
      <c r="F79" s="91"/>
      <c r="G79" s="91"/>
      <c r="H79" s="91"/>
    </row>
    <row r="80" spans="1:8" ht="12.75" customHeight="1" x14ac:dyDescent="0.25">
      <c r="A80" s="91"/>
      <c r="B80" s="91"/>
      <c r="C80" s="91"/>
      <c r="D80" s="91"/>
      <c r="E80" s="91"/>
      <c r="F80" s="91"/>
      <c r="G80" s="91"/>
      <c r="H80" s="91"/>
    </row>
    <row r="81" spans="1:8" ht="12.75" customHeight="1" x14ac:dyDescent="0.25">
      <c r="A81" s="91"/>
      <c r="B81" s="91"/>
      <c r="C81" s="91"/>
      <c r="D81" s="91"/>
      <c r="E81" s="91"/>
      <c r="F81" s="91"/>
      <c r="G81" s="91"/>
      <c r="H81" s="91"/>
    </row>
    <row r="82" spans="1:8" ht="12.75" customHeight="1" x14ac:dyDescent="0.25">
      <c r="A82" s="91"/>
      <c r="B82" s="91"/>
      <c r="C82" s="91"/>
      <c r="D82" s="91"/>
      <c r="E82" s="91"/>
      <c r="F82" s="91"/>
      <c r="G82" s="91"/>
      <c r="H82" s="91"/>
    </row>
    <row r="83" spans="1:8" ht="12.75" customHeight="1" x14ac:dyDescent="0.25">
      <c r="A83" s="91"/>
      <c r="B83" s="91"/>
      <c r="C83" s="91"/>
      <c r="D83" s="91"/>
      <c r="E83" s="91"/>
      <c r="F83" s="91"/>
      <c r="G83" s="91"/>
      <c r="H83" s="91"/>
    </row>
    <row r="84" spans="1:8" ht="12.75" customHeight="1" x14ac:dyDescent="0.25">
      <c r="A84" s="91"/>
      <c r="B84" s="91"/>
      <c r="C84" s="91"/>
      <c r="D84" s="91"/>
      <c r="E84" s="91"/>
      <c r="F84" s="91"/>
      <c r="G84" s="91"/>
      <c r="H84" s="91"/>
    </row>
    <row r="85" spans="1:8" ht="12.75" customHeight="1" x14ac:dyDescent="0.25">
      <c r="A85" s="91"/>
      <c r="B85" s="91"/>
      <c r="C85" s="91"/>
      <c r="D85" s="91"/>
      <c r="E85" s="91"/>
      <c r="F85" s="91"/>
      <c r="G85" s="91"/>
      <c r="H85" s="91"/>
    </row>
    <row r="86" spans="1:8" ht="12.75" customHeight="1" x14ac:dyDescent="0.25">
      <c r="A86" s="91"/>
      <c r="B86" s="91"/>
      <c r="C86" s="91"/>
      <c r="D86" s="91"/>
      <c r="E86" s="91"/>
      <c r="F86" s="91"/>
      <c r="G86" s="91"/>
      <c r="H86" s="91"/>
    </row>
    <row r="87" spans="1:8" ht="12.75" customHeight="1" x14ac:dyDescent="0.25">
      <c r="A87" s="91"/>
      <c r="B87" s="91"/>
      <c r="C87" s="91"/>
      <c r="D87" s="91"/>
      <c r="E87" s="91"/>
      <c r="F87" s="91"/>
      <c r="G87" s="91"/>
      <c r="H87" s="91"/>
    </row>
    <row r="88" spans="1:8" ht="12.75" customHeight="1" x14ac:dyDescent="0.25">
      <c r="A88" s="91"/>
      <c r="B88" s="91"/>
      <c r="C88" s="91"/>
      <c r="D88" s="91"/>
      <c r="E88" s="91"/>
      <c r="F88" s="91"/>
      <c r="G88" s="91"/>
      <c r="H88" s="91"/>
    </row>
    <row r="89" spans="1:8" ht="12.75" customHeight="1" x14ac:dyDescent="0.25">
      <c r="A89" s="91"/>
      <c r="B89" s="91"/>
      <c r="C89" s="91"/>
      <c r="D89" s="91"/>
      <c r="E89" s="91"/>
      <c r="F89" s="91"/>
      <c r="G89" s="91"/>
      <c r="H89" s="91"/>
    </row>
    <row r="90" spans="1:8" ht="12.75" customHeight="1" x14ac:dyDescent="0.25">
      <c r="A90" s="91"/>
      <c r="B90" s="91"/>
      <c r="C90" s="91"/>
      <c r="D90" s="91"/>
      <c r="E90" s="91"/>
      <c r="F90" s="91"/>
      <c r="G90" s="91"/>
      <c r="H90" s="91"/>
    </row>
    <row r="91" spans="1:8" ht="12.75" customHeight="1" x14ac:dyDescent="0.25">
      <c r="A91" s="91"/>
      <c r="B91" s="91"/>
      <c r="C91" s="91"/>
      <c r="D91" s="91"/>
      <c r="E91" s="91"/>
      <c r="F91" s="91"/>
      <c r="G91" s="91"/>
      <c r="H91" s="91"/>
    </row>
    <row r="92" spans="1:8" ht="12.75" customHeight="1" x14ac:dyDescent="0.25">
      <c r="A92" s="91"/>
      <c r="B92" s="91"/>
      <c r="C92" s="91"/>
      <c r="D92" s="91"/>
      <c r="E92" s="91"/>
      <c r="F92" s="91"/>
      <c r="G92" s="91"/>
      <c r="H92" s="91"/>
    </row>
    <row r="93" spans="1:8" ht="12.75" customHeight="1" x14ac:dyDescent="0.25">
      <c r="A93" s="91"/>
      <c r="B93" s="91"/>
      <c r="C93" s="91"/>
      <c r="D93" s="91"/>
      <c r="E93" s="91"/>
      <c r="F93" s="91"/>
      <c r="G93" s="91"/>
      <c r="H93" s="91"/>
    </row>
    <row r="94" spans="1:8" ht="12.75" customHeight="1" x14ac:dyDescent="0.25">
      <c r="A94" s="91"/>
      <c r="B94" s="91"/>
      <c r="C94" s="91"/>
      <c r="D94" s="91"/>
      <c r="E94" s="91"/>
      <c r="F94" s="91"/>
      <c r="G94" s="91"/>
      <c r="H94" s="91"/>
    </row>
    <row r="95" spans="1:8" ht="12.75" customHeight="1" x14ac:dyDescent="0.25">
      <c r="A95" s="91"/>
      <c r="B95" s="91"/>
      <c r="C95" s="91"/>
      <c r="D95" s="91"/>
      <c r="E95" s="91"/>
      <c r="F95" s="91"/>
      <c r="G95" s="91"/>
      <c r="H95" s="91"/>
    </row>
    <row r="96" spans="1:8" ht="12.75" customHeight="1" x14ac:dyDescent="0.25">
      <c r="A96" s="91"/>
      <c r="B96" s="91"/>
      <c r="C96" s="91"/>
      <c r="D96" s="91"/>
      <c r="E96" s="91"/>
      <c r="F96" s="91"/>
      <c r="G96" s="91"/>
      <c r="H96" s="91"/>
    </row>
    <row r="97" spans="1:8" ht="12.75" customHeight="1" x14ac:dyDescent="0.25">
      <c r="A97" s="91"/>
      <c r="B97" s="91"/>
      <c r="C97" s="91"/>
      <c r="D97" s="91"/>
      <c r="E97" s="91"/>
      <c r="F97" s="91"/>
      <c r="G97" s="91"/>
      <c r="H97" s="91"/>
    </row>
    <row r="98" spans="1:8" ht="12.75" customHeight="1" x14ac:dyDescent="0.25">
      <c r="A98" s="91"/>
      <c r="B98" s="91"/>
      <c r="C98" s="91"/>
      <c r="D98" s="91"/>
      <c r="E98" s="91"/>
      <c r="F98" s="91"/>
      <c r="G98" s="91"/>
      <c r="H98" s="91"/>
    </row>
    <row r="99" spans="1:8" ht="12.75" customHeight="1" x14ac:dyDescent="0.25">
      <c r="A99" s="91"/>
      <c r="B99" s="91"/>
      <c r="C99" s="91"/>
      <c r="D99" s="91"/>
      <c r="E99" s="91"/>
      <c r="F99" s="91"/>
      <c r="G99" s="91"/>
      <c r="H99" s="91"/>
    </row>
    <row r="100" spans="1:8" ht="12.75" customHeight="1" x14ac:dyDescent="0.25">
      <c r="A100" s="91"/>
      <c r="B100" s="91"/>
      <c r="C100" s="91"/>
      <c r="D100" s="91"/>
      <c r="E100" s="91"/>
      <c r="F100" s="91"/>
      <c r="G100" s="91"/>
      <c r="H100" s="91"/>
    </row>
    <row r="101" spans="1:8" ht="12.75" customHeight="1" x14ac:dyDescent="0.25">
      <c r="A101" s="91"/>
      <c r="B101" s="91"/>
      <c r="C101" s="91"/>
      <c r="D101" s="91"/>
      <c r="E101" s="91"/>
      <c r="F101" s="91"/>
      <c r="G101" s="91"/>
      <c r="H101" s="91"/>
    </row>
    <row r="102" spans="1:8" ht="12.75" customHeight="1" x14ac:dyDescent="0.25">
      <c r="A102" s="91"/>
      <c r="B102" s="91"/>
      <c r="C102" s="91"/>
      <c r="D102" s="91"/>
      <c r="E102" s="91"/>
      <c r="F102" s="91"/>
      <c r="G102" s="91"/>
      <c r="H102" s="91"/>
    </row>
    <row r="103" spans="1:8" ht="12.75" customHeight="1" x14ac:dyDescent="0.25">
      <c r="A103" s="91"/>
      <c r="B103" s="91"/>
      <c r="C103" s="91"/>
      <c r="D103" s="91"/>
      <c r="E103" s="91"/>
      <c r="F103" s="91"/>
      <c r="G103" s="91"/>
      <c r="H103" s="91"/>
    </row>
    <row r="104" spans="1:8" ht="12.75" customHeight="1" x14ac:dyDescent="0.25">
      <c r="A104" s="91"/>
      <c r="B104" s="91"/>
      <c r="C104" s="91"/>
      <c r="D104" s="91"/>
      <c r="E104" s="91"/>
      <c r="F104" s="91"/>
      <c r="G104" s="91"/>
      <c r="H104" s="91"/>
    </row>
    <row r="105" spans="1:8" ht="12.75" customHeight="1" x14ac:dyDescent="0.25">
      <c r="A105" s="91"/>
      <c r="B105" s="91"/>
      <c r="C105" s="91"/>
      <c r="D105" s="91"/>
      <c r="E105" s="91"/>
      <c r="F105" s="91"/>
      <c r="G105" s="91"/>
      <c r="H105" s="91"/>
    </row>
    <row r="106" spans="1:8" ht="12.75" customHeight="1" x14ac:dyDescent="0.25">
      <c r="A106" s="91"/>
      <c r="B106" s="91"/>
      <c r="C106" s="91"/>
      <c r="D106" s="91"/>
      <c r="E106" s="91"/>
      <c r="F106" s="91"/>
      <c r="G106" s="91"/>
      <c r="H106" s="91"/>
    </row>
    <row r="107" spans="1:8" ht="12.75" customHeight="1" x14ac:dyDescent="0.25">
      <c r="A107" s="91"/>
      <c r="B107" s="91"/>
      <c r="C107" s="91"/>
      <c r="D107" s="91"/>
      <c r="E107" s="91"/>
      <c r="F107" s="91"/>
      <c r="G107" s="91"/>
      <c r="H107" s="91"/>
    </row>
    <row r="108" spans="1:8" ht="12.75" customHeight="1" x14ac:dyDescent="0.25">
      <c r="A108" s="91"/>
      <c r="B108" s="91"/>
      <c r="C108" s="91"/>
      <c r="D108" s="91"/>
      <c r="E108" s="91"/>
      <c r="F108" s="91"/>
      <c r="G108" s="91"/>
      <c r="H108" s="91"/>
    </row>
    <row r="109" spans="1:8" ht="12.75" customHeight="1" x14ac:dyDescent="0.25">
      <c r="A109" s="91"/>
      <c r="B109" s="91"/>
      <c r="C109" s="91"/>
      <c r="D109" s="91"/>
      <c r="E109" s="91"/>
      <c r="F109" s="91"/>
      <c r="G109" s="91"/>
      <c r="H109" s="91"/>
    </row>
    <row r="110" spans="1:8" ht="12.75" customHeight="1" x14ac:dyDescent="0.25">
      <c r="A110" s="91"/>
      <c r="B110" s="91"/>
      <c r="C110" s="91"/>
      <c r="D110" s="91"/>
      <c r="E110" s="91"/>
      <c r="F110" s="91"/>
      <c r="G110" s="91"/>
      <c r="H110" s="91"/>
    </row>
    <row r="111" spans="1:8" ht="12.75" customHeight="1" x14ac:dyDescent="0.25">
      <c r="A111" s="91"/>
      <c r="B111" s="91"/>
      <c r="C111" s="91"/>
      <c r="D111" s="91"/>
      <c r="E111" s="91"/>
      <c r="F111" s="91"/>
      <c r="G111" s="91"/>
      <c r="H111" s="91"/>
    </row>
    <row r="112" spans="1:8" ht="12.75" customHeight="1" x14ac:dyDescent="0.25">
      <c r="A112" s="91"/>
      <c r="B112" s="91"/>
      <c r="C112" s="91"/>
      <c r="D112" s="91"/>
      <c r="E112" s="91"/>
      <c r="F112" s="91"/>
      <c r="G112" s="91"/>
      <c r="H112" s="91"/>
    </row>
    <row r="113" spans="1:8" ht="12.75" customHeight="1" x14ac:dyDescent="0.25">
      <c r="A113" s="91"/>
      <c r="B113" s="91"/>
      <c r="C113" s="91"/>
      <c r="D113" s="91"/>
      <c r="E113" s="91"/>
      <c r="F113" s="91"/>
      <c r="G113" s="91"/>
      <c r="H113" s="91"/>
    </row>
    <row r="114" spans="1:8" ht="12.75" customHeight="1" x14ac:dyDescent="0.25">
      <c r="A114" s="91"/>
      <c r="B114" s="91"/>
      <c r="C114" s="91"/>
      <c r="D114" s="91"/>
      <c r="E114" s="91"/>
      <c r="F114" s="91"/>
      <c r="G114" s="91"/>
      <c r="H114" s="91"/>
    </row>
    <row r="115" spans="1:8" ht="12.75" customHeight="1" x14ac:dyDescent="0.25">
      <c r="A115" s="91"/>
      <c r="B115" s="91"/>
      <c r="C115" s="91"/>
      <c r="D115" s="91"/>
      <c r="E115" s="91"/>
      <c r="F115" s="91"/>
      <c r="G115" s="91"/>
      <c r="H115" s="91"/>
    </row>
    <row r="116" spans="1:8" ht="12.75" customHeight="1" x14ac:dyDescent="0.25">
      <c r="A116" s="91"/>
      <c r="B116" s="91"/>
      <c r="C116" s="91"/>
      <c r="D116" s="91"/>
      <c r="E116" s="91"/>
      <c r="F116" s="91"/>
      <c r="G116" s="91"/>
      <c r="H116" s="91"/>
    </row>
    <row r="117" spans="1:8" ht="12.75" customHeight="1" x14ac:dyDescent="0.25">
      <c r="A117" s="91"/>
      <c r="B117" s="91"/>
      <c r="C117" s="91"/>
      <c r="D117" s="91"/>
      <c r="E117" s="91"/>
      <c r="F117" s="91"/>
      <c r="G117" s="91"/>
      <c r="H117" s="91"/>
    </row>
    <row r="118" spans="1:8" ht="12.75" customHeight="1" x14ac:dyDescent="0.25">
      <c r="A118" s="91"/>
      <c r="B118" s="91"/>
      <c r="C118" s="91"/>
      <c r="D118" s="91"/>
      <c r="E118" s="91"/>
      <c r="F118" s="91"/>
      <c r="G118" s="91"/>
      <c r="H118" s="91"/>
    </row>
    <row r="119" spans="1:8" ht="12.75" customHeight="1" x14ac:dyDescent="0.25">
      <c r="A119" s="91"/>
      <c r="B119" s="91"/>
      <c r="C119" s="91"/>
      <c r="D119" s="91"/>
      <c r="E119" s="91"/>
      <c r="F119" s="91"/>
      <c r="G119" s="91"/>
      <c r="H119" s="91"/>
    </row>
    <row r="120" spans="1:8" ht="12.75" customHeight="1" x14ac:dyDescent="0.25">
      <c r="A120" s="91"/>
      <c r="B120" s="91"/>
      <c r="C120" s="91"/>
      <c r="D120" s="91"/>
      <c r="E120" s="91"/>
      <c r="F120" s="91"/>
      <c r="G120" s="91"/>
      <c r="H120" s="91"/>
    </row>
    <row r="121" spans="1:8" ht="12.75" customHeight="1" x14ac:dyDescent="0.25">
      <c r="A121" s="91"/>
      <c r="B121" s="91"/>
      <c r="C121" s="91"/>
      <c r="D121" s="91"/>
      <c r="E121" s="91"/>
      <c r="F121" s="91"/>
      <c r="G121" s="91"/>
      <c r="H121" s="91"/>
    </row>
    <row r="122" spans="1:8" ht="12.75" customHeight="1" x14ac:dyDescent="0.25">
      <c r="A122" s="91"/>
      <c r="B122" s="91"/>
      <c r="C122" s="91"/>
      <c r="D122" s="91"/>
      <c r="E122" s="91"/>
      <c r="F122" s="91"/>
      <c r="G122" s="91"/>
      <c r="H122" s="91"/>
    </row>
    <row r="123" spans="1:8" ht="12.75" customHeight="1" x14ac:dyDescent="0.25">
      <c r="A123" s="91"/>
      <c r="B123" s="91"/>
      <c r="C123" s="91"/>
      <c r="D123" s="91"/>
      <c r="E123" s="91"/>
      <c r="F123" s="91"/>
      <c r="G123" s="91"/>
      <c r="H123" s="91"/>
    </row>
    <row r="124" spans="1:8" ht="12.75" customHeight="1" x14ac:dyDescent="0.25">
      <c r="A124" s="91"/>
      <c r="B124" s="91"/>
      <c r="C124" s="91"/>
      <c r="D124" s="91"/>
      <c r="E124" s="91"/>
      <c r="F124" s="91"/>
      <c r="G124" s="91"/>
      <c r="H124" s="91"/>
    </row>
    <row r="125" spans="1:8" ht="12.75" customHeight="1" x14ac:dyDescent="0.25">
      <c r="A125" s="91"/>
      <c r="B125" s="91"/>
      <c r="C125" s="91"/>
      <c r="D125" s="91"/>
      <c r="E125" s="91"/>
      <c r="F125" s="91"/>
      <c r="G125" s="91"/>
      <c r="H125" s="91"/>
    </row>
    <row r="126" spans="1:8" ht="12.75" customHeight="1" x14ac:dyDescent="0.25">
      <c r="A126" s="91"/>
      <c r="B126" s="91"/>
      <c r="C126" s="91"/>
      <c r="D126" s="91"/>
      <c r="E126" s="91"/>
      <c r="F126" s="91"/>
      <c r="G126" s="91"/>
      <c r="H126" s="91"/>
    </row>
    <row r="127" spans="1:8" ht="12.75" customHeight="1" x14ac:dyDescent="0.25">
      <c r="A127" s="91"/>
      <c r="B127" s="91"/>
      <c r="C127" s="91"/>
      <c r="D127" s="91"/>
      <c r="E127" s="91"/>
      <c r="F127" s="91"/>
      <c r="G127" s="91"/>
      <c r="H127" s="91"/>
    </row>
    <row r="128" spans="1:8" ht="12.75" customHeight="1" x14ac:dyDescent="0.25">
      <c r="A128" s="91"/>
      <c r="B128" s="91"/>
      <c r="C128" s="91"/>
      <c r="D128" s="91"/>
      <c r="E128" s="91"/>
      <c r="F128" s="91"/>
      <c r="G128" s="91"/>
      <c r="H128" s="91"/>
    </row>
    <row r="129" spans="1:8" ht="12.75" customHeight="1" x14ac:dyDescent="0.25">
      <c r="A129" s="91"/>
      <c r="B129" s="91"/>
      <c r="C129" s="91"/>
      <c r="D129" s="91"/>
      <c r="E129" s="91"/>
      <c r="F129" s="91"/>
      <c r="G129" s="91"/>
      <c r="H129" s="91"/>
    </row>
    <row r="130" spans="1:8" ht="12.75" customHeight="1" x14ac:dyDescent="0.25">
      <c r="A130" s="91"/>
      <c r="B130" s="91"/>
      <c r="C130" s="91"/>
      <c r="D130" s="91"/>
      <c r="E130" s="91"/>
      <c r="F130" s="91"/>
      <c r="G130" s="91"/>
      <c r="H130" s="91"/>
    </row>
    <row r="131" spans="1:8" ht="12.75" customHeight="1" x14ac:dyDescent="0.25">
      <c r="A131" s="91"/>
      <c r="B131" s="91"/>
      <c r="C131" s="91"/>
      <c r="D131" s="91"/>
      <c r="E131" s="91"/>
      <c r="F131" s="91"/>
      <c r="G131" s="91"/>
      <c r="H131" s="91"/>
    </row>
    <row r="132" spans="1:8" ht="12.75" customHeight="1" x14ac:dyDescent="0.25">
      <c r="A132" s="91"/>
      <c r="B132" s="91"/>
      <c r="C132" s="91"/>
      <c r="D132" s="91"/>
      <c r="E132" s="91"/>
      <c r="F132" s="91"/>
      <c r="G132" s="91"/>
      <c r="H132" s="91"/>
    </row>
    <row r="133" spans="1:8" ht="12.75" customHeight="1" x14ac:dyDescent="0.25">
      <c r="A133" s="91"/>
      <c r="B133" s="91"/>
      <c r="C133" s="91"/>
      <c r="D133" s="91"/>
      <c r="E133" s="91"/>
      <c r="F133" s="91"/>
      <c r="G133" s="91"/>
      <c r="H133" s="91"/>
    </row>
    <row r="134" spans="1:8" ht="12.75" customHeight="1" x14ac:dyDescent="0.25">
      <c r="A134" s="91"/>
      <c r="B134" s="91"/>
      <c r="C134" s="91"/>
      <c r="D134" s="91"/>
      <c r="E134" s="91"/>
      <c r="F134" s="91"/>
      <c r="G134" s="91"/>
      <c r="H134" s="91"/>
    </row>
    <row r="135" spans="1:8" ht="12.75" customHeight="1" x14ac:dyDescent="0.25">
      <c r="A135" s="91"/>
      <c r="B135" s="91"/>
      <c r="C135" s="91"/>
      <c r="D135" s="91"/>
      <c r="E135" s="91"/>
      <c r="F135" s="91"/>
      <c r="G135" s="91"/>
      <c r="H135" s="91"/>
    </row>
    <row r="136" spans="1:8" ht="12.75" customHeight="1" x14ac:dyDescent="0.25">
      <c r="A136" s="91"/>
      <c r="B136" s="91"/>
      <c r="C136" s="91"/>
      <c r="D136" s="91"/>
      <c r="E136" s="91"/>
      <c r="F136" s="91"/>
      <c r="G136" s="91"/>
      <c r="H136" s="91"/>
    </row>
    <row r="137" spans="1:8" ht="12.75" customHeight="1" x14ac:dyDescent="0.25">
      <c r="A137" s="91"/>
      <c r="B137" s="91"/>
      <c r="C137" s="91"/>
      <c r="D137" s="91"/>
      <c r="E137" s="91"/>
      <c r="F137" s="91"/>
      <c r="G137" s="91"/>
      <c r="H137" s="91"/>
    </row>
    <row r="138" spans="1:8" ht="12.75" customHeight="1" x14ac:dyDescent="0.25">
      <c r="A138" s="91"/>
      <c r="B138" s="91"/>
      <c r="C138" s="91"/>
      <c r="D138" s="91"/>
      <c r="E138" s="91"/>
      <c r="F138" s="91"/>
      <c r="G138" s="91"/>
      <c r="H138" s="91"/>
    </row>
    <row r="139" spans="1:8" ht="12.75" customHeight="1" x14ac:dyDescent="0.25">
      <c r="A139" s="91"/>
      <c r="B139" s="91"/>
      <c r="C139" s="91"/>
      <c r="D139" s="91"/>
      <c r="E139" s="91"/>
      <c r="F139" s="91"/>
      <c r="G139" s="91"/>
      <c r="H139" s="91"/>
    </row>
    <row r="140" spans="1:8" ht="12.75" customHeight="1" x14ac:dyDescent="0.25">
      <c r="A140" s="91"/>
      <c r="B140" s="91"/>
      <c r="C140" s="91"/>
      <c r="D140" s="91"/>
      <c r="E140" s="91"/>
      <c r="F140" s="91"/>
      <c r="G140" s="91"/>
      <c r="H140" s="91"/>
    </row>
    <row r="141" spans="1:8" ht="12.75" customHeight="1" x14ac:dyDescent="0.25">
      <c r="A141" s="91"/>
      <c r="B141" s="91"/>
      <c r="C141" s="91"/>
      <c r="D141" s="91"/>
      <c r="E141" s="91"/>
      <c r="F141" s="91"/>
      <c r="G141" s="91"/>
      <c r="H141" s="91"/>
    </row>
    <row r="142" spans="1:8" ht="12.75" customHeight="1" x14ac:dyDescent="0.25">
      <c r="A142" s="91"/>
      <c r="B142" s="91"/>
      <c r="C142" s="91"/>
      <c r="D142" s="91"/>
      <c r="E142" s="91"/>
      <c r="F142" s="91"/>
      <c r="G142" s="91"/>
      <c r="H142" s="91"/>
    </row>
    <row r="143" spans="1:8" ht="12.75" customHeight="1" x14ac:dyDescent="0.25">
      <c r="A143" s="91"/>
      <c r="B143" s="91"/>
      <c r="C143" s="91"/>
      <c r="D143" s="91"/>
      <c r="E143" s="91"/>
      <c r="F143" s="91"/>
      <c r="G143" s="91"/>
      <c r="H143" s="91"/>
    </row>
    <row r="144" spans="1:8" ht="12.75" customHeight="1" x14ac:dyDescent="0.25">
      <c r="A144" s="91"/>
      <c r="B144" s="91"/>
      <c r="C144" s="91"/>
      <c r="D144" s="91"/>
      <c r="E144" s="91"/>
      <c r="F144" s="91"/>
      <c r="G144" s="91"/>
      <c r="H144" s="91"/>
    </row>
    <row r="145" spans="1:8" ht="12.75" customHeight="1" x14ac:dyDescent="0.25">
      <c r="A145" s="91"/>
      <c r="B145" s="91"/>
      <c r="C145" s="91"/>
      <c r="D145" s="91"/>
      <c r="E145" s="91"/>
      <c r="F145" s="91"/>
      <c r="G145" s="91"/>
      <c r="H145" s="91"/>
    </row>
    <row r="146" spans="1:8" ht="12.75" customHeight="1" x14ac:dyDescent="0.25">
      <c r="A146" s="91"/>
      <c r="B146" s="91"/>
      <c r="C146" s="91"/>
      <c r="D146" s="91"/>
      <c r="E146" s="91"/>
      <c r="F146" s="91"/>
      <c r="G146" s="91"/>
      <c r="H146" s="91"/>
    </row>
    <row r="147" spans="1:8" ht="12.75" customHeight="1" x14ac:dyDescent="0.25">
      <c r="A147" s="91"/>
      <c r="B147" s="91"/>
      <c r="C147" s="91"/>
      <c r="D147" s="91"/>
      <c r="E147" s="91"/>
      <c r="F147" s="91"/>
      <c r="G147" s="91"/>
      <c r="H147" s="91"/>
    </row>
    <row r="148" spans="1:8" ht="12.75" customHeight="1" x14ac:dyDescent="0.25">
      <c r="A148" s="91"/>
      <c r="B148" s="91"/>
      <c r="C148" s="91"/>
      <c r="D148" s="91"/>
      <c r="E148" s="91"/>
      <c r="F148" s="91"/>
      <c r="G148" s="91"/>
      <c r="H148" s="91"/>
    </row>
    <row r="149" spans="1:8" ht="12.75" customHeight="1" x14ac:dyDescent="0.25">
      <c r="A149" s="91"/>
      <c r="B149" s="91"/>
      <c r="C149" s="91"/>
      <c r="D149" s="91"/>
      <c r="E149" s="91"/>
      <c r="F149" s="91"/>
      <c r="G149" s="91"/>
      <c r="H149" s="91"/>
    </row>
    <row r="150" spans="1:8" ht="12.75" customHeight="1" x14ac:dyDescent="0.25">
      <c r="A150" s="91"/>
      <c r="B150" s="91"/>
      <c r="C150" s="91"/>
      <c r="D150" s="91"/>
      <c r="E150" s="91"/>
      <c r="F150" s="91"/>
      <c r="G150" s="91"/>
      <c r="H150" s="91"/>
    </row>
    <row r="151" spans="1:8" ht="12.75" customHeight="1" x14ac:dyDescent="0.25">
      <c r="A151" s="91"/>
      <c r="B151" s="91"/>
      <c r="C151" s="91"/>
      <c r="D151" s="91"/>
      <c r="E151" s="91"/>
      <c r="F151" s="91"/>
      <c r="G151" s="91"/>
      <c r="H151" s="91"/>
    </row>
    <row r="152" spans="1:8" ht="12.75" customHeight="1" x14ac:dyDescent="0.25">
      <c r="A152" s="91"/>
      <c r="B152" s="91"/>
      <c r="C152" s="91"/>
      <c r="D152" s="91"/>
      <c r="E152" s="91"/>
      <c r="F152" s="91"/>
      <c r="G152" s="91"/>
      <c r="H152" s="91"/>
    </row>
    <row r="153" spans="1:8" ht="12.75" customHeight="1" x14ac:dyDescent="0.25">
      <c r="A153" s="91"/>
      <c r="B153" s="91"/>
      <c r="C153" s="91"/>
      <c r="D153" s="91"/>
      <c r="E153" s="91"/>
      <c r="F153" s="91"/>
      <c r="G153" s="91"/>
      <c r="H153" s="91"/>
    </row>
    <row r="154" spans="1:8" ht="12.75" customHeight="1" x14ac:dyDescent="0.25">
      <c r="A154" s="91"/>
      <c r="B154" s="91"/>
      <c r="C154" s="91"/>
      <c r="D154" s="91"/>
      <c r="E154" s="91"/>
      <c r="F154" s="91"/>
      <c r="G154" s="91"/>
      <c r="H154" s="91"/>
    </row>
    <row r="155" spans="1:8" ht="12.75" customHeight="1" x14ac:dyDescent="0.25">
      <c r="A155" s="91"/>
      <c r="B155" s="91"/>
      <c r="C155" s="91"/>
      <c r="D155" s="91"/>
      <c r="E155" s="91"/>
      <c r="F155" s="91"/>
      <c r="G155" s="91"/>
      <c r="H155" s="91"/>
    </row>
    <row r="156" spans="1:8" ht="12.75" customHeight="1" x14ac:dyDescent="0.25">
      <c r="A156" s="91"/>
      <c r="B156" s="91"/>
      <c r="C156" s="91"/>
      <c r="D156" s="91"/>
      <c r="E156" s="91"/>
      <c r="F156" s="91"/>
      <c r="G156" s="91"/>
      <c r="H156" s="91"/>
    </row>
    <row r="157" spans="1:8" ht="12.75" customHeight="1" x14ac:dyDescent="0.25">
      <c r="A157" s="91"/>
      <c r="B157" s="91"/>
      <c r="C157" s="91"/>
      <c r="D157" s="91"/>
      <c r="E157" s="91"/>
      <c r="F157" s="91"/>
      <c r="G157" s="91"/>
      <c r="H157" s="91"/>
    </row>
    <row r="158" spans="1:8" ht="12.75" customHeight="1" x14ac:dyDescent="0.25">
      <c r="A158" s="91"/>
      <c r="B158" s="91"/>
      <c r="C158" s="91"/>
      <c r="D158" s="91"/>
      <c r="E158" s="91"/>
      <c r="F158" s="91"/>
      <c r="G158" s="91"/>
      <c r="H158" s="91"/>
    </row>
    <row r="159" spans="1:8" ht="12.75" customHeight="1" x14ac:dyDescent="0.25">
      <c r="A159" s="91"/>
      <c r="B159" s="91"/>
      <c r="C159" s="91"/>
      <c r="D159" s="91"/>
      <c r="E159" s="91"/>
      <c r="F159" s="91"/>
      <c r="G159" s="91"/>
      <c r="H159" s="91"/>
    </row>
    <row r="160" spans="1:8" ht="12.75" customHeight="1" x14ac:dyDescent="0.25">
      <c r="A160" s="91"/>
      <c r="B160" s="91"/>
      <c r="C160" s="91"/>
      <c r="D160" s="91"/>
      <c r="E160" s="91"/>
      <c r="F160" s="91"/>
      <c r="G160" s="91"/>
      <c r="H160" s="91"/>
    </row>
    <row r="161" spans="1:8" ht="12.75" customHeight="1" x14ac:dyDescent="0.25">
      <c r="A161" s="91"/>
      <c r="B161" s="91"/>
      <c r="C161" s="91"/>
      <c r="D161" s="91"/>
      <c r="E161" s="91"/>
      <c r="F161" s="91"/>
      <c r="G161" s="91"/>
      <c r="H161" s="91"/>
    </row>
    <row r="162" spans="1:8" ht="12.75" customHeight="1" x14ac:dyDescent="0.25">
      <c r="A162" s="91"/>
      <c r="B162" s="91"/>
      <c r="C162" s="91"/>
      <c r="D162" s="91"/>
      <c r="E162" s="91"/>
      <c r="F162" s="91"/>
      <c r="G162" s="91"/>
      <c r="H162" s="91"/>
    </row>
    <row r="163" spans="1:8" ht="12.75" customHeight="1" x14ac:dyDescent="0.25">
      <c r="A163" s="91"/>
      <c r="B163" s="91"/>
      <c r="C163" s="91"/>
      <c r="D163" s="91"/>
      <c r="E163" s="91"/>
      <c r="F163" s="91"/>
      <c r="G163" s="91"/>
      <c r="H163" s="91"/>
    </row>
    <row r="164" spans="1:8" ht="12.75" customHeight="1" x14ac:dyDescent="0.25">
      <c r="A164" s="91"/>
      <c r="B164" s="91"/>
      <c r="C164" s="91"/>
      <c r="D164" s="91"/>
      <c r="E164" s="91"/>
      <c r="F164" s="91"/>
      <c r="G164" s="91"/>
      <c r="H164" s="91"/>
    </row>
    <row r="165" spans="1:8" ht="12.75" customHeight="1" x14ac:dyDescent="0.25">
      <c r="A165" s="91"/>
      <c r="B165" s="91"/>
      <c r="C165" s="91"/>
      <c r="D165" s="91"/>
      <c r="E165" s="91"/>
      <c r="F165" s="91"/>
      <c r="G165" s="91"/>
      <c r="H165" s="91"/>
    </row>
    <row r="166" spans="1:8" ht="12.75" customHeight="1" x14ac:dyDescent="0.25">
      <c r="A166" s="91"/>
      <c r="B166" s="91"/>
      <c r="C166" s="91"/>
      <c r="D166" s="91"/>
      <c r="E166" s="91"/>
      <c r="F166" s="91"/>
      <c r="G166" s="91"/>
      <c r="H166" s="91"/>
    </row>
    <row r="167" spans="1:8" ht="12.75" customHeight="1" x14ac:dyDescent="0.25">
      <c r="A167" s="91"/>
      <c r="B167" s="91"/>
      <c r="C167" s="91"/>
      <c r="D167" s="91"/>
      <c r="E167" s="91"/>
      <c r="F167" s="91"/>
      <c r="G167" s="91"/>
      <c r="H167" s="91"/>
    </row>
    <row r="168" spans="1:8" ht="12.75" customHeight="1" x14ac:dyDescent="0.25">
      <c r="A168" s="91"/>
      <c r="B168" s="91"/>
      <c r="C168" s="91"/>
      <c r="D168" s="91"/>
      <c r="E168" s="91"/>
      <c r="F168" s="91"/>
      <c r="G168" s="91"/>
      <c r="H168" s="91"/>
    </row>
    <row r="169" spans="1:8" ht="12.75" customHeight="1" x14ac:dyDescent="0.25">
      <c r="A169" s="91"/>
      <c r="B169" s="91"/>
      <c r="C169" s="91"/>
      <c r="D169" s="91"/>
      <c r="E169" s="91"/>
      <c r="F169" s="91"/>
      <c r="G169" s="91"/>
      <c r="H169" s="91"/>
    </row>
    <row r="170" spans="1:8" ht="12.75" customHeight="1" x14ac:dyDescent="0.25">
      <c r="A170" s="91"/>
      <c r="B170" s="91"/>
      <c r="C170" s="91"/>
      <c r="D170" s="91"/>
      <c r="E170" s="91"/>
      <c r="F170" s="91"/>
      <c r="G170" s="91"/>
      <c r="H170" s="91"/>
    </row>
    <row r="171" spans="1:8" ht="12.75" customHeight="1" x14ac:dyDescent="0.25">
      <c r="A171" s="91"/>
      <c r="B171" s="91"/>
      <c r="C171" s="91"/>
      <c r="D171" s="91"/>
      <c r="E171" s="91"/>
      <c r="F171" s="91"/>
      <c r="G171" s="91"/>
      <c r="H171" s="91"/>
    </row>
    <row r="172" spans="1:8" ht="12.75" customHeight="1" x14ac:dyDescent="0.25">
      <c r="A172" s="91"/>
      <c r="B172" s="91"/>
      <c r="C172" s="91"/>
      <c r="D172" s="91"/>
      <c r="E172" s="91"/>
      <c r="F172" s="91"/>
      <c r="G172" s="91"/>
      <c r="H172" s="91"/>
    </row>
    <row r="173" spans="1:8" ht="12.75" customHeight="1" x14ac:dyDescent="0.25">
      <c r="A173" s="91"/>
      <c r="B173" s="91"/>
      <c r="C173" s="91"/>
      <c r="D173" s="91"/>
      <c r="E173" s="91"/>
      <c r="F173" s="91"/>
      <c r="G173" s="91"/>
      <c r="H173" s="91"/>
    </row>
    <row r="174" spans="1:8" ht="12.75" customHeight="1" x14ac:dyDescent="0.25">
      <c r="A174" s="91"/>
      <c r="B174" s="91"/>
      <c r="C174" s="91"/>
      <c r="D174" s="91"/>
      <c r="E174" s="91"/>
      <c r="F174" s="91"/>
      <c r="G174" s="91"/>
      <c r="H174" s="91"/>
    </row>
    <row r="175" spans="1:8" ht="12.75" customHeight="1" x14ac:dyDescent="0.25">
      <c r="A175" s="91"/>
      <c r="B175" s="91"/>
      <c r="C175" s="91"/>
      <c r="D175" s="91"/>
      <c r="E175" s="91"/>
      <c r="F175" s="91"/>
      <c r="G175" s="91"/>
      <c r="H175" s="91"/>
    </row>
    <row r="176" spans="1:8" ht="12.75" customHeight="1" x14ac:dyDescent="0.25">
      <c r="A176" s="91"/>
      <c r="B176" s="91"/>
      <c r="C176" s="91"/>
      <c r="D176" s="91"/>
      <c r="E176" s="91"/>
      <c r="F176" s="91"/>
      <c r="G176" s="91"/>
      <c r="H176" s="91"/>
    </row>
    <row r="177" spans="1:8" ht="12.75" customHeight="1" x14ac:dyDescent="0.25">
      <c r="A177" s="91"/>
      <c r="B177" s="91"/>
      <c r="C177" s="91"/>
      <c r="D177" s="91"/>
      <c r="E177" s="91"/>
      <c r="F177" s="91"/>
      <c r="G177" s="91"/>
      <c r="H177" s="91"/>
    </row>
    <row r="178" spans="1:8" ht="12.75" customHeight="1" x14ac:dyDescent="0.25">
      <c r="A178" s="91"/>
      <c r="B178" s="91"/>
      <c r="C178" s="91"/>
      <c r="D178" s="91"/>
      <c r="E178" s="91"/>
      <c r="F178" s="91"/>
      <c r="G178" s="91"/>
      <c r="H178" s="91"/>
    </row>
    <row r="179" spans="1:8" ht="12.75" customHeight="1" x14ac:dyDescent="0.25">
      <c r="A179" s="91"/>
      <c r="B179" s="91"/>
      <c r="C179" s="91"/>
      <c r="D179" s="91"/>
      <c r="E179" s="91"/>
      <c r="F179" s="91"/>
      <c r="G179" s="91"/>
      <c r="H179" s="91"/>
    </row>
    <row r="180" spans="1:8" ht="12.75" customHeight="1" x14ac:dyDescent="0.25">
      <c r="A180" s="91"/>
      <c r="B180" s="91"/>
      <c r="C180" s="91"/>
      <c r="D180" s="91"/>
      <c r="E180" s="91"/>
      <c r="F180" s="91"/>
      <c r="G180" s="91"/>
      <c r="H180" s="91"/>
    </row>
    <row r="181" spans="1:8" ht="12.75" customHeight="1" x14ac:dyDescent="0.25">
      <c r="A181" s="91"/>
      <c r="B181" s="91"/>
      <c r="C181" s="91"/>
      <c r="D181" s="91"/>
      <c r="E181" s="91"/>
      <c r="F181" s="91"/>
      <c r="G181" s="91"/>
      <c r="H181" s="91"/>
    </row>
    <row r="182" spans="1:8" ht="12.75" customHeight="1" x14ac:dyDescent="0.25">
      <c r="A182" s="91"/>
      <c r="B182" s="91"/>
      <c r="C182" s="91"/>
      <c r="D182" s="91"/>
      <c r="E182" s="91"/>
      <c r="F182" s="91"/>
      <c r="G182" s="91"/>
      <c r="H182" s="91"/>
    </row>
    <row r="183" spans="1:8" ht="12.75" customHeight="1" x14ac:dyDescent="0.25">
      <c r="A183" s="91"/>
      <c r="B183" s="91"/>
      <c r="C183" s="91"/>
      <c r="D183" s="91"/>
      <c r="E183" s="91"/>
      <c r="F183" s="91"/>
      <c r="G183" s="91"/>
      <c r="H183" s="91"/>
    </row>
    <row r="184" spans="1:8" ht="12.75" customHeight="1" x14ac:dyDescent="0.25">
      <c r="A184" s="91"/>
      <c r="B184" s="91"/>
      <c r="C184" s="91"/>
      <c r="D184" s="91"/>
      <c r="E184" s="91"/>
      <c r="F184" s="91"/>
      <c r="G184" s="91"/>
      <c r="H184" s="91"/>
    </row>
    <row r="185" spans="1:8" ht="12.75" customHeight="1" x14ac:dyDescent="0.25">
      <c r="A185" s="91"/>
      <c r="B185" s="91"/>
      <c r="C185" s="91"/>
      <c r="D185" s="91"/>
      <c r="E185" s="91"/>
      <c r="F185" s="91"/>
      <c r="G185" s="91"/>
      <c r="H185" s="91"/>
    </row>
    <row r="186" spans="1:8" ht="12.75" customHeight="1" x14ac:dyDescent="0.25">
      <c r="A186" s="91"/>
      <c r="B186" s="91"/>
      <c r="C186" s="91"/>
      <c r="D186" s="91"/>
      <c r="E186" s="91"/>
      <c r="F186" s="91"/>
      <c r="G186" s="91"/>
      <c r="H186" s="91"/>
    </row>
    <row r="187" spans="1:8" ht="12.75" customHeight="1" x14ac:dyDescent="0.25">
      <c r="A187" s="91"/>
      <c r="B187" s="91"/>
      <c r="C187" s="91"/>
      <c r="D187" s="91"/>
      <c r="E187" s="91"/>
      <c r="F187" s="91"/>
      <c r="G187" s="91"/>
      <c r="H187" s="91"/>
    </row>
    <row r="188" spans="1:8" ht="12.75" customHeight="1" x14ac:dyDescent="0.25">
      <c r="A188" s="91"/>
      <c r="B188" s="91"/>
      <c r="C188" s="91"/>
      <c r="D188" s="91"/>
      <c r="E188" s="91"/>
      <c r="F188" s="91"/>
      <c r="G188" s="91"/>
      <c r="H188" s="91"/>
    </row>
    <row r="189" spans="1:8" ht="12.75" customHeight="1" x14ac:dyDescent="0.25">
      <c r="A189" s="91"/>
      <c r="B189" s="91"/>
      <c r="C189" s="91"/>
      <c r="D189" s="91"/>
      <c r="E189" s="91"/>
      <c r="F189" s="91"/>
      <c r="G189" s="91"/>
      <c r="H189" s="91"/>
    </row>
    <row r="190" spans="1:8" ht="12.75" customHeight="1" x14ac:dyDescent="0.25">
      <c r="A190" s="91"/>
      <c r="B190" s="91"/>
      <c r="C190" s="91"/>
      <c r="D190" s="91"/>
      <c r="E190" s="91"/>
      <c r="F190" s="91"/>
      <c r="G190" s="91"/>
      <c r="H190" s="91"/>
    </row>
    <row r="191" spans="1:8" ht="12.75" customHeight="1" x14ac:dyDescent="0.25">
      <c r="A191" s="91"/>
      <c r="B191" s="91"/>
      <c r="C191" s="91"/>
      <c r="D191" s="91"/>
      <c r="E191" s="91"/>
      <c r="F191" s="91"/>
      <c r="G191" s="91"/>
      <c r="H191" s="91"/>
    </row>
    <row r="192" spans="1:8" ht="12.75" customHeight="1" x14ac:dyDescent="0.25">
      <c r="A192" s="91"/>
      <c r="B192" s="91"/>
      <c r="C192" s="91"/>
      <c r="D192" s="91"/>
      <c r="E192" s="91"/>
      <c r="F192" s="91"/>
      <c r="G192" s="91"/>
      <c r="H192" s="91"/>
    </row>
    <row r="193" spans="1:8" ht="12.75" customHeight="1" x14ac:dyDescent="0.25">
      <c r="A193" s="91"/>
      <c r="B193" s="91"/>
      <c r="C193" s="91"/>
      <c r="D193" s="91"/>
      <c r="E193" s="91"/>
      <c r="F193" s="91"/>
      <c r="G193" s="91"/>
      <c r="H193" s="91"/>
    </row>
    <row r="194" spans="1:8" ht="12.75" customHeight="1" x14ac:dyDescent="0.25">
      <c r="A194" s="91"/>
      <c r="B194" s="91"/>
      <c r="C194" s="91"/>
      <c r="D194" s="91"/>
      <c r="E194" s="91"/>
      <c r="F194" s="91"/>
      <c r="G194" s="91"/>
      <c r="H194" s="91"/>
    </row>
    <row r="195" spans="1:8" ht="12.75" customHeight="1" x14ac:dyDescent="0.25">
      <c r="A195" s="91"/>
      <c r="B195" s="91"/>
      <c r="C195" s="91"/>
      <c r="D195" s="91"/>
      <c r="E195" s="91"/>
      <c r="F195" s="91"/>
      <c r="G195" s="91"/>
      <c r="H195" s="91"/>
    </row>
    <row r="196" spans="1:8" ht="12.75" customHeight="1" x14ac:dyDescent="0.25">
      <c r="A196" s="91"/>
      <c r="B196" s="91"/>
      <c r="C196" s="91"/>
      <c r="D196" s="91"/>
      <c r="E196" s="91"/>
      <c r="F196" s="91"/>
      <c r="G196" s="91"/>
      <c r="H196" s="91"/>
    </row>
    <row r="197" spans="1:8" ht="12.75" customHeight="1" x14ac:dyDescent="0.25">
      <c r="A197" s="91"/>
      <c r="B197" s="91"/>
      <c r="C197" s="91"/>
      <c r="D197" s="91"/>
      <c r="E197" s="91"/>
      <c r="F197" s="91"/>
      <c r="G197" s="91"/>
      <c r="H197" s="91"/>
    </row>
    <row r="198" spans="1:8" ht="12.75" customHeight="1" x14ac:dyDescent="0.25">
      <c r="A198" s="91"/>
      <c r="B198" s="91"/>
      <c r="C198" s="91"/>
      <c r="D198" s="91"/>
      <c r="E198" s="91"/>
      <c r="F198" s="91"/>
      <c r="G198" s="91"/>
      <c r="H198" s="91"/>
    </row>
    <row r="199" spans="1:8" ht="12.75" customHeight="1" x14ac:dyDescent="0.25">
      <c r="A199" s="91"/>
      <c r="B199" s="91"/>
      <c r="C199" s="91"/>
      <c r="D199" s="91"/>
      <c r="E199" s="91"/>
      <c r="F199" s="91"/>
      <c r="G199" s="91"/>
      <c r="H199" s="91"/>
    </row>
    <row r="200" spans="1:8" ht="12.75" customHeight="1" x14ac:dyDescent="0.25">
      <c r="A200" s="91"/>
      <c r="B200" s="91"/>
      <c r="C200" s="91"/>
      <c r="D200" s="91"/>
      <c r="E200" s="91"/>
      <c r="F200" s="91"/>
      <c r="G200" s="91"/>
      <c r="H200" s="91"/>
    </row>
    <row r="201" spans="1:8" ht="12.75" customHeight="1" x14ac:dyDescent="0.25">
      <c r="A201" s="91"/>
      <c r="B201" s="91"/>
      <c r="C201" s="91"/>
      <c r="D201" s="91"/>
      <c r="E201" s="91"/>
      <c r="F201" s="91"/>
      <c r="G201" s="91"/>
      <c r="H201" s="91"/>
    </row>
    <row r="202" spans="1:8" ht="12.75" customHeight="1" x14ac:dyDescent="0.25">
      <c r="A202" s="91"/>
      <c r="B202" s="91"/>
      <c r="C202" s="91"/>
      <c r="D202" s="91"/>
      <c r="E202" s="91"/>
      <c r="F202" s="91"/>
      <c r="G202" s="91"/>
      <c r="H202" s="91"/>
    </row>
    <row r="203" spans="1:8" ht="12.75" customHeight="1" x14ac:dyDescent="0.25">
      <c r="A203" s="91"/>
      <c r="B203" s="91"/>
      <c r="C203" s="91"/>
      <c r="D203" s="91"/>
      <c r="E203" s="91"/>
      <c r="F203" s="91"/>
      <c r="G203" s="91"/>
      <c r="H203" s="91"/>
    </row>
    <row r="204" spans="1:8" ht="12.75" customHeight="1" x14ac:dyDescent="0.25">
      <c r="A204" s="91"/>
      <c r="B204" s="91"/>
      <c r="C204" s="91"/>
      <c r="D204" s="91"/>
      <c r="E204" s="91"/>
      <c r="F204" s="91"/>
      <c r="G204" s="91"/>
      <c r="H204" s="91"/>
    </row>
    <row r="205" spans="1:8" ht="12.75" customHeight="1" x14ac:dyDescent="0.25">
      <c r="A205" s="91"/>
      <c r="B205" s="91"/>
      <c r="C205" s="91"/>
      <c r="D205" s="91"/>
      <c r="E205" s="91"/>
      <c r="F205" s="91"/>
      <c r="G205" s="91"/>
      <c r="H205" s="91"/>
    </row>
    <row r="206" spans="1:8" ht="12.75" customHeight="1" x14ac:dyDescent="0.25">
      <c r="A206" s="91"/>
      <c r="B206" s="91"/>
      <c r="C206" s="91"/>
      <c r="D206" s="91"/>
      <c r="E206" s="91"/>
      <c r="F206" s="91"/>
      <c r="G206" s="91"/>
      <c r="H206" s="91"/>
    </row>
    <row r="207" spans="1:8" ht="12.75" customHeight="1" x14ac:dyDescent="0.25">
      <c r="A207" s="91"/>
      <c r="B207" s="91"/>
      <c r="C207" s="91"/>
      <c r="D207" s="91"/>
      <c r="E207" s="91"/>
      <c r="F207" s="91"/>
      <c r="G207" s="91"/>
      <c r="H207" s="91"/>
    </row>
    <row r="208" spans="1:8" ht="12.75" customHeight="1" x14ac:dyDescent="0.25">
      <c r="A208" s="91"/>
      <c r="B208" s="91"/>
      <c r="C208" s="91"/>
      <c r="D208" s="91"/>
      <c r="E208" s="91"/>
      <c r="F208" s="91"/>
      <c r="G208" s="91"/>
      <c r="H208" s="91"/>
    </row>
    <row r="209" spans="1:8" ht="12.75" customHeight="1" x14ac:dyDescent="0.25">
      <c r="A209" s="91"/>
      <c r="B209" s="91"/>
      <c r="C209" s="91"/>
      <c r="D209" s="91"/>
      <c r="E209" s="91"/>
      <c r="F209" s="91"/>
      <c r="G209" s="91"/>
      <c r="H209" s="91"/>
    </row>
    <row r="210" spans="1:8" ht="12.75" customHeight="1" x14ac:dyDescent="0.25">
      <c r="A210" s="91"/>
      <c r="B210" s="91"/>
      <c r="C210" s="91"/>
      <c r="D210" s="91"/>
      <c r="E210" s="91"/>
      <c r="F210" s="91"/>
      <c r="G210" s="91"/>
      <c r="H210" s="91"/>
    </row>
    <row r="211" spans="1:8" ht="12.75" customHeight="1" x14ac:dyDescent="0.25">
      <c r="A211" s="91"/>
      <c r="B211" s="91"/>
      <c r="C211" s="91"/>
      <c r="D211" s="91"/>
      <c r="E211" s="91"/>
      <c r="F211" s="91"/>
      <c r="G211" s="91"/>
      <c r="H211" s="91"/>
    </row>
    <row r="212" spans="1:8" ht="12.75" customHeight="1" x14ac:dyDescent="0.25">
      <c r="A212" s="91"/>
      <c r="B212" s="91"/>
      <c r="C212" s="91"/>
      <c r="D212" s="91"/>
      <c r="E212" s="91"/>
      <c r="F212" s="91"/>
      <c r="G212" s="91"/>
      <c r="H212" s="91"/>
    </row>
    <row r="213" spans="1:8" ht="12.75" customHeight="1" x14ac:dyDescent="0.25">
      <c r="A213" s="91"/>
      <c r="B213" s="91"/>
      <c r="C213" s="91"/>
      <c r="D213" s="91"/>
      <c r="E213" s="91"/>
      <c r="F213" s="91"/>
      <c r="G213" s="91"/>
      <c r="H213" s="91"/>
    </row>
    <row r="214" spans="1:8" ht="12.75" customHeight="1" x14ac:dyDescent="0.25">
      <c r="A214" s="91"/>
      <c r="B214" s="91"/>
      <c r="C214" s="91"/>
      <c r="D214" s="91"/>
      <c r="E214" s="91"/>
      <c r="F214" s="91"/>
      <c r="G214" s="91"/>
      <c r="H214" s="91"/>
    </row>
    <row r="215" spans="1:8" ht="12.75" customHeight="1" x14ac:dyDescent="0.25">
      <c r="A215" s="91"/>
      <c r="B215" s="91"/>
      <c r="C215" s="91"/>
      <c r="D215" s="91"/>
      <c r="E215" s="91"/>
      <c r="F215" s="91"/>
      <c r="G215" s="91"/>
      <c r="H215" s="91"/>
    </row>
    <row r="216" spans="1:8" ht="12.75" customHeight="1" x14ac:dyDescent="0.25">
      <c r="A216" s="91"/>
      <c r="B216" s="91"/>
      <c r="C216" s="91"/>
      <c r="D216" s="91"/>
      <c r="E216" s="91"/>
      <c r="F216" s="91"/>
      <c r="G216" s="91"/>
      <c r="H216" s="91"/>
    </row>
    <row r="217" spans="1:8" ht="15.75" customHeight="1" x14ac:dyDescent="0.25"/>
    <row r="218" spans="1:8" ht="15.75" customHeight="1" x14ac:dyDescent="0.25"/>
    <row r="219" spans="1:8" ht="15.75" customHeight="1" x14ac:dyDescent="0.25"/>
    <row r="220" spans="1:8" ht="15.75" customHeight="1" x14ac:dyDescent="0.25"/>
    <row r="221" spans="1:8" ht="15.75" customHeight="1" x14ac:dyDescent="0.25"/>
    <row r="222" spans="1:8" ht="15.75" customHeight="1" x14ac:dyDescent="0.25"/>
    <row r="223" spans="1:8" ht="15.75" customHeight="1" x14ac:dyDescent="0.25"/>
    <row r="224" spans="1:8"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sheetData>
  <mergeCells count="18">
    <mergeCell ref="T1:U1"/>
    <mergeCell ref="A2:U2"/>
    <mergeCell ref="V4:V5"/>
    <mergeCell ref="U4:U5"/>
    <mergeCell ref="F4:F5"/>
    <mergeCell ref="A4:A5"/>
    <mergeCell ref="B4:B5"/>
    <mergeCell ref="C4:C5"/>
    <mergeCell ref="D4:D5"/>
    <mergeCell ref="E4:E5"/>
    <mergeCell ref="T4:T5"/>
    <mergeCell ref="S4:S5"/>
    <mergeCell ref="G4:G5"/>
    <mergeCell ref="H4:H5"/>
    <mergeCell ref="I4:O4"/>
    <mergeCell ref="P4:P5"/>
    <mergeCell ref="Q4:Q5"/>
    <mergeCell ref="R4:R5"/>
  </mergeCells>
  <pageMargins left="0.49" right="0.12" top="0.5" bottom="0.32013888888888897" header="0" footer="0"/>
  <pageSetup paperSize="9" scale="80" orientation="portrait" r:id="rId1"/>
  <headerFooter>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X21"/>
  <sheetViews>
    <sheetView topLeftCell="A16" zoomScaleNormal="100" workbookViewId="0">
      <selection activeCell="T1" sqref="T1:U1"/>
    </sheetView>
  </sheetViews>
  <sheetFormatPr defaultColWidth="9" defaultRowHeight="15.75" x14ac:dyDescent="0.25"/>
  <cols>
    <col min="1" max="1" width="6" style="25" bestFit="1" customWidth="1"/>
    <col min="2" max="2" width="37.625" style="25" customWidth="1"/>
    <col min="3" max="3" width="35.125" style="25" hidden="1" customWidth="1"/>
    <col min="4" max="4" width="13.375" style="25" customWidth="1"/>
    <col min="5" max="5" width="18" style="25" hidden="1" customWidth="1"/>
    <col min="6" max="6" width="10.5" style="88" hidden="1" customWidth="1"/>
    <col min="7" max="8" width="11.25" style="88" hidden="1" customWidth="1"/>
    <col min="9" max="9" width="10.5" style="88" hidden="1" customWidth="1"/>
    <col min="10" max="12" width="11.875" style="88" hidden="1" customWidth="1"/>
    <col min="13" max="13" width="10.875" style="88" hidden="1" customWidth="1"/>
    <col min="14" max="14" width="9.875" style="88" hidden="1" customWidth="1"/>
    <col min="15" max="15" width="11" style="88" hidden="1" customWidth="1"/>
    <col min="16" max="16" width="10.75" style="88" hidden="1" customWidth="1"/>
    <col min="17" max="17" width="11.125" style="88" hidden="1" customWidth="1"/>
    <col min="18" max="18" width="11" style="25" hidden="1" customWidth="1"/>
    <col min="19" max="19" width="11.5" style="25" hidden="1" customWidth="1"/>
    <col min="20" max="20" width="10.5" style="88" customWidth="1"/>
    <col min="21" max="21" width="13.125" style="25" customWidth="1"/>
    <col min="22" max="22" width="9.5" style="25" customWidth="1"/>
    <col min="23" max="16384" width="9" style="25"/>
  </cols>
  <sheetData>
    <row r="1" spans="1:50" ht="18.75" x14ac:dyDescent="0.3">
      <c r="B1" s="29"/>
      <c r="T1" s="190" t="s">
        <v>20509</v>
      </c>
      <c r="U1" s="190"/>
    </row>
    <row r="2" spans="1:50" ht="51.75" customHeight="1" x14ac:dyDescent="0.3">
      <c r="A2" s="194" t="s">
        <v>20552</v>
      </c>
      <c r="B2" s="194"/>
      <c r="C2" s="194"/>
      <c r="D2" s="194"/>
      <c r="E2" s="194"/>
      <c r="F2" s="194"/>
      <c r="G2" s="194"/>
      <c r="H2" s="194"/>
      <c r="I2" s="194"/>
      <c r="J2" s="194"/>
      <c r="K2" s="194"/>
      <c r="L2" s="194"/>
      <c r="M2" s="194"/>
      <c r="N2" s="194"/>
      <c r="O2" s="194"/>
      <c r="P2" s="194"/>
      <c r="Q2" s="194"/>
      <c r="R2" s="194"/>
      <c r="S2" s="194"/>
      <c r="T2" s="194"/>
      <c r="U2" s="194"/>
      <c r="V2" s="194"/>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row>
    <row r="3" spans="1:50" ht="11.25" customHeight="1" x14ac:dyDescent="0.35">
      <c r="A3" s="90"/>
      <c r="B3" s="90"/>
      <c r="C3" s="90"/>
      <c r="D3" s="90"/>
      <c r="E3" s="90"/>
      <c r="F3" s="90"/>
      <c r="G3" s="90"/>
      <c r="H3" s="90"/>
      <c r="I3" s="90"/>
      <c r="J3" s="90"/>
      <c r="K3" s="90"/>
      <c r="L3" s="90"/>
      <c r="M3" s="90"/>
      <c r="N3" s="90"/>
      <c r="O3" s="90"/>
      <c r="P3" s="90"/>
      <c r="Q3" s="90"/>
      <c r="R3" s="90"/>
      <c r="S3" s="90"/>
      <c r="T3" s="100"/>
      <c r="U3" s="101"/>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row>
    <row r="4" spans="1:50" ht="20.25" customHeight="1" x14ac:dyDescent="0.25">
      <c r="A4" s="198" t="s">
        <v>0</v>
      </c>
      <c r="B4" s="200" t="s">
        <v>7</v>
      </c>
      <c r="C4" s="118"/>
      <c r="D4" s="202" t="s">
        <v>7681</v>
      </c>
      <c r="E4" s="118"/>
      <c r="F4" s="197" t="s">
        <v>7541</v>
      </c>
      <c r="G4" s="197"/>
      <c r="H4" s="197"/>
      <c r="I4" s="197"/>
      <c r="J4" s="197"/>
      <c r="K4" s="197"/>
      <c r="L4" s="197"/>
      <c r="M4" s="197"/>
      <c r="N4" s="119"/>
      <c r="O4" s="119"/>
      <c r="P4" s="183" t="s">
        <v>7679</v>
      </c>
      <c r="Q4" s="183" t="s">
        <v>7754</v>
      </c>
      <c r="R4" s="195" t="s">
        <v>7755</v>
      </c>
      <c r="S4" s="195" t="s">
        <v>7756</v>
      </c>
      <c r="T4" s="192" t="s">
        <v>20569</v>
      </c>
      <c r="U4" s="181" t="s">
        <v>20575</v>
      </c>
      <c r="V4" s="192" t="s">
        <v>7859</v>
      </c>
    </row>
    <row r="5" spans="1:50" ht="62.25" customHeight="1" x14ac:dyDescent="0.25">
      <c r="A5" s="199"/>
      <c r="B5" s="201"/>
      <c r="C5" s="120"/>
      <c r="D5" s="203"/>
      <c r="E5" s="121"/>
      <c r="F5" s="87" t="s">
        <v>7542</v>
      </c>
      <c r="G5" s="87" t="s">
        <v>20517</v>
      </c>
      <c r="H5" s="87" t="s">
        <v>7549</v>
      </c>
      <c r="I5" s="87" t="s">
        <v>7753</v>
      </c>
      <c r="J5" s="87" t="s">
        <v>7552</v>
      </c>
      <c r="K5" s="87" t="s">
        <v>20516</v>
      </c>
      <c r="L5" s="87" t="s">
        <v>20556</v>
      </c>
      <c r="M5" s="87" t="s">
        <v>7749</v>
      </c>
      <c r="N5" s="87" t="s">
        <v>20491</v>
      </c>
      <c r="O5" s="87" t="s">
        <v>20491</v>
      </c>
      <c r="P5" s="184"/>
      <c r="Q5" s="184"/>
      <c r="R5" s="196"/>
      <c r="S5" s="196"/>
      <c r="T5" s="193"/>
      <c r="U5" s="182"/>
      <c r="V5" s="193"/>
    </row>
    <row r="6" spans="1:50" ht="18" customHeight="1" x14ac:dyDescent="0.25">
      <c r="A6" s="93" t="s">
        <v>20570</v>
      </c>
      <c r="B6" s="93" t="s">
        <v>20571</v>
      </c>
      <c r="C6" s="94"/>
      <c r="D6" s="94">
        <v>1</v>
      </c>
      <c r="E6" s="94"/>
      <c r="F6" s="94"/>
      <c r="G6" s="94"/>
      <c r="H6" s="96">
        <v>1</v>
      </c>
      <c r="I6" s="96"/>
      <c r="J6" s="96"/>
      <c r="K6" s="96"/>
      <c r="L6" s="96"/>
      <c r="M6" s="97"/>
      <c r="N6" s="97"/>
      <c r="O6" s="97"/>
      <c r="P6" s="97"/>
      <c r="Q6" s="97"/>
      <c r="R6" s="97"/>
      <c r="S6" s="97"/>
      <c r="T6" s="97">
        <v>2</v>
      </c>
      <c r="U6" s="97" t="s">
        <v>20572</v>
      </c>
      <c r="V6" s="97">
        <v>4</v>
      </c>
    </row>
    <row r="7" spans="1:50" ht="34.5" customHeight="1" x14ac:dyDescent="0.25">
      <c r="A7" s="109" t="s">
        <v>20553</v>
      </c>
      <c r="B7" s="110" t="s">
        <v>20554</v>
      </c>
      <c r="C7" s="30"/>
      <c r="D7" s="87"/>
      <c r="E7" s="92"/>
      <c r="F7" s="87"/>
      <c r="G7" s="87"/>
      <c r="H7" s="87"/>
      <c r="I7" s="87"/>
      <c r="J7" s="87"/>
      <c r="K7" s="87"/>
      <c r="L7" s="87"/>
      <c r="M7" s="87"/>
      <c r="N7" s="87"/>
      <c r="O7" s="87"/>
      <c r="P7" s="87"/>
      <c r="Q7" s="87"/>
      <c r="R7" s="87"/>
      <c r="S7" s="87"/>
      <c r="T7" s="103"/>
      <c r="U7" s="103"/>
      <c r="V7" s="103"/>
    </row>
    <row r="8" spans="1:50" ht="41.25" customHeight="1" x14ac:dyDescent="0.25">
      <c r="A8" s="111">
        <v>1</v>
      </c>
      <c r="B8" s="112" t="s">
        <v>20492</v>
      </c>
      <c r="C8" s="112"/>
      <c r="D8" s="113">
        <v>928100</v>
      </c>
      <c r="E8" s="114"/>
      <c r="F8" s="113">
        <v>1600000</v>
      </c>
      <c r="G8" s="113">
        <v>500000</v>
      </c>
      <c r="H8" s="113"/>
      <c r="I8" s="113">
        <v>1628100</v>
      </c>
      <c r="J8" s="113"/>
      <c r="K8" s="113"/>
      <c r="L8" s="113"/>
      <c r="M8" s="113"/>
      <c r="N8" s="113">
        <f>SUM(F8:M8)</f>
        <v>3728100</v>
      </c>
      <c r="O8" s="113">
        <f>COUNT(F8:M8)</f>
        <v>3</v>
      </c>
      <c r="P8" s="113">
        <f>N8/O8</f>
        <v>1242700</v>
      </c>
      <c r="Q8" s="115">
        <f>MIN(F8:M8)</f>
        <v>500000</v>
      </c>
      <c r="R8" s="115">
        <f>P8-D8</f>
        <v>314600</v>
      </c>
      <c r="S8" s="115">
        <f>Q8-D8</f>
        <v>-428100</v>
      </c>
      <c r="T8" s="115">
        <f>D8+300000</f>
        <v>1228100</v>
      </c>
      <c r="U8" s="115">
        <f>T8-D8</f>
        <v>300000</v>
      </c>
      <c r="V8" s="115"/>
    </row>
    <row r="9" spans="1:50" ht="30.75" customHeight="1" x14ac:dyDescent="0.25">
      <c r="A9" s="111">
        <v>2</v>
      </c>
      <c r="B9" s="112" t="s">
        <v>7554</v>
      </c>
      <c r="C9" s="112"/>
      <c r="D9" s="113">
        <v>558600</v>
      </c>
      <c r="E9" s="114"/>
      <c r="F9" s="113">
        <v>1050000</v>
      </c>
      <c r="G9" s="113">
        <v>500000</v>
      </c>
      <c r="H9" s="113"/>
      <c r="I9" s="113">
        <v>1058600</v>
      </c>
      <c r="J9" s="113"/>
      <c r="K9" s="113"/>
      <c r="L9" s="113"/>
      <c r="M9" s="113"/>
      <c r="N9" s="113">
        <f>SUM(F9:M9)</f>
        <v>2608600</v>
      </c>
      <c r="O9" s="113">
        <f>COUNT(F9:M9)</f>
        <v>3</v>
      </c>
      <c r="P9" s="113">
        <f t="shared" ref="P9:P18" si="0">N9/O9</f>
        <v>869533.33333333337</v>
      </c>
      <c r="Q9" s="115">
        <f>MIN(F9:M9)</f>
        <v>500000</v>
      </c>
      <c r="R9" s="115">
        <f>P9-D9</f>
        <v>310933.33333333337</v>
      </c>
      <c r="S9" s="115">
        <f>Q9-D9</f>
        <v>-58600</v>
      </c>
      <c r="T9" s="115">
        <f>D9+300000</f>
        <v>858600</v>
      </c>
      <c r="U9" s="115">
        <f t="shared" ref="U9:U18" si="1">T9-D9</f>
        <v>300000</v>
      </c>
      <c r="V9" s="115"/>
    </row>
    <row r="10" spans="1:50" ht="30.75" customHeight="1" x14ac:dyDescent="0.25">
      <c r="A10" s="111">
        <v>3</v>
      </c>
      <c r="B10" s="112" t="s">
        <v>20493</v>
      </c>
      <c r="C10" s="112"/>
      <c r="D10" s="113"/>
      <c r="E10" s="114"/>
      <c r="F10" s="113"/>
      <c r="G10" s="113"/>
      <c r="H10" s="113"/>
      <c r="I10" s="113"/>
      <c r="J10" s="113"/>
      <c r="K10" s="113"/>
      <c r="L10" s="113"/>
      <c r="M10" s="113"/>
      <c r="N10" s="113"/>
      <c r="O10" s="113"/>
      <c r="P10" s="113"/>
      <c r="Q10" s="115"/>
      <c r="R10" s="115"/>
      <c r="S10" s="115"/>
      <c r="T10" s="115"/>
      <c r="U10" s="115"/>
      <c r="V10" s="115"/>
    </row>
    <row r="11" spans="1:50" ht="96" customHeight="1" x14ac:dyDescent="0.25">
      <c r="A11" s="116" t="s">
        <v>20518</v>
      </c>
      <c r="B11" s="112" t="s">
        <v>20494</v>
      </c>
      <c r="C11" s="112"/>
      <c r="D11" s="113">
        <v>305500</v>
      </c>
      <c r="E11" s="114"/>
      <c r="F11" s="113"/>
      <c r="G11" s="113">
        <v>500000</v>
      </c>
      <c r="H11" s="113">
        <v>750000</v>
      </c>
      <c r="I11" s="113"/>
      <c r="J11" s="113"/>
      <c r="K11" s="113"/>
      <c r="L11" s="113"/>
      <c r="M11" s="113">
        <v>500000</v>
      </c>
      <c r="N11" s="113">
        <f>SUM(F11:M11)</f>
        <v>1750000</v>
      </c>
      <c r="O11" s="113">
        <f>COUNT(F11:M11)</f>
        <v>3</v>
      </c>
      <c r="P11" s="113">
        <f t="shared" si="0"/>
        <v>583333.33333333337</v>
      </c>
      <c r="Q11" s="115">
        <f>MIN(F11:M11)</f>
        <v>500000</v>
      </c>
      <c r="R11" s="115">
        <f>P11-D11</f>
        <v>277833.33333333337</v>
      </c>
      <c r="S11" s="115">
        <f>Q11-D11</f>
        <v>194500</v>
      </c>
      <c r="T11" s="115">
        <f t="shared" ref="T11:T13" si="2">D11+300000</f>
        <v>605500</v>
      </c>
      <c r="U11" s="115">
        <f t="shared" si="1"/>
        <v>300000</v>
      </c>
      <c r="V11" s="115"/>
    </row>
    <row r="12" spans="1:50" ht="96" customHeight="1" x14ac:dyDescent="0.25">
      <c r="A12" s="117" t="s">
        <v>20519</v>
      </c>
      <c r="B12" s="112" t="s">
        <v>20510</v>
      </c>
      <c r="C12" s="112"/>
      <c r="D12" s="113">
        <v>273800</v>
      </c>
      <c r="E12" s="114"/>
      <c r="F12" s="113"/>
      <c r="G12" s="113">
        <v>500000</v>
      </c>
      <c r="H12" s="113">
        <v>750000</v>
      </c>
      <c r="I12" s="113"/>
      <c r="J12" s="113"/>
      <c r="K12" s="113"/>
      <c r="L12" s="113"/>
      <c r="M12" s="113">
        <v>500000</v>
      </c>
      <c r="N12" s="113">
        <f>SUM(F12:M12)</f>
        <v>1750000</v>
      </c>
      <c r="O12" s="113">
        <f>COUNT(F12:M12)</f>
        <v>3</v>
      </c>
      <c r="P12" s="113">
        <f t="shared" si="0"/>
        <v>583333.33333333337</v>
      </c>
      <c r="Q12" s="115">
        <f>MIN(F12:M12)</f>
        <v>500000</v>
      </c>
      <c r="R12" s="115">
        <f>P12-D12</f>
        <v>309533.33333333337</v>
      </c>
      <c r="S12" s="115">
        <f>Q12-D12</f>
        <v>226200</v>
      </c>
      <c r="T12" s="115">
        <f t="shared" si="2"/>
        <v>573800</v>
      </c>
      <c r="U12" s="115">
        <f t="shared" si="1"/>
        <v>300000</v>
      </c>
      <c r="V12" s="115"/>
    </row>
    <row r="13" spans="1:50" ht="36" customHeight="1" x14ac:dyDescent="0.25">
      <c r="A13" s="117" t="s">
        <v>20520</v>
      </c>
      <c r="B13" s="112" t="s">
        <v>20495</v>
      </c>
      <c r="C13" s="112"/>
      <c r="D13" s="113">
        <v>232900</v>
      </c>
      <c r="E13" s="114"/>
      <c r="F13" s="113"/>
      <c r="G13" s="113">
        <v>500000</v>
      </c>
      <c r="H13" s="113">
        <v>750000</v>
      </c>
      <c r="I13" s="113"/>
      <c r="J13" s="113"/>
      <c r="K13" s="113"/>
      <c r="L13" s="113"/>
      <c r="M13" s="113">
        <v>500000</v>
      </c>
      <c r="N13" s="113">
        <v>1800000</v>
      </c>
      <c r="O13" s="113">
        <v>3</v>
      </c>
      <c r="P13" s="113">
        <v>600000</v>
      </c>
      <c r="Q13" s="115">
        <v>500000</v>
      </c>
      <c r="R13" s="115">
        <v>367100</v>
      </c>
      <c r="S13" s="115">
        <v>267100</v>
      </c>
      <c r="T13" s="115">
        <f t="shared" si="2"/>
        <v>532900</v>
      </c>
      <c r="U13" s="115">
        <f t="shared" si="1"/>
        <v>300000</v>
      </c>
      <c r="V13" s="115"/>
    </row>
    <row r="14" spans="1:50" ht="36" customHeight="1" x14ac:dyDescent="0.25">
      <c r="A14" s="111">
        <v>4</v>
      </c>
      <c r="B14" s="112" t="s">
        <v>20496</v>
      </c>
      <c r="C14" s="112"/>
      <c r="D14" s="113"/>
      <c r="E14" s="114"/>
      <c r="F14" s="113"/>
      <c r="G14" s="113"/>
      <c r="H14" s="113"/>
      <c r="I14" s="113"/>
      <c r="J14" s="113"/>
      <c r="K14" s="113"/>
      <c r="L14" s="113"/>
      <c r="M14" s="113"/>
      <c r="N14" s="113"/>
      <c r="O14" s="113"/>
      <c r="P14" s="113"/>
      <c r="Q14" s="115"/>
      <c r="R14" s="115"/>
      <c r="S14" s="115"/>
      <c r="T14" s="115"/>
      <c r="U14" s="115"/>
      <c r="V14" s="115"/>
    </row>
    <row r="15" spans="1:50" ht="31.5" x14ac:dyDescent="0.25">
      <c r="A15" s="117" t="s">
        <v>20521</v>
      </c>
      <c r="B15" s="112" t="s">
        <v>20497</v>
      </c>
      <c r="C15" s="112"/>
      <c r="D15" s="113">
        <v>400400</v>
      </c>
      <c r="E15" s="114"/>
      <c r="F15" s="113"/>
      <c r="G15" s="113">
        <v>500000</v>
      </c>
      <c r="H15" s="113">
        <v>800000</v>
      </c>
      <c r="I15" s="113">
        <v>850000</v>
      </c>
      <c r="J15" s="113">
        <v>900000</v>
      </c>
      <c r="K15" s="113"/>
      <c r="L15" s="113"/>
      <c r="M15" s="113">
        <v>500000</v>
      </c>
      <c r="N15" s="113">
        <f>SUM(F15:M15)</f>
        <v>3550000</v>
      </c>
      <c r="O15" s="113">
        <f>COUNT(F15:M15)</f>
        <v>5</v>
      </c>
      <c r="P15" s="113">
        <f>N15/O15</f>
        <v>710000</v>
      </c>
      <c r="Q15" s="115">
        <f>MIN(F15:M15)</f>
        <v>500000</v>
      </c>
      <c r="R15" s="115">
        <f>P15-D15</f>
        <v>309600</v>
      </c>
      <c r="S15" s="115">
        <f>Q15-D15</f>
        <v>99600</v>
      </c>
      <c r="T15" s="115">
        <f t="shared" ref="T15:T18" si="3">D15+300000</f>
        <v>700400</v>
      </c>
      <c r="U15" s="115">
        <f t="shared" si="1"/>
        <v>300000</v>
      </c>
      <c r="V15" s="115"/>
    </row>
    <row r="16" spans="1:50" ht="31.5" x14ac:dyDescent="0.25">
      <c r="A16" s="117" t="s">
        <v>20523</v>
      </c>
      <c r="B16" s="112" t="s">
        <v>20498</v>
      </c>
      <c r="C16" s="112"/>
      <c r="D16" s="113">
        <v>364400</v>
      </c>
      <c r="E16" s="114"/>
      <c r="F16" s="113"/>
      <c r="G16" s="113">
        <v>500000</v>
      </c>
      <c r="H16" s="113">
        <v>800000</v>
      </c>
      <c r="I16" s="113">
        <v>500000</v>
      </c>
      <c r="J16" s="113">
        <v>850000</v>
      </c>
      <c r="K16" s="113"/>
      <c r="L16" s="113"/>
      <c r="M16" s="113">
        <v>500000</v>
      </c>
      <c r="N16" s="113">
        <f>SUM(F16:M16)</f>
        <v>3150000</v>
      </c>
      <c r="O16" s="113">
        <f>COUNT(F16:M16)</f>
        <v>5</v>
      </c>
      <c r="P16" s="113">
        <f t="shared" si="0"/>
        <v>630000</v>
      </c>
      <c r="Q16" s="115">
        <f>MIN(F16:M16)</f>
        <v>500000</v>
      </c>
      <c r="R16" s="115">
        <f>P16-D16</f>
        <v>265600</v>
      </c>
      <c r="S16" s="115">
        <f>Q16-D16</f>
        <v>135600</v>
      </c>
      <c r="T16" s="115">
        <f t="shared" si="3"/>
        <v>664400</v>
      </c>
      <c r="U16" s="115">
        <f t="shared" si="1"/>
        <v>300000</v>
      </c>
      <c r="V16" s="115"/>
    </row>
    <row r="17" spans="1:22" ht="47.25" x14ac:dyDescent="0.25">
      <c r="A17" s="117" t="s">
        <v>20522</v>
      </c>
      <c r="B17" s="112" t="s">
        <v>20499</v>
      </c>
      <c r="C17" s="112"/>
      <c r="D17" s="113">
        <v>320700</v>
      </c>
      <c r="E17" s="114"/>
      <c r="F17" s="113"/>
      <c r="G17" s="113">
        <v>500000</v>
      </c>
      <c r="H17" s="113">
        <v>800000</v>
      </c>
      <c r="I17" s="113">
        <v>850000</v>
      </c>
      <c r="J17" s="113"/>
      <c r="K17" s="113"/>
      <c r="L17" s="113"/>
      <c r="M17" s="113">
        <v>500000</v>
      </c>
      <c r="N17" s="113">
        <f>SUM(F17:M17)</f>
        <v>2650000</v>
      </c>
      <c r="O17" s="113">
        <f>COUNT(F17:M17)</f>
        <v>4</v>
      </c>
      <c r="P17" s="113">
        <f t="shared" si="0"/>
        <v>662500</v>
      </c>
      <c r="Q17" s="115">
        <f>MIN(F17:M17)</f>
        <v>500000</v>
      </c>
      <c r="R17" s="115">
        <f>P17-D17</f>
        <v>341800</v>
      </c>
      <c r="S17" s="115">
        <f>Q17-D17</f>
        <v>179300</v>
      </c>
      <c r="T17" s="115">
        <f t="shared" si="3"/>
        <v>620700</v>
      </c>
      <c r="U17" s="115">
        <f t="shared" si="1"/>
        <v>300000</v>
      </c>
      <c r="V17" s="115"/>
    </row>
    <row r="18" spans="1:22" ht="31.5" x14ac:dyDescent="0.25">
      <c r="A18" s="117" t="s">
        <v>20524</v>
      </c>
      <c r="B18" s="112" t="s">
        <v>20500</v>
      </c>
      <c r="C18" s="112"/>
      <c r="D18" s="113">
        <v>286700</v>
      </c>
      <c r="E18" s="114"/>
      <c r="F18" s="113"/>
      <c r="G18" s="113">
        <v>500000</v>
      </c>
      <c r="H18" s="113">
        <v>800000</v>
      </c>
      <c r="I18" s="113"/>
      <c r="J18" s="113"/>
      <c r="K18" s="113"/>
      <c r="L18" s="113"/>
      <c r="M18" s="113">
        <v>500000</v>
      </c>
      <c r="N18" s="113">
        <f>SUM(F18:M18)</f>
        <v>1800000</v>
      </c>
      <c r="O18" s="113">
        <f>COUNT(F18:M18)</f>
        <v>3</v>
      </c>
      <c r="P18" s="113">
        <f t="shared" si="0"/>
        <v>600000</v>
      </c>
      <c r="Q18" s="115">
        <f>MIN(F18:M18)</f>
        <v>500000</v>
      </c>
      <c r="R18" s="115">
        <f>P18-D18</f>
        <v>313300</v>
      </c>
      <c r="S18" s="115">
        <f>Q18-D18</f>
        <v>213300</v>
      </c>
      <c r="T18" s="115">
        <f t="shared" si="3"/>
        <v>586700</v>
      </c>
      <c r="U18" s="115">
        <f t="shared" si="1"/>
        <v>300000</v>
      </c>
      <c r="V18" s="115"/>
    </row>
    <row r="19" spans="1:22" ht="34.5" customHeight="1" x14ac:dyDescent="0.25">
      <c r="A19" s="109" t="s">
        <v>20557</v>
      </c>
      <c r="B19" s="110" t="s">
        <v>20555</v>
      </c>
      <c r="C19" s="30"/>
      <c r="D19" s="87"/>
      <c r="E19" s="92"/>
      <c r="F19" s="87"/>
      <c r="G19" s="87"/>
      <c r="H19" s="87"/>
      <c r="I19" s="87"/>
      <c r="J19" s="87"/>
      <c r="K19" s="87"/>
      <c r="L19" s="87"/>
      <c r="M19" s="87"/>
      <c r="N19" s="87"/>
      <c r="O19" s="87"/>
      <c r="P19" s="87"/>
      <c r="Q19" s="87"/>
      <c r="R19" s="104"/>
      <c r="S19" s="104"/>
      <c r="T19" s="103"/>
      <c r="U19" s="103"/>
      <c r="V19" s="103"/>
    </row>
    <row r="20" spans="1:22" ht="30.75" customHeight="1" x14ac:dyDescent="0.25">
      <c r="A20" s="117">
        <v>1</v>
      </c>
      <c r="B20" s="112" t="s">
        <v>20576</v>
      </c>
      <c r="C20" s="112"/>
      <c r="D20" s="113">
        <v>0</v>
      </c>
      <c r="E20" s="114"/>
      <c r="F20" s="113"/>
      <c r="G20" s="113"/>
      <c r="H20" s="113">
        <v>20000000</v>
      </c>
      <c r="I20" s="113"/>
      <c r="J20" s="113">
        <v>10000000</v>
      </c>
      <c r="K20" s="113">
        <v>10000000</v>
      </c>
      <c r="L20" s="113"/>
      <c r="M20" s="113"/>
      <c r="N20" s="113">
        <f>SUM(F20:M20)</f>
        <v>40000000</v>
      </c>
      <c r="O20" s="113">
        <f>COUNT(F20:M20)</f>
        <v>3</v>
      </c>
      <c r="P20" s="113">
        <f>ROUND(N20/O20,-5)</f>
        <v>13300000</v>
      </c>
      <c r="Q20" s="113">
        <f>MIN(F20:M20)</f>
        <v>10000000</v>
      </c>
      <c r="R20" s="113">
        <f t="shared" ref="R20" si="4">P20-D20</f>
        <v>13300000</v>
      </c>
      <c r="S20" s="113">
        <f t="shared" ref="S20" si="5">Q20-D20</f>
        <v>10000000</v>
      </c>
      <c r="T20" s="115">
        <f>ROUND(P20,-3)</f>
        <v>13300000</v>
      </c>
      <c r="U20" s="115">
        <f t="shared" ref="U20" si="6">T20-D20</f>
        <v>13300000</v>
      </c>
      <c r="V20" s="115"/>
    </row>
    <row r="21" spans="1:22" x14ac:dyDescent="0.25">
      <c r="A21" s="29"/>
      <c r="B21" s="29"/>
      <c r="C21" s="29"/>
      <c r="D21" s="29"/>
      <c r="E21" s="27"/>
      <c r="F21" s="28"/>
      <c r="G21" s="28"/>
      <c r="H21" s="28"/>
      <c r="I21" s="28"/>
      <c r="J21" s="28"/>
      <c r="K21" s="28"/>
      <c r="L21" s="28"/>
      <c r="M21" s="28"/>
      <c r="N21" s="28"/>
      <c r="O21" s="28"/>
      <c r="P21" s="28"/>
      <c r="Q21" s="28"/>
      <c r="T21" s="102"/>
    </row>
  </sheetData>
  <mergeCells count="13">
    <mergeCell ref="T1:U1"/>
    <mergeCell ref="V4:V5"/>
    <mergeCell ref="A2:V2"/>
    <mergeCell ref="U4:U5"/>
    <mergeCell ref="Q4:Q5"/>
    <mergeCell ref="R4:R5"/>
    <mergeCell ref="S4:S5"/>
    <mergeCell ref="T4:T5"/>
    <mergeCell ref="F4:M4"/>
    <mergeCell ref="A4:A5"/>
    <mergeCell ref="B4:B5"/>
    <mergeCell ref="D4:D5"/>
    <mergeCell ref="P4:P5"/>
  </mergeCells>
  <pageMargins left="0.4" right="0.17" top="0.14000000000000001" bottom="0.12" header="0.3" footer="0.3"/>
  <pageSetup paperSize="9" orientation="portrait" horizontalDpi="4294967292"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E0000"/>
  </sheetPr>
  <dimension ref="A1:BK1397"/>
  <sheetViews>
    <sheetView tabSelected="1" topLeftCell="A1104" zoomScale="70" zoomScaleNormal="70" workbookViewId="0">
      <selection activeCell="B1111" sqref="B1111"/>
    </sheetView>
  </sheetViews>
  <sheetFormatPr defaultColWidth="11.25" defaultRowHeight="15.75" x14ac:dyDescent="0.25"/>
  <cols>
    <col min="1" max="1" width="5.75" style="122" customWidth="1"/>
    <col min="2" max="2" width="13.375" style="123" customWidth="1"/>
    <col min="3" max="3" width="22.125" style="123" hidden="1" customWidth="1"/>
    <col min="4" max="4" width="20.5" style="123" hidden="1" customWidth="1"/>
    <col min="5" max="5" width="27.875" style="122" hidden="1" customWidth="1"/>
    <col min="6" max="6" width="42" style="123" customWidth="1"/>
    <col min="7" max="7" width="36.5" style="124" hidden="1" customWidth="1"/>
    <col min="8" max="8" width="27.375" style="123" hidden="1" customWidth="1"/>
    <col min="9" max="9" width="5.5" style="123" hidden="1" customWidth="1"/>
    <col min="10" max="10" width="4.875" style="123" hidden="1" customWidth="1"/>
    <col min="11" max="11" width="6" style="123" hidden="1" customWidth="1"/>
    <col min="12" max="12" width="26.5" style="123" hidden="1" customWidth="1"/>
    <col min="13" max="13" width="10.125" style="125" hidden="1" customWidth="1"/>
    <col min="14" max="15" width="8.875" style="123" hidden="1" customWidth="1"/>
    <col min="16" max="16" width="10.375" style="123" hidden="1" customWidth="1"/>
    <col min="17" max="17" width="9.875" style="123" hidden="1" customWidth="1"/>
    <col min="18" max="18" width="0.125" style="123" hidden="1" customWidth="1"/>
    <col min="19" max="19" width="14.75" style="123" customWidth="1"/>
    <col min="20" max="23" width="0.25" style="123" hidden="1" customWidth="1"/>
    <col min="24" max="24" width="0.25" style="126" hidden="1" customWidth="1"/>
    <col min="25" max="45" width="0.25" style="123" hidden="1" customWidth="1"/>
    <col min="46" max="46" width="0.25" style="122" hidden="1" customWidth="1"/>
    <col min="47" max="49" width="0.25" style="123" hidden="1" customWidth="1"/>
    <col min="50" max="50" width="10.5" style="123" hidden="1" customWidth="1"/>
    <col min="51" max="51" width="10.625" style="123" hidden="1" customWidth="1"/>
    <col min="52" max="52" width="8.375" style="123" hidden="1" customWidth="1"/>
    <col min="53" max="53" width="8.125" style="123" hidden="1" customWidth="1"/>
    <col min="54" max="54" width="15.5" style="125" customWidth="1"/>
    <col min="55" max="55" width="13.75" style="131" hidden="1" customWidth="1"/>
    <col min="56" max="56" width="12.875" style="125" customWidth="1"/>
    <col min="57" max="57" width="9.875" style="131" hidden="1" customWidth="1"/>
    <col min="58" max="58" width="15.5" style="133" hidden="1" customWidth="1"/>
    <col min="59" max="59" width="32.125" style="131" customWidth="1"/>
    <col min="60" max="60" width="16.25" style="131" hidden="1" customWidth="1"/>
    <col min="61" max="61" width="18.375" style="131" hidden="1" customWidth="1"/>
    <col min="62" max="16384" width="11.25" style="123"/>
  </cols>
  <sheetData>
    <row r="1" spans="1:63" ht="18.75" x14ac:dyDescent="0.3">
      <c r="B1" s="212"/>
      <c r="C1" s="212"/>
      <c r="D1" s="212"/>
      <c r="AK1" s="127"/>
      <c r="AL1" s="127"/>
      <c r="AM1" s="127"/>
      <c r="AN1" s="127"/>
      <c r="AO1" s="127"/>
      <c r="AP1" s="127"/>
      <c r="AQ1" s="127"/>
      <c r="BB1" s="128"/>
      <c r="BC1" s="127"/>
      <c r="BD1" s="128"/>
      <c r="BE1" s="127"/>
      <c r="BF1" s="129"/>
      <c r="BG1" s="130" t="s">
        <v>20512</v>
      </c>
    </row>
    <row r="2" spans="1:63" s="127" customFormat="1" ht="20.25" x14ac:dyDescent="0.3">
      <c r="A2" s="211" t="s">
        <v>20502</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132"/>
    </row>
    <row r="3" spans="1:63" ht="18.75" x14ac:dyDescent="0.3">
      <c r="AK3" s="127"/>
      <c r="AL3" s="127"/>
      <c r="AM3" s="127"/>
      <c r="AN3" s="127"/>
      <c r="AO3" s="127"/>
      <c r="AP3" s="127"/>
      <c r="AQ3" s="127"/>
    </row>
    <row r="4" spans="1:63" ht="33" customHeight="1" x14ac:dyDescent="0.25">
      <c r="A4" s="207" t="s">
        <v>7540</v>
      </c>
      <c r="B4" s="207" t="s">
        <v>8</v>
      </c>
      <c r="C4" s="134"/>
      <c r="D4" s="207" t="s">
        <v>457</v>
      </c>
      <c r="E4" s="135"/>
      <c r="F4" s="207" t="s">
        <v>459</v>
      </c>
      <c r="G4" s="136"/>
      <c r="H4" s="134"/>
      <c r="I4" s="134"/>
      <c r="J4" s="134"/>
      <c r="K4" s="134"/>
      <c r="L4" s="134"/>
      <c r="M4" s="213" t="s">
        <v>460</v>
      </c>
      <c r="N4" s="213" t="s">
        <v>461</v>
      </c>
      <c r="O4" s="213" t="s">
        <v>16</v>
      </c>
      <c r="P4" s="213" t="s">
        <v>462</v>
      </c>
      <c r="Q4" s="213" t="s">
        <v>463</v>
      </c>
      <c r="R4" s="215" t="s">
        <v>7224</v>
      </c>
      <c r="S4" s="217" t="s">
        <v>7681</v>
      </c>
      <c r="T4" s="219" t="s">
        <v>7859</v>
      </c>
      <c r="U4" s="137"/>
      <c r="V4" s="138"/>
      <c r="W4" s="138"/>
      <c r="X4" s="139"/>
      <c r="Y4" s="136"/>
      <c r="Z4" s="136"/>
      <c r="AA4" s="221" t="s">
        <v>7541</v>
      </c>
      <c r="AB4" s="221"/>
      <c r="AC4" s="221"/>
      <c r="AD4" s="221"/>
      <c r="AE4" s="221"/>
      <c r="AF4" s="221"/>
      <c r="AG4" s="221"/>
      <c r="AH4" s="221"/>
      <c r="AI4" s="221"/>
      <c r="AJ4" s="221"/>
      <c r="AK4" s="221"/>
      <c r="AL4" s="221"/>
      <c r="AM4" s="221"/>
      <c r="AN4" s="221"/>
      <c r="AO4" s="221"/>
      <c r="AP4" s="221"/>
      <c r="AQ4" s="221"/>
      <c r="AR4" s="221"/>
      <c r="AS4" s="221"/>
      <c r="AT4" s="135"/>
      <c r="AU4" s="134"/>
      <c r="AV4" s="207" t="s">
        <v>20514</v>
      </c>
      <c r="AW4" s="207" t="s">
        <v>20515</v>
      </c>
      <c r="AX4" s="207" t="s">
        <v>7755</v>
      </c>
      <c r="AY4" s="207" t="s">
        <v>7756</v>
      </c>
      <c r="AZ4" s="209" t="s">
        <v>7680</v>
      </c>
      <c r="BA4" s="210"/>
      <c r="BB4" s="192" t="s">
        <v>20569</v>
      </c>
      <c r="BC4" s="204" t="s">
        <v>20507</v>
      </c>
      <c r="BD4" s="181" t="s">
        <v>20575</v>
      </c>
      <c r="BE4" s="140"/>
      <c r="BF4" s="204" t="s">
        <v>7859</v>
      </c>
      <c r="BG4" s="206" t="s">
        <v>7859</v>
      </c>
      <c r="BH4" s="141"/>
      <c r="BI4" s="141"/>
    </row>
    <row r="5" spans="1:63" s="122" customFormat="1" ht="52.5" customHeight="1" x14ac:dyDescent="0.25">
      <c r="A5" s="208"/>
      <c r="B5" s="208"/>
      <c r="C5" s="142" t="s">
        <v>9</v>
      </c>
      <c r="D5" s="208"/>
      <c r="E5" s="142" t="s">
        <v>458</v>
      </c>
      <c r="F5" s="208"/>
      <c r="G5" s="142" t="s">
        <v>10</v>
      </c>
      <c r="H5" s="142" t="s">
        <v>11</v>
      </c>
      <c r="I5" s="143" t="s">
        <v>12</v>
      </c>
      <c r="J5" s="143" t="s">
        <v>13</v>
      </c>
      <c r="K5" s="142" t="s">
        <v>14</v>
      </c>
      <c r="L5" s="144" t="s">
        <v>15</v>
      </c>
      <c r="M5" s="214"/>
      <c r="N5" s="214"/>
      <c r="O5" s="214"/>
      <c r="P5" s="214"/>
      <c r="Q5" s="214"/>
      <c r="R5" s="216"/>
      <c r="S5" s="218"/>
      <c r="T5" s="220"/>
      <c r="U5" s="145" t="s">
        <v>17</v>
      </c>
      <c r="V5" s="145" t="s">
        <v>18</v>
      </c>
      <c r="W5" s="145" t="s">
        <v>19</v>
      </c>
      <c r="X5" s="146" t="s">
        <v>20</v>
      </c>
      <c r="Y5" s="142" t="s">
        <v>7683</v>
      </c>
      <c r="Z5" s="142" t="s">
        <v>7859</v>
      </c>
      <c r="AA5" s="147" t="s">
        <v>20525</v>
      </c>
      <c r="AB5" s="147" t="s">
        <v>7543</v>
      </c>
      <c r="AC5" s="147" t="s">
        <v>7545</v>
      </c>
      <c r="AD5" s="147" t="s">
        <v>7682</v>
      </c>
      <c r="AE5" s="147" t="s">
        <v>7551</v>
      </c>
      <c r="AF5" s="147" t="s">
        <v>7552</v>
      </c>
      <c r="AG5" s="147" t="s">
        <v>7553</v>
      </c>
      <c r="AH5" s="147" t="s">
        <v>20513</v>
      </c>
      <c r="AI5" s="147" t="s">
        <v>20516</v>
      </c>
      <c r="AJ5" s="147" t="s">
        <v>7676</v>
      </c>
      <c r="AK5" s="147" t="s">
        <v>7752</v>
      </c>
      <c r="AL5" s="147" t="s">
        <v>7753</v>
      </c>
      <c r="AM5" s="147" t="s">
        <v>20566</v>
      </c>
      <c r="AN5" s="147" t="s">
        <v>20526</v>
      </c>
      <c r="AO5" s="147" t="s">
        <v>20527</v>
      </c>
      <c r="AP5" s="147" t="s">
        <v>20528</v>
      </c>
      <c r="AQ5" s="147" t="s">
        <v>20529</v>
      </c>
      <c r="AR5" s="147" t="s">
        <v>7749</v>
      </c>
      <c r="AS5" s="147" t="s">
        <v>7549</v>
      </c>
      <c r="AT5" s="142" t="s">
        <v>7550</v>
      </c>
      <c r="AU5" s="142" t="s">
        <v>7550</v>
      </c>
      <c r="AV5" s="208"/>
      <c r="AW5" s="208"/>
      <c r="AX5" s="208"/>
      <c r="AY5" s="208"/>
      <c r="AZ5" s="148" t="s">
        <v>7679</v>
      </c>
      <c r="BA5" s="149" t="s">
        <v>20515</v>
      </c>
      <c r="BB5" s="193"/>
      <c r="BC5" s="205"/>
      <c r="BD5" s="182"/>
      <c r="BE5" s="150" t="s">
        <v>20560</v>
      </c>
      <c r="BF5" s="205"/>
      <c r="BG5" s="206"/>
      <c r="BH5" s="151"/>
      <c r="BI5" s="152"/>
    </row>
    <row r="6" spans="1:63" s="122" customFormat="1" ht="29.25" customHeight="1" x14ac:dyDescent="0.25">
      <c r="A6" s="153" t="s">
        <v>20570</v>
      </c>
      <c r="B6" s="153" t="s">
        <v>20571</v>
      </c>
      <c r="C6" s="154"/>
      <c r="D6" s="154" t="s">
        <v>20573</v>
      </c>
      <c r="E6" s="154"/>
      <c r="F6" s="154" t="s">
        <v>20573</v>
      </c>
      <c r="G6" s="154"/>
      <c r="H6" s="154">
        <v>1</v>
      </c>
      <c r="I6" s="154"/>
      <c r="J6" s="154"/>
      <c r="K6" s="154"/>
      <c r="L6" s="154"/>
      <c r="M6" s="154"/>
      <c r="N6" s="154"/>
      <c r="O6" s="154"/>
      <c r="P6" s="154"/>
      <c r="Q6" s="154"/>
      <c r="R6" s="154"/>
      <c r="S6" s="154">
        <v>1</v>
      </c>
      <c r="T6" s="154">
        <v>2</v>
      </c>
      <c r="U6" s="154" t="s">
        <v>20572</v>
      </c>
      <c r="V6" s="155"/>
      <c r="W6" s="155"/>
      <c r="X6" s="156"/>
      <c r="Y6" s="157"/>
      <c r="Z6" s="157"/>
      <c r="AA6" s="158"/>
      <c r="AB6" s="158"/>
      <c r="AC6" s="158"/>
      <c r="AD6" s="158"/>
      <c r="AE6" s="158"/>
      <c r="AF6" s="158"/>
      <c r="AG6" s="158"/>
      <c r="AH6" s="158"/>
      <c r="AI6" s="158"/>
      <c r="AJ6" s="158"/>
      <c r="AK6" s="158"/>
      <c r="AL6" s="158"/>
      <c r="AM6" s="158"/>
      <c r="AN6" s="158"/>
      <c r="AO6" s="158"/>
      <c r="AP6" s="158"/>
      <c r="AQ6" s="158"/>
      <c r="AR6" s="158"/>
      <c r="AS6" s="158"/>
      <c r="AT6" s="157"/>
      <c r="AU6" s="157"/>
      <c r="AV6" s="157"/>
      <c r="AW6" s="157"/>
      <c r="AX6" s="157"/>
      <c r="AY6" s="157"/>
      <c r="AZ6" s="159"/>
      <c r="BA6" s="157"/>
      <c r="BB6" s="160">
        <v>2</v>
      </c>
      <c r="BC6" s="160"/>
      <c r="BD6" s="160" t="s">
        <v>20572</v>
      </c>
      <c r="BE6" s="160"/>
      <c r="BF6" s="160"/>
      <c r="BG6" s="157">
        <v>4</v>
      </c>
      <c r="BH6" s="161"/>
      <c r="BI6" s="161"/>
    </row>
    <row r="7" spans="1:63" ht="47.25" customHeight="1" x14ac:dyDescent="0.25">
      <c r="A7" s="157">
        <v>1</v>
      </c>
      <c r="B7" s="164" t="s">
        <v>2912</v>
      </c>
      <c r="C7" s="169" t="s">
        <v>2873</v>
      </c>
      <c r="D7" s="169" t="s">
        <v>475</v>
      </c>
      <c r="E7" s="170" t="s">
        <v>2913</v>
      </c>
      <c r="F7" s="171" t="s">
        <v>2914</v>
      </c>
      <c r="G7" s="171" t="s">
        <v>2914</v>
      </c>
      <c r="H7" s="172" t="s">
        <v>2914</v>
      </c>
      <c r="I7" s="164" t="s">
        <v>499</v>
      </c>
      <c r="J7" s="164">
        <v>145</v>
      </c>
      <c r="K7" s="171">
        <v>145</v>
      </c>
      <c r="L7" s="171" t="s">
        <v>2876</v>
      </c>
      <c r="M7" s="173">
        <v>605000</v>
      </c>
      <c r="N7" s="173">
        <v>148000</v>
      </c>
      <c r="O7" s="173">
        <v>148695.652173913</v>
      </c>
      <c r="P7" s="173">
        <v>753000</v>
      </c>
      <c r="Q7" s="173">
        <v>193304.34782608689</v>
      </c>
      <c r="R7" s="173">
        <v>798304.34782608692</v>
      </c>
      <c r="S7" s="173">
        <v>798300</v>
      </c>
      <c r="T7" s="174" t="s">
        <v>2877</v>
      </c>
      <c r="U7" s="175" t="s">
        <v>26</v>
      </c>
      <c r="V7" s="175" t="s">
        <v>2524</v>
      </c>
      <c r="W7" s="175" t="s">
        <v>27</v>
      </c>
      <c r="X7" s="176">
        <v>43294</v>
      </c>
      <c r="Y7" s="171" t="s">
        <v>7684</v>
      </c>
      <c r="Z7" s="171"/>
      <c r="AA7" s="173"/>
      <c r="AB7" s="173"/>
      <c r="AC7" s="173"/>
      <c r="AD7" s="173"/>
      <c r="AE7" s="173"/>
      <c r="AF7" s="173"/>
      <c r="AG7" s="173"/>
      <c r="AH7" s="173"/>
      <c r="AI7" s="173">
        <v>1055000</v>
      </c>
      <c r="AJ7" s="173"/>
      <c r="AK7" s="173"/>
      <c r="AL7" s="173"/>
      <c r="AM7" s="173"/>
      <c r="AN7" s="173"/>
      <c r="AO7" s="173"/>
      <c r="AP7" s="173"/>
      <c r="AQ7" s="173"/>
      <c r="AR7" s="173">
        <v>1326000</v>
      </c>
      <c r="AS7" s="173">
        <v>3287000</v>
      </c>
      <c r="AT7" s="160">
        <f t="shared" ref="AT7:AT70" si="0">COUNT(AA7:AS7)</f>
        <v>3</v>
      </c>
      <c r="AU7" s="173">
        <f t="shared" ref="AU7:AU70" si="1">SUM(AA7:AS7)</f>
        <v>5668000</v>
      </c>
      <c r="AV7" s="173">
        <f t="shared" ref="AV7:AV70" si="2">ROUND(AU7/AT7,-2)</f>
        <v>1889300</v>
      </c>
      <c r="AW7" s="173">
        <f t="shared" ref="AW7:AW70" si="3">MIN(AA7:AS7)</f>
        <v>1055000</v>
      </c>
      <c r="AX7" s="173">
        <f t="shared" ref="AX7:AX70" si="4">AV7-S7</f>
        <v>1091000</v>
      </c>
      <c r="AY7" s="173">
        <f t="shared" ref="AY7:AY70" si="5">AW7-S7</f>
        <v>256700</v>
      </c>
      <c r="AZ7" s="177">
        <f t="shared" ref="AZ7:AZ70" si="6">AX7/S7</f>
        <v>1.3666541400476011</v>
      </c>
      <c r="BA7" s="177">
        <f t="shared" ref="BA7:BA70" si="7">AY7/S7</f>
        <v>0.32155831141174995</v>
      </c>
      <c r="BB7" s="173">
        <f>AW7</f>
        <v>1055000</v>
      </c>
      <c r="BC7" s="178">
        <f t="shared" ref="BC7:BC38" si="8">AV7</f>
        <v>1889300</v>
      </c>
      <c r="BD7" s="173">
        <f>BB7-S7</f>
        <v>256700</v>
      </c>
      <c r="BE7" s="177">
        <f t="shared" ref="BE7:BE38" si="9">BD7/S7</f>
        <v>0.32155831141174995</v>
      </c>
      <c r="BF7" s="179" t="s">
        <v>20515</v>
      </c>
      <c r="BG7" s="174" t="s">
        <v>2877</v>
      </c>
      <c r="BH7" s="166" t="s">
        <v>20501</v>
      </c>
      <c r="BI7" s="162"/>
      <c r="BJ7" s="163">
        <v>1</v>
      </c>
      <c r="BK7" s="163"/>
    </row>
    <row r="8" spans="1:63" ht="30" customHeight="1" x14ac:dyDescent="0.25">
      <c r="A8" s="157">
        <v>2</v>
      </c>
      <c r="B8" s="164" t="s">
        <v>3214</v>
      </c>
      <c r="C8" s="169" t="s">
        <v>3212</v>
      </c>
      <c r="D8" s="169" t="s">
        <v>475</v>
      </c>
      <c r="E8" s="170" t="s">
        <v>3215</v>
      </c>
      <c r="F8" s="171" t="s">
        <v>3213</v>
      </c>
      <c r="G8" s="171" t="s">
        <v>3213</v>
      </c>
      <c r="H8" s="172" t="s">
        <v>3213</v>
      </c>
      <c r="I8" s="164" t="s">
        <v>497</v>
      </c>
      <c r="J8" s="164">
        <v>213</v>
      </c>
      <c r="K8" s="171">
        <v>213</v>
      </c>
      <c r="L8" s="171" t="s">
        <v>3213</v>
      </c>
      <c r="M8" s="173">
        <v>219000</v>
      </c>
      <c r="N8" s="173">
        <f>P8-M8</f>
        <v>34000</v>
      </c>
      <c r="O8" s="173">
        <v>34434.782608695597</v>
      </c>
      <c r="P8" s="173">
        <v>253000</v>
      </c>
      <c r="Q8" s="173">
        <f>+O8/1800000*2340000</f>
        <v>44765.217391304272</v>
      </c>
      <c r="R8" s="173">
        <f>+M8+Q8</f>
        <v>263765.21739130426</v>
      </c>
      <c r="S8" s="173">
        <v>263700</v>
      </c>
      <c r="T8" s="174"/>
      <c r="U8" s="175" t="s">
        <v>441</v>
      </c>
      <c r="V8" s="175" t="s">
        <v>2524</v>
      </c>
      <c r="W8" s="175" t="s">
        <v>173</v>
      </c>
      <c r="X8" s="176">
        <v>43294</v>
      </c>
      <c r="Y8" s="171" t="s">
        <v>7684</v>
      </c>
      <c r="Z8" s="171"/>
      <c r="AA8" s="173"/>
      <c r="AB8" s="173"/>
      <c r="AC8" s="173"/>
      <c r="AD8" s="173">
        <v>419000</v>
      </c>
      <c r="AE8" s="173"/>
      <c r="AF8" s="173"/>
      <c r="AG8" s="173"/>
      <c r="AH8" s="173"/>
      <c r="AI8" s="173">
        <v>296400</v>
      </c>
      <c r="AJ8" s="173"/>
      <c r="AK8" s="173"/>
      <c r="AL8" s="173"/>
      <c r="AM8" s="173"/>
      <c r="AN8" s="173"/>
      <c r="AO8" s="173"/>
      <c r="AP8" s="173"/>
      <c r="AQ8" s="173"/>
      <c r="AR8" s="173"/>
      <c r="AS8" s="173">
        <v>362000</v>
      </c>
      <c r="AT8" s="160">
        <f t="shared" si="0"/>
        <v>3</v>
      </c>
      <c r="AU8" s="173">
        <f t="shared" si="1"/>
        <v>1077400</v>
      </c>
      <c r="AV8" s="173">
        <f t="shared" si="2"/>
        <v>359100</v>
      </c>
      <c r="AW8" s="173">
        <f t="shared" si="3"/>
        <v>296400</v>
      </c>
      <c r="AX8" s="173">
        <f t="shared" si="4"/>
        <v>95400</v>
      </c>
      <c r="AY8" s="173">
        <f t="shared" si="5"/>
        <v>32700</v>
      </c>
      <c r="AZ8" s="177">
        <f t="shared" si="6"/>
        <v>0.36177474402730375</v>
      </c>
      <c r="BA8" s="177">
        <f t="shared" si="7"/>
        <v>0.12400455062571103</v>
      </c>
      <c r="BB8" s="173">
        <f>AV8</f>
        <v>359100</v>
      </c>
      <c r="BC8" s="178">
        <f t="shared" si="8"/>
        <v>359100</v>
      </c>
      <c r="BD8" s="173">
        <f t="shared" ref="BD8:BD38" si="10">BB8-S8</f>
        <v>95400</v>
      </c>
      <c r="BE8" s="177">
        <f t="shared" si="9"/>
        <v>0.36177474402730375</v>
      </c>
      <c r="BF8" s="179" t="s">
        <v>7679</v>
      </c>
      <c r="BG8" s="174"/>
      <c r="BH8" s="166" t="s">
        <v>20501</v>
      </c>
      <c r="BI8" s="162"/>
      <c r="BJ8" s="163">
        <v>1</v>
      </c>
      <c r="BK8" s="163"/>
    </row>
    <row r="9" spans="1:63" ht="30" customHeight="1" x14ac:dyDescent="0.25">
      <c r="A9" s="157">
        <v>3</v>
      </c>
      <c r="B9" s="164" t="s">
        <v>3245</v>
      </c>
      <c r="C9" s="169" t="s">
        <v>3231</v>
      </c>
      <c r="D9" s="169" t="s">
        <v>475</v>
      </c>
      <c r="E9" s="170" t="s">
        <v>3246</v>
      </c>
      <c r="F9" s="171" t="s">
        <v>3247</v>
      </c>
      <c r="G9" s="171" t="s">
        <v>3247</v>
      </c>
      <c r="H9" s="172" t="s">
        <v>3247</v>
      </c>
      <c r="I9" s="164" t="s">
        <v>497</v>
      </c>
      <c r="J9" s="164">
        <v>218</v>
      </c>
      <c r="K9" s="171">
        <v>218</v>
      </c>
      <c r="L9" s="171" t="s">
        <v>3234</v>
      </c>
      <c r="M9" s="173">
        <v>64000</v>
      </c>
      <c r="N9" s="173">
        <f>P9-M9</f>
        <v>21900</v>
      </c>
      <c r="O9" s="173">
        <v>21913.043478260901</v>
      </c>
      <c r="P9" s="173">
        <v>85900</v>
      </c>
      <c r="Q9" s="173">
        <f>+O9/1800000*2340000</f>
        <v>28486.956521739172</v>
      </c>
      <c r="R9" s="173">
        <f>+M9+Q9</f>
        <v>92486.956521739165</v>
      </c>
      <c r="S9" s="173">
        <v>92400</v>
      </c>
      <c r="T9" s="174"/>
      <c r="U9" s="175" t="s">
        <v>26</v>
      </c>
      <c r="V9" s="175" t="s">
        <v>2524</v>
      </c>
      <c r="W9" s="175" t="s">
        <v>27</v>
      </c>
      <c r="X9" s="176">
        <v>43294</v>
      </c>
      <c r="Y9" s="171" t="s">
        <v>7684</v>
      </c>
      <c r="Z9" s="171"/>
      <c r="AA9" s="173"/>
      <c r="AB9" s="173"/>
      <c r="AC9" s="173"/>
      <c r="AD9" s="173"/>
      <c r="AE9" s="173"/>
      <c r="AF9" s="173"/>
      <c r="AG9" s="173">
        <v>167000</v>
      </c>
      <c r="AH9" s="173"/>
      <c r="AI9" s="173">
        <v>98520</v>
      </c>
      <c r="AJ9" s="173"/>
      <c r="AK9" s="173"/>
      <c r="AL9" s="173"/>
      <c r="AM9" s="173"/>
      <c r="AN9" s="173"/>
      <c r="AO9" s="173"/>
      <c r="AP9" s="173"/>
      <c r="AQ9" s="173"/>
      <c r="AR9" s="173"/>
      <c r="AS9" s="173">
        <v>117000</v>
      </c>
      <c r="AT9" s="160">
        <f t="shared" si="0"/>
        <v>3</v>
      </c>
      <c r="AU9" s="173">
        <f t="shared" si="1"/>
        <v>382520</v>
      </c>
      <c r="AV9" s="173">
        <f t="shared" si="2"/>
        <v>127500</v>
      </c>
      <c r="AW9" s="173">
        <f t="shared" si="3"/>
        <v>98520</v>
      </c>
      <c r="AX9" s="173">
        <f t="shared" si="4"/>
        <v>35100</v>
      </c>
      <c r="AY9" s="173">
        <f t="shared" si="5"/>
        <v>6120</v>
      </c>
      <c r="AZ9" s="177">
        <f t="shared" si="6"/>
        <v>0.37987012987012986</v>
      </c>
      <c r="BA9" s="177">
        <f t="shared" si="7"/>
        <v>6.6233766233766228E-2</v>
      </c>
      <c r="BB9" s="173">
        <f>AV9</f>
        <v>127500</v>
      </c>
      <c r="BC9" s="178">
        <f t="shared" si="8"/>
        <v>127500</v>
      </c>
      <c r="BD9" s="173">
        <f t="shared" si="10"/>
        <v>35100</v>
      </c>
      <c r="BE9" s="177">
        <f t="shared" si="9"/>
        <v>0.37987012987012986</v>
      </c>
      <c r="BF9" s="179" t="s">
        <v>7679</v>
      </c>
      <c r="BG9" s="174"/>
      <c r="BH9" s="166" t="s">
        <v>20501</v>
      </c>
      <c r="BI9" s="162"/>
      <c r="BJ9" s="163">
        <v>1</v>
      </c>
      <c r="BK9" s="163"/>
    </row>
    <row r="10" spans="1:63" ht="30" customHeight="1" x14ac:dyDescent="0.25">
      <c r="A10" s="157">
        <v>4</v>
      </c>
      <c r="B10" s="164" t="s">
        <v>5318</v>
      </c>
      <c r="C10" s="169" t="s">
        <v>5309</v>
      </c>
      <c r="D10" s="169" t="s">
        <v>475</v>
      </c>
      <c r="E10" s="170" t="s">
        <v>5319</v>
      </c>
      <c r="F10" s="171" t="s">
        <v>5320</v>
      </c>
      <c r="G10" s="171" t="s">
        <v>5320</v>
      </c>
      <c r="H10" s="172" t="s">
        <v>5320</v>
      </c>
      <c r="I10" s="164" t="s">
        <v>497</v>
      </c>
      <c r="J10" s="164">
        <v>859</v>
      </c>
      <c r="K10" s="171">
        <v>859</v>
      </c>
      <c r="L10" s="171" t="s">
        <v>5312</v>
      </c>
      <c r="M10" s="173">
        <v>39500</v>
      </c>
      <c r="N10" s="173">
        <v>15800</v>
      </c>
      <c r="O10" s="173">
        <v>15808.695652173899</v>
      </c>
      <c r="P10" s="173">
        <v>55300</v>
      </c>
      <c r="Q10" s="173">
        <v>20551.30434782607</v>
      </c>
      <c r="R10" s="173">
        <v>60051.304347826066</v>
      </c>
      <c r="S10" s="173">
        <v>60000</v>
      </c>
      <c r="T10" s="174"/>
      <c r="U10" s="175" t="s">
        <v>199</v>
      </c>
      <c r="V10" s="175" t="s">
        <v>4643</v>
      </c>
      <c r="W10" s="175" t="s">
        <v>173</v>
      </c>
      <c r="X10" s="176">
        <v>43294</v>
      </c>
      <c r="Y10" s="171" t="s">
        <v>7684</v>
      </c>
      <c r="Z10" s="171"/>
      <c r="AA10" s="173"/>
      <c r="AB10" s="173"/>
      <c r="AC10" s="173"/>
      <c r="AD10" s="173"/>
      <c r="AE10" s="173"/>
      <c r="AF10" s="173"/>
      <c r="AG10" s="173"/>
      <c r="AH10" s="173"/>
      <c r="AI10" s="173">
        <v>63000</v>
      </c>
      <c r="AJ10" s="173"/>
      <c r="AK10" s="173"/>
      <c r="AL10" s="173"/>
      <c r="AM10" s="173"/>
      <c r="AN10" s="173"/>
      <c r="AO10" s="173"/>
      <c r="AP10" s="173"/>
      <c r="AQ10" s="173"/>
      <c r="AR10" s="173">
        <v>98000</v>
      </c>
      <c r="AS10" s="173">
        <v>74000</v>
      </c>
      <c r="AT10" s="160">
        <f t="shared" si="0"/>
        <v>3</v>
      </c>
      <c r="AU10" s="173">
        <f t="shared" si="1"/>
        <v>235000</v>
      </c>
      <c r="AV10" s="173">
        <f t="shared" si="2"/>
        <v>78300</v>
      </c>
      <c r="AW10" s="173">
        <f t="shared" si="3"/>
        <v>63000</v>
      </c>
      <c r="AX10" s="173">
        <f t="shared" si="4"/>
        <v>18300</v>
      </c>
      <c r="AY10" s="173">
        <f t="shared" si="5"/>
        <v>3000</v>
      </c>
      <c r="AZ10" s="177">
        <f t="shared" si="6"/>
        <v>0.30499999999999999</v>
      </c>
      <c r="BA10" s="177">
        <f t="shared" si="7"/>
        <v>0.05</v>
      </c>
      <c r="BB10" s="173">
        <f>AV10</f>
        <v>78300</v>
      </c>
      <c r="BC10" s="178">
        <f t="shared" si="8"/>
        <v>78300</v>
      </c>
      <c r="BD10" s="173">
        <f t="shared" si="10"/>
        <v>18300</v>
      </c>
      <c r="BE10" s="177">
        <f t="shared" si="9"/>
        <v>0.30499999999999999</v>
      </c>
      <c r="BF10" s="179" t="s">
        <v>7679</v>
      </c>
      <c r="BG10" s="174"/>
      <c r="BH10" s="166" t="s">
        <v>20501</v>
      </c>
      <c r="BI10" s="162"/>
      <c r="BJ10" s="163">
        <v>1</v>
      </c>
      <c r="BK10" s="163"/>
    </row>
    <row r="11" spans="1:63" ht="35.25" customHeight="1" x14ac:dyDescent="0.25">
      <c r="A11" s="157">
        <v>5</v>
      </c>
      <c r="B11" s="164" t="s">
        <v>6682</v>
      </c>
      <c r="C11" s="169" t="s">
        <v>6677</v>
      </c>
      <c r="D11" s="169" t="s">
        <v>475</v>
      </c>
      <c r="E11" s="170" t="s">
        <v>6683</v>
      </c>
      <c r="F11" s="171" t="s">
        <v>6684</v>
      </c>
      <c r="G11" s="171" t="s">
        <v>6684</v>
      </c>
      <c r="H11" s="172" t="s">
        <v>6684</v>
      </c>
      <c r="I11" s="164"/>
      <c r="J11" s="164">
        <v>1522</v>
      </c>
      <c r="K11" s="171">
        <v>1522</v>
      </c>
      <c r="L11" s="171" t="s">
        <v>6678</v>
      </c>
      <c r="M11" s="173">
        <v>14004</v>
      </c>
      <c r="N11" s="173">
        <f>P11-M11</f>
        <v>1496</v>
      </c>
      <c r="O11" s="173">
        <v>1558.95652173913</v>
      </c>
      <c r="P11" s="173">
        <v>15500</v>
      </c>
      <c r="Q11" s="173">
        <f>+O11/1800000*2340000</f>
        <v>2026.6434782608692</v>
      </c>
      <c r="R11" s="173">
        <f>+M11+Q11</f>
        <v>16030.643478260869</v>
      </c>
      <c r="S11" s="173">
        <v>16000</v>
      </c>
      <c r="T11" s="174"/>
      <c r="U11" s="175" t="s">
        <v>2615</v>
      </c>
      <c r="V11" s="175" t="s">
        <v>6385</v>
      </c>
      <c r="W11" s="175" t="s">
        <v>173</v>
      </c>
      <c r="X11" s="176">
        <v>43294</v>
      </c>
      <c r="Y11" s="171" t="s">
        <v>7684</v>
      </c>
      <c r="Z11" s="171"/>
      <c r="AA11" s="173"/>
      <c r="AB11" s="173"/>
      <c r="AC11" s="173"/>
      <c r="AD11" s="173"/>
      <c r="AE11" s="173"/>
      <c r="AF11" s="173"/>
      <c r="AG11" s="173">
        <v>31000</v>
      </c>
      <c r="AH11" s="173"/>
      <c r="AI11" s="173">
        <v>21700</v>
      </c>
      <c r="AJ11" s="173"/>
      <c r="AK11" s="173"/>
      <c r="AL11" s="173"/>
      <c r="AM11" s="173"/>
      <c r="AN11" s="173"/>
      <c r="AO11" s="173"/>
      <c r="AP11" s="173"/>
      <c r="AQ11" s="173"/>
      <c r="AR11" s="173"/>
      <c r="AS11" s="173">
        <v>35000</v>
      </c>
      <c r="AT11" s="160">
        <f t="shared" si="0"/>
        <v>3</v>
      </c>
      <c r="AU11" s="173">
        <f t="shared" si="1"/>
        <v>87700</v>
      </c>
      <c r="AV11" s="173">
        <f t="shared" si="2"/>
        <v>29200</v>
      </c>
      <c r="AW11" s="173">
        <f t="shared" si="3"/>
        <v>21700</v>
      </c>
      <c r="AX11" s="173">
        <f t="shared" si="4"/>
        <v>13200</v>
      </c>
      <c r="AY11" s="173">
        <f t="shared" si="5"/>
        <v>5700</v>
      </c>
      <c r="AZ11" s="177">
        <f t="shared" si="6"/>
        <v>0.82499999999999996</v>
      </c>
      <c r="BA11" s="177">
        <f t="shared" si="7"/>
        <v>0.35625000000000001</v>
      </c>
      <c r="BB11" s="173">
        <f>AW11</f>
        <v>21700</v>
      </c>
      <c r="BC11" s="178">
        <f t="shared" si="8"/>
        <v>29200</v>
      </c>
      <c r="BD11" s="173">
        <f t="shared" si="10"/>
        <v>5700</v>
      </c>
      <c r="BE11" s="177">
        <f t="shared" si="9"/>
        <v>0.35625000000000001</v>
      </c>
      <c r="BF11" s="179" t="s">
        <v>20515</v>
      </c>
      <c r="BG11" s="174"/>
      <c r="BH11" s="166" t="s">
        <v>20501</v>
      </c>
      <c r="BI11" s="162"/>
      <c r="BJ11" s="163">
        <v>1</v>
      </c>
      <c r="BK11" s="163"/>
    </row>
    <row r="12" spans="1:63" ht="33" customHeight="1" x14ac:dyDescent="0.25">
      <c r="A12" s="157">
        <v>6</v>
      </c>
      <c r="B12" s="164" t="s">
        <v>3176</v>
      </c>
      <c r="C12" s="169" t="s">
        <v>3170</v>
      </c>
      <c r="D12" s="169" t="s">
        <v>475</v>
      </c>
      <c r="E12" s="170" t="s">
        <v>3177</v>
      </c>
      <c r="F12" s="171" t="s">
        <v>3178</v>
      </c>
      <c r="G12" s="171" t="s">
        <v>3178</v>
      </c>
      <c r="H12" s="172" t="s">
        <v>3178</v>
      </c>
      <c r="I12" s="164" t="s">
        <v>497</v>
      </c>
      <c r="J12" s="164">
        <v>210</v>
      </c>
      <c r="K12" s="171">
        <v>210</v>
      </c>
      <c r="L12" s="171" t="s">
        <v>3172</v>
      </c>
      <c r="M12" s="173">
        <v>110000</v>
      </c>
      <c r="N12" s="173">
        <f>P12-M12</f>
        <v>29000</v>
      </c>
      <c r="O12" s="173">
        <v>29739.130434782601</v>
      </c>
      <c r="P12" s="173">
        <v>139000</v>
      </c>
      <c r="Q12" s="173">
        <f>+O12/1800000*2340000</f>
        <v>38660.869565217377</v>
      </c>
      <c r="R12" s="173">
        <f>+M12+Q12</f>
        <v>148660.86956521738</v>
      </c>
      <c r="S12" s="173">
        <v>148600</v>
      </c>
      <c r="T12" s="174"/>
      <c r="U12" s="175" t="s">
        <v>441</v>
      </c>
      <c r="V12" s="175" t="s">
        <v>2524</v>
      </c>
      <c r="W12" s="175" t="s">
        <v>173</v>
      </c>
      <c r="X12" s="176">
        <v>43294</v>
      </c>
      <c r="Y12" s="171" t="s">
        <v>7684</v>
      </c>
      <c r="Z12" s="171"/>
      <c r="AA12" s="173"/>
      <c r="AB12" s="173"/>
      <c r="AC12" s="173"/>
      <c r="AD12" s="173"/>
      <c r="AE12" s="173"/>
      <c r="AF12" s="173"/>
      <c r="AG12" s="173"/>
      <c r="AH12" s="173"/>
      <c r="AI12" s="173"/>
      <c r="AJ12" s="173"/>
      <c r="AK12" s="173"/>
      <c r="AL12" s="173"/>
      <c r="AM12" s="173"/>
      <c r="AN12" s="173"/>
      <c r="AO12" s="173"/>
      <c r="AP12" s="173"/>
      <c r="AQ12" s="173">
        <v>500000</v>
      </c>
      <c r="AR12" s="173">
        <v>209000</v>
      </c>
      <c r="AS12" s="173">
        <v>194000</v>
      </c>
      <c r="AT12" s="160">
        <f t="shared" si="0"/>
        <v>3</v>
      </c>
      <c r="AU12" s="173">
        <f t="shared" si="1"/>
        <v>903000</v>
      </c>
      <c r="AV12" s="173">
        <f t="shared" si="2"/>
        <v>301000</v>
      </c>
      <c r="AW12" s="173">
        <f t="shared" si="3"/>
        <v>194000</v>
      </c>
      <c r="AX12" s="173">
        <f t="shared" si="4"/>
        <v>152400</v>
      </c>
      <c r="AY12" s="173">
        <f t="shared" si="5"/>
        <v>45400</v>
      </c>
      <c r="AZ12" s="177">
        <f t="shared" si="6"/>
        <v>1.0255720053835802</v>
      </c>
      <c r="BA12" s="177">
        <f t="shared" si="7"/>
        <v>0.30551816958277256</v>
      </c>
      <c r="BB12" s="173">
        <f>AW12</f>
        <v>194000</v>
      </c>
      <c r="BC12" s="178">
        <f t="shared" si="8"/>
        <v>301000</v>
      </c>
      <c r="BD12" s="173">
        <f t="shared" si="10"/>
        <v>45400</v>
      </c>
      <c r="BE12" s="177">
        <f t="shared" si="9"/>
        <v>0.30551816958277256</v>
      </c>
      <c r="BF12" s="179" t="s">
        <v>20515</v>
      </c>
      <c r="BG12" s="174"/>
      <c r="BH12" s="166" t="s">
        <v>20501</v>
      </c>
      <c r="BI12" s="162"/>
      <c r="BJ12" s="163">
        <v>1</v>
      </c>
      <c r="BK12" s="163"/>
    </row>
    <row r="13" spans="1:63" ht="30" customHeight="1" x14ac:dyDescent="0.25">
      <c r="A13" s="157">
        <v>7</v>
      </c>
      <c r="B13" s="164" t="s">
        <v>3219</v>
      </c>
      <c r="C13" s="169" t="s">
        <v>3220</v>
      </c>
      <c r="D13" s="169" t="s">
        <v>475</v>
      </c>
      <c r="E13" s="170" t="s">
        <v>3221</v>
      </c>
      <c r="F13" s="171" t="s">
        <v>3222</v>
      </c>
      <c r="G13" s="171" t="s">
        <v>3222</v>
      </c>
      <c r="H13" s="172" t="s">
        <v>3222</v>
      </c>
      <c r="I13" s="164" t="s">
        <v>497</v>
      </c>
      <c r="J13" s="164">
        <v>217</v>
      </c>
      <c r="K13" s="171">
        <v>217</v>
      </c>
      <c r="L13" s="171" t="s">
        <v>3223</v>
      </c>
      <c r="M13" s="173">
        <v>69500</v>
      </c>
      <c r="N13" s="173">
        <v>24800</v>
      </c>
      <c r="O13" s="173">
        <v>24886.956521739099</v>
      </c>
      <c r="P13" s="173">
        <v>94300</v>
      </c>
      <c r="Q13" s="173">
        <v>32353.043478260832</v>
      </c>
      <c r="R13" s="173">
        <v>101853.04347826084</v>
      </c>
      <c r="S13" s="173">
        <v>101800</v>
      </c>
      <c r="T13" s="174"/>
      <c r="U13" s="175" t="s">
        <v>476</v>
      </c>
      <c r="V13" s="175" t="s">
        <v>2524</v>
      </c>
      <c r="W13" s="175" t="s">
        <v>173</v>
      </c>
      <c r="X13" s="176">
        <v>43294</v>
      </c>
      <c r="Y13" s="171" t="s">
        <v>7684</v>
      </c>
      <c r="Z13" s="171"/>
      <c r="AA13" s="173"/>
      <c r="AB13" s="173"/>
      <c r="AC13" s="173"/>
      <c r="AD13" s="173"/>
      <c r="AE13" s="173"/>
      <c r="AF13" s="173"/>
      <c r="AG13" s="173"/>
      <c r="AH13" s="173"/>
      <c r="AI13" s="173"/>
      <c r="AJ13" s="173"/>
      <c r="AK13" s="173"/>
      <c r="AL13" s="173"/>
      <c r="AM13" s="173"/>
      <c r="AN13" s="173"/>
      <c r="AO13" s="173"/>
      <c r="AP13" s="173"/>
      <c r="AQ13" s="173">
        <v>350000</v>
      </c>
      <c r="AR13" s="173">
        <v>154000</v>
      </c>
      <c r="AS13" s="173">
        <v>128000</v>
      </c>
      <c r="AT13" s="160">
        <f t="shared" si="0"/>
        <v>3</v>
      </c>
      <c r="AU13" s="173">
        <f t="shared" si="1"/>
        <v>632000</v>
      </c>
      <c r="AV13" s="173">
        <f t="shared" si="2"/>
        <v>210700</v>
      </c>
      <c r="AW13" s="173">
        <f t="shared" si="3"/>
        <v>128000</v>
      </c>
      <c r="AX13" s="173">
        <f t="shared" si="4"/>
        <v>108900</v>
      </c>
      <c r="AY13" s="173">
        <f t="shared" si="5"/>
        <v>26200</v>
      </c>
      <c r="AZ13" s="177">
        <f t="shared" si="6"/>
        <v>1.0697445972495088</v>
      </c>
      <c r="BA13" s="177">
        <f t="shared" si="7"/>
        <v>0.25736738703339884</v>
      </c>
      <c r="BB13" s="173">
        <f>AR13</f>
        <v>154000</v>
      </c>
      <c r="BC13" s="178">
        <f t="shared" si="8"/>
        <v>210700</v>
      </c>
      <c r="BD13" s="173">
        <f t="shared" si="10"/>
        <v>52200</v>
      </c>
      <c r="BE13" s="177">
        <f t="shared" si="9"/>
        <v>0.51277013752455791</v>
      </c>
      <c r="BF13" s="179" t="s">
        <v>20561</v>
      </c>
      <c r="BG13" s="174"/>
      <c r="BH13" s="166" t="s">
        <v>20501</v>
      </c>
      <c r="BI13" s="162"/>
      <c r="BJ13" s="163">
        <v>1</v>
      </c>
      <c r="BK13" s="163"/>
    </row>
    <row r="14" spans="1:63" ht="30" customHeight="1" x14ac:dyDescent="0.25">
      <c r="A14" s="157">
        <v>8</v>
      </c>
      <c r="B14" s="164" t="s">
        <v>3230</v>
      </c>
      <c r="C14" s="169" t="s">
        <v>3231</v>
      </c>
      <c r="D14" s="169" t="s">
        <v>475</v>
      </c>
      <c r="E14" s="170" t="s">
        <v>3232</v>
      </c>
      <c r="F14" s="171" t="s">
        <v>3233</v>
      </c>
      <c r="G14" s="171" t="s">
        <v>3233</v>
      </c>
      <c r="H14" s="172" t="s">
        <v>3233</v>
      </c>
      <c r="I14" s="164" t="s">
        <v>497</v>
      </c>
      <c r="J14" s="164">
        <v>218</v>
      </c>
      <c r="K14" s="171">
        <v>218</v>
      </c>
      <c r="L14" s="171" t="s">
        <v>3234</v>
      </c>
      <c r="M14" s="173">
        <v>64000</v>
      </c>
      <c r="N14" s="173">
        <v>21900</v>
      </c>
      <c r="O14" s="173">
        <v>21913.043478260901</v>
      </c>
      <c r="P14" s="173">
        <v>85900</v>
      </c>
      <c r="Q14" s="173">
        <v>28486.956521739172</v>
      </c>
      <c r="R14" s="173">
        <v>92486.956521739165</v>
      </c>
      <c r="S14" s="173">
        <v>92400</v>
      </c>
      <c r="T14" s="174"/>
      <c r="U14" s="175" t="s">
        <v>26</v>
      </c>
      <c r="V14" s="175" t="s">
        <v>2524</v>
      </c>
      <c r="W14" s="175" t="s">
        <v>27</v>
      </c>
      <c r="X14" s="176">
        <v>43294</v>
      </c>
      <c r="Y14" s="171" t="s">
        <v>7684</v>
      </c>
      <c r="Z14" s="171"/>
      <c r="AA14" s="173"/>
      <c r="AB14" s="173"/>
      <c r="AC14" s="173"/>
      <c r="AD14" s="173"/>
      <c r="AE14" s="173"/>
      <c r="AF14" s="173"/>
      <c r="AG14" s="173"/>
      <c r="AH14" s="173"/>
      <c r="AI14" s="173">
        <v>98520</v>
      </c>
      <c r="AJ14" s="173"/>
      <c r="AK14" s="173"/>
      <c r="AL14" s="173"/>
      <c r="AM14" s="173"/>
      <c r="AN14" s="173"/>
      <c r="AO14" s="173"/>
      <c r="AP14" s="173"/>
      <c r="AQ14" s="173">
        <v>500000</v>
      </c>
      <c r="AR14" s="173">
        <v>140000</v>
      </c>
      <c r="AS14" s="173"/>
      <c r="AT14" s="160">
        <f t="shared" si="0"/>
        <v>3</v>
      </c>
      <c r="AU14" s="173">
        <f t="shared" si="1"/>
        <v>738520</v>
      </c>
      <c r="AV14" s="173">
        <f t="shared" si="2"/>
        <v>246200</v>
      </c>
      <c r="AW14" s="173">
        <f t="shared" si="3"/>
        <v>98520</v>
      </c>
      <c r="AX14" s="173">
        <f t="shared" si="4"/>
        <v>153800</v>
      </c>
      <c r="AY14" s="173">
        <f t="shared" si="5"/>
        <v>6120</v>
      </c>
      <c r="AZ14" s="177">
        <f t="shared" si="6"/>
        <v>1.6645021645021645</v>
      </c>
      <c r="BA14" s="177">
        <f t="shared" si="7"/>
        <v>6.6233766233766228E-2</v>
      </c>
      <c r="BB14" s="173">
        <f>AR14</f>
        <v>140000</v>
      </c>
      <c r="BC14" s="178">
        <f t="shared" si="8"/>
        <v>246200</v>
      </c>
      <c r="BD14" s="173">
        <f t="shared" si="10"/>
        <v>47600</v>
      </c>
      <c r="BE14" s="177">
        <f t="shared" si="9"/>
        <v>0.51515151515151514</v>
      </c>
      <c r="BF14" s="179" t="s">
        <v>20561</v>
      </c>
      <c r="BG14" s="174"/>
      <c r="BH14" s="166" t="s">
        <v>20501</v>
      </c>
      <c r="BI14" s="162"/>
      <c r="BJ14" s="163">
        <v>1</v>
      </c>
      <c r="BK14" s="163"/>
    </row>
    <row r="15" spans="1:63" ht="30" customHeight="1" x14ac:dyDescent="0.25">
      <c r="A15" s="157">
        <v>9</v>
      </c>
      <c r="B15" s="164" t="s">
        <v>3242</v>
      </c>
      <c r="C15" s="169" t="s">
        <v>3231</v>
      </c>
      <c r="D15" s="169" t="s">
        <v>475</v>
      </c>
      <c r="E15" s="170" t="s">
        <v>3243</v>
      </c>
      <c r="F15" s="171" t="s">
        <v>3244</v>
      </c>
      <c r="G15" s="171" t="s">
        <v>3244</v>
      </c>
      <c r="H15" s="172" t="s">
        <v>3244</v>
      </c>
      <c r="I15" s="164" t="s">
        <v>497</v>
      </c>
      <c r="J15" s="164">
        <v>218</v>
      </c>
      <c r="K15" s="171">
        <v>218</v>
      </c>
      <c r="L15" s="171" t="s">
        <v>3234</v>
      </c>
      <c r="M15" s="173">
        <v>64000</v>
      </c>
      <c r="N15" s="173">
        <v>21900</v>
      </c>
      <c r="O15" s="173">
        <v>21913.043478260901</v>
      </c>
      <c r="P15" s="173">
        <v>85900</v>
      </c>
      <c r="Q15" s="173">
        <v>28486.956521739172</v>
      </c>
      <c r="R15" s="173">
        <v>92486.956521739165</v>
      </c>
      <c r="S15" s="173">
        <v>92400</v>
      </c>
      <c r="T15" s="174"/>
      <c r="U15" s="175" t="s">
        <v>476</v>
      </c>
      <c r="V15" s="175" t="s">
        <v>2524</v>
      </c>
      <c r="W15" s="175" t="s">
        <v>173</v>
      </c>
      <c r="X15" s="176">
        <v>43294</v>
      </c>
      <c r="Y15" s="171" t="s">
        <v>7684</v>
      </c>
      <c r="Z15" s="171"/>
      <c r="AA15" s="173"/>
      <c r="AB15" s="173"/>
      <c r="AC15" s="173"/>
      <c r="AD15" s="173"/>
      <c r="AE15" s="173"/>
      <c r="AF15" s="173"/>
      <c r="AG15" s="173"/>
      <c r="AH15" s="173"/>
      <c r="AI15" s="173"/>
      <c r="AJ15" s="173"/>
      <c r="AK15" s="173"/>
      <c r="AL15" s="173"/>
      <c r="AM15" s="173"/>
      <c r="AN15" s="173"/>
      <c r="AO15" s="173"/>
      <c r="AP15" s="173"/>
      <c r="AQ15" s="173">
        <v>500000</v>
      </c>
      <c r="AR15" s="173">
        <v>140000</v>
      </c>
      <c r="AS15" s="173">
        <v>117000</v>
      </c>
      <c r="AT15" s="160">
        <f t="shared" si="0"/>
        <v>3</v>
      </c>
      <c r="AU15" s="173">
        <f t="shared" si="1"/>
        <v>757000</v>
      </c>
      <c r="AV15" s="173">
        <f t="shared" si="2"/>
        <v>252300</v>
      </c>
      <c r="AW15" s="173">
        <f t="shared" si="3"/>
        <v>117000</v>
      </c>
      <c r="AX15" s="173">
        <f t="shared" si="4"/>
        <v>159900</v>
      </c>
      <c r="AY15" s="173">
        <f t="shared" si="5"/>
        <v>24600</v>
      </c>
      <c r="AZ15" s="177">
        <f t="shared" si="6"/>
        <v>1.7305194805194806</v>
      </c>
      <c r="BA15" s="177">
        <f t="shared" si="7"/>
        <v>0.26623376623376621</v>
      </c>
      <c r="BB15" s="173">
        <f>AR15</f>
        <v>140000</v>
      </c>
      <c r="BC15" s="178">
        <f t="shared" si="8"/>
        <v>252300</v>
      </c>
      <c r="BD15" s="173">
        <f t="shared" si="10"/>
        <v>47600</v>
      </c>
      <c r="BE15" s="177">
        <f t="shared" si="9"/>
        <v>0.51515151515151514</v>
      </c>
      <c r="BF15" s="179" t="s">
        <v>20561</v>
      </c>
      <c r="BG15" s="174"/>
      <c r="BH15" s="166" t="s">
        <v>20501</v>
      </c>
      <c r="BI15" s="162"/>
      <c r="BJ15" s="163">
        <v>1</v>
      </c>
      <c r="BK15" s="163"/>
    </row>
    <row r="16" spans="1:63" ht="30" customHeight="1" x14ac:dyDescent="0.25">
      <c r="A16" s="157">
        <v>10</v>
      </c>
      <c r="B16" s="164" t="s">
        <v>2955</v>
      </c>
      <c r="C16" s="169" t="s">
        <v>2951</v>
      </c>
      <c r="D16" s="169" t="s">
        <v>2020</v>
      </c>
      <c r="E16" s="170" t="s">
        <v>2956</v>
      </c>
      <c r="F16" s="171" t="s">
        <v>2953</v>
      </c>
      <c r="G16" s="171" t="s">
        <v>2953</v>
      </c>
      <c r="H16" s="172" t="s">
        <v>2953</v>
      </c>
      <c r="I16" s="164" t="s">
        <v>499</v>
      </c>
      <c r="J16" s="164">
        <v>161</v>
      </c>
      <c r="K16" s="171">
        <v>161</v>
      </c>
      <c r="L16" s="171" t="s">
        <v>2954</v>
      </c>
      <c r="M16" s="173">
        <v>184000</v>
      </c>
      <c r="N16" s="173">
        <f>P16-M16</f>
        <v>68000</v>
      </c>
      <c r="O16" s="173">
        <v>68869.565217391297</v>
      </c>
      <c r="P16" s="173">
        <v>252000</v>
      </c>
      <c r="Q16" s="173">
        <f>+O16/1800000*2340000</f>
        <v>89530.434782608689</v>
      </c>
      <c r="R16" s="173">
        <f>+M16+Q16</f>
        <v>273530.4347826087</v>
      </c>
      <c r="S16" s="173">
        <v>273500</v>
      </c>
      <c r="T16" s="174"/>
      <c r="U16" s="175" t="s">
        <v>441</v>
      </c>
      <c r="V16" s="175" t="s">
        <v>2524</v>
      </c>
      <c r="W16" s="175" t="s">
        <v>173</v>
      </c>
      <c r="X16" s="176">
        <v>43294</v>
      </c>
      <c r="Y16" s="171" t="s">
        <v>7684</v>
      </c>
      <c r="Z16" s="171"/>
      <c r="AA16" s="173">
        <v>1120000</v>
      </c>
      <c r="AB16" s="173"/>
      <c r="AC16" s="173"/>
      <c r="AD16" s="173"/>
      <c r="AE16" s="173"/>
      <c r="AF16" s="173"/>
      <c r="AG16" s="173"/>
      <c r="AH16" s="173"/>
      <c r="AI16" s="173">
        <v>289200</v>
      </c>
      <c r="AJ16" s="173"/>
      <c r="AK16" s="173"/>
      <c r="AL16" s="173"/>
      <c r="AM16" s="173"/>
      <c r="AN16" s="173"/>
      <c r="AO16" s="173"/>
      <c r="AP16" s="173"/>
      <c r="AQ16" s="173"/>
      <c r="AR16" s="173"/>
      <c r="AS16" s="173">
        <v>342000</v>
      </c>
      <c r="AT16" s="160">
        <f t="shared" si="0"/>
        <v>3</v>
      </c>
      <c r="AU16" s="173">
        <f t="shared" si="1"/>
        <v>1751200</v>
      </c>
      <c r="AV16" s="173">
        <f t="shared" si="2"/>
        <v>583700</v>
      </c>
      <c r="AW16" s="173">
        <f t="shared" si="3"/>
        <v>289200</v>
      </c>
      <c r="AX16" s="173">
        <f t="shared" si="4"/>
        <v>310200</v>
      </c>
      <c r="AY16" s="173">
        <f t="shared" si="5"/>
        <v>15700</v>
      </c>
      <c r="AZ16" s="177">
        <f t="shared" si="6"/>
        <v>1.1341864716636199</v>
      </c>
      <c r="BA16" s="177">
        <f t="shared" si="7"/>
        <v>5.7404021937842782E-2</v>
      </c>
      <c r="BB16" s="173">
        <f>AS16</f>
        <v>342000</v>
      </c>
      <c r="BC16" s="178">
        <f t="shared" si="8"/>
        <v>583700</v>
      </c>
      <c r="BD16" s="173">
        <f t="shared" si="10"/>
        <v>68500</v>
      </c>
      <c r="BE16" s="177">
        <f t="shared" si="9"/>
        <v>0.25045703839122485</v>
      </c>
      <c r="BF16" s="179" t="s">
        <v>20562</v>
      </c>
      <c r="BG16" s="174"/>
      <c r="BH16" s="166" t="s">
        <v>20501</v>
      </c>
      <c r="BI16" s="162"/>
      <c r="BJ16" s="163">
        <v>1</v>
      </c>
      <c r="BK16" s="163"/>
    </row>
    <row r="17" spans="1:63" ht="30" customHeight="1" x14ac:dyDescent="0.25">
      <c r="A17" s="157">
        <v>11</v>
      </c>
      <c r="B17" s="164" t="s">
        <v>49</v>
      </c>
      <c r="C17" s="169" t="s">
        <v>32</v>
      </c>
      <c r="D17" s="169" t="s">
        <v>2020</v>
      </c>
      <c r="E17" s="170" t="s">
        <v>50</v>
      </c>
      <c r="F17" s="171" t="s">
        <v>51</v>
      </c>
      <c r="G17" s="171" t="s">
        <v>51</v>
      </c>
      <c r="H17" s="172" t="s">
        <v>51</v>
      </c>
      <c r="I17" s="164" t="s">
        <v>25</v>
      </c>
      <c r="J17" s="164">
        <v>425</v>
      </c>
      <c r="K17" s="171">
        <v>425</v>
      </c>
      <c r="L17" s="171" t="s">
        <v>33</v>
      </c>
      <c r="M17" s="173">
        <v>3407000</v>
      </c>
      <c r="N17" s="173">
        <v>997000</v>
      </c>
      <c r="O17" s="173">
        <v>997043.47826086998</v>
      </c>
      <c r="P17" s="173">
        <v>4404000</v>
      </c>
      <c r="Q17" s="173">
        <v>1296156.5217391308</v>
      </c>
      <c r="R17" s="173">
        <v>4703156.5217391308</v>
      </c>
      <c r="S17" s="173">
        <v>4703100</v>
      </c>
      <c r="T17" s="174" t="s">
        <v>82</v>
      </c>
      <c r="U17" s="175" t="s">
        <v>441</v>
      </c>
      <c r="V17" s="175" t="s">
        <v>2524</v>
      </c>
      <c r="W17" s="175" t="s">
        <v>173</v>
      </c>
      <c r="X17" s="176">
        <v>43294</v>
      </c>
      <c r="Y17" s="171" t="s">
        <v>7684</v>
      </c>
      <c r="Z17" s="171"/>
      <c r="AA17" s="173"/>
      <c r="AB17" s="173"/>
      <c r="AC17" s="173"/>
      <c r="AD17" s="173"/>
      <c r="AE17" s="173"/>
      <c r="AF17" s="173"/>
      <c r="AG17" s="173">
        <v>12698000</v>
      </c>
      <c r="AH17" s="173"/>
      <c r="AI17" s="173"/>
      <c r="AJ17" s="173"/>
      <c r="AK17" s="173"/>
      <c r="AL17" s="173"/>
      <c r="AM17" s="173"/>
      <c r="AN17" s="173"/>
      <c r="AO17" s="173"/>
      <c r="AP17" s="173"/>
      <c r="AQ17" s="173"/>
      <c r="AR17" s="173">
        <v>7144000</v>
      </c>
      <c r="AS17" s="173">
        <v>6066000</v>
      </c>
      <c r="AT17" s="160">
        <f t="shared" si="0"/>
        <v>3</v>
      </c>
      <c r="AU17" s="173">
        <f t="shared" si="1"/>
        <v>25908000</v>
      </c>
      <c r="AV17" s="173">
        <f t="shared" si="2"/>
        <v>8636000</v>
      </c>
      <c r="AW17" s="173">
        <f t="shared" si="3"/>
        <v>6066000</v>
      </c>
      <c r="AX17" s="173">
        <f t="shared" si="4"/>
        <v>3932900</v>
      </c>
      <c r="AY17" s="173">
        <f t="shared" si="5"/>
        <v>1362900</v>
      </c>
      <c r="AZ17" s="177">
        <f t="shared" si="6"/>
        <v>0.83623567434245494</v>
      </c>
      <c r="BA17" s="177">
        <f t="shared" si="7"/>
        <v>0.28978758691076101</v>
      </c>
      <c r="BB17" s="173">
        <f>AR17</f>
        <v>7144000</v>
      </c>
      <c r="BC17" s="178">
        <f t="shared" si="8"/>
        <v>8636000</v>
      </c>
      <c r="BD17" s="173">
        <f t="shared" si="10"/>
        <v>2440900</v>
      </c>
      <c r="BE17" s="177">
        <f t="shared" si="9"/>
        <v>0.51899810763113696</v>
      </c>
      <c r="BF17" s="179" t="s">
        <v>20561</v>
      </c>
      <c r="BG17" s="174" t="s">
        <v>82</v>
      </c>
      <c r="BH17" s="166" t="s">
        <v>20501</v>
      </c>
      <c r="BI17" s="162"/>
      <c r="BJ17" s="163">
        <v>1</v>
      </c>
      <c r="BK17" s="163"/>
    </row>
    <row r="18" spans="1:63" ht="30" customHeight="1" x14ac:dyDescent="0.25">
      <c r="A18" s="157">
        <v>12</v>
      </c>
      <c r="B18" s="164" t="s">
        <v>148</v>
      </c>
      <c r="C18" s="169" t="s">
        <v>124</v>
      </c>
      <c r="D18" s="169" t="s">
        <v>2020</v>
      </c>
      <c r="E18" s="170" t="s">
        <v>149</v>
      </c>
      <c r="F18" s="171" t="s">
        <v>150</v>
      </c>
      <c r="G18" s="171" t="s">
        <v>150</v>
      </c>
      <c r="H18" s="172" t="s">
        <v>150</v>
      </c>
      <c r="I18" s="164" t="s">
        <v>25</v>
      </c>
      <c r="J18" s="164">
        <v>444</v>
      </c>
      <c r="K18" s="171">
        <v>444</v>
      </c>
      <c r="L18" s="171" t="s">
        <v>127</v>
      </c>
      <c r="M18" s="173">
        <v>2025000</v>
      </c>
      <c r="N18" s="173">
        <v>358000</v>
      </c>
      <c r="O18" s="173">
        <v>358434.78260869603</v>
      </c>
      <c r="P18" s="173">
        <v>2383000</v>
      </c>
      <c r="Q18" s="173">
        <v>465965.21739130485</v>
      </c>
      <c r="R18" s="173">
        <v>2490965.2173913047</v>
      </c>
      <c r="S18" s="173">
        <v>2490900</v>
      </c>
      <c r="T18" s="174"/>
      <c r="U18" s="175" t="s">
        <v>26</v>
      </c>
      <c r="V18" s="175" t="s">
        <v>2524</v>
      </c>
      <c r="W18" s="175" t="s">
        <v>27</v>
      </c>
      <c r="X18" s="176">
        <v>43294</v>
      </c>
      <c r="Y18" s="171" t="s">
        <v>7684</v>
      </c>
      <c r="Z18" s="171"/>
      <c r="AA18" s="173"/>
      <c r="AB18" s="173"/>
      <c r="AC18" s="173"/>
      <c r="AD18" s="173"/>
      <c r="AE18" s="173"/>
      <c r="AF18" s="173"/>
      <c r="AG18" s="173">
        <v>9733000</v>
      </c>
      <c r="AH18" s="173"/>
      <c r="AI18" s="173"/>
      <c r="AJ18" s="173"/>
      <c r="AK18" s="173"/>
      <c r="AL18" s="173"/>
      <c r="AM18" s="173"/>
      <c r="AN18" s="173"/>
      <c r="AO18" s="173"/>
      <c r="AP18" s="173"/>
      <c r="AQ18" s="173"/>
      <c r="AR18" s="173">
        <v>3977000</v>
      </c>
      <c r="AS18" s="173">
        <v>3381000</v>
      </c>
      <c r="AT18" s="160">
        <f t="shared" si="0"/>
        <v>3</v>
      </c>
      <c r="AU18" s="173">
        <f t="shared" si="1"/>
        <v>17091000</v>
      </c>
      <c r="AV18" s="173">
        <f t="shared" si="2"/>
        <v>5697000</v>
      </c>
      <c r="AW18" s="173">
        <f t="shared" si="3"/>
        <v>3381000</v>
      </c>
      <c r="AX18" s="173">
        <f t="shared" si="4"/>
        <v>3206100</v>
      </c>
      <c r="AY18" s="173">
        <f t="shared" si="5"/>
        <v>890100</v>
      </c>
      <c r="AZ18" s="177">
        <f t="shared" si="6"/>
        <v>1.2871251354931952</v>
      </c>
      <c r="BA18" s="177">
        <f t="shared" si="7"/>
        <v>0.35734072022160662</v>
      </c>
      <c r="BB18" s="173">
        <f>AV18</f>
        <v>5697000</v>
      </c>
      <c r="BC18" s="178">
        <f t="shared" si="8"/>
        <v>5697000</v>
      </c>
      <c r="BD18" s="173">
        <f t="shared" si="10"/>
        <v>3206100</v>
      </c>
      <c r="BE18" s="177">
        <f t="shared" si="9"/>
        <v>1.2871251354931952</v>
      </c>
      <c r="BF18" s="179" t="s">
        <v>7679</v>
      </c>
      <c r="BG18" s="174"/>
      <c r="BH18" s="166" t="s">
        <v>20501</v>
      </c>
      <c r="BI18" s="162"/>
      <c r="BJ18" s="163">
        <v>1</v>
      </c>
      <c r="BK18" s="163"/>
    </row>
    <row r="19" spans="1:63" ht="33" customHeight="1" x14ac:dyDescent="0.25">
      <c r="A19" s="157">
        <v>13</v>
      </c>
      <c r="B19" s="164" t="s">
        <v>3713</v>
      </c>
      <c r="C19" s="169" t="s">
        <v>3708</v>
      </c>
      <c r="D19" s="169" t="s">
        <v>2020</v>
      </c>
      <c r="E19" s="170" t="s">
        <v>3714</v>
      </c>
      <c r="F19" s="171" t="s">
        <v>3715</v>
      </c>
      <c r="G19" s="171" t="s">
        <v>3716</v>
      </c>
      <c r="H19" s="172" t="s">
        <v>3715</v>
      </c>
      <c r="I19" s="164" t="s">
        <v>499</v>
      </c>
      <c r="J19" s="164">
        <v>521</v>
      </c>
      <c r="K19" s="171">
        <v>521</v>
      </c>
      <c r="L19" s="171" t="s">
        <v>3712</v>
      </c>
      <c r="M19" s="173">
        <v>604000</v>
      </c>
      <c r="N19" s="173">
        <v>48000</v>
      </c>
      <c r="O19" s="173">
        <v>48521.739130434798</v>
      </c>
      <c r="P19" s="173">
        <v>652000</v>
      </c>
      <c r="Q19" s="173">
        <v>63078.260869565238</v>
      </c>
      <c r="R19" s="173">
        <v>667078.26086956519</v>
      </c>
      <c r="S19" s="173">
        <v>667000</v>
      </c>
      <c r="T19" s="174"/>
      <c r="U19" s="175" t="s">
        <v>90</v>
      </c>
      <c r="V19" s="175" t="s">
        <v>23</v>
      </c>
      <c r="W19" s="175" t="s">
        <v>24</v>
      </c>
      <c r="X19" s="176">
        <v>43294</v>
      </c>
      <c r="Y19" s="171" t="s">
        <v>7684</v>
      </c>
      <c r="Z19" s="171"/>
      <c r="AA19" s="173"/>
      <c r="AB19" s="173"/>
      <c r="AC19" s="173"/>
      <c r="AD19" s="173"/>
      <c r="AE19" s="173"/>
      <c r="AF19" s="173"/>
      <c r="AG19" s="173"/>
      <c r="AH19" s="173"/>
      <c r="AI19" s="173">
        <v>1150000</v>
      </c>
      <c r="AJ19" s="173"/>
      <c r="AK19" s="173"/>
      <c r="AL19" s="173"/>
      <c r="AM19" s="173"/>
      <c r="AN19" s="173"/>
      <c r="AO19" s="173"/>
      <c r="AP19" s="173"/>
      <c r="AQ19" s="173"/>
      <c r="AR19" s="173">
        <v>803000</v>
      </c>
      <c r="AS19" s="173">
        <v>953000</v>
      </c>
      <c r="AT19" s="160">
        <f t="shared" si="0"/>
        <v>3</v>
      </c>
      <c r="AU19" s="173">
        <f t="shared" si="1"/>
        <v>2906000</v>
      </c>
      <c r="AV19" s="173">
        <f t="shared" si="2"/>
        <v>968700</v>
      </c>
      <c r="AW19" s="173">
        <f t="shared" si="3"/>
        <v>803000</v>
      </c>
      <c r="AX19" s="173">
        <f t="shared" si="4"/>
        <v>301700</v>
      </c>
      <c r="AY19" s="173">
        <f t="shared" si="5"/>
        <v>136000</v>
      </c>
      <c r="AZ19" s="177">
        <f t="shared" si="6"/>
        <v>0.45232383808095949</v>
      </c>
      <c r="BA19" s="177">
        <f t="shared" si="7"/>
        <v>0.20389805097451275</v>
      </c>
      <c r="BB19" s="173">
        <f>AV19</f>
        <v>968700</v>
      </c>
      <c r="BC19" s="178">
        <f t="shared" si="8"/>
        <v>968700</v>
      </c>
      <c r="BD19" s="173">
        <f t="shared" si="10"/>
        <v>301700</v>
      </c>
      <c r="BE19" s="177">
        <f t="shared" si="9"/>
        <v>0.45232383808095949</v>
      </c>
      <c r="BF19" s="179" t="s">
        <v>7679</v>
      </c>
      <c r="BG19" s="174"/>
      <c r="BH19" s="166" t="s">
        <v>20501</v>
      </c>
      <c r="BI19" s="162"/>
      <c r="BJ19" s="163">
        <v>1</v>
      </c>
      <c r="BK19" s="163"/>
    </row>
    <row r="20" spans="1:63" ht="29.25" customHeight="1" x14ac:dyDescent="0.25">
      <c r="A20" s="157">
        <v>14</v>
      </c>
      <c r="B20" s="164" t="s">
        <v>3735</v>
      </c>
      <c r="C20" s="169" t="s">
        <v>3730</v>
      </c>
      <c r="D20" s="169" t="s">
        <v>2020</v>
      </c>
      <c r="E20" s="170" t="s">
        <v>3736</v>
      </c>
      <c r="F20" s="171" t="s">
        <v>3732</v>
      </c>
      <c r="G20" s="171" t="s">
        <v>3733</v>
      </c>
      <c r="H20" s="172" t="s">
        <v>3732</v>
      </c>
      <c r="I20" s="164" t="s">
        <v>439</v>
      </c>
      <c r="J20" s="164">
        <v>523</v>
      </c>
      <c r="K20" s="171">
        <v>523</v>
      </c>
      <c r="L20" s="171" t="s">
        <v>3734</v>
      </c>
      <c r="M20" s="173">
        <v>219000</v>
      </c>
      <c r="N20" s="173">
        <f>P20-M20</f>
        <v>48000</v>
      </c>
      <c r="O20" s="173">
        <v>48521.739130434798</v>
      </c>
      <c r="P20" s="173">
        <v>267000</v>
      </c>
      <c r="Q20" s="173">
        <f>+O20/1800000*2340000</f>
        <v>63078.260869565238</v>
      </c>
      <c r="R20" s="173">
        <f>+M20+Q20</f>
        <v>282078.26086956525</v>
      </c>
      <c r="S20" s="173">
        <v>282000</v>
      </c>
      <c r="T20" s="174"/>
      <c r="U20" s="175" t="s">
        <v>26</v>
      </c>
      <c r="V20" s="175" t="s">
        <v>23</v>
      </c>
      <c r="W20" s="175" t="s">
        <v>27</v>
      </c>
      <c r="X20" s="176">
        <v>43294</v>
      </c>
      <c r="Y20" s="171" t="s">
        <v>7684</v>
      </c>
      <c r="Z20" s="171"/>
      <c r="AA20" s="173"/>
      <c r="AB20" s="173"/>
      <c r="AC20" s="173"/>
      <c r="AD20" s="173"/>
      <c r="AE20" s="173"/>
      <c r="AF20" s="173">
        <v>547000</v>
      </c>
      <c r="AG20" s="173"/>
      <c r="AH20" s="173"/>
      <c r="AI20" s="173">
        <v>400000</v>
      </c>
      <c r="AJ20" s="173"/>
      <c r="AK20" s="173"/>
      <c r="AL20" s="173"/>
      <c r="AM20" s="173"/>
      <c r="AN20" s="173"/>
      <c r="AO20" s="173"/>
      <c r="AP20" s="173"/>
      <c r="AQ20" s="173"/>
      <c r="AR20" s="173"/>
      <c r="AS20" s="173">
        <v>375000</v>
      </c>
      <c r="AT20" s="160">
        <f t="shared" si="0"/>
        <v>3</v>
      </c>
      <c r="AU20" s="173">
        <f t="shared" si="1"/>
        <v>1322000</v>
      </c>
      <c r="AV20" s="173">
        <f t="shared" si="2"/>
        <v>440700</v>
      </c>
      <c r="AW20" s="173">
        <f t="shared" si="3"/>
        <v>375000</v>
      </c>
      <c r="AX20" s="173">
        <f t="shared" si="4"/>
        <v>158700</v>
      </c>
      <c r="AY20" s="173">
        <f t="shared" si="5"/>
        <v>93000</v>
      </c>
      <c r="AZ20" s="177">
        <f t="shared" si="6"/>
        <v>0.56276595744680846</v>
      </c>
      <c r="BA20" s="177">
        <f t="shared" si="7"/>
        <v>0.32978723404255317</v>
      </c>
      <c r="BB20" s="173">
        <f>AW20</f>
        <v>375000</v>
      </c>
      <c r="BC20" s="178">
        <f t="shared" si="8"/>
        <v>440700</v>
      </c>
      <c r="BD20" s="173">
        <f t="shared" si="10"/>
        <v>93000</v>
      </c>
      <c r="BE20" s="177">
        <f t="shared" si="9"/>
        <v>0.32978723404255317</v>
      </c>
      <c r="BF20" s="179" t="s">
        <v>20515</v>
      </c>
      <c r="BG20" s="174"/>
      <c r="BH20" s="166" t="s">
        <v>20501</v>
      </c>
      <c r="BI20" s="162"/>
      <c r="BJ20" s="163">
        <v>1</v>
      </c>
      <c r="BK20" s="163"/>
    </row>
    <row r="21" spans="1:63" ht="29.25" customHeight="1" x14ac:dyDescent="0.25">
      <c r="A21" s="157">
        <v>15</v>
      </c>
      <c r="B21" s="164" t="s">
        <v>3741</v>
      </c>
      <c r="C21" s="169" t="s">
        <v>3730</v>
      </c>
      <c r="D21" s="169" t="s">
        <v>2020</v>
      </c>
      <c r="E21" s="170" t="s">
        <v>3742</v>
      </c>
      <c r="F21" s="171" t="s">
        <v>3739</v>
      </c>
      <c r="G21" s="171" t="s">
        <v>3740</v>
      </c>
      <c r="H21" s="172" t="s">
        <v>3739</v>
      </c>
      <c r="I21" s="164" t="s">
        <v>439</v>
      </c>
      <c r="J21" s="164">
        <v>523</v>
      </c>
      <c r="K21" s="171">
        <v>523</v>
      </c>
      <c r="L21" s="171" t="s">
        <v>3734</v>
      </c>
      <c r="M21" s="173">
        <v>219000</v>
      </c>
      <c r="N21" s="173">
        <f>P21-M21</f>
        <v>48000</v>
      </c>
      <c r="O21" s="173">
        <v>48521.739130434798</v>
      </c>
      <c r="P21" s="173">
        <v>267000</v>
      </c>
      <c r="Q21" s="173">
        <f>+O21/1800000*2340000</f>
        <v>63078.260869565238</v>
      </c>
      <c r="R21" s="173">
        <f>+M21+Q21</f>
        <v>282078.26086956525</v>
      </c>
      <c r="S21" s="173">
        <v>282000</v>
      </c>
      <c r="T21" s="174"/>
      <c r="U21" s="175" t="s">
        <v>26</v>
      </c>
      <c r="V21" s="175" t="s">
        <v>23</v>
      </c>
      <c r="W21" s="175" t="s">
        <v>27</v>
      </c>
      <c r="X21" s="176">
        <v>43294</v>
      </c>
      <c r="Y21" s="171" t="s">
        <v>7684</v>
      </c>
      <c r="Z21" s="171"/>
      <c r="AA21" s="173"/>
      <c r="AB21" s="173"/>
      <c r="AC21" s="173"/>
      <c r="AD21" s="173"/>
      <c r="AE21" s="173"/>
      <c r="AF21" s="173">
        <v>547000</v>
      </c>
      <c r="AG21" s="173"/>
      <c r="AH21" s="173"/>
      <c r="AI21" s="173">
        <v>1150000</v>
      </c>
      <c r="AJ21" s="173"/>
      <c r="AK21" s="173"/>
      <c r="AL21" s="173"/>
      <c r="AM21" s="173"/>
      <c r="AN21" s="173"/>
      <c r="AO21" s="173"/>
      <c r="AP21" s="173"/>
      <c r="AQ21" s="173"/>
      <c r="AR21" s="173"/>
      <c r="AS21" s="173">
        <v>375000</v>
      </c>
      <c r="AT21" s="160">
        <f t="shared" si="0"/>
        <v>3</v>
      </c>
      <c r="AU21" s="173">
        <f t="shared" si="1"/>
        <v>2072000</v>
      </c>
      <c r="AV21" s="173">
        <f t="shared" si="2"/>
        <v>690700</v>
      </c>
      <c r="AW21" s="173">
        <f t="shared" si="3"/>
        <v>375000</v>
      </c>
      <c r="AX21" s="173">
        <f t="shared" si="4"/>
        <v>408700</v>
      </c>
      <c r="AY21" s="173">
        <f t="shared" si="5"/>
        <v>93000</v>
      </c>
      <c r="AZ21" s="177">
        <f t="shared" si="6"/>
        <v>1.449290780141844</v>
      </c>
      <c r="BA21" s="177">
        <f t="shared" si="7"/>
        <v>0.32978723404255317</v>
      </c>
      <c r="BB21" s="173">
        <f>AW21</f>
        <v>375000</v>
      </c>
      <c r="BC21" s="178">
        <f t="shared" si="8"/>
        <v>690700</v>
      </c>
      <c r="BD21" s="173">
        <f t="shared" si="10"/>
        <v>93000</v>
      </c>
      <c r="BE21" s="177">
        <f t="shared" si="9"/>
        <v>0.32978723404255317</v>
      </c>
      <c r="BF21" s="179" t="s">
        <v>20515</v>
      </c>
      <c r="BG21" s="174"/>
      <c r="BH21" s="166" t="s">
        <v>20501</v>
      </c>
      <c r="BI21" s="162"/>
      <c r="BJ21" s="163">
        <v>1</v>
      </c>
      <c r="BK21" s="163"/>
    </row>
    <row r="22" spans="1:63" ht="31.5" customHeight="1" x14ac:dyDescent="0.25">
      <c r="A22" s="157">
        <v>16</v>
      </c>
      <c r="B22" s="164" t="s">
        <v>3747</v>
      </c>
      <c r="C22" s="169" t="s">
        <v>3730</v>
      </c>
      <c r="D22" s="169" t="s">
        <v>2020</v>
      </c>
      <c r="E22" s="170" t="s">
        <v>3748</v>
      </c>
      <c r="F22" s="171" t="s">
        <v>3745</v>
      </c>
      <c r="G22" s="171" t="s">
        <v>3746</v>
      </c>
      <c r="H22" s="172" t="s">
        <v>3745</v>
      </c>
      <c r="I22" s="164" t="s">
        <v>439</v>
      </c>
      <c r="J22" s="164">
        <v>523</v>
      </c>
      <c r="K22" s="171">
        <v>523</v>
      </c>
      <c r="L22" s="171" t="s">
        <v>3734</v>
      </c>
      <c r="M22" s="173">
        <v>219000</v>
      </c>
      <c r="N22" s="173">
        <f>P22-M22</f>
        <v>48000</v>
      </c>
      <c r="O22" s="173">
        <v>48521.739130434798</v>
      </c>
      <c r="P22" s="173">
        <v>267000</v>
      </c>
      <c r="Q22" s="173">
        <f>+O22/1800000*2340000</f>
        <v>63078.260869565238</v>
      </c>
      <c r="R22" s="173">
        <f>+M22+Q22</f>
        <v>282078.26086956525</v>
      </c>
      <c r="S22" s="173">
        <v>282000</v>
      </c>
      <c r="T22" s="174"/>
      <c r="U22" s="175" t="s">
        <v>90</v>
      </c>
      <c r="V22" s="175" t="s">
        <v>23</v>
      </c>
      <c r="W22" s="175" t="s">
        <v>29</v>
      </c>
      <c r="X22" s="176">
        <v>43294</v>
      </c>
      <c r="Y22" s="171" t="s">
        <v>7684</v>
      </c>
      <c r="Z22" s="171"/>
      <c r="AA22" s="173"/>
      <c r="AB22" s="173"/>
      <c r="AC22" s="173"/>
      <c r="AD22" s="173"/>
      <c r="AE22" s="173"/>
      <c r="AF22" s="173">
        <v>547000</v>
      </c>
      <c r="AG22" s="173"/>
      <c r="AH22" s="173"/>
      <c r="AI22" s="173">
        <v>1500000</v>
      </c>
      <c r="AJ22" s="173"/>
      <c r="AK22" s="173"/>
      <c r="AL22" s="173"/>
      <c r="AM22" s="173"/>
      <c r="AN22" s="173"/>
      <c r="AO22" s="173"/>
      <c r="AP22" s="173"/>
      <c r="AQ22" s="173"/>
      <c r="AR22" s="173"/>
      <c r="AS22" s="173">
        <v>375000</v>
      </c>
      <c r="AT22" s="160">
        <f t="shared" si="0"/>
        <v>3</v>
      </c>
      <c r="AU22" s="173">
        <f t="shared" si="1"/>
        <v>2422000</v>
      </c>
      <c r="AV22" s="173">
        <f t="shared" si="2"/>
        <v>807300</v>
      </c>
      <c r="AW22" s="173">
        <f t="shared" si="3"/>
        <v>375000</v>
      </c>
      <c r="AX22" s="173">
        <f t="shared" si="4"/>
        <v>525300</v>
      </c>
      <c r="AY22" s="173">
        <f t="shared" si="5"/>
        <v>93000</v>
      </c>
      <c r="AZ22" s="177">
        <f t="shared" si="6"/>
        <v>1.8627659574468085</v>
      </c>
      <c r="BA22" s="177">
        <f t="shared" si="7"/>
        <v>0.32978723404255317</v>
      </c>
      <c r="BB22" s="173">
        <f>AW22</f>
        <v>375000</v>
      </c>
      <c r="BC22" s="178">
        <f t="shared" si="8"/>
        <v>807300</v>
      </c>
      <c r="BD22" s="173">
        <f t="shared" si="10"/>
        <v>93000</v>
      </c>
      <c r="BE22" s="177">
        <f t="shared" si="9"/>
        <v>0.32978723404255317</v>
      </c>
      <c r="BF22" s="179" t="s">
        <v>20515</v>
      </c>
      <c r="BG22" s="174"/>
      <c r="BH22" s="166" t="s">
        <v>20501</v>
      </c>
      <c r="BI22" s="162"/>
      <c r="BJ22" s="163">
        <v>1</v>
      </c>
      <c r="BK22" s="163"/>
    </row>
    <row r="23" spans="1:63" ht="29.25" customHeight="1" x14ac:dyDescent="0.25">
      <c r="A23" s="157">
        <v>17</v>
      </c>
      <c r="B23" s="164" t="s">
        <v>3760</v>
      </c>
      <c r="C23" s="169" t="s">
        <v>3761</v>
      </c>
      <c r="D23" s="169" t="s">
        <v>2020</v>
      </c>
      <c r="E23" s="170" t="s">
        <v>3762</v>
      </c>
      <c r="F23" s="171" t="s">
        <v>3763</v>
      </c>
      <c r="G23" s="171" t="s">
        <v>3764</v>
      </c>
      <c r="H23" s="172" t="s">
        <v>3763</v>
      </c>
      <c r="I23" s="164" t="s">
        <v>439</v>
      </c>
      <c r="J23" s="164">
        <v>525</v>
      </c>
      <c r="K23" s="171">
        <v>525</v>
      </c>
      <c r="L23" s="171" t="s">
        <v>3765</v>
      </c>
      <c r="M23" s="173">
        <v>339000</v>
      </c>
      <c r="N23" s="173">
        <v>73000</v>
      </c>
      <c r="O23" s="173">
        <v>73565.217391304395</v>
      </c>
      <c r="P23" s="173">
        <v>412000</v>
      </c>
      <c r="Q23" s="173">
        <v>95634.782608695707</v>
      </c>
      <c r="R23" s="173">
        <v>434634.78260869568</v>
      </c>
      <c r="S23" s="173">
        <v>434600</v>
      </c>
      <c r="T23" s="174"/>
      <c r="U23" s="175" t="s">
        <v>90</v>
      </c>
      <c r="V23" s="175" t="s">
        <v>23</v>
      </c>
      <c r="W23" s="175" t="s">
        <v>24</v>
      </c>
      <c r="X23" s="176">
        <v>43294</v>
      </c>
      <c r="Y23" s="171" t="s">
        <v>7684</v>
      </c>
      <c r="Z23" s="171"/>
      <c r="AA23" s="173"/>
      <c r="AB23" s="173"/>
      <c r="AC23" s="173"/>
      <c r="AD23" s="173"/>
      <c r="AE23" s="173"/>
      <c r="AF23" s="173">
        <v>600000</v>
      </c>
      <c r="AG23" s="173"/>
      <c r="AH23" s="173"/>
      <c r="AI23" s="173"/>
      <c r="AJ23" s="173"/>
      <c r="AK23" s="173"/>
      <c r="AL23" s="173"/>
      <c r="AM23" s="173"/>
      <c r="AN23" s="173"/>
      <c r="AO23" s="173"/>
      <c r="AP23" s="173"/>
      <c r="AQ23" s="173"/>
      <c r="AR23" s="173">
        <v>580000</v>
      </c>
      <c r="AS23" s="173">
        <v>579000</v>
      </c>
      <c r="AT23" s="160">
        <f t="shared" si="0"/>
        <v>3</v>
      </c>
      <c r="AU23" s="173">
        <f t="shared" si="1"/>
        <v>1759000</v>
      </c>
      <c r="AV23" s="173">
        <f t="shared" si="2"/>
        <v>586300</v>
      </c>
      <c r="AW23" s="173">
        <f t="shared" si="3"/>
        <v>579000</v>
      </c>
      <c r="AX23" s="173">
        <f t="shared" si="4"/>
        <v>151700</v>
      </c>
      <c r="AY23" s="173">
        <f t="shared" si="5"/>
        <v>144400</v>
      </c>
      <c r="AZ23" s="177">
        <f t="shared" si="6"/>
        <v>0.34905660377358488</v>
      </c>
      <c r="BA23" s="177">
        <f t="shared" si="7"/>
        <v>0.33225954901058447</v>
      </c>
      <c r="BB23" s="173">
        <f>AV23</f>
        <v>586300</v>
      </c>
      <c r="BC23" s="178">
        <f t="shared" si="8"/>
        <v>586300</v>
      </c>
      <c r="BD23" s="173">
        <f t="shared" si="10"/>
        <v>151700</v>
      </c>
      <c r="BE23" s="177">
        <f t="shared" si="9"/>
        <v>0.34905660377358488</v>
      </c>
      <c r="BF23" s="179" t="s">
        <v>7679</v>
      </c>
      <c r="BG23" s="174"/>
      <c r="BH23" s="166" t="s">
        <v>20501</v>
      </c>
      <c r="BI23" s="162"/>
      <c r="BJ23" s="163">
        <v>1</v>
      </c>
      <c r="BK23" s="163"/>
    </row>
    <row r="24" spans="1:63" ht="32.25" customHeight="1" x14ac:dyDescent="0.25">
      <c r="A24" s="157">
        <v>18</v>
      </c>
      <c r="B24" s="164" t="s">
        <v>3774</v>
      </c>
      <c r="C24" s="169" t="s">
        <v>3761</v>
      </c>
      <c r="D24" s="169" t="s">
        <v>2020</v>
      </c>
      <c r="E24" s="170" t="s">
        <v>3775</v>
      </c>
      <c r="F24" s="171" t="s">
        <v>3772</v>
      </c>
      <c r="G24" s="171" t="s">
        <v>3773</v>
      </c>
      <c r="H24" s="172" t="s">
        <v>3772</v>
      </c>
      <c r="I24" s="164" t="s">
        <v>439</v>
      </c>
      <c r="J24" s="164">
        <v>525</v>
      </c>
      <c r="K24" s="171">
        <v>525</v>
      </c>
      <c r="L24" s="171" t="s">
        <v>3765</v>
      </c>
      <c r="M24" s="173">
        <v>339000</v>
      </c>
      <c r="N24" s="173">
        <f>P24-M24</f>
        <v>73000</v>
      </c>
      <c r="O24" s="173">
        <v>73565.217391304395</v>
      </c>
      <c r="P24" s="173">
        <v>412000</v>
      </c>
      <c r="Q24" s="173">
        <f>+O24/1800000*2340000</f>
        <v>95634.782608695707</v>
      </c>
      <c r="R24" s="173">
        <f>+M24+Q24</f>
        <v>434634.78260869568</v>
      </c>
      <c r="S24" s="173">
        <v>434600</v>
      </c>
      <c r="T24" s="174"/>
      <c r="U24" s="175" t="s">
        <v>22</v>
      </c>
      <c r="V24" s="175" t="s">
        <v>23</v>
      </c>
      <c r="W24" s="175" t="s">
        <v>24</v>
      </c>
      <c r="X24" s="176">
        <v>43294</v>
      </c>
      <c r="Y24" s="171" t="s">
        <v>7684</v>
      </c>
      <c r="Z24" s="171"/>
      <c r="AA24" s="173"/>
      <c r="AB24" s="173"/>
      <c r="AC24" s="173"/>
      <c r="AD24" s="173"/>
      <c r="AE24" s="173"/>
      <c r="AF24" s="173">
        <v>600000</v>
      </c>
      <c r="AG24" s="173"/>
      <c r="AH24" s="173"/>
      <c r="AI24" s="173">
        <v>500000</v>
      </c>
      <c r="AJ24" s="173"/>
      <c r="AK24" s="173"/>
      <c r="AL24" s="173"/>
      <c r="AM24" s="173"/>
      <c r="AN24" s="173"/>
      <c r="AO24" s="173"/>
      <c r="AP24" s="173"/>
      <c r="AQ24" s="173"/>
      <c r="AR24" s="173"/>
      <c r="AS24" s="173">
        <v>579000</v>
      </c>
      <c r="AT24" s="160">
        <f t="shared" si="0"/>
        <v>3</v>
      </c>
      <c r="AU24" s="173">
        <f t="shared" si="1"/>
        <v>1679000</v>
      </c>
      <c r="AV24" s="173">
        <f t="shared" si="2"/>
        <v>559700</v>
      </c>
      <c r="AW24" s="173">
        <f t="shared" si="3"/>
        <v>500000</v>
      </c>
      <c r="AX24" s="173">
        <f t="shared" si="4"/>
        <v>125100</v>
      </c>
      <c r="AY24" s="173">
        <f t="shared" si="5"/>
        <v>65400</v>
      </c>
      <c r="AZ24" s="177">
        <f t="shared" si="6"/>
        <v>0.28785089737689828</v>
      </c>
      <c r="BA24" s="177">
        <f t="shared" si="7"/>
        <v>0.15048320294523701</v>
      </c>
      <c r="BB24" s="173">
        <f>AV24</f>
        <v>559700</v>
      </c>
      <c r="BC24" s="178">
        <f t="shared" si="8"/>
        <v>559700</v>
      </c>
      <c r="BD24" s="173">
        <f t="shared" si="10"/>
        <v>125100</v>
      </c>
      <c r="BE24" s="177">
        <f t="shared" si="9"/>
        <v>0.28785089737689828</v>
      </c>
      <c r="BF24" s="179" t="s">
        <v>7679</v>
      </c>
      <c r="BG24" s="174"/>
      <c r="BH24" s="166" t="s">
        <v>20501</v>
      </c>
      <c r="BI24" s="162"/>
      <c r="BJ24" s="163">
        <v>1</v>
      </c>
      <c r="BK24" s="163"/>
    </row>
    <row r="25" spans="1:63" ht="29.25" customHeight="1" x14ac:dyDescent="0.25">
      <c r="A25" s="157">
        <v>19</v>
      </c>
      <c r="B25" s="164" t="s">
        <v>3776</v>
      </c>
      <c r="C25" s="169" t="s">
        <v>3761</v>
      </c>
      <c r="D25" s="169" t="s">
        <v>2020</v>
      </c>
      <c r="E25" s="170" t="s">
        <v>3777</v>
      </c>
      <c r="F25" s="171" t="s">
        <v>3778</v>
      </c>
      <c r="G25" s="171" t="s">
        <v>3779</v>
      </c>
      <c r="H25" s="172" t="s">
        <v>3778</v>
      </c>
      <c r="I25" s="164" t="s">
        <v>439</v>
      </c>
      <c r="J25" s="164">
        <v>525</v>
      </c>
      <c r="K25" s="171">
        <v>525</v>
      </c>
      <c r="L25" s="171" t="s">
        <v>3765</v>
      </c>
      <c r="M25" s="173">
        <v>339000</v>
      </c>
      <c r="N25" s="173">
        <v>73000</v>
      </c>
      <c r="O25" s="173">
        <v>73565.217391304395</v>
      </c>
      <c r="P25" s="173">
        <v>412000</v>
      </c>
      <c r="Q25" s="173">
        <v>95634.782608695707</v>
      </c>
      <c r="R25" s="173">
        <v>434634.78260869568</v>
      </c>
      <c r="S25" s="173">
        <v>434600</v>
      </c>
      <c r="T25" s="174"/>
      <c r="U25" s="175" t="s">
        <v>22</v>
      </c>
      <c r="V25" s="175" t="s">
        <v>23</v>
      </c>
      <c r="W25" s="175" t="s">
        <v>29</v>
      </c>
      <c r="X25" s="176">
        <v>43294</v>
      </c>
      <c r="Y25" s="171" t="s">
        <v>7684</v>
      </c>
      <c r="Z25" s="171"/>
      <c r="AA25" s="173"/>
      <c r="AB25" s="173"/>
      <c r="AC25" s="173"/>
      <c r="AD25" s="173"/>
      <c r="AE25" s="173"/>
      <c r="AF25" s="173">
        <v>600000</v>
      </c>
      <c r="AG25" s="173"/>
      <c r="AH25" s="173"/>
      <c r="AI25" s="173"/>
      <c r="AJ25" s="173"/>
      <c r="AK25" s="173"/>
      <c r="AL25" s="173"/>
      <c r="AM25" s="173"/>
      <c r="AN25" s="173"/>
      <c r="AO25" s="173"/>
      <c r="AP25" s="173"/>
      <c r="AQ25" s="173"/>
      <c r="AR25" s="173">
        <v>580000</v>
      </c>
      <c r="AS25" s="173">
        <v>579000</v>
      </c>
      <c r="AT25" s="160">
        <f t="shared" si="0"/>
        <v>3</v>
      </c>
      <c r="AU25" s="173">
        <f t="shared" si="1"/>
        <v>1759000</v>
      </c>
      <c r="AV25" s="173">
        <f t="shared" si="2"/>
        <v>586300</v>
      </c>
      <c r="AW25" s="173">
        <f t="shared" si="3"/>
        <v>579000</v>
      </c>
      <c r="AX25" s="173">
        <f t="shared" si="4"/>
        <v>151700</v>
      </c>
      <c r="AY25" s="173">
        <f t="shared" si="5"/>
        <v>144400</v>
      </c>
      <c r="AZ25" s="177">
        <f t="shared" si="6"/>
        <v>0.34905660377358488</v>
      </c>
      <c r="BA25" s="177">
        <f t="shared" si="7"/>
        <v>0.33225954901058447</v>
      </c>
      <c r="BB25" s="173">
        <f>AV25</f>
        <v>586300</v>
      </c>
      <c r="BC25" s="178">
        <f t="shared" si="8"/>
        <v>586300</v>
      </c>
      <c r="BD25" s="173">
        <f t="shared" si="10"/>
        <v>151700</v>
      </c>
      <c r="BE25" s="177">
        <f t="shared" si="9"/>
        <v>0.34905660377358488</v>
      </c>
      <c r="BF25" s="179" t="s">
        <v>7679</v>
      </c>
      <c r="BG25" s="174"/>
      <c r="BH25" s="166" t="s">
        <v>20501</v>
      </c>
      <c r="BI25" s="162"/>
      <c r="BJ25" s="163">
        <v>1</v>
      </c>
      <c r="BK25" s="163"/>
    </row>
    <row r="26" spans="1:63" ht="29.25" customHeight="1" x14ac:dyDescent="0.25">
      <c r="A26" s="157">
        <v>20</v>
      </c>
      <c r="B26" s="164" t="s">
        <v>3788</v>
      </c>
      <c r="C26" s="169" t="s">
        <v>3761</v>
      </c>
      <c r="D26" s="169" t="s">
        <v>2020</v>
      </c>
      <c r="E26" s="170" t="s">
        <v>3789</v>
      </c>
      <c r="F26" s="171" t="s">
        <v>3786</v>
      </c>
      <c r="G26" s="171" t="s">
        <v>3787</v>
      </c>
      <c r="H26" s="172" t="s">
        <v>3786</v>
      </c>
      <c r="I26" s="164" t="s">
        <v>439</v>
      </c>
      <c r="J26" s="164">
        <v>525</v>
      </c>
      <c r="K26" s="171">
        <v>525</v>
      </c>
      <c r="L26" s="171" t="s">
        <v>3765</v>
      </c>
      <c r="M26" s="173">
        <v>339000</v>
      </c>
      <c r="N26" s="173">
        <v>73000</v>
      </c>
      <c r="O26" s="173">
        <v>73565.217391304395</v>
      </c>
      <c r="P26" s="173">
        <v>412000</v>
      </c>
      <c r="Q26" s="173">
        <v>95634.782608695707</v>
      </c>
      <c r="R26" s="173">
        <v>434634.78260869568</v>
      </c>
      <c r="S26" s="173">
        <v>434600</v>
      </c>
      <c r="T26" s="174"/>
      <c r="U26" s="175" t="s">
        <v>22</v>
      </c>
      <c r="V26" s="175" t="s">
        <v>23</v>
      </c>
      <c r="W26" s="175" t="s">
        <v>24</v>
      </c>
      <c r="X26" s="176">
        <v>43294</v>
      </c>
      <c r="Y26" s="171" t="s">
        <v>7684</v>
      </c>
      <c r="Z26" s="171"/>
      <c r="AA26" s="173"/>
      <c r="AB26" s="173"/>
      <c r="AC26" s="173"/>
      <c r="AD26" s="173"/>
      <c r="AE26" s="173"/>
      <c r="AF26" s="173">
        <v>600000</v>
      </c>
      <c r="AG26" s="173"/>
      <c r="AH26" s="173"/>
      <c r="AI26" s="173"/>
      <c r="AJ26" s="173"/>
      <c r="AK26" s="173"/>
      <c r="AL26" s="173"/>
      <c r="AM26" s="173"/>
      <c r="AN26" s="173"/>
      <c r="AO26" s="173"/>
      <c r="AP26" s="173"/>
      <c r="AQ26" s="173"/>
      <c r="AR26" s="173">
        <v>580000</v>
      </c>
      <c r="AS26" s="173">
        <v>579000</v>
      </c>
      <c r="AT26" s="160">
        <f t="shared" si="0"/>
        <v>3</v>
      </c>
      <c r="AU26" s="173">
        <f t="shared" si="1"/>
        <v>1759000</v>
      </c>
      <c r="AV26" s="173">
        <f t="shared" si="2"/>
        <v>586300</v>
      </c>
      <c r="AW26" s="173">
        <f t="shared" si="3"/>
        <v>579000</v>
      </c>
      <c r="AX26" s="173">
        <f t="shared" si="4"/>
        <v>151700</v>
      </c>
      <c r="AY26" s="173">
        <f t="shared" si="5"/>
        <v>144400</v>
      </c>
      <c r="AZ26" s="177">
        <f t="shared" si="6"/>
        <v>0.34905660377358488</v>
      </c>
      <c r="BA26" s="177">
        <f t="shared" si="7"/>
        <v>0.33225954901058447</v>
      </c>
      <c r="BB26" s="173">
        <f>AV26</f>
        <v>586300</v>
      </c>
      <c r="BC26" s="178">
        <f t="shared" si="8"/>
        <v>586300</v>
      </c>
      <c r="BD26" s="173">
        <f t="shared" si="10"/>
        <v>151700</v>
      </c>
      <c r="BE26" s="177">
        <f t="shared" si="9"/>
        <v>0.34905660377358488</v>
      </c>
      <c r="BF26" s="179" t="s">
        <v>7679</v>
      </c>
      <c r="BG26" s="174"/>
      <c r="BH26" s="166" t="s">
        <v>20501</v>
      </c>
      <c r="BI26" s="162"/>
      <c r="BJ26" s="163">
        <v>1</v>
      </c>
      <c r="BK26" s="163"/>
    </row>
    <row r="27" spans="1:63" ht="29.25" customHeight="1" x14ac:dyDescent="0.25">
      <c r="A27" s="157">
        <v>21</v>
      </c>
      <c r="B27" s="164" t="s">
        <v>3819</v>
      </c>
      <c r="C27" s="169" t="s">
        <v>3820</v>
      </c>
      <c r="D27" s="169" t="s">
        <v>2020</v>
      </c>
      <c r="E27" s="170" t="s">
        <v>3821</v>
      </c>
      <c r="F27" s="171" t="s">
        <v>3822</v>
      </c>
      <c r="G27" s="171" t="s">
        <v>3823</v>
      </c>
      <c r="H27" s="172" t="s">
        <v>3822</v>
      </c>
      <c r="I27" s="164" t="s">
        <v>439</v>
      </c>
      <c r="J27" s="164">
        <v>527</v>
      </c>
      <c r="K27" s="171">
        <v>527</v>
      </c>
      <c r="L27" s="171" t="s">
        <v>3824</v>
      </c>
      <c r="M27" s="173">
        <v>279000</v>
      </c>
      <c r="N27" s="173">
        <f t="shared" ref="N27:N32" si="11">P27-M27</f>
        <v>48000</v>
      </c>
      <c r="O27" s="173">
        <v>48521.739130434798</v>
      </c>
      <c r="P27" s="173">
        <v>327000</v>
      </c>
      <c r="Q27" s="173">
        <f t="shared" ref="Q27:Q32" si="12">+O27/1800000*2340000</f>
        <v>63078.260869565238</v>
      </c>
      <c r="R27" s="173">
        <f t="shared" ref="R27:R32" si="13">+M27+Q27</f>
        <v>342078.26086956525</v>
      </c>
      <c r="S27" s="173">
        <v>342000</v>
      </c>
      <c r="T27" s="174"/>
      <c r="U27" s="175" t="s">
        <v>26</v>
      </c>
      <c r="V27" s="175" t="s">
        <v>23</v>
      </c>
      <c r="W27" s="175" t="s">
        <v>27</v>
      </c>
      <c r="X27" s="176">
        <v>43294</v>
      </c>
      <c r="Y27" s="171" t="s">
        <v>7684</v>
      </c>
      <c r="Z27" s="171"/>
      <c r="AA27" s="173"/>
      <c r="AB27" s="173"/>
      <c r="AC27" s="173"/>
      <c r="AD27" s="173"/>
      <c r="AE27" s="173"/>
      <c r="AF27" s="173">
        <v>727000</v>
      </c>
      <c r="AG27" s="173"/>
      <c r="AH27" s="173"/>
      <c r="AI27" s="173">
        <v>550000</v>
      </c>
      <c r="AJ27" s="173"/>
      <c r="AK27" s="173"/>
      <c r="AL27" s="173"/>
      <c r="AM27" s="173"/>
      <c r="AN27" s="173"/>
      <c r="AO27" s="173"/>
      <c r="AP27" s="173"/>
      <c r="AQ27" s="173"/>
      <c r="AR27" s="173"/>
      <c r="AS27" s="173">
        <v>465000</v>
      </c>
      <c r="AT27" s="160">
        <f t="shared" si="0"/>
        <v>3</v>
      </c>
      <c r="AU27" s="173">
        <f t="shared" si="1"/>
        <v>1742000</v>
      </c>
      <c r="AV27" s="173">
        <f t="shared" si="2"/>
        <v>580700</v>
      </c>
      <c r="AW27" s="173">
        <f t="shared" si="3"/>
        <v>465000</v>
      </c>
      <c r="AX27" s="173">
        <f t="shared" si="4"/>
        <v>238700</v>
      </c>
      <c r="AY27" s="173">
        <f t="shared" si="5"/>
        <v>123000</v>
      </c>
      <c r="AZ27" s="177">
        <f t="shared" si="6"/>
        <v>0.69795321637426899</v>
      </c>
      <c r="BA27" s="177">
        <f t="shared" si="7"/>
        <v>0.35964912280701755</v>
      </c>
      <c r="BB27" s="173">
        <f t="shared" ref="BB27:BB33" si="14">AW27</f>
        <v>465000</v>
      </c>
      <c r="BC27" s="178">
        <f t="shared" si="8"/>
        <v>580700</v>
      </c>
      <c r="BD27" s="173">
        <f t="shared" si="10"/>
        <v>123000</v>
      </c>
      <c r="BE27" s="177">
        <f t="shared" si="9"/>
        <v>0.35964912280701755</v>
      </c>
      <c r="BF27" s="179" t="s">
        <v>20515</v>
      </c>
      <c r="BG27" s="174"/>
      <c r="BH27" s="166" t="s">
        <v>20501</v>
      </c>
      <c r="BI27" s="162"/>
      <c r="BJ27" s="163">
        <v>1</v>
      </c>
      <c r="BK27" s="163"/>
    </row>
    <row r="28" spans="1:63" ht="29.25" customHeight="1" x14ac:dyDescent="0.25">
      <c r="A28" s="157">
        <v>22</v>
      </c>
      <c r="B28" s="164" t="s">
        <v>3829</v>
      </c>
      <c r="C28" s="169" t="s">
        <v>3820</v>
      </c>
      <c r="D28" s="169" t="s">
        <v>2020</v>
      </c>
      <c r="E28" s="170" t="s">
        <v>3830</v>
      </c>
      <c r="F28" s="171" t="s">
        <v>3827</v>
      </c>
      <c r="G28" s="171" t="s">
        <v>3828</v>
      </c>
      <c r="H28" s="172" t="s">
        <v>3827</v>
      </c>
      <c r="I28" s="164" t="s">
        <v>439</v>
      </c>
      <c r="J28" s="164">
        <v>527</v>
      </c>
      <c r="K28" s="171">
        <v>527</v>
      </c>
      <c r="L28" s="171" t="s">
        <v>3824</v>
      </c>
      <c r="M28" s="173">
        <v>279000</v>
      </c>
      <c r="N28" s="173">
        <f t="shared" si="11"/>
        <v>48000</v>
      </c>
      <c r="O28" s="173">
        <v>48521.739130434798</v>
      </c>
      <c r="P28" s="173">
        <v>327000</v>
      </c>
      <c r="Q28" s="173">
        <f t="shared" si="12"/>
        <v>63078.260869565238</v>
      </c>
      <c r="R28" s="173">
        <f t="shared" si="13"/>
        <v>342078.26086956525</v>
      </c>
      <c r="S28" s="173">
        <v>342000</v>
      </c>
      <c r="T28" s="174"/>
      <c r="U28" s="175" t="s">
        <v>22</v>
      </c>
      <c r="V28" s="175" t="s">
        <v>23</v>
      </c>
      <c r="W28" s="175" t="s">
        <v>29</v>
      </c>
      <c r="X28" s="176">
        <v>43294</v>
      </c>
      <c r="Y28" s="171" t="s">
        <v>7684</v>
      </c>
      <c r="Z28" s="171"/>
      <c r="AA28" s="173"/>
      <c r="AB28" s="173"/>
      <c r="AC28" s="173"/>
      <c r="AD28" s="173"/>
      <c r="AE28" s="173"/>
      <c r="AF28" s="173">
        <v>727000</v>
      </c>
      <c r="AG28" s="173"/>
      <c r="AH28" s="173"/>
      <c r="AI28" s="173">
        <v>550000</v>
      </c>
      <c r="AJ28" s="173"/>
      <c r="AK28" s="173"/>
      <c r="AL28" s="173"/>
      <c r="AM28" s="173"/>
      <c r="AN28" s="173"/>
      <c r="AO28" s="173"/>
      <c r="AP28" s="173"/>
      <c r="AQ28" s="173"/>
      <c r="AR28" s="173"/>
      <c r="AS28" s="173">
        <v>465000</v>
      </c>
      <c r="AT28" s="160">
        <f t="shared" si="0"/>
        <v>3</v>
      </c>
      <c r="AU28" s="173">
        <f t="shared" si="1"/>
        <v>1742000</v>
      </c>
      <c r="AV28" s="173">
        <f t="shared" si="2"/>
        <v>580700</v>
      </c>
      <c r="AW28" s="173">
        <f t="shared" si="3"/>
        <v>465000</v>
      </c>
      <c r="AX28" s="173">
        <f t="shared" si="4"/>
        <v>238700</v>
      </c>
      <c r="AY28" s="173">
        <f t="shared" si="5"/>
        <v>123000</v>
      </c>
      <c r="AZ28" s="177">
        <f t="shared" si="6"/>
        <v>0.69795321637426899</v>
      </c>
      <c r="BA28" s="177">
        <f t="shared" si="7"/>
        <v>0.35964912280701755</v>
      </c>
      <c r="BB28" s="173">
        <f t="shared" si="14"/>
        <v>465000</v>
      </c>
      <c r="BC28" s="178">
        <f t="shared" si="8"/>
        <v>580700</v>
      </c>
      <c r="BD28" s="173">
        <f t="shared" si="10"/>
        <v>123000</v>
      </c>
      <c r="BE28" s="177">
        <f t="shared" si="9"/>
        <v>0.35964912280701755</v>
      </c>
      <c r="BF28" s="179" t="s">
        <v>20515</v>
      </c>
      <c r="BG28" s="174"/>
      <c r="BH28" s="166" t="s">
        <v>20501</v>
      </c>
      <c r="BI28" s="162"/>
      <c r="BJ28" s="163">
        <v>1</v>
      </c>
      <c r="BK28" s="163"/>
    </row>
    <row r="29" spans="1:63" ht="29.25" customHeight="1" x14ac:dyDescent="0.25">
      <c r="A29" s="157">
        <v>23</v>
      </c>
      <c r="B29" s="164" t="s">
        <v>3844</v>
      </c>
      <c r="C29" s="169" t="s">
        <v>3838</v>
      </c>
      <c r="D29" s="169" t="s">
        <v>2020</v>
      </c>
      <c r="E29" s="170" t="s">
        <v>3845</v>
      </c>
      <c r="F29" s="171" t="s">
        <v>3842</v>
      </c>
      <c r="G29" s="171" t="s">
        <v>3843</v>
      </c>
      <c r="H29" s="172" t="s">
        <v>3842</v>
      </c>
      <c r="I29" s="164" t="s">
        <v>439</v>
      </c>
      <c r="J29" s="164">
        <v>529</v>
      </c>
      <c r="K29" s="171">
        <v>529</v>
      </c>
      <c r="L29" s="171" t="s">
        <v>3839</v>
      </c>
      <c r="M29" s="173">
        <v>194000</v>
      </c>
      <c r="N29" s="173">
        <f t="shared" si="11"/>
        <v>48000</v>
      </c>
      <c r="O29" s="173">
        <v>48521.739130434798</v>
      </c>
      <c r="P29" s="173">
        <v>242000</v>
      </c>
      <c r="Q29" s="173">
        <f t="shared" si="12"/>
        <v>63078.260869565238</v>
      </c>
      <c r="R29" s="173">
        <f t="shared" si="13"/>
        <v>257078.26086956525</v>
      </c>
      <c r="S29" s="173">
        <v>257000</v>
      </c>
      <c r="T29" s="174"/>
      <c r="U29" s="175" t="s">
        <v>90</v>
      </c>
      <c r="V29" s="175" t="s">
        <v>23</v>
      </c>
      <c r="W29" s="175" t="s">
        <v>24</v>
      </c>
      <c r="X29" s="176">
        <v>43294</v>
      </c>
      <c r="Y29" s="171" t="s">
        <v>7684</v>
      </c>
      <c r="Z29" s="171"/>
      <c r="AA29" s="173"/>
      <c r="AB29" s="173"/>
      <c r="AC29" s="173"/>
      <c r="AD29" s="173"/>
      <c r="AE29" s="173"/>
      <c r="AF29" s="173">
        <v>530000</v>
      </c>
      <c r="AG29" s="173"/>
      <c r="AH29" s="173"/>
      <c r="AI29" s="173">
        <v>500000</v>
      </c>
      <c r="AJ29" s="173"/>
      <c r="AK29" s="173"/>
      <c r="AL29" s="173"/>
      <c r="AM29" s="173"/>
      <c r="AN29" s="173"/>
      <c r="AO29" s="173"/>
      <c r="AP29" s="173"/>
      <c r="AQ29" s="173"/>
      <c r="AR29" s="173"/>
      <c r="AS29" s="173">
        <v>338000</v>
      </c>
      <c r="AT29" s="160">
        <f t="shared" si="0"/>
        <v>3</v>
      </c>
      <c r="AU29" s="173">
        <f t="shared" si="1"/>
        <v>1368000</v>
      </c>
      <c r="AV29" s="173">
        <f t="shared" si="2"/>
        <v>456000</v>
      </c>
      <c r="AW29" s="173">
        <f t="shared" si="3"/>
        <v>338000</v>
      </c>
      <c r="AX29" s="173">
        <f t="shared" si="4"/>
        <v>199000</v>
      </c>
      <c r="AY29" s="173">
        <f t="shared" si="5"/>
        <v>81000</v>
      </c>
      <c r="AZ29" s="177">
        <f t="shared" si="6"/>
        <v>0.77431906614785995</v>
      </c>
      <c r="BA29" s="177">
        <f t="shared" si="7"/>
        <v>0.31517509727626458</v>
      </c>
      <c r="BB29" s="173">
        <f t="shared" si="14"/>
        <v>338000</v>
      </c>
      <c r="BC29" s="178">
        <f t="shared" si="8"/>
        <v>456000</v>
      </c>
      <c r="BD29" s="173">
        <f t="shared" si="10"/>
        <v>81000</v>
      </c>
      <c r="BE29" s="177">
        <f t="shared" si="9"/>
        <v>0.31517509727626458</v>
      </c>
      <c r="BF29" s="179" t="s">
        <v>20515</v>
      </c>
      <c r="BG29" s="174"/>
      <c r="BH29" s="166" t="s">
        <v>20501</v>
      </c>
      <c r="BI29" s="162"/>
      <c r="BJ29" s="163">
        <v>1</v>
      </c>
      <c r="BK29" s="163"/>
    </row>
    <row r="30" spans="1:63" ht="29.25" customHeight="1" x14ac:dyDescent="0.25">
      <c r="A30" s="157">
        <v>24</v>
      </c>
      <c r="B30" s="164" t="s">
        <v>3850</v>
      </c>
      <c r="C30" s="169" t="s">
        <v>3838</v>
      </c>
      <c r="D30" s="169" t="s">
        <v>2020</v>
      </c>
      <c r="E30" s="170" t="s">
        <v>3851</v>
      </c>
      <c r="F30" s="171" t="s">
        <v>3848</v>
      </c>
      <c r="G30" s="171" t="s">
        <v>3849</v>
      </c>
      <c r="H30" s="172" t="s">
        <v>3848</v>
      </c>
      <c r="I30" s="164" t="s">
        <v>439</v>
      </c>
      <c r="J30" s="164">
        <v>529</v>
      </c>
      <c r="K30" s="171">
        <v>529</v>
      </c>
      <c r="L30" s="171" t="s">
        <v>3839</v>
      </c>
      <c r="M30" s="173">
        <v>194000</v>
      </c>
      <c r="N30" s="173">
        <f t="shared" si="11"/>
        <v>48000</v>
      </c>
      <c r="O30" s="173">
        <v>48521.739130434798</v>
      </c>
      <c r="P30" s="173">
        <v>242000</v>
      </c>
      <c r="Q30" s="173">
        <f t="shared" si="12"/>
        <v>63078.260869565238</v>
      </c>
      <c r="R30" s="173">
        <f t="shared" si="13"/>
        <v>257078.26086956525</v>
      </c>
      <c r="S30" s="173">
        <v>257000</v>
      </c>
      <c r="T30" s="174"/>
      <c r="U30" s="175" t="s">
        <v>90</v>
      </c>
      <c r="V30" s="175" t="s">
        <v>23</v>
      </c>
      <c r="W30" s="175" t="s">
        <v>24</v>
      </c>
      <c r="X30" s="176">
        <v>43294</v>
      </c>
      <c r="Y30" s="171" t="s">
        <v>7684</v>
      </c>
      <c r="Z30" s="171"/>
      <c r="AA30" s="173"/>
      <c r="AB30" s="173"/>
      <c r="AC30" s="173"/>
      <c r="AD30" s="173"/>
      <c r="AE30" s="173"/>
      <c r="AF30" s="173">
        <v>530000</v>
      </c>
      <c r="AG30" s="173"/>
      <c r="AH30" s="173"/>
      <c r="AI30" s="173">
        <v>370000</v>
      </c>
      <c r="AJ30" s="173"/>
      <c r="AK30" s="173"/>
      <c r="AL30" s="173"/>
      <c r="AM30" s="173"/>
      <c r="AN30" s="173"/>
      <c r="AO30" s="173"/>
      <c r="AP30" s="173"/>
      <c r="AQ30" s="173"/>
      <c r="AR30" s="173"/>
      <c r="AS30" s="173">
        <v>338000</v>
      </c>
      <c r="AT30" s="160">
        <f t="shared" si="0"/>
        <v>3</v>
      </c>
      <c r="AU30" s="173">
        <f t="shared" si="1"/>
        <v>1238000</v>
      </c>
      <c r="AV30" s="173">
        <f t="shared" si="2"/>
        <v>412700</v>
      </c>
      <c r="AW30" s="173">
        <f t="shared" si="3"/>
        <v>338000</v>
      </c>
      <c r="AX30" s="173">
        <f t="shared" si="4"/>
        <v>155700</v>
      </c>
      <c r="AY30" s="173">
        <f t="shared" si="5"/>
        <v>81000</v>
      </c>
      <c r="AZ30" s="177">
        <f t="shared" si="6"/>
        <v>0.60583657587548634</v>
      </c>
      <c r="BA30" s="177">
        <f t="shared" si="7"/>
        <v>0.31517509727626458</v>
      </c>
      <c r="BB30" s="173">
        <f t="shared" si="14"/>
        <v>338000</v>
      </c>
      <c r="BC30" s="178">
        <f t="shared" si="8"/>
        <v>412700</v>
      </c>
      <c r="BD30" s="173">
        <f t="shared" si="10"/>
        <v>81000</v>
      </c>
      <c r="BE30" s="177">
        <f t="shared" si="9"/>
        <v>0.31517509727626458</v>
      </c>
      <c r="BF30" s="179" t="s">
        <v>20515</v>
      </c>
      <c r="BG30" s="174"/>
      <c r="BH30" s="166" t="s">
        <v>20501</v>
      </c>
      <c r="BI30" s="162"/>
      <c r="BJ30" s="163">
        <v>1</v>
      </c>
      <c r="BK30" s="163"/>
    </row>
    <row r="31" spans="1:63" ht="29.25" customHeight="1" x14ac:dyDescent="0.25">
      <c r="A31" s="157">
        <v>25</v>
      </c>
      <c r="B31" s="164" t="s">
        <v>3852</v>
      </c>
      <c r="C31" s="169" t="s">
        <v>3838</v>
      </c>
      <c r="D31" s="169" t="s">
        <v>2020</v>
      </c>
      <c r="E31" s="170" t="s">
        <v>3853</v>
      </c>
      <c r="F31" s="171" t="s">
        <v>3854</v>
      </c>
      <c r="G31" s="171" t="s">
        <v>3855</v>
      </c>
      <c r="H31" s="172" t="s">
        <v>3854</v>
      </c>
      <c r="I31" s="164" t="s">
        <v>439</v>
      </c>
      <c r="J31" s="164">
        <v>529</v>
      </c>
      <c r="K31" s="171">
        <v>529</v>
      </c>
      <c r="L31" s="171" t="s">
        <v>3839</v>
      </c>
      <c r="M31" s="173">
        <v>194000</v>
      </c>
      <c r="N31" s="173">
        <f t="shared" si="11"/>
        <v>48000</v>
      </c>
      <c r="O31" s="173">
        <v>48521.739130434798</v>
      </c>
      <c r="P31" s="173">
        <v>242000</v>
      </c>
      <c r="Q31" s="173">
        <f t="shared" si="12"/>
        <v>63078.260869565238</v>
      </c>
      <c r="R31" s="173">
        <f t="shared" si="13"/>
        <v>257078.26086956525</v>
      </c>
      <c r="S31" s="173">
        <v>257000</v>
      </c>
      <c r="T31" s="174"/>
      <c r="U31" s="175" t="s">
        <v>26</v>
      </c>
      <c r="V31" s="175" t="s">
        <v>23</v>
      </c>
      <c r="W31" s="175" t="s">
        <v>27</v>
      </c>
      <c r="X31" s="176">
        <v>43294</v>
      </c>
      <c r="Y31" s="171" t="s">
        <v>7684</v>
      </c>
      <c r="Z31" s="171"/>
      <c r="AA31" s="173"/>
      <c r="AB31" s="173"/>
      <c r="AC31" s="173"/>
      <c r="AD31" s="173"/>
      <c r="AE31" s="173"/>
      <c r="AF31" s="173">
        <v>530000</v>
      </c>
      <c r="AG31" s="173"/>
      <c r="AH31" s="173"/>
      <c r="AI31" s="173">
        <v>1150000</v>
      </c>
      <c r="AJ31" s="173"/>
      <c r="AK31" s="173"/>
      <c r="AL31" s="173"/>
      <c r="AM31" s="173"/>
      <c r="AN31" s="173"/>
      <c r="AO31" s="173"/>
      <c r="AP31" s="173"/>
      <c r="AQ31" s="173"/>
      <c r="AR31" s="173"/>
      <c r="AS31" s="173">
        <v>338000</v>
      </c>
      <c r="AT31" s="160">
        <f t="shared" si="0"/>
        <v>3</v>
      </c>
      <c r="AU31" s="173">
        <f t="shared" si="1"/>
        <v>2018000</v>
      </c>
      <c r="AV31" s="173">
        <f t="shared" si="2"/>
        <v>672700</v>
      </c>
      <c r="AW31" s="173">
        <f t="shared" si="3"/>
        <v>338000</v>
      </c>
      <c r="AX31" s="173">
        <f t="shared" si="4"/>
        <v>415700</v>
      </c>
      <c r="AY31" s="173">
        <f t="shared" si="5"/>
        <v>81000</v>
      </c>
      <c r="AZ31" s="177">
        <f t="shared" si="6"/>
        <v>1.6175097276264592</v>
      </c>
      <c r="BA31" s="177">
        <f t="shared" si="7"/>
        <v>0.31517509727626458</v>
      </c>
      <c r="BB31" s="173">
        <f t="shared" si="14"/>
        <v>338000</v>
      </c>
      <c r="BC31" s="178">
        <f t="shared" si="8"/>
        <v>672700</v>
      </c>
      <c r="BD31" s="173">
        <f t="shared" si="10"/>
        <v>81000</v>
      </c>
      <c r="BE31" s="177">
        <f t="shared" si="9"/>
        <v>0.31517509727626458</v>
      </c>
      <c r="BF31" s="179" t="s">
        <v>20515</v>
      </c>
      <c r="BG31" s="174"/>
      <c r="BH31" s="166" t="s">
        <v>20501</v>
      </c>
      <c r="BI31" s="162"/>
      <c r="BJ31" s="163">
        <v>1</v>
      </c>
      <c r="BK31" s="163"/>
    </row>
    <row r="32" spans="1:63" ht="29.25" customHeight="1" x14ac:dyDescent="0.25">
      <c r="A32" s="157">
        <v>26</v>
      </c>
      <c r="B32" s="164" t="s">
        <v>3860</v>
      </c>
      <c r="C32" s="169" t="s">
        <v>3838</v>
      </c>
      <c r="D32" s="169" t="s">
        <v>2020</v>
      </c>
      <c r="E32" s="170" t="s">
        <v>3861</v>
      </c>
      <c r="F32" s="171" t="s">
        <v>3858</v>
      </c>
      <c r="G32" s="171" t="s">
        <v>3859</v>
      </c>
      <c r="H32" s="172" t="s">
        <v>3858</v>
      </c>
      <c r="I32" s="164" t="s">
        <v>439</v>
      </c>
      <c r="J32" s="164">
        <v>529</v>
      </c>
      <c r="K32" s="171">
        <v>529</v>
      </c>
      <c r="L32" s="171" t="s">
        <v>3839</v>
      </c>
      <c r="M32" s="173">
        <v>194000</v>
      </c>
      <c r="N32" s="173">
        <f t="shared" si="11"/>
        <v>48000</v>
      </c>
      <c r="O32" s="173">
        <v>48521.739130434798</v>
      </c>
      <c r="P32" s="173">
        <v>242000</v>
      </c>
      <c r="Q32" s="173">
        <f t="shared" si="12"/>
        <v>63078.260869565238</v>
      </c>
      <c r="R32" s="173">
        <f t="shared" si="13"/>
        <v>257078.26086956525</v>
      </c>
      <c r="S32" s="173">
        <v>257000</v>
      </c>
      <c r="T32" s="174"/>
      <c r="U32" s="175" t="s">
        <v>26</v>
      </c>
      <c r="V32" s="175" t="s">
        <v>23</v>
      </c>
      <c r="W32" s="175" t="s">
        <v>27</v>
      </c>
      <c r="X32" s="176">
        <v>43294</v>
      </c>
      <c r="Y32" s="171" t="s">
        <v>7684</v>
      </c>
      <c r="Z32" s="171"/>
      <c r="AA32" s="173"/>
      <c r="AB32" s="173"/>
      <c r="AC32" s="173"/>
      <c r="AD32" s="173"/>
      <c r="AE32" s="173"/>
      <c r="AF32" s="173">
        <v>530000</v>
      </c>
      <c r="AG32" s="173"/>
      <c r="AH32" s="173"/>
      <c r="AI32" s="173">
        <v>380000</v>
      </c>
      <c r="AJ32" s="173"/>
      <c r="AK32" s="173"/>
      <c r="AL32" s="173"/>
      <c r="AM32" s="173"/>
      <c r="AN32" s="173"/>
      <c r="AO32" s="173"/>
      <c r="AP32" s="173"/>
      <c r="AQ32" s="173"/>
      <c r="AR32" s="173"/>
      <c r="AS32" s="173">
        <v>338000</v>
      </c>
      <c r="AT32" s="160">
        <f t="shared" si="0"/>
        <v>3</v>
      </c>
      <c r="AU32" s="173">
        <f t="shared" si="1"/>
        <v>1248000</v>
      </c>
      <c r="AV32" s="173">
        <f t="shared" si="2"/>
        <v>416000</v>
      </c>
      <c r="AW32" s="173">
        <f t="shared" si="3"/>
        <v>338000</v>
      </c>
      <c r="AX32" s="173">
        <f t="shared" si="4"/>
        <v>159000</v>
      </c>
      <c r="AY32" s="173">
        <f t="shared" si="5"/>
        <v>81000</v>
      </c>
      <c r="AZ32" s="177">
        <f t="shared" si="6"/>
        <v>0.61867704280155644</v>
      </c>
      <c r="BA32" s="177">
        <f t="shared" si="7"/>
        <v>0.31517509727626458</v>
      </c>
      <c r="BB32" s="173">
        <f t="shared" si="14"/>
        <v>338000</v>
      </c>
      <c r="BC32" s="178">
        <f t="shared" si="8"/>
        <v>416000</v>
      </c>
      <c r="BD32" s="173">
        <f t="shared" si="10"/>
        <v>81000</v>
      </c>
      <c r="BE32" s="177">
        <f t="shared" si="9"/>
        <v>0.31517509727626458</v>
      </c>
      <c r="BF32" s="179" t="s">
        <v>20515</v>
      </c>
      <c r="BG32" s="174"/>
      <c r="BH32" s="166" t="s">
        <v>20501</v>
      </c>
      <c r="BI32" s="162"/>
      <c r="BJ32" s="163">
        <v>1</v>
      </c>
      <c r="BK32" s="163"/>
    </row>
    <row r="33" spans="1:63" ht="29.25" customHeight="1" x14ac:dyDescent="0.25">
      <c r="A33" s="157">
        <v>27</v>
      </c>
      <c r="B33" s="164" t="s">
        <v>3899</v>
      </c>
      <c r="C33" s="169" t="s">
        <v>3876</v>
      </c>
      <c r="D33" s="169" t="s">
        <v>2020</v>
      </c>
      <c r="E33" s="170" t="s">
        <v>3900</v>
      </c>
      <c r="F33" s="171" t="s">
        <v>3897</v>
      </c>
      <c r="G33" s="171" t="s">
        <v>3898</v>
      </c>
      <c r="H33" s="172" t="s">
        <v>3897</v>
      </c>
      <c r="I33" s="164" t="s">
        <v>499</v>
      </c>
      <c r="J33" s="164">
        <v>531</v>
      </c>
      <c r="K33" s="171">
        <v>531</v>
      </c>
      <c r="L33" s="171" t="s">
        <v>3880</v>
      </c>
      <c r="M33" s="173">
        <v>269000</v>
      </c>
      <c r="N33" s="173">
        <v>79000</v>
      </c>
      <c r="O33" s="173">
        <v>79826.0869565217</v>
      </c>
      <c r="P33" s="173">
        <v>348000</v>
      </c>
      <c r="Q33" s="173">
        <v>103773.9130434782</v>
      </c>
      <c r="R33" s="173">
        <v>372773.91304347821</v>
      </c>
      <c r="S33" s="173">
        <v>372700</v>
      </c>
      <c r="T33" s="174"/>
      <c r="U33" s="175" t="s">
        <v>26</v>
      </c>
      <c r="V33" s="175" t="s">
        <v>23</v>
      </c>
      <c r="W33" s="175" t="s">
        <v>27</v>
      </c>
      <c r="X33" s="176">
        <v>43294</v>
      </c>
      <c r="Y33" s="171" t="s">
        <v>7684</v>
      </c>
      <c r="Z33" s="171"/>
      <c r="AA33" s="173"/>
      <c r="AB33" s="173"/>
      <c r="AC33" s="173"/>
      <c r="AD33" s="173"/>
      <c r="AE33" s="173"/>
      <c r="AF33" s="173">
        <v>670000</v>
      </c>
      <c r="AG33" s="173"/>
      <c r="AH33" s="173"/>
      <c r="AI33" s="173"/>
      <c r="AJ33" s="173"/>
      <c r="AK33" s="173"/>
      <c r="AL33" s="173"/>
      <c r="AM33" s="173"/>
      <c r="AN33" s="173"/>
      <c r="AO33" s="173"/>
      <c r="AP33" s="173"/>
      <c r="AQ33" s="173"/>
      <c r="AR33" s="173">
        <v>539000</v>
      </c>
      <c r="AS33" s="173">
        <v>480000</v>
      </c>
      <c r="AT33" s="160">
        <f t="shared" si="0"/>
        <v>3</v>
      </c>
      <c r="AU33" s="173">
        <f t="shared" si="1"/>
        <v>1689000</v>
      </c>
      <c r="AV33" s="173">
        <f t="shared" si="2"/>
        <v>563000</v>
      </c>
      <c r="AW33" s="173">
        <f t="shared" si="3"/>
        <v>480000</v>
      </c>
      <c r="AX33" s="173">
        <f t="shared" si="4"/>
        <v>190300</v>
      </c>
      <c r="AY33" s="173">
        <f t="shared" si="5"/>
        <v>107300</v>
      </c>
      <c r="AZ33" s="177">
        <f t="shared" si="6"/>
        <v>0.51059833646364372</v>
      </c>
      <c r="BA33" s="177">
        <f t="shared" si="7"/>
        <v>0.28789911456935874</v>
      </c>
      <c r="BB33" s="173">
        <f t="shared" si="14"/>
        <v>480000</v>
      </c>
      <c r="BC33" s="178">
        <f t="shared" si="8"/>
        <v>563000</v>
      </c>
      <c r="BD33" s="173">
        <f t="shared" si="10"/>
        <v>107300</v>
      </c>
      <c r="BE33" s="177">
        <f t="shared" si="9"/>
        <v>0.28789911456935874</v>
      </c>
      <c r="BF33" s="179" t="s">
        <v>20515</v>
      </c>
      <c r="BG33" s="174"/>
      <c r="BH33" s="166" t="s">
        <v>20501</v>
      </c>
      <c r="BI33" s="162"/>
      <c r="BJ33" s="163">
        <v>1</v>
      </c>
      <c r="BK33" s="163"/>
    </row>
    <row r="34" spans="1:63" ht="29.25" customHeight="1" x14ac:dyDescent="0.25">
      <c r="A34" s="157">
        <v>28</v>
      </c>
      <c r="B34" s="164" t="s">
        <v>3901</v>
      </c>
      <c r="C34" s="169" t="s">
        <v>3876</v>
      </c>
      <c r="D34" s="169" t="s">
        <v>2020</v>
      </c>
      <c r="E34" s="170" t="s">
        <v>3902</v>
      </c>
      <c r="F34" s="171" t="s">
        <v>3903</v>
      </c>
      <c r="G34" s="171" t="s">
        <v>3904</v>
      </c>
      <c r="H34" s="172" t="s">
        <v>3903</v>
      </c>
      <c r="I34" s="164" t="s">
        <v>439</v>
      </c>
      <c r="J34" s="164">
        <v>531</v>
      </c>
      <c r="K34" s="171">
        <v>531</v>
      </c>
      <c r="L34" s="171" t="s">
        <v>3880</v>
      </c>
      <c r="M34" s="173">
        <v>269000</v>
      </c>
      <c r="N34" s="173">
        <v>79000</v>
      </c>
      <c r="O34" s="173">
        <v>79826.0869565217</v>
      </c>
      <c r="P34" s="173">
        <v>348000</v>
      </c>
      <c r="Q34" s="173">
        <v>103773.9130434782</v>
      </c>
      <c r="R34" s="173">
        <v>372773.91304347821</v>
      </c>
      <c r="S34" s="173">
        <v>372700</v>
      </c>
      <c r="T34" s="174"/>
      <c r="U34" s="175" t="s">
        <v>22</v>
      </c>
      <c r="V34" s="175" t="s">
        <v>23</v>
      </c>
      <c r="W34" s="175"/>
      <c r="X34" s="176"/>
      <c r="Y34" s="171" t="s">
        <v>7684</v>
      </c>
      <c r="Z34" s="171"/>
      <c r="AA34" s="173"/>
      <c r="AB34" s="173"/>
      <c r="AC34" s="173"/>
      <c r="AD34" s="173"/>
      <c r="AE34" s="173"/>
      <c r="AF34" s="173"/>
      <c r="AG34" s="173"/>
      <c r="AH34" s="173"/>
      <c r="AI34" s="173">
        <v>380000</v>
      </c>
      <c r="AJ34" s="173"/>
      <c r="AK34" s="173"/>
      <c r="AL34" s="173"/>
      <c r="AM34" s="173"/>
      <c r="AN34" s="173"/>
      <c r="AO34" s="173"/>
      <c r="AP34" s="173"/>
      <c r="AQ34" s="173"/>
      <c r="AR34" s="173">
        <v>524000</v>
      </c>
      <c r="AS34" s="173">
        <v>480000</v>
      </c>
      <c r="AT34" s="160">
        <f t="shared" si="0"/>
        <v>3</v>
      </c>
      <c r="AU34" s="173">
        <f t="shared" si="1"/>
        <v>1384000</v>
      </c>
      <c r="AV34" s="173">
        <f t="shared" si="2"/>
        <v>461300</v>
      </c>
      <c r="AW34" s="173">
        <f t="shared" si="3"/>
        <v>380000</v>
      </c>
      <c r="AX34" s="173">
        <f t="shared" si="4"/>
        <v>88600</v>
      </c>
      <c r="AY34" s="173">
        <f t="shared" si="5"/>
        <v>7300</v>
      </c>
      <c r="AZ34" s="177">
        <f t="shared" si="6"/>
        <v>0.23772471156426081</v>
      </c>
      <c r="BA34" s="177">
        <f t="shared" si="7"/>
        <v>1.9586799034075664E-2</v>
      </c>
      <c r="BB34" s="173">
        <f>AV34</f>
        <v>461300</v>
      </c>
      <c r="BC34" s="178">
        <f t="shared" si="8"/>
        <v>461300</v>
      </c>
      <c r="BD34" s="173">
        <f t="shared" si="10"/>
        <v>88600</v>
      </c>
      <c r="BE34" s="177">
        <f t="shared" si="9"/>
        <v>0.23772471156426081</v>
      </c>
      <c r="BF34" s="179" t="s">
        <v>7679</v>
      </c>
      <c r="BG34" s="174"/>
      <c r="BH34" s="166" t="s">
        <v>20501</v>
      </c>
      <c r="BI34" s="162"/>
      <c r="BJ34" s="163">
        <v>1</v>
      </c>
      <c r="BK34" s="163"/>
    </row>
    <row r="35" spans="1:63" ht="29.25" customHeight="1" x14ac:dyDescent="0.25">
      <c r="A35" s="157">
        <v>29</v>
      </c>
      <c r="B35" s="164" t="s">
        <v>3929</v>
      </c>
      <c r="C35" s="169" t="s">
        <v>3927</v>
      </c>
      <c r="D35" s="169" t="s">
        <v>2020</v>
      </c>
      <c r="E35" s="170" t="s">
        <v>3930</v>
      </c>
      <c r="F35" s="171" t="s">
        <v>3710</v>
      </c>
      <c r="G35" s="171" t="s">
        <v>3711</v>
      </c>
      <c r="H35" s="172" t="s">
        <v>3710</v>
      </c>
      <c r="I35" s="164" t="s">
        <v>439</v>
      </c>
      <c r="J35" s="164">
        <v>533</v>
      </c>
      <c r="K35" s="171">
        <v>533</v>
      </c>
      <c r="L35" s="171" t="s">
        <v>3928</v>
      </c>
      <c r="M35" s="173">
        <v>654000</v>
      </c>
      <c r="N35" s="173">
        <v>73000</v>
      </c>
      <c r="O35" s="173">
        <v>73565.217391304395</v>
      </c>
      <c r="P35" s="173">
        <v>727000</v>
      </c>
      <c r="Q35" s="173">
        <v>95634.782608695707</v>
      </c>
      <c r="R35" s="173">
        <v>749634.78260869568</v>
      </c>
      <c r="S35" s="173">
        <v>749600</v>
      </c>
      <c r="T35" s="174"/>
      <c r="U35" s="175" t="s">
        <v>26</v>
      </c>
      <c r="V35" s="175" t="s">
        <v>23</v>
      </c>
      <c r="W35" s="175" t="s">
        <v>27</v>
      </c>
      <c r="X35" s="176">
        <v>43294</v>
      </c>
      <c r="Y35" s="171" t="s">
        <v>7684</v>
      </c>
      <c r="Z35" s="171"/>
      <c r="AA35" s="173"/>
      <c r="AB35" s="173"/>
      <c r="AC35" s="173"/>
      <c r="AD35" s="173"/>
      <c r="AE35" s="173"/>
      <c r="AF35" s="173"/>
      <c r="AG35" s="173"/>
      <c r="AH35" s="173"/>
      <c r="AI35" s="173">
        <v>1500000</v>
      </c>
      <c r="AJ35" s="173"/>
      <c r="AK35" s="173"/>
      <c r="AL35" s="173"/>
      <c r="AM35" s="173"/>
      <c r="AN35" s="173"/>
      <c r="AO35" s="173"/>
      <c r="AP35" s="173"/>
      <c r="AQ35" s="173"/>
      <c r="AR35" s="173">
        <v>907000</v>
      </c>
      <c r="AS35" s="173">
        <v>1052000</v>
      </c>
      <c r="AT35" s="160">
        <f t="shared" si="0"/>
        <v>3</v>
      </c>
      <c r="AU35" s="173">
        <f t="shared" si="1"/>
        <v>3459000</v>
      </c>
      <c r="AV35" s="173">
        <f t="shared" si="2"/>
        <v>1153000</v>
      </c>
      <c r="AW35" s="173">
        <f t="shared" si="3"/>
        <v>907000</v>
      </c>
      <c r="AX35" s="173">
        <f t="shared" si="4"/>
        <v>403400</v>
      </c>
      <c r="AY35" s="173">
        <f t="shared" si="5"/>
        <v>157400</v>
      </c>
      <c r="AZ35" s="177">
        <f t="shared" si="6"/>
        <v>0.53815368196371394</v>
      </c>
      <c r="BA35" s="177">
        <f t="shared" si="7"/>
        <v>0.20997865528281751</v>
      </c>
      <c r="BB35" s="173">
        <f>AW35</f>
        <v>907000</v>
      </c>
      <c r="BC35" s="178">
        <f t="shared" si="8"/>
        <v>1153000</v>
      </c>
      <c r="BD35" s="173">
        <f t="shared" si="10"/>
        <v>157400</v>
      </c>
      <c r="BE35" s="177">
        <f t="shared" si="9"/>
        <v>0.20997865528281751</v>
      </c>
      <c r="BF35" s="179" t="s">
        <v>20515</v>
      </c>
      <c r="BG35" s="174"/>
      <c r="BH35" s="166" t="s">
        <v>20501</v>
      </c>
      <c r="BI35" s="162"/>
      <c r="BJ35" s="163">
        <v>1</v>
      </c>
      <c r="BK35" s="163"/>
    </row>
    <row r="36" spans="1:63" ht="29.25" customHeight="1" x14ac:dyDescent="0.25">
      <c r="A36" s="157">
        <v>30</v>
      </c>
      <c r="B36" s="164" t="s">
        <v>3935</v>
      </c>
      <c r="C36" s="169" t="s">
        <v>3927</v>
      </c>
      <c r="D36" s="169" t="s">
        <v>2020</v>
      </c>
      <c r="E36" s="170" t="s">
        <v>3936</v>
      </c>
      <c r="F36" s="171" t="s">
        <v>3933</v>
      </c>
      <c r="G36" s="171" t="s">
        <v>3934</v>
      </c>
      <c r="H36" s="172" t="s">
        <v>3933</v>
      </c>
      <c r="I36" s="164" t="s">
        <v>439</v>
      </c>
      <c r="J36" s="164">
        <v>533</v>
      </c>
      <c r="K36" s="171">
        <v>533</v>
      </c>
      <c r="L36" s="171" t="s">
        <v>3928</v>
      </c>
      <c r="M36" s="173">
        <v>654000</v>
      </c>
      <c r="N36" s="173">
        <v>73000</v>
      </c>
      <c r="O36" s="173">
        <v>73565.217391304395</v>
      </c>
      <c r="P36" s="173">
        <v>727000</v>
      </c>
      <c r="Q36" s="173">
        <v>95634.782608695707</v>
      </c>
      <c r="R36" s="173">
        <v>749634.78260869568</v>
      </c>
      <c r="S36" s="173">
        <v>749600</v>
      </c>
      <c r="T36" s="174"/>
      <c r="U36" s="175" t="s">
        <v>22</v>
      </c>
      <c r="V36" s="175" t="s">
        <v>23</v>
      </c>
      <c r="W36" s="175" t="s">
        <v>24</v>
      </c>
      <c r="X36" s="176">
        <v>43294</v>
      </c>
      <c r="Y36" s="171" t="s">
        <v>7684</v>
      </c>
      <c r="Z36" s="171"/>
      <c r="AA36" s="173"/>
      <c r="AB36" s="173"/>
      <c r="AC36" s="173"/>
      <c r="AD36" s="173"/>
      <c r="AE36" s="173"/>
      <c r="AF36" s="173"/>
      <c r="AG36" s="173"/>
      <c r="AH36" s="173"/>
      <c r="AI36" s="173">
        <v>1250000</v>
      </c>
      <c r="AJ36" s="173"/>
      <c r="AK36" s="173"/>
      <c r="AL36" s="173"/>
      <c r="AM36" s="173"/>
      <c r="AN36" s="173"/>
      <c r="AO36" s="173"/>
      <c r="AP36" s="173"/>
      <c r="AQ36" s="173"/>
      <c r="AR36" s="173">
        <v>907000</v>
      </c>
      <c r="AS36" s="173">
        <v>1052000</v>
      </c>
      <c r="AT36" s="160">
        <f t="shared" si="0"/>
        <v>3</v>
      </c>
      <c r="AU36" s="173">
        <f t="shared" si="1"/>
        <v>3209000</v>
      </c>
      <c r="AV36" s="173">
        <f t="shared" si="2"/>
        <v>1069700</v>
      </c>
      <c r="AW36" s="173">
        <f t="shared" si="3"/>
        <v>907000</v>
      </c>
      <c r="AX36" s="173">
        <f t="shared" si="4"/>
        <v>320100</v>
      </c>
      <c r="AY36" s="173">
        <f t="shared" si="5"/>
        <v>157400</v>
      </c>
      <c r="AZ36" s="177">
        <f t="shared" si="6"/>
        <v>0.42702774813233724</v>
      </c>
      <c r="BA36" s="177">
        <f t="shared" si="7"/>
        <v>0.20997865528281751</v>
      </c>
      <c r="BB36" s="173">
        <f>AV36</f>
        <v>1069700</v>
      </c>
      <c r="BC36" s="178">
        <f t="shared" si="8"/>
        <v>1069700</v>
      </c>
      <c r="BD36" s="173">
        <f t="shared" si="10"/>
        <v>320100</v>
      </c>
      <c r="BE36" s="177">
        <f t="shared" si="9"/>
        <v>0.42702774813233724</v>
      </c>
      <c r="BF36" s="179" t="s">
        <v>7679</v>
      </c>
      <c r="BG36" s="174"/>
      <c r="BH36" s="166" t="s">
        <v>20501</v>
      </c>
      <c r="BI36" s="162"/>
      <c r="BJ36" s="163">
        <v>1</v>
      </c>
      <c r="BK36" s="163"/>
    </row>
    <row r="37" spans="1:63" ht="29.25" customHeight="1" x14ac:dyDescent="0.25">
      <c r="A37" s="157">
        <v>31</v>
      </c>
      <c r="B37" s="164" t="s">
        <v>3949</v>
      </c>
      <c r="C37" s="169" t="s">
        <v>3943</v>
      </c>
      <c r="D37" s="169" t="s">
        <v>2020</v>
      </c>
      <c r="E37" s="170" t="s">
        <v>3950</v>
      </c>
      <c r="F37" s="171" t="s">
        <v>3947</v>
      </c>
      <c r="G37" s="171" t="s">
        <v>3948</v>
      </c>
      <c r="H37" s="172" t="s">
        <v>3947</v>
      </c>
      <c r="I37" s="164" t="s">
        <v>439</v>
      </c>
      <c r="J37" s="164">
        <v>535</v>
      </c>
      <c r="K37" s="171">
        <v>535</v>
      </c>
      <c r="L37" s="171" t="s">
        <v>3944</v>
      </c>
      <c r="M37" s="173">
        <v>269000</v>
      </c>
      <c r="N37" s="173">
        <f>P37-M37</f>
        <v>79000</v>
      </c>
      <c r="O37" s="173">
        <v>79826.0869565217</v>
      </c>
      <c r="P37" s="173">
        <v>348000</v>
      </c>
      <c r="Q37" s="173">
        <f>+O37/1800000*2340000</f>
        <v>103773.9130434782</v>
      </c>
      <c r="R37" s="173">
        <f>+M37+Q37</f>
        <v>372773.91304347821</v>
      </c>
      <c r="S37" s="173">
        <v>372700</v>
      </c>
      <c r="T37" s="174"/>
      <c r="U37" s="175" t="s">
        <v>22</v>
      </c>
      <c r="V37" s="175" t="s">
        <v>23</v>
      </c>
      <c r="W37" s="175" t="s">
        <v>24</v>
      </c>
      <c r="X37" s="176">
        <v>43294</v>
      </c>
      <c r="Y37" s="171" t="s">
        <v>7684</v>
      </c>
      <c r="Z37" s="171"/>
      <c r="AA37" s="173"/>
      <c r="AB37" s="173"/>
      <c r="AC37" s="173"/>
      <c r="AD37" s="173"/>
      <c r="AE37" s="173"/>
      <c r="AF37" s="173">
        <v>718000</v>
      </c>
      <c r="AG37" s="173"/>
      <c r="AH37" s="173"/>
      <c r="AI37" s="173">
        <v>500000</v>
      </c>
      <c r="AJ37" s="173"/>
      <c r="AK37" s="173"/>
      <c r="AL37" s="173"/>
      <c r="AM37" s="173"/>
      <c r="AN37" s="173"/>
      <c r="AO37" s="173"/>
      <c r="AP37" s="173"/>
      <c r="AQ37" s="173"/>
      <c r="AR37" s="173"/>
      <c r="AS37" s="173">
        <v>480000</v>
      </c>
      <c r="AT37" s="160">
        <f t="shared" si="0"/>
        <v>3</v>
      </c>
      <c r="AU37" s="173">
        <f t="shared" si="1"/>
        <v>1698000</v>
      </c>
      <c r="AV37" s="173">
        <f t="shared" si="2"/>
        <v>566000</v>
      </c>
      <c r="AW37" s="173">
        <f t="shared" si="3"/>
        <v>480000</v>
      </c>
      <c r="AX37" s="173">
        <f t="shared" si="4"/>
        <v>193300</v>
      </c>
      <c r="AY37" s="173">
        <f t="shared" si="5"/>
        <v>107300</v>
      </c>
      <c r="AZ37" s="177">
        <f t="shared" si="6"/>
        <v>0.51864770592970222</v>
      </c>
      <c r="BA37" s="177">
        <f t="shared" si="7"/>
        <v>0.28789911456935874</v>
      </c>
      <c r="BB37" s="173">
        <f>AW37</f>
        <v>480000</v>
      </c>
      <c r="BC37" s="178">
        <f t="shared" si="8"/>
        <v>566000</v>
      </c>
      <c r="BD37" s="173">
        <f t="shared" si="10"/>
        <v>107300</v>
      </c>
      <c r="BE37" s="177">
        <f t="shared" si="9"/>
        <v>0.28789911456935874</v>
      </c>
      <c r="BF37" s="179" t="s">
        <v>20515</v>
      </c>
      <c r="BG37" s="174"/>
      <c r="BH37" s="166" t="s">
        <v>20501</v>
      </c>
      <c r="BI37" s="162"/>
      <c r="BJ37" s="163">
        <v>1</v>
      </c>
      <c r="BK37" s="163"/>
    </row>
    <row r="38" spans="1:63" ht="29.25" customHeight="1" x14ac:dyDescent="0.25">
      <c r="A38" s="157">
        <v>32</v>
      </c>
      <c r="B38" s="164" t="s">
        <v>3955</v>
      </c>
      <c r="C38" s="169" t="s">
        <v>3943</v>
      </c>
      <c r="D38" s="169" t="s">
        <v>2020</v>
      </c>
      <c r="E38" s="170" t="s">
        <v>3956</v>
      </c>
      <c r="F38" s="171" t="s">
        <v>3953</v>
      </c>
      <c r="G38" s="171" t="s">
        <v>3954</v>
      </c>
      <c r="H38" s="172" t="s">
        <v>3953</v>
      </c>
      <c r="I38" s="164" t="s">
        <v>499</v>
      </c>
      <c r="J38" s="164">
        <v>535</v>
      </c>
      <c r="K38" s="171">
        <v>535</v>
      </c>
      <c r="L38" s="171" t="s">
        <v>3944</v>
      </c>
      <c r="M38" s="173">
        <v>269000</v>
      </c>
      <c r="N38" s="173">
        <f>P38-M38</f>
        <v>79000</v>
      </c>
      <c r="O38" s="173">
        <v>79826.0869565217</v>
      </c>
      <c r="P38" s="173">
        <v>348000</v>
      </c>
      <c r="Q38" s="173">
        <f>+O38/1800000*2340000</f>
        <v>103773.9130434782</v>
      </c>
      <c r="R38" s="173">
        <f>+M38+Q38</f>
        <v>372773.91304347821</v>
      </c>
      <c r="S38" s="173">
        <v>372700</v>
      </c>
      <c r="T38" s="174"/>
      <c r="U38" s="175" t="s">
        <v>22</v>
      </c>
      <c r="V38" s="175" t="s">
        <v>23</v>
      </c>
      <c r="W38" s="175" t="s">
        <v>24</v>
      </c>
      <c r="X38" s="176">
        <v>43294</v>
      </c>
      <c r="Y38" s="171" t="s">
        <v>7684</v>
      </c>
      <c r="Z38" s="171"/>
      <c r="AA38" s="173"/>
      <c r="AB38" s="173"/>
      <c r="AC38" s="173"/>
      <c r="AD38" s="173"/>
      <c r="AE38" s="173"/>
      <c r="AF38" s="173">
        <v>718000</v>
      </c>
      <c r="AG38" s="173"/>
      <c r="AH38" s="173"/>
      <c r="AI38" s="173">
        <v>500000</v>
      </c>
      <c r="AJ38" s="173"/>
      <c r="AK38" s="173"/>
      <c r="AL38" s="173"/>
      <c r="AM38" s="173"/>
      <c r="AN38" s="173"/>
      <c r="AO38" s="173"/>
      <c r="AP38" s="173"/>
      <c r="AQ38" s="173"/>
      <c r="AR38" s="173"/>
      <c r="AS38" s="173">
        <v>480000</v>
      </c>
      <c r="AT38" s="160">
        <f t="shared" si="0"/>
        <v>3</v>
      </c>
      <c r="AU38" s="173">
        <f t="shared" si="1"/>
        <v>1698000</v>
      </c>
      <c r="AV38" s="173">
        <f t="shared" si="2"/>
        <v>566000</v>
      </c>
      <c r="AW38" s="173">
        <f t="shared" si="3"/>
        <v>480000</v>
      </c>
      <c r="AX38" s="173">
        <f t="shared" si="4"/>
        <v>193300</v>
      </c>
      <c r="AY38" s="173">
        <f t="shared" si="5"/>
        <v>107300</v>
      </c>
      <c r="AZ38" s="177">
        <f t="shared" si="6"/>
        <v>0.51864770592970222</v>
      </c>
      <c r="BA38" s="177">
        <f t="shared" si="7"/>
        <v>0.28789911456935874</v>
      </c>
      <c r="BB38" s="173">
        <f>AW38</f>
        <v>480000</v>
      </c>
      <c r="BC38" s="178">
        <f t="shared" si="8"/>
        <v>566000</v>
      </c>
      <c r="BD38" s="173">
        <f t="shared" si="10"/>
        <v>107300</v>
      </c>
      <c r="BE38" s="177">
        <f t="shared" si="9"/>
        <v>0.28789911456935874</v>
      </c>
      <c r="BF38" s="179" t="s">
        <v>20515</v>
      </c>
      <c r="BG38" s="174"/>
      <c r="BH38" s="166" t="s">
        <v>20501</v>
      </c>
      <c r="BI38" s="162"/>
      <c r="BJ38" s="163">
        <v>1</v>
      </c>
      <c r="BK38" s="163"/>
    </row>
    <row r="39" spans="1:63" ht="29.25" customHeight="1" x14ac:dyDescent="0.25">
      <c r="A39" s="157">
        <v>33</v>
      </c>
      <c r="B39" s="164" t="s">
        <v>3961</v>
      </c>
      <c r="C39" s="169" t="s">
        <v>3943</v>
      </c>
      <c r="D39" s="169" t="s">
        <v>2020</v>
      </c>
      <c r="E39" s="170" t="s">
        <v>3962</v>
      </c>
      <c r="F39" s="171" t="s">
        <v>3959</v>
      </c>
      <c r="G39" s="171" t="s">
        <v>3960</v>
      </c>
      <c r="H39" s="172" t="s">
        <v>3959</v>
      </c>
      <c r="I39" s="164" t="s">
        <v>499</v>
      </c>
      <c r="J39" s="164">
        <v>535</v>
      </c>
      <c r="K39" s="171">
        <v>535</v>
      </c>
      <c r="L39" s="171" t="s">
        <v>3944</v>
      </c>
      <c r="M39" s="173">
        <v>269000</v>
      </c>
      <c r="N39" s="173">
        <f>P39-M39</f>
        <v>79000</v>
      </c>
      <c r="O39" s="173">
        <v>79826.0869565217</v>
      </c>
      <c r="P39" s="173">
        <v>348000</v>
      </c>
      <c r="Q39" s="173">
        <f>+O39/1800000*2340000</f>
        <v>103773.9130434782</v>
      </c>
      <c r="R39" s="173">
        <f>+M39+Q39</f>
        <v>372773.91304347821</v>
      </c>
      <c r="S39" s="173">
        <v>372700</v>
      </c>
      <c r="T39" s="174"/>
      <c r="U39" s="175" t="s">
        <v>22</v>
      </c>
      <c r="V39" s="175" t="s">
        <v>23</v>
      </c>
      <c r="W39" s="175" t="s">
        <v>24</v>
      </c>
      <c r="X39" s="176">
        <v>43294</v>
      </c>
      <c r="Y39" s="171" t="s">
        <v>7684</v>
      </c>
      <c r="Z39" s="171"/>
      <c r="AA39" s="173"/>
      <c r="AB39" s="173"/>
      <c r="AC39" s="173"/>
      <c r="AD39" s="173"/>
      <c r="AE39" s="173"/>
      <c r="AF39" s="173">
        <v>718000</v>
      </c>
      <c r="AG39" s="173"/>
      <c r="AH39" s="173"/>
      <c r="AI39" s="173">
        <v>500000</v>
      </c>
      <c r="AJ39" s="173"/>
      <c r="AK39" s="173"/>
      <c r="AL39" s="173"/>
      <c r="AM39" s="173"/>
      <c r="AN39" s="173"/>
      <c r="AO39" s="173"/>
      <c r="AP39" s="173"/>
      <c r="AQ39" s="173"/>
      <c r="AR39" s="173"/>
      <c r="AS39" s="173">
        <v>480000</v>
      </c>
      <c r="AT39" s="160">
        <f t="shared" si="0"/>
        <v>3</v>
      </c>
      <c r="AU39" s="173">
        <f t="shared" si="1"/>
        <v>1698000</v>
      </c>
      <c r="AV39" s="173">
        <f t="shared" si="2"/>
        <v>566000</v>
      </c>
      <c r="AW39" s="173">
        <f t="shared" si="3"/>
        <v>480000</v>
      </c>
      <c r="AX39" s="173">
        <f t="shared" si="4"/>
        <v>193300</v>
      </c>
      <c r="AY39" s="173">
        <f t="shared" si="5"/>
        <v>107300</v>
      </c>
      <c r="AZ39" s="177">
        <f t="shared" si="6"/>
        <v>0.51864770592970222</v>
      </c>
      <c r="BA39" s="177">
        <f t="shared" si="7"/>
        <v>0.28789911456935874</v>
      </c>
      <c r="BB39" s="173">
        <f>AW39</f>
        <v>480000</v>
      </c>
      <c r="BC39" s="178">
        <f t="shared" ref="BC39:BC70" si="15">AV39</f>
        <v>566000</v>
      </c>
      <c r="BD39" s="173">
        <f t="shared" ref="BD39:BD70" si="16">BB39-S39</f>
        <v>107300</v>
      </c>
      <c r="BE39" s="177">
        <f t="shared" ref="BE39:BE70" si="17">BD39/S39</f>
        <v>0.28789911456935874</v>
      </c>
      <c r="BF39" s="179" t="s">
        <v>20515</v>
      </c>
      <c r="BG39" s="174"/>
      <c r="BH39" s="166" t="s">
        <v>20501</v>
      </c>
      <c r="BI39" s="162"/>
      <c r="BJ39" s="163">
        <v>1</v>
      </c>
      <c r="BK39" s="163"/>
    </row>
    <row r="40" spans="1:63" ht="29.25" customHeight="1" x14ac:dyDescent="0.25">
      <c r="A40" s="157">
        <v>34</v>
      </c>
      <c r="B40" s="164" t="s">
        <v>3963</v>
      </c>
      <c r="C40" s="169" t="s">
        <v>3943</v>
      </c>
      <c r="D40" s="169" t="s">
        <v>2020</v>
      </c>
      <c r="E40" s="170" t="s">
        <v>3964</v>
      </c>
      <c r="F40" s="171" t="s">
        <v>3965</v>
      </c>
      <c r="G40" s="171" t="s">
        <v>3966</v>
      </c>
      <c r="H40" s="172" t="s">
        <v>3965</v>
      </c>
      <c r="I40" s="164" t="s">
        <v>499</v>
      </c>
      <c r="J40" s="164">
        <v>535</v>
      </c>
      <c r="K40" s="171">
        <v>535</v>
      </c>
      <c r="L40" s="171" t="s">
        <v>3944</v>
      </c>
      <c r="M40" s="173">
        <v>269000</v>
      </c>
      <c r="N40" s="173">
        <v>79000</v>
      </c>
      <c r="O40" s="173">
        <v>79826.0869565217</v>
      </c>
      <c r="P40" s="173">
        <v>348000</v>
      </c>
      <c r="Q40" s="173">
        <v>103773.9130434782</v>
      </c>
      <c r="R40" s="173">
        <v>372773.91304347821</v>
      </c>
      <c r="S40" s="173">
        <v>372700</v>
      </c>
      <c r="T40" s="174"/>
      <c r="U40" s="175" t="s">
        <v>26</v>
      </c>
      <c r="V40" s="175" t="s">
        <v>23</v>
      </c>
      <c r="W40" s="175" t="s">
        <v>27</v>
      </c>
      <c r="X40" s="176">
        <v>43294</v>
      </c>
      <c r="Y40" s="171" t="s">
        <v>7684</v>
      </c>
      <c r="Z40" s="171"/>
      <c r="AA40" s="173"/>
      <c r="AB40" s="173"/>
      <c r="AC40" s="173"/>
      <c r="AD40" s="173"/>
      <c r="AE40" s="173"/>
      <c r="AF40" s="173"/>
      <c r="AG40" s="173"/>
      <c r="AH40" s="173"/>
      <c r="AI40" s="173">
        <v>500000</v>
      </c>
      <c r="AJ40" s="173"/>
      <c r="AK40" s="173"/>
      <c r="AL40" s="173"/>
      <c r="AM40" s="173"/>
      <c r="AN40" s="173"/>
      <c r="AO40" s="173"/>
      <c r="AP40" s="173"/>
      <c r="AQ40" s="173"/>
      <c r="AR40" s="173">
        <v>539000</v>
      </c>
      <c r="AS40" s="173">
        <v>480000</v>
      </c>
      <c r="AT40" s="160">
        <f t="shared" si="0"/>
        <v>3</v>
      </c>
      <c r="AU40" s="173">
        <f t="shared" si="1"/>
        <v>1519000</v>
      </c>
      <c r="AV40" s="173">
        <f t="shared" si="2"/>
        <v>506300</v>
      </c>
      <c r="AW40" s="173">
        <f t="shared" si="3"/>
        <v>480000</v>
      </c>
      <c r="AX40" s="173">
        <f t="shared" si="4"/>
        <v>133600</v>
      </c>
      <c r="AY40" s="173">
        <f t="shared" si="5"/>
        <v>107300</v>
      </c>
      <c r="AZ40" s="177">
        <f t="shared" si="6"/>
        <v>0.3584652535551382</v>
      </c>
      <c r="BA40" s="177">
        <f t="shared" si="7"/>
        <v>0.28789911456935874</v>
      </c>
      <c r="BB40" s="173">
        <f>AW40</f>
        <v>480000</v>
      </c>
      <c r="BC40" s="178">
        <f t="shared" si="15"/>
        <v>506300</v>
      </c>
      <c r="BD40" s="173">
        <f t="shared" si="16"/>
        <v>107300</v>
      </c>
      <c r="BE40" s="177">
        <f t="shared" si="17"/>
        <v>0.28789911456935874</v>
      </c>
      <c r="BF40" s="179" t="s">
        <v>20515</v>
      </c>
      <c r="BG40" s="174"/>
      <c r="BH40" s="166" t="s">
        <v>20501</v>
      </c>
      <c r="BI40" s="162"/>
      <c r="BJ40" s="163">
        <v>1</v>
      </c>
      <c r="BK40" s="163"/>
    </row>
    <row r="41" spans="1:63" ht="29.25" customHeight="1" x14ac:dyDescent="0.25">
      <c r="A41" s="157">
        <v>35</v>
      </c>
      <c r="B41" s="164" t="s">
        <v>3975</v>
      </c>
      <c r="C41" s="169" t="s">
        <v>3943</v>
      </c>
      <c r="D41" s="169" t="s">
        <v>2020</v>
      </c>
      <c r="E41" s="170" t="s">
        <v>3976</v>
      </c>
      <c r="F41" s="171" t="s">
        <v>3973</v>
      </c>
      <c r="G41" s="171" t="s">
        <v>3974</v>
      </c>
      <c r="H41" s="172" t="s">
        <v>3973</v>
      </c>
      <c r="I41" s="164" t="s">
        <v>439</v>
      </c>
      <c r="J41" s="164">
        <v>535</v>
      </c>
      <c r="K41" s="171">
        <v>535</v>
      </c>
      <c r="L41" s="171" t="s">
        <v>3944</v>
      </c>
      <c r="M41" s="173">
        <v>269000</v>
      </c>
      <c r="N41" s="173">
        <v>79000</v>
      </c>
      <c r="O41" s="173">
        <v>79826.0869565217</v>
      </c>
      <c r="P41" s="173">
        <v>348000</v>
      </c>
      <c r="Q41" s="173">
        <v>103773.9130434782</v>
      </c>
      <c r="R41" s="173">
        <v>372773.91304347821</v>
      </c>
      <c r="S41" s="173">
        <v>372700</v>
      </c>
      <c r="T41" s="174"/>
      <c r="U41" s="175" t="s">
        <v>22</v>
      </c>
      <c r="V41" s="175" t="s">
        <v>23</v>
      </c>
      <c r="W41" s="175" t="s">
        <v>24</v>
      </c>
      <c r="X41" s="176">
        <v>43294</v>
      </c>
      <c r="Y41" s="171" t="s">
        <v>7684</v>
      </c>
      <c r="Z41" s="171"/>
      <c r="AA41" s="173"/>
      <c r="AB41" s="173"/>
      <c r="AC41" s="173"/>
      <c r="AD41" s="173"/>
      <c r="AE41" s="173"/>
      <c r="AF41" s="173">
        <v>718000</v>
      </c>
      <c r="AG41" s="173"/>
      <c r="AH41" s="173"/>
      <c r="AI41" s="173"/>
      <c r="AJ41" s="173"/>
      <c r="AK41" s="173"/>
      <c r="AL41" s="173"/>
      <c r="AM41" s="173"/>
      <c r="AN41" s="173"/>
      <c r="AO41" s="173"/>
      <c r="AP41" s="173"/>
      <c r="AQ41" s="173"/>
      <c r="AR41" s="173">
        <v>524000</v>
      </c>
      <c r="AS41" s="173">
        <v>480000</v>
      </c>
      <c r="AT41" s="160">
        <f t="shared" si="0"/>
        <v>3</v>
      </c>
      <c r="AU41" s="173">
        <f t="shared" si="1"/>
        <v>1722000</v>
      </c>
      <c r="AV41" s="173">
        <f t="shared" si="2"/>
        <v>574000</v>
      </c>
      <c r="AW41" s="173">
        <f t="shared" si="3"/>
        <v>480000</v>
      </c>
      <c r="AX41" s="173">
        <f t="shared" si="4"/>
        <v>201300</v>
      </c>
      <c r="AY41" s="173">
        <f t="shared" si="5"/>
        <v>107300</v>
      </c>
      <c r="AZ41" s="177">
        <f t="shared" si="6"/>
        <v>0.54011269117252481</v>
      </c>
      <c r="BA41" s="177">
        <f t="shared" si="7"/>
        <v>0.28789911456935874</v>
      </c>
      <c r="BB41" s="173">
        <f>AW41</f>
        <v>480000</v>
      </c>
      <c r="BC41" s="178">
        <f t="shared" si="15"/>
        <v>574000</v>
      </c>
      <c r="BD41" s="173">
        <f t="shared" si="16"/>
        <v>107300</v>
      </c>
      <c r="BE41" s="177">
        <f t="shared" si="17"/>
        <v>0.28789911456935874</v>
      </c>
      <c r="BF41" s="179" t="s">
        <v>20515</v>
      </c>
      <c r="BG41" s="174"/>
      <c r="BH41" s="166" t="s">
        <v>20501</v>
      </c>
      <c r="BI41" s="162"/>
      <c r="BJ41" s="163">
        <v>1</v>
      </c>
      <c r="BK41" s="163"/>
    </row>
    <row r="42" spans="1:63" ht="29.25" customHeight="1" x14ac:dyDescent="0.25">
      <c r="A42" s="157">
        <v>36</v>
      </c>
      <c r="B42" s="164" t="s">
        <v>3999</v>
      </c>
      <c r="C42" s="169" t="s">
        <v>3997</v>
      </c>
      <c r="D42" s="169" t="s">
        <v>2020</v>
      </c>
      <c r="E42" s="170" t="s">
        <v>4000</v>
      </c>
      <c r="F42" s="171" t="s">
        <v>3878</v>
      </c>
      <c r="G42" s="171" t="s">
        <v>3879</v>
      </c>
      <c r="H42" s="172" t="s">
        <v>3878</v>
      </c>
      <c r="I42" s="164" t="s">
        <v>499</v>
      </c>
      <c r="J42" s="164">
        <v>537</v>
      </c>
      <c r="K42" s="171">
        <v>537</v>
      </c>
      <c r="L42" s="171" t="s">
        <v>3998</v>
      </c>
      <c r="M42" s="173">
        <v>269000</v>
      </c>
      <c r="N42" s="173">
        <f t="shared" ref="N42:N48" si="18">P42-M42</f>
        <v>79000</v>
      </c>
      <c r="O42" s="173">
        <v>79826.0869565217</v>
      </c>
      <c r="P42" s="173">
        <v>348000</v>
      </c>
      <c r="Q42" s="173">
        <f t="shared" ref="Q42:Q48" si="19">+O42/1800000*2340000</f>
        <v>103773.9130434782</v>
      </c>
      <c r="R42" s="173">
        <f t="shared" ref="R42:R48" si="20">+M42+Q42</f>
        <v>372773.91304347821</v>
      </c>
      <c r="S42" s="173">
        <v>372700</v>
      </c>
      <c r="T42" s="174"/>
      <c r="U42" s="175" t="s">
        <v>22</v>
      </c>
      <c r="V42" s="175" t="s">
        <v>23</v>
      </c>
      <c r="W42" s="175" t="s">
        <v>24</v>
      </c>
      <c r="X42" s="176">
        <v>43294</v>
      </c>
      <c r="Y42" s="171" t="s">
        <v>7684</v>
      </c>
      <c r="Z42" s="171"/>
      <c r="AA42" s="173"/>
      <c r="AB42" s="173"/>
      <c r="AC42" s="173"/>
      <c r="AD42" s="173"/>
      <c r="AE42" s="173"/>
      <c r="AF42" s="173">
        <v>742000</v>
      </c>
      <c r="AG42" s="173"/>
      <c r="AH42" s="173"/>
      <c r="AI42" s="173">
        <v>380000</v>
      </c>
      <c r="AJ42" s="173"/>
      <c r="AK42" s="173"/>
      <c r="AL42" s="173"/>
      <c r="AM42" s="173"/>
      <c r="AN42" s="173"/>
      <c r="AO42" s="173"/>
      <c r="AP42" s="173"/>
      <c r="AQ42" s="173"/>
      <c r="AR42" s="173"/>
      <c r="AS42" s="173">
        <v>480000</v>
      </c>
      <c r="AT42" s="160">
        <f t="shared" si="0"/>
        <v>3</v>
      </c>
      <c r="AU42" s="173">
        <f t="shared" si="1"/>
        <v>1602000</v>
      </c>
      <c r="AV42" s="173">
        <f t="shared" si="2"/>
        <v>534000</v>
      </c>
      <c r="AW42" s="173">
        <f t="shared" si="3"/>
        <v>380000</v>
      </c>
      <c r="AX42" s="173">
        <f t="shared" si="4"/>
        <v>161300</v>
      </c>
      <c r="AY42" s="173">
        <f t="shared" si="5"/>
        <v>7300</v>
      </c>
      <c r="AZ42" s="177">
        <f t="shared" si="6"/>
        <v>0.43278776495841159</v>
      </c>
      <c r="BA42" s="177">
        <f t="shared" si="7"/>
        <v>1.9586799034075664E-2</v>
      </c>
      <c r="BB42" s="173">
        <f t="shared" ref="BB42:BB49" si="21">AV42</f>
        <v>534000</v>
      </c>
      <c r="BC42" s="178">
        <f t="shared" si="15"/>
        <v>534000</v>
      </c>
      <c r="BD42" s="173">
        <f t="shared" si="16"/>
        <v>161300</v>
      </c>
      <c r="BE42" s="177">
        <f t="shared" si="17"/>
        <v>0.43278776495841159</v>
      </c>
      <c r="BF42" s="179" t="s">
        <v>7679</v>
      </c>
      <c r="BG42" s="174"/>
      <c r="BH42" s="166" t="s">
        <v>20501</v>
      </c>
      <c r="BI42" s="162"/>
      <c r="BJ42" s="163">
        <v>1</v>
      </c>
      <c r="BK42" s="163"/>
    </row>
    <row r="43" spans="1:63" ht="29.25" customHeight="1" x14ac:dyDescent="0.25">
      <c r="A43" s="157">
        <v>37</v>
      </c>
      <c r="B43" s="164" t="s">
        <v>4006</v>
      </c>
      <c r="C43" s="169" t="s">
        <v>3997</v>
      </c>
      <c r="D43" s="169" t="s">
        <v>2020</v>
      </c>
      <c r="E43" s="170" t="s">
        <v>4007</v>
      </c>
      <c r="F43" s="171" t="s">
        <v>4003</v>
      </c>
      <c r="G43" s="171" t="s">
        <v>4004</v>
      </c>
      <c r="H43" s="172" t="s">
        <v>4003</v>
      </c>
      <c r="I43" s="164" t="s">
        <v>499</v>
      </c>
      <c r="J43" s="164">
        <v>537</v>
      </c>
      <c r="K43" s="171">
        <v>537</v>
      </c>
      <c r="L43" s="171" t="s">
        <v>3998</v>
      </c>
      <c r="M43" s="173">
        <v>269000</v>
      </c>
      <c r="N43" s="173">
        <f t="shared" si="18"/>
        <v>79000</v>
      </c>
      <c r="O43" s="173">
        <v>79826.0869565217</v>
      </c>
      <c r="P43" s="173">
        <v>348000</v>
      </c>
      <c r="Q43" s="173">
        <f t="shared" si="19"/>
        <v>103773.9130434782</v>
      </c>
      <c r="R43" s="173">
        <f t="shared" si="20"/>
        <v>372773.91304347821</v>
      </c>
      <c r="S43" s="173">
        <v>372700</v>
      </c>
      <c r="T43" s="174"/>
      <c r="U43" s="175" t="s">
        <v>26</v>
      </c>
      <c r="V43" s="175" t="s">
        <v>23</v>
      </c>
      <c r="W43" s="175" t="s">
        <v>27</v>
      </c>
      <c r="X43" s="176">
        <v>43294</v>
      </c>
      <c r="Y43" s="171" t="s">
        <v>7684</v>
      </c>
      <c r="Z43" s="171"/>
      <c r="AA43" s="173"/>
      <c r="AB43" s="173"/>
      <c r="AC43" s="173"/>
      <c r="AD43" s="173"/>
      <c r="AE43" s="173"/>
      <c r="AF43" s="173">
        <v>742000</v>
      </c>
      <c r="AG43" s="173"/>
      <c r="AH43" s="173"/>
      <c r="AI43" s="173">
        <v>380000</v>
      </c>
      <c r="AJ43" s="173"/>
      <c r="AK43" s="173"/>
      <c r="AL43" s="173"/>
      <c r="AM43" s="173"/>
      <c r="AN43" s="173"/>
      <c r="AO43" s="173"/>
      <c r="AP43" s="173"/>
      <c r="AQ43" s="173"/>
      <c r="AR43" s="173"/>
      <c r="AS43" s="173">
        <v>480000</v>
      </c>
      <c r="AT43" s="160">
        <f t="shared" si="0"/>
        <v>3</v>
      </c>
      <c r="AU43" s="173">
        <f t="shared" si="1"/>
        <v>1602000</v>
      </c>
      <c r="AV43" s="173">
        <f t="shared" si="2"/>
        <v>534000</v>
      </c>
      <c r="AW43" s="173">
        <f t="shared" si="3"/>
        <v>380000</v>
      </c>
      <c r="AX43" s="173">
        <f t="shared" si="4"/>
        <v>161300</v>
      </c>
      <c r="AY43" s="173">
        <f t="shared" si="5"/>
        <v>7300</v>
      </c>
      <c r="AZ43" s="177">
        <f t="shared" si="6"/>
        <v>0.43278776495841159</v>
      </c>
      <c r="BA43" s="177">
        <f t="shared" si="7"/>
        <v>1.9586799034075664E-2</v>
      </c>
      <c r="BB43" s="173">
        <f t="shared" si="21"/>
        <v>534000</v>
      </c>
      <c r="BC43" s="178">
        <f t="shared" si="15"/>
        <v>534000</v>
      </c>
      <c r="BD43" s="173">
        <f t="shared" si="16"/>
        <v>161300</v>
      </c>
      <c r="BE43" s="177">
        <f t="shared" si="17"/>
        <v>0.43278776495841159</v>
      </c>
      <c r="BF43" s="179" t="s">
        <v>7679</v>
      </c>
      <c r="BG43" s="174"/>
      <c r="BH43" s="166" t="s">
        <v>20501</v>
      </c>
      <c r="BI43" s="162"/>
      <c r="BJ43" s="163">
        <v>1</v>
      </c>
      <c r="BK43" s="163"/>
    </row>
    <row r="44" spans="1:63" ht="29.25" customHeight="1" x14ac:dyDescent="0.25">
      <c r="A44" s="157">
        <v>38</v>
      </c>
      <c r="B44" s="164" t="s">
        <v>4008</v>
      </c>
      <c r="C44" s="169" t="s">
        <v>3997</v>
      </c>
      <c r="D44" s="169" t="s">
        <v>2020</v>
      </c>
      <c r="E44" s="170" t="s">
        <v>4009</v>
      </c>
      <c r="F44" s="171" t="s">
        <v>3883</v>
      </c>
      <c r="G44" s="171" t="s">
        <v>3884</v>
      </c>
      <c r="H44" s="172" t="s">
        <v>3883</v>
      </c>
      <c r="I44" s="164" t="s">
        <v>499</v>
      </c>
      <c r="J44" s="164">
        <v>537</v>
      </c>
      <c r="K44" s="171">
        <v>537</v>
      </c>
      <c r="L44" s="171" t="s">
        <v>3998</v>
      </c>
      <c r="M44" s="173">
        <v>269000</v>
      </c>
      <c r="N44" s="173">
        <f t="shared" si="18"/>
        <v>79000</v>
      </c>
      <c r="O44" s="173">
        <v>79826.0869565217</v>
      </c>
      <c r="P44" s="173">
        <v>348000</v>
      </c>
      <c r="Q44" s="173">
        <f t="shared" si="19"/>
        <v>103773.9130434782</v>
      </c>
      <c r="R44" s="173">
        <f t="shared" si="20"/>
        <v>372773.91304347821</v>
      </c>
      <c r="S44" s="173">
        <v>372700</v>
      </c>
      <c r="T44" s="174"/>
      <c r="U44" s="175" t="s">
        <v>22</v>
      </c>
      <c r="V44" s="175" t="s">
        <v>23</v>
      </c>
      <c r="W44" s="175" t="s">
        <v>24</v>
      </c>
      <c r="X44" s="176">
        <v>43294</v>
      </c>
      <c r="Y44" s="171" t="s">
        <v>7684</v>
      </c>
      <c r="Z44" s="171"/>
      <c r="AA44" s="173"/>
      <c r="AB44" s="173"/>
      <c r="AC44" s="173"/>
      <c r="AD44" s="173"/>
      <c r="AE44" s="173"/>
      <c r="AF44" s="173">
        <v>742000</v>
      </c>
      <c r="AG44" s="173"/>
      <c r="AH44" s="173"/>
      <c r="AI44" s="173">
        <v>380000</v>
      </c>
      <c r="AJ44" s="173"/>
      <c r="AK44" s="173"/>
      <c r="AL44" s="173"/>
      <c r="AM44" s="173"/>
      <c r="AN44" s="173"/>
      <c r="AO44" s="173"/>
      <c r="AP44" s="173"/>
      <c r="AQ44" s="173"/>
      <c r="AR44" s="173"/>
      <c r="AS44" s="173">
        <v>480000</v>
      </c>
      <c r="AT44" s="160">
        <f t="shared" si="0"/>
        <v>3</v>
      </c>
      <c r="AU44" s="173">
        <f t="shared" si="1"/>
        <v>1602000</v>
      </c>
      <c r="AV44" s="173">
        <f t="shared" si="2"/>
        <v>534000</v>
      </c>
      <c r="AW44" s="173">
        <f t="shared" si="3"/>
        <v>380000</v>
      </c>
      <c r="AX44" s="173">
        <f t="shared" si="4"/>
        <v>161300</v>
      </c>
      <c r="AY44" s="173">
        <f t="shared" si="5"/>
        <v>7300</v>
      </c>
      <c r="AZ44" s="177">
        <f t="shared" si="6"/>
        <v>0.43278776495841159</v>
      </c>
      <c r="BA44" s="177">
        <f t="shared" si="7"/>
        <v>1.9586799034075664E-2</v>
      </c>
      <c r="BB44" s="173">
        <f t="shared" si="21"/>
        <v>534000</v>
      </c>
      <c r="BC44" s="178">
        <f t="shared" si="15"/>
        <v>534000</v>
      </c>
      <c r="BD44" s="173">
        <f t="shared" si="16"/>
        <v>161300</v>
      </c>
      <c r="BE44" s="177">
        <f t="shared" si="17"/>
        <v>0.43278776495841159</v>
      </c>
      <c r="BF44" s="179" t="s">
        <v>7679</v>
      </c>
      <c r="BG44" s="174"/>
      <c r="BH44" s="166" t="s">
        <v>20501</v>
      </c>
      <c r="BI44" s="162"/>
      <c r="BJ44" s="163">
        <v>1</v>
      </c>
      <c r="BK44" s="163"/>
    </row>
    <row r="45" spans="1:63" ht="29.25" customHeight="1" x14ac:dyDescent="0.25">
      <c r="A45" s="157">
        <v>39</v>
      </c>
      <c r="B45" s="164" t="s">
        <v>4015</v>
      </c>
      <c r="C45" s="169" t="s">
        <v>3997</v>
      </c>
      <c r="D45" s="169" t="s">
        <v>2020</v>
      </c>
      <c r="E45" s="170" t="s">
        <v>4016</v>
      </c>
      <c r="F45" s="171" t="s">
        <v>4012</v>
      </c>
      <c r="G45" s="171" t="s">
        <v>4013</v>
      </c>
      <c r="H45" s="172" t="s">
        <v>4012</v>
      </c>
      <c r="I45" s="164" t="s">
        <v>499</v>
      </c>
      <c r="J45" s="164">
        <v>537</v>
      </c>
      <c r="K45" s="171">
        <v>537</v>
      </c>
      <c r="L45" s="171" t="s">
        <v>3998</v>
      </c>
      <c r="M45" s="173">
        <v>269000</v>
      </c>
      <c r="N45" s="173">
        <f t="shared" si="18"/>
        <v>79000</v>
      </c>
      <c r="O45" s="173">
        <v>79826.0869565217</v>
      </c>
      <c r="P45" s="173">
        <v>348000</v>
      </c>
      <c r="Q45" s="173">
        <f t="shared" si="19"/>
        <v>103773.9130434782</v>
      </c>
      <c r="R45" s="173">
        <f t="shared" si="20"/>
        <v>372773.91304347821</v>
      </c>
      <c r="S45" s="173">
        <v>372700</v>
      </c>
      <c r="T45" s="174"/>
      <c r="U45" s="175" t="s">
        <v>26</v>
      </c>
      <c r="V45" s="175" t="s">
        <v>23</v>
      </c>
      <c r="W45" s="175" t="s">
        <v>27</v>
      </c>
      <c r="X45" s="176">
        <v>43294</v>
      </c>
      <c r="Y45" s="171" t="s">
        <v>7684</v>
      </c>
      <c r="Z45" s="171"/>
      <c r="AA45" s="173"/>
      <c r="AB45" s="173"/>
      <c r="AC45" s="173"/>
      <c r="AD45" s="173"/>
      <c r="AE45" s="173"/>
      <c r="AF45" s="173">
        <v>742000</v>
      </c>
      <c r="AG45" s="173"/>
      <c r="AH45" s="173"/>
      <c r="AI45" s="173">
        <v>380000</v>
      </c>
      <c r="AJ45" s="173"/>
      <c r="AK45" s="173"/>
      <c r="AL45" s="173"/>
      <c r="AM45" s="173"/>
      <c r="AN45" s="173"/>
      <c r="AO45" s="173"/>
      <c r="AP45" s="173"/>
      <c r="AQ45" s="173"/>
      <c r="AR45" s="173"/>
      <c r="AS45" s="173">
        <v>480000</v>
      </c>
      <c r="AT45" s="160">
        <f t="shared" si="0"/>
        <v>3</v>
      </c>
      <c r="AU45" s="173">
        <f t="shared" si="1"/>
        <v>1602000</v>
      </c>
      <c r="AV45" s="173">
        <f t="shared" si="2"/>
        <v>534000</v>
      </c>
      <c r="AW45" s="173">
        <f t="shared" si="3"/>
        <v>380000</v>
      </c>
      <c r="AX45" s="173">
        <f t="shared" si="4"/>
        <v>161300</v>
      </c>
      <c r="AY45" s="173">
        <f t="shared" si="5"/>
        <v>7300</v>
      </c>
      <c r="AZ45" s="177">
        <f t="shared" si="6"/>
        <v>0.43278776495841159</v>
      </c>
      <c r="BA45" s="177">
        <f t="shared" si="7"/>
        <v>1.9586799034075664E-2</v>
      </c>
      <c r="BB45" s="173">
        <f t="shared" si="21"/>
        <v>534000</v>
      </c>
      <c r="BC45" s="178">
        <f t="shared" si="15"/>
        <v>534000</v>
      </c>
      <c r="BD45" s="173">
        <f t="shared" si="16"/>
        <v>161300</v>
      </c>
      <c r="BE45" s="177">
        <f t="shared" si="17"/>
        <v>0.43278776495841159</v>
      </c>
      <c r="BF45" s="179" t="s">
        <v>7679</v>
      </c>
      <c r="BG45" s="174"/>
      <c r="BH45" s="166" t="s">
        <v>20501</v>
      </c>
      <c r="BI45" s="162"/>
      <c r="BJ45" s="163">
        <v>1</v>
      </c>
      <c r="BK45" s="163"/>
    </row>
    <row r="46" spans="1:63" ht="29.25" customHeight="1" x14ac:dyDescent="0.25">
      <c r="A46" s="157">
        <v>40</v>
      </c>
      <c r="B46" s="164" t="s">
        <v>4017</v>
      </c>
      <c r="C46" s="169" t="s">
        <v>3997</v>
      </c>
      <c r="D46" s="169" t="s">
        <v>2020</v>
      </c>
      <c r="E46" s="170" t="s">
        <v>4018</v>
      </c>
      <c r="F46" s="171" t="s">
        <v>3887</v>
      </c>
      <c r="G46" s="171" t="s">
        <v>3888</v>
      </c>
      <c r="H46" s="172" t="s">
        <v>3887</v>
      </c>
      <c r="I46" s="164" t="s">
        <v>499</v>
      </c>
      <c r="J46" s="164">
        <v>537</v>
      </c>
      <c r="K46" s="171">
        <v>537</v>
      </c>
      <c r="L46" s="171" t="s">
        <v>3998</v>
      </c>
      <c r="M46" s="173">
        <v>269000</v>
      </c>
      <c r="N46" s="173">
        <f t="shared" si="18"/>
        <v>79000</v>
      </c>
      <c r="O46" s="173">
        <v>79826.0869565217</v>
      </c>
      <c r="P46" s="173">
        <v>348000</v>
      </c>
      <c r="Q46" s="173">
        <f t="shared" si="19"/>
        <v>103773.9130434782</v>
      </c>
      <c r="R46" s="173">
        <f t="shared" si="20"/>
        <v>372773.91304347821</v>
      </c>
      <c r="S46" s="173">
        <v>372700</v>
      </c>
      <c r="T46" s="174"/>
      <c r="U46" s="175" t="s">
        <v>22</v>
      </c>
      <c r="V46" s="175" t="s">
        <v>23</v>
      </c>
      <c r="W46" s="175" t="s">
        <v>29</v>
      </c>
      <c r="X46" s="176">
        <v>43294</v>
      </c>
      <c r="Y46" s="171" t="s">
        <v>7684</v>
      </c>
      <c r="Z46" s="171"/>
      <c r="AA46" s="173"/>
      <c r="AB46" s="173"/>
      <c r="AC46" s="173"/>
      <c r="AD46" s="173"/>
      <c r="AE46" s="173"/>
      <c r="AF46" s="173">
        <v>742000</v>
      </c>
      <c r="AG46" s="173"/>
      <c r="AH46" s="173"/>
      <c r="AI46" s="173">
        <v>380000</v>
      </c>
      <c r="AJ46" s="173"/>
      <c r="AK46" s="173"/>
      <c r="AL46" s="173"/>
      <c r="AM46" s="173"/>
      <c r="AN46" s="173"/>
      <c r="AO46" s="173"/>
      <c r="AP46" s="173"/>
      <c r="AQ46" s="173"/>
      <c r="AR46" s="173"/>
      <c r="AS46" s="173">
        <v>480000</v>
      </c>
      <c r="AT46" s="160">
        <f t="shared" si="0"/>
        <v>3</v>
      </c>
      <c r="AU46" s="173">
        <f t="shared" si="1"/>
        <v>1602000</v>
      </c>
      <c r="AV46" s="173">
        <f t="shared" si="2"/>
        <v>534000</v>
      </c>
      <c r="AW46" s="173">
        <f t="shared" si="3"/>
        <v>380000</v>
      </c>
      <c r="AX46" s="173">
        <f t="shared" si="4"/>
        <v>161300</v>
      </c>
      <c r="AY46" s="173">
        <f t="shared" si="5"/>
        <v>7300</v>
      </c>
      <c r="AZ46" s="177">
        <f t="shared" si="6"/>
        <v>0.43278776495841159</v>
      </c>
      <c r="BA46" s="177">
        <f t="shared" si="7"/>
        <v>1.9586799034075664E-2</v>
      </c>
      <c r="BB46" s="173">
        <f t="shared" si="21"/>
        <v>534000</v>
      </c>
      <c r="BC46" s="178">
        <f t="shared" si="15"/>
        <v>534000</v>
      </c>
      <c r="BD46" s="173">
        <f t="shared" si="16"/>
        <v>161300</v>
      </c>
      <c r="BE46" s="177">
        <f t="shared" si="17"/>
        <v>0.43278776495841159</v>
      </c>
      <c r="BF46" s="179" t="s">
        <v>7679</v>
      </c>
      <c r="BG46" s="174"/>
      <c r="BH46" s="166" t="s">
        <v>20501</v>
      </c>
      <c r="BI46" s="162"/>
      <c r="BJ46" s="163">
        <v>1</v>
      </c>
      <c r="BK46" s="163"/>
    </row>
    <row r="47" spans="1:63" ht="29.25" customHeight="1" x14ac:dyDescent="0.25">
      <c r="A47" s="157">
        <v>41</v>
      </c>
      <c r="B47" s="164" t="s">
        <v>4024</v>
      </c>
      <c r="C47" s="169" t="s">
        <v>3997</v>
      </c>
      <c r="D47" s="169" t="s">
        <v>2020</v>
      </c>
      <c r="E47" s="170" t="s">
        <v>4025</v>
      </c>
      <c r="F47" s="171" t="s">
        <v>4021</v>
      </c>
      <c r="G47" s="171" t="s">
        <v>4022</v>
      </c>
      <c r="H47" s="172" t="s">
        <v>4021</v>
      </c>
      <c r="I47" s="164" t="s">
        <v>499</v>
      </c>
      <c r="J47" s="164">
        <v>537</v>
      </c>
      <c r="K47" s="171">
        <v>537</v>
      </c>
      <c r="L47" s="171" t="s">
        <v>3998</v>
      </c>
      <c r="M47" s="173">
        <v>269000</v>
      </c>
      <c r="N47" s="173">
        <f t="shared" si="18"/>
        <v>79000</v>
      </c>
      <c r="O47" s="173">
        <v>79826.0869565217</v>
      </c>
      <c r="P47" s="173">
        <v>348000</v>
      </c>
      <c r="Q47" s="173">
        <f t="shared" si="19"/>
        <v>103773.9130434782</v>
      </c>
      <c r="R47" s="173">
        <f t="shared" si="20"/>
        <v>372773.91304347821</v>
      </c>
      <c r="S47" s="173">
        <v>372700</v>
      </c>
      <c r="T47" s="174"/>
      <c r="U47" s="175" t="s">
        <v>22</v>
      </c>
      <c r="V47" s="175" t="s">
        <v>23</v>
      </c>
      <c r="W47" s="175" t="s">
        <v>24</v>
      </c>
      <c r="X47" s="176">
        <v>43294</v>
      </c>
      <c r="Y47" s="171" t="s">
        <v>7684</v>
      </c>
      <c r="Z47" s="171"/>
      <c r="AA47" s="173"/>
      <c r="AB47" s="173"/>
      <c r="AC47" s="173"/>
      <c r="AD47" s="173"/>
      <c r="AE47" s="173"/>
      <c r="AF47" s="173">
        <v>742000</v>
      </c>
      <c r="AG47" s="173"/>
      <c r="AH47" s="173"/>
      <c r="AI47" s="173">
        <v>380000</v>
      </c>
      <c r="AJ47" s="173"/>
      <c r="AK47" s="173"/>
      <c r="AL47" s="173"/>
      <c r="AM47" s="173"/>
      <c r="AN47" s="173"/>
      <c r="AO47" s="173"/>
      <c r="AP47" s="173"/>
      <c r="AQ47" s="173"/>
      <c r="AR47" s="173"/>
      <c r="AS47" s="173">
        <v>480000</v>
      </c>
      <c r="AT47" s="160">
        <f t="shared" si="0"/>
        <v>3</v>
      </c>
      <c r="AU47" s="173">
        <f t="shared" si="1"/>
        <v>1602000</v>
      </c>
      <c r="AV47" s="173">
        <f t="shared" si="2"/>
        <v>534000</v>
      </c>
      <c r="AW47" s="173">
        <f t="shared" si="3"/>
        <v>380000</v>
      </c>
      <c r="AX47" s="173">
        <f t="shared" si="4"/>
        <v>161300</v>
      </c>
      <c r="AY47" s="173">
        <f t="shared" si="5"/>
        <v>7300</v>
      </c>
      <c r="AZ47" s="177">
        <f t="shared" si="6"/>
        <v>0.43278776495841159</v>
      </c>
      <c r="BA47" s="177">
        <f t="shared" si="7"/>
        <v>1.9586799034075664E-2</v>
      </c>
      <c r="BB47" s="173">
        <f t="shared" si="21"/>
        <v>534000</v>
      </c>
      <c r="BC47" s="178">
        <f t="shared" si="15"/>
        <v>534000</v>
      </c>
      <c r="BD47" s="173">
        <f t="shared" si="16"/>
        <v>161300</v>
      </c>
      <c r="BE47" s="177">
        <f t="shared" si="17"/>
        <v>0.43278776495841159</v>
      </c>
      <c r="BF47" s="179" t="s">
        <v>7679</v>
      </c>
      <c r="BG47" s="174"/>
      <c r="BH47" s="166" t="s">
        <v>20501</v>
      </c>
      <c r="BI47" s="162"/>
      <c r="BJ47" s="163">
        <v>1</v>
      </c>
      <c r="BK47" s="163"/>
    </row>
    <row r="48" spans="1:63" ht="29.25" customHeight="1" x14ac:dyDescent="0.25">
      <c r="A48" s="157">
        <v>42</v>
      </c>
      <c r="B48" s="164" t="s">
        <v>4030</v>
      </c>
      <c r="C48" s="169" t="s">
        <v>3997</v>
      </c>
      <c r="D48" s="169" t="s">
        <v>2020</v>
      </c>
      <c r="E48" s="170" t="s">
        <v>4031</v>
      </c>
      <c r="F48" s="171" t="s">
        <v>4028</v>
      </c>
      <c r="G48" s="171" t="s">
        <v>4029</v>
      </c>
      <c r="H48" s="172" t="s">
        <v>4028</v>
      </c>
      <c r="I48" s="164" t="s">
        <v>439</v>
      </c>
      <c r="J48" s="164">
        <v>537</v>
      </c>
      <c r="K48" s="171">
        <v>537</v>
      </c>
      <c r="L48" s="171" t="s">
        <v>3998</v>
      </c>
      <c r="M48" s="173">
        <v>269000</v>
      </c>
      <c r="N48" s="173">
        <f t="shared" si="18"/>
        <v>79000</v>
      </c>
      <c r="O48" s="173">
        <v>79826.0869565217</v>
      </c>
      <c r="P48" s="173">
        <v>348000</v>
      </c>
      <c r="Q48" s="173">
        <f t="shared" si="19"/>
        <v>103773.9130434782</v>
      </c>
      <c r="R48" s="173">
        <f t="shared" si="20"/>
        <v>372773.91304347821</v>
      </c>
      <c r="S48" s="173">
        <v>372700</v>
      </c>
      <c r="T48" s="174"/>
      <c r="U48" s="175" t="s">
        <v>22</v>
      </c>
      <c r="V48" s="175" t="s">
        <v>23</v>
      </c>
      <c r="W48" s="175" t="s">
        <v>24</v>
      </c>
      <c r="X48" s="176">
        <v>43294</v>
      </c>
      <c r="Y48" s="171" t="s">
        <v>7684</v>
      </c>
      <c r="Z48" s="171"/>
      <c r="AA48" s="173"/>
      <c r="AB48" s="173"/>
      <c r="AC48" s="173"/>
      <c r="AD48" s="173"/>
      <c r="AE48" s="173"/>
      <c r="AF48" s="173">
        <v>742000</v>
      </c>
      <c r="AG48" s="173"/>
      <c r="AH48" s="173"/>
      <c r="AI48" s="173">
        <v>380000</v>
      </c>
      <c r="AJ48" s="173"/>
      <c r="AK48" s="173"/>
      <c r="AL48" s="173"/>
      <c r="AM48" s="173"/>
      <c r="AN48" s="173"/>
      <c r="AO48" s="173"/>
      <c r="AP48" s="173"/>
      <c r="AQ48" s="173"/>
      <c r="AR48" s="173"/>
      <c r="AS48" s="173">
        <v>480000</v>
      </c>
      <c r="AT48" s="160">
        <f t="shared" si="0"/>
        <v>3</v>
      </c>
      <c r="AU48" s="173">
        <f t="shared" si="1"/>
        <v>1602000</v>
      </c>
      <c r="AV48" s="173">
        <f t="shared" si="2"/>
        <v>534000</v>
      </c>
      <c r="AW48" s="173">
        <f t="shared" si="3"/>
        <v>380000</v>
      </c>
      <c r="AX48" s="173">
        <f t="shared" si="4"/>
        <v>161300</v>
      </c>
      <c r="AY48" s="173">
        <f t="shared" si="5"/>
        <v>7300</v>
      </c>
      <c r="AZ48" s="177">
        <f t="shared" si="6"/>
        <v>0.43278776495841159</v>
      </c>
      <c r="BA48" s="177">
        <f t="shared" si="7"/>
        <v>1.9586799034075664E-2</v>
      </c>
      <c r="BB48" s="173">
        <f t="shared" si="21"/>
        <v>534000</v>
      </c>
      <c r="BC48" s="178">
        <f t="shared" si="15"/>
        <v>534000</v>
      </c>
      <c r="BD48" s="173">
        <f t="shared" si="16"/>
        <v>161300</v>
      </c>
      <c r="BE48" s="177">
        <f t="shared" si="17"/>
        <v>0.43278776495841159</v>
      </c>
      <c r="BF48" s="179" t="s">
        <v>7679</v>
      </c>
      <c r="BG48" s="174"/>
      <c r="BH48" s="166" t="s">
        <v>20501</v>
      </c>
      <c r="BI48" s="162"/>
      <c r="BJ48" s="163">
        <v>1</v>
      </c>
      <c r="BK48" s="163"/>
    </row>
    <row r="49" spans="1:63" ht="32.25" customHeight="1" x14ac:dyDescent="0.25">
      <c r="A49" s="157">
        <v>43</v>
      </c>
      <c r="B49" s="164" t="s">
        <v>4036</v>
      </c>
      <c r="C49" s="169" t="s">
        <v>3997</v>
      </c>
      <c r="D49" s="169" t="s">
        <v>2020</v>
      </c>
      <c r="E49" s="170" t="s">
        <v>4037</v>
      </c>
      <c r="F49" s="171" t="s">
        <v>4038</v>
      </c>
      <c r="G49" s="171" t="s">
        <v>4039</v>
      </c>
      <c r="H49" s="172" t="s">
        <v>4038</v>
      </c>
      <c r="I49" s="164" t="s">
        <v>499</v>
      </c>
      <c r="J49" s="164">
        <v>537</v>
      </c>
      <c r="K49" s="171">
        <v>537</v>
      </c>
      <c r="L49" s="171" t="s">
        <v>3998</v>
      </c>
      <c r="M49" s="173">
        <v>269000</v>
      </c>
      <c r="N49" s="173">
        <v>79000</v>
      </c>
      <c r="O49" s="173">
        <v>79826.0869565217</v>
      </c>
      <c r="P49" s="173">
        <v>348000</v>
      </c>
      <c r="Q49" s="173">
        <v>103773.9130434782</v>
      </c>
      <c r="R49" s="173">
        <v>372773.91304347821</v>
      </c>
      <c r="S49" s="173">
        <v>372700</v>
      </c>
      <c r="T49" s="174"/>
      <c r="U49" s="175" t="s">
        <v>22</v>
      </c>
      <c r="V49" s="175" t="s">
        <v>23</v>
      </c>
      <c r="W49" s="175" t="s">
        <v>24</v>
      </c>
      <c r="X49" s="176">
        <v>43294</v>
      </c>
      <c r="Y49" s="171" t="s">
        <v>7684</v>
      </c>
      <c r="Z49" s="171"/>
      <c r="AA49" s="173"/>
      <c r="AB49" s="173"/>
      <c r="AC49" s="173"/>
      <c r="AD49" s="173"/>
      <c r="AE49" s="173"/>
      <c r="AF49" s="173"/>
      <c r="AG49" s="173"/>
      <c r="AH49" s="173"/>
      <c r="AI49" s="173">
        <v>380000</v>
      </c>
      <c r="AJ49" s="173"/>
      <c r="AK49" s="173"/>
      <c r="AL49" s="173"/>
      <c r="AM49" s="173"/>
      <c r="AN49" s="173"/>
      <c r="AO49" s="173"/>
      <c r="AP49" s="173"/>
      <c r="AQ49" s="173"/>
      <c r="AR49" s="173">
        <v>539000</v>
      </c>
      <c r="AS49" s="173">
        <v>480000</v>
      </c>
      <c r="AT49" s="160">
        <f t="shared" si="0"/>
        <v>3</v>
      </c>
      <c r="AU49" s="173">
        <f t="shared" si="1"/>
        <v>1399000</v>
      </c>
      <c r="AV49" s="173">
        <f t="shared" si="2"/>
        <v>466300</v>
      </c>
      <c r="AW49" s="173">
        <f t="shared" si="3"/>
        <v>380000</v>
      </c>
      <c r="AX49" s="173">
        <f t="shared" si="4"/>
        <v>93600</v>
      </c>
      <c r="AY49" s="173">
        <f t="shared" si="5"/>
        <v>7300</v>
      </c>
      <c r="AZ49" s="177">
        <f t="shared" si="6"/>
        <v>0.25114032734102493</v>
      </c>
      <c r="BA49" s="177">
        <f t="shared" si="7"/>
        <v>1.9586799034075664E-2</v>
      </c>
      <c r="BB49" s="173">
        <f t="shared" si="21"/>
        <v>466300</v>
      </c>
      <c r="BC49" s="178">
        <f t="shared" si="15"/>
        <v>466300</v>
      </c>
      <c r="BD49" s="173">
        <f t="shared" si="16"/>
        <v>93600</v>
      </c>
      <c r="BE49" s="177">
        <f t="shared" si="17"/>
        <v>0.25114032734102493</v>
      </c>
      <c r="BF49" s="179" t="s">
        <v>7679</v>
      </c>
      <c r="BG49" s="174"/>
      <c r="BH49" s="166" t="s">
        <v>20501</v>
      </c>
      <c r="BI49" s="162"/>
      <c r="BJ49" s="163">
        <v>1</v>
      </c>
      <c r="BK49" s="163"/>
    </row>
    <row r="50" spans="1:63" ht="29.25" customHeight="1" x14ac:dyDescent="0.25">
      <c r="A50" s="157">
        <v>44</v>
      </c>
      <c r="B50" s="164" t="s">
        <v>4061</v>
      </c>
      <c r="C50" s="169" t="s">
        <v>4062</v>
      </c>
      <c r="D50" s="169" t="s">
        <v>2020</v>
      </c>
      <c r="E50" s="170" t="s">
        <v>4063</v>
      </c>
      <c r="F50" s="171" t="s">
        <v>4064</v>
      </c>
      <c r="G50" s="171" t="s">
        <v>4065</v>
      </c>
      <c r="H50" s="172" t="s">
        <v>4064</v>
      </c>
      <c r="I50" s="164" t="s">
        <v>499</v>
      </c>
      <c r="J50" s="164">
        <v>539</v>
      </c>
      <c r="K50" s="171">
        <v>539</v>
      </c>
      <c r="L50" s="171" t="s">
        <v>4066</v>
      </c>
      <c r="M50" s="173">
        <v>564000</v>
      </c>
      <c r="N50" s="173">
        <v>73000</v>
      </c>
      <c r="O50" s="173">
        <v>73565.217391304395</v>
      </c>
      <c r="P50" s="173">
        <v>637000</v>
      </c>
      <c r="Q50" s="173">
        <v>95634.782608695707</v>
      </c>
      <c r="R50" s="173">
        <v>659634.78260869568</v>
      </c>
      <c r="S50" s="173">
        <v>659600</v>
      </c>
      <c r="T50" s="174"/>
      <c r="U50" s="175" t="s">
        <v>22</v>
      </c>
      <c r="V50" s="175" t="s">
        <v>23</v>
      </c>
      <c r="W50" s="175" t="s">
        <v>24</v>
      </c>
      <c r="X50" s="176">
        <v>43294</v>
      </c>
      <c r="Y50" s="171" t="s">
        <v>7684</v>
      </c>
      <c r="Z50" s="171"/>
      <c r="AA50" s="173"/>
      <c r="AB50" s="173"/>
      <c r="AC50" s="173"/>
      <c r="AD50" s="173"/>
      <c r="AE50" s="173"/>
      <c r="AF50" s="173"/>
      <c r="AG50" s="173"/>
      <c r="AH50" s="173"/>
      <c r="AI50" s="173">
        <v>1150000</v>
      </c>
      <c r="AJ50" s="173"/>
      <c r="AK50" s="173"/>
      <c r="AL50" s="173"/>
      <c r="AM50" s="173"/>
      <c r="AN50" s="173"/>
      <c r="AO50" s="173"/>
      <c r="AP50" s="173"/>
      <c r="AQ50" s="173"/>
      <c r="AR50" s="173">
        <v>829000</v>
      </c>
      <c r="AS50" s="173">
        <v>917000</v>
      </c>
      <c r="AT50" s="160">
        <f t="shared" si="0"/>
        <v>3</v>
      </c>
      <c r="AU50" s="173">
        <f t="shared" si="1"/>
        <v>2896000</v>
      </c>
      <c r="AV50" s="173">
        <f t="shared" si="2"/>
        <v>965300</v>
      </c>
      <c r="AW50" s="173">
        <f t="shared" si="3"/>
        <v>829000</v>
      </c>
      <c r="AX50" s="173">
        <f t="shared" si="4"/>
        <v>305700</v>
      </c>
      <c r="AY50" s="173">
        <f t="shared" si="5"/>
        <v>169400</v>
      </c>
      <c r="AZ50" s="177">
        <f t="shared" si="6"/>
        <v>0.46346270466949668</v>
      </c>
      <c r="BA50" s="177">
        <f t="shared" si="7"/>
        <v>0.25682231655548815</v>
      </c>
      <c r="BB50" s="173">
        <f>AW50</f>
        <v>829000</v>
      </c>
      <c r="BC50" s="178">
        <f t="shared" si="15"/>
        <v>965300</v>
      </c>
      <c r="BD50" s="173">
        <f t="shared" si="16"/>
        <v>169400</v>
      </c>
      <c r="BE50" s="177">
        <f t="shared" si="17"/>
        <v>0.25682231655548815</v>
      </c>
      <c r="BF50" s="179" t="s">
        <v>20515</v>
      </c>
      <c r="BG50" s="174"/>
      <c r="BH50" s="166" t="s">
        <v>20501</v>
      </c>
      <c r="BI50" s="162"/>
      <c r="BJ50" s="163">
        <v>1</v>
      </c>
      <c r="BK50" s="163"/>
    </row>
    <row r="51" spans="1:63" ht="29.25" customHeight="1" x14ac:dyDescent="0.25">
      <c r="A51" s="157">
        <v>45</v>
      </c>
      <c r="B51" s="164" t="s">
        <v>4071</v>
      </c>
      <c r="C51" s="169" t="s">
        <v>4062</v>
      </c>
      <c r="D51" s="169" t="s">
        <v>2020</v>
      </c>
      <c r="E51" s="170" t="s">
        <v>4072</v>
      </c>
      <c r="F51" s="171" t="s">
        <v>4069</v>
      </c>
      <c r="G51" s="171" t="s">
        <v>4070</v>
      </c>
      <c r="H51" s="172" t="s">
        <v>4069</v>
      </c>
      <c r="I51" s="164" t="s">
        <v>499</v>
      </c>
      <c r="J51" s="164">
        <v>539</v>
      </c>
      <c r="K51" s="171">
        <v>539</v>
      </c>
      <c r="L51" s="171" t="s">
        <v>4066</v>
      </c>
      <c r="M51" s="173">
        <v>564000</v>
      </c>
      <c r="N51" s="173">
        <f>P51-M51</f>
        <v>73000</v>
      </c>
      <c r="O51" s="173">
        <v>73565.217391304395</v>
      </c>
      <c r="P51" s="173">
        <v>637000</v>
      </c>
      <c r="Q51" s="173">
        <f>+O51/1800000*2340000</f>
        <v>95634.782608695707</v>
      </c>
      <c r="R51" s="173">
        <f>+M51+Q51</f>
        <v>659634.78260869568</v>
      </c>
      <c r="S51" s="173">
        <v>659600</v>
      </c>
      <c r="T51" s="174"/>
      <c r="U51" s="175" t="s">
        <v>26</v>
      </c>
      <c r="V51" s="175" t="s">
        <v>23</v>
      </c>
      <c r="W51" s="175" t="s">
        <v>27</v>
      </c>
      <c r="X51" s="176">
        <v>43294</v>
      </c>
      <c r="Y51" s="171" t="s">
        <v>7684</v>
      </c>
      <c r="Z51" s="171"/>
      <c r="AA51" s="173"/>
      <c r="AB51" s="173"/>
      <c r="AC51" s="173"/>
      <c r="AD51" s="173"/>
      <c r="AE51" s="173"/>
      <c r="AF51" s="173">
        <v>909000</v>
      </c>
      <c r="AG51" s="173"/>
      <c r="AH51" s="173"/>
      <c r="AI51" s="173">
        <v>1150000</v>
      </c>
      <c r="AJ51" s="173"/>
      <c r="AK51" s="173"/>
      <c r="AL51" s="173"/>
      <c r="AM51" s="173"/>
      <c r="AN51" s="173"/>
      <c r="AO51" s="173"/>
      <c r="AP51" s="173"/>
      <c r="AQ51" s="173"/>
      <c r="AR51" s="173"/>
      <c r="AS51" s="173">
        <v>917000</v>
      </c>
      <c r="AT51" s="160">
        <f t="shared" si="0"/>
        <v>3</v>
      </c>
      <c r="AU51" s="173">
        <f t="shared" si="1"/>
        <v>2976000</v>
      </c>
      <c r="AV51" s="173">
        <f t="shared" si="2"/>
        <v>992000</v>
      </c>
      <c r="AW51" s="173">
        <f t="shared" si="3"/>
        <v>909000</v>
      </c>
      <c r="AX51" s="173">
        <f t="shared" si="4"/>
        <v>332400</v>
      </c>
      <c r="AY51" s="173">
        <f t="shared" si="5"/>
        <v>249400</v>
      </c>
      <c r="AZ51" s="177">
        <f t="shared" si="6"/>
        <v>0.50394178289872649</v>
      </c>
      <c r="BA51" s="177">
        <f t="shared" si="7"/>
        <v>0.37810794420861127</v>
      </c>
      <c r="BB51" s="173">
        <f>AW51</f>
        <v>909000</v>
      </c>
      <c r="BC51" s="178">
        <f t="shared" si="15"/>
        <v>992000</v>
      </c>
      <c r="BD51" s="173">
        <f t="shared" si="16"/>
        <v>249400</v>
      </c>
      <c r="BE51" s="177">
        <f t="shared" si="17"/>
        <v>0.37810794420861127</v>
      </c>
      <c r="BF51" s="179" t="s">
        <v>20515</v>
      </c>
      <c r="BG51" s="174"/>
      <c r="BH51" s="166" t="s">
        <v>20501</v>
      </c>
      <c r="BI51" s="162"/>
      <c r="BJ51" s="163">
        <v>1</v>
      </c>
      <c r="BK51" s="163"/>
    </row>
    <row r="52" spans="1:63" ht="29.25" customHeight="1" x14ac:dyDescent="0.25">
      <c r="A52" s="157">
        <v>46</v>
      </c>
      <c r="B52" s="164" t="s">
        <v>4081</v>
      </c>
      <c r="C52" s="169" t="s">
        <v>4062</v>
      </c>
      <c r="D52" s="169" t="s">
        <v>2020</v>
      </c>
      <c r="E52" s="170" t="s">
        <v>4082</v>
      </c>
      <c r="F52" s="171" t="s">
        <v>4079</v>
      </c>
      <c r="G52" s="171" t="s">
        <v>4080</v>
      </c>
      <c r="H52" s="172" t="s">
        <v>4079</v>
      </c>
      <c r="I52" s="164" t="s">
        <v>499</v>
      </c>
      <c r="J52" s="164">
        <v>539</v>
      </c>
      <c r="K52" s="171">
        <v>539</v>
      </c>
      <c r="L52" s="171" t="s">
        <v>4066</v>
      </c>
      <c r="M52" s="173">
        <v>564000</v>
      </c>
      <c r="N52" s="173">
        <v>73000</v>
      </c>
      <c r="O52" s="173">
        <v>73565.217391304395</v>
      </c>
      <c r="P52" s="173">
        <v>637000</v>
      </c>
      <c r="Q52" s="173">
        <v>95634.782608695707</v>
      </c>
      <c r="R52" s="173">
        <v>659634.78260869568</v>
      </c>
      <c r="S52" s="173">
        <v>659600</v>
      </c>
      <c r="T52" s="174"/>
      <c r="U52" s="175" t="s">
        <v>26</v>
      </c>
      <c r="V52" s="175" t="s">
        <v>23</v>
      </c>
      <c r="W52" s="175" t="s">
        <v>27</v>
      </c>
      <c r="X52" s="176">
        <v>43294</v>
      </c>
      <c r="Y52" s="171" t="s">
        <v>7684</v>
      </c>
      <c r="Z52" s="171"/>
      <c r="AA52" s="173"/>
      <c r="AB52" s="173"/>
      <c r="AC52" s="173"/>
      <c r="AD52" s="173"/>
      <c r="AE52" s="173"/>
      <c r="AF52" s="173">
        <v>909000</v>
      </c>
      <c r="AG52" s="173"/>
      <c r="AH52" s="173"/>
      <c r="AI52" s="173"/>
      <c r="AJ52" s="173"/>
      <c r="AK52" s="173"/>
      <c r="AL52" s="173"/>
      <c r="AM52" s="173"/>
      <c r="AN52" s="173"/>
      <c r="AO52" s="173"/>
      <c r="AP52" s="173"/>
      <c r="AQ52" s="173"/>
      <c r="AR52" s="173">
        <v>829000</v>
      </c>
      <c r="AS52" s="173">
        <v>917000</v>
      </c>
      <c r="AT52" s="160">
        <f t="shared" si="0"/>
        <v>3</v>
      </c>
      <c r="AU52" s="173">
        <f t="shared" si="1"/>
        <v>2655000</v>
      </c>
      <c r="AV52" s="173">
        <f t="shared" si="2"/>
        <v>885000</v>
      </c>
      <c r="AW52" s="173">
        <f t="shared" si="3"/>
        <v>829000</v>
      </c>
      <c r="AX52" s="173">
        <f t="shared" si="4"/>
        <v>225400</v>
      </c>
      <c r="AY52" s="173">
        <f t="shared" si="5"/>
        <v>169400</v>
      </c>
      <c r="AZ52" s="177">
        <f t="shared" si="6"/>
        <v>0.34172225591267436</v>
      </c>
      <c r="BA52" s="177">
        <f t="shared" si="7"/>
        <v>0.25682231655548815</v>
      </c>
      <c r="BB52" s="173">
        <f>AV52</f>
        <v>885000</v>
      </c>
      <c r="BC52" s="178">
        <f t="shared" si="15"/>
        <v>885000</v>
      </c>
      <c r="BD52" s="173">
        <f t="shared" si="16"/>
        <v>225400</v>
      </c>
      <c r="BE52" s="177">
        <f t="shared" si="17"/>
        <v>0.34172225591267436</v>
      </c>
      <c r="BF52" s="179" t="s">
        <v>7679</v>
      </c>
      <c r="BG52" s="174"/>
      <c r="BH52" s="166" t="s">
        <v>20501</v>
      </c>
      <c r="BI52" s="162"/>
      <c r="BJ52" s="163">
        <v>1</v>
      </c>
      <c r="BK52" s="163"/>
    </row>
    <row r="53" spans="1:63" ht="29.25" customHeight="1" x14ac:dyDescent="0.25">
      <c r="A53" s="157">
        <v>47</v>
      </c>
      <c r="B53" s="164" t="s">
        <v>4087</v>
      </c>
      <c r="C53" s="169" t="s">
        <v>4062</v>
      </c>
      <c r="D53" s="169" t="s">
        <v>2020</v>
      </c>
      <c r="E53" s="170" t="s">
        <v>4088</v>
      </c>
      <c r="F53" s="171" t="s">
        <v>4089</v>
      </c>
      <c r="G53" s="171" t="s">
        <v>4086</v>
      </c>
      <c r="H53" s="172" t="s">
        <v>4089</v>
      </c>
      <c r="I53" s="164" t="s">
        <v>439</v>
      </c>
      <c r="J53" s="164">
        <v>539</v>
      </c>
      <c r="K53" s="171">
        <v>539</v>
      </c>
      <c r="L53" s="171" t="s">
        <v>4066</v>
      </c>
      <c r="M53" s="173">
        <v>564000</v>
      </c>
      <c r="N53" s="173">
        <f>P53-M53</f>
        <v>73000</v>
      </c>
      <c r="O53" s="173">
        <v>73565.217391304395</v>
      </c>
      <c r="P53" s="173">
        <v>637000</v>
      </c>
      <c r="Q53" s="173">
        <f>+O53/1800000*2340000</f>
        <v>95634.782608695707</v>
      </c>
      <c r="R53" s="173">
        <f>+M53+Q53</f>
        <v>659634.78260869568</v>
      </c>
      <c r="S53" s="173">
        <v>659600</v>
      </c>
      <c r="T53" s="174"/>
      <c r="U53" s="175" t="s">
        <v>26</v>
      </c>
      <c r="V53" s="175" t="s">
        <v>23</v>
      </c>
      <c r="W53" s="175" t="s">
        <v>27</v>
      </c>
      <c r="X53" s="176">
        <v>43294</v>
      </c>
      <c r="Y53" s="171" t="s">
        <v>7684</v>
      </c>
      <c r="Z53" s="171"/>
      <c r="AA53" s="173"/>
      <c r="AB53" s="173"/>
      <c r="AC53" s="173"/>
      <c r="AD53" s="173"/>
      <c r="AE53" s="173"/>
      <c r="AF53" s="173">
        <v>909000</v>
      </c>
      <c r="AG53" s="173"/>
      <c r="AH53" s="173"/>
      <c r="AI53" s="173">
        <v>1150000</v>
      </c>
      <c r="AJ53" s="173"/>
      <c r="AK53" s="173"/>
      <c r="AL53" s="173"/>
      <c r="AM53" s="173"/>
      <c r="AN53" s="173"/>
      <c r="AO53" s="173"/>
      <c r="AP53" s="173"/>
      <c r="AQ53" s="173"/>
      <c r="AR53" s="173"/>
      <c r="AS53" s="173">
        <v>917000</v>
      </c>
      <c r="AT53" s="160">
        <f t="shared" si="0"/>
        <v>3</v>
      </c>
      <c r="AU53" s="173">
        <f t="shared" si="1"/>
        <v>2976000</v>
      </c>
      <c r="AV53" s="173">
        <f t="shared" si="2"/>
        <v>992000</v>
      </c>
      <c r="AW53" s="173">
        <f t="shared" si="3"/>
        <v>909000</v>
      </c>
      <c r="AX53" s="173">
        <f t="shared" si="4"/>
        <v>332400</v>
      </c>
      <c r="AY53" s="173">
        <f t="shared" si="5"/>
        <v>249400</v>
      </c>
      <c r="AZ53" s="177">
        <f t="shared" si="6"/>
        <v>0.50394178289872649</v>
      </c>
      <c r="BA53" s="177">
        <f t="shared" si="7"/>
        <v>0.37810794420861127</v>
      </c>
      <c r="BB53" s="173">
        <f>AW53</f>
        <v>909000</v>
      </c>
      <c r="BC53" s="178">
        <f t="shared" si="15"/>
        <v>992000</v>
      </c>
      <c r="BD53" s="173">
        <f t="shared" si="16"/>
        <v>249400</v>
      </c>
      <c r="BE53" s="177">
        <f t="shared" si="17"/>
        <v>0.37810794420861127</v>
      </c>
      <c r="BF53" s="179" t="s">
        <v>20515</v>
      </c>
      <c r="BG53" s="174"/>
      <c r="BH53" s="166" t="s">
        <v>20501</v>
      </c>
      <c r="BI53" s="162"/>
      <c r="BJ53" s="163">
        <v>1</v>
      </c>
      <c r="BK53" s="163"/>
    </row>
    <row r="54" spans="1:63" ht="32.25" customHeight="1" x14ac:dyDescent="0.25">
      <c r="A54" s="157">
        <v>48</v>
      </c>
      <c r="B54" s="164" t="s">
        <v>4094</v>
      </c>
      <c r="C54" s="169" t="s">
        <v>4062</v>
      </c>
      <c r="D54" s="169" t="s">
        <v>2020</v>
      </c>
      <c r="E54" s="170" t="s">
        <v>4095</v>
      </c>
      <c r="F54" s="171" t="s">
        <v>4092</v>
      </c>
      <c r="G54" s="171" t="s">
        <v>4093</v>
      </c>
      <c r="H54" s="172" t="s">
        <v>4092</v>
      </c>
      <c r="I54" s="164" t="s">
        <v>499</v>
      </c>
      <c r="J54" s="164">
        <v>539</v>
      </c>
      <c r="K54" s="171">
        <v>539</v>
      </c>
      <c r="L54" s="171" t="s">
        <v>4066</v>
      </c>
      <c r="M54" s="173">
        <v>564000</v>
      </c>
      <c r="N54" s="173">
        <v>73000</v>
      </c>
      <c r="O54" s="173">
        <v>73565.217391304395</v>
      </c>
      <c r="P54" s="173">
        <v>637000</v>
      </c>
      <c r="Q54" s="173">
        <v>95634.782608695707</v>
      </c>
      <c r="R54" s="173">
        <v>659634.78260869568</v>
      </c>
      <c r="S54" s="173">
        <v>659600</v>
      </c>
      <c r="T54" s="174"/>
      <c r="U54" s="175" t="s">
        <v>26</v>
      </c>
      <c r="V54" s="175" t="s">
        <v>23</v>
      </c>
      <c r="W54" s="175" t="s">
        <v>27</v>
      </c>
      <c r="X54" s="176">
        <v>43294</v>
      </c>
      <c r="Y54" s="171" t="s">
        <v>7684</v>
      </c>
      <c r="Z54" s="171"/>
      <c r="AA54" s="173"/>
      <c r="AB54" s="173"/>
      <c r="AC54" s="173"/>
      <c r="AD54" s="173"/>
      <c r="AE54" s="173"/>
      <c r="AF54" s="173"/>
      <c r="AG54" s="173"/>
      <c r="AH54" s="173"/>
      <c r="AI54" s="173">
        <v>1150000</v>
      </c>
      <c r="AJ54" s="173"/>
      <c r="AK54" s="173"/>
      <c r="AL54" s="173"/>
      <c r="AM54" s="173"/>
      <c r="AN54" s="173"/>
      <c r="AO54" s="173"/>
      <c r="AP54" s="173"/>
      <c r="AQ54" s="173"/>
      <c r="AR54" s="173">
        <v>829000</v>
      </c>
      <c r="AS54" s="173">
        <v>917000</v>
      </c>
      <c r="AT54" s="160">
        <f t="shared" si="0"/>
        <v>3</v>
      </c>
      <c r="AU54" s="173">
        <f t="shared" si="1"/>
        <v>2896000</v>
      </c>
      <c r="AV54" s="173">
        <f t="shared" si="2"/>
        <v>965300</v>
      </c>
      <c r="AW54" s="173">
        <f t="shared" si="3"/>
        <v>829000</v>
      </c>
      <c r="AX54" s="173">
        <f t="shared" si="4"/>
        <v>305700</v>
      </c>
      <c r="AY54" s="173">
        <f t="shared" si="5"/>
        <v>169400</v>
      </c>
      <c r="AZ54" s="177">
        <f t="shared" si="6"/>
        <v>0.46346270466949668</v>
      </c>
      <c r="BA54" s="177">
        <f t="shared" si="7"/>
        <v>0.25682231655548815</v>
      </c>
      <c r="BB54" s="173">
        <f>AW54</f>
        <v>829000</v>
      </c>
      <c r="BC54" s="178">
        <f t="shared" si="15"/>
        <v>965300</v>
      </c>
      <c r="BD54" s="173">
        <f t="shared" si="16"/>
        <v>169400</v>
      </c>
      <c r="BE54" s="177">
        <f t="shared" si="17"/>
        <v>0.25682231655548815</v>
      </c>
      <c r="BF54" s="179" t="s">
        <v>20515</v>
      </c>
      <c r="BG54" s="174"/>
      <c r="BH54" s="166" t="s">
        <v>20501</v>
      </c>
      <c r="BI54" s="162"/>
      <c r="BJ54" s="163">
        <v>1</v>
      </c>
      <c r="BK54" s="163"/>
    </row>
    <row r="55" spans="1:63" ht="32.25" customHeight="1" x14ac:dyDescent="0.25">
      <c r="A55" s="157">
        <v>49</v>
      </c>
      <c r="B55" s="164" t="s">
        <v>4100</v>
      </c>
      <c r="C55" s="169" t="s">
        <v>4062</v>
      </c>
      <c r="D55" s="169" t="s">
        <v>2020</v>
      </c>
      <c r="E55" s="170" t="s">
        <v>4101</v>
      </c>
      <c r="F55" s="171" t="s">
        <v>4098</v>
      </c>
      <c r="G55" s="171" t="s">
        <v>4099</v>
      </c>
      <c r="H55" s="172" t="s">
        <v>4098</v>
      </c>
      <c r="I55" s="164" t="s">
        <v>499</v>
      </c>
      <c r="J55" s="164">
        <v>539</v>
      </c>
      <c r="K55" s="171">
        <v>539</v>
      </c>
      <c r="L55" s="171" t="s">
        <v>4066</v>
      </c>
      <c r="M55" s="173">
        <v>564000</v>
      </c>
      <c r="N55" s="173">
        <v>73000</v>
      </c>
      <c r="O55" s="173">
        <v>73565.217391304395</v>
      </c>
      <c r="P55" s="173">
        <v>637000</v>
      </c>
      <c r="Q55" s="173">
        <v>95634.782608695707</v>
      </c>
      <c r="R55" s="173">
        <v>659634.78260869568</v>
      </c>
      <c r="S55" s="173">
        <v>659600</v>
      </c>
      <c r="T55" s="174"/>
      <c r="U55" s="175" t="s">
        <v>22</v>
      </c>
      <c r="V55" s="175" t="s">
        <v>23</v>
      </c>
      <c r="W55" s="175" t="s">
        <v>29</v>
      </c>
      <c r="X55" s="176">
        <v>43294</v>
      </c>
      <c r="Y55" s="171" t="s">
        <v>7684</v>
      </c>
      <c r="Z55" s="171"/>
      <c r="AA55" s="173"/>
      <c r="AB55" s="173"/>
      <c r="AC55" s="173"/>
      <c r="AD55" s="173"/>
      <c r="AE55" s="173"/>
      <c r="AF55" s="173">
        <v>909000</v>
      </c>
      <c r="AG55" s="173"/>
      <c r="AH55" s="173"/>
      <c r="AI55" s="173"/>
      <c r="AJ55" s="173"/>
      <c r="AK55" s="173"/>
      <c r="AL55" s="173"/>
      <c r="AM55" s="173"/>
      <c r="AN55" s="173"/>
      <c r="AO55" s="173"/>
      <c r="AP55" s="173"/>
      <c r="AQ55" s="173"/>
      <c r="AR55" s="173">
        <v>829000</v>
      </c>
      <c r="AS55" s="173">
        <v>917000</v>
      </c>
      <c r="AT55" s="160">
        <f t="shared" si="0"/>
        <v>3</v>
      </c>
      <c r="AU55" s="173">
        <f t="shared" si="1"/>
        <v>2655000</v>
      </c>
      <c r="AV55" s="173">
        <f t="shared" si="2"/>
        <v>885000</v>
      </c>
      <c r="AW55" s="173">
        <f t="shared" si="3"/>
        <v>829000</v>
      </c>
      <c r="AX55" s="173">
        <f t="shared" si="4"/>
        <v>225400</v>
      </c>
      <c r="AY55" s="173">
        <f t="shared" si="5"/>
        <v>169400</v>
      </c>
      <c r="AZ55" s="177">
        <f t="shared" si="6"/>
        <v>0.34172225591267436</v>
      </c>
      <c r="BA55" s="177">
        <f t="shared" si="7"/>
        <v>0.25682231655548815</v>
      </c>
      <c r="BB55" s="173">
        <f>AV55</f>
        <v>885000</v>
      </c>
      <c r="BC55" s="178">
        <f t="shared" si="15"/>
        <v>885000</v>
      </c>
      <c r="BD55" s="173">
        <f t="shared" si="16"/>
        <v>225400</v>
      </c>
      <c r="BE55" s="177">
        <f t="shared" si="17"/>
        <v>0.34172225591267436</v>
      </c>
      <c r="BF55" s="179" t="s">
        <v>7679</v>
      </c>
      <c r="BG55" s="174"/>
      <c r="BH55" s="166" t="s">
        <v>20501</v>
      </c>
      <c r="BI55" s="162"/>
      <c r="BJ55" s="163">
        <v>1</v>
      </c>
      <c r="BK55" s="163"/>
    </row>
    <row r="56" spans="1:63" ht="32.25" customHeight="1" x14ac:dyDescent="0.25">
      <c r="A56" s="157">
        <v>50</v>
      </c>
      <c r="B56" s="164" t="s">
        <v>4106</v>
      </c>
      <c r="C56" s="169" t="s">
        <v>4062</v>
      </c>
      <c r="D56" s="169" t="s">
        <v>2020</v>
      </c>
      <c r="E56" s="170" t="s">
        <v>4107</v>
      </c>
      <c r="F56" s="171" t="s">
        <v>4104</v>
      </c>
      <c r="G56" s="171" t="s">
        <v>4105</v>
      </c>
      <c r="H56" s="172" t="s">
        <v>4104</v>
      </c>
      <c r="I56" s="164" t="s">
        <v>439</v>
      </c>
      <c r="J56" s="164">
        <v>539</v>
      </c>
      <c r="K56" s="171">
        <v>539</v>
      </c>
      <c r="L56" s="171" t="s">
        <v>4066</v>
      </c>
      <c r="M56" s="173">
        <v>564000</v>
      </c>
      <c r="N56" s="173">
        <f>P56-M56</f>
        <v>73000</v>
      </c>
      <c r="O56" s="173">
        <v>73565.217391304395</v>
      </c>
      <c r="P56" s="173">
        <v>637000</v>
      </c>
      <c r="Q56" s="173">
        <f>+O56/1800000*2340000</f>
        <v>95634.782608695707</v>
      </c>
      <c r="R56" s="173">
        <f>+M56+Q56</f>
        <v>659634.78260869568</v>
      </c>
      <c r="S56" s="173">
        <v>659600</v>
      </c>
      <c r="T56" s="174"/>
      <c r="U56" s="175" t="s">
        <v>26</v>
      </c>
      <c r="V56" s="175" t="s">
        <v>23</v>
      </c>
      <c r="W56" s="175" t="s">
        <v>27</v>
      </c>
      <c r="X56" s="176">
        <v>43294</v>
      </c>
      <c r="Y56" s="171" t="s">
        <v>7684</v>
      </c>
      <c r="Z56" s="171"/>
      <c r="AA56" s="173"/>
      <c r="AB56" s="173"/>
      <c r="AC56" s="173"/>
      <c r="AD56" s="173"/>
      <c r="AE56" s="173"/>
      <c r="AF56" s="173">
        <v>909000</v>
      </c>
      <c r="AG56" s="173"/>
      <c r="AH56" s="173"/>
      <c r="AI56" s="173">
        <v>1150000</v>
      </c>
      <c r="AJ56" s="173"/>
      <c r="AK56" s="173"/>
      <c r="AL56" s="173"/>
      <c r="AM56" s="173"/>
      <c r="AN56" s="173"/>
      <c r="AO56" s="173"/>
      <c r="AP56" s="173"/>
      <c r="AQ56" s="173"/>
      <c r="AR56" s="173"/>
      <c r="AS56" s="173">
        <v>917000</v>
      </c>
      <c r="AT56" s="160">
        <f t="shared" si="0"/>
        <v>3</v>
      </c>
      <c r="AU56" s="173">
        <f t="shared" si="1"/>
        <v>2976000</v>
      </c>
      <c r="AV56" s="173">
        <f t="shared" si="2"/>
        <v>992000</v>
      </c>
      <c r="AW56" s="173">
        <f t="shared" si="3"/>
        <v>909000</v>
      </c>
      <c r="AX56" s="173">
        <f t="shared" si="4"/>
        <v>332400</v>
      </c>
      <c r="AY56" s="173">
        <f t="shared" si="5"/>
        <v>249400</v>
      </c>
      <c r="AZ56" s="177">
        <f t="shared" si="6"/>
        <v>0.50394178289872649</v>
      </c>
      <c r="BA56" s="177">
        <f t="shared" si="7"/>
        <v>0.37810794420861127</v>
      </c>
      <c r="BB56" s="173">
        <f>AW56</f>
        <v>909000</v>
      </c>
      <c r="BC56" s="178">
        <f t="shared" si="15"/>
        <v>992000</v>
      </c>
      <c r="BD56" s="173">
        <f t="shared" si="16"/>
        <v>249400</v>
      </c>
      <c r="BE56" s="177">
        <f t="shared" si="17"/>
        <v>0.37810794420861127</v>
      </c>
      <c r="BF56" s="179" t="s">
        <v>20515</v>
      </c>
      <c r="BG56" s="174"/>
      <c r="BH56" s="166" t="s">
        <v>20501</v>
      </c>
      <c r="BI56" s="162"/>
      <c r="BJ56" s="163">
        <v>1</v>
      </c>
      <c r="BK56" s="163"/>
    </row>
    <row r="57" spans="1:63" ht="32.25" customHeight="1" x14ac:dyDescent="0.25">
      <c r="A57" s="157">
        <v>51</v>
      </c>
      <c r="B57" s="164" t="s">
        <v>4140</v>
      </c>
      <c r="C57" s="169" t="s">
        <v>4135</v>
      </c>
      <c r="D57" s="169" t="s">
        <v>2020</v>
      </c>
      <c r="E57" s="170" t="s">
        <v>4141</v>
      </c>
      <c r="F57" s="171" t="s">
        <v>4137</v>
      </c>
      <c r="G57" s="171" t="s">
        <v>4137</v>
      </c>
      <c r="H57" s="172" t="s">
        <v>4137</v>
      </c>
      <c r="I57" s="164" t="s">
        <v>439</v>
      </c>
      <c r="J57" s="164">
        <v>542</v>
      </c>
      <c r="K57" s="171">
        <v>542</v>
      </c>
      <c r="L57" s="171" t="s">
        <v>4139</v>
      </c>
      <c r="M57" s="173">
        <v>104000</v>
      </c>
      <c r="N57" s="173">
        <f>P57-M57</f>
        <v>48000</v>
      </c>
      <c r="O57" s="173">
        <v>48521.739130434798</v>
      </c>
      <c r="P57" s="173">
        <v>152000</v>
      </c>
      <c r="Q57" s="173">
        <f>+O57/1800000*2340000</f>
        <v>63078.260869565238</v>
      </c>
      <c r="R57" s="173">
        <f>+M57+Q57</f>
        <v>167078.26086956525</v>
      </c>
      <c r="S57" s="173">
        <v>167000</v>
      </c>
      <c r="T57" s="174"/>
      <c r="U57" s="175" t="s">
        <v>22</v>
      </c>
      <c r="V57" s="175" t="s">
        <v>23</v>
      </c>
      <c r="W57" s="175" t="s">
        <v>24</v>
      </c>
      <c r="X57" s="176">
        <v>43294</v>
      </c>
      <c r="Y57" s="171" t="s">
        <v>7684</v>
      </c>
      <c r="Z57" s="171"/>
      <c r="AA57" s="173"/>
      <c r="AB57" s="173"/>
      <c r="AC57" s="173"/>
      <c r="AD57" s="173"/>
      <c r="AE57" s="173"/>
      <c r="AF57" s="173">
        <v>714000</v>
      </c>
      <c r="AG57" s="173"/>
      <c r="AH57" s="173"/>
      <c r="AI57" s="173">
        <v>400000</v>
      </c>
      <c r="AJ57" s="173"/>
      <c r="AK57" s="173"/>
      <c r="AL57" s="173"/>
      <c r="AM57" s="173"/>
      <c r="AN57" s="173"/>
      <c r="AO57" s="173"/>
      <c r="AP57" s="173"/>
      <c r="AQ57" s="173"/>
      <c r="AR57" s="173"/>
      <c r="AS57" s="173">
        <v>203000</v>
      </c>
      <c r="AT57" s="160">
        <f t="shared" si="0"/>
        <v>3</v>
      </c>
      <c r="AU57" s="173">
        <f t="shared" si="1"/>
        <v>1317000</v>
      </c>
      <c r="AV57" s="173">
        <f t="shared" si="2"/>
        <v>439000</v>
      </c>
      <c r="AW57" s="173">
        <f t="shared" si="3"/>
        <v>203000</v>
      </c>
      <c r="AX57" s="173">
        <f t="shared" si="4"/>
        <v>272000</v>
      </c>
      <c r="AY57" s="173">
        <f t="shared" si="5"/>
        <v>36000</v>
      </c>
      <c r="AZ57" s="177">
        <f t="shared" si="6"/>
        <v>1.6287425149700598</v>
      </c>
      <c r="BA57" s="177">
        <f t="shared" si="7"/>
        <v>0.21556886227544911</v>
      </c>
      <c r="BB57" s="173">
        <f>AW57</f>
        <v>203000</v>
      </c>
      <c r="BC57" s="178">
        <f t="shared" si="15"/>
        <v>439000</v>
      </c>
      <c r="BD57" s="173">
        <f t="shared" si="16"/>
        <v>36000</v>
      </c>
      <c r="BE57" s="177">
        <f t="shared" si="17"/>
        <v>0.21556886227544911</v>
      </c>
      <c r="BF57" s="179" t="s">
        <v>20515</v>
      </c>
      <c r="BG57" s="174"/>
      <c r="BH57" s="166" t="s">
        <v>20501</v>
      </c>
      <c r="BI57" s="162"/>
      <c r="BJ57" s="163">
        <v>1</v>
      </c>
      <c r="BK57" s="163"/>
    </row>
    <row r="58" spans="1:63" ht="32.25" customHeight="1" x14ac:dyDescent="0.25">
      <c r="A58" s="157">
        <v>52</v>
      </c>
      <c r="B58" s="164" t="s">
        <v>4147</v>
      </c>
      <c r="C58" s="169" t="s">
        <v>4143</v>
      </c>
      <c r="D58" s="169" t="s">
        <v>2020</v>
      </c>
      <c r="E58" s="170" t="s">
        <v>4148</v>
      </c>
      <c r="F58" s="171" t="s">
        <v>4145</v>
      </c>
      <c r="G58" s="171" t="s">
        <v>4145</v>
      </c>
      <c r="H58" s="172" t="s">
        <v>4145</v>
      </c>
      <c r="I58" s="164" t="s">
        <v>439</v>
      </c>
      <c r="J58" s="164">
        <v>543</v>
      </c>
      <c r="K58" s="171">
        <v>543</v>
      </c>
      <c r="L58" s="171" t="s">
        <v>4146</v>
      </c>
      <c r="M58" s="173">
        <v>104000</v>
      </c>
      <c r="N58" s="173">
        <v>48000</v>
      </c>
      <c r="O58" s="173">
        <v>48521.739130434798</v>
      </c>
      <c r="P58" s="173">
        <v>152000</v>
      </c>
      <c r="Q58" s="173">
        <v>63078.260869565238</v>
      </c>
      <c r="R58" s="173">
        <v>167078.26086956525</v>
      </c>
      <c r="S58" s="173">
        <v>167000</v>
      </c>
      <c r="T58" s="174"/>
      <c r="U58" s="175" t="s">
        <v>22</v>
      </c>
      <c r="V58" s="175" t="s">
        <v>23</v>
      </c>
      <c r="W58" s="175" t="s">
        <v>24</v>
      </c>
      <c r="X58" s="176">
        <v>43294</v>
      </c>
      <c r="Y58" s="171" t="s">
        <v>7684</v>
      </c>
      <c r="Z58" s="171"/>
      <c r="AA58" s="173"/>
      <c r="AB58" s="173"/>
      <c r="AC58" s="173"/>
      <c r="AD58" s="173"/>
      <c r="AE58" s="173"/>
      <c r="AF58" s="173">
        <v>790000</v>
      </c>
      <c r="AG58" s="173"/>
      <c r="AH58" s="173"/>
      <c r="AI58" s="173"/>
      <c r="AJ58" s="173"/>
      <c r="AK58" s="173"/>
      <c r="AL58" s="173"/>
      <c r="AM58" s="173"/>
      <c r="AN58" s="173"/>
      <c r="AO58" s="173"/>
      <c r="AP58" s="173"/>
      <c r="AQ58" s="173"/>
      <c r="AR58" s="173">
        <v>267000</v>
      </c>
      <c r="AS58" s="173">
        <v>203000</v>
      </c>
      <c r="AT58" s="160">
        <f t="shared" si="0"/>
        <v>3</v>
      </c>
      <c r="AU58" s="173">
        <f t="shared" si="1"/>
        <v>1260000</v>
      </c>
      <c r="AV58" s="173">
        <f t="shared" si="2"/>
        <v>420000</v>
      </c>
      <c r="AW58" s="173">
        <f t="shared" si="3"/>
        <v>203000</v>
      </c>
      <c r="AX58" s="173">
        <f t="shared" si="4"/>
        <v>253000</v>
      </c>
      <c r="AY58" s="173">
        <f t="shared" si="5"/>
        <v>36000</v>
      </c>
      <c r="AZ58" s="177">
        <f t="shared" si="6"/>
        <v>1.5149700598802396</v>
      </c>
      <c r="BA58" s="177">
        <f t="shared" si="7"/>
        <v>0.21556886227544911</v>
      </c>
      <c r="BB58" s="173">
        <f>AW58</f>
        <v>203000</v>
      </c>
      <c r="BC58" s="178">
        <f t="shared" si="15"/>
        <v>420000</v>
      </c>
      <c r="BD58" s="173">
        <f t="shared" si="16"/>
        <v>36000</v>
      </c>
      <c r="BE58" s="177">
        <f t="shared" si="17"/>
        <v>0.21556886227544911</v>
      </c>
      <c r="BF58" s="179" t="s">
        <v>20515</v>
      </c>
      <c r="BG58" s="174"/>
      <c r="BH58" s="166" t="s">
        <v>20501</v>
      </c>
      <c r="BI58" s="162"/>
      <c r="BJ58" s="163">
        <v>1</v>
      </c>
      <c r="BK58" s="163"/>
    </row>
    <row r="59" spans="1:63" ht="32.25" customHeight="1" x14ac:dyDescent="0.25">
      <c r="A59" s="157">
        <v>53</v>
      </c>
      <c r="B59" s="164" t="s">
        <v>3590</v>
      </c>
      <c r="C59" s="169" t="s">
        <v>3582</v>
      </c>
      <c r="D59" s="169" t="s">
        <v>2020</v>
      </c>
      <c r="E59" s="170" t="s">
        <v>3591</v>
      </c>
      <c r="F59" s="171" t="s">
        <v>3592</v>
      </c>
      <c r="G59" s="171" t="s">
        <v>3592</v>
      </c>
      <c r="H59" s="172" t="s">
        <v>3593</v>
      </c>
      <c r="I59" s="164" t="s">
        <v>25</v>
      </c>
      <c r="J59" s="164">
        <v>432</v>
      </c>
      <c r="K59" s="171">
        <v>432</v>
      </c>
      <c r="L59" s="171" t="s">
        <v>3584</v>
      </c>
      <c r="M59" s="173">
        <v>2632000</v>
      </c>
      <c r="N59" s="173">
        <f t="shared" ref="N59:N66" si="22">P59-M59</f>
        <v>497000</v>
      </c>
      <c r="O59" s="173">
        <v>497739.130434783</v>
      </c>
      <c r="P59" s="173">
        <v>3129000</v>
      </c>
      <c r="Q59" s="173">
        <f t="shared" ref="Q59:Q66" si="23">+O59/1800000*2340000</f>
        <v>647060.86956521787</v>
      </c>
      <c r="R59" s="173">
        <f t="shared" ref="R59:R66" si="24">+M59+Q59</f>
        <v>3279060.8695652178</v>
      </c>
      <c r="S59" s="173">
        <v>3279000</v>
      </c>
      <c r="T59" s="174"/>
      <c r="U59" s="175" t="s">
        <v>441</v>
      </c>
      <c r="V59" s="175" t="s">
        <v>2524</v>
      </c>
      <c r="W59" s="175" t="s">
        <v>29</v>
      </c>
      <c r="X59" s="176">
        <v>43294</v>
      </c>
      <c r="Y59" s="171" t="s">
        <v>7684</v>
      </c>
      <c r="Z59" s="171"/>
      <c r="AA59" s="173"/>
      <c r="AB59" s="173"/>
      <c r="AC59" s="173"/>
      <c r="AD59" s="173"/>
      <c r="AE59" s="173"/>
      <c r="AF59" s="173"/>
      <c r="AG59" s="173"/>
      <c r="AH59" s="173"/>
      <c r="AI59" s="173"/>
      <c r="AJ59" s="173"/>
      <c r="AK59" s="173">
        <v>5754000</v>
      </c>
      <c r="AL59" s="173"/>
      <c r="AM59" s="173"/>
      <c r="AN59" s="173"/>
      <c r="AO59" s="173"/>
      <c r="AP59" s="173"/>
      <c r="AQ59" s="173"/>
      <c r="AR59" s="173">
        <v>4986000</v>
      </c>
      <c r="AS59" s="173">
        <v>4425000</v>
      </c>
      <c r="AT59" s="160">
        <f t="shared" si="0"/>
        <v>3</v>
      </c>
      <c r="AU59" s="173">
        <f t="shared" si="1"/>
        <v>15165000</v>
      </c>
      <c r="AV59" s="173">
        <f t="shared" si="2"/>
        <v>5055000</v>
      </c>
      <c r="AW59" s="173">
        <f t="shared" si="3"/>
        <v>4425000</v>
      </c>
      <c r="AX59" s="173">
        <f t="shared" si="4"/>
        <v>1776000</v>
      </c>
      <c r="AY59" s="173">
        <f t="shared" si="5"/>
        <v>1146000</v>
      </c>
      <c r="AZ59" s="177">
        <f t="shared" si="6"/>
        <v>0.54162854528819759</v>
      </c>
      <c r="BA59" s="177">
        <f t="shared" si="7"/>
        <v>0.34949679780420861</v>
      </c>
      <c r="BB59" s="173">
        <f t="shared" ref="BB59:BB65" si="25">AV59</f>
        <v>5055000</v>
      </c>
      <c r="BC59" s="178">
        <f t="shared" si="15"/>
        <v>5055000</v>
      </c>
      <c r="BD59" s="173">
        <f t="shared" si="16"/>
        <v>1776000</v>
      </c>
      <c r="BE59" s="177">
        <f t="shared" si="17"/>
        <v>0.54162854528819759</v>
      </c>
      <c r="BF59" s="179" t="s">
        <v>7679</v>
      </c>
      <c r="BG59" s="174"/>
      <c r="BH59" s="166" t="s">
        <v>20501</v>
      </c>
      <c r="BI59" s="162"/>
      <c r="BJ59" s="163">
        <v>1</v>
      </c>
      <c r="BK59" s="163"/>
    </row>
    <row r="60" spans="1:63" ht="32.25" customHeight="1" x14ac:dyDescent="0.25">
      <c r="A60" s="157">
        <v>54</v>
      </c>
      <c r="B60" s="164" t="s">
        <v>153</v>
      </c>
      <c r="C60" s="169" t="s">
        <v>124</v>
      </c>
      <c r="D60" s="169" t="s">
        <v>2020</v>
      </c>
      <c r="E60" s="170" t="s">
        <v>154</v>
      </c>
      <c r="F60" s="171" t="s">
        <v>133</v>
      </c>
      <c r="G60" s="171" t="s">
        <v>133</v>
      </c>
      <c r="H60" s="172" t="s">
        <v>133</v>
      </c>
      <c r="I60" s="164" t="s">
        <v>21</v>
      </c>
      <c r="J60" s="164">
        <v>444</v>
      </c>
      <c r="K60" s="171">
        <v>444</v>
      </c>
      <c r="L60" s="171" t="s">
        <v>127</v>
      </c>
      <c r="M60" s="173">
        <v>2025000</v>
      </c>
      <c r="N60" s="173">
        <f t="shared" si="22"/>
        <v>358000</v>
      </c>
      <c r="O60" s="173">
        <v>358434.78260869603</v>
      </c>
      <c r="P60" s="173">
        <v>2383000</v>
      </c>
      <c r="Q60" s="173">
        <f t="shared" si="23"/>
        <v>465965.21739130485</v>
      </c>
      <c r="R60" s="173">
        <f t="shared" si="24"/>
        <v>2490965.2173913047</v>
      </c>
      <c r="S60" s="173">
        <v>2490900</v>
      </c>
      <c r="T60" s="174"/>
      <c r="U60" s="175" t="s">
        <v>26</v>
      </c>
      <c r="V60" s="175" t="s">
        <v>2524</v>
      </c>
      <c r="W60" s="175" t="s">
        <v>27</v>
      </c>
      <c r="X60" s="176">
        <v>43294</v>
      </c>
      <c r="Y60" s="171" t="s">
        <v>7684</v>
      </c>
      <c r="Z60" s="171"/>
      <c r="AA60" s="173"/>
      <c r="AB60" s="173"/>
      <c r="AC60" s="173"/>
      <c r="AD60" s="173"/>
      <c r="AE60" s="173"/>
      <c r="AF60" s="173"/>
      <c r="AG60" s="173"/>
      <c r="AH60" s="173"/>
      <c r="AI60" s="173"/>
      <c r="AJ60" s="173"/>
      <c r="AK60" s="173"/>
      <c r="AL60" s="173"/>
      <c r="AM60" s="173">
        <v>5490900</v>
      </c>
      <c r="AN60" s="173"/>
      <c r="AO60" s="173"/>
      <c r="AP60" s="173"/>
      <c r="AQ60" s="173"/>
      <c r="AR60" s="173">
        <v>3719000</v>
      </c>
      <c r="AS60" s="173">
        <v>3381000</v>
      </c>
      <c r="AT60" s="160">
        <f t="shared" si="0"/>
        <v>3</v>
      </c>
      <c r="AU60" s="173">
        <f t="shared" si="1"/>
        <v>12590900</v>
      </c>
      <c r="AV60" s="173">
        <f t="shared" si="2"/>
        <v>4197000</v>
      </c>
      <c r="AW60" s="173">
        <f t="shared" si="3"/>
        <v>3381000</v>
      </c>
      <c r="AX60" s="173">
        <f t="shared" si="4"/>
        <v>1706100</v>
      </c>
      <c r="AY60" s="173">
        <f t="shared" si="5"/>
        <v>890100</v>
      </c>
      <c r="AZ60" s="177">
        <f t="shared" si="6"/>
        <v>0.68493315669035293</v>
      </c>
      <c r="BA60" s="177">
        <f t="shared" si="7"/>
        <v>0.35734072022160662</v>
      </c>
      <c r="BB60" s="173">
        <f t="shared" si="25"/>
        <v>4197000</v>
      </c>
      <c r="BC60" s="178">
        <f t="shared" si="15"/>
        <v>4197000</v>
      </c>
      <c r="BD60" s="173">
        <f t="shared" si="16"/>
        <v>1706100</v>
      </c>
      <c r="BE60" s="177">
        <f t="shared" si="17"/>
        <v>0.68493315669035293</v>
      </c>
      <c r="BF60" s="179" t="s">
        <v>7679</v>
      </c>
      <c r="BG60" s="174"/>
      <c r="BH60" s="166" t="s">
        <v>20501</v>
      </c>
      <c r="BI60" s="162"/>
      <c r="BJ60" s="163">
        <v>1</v>
      </c>
      <c r="BK60" s="163"/>
    </row>
    <row r="61" spans="1:63" ht="32.25" customHeight="1" x14ac:dyDescent="0.25">
      <c r="A61" s="157">
        <v>55</v>
      </c>
      <c r="B61" s="164" t="s">
        <v>3581</v>
      </c>
      <c r="C61" s="169" t="s">
        <v>3582</v>
      </c>
      <c r="D61" s="169" t="s">
        <v>2020</v>
      </c>
      <c r="E61" s="170" t="s">
        <v>3583</v>
      </c>
      <c r="F61" s="171" t="s">
        <v>3579</v>
      </c>
      <c r="G61" s="171" t="s">
        <v>3579</v>
      </c>
      <c r="H61" s="172" t="s">
        <v>3579</v>
      </c>
      <c r="I61" s="164" t="s">
        <v>25</v>
      </c>
      <c r="J61" s="164">
        <v>432</v>
      </c>
      <c r="K61" s="171">
        <v>432</v>
      </c>
      <c r="L61" s="171" t="s">
        <v>3584</v>
      </c>
      <c r="M61" s="173">
        <v>2632000</v>
      </c>
      <c r="N61" s="173">
        <f t="shared" si="22"/>
        <v>497000</v>
      </c>
      <c r="O61" s="173">
        <v>497739.130434783</v>
      </c>
      <c r="P61" s="173">
        <v>3129000</v>
      </c>
      <c r="Q61" s="173">
        <f t="shared" si="23"/>
        <v>647060.86956521787</v>
      </c>
      <c r="R61" s="173">
        <f t="shared" si="24"/>
        <v>3279060.8695652178</v>
      </c>
      <c r="S61" s="173">
        <v>3279000</v>
      </c>
      <c r="T61" s="174"/>
      <c r="U61" s="175" t="s">
        <v>26</v>
      </c>
      <c r="V61" s="175" t="s">
        <v>2524</v>
      </c>
      <c r="W61" s="175" t="s">
        <v>27</v>
      </c>
      <c r="X61" s="176">
        <v>43294</v>
      </c>
      <c r="Y61" s="171" t="s">
        <v>7684</v>
      </c>
      <c r="Z61" s="171"/>
      <c r="AA61" s="173"/>
      <c r="AB61" s="173"/>
      <c r="AC61" s="173"/>
      <c r="AD61" s="173"/>
      <c r="AE61" s="173"/>
      <c r="AF61" s="173"/>
      <c r="AG61" s="173"/>
      <c r="AH61" s="173"/>
      <c r="AI61" s="173"/>
      <c r="AJ61" s="173"/>
      <c r="AK61" s="173"/>
      <c r="AL61" s="173"/>
      <c r="AM61" s="173">
        <v>7279000</v>
      </c>
      <c r="AN61" s="173"/>
      <c r="AO61" s="173"/>
      <c r="AP61" s="173"/>
      <c r="AQ61" s="173"/>
      <c r="AR61" s="173">
        <v>4986000</v>
      </c>
      <c r="AS61" s="173">
        <v>4425000</v>
      </c>
      <c r="AT61" s="160">
        <f t="shared" si="0"/>
        <v>3</v>
      </c>
      <c r="AU61" s="173">
        <f t="shared" si="1"/>
        <v>16690000</v>
      </c>
      <c r="AV61" s="173">
        <f t="shared" si="2"/>
        <v>5563300</v>
      </c>
      <c r="AW61" s="173">
        <f t="shared" si="3"/>
        <v>4425000</v>
      </c>
      <c r="AX61" s="173">
        <f t="shared" si="4"/>
        <v>2284300</v>
      </c>
      <c r="AY61" s="173">
        <f t="shared" si="5"/>
        <v>1146000</v>
      </c>
      <c r="AZ61" s="177">
        <f t="shared" si="6"/>
        <v>0.69664531869472401</v>
      </c>
      <c r="BA61" s="177">
        <f t="shared" si="7"/>
        <v>0.34949679780420861</v>
      </c>
      <c r="BB61" s="173">
        <f t="shared" si="25"/>
        <v>5563300</v>
      </c>
      <c r="BC61" s="178">
        <f t="shared" si="15"/>
        <v>5563300</v>
      </c>
      <c r="BD61" s="173">
        <f t="shared" si="16"/>
        <v>2284300</v>
      </c>
      <c r="BE61" s="177">
        <f t="shared" si="17"/>
        <v>0.69664531869472401</v>
      </c>
      <c r="BF61" s="179" t="s">
        <v>7679</v>
      </c>
      <c r="BG61" s="174"/>
      <c r="BH61" s="166" t="s">
        <v>20501</v>
      </c>
      <c r="BI61" s="162"/>
      <c r="BJ61" s="163">
        <v>1</v>
      </c>
      <c r="BK61" s="163"/>
    </row>
    <row r="62" spans="1:63" ht="32.25" customHeight="1" x14ac:dyDescent="0.25">
      <c r="A62" s="157">
        <v>56</v>
      </c>
      <c r="B62" s="164" t="s">
        <v>120</v>
      </c>
      <c r="C62" s="169" t="s">
        <v>105</v>
      </c>
      <c r="D62" s="169" t="s">
        <v>2020</v>
      </c>
      <c r="E62" s="170" t="s">
        <v>121</v>
      </c>
      <c r="F62" s="171" t="s">
        <v>122</v>
      </c>
      <c r="G62" s="171" t="s">
        <v>122</v>
      </c>
      <c r="H62" s="172" t="s">
        <v>122</v>
      </c>
      <c r="I62" s="164" t="s">
        <v>28</v>
      </c>
      <c r="J62" s="164">
        <v>443</v>
      </c>
      <c r="K62" s="171">
        <v>443</v>
      </c>
      <c r="L62" s="171" t="s">
        <v>106</v>
      </c>
      <c r="M62" s="173">
        <v>3327000</v>
      </c>
      <c r="N62" s="173">
        <f t="shared" si="22"/>
        <v>995000</v>
      </c>
      <c r="O62" s="173">
        <v>995478.26086956495</v>
      </c>
      <c r="P62" s="173">
        <v>4322000</v>
      </c>
      <c r="Q62" s="173">
        <f t="shared" si="23"/>
        <v>1294121.7391304343</v>
      </c>
      <c r="R62" s="173">
        <f t="shared" si="24"/>
        <v>4621121.7391304346</v>
      </c>
      <c r="S62" s="173">
        <v>4621100</v>
      </c>
      <c r="T62" s="174"/>
      <c r="U62" s="175" t="s">
        <v>441</v>
      </c>
      <c r="V62" s="175" t="s">
        <v>2524</v>
      </c>
      <c r="W62" s="175" t="s">
        <v>173</v>
      </c>
      <c r="X62" s="176">
        <v>43294</v>
      </c>
      <c r="Y62" s="171" t="s">
        <v>7684</v>
      </c>
      <c r="Z62" s="171"/>
      <c r="AA62" s="173"/>
      <c r="AB62" s="173"/>
      <c r="AC62" s="173"/>
      <c r="AD62" s="173"/>
      <c r="AE62" s="173"/>
      <c r="AF62" s="173"/>
      <c r="AG62" s="173"/>
      <c r="AH62" s="173"/>
      <c r="AI62" s="173"/>
      <c r="AJ62" s="173"/>
      <c r="AK62" s="173"/>
      <c r="AL62" s="173"/>
      <c r="AM62" s="173">
        <v>9621100</v>
      </c>
      <c r="AN62" s="173"/>
      <c r="AO62" s="173"/>
      <c r="AP62" s="173"/>
      <c r="AQ62" s="173"/>
      <c r="AR62" s="173">
        <v>7130000</v>
      </c>
      <c r="AS62" s="173">
        <v>5945000</v>
      </c>
      <c r="AT62" s="160">
        <f t="shared" si="0"/>
        <v>3</v>
      </c>
      <c r="AU62" s="173">
        <f t="shared" si="1"/>
        <v>22696100</v>
      </c>
      <c r="AV62" s="173">
        <f t="shared" si="2"/>
        <v>7565400</v>
      </c>
      <c r="AW62" s="173">
        <f t="shared" si="3"/>
        <v>5945000</v>
      </c>
      <c r="AX62" s="173">
        <f t="shared" si="4"/>
        <v>2944300</v>
      </c>
      <c r="AY62" s="173">
        <f t="shared" si="5"/>
        <v>1323900</v>
      </c>
      <c r="AZ62" s="177">
        <f t="shared" si="6"/>
        <v>0.63714267165826322</v>
      </c>
      <c r="BA62" s="177">
        <f t="shared" si="7"/>
        <v>0.28649022959901321</v>
      </c>
      <c r="BB62" s="173">
        <f t="shared" si="25"/>
        <v>7565400</v>
      </c>
      <c r="BC62" s="178">
        <f t="shared" si="15"/>
        <v>7565400</v>
      </c>
      <c r="BD62" s="173">
        <f t="shared" si="16"/>
        <v>2944300</v>
      </c>
      <c r="BE62" s="177">
        <f t="shared" si="17"/>
        <v>0.63714267165826322</v>
      </c>
      <c r="BF62" s="179" t="s">
        <v>7679</v>
      </c>
      <c r="BG62" s="174"/>
      <c r="BH62" s="166" t="s">
        <v>20501</v>
      </c>
      <c r="BI62" s="162"/>
      <c r="BJ62" s="163">
        <v>1</v>
      </c>
      <c r="BK62" s="163"/>
    </row>
    <row r="63" spans="1:63" ht="32.25" customHeight="1" x14ac:dyDescent="0.25">
      <c r="A63" s="157">
        <v>57</v>
      </c>
      <c r="B63" s="164" t="s">
        <v>45</v>
      </c>
      <c r="C63" s="169" t="s">
        <v>32</v>
      </c>
      <c r="D63" s="169" t="s">
        <v>2020</v>
      </c>
      <c r="E63" s="170" t="s">
        <v>46</v>
      </c>
      <c r="F63" s="171" t="s">
        <v>36</v>
      </c>
      <c r="G63" s="171" t="s">
        <v>36</v>
      </c>
      <c r="H63" s="172" t="s">
        <v>36</v>
      </c>
      <c r="I63" s="164" t="s">
        <v>28</v>
      </c>
      <c r="J63" s="164">
        <v>425</v>
      </c>
      <c r="K63" s="171">
        <v>425</v>
      </c>
      <c r="L63" s="171" t="s">
        <v>33</v>
      </c>
      <c r="M63" s="173">
        <v>3407000</v>
      </c>
      <c r="N63" s="173">
        <f t="shared" si="22"/>
        <v>997000</v>
      </c>
      <c r="O63" s="173">
        <v>997043.47826086998</v>
      </c>
      <c r="P63" s="173">
        <v>4404000</v>
      </c>
      <c r="Q63" s="173">
        <f t="shared" si="23"/>
        <v>1296156.5217391308</v>
      </c>
      <c r="R63" s="173">
        <f t="shared" si="24"/>
        <v>4703156.5217391308</v>
      </c>
      <c r="S63" s="173">
        <v>4703100</v>
      </c>
      <c r="T63" s="174" t="s">
        <v>82</v>
      </c>
      <c r="U63" s="175" t="s">
        <v>441</v>
      </c>
      <c r="V63" s="175" t="s">
        <v>2524</v>
      </c>
      <c r="W63" s="175" t="s">
        <v>29</v>
      </c>
      <c r="X63" s="176">
        <v>43294</v>
      </c>
      <c r="Y63" s="171" t="s">
        <v>7688</v>
      </c>
      <c r="Z63" s="171"/>
      <c r="AA63" s="173"/>
      <c r="AB63" s="173"/>
      <c r="AC63" s="173"/>
      <c r="AD63" s="173"/>
      <c r="AE63" s="173"/>
      <c r="AF63" s="173"/>
      <c r="AG63" s="173"/>
      <c r="AH63" s="173"/>
      <c r="AI63" s="173"/>
      <c r="AJ63" s="173"/>
      <c r="AK63" s="173"/>
      <c r="AL63" s="173"/>
      <c r="AM63" s="173">
        <v>9703100</v>
      </c>
      <c r="AN63" s="173"/>
      <c r="AO63" s="173"/>
      <c r="AP63" s="173"/>
      <c r="AQ63" s="173"/>
      <c r="AR63" s="173">
        <v>7218000</v>
      </c>
      <c r="AS63" s="173">
        <v>6066000</v>
      </c>
      <c r="AT63" s="160">
        <f t="shared" si="0"/>
        <v>3</v>
      </c>
      <c r="AU63" s="173">
        <f t="shared" si="1"/>
        <v>22987100</v>
      </c>
      <c r="AV63" s="173">
        <f t="shared" si="2"/>
        <v>7662400</v>
      </c>
      <c r="AW63" s="173">
        <f t="shared" si="3"/>
        <v>6066000</v>
      </c>
      <c r="AX63" s="173">
        <f t="shared" si="4"/>
        <v>2959300</v>
      </c>
      <c r="AY63" s="173">
        <f t="shared" si="5"/>
        <v>1362900</v>
      </c>
      <c r="AZ63" s="177">
        <f t="shared" si="6"/>
        <v>0.62922327826327318</v>
      </c>
      <c r="BA63" s="177">
        <f t="shared" si="7"/>
        <v>0.28978758691076101</v>
      </c>
      <c r="BB63" s="173">
        <f t="shared" si="25"/>
        <v>7662400</v>
      </c>
      <c r="BC63" s="178">
        <f t="shared" si="15"/>
        <v>7662400</v>
      </c>
      <c r="BD63" s="173">
        <f t="shared" si="16"/>
        <v>2959300</v>
      </c>
      <c r="BE63" s="177">
        <f t="shared" si="17"/>
        <v>0.62922327826327318</v>
      </c>
      <c r="BF63" s="179" t="s">
        <v>7679</v>
      </c>
      <c r="BG63" s="174" t="s">
        <v>82</v>
      </c>
      <c r="BH63" s="166" t="s">
        <v>20501</v>
      </c>
      <c r="BI63" s="162"/>
      <c r="BJ63" s="163">
        <v>1</v>
      </c>
      <c r="BK63" s="163"/>
    </row>
    <row r="64" spans="1:63" ht="32.25" customHeight="1" x14ac:dyDescent="0.25">
      <c r="A64" s="157">
        <v>58</v>
      </c>
      <c r="B64" s="164" t="s">
        <v>60</v>
      </c>
      <c r="C64" s="169" t="s">
        <v>52</v>
      </c>
      <c r="D64" s="169" t="s">
        <v>2020</v>
      </c>
      <c r="E64" s="170" t="s">
        <v>61</v>
      </c>
      <c r="F64" s="171" t="s">
        <v>56</v>
      </c>
      <c r="G64" s="171" t="s">
        <v>56</v>
      </c>
      <c r="H64" s="172" t="s">
        <v>56</v>
      </c>
      <c r="I64" s="164" t="s">
        <v>28</v>
      </c>
      <c r="J64" s="164">
        <v>430</v>
      </c>
      <c r="K64" s="171">
        <v>430</v>
      </c>
      <c r="L64" s="171" t="s">
        <v>53</v>
      </c>
      <c r="M64" s="173">
        <v>3273000</v>
      </c>
      <c r="N64" s="173">
        <f t="shared" si="22"/>
        <v>997000</v>
      </c>
      <c r="O64" s="173">
        <v>997043.47826086998</v>
      </c>
      <c r="P64" s="173">
        <v>4270000</v>
      </c>
      <c r="Q64" s="173">
        <f t="shared" si="23"/>
        <v>1296156.5217391308</v>
      </c>
      <c r="R64" s="173">
        <f t="shared" si="24"/>
        <v>4569156.5217391308</v>
      </c>
      <c r="S64" s="173">
        <v>4569100</v>
      </c>
      <c r="T64" s="174"/>
      <c r="U64" s="175" t="s">
        <v>441</v>
      </c>
      <c r="V64" s="175" t="s">
        <v>2524</v>
      </c>
      <c r="W64" s="175" t="s">
        <v>29</v>
      </c>
      <c r="X64" s="176">
        <v>43294</v>
      </c>
      <c r="Y64" s="171" t="s">
        <v>7684</v>
      </c>
      <c r="Z64" s="171"/>
      <c r="AA64" s="173"/>
      <c r="AB64" s="173"/>
      <c r="AC64" s="173"/>
      <c r="AD64" s="173"/>
      <c r="AE64" s="173"/>
      <c r="AF64" s="173"/>
      <c r="AG64" s="173"/>
      <c r="AH64" s="173"/>
      <c r="AI64" s="173"/>
      <c r="AJ64" s="173"/>
      <c r="AK64" s="173"/>
      <c r="AL64" s="173"/>
      <c r="AM64" s="173">
        <v>9569100</v>
      </c>
      <c r="AN64" s="173"/>
      <c r="AO64" s="173"/>
      <c r="AP64" s="173"/>
      <c r="AQ64" s="173"/>
      <c r="AR64" s="173">
        <v>7079000</v>
      </c>
      <c r="AS64" s="173">
        <v>5865000</v>
      </c>
      <c r="AT64" s="160">
        <f t="shared" si="0"/>
        <v>3</v>
      </c>
      <c r="AU64" s="173">
        <f t="shared" si="1"/>
        <v>22513100</v>
      </c>
      <c r="AV64" s="173">
        <f t="shared" si="2"/>
        <v>7504400</v>
      </c>
      <c r="AW64" s="173">
        <f t="shared" si="3"/>
        <v>5865000</v>
      </c>
      <c r="AX64" s="173">
        <f t="shared" si="4"/>
        <v>2935300</v>
      </c>
      <c r="AY64" s="173">
        <f t="shared" si="5"/>
        <v>1295900</v>
      </c>
      <c r="AZ64" s="177">
        <f t="shared" si="6"/>
        <v>0.64242410978091968</v>
      </c>
      <c r="BA64" s="177">
        <f t="shared" si="7"/>
        <v>0.28362259525946026</v>
      </c>
      <c r="BB64" s="173">
        <f t="shared" si="25"/>
        <v>7504400</v>
      </c>
      <c r="BC64" s="178">
        <f t="shared" si="15"/>
        <v>7504400</v>
      </c>
      <c r="BD64" s="173">
        <f t="shared" si="16"/>
        <v>2935300</v>
      </c>
      <c r="BE64" s="177">
        <f t="shared" si="17"/>
        <v>0.64242410978091968</v>
      </c>
      <c r="BF64" s="179" t="s">
        <v>7679</v>
      </c>
      <c r="BG64" s="174"/>
      <c r="BH64" s="166" t="s">
        <v>20501</v>
      </c>
      <c r="BI64" s="162"/>
      <c r="BJ64" s="163">
        <v>1</v>
      </c>
      <c r="BK64" s="163"/>
    </row>
    <row r="65" spans="1:63" ht="32.25" customHeight="1" x14ac:dyDescent="0.25">
      <c r="A65" s="157">
        <v>59</v>
      </c>
      <c r="B65" s="164" t="s">
        <v>103</v>
      </c>
      <c r="C65" s="169" t="s">
        <v>95</v>
      </c>
      <c r="D65" s="169" t="s">
        <v>2020</v>
      </c>
      <c r="E65" s="170" t="s">
        <v>104</v>
      </c>
      <c r="F65" s="171" t="s">
        <v>99</v>
      </c>
      <c r="G65" s="171" t="s">
        <v>99</v>
      </c>
      <c r="H65" s="172" t="s">
        <v>99</v>
      </c>
      <c r="I65" s="164" t="s">
        <v>28</v>
      </c>
      <c r="J65" s="164">
        <v>438</v>
      </c>
      <c r="K65" s="171">
        <v>438</v>
      </c>
      <c r="L65" s="171" t="s">
        <v>96</v>
      </c>
      <c r="M65" s="173">
        <v>3590000</v>
      </c>
      <c r="N65" s="173">
        <f t="shared" si="22"/>
        <v>997000</v>
      </c>
      <c r="O65" s="173">
        <v>997043.47826086998</v>
      </c>
      <c r="P65" s="173">
        <v>4587000</v>
      </c>
      <c r="Q65" s="173">
        <f t="shared" si="23"/>
        <v>1296156.5217391308</v>
      </c>
      <c r="R65" s="173">
        <f t="shared" si="24"/>
        <v>4886156.5217391308</v>
      </c>
      <c r="S65" s="173">
        <v>4886100</v>
      </c>
      <c r="T65" s="174"/>
      <c r="U65" s="175" t="s">
        <v>441</v>
      </c>
      <c r="V65" s="175" t="s">
        <v>2524</v>
      </c>
      <c r="W65" s="175" t="s">
        <v>173</v>
      </c>
      <c r="X65" s="176">
        <v>43294</v>
      </c>
      <c r="Y65" s="171" t="s">
        <v>7684</v>
      </c>
      <c r="Z65" s="171"/>
      <c r="AA65" s="173"/>
      <c r="AB65" s="173"/>
      <c r="AC65" s="173"/>
      <c r="AD65" s="173"/>
      <c r="AE65" s="173"/>
      <c r="AF65" s="173"/>
      <c r="AG65" s="173"/>
      <c r="AH65" s="173"/>
      <c r="AI65" s="173"/>
      <c r="AJ65" s="173"/>
      <c r="AK65" s="173"/>
      <c r="AL65" s="173"/>
      <c r="AM65" s="173">
        <v>9886100</v>
      </c>
      <c r="AN65" s="173"/>
      <c r="AO65" s="173"/>
      <c r="AP65" s="173"/>
      <c r="AQ65" s="173"/>
      <c r="AR65" s="173">
        <v>7408000</v>
      </c>
      <c r="AS65" s="173">
        <v>6341000</v>
      </c>
      <c r="AT65" s="160">
        <f t="shared" si="0"/>
        <v>3</v>
      </c>
      <c r="AU65" s="173">
        <f t="shared" si="1"/>
        <v>23635100</v>
      </c>
      <c r="AV65" s="173">
        <f t="shared" si="2"/>
        <v>7878400</v>
      </c>
      <c r="AW65" s="173">
        <f t="shared" si="3"/>
        <v>6341000</v>
      </c>
      <c r="AX65" s="173">
        <f t="shared" si="4"/>
        <v>2992300</v>
      </c>
      <c r="AY65" s="173">
        <f t="shared" si="5"/>
        <v>1454900</v>
      </c>
      <c r="AZ65" s="177">
        <f t="shared" si="6"/>
        <v>0.61241071611305542</v>
      </c>
      <c r="BA65" s="177">
        <f t="shared" si="7"/>
        <v>0.29776304209901555</v>
      </c>
      <c r="BB65" s="173">
        <f t="shared" si="25"/>
        <v>7878400</v>
      </c>
      <c r="BC65" s="178">
        <f t="shared" si="15"/>
        <v>7878400</v>
      </c>
      <c r="BD65" s="173">
        <f t="shared" si="16"/>
        <v>2992300</v>
      </c>
      <c r="BE65" s="177">
        <f t="shared" si="17"/>
        <v>0.61241071611305542</v>
      </c>
      <c r="BF65" s="179" t="s">
        <v>7679</v>
      </c>
      <c r="BG65" s="174"/>
      <c r="BH65" s="166" t="s">
        <v>20501</v>
      </c>
      <c r="BI65" s="162"/>
      <c r="BJ65" s="163">
        <v>1</v>
      </c>
      <c r="BK65" s="163"/>
    </row>
    <row r="66" spans="1:63" ht="32.25" customHeight="1" x14ac:dyDescent="0.25">
      <c r="A66" s="157">
        <v>60</v>
      </c>
      <c r="B66" s="164" t="s">
        <v>143</v>
      </c>
      <c r="C66" s="169" t="s">
        <v>124</v>
      </c>
      <c r="D66" s="169" t="s">
        <v>2020</v>
      </c>
      <c r="E66" s="170" t="s">
        <v>144</v>
      </c>
      <c r="F66" s="171" t="s">
        <v>126</v>
      </c>
      <c r="G66" s="171" t="s">
        <v>126</v>
      </c>
      <c r="H66" s="172" t="s">
        <v>126</v>
      </c>
      <c r="I66" s="164" t="s">
        <v>21</v>
      </c>
      <c r="J66" s="164">
        <v>444</v>
      </c>
      <c r="K66" s="171">
        <v>444</v>
      </c>
      <c r="L66" s="171" t="s">
        <v>127</v>
      </c>
      <c r="M66" s="173">
        <v>2025000</v>
      </c>
      <c r="N66" s="173">
        <f t="shared" si="22"/>
        <v>358000</v>
      </c>
      <c r="O66" s="173">
        <v>358434.78260869603</v>
      </c>
      <c r="P66" s="173">
        <v>2383000</v>
      </c>
      <c r="Q66" s="173">
        <f t="shared" si="23"/>
        <v>465965.21739130485</v>
      </c>
      <c r="R66" s="173">
        <f t="shared" si="24"/>
        <v>2490965.2173913047</v>
      </c>
      <c r="S66" s="173">
        <v>2490900</v>
      </c>
      <c r="T66" s="174"/>
      <c r="U66" s="175" t="s">
        <v>22</v>
      </c>
      <c r="V66" s="175" t="s">
        <v>2524</v>
      </c>
      <c r="W66" s="175"/>
      <c r="X66" s="176"/>
      <c r="Y66" s="171" t="s">
        <v>7684</v>
      </c>
      <c r="Z66" s="171"/>
      <c r="AA66" s="173"/>
      <c r="AB66" s="173"/>
      <c r="AC66" s="173"/>
      <c r="AD66" s="173"/>
      <c r="AE66" s="173"/>
      <c r="AF66" s="173"/>
      <c r="AG66" s="173"/>
      <c r="AH66" s="173"/>
      <c r="AI66" s="173"/>
      <c r="AJ66" s="173"/>
      <c r="AK66" s="173"/>
      <c r="AL66" s="173"/>
      <c r="AM66" s="173"/>
      <c r="AN66" s="173"/>
      <c r="AO66" s="173"/>
      <c r="AP66" s="173"/>
      <c r="AQ66" s="173">
        <v>15000000</v>
      </c>
      <c r="AR66" s="173">
        <v>3719000</v>
      </c>
      <c r="AS66" s="173">
        <v>3381000</v>
      </c>
      <c r="AT66" s="160">
        <f t="shared" si="0"/>
        <v>3</v>
      </c>
      <c r="AU66" s="173">
        <f t="shared" si="1"/>
        <v>22100000</v>
      </c>
      <c r="AV66" s="173">
        <f t="shared" si="2"/>
        <v>7366700</v>
      </c>
      <c r="AW66" s="173">
        <f t="shared" si="3"/>
        <v>3381000</v>
      </c>
      <c r="AX66" s="173">
        <f t="shared" si="4"/>
        <v>4875800</v>
      </c>
      <c r="AY66" s="173">
        <f t="shared" si="5"/>
        <v>890100</v>
      </c>
      <c r="AZ66" s="177">
        <f t="shared" si="6"/>
        <v>1.9574451001645992</v>
      </c>
      <c r="BA66" s="177">
        <f t="shared" si="7"/>
        <v>0.35734072022160662</v>
      </c>
      <c r="BB66" s="173">
        <f>AR66</f>
        <v>3719000</v>
      </c>
      <c r="BC66" s="178">
        <f t="shared" si="15"/>
        <v>7366700</v>
      </c>
      <c r="BD66" s="173">
        <f t="shared" si="16"/>
        <v>1228100</v>
      </c>
      <c r="BE66" s="177">
        <f t="shared" si="17"/>
        <v>0.49303464611184711</v>
      </c>
      <c r="BF66" s="179" t="s">
        <v>20561</v>
      </c>
      <c r="BG66" s="174"/>
      <c r="BH66" s="166" t="s">
        <v>20501</v>
      </c>
      <c r="BI66" s="162"/>
      <c r="BJ66" s="163">
        <v>1</v>
      </c>
      <c r="BK66" s="163"/>
    </row>
    <row r="67" spans="1:63" ht="47.25" customHeight="1" x14ac:dyDescent="0.25">
      <c r="A67" s="157">
        <v>61</v>
      </c>
      <c r="B67" s="164" t="s">
        <v>177</v>
      </c>
      <c r="C67" s="169" t="s">
        <v>174</v>
      </c>
      <c r="D67" s="169" t="s">
        <v>2020</v>
      </c>
      <c r="E67" s="170" t="s">
        <v>178</v>
      </c>
      <c r="F67" s="171" t="s">
        <v>179</v>
      </c>
      <c r="G67" s="171" t="s">
        <v>179</v>
      </c>
      <c r="H67" s="172" t="s">
        <v>179</v>
      </c>
      <c r="I67" s="164" t="s">
        <v>25</v>
      </c>
      <c r="J67" s="164">
        <v>474</v>
      </c>
      <c r="K67" s="171">
        <v>474</v>
      </c>
      <c r="L67" s="171" t="s">
        <v>175</v>
      </c>
      <c r="M67" s="173">
        <v>2220000</v>
      </c>
      <c r="N67" s="173">
        <v>536000</v>
      </c>
      <c r="O67" s="173">
        <v>536869.56521739101</v>
      </c>
      <c r="P67" s="173">
        <v>2756000</v>
      </c>
      <c r="Q67" s="173">
        <v>697930.43478260841</v>
      </c>
      <c r="R67" s="173">
        <v>2917930.4347826084</v>
      </c>
      <c r="S67" s="173">
        <v>2917900</v>
      </c>
      <c r="T67" s="174" t="s">
        <v>176</v>
      </c>
      <c r="U67" s="175" t="s">
        <v>90</v>
      </c>
      <c r="V67" s="175" t="s">
        <v>3502</v>
      </c>
      <c r="W67" s="175" t="s">
        <v>24</v>
      </c>
      <c r="X67" s="176">
        <v>43294</v>
      </c>
      <c r="Y67" s="171" t="s">
        <v>7684</v>
      </c>
      <c r="Z67" s="171"/>
      <c r="AA67" s="173"/>
      <c r="AB67" s="173"/>
      <c r="AC67" s="173"/>
      <c r="AD67" s="173"/>
      <c r="AE67" s="173"/>
      <c r="AF67" s="173"/>
      <c r="AG67" s="173"/>
      <c r="AH67" s="173"/>
      <c r="AI67" s="173"/>
      <c r="AJ67" s="173"/>
      <c r="AK67" s="173"/>
      <c r="AL67" s="173"/>
      <c r="AM67" s="173">
        <v>6917900</v>
      </c>
      <c r="AN67" s="173"/>
      <c r="AO67" s="173"/>
      <c r="AP67" s="173"/>
      <c r="AQ67" s="173"/>
      <c r="AR67" s="173">
        <v>4663000</v>
      </c>
      <c r="AS67" s="173">
        <v>3845000</v>
      </c>
      <c r="AT67" s="160">
        <f t="shared" si="0"/>
        <v>3</v>
      </c>
      <c r="AU67" s="173">
        <f t="shared" si="1"/>
        <v>15425900</v>
      </c>
      <c r="AV67" s="173">
        <f t="shared" si="2"/>
        <v>5142000</v>
      </c>
      <c r="AW67" s="173">
        <f t="shared" si="3"/>
        <v>3845000</v>
      </c>
      <c r="AX67" s="173">
        <f t="shared" si="4"/>
        <v>2224100</v>
      </c>
      <c r="AY67" s="173">
        <f t="shared" si="5"/>
        <v>927100</v>
      </c>
      <c r="AZ67" s="177">
        <f t="shared" si="6"/>
        <v>0.76222625861064464</v>
      </c>
      <c r="BA67" s="177">
        <f t="shared" si="7"/>
        <v>0.3177285033757154</v>
      </c>
      <c r="BB67" s="173">
        <f>AV67</f>
        <v>5142000</v>
      </c>
      <c r="BC67" s="178">
        <f t="shared" si="15"/>
        <v>5142000</v>
      </c>
      <c r="BD67" s="173">
        <f t="shared" si="16"/>
        <v>2224100</v>
      </c>
      <c r="BE67" s="177">
        <f t="shared" si="17"/>
        <v>0.76222625861064464</v>
      </c>
      <c r="BF67" s="179" t="s">
        <v>7679</v>
      </c>
      <c r="BG67" s="174" t="s">
        <v>176</v>
      </c>
      <c r="BH67" s="166" t="s">
        <v>20501</v>
      </c>
      <c r="BI67" s="162"/>
      <c r="BJ67" s="163">
        <v>1</v>
      </c>
      <c r="BK67" s="163"/>
    </row>
    <row r="68" spans="1:63" ht="32.25" customHeight="1" x14ac:dyDescent="0.25">
      <c r="A68" s="157">
        <v>62</v>
      </c>
      <c r="B68" s="164" t="s">
        <v>4329</v>
      </c>
      <c r="C68" s="169" t="s">
        <v>4327</v>
      </c>
      <c r="D68" s="169" t="s">
        <v>2020</v>
      </c>
      <c r="E68" s="170" t="s">
        <v>4330</v>
      </c>
      <c r="F68" s="171" t="s">
        <v>4331</v>
      </c>
      <c r="G68" s="171" t="s">
        <v>4331</v>
      </c>
      <c r="H68" s="172" t="s">
        <v>4331</v>
      </c>
      <c r="I68" s="164" t="s">
        <v>30</v>
      </c>
      <c r="J68" s="164">
        <v>594</v>
      </c>
      <c r="K68" s="171">
        <v>594</v>
      </c>
      <c r="L68" s="171" t="s">
        <v>4328</v>
      </c>
      <c r="M68" s="173">
        <v>775000</v>
      </c>
      <c r="N68" s="173">
        <f>P68-M68</f>
        <v>565000</v>
      </c>
      <c r="O68" s="173">
        <v>565043.47826086998</v>
      </c>
      <c r="P68" s="173">
        <v>1340000</v>
      </c>
      <c r="Q68" s="173">
        <f>+O68/1800000*2340000</f>
        <v>734556.52173913096</v>
      </c>
      <c r="R68" s="173">
        <f>+M68+Q68</f>
        <v>1509556.5217391308</v>
      </c>
      <c r="S68" s="173">
        <v>1509500</v>
      </c>
      <c r="T68" s="174"/>
      <c r="U68" s="175" t="s">
        <v>26</v>
      </c>
      <c r="V68" s="175" t="s">
        <v>23</v>
      </c>
      <c r="W68" s="175" t="s">
        <v>27</v>
      </c>
      <c r="X68" s="176">
        <v>43294</v>
      </c>
      <c r="Y68" s="171" t="s">
        <v>7684</v>
      </c>
      <c r="Z68" s="171"/>
      <c r="AA68" s="173"/>
      <c r="AB68" s="173"/>
      <c r="AC68" s="173"/>
      <c r="AD68" s="173"/>
      <c r="AE68" s="173"/>
      <c r="AF68" s="173"/>
      <c r="AG68" s="173"/>
      <c r="AH68" s="173"/>
      <c r="AI68" s="173"/>
      <c r="AJ68" s="173"/>
      <c r="AK68" s="173">
        <v>3062000</v>
      </c>
      <c r="AL68" s="173"/>
      <c r="AM68" s="173"/>
      <c r="AN68" s="173"/>
      <c r="AO68" s="173"/>
      <c r="AP68" s="173"/>
      <c r="AQ68" s="173"/>
      <c r="AR68" s="173">
        <v>2743000</v>
      </c>
      <c r="AS68" s="173">
        <v>1704000</v>
      </c>
      <c r="AT68" s="160">
        <f t="shared" si="0"/>
        <v>3</v>
      </c>
      <c r="AU68" s="173">
        <f t="shared" si="1"/>
        <v>7509000</v>
      </c>
      <c r="AV68" s="173">
        <f t="shared" si="2"/>
        <v>2503000</v>
      </c>
      <c r="AW68" s="173">
        <f t="shared" si="3"/>
        <v>1704000</v>
      </c>
      <c r="AX68" s="173">
        <f t="shared" si="4"/>
        <v>993500</v>
      </c>
      <c r="AY68" s="173">
        <f t="shared" si="5"/>
        <v>194500</v>
      </c>
      <c r="AZ68" s="177">
        <f t="shared" si="6"/>
        <v>0.6581649552832064</v>
      </c>
      <c r="BA68" s="177">
        <f t="shared" si="7"/>
        <v>0.12885061278569063</v>
      </c>
      <c r="BB68" s="173">
        <f>AR68</f>
        <v>2743000</v>
      </c>
      <c r="BC68" s="178">
        <f t="shared" si="15"/>
        <v>2503000</v>
      </c>
      <c r="BD68" s="173">
        <f t="shared" si="16"/>
        <v>1233500</v>
      </c>
      <c r="BE68" s="177">
        <f t="shared" si="17"/>
        <v>0.81715799933752897</v>
      </c>
      <c r="BF68" s="179" t="s">
        <v>20561</v>
      </c>
      <c r="BG68" s="174"/>
      <c r="BH68" s="166" t="s">
        <v>20501</v>
      </c>
      <c r="BI68" s="162"/>
      <c r="BJ68" s="163">
        <v>1</v>
      </c>
      <c r="BK68" s="163"/>
    </row>
    <row r="69" spans="1:63" ht="32.25" customHeight="1" x14ac:dyDescent="0.25">
      <c r="A69" s="157">
        <v>63</v>
      </c>
      <c r="B69" s="164" t="s">
        <v>4338</v>
      </c>
      <c r="C69" s="169" t="s">
        <v>4327</v>
      </c>
      <c r="D69" s="169" t="s">
        <v>2020</v>
      </c>
      <c r="E69" s="170" t="s">
        <v>4339</v>
      </c>
      <c r="F69" s="171" t="s">
        <v>4340</v>
      </c>
      <c r="G69" s="171" t="s">
        <v>4340</v>
      </c>
      <c r="H69" s="172" t="s">
        <v>4340</v>
      </c>
      <c r="I69" s="164" t="s">
        <v>30</v>
      </c>
      <c r="J69" s="164">
        <v>594</v>
      </c>
      <c r="K69" s="171">
        <v>594</v>
      </c>
      <c r="L69" s="171" t="s">
        <v>4328</v>
      </c>
      <c r="M69" s="173">
        <v>775000</v>
      </c>
      <c r="N69" s="173">
        <f>P69-M69</f>
        <v>565000</v>
      </c>
      <c r="O69" s="173">
        <v>565043.47826086998</v>
      </c>
      <c r="P69" s="173">
        <v>1340000</v>
      </c>
      <c r="Q69" s="173">
        <f>+O69/1800000*2340000</f>
        <v>734556.52173913096</v>
      </c>
      <c r="R69" s="173">
        <f>+M69+Q69</f>
        <v>1509556.5217391308</v>
      </c>
      <c r="S69" s="173">
        <v>1509500</v>
      </c>
      <c r="T69" s="174"/>
      <c r="U69" s="175" t="s">
        <v>26</v>
      </c>
      <c r="V69" s="175" t="s">
        <v>23</v>
      </c>
      <c r="W69" s="175" t="s">
        <v>27</v>
      </c>
      <c r="X69" s="176">
        <v>43294</v>
      </c>
      <c r="Y69" s="171" t="s">
        <v>7684</v>
      </c>
      <c r="Z69" s="171"/>
      <c r="AA69" s="173"/>
      <c r="AB69" s="173"/>
      <c r="AC69" s="173"/>
      <c r="AD69" s="173"/>
      <c r="AE69" s="173"/>
      <c r="AF69" s="173"/>
      <c r="AG69" s="173"/>
      <c r="AH69" s="173"/>
      <c r="AI69" s="173"/>
      <c r="AJ69" s="173"/>
      <c r="AK69" s="173">
        <v>3062000</v>
      </c>
      <c r="AL69" s="173"/>
      <c r="AM69" s="173"/>
      <c r="AN69" s="173"/>
      <c r="AO69" s="173"/>
      <c r="AP69" s="173"/>
      <c r="AQ69" s="173"/>
      <c r="AR69" s="173">
        <v>2743000</v>
      </c>
      <c r="AS69" s="173">
        <v>1704000</v>
      </c>
      <c r="AT69" s="160">
        <f t="shared" si="0"/>
        <v>3</v>
      </c>
      <c r="AU69" s="173">
        <f t="shared" si="1"/>
        <v>7509000</v>
      </c>
      <c r="AV69" s="173">
        <f t="shared" si="2"/>
        <v>2503000</v>
      </c>
      <c r="AW69" s="173">
        <f t="shared" si="3"/>
        <v>1704000</v>
      </c>
      <c r="AX69" s="173">
        <f t="shared" si="4"/>
        <v>993500</v>
      </c>
      <c r="AY69" s="173">
        <f t="shared" si="5"/>
        <v>194500</v>
      </c>
      <c r="AZ69" s="177">
        <f t="shared" si="6"/>
        <v>0.6581649552832064</v>
      </c>
      <c r="BA69" s="177">
        <f t="shared" si="7"/>
        <v>0.12885061278569063</v>
      </c>
      <c r="BB69" s="173">
        <f>AR69</f>
        <v>2743000</v>
      </c>
      <c r="BC69" s="178">
        <f t="shared" si="15"/>
        <v>2503000</v>
      </c>
      <c r="BD69" s="173">
        <f t="shared" si="16"/>
        <v>1233500</v>
      </c>
      <c r="BE69" s="177">
        <f t="shared" si="17"/>
        <v>0.81715799933752897</v>
      </c>
      <c r="BF69" s="179" t="s">
        <v>20561</v>
      </c>
      <c r="BG69" s="174"/>
      <c r="BH69" s="166" t="s">
        <v>20501</v>
      </c>
      <c r="BI69" s="162"/>
      <c r="BJ69" s="163">
        <v>1</v>
      </c>
      <c r="BK69" s="163"/>
    </row>
    <row r="70" spans="1:63" ht="32.25" customHeight="1" x14ac:dyDescent="0.25">
      <c r="A70" s="157">
        <v>64</v>
      </c>
      <c r="B70" s="164" t="s">
        <v>166</v>
      </c>
      <c r="C70" s="169" t="s">
        <v>155</v>
      </c>
      <c r="D70" s="169" t="s">
        <v>2020</v>
      </c>
      <c r="E70" s="170" t="s">
        <v>167</v>
      </c>
      <c r="F70" s="171" t="s">
        <v>168</v>
      </c>
      <c r="G70" s="171" t="s">
        <v>168</v>
      </c>
      <c r="H70" s="172" t="s">
        <v>168</v>
      </c>
      <c r="I70" s="164" t="s">
        <v>21</v>
      </c>
      <c r="J70" s="164">
        <v>445</v>
      </c>
      <c r="K70" s="171">
        <v>445</v>
      </c>
      <c r="L70" s="171" t="s">
        <v>156</v>
      </c>
      <c r="M70" s="173">
        <v>1455000</v>
      </c>
      <c r="N70" s="173">
        <v>358000</v>
      </c>
      <c r="O70" s="173">
        <v>358434.78260869603</v>
      </c>
      <c r="P70" s="173">
        <v>1813000</v>
      </c>
      <c r="Q70" s="173">
        <v>465965.21739130485</v>
      </c>
      <c r="R70" s="173">
        <v>1920965.2173913049</v>
      </c>
      <c r="S70" s="173">
        <v>1920900</v>
      </c>
      <c r="T70" s="174" t="s">
        <v>2937</v>
      </c>
      <c r="U70" s="175" t="s">
        <v>22</v>
      </c>
      <c r="V70" s="175" t="s">
        <v>2524</v>
      </c>
      <c r="W70" s="175"/>
      <c r="X70" s="176"/>
      <c r="Y70" s="171" t="s">
        <v>7688</v>
      </c>
      <c r="Z70" s="171"/>
      <c r="AA70" s="173"/>
      <c r="AB70" s="173"/>
      <c r="AC70" s="173"/>
      <c r="AD70" s="173"/>
      <c r="AE70" s="173"/>
      <c r="AF70" s="173"/>
      <c r="AG70" s="173"/>
      <c r="AH70" s="173"/>
      <c r="AI70" s="173"/>
      <c r="AJ70" s="173"/>
      <c r="AK70" s="173"/>
      <c r="AL70" s="173"/>
      <c r="AM70" s="173">
        <v>4920900</v>
      </c>
      <c r="AN70" s="173"/>
      <c r="AO70" s="173"/>
      <c r="AP70" s="173"/>
      <c r="AQ70" s="173"/>
      <c r="AR70" s="173">
        <v>3125000</v>
      </c>
      <c r="AS70" s="173">
        <v>2526000</v>
      </c>
      <c r="AT70" s="160">
        <f t="shared" si="0"/>
        <v>3</v>
      </c>
      <c r="AU70" s="173">
        <f t="shared" si="1"/>
        <v>10571900</v>
      </c>
      <c r="AV70" s="173">
        <f t="shared" si="2"/>
        <v>3524000</v>
      </c>
      <c r="AW70" s="173">
        <f t="shared" si="3"/>
        <v>2526000</v>
      </c>
      <c r="AX70" s="173">
        <f t="shared" si="4"/>
        <v>1603100</v>
      </c>
      <c r="AY70" s="173">
        <f t="shared" si="5"/>
        <v>605100</v>
      </c>
      <c r="AZ70" s="177">
        <f t="shared" si="6"/>
        <v>0.8345567182050081</v>
      </c>
      <c r="BA70" s="177">
        <f t="shared" si="7"/>
        <v>0.3150085897235671</v>
      </c>
      <c r="BB70" s="173">
        <f>AV70</f>
        <v>3524000</v>
      </c>
      <c r="BC70" s="178">
        <f t="shared" si="15"/>
        <v>3524000</v>
      </c>
      <c r="BD70" s="173">
        <f t="shared" si="16"/>
        <v>1603100</v>
      </c>
      <c r="BE70" s="177">
        <f t="shared" si="17"/>
        <v>0.8345567182050081</v>
      </c>
      <c r="BF70" s="179" t="s">
        <v>7679</v>
      </c>
      <c r="BG70" s="174" t="s">
        <v>2937</v>
      </c>
      <c r="BH70" s="166" t="s">
        <v>20501</v>
      </c>
      <c r="BI70" s="162"/>
      <c r="BJ70" s="163">
        <v>1</v>
      </c>
      <c r="BK70" s="163"/>
    </row>
    <row r="71" spans="1:63" ht="32.25" customHeight="1" x14ac:dyDescent="0.25">
      <c r="A71" s="157">
        <v>65</v>
      </c>
      <c r="B71" s="164" t="s">
        <v>160</v>
      </c>
      <c r="C71" s="169" t="s">
        <v>155</v>
      </c>
      <c r="D71" s="169" t="s">
        <v>2020</v>
      </c>
      <c r="E71" s="170" t="s">
        <v>161</v>
      </c>
      <c r="F71" s="171" t="s">
        <v>162</v>
      </c>
      <c r="G71" s="171" t="s">
        <v>162</v>
      </c>
      <c r="H71" s="172" t="s">
        <v>162</v>
      </c>
      <c r="I71" s="164" t="s">
        <v>21</v>
      </c>
      <c r="J71" s="164">
        <v>445</v>
      </c>
      <c r="K71" s="171">
        <v>445</v>
      </c>
      <c r="L71" s="171" t="s">
        <v>156</v>
      </c>
      <c r="M71" s="173">
        <v>1455000</v>
      </c>
      <c r="N71" s="173">
        <v>358000</v>
      </c>
      <c r="O71" s="173">
        <v>358434.78260869603</v>
      </c>
      <c r="P71" s="173">
        <v>1813000</v>
      </c>
      <c r="Q71" s="173">
        <v>465965.21739130485</v>
      </c>
      <c r="R71" s="173">
        <v>1920965.2173913049</v>
      </c>
      <c r="S71" s="173">
        <v>1920900</v>
      </c>
      <c r="T71" s="174" t="s">
        <v>2937</v>
      </c>
      <c r="U71" s="175" t="s">
        <v>26</v>
      </c>
      <c r="V71" s="175" t="s">
        <v>2524</v>
      </c>
      <c r="W71" s="175" t="s">
        <v>27</v>
      </c>
      <c r="X71" s="176">
        <v>43294</v>
      </c>
      <c r="Y71" s="171" t="s">
        <v>7684</v>
      </c>
      <c r="Z71" s="171"/>
      <c r="AA71" s="173"/>
      <c r="AB71" s="173"/>
      <c r="AC71" s="173"/>
      <c r="AD71" s="173"/>
      <c r="AE71" s="173"/>
      <c r="AF71" s="173"/>
      <c r="AG71" s="173"/>
      <c r="AH71" s="173"/>
      <c r="AI71" s="173"/>
      <c r="AJ71" s="173"/>
      <c r="AK71" s="173"/>
      <c r="AL71" s="173"/>
      <c r="AM71" s="173">
        <v>4920900</v>
      </c>
      <c r="AN71" s="173"/>
      <c r="AO71" s="173"/>
      <c r="AP71" s="173"/>
      <c r="AQ71" s="173"/>
      <c r="AR71" s="173">
        <v>3125000</v>
      </c>
      <c r="AS71" s="173">
        <v>2526000</v>
      </c>
      <c r="AT71" s="160">
        <f t="shared" ref="AT71:AT134" si="26">COUNT(AA71:AS71)</f>
        <v>3</v>
      </c>
      <c r="AU71" s="173">
        <f t="shared" ref="AU71:AU134" si="27">SUM(AA71:AS71)</f>
        <v>10571900</v>
      </c>
      <c r="AV71" s="173">
        <f t="shared" ref="AV71:AV134" si="28">ROUND(AU71/AT71,-2)</f>
        <v>3524000</v>
      </c>
      <c r="AW71" s="173">
        <f t="shared" ref="AW71:AW134" si="29">MIN(AA71:AS71)</f>
        <v>2526000</v>
      </c>
      <c r="AX71" s="173">
        <f t="shared" ref="AX71:AX134" si="30">AV71-S71</f>
        <v>1603100</v>
      </c>
      <c r="AY71" s="173">
        <f t="shared" ref="AY71:AY134" si="31">AW71-S71</f>
        <v>605100</v>
      </c>
      <c r="AZ71" s="177">
        <f t="shared" ref="AZ71:AZ134" si="32">AX71/S71</f>
        <v>0.8345567182050081</v>
      </c>
      <c r="BA71" s="177">
        <f t="shared" ref="BA71:BA134" si="33">AY71/S71</f>
        <v>0.3150085897235671</v>
      </c>
      <c r="BB71" s="173">
        <f t="shared" ref="BB71:BB73" si="34">AV71</f>
        <v>3524000</v>
      </c>
      <c r="BC71" s="178">
        <f t="shared" ref="BC71:BC102" si="35">AV71</f>
        <v>3524000</v>
      </c>
      <c r="BD71" s="173">
        <f t="shared" ref="BD71:BD102" si="36">BB71-S71</f>
        <v>1603100</v>
      </c>
      <c r="BE71" s="177">
        <f t="shared" ref="BE71:BE102" si="37">BD71/S71</f>
        <v>0.8345567182050081</v>
      </c>
      <c r="BF71" s="179" t="s">
        <v>7679</v>
      </c>
      <c r="BG71" s="174" t="s">
        <v>2937</v>
      </c>
      <c r="BH71" s="166" t="s">
        <v>20501</v>
      </c>
      <c r="BI71" s="162"/>
      <c r="BJ71" s="163">
        <v>1</v>
      </c>
      <c r="BK71" s="163"/>
    </row>
    <row r="72" spans="1:63" ht="32.25" customHeight="1" x14ac:dyDescent="0.25">
      <c r="A72" s="157">
        <v>66</v>
      </c>
      <c r="B72" s="164" t="s">
        <v>157</v>
      </c>
      <c r="C72" s="169" t="s">
        <v>155</v>
      </c>
      <c r="D72" s="169" t="s">
        <v>2020</v>
      </c>
      <c r="E72" s="170" t="s">
        <v>158</v>
      </c>
      <c r="F72" s="171" t="s">
        <v>159</v>
      </c>
      <c r="G72" s="171" t="s">
        <v>159</v>
      </c>
      <c r="H72" s="172" t="s">
        <v>159</v>
      </c>
      <c r="I72" s="164" t="s">
        <v>25</v>
      </c>
      <c r="J72" s="164">
        <v>445</v>
      </c>
      <c r="K72" s="171">
        <v>445</v>
      </c>
      <c r="L72" s="171" t="s">
        <v>156</v>
      </c>
      <c r="M72" s="173">
        <v>1455000</v>
      </c>
      <c r="N72" s="173">
        <v>358000</v>
      </c>
      <c r="O72" s="173">
        <v>358434.78260869603</v>
      </c>
      <c r="P72" s="173">
        <v>1813000</v>
      </c>
      <c r="Q72" s="173">
        <v>465965.21739130485</v>
      </c>
      <c r="R72" s="173">
        <v>1920965.2173913049</v>
      </c>
      <c r="S72" s="173">
        <v>1920900</v>
      </c>
      <c r="T72" s="174" t="s">
        <v>2937</v>
      </c>
      <c r="U72" s="175" t="s">
        <v>198</v>
      </c>
      <c r="V72" s="175" t="s">
        <v>2524</v>
      </c>
      <c r="W72" s="175" t="s">
        <v>196</v>
      </c>
      <c r="X72" s="176">
        <v>43294</v>
      </c>
      <c r="Y72" s="171" t="s">
        <v>7684</v>
      </c>
      <c r="Z72" s="171"/>
      <c r="AA72" s="173"/>
      <c r="AB72" s="173"/>
      <c r="AC72" s="173"/>
      <c r="AD72" s="173"/>
      <c r="AE72" s="173"/>
      <c r="AF72" s="173"/>
      <c r="AG72" s="173"/>
      <c r="AH72" s="173"/>
      <c r="AI72" s="173"/>
      <c r="AJ72" s="173"/>
      <c r="AK72" s="173"/>
      <c r="AL72" s="173"/>
      <c r="AM72" s="173">
        <v>5920900</v>
      </c>
      <c r="AN72" s="173"/>
      <c r="AO72" s="173"/>
      <c r="AP72" s="173"/>
      <c r="AQ72" s="173"/>
      <c r="AR72" s="173">
        <v>3384000</v>
      </c>
      <c r="AS72" s="173">
        <v>2526000</v>
      </c>
      <c r="AT72" s="160">
        <f t="shared" si="26"/>
        <v>3</v>
      </c>
      <c r="AU72" s="173">
        <f t="shared" si="27"/>
        <v>11830900</v>
      </c>
      <c r="AV72" s="173">
        <f t="shared" si="28"/>
        <v>3943600</v>
      </c>
      <c r="AW72" s="173">
        <f t="shared" si="29"/>
        <v>2526000</v>
      </c>
      <c r="AX72" s="173">
        <f t="shared" si="30"/>
        <v>2022700</v>
      </c>
      <c r="AY72" s="173">
        <f t="shared" si="31"/>
        <v>605100</v>
      </c>
      <c r="AZ72" s="177">
        <f t="shared" si="32"/>
        <v>1.0529959914623355</v>
      </c>
      <c r="BA72" s="177">
        <f t="shared" si="33"/>
        <v>0.3150085897235671</v>
      </c>
      <c r="BB72" s="173">
        <f t="shared" si="34"/>
        <v>3943600</v>
      </c>
      <c r="BC72" s="178">
        <f t="shared" si="35"/>
        <v>3943600</v>
      </c>
      <c r="BD72" s="173">
        <f t="shared" si="36"/>
        <v>2022700</v>
      </c>
      <c r="BE72" s="177">
        <f t="shared" si="37"/>
        <v>1.0529959914623355</v>
      </c>
      <c r="BF72" s="179" t="s">
        <v>7679</v>
      </c>
      <c r="BG72" s="174" t="s">
        <v>2937</v>
      </c>
      <c r="BH72" s="166" t="s">
        <v>20501</v>
      </c>
      <c r="BI72" s="162"/>
      <c r="BJ72" s="163">
        <v>1</v>
      </c>
      <c r="BK72" s="163"/>
    </row>
    <row r="73" spans="1:63" ht="32.25" customHeight="1" x14ac:dyDescent="0.25">
      <c r="A73" s="157">
        <v>67</v>
      </c>
      <c r="B73" s="164" t="s">
        <v>4152</v>
      </c>
      <c r="C73" s="169" t="s">
        <v>4150</v>
      </c>
      <c r="D73" s="169" t="s">
        <v>2020</v>
      </c>
      <c r="E73" s="170" t="s">
        <v>4153</v>
      </c>
      <c r="F73" s="171" t="s">
        <v>4154</v>
      </c>
      <c r="G73" s="171" t="s">
        <v>4154</v>
      </c>
      <c r="H73" s="172" t="s">
        <v>4154</v>
      </c>
      <c r="I73" s="164" t="s">
        <v>28</v>
      </c>
      <c r="J73" s="164">
        <v>549</v>
      </c>
      <c r="K73" s="171">
        <v>549</v>
      </c>
      <c r="L73" s="171" t="s">
        <v>4151</v>
      </c>
      <c r="M73" s="173">
        <v>1810000</v>
      </c>
      <c r="N73" s="173">
        <v>358000</v>
      </c>
      <c r="O73" s="173">
        <v>358434.78260869603</v>
      </c>
      <c r="P73" s="173">
        <v>2168000</v>
      </c>
      <c r="Q73" s="173">
        <v>465965.21739130485</v>
      </c>
      <c r="R73" s="173">
        <v>2275965.2173913047</v>
      </c>
      <c r="S73" s="173">
        <v>2275900</v>
      </c>
      <c r="T73" s="174" t="s">
        <v>4149</v>
      </c>
      <c r="U73" s="175" t="s">
        <v>26</v>
      </c>
      <c r="V73" s="175" t="s">
        <v>23</v>
      </c>
      <c r="W73" s="175" t="s">
        <v>27</v>
      </c>
      <c r="X73" s="176">
        <v>43294</v>
      </c>
      <c r="Y73" s="171" t="s">
        <v>7684</v>
      </c>
      <c r="Z73" s="171"/>
      <c r="AA73" s="173"/>
      <c r="AB73" s="173"/>
      <c r="AC73" s="173"/>
      <c r="AD73" s="173"/>
      <c r="AE73" s="173"/>
      <c r="AF73" s="173"/>
      <c r="AG73" s="173"/>
      <c r="AH73" s="173"/>
      <c r="AI73" s="173"/>
      <c r="AJ73" s="173"/>
      <c r="AK73" s="173">
        <v>5119000</v>
      </c>
      <c r="AL73" s="173"/>
      <c r="AM73" s="173"/>
      <c r="AN73" s="173"/>
      <c r="AO73" s="173"/>
      <c r="AP73" s="173"/>
      <c r="AQ73" s="173"/>
      <c r="AR73" s="173">
        <v>3828000</v>
      </c>
      <c r="AS73" s="173">
        <v>3059000</v>
      </c>
      <c r="AT73" s="160">
        <f t="shared" si="26"/>
        <v>3</v>
      </c>
      <c r="AU73" s="173">
        <f t="shared" si="27"/>
        <v>12006000</v>
      </c>
      <c r="AV73" s="173">
        <f t="shared" si="28"/>
        <v>4002000</v>
      </c>
      <c r="AW73" s="173">
        <f t="shared" si="29"/>
        <v>3059000</v>
      </c>
      <c r="AX73" s="173">
        <f t="shared" si="30"/>
        <v>1726100</v>
      </c>
      <c r="AY73" s="173">
        <f t="shared" si="31"/>
        <v>783100</v>
      </c>
      <c r="AZ73" s="177">
        <f t="shared" si="32"/>
        <v>0.7584252383672393</v>
      </c>
      <c r="BA73" s="177">
        <f t="shared" si="33"/>
        <v>0.34408365921174039</v>
      </c>
      <c r="BB73" s="173">
        <f t="shared" si="34"/>
        <v>4002000</v>
      </c>
      <c r="BC73" s="178">
        <f t="shared" si="35"/>
        <v>4002000</v>
      </c>
      <c r="BD73" s="173">
        <f t="shared" si="36"/>
        <v>1726100</v>
      </c>
      <c r="BE73" s="177">
        <f t="shared" si="37"/>
        <v>0.7584252383672393</v>
      </c>
      <c r="BF73" s="179" t="s">
        <v>7679</v>
      </c>
      <c r="BG73" s="174" t="s">
        <v>4149</v>
      </c>
      <c r="BH73" s="166" t="s">
        <v>20501</v>
      </c>
      <c r="BI73" s="162"/>
      <c r="BJ73" s="163">
        <v>1</v>
      </c>
      <c r="BK73" s="163"/>
    </row>
    <row r="74" spans="1:63" ht="32.25" customHeight="1" x14ac:dyDescent="0.25">
      <c r="A74" s="157">
        <v>68</v>
      </c>
      <c r="B74" s="164" t="s">
        <v>4341</v>
      </c>
      <c r="C74" s="169" t="s">
        <v>4327</v>
      </c>
      <c r="D74" s="169" t="s">
        <v>2020</v>
      </c>
      <c r="E74" s="170" t="s">
        <v>4342</v>
      </c>
      <c r="F74" s="171" t="s">
        <v>4343</v>
      </c>
      <c r="G74" s="171" t="s">
        <v>4343</v>
      </c>
      <c r="H74" s="172" t="s">
        <v>4344</v>
      </c>
      <c r="I74" s="164" t="s">
        <v>30</v>
      </c>
      <c r="J74" s="164">
        <v>594</v>
      </c>
      <c r="K74" s="171">
        <v>594</v>
      </c>
      <c r="L74" s="171" t="s">
        <v>4328</v>
      </c>
      <c r="M74" s="173">
        <v>775000</v>
      </c>
      <c r="N74" s="173">
        <v>565000</v>
      </c>
      <c r="O74" s="173">
        <v>565043.47826086998</v>
      </c>
      <c r="P74" s="173">
        <v>1340000</v>
      </c>
      <c r="Q74" s="173">
        <v>734556.52173913096</v>
      </c>
      <c r="R74" s="173">
        <v>1509556.5217391308</v>
      </c>
      <c r="S74" s="173">
        <v>1509500</v>
      </c>
      <c r="T74" s="174"/>
      <c r="U74" s="175" t="s">
        <v>22</v>
      </c>
      <c r="V74" s="175" t="s">
        <v>23</v>
      </c>
      <c r="W74" s="175" t="s">
        <v>24</v>
      </c>
      <c r="X74" s="176">
        <v>43294</v>
      </c>
      <c r="Y74" s="171" t="s">
        <v>7684</v>
      </c>
      <c r="Z74" s="171"/>
      <c r="AA74" s="173"/>
      <c r="AB74" s="173"/>
      <c r="AC74" s="173"/>
      <c r="AD74" s="173"/>
      <c r="AE74" s="173"/>
      <c r="AF74" s="173"/>
      <c r="AG74" s="173"/>
      <c r="AH74" s="173"/>
      <c r="AI74" s="173"/>
      <c r="AJ74" s="173"/>
      <c r="AK74" s="173"/>
      <c r="AL74" s="173"/>
      <c r="AM74" s="173">
        <v>3509500</v>
      </c>
      <c r="AN74" s="173"/>
      <c r="AO74" s="173"/>
      <c r="AP74" s="173"/>
      <c r="AQ74" s="173"/>
      <c r="AR74" s="173">
        <v>2743000</v>
      </c>
      <c r="AS74" s="173">
        <v>1704000</v>
      </c>
      <c r="AT74" s="160">
        <f t="shared" si="26"/>
        <v>3</v>
      </c>
      <c r="AU74" s="173">
        <f t="shared" si="27"/>
        <v>7956500</v>
      </c>
      <c r="AV74" s="173">
        <f t="shared" si="28"/>
        <v>2652200</v>
      </c>
      <c r="AW74" s="173">
        <f t="shared" si="29"/>
        <v>1704000</v>
      </c>
      <c r="AX74" s="173">
        <f t="shared" si="30"/>
        <v>1142700</v>
      </c>
      <c r="AY74" s="173">
        <f t="shared" si="31"/>
        <v>194500</v>
      </c>
      <c r="AZ74" s="177">
        <f t="shared" si="32"/>
        <v>0.7570056310036436</v>
      </c>
      <c r="BA74" s="177">
        <f t="shared" si="33"/>
        <v>0.12885061278569063</v>
      </c>
      <c r="BB74" s="173">
        <f>AR74</f>
        <v>2743000</v>
      </c>
      <c r="BC74" s="178">
        <f t="shared" si="35"/>
        <v>2652200</v>
      </c>
      <c r="BD74" s="173">
        <f t="shared" si="36"/>
        <v>1233500</v>
      </c>
      <c r="BE74" s="177">
        <f t="shared" si="37"/>
        <v>0.81715799933752897</v>
      </c>
      <c r="BF74" s="179" t="s">
        <v>20561</v>
      </c>
      <c r="BG74" s="174"/>
      <c r="BH74" s="166" t="s">
        <v>20501</v>
      </c>
      <c r="BI74" s="162"/>
      <c r="BJ74" s="163">
        <v>1</v>
      </c>
      <c r="BK74" s="163"/>
    </row>
    <row r="75" spans="1:63" ht="32.25" customHeight="1" x14ac:dyDescent="0.25">
      <c r="A75" s="157">
        <v>69</v>
      </c>
      <c r="B75" s="164" t="s">
        <v>163</v>
      </c>
      <c r="C75" s="169" t="s">
        <v>155</v>
      </c>
      <c r="D75" s="169" t="s">
        <v>2020</v>
      </c>
      <c r="E75" s="170" t="s">
        <v>164</v>
      </c>
      <c r="F75" s="171" t="s">
        <v>165</v>
      </c>
      <c r="G75" s="171" t="s">
        <v>165</v>
      </c>
      <c r="H75" s="172" t="s">
        <v>165</v>
      </c>
      <c r="I75" s="164" t="s">
        <v>21</v>
      </c>
      <c r="J75" s="164">
        <v>445</v>
      </c>
      <c r="K75" s="171">
        <v>445</v>
      </c>
      <c r="L75" s="171" t="s">
        <v>156</v>
      </c>
      <c r="M75" s="173">
        <v>1455000</v>
      </c>
      <c r="N75" s="173">
        <v>358000</v>
      </c>
      <c r="O75" s="173">
        <v>358434.78260869603</v>
      </c>
      <c r="P75" s="173">
        <v>1813000</v>
      </c>
      <c r="Q75" s="173">
        <v>465965.21739130485</v>
      </c>
      <c r="R75" s="173">
        <v>1920965.2173913049</v>
      </c>
      <c r="S75" s="173">
        <v>1920900</v>
      </c>
      <c r="T75" s="174" t="s">
        <v>2937</v>
      </c>
      <c r="U75" s="175" t="s">
        <v>22</v>
      </c>
      <c r="V75" s="175" t="s">
        <v>2524</v>
      </c>
      <c r="W75" s="175"/>
      <c r="X75" s="176"/>
      <c r="Y75" s="171" t="s">
        <v>7684</v>
      </c>
      <c r="Z75" s="171"/>
      <c r="AA75" s="173"/>
      <c r="AB75" s="173"/>
      <c r="AC75" s="173"/>
      <c r="AD75" s="173"/>
      <c r="AE75" s="173"/>
      <c r="AF75" s="173"/>
      <c r="AG75" s="173"/>
      <c r="AH75" s="173"/>
      <c r="AI75" s="173"/>
      <c r="AJ75" s="173"/>
      <c r="AK75" s="173"/>
      <c r="AL75" s="173"/>
      <c r="AM75" s="173">
        <v>4920900</v>
      </c>
      <c r="AN75" s="173"/>
      <c r="AO75" s="173"/>
      <c r="AP75" s="173"/>
      <c r="AQ75" s="173"/>
      <c r="AR75" s="173">
        <v>3125000</v>
      </c>
      <c r="AS75" s="173">
        <v>5945000</v>
      </c>
      <c r="AT75" s="160">
        <f t="shared" si="26"/>
        <v>3</v>
      </c>
      <c r="AU75" s="173">
        <f t="shared" si="27"/>
        <v>13990900</v>
      </c>
      <c r="AV75" s="173">
        <f t="shared" si="28"/>
        <v>4663600</v>
      </c>
      <c r="AW75" s="173">
        <f t="shared" si="29"/>
        <v>3125000</v>
      </c>
      <c r="AX75" s="173">
        <f t="shared" si="30"/>
        <v>2742700</v>
      </c>
      <c r="AY75" s="173">
        <f t="shared" si="31"/>
        <v>1204100</v>
      </c>
      <c r="AZ75" s="177">
        <f t="shared" si="32"/>
        <v>1.4278202925711907</v>
      </c>
      <c r="BA75" s="177">
        <f t="shared" si="33"/>
        <v>0.62684158467385076</v>
      </c>
      <c r="BB75" s="173">
        <f t="shared" ref="BB75:BB82" si="38">AV75</f>
        <v>4663600</v>
      </c>
      <c r="BC75" s="178">
        <f t="shared" si="35"/>
        <v>4663600</v>
      </c>
      <c r="BD75" s="173">
        <f t="shared" si="36"/>
        <v>2742700</v>
      </c>
      <c r="BE75" s="177">
        <f t="shared" si="37"/>
        <v>1.4278202925711907</v>
      </c>
      <c r="BF75" s="179" t="s">
        <v>7679</v>
      </c>
      <c r="BG75" s="174" t="s">
        <v>2937</v>
      </c>
      <c r="BH75" s="166" t="s">
        <v>20501</v>
      </c>
      <c r="BI75" s="162"/>
      <c r="BJ75" s="163">
        <v>1</v>
      </c>
      <c r="BK75" s="163"/>
    </row>
    <row r="76" spans="1:63" ht="32.25" customHeight="1" x14ac:dyDescent="0.25">
      <c r="A76" s="157">
        <v>70</v>
      </c>
      <c r="B76" s="164" t="s">
        <v>4345</v>
      </c>
      <c r="C76" s="169" t="s">
        <v>4327</v>
      </c>
      <c r="D76" s="169" t="s">
        <v>2020</v>
      </c>
      <c r="E76" s="170" t="s">
        <v>4346</v>
      </c>
      <c r="F76" s="171" t="s">
        <v>4347</v>
      </c>
      <c r="G76" s="171" t="s">
        <v>4347</v>
      </c>
      <c r="H76" s="172" t="s">
        <v>4347</v>
      </c>
      <c r="I76" s="164" t="s">
        <v>21</v>
      </c>
      <c r="J76" s="164">
        <v>594</v>
      </c>
      <c r="K76" s="171">
        <v>594</v>
      </c>
      <c r="L76" s="171" t="s">
        <v>4328</v>
      </c>
      <c r="M76" s="173">
        <v>775000</v>
      </c>
      <c r="N76" s="173">
        <v>565000</v>
      </c>
      <c r="O76" s="173">
        <v>565043.47826086998</v>
      </c>
      <c r="P76" s="173">
        <v>1340000</v>
      </c>
      <c r="Q76" s="173">
        <v>734556.52173913096</v>
      </c>
      <c r="R76" s="173">
        <v>1509556.5217391308</v>
      </c>
      <c r="S76" s="173">
        <v>1509500</v>
      </c>
      <c r="T76" s="174"/>
      <c r="U76" s="175" t="s">
        <v>26</v>
      </c>
      <c r="V76" s="175" t="s">
        <v>23</v>
      </c>
      <c r="W76" s="175" t="s">
        <v>27</v>
      </c>
      <c r="X76" s="176">
        <v>43294</v>
      </c>
      <c r="Y76" s="171" t="s">
        <v>7684</v>
      </c>
      <c r="Z76" s="171"/>
      <c r="AA76" s="173"/>
      <c r="AB76" s="173"/>
      <c r="AC76" s="173"/>
      <c r="AD76" s="173"/>
      <c r="AE76" s="173"/>
      <c r="AF76" s="173"/>
      <c r="AG76" s="173"/>
      <c r="AH76" s="173"/>
      <c r="AI76" s="173"/>
      <c r="AJ76" s="173"/>
      <c r="AK76" s="173"/>
      <c r="AL76" s="173"/>
      <c r="AM76" s="173">
        <v>4509500</v>
      </c>
      <c r="AN76" s="173"/>
      <c r="AO76" s="173"/>
      <c r="AP76" s="173"/>
      <c r="AQ76" s="173"/>
      <c r="AR76" s="173">
        <v>2977000</v>
      </c>
      <c r="AS76" s="173">
        <v>1704000</v>
      </c>
      <c r="AT76" s="160">
        <f t="shared" si="26"/>
        <v>3</v>
      </c>
      <c r="AU76" s="173">
        <f t="shared" si="27"/>
        <v>9190500</v>
      </c>
      <c r="AV76" s="173">
        <f t="shared" si="28"/>
        <v>3063500</v>
      </c>
      <c r="AW76" s="173">
        <f t="shared" si="29"/>
        <v>1704000</v>
      </c>
      <c r="AX76" s="173">
        <f t="shared" si="30"/>
        <v>1554000</v>
      </c>
      <c r="AY76" s="173">
        <f t="shared" si="31"/>
        <v>194500</v>
      </c>
      <c r="AZ76" s="177">
        <f t="shared" si="32"/>
        <v>1.029479960251739</v>
      </c>
      <c r="BA76" s="177">
        <f t="shared" si="33"/>
        <v>0.12885061278569063</v>
      </c>
      <c r="BB76" s="173">
        <f t="shared" si="38"/>
        <v>3063500</v>
      </c>
      <c r="BC76" s="178">
        <f t="shared" si="35"/>
        <v>3063500</v>
      </c>
      <c r="BD76" s="173">
        <f t="shared" si="36"/>
        <v>1554000</v>
      </c>
      <c r="BE76" s="177">
        <f t="shared" si="37"/>
        <v>1.029479960251739</v>
      </c>
      <c r="BF76" s="179" t="s">
        <v>7679</v>
      </c>
      <c r="BG76" s="174"/>
      <c r="BH76" s="166" t="s">
        <v>20501</v>
      </c>
      <c r="BI76" s="162"/>
      <c r="BJ76" s="163">
        <v>1</v>
      </c>
      <c r="BK76" s="163"/>
    </row>
    <row r="77" spans="1:63" ht="32.25" customHeight="1" x14ac:dyDescent="0.25">
      <c r="A77" s="157">
        <v>71</v>
      </c>
      <c r="B77" s="164" t="s">
        <v>4324</v>
      </c>
      <c r="C77" s="169" t="s">
        <v>4322</v>
      </c>
      <c r="D77" s="169" t="s">
        <v>2020</v>
      </c>
      <c r="E77" s="170" t="s">
        <v>4325</v>
      </c>
      <c r="F77" s="171" t="s">
        <v>4326</v>
      </c>
      <c r="G77" s="171" t="s">
        <v>4326</v>
      </c>
      <c r="H77" s="172" t="s">
        <v>4326</v>
      </c>
      <c r="I77" s="164" t="s">
        <v>25</v>
      </c>
      <c r="J77" s="164">
        <v>592</v>
      </c>
      <c r="K77" s="171">
        <v>592</v>
      </c>
      <c r="L77" s="171" t="s">
        <v>4323</v>
      </c>
      <c r="M77" s="173">
        <v>1832000</v>
      </c>
      <c r="N77" s="173">
        <f>P77-M77</f>
        <v>1231000</v>
      </c>
      <c r="O77" s="173">
        <v>1231826.0869565201</v>
      </c>
      <c r="P77" s="173">
        <v>3063000</v>
      </c>
      <c r="Q77" s="173">
        <f>+O77/1800000*2340000</f>
        <v>1601373.9130434762</v>
      </c>
      <c r="R77" s="173">
        <f>+M77+Q77</f>
        <v>3433373.9130434762</v>
      </c>
      <c r="S77" s="173">
        <v>3433300</v>
      </c>
      <c r="T77" s="174"/>
      <c r="U77" s="175" t="s">
        <v>22</v>
      </c>
      <c r="V77" s="175" t="s">
        <v>23</v>
      </c>
      <c r="W77" s="175" t="s">
        <v>24</v>
      </c>
      <c r="X77" s="176">
        <v>43294</v>
      </c>
      <c r="Y77" s="171" t="s">
        <v>7684</v>
      </c>
      <c r="Z77" s="171"/>
      <c r="AA77" s="173"/>
      <c r="AB77" s="173"/>
      <c r="AC77" s="173"/>
      <c r="AD77" s="173"/>
      <c r="AE77" s="173"/>
      <c r="AF77" s="173"/>
      <c r="AG77" s="173">
        <v>11234000</v>
      </c>
      <c r="AH77" s="173"/>
      <c r="AI77" s="173"/>
      <c r="AJ77" s="173"/>
      <c r="AK77" s="173"/>
      <c r="AL77" s="173"/>
      <c r="AM77" s="173">
        <v>7433300</v>
      </c>
      <c r="AN77" s="173"/>
      <c r="AO77" s="173"/>
      <c r="AP77" s="173"/>
      <c r="AQ77" s="173"/>
      <c r="AR77" s="173"/>
      <c r="AS77" s="173">
        <v>3929000</v>
      </c>
      <c r="AT77" s="160">
        <f t="shared" si="26"/>
        <v>3</v>
      </c>
      <c r="AU77" s="173">
        <f t="shared" si="27"/>
        <v>22596300</v>
      </c>
      <c r="AV77" s="173">
        <f t="shared" si="28"/>
        <v>7532100</v>
      </c>
      <c r="AW77" s="173">
        <f t="shared" si="29"/>
        <v>3929000</v>
      </c>
      <c r="AX77" s="173">
        <f t="shared" si="30"/>
        <v>4098800</v>
      </c>
      <c r="AY77" s="173">
        <f t="shared" si="31"/>
        <v>495700</v>
      </c>
      <c r="AZ77" s="177">
        <f t="shared" si="32"/>
        <v>1.1938368333673142</v>
      </c>
      <c r="BA77" s="177">
        <f t="shared" si="33"/>
        <v>0.1443800425246847</v>
      </c>
      <c r="BB77" s="173">
        <f t="shared" si="38"/>
        <v>7532100</v>
      </c>
      <c r="BC77" s="178">
        <f t="shared" si="35"/>
        <v>7532100</v>
      </c>
      <c r="BD77" s="173">
        <f t="shared" si="36"/>
        <v>4098800</v>
      </c>
      <c r="BE77" s="177">
        <f t="shared" si="37"/>
        <v>1.1938368333673142</v>
      </c>
      <c r="BF77" s="179" t="s">
        <v>7679</v>
      </c>
      <c r="BG77" s="174"/>
      <c r="BH77" s="166" t="s">
        <v>20501</v>
      </c>
      <c r="BI77" s="162"/>
      <c r="BJ77" s="163">
        <v>1</v>
      </c>
      <c r="BK77" s="163"/>
    </row>
    <row r="78" spans="1:63" ht="32.25" customHeight="1" x14ac:dyDescent="0.25">
      <c r="A78" s="157">
        <v>72</v>
      </c>
      <c r="B78" s="164" t="s">
        <v>139</v>
      </c>
      <c r="C78" s="169" t="s">
        <v>124</v>
      </c>
      <c r="D78" s="169" t="s">
        <v>2020</v>
      </c>
      <c r="E78" s="170" t="s">
        <v>140</v>
      </c>
      <c r="F78" s="171" t="s">
        <v>141</v>
      </c>
      <c r="G78" s="171" t="s">
        <v>141</v>
      </c>
      <c r="H78" s="172" t="s">
        <v>142</v>
      </c>
      <c r="I78" s="164" t="s">
        <v>25</v>
      </c>
      <c r="J78" s="164">
        <v>444</v>
      </c>
      <c r="K78" s="171">
        <v>444</v>
      </c>
      <c r="L78" s="171" t="s">
        <v>127</v>
      </c>
      <c r="M78" s="173">
        <v>2025000</v>
      </c>
      <c r="N78" s="173">
        <v>358000</v>
      </c>
      <c r="O78" s="173">
        <v>358434.78260869603</v>
      </c>
      <c r="P78" s="173">
        <v>2383000</v>
      </c>
      <c r="Q78" s="173">
        <v>465965.21739130485</v>
      </c>
      <c r="R78" s="173">
        <v>2490965.2173913047</v>
      </c>
      <c r="S78" s="173">
        <v>2490900</v>
      </c>
      <c r="T78" s="174"/>
      <c r="U78" s="175" t="s">
        <v>22</v>
      </c>
      <c r="V78" s="175" t="s">
        <v>2524</v>
      </c>
      <c r="W78" s="175"/>
      <c r="X78" s="176"/>
      <c r="Y78" s="171" t="s">
        <v>7684</v>
      </c>
      <c r="Z78" s="171"/>
      <c r="AA78" s="173"/>
      <c r="AB78" s="173"/>
      <c r="AC78" s="173"/>
      <c r="AD78" s="173"/>
      <c r="AE78" s="173"/>
      <c r="AF78" s="173"/>
      <c r="AG78" s="173"/>
      <c r="AH78" s="173"/>
      <c r="AI78" s="173"/>
      <c r="AJ78" s="173"/>
      <c r="AK78" s="173"/>
      <c r="AL78" s="173"/>
      <c r="AM78" s="173">
        <v>6490900</v>
      </c>
      <c r="AN78" s="173"/>
      <c r="AO78" s="173"/>
      <c r="AP78" s="173"/>
      <c r="AQ78" s="173"/>
      <c r="AR78" s="173">
        <v>3977000</v>
      </c>
      <c r="AS78" s="173">
        <v>3381000</v>
      </c>
      <c r="AT78" s="160">
        <f t="shared" si="26"/>
        <v>3</v>
      </c>
      <c r="AU78" s="173">
        <f t="shared" si="27"/>
        <v>13848900</v>
      </c>
      <c r="AV78" s="173">
        <f t="shared" si="28"/>
        <v>4616300</v>
      </c>
      <c r="AW78" s="173">
        <f t="shared" si="29"/>
        <v>3381000</v>
      </c>
      <c r="AX78" s="173">
        <f t="shared" si="30"/>
        <v>2125400</v>
      </c>
      <c r="AY78" s="173">
        <f t="shared" si="31"/>
        <v>890100</v>
      </c>
      <c r="AZ78" s="177">
        <f t="shared" si="32"/>
        <v>0.85326588783170743</v>
      </c>
      <c r="BA78" s="177">
        <f t="shared" si="33"/>
        <v>0.35734072022160662</v>
      </c>
      <c r="BB78" s="173">
        <f t="shared" si="38"/>
        <v>4616300</v>
      </c>
      <c r="BC78" s="178">
        <f t="shared" si="35"/>
        <v>4616300</v>
      </c>
      <c r="BD78" s="173">
        <f t="shared" si="36"/>
        <v>2125400</v>
      </c>
      <c r="BE78" s="177">
        <f t="shared" si="37"/>
        <v>0.85326588783170743</v>
      </c>
      <c r="BF78" s="179" t="s">
        <v>7679</v>
      </c>
      <c r="BG78" s="174"/>
      <c r="BH78" s="166" t="s">
        <v>20501</v>
      </c>
      <c r="BI78" s="162"/>
      <c r="BJ78" s="163">
        <v>1</v>
      </c>
      <c r="BK78" s="163"/>
    </row>
    <row r="79" spans="1:63" ht="50.25" customHeight="1" x14ac:dyDescent="0.25">
      <c r="A79" s="157">
        <v>73</v>
      </c>
      <c r="B79" s="164" t="s">
        <v>4221</v>
      </c>
      <c r="C79" s="169" t="s">
        <v>4177</v>
      </c>
      <c r="D79" s="169" t="s">
        <v>2020</v>
      </c>
      <c r="E79" s="170" t="s">
        <v>4222</v>
      </c>
      <c r="F79" s="171" t="s">
        <v>4223</v>
      </c>
      <c r="G79" s="171" t="s">
        <v>4223</v>
      </c>
      <c r="H79" s="172" t="s">
        <v>4224</v>
      </c>
      <c r="I79" s="164" t="s">
        <v>28</v>
      </c>
      <c r="J79" s="164">
        <v>566</v>
      </c>
      <c r="K79" s="171">
        <v>566</v>
      </c>
      <c r="L79" s="171" t="s">
        <v>4178</v>
      </c>
      <c r="M79" s="173">
        <v>3132000</v>
      </c>
      <c r="N79" s="173">
        <v>746000</v>
      </c>
      <c r="O79" s="173">
        <v>746608.69565217395</v>
      </c>
      <c r="P79" s="173">
        <v>3878000</v>
      </c>
      <c r="Q79" s="173">
        <v>970591.30434782617</v>
      </c>
      <c r="R79" s="173">
        <v>4102591.3043478262</v>
      </c>
      <c r="S79" s="173">
        <v>4102500</v>
      </c>
      <c r="T79" s="174" t="s">
        <v>4179</v>
      </c>
      <c r="U79" s="175" t="s">
        <v>22</v>
      </c>
      <c r="V79" s="175" t="s">
        <v>23</v>
      </c>
      <c r="W79" s="175" t="s">
        <v>24</v>
      </c>
      <c r="X79" s="176">
        <v>43294</v>
      </c>
      <c r="Y79" s="171" t="s">
        <v>7684</v>
      </c>
      <c r="Z79" s="171"/>
      <c r="AA79" s="173"/>
      <c r="AB79" s="173"/>
      <c r="AC79" s="173"/>
      <c r="AD79" s="173"/>
      <c r="AE79" s="173"/>
      <c r="AF79" s="173"/>
      <c r="AG79" s="173"/>
      <c r="AH79" s="173"/>
      <c r="AI79" s="173"/>
      <c r="AJ79" s="173"/>
      <c r="AK79" s="173"/>
      <c r="AL79" s="173"/>
      <c r="AM79" s="173">
        <v>9102500</v>
      </c>
      <c r="AN79" s="173"/>
      <c r="AO79" s="173"/>
      <c r="AP79" s="173"/>
      <c r="AQ79" s="173"/>
      <c r="AR79" s="173">
        <v>6254000</v>
      </c>
      <c r="AS79" s="173">
        <v>5414000</v>
      </c>
      <c r="AT79" s="160">
        <f t="shared" si="26"/>
        <v>3</v>
      </c>
      <c r="AU79" s="173">
        <f t="shared" si="27"/>
        <v>20770500</v>
      </c>
      <c r="AV79" s="173">
        <f t="shared" si="28"/>
        <v>6923500</v>
      </c>
      <c r="AW79" s="173">
        <f t="shared" si="29"/>
        <v>5414000</v>
      </c>
      <c r="AX79" s="173">
        <f t="shared" si="30"/>
        <v>2821000</v>
      </c>
      <c r="AY79" s="173">
        <f t="shared" si="31"/>
        <v>1311500</v>
      </c>
      <c r="AZ79" s="177">
        <f t="shared" si="32"/>
        <v>0.68762949421084707</v>
      </c>
      <c r="BA79" s="177">
        <f t="shared" si="33"/>
        <v>0.31968312004875077</v>
      </c>
      <c r="BB79" s="173">
        <f t="shared" si="38"/>
        <v>6923500</v>
      </c>
      <c r="BC79" s="178">
        <f t="shared" si="35"/>
        <v>6923500</v>
      </c>
      <c r="BD79" s="173">
        <f t="shared" si="36"/>
        <v>2821000</v>
      </c>
      <c r="BE79" s="177">
        <f t="shared" si="37"/>
        <v>0.68762949421084707</v>
      </c>
      <c r="BF79" s="179" t="s">
        <v>7679</v>
      </c>
      <c r="BG79" s="174" t="s">
        <v>4179</v>
      </c>
      <c r="BH79" s="166" t="s">
        <v>20501</v>
      </c>
      <c r="BI79" s="162"/>
      <c r="BJ79" s="163">
        <v>1</v>
      </c>
      <c r="BK79" s="163"/>
    </row>
    <row r="80" spans="1:63" ht="50.25" customHeight="1" x14ac:dyDescent="0.25">
      <c r="A80" s="157">
        <v>74</v>
      </c>
      <c r="B80" s="164" t="s">
        <v>4233</v>
      </c>
      <c r="C80" s="169" t="s">
        <v>4177</v>
      </c>
      <c r="D80" s="169" t="s">
        <v>2020</v>
      </c>
      <c r="E80" s="170" t="s">
        <v>4234</v>
      </c>
      <c r="F80" s="171" t="s">
        <v>4235</v>
      </c>
      <c r="G80" s="171" t="s">
        <v>4235</v>
      </c>
      <c r="H80" s="172" t="s">
        <v>4236</v>
      </c>
      <c r="I80" s="164" t="s">
        <v>28</v>
      </c>
      <c r="J80" s="164">
        <v>566</v>
      </c>
      <c r="K80" s="171">
        <v>566</v>
      </c>
      <c r="L80" s="171" t="s">
        <v>4178</v>
      </c>
      <c r="M80" s="173">
        <v>3132000</v>
      </c>
      <c r="N80" s="173">
        <v>746000</v>
      </c>
      <c r="O80" s="173">
        <v>746608.69565217395</v>
      </c>
      <c r="P80" s="173">
        <v>3878000</v>
      </c>
      <c r="Q80" s="173">
        <v>970591.30434782617</v>
      </c>
      <c r="R80" s="173">
        <v>4102591.3043478262</v>
      </c>
      <c r="S80" s="173">
        <v>4102500</v>
      </c>
      <c r="T80" s="174" t="s">
        <v>4179</v>
      </c>
      <c r="U80" s="175" t="s">
        <v>22</v>
      </c>
      <c r="V80" s="175" t="s">
        <v>23</v>
      </c>
      <c r="W80" s="175" t="s">
        <v>24</v>
      </c>
      <c r="X80" s="176">
        <v>43294</v>
      </c>
      <c r="Y80" s="171" t="s">
        <v>7684</v>
      </c>
      <c r="Z80" s="171"/>
      <c r="AA80" s="173"/>
      <c r="AB80" s="173"/>
      <c r="AC80" s="173"/>
      <c r="AD80" s="173"/>
      <c r="AE80" s="173"/>
      <c r="AF80" s="173"/>
      <c r="AG80" s="173"/>
      <c r="AH80" s="173"/>
      <c r="AI80" s="173"/>
      <c r="AJ80" s="173"/>
      <c r="AK80" s="173"/>
      <c r="AL80" s="173"/>
      <c r="AM80" s="173">
        <v>9102500</v>
      </c>
      <c r="AN80" s="173"/>
      <c r="AO80" s="173"/>
      <c r="AP80" s="173"/>
      <c r="AQ80" s="173"/>
      <c r="AR80" s="173">
        <v>6254000</v>
      </c>
      <c r="AS80" s="173">
        <v>5414000</v>
      </c>
      <c r="AT80" s="160">
        <f t="shared" si="26"/>
        <v>3</v>
      </c>
      <c r="AU80" s="173">
        <f t="shared" si="27"/>
        <v>20770500</v>
      </c>
      <c r="AV80" s="173">
        <f t="shared" si="28"/>
        <v>6923500</v>
      </c>
      <c r="AW80" s="173">
        <f t="shared" si="29"/>
        <v>5414000</v>
      </c>
      <c r="AX80" s="173">
        <f t="shared" si="30"/>
        <v>2821000</v>
      </c>
      <c r="AY80" s="173">
        <f t="shared" si="31"/>
        <v>1311500</v>
      </c>
      <c r="AZ80" s="177">
        <f t="shared" si="32"/>
        <v>0.68762949421084707</v>
      </c>
      <c r="BA80" s="177">
        <f t="shared" si="33"/>
        <v>0.31968312004875077</v>
      </c>
      <c r="BB80" s="173">
        <f t="shared" si="38"/>
        <v>6923500</v>
      </c>
      <c r="BC80" s="178">
        <f t="shared" si="35"/>
        <v>6923500</v>
      </c>
      <c r="BD80" s="173">
        <f t="shared" si="36"/>
        <v>2821000</v>
      </c>
      <c r="BE80" s="177">
        <f t="shared" si="37"/>
        <v>0.68762949421084707</v>
      </c>
      <c r="BF80" s="179" t="s">
        <v>7679</v>
      </c>
      <c r="BG80" s="174" t="s">
        <v>4179</v>
      </c>
      <c r="BH80" s="166" t="s">
        <v>20501</v>
      </c>
      <c r="BI80" s="162"/>
      <c r="BJ80" s="163">
        <v>1</v>
      </c>
      <c r="BK80" s="163"/>
    </row>
    <row r="81" spans="1:63" ht="50.25" customHeight="1" x14ac:dyDescent="0.25">
      <c r="A81" s="157">
        <v>75</v>
      </c>
      <c r="B81" s="164" t="s">
        <v>4251</v>
      </c>
      <c r="C81" s="169" t="s">
        <v>4177</v>
      </c>
      <c r="D81" s="169" t="s">
        <v>2020</v>
      </c>
      <c r="E81" s="170" t="s">
        <v>4252</v>
      </c>
      <c r="F81" s="171" t="s">
        <v>4253</v>
      </c>
      <c r="G81" s="171" t="s">
        <v>4253</v>
      </c>
      <c r="H81" s="172" t="s">
        <v>4254</v>
      </c>
      <c r="I81" s="164" t="s">
        <v>28</v>
      </c>
      <c r="J81" s="164">
        <v>566</v>
      </c>
      <c r="K81" s="171">
        <v>566</v>
      </c>
      <c r="L81" s="171" t="s">
        <v>4178</v>
      </c>
      <c r="M81" s="173">
        <v>3132000</v>
      </c>
      <c r="N81" s="173">
        <v>746000</v>
      </c>
      <c r="O81" s="173">
        <v>746608.69565217395</v>
      </c>
      <c r="P81" s="173">
        <v>3878000</v>
      </c>
      <c r="Q81" s="173">
        <v>970591.30434782617</v>
      </c>
      <c r="R81" s="173">
        <v>4102591.3043478262</v>
      </c>
      <c r="S81" s="173">
        <v>4102500</v>
      </c>
      <c r="T81" s="174" t="s">
        <v>4179</v>
      </c>
      <c r="U81" s="175" t="s">
        <v>26</v>
      </c>
      <c r="V81" s="175" t="s">
        <v>23</v>
      </c>
      <c r="W81" s="175" t="s">
        <v>27</v>
      </c>
      <c r="X81" s="176">
        <v>43294</v>
      </c>
      <c r="Y81" s="171" t="s">
        <v>7684</v>
      </c>
      <c r="Z81" s="171"/>
      <c r="AA81" s="173"/>
      <c r="AB81" s="173"/>
      <c r="AC81" s="173"/>
      <c r="AD81" s="173"/>
      <c r="AE81" s="173"/>
      <c r="AF81" s="173"/>
      <c r="AG81" s="173"/>
      <c r="AH81" s="173"/>
      <c r="AI81" s="173"/>
      <c r="AJ81" s="173"/>
      <c r="AK81" s="173"/>
      <c r="AL81" s="173"/>
      <c r="AM81" s="173">
        <v>9102500</v>
      </c>
      <c r="AN81" s="173"/>
      <c r="AO81" s="173"/>
      <c r="AP81" s="173"/>
      <c r="AQ81" s="173"/>
      <c r="AR81" s="173">
        <v>6254000</v>
      </c>
      <c r="AS81" s="173">
        <v>5414000</v>
      </c>
      <c r="AT81" s="160">
        <f t="shared" si="26"/>
        <v>3</v>
      </c>
      <c r="AU81" s="173">
        <f t="shared" si="27"/>
        <v>20770500</v>
      </c>
      <c r="AV81" s="173">
        <f t="shared" si="28"/>
        <v>6923500</v>
      </c>
      <c r="AW81" s="173">
        <f t="shared" si="29"/>
        <v>5414000</v>
      </c>
      <c r="AX81" s="173">
        <f t="shared" si="30"/>
        <v>2821000</v>
      </c>
      <c r="AY81" s="173">
        <f t="shared" si="31"/>
        <v>1311500</v>
      </c>
      <c r="AZ81" s="177">
        <f t="shared" si="32"/>
        <v>0.68762949421084707</v>
      </c>
      <c r="BA81" s="177">
        <f t="shared" si="33"/>
        <v>0.31968312004875077</v>
      </c>
      <c r="BB81" s="173">
        <f t="shared" si="38"/>
        <v>6923500</v>
      </c>
      <c r="BC81" s="178">
        <f t="shared" si="35"/>
        <v>6923500</v>
      </c>
      <c r="BD81" s="173">
        <f t="shared" si="36"/>
        <v>2821000</v>
      </c>
      <c r="BE81" s="177">
        <f t="shared" si="37"/>
        <v>0.68762949421084707</v>
      </c>
      <c r="BF81" s="179" t="s">
        <v>7679</v>
      </c>
      <c r="BG81" s="174" t="s">
        <v>4179</v>
      </c>
      <c r="BH81" s="166" t="s">
        <v>20501</v>
      </c>
      <c r="BI81" s="162"/>
      <c r="BJ81" s="163">
        <v>1</v>
      </c>
      <c r="BK81" s="163"/>
    </row>
    <row r="82" spans="1:63" ht="50.25" customHeight="1" x14ac:dyDescent="0.25">
      <c r="A82" s="157">
        <v>76</v>
      </c>
      <c r="B82" s="164" t="s">
        <v>4282</v>
      </c>
      <c r="C82" s="169" t="s">
        <v>4177</v>
      </c>
      <c r="D82" s="169" t="s">
        <v>2020</v>
      </c>
      <c r="E82" s="170" t="s">
        <v>4283</v>
      </c>
      <c r="F82" s="171" t="s">
        <v>4284</v>
      </c>
      <c r="G82" s="171" t="s">
        <v>4284</v>
      </c>
      <c r="H82" s="172" t="s">
        <v>4285</v>
      </c>
      <c r="I82" s="164" t="s">
        <v>28</v>
      </c>
      <c r="J82" s="164">
        <v>566</v>
      </c>
      <c r="K82" s="171">
        <v>566</v>
      </c>
      <c r="L82" s="171" t="s">
        <v>4178</v>
      </c>
      <c r="M82" s="173">
        <v>3132000</v>
      </c>
      <c r="N82" s="173">
        <v>746000</v>
      </c>
      <c r="O82" s="173">
        <v>746608.69565217395</v>
      </c>
      <c r="P82" s="173">
        <v>3878000</v>
      </c>
      <c r="Q82" s="173">
        <v>970591.30434782617</v>
      </c>
      <c r="R82" s="173">
        <v>4102591.3043478262</v>
      </c>
      <c r="S82" s="173">
        <v>4102500</v>
      </c>
      <c r="T82" s="174" t="s">
        <v>4179</v>
      </c>
      <c r="U82" s="175" t="s">
        <v>22</v>
      </c>
      <c r="V82" s="175" t="s">
        <v>23</v>
      </c>
      <c r="W82" s="175" t="s">
        <v>24</v>
      </c>
      <c r="X82" s="176">
        <v>43294</v>
      </c>
      <c r="Y82" s="171" t="s">
        <v>7684</v>
      </c>
      <c r="Z82" s="171"/>
      <c r="AA82" s="173"/>
      <c r="AB82" s="173"/>
      <c r="AC82" s="173"/>
      <c r="AD82" s="173"/>
      <c r="AE82" s="173"/>
      <c r="AF82" s="173"/>
      <c r="AG82" s="173"/>
      <c r="AH82" s="173"/>
      <c r="AI82" s="173"/>
      <c r="AJ82" s="173"/>
      <c r="AK82" s="173"/>
      <c r="AL82" s="173"/>
      <c r="AM82" s="173">
        <v>9102500</v>
      </c>
      <c r="AN82" s="173"/>
      <c r="AO82" s="173"/>
      <c r="AP82" s="173"/>
      <c r="AQ82" s="173"/>
      <c r="AR82" s="173">
        <v>6254000</v>
      </c>
      <c r="AS82" s="173">
        <v>5414000</v>
      </c>
      <c r="AT82" s="160">
        <f t="shared" si="26"/>
        <v>3</v>
      </c>
      <c r="AU82" s="173">
        <f t="shared" si="27"/>
        <v>20770500</v>
      </c>
      <c r="AV82" s="173">
        <f t="shared" si="28"/>
        <v>6923500</v>
      </c>
      <c r="AW82" s="173">
        <f t="shared" si="29"/>
        <v>5414000</v>
      </c>
      <c r="AX82" s="173">
        <f t="shared" si="30"/>
        <v>2821000</v>
      </c>
      <c r="AY82" s="173">
        <f t="shared" si="31"/>
        <v>1311500</v>
      </c>
      <c r="AZ82" s="177">
        <f t="shared" si="32"/>
        <v>0.68762949421084707</v>
      </c>
      <c r="BA82" s="177">
        <f t="shared" si="33"/>
        <v>0.31968312004875077</v>
      </c>
      <c r="BB82" s="173">
        <f t="shared" si="38"/>
        <v>6923500</v>
      </c>
      <c r="BC82" s="178">
        <f t="shared" si="35"/>
        <v>6923500</v>
      </c>
      <c r="BD82" s="173">
        <f t="shared" si="36"/>
        <v>2821000</v>
      </c>
      <c r="BE82" s="177">
        <f t="shared" si="37"/>
        <v>0.68762949421084707</v>
      </c>
      <c r="BF82" s="179" t="s">
        <v>7679</v>
      </c>
      <c r="BG82" s="174" t="s">
        <v>4179</v>
      </c>
      <c r="BH82" s="166" t="s">
        <v>20501</v>
      </c>
      <c r="BI82" s="162"/>
      <c r="BJ82" s="163">
        <v>1</v>
      </c>
      <c r="BK82" s="163"/>
    </row>
    <row r="83" spans="1:63" ht="50.25" customHeight="1" x14ac:dyDescent="0.25">
      <c r="A83" s="157">
        <v>77</v>
      </c>
      <c r="B83" s="164" t="s">
        <v>4197</v>
      </c>
      <c r="C83" s="169" t="s">
        <v>4177</v>
      </c>
      <c r="D83" s="169" t="s">
        <v>2020</v>
      </c>
      <c r="E83" s="170" t="s">
        <v>4198</v>
      </c>
      <c r="F83" s="171" t="s">
        <v>4199</v>
      </c>
      <c r="G83" s="171" t="s">
        <v>4199</v>
      </c>
      <c r="H83" s="172" t="s">
        <v>4200</v>
      </c>
      <c r="I83" s="164" t="s">
        <v>21</v>
      </c>
      <c r="J83" s="164">
        <v>566</v>
      </c>
      <c r="K83" s="171">
        <v>566</v>
      </c>
      <c r="L83" s="171" t="s">
        <v>4178</v>
      </c>
      <c r="M83" s="173">
        <v>3132000</v>
      </c>
      <c r="N83" s="173">
        <v>746000</v>
      </c>
      <c r="O83" s="173">
        <v>746608.69565217395</v>
      </c>
      <c r="P83" s="173">
        <v>3878000</v>
      </c>
      <c r="Q83" s="173">
        <v>970591.30434782617</v>
      </c>
      <c r="R83" s="173">
        <v>4102591.3043478262</v>
      </c>
      <c r="S83" s="173">
        <v>4102500</v>
      </c>
      <c r="T83" s="174" t="s">
        <v>4179</v>
      </c>
      <c r="U83" s="175" t="s">
        <v>26</v>
      </c>
      <c r="V83" s="175" t="s">
        <v>23</v>
      </c>
      <c r="W83" s="175" t="s">
        <v>27</v>
      </c>
      <c r="X83" s="176">
        <v>43294</v>
      </c>
      <c r="Y83" s="171" t="s">
        <v>7684</v>
      </c>
      <c r="Z83" s="171"/>
      <c r="AA83" s="173"/>
      <c r="AB83" s="173"/>
      <c r="AC83" s="173"/>
      <c r="AD83" s="173"/>
      <c r="AE83" s="173"/>
      <c r="AF83" s="173"/>
      <c r="AG83" s="173"/>
      <c r="AH83" s="173"/>
      <c r="AI83" s="173"/>
      <c r="AJ83" s="173"/>
      <c r="AK83" s="173"/>
      <c r="AL83" s="173"/>
      <c r="AM83" s="173"/>
      <c r="AN83" s="173"/>
      <c r="AO83" s="173"/>
      <c r="AP83" s="173"/>
      <c r="AQ83" s="173">
        <v>15000000</v>
      </c>
      <c r="AR83" s="173">
        <v>5921000</v>
      </c>
      <c r="AS83" s="173">
        <v>5414000</v>
      </c>
      <c r="AT83" s="160">
        <f t="shared" si="26"/>
        <v>3</v>
      </c>
      <c r="AU83" s="173">
        <f t="shared" si="27"/>
        <v>26335000</v>
      </c>
      <c r="AV83" s="173">
        <f t="shared" si="28"/>
        <v>8778300</v>
      </c>
      <c r="AW83" s="173">
        <f t="shared" si="29"/>
        <v>5414000</v>
      </c>
      <c r="AX83" s="173">
        <f t="shared" si="30"/>
        <v>4675800</v>
      </c>
      <c r="AY83" s="173">
        <f t="shared" si="31"/>
        <v>1311500</v>
      </c>
      <c r="AZ83" s="177">
        <f t="shared" si="32"/>
        <v>1.139744058500914</v>
      </c>
      <c r="BA83" s="177">
        <f t="shared" si="33"/>
        <v>0.31968312004875077</v>
      </c>
      <c r="BB83" s="173">
        <f>AR83</f>
        <v>5921000</v>
      </c>
      <c r="BC83" s="178">
        <f t="shared" si="35"/>
        <v>8778300</v>
      </c>
      <c r="BD83" s="173">
        <f t="shared" si="36"/>
        <v>1818500</v>
      </c>
      <c r="BE83" s="177">
        <f t="shared" si="37"/>
        <v>0.44326630103595371</v>
      </c>
      <c r="BF83" s="179" t="s">
        <v>20561</v>
      </c>
      <c r="BG83" s="174" t="s">
        <v>4179</v>
      </c>
      <c r="BH83" s="166" t="s">
        <v>20501</v>
      </c>
      <c r="BI83" s="162"/>
      <c r="BJ83" s="163">
        <v>1</v>
      </c>
      <c r="BK83" s="163"/>
    </row>
    <row r="84" spans="1:63" ht="50.25" customHeight="1" x14ac:dyDescent="0.25">
      <c r="A84" s="157">
        <v>78</v>
      </c>
      <c r="B84" s="164" t="s">
        <v>4249</v>
      </c>
      <c r="C84" s="169" t="s">
        <v>4177</v>
      </c>
      <c r="D84" s="169" t="s">
        <v>2020</v>
      </c>
      <c r="E84" s="170" t="s">
        <v>4250</v>
      </c>
      <c r="F84" s="171" t="s">
        <v>4247</v>
      </c>
      <c r="G84" s="171" t="s">
        <v>4247</v>
      </c>
      <c r="H84" s="172" t="s">
        <v>4247</v>
      </c>
      <c r="I84" s="164" t="s">
        <v>25</v>
      </c>
      <c r="J84" s="164">
        <v>566</v>
      </c>
      <c r="K84" s="171">
        <v>566</v>
      </c>
      <c r="L84" s="171" t="s">
        <v>4178</v>
      </c>
      <c r="M84" s="173">
        <v>3132000</v>
      </c>
      <c r="N84" s="173">
        <v>746000</v>
      </c>
      <c r="O84" s="173">
        <v>746608.69565217395</v>
      </c>
      <c r="P84" s="173">
        <v>3878000</v>
      </c>
      <c r="Q84" s="173">
        <v>970591.30434782617</v>
      </c>
      <c r="R84" s="173">
        <v>4102591.3043478262</v>
      </c>
      <c r="S84" s="173">
        <v>4102500</v>
      </c>
      <c r="T84" s="174" t="s">
        <v>4179</v>
      </c>
      <c r="U84" s="175" t="s">
        <v>22</v>
      </c>
      <c r="V84" s="175" t="s">
        <v>23</v>
      </c>
      <c r="W84" s="175" t="s">
        <v>24</v>
      </c>
      <c r="X84" s="176">
        <v>43294</v>
      </c>
      <c r="Y84" s="171" t="s">
        <v>7684</v>
      </c>
      <c r="Z84" s="171"/>
      <c r="AA84" s="173"/>
      <c r="AB84" s="173"/>
      <c r="AC84" s="173"/>
      <c r="AD84" s="173"/>
      <c r="AE84" s="173"/>
      <c r="AF84" s="173"/>
      <c r="AG84" s="173"/>
      <c r="AH84" s="173"/>
      <c r="AI84" s="173"/>
      <c r="AJ84" s="173"/>
      <c r="AK84" s="173">
        <v>6825000</v>
      </c>
      <c r="AL84" s="173"/>
      <c r="AM84" s="173"/>
      <c r="AN84" s="173"/>
      <c r="AO84" s="173"/>
      <c r="AP84" s="173"/>
      <c r="AQ84" s="173"/>
      <c r="AR84" s="173">
        <v>6180000</v>
      </c>
      <c r="AS84" s="173">
        <v>5414000</v>
      </c>
      <c r="AT84" s="160">
        <f t="shared" si="26"/>
        <v>3</v>
      </c>
      <c r="AU84" s="173">
        <f t="shared" si="27"/>
        <v>18419000</v>
      </c>
      <c r="AV84" s="173">
        <f t="shared" si="28"/>
        <v>6139700</v>
      </c>
      <c r="AW84" s="173">
        <f t="shared" si="29"/>
        <v>5414000</v>
      </c>
      <c r="AX84" s="173">
        <f t="shared" si="30"/>
        <v>2037200</v>
      </c>
      <c r="AY84" s="173">
        <f t="shared" si="31"/>
        <v>1311500</v>
      </c>
      <c r="AZ84" s="177">
        <f t="shared" si="32"/>
        <v>0.4965752589884217</v>
      </c>
      <c r="BA84" s="177">
        <f t="shared" si="33"/>
        <v>0.31968312004875077</v>
      </c>
      <c r="BB84" s="173">
        <f t="shared" ref="BB84:BB85" si="39">AV84</f>
        <v>6139700</v>
      </c>
      <c r="BC84" s="178">
        <f t="shared" si="35"/>
        <v>6139700</v>
      </c>
      <c r="BD84" s="173">
        <f t="shared" si="36"/>
        <v>2037200</v>
      </c>
      <c r="BE84" s="177">
        <f t="shared" si="37"/>
        <v>0.4965752589884217</v>
      </c>
      <c r="BF84" s="179" t="s">
        <v>7679</v>
      </c>
      <c r="BG84" s="174" t="s">
        <v>4179</v>
      </c>
      <c r="BH84" s="166" t="s">
        <v>20501</v>
      </c>
      <c r="BI84" s="162"/>
      <c r="BJ84" s="163">
        <v>1</v>
      </c>
      <c r="BK84" s="163"/>
    </row>
    <row r="85" spans="1:63" ht="50.25" customHeight="1" x14ac:dyDescent="0.25">
      <c r="A85" s="157">
        <v>79</v>
      </c>
      <c r="B85" s="164" t="s">
        <v>4306</v>
      </c>
      <c r="C85" s="169" t="s">
        <v>4177</v>
      </c>
      <c r="D85" s="169" t="s">
        <v>2020</v>
      </c>
      <c r="E85" s="170" t="s">
        <v>4307</v>
      </c>
      <c r="F85" s="171" t="s">
        <v>4308</v>
      </c>
      <c r="G85" s="171" t="s">
        <v>4308</v>
      </c>
      <c r="H85" s="172" t="s">
        <v>4309</v>
      </c>
      <c r="I85" s="164" t="s">
        <v>25</v>
      </c>
      <c r="J85" s="164">
        <v>566</v>
      </c>
      <c r="K85" s="171">
        <v>566</v>
      </c>
      <c r="L85" s="171" t="s">
        <v>4178</v>
      </c>
      <c r="M85" s="173">
        <v>3132000</v>
      </c>
      <c r="N85" s="173">
        <v>746000</v>
      </c>
      <c r="O85" s="173">
        <v>746608.69565217395</v>
      </c>
      <c r="P85" s="173">
        <v>3878000</v>
      </c>
      <c r="Q85" s="173">
        <v>970591.30434782617</v>
      </c>
      <c r="R85" s="173">
        <v>4102591.3043478262</v>
      </c>
      <c r="S85" s="173">
        <v>4102500</v>
      </c>
      <c r="T85" s="174" t="s">
        <v>4179</v>
      </c>
      <c r="U85" s="175" t="s">
        <v>22</v>
      </c>
      <c r="V85" s="175" t="s">
        <v>23</v>
      </c>
      <c r="W85" s="175" t="s">
        <v>24</v>
      </c>
      <c r="X85" s="176">
        <v>43294</v>
      </c>
      <c r="Y85" s="171" t="s">
        <v>7684</v>
      </c>
      <c r="Z85" s="171"/>
      <c r="AA85" s="173"/>
      <c r="AB85" s="173"/>
      <c r="AC85" s="173"/>
      <c r="AD85" s="173"/>
      <c r="AE85" s="173"/>
      <c r="AF85" s="173"/>
      <c r="AG85" s="173"/>
      <c r="AH85" s="173"/>
      <c r="AI85" s="173"/>
      <c r="AJ85" s="173"/>
      <c r="AK85" s="173">
        <v>6825000</v>
      </c>
      <c r="AL85" s="173"/>
      <c r="AM85" s="173"/>
      <c r="AN85" s="173"/>
      <c r="AO85" s="173"/>
      <c r="AP85" s="173"/>
      <c r="AQ85" s="173"/>
      <c r="AR85" s="173">
        <v>6180000</v>
      </c>
      <c r="AS85" s="173">
        <v>5414000</v>
      </c>
      <c r="AT85" s="160">
        <f t="shared" si="26"/>
        <v>3</v>
      </c>
      <c r="AU85" s="173">
        <f t="shared" si="27"/>
        <v>18419000</v>
      </c>
      <c r="AV85" s="173">
        <f t="shared" si="28"/>
        <v>6139700</v>
      </c>
      <c r="AW85" s="173">
        <f t="shared" si="29"/>
        <v>5414000</v>
      </c>
      <c r="AX85" s="173">
        <f t="shared" si="30"/>
        <v>2037200</v>
      </c>
      <c r="AY85" s="173">
        <f t="shared" si="31"/>
        <v>1311500</v>
      </c>
      <c r="AZ85" s="177">
        <f t="shared" si="32"/>
        <v>0.4965752589884217</v>
      </c>
      <c r="BA85" s="177">
        <f t="shared" si="33"/>
        <v>0.31968312004875077</v>
      </c>
      <c r="BB85" s="173">
        <f t="shared" si="39"/>
        <v>6139700</v>
      </c>
      <c r="BC85" s="178">
        <f t="shared" si="35"/>
        <v>6139700</v>
      </c>
      <c r="BD85" s="173">
        <f t="shared" si="36"/>
        <v>2037200</v>
      </c>
      <c r="BE85" s="177">
        <f t="shared" si="37"/>
        <v>0.4965752589884217</v>
      </c>
      <c r="BF85" s="179" t="s">
        <v>7679</v>
      </c>
      <c r="BG85" s="174" t="s">
        <v>4179</v>
      </c>
      <c r="BH85" s="166" t="s">
        <v>20501</v>
      </c>
      <c r="BI85" s="162"/>
      <c r="BJ85" s="163">
        <v>1</v>
      </c>
      <c r="BK85" s="163"/>
    </row>
    <row r="86" spans="1:63" ht="31.5" customHeight="1" x14ac:dyDescent="0.25">
      <c r="A86" s="157">
        <v>80</v>
      </c>
      <c r="B86" s="164" t="s">
        <v>2526</v>
      </c>
      <c r="C86" s="169" t="s">
        <v>2527</v>
      </c>
      <c r="D86" s="169" t="s">
        <v>2020</v>
      </c>
      <c r="E86" s="170" t="s">
        <v>2528</v>
      </c>
      <c r="F86" s="171" t="s">
        <v>2529</v>
      </c>
      <c r="G86" s="171" t="s">
        <v>2529</v>
      </c>
      <c r="H86" s="172" t="s">
        <v>2529</v>
      </c>
      <c r="I86" s="164"/>
      <c r="J86" s="164">
        <v>78</v>
      </c>
      <c r="K86" s="171">
        <v>78</v>
      </c>
      <c r="L86" s="171" t="s">
        <v>2529</v>
      </c>
      <c r="M86" s="173">
        <v>20000</v>
      </c>
      <c r="N86" s="173">
        <f>P86-M86</f>
        <v>15600</v>
      </c>
      <c r="O86" s="173">
        <v>15652.1739130435</v>
      </c>
      <c r="P86" s="173">
        <v>35600</v>
      </c>
      <c r="Q86" s="173">
        <f>+O86/1800000*2340000</f>
        <v>20347.826086956549</v>
      </c>
      <c r="R86" s="173">
        <f>+M86+Q86</f>
        <v>40347.826086956549</v>
      </c>
      <c r="S86" s="173">
        <v>40300</v>
      </c>
      <c r="T86" s="174" t="s">
        <v>2530</v>
      </c>
      <c r="U86" s="175" t="s">
        <v>471</v>
      </c>
      <c r="V86" s="175" t="s">
        <v>1197</v>
      </c>
      <c r="W86" s="175" t="s">
        <v>29</v>
      </c>
      <c r="X86" s="176">
        <v>43294</v>
      </c>
      <c r="Y86" s="171" t="s">
        <v>7861</v>
      </c>
      <c r="Z86" s="171"/>
      <c r="AA86" s="173"/>
      <c r="AB86" s="173">
        <v>100000</v>
      </c>
      <c r="AC86" s="173">
        <v>120000</v>
      </c>
      <c r="AD86" s="173"/>
      <c r="AE86" s="173"/>
      <c r="AF86" s="173"/>
      <c r="AG86" s="173"/>
      <c r="AH86" s="173"/>
      <c r="AI86" s="173"/>
      <c r="AJ86" s="173"/>
      <c r="AK86" s="173"/>
      <c r="AL86" s="173"/>
      <c r="AM86" s="173"/>
      <c r="AN86" s="173"/>
      <c r="AO86" s="173"/>
      <c r="AP86" s="173"/>
      <c r="AQ86" s="173"/>
      <c r="AR86" s="173"/>
      <c r="AS86" s="173">
        <v>45000</v>
      </c>
      <c r="AT86" s="160">
        <f t="shared" si="26"/>
        <v>3</v>
      </c>
      <c r="AU86" s="173">
        <f t="shared" si="27"/>
        <v>265000</v>
      </c>
      <c r="AV86" s="173">
        <f t="shared" si="28"/>
        <v>88300</v>
      </c>
      <c r="AW86" s="173">
        <f t="shared" si="29"/>
        <v>45000</v>
      </c>
      <c r="AX86" s="173">
        <f t="shared" si="30"/>
        <v>48000</v>
      </c>
      <c r="AY86" s="173">
        <f t="shared" si="31"/>
        <v>4700</v>
      </c>
      <c r="AZ86" s="177">
        <f t="shared" si="32"/>
        <v>1.1910669975186103</v>
      </c>
      <c r="BA86" s="177">
        <f t="shared" si="33"/>
        <v>0.11662531017369727</v>
      </c>
      <c r="BB86" s="173">
        <f>AW86</f>
        <v>45000</v>
      </c>
      <c r="BC86" s="178">
        <f t="shared" si="35"/>
        <v>88300</v>
      </c>
      <c r="BD86" s="173">
        <f t="shared" si="36"/>
        <v>4700</v>
      </c>
      <c r="BE86" s="177">
        <f t="shared" si="37"/>
        <v>0.11662531017369727</v>
      </c>
      <c r="BF86" s="179" t="s">
        <v>20515</v>
      </c>
      <c r="BG86" s="174" t="s">
        <v>2530</v>
      </c>
      <c r="BH86" s="166" t="s">
        <v>7861</v>
      </c>
      <c r="BI86" s="162"/>
      <c r="BJ86" s="163">
        <v>1</v>
      </c>
      <c r="BK86" s="163"/>
    </row>
    <row r="87" spans="1:63" ht="50.25" customHeight="1" x14ac:dyDescent="0.25">
      <c r="A87" s="157">
        <v>81</v>
      </c>
      <c r="B87" s="164" t="s">
        <v>4184</v>
      </c>
      <c r="C87" s="169" t="s">
        <v>4177</v>
      </c>
      <c r="D87" s="169" t="s">
        <v>2020</v>
      </c>
      <c r="E87" s="170" t="s">
        <v>4185</v>
      </c>
      <c r="F87" s="171" t="s">
        <v>4186</v>
      </c>
      <c r="G87" s="171" t="s">
        <v>4186</v>
      </c>
      <c r="H87" s="172" t="s">
        <v>4186</v>
      </c>
      <c r="I87" s="164" t="s">
        <v>25</v>
      </c>
      <c r="J87" s="164">
        <v>566</v>
      </c>
      <c r="K87" s="171">
        <v>566</v>
      </c>
      <c r="L87" s="171" t="s">
        <v>4178</v>
      </c>
      <c r="M87" s="173">
        <v>3132000</v>
      </c>
      <c r="N87" s="173">
        <v>746000</v>
      </c>
      <c r="O87" s="173">
        <v>746608.69565217395</v>
      </c>
      <c r="P87" s="173">
        <v>3878000</v>
      </c>
      <c r="Q87" s="173">
        <v>970591.30434782617</v>
      </c>
      <c r="R87" s="173">
        <v>4102591.3043478262</v>
      </c>
      <c r="S87" s="173">
        <v>4102500</v>
      </c>
      <c r="T87" s="174" t="s">
        <v>4179</v>
      </c>
      <c r="U87" s="175" t="s">
        <v>26</v>
      </c>
      <c r="V87" s="175" t="s">
        <v>23</v>
      </c>
      <c r="W87" s="175" t="s">
        <v>27</v>
      </c>
      <c r="X87" s="176">
        <v>43294</v>
      </c>
      <c r="Y87" s="171" t="s">
        <v>7684</v>
      </c>
      <c r="Z87" s="171"/>
      <c r="AA87" s="173"/>
      <c r="AB87" s="173"/>
      <c r="AC87" s="173"/>
      <c r="AD87" s="173"/>
      <c r="AE87" s="173"/>
      <c r="AF87" s="173"/>
      <c r="AG87" s="173"/>
      <c r="AH87" s="173"/>
      <c r="AI87" s="173"/>
      <c r="AJ87" s="173"/>
      <c r="AK87" s="173">
        <v>6825000</v>
      </c>
      <c r="AL87" s="173"/>
      <c r="AM87" s="173"/>
      <c r="AN87" s="173"/>
      <c r="AO87" s="173"/>
      <c r="AP87" s="173"/>
      <c r="AQ87" s="173"/>
      <c r="AR87" s="173">
        <v>6180000</v>
      </c>
      <c r="AS87" s="173">
        <v>5414000</v>
      </c>
      <c r="AT87" s="160">
        <f t="shared" si="26"/>
        <v>3</v>
      </c>
      <c r="AU87" s="173">
        <f t="shared" si="27"/>
        <v>18419000</v>
      </c>
      <c r="AV87" s="173">
        <f t="shared" si="28"/>
        <v>6139700</v>
      </c>
      <c r="AW87" s="173">
        <f t="shared" si="29"/>
        <v>5414000</v>
      </c>
      <c r="AX87" s="173">
        <f t="shared" si="30"/>
        <v>2037200</v>
      </c>
      <c r="AY87" s="173">
        <f t="shared" si="31"/>
        <v>1311500</v>
      </c>
      <c r="AZ87" s="177">
        <f t="shared" si="32"/>
        <v>0.4965752589884217</v>
      </c>
      <c r="BA87" s="177">
        <f t="shared" si="33"/>
        <v>0.31968312004875077</v>
      </c>
      <c r="BB87" s="173">
        <f>AV87</f>
        <v>6139700</v>
      </c>
      <c r="BC87" s="178">
        <f t="shared" si="35"/>
        <v>6139700</v>
      </c>
      <c r="BD87" s="173">
        <f t="shared" si="36"/>
        <v>2037200</v>
      </c>
      <c r="BE87" s="177">
        <f t="shared" si="37"/>
        <v>0.4965752589884217</v>
      </c>
      <c r="BF87" s="179" t="s">
        <v>7679</v>
      </c>
      <c r="BG87" s="174" t="s">
        <v>4179</v>
      </c>
      <c r="BH87" s="166" t="s">
        <v>20501</v>
      </c>
      <c r="BI87" s="162"/>
      <c r="BJ87" s="163">
        <v>1</v>
      </c>
      <c r="BK87" s="163"/>
    </row>
    <row r="88" spans="1:63" ht="47.25" customHeight="1" x14ac:dyDescent="0.25">
      <c r="A88" s="157">
        <v>82</v>
      </c>
      <c r="B88" s="164" t="s">
        <v>4191</v>
      </c>
      <c r="C88" s="169" t="s">
        <v>4177</v>
      </c>
      <c r="D88" s="169" t="s">
        <v>2020</v>
      </c>
      <c r="E88" s="170" t="s">
        <v>4192</v>
      </c>
      <c r="F88" s="171" t="s">
        <v>4193</v>
      </c>
      <c r="G88" s="171" t="s">
        <v>4193</v>
      </c>
      <c r="H88" s="172" t="s">
        <v>4193</v>
      </c>
      <c r="I88" s="164" t="s">
        <v>25</v>
      </c>
      <c r="J88" s="164">
        <v>566</v>
      </c>
      <c r="K88" s="171">
        <v>566</v>
      </c>
      <c r="L88" s="171" t="s">
        <v>4178</v>
      </c>
      <c r="M88" s="173">
        <v>3132000</v>
      </c>
      <c r="N88" s="173">
        <v>746000</v>
      </c>
      <c r="O88" s="173">
        <v>746608.69565217395</v>
      </c>
      <c r="P88" s="173">
        <v>3878000</v>
      </c>
      <c r="Q88" s="173">
        <v>970591.30434782617</v>
      </c>
      <c r="R88" s="173">
        <v>4102591.3043478262</v>
      </c>
      <c r="S88" s="173">
        <v>4102500</v>
      </c>
      <c r="T88" s="174" t="s">
        <v>4179</v>
      </c>
      <c r="U88" s="175" t="s">
        <v>22</v>
      </c>
      <c r="V88" s="175" t="s">
        <v>23</v>
      </c>
      <c r="W88" s="175" t="s">
        <v>29</v>
      </c>
      <c r="X88" s="176">
        <v>43294</v>
      </c>
      <c r="Y88" s="171" t="s">
        <v>7684</v>
      </c>
      <c r="Z88" s="171"/>
      <c r="AA88" s="173"/>
      <c r="AB88" s="173"/>
      <c r="AC88" s="173"/>
      <c r="AD88" s="173"/>
      <c r="AE88" s="173"/>
      <c r="AF88" s="173"/>
      <c r="AG88" s="173"/>
      <c r="AH88" s="173"/>
      <c r="AI88" s="173"/>
      <c r="AJ88" s="173"/>
      <c r="AK88" s="173">
        <v>6825000</v>
      </c>
      <c r="AL88" s="173"/>
      <c r="AM88" s="173"/>
      <c r="AN88" s="173"/>
      <c r="AO88" s="173"/>
      <c r="AP88" s="173"/>
      <c r="AQ88" s="173"/>
      <c r="AR88" s="173">
        <v>6180000</v>
      </c>
      <c r="AS88" s="173">
        <v>5414000</v>
      </c>
      <c r="AT88" s="160">
        <f t="shared" si="26"/>
        <v>3</v>
      </c>
      <c r="AU88" s="173">
        <f t="shared" si="27"/>
        <v>18419000</v>
      </c>
      <c r="AV88" s="173">
        <f t="shared" si="28"/>
        <v>6139700</v>
      </c>
      <c r="AW88" s="173">
        <f t="shared" si="29"/>
        <v>5414000</v>
      </c>
      <c r="AX88" s="173">
        <f t="shared" si="30"/>
        <v>2037200</v>
      </c>
      <c r="AY88" s="173">
        <f t="shared" si="31"/>
        <v>1311500</v>
      </c>
      <c r="AZ88" s="177">
        <f t="shared" si="32"/>
        <v>0.4965752589884217</v>
      </c>
      <c r="BA88" s="177">
        <f t="shared" si="33"/>
        <v>0.31968312004875077</v>
      </c>
      <c r="BB88" s="173">
        <f t="shared" ref="BB88:BB92" si="40">AV88</f>
        <v>6139700</v>
      </c>
      <c r="BC88" s="178">
        <f t="shared" si="35"/>
        <v>6139700</v>
      </c>
      <c r="BD88" s="173">
        <f t="shared" si="36"/>
        <v>2037200</v>
      </c>
      <c r="BE88" s="177">
        <f t="shared" si="37"/>
        <v>0.4965752589884217</v>
      </c>
      <c r="BF88" s="179" t="s">
        <v>7679</v>
      </c>
      <c r="BG88" s="174" t="s">
        <v>4179</v>
      </c>
      <c r="BH88" s="166" t="s">
        <v>20501</v>
      </c>
      <c r="BI88" s="162"/>
      <c r="BJ88" s="163">
        <v>1</v>
      </c>
      <c r="BK88" s="163"/>
    </row>
    <row r="89" spans="1:63" ht="50.25" customHeight="1" x14ac:dyDescent="0.25">
      <c r="A89" s="157">
        <v>83</v>
      </c>
      <c r="B89" s="164" t="s">
        <v>4255</v>
      </c>
      <c r="C89" s="169" t="s">
        <v>4177</v>
      </c>
      <c r="D89" s="169" t="s">
        <v>2020</v>
      </c>
      <c r="E89" s="170" t="s">
        <v>4256</v>
      </c>
      <c r="F89" s="171" t="s">
        <v>4257</v>
      </c>
      <c r="G89" s="171" t="s">
        <v>4257</v>
      </c>
      <c r="H89" s="172" t="s">
        <v>4257</v>
      </c>
      <c r="I89" s="164" t="s">
        <v>25</v>
      </c>
      <c r="J89" s="164">
        <v>566</v>
      </c>
      <c r="K89" s="171">
        <v>566</v>
      </c>
      <c r="L89" s="171" t="s">
        <v>4178</v>
      </c>
      <c r="M89" s="173">
        <v>3132000</v>
      </c>
      <c r="N89" s="173">
        <v>746000</v>
      </c>
      <c r="O89" s="173">
        <v>746608.69565217395</v>
      </c>
      <c r="P89" s="173">
        <v>3878000</v>
      </c>
      <c r="Q89" s="173">
        <v>970591.30434782617</v>
      </c>
      <c r="R89" s="173">
        <v>4102591.3043478262</v>
      </c>
      <c r="S89" s="173">
        <v>4102500</v>
      </c>
      <c r="T89" s="174" t="s">
        <v>4179</v>
      </c>
      <c r="U89" s="175" t="s">
        <v>22</v>
      </c>
      <c r="V89" s="175" t="s">
        <v>23</v>
      </c>
      <c r="W89" s="175" t="s">
        <v>24</v>
      </c>
      <c r="X89" s="176">
        <v>43294</v>
      </c>
      <c r="Y89" s="171" t="s">
        <v>7684</v>
      </c>
      <c r="Z89" s="171"/>
      <c r="AA89" s="173"/>
      <c r="AB89" s="173"/>
      <c r="AC89" s="173"/>
      <c r="AD89" s="173"/>
      <c r="AE89" s="173"/>
      <c r="AF89" s="173"/>
      <c r="AG89" s="173"/>
      <c r="AH89" s="173"/>
      <c r="AI89" s="173"/>
      <c r="AJ89" s="173"/>
      <c r="AK89" s="173">
        <v>6825000</v>
      </c>
      <c r="AL89" s="173"/>
      <c r="AM89" s="173"/>
      <c r="AN89" s="173"/>
      <c r="AO89" s="173"/>
      <c r="AP89" s="173"/>
      <c r="AQ89" s="173"/>
      <c r="AR89" s="173">
        <v>6180000</v>
      </c>
      <c r="AS89" s="173">
        <v>5414000</v>
      </c>
      <c r="AT89" s="160">
        <f t="shared" si="26"/>
        <v>3</v>
      </c>
      <c r="AU89" s="173">
        <f t="shared" si="27"/>
        <v>18419000</v>
      </c>
      <c r="AV89" s="173">
        <f t="shared" si="28"/>
        <v>6139700</v>
      </c>
      <c r="AW89" s="173">
        <f t="shared" si="29"/>
        <v>5414000</v>
      </c>
      <c r="AX89" s="173">
        <f t="shared" si="30"/>
        <v>2037200</v>
      </c>
      <c r="AY89" s="173">
        <f t="shared" si="31"/>
        <v>1311500</v>
      </c>
      <c r="AZ89" s="177">
        <f t="shared" si="32"/>
        <v>0.4965752589884217</v>
      </c>
      <c r="BA89" s="177">
        <f t="shared" si="33"/>
        <v>0.31968312004875077</v>
      </c>
      <c r="BB89" s="173">
        <f t="shared" si="40"/>
        <v>6139700</v>
      </c>
      <c r="BC89" s="178">
        <f t="shared" si="35"/>
        <v>6139700</v>
      </c>
      <c r="BD89" s="173">
        <f t="shared" si="36"/>
        <v>2037200</v>
      </c>
      <c r="BE89" s="177">
        <f t="shared" si="37"/>
        <v>0.4965752589884217</v>
      </c>
      <c r="BF89" s="179" t="s">
        <v>7679</v>
      </c>
      <c r="BG89" s="174" t="s">
        <v>4179</v>
      </c>
      <c r="BH89" s="166" t="s">
        <v>20501</v>
      </c>
      <c r="BI89" s="162"/>
      <c r="BJ89" s="163">
        <v>1</v>
      </c>
      <c r="BK89" s="163"/>
    </row>
    <row r="90" spans="1:63" ht="50.25" customHeight="1" x14ac:dyDescent="0.25">
      <c r="A90" s="157">
        <v>84</v>
      </c>
      <c r="B90" s="164" t="s">
        <v>4274</v>
      </c>
      <c r="C90" s="169" t="s">
        <v>4177</v>
      </c>
      <c r="D90" s="169" t="s">
        <v>2020</v>
      </c>
      <c r="E90" s="170" t="s">
        <v>4275</v>
      </c>
      <c r="F90" s="171" t="s">
        <v>4276</v>
      </c>
      <c r="G90" s="171" t="s">
        <v>4276</v>
      </c>
      <c r="H90" s="172" t="s">
        <v>4277</v>
      </c>
      <c r="I90" s="164" t="s">
        <v>25</v>
      </c>
      <c r="J90" s="164">
        <v>566</v>
      </c>
      <c r="K90" s="171">
        <v>566</v>
      </c>
      <c r="L90" s="171" t="s">
        <v>4178</v>
      </c>
      <c r="M90" s="173">
        <v>3132000</v>
      </c>
      <c r="N90" s="173">
        <v>746000</v>
      </c>
      <c r="O90" s="173">
        <v>746608.69565217395</v>
      </c>
      <c r="P90" s="173">
        <v>3878000</v>
      </c>
      <c r="Q90" s="173">
        <v>970591.30434782617</v>
      </c>
      <c r="R90" s="173">
        <v>4102591.3043478262</v>
      </c>
      <c r="S90" s="173">
        <v>4102500</v>
      </c>
      <c r="T90" s="174" t="s">
        <v>4179</v>
      </c>
      <c r="U90" s="175" t="s">
        <v>26</v>
      </c>
      <c r="V90" s="175" t="s">
        <v>23</v>
      </c>
      <c r="W90" s="175" t="s">
        <v>27</v>
      </c>
      <c r="X90" s="176">
        <v>43294</v>
      </c>
      <c r="Y90" s="171" t="s">
        <v>7684</v>
      </c>
      <c r="Z90" s="171"/>
      <c r="AA90" s="173"/>
      <c r="AB90" s="173"/>
      <c r="AC90" s="173"/>
      <c r="AD90" s="173"/>
      <c r="AE90" s="173"/>
      <c r="AF90" s="173"/>
      <c r="AG90" s="173"/>
      <c r="AH90" s="173"/>
      <c r="AI90" s="173"/>
      <c r="AJ90" s="173"/>
      <c r="AK90" s="173">
        <v>6825000</v>
      </c>
      <c r="AL90" s="173"/>
      <c r="AM90" s="173"/>
      <c r="AN90" s="173"/>
      <c r="AO90" s="173"/>
      <c r="AP90" s="173"/>
      <c r="AQ90" s="173"/>
      <c r="AR90" s="173">
        <v>6180000</v>
      </c>
      <c r="AS90" s="173">
        <v>5414000</v>
      </c>
      <c r="AT90" s="160">
        <f t="shared" si="26"/>
        <v>3</v>
      </c>
      <c r="AU90" s="173">
        <f t="shared" si="27"/>
        <v>18419000</v>
      </c>
      <c r="AV90" s="173">
        <f t="shared" si="28"/>
        <v>6139700</v>
      </c>
      <c r="AW90" s="173">
        <f t="shared" si="29"/>
        <v>5414000</v>
      </c>
      <c r="AX90" s="173">
        <f t="shared" si="30"/>
        <v>2037200</v>
      </c>
      <c r="AY90" s="173">
        <f t="shared" si="31"/>
        <v>1311500</v>
      </c>
      <c r="AZ90" s="177">
        <f t="shared" si="32"/>
        <v>0.4965752589884217</v>
      </c>
      <c r="BA90" s="177">
        <f t="shared" si="33"/>
        <v>0.31968312004875077</v>
      </c>
      <c r="BB90" s="173">
        <f t="shared" si="40"/>
        <v>6139700</v>
      </c>
      <c r="BC90" s="178">
        <f t="shared" si="35"/>
        <v>6139700</v>
      </c>
      <c r="BD90" s="173">
        <f t="shared" si="36"/>
        <v>2037200</v>
      </c>
      <c r="BE90" s="177">
        <f t="shared" si="37"/>
        <v>0.4965752589884217</v>
      </c>
      <c r="BF90" s="179" t="s">
        <v>7679</v>
      </c>
      <c r="BG90" s="174" t="s">
        <v>4179</v>
      </c>
      <c r="BH90" s="166" t="s">
        <v>20501</v>
      </c>
      <c r="BI90" s="162"/>
      <c r="BJ90" s="163">
        <v>1</v>
      </c>
      <c r="BK90" s="163"/>
    </row>
    <row r="91" spans="1:63" ht="54" customHeight="1" x14ac:dyDescent="0.25">
      <c r="A91" s="157">
        <v>85</v>
      </c>
      <c r="B91" s="164" t="s">
        <v>4245</v>
      </c>
      <c r="C91" s="169" t="s">
        <v>4177</v>
      </c>
      <c r="D91" s="169" t="s">
        <v>2020</v>
      </c>
      <c r="E91" s="170" t="s">
        <v>4246</v>
      </c>
      <c r="F91" s="171" t="s">
        <v>4247</v>
      </c>
      <c r="G91" s="171" t="s">
        <v>4247</v>
      </c>
      <c r="H91" s="172" t="s">
        <v>4248</v>
      </c>
      <c r="I91" s="164" t="s">
        <v>25</v>
      </c>
      <c r="J91" s="164">
        <v>566</v>
      </c>
      <c r="K91" s="171">
        <v>566</v>
      </c>
      <c r="L91" s="171" t="s">
        <v>4178</v>
      </c>
      <c r="M91" s="173">
        <v>3132000</v>
      </c>
      <c r="N91" s="173">
        <v>746000</v>
      </c>
      <c r="O91" s="173">
        <v>746608.69565217395</v>
      </c>
      <c r="P91" s="173">
        <v>3878000</v>
      </c>
      <c r="Q91" s="173">
        <v>970591.30434782617</v>
      </c>
      <c r="R91" s="173">
        <v>4102591.3043478262</v>
      </c>
      <c r="S91" s="173">
        <v>4102500</v>
      </c>
      <c r="T91" s="174" t="s">
        <v>4179</v>
      </c>
      <c r="U91" s="175" t="s">
        <v>26</v>
      </c>
      <c r="V91" s="175" t="s">
        <v>23</v>
      </c>
      <c r="W91" s="175" t="s">
        <v>27</v>
      </c>
      <c r="X91" s="176">
        <v>43294</v>
      </c>
      <c r="Y91" s="171" t="s">
        <v>7684</v>
      </c>
      <c r="Z91" s="171"/>
      <c r="AA91" s="173"/>
      <c r="AB91" s="173"/>
      <c r="AC91" s="173"/>
      <c r="AD91" s="173"/>
      <c r="AE91" s="173"/>
      <c r="AF91" s="173"/>
      <c r="AG91" s="173"/>
      <c r="AH91" s="173"/>
      <c r="AI91" s="173"/>
      <c r="AJ91" s="173"/>
      <c r="AK91" s="173">
        <v>6825000</v>
      </c>
      <c r="AL91" s="173"/>
      <c r="AM91" s="173"/>
      <c r="AN91" s="173"/>
      <c r="AO91" s="173"/>
      <c r="AP91" s="173"/>
      <c r="AQ91" s="173"/>
      <c r="AR91" s="173">
        <v>6180000</v>
      </c>
      <c r="AS91" s="173">
        <v>5414000</v>
      </c>
      <c r="AT91" s="160">
        <f t="shared" si="26"/>
        <v>3</v>
      </c>
      <c r="AU91" s="173">
        <f t="shared" si="27"/>
        <v>18419000</v>
      </c>
      <c r="AV91" s="173">
        <f t="shared" si="28"/>
        <v>6139700</v>
      </c>
      <c r="AW91" s="173">
        <f t="shared" si="29"/>
        <v>5414000</v>
      </c>
      <c r="AX91" s="173">
        <f t="shared" si="30"/>
        <v>2037200</v>
      </c>
      <c r="AY91" s="173">
        <f t="shared" si="31"/>
        <v>1311500</v>
      </c>
      <c r="AZ91" s="177">
        <f t="shared" si="32"/>
        <v>0.4965752589884217</v>
      </c>
      <c r="BA91" s="177">
        <f t="shared" si="33"/>
        <v>0.31968312004875077</v>
      </c>
      <c r="BB91" s="173">
        <f t="shared" si="40"/>
        <v>6139700</v>
      </c>
      <c r="BC91" s="178">
        <f t="shared" si="35"/>
        <v>6139700</v>
      </c>
      <c r="BD91" s="173">
        <f t="shared" si="36"/>
        <v>2037200</v>
      </c>
      <c r="BE91" s="177">
        <f t="shared" si="37"/>
        <v>0.4965752589884217</v>
      </c>
      <c r="BF91" s="179" t="s">
        <v>7679</v>
      </c>
      <c r="BG91" s="174" t="s">
        <v>4179</v>
      </c>
      <c r="BH91" s="166" t="s">
        <v>20501</v>
      </c>
      <c r="BI91" s="162"/>
      <c r="BJ91" s="163">
        <v>1</v>
      </c>
      <c r="BK91" s="163"/>
    </row>
    <row r="92" spans="1:63" ht="50.25" customHeight="1" x14ac:dyDescent="0.25">
      <c r="A92" s="157">
        <v>86</v>
      </c>
      <c r="B92" s="164" t="s">
        <v>4194</v>
      </c>
      <c r="C92" s="169" t="s">
        <v>4177</v>
      </c>
      <c r="D92" s="169" t="s">
        <v>2020</v>
      </c>
      <c r="E92" s="170" t="s">
        <v>4195</v>
      </c>
      <c r="F92" s="171" t="s">
        <v>4196</v>
      </c>
      <c r="G92" s="171" t="s">
        <v>4196</v>
      </c>
      <c r="H92" s="172" t="s">
        <v>4196</v>
      </c>
      <c r="I92" s="164" t="s">
        <v>25</v>
      </c>
      <c r="J92" s="164">
        <v>566</v>
      </c>
      <c r="K92" s="171">
        <v>566</v>
      </c>
      <c r="L92" s="171" t="s">
        <v>4178</v>
      </c>
      <c r="M92" s="173">
        <v>3132000</v>
      </c>
      <c r="N92" s="173">
        <v>746000</v>
      </c>
      <c r="O92" s="173">
        <v>746608.69565217395</v>
      </c>
      <c r="P92" s="173">
        <v>3878000</v>
      </c>
      <c r="Q92" s="173">
        <v>970591.30434782617</v>
      </c>
      <c r="R92" s="173">
        <v>4102591.3043478262</v>
      </c>
      <c r="S92" s="173">
        <v>4102500</v>
      </c>
      <c r="T92" s="174" t="s">
        <v>4179</v>
      </c>
      <c r="U92" s="175" t="s">
        <v>26</v>
      </c>
      <c r="V92" s="175" t="s">
        <v>23</v>
      </c>
      <c r="W92" s="175" t="s">
        <v>27</v>
      </c>
      <c r="X92" s="176">
        <v>43294</v>
      </c>
      <c r="Y92" s="171" t="s">
        <v>7684</v>
      </c>
      <c r="Z92" s="171"/>
      <c r="AA92" s="173"/>
      <c r="AB92" s="173"/>
      <c r="AC92" s="173"/>
      <c r="AD92" s="173"/>
      <c r="AE92" s="173"/>
      <c r="AF92" s="173"/>
      <c r="AG92" s="173"/>
      <c r="AH92" s="173"/>
      <c r="AI92" s="173"/>
      <c r="AJ92" s="173"/>
      <c r="AK92" s="173">
        <v>6825000</v>
      </c>
      <c r="AL92" s="173"/>
      <c r="AM92" s="173"/>
      <c r="AN92" s="173"/>
      <c r="AO92" s="173"/>
      <c r="AP92" s="173"/>
      <c r="AQ92" s="173"/>
      <c r="AR92" s="173">
        <v>6180000</v>
      </c>
      <c r="AS92" s="173">
        <v>5414000</v>
      </c>
      <c r="AT92" s="160">
        <f t="shared" si="26"/>
        <v>3</v>
      </c>
      <c r="AU92" s="173">
        <f t="shared" si="27"/>
        <v>18419000</v>
      </c>
      <c r="AV92" s="173">
        <f t="shared" si="28"/>
        <v>6139700</v>
      </c>
      <c r="AW92" s="173">
        <f t="shared" si="29"/>
        <v>5414000</v>
      </c>
      <c r="AX92" s="173">
        <f t="shared" si="30"/>
        <v>2037200</v>
      </c>
      <c r="AY92" s="173">
        <f t="shared" si="31"/>
        <v>1311500</v>
      </c>
      <c r="AZ92" s="177">
        <f t="shared" si="32"/>
        <v>0.4965752589884217</v>
      </c>
      <c r="BA92" s="177">
        <f t="shared" si="33"/>
        <v>0.31968312004875077</v>
      </c>
      <c r="BB92" s="173">
        <f t="shared" si="40"/>
        <v>6139700</v>
      </c>
      <c r="BC92" s="178">
        <f t="shared" si="35"/>
        <v>6139700</v>
      </c>
      <c r="BD92" s="173">
        <f t="shared" si="36"/>
        <v>2037200</v>
      </c>
      <c r="BE92" s="177">
        <f t="shared" si="37"/>
        <v>0.4965752589884217</v>
      </c>
      <c r="BF92" s="179" t="s">
        <v>7679</v>
      </c>
      <c r="BG92" s="174" t="s">
        <v>4179</v>
      </c>
      <c r="BH92" s="166" t="s">
        <v>20501</v>
      </c>
      <c r="BI92" s="162"/>
      <c r="BJ92" s="163">
        <v>1</v>
      </c>
      <c r="BK92" s="163"/>
    </row>
    <row r="93" spans="1:63" ht="31.5" customHeight="1" x14ac:dyDescent="0.25">
      <c r="A93" s="157">
        <v>87</v>
      </c>
      <c r="B93" s="164" t="s">
        <v>100</v>
      </c>
      <c r="C93" s="169" t="s">
        <v>95</v>
      </c>
      <c r="D93" s="169" t="s">
        <v>2020</v>
      </c>
      <c r="E93" s="170" t="s">
        <v>101</v>
      </c>
      <c r="F93" s="171" t="s">
        <v>102</v>
      </c>
      <c r="G93" s="171" t="s">
        <v>102</v>
      </c>
      <c r="H93" s="172" t="s">
        <v>102</v>
      </c>
      <c r="I93" s="164" t="s">
        <v>25</v>
      </c>
      <c r="J93" s="164">
        <v>438</v>
      </c>
      <c r="K93" s="171">
        <v>438</v>
      </c>
      <c r="L93" s="171" t="s">
        <v>96</v>
      </c>
      <c r="M93" s="173">
        <v>3590000</v>
      </c>
      <c r="N93" s="173">
        <f>P93-M93</f>
        <v>997000</v>
      </c>
      <c r="O93" s="173">
        <v>997043.47826086998</v>
      </c>
      <c r="P93" s="173">
        <v>4587000</v>
      </c>
      <c r="Q93" s="173">
        <f>+O93/1800000*2340000</f>
        <v>1296156.5217391308</v>
      </c>
      <c r="R93" s="173">
        <f>+M93+Q93</f>
        <v>4886156.5217391308</v>
      </c>
      <c r="S93" s="173">
        <v>4886100</v>
      </c>
      <c r="T93" s="174"/>
      <c r="U93" s="175" t="s">
        <v>441</v>
      </c>
      <c r="V93" s="175" t="s">
        <v>2524</v>
      </c>
      <c r="W93" s="175" t="s">
        <v>173</v>
      </c>
      <c r="X93" s="176">
        <v>43294</v>
      </c>
      <c r="Y93" s="171" t="s">
        <v>7684</v>
      </c>
      <c r="Z93" s="171"/>
      <c r="AA93" s="173"/>
      <c r="AB93" s="173"/>
      <c r="AC93" s="173"/>
      <c r="AD93" s="173"/>
      <c r="AE93" s="173"/>
      <c r="AF93" s="173"/>
      <c r="AG93" s="173"/>
      <c r="AH93" s="173"/>
      <c r="AI93" s="173"/>
      <c r="AJ93" s="173"/>
      <c r="AK93" s="173"/>
      <c r="AL93" s="173"/>
      <c r="AM93" s="173">
        <v>8886100</v>
      </c>
      <c r="AN93" s="173"/>
      <c r="AO93" s="173"/>
      <c r="AP93" s="173"/>
      <c r="AQ93" s="173"/>
      <c r="AR93" s="173">
        <v>7334000</v>
      </c>
      <c r="AS93" s="173">
        <v>6341000</v>
      </c>
      <c r="AT93" s="160">
        <f t="shared" si="26"/>
        <v>3</v>
      </c>
      <c r="AU93" s="173">
        <f t="shared" si="27"/>
        <v>22561100</v>
      </c>
      <c r="AV93" s="173">
        <f t="shared" si="28"/>
        <v>7520400</v>
      </c>
      <c r="AW93" s="173">
        <f t="shared" si="29"/>
        <v>6341000</v>
      </c>
      <c r="AX93" s="173">
        <f t="shared" si="30"/>
        <v>2634300</v>
      </c>
      <c r="AY93" s="173">
        <f t="shared" si="31"/>
        <v>1454900</v>
      </c>
      <c r="AZ93" s="177">
        <f t="shared" si="32"/>
        <v>0.53914164671210163</v>
      </c>
      <c r="BA93" s="177">
        <f t="shared" si="33"/>
        <v>0.29776304209901555</v>
      </c>
      <c r="BB93" s="173">
        <f>AV93</f>
        <v>7520400</v>
      </c>
      <c r="BC93" s="178">
        <f t="shared" si="35"/>
        <v>7520400</v>
      </c>
      <c r="BD93" s="173">
        <f t="shared" si="36"/>
        <v>2634300</v>
      </c>
      <c r="BE93" s="177">
        <f t="shared" si="37"/>
        <v>0.53914164671210163</v>
      </c>
      <c r="BF93" s="179" t="s">
        <v>7679</v>
      </c>
      <c r="BG93" s="174"/>
      <c r="BH93" s="166" t="s">
        <v>20501</v>
      </c>
      <c r="BI93" s="162"/>
      <c r="BJ93" s="163">
        <v>1</v>
      </c>
      <c r="BK93" s="163"/>
    </row>
    <row r="94" spans="1:63" ht="31.5" customHeight="1" x14ac:dyDescent="0.25">
      <c r="A94" s="157">
        <v>88</v>
      </c>
      <c r="B94" s="164" t="s">
        <v>118</v>
      </c>
      <c r="C94" s="169" t="s">
        <v>105</v>
      </c>
      <c r="D94" s="169" t="s">
        <v>2020</v>
      </c>
      <c r="E94" s="170" t="s">
        <v>119</v>
      </c>
      <c r="F94" s="171" t="s">
        <v>112</v>
      </c>
      <c r="G94" s="171" t="s">
        <v>112</v>
      </c>
      <c r="H94" s="172" t="s">
        <v>112</v>
      </c>
      <c r="I94" s="164" t="s">
        <v>25</v>
      </c>
      <c r="J94" s="164">
        <v>443</v>
      </c>
      <c r="K94" s="171">
        <v>443</v>
      </c>
      <c r="L94" s="171" t="s">
        <v>106</v>
      </c>
      <c r="M94" s="173">
        <v>3327000</v>
      </c>
      <c r="N94" s="173">
        <f>P94-M94</f>
        <v>995000</v>
      </c>
      <c r="O94" s="173">
        <v>995478.26086956495</v>
      </c>
      <c r="P94" s="173">
        <v>4322000</v>
      </c>
      <c r="Q94" s="173">
        <f>+O94/1800000*2340000</f>
        <v>1294121.7391304343</v>
      </c>
      <c r="R94" s="173">
        <f>+M94+Q94</f>
        <v>4621121.7391304346</v>
      </c>
      <c r="S94" s="173">
        <v>4621100</v>
      </c>
      <c r="T94" s="174"/>
      <c r="U94" s="175" t="s">
        <v>441</v>
      </c>
      <c r="V94" s="175" t="s">
        <v>2524</v>
      </c>
      <c r="W94" s="175" t="s">
        <v>173</v>
      </c>
      <c r="X94" s="176">
        <v>43294</v>
      </c>
      <c r="Y94" s="171" t="s">
        <v>7684</v>
      </c>
      <c r="Z94" s="171"/>
      <c r="AA94" s="173"/>
      <c r="AB94" s="173"/>
      <c r="AC94" s="173"/>
      <c r="AD94" s="173"/>
      <c r="AE94" s="173"/>
      <c r="AF94" s="173"/>
      <c r="AG94" s="173"/>
      <c r="AH94" s="173"/>
      <c r="AI94" s="173"/>
      <c r="AJ94" s="173"/>
      <c r="AK94" s="173">
        <v>7546000</v>
      </c>
      <c r="AL94" s="173"/>
      <c r="AM94" s="173"/>
      <c r="AN94" s="173"/>
      <c r="AO94" s="173"/>
      <c r="AP94" s="173"/>
      <c r="AQ94" s="173"/>
      <c r="AR94" s="173">
        <v>7056000</v>
      </c>
      <c r="AS94" s="173">
        <v>5945000</v>
      </c>
      <c r="AT94" s="160">
        <f t="shared" si="26"/>
        <v>3</v>
      </c>
      <c r="AU94" s="173">
        <f t="shared" si="27"/>
        <v>20547000</v>
      </c>
      <c r="AV94" s="173">
        <f t="shared" si="28"/>
        <v>6849000</v>
      </c>
      <c r="AW94" s="173">
        <f t="shared" si="29"/>
        <v>5945000</v>
      </c>
      <c r="AX94" s="173">
        <f t="shared" si="30"/>
        <v>2227900</v>
      </c>
      <c r="AY94" s="173">
        <f t="shared" si="31"/>
        <v>1323900</v>
      </c>
      <c r="AZ94" s="177">
        <f t="shared" si="32"/>
        <v>0.4821146480275259</v>
      </c>
      <c r="BA94" s="177">
        <f t="shared" si="33"/>
        <v>0.28649022959901321</v>
      </c>
      <c r="BB94" s="173">
        <f t="shared" ref="BB94:BB95" si="41">AV94</f>
        <v>6849000</v>
      </c>
      <c r="BC94" s="178">
        <f t="shared" si="35"/>
        <v>6849000</v>
      </c>
      <c r="BD94" s="173">
        <f t="shared" si="36"/>
        <v>2227900</v>
      </c>
      <c r="BE94" s="177">
        <f t="shared" si="37"/>
        <v>0.4821146480275259</v>
      </c>
      <c r="BF94" s="179" t="s">
        <v>7679</v>
      </c>
      <c r="BG94" s="174"/>
      <c r="BH94" s="166" t="s">
        <v>20501</v>
      </c>
      <c r="BI94" s="162"/>
      <c r="BJ94" s="163">
        <v>1</v>
      </c>
      <c r="BK94" s="163"/>
    </row>
    <row r="95" spans="1:63" ht="31.5" customHeight="1" x14ac:dyDescent="0.25">
      <c r="A95" s="157">
        <v>89</v>
      </c>
      <c r="B95" s="164" t="s">
        <v>116</v>
      </c>
      <c r="C95" s="169" t="s">
        <v>105</v>
      </c>
      <c r="D95" s="169" t="s">
        <v>2020</v>
      </c>
      <c r="E95" s="170" t="s">
        <v>117</v>
      </c>
      <c r="F95" s="171" t="s">
        <v>109</v>
      </c>
      <c r="G95" s="171" t="s">
        <v>109</v>
      </c>
      <c r="H95" s="172" t="s">
        <v>109</v>
      </c>
      <c r="I95" s="164" t="s">
        <v>25</v>
      </c>
      <c r="J95" s="164">
        <v>443</v>
      </c>
      <c r="K95" s="171">
        <v>443</v>
      </c>
      <c r="L95" s="171" t="s">
        <v>106</v>
      </c>
      <c r="M95" s="173">
        <v>3327000</v>
      </c>
      <c r="N95" s="173">
        <f>P95-M95</f>
        <v>995000</v>
      </c>
      <c r="O95" s="173">
        <v>995478.26086956495</v>
      </c>
      <c r="P95" s="173">
        <v>4322000</v>
      </c>
      <c r="Q95" s="173">
        <f>+O95/1800000*2340000</f>
        <v>1294121.7391304343</v>
      </c>
      <c r="R95" s="173">
        <f>+M95+Q95</f>
        <v>4621121.7391304346</v>
      </c>
      <c r="S95" s="173">
        <v>4621100</v>
      </c>
      <c r="T95" s="174"/>
      <c r="U95" s="175" t="s">
        <v>441</v>
      </c>
      <c r="V95" s="175" t="s">
        <v>2524</v>
      </c>
      <c r="W95" s="175" t="s">
        <v>173</v>
      </c>
      <c r="X95" s="176">
        <v>43294</v>
      </c>
      <c r="Y95" s="171" t="s">
        <v>7684</v>
      </c>
      <c r="Z95" s="171"/>
      <c r="AA95" s="173"/>
      <c r="AB95" s="173"/>
      <c r="AC95" s="173"/>
      <c r="AD95" s="173"/>
      <c r="AE95" s="173"/>
      <c r="AF95" s="173"/>
      <c r="AG95" s="173"/>
      <c r="AH95" s="173"/>
      <c r="AI95" s="173"/>
      <c r="AJ95" s="173"/>
      <c r="AK95" s="173">
        <v>7546000</v>
      </c>
      <c r="AL95" s="173"/>
      <c r="AM95" s="173"/>
      <c r="AN95" s="173"/>
      <c r="AO95" s="173"/>
      <c r="AP95" s="173"/>
      <c r="AQ95" s="173"/>
      <c r="AR95" s="173">
        <v>7056000</v>
      </c>
      <c r="AS95" s="173">
        <v>5945000</v>
      </c>
      <c r="AT95" s="160">
        <f t="shared" si="26"/>
        <v>3</v>
      </c>
      <c r="AU95" s="173">
        <f t="shared" si="27"/>
        <v>20547000</v>
      </c>
      <c r="AV95" s="173">
        <f t="shared" si="28"/>
        <v>6849000</v>
      </c>
      <c r="AW95" s="173">
        <f t="shared" si="29"/>
        <v>5945000</v>
      </c>
      <c r="AX95" s="173">
        <f t="shared" si="30"/>
        <v>2227900</v>
      </c>
      <c r="AY95" s="173">
        <f t="shared" si="31"/>
        <v>1323900</v>
      </c>
      <c r="AZ95" s="177">
        <f t="shared" si="32"/>
        <v>0.4821146480275259</v>
      </c>
      <c r="BA95" s="177">
        <f t="shared" si="33"/>
        <v>0.28649022959901321</v>
      </c>
      <c r="BB95" s="173">
        <f t="shared" si="41"/>
        <v>6849000</v>
      </c>
      <c r="BC95" s="178">
        <f t="shared" si="35"/>
        <v>6849000</v>
      </c>
      <c r="BD95" s="173">
        <f t="shared" si="36"/>
        <v>2227900</v>
      </c>
      <c r="BE95" s="177">
        <f t="shared" si="37"/>
        <v>0.4821146480275259</v>
      </c>
      <c r="BF95" s="179" t="s">
        <v>7679</v>
      </c>
      <c r="BG95" s="174"/>
      <c r="BH95" s="166" t="s">
        <v>20501</v>
      </c>
      <c r="BI95" s="162"/>
      <c r="BJ95" s="163">
        <v>1</v>
      </c>
      <c r="BK95" s="163"/>
    </row>
    <row r="96" spans="1:63" ht="31.5" customHeight="1" x14ac:dyDescent="0.25">
      <c r="A96" s="157">
        <v>90</v>
      </c>
      <c r="B96" s="164" t="s">
        <v>113</v>
      </c>
      <c r="C96" s="169" t="s">
        <v>105</v>
      </c>
      <c r="D96" s="169" t="s">
        <v>2020</v>
      </c>
      <c r="E96" s="170" t="s">
        <v>114</v>
      </c>
      <c r="F96" s="171" t="s">
        <v>115</v>
      </c>
      <c r="G96" s="171" t="s">
        <v>115</v>
      </c>
      <c r="H96" s="172" t="s">
        <v>115</v>
      </c>
      <c r="I96" s="164" t="s">
        <v>25</v>
      </c>
      <c r="J96" s="164">
        <v>443</v>
      </c>
      <c r="K96" s="171">
        <v>443</v>
      </c>
      <c r="L96" s="171" t="s">
        <v>106</v>
      </c>
      <c r="M96" s="173">
        <v>3327000</v>
      </c>
      <c r="N96" s="173">
        <f>P96-M96</f>
        <v>995000</v>
      </c>
      <c r="O96" s="173">
        <v>995478.26086956495</v>
      </c>
      <c r="P96" s="173">
        <v>4322000</v>
      </c>
      <c r="Q96" s="173">
        <f>+O96/1800000*2340000</f>
        <v>1294121.7391304343</v>
      </c>
      <c r="R96" s="173">
        <f>+M96+Q96</f>
        <v>4621121.7391304346</v>
      </c>
      <c r="S96" s="173">
        <v>4621100</v>
      </c>
      <c r="T96" s="174"/>
      <c r="U96" s="175" t="s">
        <v>441</v>
      </c>
      <c r="V96" s="175" t="s">
        <v>2524</v>
      </c>
      <c r="W96" s="175" t="s">
        <v>173</v>
      </c>
      <c r="X96" s="176">
        <v>43294</v>
      </c>
      <c r="Y96" s="171" t="s">
        <v>7684</v>
      </c>
      <c r="Z96" s="171"/>
      <c r="AA96" s="173"/>
      <c r="AB96" s="173"/>
      <c r="AC96" s="173"/>
      <c r="AD96" s="173"/>
      <c r="AE96" s="173"/>
      <c r="AF96" s="173"/>
      <c r="AG96" s="173"/>
      <c r="AH96" s="173"/>
      <c r="AI96" s="173"/>
      <c r="AJ96" s="173"/>
      <c r="AK96" s="173"/>
      <c r="AL96" s="173"/>
      <c r="AM96" s="173">
        <v>8621100</v>
      </c>
      <c r="AN96" s="173"/>
      <c r="AO96" s="173"/>
      <c r="AP96" s="173"/>
      <c r="AQ96" s="173"/>
      <c r="AR96" s="173">
        <v>7056000</v>
      </c>
      <c r="AS96" s="173">
        <v>5945000</v>
      </c>
      <c r="AT96" s="160">
        <f t="shared" si="26"/>
        <v>3</v>
      </c>
      <c r="AU96" s="173">
        <f t="shared" si="27"/>
        <v>21622100</v>
      </c>
      <c r="AV96" s="173">
        <f t="shared" si="28"/>
        <v>7207400</v>
      </c>
      <c r="AW96" s="173">
        <f t="shared" si="29"/>
        <v>5945000</v>
      </c>
      <c r="AX96" s="173">
        <f t="shared" si="30"/>
        <v>2586300</v>
      </c>
      <c r="AY96" s="173">
        <f t="shared" si="31"/>
        <v>1323900</v>
      </c>
      <c r="AZ96" s="177">
        <f t="shared" si="32"/>
        <v>0.55967193958148498</v>
      </c>
      <c r="BA96" s="177">
        <f t="shared" si="33"/>
        <v>0.28649022959901321</v>
      </c>
      <c r="BB96" s="173">
        <f t="shared" ref="BB96:BB112" si="42">AV96</f>
        <v>7207400</v>
      </c>
      <c r="BC96" s="178">
        <f t="shared" si="35"/>
        <v>7207400</v>
      </c>
      <c r="BD96" s="173">
        <f t="shared" si="36"/>
        <v>2586300</v>
      </c>
      <c r="BE96" s="177">
        <f t="shared" si="37"/>
        <v>0.55967193958148498</v>
      </c>
      <c r="BF96" s="179" t="s">
        <v>7679</v>
      </c>
      <c r="BG96" s="174"/>
      <c r="BH96" s="166" t="s">
        <v>20501</v>
      </c>
      <c r="BI96" s="162"/>
      <c r="BJ96" s="163">
        <v>1</v>
      </c>
      <c r="BK96" s="163"/>
    </row>
    <row r="97" spans="1:63" ht="31.5" customHeight="1" x14ac:dyDescent="0.25">
      <c r="A97" s="157">
        <v>91</v>
      </c>
      <c r="B97" s="164" t="s">
        <v>75</v>
      </c>
      <c r="C97" s="169" t="s">
        <v>70</v>
      </c>
      <c r="D97" s="169" t="s">
        <v>2020</v>
      </c>
      <c r="E97" s="170" t="s">
        <v>76</v>
      </c>
      <c r="F97" s="171" t="s">
        <v>74</v>
      </c>
      <c r="G97" s="171" t="s">
        <v>74</v>
      </c>
      <c r="H97" s="172" t="s">
        <v>74</v>
      </c>
      <c r="I97" s="164" t="s">
        <v>25</v>
      </c>
      <c r="J97" s="164">
        <v>433</v>
      </c>
      <c r="K97" s="171">
        <v>433</v>
      </c>
      <c r="L97" s="171" t="s">
        <v>71</v>
      </c>
      <c r="M97" s="173">
        <v>4286000</v>
      </c>
      <c r="N97" s="173">
        <f>P97-M97</f>
        <v>1231000</v>
      </c>
      <c r="O97" s="173">
        <v>1231826.0869565201</v>
      </c>
      <c r="P97" s="173">
        <v>5517000</v>
      </c>
      <c r="Q97" s="173">
        <f>+O97/1800000*2340000</f>
        <v>1601373.9130434762</v>
      </c>
      <c r="R97" s="173">
        <f>+M97+Q97</f>
        <v>5887373.9130434766</v>
      </c>
      <c r="S97" s="173">
        <v>5887300</v>
      </c>
      <c r="T97" s="174"/>
      <c r="U97" s="175" t="s">
        <v>441</v>
      </c>
      <c r="V97" s="175" t="s">
        <v>2524</v>
      </c>
      <c r="W97" s="175" t="s">
        <v>29</v>
      </c>
      <c r="X97" s="176">
        <v>43294</v>
      </c>
      <c r="Y97" s="171" t="s">
        <v>7684</v>
      </c>
      <c r="Z97" s="171"/>
      <c r="AA97" s="173"/>
      <c r="AB97" s="173"/>
      <c r="AC97" s="173"/>
      <c r="AD97" s="173"/>
      <c r="AE97" s="173"/>
      <c r="AF97" s="173"/>
      <c r="AG97" s="173"/>
      <c r="AH97" s="173"/>
      <c r="AI97" s="173"/>
      <c r="AJ97" s="173"/>
      <c r="AK97" s="173"/>
      <c r="AL97" s="173"/>
      <c r="AM97" s="173">
        <v>9887300</v>
      </c>
      <c r="AN97" s="173"/>
      <c r="AO97" s="173"/>
      <c r="AP97" s="173"/>
      <c r="AQ97" s="173"/>
      <c r="AR97" s="173">
        <v>8694000</v>
      </c>
      <c r="AS97" s="173">
        <v>7610000</v>
      </c>
      <c r="AT97" s="160">
        <f t="shared" si="26"/>
        <v>3</v>
      </c>
      <c r="AU97" s="173">
        <f t="shared" si="27"/>
        <v>26191300</v>
      </c>
      <c r="AV97" s="173">
        <f t="shared" si="28"/>
        <v>8730400</v>
      </c>
      <c r="AW97" s="173">
        <f t="shared" si="29"/>
        <v>7610000</v>
      </c>
      <c r="AX97" s="173">
        <f t="shared" si="30"/>
        <v>2843100</v>
      </c>
      <c r="AY97" s="173">
        <f t="shared" si="31"/>
        <v>1722700</v>
      </c>
      <c r="AZ97" s="177">
        <f t="shared" si="32"/>
        <v>0.4829208635537513</v>
      </c>
      <c r="BA97" s="177">
        <f t="shared" si="33"/>
        <v>0.29261291254055338</v>
      </c>
      <c r="BB97" s="173">
        <f t="shared" si="42"/>
        <v>8730400</v>
      </c>
      <c r="BC97" s="178">
        <f t="shared" si="35"/>
        <v>8730400</v>
      </c>
      <c r="BD97" s="173">
        <f t="shared" si="36"/>
        <v>2843100</v>
      </c>
      <c r="BE97" s="177">
        <f t="shared" si="37"/>
        <v>0.4829208635537513</v>
      </c>
      <c r="BF97" s="179" t="s">
        <v>7679</v>
      </c>
      <c r="BG97" s="174"/>
      <c r="BH97" s="166" t="s">
        <v>20501</v>
      </c>
      <c r="BI97" s="162"/>
      <c r="BJ97" s="163">
        <v>1</v>
      </c>
      <c r="BK97" s="163"/>
    </row>
    <row r="98" spans="1:63" ht="50.25" customHeight="1" x14ac:dyDescent="0.25">
      <c r="A98" s="157">
        <v>92</v>
      </c>
      <c r="B98" s="164" t="s">
        <v>4205</v>
      </c>
      <c r="C98" s="169" t="s">
        <v>4177</v>
      </c>
      <c r="D98" s="169" t="s">
        <v>2020</v>
      </c>
      <c r="E98" s="170" t="s">
        <v>4206</v>
      </c>
      <c r="F98" s="171" t="s">
        <v>4207</v>
      </c>
      <c r="G98" s="171" t="s">
        <v>4207</v>
      </c>
      <c r="H98" s="172" t="s">
        <v>4208</v>
      </c>
      <c r="I98" s="164" t="s">
        <v>25</v>
      </c>
      <c r="J98" s="164">
        <v>566</v>
      </c>
      <c r="K98" s="171">
        <v>566</v>
      </c>
      <c r="L98" s="171" t="s">
        <v>4178</v>
      </c>
      <c r="M98" s="173">
        <v>3132000</v>
      </c>
      <c r="N98" s="173">
        <v>746000</v>
      </c>
      <c r="O98" s="173">
        <v>746608.69565217395</v>
      </c>
      <c r="P98" s="173">
        <v>3878000</v>
      </c>
      <c r="Q98" s="173">
        <v>970591.30434782617</v>
      </c>
      <c r="R98" s="173">
        <v>4102591.3043478262</v>
      </c>
      <c r="S98" s="173">
        <v>4102500</v>
      </c>
      <c r="T98" s="174" t="s">
        <v>4179</v>
      </c>
      <c r="U98" s="175" t="s">
        <v>26</v>
      </c>
      <c r="V98" s="175" t="s">
        <v>23</v>
      </c>
      <c r="W98" s="175" t="s">
        <v>27</v>
      </c>
      <c r="X98" s="176">
        <v>43294</v>
      </c>
      <c r="Y98" s="171" t="s">
        <v>7684</v>
      </c>
      <c r="Z98" s="171"/>
      <c r="AA98" s="173"/>
      <c r="AB98" s="173"/>
      <c r="AC98" s="173"/>
      <c r="AD98" s="173"/>
      <c r="AE98" s="173"/>
      <c r="AF98" s="173"/>
      <c r="AG98" s="173"/>
      <c r="AH98" s="173"/>
      <c r="AI98" s="173"/>
      <c r="AJ98" s="173"/>
      <c r="AK98" s="173"/>
      <c r="AL98" s="173"/>
      <c r="AM98" s="173">
        <v>8102500</v>
      </c>
      <c r="AN98" s="173"/>
      <c r="AO98" s="173"/>
      <c r="AP98" s="173"/>
      <c r="AQ98" s="173"/>
      <c r="AR98" s="173">
        <v>6180000</v>
      </c>
      <c r="AS98" s="173">
        <v>5414000</v>
      </c>
      <c r="AT98" s="160">
        <f t="shared" si="26"/>
        <v>3</v>
      </c>
      <c r="AU98" s="173">
        <f t="shared" si="27"/>
        <v>19696500</v>
      </c>
      <c r="AV98" s="173">
        <f t="shared" si="28"/>
        <v>6565500</v>
      </c>
      <c r="AW98" s="173">
        <f t="shared" si="29"/>
        <v>5414000</v>
      </c>
      <c r="AX98" s="173">
        <f t="shared" si="30"/>
        <v>2463000</v>
      </c>
      <c r="AY98" s="173">
        <f t="shared" si="31"/>
        <v>1311500</v>
      </c>
      <c r="AZ98" s="177">
        <f t="shared" si="32"/>
        <v>0.60036563071297988</v>
      </c>
      <c r="BA98" s="177">
        <f t="shared" si="33"/>
        <v>0.31968312004875077</v>
      </c>
      <c r="BB98" s="173">
        <f t="shared" si="42"/>
        <v>6565500</v>
      </c>
      <c r="BC98" s="178">
        <f t="shared" si="35"/>
        <v>6565500</v>
      </c>
      <c r="BD98" s="173">
        <f t="shared" si="36"/>
        <v>2463000</v>
      </c>
      <c r="BE98" s="177">
        <f t="shared" si="37"/>
        <v>0.60036563071297988</v>
      </c>
      <c r="BF98" s="179" t="s">
        <v>7679</v>
      </c>
      <c r="BG98" s="174" t="s">
        <v>4179</v>
      </c>
      <c r="BH98" s="166" t="s">
        <v>20501</v>
      </c>
      <c r="BI98" s="162"/>
      <c r="BJ98" s="163">
        <v>1</v>
      </c>
      <c r="BK98" s="163"/>
    </row>
    <row r="99" spans="1:63" ht="50.25" customHeight="1" x14ac:dyDescent="0.25">
      <c r="A99" s="157">
        <v>93</v>
      </c>
      <c r="B99" s="164" t="s">
        <v>4209</v>
      </c>
      <c r="C99" s="169" t="s">
        <v>4177</v>
      </c>
      <c r="D99" s="169" t="s">
        <v>2020</v>
      </c>
      <c r="E99" s="170" t="s">
        <v>4210</v>
      </c>
      <c r="F99" s="171" t="s">
        <v>4211</v>
      </c>
      <c r="G99" s="171" t="s">
        <v>4211</v>
      </c>
      <c r="H99" s="172" t="s">
        <v>4212</v>
      </c>
      <c r="I99" s="164" t="s">
        <v>25</v>
      </c>
      <c r="J99" s="164">
        <v>566</v>
      </c>
      <c r="K99" s="171">
        <v>566</v>
      </c>
      <c r="L99" s="171" t="s">
        <v>4178</v>
      </c>
      <c r="M99" s="173">
        <v>3132000</v>
      </c>
      <c r="N99" s="173">
        <v>746000</v>
      </c>
      <c r="O99" s="173">
        <v>746608.69565217395</v>
      </c>
      <c r="P99" s="173">
        <v>3878000</v>
      </c>
      <c r="Q99" s="173">
        <v>970591.30434782617</v>
      </c>
      <c r="R99" s="173">
        <v>4102591.3043478262</v>
      </c>
      <c r="S99" s="173">
        <v>4102500</v>
      </c>
      <c r="T99" s="174" t="s">
        <v>4179</v>
      </c>
      <c r="U99" s="175" t="s">
        <v>22</v>
      </c>
      <c r="V99" s="175" t="s">
        <v>23</v>
      </c>
      <c r="W99" s="175" t="s">
        <v>24</v>
      </c>
      <c r="X99" s="176">
        <v>43294</v>
      </c>
      <c r="Y99" s="171" t="s">
        <v>7684</v>
      </c>
      <c r="Z99" s="171"/>
      <c r="AA99" s="173"/>
      <c r="AB99" s="173"/>
      <c r="AC99" s="173"/>
      <c r="AD99" s="173"/>
      <c r="AE99" s="173"/>
      <c r="AF99" s="173"/>
      <c r="AG99" s="173"/>
      <c r="AH99" s="173"/>
      <c r="AI99" s="173"/>
      <c r="AJ99" s="173"/>
      <c r="AK99" s="173"/>
      <c r="AL99" s="173"/>
      <c r="AM99" s="173">
        <v>8102500</v>
      </c>
      <c r="AN99" s="173"/>
      <c r="AO99" s="173"/>
      <c r="AP99" s="173"/>
      <c r="AQ99" s="173"/>
      <c r="AR99" s="173">
        <v>6180000</v>
      </c>
      <c r="AS99" s="173">
        <v>5414000</v>
      </c>
      <c r="AT99" s="160">
        <f t="shared" si="26"/>
        <v>3</v>
      </c>
      <c r="AU99" s="173">
        <f t="shared" si="27"/>
        <v>19696500</v>
      </c>
      <c r="AV99" s="173">
        <f t="shared" si="28"/>
        <v>6565500</v>
      </c>
      <c r="AW99" s="173">
        <f t="shared" si="29"/>
        <v>5414000</v>
      </c>
      <c r="AX99" s="173">
        <f t="shared" si="30"/>
        <v>2463000</v>
      </c>
      <c r="AY99" s="173">
        <f t="shared" si="31"/>
        <v>1311500</v>
      </c>
      <c r="AZ99" s="177">
        <f t="shared" si="32"/>
        <v>0.60036563071297988</v>
      </c>
      <c r="BA99" s="177">
        <f t="shared" si="33"/>
        <v>0.31968312004875077</v>
      </c>
      <c r="BB99" s="173">
        <f t="shared" si="42"/>
        <v>6565500</v>
      </c>
      <c r="BC99" s="178">
        <f t="shared" si="35"/>
        <v>6565500</v>
      </c>
      <c r="BD99" s="173">
        <f t="shared" si="36"/>
        <v>2463000</v>
      </c>
      <c r="BE99" s="177">
        <f t="shared" si="37"/>
        <v>0.60036563071297988</v>
      </c>
      <c r="BF99" s="179" t="s">
        <v>7679</v>
      </c>
      <c r="BG99" s="174" t="s">
        <v>4179</v>
      </c>
      <c r="BH99" s="166" t="s">
        <v>20501</v>
      </c>
      <c r="BI99" s="162"/>
      <c r="BJ99" s="163">
        <v>1</v>
      </c>
      <c r="BK99" s="163"/>
    </row>
    <row r="100" spans="1:63" ht="50.25" customHeight="1" x14ac:dyDescent="0.25">
      <c r="A100" s="157">
        <v>94</v>
      </c>
      <c r="B100" s="164" t="s">
        <v>4225</v>
      </c>
      <c r="C100" s="169" t="s">
        <v>4177</v>
      </c>
      <c r="D100" s="169" t="s">
        <v>2020</v>
      </c>
      <c r="E100" s="170" t="s">
        <v>4226</v>
      </c>
      <c r="F100" s="171" t="s">
        <v>4227</v>
      </c>
      <c r="G100" s="171" t="s">
        <v>4227</v>
      </c>
      <c r="H100" s="172" t="s">
        <v>4228</v>
      </c>
      <c r="I100" s="164" t="s">
        <v>25</v>
      </c>
      <c r="J100" s="164">
        <v>566</v>
      </c>
      <c r="K100" s="171">
        <v>566</v>
      </c>
      <c r="L100" s="171" t="s">
        <v>4178</v>
      </c>
      <c r="M100" s="173">
        <v>3132000</v>
      </c>
      <c r="N100" s="173">
        <v>746000</v>
      </c>
      <c r="O100" s="173">
        <v>746608.69565217395</v>
      </c>
      <c r="P100" s="173">
        <v>3878000</v>
      </c>
      <c r="Q100" s="173">
        <v>970591.30434782617</v>
      </c>
      <c r="R100" s="173">
        <v>4102591.3043478262</v>
      </c>
      <c r="S100" s="173">
        <v>4102500</v>
      </c>
      <c r="T100" s="174" t="s">
        <v>4179</v>
      </c>
      <c r="U100" s="175" t="s">
        <v>26</v>
      </c>
      <c r="V100" s="175" t="s">
        <v>23</v>
      </c>
      <c r="W100" s="175" t="s">
        <v>27</v>
      </c>
      <c r="X100" s="176">
        <v>43294</v>
      </c>
      <c r="Y100" s="171" t="s">
        <v>7684</v>
      </c>
      <c r="Z100" s="171"/>
      <c r="AA100" s="173"/>
      <c r="AB100" s="173"/>
      <c r="AC100" s="173"/>
      <c r="AD100" s="173"/>
      <c r="AE100" s="173"/>
      <c r="AF100" s="173"/>
      <c r="AG100" s="173"/>
      <c r="AH100" s="173"/>
      <c r="AI100" s="173"/>
      <c r="AJ100" s="173"/>
      <c r="AK100" s="173"/>
      <c r="AL100" s="173"/>
      <c r="AM100" s="173">
        <v>8102500</v>
      </c>
      <c r="AN100" s="173"/>
      <c r="AO100" s="173"/>
      <c r="AP100" s="173"/>
      <c r="AQ100" s="173"/>
      <c r="AR100" s="173">
        <v>6180000</v>
      </c>
      <c r="AS100" s="173">
        <v>5414000</v>
      </c>
      <c r="AT100" s="160">
        <f t="shared" si="26"/>
        <v>3</v>
      </c>
      <c r="AU100" s="173">
        <f t="shared" si="27"/>
        <v>19696500</v>
      </c>
      <c r="AV100" s="173">
        <f t="shared" si="28"/>
        <v>6565500</v>
      </c>
      <c r="AW100" s="173">
        <f t="shared" si="29"/>
        <v>5414000</v>
      </c>
      <c r="AX100" s="173">
        <f t="shared" si="30"/>
        <v>2463000</v>
      </c>
      <c r="AY100" s="173">
        <f t="shared" si="31"/>
        <v>1311500</v>
      </c>
      <c r="AZ100" s="177">
        <f t="shared" si="32"/>
        <v>0.60036563071297988</v>
      </c>
      <c r="BA100" s="177">
        <f t="shared" si="33"/>
        <v>0.31968312004875077</v>
      </c>
      <c r="BB100" s="173">
        <f t="shared" si="42"/>
        <v>6565500</v>
      </c>
      <c r="BC100" s="178">
        <f t="shared" si="35"/>
        <v>6565500</v>
      </c>
      <c r="BD100" s="173">
        <f t="shared" si="36"/>
        <v>2463000</v>
      </c>
      <c r="BE100" s="177">
        <f t="shared" si="37"/>
        <v>0.60036563071297988</v>
      </c>
      <c r="BF100" s="179" t="s">
        <v>7679</v>
      </c>
      <c r="BG100" s="174" t="s">
        <v>4179</v>
      </c>
      <c r="BH100" s="166" t="s">
        <v>20501</v>
      </c>
      <c r="BI100" s="162"/>
      <c r="BJ100" s="163">
        <v>1</v>
      </c>
      <c r="BK100" s="163"/>
    </row>
    <row r="101" spans="1:63" ht="50.25" customHeight="1" x14ac:dyDescent="0.25">
      <c r="A101" s="157">
        <v>95</v>
      </c>
      <c r="B101" s="164" t="s">
        <v>4229</v>
      </c>
      <c r="C101" s="169" t="s">
        <v>4177</v>
      </c>
      <c r="D101" s="169" t="s">
        <v>2020</v>
      </c>
      <c r="E101" s="170" t="s">
        <v>4230</v>
      </c>
      <c r="F101" s="171" t="s">
        <v>4231</v>
      </c>
      <c r="G101" s="171" t="s">
        <v>4231</v>
      </c>
      <c r="H101" s="172" t="s">
        <v>4232</v>
      </c>
      <c r="I101" s="164" t="s">
        <v>25</v>
      </c>
      <c r="J101" s="164">
        <v>566</v>
      </c>
      <c r="K101" s="171">
        <v>566</v>
      </c>
      <c r="L101" s="171" t="s">
        <v>4178</v>
      </c>
      <c r="M101" s="173">
        <v>3132000</v>
      </c>
      <c r="N101" s="173">
        <v>746000</v>
      </c>
      <c r="O101" s="173">
        <v>746608.69565217395</v>
      </c>
      <c r="P101" s="173">
        <v>3878000</v>
      </c>
      <c r="Q101" s="173">
        <v>970591.30434782617</v>
      </c>
      <c r="R101" s="173">
        <v>4102591.3043478262</v>
      </c>
      <c r="S101" s="173">
        <v>4102500</v>
      </c>
      <c r="T101" s="174" t="s">
        <v>4179</v>
      </c>
      <c r="U101" s="175" t="s">
        <v>22</v>
      </c>
      <c r="V101" s="175" t="s">
        <v>23</v>
      </c>
      <c r="W101" s="175" t="s">
        <v>24</v>
      </c>
      <c r="X101" s="176">
        <v>43294</v>
      </c>
      <c r="Y101" s="171" t="s">
        <v>7684</v>
      </c>
      <c r="Z101" s="171"/>
      <c r="AA101" s="173"/>
      <c r="AB101" s="173"/>
      <c r="AC101" s="173"/>
      <c r="AD101" s="173"/>
      <c r="AE101" s="173"/>
      <c r="AF101" s="173"/>
      <c r="AG101" s="173"/>
      <c r="AH101" s="173"/>
      <c r="AI101" s="173"/>
      <c r="AJ101" s="173"/>
      <c r="AK101" s="173"/>
      <c r="AL101" s="173"/>
      <c r="AM101" s="173">
        <v>8102500</v>
      </c>
      <c r="AN101" s="173"/>
      <c r="AO101" s="173"/>
      <c r="AP101" s="173"/>
      <c r="AQ101" s="173"/>
      <c r="AR101" s="173">
        <v>6180000</v>
      </c>
      <c r="AS101" s="173">
        <v>5414000</v>
      </c>
      <c r="AT101" s="160">
        <f t="shared" si="26"/>
        <v>3</v>
      </c>
      <c r="AU101" s="173">
        <f t="shared" si="27"/>
        <v>19696500</v>
      </c>
      <c r="AV101" s="173">
        <f t="shared" si="28"/>
        <v>6565500</v>
      </c>
      <c r="AW101" s="173">
        <f t="shared" si="29"/>
        <v>5414000</v>
      </c>
      <c r="AX101" s="173">
        <f t="shared" si="30"/>
        <v>2463000</v>
      </c>
      <c r="AY101" s="173">
        <f t="shared" si="31"/>
        <v>1311500</v>
      </c>
      <c r="AZ101" s="177">
        <f t="shared" si="32"/>
        <v>0.60036563071297988</v>
      </c>
      <c r="BA101" s="177">
        <f t="shared" si="33"/>
        <v>0.31968312004875077</v>
      </c>
      <c r="BB101" s="173">
        <f t="shared" si="42"/>
        <v>6565500</v>
      </c>
      <c r="BC101" s="178">
        <f t="shared" si="35"/>
        <v>6565500</v>
      </c>
      <c r="BD101" s="173">
        <f t="shared" si="36"/>
        <v>2463000</v>
      </c>
      <c r="BE101" s="177">
        <f t="shared" si="37"/>
        <v>0.60036563071297988</v>
      </c>
      <c r="BF101" s="179" t="s">
        <v>7679</v>
      </c>
      <c r="BG101" s="174" t="s">
        <v>4179</v>
      </c>
      <c r="BH101" s="166" t="s">
        <v>20501</v>
      </c>
      <c r="BI101" s="162"/>
      <c r="BJ101" s="163">
        <v>1</v>
      </c>
      <c r="BK101" s="163"/>
    </row>
    <row r="102" spans="1:63" ht="50.25" customHeight="1" x14ac:dyDescent="0.25">
      <c r="A102" s="157">
        <v>96</v>
      </c>
      <c r="B102" s="164" t="s">
        <v>4237</v>
      </c>
      <c r="C102" s="169" t="s">
        <v>4177</v>
      </c>
      <c r="D102" s="169" t="s">
        <v>2020</v>
      </c>
      <c r="E102" s="170" t="s">
        <v>4238</v>
      </c>
      <c r="F102" s="171" t="s">
        <v>4239</v>
      </c>
      <c r="G102" s="171" t="s">
        <v>4239</v>
      </c>
      <c r="H102" s="172" t="s">
        <v>4240</v>
      </c>
      <c r="I102" s="164" t="s">
        <v>25</v>
      </c>
      <c r="J102" s="164">
        <v>566</v>
      </c>
      <c r="K102" s="171">
        <v>566</v>
      </c>
      <c r="L102" s="171" t="s">
        <v>4178</v>
      </c>
      <c r="M102" s="173">
        <v>3132000</v>
      </c>
      <c r="N102" s="173">
        <v>746000</v>
      </c>
      <c r="O102" s="173">
        <v>746608.69565217395</v>
      </c>
      <c r="P102" s="173">
        <v>3878000</v>
      </c>
      <c r="Q102" s="173">
        <v>970591.30434782617</v>
      </c>
      <c r="R102" s="173">
        <v>4102591.3043478262</v>
      </c>
      <c r="S102" s="173">
        <v>4102500</v>
      </c>
      <c r="T102" s="174" t="s">
        <v>4179</v>
      </c>
      <c r="U102" s="175" t="s">
        <v>26</v>
      </c>
      <c r="V102" s="175" t="s">
        <v>23</v>
      </c>
      <c r="W102" s="175" t="s">
        <v>27</v>
      </c>
      <c r="X102" s="176">
        <v>43294</v>
      </c>
      <c r="Y102" s="171" t="s">
        <v>7684</v>
      </c>
      <c r="Z102" s="171"/>
      <c r="AA102" s="173"/>
      <c r="AB102" s="173"/>
      <c r="AC102" s="173"/>
      <c r="AD102" s="173"/>
      <c r="AE102" s="173"/>
      <c r="AF102" s="173"/>
      <c r="AG102" s="173"/>
      <c r="AH102" s="173"/>
      <c r="AI102" s="173"/>
      <c r="AJ102" s="173"/>
      <c r="AK102" s="173"/>
      <c r="AL102" s="173"/>
      <c r="AM102" s="173">
        <v>8102500</v>
      </c>
      <c r="AN102" s="173"/>
      <c r="AO102" s="173"/>
      <c r="AP102" s="173"/>
      <c r="AQ102" s="173"/>
      <c r="AR102" s="173">
        <v>6180000</v>
      </c>
      <c r="AS102" s="173">
        <v>5414000</v>
      </c>
      <c r="AT102" s="160">
        <f t="shared" si="26"/>
        <v>3</v>
      </c>
      <c r="AU102" s="173">
        <f t="shared" si="27"/>
        <v>19696500</v>
      </c>
      <c r="AV102" s="173">
        <f t="shared" si="28"/>
        <v>6565500</v>
      </c>
      <c r="AW102" s="173">
        <f t="shared" si="29"/>
        <v>5414000</v>
      </c>
      <c r="AX102" s="173">
        <f t="shared" si="30"/>
        <v>2463000</v>
      </c>
      <c r="AY102" s="173">
        <f t="shared" si="31"/>
        <v>1311500</v>
      </c>
      <c r="AZ102" s="177">
        <f t="shared" si="32"/>
        <v>0.60036563071297988</v>
      </c>
      <c r="BA102" s="177">
        <f t="shared" si="33"/>
        <v>0.31968312004875077</v>
      </c>
      <c r="BB102" s="173">
        <f t="shared" si="42"/>
        <v>6565500</v>
      </c>
      <c r="BC102" s="178">
        <f t="shared" si="35"/>
        <v>6565500</v>
      </c>
      <c r="BD102" s="173">
        <f t="shared" si="36"/>
        <v>2463000</v>
      </c>
      <c r="BE102" s="177">
        <f t="shared" si="37"/>
        <v>0.60036563071297988</v>
      </c>
      <c r="BF102" s="179" t="s">
        <v>7679</v>
      </c>
      <c r="BG102" s="174" t="s">
        <v>4179</v>
      </c>
      <c r="BH102" s="166" t="s">
        <v>20501</v>
      </c>
      <c r="BI102" s="162"/>
      <c r="BJ102" s="163">
        <v>1</v>
      </c>
      <c r="BK102" s="163"/>
    </row>
    <row r="103" spans="1:63" ht="50.25" customHeight="1" x14ac:dyDescent="0.25">
      <c r="A103" s="157">
        <v>97</v>
      </c>
      <c r="B103" s="164" t="s">
        <v>4241</v>
      </c>
      <c r="C103" s="169" t="s">
        <v>4177</v>
      </c>
      <c r="D103" s="169" t="s">
        <v>2020</v>
      </c>
      <c r="E103" s="170" t="s">
        <v>4242</v>
      </c>
      <c r="F103" s="171" t="s">
        <v>4243</v>
      </c>
      <c r="G103" s="171" t="s">
        <v>4243</v>
      </c>
      <c r="H103" s="172" t="s">
        <v>4244</v>
      </c>
      <c r="I103" s="164" t="s">
        <v>25</v>
      </c>
      <c r="J103" s="164">
        <v>566</v>
      </c>
      <c r="K103" s="171">
        <v>566</v>
      </c>
      <c r="L103" s="171" t="s">
        <v>4178</v>
      </c>
      <c r="M103" s="173">
        <v>3132000</v>
      </c>
      <c r="N103" s="173">
        <v>746000</v>
      </c>
      <c r="O103" s="173">
        <v>746608.69565217395</v>
      </c>
      <c r="P103" s="173">
        <v>3878000</v>
      </c>
      <c r="Q103" s="173">
        <v>970591.30434782617</v>
      </c>
      <c r="R103" s="173">
        <v>4102591.3043478262</v>
      </c>
      <c r="S103" s="173">
        <v>4102500</v>
      </c>
      <c r="T103" s="174" t="s">
        <v>4179</v>
      </c>
      <c r="U103" s="175" t="s">
        <v>22</v>
      </c>
      <c r="V103" s="175" t="s">
        <v>23</v>
      </c>
      <c r="W103" s="175" t="s">
        <v>24</v>
      </c>
      <c r="X103" s="176">
        <v>43294</v>
      </c>
      <c r="Y103" s="171" t="s">
        <v>7684</v>
      </c>
      <c r="Z103" s="171"/>
      <c r="AA103" s="173"/>
      <c r="AB103" s="173"/>
      <c r="AC103" s="173"/>
      <c r="AD103" s="173"/>
      <c r="AE103" s="173"/>
      <c r="AF103" s="173"/>
      <c r="AG103" s="173"/>
      <c r="AH103" s="173"/>
      <c r="AI103" s="173"/>
      <c r="AJ103" s="173"/>
      <c r="AK103" s="173"/>
      <c r="AL103" s="173"/>
      <c r="AM103" s="173">
        <v>8102500</v>
      </c>
      <c r="AN103" s="173"/>
      <c r="AO103" s="173"/>
      <c r="AP103" s="173"/>
      <c r="AQ103" s="173"/>
      <c r="AR103" s="173">
        <v>6180000</v>
      </c>
      <c r="AS103" s="173">
        <v>5414000</v>
      </c>
      <c r="AT103" s="160">
        <f t="shared" si="26"/>
        <v>3</v>
      </c>
      <c r="AU103" s="173">
        <f t="shared" si="27"/>
        <v>19696500</v>
      </c>
      <c r="AV103" s="173">
        <f t="shared" si="28"/>
        <v>6565500</v>
      </c>
      <c r="AW103" s="173">
        <f t="shared" si="29"/>
        <v>5414000</v>
      </c>
      <c r="AX103" s="173">
        <f t="shared" si="30"/>
        <v>2463000</v>
      </c>
      <c r="AY103" s="173">
        <f t="shared" si="31"/>
        <v>1311500</v>
      </c>
      <c r="AZ103" s="177">
        <f t="shared" si="32"/>
        <v>0.60036563071297988</v>
      </c>
      <c r="BA103" s="177">
        <f t="shared" si="33"/>
        <v>0.31968312004875077</v>
      </c>
      <c r="BB103" s="173">
        <f t="shared" si="42"/>
        <v>6565500</v>
      </c>
      <c r="BC103" s="178">
        <f t="shared" ref="BC103:BC123" si="43">AV103</f>
        <v>6565500</v>
      </c>
      <c r="BD103" s="173">
        <f t="shared" ref="BD103:BD123" si="44">BB103-S103</f>
        <v>2463000</v>
      </c>
      <c r="BE103" s="177">
        <f t="shared" ref="BE103:BE123" si="45">BD103/S103</f>
        <v>0.60036563071297988</v>
      </c>
      <c r="BF103" s="179" t="s">
        <v>7679</v>
      </c>
      <c r="BG103" s="174" t="s">
        <v>4179</v>
      </c>
      <c r="BH103" s="166" t="s">
        <v>20501</v>
      </c>
      <c r="BI103" s="162"/>
      <c r="BJ103" s="163">
        <v>1</v>
      </c>
      <c r="BK103" s="163"/>
    </row>
    <row r="104" spans="1:63" ht="50.25" customHeight="1" x14ac:dyDescent="0.25">
      <c r="A104" s="157">
        <v>98</v>
      </c>
      <c r="B104" s="164" t="s">
        <v>4258</v>
      </c>
      <c r="C104" s="169" t="s">
        <v>4177</v>
      </c>
      <c r="D104" s="169" t="s">
        <v>2020</v>
      </c>
      <c r="E104" s="170" t="s">
        <v>4259</v>
      </c>
      <c r="F104" s="171" t="s">
        <v>4260</v>
      </c>
      <c r="G104" s="171" t="s">
        <v>4260</v>
      </c>
      <c r="H104" s="172" t="s">
        <v>4261</v>
      </c>
      <c r="I104" s="164" t="s">
        <v>25</v>
      </c>
      <c r="J104" s="164">
        <v>566</v>
      </c>
      <c r="K104" s="171">
        <v>566</v>
      </c>
      <c r="L104" s="171" t="s">
        <v>4178</v>
      </c>
      <c r="M104" s="173">
        <v>3132000</v>
      </c>
      <c r="N104" s="173">
        <v>746000</v>
      </c>
      <c r="O104" s="173">
        <v>746608.69565217395</v>
      </c>
      <c r="P104" s="173">
        <v>3878000</v>
      </c>
      <c r="Q104" s="173">
        <v>970591.30434782617</v>
      </c>
      <c r="R104" s="173">
        <v>4102591.3043478262</v>
      </c>
      <c r="S104" s="173">
        <v>4102500</v>
      </c>
      <c r="T104" s="174" t="s">
        <v>4179</v>
      </c>
      <c r="U104" s="175" t="s">
        <v>22</v>
      </c>
      <c r="V104" s="175" t="s">
        <v>23</v>
      </c>
      <c r="W104" s="175" t="s">
        <v>24</v>
      </c>
      <c r="X104" s="176">
        <v>43294</v>
      </c>
      <c r="Y104" s="171" t="s">
        <v>7684</v>
      </c>
      <c r="Z104" s="171"/>
      <c r="AA104" s="173"/>
      <c r="AB104" s="173"/>
      <c r="AC104" s="173"/>
      <c r="AD104" s="173"/>
      <c r="AE104" s="173"/>
      <c r="AF104" s="173"/>
      <c r="AG104" s="173"/>
      <c r="AH104" s="173"/>
      <c r="AI104" s="173"/>
      <c r="AJ104" s="173"/>
      <c r="AK104" s="173"/>
      <c r="AL104" s="173"/>
      <c r="AM104" s="173">
        <v>8102500</v>
      </c>
      <c r="AN104" s="173"/>
      <c r="AO104" s="173"/>
      <c r="AP104" s="173"/>
      <c r="AQ104" s="173"/>
      <c r="AR104" s="173">
        <v>6180000</v>
      </c>
      <c r="AS104" s="173">
        <v>5414000</v>
      </c>
      <c r="AT104" s="160">
        <f t="shared" si="26"/>
        <v>3</v>
      </c>
      <c r="AU104" s="173">
        <f t="shared" si="27"/>
        <v>19696500</v>
      </c>
      <c r="AV104" s="173">
        <f t="shared" si="28"/>
        <v>6565500</v>
      </c>
      <c r="AW104" s="173">
        <f t="shared" si="29"/>
        <v>5414000</v>
      </c>
      <c r="AX104" s="173">
        <f t="shared" si="30"/>
        <v>2463000</v>
      </c>
      <c r="AY104" s="173">
        <f t="shared" si="31"/>
        <v>1311500</v>
      </c>
      <c r="AZ104" s="177">
        <f t="shared" si="32"/>
        <v>0.60036563071297988</v>
      </c>
      <c r="BA104" s="177">
        <f t="shared" si="33"/>
        <v>0.31968312004875077</v>
      </c>
      <c r="BB104" s="173">
        <f t="shared" si="42"/>
        <v>6565500</v>
      </c>
      <c r="BC104" s="178">
        <f t="shared" si="43"/>
        <v>6565500</v>
      </c>
      <c r="BD104" s="173">
        <f t="shared" si="44"/>
        <v>2463000</v>
      </c>
      <c r="BE104" s="177">
        <f t="shared" si="45"/>
        <v>0.60036563071297988</v>
      </c>
      <c r="BF104" s="179" t="s">
        <v>7679</v>
      </c>
      <c r="BG104" s="174" t="s">
        <v>4179</v>
      </c>
      <c r="BH104" s="166" t="s">
        <v>20501</v>
      </c>
      <c r="BI104" s="162"/>
      <c r="BJ104" s="163">
        <v>1</v>
      </c>
      <c r="BK104" s="163"/>
    </row>
    <row r="105" spans="1:63" ht="47.25" customHeight="1" x14ac:dyDescent="0.25">
      <c r="A105" s="157">
        <v>99</v>
      </c>
      <c r="B105" s="164" t="s">
        <v>4266</v>
      </c>
      <c r="C105" s="169" t="s">
        <v>4177</v>
      </c>
      <c r="D105" s="169" t="s">
        <v>2020</v>
      </c>
      <c r="E105" s="170" t="s">
        <v>4267</v>
      </c>
      <c r="F105" s="171" t="s">
        <v>4268</v>
      </c>
      <c r="G105" s="171" t="s">
        <v>4268</v>
      </c>
      <c r="H105" s="172" t="s">
        <v>4269</v>
      </c>
      <c r="I105" s="164" t="s">
        <v>25</v>
      </c>
      <c r="J105" s="164">
        <v>566</v>
      </c>
      <c r="K105" s="171">
        <v>566</v>
      </c>
      <c r="L105" s="171" t="s">
        <v>4178</v>
      </c>
      <c r="M105" s="173">
        <v>3132000</v>
      </c>
      <c r="N105" s="173">
        <v>746000</v>
      </c>
      <c r="O105" s="173">
        <v>746608.69565217395</v>
      </c>
      <c r="P105" s="173">
        <v>3878000</v>
      </c>
      <c r="Q105" s="173">
        <v>970591.30434782617</v>
      </c>
      <c r="R105" s="173">
        <v>4102591.3043478262</v>
      </c>
      <c r="S105" s="173">
        <v>4102500</v>
      </c>
      <c r="T105" s="174" t="s">
        <v>4179</v>
      </c>
      <c r="U105" s="175" t="s">
        <v>22</v>
      </c>
      <c r="V105" s="175" t="s">
        <v>23</v>
      </c>
      <c r="W105" s="175" t="s">
        <v>24</v>
      </c>
      <c r="X105" s="176">
        <v>43294</v>
      </c>
      <c r="Y105" s="171" t="s">
        <v>7684</v>
      </c>
      <c r="Z105" s="171"/>
      <c r="AA105" s="173"/>
      <c r="AB105" s="173"/>
      <c r="AC105" s="173"/>
      <c r="AD105" s="173"/>
      <c r="AE105" s="173"/>
      <c r="AF105" s="173"/>
      <c r="AG105" s="173"/>
      <c r="AH105" s="173"/>
      <c r="AI105" s="173"/>
      <c r="AJ105" s="173"/>
      <c r="AK105" s="173"/>
      <c r="AL105" s="173"/>
      <c r="AM105" s="173">
        <v>8102500</v>
      </c>
      <c r="AN105" s="173"/>
      <c r="AO105" s="173"/>
      <c r="AP105" s="173"/>
      <c r="AQ105" s="173"/>
      <c r="AR105" s="173">
        <v>6180000</v>
      </c>
      <c r="AS105" s="173">
        <v>5414000</v>
      </c>
      <c r="AT105" s="160">
        <f t="shared" si="26"/>
        <v>3</v>
      </c>
      <c r="AU105" s="173">
        <f t="shared" si="27"/>
        <v>19696500</v>
      </c>
      <c r="AV105" s="173">
        <f t="shared" si="28"/>
        <v>6565500</v>
      </c>
      <c r="AW105" s="173">
        <f t="shared" si="29"/>
        <v>5414000</v>
      </c>
      <c r="AX105" s="173">
        <f t="shared" si="30"/>
        <v>2463000</v>
      </c>
      <c r="AY105" s="173">
        <f t="shared" si="31"/>
        <v>1311500</v>
      </c>
      <c r="AZ105" s="177">
        <f t="shared" si="32"/>
        <v>0.60036563071297988</v>
      </c>
      <c r="BA105" s="177">
        <f t="shared" si="33"/>
        <v>0.31968312004875077</v>
      </c>
      <c r="BB105" s="173">
        <f t="shared" si="42"/>
        <v>6565500</v>
      </c>
      <c r="BC105" s="178">
        <f t="shared" si="43"/>
        <v>6565500</v>
      </c>
      <c r="BD105" s="173">
        <f t="shared" si="44"/>
        <v>2463000</v>
      </c>
      <c r="BE105" s="177">
        <f t="shared" si="45"/>
        <v>0.60036563071297988</v>
      </c>
      <c r="BF105" s="179" t="s">
        <v>7679</v>
      </c>
      <c r="BG105" s="174" t="s">
        <v>4179</v>
      </c>
      <c r="BH105" s="166" t="s">
        <v>20501</v>
      </c>
      <c r="BI105" s="162"/>
      <c r="BJ105" s="163">
        <v>1</v>
      </c>
      <c r="BK105" s="163"/>
    </row>
    <row r="106" spans="1:63" ht="50.25" customHeight="1" x14ac:dyDescent="0.25">
      <c r="A106" s="157">
        <v>100</v>
      </c>
      <c r="B106" s="164" t="s">
        <v>4298</v>
      </c>
      <c r="C106" s="169" t="s">
        <v>4177</v>
      </c>
      <c r="D106" s="169" t="s">
        <v>2020</v>
      </c>
      <c r="E106" s="170" t="s">
        <v>4299</v>
      </c>
      <c r="F106" s="171" t="s">
        <v>4300</v>
      </c>
      <c r="G106" s="171" t="s">
        <v>4300</v>
      </c>
      <c r="H106" s="172" t="s">
        <v>4301</v>
      </c>
      <c r="I106" s="164" t="s">
        <v>25</v>
      </c>
      <c r="J106" s="164">
        <v>566</v>
      </c>
      <c r="K106" s="171">
        <v>566</v>
      </c>
      <c r="L106" s="171" t="s">
        <v>4178</v>
      </c>
      <c r="M106" s="173">
        <v>3132000</v>
      </c>
      <c r="N106" s="173">
        <v>746000</v>
      </c>
      <c r="O106" s="173">
        <v>746608.69565217395</v>
      </c>
      <c r="P106" s="173">
        <v>3878000</v>
      </c>
      <c r="Q106" s="173">
        <v>970591.30434782617</v>
      </c>
      <c r="R106" s="173">
        <v>4102591.3043478262</v>
      </c>
      <c r="S106" s="173">
        <v>4102500</v>
      </c>
      <c r="T106" s="174" t="s">
        <v>4179</v>
      </c>
      <c r="U106" s="175" t="s">
        <v>22</v>
      </c>
      <c r="V106" s="175" t="s">
        <v>23</v>
      </c>
      <c r="W106" s="175" t="s">
        <v>24</v>
      </c>
      <c r="X106" s="176">
        <v>43294</v>
      </c>
      <c r="Y106" s="171" t="s">
        <v>7684</v>
      </c>
      <c r="Z106" s="171"/>
      <c r="AA106" s="173"/>
      <c r="AB106" s="173"/>
      <c r="AC106" s="173"/>
      <c r="AD106" s="173"/>
      <c r="AE106" s="173"/>
      <c r="AF106" s="173"/>
      <c r="AG106" s="173"/>
      <c r="AH106" s="173"/>
      <c r="AI106" s="173"/>
      <c r="AJ106" s="173"/>
      <c r="AK106" s="173"/>
      <c r="AL106" s="173"/>
      <c r="AM106" s="173">
        <v>8102500</v>
      </c>
      <c r="AN106" s="173"/>
      <c r="AO106" s="173"/>
      <c r="AP106" s="173"/>
      <c r="AQ106" s="173"/>
      <c r="AR106" s="173">
        <v>6180000</v>
      </c>
      <c r="AS106" s="173">
        <v>5414000</v>
      </c>
      <c r="AT106" s="160">
        <f t="shared" si="26"/>
        <v>3</v>
      </c>
      <c r="AU106" s="173">
        <f t="shared" si="27"/>
        <v>19696500</v>
      </c>
      <c r="AV106" s="173">
        <f t="shared" si="28"/>
        <v>6565500</v>
      </c>
      <c r="AW106" s="173">
        <f t="shared" si="29"/>
        <v>5414000</v>
      </c>
      <c r="AX106" s="173">
        <f t="shared" si="30"/>
        <v>2463000</v>
      </c>
      <c r="AY106" s="173">
        <f t="shared" si="31"/>
        <v>1311500</v>
      </c>
      <c r="AZ106" s="177">
        <f t="shared" si="32"/>
        <v>0.60036563071297988</v>
      </c>
      <c r="BA106" s="177">
        <f t="shared" si="33"/>
        <v>0.31968312004875077</v>
      </c>
      <c r="BB106" s="173">
        <f t="shared" si="42"/>
        <v>6565500</v>
      </c>
      <c r="BC106" s="178">
        <f t="shared" si="43"/>
        <v>6565500</v>
      </c>
      <c r="BD106" s="173">
        <f t="shared" si="44"/>
        <v>2463000</v>
      </c>
      <c r="BE106" s="177">
        <f t="shared" si="45"/>
        <v>0.60036563071297988</v>
      </c>
      <c r="BF106" s="179" t="s">
        <v>7679</v>
      </c>
      <c r="BG106" s="174" t="s">
        <v>4179</v>
      </c>
      <c r="BH106" s="166" t="s">
        <v>20501</v>
      </c>
      <c r="BI106" s="162"/>
      <c r="BJ106" s="163">
        <v>1</v>
      </c>
      <c r="BK106" s="163"/>
    </row>
    <row r="107" spans="1:63" ht="50.25" customHeight="1" x14ac:dyDescent="0.25">
      <c r="A107" s="157">
        <v>101</v>
      </c>
      <c r="B107" s="164" t="s">
        <v>4302</v>
      </c>
      <c r="C107" s="169" t="s">
        <v>4177</v>
      </c>
      <c r="D107" s="169" t="s">
        <v>2020</v>
      </c>
      <c r="E107" s="170" t="s">
        <v>4303</v>
      </c>
      <c r="F107" s="171" t="s">
        <v>4304</v>
      </c>
      <c r="G107" s="171" t="s">
        <v>4304</v>
      </c>
      <c r="H107" s="172" t="s">
        <v>4305</v>
      </c>
      <c r="I107" s="164" t="s">
        <v>25</v>
      </c>
      <c r="J107" s="164">
        <v>566</v>
      </c>
      <c r="K107" s="171">
        <v>566</v>
      </c>
      <c r="L107" s="171" t="s">
        <v>4178</v>
      </c>
      <c r="M107" s="173">
        <v>3132000</v>
      </c>
      <c r="N107" s="173">
        <v>746000</v>
      </c>
      <c r="O107" s="173">
        <v>746608.69565217395</v>
      </c>
      <c r="P107" s="173">
        <v>3878000</v>
      </c>
      <c r="Q107" s="173">
        <v>970591.30434782617</v>
      </c>
      <c r="R107" s="173">
        <v>4102591.3043478262</v>
      </c>
      <c r="S107" s="173">
        <v>4102500</v>
      </c>
      <c r="T107" s="174" t="s">
        <v>4179</v>
      </c>
      <c r="U107" s="175" t="s">
        <v>26</v>
      </c>
      <c r="V107" s="175" t="s">
        <v>23</v>
      </c>
      <c r="W107" s="175" t="s">
        <v>27</v>
      </c>
      <c r="X107" s="176">
        <v>43294</v>
      </c>
      <c r="Y107" s="171" t="s">
        <v>7684</v>
      </c>
      <c r="Z107" s="171"/>
      <c r="AA107" s="173"/>
      <c r="AB107" s="173"/>
      <c r="AC107" s="173"/>
      <c r="AD107" s="173"/>
      <c r="AE107" s="173"/>
      <c r="AF107" s="173"/>
      <c r="AG107" s="173"/>
      <c r="AH107" s="173"/>
      <c r="AI107" s="173"/>
      <c r="AJ107" s="173"/>
      <c r="AK107" s="173"/>
      <c r="AL107" s="173"/>
      <c r="AM107" s="173">
        <v>8102500</v>
      </c>
      <c r="AN107" s="173"/>
      <c r="AO107" s="173"/>
      <c r="AP107" s="173"/>
      <c r="AQ107" s="173"/>
      <c r="AR107" s="173">
        <v>6180000</v>
      </c>
      <c r="AS107" s="173">
        <v>5414000</v>
      </c>
      <c r="AT107" s="160">
        <f t="shared" si="26"/>
        <v>3</v>
      </c>
      <c r="AU107" s="173">
        <f t="shared" si="27"/>
        <v>19696500</v>
      </c>
      <c r="AV107" s="173">
        <f t="shared" si="28"/>
        <v>6565500</v>
      </c>
      <c r="AW107" s="173">
        <f t="shared" si="29"/>
        <v>5414000</v>
      </c>
      <c r="AX107" s="173">
        <f t="shared" si="30"/>
        <v>2463000</v>
      </c>
      <c r="AY107" s="173">
        <f t="shared" si="31"/>
        <v>1311500</v>
      </c>
      <c r="AZ107" s="177">
        <f t="shared" si="32"/>
        <v>0.60036563071297988</v>
      </c>
      <c r="BA107" s="177">
        <f t="shared" si="33"/>
        <v>0.31968312004875077</v>
      </c>
      <c r="BB107" s="173">
        <f t="shared" si="42"/>
        <v>6565500</v>
      </c>
      <c r="BC107" s="178">
        <f t="shared" si="43"/>
        <v>6565500</v>
      </c>
      <c r="BD107" s="173">
        <f t="shared" si="44"/>
        <v>2463000</v>
      </c>
      <c r="BE107" s="177">
        <f t="shared" si="45"/>
        <v>0.60036563071297988</v>
      </c>
      <c r="BF107" s="179" t="s">
        <v>7679</v>
      </c>
      <c r="BG107" s="174" t="s">
        <v>4179</v>
      </c>
      <c r="BH107" s="166" t="s">
        <v>20501</v>
      </c>
      <c r="BI107" s="162"/>
      <c r="BJ107" s="163">
        <v>1</v>
      </c>
      <c r="BK107" s="163"/>
    </row>
    <row r="108" spans="1:63" ht="50.25" customHeight="1" x14ac:dyDescent="0.25">
      <c r="A108" s="157">
        <v>102</v>
      </c>
      <c r="B108" s="164" t="s">
        <v>4310</v>
      </c>
      <c r="C108" s="169" t="s">
        <v>4177</v>
      </c>
      <c r="D108" s="169" t="s">
        <v>2020</v>
      </c>
      <c r="E108" s="170" t="s">
        <v>4311</v>
      </c>
      <c r="F108" s="171" t="s">
        <v>4312</v>
      </c>
      <c r="G108" s="171" t="s">
        <v>4312</v>
      </c>
      <c r="H108" s="172" t="s">
        <v>4313</v>
      </c>
      <c r="I108" s="164" t="s">
        <v>25</v>
      </c>
      <c r="J108" s="164">
        <v>566</v>
      </c>
      <c r="K108" s="171">
        <v>566</v>
      </c>
      <c r="L108" s="171" t="s">
        <v>4178</v>
      </c>
      <c r="M108" s="173">
        <v>3132000</v>
      </c>
      <c r="N108" s="173">
        <v>746000</v>
      </c>
      <c r="O108" s="173">
        <v>746608.69565217395</v>
      </c>
      <c r="P108" s="173">
        <v>3878000</v>
      </c>
      <c r="Q108" s="173">
        <v>970591.30434782617</v>
      </c>
      <c r="R108" s="173">
        <v>4102591.3043478262</v>
      </c>
      <c r="S108" s="173">
        <v>4102500</v>
      </c>
      <c r="T108" s="174" t="s">
        <v>4179</v>
      </c>
      <c r="U108" s="175" t="s">
        <v>22</v>
      </c>
      <c r="V108" s="175" t="s">
        <v>23</v>
      </c>
      <c r="W108" s="175" t="s">
        <v>29</v>
      </c>
      <c r="X108" s="176">
        <v>43294</v>
      </c>
      <c r="Y108" s="171" t="s">
        <v>7684</v>
      </c>
      <c r="Z108" s="171"/>
      <c r="AA108" s="173"/>
      <c r="AB108" s="173"/>
      <c r="AC108" s="173"/>
      <c r="AD108" s="173"/>
      <c r="AE108" s="173"/>
      <c r="AF108" s="173"/>
      <c r="AG108" s="173"/>
      <c r="AH108" s="173"/>
      <c r="AI108" s="173"/>
      <c r="AJ108" s="173"/>
      <c r="AK108" s="173"/>
      <c r="AL108" s="173"/>
      <c r="AM108" s="173">
        <v>8102500</v>
      </c>
      <c r="AN108" s="173"/>
      <c r="AO108" s="173"/>
      <c r="AP108" s="173"/>
      <c r="AQ108" s="173"/>
      <c r="AR108" s="173">
        <v>6180000</v>
      </c>
      <c r="AS108" s="173">
        <v>5414000</v>
      </c>
      <c r="AT108" s="160">
        <f t="shared" si="26"/>
        <v>3</v>
      </c>
      <c r="AU108" s="173">
        <f t="shared" si="27"/>
        <v>19696500</v>
      </c>
      <c r="AV108" s="173">
        <f t="shared" si="28"/>
        <v>6565500</v>
      </c>
      <c r="AW108" s="173">
        <f t="shared" si="29"/>
        <v>5414000</v>
      </c>
      <c r="AX108" s="173">
        <f t="shared" si="30"/>
        <v>2463000</v>
      </c>
      <c r="AY108" s="173">
        <f t="shared" si="31"/>
        <v>1311500</v>
      </c>
      <c r="AZ108" s="177">
        <f t="shared" si="32"/>
        <v>0.60036563071297988</v>
      </c>
      <c r="BA108" s="177">
        <f t="shared" si="33"/>
        <v>0.31968312004875077</v>
      </c>
      <c r="BB108" s="173">
        <f t="shared" si="42"/>
        <v>6565500</v>
      </c>
      <c r="BC108" s="178">
        <f t="shared" si="43"/>
        <v>6565500</v>
      </c>
      <c r="BD108" s="173">
        <f t="shared" si="44"/>
        <v>2463000</v>
      </c>
      <c r="BE108" s="177">
        <f t="shared" si="45"/>
        <v>0.60036563071297988</v>
      </c>
      <c r="BF108" s="179" t="s">
        <v>7679</v>
      </c>
      <c r="BG108" s="174" t="s">
        <v>4179</v>
      </c>
      <c r="BH108" s="166" t="s">
        <v>20501</v>
      </c>
      <c r="BI108" s="162"/>
      <c r="BJ108" s="163">
        <v>1</v>
      </c>
      <c r="BK108" s="163"/>
    </row>
    <row r="109" spans="1:63" ht="50.25" customHeight="1" x14ac:dyDescent="0.25">
      <c r="A109" s="157">
        <v>103</v>
      </c>
      <c r="B109" s="164" t="s">
        <v>4213</v>
      </c>
      <c r="C109" s="169" t="s">
        <v>4177</v>
      </c>
      <c r="D109" s="169" t="s">
        <v>2020</v>
      </c>
      <c r="E109" s="170" t="s">
        <v>4214</v>
      </c>
      <c r="F109" s="171" t="s">
        <v>4215</v>
      </c>
      <c r="G109" s="171" t="s">
        <v>4215</v>
      </c>
      <c r="H109" s="172" t="s">
        <v>4216</v>
      </c>
      <c r="I109" s="164" t="s">
        <v>25</v>
      </c>
      <c r="J109" s="164">
        <v>566</v>
      </c>
      <c r="K109" s="171">
        <v>566</v>
      </c>
      <c r="L109" s="171" t="s">
        <v>4178</v>
      </c>
      <c r="M109" s="173">
        <v>3132000</v>
      </c>
      <c r="N109" s="173">
        <v>746000</v>
      </c>
      <c r="O109" s="173">
        <v>746608.69565217395</v>
      </c>
      <c r="P109" s="173">
        <v>3878000</v>
      </c>
      <c r="Q109" s="173">
        <v>970591.30434782617</v>
      </c>
      <c r="R109" s="173">
        <v>4102591.3043478262</v>
      </c>
      <c r="S109" s="173">
        <v>4102500</v>
      </c>
      <c r="T109" s="174" t="s">
        <v>4179</v>
      </c>
      <c r="U109" s="175" t="s">
        <v>26</v>
      </c>
      <c r="V109" s="175" t="s">
        <v>23</v>
      </c>
      <c r="W109" s="175" t="s">
        <v>27</v>
      </c>
      <c r="X109" s="176">
        <v>43294</v>
      </c>
      <c r="Y109" s="171" t="s">
        <v>7684</v>
      </c>
      <c r="Z109" s="171"/>
      <c r="AA109" s="173"/>
      <c r="AB109" s="173"/>
      <c r="AC109" s="173"/>
      <c r="AD109" s="173"/>
      <c r="AE109" s="173"/>
      <c r="AF109" s="173"/>
      <c r="AG109" s="173"/>
      <c r="AH109" s="173"/>
      <c r="AI109" s="173"/>
      <c r="AJ109" s="173"/>
      <c r="AK109" s="173"/>
      <c r="AL109" s="173"/>
      <c r="AM109" s="173">
        <v>8102500</v>
      </c>
      <c r="AN109" s="173"/>
      <c r="AO109" s="173"/>
      <c r="AP109" s="173"/>
      <c r="AQ109" s="173"/>
      <c r="AR109" s="173">
        <v>6180000</v>
      </c>
      <c r="AS109" s="173">
        <v>5414000</v>
      </c>
      <c r="AT109" s="160">
        <f t="shared" si="26"/>
        <v>3</v>
      </c>
      <c r="AU109" s="173">
        <f t="shared" si="27"/>
        <v>19696500</v>
      </c>
      <c r="AV109" s="173">
        <f t="shared" si="28"/>
        <v>6565500</v>
      </c>
      <c r="AW109" s="173">
        <f t="shared" si="29"/>
        <v>5414000</v>
      </c>
      <c r="AX109" s="173">
        <f t="shared" si="30"/>
        <v>2463000</v>
      </c>
      <c r="AY109" s="173">
        <f t="shared" si="31"/>
        <v>1311500</v>
      </c>
      <c r="AZ109" s="177">
        <f t="shared" si="32"/>
        <v>0.60036563071297988</v>
      </c>
      <c r="BA109" s="177">
        <f t="shared" si="33"/>
        <v>0.31968312004875077</v>
      </c>
      <c r="BB109" s="173">
        <f t="shared" si="42"/>
        <v>6565500</v>
      </c>
      <c r="BC109" s="178">
        <f t="shared" si="43"/>
        <v>6565500</v>
      </c>
      <c r="BD109" s="173">
        <f t="shared" si="44"/>
        <v>2463000</v>
      </c>
      <c r="BE109" s="177">
        <f t="shared" si="45"/>
        <v>0.60036563071297988</v>
      </c>
      <c r="BF109" s="179" t="s">
        <v>7679</v>
      </c>
      <c r="BG109" s="174" t="s">
        <v>4179</v>
      </c>
      <c r="BH109" s="166" t="s">
        <v>20501</v>
      </c>
      <c r="BI109" s="162"/>
      <c r="BJ109" s="163">
        <v>1</v>
      </c>
      <c r="BK109" s="163"/>
    </row>
    <row r="110" spans="1:63" ht="50.25" customHeight="1" x14ac:dyDescent="0.25">
      <c r="A110" s="157">
        <v>104</v>
      </c>
      <c r="B110" s="164" t="s">
        <v>4270</v>
      </c>
      <c r="C110" s="169" t="s">
        <v>4177</v>
      </c>
      <c r="D110" s="169" t="s">
        <v>2020</v>
      </c>
      <c r="E110" s="170" t="s">
        <v>4271</v>
      </c>
      <c r="F110" s="171" t="s">
        <v>4272</v>
      </c>
      <c r="G110" s="171" t="s">
        <v>4272</v>
      </c>
      <c r="H110" s="172" t="s">
        <v>4273</v>
      </c>
      <c r="I110" s="164" t="s">
        <v>25</v>
      </c>
      <c r="J110" s="164">
        <v>566</v>
      </c>
      <c r="K110" s="171">
        <v>566</v>
      </c>
      <c r="L110" s="171" t="s">
        <v>4178</v>
      </c>
      <c r="M110" s="173">
        <v>3132000</v>
      </c>
      <c r="N110" s="173">
        <v>746000</v>
      </c>
      <c r="O110" s="173">
        <v>746608.69565217395</v>
      </c>
      <c r="P110" s="173">
        <v>3878000</v>
      </c>
      <c r="Q110" s="173">
        <v>970591.30434782617</v>
      </c>
      <c r="R110" s="173">
        <v>4102591.3043478262</v>
      </c>
      <c r="S110" s="173">
        <v>4102500</v>
      </c>
      <c r="T110" s="174" t="s">
        <v>4179</v>
      </c>
      <c r="U110" s="175" t="s">
        <v>22</v>
      </c>
      <c r="V110" s="175" t="s">
        <v>23</v>
      </c>
      <c r="W110" s="175" t="s">
        <v>24</v>
      </c>
      <c r="X110" s="176">
        <v>43294</v>
      </c>
      <c r="Y110" s="171" t="s">
        <v>7684</v>
      </c>
      <c r="Z110" s="171"/>
      <c r="AA110" s="173"/>
      <c r="AB110" s="173"/>
      <c r="AC110" s="173"/>
      <c r="AD110" s="173"/>
      <c r="AE110" s="173"/>
      <c r="AF110" s="173"/>
      <c r="AG110" s="173"/>
      <c r="AH110" s="173"/>
      <c r="AI110" s="173"/>
      <c r="AJ110" s="173"/>
      <c r="AK110" s="173"/>
      <c r="AL110" s="173"/>
      <c r="AM110" s="173">
        <v>8102500</v>
      </c>
      <c r="AN110" s="173"/>
      <c r="AO110" s="173"/>
      <c r="AP110" s="173"/>
      <c r="AQ110" s="173"/>
      <c r="AR110" s="173">
        <v>6180000</v>
      </c>
      <c r="AS110" s="173">
        <v>5414000</v>
      </c>
      <c r="AT110" s="160">
        <f t="shared" si="26"/>
        <v>3</v>
      </c>
      <c r="AU110" s="173">
        <f t="shared" si="27"/>
        <v>19696500</v>
      </c>
      <c r="AV110" s="173">
        <f t="shared" si="28"/>
        <v>6565500</v>
      </c>
      <c r="AW110" s="173">
        <f t="shared" si="29"/>
        <v>5414000</v>
      </c>
      <c r="AX110" s="173">
        <f t="shared" si="30"/>
        <v>2463000</v>
      </c>
      <c r="AY110" s="173">
        <f t="shared" si="31"/>
        <v>1311500</v>
      </c>
      <c r="AZ110" s="177">
        <f t="shared" si="32"/>
        <v>0.60036563071297988</v>
      </c>
      <c r="BA110" s="177">
        <f t="shared" si="33"/>
        <v>0.31968312004875077</v>
      </c>
      <c r="BB110" s="173">
        <f t="shared" si="42"/>
        <v>6565500</v>
      </c>
      <c r="BC110" s="178">
        <f t="shared" si="43"/>
        <v>6565500</v>
      </c>
      <c r="BD110" s="173">
        <f t="shared" si="44"/>
        <v>2463000</v>
      </c>
      <c r="BE110" s="177">
        <f t="shared" si="45"/>
        <v>0.60036563071297988</v>
      </c>
      <c r="BF110" s="179" t="s">
        <v>7679</v>
      </c>
      <c r="BG110" s="174" t="s">
        <v>4179</v>
      </c>
      <c r="BH110" s="166" t="s">
        <v>20501</v>
      </c>
      <c r="BI110" s="162"/>
      <c r="BJ110" s="163">
        <v>1</v>
      </c>
      <c r="BK110" s="163"/>
    </row>
    <row r="111" spans="1:63" ht="50.25" customHeight="1" x14ac:dyDescent="0.25">
      <c r="A111" s="157">
        <v>105</v>
      </c>
      <c r="B111" s="164" t="s">
        <v>4294</v>
      </c>
      <c r="C111" s="169" t="s">
        <v>4177</v>
      </c>
      <c r="D111" s="169" t="s">
        <v>2020</v>
      </c>
      <c r="E111" s="170" t="s">
        <v>4295</v>
      </c>
      <c r="F111" s="171" t="s">
        <v>4296</v>
      </c>
      <c r="G111" s="171" t="s">
        <v>4296</v>
      </c>
      <c r="H111" s="172" t="s">
        <v>4297</v>
      </c>
      <c r="I111" s="164" t="s">
        <v>25</v>
      </c>
      <c r="J111" s="164">
        <v>566</v>
      </c>
      <c r="K111" s="171">
        <v>566</v>
      </c>
      <c r="L111" s="171" t="s">
        <v>4178</v>
      </c>
      <c r="M111" s="173">
        <v>3132000</v>
      </c>
      <c r="N111" s="173">
        <v>746000</v>
      </c>
      <c r="O111" s="173">
        <v>746608.69565217395</v>
      </c>
      <c r="P111" s="173">
        <v>3878000</v>
      </c>
      <c r="Q111" s="173">
        <v>970591.30434782617</v>
      </c>
      <c r="R111" s="173">
        <v>4102591.3043478262</v>
      </c>
      <c r="S111" s="173">
        <v>4102500</v>
      </c>
      <c r="T111" s="174" t="s">
        <v>4179</v>
      </c>
      <c r="U111" s="175" t="s">
        <v>26</v>
      </c>
      <c r="V111" s="175" t="s">
        <v>23</v>
      </c>
      <c r="W111" s="175" t="s">
        <v>27</v>
      </c>
      <c r="X111" s="176">
        <v>43294</v>
      </c>
      <c r="Y111" s="171" t="s">
        <v>7684</v>
      </c>
      <c r="Z111" s="171"/>
      <c r="AA111" s="173"/>
      <c r="AB111" s="173"/>
      <c r="AC111" s="173"/>
      <c r="AD111" s="173"/>
      <c r="AE111" s="173"/>
      <c r="AF111" s="173"/>
      <c r="AG111" s="173"/>
      <c r="AH111" s="173"/>
      <c r="AI111" s="173"/>
      <c r="AJ111" s="173"/>
      <c r="AK111" s="173"/>
      <c r="AL111" s="173"/>
      <c r="AM111" s="173">
        <v>8102500</v>
      </c>
      <c r="AN111" s="173"/>
      <c r="AO111" s="173"/>
      <c r="AP111" s="173"/>
      <c r="AQ111" s="173"/>
      <c r="AR111" s="173">
        <v>6180000</v>
      </c>
      <c r="AS111" s="173">
        <v>5414000</v>
      </c>
      <c r="AT111" s="160">
        <f t="shared" si="26"/>
        <v>3</v>
      </c>
      <c r="AU111" s="173">
        <f t="shared" si="27"/>
        <v>19696500</v>
      </c>
      <c r="AV111" s="173">
        <f t="shared" si="28"/>
        <v>6565500</v>
      </c>
      <c r="AW111" s="173">
        <f t="shared" si="29"/>
        <v>5414000</v>
      </c>
      <c r="AX111" s="173">
        <f t="shared" si="30"/>
        <v>2463000</v>
      </c>
      <c r="AY111" s="173">
        <f t="shared" si="31"/>
        <v>1311500</v>
      </c>
      <c r="AZ111" s="177">
        <f t="shared" si="32"/>
        <v>0.60036563071297988</v>
      </c>
      <c r="BA111" s="177">
        <f t="shared" si="33"/>
        <v>0.31968312004875077</v>
      </c>
      <c r="BB111" s="173">
        <f t="shared" si="42"/>
        <v>6565500</v>
      </c>
      <c r="BC111" s="178">
        <f t="shared" si="43"/>
        <v>6565500</v>
      </c>
      <c r="BD111" s="173">
        <f t="shared" si="44"/>
        <v>2463000</v>
      </c>
      <c r="BE111" s="177">
        <f t="shared" si="45"/>
        <v>0.60036563071297988</v>
      </c>
      <c r="BF111" s="179" t="s">
        <v>7679</v>
      </c>
      <c r="BG111" s="174" t="s">
        <v>4179</v>
      </c>
      <c r="BH111" s="166" t="s">
        <v>20501</v>
      </c>
      <c r="BI111" s="162"/>
      <c r="BJ111" s="163">
        <v>1</v>
      </c>
      <c r="BK111" s="163"/>
    </row>
    <row r="112" spans="1:63" ht="33.75" customHeight="1" x14ac:dyDescent="0.25">
      <c r="A112" s="157">
        <v>106</v>
      </c>
      <c r="B112" s="164" t="s">
        <v>3551</v>
      </c>
      <c r="C112" s="169" t="s">
        <v>3549</v>
      </c>
      <c r="D112" s="169" t="s">
        <v>2020</v>
      </c>
      <c r="E112" s="170" t="s">
        <v>3552</v>
      </c>
      <c r="F112" s="171" t="s">
        <v>3553</v>
      </c>
      <c r="G112" s="171" t="s">
        <v>3553</v>
      </c>
      <c r="H112" s="172" t="s">
        <v>3553</v>
      </c>
      <c r="I112" s="164" t="s">
        <v>25</v>
      </c>
      <c r="J112" s="164">
        <v>426</v>
      </c>
      <c r="K112" s="171">
        <v>426</v>
      </c>
      <c r="L112" s="171" t="s">
        <v>3550</v>
      </c>
      <c r="M112" s="173">
        <v>4880000</v>
      </c>
      <c r="N112" s="173">
        <f>P112-M112</f>
        <v>1494000</v>
      </c>
      <c r="O112" s="173">
        <v>1494782.60869565</v>
      </c>
      <c r="P112" s="173">
        <v>6374000</v>
      </c>
      <c r="Q112" s="173">
        <f>+O112/1800000*2340000</f>
        <v>1943217.3913043449</v>
      </c>
      <c r="R112" s="173">
        <f>+M112+Q112</f>
        <v>6823217.3913043449</v>
      </c>
      <c r="S112" s="173">
        <v>6823200</v>
      </c>
      <c r="T112" s="174" t="s">
        <v>82</v>
      </c>
      <c r="U112" s="175" t="s">
        <v>441</v>
      </c>
      <c r="V112" s="175" t="s">
        <v>2524</v>
      </c>
      <c r="W112" s="175" t="s">
        <v>29</v>
      </c>
      <c r="X112" s="176">
        <v>43294</v>
      </c>
      <c r="Y112" s="171" t="s">
        <v>7684</v>
      </c>
      <c r="Z112" s="171"/>
      <c r="AA112" s="173"/>
      <c r="AB112" s="173"/>
      <c r="AC112" s="173"/>
      <c r="AD112" s="173"/>
      <c r="AE112" s="173"/>
      <c r="AF112" s="173"/>
      <c r="AG112" s="173"/>
      <c r="AH112" s="173"/>
      <c r="AI112" s="173"/>
      <c r="AJ112" s="173"/>
      <c r="AK112" s="173"/>
      <c r="AL112" s="173"/>
      <c r="AM112" s="173">
        <v>10823200</v>
      </c>
      <c r="AN112" s="173"/>
      <c r="AO112" s="173"/>
      <c r="AP112" s="173"/>
      <c r="AQ112" s="173"/>
      <c r="AR112" s="173">
        <v>10024000</v>
      </c>
      <c r="AS112" s="173">
        <v>8753000</v>
      </c>
      <c r="AT112" s="160">
        <f t="shared" si="26"/>
        <v>3</v>
      </c>
      <c r="AU112" s="173">
        <f t="shared" si="27"/>
        <v>29600200</v>
      </c>
      <c r="AV112" s="173">
        <f t="shared" si="28"/>
        <v>9866700</v>
      </c>
      <c r="AW112" s="173">
        <f t="shared" si="29"/>
        <v>8753000</v>
      </c>
      <c r="AX112" s="173">
        <f t="shared" si="30"/>
        <v>3043500</v>
      </c>
      <c r="AY112" s="173">
        <f t="shared" si="31"/>
        <v>1929800</v>
      </c>
      <c r="AZ112" s="177">
        <f t="shared" si="32"/>
        <v>0.44605170594442489</v>
      </c>
      <c r="BA112" s="177">
        <f t="shared" si="33"/>
        <v>0.28282917106343064</v>
      </c>
      <c r="BB112" s="173">
        <f t="shared" si="42"/>
        <v>9866700</v>
      </c>
      <c r="BC112" s="178">
        <f t="shared" si="43"/>
        <v>9866700</v>
      </c>
      <c r="BD112" s="173">
        <f t="shared" si="44"/>
        <v>3043500</v>
      </c>
      <c r="BE112" s="177">
        <f t="shared" si="45"/>
        <v>0.44605170594442489</v>
      </c>
      <c r="BF112" s="179" t="s">
        <v>7679</v>
      </c>
      <c r="BG112" s="174" t="s">
        <v>82</v>
      </c>
      <c r="BH112" s="166" t="s">
        <v>20501</v>
      </c>
      <c r="BI112" s="162"/>
      <c r="BJ112" s="163">
        <v>1</v>
      </c>
      <c r="BK112" s="163"/>
    </row>
    <row r="113" spans="1:63" ht="33.75" customHeight="1" x14ac:dyDescent="0.25">
      <c r="A113" s="157">
        <v>107</v>
      </c>
      <c r="B113" s="164" t="s">
        <v>4318</v>
      </c>
      <c r="C113" s="169" t="s">
        <v>4316</v>
      </c>
      <c r="D113" s="169" t="s">
        <v>2020</v>
      </c>
      <c r="E113" s="170" t="s">
        <v>4319</v>
      </c>
      <c r="F113" s="171" t="s">
        <v>4320</v>
      </c>
      <c r="G113" s="171" t="s">
        <v>4320</v>
      </c>
      <c r="H113" s="172" t="s">
        <v>4321</v>
      </c>
      <c r="I113" s="164" t="s">
        <v>28</v>
      </c>
      <c r="J113" s="164">
        <v>591</v>
      </c>
      <c r="K113" s="171">
        <v>591</v>
      </c>
      <c r="L113" s="171" t="s">
        <v>4317</v>
      </c>
      <c r="M113" s="173">
        <v>3004000</v>
      </c>
      <c r="N113" s="173">
        <f>P113-M113</f>
        <v>2083000</v>
      </c>
      <c r="O113" s="173">
        <v>2083304.3478260899</v>
      </c>
      <c r="P113" s="173">
        <v>5087000</v>
      </c>
      <c r="Q113" s="173">
        <f>+O113/1800000*2340000</f>
        <v>2708295.6521739168</v>
      </c>
      <c r="R113" s="173">
        <f>+M113+Q113</f>
        <v>5712295.6521739168</v>
      </c>
      <c r="S113" s="173">
        <v>5712200</v>
      </c>
      <c r="T113" s="174"/>
      <c r="U113" s="175" t="s">
        <v>26</v>
      </c>
      <c r="V113" s="175" t="s">
        <v>23</v>
      </c>
      <c r="W113" s="175" t="s">
        <v>27</v>
      </c>
      <c r="X113" s="176">
        <v>43294</v>
      </c>
      <c r="Y113" s="171" t="s">
        <v>7684</v>
      </c>
      <c r="Z113" s="171"/>
      <c r="AA113" s="173">
        <v>11820000</v>
      </c>
      <c r="AB113" s="173"/>
      <c r="AC113" s="173"/>
      <c r="AD113" s="173"/>
      <c r="AE113" s="173"/>
      <c r="AF113" s="173"/>
      <c r="AG113" s="173"/>
      <c r="AH113" s="173"/>
      <c r="AI113" s="173"/>
      <c r="AJ113" s="173"/>
      <c r="AK113" s="173"/>
      <c r="AL113" s="173"/>
      <c r="AM113" s="173"/>
      <c r="AN113" s="173"/>
      <c r="AO113" s="173"/>
      <c r="AP113" s="173"/>
      <c r="AQ113" s="173"/>
      <c r="AR113" s="173">
        <v>9738000</v>
      </c>
      <c r="AS113" s="173">
        <v>6503000</v>
      </c>
      <c r="AT113" s="160">
        <f t="shared" si="26"/>
        <v>3</v>
      </c>
      <c r="AU113" s="173">
        <f t="shared" si="27"/>
        <v>28061000</v>
      </c>
      <c r="AV113" s="173">
        <f t="shared" si="28"/>
        <v>9353700</v>
      </c>
      <c r="AW113" s="173">
        <f t="shared" si="29"/>
        <v>6503000</v>
      </c>
      <c r="AX113" s="173">
        <f t="shared" si="30"/>
        <v>3641500</v>
      </c>
      <c r="AY113" s="173">
        <f t="shared" si="31"/>
        <v>790800</v>
      </c>
      <c r="AZ113" s="177">
        <f t="shared" si="32"/>
        <v>0.63749518574279607</v>
      </c>
      <c r="BA113" s="177">
        <f t="shared" si="33"/>
        <v>0.13844053079373972</v>
      </c>
      <c r="BB113" s="173">
        <f>AA113</f>
        <v>11820000</v>
      </c>
      <c r="BC113" s="178">
        <f t="shared" si="43"/>
        <v>9353700</v>
      </c>
      <c r="BD113" s="173">
        <f t="shared" si="44"/>
        <v>6107800</v>
      </c>
      <c r="BE113" s="177">
        <f t="shared" si="45"/>
        <v>1.0692552781765345</v>
      </c>
      <c r="BF113" s="179" t="s">
        <v>20567</v>
      </c>
      <c r="BG113" s="174"/>
      <c r="BH113" s="166" t="s">
        <v>20501</v>
      </c>
      <c r="BI113" s="162"/>
      <c r="BJ113" s="163">
        <v>1</v>
      </c>
      <c r="BK113" s="163"/>
    </row>
    <row r="114" spans="1:63" ht="33.75" customHeight="1" x14ac:dyDescent="0.25">
      <c r="A114" s="157">
        <v>108</v>
      </c>
      <c r="B114" s="164" t="s">
        <v>65</v>
      </c>
      <c r="C114" s="169" t="s">
        <v>52</v>
      </c>
      <c r="D114" s="169" t="s">
        <v>2020</v>
      </c>
      <c r="E114" s="170" t="s">
        <v>66</v>
      </c>
      <c r="F114" s="171" t="s">
        <v>59</v>
      </c>
      <c r="G114" s="171" t="s">
        <v>59</v>
      </c>
      <c r="H114" s="172" t="s">
        <v>59</v>
      </c>
      <c r="I114" s="164" t="s">
        <v>25</v>
      </c>
      <c r="J114" s="164">
        <v>430</v>
      </c>
      <c r="K114" s="171">
        <v>430</v>
      </c>
      <c r="L114" s="171" t="s">
        <v>53</v>
      </c>
      <c r="M114" s="173">
        <v>3273000</v>
      </c>
      <c r="N114" s="173">
        <f>P114-M114</f>
        <v>997000</v>
      </c>
      <c r="O114" s="173">
        <v>997043.47826086998</v>
      </c>
      <c r="P114" s="173">
        <v>4270000</v>
      </c>
      <c r="Q114" s="173">
        <f>+O114/1800000*2340000</f>
        <v>1296156.5217391308</v>
      </c>
      <c r="R114" s="173">
        <f>+M114+Q114</f>
        <v>4569156.5217391308</v>
      </c>
      <c r="S114" s="173">
        <v>4569100</v>
      </c>
      <c r="T114" s="174"/>
      <c r="U114" s="175" t="s">
        <v>441</v>
      </c>
      <c r="V114" s="175" t="s">
        <v>2524</v>
      </c>
      <c r="W114" s="175" t="s">
        <v>29</v>
      </c>
      <c r="X114" s="176">
        <v>43294</v>
      </c>
      <c r="Y114" s="171" t="s">
        <v>7684</v>
      </c>
      <c r="Z114" s="171"/>
      <c r="AA114" s="173"/>
      <c r="AB114" s="173"/>
      <c r="AC114" s="173"/>
      <c r="AD114" s="173"/>
      <c r="AE114" s="173"/>
      <c r="AF114" s="173"/>
      <c r="AG114" s="173"/>
      <c r="AH114" s="173"/>
      <c r="AI114" s="173"/>
      <c r="AJ114" s="173"/>
      <c r="AK114" s="173">
        <v>6950000</v>
      </c>
      <c r="AL114" s="173"/>
      <c r="AM114" s="173"/>
      <c r="AN114" s="173"/>
      <c r="AO114" s="173"/>
      <c r="AP114" s="173"/>
      <c r="AQ114" s="173"/>
      <c r="AR114" s="173">
        <v>7004000</v>
      </c>
      <c r="AS114" s="173">
        <v>5865000</v>
      </c>
      <c r="AT114" s="160">
        <f t="shared" si="26"/>
        <v>3</v>
      </c>
      <c r="AU114" s="173">
        <f t="shared" si="27"/>
        <v>19819000</v>
      </c>
      <c r="AV114" s="173">
        <f t="shared" si="28"/>
        <v>6606300</v>
      </c>
      <c r="AW114" s="173">
        <f t="shared" si="29"/>
        <v>5865000</v>
      </c>
      <c r="AX114" s="173">
        <f t="shared" si="30"/>
        <v>2037200</v>
      </c>
      <c r="AY114" s="173">
        <f t="shared" si="31"/>
        <v>1295900</v>
      </c>
      <c r="AZ114" s="177">
        <f t="shared" si="32"/>
        <v>0.44586461228688362</v>
      </c>
      <c r="BA114" s="177">
        <f t="shared" si="33"/>
        <v>0.28362259525946026</v>
      </c>
      <c r="BB114" s="173">
        <f>AV114</f>
        <v>6606300</v>
      </c>
      <c r="BC114" s="178">
        <f t="shared" si="43"/>
        <v>6606300</v>
      </c>
      <c r="BD114" s="173">
        <f t="shared" si="44"/>
        <v>2037200</v>
      </c>
      <c r="BE114" s="177">
        <f t="shared" si="45"/>
        <v>0.44586461228688362</v>
      </c>
      <c r="BF114" s="179" t="s">
        <v>7679</v>
      </c>
      <c r="BG114" s="174"/>
      <c r="BH114" s="166" t="s">
        <v>20501</v>
      </c>
      <c r="BI114" s="162"/>
      <c r="BJ114" s="163">
        <v>1</v>
      </c>
      <c r="BK114" s="163"/>
    </row>
    <row r="115" spans="1:63" ht="33.75" customHeight="1" x14ac:dyDescent="0.25">
      <c r="A115" s="157">
        <v>109</v>
      </c>
      <c r="B115" s="164" t="s">
        <v>151</v>
      </c>
      <c r="C115" s="169" t="s">
        <v>124</v>
      </c>
      <c r="D115" s="169" t="s">
        <v>2020</v>
      </c>
      <c r="E115" s="170" t="s">
        <v>152</v>
      </c>
      <c r="F115" s="171" t="s">
        <v>136</v>
      </c>
      <c r="G115" s="171" t="s">
        <v>136</v>
      </c>
      <c r="H115" s="172" t="s">
        <v>136</v>
      </c>
      <c r="I115" s="164" t="s">
        <v>30</v>
      </c>
      <c r="J115" s="164">
        <v>444</v>
      </c>
      <c r="K115" s="171">
        <v>444</v>
      </c>
      <c r="L115" s="171" t="s">
        <v>127</v>
      </c>
      <c r="M115" s="173">
        <v>2025000</v>
      </c>
      <c r="N115" s="173">
        <f>P115-M115</f>
        <v>358000</v>
      </c>
      <c r="O115" s="173">
        <v>358434.78260869603</v>
      </c>
      <c r="P115" s="173">
        <v>2383000</v>
      </c>
      <c r="Q115" s="173">
        <f>+O115/1800000*2340000</f>
        <v>465965.21739130485</v>
      </c>
      <c r="R115" s="173">
        <f>+M115+Q115</f>
        <v>2490965.2173913047</v>
      </c>
      <c r="S115" s="173">
        <v>2490900</v>
      </c>
      <c r="T115" s="174"/>
      <c r="U115" s="175" t="s">
        <v>198</v>
      </c>
      <c r="V115" s="175" t="s">
        <v>2524</v>
      </c>
      <c r="W115" s="175" t="s">
        <v>196</v>
      </c>
      <c r="X115" s="176">
        <v>43294</v>
      </c>
      <c r="Y115" s="171" t="s">
        <v>7684</v>
      </c>
      <c r="Z115" s="171"/>
      <c r="AA115" s="173"/>
      <c r="AB115" s="173"/>
      <c r="AC115" s="173"/>
      <c r="AD115" s="173"/>
      <c r="AE115" s="173"/>
      <c r="AF115" s="173"/>
      <c r="AG115" s="173"/>
      <c r="AH115" s="173"/>
      <c r="AI115" s="173"/>
      <c r="AJ115" s="173"/>
      <c r="AK115" s="173"/>
      <c r="AL115" s="173"/>
      <c r="AM115" s="173">
        <v>4490900</v>
      </c>
      <c r="AN115" s="173"/>
      <c r="AO115" s="173"/>
      <c r="AP115" s="173"/>
      <c r="AQ115" s="173"/>
      <c r="AR115" s="173">
        <v>3484000</v>
      </c>
      <c r="AS115" s="173">
        <v>3381000</v>
      </c>
      <c r="AT115" s="160">
        <f t="shared" si="26"/>
        <v>3</v>
      </c>
      <c r="AU115" s="173">
        <f t="shared" si="27"/>
        <v>11355900</v>
      </c>
      <c r="AV115" s="173">
        <f t="shared" si="28"/>
        <v>3785300</v>
      </c>
      <c r="AW115" s="173">
        <f t="shared" si="29"/>
        <v>3381000</v>
      </c>
      <c r="AX115" s="173">
        <f t="shared" si="30"/>
        <v>1294400</v>
      </c>
      <c r="AY115" s="173">
        <f t="shared" si="31"/>
        <v>890100</v>
      </c>
      <c r="AZ115" s="177">
        <f t="shared" si="32"/>
        <v>0.51965153157493271</v>
      </c>
      <c r="BA115" s="177">
        <f t="shared" si="33"/>
        <v>0.35734072022160662</v>
      </c>
      <c r="BB115" s="173">
        <f>AV115</f>
        <v>3785300</v>
      </c>
      <c r="BC115" s="178">
        <f t="shared" si="43"/>
        <v>3785300</v>
      </c>
      <c r="BD115" s="173">
        <f t="shared" si="44"/>
        <v>1294400</v>
      </c>
      <c r="BE115" s="177">
        <f t="shared" si="45"/>
        <v>0.51965153157493271</v>
      </c>
      <c r="BF115" s="179" t="s">
        <v>7679</v>
      </c>
      <c r="BG115" s="174"/>
      <c r="BH115" s="166" t="s">
        <v>20501</v>
      </c>
      <c r="BI115" s="162"/>
      <c r="BJ115" s="163">
        <v>1</v>
      </c>
      <c r="BK115" s="163"/>
    </row>
    <row r="116" spans="1:63" ht="50.25" customHeight="1" x14ac:dyDescent="0.25">
      <c r="A116" s="157">
        <v>110</v>
      </c>
      <c r="B116" s="164" t="s">
        <v>7657</v>
      </c>
      <c r="C116" s="169"/>
      <c r="D116" s="169" t="s">
        <v>2020</v>
      </c>
      <c r="E116" s="170" t="s">
        <v>7701</v>
      </c>
      <c r="F116" s="171" t="s">
        <v>7658</v>
      </c>
      <c r="G116" s="171"/>
      <c r="H116" s="172" t="s">
        <v>7456</v>
      </c>
      <c r="I116" s="164"/>
      <c r="J116" s="164"/>
      <c r="K116" s="171"/>
      <c r="L116" s="171"/>
      <c r="M116" s="173"/>
      <c r="N116" s="173"/>
      <c r="O116" s="173"/>
      <c r="P116" s="173"/>
      <c r="Q116" s="173"/>
      <c r="R116" s="173"/>
      <c r="S116" s="173">
        <v>5474500</v>
      </c>
      <c r="T116" s="174" t="s">
        <v>4179</v>
      </c>
      <c r="U116" s="175"/>
      <c r="V116" s="175"/>
      <c r="W116" s="175"/>
      <c r="X116" s="176"/>
      <c r="Y116" s="171" t="s">
        <v>7684</v>
      </c>
      <c r="Z116" s="171"/>
      <c r="AA116" s="173"/>
      <c r="AB116" s="173"/>
      <c r="AC116" s="173"/>
      <c r="AD116" s="173"/>
      <c r="AE116" s="173"/>
      <c r="AF116" s="173"/>
      <c r="AG116" s="173">
        <v>14432000</v>
      </c>
      <c r="AH116" s="173"/>
      <c r="AI116" s="173"/>
      <c r="AJ116" s="173"/>
      <c r="AK116" s="173">
        <v>8975000</v>
      </c>
      <c r="AL116" s="173"/>
      <c r="AM116" s="173"/>
      <c r="AN116" s="173"/>
      <c r="AO116" s="173"/>
      <c r="AP116" s="173"/>
      <c r="AQ116" s="173"/>
      <c r="AR116" s="173"/>
      <c r="AS116" s="173">
        <v>7472000</v>
      </c>
      <c r="AT116" s="160">
        <f t="shared" si="26"/>
        <v>3</v>
      </c>
      <c r="AU116" s="173">
        <f t="shared" si="27"/>
        <v>30879000</v>
      </c>
      <c r="AV116" s="173">
        <f t="shared" si="28"/>
        <v>10293000</v>
      </c>
      <c r="AW116" s="173">
        <f t="shared" si="29"/>
        <v>7472000</v>
      </c>
      <c r="AX116" s="173">
        <f t="shared" si="30"/>
        <v>4818500</v>
      </c>
      <c r="AY116" s="173">
        <f t="shared" si="31"/>
        <v>1997500</v>
      </c>
      <c r="AZ116" s="177">
        <f t="shared" si="32"/>
        <v>0.88017170517855514</v>
      </c>
      <c r="BA116" s="177">
        <f t="shared" si="33"/>
        <v>0.36487350442962829</v>
      </c>
      <c r="BB116" s="173">
        <f>AW116</f>
        <v>7472000</v>
      </c>
      <c r="BC116" s="178">
        <f t="shared" si="43"/>
        <v>10293000</v>
      </c>
      <c r="BD116" s="173">
        <f t="shared" si="44"/>
        <v>1997500</v>
      </c>
      <c r="BE116" s="177">
        <f t="shared" si="45"/>
        <v>0.36487350442962829</v>
      </c>
      <c r="BF116" s="179" t="s">
        <v>20515</v>
      </c>
      <c r="BG116" s="174" t="s">
        <v>4179</v>
      </c>
      <c r="BH116" s="166" t="s">
        <v>20501</v>
      </c>
      <c r="BI116" s="162"/>
      <c r="BJ116" s="163">
        <v>1</v>
      </c>
      <c r="BK116" s="163"/>
    </row>
    <row r="117" spans="1:63" ht="33.75" customHeight="1" x14ac:dyDescent="0.25">
      <c r="A117" s="157">
        <v>111</v>
      </c>
      <c r="B117" s="164" t="s">
        <v>67</v>
      </c>
      <c r="C117" s="169" t="s">
        <v>52</v>
      </c>
      <c r="D117" s="169" t="s">
        <v>2020</v>
      </c>
      <c r="E117" s="170" t="s">
        <v>68</v>
      </c>
      <c r="F117" s="171" t="s">
        <v>69</v>
      </c>
      <c r="G117" s="171" t="s">
        <v>69</v>
      </c>
      <c r="H117" s="172" t="s">
        <v>69</v>
      </c>
      <c r="I117" s="164" t="s">
        <v>21</v>
      </c>
      <c r="J117" s="164">
        <v>430</v>
      </c>
      <c r="K117" s="171">
        <v>430</v>
      </c>
      <c r="L117" s="171" t="s">
        <v>53</v>
      </c>
      <c r="M117" s="173">
        <v>3273000</v>
      </c>
      <c r="N117" s="173">
        <f>P117-M117</f>
        <v>997000</v>
      </c>
      <c r="O117" s="173">
        <v>997043.47826086998</v>
      </c>
      <c r="P117" s="173">
        <v>4270000</v>
      </c>
      <c r="Q117" s="173">
        <f>+O117/1800000*2340000</f>
        <v>1296156.5217391308</v>
      </c>
      <c r="R117" s="173">
        <f>+M117+Q117</f>
        <v>4569156.5217391308</v>
      </c>
      <c r="S117" s="173">
        <v>4569100</v>
      </c>
      <c r="T117" s="174"/>
      <c r="U117" s="175" t="s">
        <v>441</v>
      </c>
      <c r="V117" s="175" t="s">
        <v>2524</v>
      </c>
      <c r="W117" s="175" t="s">
        <v>29</v>
      </c>
      <c r="X117" s="176">
        <v>43294</v>
      </c>
      <c r="Y117" s="171" t="s">
        <v>7684</v>
      </c>
      <c r="Z117" s="171"/>
      <c r="AA117" s="173"/>
      <c r="AB117" s="173"/>
      <c r="AC117" s="173"/>
      <c r="AD117" s="173"/>
      <c r="AE117" s="173"/>
      <c r="AF117" s="173"/>
      <c r="AG117" s="173"/>
      <c r="AH117" s="173"/>
      <c r="AI117" s="173"/>
      <c r="AJ117" s="173"/>
      <c r="AK117" s="173"/>
      <c r="AL117" s="173"/>
      <c r="AM117" s="173">
        <v>7569100</v>
      </c>
      <c r="AN117" s="173"/>
      <c r="AO117" s="173"/>
      <c r="AP117" s="173"/>
      <c r="AQ117" s="173"/>
      <c r="AR117" s="173">
        <v>6746000</v>
      </c>
      <c r="AS117" s="173">
        <v>5865000</v>
      </c>
      <c r="AT117" s="160">
        <f t="shared" si="26"/>
        <v>3</v>
      </c>
      <c r="AU117" s="173">
        <f t="shared" si="27"/>
        <v>20180100</v>
      </c>
      <c r="AV117" s="173">
        <f t="shared" si="28"/>
        <v>6726700</v>
      </c>
      <c r="AW117" s="173">
        <f t="shared" si="29"/>
        <v>5865000</v>
      </c>
      <c r="AX117" s="173">
        <f t="shared" si="30"/>
        <v>2157600</v>
      </c>
      <c r="AY117" s="173">
        <f t="shared" si="31"/>
        <v>1295900</v>
      </c>
      <c r="AZ117" s="177">
        <f t="shared" si="32"/>
        <v>0.47221553478803263</v>
      </c>
      <c r="BA117" s="177">
        <f t="shared" si="33"/>
        <v>0.28362259525946026</v>
      </c>
      <c r="BB117" s="173">
        <f t="shared" ref="BB117:BB123" si="46">AV117</f>
        <v>6726700</v>
      </c>
      <c r="BC117" s="178">
        <f t="shared" si="43"/>
        <v>6726700</v>
      </c>
      <c r="BD117" s="173">
        <f t="shared" si="44"/>
        <v>2157600</v>
      </c>
      <c r="BE117" s="177">
        <f t="shared" si="45"/>
        <v>0.47221553478803263</v>
      </c>
      <c r="BF117" s="179" t="s">
        <v>7679</v>
      </c>
      <c r="BG117" s="174"/>
      <c r="BH117" s="166" t="s">
        <v>20501</v>
      </c>
      <c r="BI117" s="162"/>
      <c r="BJ117" s="163">
        <v>1</v>
      </c>
      <c r="BK117" s="163"/>
    </row>
    <row r="118" spans="1:63" ht="33.75" customHeight="1" x14ac:dyDescent="0.25">
      <c r="A118" s="157">
        <v>112</v>
      </c>
      <c r="B118" s="164" t="s">
        <v>62</v>
      </c>
      <c r="C118" s="169" t="s">
        <v>52</v>
      </c>
      <c r="D118" s="169" t="s">
        <v>2020</v>
      </c>
      <c r="E118" s="170" t="s">
        <v>63</v>
      </c>
      <c r="F118" s="171" t="s">
        <v>64</v>
      </c>
      <c r="G118" s="171" t="s">
        <v>64</v>
      </c>
      <c r="H118" s="172" t="s">
        <v>64</v>
      </c>
      <c r="I118" s="164" t="s">
        <v>21</v>
      </c>
      <c r="J118" s="164">
        <v>430</v>
      </c>
      <c r="K118" s="171">
        <v>430</v>
      </c>
      <c r="L118" s="171" t="s">
        <v>53</v>
      </c>
      <c r="M118" s="173">
        <v>3273000</v>
      </c>
      <c r="N118" s="173">
        <f>P118-M118</f>
        <v>997000</v>
      </c>
      <c r="O118" s="173">
        <v>997043.47826086998</v>
      </c>
      <c r="P118" s="173">
        <v>4270000</v>
      </c>
      <c r="Q118" s="173">
        <f>+O118/1800000*2340000</f>
        <v>1296156.5217391308</v>
      </c>
      <c r="R118" s="173">
        <f>+M118+Q118</f>
        <v>4569156.5217391308</v>
      </c>
      <c r="S118" s="173">
        <v>4569100</v>
      </c>
      <c r="T118" s="174"/>
      <c r="U118" s="175" t="s">
        <v>441</v>
      </c>
      <c r="V118" s="175" t="s">
        <v>2524</v>
      </c>
      <c r="W118" s="175" t="s">
        <v>29</v>
      </c>
      <c r="X118" s="176">
        <v>43294</v>
      </c>
      <c r="Y118" s="171" t="s">
        <v>7684</v>
      </c>
      <c r="Z118" s="171"/>
      <c r="AA118" s="173"/>
      <c r="AB118" s="173"/>
      <c r="AC118" s="173"/>
      <c r="AD118" s="173"/>
      <c r="AE118" s="173"/>
      <c r="AF118" s="173"/>
      <c r="AG118" s="173"/>
      <c r="AH118" s="173"/>
      <c r="AI118" s="173"/>
      <c r="AJ118" s="173"/>
      <c r="AK118" s="173"/>
      <c r="AL118" s="173"/>
      <c r="AM118" s="173">
        <v>7569100</v>
      </c>
      <c r="AN118" s="173"/>
      <c r="AO118" s="173"/>
      <c r="AP118" s="173"/>
      <c r="AQ118" s="173"/>
      <c r="AR118" s="173">
        <v>6746000</v>
      </c>
      <c r="AS118" s="173">
        <v>5865000</v>
      </c>
      <c r="AT118" s="160">
        <f t="shared" si="26"/>
        <v>3</v>
      </c>
      <c r="AU118" s="173">
        <f t="shared" si="27"/>
        <v>20180100</v>
      </c>
      <c r="AV118" s="173">
        <f t="shared" si="28"/>
        <v>6726700</v>
      </c>
      <c r="AW118" s="173">
        <f t="shared" si="29"/>
        <v>5865000</v>
      </c>
      <c r="AX118" s="173">
        <f t="shared" si="30"/>
        <v>2157600</v>
      </c>
      <c r="AY118" s="173">
        <f t="shared" si="31"/>
        <v>1295900</v>
      </c>
      <c r="AZ118" s="177">
        <f t="shared" si="32"/>
        <v>0.47221553478803263</v>
      </c>
      <c r="BA118" s="177">
        <f t="shared" si="33"/>
        <v>0.28362259525946026</v>
      </c>
      <c r="BB118" s="173">
        <f t="shared" si="46"/>
        <v>6726700</v>
      </c>
      <c r="BC118" s="178">
        <f t="shared" si="43"/>
        <v>6726700</v>
      </c>
      <c r="BD118" s="173">
        <f t="shared" si="44"/>
        <v>2157600</v>
      </c>
      <c r="BE118" s="177">
        <f t="shared" si="45"/>
        <v>0.47221553478803263</v>
      </c>
      <c r="BF118" s="179" t="s">
        <v>7679</v>
      </c>
      <c r="BG118" s="174"/>
      <c r="BH118" s="166" t="s">
        <v>20501</v>
      </c>
      <c r="BI118" s="162"/>
      <c r="BJ118" s="163">
        <v>1</v>
      </c>
      <c r="BK118" s="163"/>
    </row>
    <row r="119" spans="1:63" ht="39.75" customHeight="1" x14ac:dyDescent="0.25">
      <c r="A119" s="157">
        <v>113</v>
      </c>
      <c r="B119" s="164" t="s">
        <v>47</v>
      </c>
      <c r="C119" s="169" t="s">
        <v>32</v>
      </c>
      <c r="D119" s="169" t="s">
        <v>2020</v>
      </c>
      <c r="E119" s="170" t="s">
        <v>48</v>
      </c>
      <c r="F119" s="171" t="s">
        <v>41</v>
      </c>
      <c r="G119" s="171" t="s">
        <v>41</v>
      </c>
      <c r="H119" s="172" t="s">
        <v>41</v>
      </c>
      <c r="I119" s="164" t="s">
        <v>25</v>
      </c>
      <c r="J119" s="164">
        <v>425</v>
      </c>
      <c r="K119" s="171">
        <v>425</v>
      </c>
      <c r="L119" s="171" t="s">
        <v>33</v>
      </c>
      <c r="M119" s="173">
        <v>3407000</v>
      </c>
      <c r="N119" s="173">
        <f>P119-M119</f>
        <v>997000</v>
      </c>
      <c r="O119" s="173">
        <v>997043.47826086998</v>
      </c>
      <c r="P119" s="173">
        <v>4404000</v>
      </c>
      <c r="Q119" s="173">
        <f>+O119/1800000*2340000</f>
        <v>1296156.5217391308</v>
      </c>
      <c r="R119" s="173">
        <f>+M119+Q119</f>
        <v>4703156.5217391308</v>
      </c>
      <c r="S119" s="173">
        <v>4703100</v>
      </c>
      <c r="T119" s="174" t="s">
        <v>82</v>
      </c>
      <c r="U119" s="175" t="s">
        <v>26</v>
      </c>
      <c r="V119" s="175" t="s">
        <v>2524</v>
      </c>
      <c r="W119" s="175" t="s">
        <v>27</v>
      </c>
      <c r="X119" s="176">
        <v>43294</v>
      </c>
      <c r="Y119" s="171" t="s">
        <v>7684</v>
      </c>
      <c r="Z119" s="171"/>
      <c r="AA119" s="173"/>
      <c r="AB119" s="173"/>
      <c r="AC119" s="173"/>
      <c r="AD119" s="173"/>
      <c r="AE119" s="173"/>
      <c r="AF119" s="173"/>
      <c r="AG119" s="173"/>
      <c r="AH119" s="173"/>
      <c r="AI119" s="173"/>
      <c r="AJ119" s="173"/>
      <c r="AK119" s="173">
        <v>7641000</v>
      </c>
      <c r="AL119" s="173"/>
      <c r="AM119" s="173">
        <v>8703100</v>
      </c>
      <c r="AN119" s="173"/>
      <c r="AO119" s="173"/>
      <c r="AP119" s="173"/>
      <c r="AQ119" s="173"/>
      <c r="AR119" s="173"/>
      <c r="AS119" s="173">
        <v>6066000</v>
      </c>
      <c r="AT119" s="160">
        <f t="shared" si="26"/>
        <v>3</v>
      </c>
      <c r="AU119" s="173">
        <f t="shared" si="27"/>
        <v>22410100</v>
      </c>
      <c r="AV119" s="173">
        <f t="shared" si="28"/>
        <v>7470000</v>
      </c>
      <c r="AW119" s="173">
        <f t="shared" si="29"/>
        <v>6066000</v>
      </c>
      <c r="AX119" s="173">
        <f t="shared" si="30"/>
        <v>2766900</v>
      </c>
      <c r="AY119" s="173">
        <f t="shared" si="31"/>
        <v>1362900</v>
      </c>
      <c r="AZ119" s="177">
        <f t="shared" si="32"/>
        <v>0.58831409070612994</v>
      </c>
      <c r="BA119" s="177">
        <f t="shared" si="33"/>
        <v>0.28978758691076101</v>
      </c>
      <c r="BB119" s="173">
        <f t="shared" si="46"/>
        <v>7470000</v>
      </c>
      <c r="BC119" s="178">
        <f t="shared" si="43"/>
        <v>7470000</v>
      </c>
      <c r="BD119" s="173">
        <f t="shared" si="44"/>
        <v>2766900</v>
      </c>
      <c r="BE119" s="177">
        <f t="shared" si="45"/>
        <v>0.58831409070612994</v>
      </c>
      <c r="BF119" s="179" t="s">
        <v>7679</v>
      </c>
      <c r="BG119" s="174" t="s">
        <v>82</v>
      </c>
      <c r="BH119" s="166" t="s">
        <v>20501</v>
      </c>
      <c r="BI119" s="162"/>
      <c r="BJ119" s="163">
        <v>1</v>
      </c>
      <c r="BK119" s="163"/>
    </row>
    <row r="120" spans="1:63" ht="39.75" customHeight="1" x14ac:dyDescent="0.25">
      <c r="A120" s="157">
        <v>114</v>
      </c>
      <c r="B120" s="164" t="s">
        <v>6309</v>
      </c>
      <c r="C120" s="169" t="s">
        <v>6307</v>
      </c>
      <c r="D120" s="169" t="s">
        <v>2677</v>
      </c>
      <c r="E120" s="170" t="s">
        <v>6310</v>
      </c>
      <c r="F120" s="171" t="s">
        <v>6311</v>
      </c>
      <c r="G120" s="171" t="s">
        <v>6311</v>
      </c>
      <c r="H120" s="172" t="s">
        <v>6311</v>
      </c>
      <c r="I120" s="164" t="s">
        <v>439</v>
      </c>
      <c r="J120" s="164">
        <v>1162</v>
      </c>
      <c r="K120" s="171">
        <v>1162</v>
      </c>
      <c r="L120" s="171" t="s">
        <v>6308</v>
      </c>
      <c r="M120" s="173">
        <v>328000</v>
      </c>
      <c r="N120" s="173">
        <v>100000</v>
      </c>
      <c r="O120" s="173">
        <v>100173.91304347799</v>
      </c>
      <c r="P120" s="173">
        <v>428000</v>
      </c>
      <c r="Q120" s="173">
        <v>130226.08695652138</v>
      </c>
      <c r="R120" s="173">
        <v>458226.08695652138</v>
      </c>
      <c r="S120" s="173">
        <v>458200</v>
      </c>
      <c r="T120" s="174"/>
      <c r="U120" s="175" t="s">
        <v>200</v>
      </c>
      <c r="V120" s="175" t="s">
        <v>421</v>
      </c>
      <c r="W120" s="175" t="s">
        <v>195</v>
      </c>
      <c r="X120" s="176">
        <v>43294</v>
      </c>
      <c r="Y120" s="171" t="s">
        <v>7684</v>
      </c>
      <c r="Z120" s="171"/>
      <c r="AA120" s="173"/>
      <c r="AB120" s="173"/>
      <c r="AC120" s="173"/>
      <c r="AD120" s="173"/>
      <c r="AE120" s="173"/>
      <c r="AF120" s="173"/>
      <c r="AG120" s="173"/>
      <c r="AH120" s="173"/>
      <c r="AI120" s="173">
        <v>492000</v>
      </c>
      <c r="AJ120" s="173"/>
      <c r="AK120" s="173"/>
      <c r="AL120" s="173"/>
      <c r="AM120" s="173"/>
      <c r="AN120" s="173"/>
      <c r="AO120" s="173"/>
      <c r="AP120" s="173"/>
      <c r="AQ120" s="173"/>
      <c r="AR120" s="173">
        <v>640000</v>
      </c>
      <c r="AS120" s="173">
        <v>588000</v>
      </c>
      <c r="AT120" s="160">
        <f t="shared" si="26"/>
        <v>3</v>
      </c>
      <c r="AU120" s="173">
        <f t="shared" si="27"/>
        <v>1720000</v>
      </c>
      <c r="AV120" s="173">
        <f t="shared" si="28"/>
        <v>573300</v>
      </c>
      <c r="AW120" s="173">
        <f t="shared" si="29"/>
        <v>492000</v>
      </c>
      <c r="AX120" s="173">
        <f t="shared" si="30"/>
        <v>115100</v>
      </c>
      <c r="AY120" s="173">
        <f t="shared" si="31"/>
        <v>33800</v>
      </c>
      <c r="AZ120" s="177">
        <f t="shared" si="32"/>
        <v>0.25120034919249234</v>
      </c>
      <c r="BA120" s="177">
        <f t="shared" si="33"/>
        <v>7.3766914011348758E-2</v>
      </c>
      <c r="BB120" s="173">
        <f t="shared" si="46"/>
        <v>573300</v>
      </c>
      <c r="BC120" s="178">
        <f t="shared" si="43"/>
        <v>573300</v>
      </c>
      <c r="BD120" s="173">
        <f t="shared" si="44"/>
        <v>115100</v>
      </c>
      <c r="BE120" s="177">
        <f t="shared" si="45"/>
        <v>0.25120034919249234</v>
      </c>
      <c r="BF120" s="179" t="s">
        <v>7679</v>
      </c>
      <c r="BG120" s="174"/>
      <c r="BH120" s="166" t="s">
        <v>20501</v>
      </c>
      <c r="BI120" s="162"/>
      <c r="BJ120" s="163">
        <v>1</v>
      </c>
      <c r="BK120" s="163"/>
    </row>
    <row r="121" spans="1:63" ht="39.75" customHeight="1" x14ac:dyDescent="0.25">
      <c r="A121" s="157">
        <v>115</v>
      </c>
      <c r="B121" s="164" t="s">
        <v>445</v>
      </c>
      <c r="C121" s="169" t="s">
        <v>436</v>
      </c>
      <c r="D121" s="169" t="s">
        <v>2677</v>
      </c>
      <c r="E121" s="157">
        <v>11.169</v>
      </c>
      <c r="F121" s="171" t="s">
        <v>446</v>
      </c>
      <c r="G121" s="171" t="s">
        <v>446</v>
      </c>
      <c r="H121" s="172" t="s">
        <v>446</v>
      </c>
      <c r="I121" s="164" t="s">
        <v>25</v>
      </c>
      <c r="J121" s="164">
        <v>1149</v>
      </c>
      <c r="K121" s="171">
        <v>1149</v>
      </c>
      <c r="L121" s="171" t="s">
        <v>440</v>
      </c>
      <c r="M121" s="173">
        <v>2842000</v>
      </c>
      <c r="N121" s="173">
        <v>1145000</v>
      </c>
      <c r="O121" s="173">
        <v>1145739.1304347799</v>
      </c>
      <c r="P121" s="173">
        <v>3987000</v>
      </c>
      <c r="Q121" s="173">
        <v>1489460.869565214</v>
      </c>
      <c r="R121" s="173">
        <v>4331460.869565214</v>
      </c>
      <c r="S121" s="173">
        <v>4331400</v>
      </c>
      <c r="T121" s="174" t="s">
        <v>6294</v>
      </c>
      <c r="U121" s="175" t="s">
        <v>31</v>
      </c>
      <c r="V121" s="175" t="s">
        <v>421</v>
      </c>
      <c r="W121" s="175" t="s">
        <v>24</v>
      </c>
      <c r="X121" s="176">
        <v>43294</v>
      </c>
      <c r="Y121" s="171" t="s">
        <v>7863</v>
      </c>
      <c r="Z121" s="171"/>
      <c r="AA121" s="173">
        <v>6100000</v>
      </c>
      <c r="AB121" s="173"/>
      <c r="AC121" s="173"/>
      <c r="AD121" s="173"/>
      <c r="AE121" s="173"/>
      <c r="AF121" s="173"/>
      <c r="AG121" s="173"/>
      <c r="AH121" s="173"/>
      <c r="AI121" s="173"/>
      <c r="AJ121" s="173"/>
      <c r="AK121" s="173"/>
      <c r="AL121" s="173"/>
      <c r="AM121" s="173"/>
      <c r="AN121" s="173"/>
      <c r="AO121" s="173"/>
      <c r="AP121" s="173"/>
      <c r="AQ121" s="173"/>
      <c r="AR121" s="173">
        <v>6958000</v>
      </c>
      <c r="AS121" s="173">
        <v>5361000</v>
      </c>
      <c r="AT121" s="160">
        <f t="shared" si="26"/>
        <v>3</v>
      </c>
      <c r="AU121" s="173">
        <f t="shared" si="27"/>
        <v>18419000</v>
      </c>
      <c r="AV121" s="173">
        <f t="shared" si="28"/>
        <v>6139700</v>
      </c>
      <c r="AW121" s="173">
        <f t="shared" si="29"/>
        <v>5361000</v>
      </c>
      <c r="AX121" s="173">
        <f t="shared" si="30"/>
        <v>1808300</v>
      </c>
      <c r="AY121" s="173">
        <f t="shared" si="31"/>
        <v>1029600</v>
      </c>
      <c r="AZ121" s="177">
        <f t="shared" si="32"/>
        <v>0.41748626310199938</v>
      </c>
      <c r="BA121" s="177">
        <f t="shared" si="33"/>
        <v>0.2377060534700097</v>
      </c>
      <c r="BB121" s="173">
        <f t="shared" si="46"/>
        <v>6139700</v>
      </c>
      <c r="BC121" s="178">
        <f t="shared" si="43"/>
        <v>6139700</v>
      </c>
      <c r="BD121" s="173">
        <f t="shared" si="44"/>
        <v>1808300</v>
      </c>
      <c r="BE121" s="177">
        <f t="shared" si="45"/>
        <v>0.41748626310199938</v>
      </c>
      <c r="BF121" s="179" t="s">
        <v>7679</v>
      </c>
      <c r="BG121" s="174" t="s">
        <v>6294</v>
      </c>
      <c r="BH121" s="166" t="s">
        <v>7863</v>
      </c>
      <c r="BI121" s="162"/>
      <c r="BJ121" s="163">
        <v>1</v>
      </c>
      <c r="BK121" s="163"/>
    </row>
    <row r="122" spans="1:63" ht="69.75" customHeight="1" x14ac:dyDescent="0.25">
      <c r="A122" s="157">
        <v>116</v>
      </c>
      <c r="B122" s="164" t="s">
        <v>6326</v>
      </c>
      <c r="C122" s="169" t="s">
        <v>6323</v>
      </c>
      <c r="D122" s="169" t="s">
        <v>2677</v>
      </c>
      <c r="E122" s="170" t="s">
        <v>6327</v>
      </c>
      <c r="F122" s="171" t="s">
        <v>6328</v>
      </c>
      <c r="G122" s="171" t="s">
        <v>6328</v>
      </c>
      <c r="H122" s="172" t="s">
        <v>6328</v>
      </c>
      <c r="I122" s="164" t="s">
        <v>499</v>
      </c>
      <c r="J122" s="164">
        <v>1172</v>
      </c>
      <c r="K122" s="171">
        <v>1172</v>
      </c>
      <c r="L122" s="171" t="s">
        <v>6324</v>
      </c>
      <c r="M122" s="173">
        <v>243000</v>
      </c>
      <c r="N122" s="173">
        <v>109000</v>
      </c>
      <c r="O122" s="173">
        <v>109565.217391304</v>
      </c>
      <c r="P122" s="173">
        <v>352000</v>
      </c>
      <c r="Q122" s="173">
        <v>142434.78260869521</v>
      </c>
      <c r="R122" s="173">
        <v>385434.78260869521</v>
      </c>
      <c r="S122" s="173">
        <v>385400</v>
      </c>
      <c r="T122" s="174" t="s">
        <v>20543</v>
      </c>
      <c r="U122" s="175" t="s">
        <v>31</v>
      </c>
      <c r="V122" s="175" t="s">
        <v>421</v>
      </c>
      <c r="W122" s="175" t="s">
        <v>24</v>
      </c>
      <c r="X122" s="176">
        <v>43294</v>
      </c>
      <c r="Y122" s="171" t="s">
        <v>7863</v>
      </c>
      <c r="Z122" s="171"/>
      <c r="AA122" s="173"/>
      <c r="AB122" s="173"/>
      <c r="AC122" s="173"/>
      <c r="AD122" s="173"/>
      <c r="AE122" s="173"/>
      <c r="AF122" s="173"/>
      <c r="AG122" s="173"/>
      <c r="AH122" s="173"/>
      <c r="AI122" s="173">
        <v>399600</v>
      </c>
      <c r="AJ122" s="173"/>
      <c r="AK122" s="173"/>
      <c r="AL122" s="173"/>
      <c r="AM122" s="173"/>
      <c r="AN122" s="173"/>
      <c r="AO122" s="173"/>
      <c r="AP122" s="173"/>
      <c r="AQ122" s="173"/>
      <c r="AR122" s="173">
        <v>593000</v>
      </c>
      <c r="AS122" s="173">
        <v>470000</v>
      </c>
      <c r="AT122" s="160">
        <f t="shared" si="26"/>
        <v>3</v>
      </c>
      <c r="AU122" s="173">
        <f t="shared" si="27"/>
        <v>1462600</v>
      </c>
      <c r="AV122" s="173">
        <f t="shared" si="28"/>
        <v>487500</v>
      </c>
      <c r="AW122" s="173">
        <f t="shared" si="29"/>
        <v>399600</v>
      </c>
      <c r="AX122" s="173">
        <f t="shared" si="30"/>
        <v>102100</v>
      </c>
      <c r="AY122" s="173">
        <f t="shared" si="31"/>
        <v>14200</v>
      </c>
      <c r="AZ122" s="177">
        <f t="shared" si="32"/>
        <v>0.26491956408925793</v>
      </c>
      <c r="BA122" s="177">
        <f t="shared" si="33"/>
        <v>3.6844836533471717E-2</v>
      </c>
      <c r="BB122" s="173">
        <f t="shared" si="46"/>
        <v>487500</v>
      </c>
      <c r="BC122" s="178">
        <f t="shared" si="43"/>
        <v>487500</v>
      </c>
      <c r="BD122" s="173">
        <f t="shared" si="44"/>
        <v>102100</v>
      </c>
      <c r="BE122" s="177">
        <f t="shared" si="45"/>
        <v>0.26491956408925793</v>
      </c>
      <c r="BF122" s="179" t="s">
        <v>7679</v>
      </c>
      <c r="BG122" s="174" t="s">
        <v>20543</v>
      </c>
      <c r="BH122" s="166" t="s">
        <v>7863</v>
      </c>
      <c r="BI122" s="162"/>
      <c r="BJ122" s="163">
        <v>1</v>
      </c>
      <c r="BK122" s="163"/>
    </row>
    <row r="123" spans="1:63" ht="32.25" customHeight="1" x14ac:dyDescent="0.25">
      <c r="A123" s="157">
        <v>117</v>
      </c>
      <c r="B123" s="164" t="s">
        <v>4351</v>
      </c>
      <c r="C123" s="169" t="s">
        <v>4349</v>
      </c>
      <c r="D123" s="169" t="s">
        <v>1383</v>
      </c>
      <c r="E123" s="170" t="s">
        <v>4352</v>
      </c>
      <c r="F123" s="171" t="s">
        <v>4350</v>
      </c>
      <c r="G123" s="171" t="s">
        <v>4350</v>
      </c>
      <c r="H123" s="172" t="s">
        <v>4350</v>
      </c>
      <c r="I123" s="164" t="s">
        <v>21</v>
      </c>
      <c r="J123" s="164">
        <v>599</v>
      </c>
      <c r="K123" s="171">
        <v>599</v>
      </c>
      <c r="L123" s="171" t="s">
        <v>4350</v>
      </c>
      <c r="M123" s="173">
        <v>1109000</v>
      </c>
      <c r="N123" s="173">
        <f>P123-M123</f>
        <v>200000</v>
      </c>
      <c r="O123" s="173">
        <v>200347.82608695599</v>
      </c>
      <c r="P123" s="173">
        <v>1309000</v>
      </c>
      <c r="Q123" s="173">
        <f>+O123/1800000*2340000</f>
        <v>260452.17391304276</v>
      </c>
      <c r="R123" s="173">
        <f>+M123+Q123</f>
        <v>1369452.1739130428</v>
      </c>
      <c r="S123" s="173">
        <v>1369400</v>
      </c>
      <c r="T123" s="174"/>
      <c r="U123" s="175" t="s">
        <v>26</v>
      </c>
      <c r="V123" s="175" t="s">
        <v>23</v>
      </c>
      <c r="W123" s="175" t="s">
        <v>27</v>
      </c>
      <c r="X123" s="176">
        <v>43294</v>
      </c>
      <c r="Y123" s="171" t="s">
        <v>7688</v>
      </c>
      <c r="Z123" s="171"/>
      <c r="AA123" s="173"/>
      <c r="AB123" s="173"/>
      <c r="AC123" s="173"/>
      <c r="AD123" s="173"/>
      <c r="AE123" s="173"/>
      <c r="AF123" s="173">
        <v>2000000</v>
      </c>
      <c r="AG123" s="173">
        <v>5941000</v>
      </c>
      <c r="AH123" s="173"/>
      <c r="AI123" s="173"/>
      <c r="AJ123" s="173"/>
      <c r="AK123" s="173"/>
      <c r="AL123" s="173"/>
      <c r="AM123" s="173"/>
      <c r="AN123" s="173"/>
      <c r="AO123" s="173"/>
      <c r="AP123" s="173"/>
      <c r="AQ123" s="173"/>
      <c r="AR123" s="173"/>
      <c r="AS123" s="173">
        <v>1856000</v>
      </c>
      <c r="AT123" s="160">
        <f t="shared" si="26"/>
        <v>3</v>
      </c>
      <c r="AU123" s="173">
        <f t="shared" si="27"/>
        <v>9797000</v>
      </c>
      <c r="AV123" s="173">
        <f t="shared" si="28"/>
        <v>3265700</v>
      </c>
      <c r="AW123" s="173">
        <f t="shared" si="29"/>
        <v>1856000</v>
      </c>
      <c r="AX123" s="173">
        <f t="shared" si="30"/>
        <v>1896300</v>
      </c>
      <c r="AY123" s="173">
        <f t="shared" si="31"/>
        <v>486600</v>
      </c>
      <c r="AZ123" s="177">
        <f t="shared" si="32"/>
        <v>1.384767051263327</v>
      </c>
      <c r="BA123" s="177">
        <f t="shared" si="33"/>
        <v>0.35533810427924639</v>
      </c>
      <c r="BB123" s="173">
        <f t="shared" si="46"/>
        <v>3265700</v>
      </c>
      <c r="BC123" s="178">
        <f t="shared" si="43"/>
        <v>3265700</v>
      </c>
      <c r="BD123" s="173">
        <f t="shared" si="44"/>
        <v>1896300</v>
      </c>
      <c r="BE123" s="177">
        <f t="shared" si="45"/>
        <v>1.384767051263327</v>
      </c>
      <c r="BF123" s="179" t="s">
        <v>7679</v>
      </c>
      <c r="BG123" s="174"/>
      <c r="BH123" s="166" t="s">
        <v>20501</v>
      </c>
      <c r="BI123" s="162"/>
      <c r="BJ123" s="163">
        <v>1</v>
      </c>
      <c r="BK123" s="163"/>
    </row>
    <row r="124" spans="1:63" ht="32.25" customHeight="1" x14ac:dyDescent="0.25">
      <c r="A124" s="157">
        <v>118</v>
      </c>
      <c r="B124" s="164" t="s">
        <v>5557</v>
      </c>
      <c r="C124" s="169" t="s">
        <v>5558</v>
      </c>
      <c r="D124" s="169" t="s">
        <v>1383</v>
      </c>
      <c r="E124" s="170" t="s">
        <v>5559</v>
      </c>
      <c r="F124" s="171" t="s">
        <v>5560</v>
      </c>
      <c r="G124" s="171" t="s">
        <v>5561</v>
      </c>
      <c r="H124" s="172" t="s">
        <v>5560</v>
      </c>
      <c r="I124" s="164" t="s">
        <v>21</v>
      </c>
      <c r="J124" s="164">
        <v>919</v>
      </c>
      <c r="K124" s="171">
        <v>919</v>
      </c>
      <c r="L124" s="171" t="s">
        <v>5562</v>
      </c>
      <c r="M124" s="173">
        <v>1245000</v>
      </c>
      <c r="N124" s="173">
        <f>P124-M124</f>
        <v>108000</v>
      </c>
      <c r="O124" s="173">
        <v>108000</v>
      </c>
      <c r="P124" s="173">
        <v>1353000</v>
      </c>
      <c r="Q124" s="173">
        <f>+O124/1800000*2340000</f>
        <v>140400</v>
      </c>
      <c r="R124" s="173">
        <f>+M124+Q124</f>
        <v>1385400</v>
      </c>
      <c r="S124" s="173">
        <v>1385400</v>
      </c>
      <c r="T124" s="174"/>
      <c r="U124" s="175" t="s">
        <v>476</v>
      </c>
      <c r="V124" s="175" t="s">
        <v>4643</v>
      </c>
      <c r="W124" s="175" t="s">
        <v>173</v>
      </c>
      <c r="X124" s="176">
        <v>43294</v>
      </c>
      <c r="Y124" s="171" t="s">
        <v>7688</v>
      </c>
      <c r="Z124" s="171"/>
      <c r="AA124" s="173">
        <v>4040000</v>
      </c>
      <c r="AB124" s="173"/>
      <c r="AC124" s="173"/>
      <c r="AD124" s="173"/>
      <c r="AE124" s="173"/>
      <c r="AF124" s="173">
        <v>2900000</v>
      </c>
      <c r="AG124" s="173"/>
      <c r="AH124" s="173"/>
      <c r="AI124" s="173"/>
      <c r="AJ124" s="173"/>
      <c r="AK124" s="173"/>
      <c r="AL124" s="173"/>
      <c r="AM124" s="173"/>
      <c r="AN124" s="173"/>
      <c r="AO124" s="173"/>
      <c r="AP124" s="173"/>
      <c r="AQ124" s="173"/>
      <c r="AR124" s="173"/>
      <c r="AS124" s="173">
        <v>1971000</v>
      </c>
      <c r="AT124" s="160">
        <f t="shared" si="26"/>
        <v>3</v>
      </c>
      <c r="AU124" s="173">
        <f t="shared" si="27"/>
        <v>8911000</v>
      </c>
      <c r="AV124" s="173">
        <f t="shared" si="28"/>
        <v>2970300</v>
      </c>
      <c r="AW124" s="173">
        <f t="shared" si="29"/>
        <v>1971000</v>
      </c>
      <c r="AX124" s="173">
        <f t="shared" si="30"/>
        <v>1584900</v>
      </c>
      <c r="AY124" s="173">
        <f t="shared" si="31"/>
        <v>585600</v>
      </c>
      <c r="AZ124" s="177">
        <f t="shared" si="32"/>
        <v>1.1440017323516674</v>
      </c>
      <c r="BA124" s="177">
        <f t="shared" si="33"/>
        <v>0.42269380684278907</v>
      </c>
      <c r="BB124" s="173">
        <f t="shared" ref="BB124:BB132" si="47">AV124</f>
        <v>2970300</v>
      </c>
      <c r="BC124" s="178">
        <f t="shared" ref="BC124:BC135" si="48">AV124</f>
        <v>2970300</v>
      </c>
      <c r="BD124" s="173">
        <f t="shared" ref="BD124:BD135" si="49">BB124-S124</f>
        <v>1584900</v>
      </c>
      <c r="BE124" s="177">
        <f t="shared" ref="BE124:BE135" si="50">BD124/S124</f>
        <v>1.1440017323516674</v>
      </c>
      <c r="BF124" s="179" t="s">
        <v>7679</v>
      </c>
      <c r="BG124" s="174"/>
      <c r="BH124" s="166" t="s">
        <v>20501</v>
      </c>
      <c r="BI124" s="162"/>
      <c r="BJ124" s="163">
        <v>1</v>
      </c>
      <c r="BK124" s="163"/>
    </row>
    <row r="125" spans="1:63" ht="32.25" customHeight="1" x14ac:dyDescent="0.25">
      <c r="A125" s="157">
        <v>119</v>
      </c>
      <c r="B125" s="164" t="s">
        <v>5563</v>
      </c>
      <c r="C125" s="169" t="s">
        <v>5558</v>
      </c>
      <c r="D125" s="169" t="s">
        <v>1383</v>
      </c>
      <c r="E125" s="170" t="s">
        <v>5564</v>
      </c>
      <c r="F125" s="171" t="s">
        <v>5565</v>
      </c>
      <c r="G125" s="171" t="s">
        <v>5566</v>
      </c>
      <c r="H125" s="172" t="s">
        <v>5565</v>
      </c>
      <c r="I125" s="164" t="s">
        <v>21</v>
      </c>
      <c r="J125" s="164">
        <v>919</v>
      </c>
      <c r="K125" s="171">
        <v>919</v>
      </c>
      <c r="L125" s="171" t="s">
        <v>5562</v>
      </c>
      <c r="M125" s="173">
        <v>1245000</v>
      </c>
      <c r="N125" s="173">
        <f>P125-M125</f>
        <v>108000</v>
      </c>
      <c r="O125" s="173">
        <v>108000</v>
      </c>
      <c r="P125" s="173">
        <v>1353000</v>
      </c>
      <c r="Q125" s="173">
        <f>+O125/1800000*2340000</f>
        <v>140400</v>
      </c>
      <c r="R125" s="173">
        <f>+M125+Q125</f>
        <v>1385400</v>
      </c>
      <c r="S125" s="173">
        <v>1385400</v>
      </c>
      <c r="T125" s="174"/>
      <c r="U125" s="175" t="s">
        <v>26</v>
      </c>
      <c r="V125" s="175" t="s">
        <v>4643</v>
      </c>
      <c r="W125" s="175" t="s">
        <v>27</v>
      </c>
      <c r="X125" s="176">
        <v>43294</v>
      </c>
      <c r="Y125" s="171" t="s">
        <v>7688</v>
      </c>
      <c r="Z125" s="171"/>
      <c r="AA125" s="173">
        <v>4040000</v>
      </c>
      <c r="AB125" s="173"/>
      <c r="AC125" s="173"/>
      <c r="AD125" s="173"/>
      <c r="AE125" s="173"/>
      <c r="AF125" s="173">
        <v>2900000</v>
      </c>
      <c r="AG125" s="173"/>
      <c r="AH125" s="173"/>
      <c r="AI125" s="173"/>
      <c r="AJ125" s="173"/>
      <c r="AK125" s="173"/>
      <c r="AL125" s="173"/>
      <c r="AM125" s="173"/>
      <c r="AN125" s="173"/>
      <c r="AO125" s="173"/>
      <c r="AP125" s="173"/>
      <c r="AQ125" s="173"/>
      <c r="AR125" s="173"/>
      <c r="AS125" s="173">
        <v>1971000</v>
      </c>
      <c r="AT125" s="160">
        <f t="shared" si="26"/>
        <v>3</v>
      </c>
      <c r="AU125" s="173">
        <f t="shared" si="27"/>
        <v>8911000</v>
      </c>
      <c r="AV125" s="173">
        <f t="shared" si="28"/>
        <v>2970300</v>
      </c>
      <c r="AW125" s="173">
        <f t="shared" si="29"/>
        <v>1971000</v>
      </c>
      <c r="AX125" s="173">
        <f t="shared" si="30"/>
        <v>1584900</v>
      </c>
      <c r="AY125" s="173">
        <f t="shared" si="31"/>
        <v>585600</v>
      </c>
      <c r="AZ125" s="177">
        <f t="shared" si="32"/>
        <v>1.1440017323516674</v>
      </c>
      <c r="BA125" s="177">
        <f t="shared" si="33"/>
        <v>0.42269380684278907</v>
      </c>
      <c r="BB125" s="173">
        <f t="shared" si="47"/>
        <v>2970300</v>
      </c>
      <c r="BC125" s="178">
        <f t="shared" si="48"/>
        <v>2970300</v>
      </c>
      <c r="BD125" s="173">
        <f t="shared" si="49"/>
        <v>1584900</v>
      </c>
      <c r="BE125" s="177">
        <f t="shared" si="50"/>
        <v>1.1440017323516674</v>
      </c>
      <c r="BF125" s="179" t="s">
        <v>7679</v>
      </c>
      <c r="BG125" s="174"/>
      <c r="BH125" s="166" t="s">
        <v>20501</v>
      </c>
      <c r="BI125" s="162"/>
      <c r="BJ125" s="163">
        <v>1</v>
      </c>
      <c r="BK125" s="163"/>
    </row>
    <row r="126" spans="1:63" ht="32.25" customHeight="1" x14ac:dyDescent="0.25">
      <c r="A126" s="157">
        <v>120</v>
      </c>
      <c r="B126" s="164" t="s">
        <v>5573</v>
      </c>
      <c r="C126" s="169" t="s">
        <v>5574</v>
      </c>
      <c r="D126" s="169" t="s">
        <v>1383</v>
      </c>
      <c r="E126" s="170" t="s">
        <v>5559</v>
      </c>
      <c r="F126" s="171" t="s">
        <v>5560</v>
      </c>
      <c r="G126" s="171" t="s">
        <v>5575</v>
      </c>
      <c r="H126" s="172" t="s">
        <v>5560</v>
      </c>
      <c r="I126" s="164" t="s">
        <v>21</v>
      </c>
      <c r="J126" s="164">
        <v>920</v>
      </c>
      <c r="K126" s="171">
        <v>920</v>
      </c>
      <c r="L126" s="171" t="s">
        <v>5576</v>
      </c>
      <c r="M126" s="173">
        <v>765000</v>
      </c>
      <c r="N126" s="173">
        <v>84000</v>
      </c>
      <c r="O126" s="173">
        <v>84521.739130434798</v>
      </c>
      <c r="P126" s="173">
        <v>849000</v>
      </c>
      <c r="Q126" s="173">
        <v>109878.26086956525</v>
      </c>
      <c r="R126" s="173">
        <v>874878.26086956519</v>
      </c>
      <c r="S126" s="173">
        <v>874800</v>
      </c>
      <c r="T126" s="174"/>
      <c r="U126" s="175" t="s">
        <v>26</v>
      </c>
      <c r="V126" s="175" t="s">
        <v>4643</v>
      </c>
      <c r="W126" s="175" t="s">
        <v>27</v>
      </c>
      <c r="X126" s="176">
        <v>43294</v>
      </c>
      <c r="Y126" s="171" t="s">
        <v>7688</v>
      </c>
      <c r="Z126" s="171"/>
      <c r="AA126" s="173"/>
      <c r="AB126" s="173"/>
      <c r="AC126" s="173"/>
      <c r="AD126" s="173"/>
      <c r="AE126" s="173"/>
      <c r="AF126" s="173">
        <v>2200000</v>
      </c>
      <c r="AG126" s="173"/>
      <c r="AH126" s="173"/>
      <c r="AI126" s="173"/>
      <c r="AJ126" s="173"/>
      <c r="AK126" s="173"/>
      <c r="AL126" s="173"/>
      <c r="AM126" s="173"/>
      <c r="AN126" s="173"/>
      <c r="AO126" s="173"/>
      <c r="AP126" s="173"/>
      <c r="AQ126" s="173"/>
      <c r="AR126" s="173">
        <v>1666000</v>
      </c>
      <c r="AS126" s="173">
        <v>1641000</v>
      </c>
      <c r="AT126" s="160">
        <f t="shared" si="26"/>
        <v>3</v>
      </c>
      <c r="AU126" s="173">
        <f t="shared" si="27"/>
        <v>5507000</v>
      </c>
      <c r="AV126" s="173">
        <f t="shared" si="28"/>
        <v>1835700</v>
      </c>
      <c r="AW126" s="173">
        <f t="shared" si="29"/>
        <v>1641000</v>
      </c>
      <c r="AX126" s="173">
        <f t="shared" si="30"/>
        <v>960900</v>
      </c>
      <c r="AY126" s="173">
        <f t="shared" si="31"/>
        <v>766200</v>
      </c>
      <c r="AZ126" s="177">
        <f t="shared" si="32"/>
        <v>1.0984224965706446</v>
      </c>
      <c r="BA126" s="177">
        <f t="shared" si="33"/>
        <v>0.87585733882030181</v>
      </c>
      <c r="BB126" s="173">
        <f t="shared" si="47"/>
        <v>1835700</v>
      </c>
      <c r="BC126" s="178">
        <f t="shared" si="48"/>
        <v>1835700</v>
      </c>
      <c r="BD126" s="173">
        <f t="shared" si="49"/>
        <v>960900</v>
      </c>
      <c r="BE126" s="177">
        <f t="shared" si="50"/>
        <v>1.0984224965706446</v>
      </c>
      <c r="BF126" s="179" t="s">
        <v>7679</v>
      </c>
      <c r="BG126" s="174"/>
      <c r="BH126" s="166" t="s">
        <v>20501</v>
      </c>
      <c r="BI126" s="162"/>
      <c r="BJ126" s="163">
        <v>1</v>
      </c>
      <c r="BK126" s="163"/>
    </row>
    <row r="127" spans="1:63" ht="32.25" customHeight="1" x14ac:dyDescent="0.25">
      <c r="A127" s="157">
        <v>121</v>
      </c>
      <c r="B127" s="164" t="s">
        <v>5577</v>
      </c>
      <c r="C127" s="169" t="s">
        <v>5574</v>
      </c>
      <c r="D127" s="169" t="s">
        <v>1383</v>
      </c>
      <c r="E127" s="170" t="s">
        <v>5564</v>
      </c>
      <c r="F127" s="171" t="s">
        <v>5565</v>
      </c>
      <c r="G127" s="171" t="s">
        <v>5578</v>
      </c>
      <c r="H127" s="172" t="s">
        <v>5565</v>
      </c>
      <c r="I127" s="164" t="s">
        <v>21</v>
      </c>
      <c r="J127" s="164">
        <v>920</v>
      </c>
      <c r="K127" s="171">
        <v>920</v>
      </c>
      <c r="L127" s="171" t="s">
        <v>5576</v>
      </c>
      <c r="M127" s="173">
        <v>765000</v>
      </c>
      <c r="N127" s="173">
        <v>84000</v>
      </c>
      <c r="O127" s="173">
        <v>84521.739130434798</v>
      </c>
      <c r="P127" s="173">
        <v>849000</v>
      </c>
      <c r="Q127" s="173">
        <v>109878.26086956525</v>
      </c>
      <c r="R127" s="173">
        <v>874878.26086956519</v>
      </c>
      <c r="S127" s="173">
        <v>874800</v>
      </c>
      <c r="T127" s="174"/>
      <c r="U127" s="175" t="s">
        <v>199</v>
      </c>
      <c r="V127" s="175" t="s">
        <v>4643</v>
      </c>
      <c r="W127" s="175" t="s">
        <v>173</v>
      </c>
      <c r="X127" s="176">
        <v>43294</v>
      </c>
      <c r="Y127" s="171" t="s">
        <v>7688</v>
      </c>
      <c r="Z127" s="171"/>
      <c r="AA127" s="173"/>
      <c r="AB127" s="173"/>
      <c r="AC127" s="173"/>
      <c r="AD127" s="173"/>
      <c r="AE127" s="173"/>
      <c r="AF127" s="173">
        <v>2200000</v>
      </c>
      <c r="AG127" s="173"/>
      <c r="AH127" s="173"/>
      <c r="AI127" s="173"/>
      <c r="AJ127" s="173"/>
      <c r="AK127" s="173"/>
      <c r="AL127" s="173"/>
      <c r="AM127" s="173"/>
      <c r="AN127" s="173"/>
      <c r="AO127" s="173"/>
      <c r="AP127" s="173"/>
      <c r="AQ127" s="173"/>
      <c r="AR127" s="173">
        <v>1666000</v>
      </c>
      <c r="AS127" s="173">
        <v>3761000</v>
      </c>
      <c r="AT127" s="160">
        <f t="shared" si="26"/>
        <v>3</v>
      </c>
      <c r="AU127" s="173">
        <f t="shared" si="27"/>
        <v>7627000</v>
      </c>
      <c r="AV127" s="173">
        <f t="shared" si="28"/>
        <v>2542300</v>
      </c>
      <c r="AW127" s="173">
        <f t="shared" si="29"/>
        <v>1666000</v>
      </c>
      <c r="AX127" s="173">
        <f t="shared" si="30"/>
        <v>1667500</v>
      </c>
      <c r="AY127" s="173">
        <f t="shared" si="31"/>
        <v>791200</v>
      </c>
      <c r="AZ127" s="177">
        <f t="shared" si="32"/>
        <v>1.9061499771376316</v>
      </c>
      <c r="BA127" s="177">
        <f t="shared" si="33"/>
        <v>0.90443529949702794</v>
      </c>
      <c r="BB127" s="173">
        <f t="shared" si="47"/>
        <v>2542300</v>
      </c>
      <c r="BC127" s="178">
        <f t="shared" si="48"/>
        <v>2542300</v>
      </c>
      <c r="BD127" s="173">
        <f t="shared" si="49"/>
        <v>1667500</v>
      </c>
      <c r="BE127" s="177">
        <f t="shared" si="50"/>
        <v>1.9061499771376316</v>
      </c>
      <c r="BF127" s="179" t="s">
        <v>7679</v>
      </c>
      <c r="BG127" s="174"/>
      <c r="BH127" s="166" t="s">
        <v>20501</v>
      </c>
      <c r="BI127" s="162"/>
      <c r="BJ127" s="163">
        <v>1</v>
      </c>
      <c r="BK127" s="163"/>
    </row>
    <row r="128" spans="1:63" ht="32.25" customHeight="1" x14ac:dyDescent="0.25">
      <c r="A128" s="157">
        <v>122</v>
      </c>
      <c r="B128" s="164" t="s">
        <v>6104</v>
      </c>
      <c r="C128" s="169" t="s">
        <v>6100</v>
      </c>
      <c r="D128" s="169" t="s">
        <v>1383</v>
      </c>
      <c r="E128" s="170" t="s">
        <v>6105</v>
      </c>
      <c r="F128" s="171" t="s">
        <v>6106</v>
      </c>
      <c r="G128" s="171" t="s">
        <v>6106</v>
      </c>
      <c r="H128" s="172" t="s">
        <v>6106</v>
      </c>
      <c r="I128" s="164" t="s">
        <v>21</v>
      </c>
      <c r="J128" s="164">
        <v>1055</v>
      </c>
      <c r="K128" s="171">
        <v>1055</v>
      </c>
      <c r="L128" s="171" t="s">
        <v>6103</v>
      </c>
      <c r="M128" s="173">
        <v>590000</v>
      </c>
      <c r="N128" s="173">
        <f t="shared" ref="N128:N144" si="51">P128-M128</f>
        <v>139000</v>
      </c>
      <c r="O128" s="173">
        <v>139304.347826087</v>
      </c>
      <c r="P128" s="173">
        <v>729000</v>
      </c>
      <c r="Q128" s="173">
        <f t="shared" ref="Q128:Q144" si="52">+O128/1800000*2340000</f>
        <v>181095.65217391308</v>
      </c>
      <c r="R128" s="173">
        <f t="shared" ref="R128:R144" si="53">+M128+Q128</f>
        <v>771095.65217391308</v>
      </c>
      <c r="S128" s="173">
        <v>771000</v>
      </c>
      <c r="T128" s="174"/>
      <c r="U128" s="175" t="s">
        <v>200</v>
      </c>
      <c r="V128" s="175" t="s">
        <v>421</v>
      </c>
      <c r="W128" s="175" t="s">
        <v>196</v>
      </c>
      <c r="X128" s="176">
        <v>43294</v>
      </c>
      <c r="Y128" s="171" t="s">
        <v>7684</v>
      </c>
      <c r="Z128" s="171"/>
      <c r="AA128" s="173"/>
      <c r="AB128" s="173"/>
      <c r="AC128" s="173"/>
      <c r="AD128" s="173"/>
      <c r="AE128" s="173"/>
      <c r="AF128" s="173"/>
      <c r="AG128" s="173"/>
      <c r="AH128" s="173"/>
      <c r="AI128" s="173"/>
      <c r="AJ128" s="173"/>
      <c r="AK128" s="173">
        <v>2081000</v>
      </c>
      <c r="AL128" s="173"/>
      <c r="AM128" s="173"/>
      <c r="AN128" s="173"/>
      <c r="AO128" s="173"/>
      <c r="AP128" s="173"/>
      <c r="AQ128" s="173"/>
      <c r="AR128" s="173">
        <v>1632000</v>
      </c>
      <c r="AS128" s="173">
        <v>1019000</v>
      </c>
      <c r="AT128" s="160">
        <f t="shared" si="26"/>
        <v>3</v>
      </c>
      <c r="AU128" s="173">
        <f t="shared" si="27"/>
        <v>4732000</v>
      </c>
      <c r="AV128" s="173">
        <f t="shared" si="28"/>
        <v>1577300</v>
      </c>
      <c r="AW128" s="173">
        <f t="shared" si="29"/>
        <v>1019000</v>
      </c>
      <c r="AX128" s="173">
        <f t="shared" si="30"/>
        <v>806300</v>
      </c>
      <c r="AY128" s="173">
        <f t="shared" si="31"/>
        <v>248000</v>
      </c>
      <c r="AZ128" s="177">
        <f t="shared" si="32"/>
        <v>1.0457846952010377</v>
      </c>
      <c r="BA128" s="177">
        <f t="shared" si="33"/>
        <v>0.32166018158236059</v>
      </c>
      <c r="BB128" s="173">
        <f t="shared" si="47"/>
        <v>1577300</v>
      </c>
      <c r="BC128" s="178">
        <f t="shared" si="48"/>
        <v>1577300</v>
      </c>
      <c r="BD128" s="173">
        <f t="shared" si="49"/>
        <v>806300</v>
      </c>
      <c r="BE128" s="177">
        <f t="shared" si="50"/>
        <v>1.0457846952010377</v>
      </c>
      <c r="BF128" s="179" t="s">
        <v>7679</v>
      </c>
      <c r="BG128" s="174"/>
      <c r="BH128" s="166" t="s">
        <v>20501</v>
      </c>
      <c r="BI128" s="162"/>
      <c r="BJ128" s="163">
        <v>1</v>
      </c>
      <c r="BK128" s="163"/>
    </row>
    <row r="129" spans="1:63" ht="32.25" customHeight="1" x14ac:dyDescent="0.25">
      <c r="A129" s="157">
        <v>123</v>
      </c>
      <c r="B129" s="164" t="s">
        <v>6107</v>
      </c>
      <c r="C129" s="169" t="s">
        <v>6100</v>
      </c>
      <c r="D129" s="169" t="s">
        <v>1383</v>
      </c>
      <c r="E129" s="170" t="s">
        <v>6108</v>
      </c>
      <c r="F129" s="171" t="s">
        <v>6109</v>
      </c>
      <c r="G129" s="171" t="s">
        <v>6109</v>
      </c>
      <c r="H129" s="172" t="s">
        <v>6109</v>
      </c>
      <c r="I129" s="164" t="s">
        <v>25</v>
      </c>
      <c r="J129" s="164">
        <v>1055</v>
      </c>
      <c r="K129" s="171">
        <v>1055</v>
      </c>
      <c r="L129" s="171" t="s">
        <v>6103</v>
      </c>
      <c r="M129" s="173">
        <v>590000</v>
      </c>
      <c r="N129" s="173">
        <f t="shared" si="51"/>
        <v>139000</v>
      </c>
      <c r="O129" s="173">
        <v>139304.347826087</v>
      </c>
      <c r="P129" s="173">
        <v>729000</v>
      </c>
      <c r="Q129" s="173">
        <f t="shared" si="52"/>
        <v>181095.65217391308</v>
      </c>
      <c r="R129" s="173">
        <f t="shared" si="53"/>
        <v>771095.65217391308</v>
      </c>
      <c r="S129" s="173">
        <v>771000</v>
      </c>
      <c r="T129" s="174"/>
      <c r="U129" s="175" t="s">
        <v>200</v>
      </c>
      <c r="V129" s="175" t="s">
        <v>421</v>
      </c>
      <c r="W129" s="175" t="s">
        <v>196</v>
      </c>
      <c r="X129" s="176">
        <v>43294</v>
      </c>
      <c r="Y129" s="171" t="s">
        <v>7684</v>
      </c>
      <c r="Z129" s="171"/>
      <c r="AA129" s="173"/>
      <c r="AB129" s="173"/>
      <c r="AC129" s="173"/>
      <c r="AD129" s="173"/>
      <c r="AE129" s="173"/>
      <c r="AF129" s="173"/>
      <c r="AG129" s="173"/>
      <c r="AH129" s="173"/>
      <c r="AI129" s="173"/>
      <c r="AJ129" s="173"/>
      <c r="AK129" s="173">
        <v>2518000</v>
      </c>
      <c r="AL129" s="173"/>
      <c r="AM129" s="173"/>
      <c r="AN129" s="173"/>
      <c r="AO129" s="173"/>
      <c r="AP129" s="173"/>
      <c r="AQ129" s="173"/>
      <c r="AR129" s="173">
        <v>1891000</v>
      </c>
      <c r="AS129" s="173">
        <v>1019000</v>
      </c>
      <c r="AT129" s="160">
        <f t="shared" si="26"/>
        <v>3</v>
      </c>
      <c r="AU129" s="173">
        <f t="shared" si="27"/>
        <v>5428000</v>
      </c>
      <c r="AV129" s="173">
        <f t="shared" si="28"/>
        <v>1809300</v>
      </c>
      <c r="AW129" s="173">
        <f t="shared" si="29"/>
        <v>1019000</v>
      </c>
      <c r="AX129" s="173">
        <f t="shared" si="30"/>
        <v>1038300</v>
      </c>
      <c r="AY129" s="173">
        <f t="shared" si="31"/>
        <v>248000</v>
      </c>
      <c r="AZ129" s="177">
        <f t="shared" si="32"/>
        <v>1.3466926070038912</v>
      </c>
      <c r="BA129" s="177">
        <f t="shared" si="33"/>
        <v>0.32166018158236059</v>
      </c>
      <c r="BB129" s="173">
        <f t="shared" si="47"/>
        <v>1809300</v>
      </c>
      <c r="BC129" s="178">
        <f t="shared" si="48"/>
        <v>1809300</v>
      </c>
      <c r="BD129" s="173">
        <f t="shared" si="49"/>
        <v>1038300</v>
      </c>
      <c r="BE129" s="177">
        <f t="shared" si="50"/>
        <v>1.3466926070038912</v>
      </c>
      <c r="BF129" s="179" t="s">
        <v>7679</v>
      </c>
      <c r="BG129" s="174"/>
      <c r="BH129" s="166" t="s">
        <v>20501</v>
      </c>
      <c r="BI129" s="162"/>
      <c r="BJ129" s="163">
        <v>1</v>
      </c>
      <c r="BK129" s="163"/>
    </row>
    <row r="130" spans="1:63" ht="32.25" customHeight="1" x14ac:dyDescent="0.25">
      <c r="A130" s="157">
        <v>124</v>
      </c>
      <c r="B130" s="164" t="s">
        <v>6128</v>
      </c>
      <c r="C130" s="169" t="s">
        <v>6124</v>
      </c>
      <c r="D130" s="169" t="s">
        <v>1383</v>
      </c>
      <c r="E130" s="170" t="s">
        <v>6129</v>
      </c>
      <c r="F130" s="171" t="s">
        <v>6130</v>
      </c>
      <c r="G130" s="171" t="s">
        <v>6130</v>
      </c>
      <c r="H130" s="172" t="s">
        <v>6130</v>
      </c>
      <c r="I130" s="164" t="s">
        <v>25</v>
      </c>
      <c r="J130" s="164">
        <v>1056</v>
      </c>
      <c r="K130" s="171">
        <v>1056</v>
      </c>
      <c r="L130" s="171" t="s">
        <v>6127</v>
      </c>
      <c r="M130" s="173">
        <v>983000</v>
      </c>
      <c r="N130" s="173">
        <f t="shared" si="51"/>
        <v>173000</v>
      </c>
      <c r="O130" s="173">
        <v>173739.130434783</v>
      </c>
      <c r="P130" s="173">
        <v>1156000</v>
      </c>
      <c r="Q130" s="173">
        <f t="shared" si="52"/>
        <v>225860.8695652179</v>
      </c>
      <c r="R130" s="173">
        <f t="shared" si="53"/>
        <v>1208860.869565218</v>
      </c>
      <c r="S130" s="173">
        <v>1208800</v>
      </c>
      <c r="T130" s="174"/>
      <c r="U130" s="175" t="s">
        <v>200</v>
      </c>
      <c r="V130" s="175" t="s">
        <v>421</v>
      </c>
      <c r="W130" s="175" t="s">
        <v>196</v>
      </c>
      <c r="X130" s="176">
        <v>43294</v>
      </c>
      <c r="Y130" s="171" t="s">
        <v>7684</v>
      </c>
      <c r="Z130" s="171"/>
      <c r="AA130" s="173"/>
      <c r="AB130" s="173"/>
      <c r="AC130" s="173"/>
      <c r="AD130" s="173"/>
      <c r="AE130" s="173"/>
      <c r="AF130" s="173"/>
      <c r="AG130" s="173"/>
      <c r="AH130" s="173"/>
      <c r="AI130" s="173"/>
      <c r="AJ130" s="173"/>
      <c r="AK130" s="173">
        <v>3036000</v>
      </c>
      <c r="AL130" s="173"/>
      <c r="AM130" s="173"/>
      <c r="AN130" s="173"/>
      <c r="AO130" s="173"/>
      <c r="AP130" s="173"/>
      <c r="AQ130" s="173"/>
      <c r="AR130" s="173">
        <v>2393000</v>
      </c>
      <c r="AS130" s="173">
        <v>1641000</v>
      </c>
      <c r="AT130" s="160">
        <f t="shared" si="26"/>
        <v>3</v>
      </c>
      <c r="AU130" s="173">
        <f t="shared" si="27"/>
        <v>7070000</v>
      </c>
      <c r="AV130" s="173">
        <f t="shared" si="28"/>
        <v>2356700</v>
      </c>
      <c r="AW130" s="173">
        <f t="shared" si="29"/>
        <v>1641000</v>
      </c>
      <c r="AX130" s="173">
        <f t="shared" si="30"/>
        <v>1147900</v>
      </c>
      <c r="AY130" s="173">
        <f t="shared" si="31"/>
        <v>432200</v>
      </c>
      <c r="AZ130" s="177">
        <f t="shared" si="32"/>
        <v>0.94961945731303776</v>
      </c>
      <c r="BA130" s="177">
        <f t="shared" si="33"/>
        <v>0.35754467240238252</v>
      </c>
      <c r="BB130" s="173">
        <f t="shared" si="47"/>
        <v>2356700</v>
      </c>
      <c r="BC130" s="178">
        <f t="shared" si="48"/>
        <v>2356700</v>
      </c>
      <c r="BD130" s="173">
        <f t="shared" si="49"/>
        <v>1147900</v>
      </c>
      <c r="BE130" s="177">
        <f t="shared" si="50"/>
        <v>0.94961945731303776</v>
      </c>
      <c r="BF130" s="179" t="s">
        <v>7679</v>
      </c>
      <c r="BG130" s="174"/>
      <c r="BH130" s="166" t="s">
        <v>20501</v>
      </c>
      <c r="BI130" s="162"/>
      <c r="BJ130" s="163">
        <v>1</v>
      </c>
      <c r="BK130" s="163"/>
    </row>
    <row r="131" spans="1:63" ht="32.25" customHeight="1" x14ac:dyDescent="0.25">
      <c r="A131" s="157">
        <v>125</v>
      </c>
      <c r="B131" s="164" t="s">
        <v>6131</v>
      </c>
      <c r="C131" s="169" t="s">
        <v>6124</v>
      </c>
      <c r="D131" s="169" t="s">
        <v>1383</v>
      </c>
      <c r="E131" s="170" t="s">
        <v>6132</v>
      </c>
      <c r="F131" s="171" t="s">
        <v>6133</v>
      </c>
      <c r="G131" s="171" t="s">
        <v>6133</v>
      </c>
      <c r="H131" s="172" t="s">
        <v>6133</v>
      </c>
      <c r="I131" s="164" t="s">
        <v>25</v>
      </c>
      <c r="J131" s="164">
        <v>1056</v>
      </c>
      <c r="K131" s="171">
        <v>1056</v>
      </c>
      <c r="L131" s="171" t="s">
        <v>6127</v>
      </c>
      <c r="M131" s="173">
        <v>983000</v>
      </c>
      <c r="N131" s="173">
        <f t="shared" si="51"/>
        <v>173000</v>
      </c>
      <c r="O131" s="173">
        <v>173739.130434783</v>
      </c>
      <c r="P131" s="173">
        <v>1156000</v>
      </c>
      <c r="Q131" s="173">
        <f t="shared" si="52"/>
        <v>225860.8695652179</v>
      </c>
      <c r="R131" s="173">
        <f t="shared" si="53"/>
        <v>1208860.869565218</v>
      </c>
      <c r="S131" s="173">
        <v>1208800</v>
      </c>
      <c r="T131" s="174"/>
      <c r="U131" s="175" t="s">
        <v>26</v>
      </c>
      <c r="V131" s="175" t="s">
        <v>421</v>
      </c>
      <c r="W131" s="175" t="s">
        <v>27</v>
      </c>
      <c r="X131" s="176">
        <v>43294</v>
      </c>
      <c r="Y131" s="171" t="s">
        <v>7688</v>
      </c>
      <c r="Z131" s="171"/>
      <c r="AA131" s="173"/>
      <c r="AB131" s="173"/>
      <c r="AC131" s="173"/>
      <c r="AD131" s="173"/>
      <c r="AE131" s="173"/>
      <c r="AF131" s="173"/>
      <c r="AG131" s="173"/>
      <c r="AH131" s="173"/>
      <c r="AI131" s="173"/>
      <c r="AJ131" s="173"/>
      <c r="AK131" s="173">
        <v>3036000</v>
      </c>
      <c r="AL131" s="173"/>
      <c r="AM131" s="173"/>
      <c r="AN131" s="173"/>
      <c r="AO131" s="173"/>
      <c r="AP131" s="173"/>
      <c r="AQ131" s="173"/>
      <c r="AR131" s="173">
        <v>2393000</v>
      </c>
      <c r="AS131" s="173">
        <v>1641000</v>
      </c>
      <c r="AT131" s="160">
        <f t="shared" si="26"/>
        <v>3</v>
      </c>
      <c r="AU131" s="173">
        <f t="shared" si="27"/>
        <v>7070000</v>
      </c>
      <c r="AV131" s="173">
        <f t="shared" si="28"/>
        <v>2356700</v>
      </c>
      <c r="AW131" s="173">
        <f t="shared" si="29"/>
        <v>1641000</v>
      </c>
      <c r="AX131" s="173">
        <f t="shared" si="30"/>
        <v>1147900</v>
      </c>
      <c r="AY131" s="173">
        <f t="shared" si="31"/>
        <v>432200</v>
      </c>
      <c r="AZ131" s="177">
        <f t="shared" si="32"/>
        <v>0.94961945731303776</v>
      </c>
      <c r="BA131" s="177">
        <f t="shared" si="33"/>
        <v>0.35754467240238252</v>
      </c>
      <c r="BB131" s="173">
        <f t="shared" si="47"/>
        <v>2356700</v>
      </c>
      <c r="BC131" s="178">
        <f t="shared" si="48"/>
        <v>2356700</v>
      </c>
      <c r="BD131" s="173">
        <f t="shared" si="49"/>
        <v>1147900</v>
      </c>
      <c r="BE131" s="177">
        <f t="shared" si="50"/>
        <v>0.94961945731303776</v>
      </c>
      <c r="BF131" s="179" t="s">
        <v>7679</v>
      </c>
      <c r="BG131" s="174"/>
      <c r="BH131" s="166" t="s">
        <v>20501</v>
      </c>
      <c r="BI131" s="162"/>
      <c r="BJ131" s="163">
        <v>1</v>
      </c>
      <c r="BK131" s="163"/>
    </row>
    <row r="132" spans="1:63" ht="32.25" customHeight="1" x14ac:dyDescent="0.25">
      <c r="A132" s="157">
        <v>126</v>
      </c>
      <c r="B132" s="164" t="s">
        <v>4362</v>
      </c>
      <c r="C132" s="169" t="s">
        <v>4356</v>
      </c>
      <c r="D132" s="169" t="s">
        <v>1383</v>
      </c>
      <c r="E132" s="170" t="s">
        <v>4363</v>
      </c>
      <c r="F132" s="171" t="s">
        <v>4361</v>
      </c>
      <c r="G132" s="171" t="s">
        <v>4361</v>
      </c>
      <c r="H132" s="172" t="s">
        <v>4361</v>
      </c>
      <c r="I132" s="164" t="s">
        <v>30</v>
      </c>
      <c r="J132" s="164">
        <v>601</v>
      </c>
      <c r="K132" s="171">
        <v>601</v>
      </c>
      <c r="L132" s="171" t="s">
        <v>4358</v>
      </c>
      <c r="M132" s="173">
        <v>819000</v>
      </c>
      <c r="N132" s="173">
        <f t="shared" si="51"/>
        <v>200000</v>
      </c>
      <c r="O132" s="173">
        <v>200347.82608695599</v>
      </c>
      <c r="P132" s="173">
        <v>1019000</v>
      </c>
      <c r="Q132" s="173">
        <f t="shared" si="52"/>
        <v>260452.17391304276</v>
      </c>
      <c r="R132" s="173">
        <f t="shared" si="53"/>
        <v>1079452.1739130428</v>
      </c>
      <c r="S132" s="173">
        <v>1079400</v>
      </c>
      <c r="T132" s="174"/>
      <c r="U132" s="175" t="s">
        <v>22</v>
      </c>
      <c r="V132" s="175" t="s">
        <v>23</v>
      </c>
      <c r="W132" s="175" t="s">
        <v>29</v>
      </c>
      <c r="X132" s="176">
        <v>43294</v>
      </c>
      <c r="Y132" s="171" t="s">
        <v>7684</v>
      </c>
      <c r="Z132" s="171"/>
      <c r="AA132" s="173"/>
      <c r="AB132" s="173"/>
      <c r="AC132" s="173"/>
      <c r="AD132" s="173"/>
      <c r="AE132" s="173"/>
      <c r="AF132" s="173"/>
      <c r="AG132" s="173"/>
      <c r="AH132" s="173"/>
      <c r="AI132" s="173"/>
      <c r="AJ132" s="173"/>
      <c r="AK132" s="173"/>
      <c r="AL132" s="173"/>
      <c r="AM132" s="173">
        <v>3079400</v>
      </c>
      <c r="AN132" s="173"/>
      <c r="AO132" s="173"/>
      <c r="AP132" s="173"/>
      <c r="AQ132" s="173"/>
      <c r="AR132" s="173">
        <v>1801000</v>
      </c>
      <c r="AS132" s="173">
        <v>1421000</v>
      </c>
      <c r="AT132" s="160">
        <f t="shared" si="26"/>
        <v>3</v>
      </c>
      <c r="AU132" s="173">
        <f t="shared" si="27"/>
        <v>6301400</v>
      </c>
      <c r="AV132" s="173">
        <f t="shared" si="28"/>
        <v>2100500</v>
      </c>
      <c r="AW132" s="173">
        <f t="shared" si="29"/>
        <v>1421000</v>
      </c>
      <c r="AX132" s="173">
        <f t="shared" si="30"/>
        <v>1021100</v>
      </c>
      <c r="AY132" s="173">
        <f t="shared" si="31"/>
        <v>341600</v>
      </c>
      <c r="AZ132" s="177">
        <f t="shared" si="32"/>
        <v>0.94598851213637203</v>
      </c>
      <c r="BA132" s="177">
        <f t="shared" si="33"/>
        <v>0.31647211413748377</v>
      </c>
      <c r="BB132" s="173">
        <f t="shared" si="47"/>
        <v>2100500</v>
      </c>
      <c r="BC132" s="178">
        <f t="shared" si="48"/>
        <v>2100500</v>
      </c>
      <c r="BD132" s="173">
        <f t="shared" si="49"/>
        <v>1021100</v>
      </c>
      <c r="BE132" s="177">
        <f t="shared" si="50"/>
        <v>0.94598851213637203</v>
      </c>
      <c r="BF132" s="179" t="s">
        <v>7679</v>
      </c>
      <c r="BG132" s="174"/>
      <c r="BH132" s="166" t="s">
        <v>20501</v>
      </c>
      <c r="BI132" s="162"/>
      <c r="BJ132" s="163">
        <v>1</v>
      </c>
      <c r="BK132" s="163"/>
    </row>
    <row r="133" spans="1:63" ht="32.25" customHeight="1" x14ac:dyDescent="0.25">
      <c r="A133" s="157">
        <v>127</v>
      </c>
      <c r="B133" s="164" t="s">
        <v>5442</v>
      </c>
      <c r="C133" s="169" t="s">
        <v>5437</v>
      </c>
      <c r="D133" s="169" t="s">
        <v>1383</v>
      </c>
      <c r="E133" s="170" t="s">
        <v>5443</v>
      </c>
      <c r="F133" s="171" t="s">
        <v>5439</v>
      </c>
      <c r="G133" s="171" t="s">
        <v>5444</v>
      </c>
      <c r="H133" s="172" t="s">
        <v>5439</v>
      </c>
      <c r="I133" s="164" t="s">
        <v>21</v>
      </c>
      <c r="J133" s="164">
        <v>884</v>
      </c>
      <c r="K133" s="171">
        <v>884</v>
      </c>
      <c r="L133" s="171" t="s">
        <v>5441</v>
      </c>
      <c r="M133" s="173">
        <v>1760000</v>
      </c>
      <c r="N133" s="173">
        <f t="shared" si="51"/>
        <v>278000</v>
      </c>
      <c r="O133" s="173">
        <v>278608.69565217401</v>
      </c>
      <c r="P133" s="173">
        <v>2038000</v>
      </c>
      <c r="Q133" s="173">
        <f t="shared" si="52"/>
        <v>362191.30434782617</v>
      </c>
      <c r="R133" s="173">
        <f t="shared" si="53"/>
        <v>2122191.3043478262</v>
      </c>
      <c r="S133" s="173">
        <v>2122100</v>
      </c>
      <c r="T133" s="174"/>
      <c r="U133" s="175" t="s">
        <v>199</v>
      </c>
      <c r="V133" s="175" t="s">
        <v>4643</v>
      </c>
      <c r="W133" s="175" t="s">
        <v>173</v>
      </c>
      <c r="X133" s="176">
        <v>43294</v>
      </c>
      <c r="Y133" s="171" t="s">
        <v>7698</v>
      </c>
      <c r="Z133" s="171"/>
      <c r="AA133" s="173"/>
      <c r="AB133" s="173"/>
      <c r="AC133" s="173"/>
      <c r="AD133" s="173"/>
      <c r="AE133" s="173"/>
      <c r="AF133" s="173"/>
      <c r="AG133" s="173"/>
      <c r="AH133" s="173"/>
      <c r="AI133" s="173"/>
      <c r="AJ133" s="173"/>
      <c r="AK133" s="173"/>
      <c r="AL133" s="173"/>
      <c r="AM133" s="173"/>
      <c r="AN133" s="173"/>
      <c r="AO133" s="173"/>
      <c r="AP133" s="173"/>
      <c r="AQ133" s="173">
        <v>10000000</v>
      </c>
      <c r="AR133" s="173">
        <v>3227000</v>
      </c>
      <c r="AS133" s="173">
        <v>2907000</v>
      </c>
      <c r="AT133" s="160">
        <f t="shared" si="26"/>
        <v>3</v>
      </c>
      <c r="AU133" s="173">
        <f t="shared" si="27"/>
        <v>16134000</v>
      </c>
      <c r="AV133" s="173">
        <f t="shared" si="28"/>
        <v>5378000</v>
      </c>
      <c r="AW133" s="173">
        <f t="shared" si="29"/>
        <v>2907000</v>
      </c>
      <c r="AX133" s="173">
        <f t="shared" si="30"/>
        <v>3255900</v>
      </c>
      <c r="AY133" s="173">
        <f t="shared" si="31"/>
        <v>784900</v>
      </c>
      <c r="AZ133" s="177">
        <f t="shared" si="32"/>
        <v>1.5342820790726168</v>
      </c>
      <c r="BA133" s="177">
        <f t="shared" si="33"/>
        <v>0.36986946892229394</v>
      </c>
      <c r="BB133" s="173">
        <f>AR133</f>
        <v>3227000</v>
      </c>
      <c r="BC133" s="178">
        <f t="shared" si="48"/>
        <v>5378000</v>
      </c>
      <c r="BD133" s="173">
        <f t="shared" si="49"/>
        <v>1104900</v>
      </c>
      <c r="BE133" s="177">
        <f t="shared" si="50"/>
        <v>0.52066349370906173</v>
      </c>
      <c r="BF133" s="179" t="s">
        <v>7679</v>
      </c>
      <c r="BG133" s="174"/>
      <c r="BH133" s="166" t="s">
        <v>20501</v>
      </c>
      <c r="BI133" s="162"/>
      <c r="BJ133" s="163">
        <v>1</v>
      </c>
      <c r="BK133" s="163"/>
    </row>
    <row r="134" spans="1:63" ht="32.25" customHeight="1" x14ac:dyDescent="0.25">
      <c r="A134" s="157">
        <v>128</v>
      </c>
      <c r="B134" s="164" t="s">
        <v>214</v>
      </c>
      <c r="C134" s="169" t="s">
        <v>212</v>
      </c>
      <c r="D134" s="169" t="s">
        <v>1383</v>
      </c>
      <c r="E134" s="170" t="s">
        <v>215</v>
      </c>
      <c r="F134" s="171" t="s">
        <v>213</v>
      </c>
      <c r="G134" s="171" t="s">
        <v>213</v>
      </c>
      <c r="H134" s="172" t="s">
        <v>213</v>
      </c>
      <c r="I134" s="164" t="s">
        <v>28</v>
      </c>
      <c r="J134" s="164">
        <v>608</v>
      </c>
      <c r="K134" s="171">
        <v>608</v>
      </c>
      <c r="L134" s="171" t="s">
        <v>213</v>
      </c>
      <c r="M134" s="173">
        <v>4878000</v>
      </c>
      <c r="N134" s="173">
        <f t="shared" si="51"/>
        <v>1490000</v>
      </c>
      <c r="O134" s="173">
        <v>1490086.95652174</v>
      </c>
      <c r="P134" s="173">
        <v>6368000</v>
      </c>
      <c r="Q134" s="173">
        <f t="shared" si="52"/>
        <v>1937113.0434782619</v>
      </c>
      <c r="R134" s="173">
        <f t="shared" si="53"/>
        <v>6815113.0434782617</v>
      </c>
      <c r="S134" s="173">
        <v>6815100</v>
      </c>
      <c r="T134" s="174"/>
      <c r="U134" s="175" t="s">
        <v>26</v>
      </c>
      <c r="V134" s="175" t="s">
        <v>23</v>
      </c>
      <c r="W134" s="175" t="s">
        <v>27</v>
      </c>
      <c r="X134" s="176">
        <v>43294</v>
      </c>
      <c r="Y134" s="171" t="s">
        <v>7688</v>
      </c>
      <c r="Z134" s="171"/>
      <c r="AA134" s="173"/>
      <c r="AB134" s="173"/>
      <c r="AC134" s="173"/>
      <c r="AD134" s="173"/>
      <c r="AE134" s="173"/>
      <c r="AF134" s="173"/>
      <c r="AG134" s="173"/>
      <c r="AH134" s="173"/>
      <c r="AI134" s="173"/>
      <c r="AJ134" s="173"/>
      <c r="AK134" s="173"/>
      <c r="AL134" s="173"/>
      <c r="AM134" s="173"/>
      <c r="AN134" s="173"/>
      <c r="AO134" s="173"/>
      <c r="AP134" s="173"/>
      <c r="AQ134" s="173">
        <v>20000000</v>
      </c>
      <c r="AR134" s="173">
        <v>10083000</v>
      </c>
      <c r="AS134" s="173">
        <v>8745000</v>
      </c>
      <c r="AT134" s="160">
        <f t="shared" si="26"/>
        <v>3</v>
      </c>
      <c r="AU134" s="173">
        <f t="shared" si="27"/>
        <v>38828000</v>
      </c>
      <c r="AV134" s="173">
        <f t="shared" si="28"/>
        <v>12942700</v>
      </c>
      <c r="AW134" s="173">
        <f t="shared" si="29"/>
        <v>8745000</v>
      </c>
      <c r="AX134" s="173">
        <f t="shared" si="30"/>
        <v>6127600</v>
      </c>
      <c r="AY134" s="173">
        <f t="shared" si="31"/>
        <v>1929900</v>
      </c>
      <c r="AZ134" s="177">
        <f t="shared" si="32"/>
        <v>0.899121069390031</v>
      </c>
      <c r="BA134" s="177">
        <f t="shared" si="33"/>
        <v>0.28317999735880617</v>
      </c>
      <c r="BB134" s="173">
        <f>AW134</f>
        <v>8745000</v>
      </c>
      <c r="BC134" s="178">
        <f t="shared" si="48"/>
        <v>12942700</v>
      </c>
      <c r="BD134" s="173">
        <f t="shared" si="49"/>
        <v>1929900</v>
      </c>
      <c r="BE134" s="177">
        <f t="shared" si="50"/>
        <v>0.28317999735880617</v>
      </c>
      <c r="BF134" s="179" t="s">
        <v>20515</v>
      </c>
      <c r="BG134" s="174"/>
      <c r="BH134" s="166" t="s">
        <v>20501</v>
      </c>
      <c r="BI134" s="162"/>
      <c r="BJ134" s="163">
        <v>1</v>
      </c>
      <c r="BK134" s="163"/>
    </row>
    <row r="135" spans="1:63" ht="32.25" customHeight="1" x14ac:dyDescent="0.25">
      <c r="A135" s="157">
        <v>129</v>
      </c>
      <c r="B135" s="164" t="s">
        <v>4368</v>
      </c>
      <c r="C135" s="169" t="s">
        <v>4369</v>
      </c>
      <c r="D135" s="169" t="s">
        <v>1383</v>
      </c>
      <c r="E135" s="170" t="s">
        <v>4370</v>
      </c>
      <c r="F135" s="171" t="s">
        <v>281</v>
      </c>
      <c r="G135" s="171" t="s">
        <v>281</v>
      </c>
      <c r="H135" s="172" t="s">
        <v>281</v>
      </c>
      <c r="I135" s="164" t="s">
        <v>28</v>
      </c>
      <c r="J135" s="164">
        <v>609</v>
      </c>
      <c r="K135" s="171">
        <v>609</v>
      </c>
      <c r="L135" s="171" t="s">
        <v>4371</v>
      </c>
      <c r="M135" s="173">
        <v>3570000</v>
      </c>
      <c r="N135" s="173">
        <f t="shared" si="51"/>
        <v>1490000</v>
      </c>
      <c r="O135" s="173">
        <v>1490086.95652174</v>
      </c>
      <c r="P135" s="173">
        <v>5060000</v>
      </c>
      <c r="Q135" s="173">
        <f t="shared" si="52"/>
        <v>1937113.0434782619</v>
      </c>
      <c r="R135" s="173">
        <f t="shared" si="53"/>
        <v>5507113.0434782617</v>
      </c>
      <c r="S135" s="173">
        <v>5507100</v>
      </c>
      <c r="T135" s="174"/>
      <c r="U135" s="175" t="s">
        <v>26</v>
      </c>
      <c r="V135" s="175" t="s">
        <v>23</v>
      </c>
      <c r="W135" s="175" t="s">
        <v>27</v>
      </c>
      <c r="X135" s="176">
        <v>43294</v>
      </c>
      <c r="Y135" s="171" t="s">
        <v>7684</v>
      </c>
      <c r="Z135" s="171"/>
      <c r="AA135" s="173"/>
      <c r="AB135" s="173"/>
      <c r="AC135" s="173"/>
      <c r="AD135" s="173"/>
      <c r="AE135" s="173"/>
      <c r="AF135" s="173"/>
      <c r="AG135" s="173"/>
      <c r="AH135" s="173"/>
      <c r="AI135" s="173"/>
      <c r="AJ135" s="173"/>
      <c r="AK135" s="173"/>
      <c r="AL135" s="173"/>
      <c r="AM135" s="173"/>
      <c r="AN135" s="173"/>
      <c r="AO135" s="173"/>
      <c r="AP135" s="173"/>
      <c r="AQ135" s="173">
        <v>30000000</v>
      </c>
      <c r="AR135" s="173">
        <v>8722000</v>
      </c>
      <c r="AS135" s="173">
        <v>6783000</v>
      </c>
      <c r="AT135" s="160">
        <f t="shared" ref="AT135:AT198" si="54">COUNT(AA135:AS135)</f>
        <v>3</v>
      </c>
      <c r="AU135" s="173">
        <f t="shared" ref="AU135:AU198" si="55">SUM(AA135:AS135)</f>
        <v>45505000</v>
      </c>
      <c r="AV135" s="173">
        <f t="shared" ref="AV135:AV198" si="56">ROUND(AU135/AT135,-2)</f>
        <v>15168300</v>
      </c>
      <c r="AW135" s="173">
        <f t="shared" ref="AW135:AW198" si="57">MIN(AA135:AS135)</f>
        <v>6783000</v>
      </c>
      <c r="AX135" s="173">
        <f t="shared" ref="AX135:AX198" si="58">AV135-S135</f>
        <v>9661200</v>
      </c>
      <c r="AY135" s="173">
        <f t="shared" ref="AY135:AY198" si="59">AW135-S135</f>
        <v>1275900</v>
      </c>
      <c r="AZ135" s="177">
        <f t="shared" ref="AZ135:AZ198" si="60">AX135/S135</f>
        <v>1.754317154219099</v>
      </c>
      <c r="BA135" s="177">
        <f t="shared" ref="BA135:BA198" si="61">AY135/S135</f>
        <v>0.23168273683063681</v>
      </c>
      <c r="BB135" s="173">
        <f>AR135</f>
        <v>8722000</v>
      </c>
      <c r="BC135" s="178">
        <f t="shared" si="48"/>
        <v>15168300</v>
      </c>
      <c r="BD135" s="173">
        <f t="shared" si="49"/>
        <v>3214900</v>
      </c>
      <c r="BE135" s="177">
        <f t="shared" si="50"/>
        <v>0.58377367398449276</v>
      </c>
      <c r="BF135" s="179" t="s">
        <v>20561</v>
      </c>
      <c r="BG135" s="174"/>
      <c r="BH135" s="166" t="s">
        <v>20501</v>
      </c>
      <c r="BI135" s="162"/>
      <c r="BJ135" s="163">
        <v>1</v>
      </c>
      <c r="BK135" s="163"/>
    </row>
    <row r="136" spans="1:63" ht="32.25" customHeight="1" x14ac:dyDescent="0.25">
      <c r="A136" s="157">
        <v>130</v>
      </c>
      <c r="B136" s="164" t="s">
        <v>6164</v>
      </c>
      <c r="C136" s="169" t="s">
        <v>6160</v>
      </c>
      <c r="D136" s="169" t="s">
        <v>1383</v>
      </c>
      <c r="E136" s="157">
        <v>12.315</v>
      </c>
      <c r="F136" s="171" t="s">
        <v>6163</v>
      </c>
      <c r="G136" s="171" t="s">
        <v>6163</v>
      </c>
      <c r="H136" s="172" t="s">
        <v>6163</v>
      </c>
      <c r="I136" s="164" t="s">
        <v>25</v>
      </c>
      <c r="J136" s="164">
        <v>1070</v>
      </c>
      <c r="K136" s="171">
        <v>1070</v>
      </c>
      <c r="L136" s="171" t="s">
        <v>6161</v>
      </c>
      <c r="M136" s="173">
        <v>2400000</v>
      </c>
      <c r="N136" s="173">
        <f t="shared" si="51"/>
        <v>837000</v>
      </c>
      <c r="O136" s="173">
        <v>837391.30434782605</v>
      </c>
      <c r="P136" s="173">
        <v>3237000</v>
      </c>
      <c r="Q136" s="173">
        <f t="shared" si="52"/>
        <v>1088608.6956521738</v>
      </c>
      <c r="R136" s="173">
        <f t="shared" si="53"/>
        <v>3488608.6956521738</v>
      </c>
      <c r="S136" s="173">
        <v>3488600</v>
      </c>
      <c r="T136" s="174"/>
      <c r="U136" s="175" t="s">
        <v>200</v>
      </c>
      <c r="V136" s="175" t="s">
        <v>421</v>
      </c>
      <c r="W136" s="175" t="s">
        <v>195</v>
      </c>
      <c r="X136" s="176">
        <v>43294</v>
      </c>
      <c r="Y136" s="171" t="s">
        <v>7863</v>
      </c>
      <c r="Z136" s="171"/>
      <c r="AA136" s="173"/>
      <c r="AB136" s="173"/>
      <c r="AC136" s="173"/>
      <c r="AD136" s="173"/>
      <c r="AE136" s="173"/>
      <c r="AF136" s="173"/>
      <c r="AG136" s="173"/>
      <c r="AH136" s="173"/>
      <c r="AI136" s="173"/>
      <c r="AJ136" s="173"/>
      <c r="AK136" s="173"/>
      <c r="AL136" s="173"/>
      <c r="AM136" s="173"/>
      <c r="AN136" s="173"/>
      <c r="AO136" s="173"/>
      <c r="AP136" s="173"/>
      <c r="AQ136" s="173">
        <v>15000000</v>
      </c>
      <c r="AR136" s="173">
        <v>5664000</v>
      </c>
      <c r="AS136" s="173">
        <v>4403000</v>
      </c>
      <c r="AT136" s="160">
        <f t="shared" si="54"/>
        <v>3</v>
      </c>
      <c r="AU136" s="173">
        <f t="shared" si="55"/>
        <v>25067000</v>
      </c>
      <c r="AV136" s="173">
        <f t="shared" si="56"/>
        <v>8355700</v>
      </c>
      <c r="AW136" s="173">
        <f t="shared" si="57"/>
        <v>4403000</v>
      </c>
      <c r="AX136" s="173">
        <f t="shared" si="58"/>
        <v>4867100</v>
      </c>
      <c r="AY136" s="173">
        <f t="shared" si="59"/>
        <v>914400</v>
      </c>
      <c r="AZ136" s="177">
        <f t="shared" si="60"/>
        <v>1.3951441839133176</v>
      </c>
      <c r="BA136" s="177">
        <f t="shared" si="61"/>
        <v>0.2621108754228057</v>
      </c>
      <c r="BB136" s="173">
        <f>AR136</f>
        <v>5664000</v>
      </c>
      <c r="BC136" s="178">
        <f t="shared" ref="BC136:BC172" si="62">AV136</f>
        <v>8355700</v>
      </c>
      <c r="BD136" s="173">
        <f t="shared" ref="BD136:BD172" si="63">BB136-S136</f>
        <v>2175400</v>
      </c>
      <c r="BE136" s="177">
        <f t="shared" ref="BE136:BE172" si="64">BD136/S136</f>
        <v>0.62357392650346843</v>
      </c>
      <c r="BF136" s="179" t="s">
        <v>20561</v>
      </c>
      <c r="BG136" s="174"/>
      <c r="BH136" s="166" t="s">
        <v>7863</v>
      </c>
      <c r="BI136" s="162"/>
      <c r="BJ136" s="163">
        <v>1</v>
      </c>
      <c r="BK136" s="163"/>
    </row>
    <row r="137" spans="1:63" ht="32.25" customHeight="1" x14ac:dyDescent="0.25">
      <c r="A137" s="157">
        <v>131</v>
      </c>
      <c r="B137" s="164" t="s">
        <v>6339</v>
      </c>
      <c r="C137" s="169" t="s">
        <v>6337</v>
      </c>
      <c r="D137" s="169" t="s">
        <v>1383</v>
      </c>
      <c r="E137" s="170" t="s">
        <v>6340</v>
      </c>
      <c r="F137" s="171" t="s">
        <v>6341</v>
      </c>
      <c r="G137" s="171" t="s">
        <v>6341</v>
      </c>
      <c r="H137" s="172" t="s">
        <v>6341</v>
      </c>
      <c r="I137" s="164" t="s">
        <v>21</v>
      </c>
      <c r="J137" s="164">
        <v>1203</v>
      </c>
      <c r="K137" s="171">
        <v>1203</v>
      </c>
      <c r="L137" s="171" t="s">
        <v>6338</v>
      </c>
      <c r="M137" s="173">
        <v>1160000</v>
      </c>
      <c r="N137" s="173">
        <f t="shared" si="51"/>
        <v>754000</v>
      </c>
      <c r="O137" s="173">
        <v>754434.78260869603</v>
      </c>
      <c r="P137" s="173">
        <v>1914000</v>
      </c>
      <c r="Q137" s="173">
        <f t="shared" si="52"/>
        <v>980765.2173913049</v>
      </c>
      <c r="R137" s="173">
        <f t="shared" si="53"/>
        <v>2140765.2173913047</v>
      </c>
      <c r="S137" s="173">
        <v>2140700</v>
      </c>
      <c r="T137" s="174"/>
      <c r="U137" s="175" t="s">
        <v>200</v>
      </c>
      <c r="V137" s="175" t="s">
        <v>421</v>
      </c>
      <c r="W137" s="175" t="s">
        <v>195</v>
      </c>
      <c r="X137" s="176">
        <v>43294</v>
      </c>
      <c r="Y137" s="171" t="s">
        <v>7688</v>
      </c>
      <c r="Z137" s="171"/>
      <c r="AA137" s="173"/>
      <c r="AB137" s="173"/>
      <c r="AC137" s="173"/>
      <c r="AD137" s="173"/>
      <c r="AE137" s="173"/>
      <c r="AF137" s="173"/>
      <c r="AG137" s="173">
        <v>8515000</v>
      </c>
      <c r="AH137" s="173"/>
      <c r="AI137" s="173"/>
      <c r="AJ137" s="173"/>
      <c r="AK137" s="173"/>
      <c r="AL137" s="173"/>
      <c r="AM137" s="173">
        <v>5140700</v>
      </c>
      <c r="AN137" s="173"/>
      <c r="AO137" s="173"/>
      <c r="AP137" s="173"/>
      <c r="AQ137" s="173"/>
      <c r="AR137" s="173"/>
      <c r="AS137" s="173">
        <v>2463000</v>
      </c>
      <c r="AT137" s="160">
        <f t="shared" si="54"/>
        <v>3</v>
      </c>
      <c r="AU137" s="173">
        <f t="shared" si="55"/>
        <v>16118700</v>
      </c>
      <c r="AV137" s="173">
        <f t="shared" si="56"/>
        <v>5372900</v>
      </c>
      <c r="AW137" s="173">
        <f t="shared" si="57"/>
        <v>2463000</v>
      </c>
      <c r="AX137" s="173">
        <f t="shared" si="58"/>
        <v>3232200</v>
      </c>
      <c r="AY137" s="173">
        <f t="shared" si="59"/>
        <v>322300</v>
      </c>
      <c r="AZ137" s="177">
        <f t="shared" si="60"/>
        <v>1.5098799458121175</v>
      </c>
      <c r="BA137" s="177">
        <f t="shared" si="61"/>
        <v>0.15055822861680759</v>
      </c>
      <c r="BB137" s="173">
        <f>AV137</f>
        <v>5372900</v>
      </c>
      <c r="BC137" s="178">
        <f t="shared" si="62"/>
        <v>5372900</v>
      </c>
      <c r="BD137" s="173">
        <f t="shared" si="63"/>
        <v>3232200</v>
      </c>
      <c r="BE137" s="177">
        <f t="shared" si="64"/>
        <v>1.5098799458121175</v>
      </c>
      <c r="BF137" s="179" t="s">
        <v>7679</v>
      </c>
      <c r="BG137" s="174"/>
      <c r="BH137" s="166" t="s">
        <v>20501</v>
      </c>
      <c r="BI137" s="162"/>
      <c r="BJ137" s="163">
        <v>1</v>
      </c>
      <c r="BK137" s="163"/>
    </row>
    <row r="138" spans="1:63" ht="32.25" customHeight="1" x14ac:dyDescent="0.25">
      <c r="A138" s="157">
        <v>132</v>
      </c>
      <c r="B138" s="164" t="s">
        <v>455</v>
      </c>
      <c r="C138" s="169" t="s">
        <v>452</v>
      </c>
      <c r="D138" s="169" t="s">
        <v>1383</v>
      </c>
      <c r="E138" s="170" t="s">
        <v>456</v>
      </c>
      <c r="F138" s="171" t="s">
        <v>453</v>
      </c>
      <c r="G138" s="171" t="s">
        <v>453</v>
      </c>
      <c r="H138" s="172" t="s">
        <v>453</v>
      </c>
      <c r="I138" s="164"/>
      <c r="J138" s="164">
        <v>1200</v>
      </c>
      <c r="K138" s="171">
        <v>1200</v>
      </c>
      <c r="L138" s="171" t="s">
        <v>453</v>
      </c>
      <c r="M138" s="173">
        <v>1070000</v>
      </c>
      <c r="N138" s="173">
        <f t="shared" si="51"/>
        <v>278000</v>
      </c>
      <c r="O138" s="173">
        <v>278608.69565217401</v>
      </c>
      <c r="P138" s="173">
        <v>1348000</v>
      </c>
      <c r="Q138" s="173">
        <f t="shared" si="52"/>
        <v>362191.30434782617</v>
      </c>
      <c r="R138" s="173">
        <f t="shared" si="53"/>
        <v>1432191.3043478262</v>
      </c>
      <c r="S138" s="173">
        <v>1432100</v>
      </c>
      <c r="T138" s="174" t="s">
        <v>6331</v>
      </c>
      <c r="U138" s="175" t="s">
        <v>200</v>
      </c>
      <c r="V138" s="175" t="s">
        <v>421</v>
      </c>
      <c r="W138" s="175" t="s">
        <v>195</v>
      </c>
      <c r="X138" s="176">
        <v>43294</v>
      </c>
      <c r="Y138" s="171" t="s">
        <v>7698</v>
      </c>
      <c r="Z138" s="171"/>
      <c r="AA138" s="173"/>
      <c r="AB138" s="173"/>
      <c r="AC138" s="173"/>
      <c r="AD138" s="173"/>
      <c r="AE138" s="173"/>
      <c r="AF138" s="173"/>
      <c r="AG138" s="173">
        <v>1804000</v>
      </c>
      <c r="AH138" s="173"/>
      <c r="AI138" s="173">
        <v>1348000</v>
      </c>
      <c r="AJ138" s="173"/>
      <c r="AK138" s="173"/>
      <c r="AL138" s="173"/>
      <c r="AM138" s="173"/>
      <c r="AN138" s="173"/>
      <c r="AO138" s="173"/>
      <c r="AP138" s="173"/>
      <c r="AQ138" s="173"/>
      <c r="AR138" s="173"/>
      <c r="AS138" s="173">
        <v>1872000</v>
      </c>
      <c r="AT138" s="160">
        <f t="shared" si="54"/>
        <v>3</v>
      </c>
      <c r="AU138" s="173">
        <f t="shared" si="55"/>
        <v>5024000</v>
      </c>
      <c r="AV138" s="173">
        <f t="shared" si="56"/>
        <v>1674700</v>
      </c>
      <c r="AW138" s="173">
        <f t="shared" si="57"/>
        <v>1348000</v>
      </c>
      <c r="AX138" s="173">
        <f t="shared" si="58"/>
        <v>242600</v>
      </c>
      <c r="AY138" s="173">
        <f t="shared" si="59"/>
        <v>-84100</v>
      </c>
      <c r="AZ138" s="177">
        <f t="shared" si="60"/>
        <v>0.16940157810208784</v>
      </c>
      <c r="BA138" s="177">
        <f t="shared" si="61"/>
        <v>-5.872494937504364E-2</v>
      </c>
      <c r="BB138" s="173">
        <f>AV138</f>
        <v>1674700</v>
      </c>
      <c r="BC138" s="178">
        <f t="shared" si="62"/>
        <v>1674700</v>
      </c>
      <c r="BD138" s="173">
        <f t="shared" si="63"/>
        <v>242600</v>
      </c>
      <c r="BE138" s="177">
        <f t="shared" si="64"/>
        <v>0.16940157810208784</v>
      </c>
      <c r="BF138" s="179" t="s">
        <v>7679</v>
      </c>
      <c r="BG138" s="174" t="s">
        <v>6331</v>
      </c>
      <c r="BH138" s="166" t="s">
        <v>20501</v>
      </c>
      <c r="BI138" s="162"/>
      <c r="BJ138" s="163">
        <v>1</v>
      </c>
      <c r="BK138" s="163"/>
    </row>
    <row r="139" spans="1:63" ht="32.25" customHeight="1" x14ac:dyDescent="0.25">
      <c r="A139" s="157">
        <v>133</v>
      </c>
      <c r="B139" s="164" t="s">
        <v>207</v>
      </c>
      <c r="C139" s="169" t="s">
        <v>204</v>
      </c>
      <c r="D139" s="169" t="s">
        <v>1383</v>
      </c>
      <c r="E139" s="170" t="s">
        <v>208</v>
      </c>
      <c r="F139" s="171" t="s">
        <v>206</v>
      </c>
      <c r="G139" s="171" t="s">
        <v>206</v>
      </c>
      <c r="H139" s="172" t="s">
        <v>206</v>
      </c>
      <c r="I139" s="164" t="s">
        <v>21</v>
      </c>
      <c r="J139" s="164">
        <v>607</v>
      </c>
      <c r="K139" s="171">
        <v>607</v>
      </c>
      <c r="L139" s="171" t="s">
        <v>206</v>
      </c>
      <c r="M139" s="173">
        <v>1662000</v>
      </c>
      <c r="N139" s="173">
        <f t="shared" si="51"/>
        <v>466000</v>
      </c>
      <c r="O139" s="173">
        <v>466434.78260869603</v>
      </c>
      <c r="P139" s="173">
        <v>2128000</v>
      </c>
      <c r="Q139" s="173">
        <f t="shared" si="52"/>
        <v>606365.21739130479</v>
      </c>
      <c r="R139" s="173">
        <f t="shared" si="53"/>
        <v>2268365.2173913047</v>
      </c>
      <c r="S139" s="173">
        <v>2268300</v>
      </c>
      <c r="T139" s="174"/>
      <c r="U139" s="175" t="s">
        <v>26</v>
      </c>
      <c r="V139" s="175" t="s">
        <v>23</v>
      </c>
      <c r="W139" s="175" t="s">
        <v>27</v>
      </c>
      <c r="X139" s="176">
        <v>43294</v>
      </c>
      <c r="Y139" s="171" t="s">
        <v>7688</v>
      </c>
      <c r="Z139" s="171"/>
      <c r="AA139" s="173"/>
      <c r="AB139" s="173"/>
      <c r="AC139" s="173"/>
      <c r="AD139" s="173"/>
      <c r="AE139" s="173"/>
      <c r="AF139" s="173"/>
      <c r="AG139" s="173"/>
      <c r="AH139" s="173"/>
      <c r="AI139" s="173"/>
      <c r="AJ139" s="173"/>
      <c r="AK139" s="173">
        <v>3962000</v>
      </c>
      <c r="AL139" s="173"/>
      <c r="AM139" s="173"/>
      <c r="AN139" s="173"/>
      <c r="AO139" s="173"/>
      <c r="AP139" s="173"/>
      <c r="AQ139" s="173"/>
      <c r="AR139" s="173">
        <v>3633000</v>
      </c>
      <c r="AS139" s="173">
        <v>2940000</v>
      </c>
      <c r="AT139" s="160">
        <f t="shared" si="54"/>
        <v>3</v>
      </c>
      <c r="AU139" s="173">
        <f t="shared" si="55"/>
        <v>10535000</v>
      </c>
      <c r="AV139" s="173">
        <f t="shared" si="56"/>
        <v>3511700</v>
      </c>
      <c r="AW139" s="173">
        <f t="shared" si="57"/>
        <v>2940000</v>
      </c>
      <c r="AX139" s="173">
        <f t="shared" si="58"/>
        <v>1243400</v>
      </c>
      <c r="AY139" s="173">
        <f t="shared" si="59"/>
        <v>671700</v>
      </c>
      <c r="AZ139" s="177">
        <f t="shared" si="60"/>
        <v>0.54816382312745227</v>
      </c>
      <c r="BA139" s="177">
        <f t="shared" si="61"/>
        <v>0.29612485121015741</v>
      </c>
      <c r="BB139" s="173">
        <f>AR139</f>
        <v>3633000</v>
      </c>
      <c r="BC139" s="178">
        <f t="shared" si="62"/>
        <v>3511700</v>
      </c>
      <c r="BD139" s="173">
        <f t="shared" si="63"/>
        <v>1364700</v>
      </c>
      <c r="BE139" s="177">
        <f t="shared" si="64"/>
        <v>0.60163999470969454</v>
      </c>
      <c r="BF139" s="179" t="s">
        <v>20561</v>
      </c>
      <c r="BG139" s="174"/>
      <c r="BH139" s="166" t="s">
        <v>20501</v>
      </c>
      <c r="BI139" s="162"/>
      <c r="BJ139" s="163">
        <v>1</v>
      </c>
      <c r="BK139" s="163"/>
    </row>
    <row r="140" spans="1:63" ht="32.25" customHeight="1" x14ac:dyDescent="0.25">
      <c r="A140" s="157">
        <v>134</v>
      </c>
      <c r="B140" s="164" t="s">
        <v>363</v>
      </c>
      <c r="C140" s="169" t="s">
        <v>359</v>
      </c>
      <c r="D140" s="169" t="s">
        <v>1383</v>
      </c>
      <c r="E140" s="170" t="s">
        <v>364</v>
      </c>
      <c r="F140" s="171" t="s">
        <v>360</v>
      </c>
      <c r="G140" s="171" t="s">
        <v>360</v>
      </c>
      <c r="H140" s="172" t="s">
        <v>360</v>
      </c>
      <c r="I140" s="164" t="s">
        <v>21</v>
      </c>
      <c r="J140" s="164">
        <v>693</v>
      </c>
      <c r="K140" s="171">
        <v>693</v>
      </c>
      <c r="L140" s="171" t="s">
        <v>360</v>
      </c>
      <c r="M140" s="173">
        <v>2465000</v>
      </c>
      <c r="N140" s="173">
        <f t="shared" si="51"/>
        <v>579000</v>
      </c>
      <c r="O140" s="173">
        <v>579130.43478260899</v>
      </c>
      <c r="P140" s="173">
        <v>3044000</v>
      </c>
      <c r="Q140" s="173">
        <f t="shared" si="52"/>
        <v>752869.56521739159</v>
      </c>
      <c r="R140" s="173">
        <f t="shared" si="53"/>
        <v>3217869.5652173916</v>
      </c>
      <c r="S140" s="173">
        <v>3217800</v>
      </c>
      <c r="T140" s="174"/>
      <c r="U140" s="175" t="s">
        <v>202</v>
      </c>
      <c r="V140" s="175" t="s">
        <v>201</v>
      </c>
      <c r="W140" s="175" t="s">
        <v>24</v>
      </c>
      <c r="X140" s="176">
        <v>43294</v>
      </c>
      <c r="Y140" s="171" t="s">
        <v>7688</v>
      </c>
      <c r="Z140" s="171"/>
      <c r="AA140" s="173"/>
      <c r="AB140" s="173"/>
      <c r="AC140" s="173"/>
      <c r="AD140" s="173"/>
      <c r="AE140" s="173"/>
      <c r="AF140" s="173"/>
      <c r="AG140" s="173"/>
      <c r="AH140" s="173"/>
      <c r="AI140" s="173"/>
      <c r="AJ140" s="173"/>
      <c r="AK140" s="173"/>
      <c r="AL140" s="173"/>
      <c r="AM140" s="173">
        <v>6217800</v>
      </c>
      <c r="AN140" s="173"/>
      <c r="AO140" s="173"/>
      <c r="AP140" s="173"/>
      <c r="AQ140" s="173"/>
      <c r="AR140" s="173">
        <v>4774000</v>
      </c>
      <c r="AS140" s="173">
        <v>4253000</v>
      </c>
      <c r="AT140" s="160">
        <f t="shared" si="54"/>
        <v>3</v>
      </c>
      <c r="AU140" s="173">
        <f t="shared" si="55"/>
        <v>15244800</v>
      </c>
      <c r="AV140" s="173">
        <f t="shared" si="56"/>
        <v>5081600</v>
      </c>
      <c r="AW140" s="173">
        <f t="shared" si="57"/>
        <v>4253000</v>
      </c>
      <c r="AX140" s="173">
        <f t="shared" si="58"/>
        <v>1863800</v>
      </c>
      <c r="AY140" s="173">
        <f t="shared" si="59"/>
        <v>1035200</v>
      </c>
      <c r="AZ140" s="177">
        <f t="shared" si="60"/>
        <v>0.57921561315184289</v>
      </c>
      <c r="BA140" s="177">
        <f t="shared" si="61"/>
        <v>0.32171048542482439</v>
      </c>
      <c r="BB140" s="173">
        <f t="shared" ref="BB140:BB145" si="65">AV140</f>
        <v>5081600</v>
      </c>
      <c r="BC140" s="178">
        <f t="shared" si="62"/>
        <v>5081600</v>
      </c>
      <c r="BD140" s="173">
        <f t="shared" si="63"/>
        <v>1863800</v>
      </c>
      <c r="BE140" s="177">
        <f t="shared" si="64"/>
        <v>0.57921561315184289</v>
      </c>
      <c r="BF140" s="179" t="s">
        <v>7679</v>
      </c>
      <c r="BG140" s="174"/>
      <c r="BH140" s="166" t="s">
        <v>20501</v>
      </c>
      <c r="BI140" s="162"/>
      <c r="BJ140" s="163">
        <v>1</v>
      </c>
      <c r="BK140" s="163"/>
    </row>
    <row r="141" spans="1:63" ht="32.25" customHeight="1" x14ac:dyDescent="0.25">
      <c r="A141" s="157">
        <v>135</v>
      </c>
      <c r="B141" s="164" t="s">
        <v>6334</v>
      </c>
      <c r="C141" s="169" t="s">
        <v>6332</v>
      </c>
      <c r="D141" s="169" t="s">
        <v>1383</v>
      </c>
      <c r="E141" s="170" t="s">
        <v>6335</v>
      </c>
      <c r="F141" s="171" t="s">
        <v>6336</v>
      </c>
      <c r="G141" s="171" t="s">
        <v>6336</v>
      </c>
      <c r="H141" s="172" t="s">
        <v>6336</v>
      </c>
      <c r="I141" s="164" t="s">
        <v>21</v>
      </c>
      <c r="J141" s="164">
        <v>1202</v>
      </c>
      <c r="K141" s="171">
        <v>1202</v>
      </c>
      <c r="L141" s="171" t="s">
        <v>6333</v>
      </c>
      <c r="M141" s="173">
        <v>1797000</v>
      </c>
      <c r="N141" s="173">
        <f t="shared" si="51"/>
        <v>1156000</v>
      </c>
      <c r="O141" s="173">
        <v>1156695.6521739101</v>
      </c>
      <c r="P141" s="173">
        <v>2953000</v>
      </c>
      <c r="Q141" s="173">
        <f t="shared" si="52"/>
        <v>1503704.3478260832</v>
      </c>
      <c r="R141" s="173">
        <f t="shared" si="53"/>
        <v>3300704.3478260832</v>
      </c>
      <c r="S141" s="173">
        <v>3300700</v>
      </c>
      <c r="T141" s="174"/>
      <c r="U141" s="175" t="s">
        <v>200</v>
      </c>
      <c r="V141" s="175" t="s">
        <v>421</v>
      </c>
      <c r="W141" s="175" t="s">
        <v>195</v>
      </c>
      <c r="X141" s="176">
        <v>43294</v>
      </c>
      <c r="Y141" s="171" t="s">
        <v>7688</v>
      </c>
      <c r="Z141" s="171"/>
      <c r="AA141" s="173"/>
      <c r="AB141" s="173"/>
      <c r="AC141" s="173"/>
      <c r="AD141" s="173"/>
      <c r="AE141" s="173"/>
      <c r="AF141" s="173"/>
      <c r="AG141" s="173"/>
      <c r="AH141" s="173"/>
      <c r="AI141" s="173"/>
      <c r="AJ141" s="173"/>
      <c r="AK141" s="173"/>
      <c r="AL141" s="173"/>
      <c r="AM141" s="173">
        <v>6300700</v>
      </c>
      <c r="AN141" s="173"/>
      <c r="AO141" s="173"/>
      <c r="AP141" s="173"/>
      <c r="AQ141" s="173"/>
      <c r="AR141" s="173">
        <v>5641000</v>
      </c>
      <c r="AS141" s="173">
        <v>3804000</v>
      </c>
      <c r="AT141" s="160">
        <f t="shared" si="54"/>
        <v>3</v>
      </c>
      <c r="AU141" s="173">
        <f t="shared" si="55"/>
        <v>15745700</v>
      </c>
      <c r="AV141" s="173">
        <f t="shared" si="56"/>
        <v>5248600</v>
      </c>
      <c r="AW141" s="173">
        <f t="shared" si="57"/>
        <v>3804000</v>
      </c>
      <c r="AX141" s="173">
        <f t="shared" si="58"/>
        <v>1947900</v>
      </c>
      <c r="AY141" s="173">
        <f t="shared" si="59"/>
        <v>503300</v>
      </c>
      <c r="AZ141" s="177">
        <f t="shared" si="60"/>
        <v>0.59014754446026596</v>
      </c>
      <c r="BA141" s="177">
        <f t="shared" si="61"/>
        <v>0.15248280667737146</v>
      </c>
      <c r="BB141" s="173">
        <f t="shared" si="65"/>
        <v>5248600</v>
      </c>
      <c r="BC141" s="178">
        <f t="shared" si="62"/>
        <v>5248600</v>
      </c>
      <c r="BD141" s="173">
        <f t="shared" si="63"/>
        <v>1947900</v>
      </c>
      <c r="BE141" s="177">
        <f t="shared" si="64"/>
        <v>0.59014754446026596</v>
      </c>
      <c r="BF141" s="179" t="s">
        <v>7679</v>
      </c>
      <c r="BG141" s="174"/>
      <c r="BH141" s="166" t="s">
        <v>20501</v>
      </c>
      <c r="BI141" s="162"/>
      <c r="BJ141" s="163">
        <v>1</v>
      </c>
      <c r="BK141" s="163"/>
    </row>
    <row r="142" spans="1:63" ht="32.25" customHeight="1" x14ac:dyDescent="0.25">
      <c r="A142" s="157">
        <v>136</v>
      </c>
      <c r="B142" s="164" t="s">
        <v>279</v>
      </c>
      <c r="C142" s="169" t="s">
        <v>275</v>
      </c>
      <c r="D142" s="169" t="s">
        <v>1383</v>
      </c>
      <c r="E142" s="170" t="s">
        <v>280</v>
      </c>
      <c r="F142" s="171" t="s">
        <v>277</v>
      </c>
      <c r="G142" s="171" t="s">
        <v>277</v>
      </c>
      <c r="H142" s="172" t="s">
        <v>277</v>
      </c>
      <c r="I142" s="164" t="s">
        <v>21</v>
      </c>
      <c r="J142" s="164">
        <v>663</v>
      </c>
      <c r="K142" s="171">
        <v>663</v>
      </c>
      <c r="L142" s="171" t="s">
        <v>278</v>
      </c>
      <c r="M142" s="173">
        <v>2383000</v>
      </c>
      <c r="N142" s="173">
        <f t="shared" si="51"/>
        <v>579000</v>
      </c>
      <c r="O142" s="173">
        <v>579130.43478260899</v>
      </c>
      <c r="P142" s="173">
        <v>2962000</v>
      </c>
      <c r="Q142" s="173">
        <f t="shared" si="52"/>
        <v>752869.56521739159</v>
      </c>
      <c r="R142" s="173">
        <f t="shared" si="53"/>
        <v>3135869.5652173916</v>
      </c>
      <c r="S142" s="173">
        <v>3135800</v>
      </c>
      <c r="T142" s="174"/>
      <c r="U142" s="175" t="s">
        <v>26</v>
      </c>
      <c r="V142" s="175" t="s">
        <v>23</v>
      </c>
      <c r="W142" s="175" t="s">
        <v>27</v>
      </c>
      <c r="X142" s="176">
        <v>43294</v>
      </c>
      <c r="Y142" s="171" t="s">
        <v>7684</v>
      </c>
      <c r="Z142" s="171"/>
      <c r="AA142" s="173"/>
      <c r="AB142" s="173"/>
      <c r="AC142" s="173"/>
      <c r="AD142" s="173"/>
      <c r="AE142" s="173"/>
      <c r="AF142" s="173"/>
      <c r="AG142" s="173"/>
      <c r="AH142" s="173"/>
      <c r="AI142" s="173"/>
      <c r="AJ142" s="173"/>
      <c r="AK142" s="173">
        <v>5264000</v>
      </c>
      <c r="AL142" s="173"/>
      <c r="AM142" s="173">
        <v>6135800</v>
      </c>
      <c r="AN142" s="173"/>
      <c r="AO142" s="173"/>
      <c r="AP142" s="173"/>
      <c r="AQ142" s="173"/>
      <c r="AR142" s="173">
        <v>4688000</v>
      </c>
      <c r="AS142" s="173"/>
      <c r="AT142" s="160">
        <f t="shared" si="54"/>
        <v>3</v>
      </c>
      <c r="AU142" s="173">
        <f t="shared" si="55"/>
        <v>16087800</v>
      </c>
      <c r="AV142" s="173">
        <f t="shared" si="56"/>
        <v>5362600</v>
      </c>
      <c r="AW142" s="173">
        <f t="shared" si="57"/>
        <v>4688000</v>
      </c>
      <c r="AX142" s="173">
        <f t="shared" si="58"/>
        <v>2226800</v>
      </c>
      <c r="AY142" s="173">
        <f t="shared" si="59"/>
        <v>1552200</v>
      </c>
      <c r="AZ142" s="177">
        <f t="shared" si="60"/>
        <v>0.71012181899355831</v>
      </c>
      <c r="BA142" s="177">
        <f t="shared" si="61"/>
        <v>0.49499330314433321</v>
      </c>
      <c r="BB142" s="173">
        <f t="shared" si="65"/>
        <v>5362600</v>
      </c>
      <c r="BC142" s="178">
        <f t="shared" si="62"/>
        <v>5362600</v>
      </c>
      <c r="BD142" s="173">
        <f t="shared" si="63"/>
        <v>2226800</v>
      </c>
      <c r="BE142" s="177">
        <f t="shared" si="64"/>
        <v>0.71012181899355831</v>
      </c>
      <c r="BF142" s="179" t="s">
        <v>7679</v>
      </c>
      <c r="BG142" s="174"/>
      <c r="BH142" s="166" t="s">
        <v>20501</v>
      </c>
      <c r="BI142" s="162"/>
      <c r="BJ142" s="163">
        <v>1</v>
      </c>
      <c r="BK142" s="163"/>
    </row>
    <row r="143" spans="1:63" ht="32.25" customHeight="1" x14ac:dyDescent="0.25">
      <c r="A143" s="157">
        <v>137</v>
      </c>
      <c r="B143" s="164" t="s">
        <v>4355</v>
      </c>
      <c r="C143" s="169" t="s">
        <v>4356</v>
      </c>
      <c r="D143" s="169" t="s">
        <v>1945</v>
      </c>
      <c r="E143" s="170" t="s">
        <v>4357</v>
      </c>
      <c r="F143" s="171" t="s">
        <v>4358</v>
      </c>
      <c r="G143" s="171" t="s">
        <v>4358</v>
      </c>
      <c r="H143" s="172" t="s">
        <v>4358</v>
      </c>
      <c r="I143" s="164" t="s">
        <v>499</v>
      </c>
      <c r="J143" s="164">
        <v>601</v>
      </c>
      <c r="K143" s="171">
        <v>601</v>
      </c>
      <c r="L143" s="171" t="s">
        <v>4358</v>
      </c>
      <c r="M143" s="173">
        <v>819000</v>
      </c>
      <c r="N143" s="173">
        <f t="shared" si="51"/>
        <v>200000</v>
      </c>
      <c r="O143" s="173">
        <v>200347.82608695599</v>
      </c>
      <c r="P143" s="173">
        <v>1019000</v>
      </c>
      <c r="Q143" s="173">
        <f t="shared" si="52"/>
        <v>260452.17391304276</v>
      </c>
      <c r="R143" s="173">
        <f t="shared" si="53"/>
        <v>1079452.1739130428</v>
      </c>
      <c r="S143" s="173">
        <v>1079400</v>
      </c>
      <c r="T143" s="174"/>
      <c r="U143" s="175" t="s">
        <v>26</v>
      </c>
      <c r="V143" s="175" t="s">
        <v>23</v>
      </c>
      <c r="W143" s="175" t="s">
        <v>27</v>
      </c>
      <c r="X143" s="176">
        <v>43294</v>
      </c>
      <c r="Y143" s="171" t="s">
        <v>7684</v>
      </c>
      <c r="Z143" s="171"/>
      <c r="AA143" s="173"/>
      <c r="AB143" s="173"/>
      <c r="AC143" s="173"/>
      <c r="AD143" s="173"/>
      <c r="AE143" s="173"/>
      <c r="AF143" s="173">
        <v>1700000</v>
      </c>
      <c r="AG143" s="173">
        <v>5332000</v>
      </c>
      <c r="AH143" s="173"/>
      <c r="AI143" s="173"/>
      <c r="AJ143" s="173"/>
      <c r="AK143" s="173"/>
      <c r="AL143" s="173"/>
      <c r="AM143" s="173"/>
      <c r="AN143" s="173"/>
      <c r="AO143" s="173"/>
      <c r="AP143" s="173"/>
      <c r="AQ143" s="173"/>
      <c r="AR143" s="173"/>
      <c r="AS143" s="173">
        <v>1421000</v>
      </c>
      <c r="AT143" s="160">
        <f t="shared" si="54"/>
        <v>3</v>
      </c>
      <c r="AU143" s="173">
        <f t="shared" si="55"/>
        <v>8453000</v>
      </c>
      <c r="AV143" s="173">
        <f t="shared" si="56"/>
        <v>2817700</v>
      </c>
      <c r="AW143" s="173">
        <f t="shared" si="57"/>
        <v>1421000</v>
      </c>
      <c r="AX143" s="173">
        <f t="shared" si="58"/>
        <v>1738300</v>
      </c>
      <c r="AY143" s="173">
        <f t="shared" si="59"/>
        <v>341600</v>
      </c>
      <c r="AZ143" s="177">
        <f t="shared" si="60"/>
        <v>1.610431721326663</v>
      </c>
      <c r="BA143" s="177">
        <f t="shared" si="61"/>
        <v>0.31647211413748377</v>
      </c>
      <c r="BB143" s="173">
        <f t="shared" si="65"/>
        <v>2817700</v>
      </c>
      <c r="BC143" s="178">
        <f t="shared" si="62"/>
        <v>2817700</v>
      </c>
      <c r="BD143" s="173">
        <f t="shared" si="63"/>
        <v>1738300</v>
      </c>
      <c r="BE143" s="177">
        <f t="shared" si="64"/>
        <v>1.610431721326663</v>
      </c>
      <c r="BF143" s="179" t="s">
        <v>7679</v>
      </c>
      <c r="BG143" s="174"/>
      <c r="BH143" s="166" t="s">
        <v>20501</v>
      </c>
      <c r="BI143" s="162"/>
      <c r="BJ143" s="163">
        <v>1</v>
      </c>
      <c r="BK143" s="163"/>
    </row>
    <row r="144" spans="1:63" ht="32.25" customHeight="1" x14ac:dyDescent="0.25">
      <c r="A144" s="157">
        <v>138</v>
      </c>
      <c r="B144" s="164" t="s">
        <v>4364</v>
      </c>
      <c r="C144" s="169" t="s">
        <v>4365</v>
      </c>
      <c r="D144" s="169" t="s">
        <v>1945</v>
      </c>
      <c r="E144" s="170" t="s">
        <v>4366</v>
      </c>
      <c r="F144" s="171" t="s">
        <v>4367</v>
      </c>
      <c r="G144" s="171" t="s">
        <v>4367</v>
      </c>
      <c r="H144" s="172" t="s">
        <v>4367</v>
      </c>
      <c r="I144" s="164"/>
      <c r="J144" s="164">
        <v>604</v>
      </c>
      <c r="K144" s="171">
        <v>604</v>
      </c>
      <c r="L144" s="171" t="s">
        <v>4367</v>
      </c>
      <c r="M144" s="173">
        <v>80000</v>
      </c>
      <c r="N144" s="173">
        <f t="shared" si="51"/>
        <v>45000</v>
      </c>
      <c r="O144" s="173">
        <v>45391.304347826102</v>
      </c>
      <c r="P144" s="173">
        <v>125000</v>
      </c>
      <c r="Q144" s="173">
        <f t="shared" si="52"/>
        <v>59008.695652173934</v>
      </c>
      <c r="R144" s="173">
        <f t="shared" si="53"/>
        <v>139008.69565217395</v>
      </c>
      <c r="S144" s="173">
        <v>139000</v>
      </c>
      <c r="T144" s="174"/>
      <c r="U144" s="175" t="s">
        <v>26</v>
      </c>
      <c r="V144" s="175" t="s">
        <v>23</v>
      </c>
      <c r="W144" s="175" t="s">
        <v>27</v>
      </c>
      <c r="X144" s="176">
        <v>43294</v>
      </c>
      <c r="Y144" s="171" t="s">
        <v>7684</v>
      </c>
      <c r="Z144" s="171"/>
      <c r="AA144" s="173"/>
      <c r="AB144" s="173">
        <v>200000</v>
      </c>
      <c r="AC144" s="173">
        <v>170000</v>
      </c>
      <c r="AD144" s="173"/>
      <c r="AE144" s="173"/>
      <c r="AF144" s="173"/>
      <c r="AG144" s="173"/>
      <c r="AH144" s="173"/>
      <c r="AI144" s="173"/>
      <c r="AJ144" s="173"/>
      <c r="AK144" s="173"/>
      <c r="AL144" s="173"/>
      <c r="AM144" s="173"/>
      <c r="AN144" s="173"/>
      <c r="AO144" s="173"/>
      <c r="AP144" s="173"/>
      <c r="AQ144" s="173"/>
      <c r="AR144" s="173"/>
      <c r="AS144" s="173">
        <v>164000</v>
      </c>
      <c r="AT144" s="160">
        <f t="shared" si="54"/>
        <v>3</v>
      </c>
      <c r="AU144" s="173">
        <f t="shared" si="55"/>
        <v>534000</v>
      </c>
      <c r="AV144" s="173">
        <f t="shared" si="56"/>
        <v>178000</v>
      </c>
      <c r="AW144" s="173">
        <f t="shared" si="57"/>
        <v>164000</v>
      </c>
      <c r="AX144" s="173">
        <f t="shared" si="58"/>
        <v>39000</v>
      </c>
      <c r="AY144" s="173">
        <f t="shared" si="59"/>
        <v>25000</v>
      </c>
      <c r="AZ144" s="177">
        <f t="shared" si="60"/>
        <v>0.2805755395683453</v>
      </c>
      <c r="BA144" s="177">
        <f t="shared" si="61"/>
        <v>0.17985611510791366</v>
      </c>
      <c r="BB144" s="173">
        <f t="shared" si="65"/>
        <v>178000</v>
      </c>
      <c r="BC144" s="178">
        <f t="shared" si="62"/>
        <v>178000</v>
      </c>
      <c r="BD144" s="173">
        <f t="shared" si="63"/>
        <v>39000</v>
      </c>
      <c r="BE144" s="177">
        <f t="shared" si="64"/>
        <v>0.2805755395683453</v>
      </c>
      <c r="BF144" s="179" t="s">
        <v>7679</v>
      </c>
      <c r="BG144" s="174"/>
      <c r="BH144" s="166" t="s">
        <v>20501</v>
      </c>
      <c r="BI144" s="162"/>
      <c r="BJ144" s="163">
        <v>1</v>
      </c>
      <c r="BK144" s="163"/>
    </row>
    <row r="145" spans="1:63" ht="32.25" customHeight="1" x14ac:dyDescent="0.25">
      <c r="A145" s="157">
        <v>139</v>
      </c>
      <c r="B145" s="164" t="s">
        <v>4384</v>
      </c>
      <c r="C145" s="169" t="s">
        <v>4380</v>
      </c>
      <c r="D145" s="169" t="s">
        <v>1945</v>
      </c>
      <c r="E145" s="170" t="s">
        <v>4385</v>
      </c>
      <c r="F145" s="171" t="s">
        <v>4382</v>
      </c>
      <c r="G145" s="171" t="s">
        <v>4382</v>
      </c>
      <c r="H145" s="172" t="s">
        <v>4383</v>
      </c>
      <c r="I145" s="164" t="s">
        <v>439</v>
      </c>
      <c r="J145" s="164">
        <v>611</v>
      </c>
      <c r="K145" s="171">
        <v>611</v>
      </c>
      <c r="L145" s="171" t="s">
        <v>4383</v>
      </c>
      <c r="M145" s="173">
        <v>620000</v>
      </c>
      <c r="N145" s="173">
        <v>255000</v>
      </c>
      <c r="O145" s="173">
        <v>255130.43478260899</v>
      </c>
      <c r="P145" s="173">
        <v>875000</v>
      </c>
      <c r="Q145" s="173">
        <v>331669.5652173917</v>
      </c>
      <c r="R145" s="173">
        <v>951669.5652173917</v>
      </c>
      <c r="S145" s="173">
        <v>951600</v>
      </c>
      <c r="T145" s="174"/>
      <c r="U145" s="175" t="s">
        <v>26</v>
      </c>
      <c r="V145" s="175" t="s">
        <v>23</v>
      </c>
      <c r="W145" s="175" t="s">
        <v>27</v>
      </c>
      <c r="X145" s="176">
        <v>43294</v>
      </c>
      <c r="Y145" s="171" t="s">
        <v>7684</v>
      </c>
      <c r="Z145" s="171"/>
      <c r="AA145" s="173"/>
      <c r="AB145" s="173"/>
      <c r="AC145" s="173"/>
      <c r="AD145" s="173"/>
      <c r="AE145" s="173"/>
      <c r="AF145" s="173">
        <v>1500000</v>
      </c>
      <c r="AG145" s="173"/>
      <c r="AH145" s="173"/>
      <c r="AI145" s="173"/>
      <c r="AJ145" s="173"/>
      <c r="AK145" s="173"/>
      <c r="AL145" s="173"/>
      <c r="AM145" s="173"/>
      <c r="AN145" s="173"/>
      <c r="AO145" s="173"/>
      <c r="AP145" s="173"/>
      <c r="AQ145" s="173"/>
      <c r="AR145" s="173">
        <v>1363000</v>
      </c>
      <c r="AS145" s="173">
        <v>1175000</v>
      </c>
      <c r="AT145" s="160">
        <f t="shared" si="54"/>
        <v>3</v>
      </c>
      <c r="AU145" s="173">
        <f t="shared" si="55"/>
        <v>4038000</v>
      </c>
      <c r="AV145" s="173">
        <f t="shared" si="56"/>
        <v>1346000</v>
      </c>
      <c r="AW145" s="173">
        <f t="shared" si="57"/>
        <v>1175000</v>
      </c>
      <c r="AX145" s="173">
        <f t="shared" si="58"/>
        <v>394400</v>
      </c>
      <c r="AY145" s="173">
        <f t="shared" si="59"/>
        <v>223400</v>
      </c>
      <c r="AZ145" s="177">
        <f t="shared" si="60"/>
        <v>0.41445985708280791</v>
      </c>
      <c r="BA145" s="177">
        <f t="shared" si="61"/>
        <v>0.23476250525430853</v>
      </c>
      <c r="BB145" s="173">
        <f t="shared" si="65"/>
        <v>1346000</v>
      </c>
      <c r="BC145" s="178">
        <f t="shared" si="62"/>
        <v>1346000</v>
      </c>
      <c r="BD145" s="173">
        <f t="shared" si="63"/>
        <v>394400</v>
      </c>
      <c r="BE145" s="177">
        <f t="shared" si="64"/>
        <v>0.41445985708280791</v>
      </c>
      <c r="BF145" s="179" t="s">
        <v>7679</v>
      </c>
      <c r="BG145" s="174"/>
      <c r="BH145" s="166" t="s">
        <v>20501</v>
      </c>
      <c r="BI145" s="162"/>
      <c r="BJ145" s="163">
        <v>1</v>
      </c>
      <c r="BK145" s="163"/>
    </row>
    <row r="146" spans="1:63" ht="32.25" customHeight="1" x14ac:dyDescent="0.25">
      <c r="A146" s="157">
        <v>140</v>
      </c>
      <c r="B146" s="164" t="s">
        <v>4386</v>
      </c>
      <c r="C146" s="169" t="s">
        <v>4387</v>
      </c>
      <c r="D146" s="169" t="s">
        <v>1945</v>
      </c>
      <c r="E146" s="170" t="s">
        <v>4388</v>
      </c>
      <c r="F146" s="171" t="s">
        <v>4389</v>
      </c>
      <c r="G146" s="171" t="s">
        <v>4389</v>
      </c>
      <c r="H146" s="172" t="s">
        <v>4390</v>
      </c>
      <c r="I146" s="164" t="s">
        <v>439</v>
      </c>
      <c r="J146" s="164">
        <v>612</v>
      </c>
      <c r="K146" s="171">
        <v>612</v>
      </c>
      <c r="L146" s="171" t="s">
        <v>4391</v>
      </c>
      <c r="M146" s="173">
        <v>162000</v>
      </c>
      <c r="N146" s="173">
        <f>P146-M146</f>
        <v>68000</v>
      </c>
      <c r="O146" s="173">
        <v>68869.565217391297</v>
      </c>
      <c r="P146" s="173">
        <v>230000</v>
      </c>
      <c r="Q146" s="173">
        <f>+O146/1800000*2340000</f>
        <v>89530.434782608689</v>
      </c>
      <c r="R146" s="173">
        <f>+M146+Q146</f>
        <v>251530.4347826087</v>
      </c>
      <c r="S146" s="173">
        <v>251500</v>
      </c>
      <c r="T146" s="174"/>
      <c r="U146" s="175" t="s">
        <v>22</v>
      </c>
      <c r="V146" s="175" t="s">
        <v>23</v>
      </c>
      <c r="W146" s="175" t="s">
        <v>24</v>
      </c>
      <c r="X146" s="176">
        <v>43294</v>
      </c>
      <c r="Y146" s="171" t="s">
        <v>7684</v>
      </c>
      <c r="Z146" s="171"/>
      <c r="AA146" s="173"/>
      <c r="AB146" s="173"/>
      <c r="AC146" s="173"/>
      <c r="AD146" s="173"/>
      <c r="AE146" s="173"/>
      <c r="AF146" s="173">
        <v>1500000</v>
      </c>
      <c r="AG146" s="173"/>
      <c r="AH146" s="173"/>
      <c r="AI146" s="173">
        <v>262800</v>
      </c>
      <c r="AJ146" s="173"/>
      <c r="AK146" s="173"/>
      <c r="AL146" s="173"/>
      <c r="AM146" s="173"/>
      <c r="AN146" s="173"/>
      <c r="AO146" s="173"/>
      <c r="AP146" s="173"/>
      <c r="AQ146" s="173"/>
      <c r="AR146" s="173"/>
      <c r="AS146" s="173">
        <v>309000</v>
      </c>
      <c r="AT146" s="160">
        <f t="shared" si="54"/>
        <v>3</v>
      </c>
      <c r="AU146" s="173">
        <f t="shared" si="55"/>
        <v>2071800</v>
      </c>
      <c r="AV146" s="173">
        <f t="shared" si="56"/>
        <v>690600</v>
      </c>
      <c r="AW146" s="173">
        <f t="shared" si="57"/>
        <v>262800</v>
      </c>
      <c r="AX146" s="173">
        <f t="shared" si="58"/>
        <v>439100</v>
      </c>
      <c r="AY146" s="173">
        <f t="shared" si="59"/>
        <v>11300</v>
      </c>
      <c r="AZ146" s="177">
        <f t="shared" si="60"/>
        <v>1.7459244532803182</v>
      </c>
      <c r="BA146" s="177">
        <f t="shared" si="61"/>
        <v>4.4930417495029823E-2</v>
      </c>
      <c r="BB146" s="173">
        <f>AS146</f>
        <v>309000</v>
      </c>
      <c r="BC146" s="178">
        <f t="shared" si="62"/>
        <v>690600</v>
      </c>
      <c r="BD146" s="173">
        <f t="shared" si="63"/>
        <v>57500</v>
      </c>
      <c r="BE146" s="177">
        <f t="shared" si="64"/>
        <v>0.22862823061630219</v>
      </c>
      <c r="BF146" s="179" t="s">
        <v>20562</v>
      </c>
      <c r="BG146" s="174"/>
      <c r="BH146" s="166" t="s">
        <v>20501</v>
      </c>
      <c r="BI146" s="162"/>
      <c r="BJ146" s="163">
        <v>1</v>
      </c>
      <c r="BK146" s="163"/>
    </row>
    <row r="147" spans="1:63" ht="32.25" customHeight="1" x14ac:dyDescent="0.25">
      <c r="A147" s="157">
        <v>141</v>
      </c>
      <c r="B147" s="164" t="s">
        <v>4430</v>
      </c>
      <c r="C147" s="169" t="s">
        <v>4431</v>
      </c>
      <c r="D147" s="169" t="s">
        <v>1945</v>
      </c>
      <c r="E147" s="170" t="s">
        <v>4432</v>
      </c>
      <c r="F147" s="171" t="s">
        <v>4433</v>
      </c>
      <c r="G147" s="171" t="s">
        <v>4433</v>
      </c>
      <c r="H147" s="172" t="s">
        <v>4433</v>
      </c>
      <c r="I147" s="164" t="s">
        <v>499</v>
      </c>
      <c r="J147" s="164">
        <v>623</v>
      </c>
      <c r="K147" s="171">
        <v>623</v>
      </c>
      <c r="L147" s="171" t="s">
        <v>4434</v>
      </c>
      <c r="M147" s="173">
        <v>671000</v>
      </c>
      <c r="N147" s="173">
        <v>400000</v>
      </c>
      <c r="O147" s="173">
        <v>400695.65217391303</v>
      </c>
      <c r="P147" s="173">
        <v>1071000</v>
      </c>
      <c r="Q147" s="173">
        <v>520904.34782608692</v>
      </c>
      <c r="R147" s="173">
        <v>1191904.3478260869</v>
      </c>
      <c r="S147" s="173">
        <v>1191900</v>
      </c>
      <c r="T147" s="174"/>
      <c r="U147" s="175" t="s">
        <v>22</v>
      </c>
      <c r="V147" s="175" t="s">
        <v>23</v>
      </c>
      <c r="W147" s="175" t="s">
        <v>24</v>
      </c>
      <c r="X147" s="176">
        <v>43294</v>
      </c>
      <c r="Y147" s="171" t="s">
        <v>7684</v>
      </c>
      <c r="Z147" s="171"/>
      <c r="AA147" s="173"/>
      <c r="AB147" s="173"/>
      <c r="AC147" s="173">
        <v>3191900</v>
      </c>
      <c r="AD147" s="173"/>
      <c r="AE147" s="173"/>
      <c r="AF147" s="173"/>
      <c r="AG147" s="173"/>
      <c r="AH147" s="173"/>
      <c r="AI147" s="173"/>
      <c r="AJ147" s="173"/>
      <c r="AK147" s="173"/>
      <c r="AL147" s="173"/>
      <c r="AM147" s="173"/>
      <c r="AN147" s="173"/>
      <c r="AO147" s="173"/>
      <c r="AP147" s="173"/>
      <c r="AQ147" s="173"/>
      <c r="AR147" s="173">
        <v>1826000</v>
      </c>
      <c r="AS147" s="173">
        <v>1391000</v>
      </c>
      <c r="AT147" s="160">
        <f t="shared" si="54"/>
        <v>3</v>
      </c>
      <c r="AU147" s="173">
        <f t="shared" si="55"/>
        <v>6408900</v>
      </c>
      <c r="AV147" s="173">
        <f t="shared" si="56"/>
        <v>2136300</v>
      </c>
      <c r="AW147" s="173">
        <f t="shared" si="57"/>
        <v>1391000</v>
      </c>
      <c r="AX147" s="173">
        <f t="shared" si="58"/>
        <v>944400</v>
      </c>
      <c r="AY147" s="173">
        <f t="shared" si="59"/>
        <v>199100</v>
      </c>
      <c r="AZ147" s="177">
        <f t="shared" si="60"/>
        <v>0.79234835137175941</v>
      </c>
      <c r="BA147" s="177">
        <f t="shared" si="61"/>
        <v>0.167044215118718</v>
      </c>
      <c r="BB147" s="173">
        <f>AR147</f>
        <v>1826000</v>
      </c>
      <c r="BC147" s="178">
        <f t="shared" si="62"/>
        <v>2136300</v>
      </c>
      <c r="BD147" s="173">
        <f t="shared" si="63"/>
        <v>634100</v>
      </c>
      <c r="BE147" s="177">
        <f t="shared" si="64"/>
        <v>0.53200771876835307</v>
      </c>
      <c r="BF147" s="179" t="s">
        <v>20561</v>
      </c>
      <c r="BG147" s="174"/>
      <c r="BH147" s="166" t="s">
        <v>20501</v>
      </c>
      <c r="BI147" s="162"/>
      <c r="BJ147" s="163">
        <v>1</v>
      </c>
      <c r="BK147" s="163"/>
    </row>
    <row r="148" spans="1:63" ht="32.25" customHeight="1" x14ac:dyDescent="0.25">
      <c r="A148" s="157">
        <v>142</v>
      </c>
      <c r="B148" s="164" t="s">
        <v>4435</v>
      </c>
      <c r="C148" s="169" t="s">
        <v>4436</v>
      </c>
      <c r="D148" s="169" t="s">
        <v>1945</v>
      </c>
      <c r="E148" s="170" t="s">
        <v>4437</v>
      </c>
      <c r="F148" s="171" t="s">
        <v>4438</v>
      </c>
      <c r="G148" s="171" t="s">
        <v>4438</v>
      </c>
      <c r="H148" s="172" t="s">
        <v>4438</v>
      </c>
      <c r="I148" s="164" t="s">
        <v>439</v>
      </c>
      <c r="J148" s="164">
        <v>624</v>
      </c>
      <c r="K148" s="171">
        <v>624</v>
      </c>
      <c r="L148" s="171" t="s">
        <v>4438</v>
      </c>
      <c r="M148" s="173">
        <v>567000</v>
      </c>
      <c r="N148" s="173">
        <f>P148-M148</f>
        <v>169000</v>
      </c>
      <c r="O148" s="173">
        <v>169043.47826087</v>
      </c>
      <c r="P148" s="173">
        <v>736000</v>
      </c>
      <c r="Q148" s="173">
        <f>+O148/1800000*2340000</f>
        <v>219756.52173913101</v>
      </c>
      <c r="R148" s="173">
        <f>+M148+Q148</f>
        <v>786756.52173913107</v>
      </c>
      <c r="S148" s="173">
        <v>786700</v>
      </c>
      <c r="T148" s="174"/>
      <c r="U148" s="175" t="s">
        <v>22</v>
      </c>
      <c r="V148" s="175" t="s">
        <v>23</v>
      </c>
      <c r="W148" s="175" t="s">
        <v>24</v>
      </c>
      <c r="X148" s="176">
        <v>43294</v>
      </c>
      <c r="Y148" s="171" t="s">
        <v>7684</v>
      </c>
      <c r="Z148" s="171"/>
      <c r="AA148" s="173"/>
      <c r="AB148" s="173"/>
      <c r="AC148" s="173">
        <v>2786700</v>
      </c>
      <c r="AD148" s="173"/>
      <c r="AE148" s="173"/>
      <c r="AF148" s="173">
        <v>3000000</v>
      </c>
      <c r="AG148" s="173"/>
      <c r="AH148" s="173"/>
      <c r="AI148" s="173"/>
      <c r="AJ148" s="173"/>
      <c r="AK148" s="173"/>
      <c r="AL148" s="173"/>
      <c r="AM148" s="173"/>
      <c r="AN148" s="173"/>
      <c r="AO148" s="173"/>
      <c r="AP148" s="173"/>
      <c r="AQ148" s="173"/>
      <c r="AR148" s="173"/>
      <c r="AS148" s="173">
        <v>1013000</v>
      </c>
      <c r="AT148" s="160">
        <f t="shared" si="54"/>
        <v>3</v>
      </c>
      <c r="AU148" s="173">
        <f t="shared" si="55"/>
        <v>6799700</v>
      </c>
      <c r="AV148" s="173">
        <f t="shared" si="56"/>
        <v>2266600</v>
      </c>
      <c r="AW148" s="173">
        <f t="shared" si="57"/>
        <v>1013000</v>
      </c>
      <c r="AX148" s="173">
        <f t="shared" si="58"/>
        <v>1479900</v>
      </c>
      <c r="AY148" s="173">
        <f t="shared" si="59"/>
        <v>226300</v>
      </c>
      <c r="AZ148" s="177">
        <f t="shared" si="60"/>
        <v>1.8811491038515318</v>
      </c>
      <c r="BA148" s="177">
        <f t="shared" si="61"/>
        <v>0.28765730265666711</v>
      </c>
      <c r="BB148" s="173">
        <f>AW148</f>
        <v>1013000</v>
      </c>
      <c r="BC148" s="178">
        <f t="shared" si="62"/>
        <v>2266600</v>
      </c>
      <c r="BD148" s="173">
        <f t="shared" si="63"/>
        <v>226300</v>
      </c>
      <c r="BE148" s="177">
        <f t="shared" si="64"/>
        <v>0.28765730265666711</v>
      </c>
      <c r="BF148" s="179" t="s">
        <v>20515</v>
      </c>
      <c r="BG148" s="174"/>
      <c r="BH148" s="166" t="s">
        <v>20501</v>
      </c>
      <c r="BI148" s="162"/>
      <c r="BJ148" s="163">
        <v>1</v>
      </c>
      <c r="BK148" s="163"/>
    </row>
    <row r="149" spans="1:63" ht="32.25" customHeight="1" x14ac:dyDescent="0.25">
      <c r="A149" s="157">
        <v>143</v>
      </c>
      <c r="B149" s="164" t="s">
        <v>4439</v>
      </c>
      <c r="C149" s="169" t="s">
        <v>4440</v>
      </c>
      <c r="D149" s="169" t="s">
        <v>1945</v>
      </c>
      <c r="E149" s="170" t="s">
        <v>4441</v>
      </c>
      <c r="F149" s="171" t="s">
        <v>4442</v>
      </c>
      <c r="G149" s="171" t="s">
        <v>4442</v>
      </c>
      <c r="H149" s="172" t="s">
        <v>4442</v>
      </c>
      <c r="I149" s="164" t="s">
        <v>499</v>
      </c>
      <c r="J149" s="164">
        <v>625</v>
      </c>
      <c r="K149" s="171">
        <v>625</v>
      </c>
      <c r="L149" s="171" t="s">
        <v>4442</v>
      </c>
      <c r="M149" s="173">
        <v>731000</v>
      </c>
      <c r="N149" s="173">
        <v>599000</v>
      </c>
      <c r="O149" s="173">
        <v>599478.26086956495</v>
      </c>
      <c r="P149" s="173">
        <v>1330000</v>
      </c>
      <c r="Q149" s="173">
        <v>779321.73913043446</v>
      </c>
      <c r="R149" s="173">
        <v>1510321.7391304346</v>
      </c>
      <c r="S149" s="173">
        <v>1510300</v>
      </c>
      <c r="T149" s="174"/>
      <c r="U149" s="175" t="s">
        <v>22</v>
      </c>
      <c r="V149" s="175" t="s">
        <v>23</v>
      </c>
      <c r="W149" s="175" t="s">
        <v>24</v>
      </c>
      <c r="X149" s="176">
        <v>43294</v>
      </c>
      <c r="Y149" s="171" t="s">
        <v>7684</v>
      </c>
      <c r="Z149" s="171"/>
      <c r="AA149" s="173"/>
      <c r="AB149" s="173"/>
      <c r="AC149" s="173">
        <v>3510300</v>
      </c>
      <c r="AD149" s="173"/>
      <c r="AE149" s="173"/>
      <c r="AF149" s="173"/>
      <c r="AG149" s="173"/>
      <c r="AH149" s="173"/>
      <c r="AI149" s="173"/>
      <c r="AJ149" s="173"/>
      <c r="AK149" s="173"/>
      <c r="AL149" s="173"/>
      <c r="AM149" s="173"/>
      <c r="AN149" s="173"/>
      <c r="AO149" s="173"/>
      <c r="AP149" s="173"/>
      <c r="AQ149" s="173"/>
      <c r="AR149" s="173">
        <v>2426000</v>
      </c>
      <c r="AS149" s="173">
        <v>1671000</v>
      </c>
      <c r="AT149" s="160">
        <f t="shared" si="54"/>
        <v>3</v>
      </c>
      <c r="AU149" s="173">
        <f t="shared" si="55"/>
        <v>7607300</v>
      </c>
      <c r="AV149" s="173">
        <f t="shared" si="56"/>
        <v>2535800</v>
      </c>
      <c r="AW149" s="173">
        <f t="shared" si="57"/>
        <v>1671000</v>
      </c>
      <c r="AX149" s="173">
        <f t="shared" si="58"/>
        <v>1025500</v>
      </c>
      <c r="AY149" s="173">
        <f t="shared" si="59"/>
        <v>160700</v>
      </c>
      <c r="AZ149" s="177">
        <f t="shared" si="60"/>
        <v>0.67900417135668412</v>
      </c>
      <c r="BA149" s="177">
        <f t="shared" si="61"/>
        <v>0.10640270145004303</v>
      </c>
      <c r="BB149" s="173">
        <f>AR149</f>
        <v>2426000</v>
      </c>
      <c r="BC149" s="178">
        <f t="shared" si="62"/>
        <v>2535800</v>
      </c>
      <c r="BD149" s="173">
        <f t="shared" si="63"/>
        <v>915700</v>
      </c>
      <c r="BE149" s="177">
        <f t="shared" si="64"/>
        <v>0.60630338343375489</v>
      </c>
      <c r="BF149" s="179" t="s">
        <v>20561</v>
      </c>
      <c r="BG149" s="174"/>
      <c r="BH149" s="166" t="s">
        <v>20501</v>
      </c>
      <c r="BI149" s="162"/>
      <c r="BJ149" s="163">
        <v>1</v>
      </c>
      <c r="BK149" s="163"/>
    </row>
    <row r="150" spans="1:63" ht="32.25" customHeight="1" x14ac:dyDescent="0.25">
      <c r="A150" s="157">
        <v>144</v>
      </c>
      <c r="B150" s="164" t="s">
        <v>4448</v>
      </c>
      <c r="C150" s="169" t="s">
        <v>4449</v>
      </c>
      <c r="D150" s="169" t="s">
        <v>1945</v>
      </c>
      <c r="E150" s="170" t="s">
        <v>4450</v>
      </c>
      <c r="F150" s="171" t="s">
        <v>4451</v>
      </c>
      <c r="G150" s="171" t="s">
        <v>4451</v>
      </c>
      <c r="H150" s="172" t="s">
        <v>4451</v>
      </c>
      <c r="I150" s="164" t="s">
        <v>439</v>
      </c>
      <c r="J150" s="164">
        <v>629</v>
      </c>
      <c r="K150" s="171">
        <v>629</v>
      </c>
      <c r="L150" s="171" t="s">
        <v>4452</v>
      </c>
      <c r="M150" s="173">
        <v>147000</v>
      </c>
      <c r="N150" s="173">
        <f>P150-M150</f>
        <v>68000</v>
      </c>
      <c r="O150" s="173">
        <v>68869.565217391297</v>
      </c>
      <c r="P150" s="173">
        <v>215000</v>
      </c>
      <c r="Q150" s="173">
        <f>+O150/1800000*2340000</f>
        <v>89530.434782608689</v>
      </c>
      <c r="R150" s="173">
        <f>+M150+Q150</f>
        <v>236530.4347826087</v>
      </c>
      <c r="S150" s="173">
        <v>236500</v>
      </c>
      <c r="T150" s="174"/>
      <c r="U150" s="175" t="s">
        <v>22</v>
      </c>
      <c r="V150" s="175" t="s">
        <v>23</v>
      </c>
      <c r="W150" s="175" t="s">
        <v>24</v>
      </c>
      <c r="X150" s="176">
        <v>43294</v>
      </c>
      <c r="Y150" s="171" t="s">
        <v>7684</v>
      </c>
      <c r="Z150" s="171"/>
      <c r="AA150" s="173"/>
      <c r="AB150" s="173">
        <v>1264000</v>
      </c>
      <c r="AC150" s="173"/>
      <c r="AD150" s="173"/>
      <c r="AE150" s="173"/>
      <c r="AF150" s="173"/>
      <c r="AG150" s="173"/>
      <c r="AH150" s="173"/>
      <c r="AI150" s="173"/>
      <c r="AJ150" s="173"/>
      <c r="AK150" s="173"/>
      <c r="AL150" s="173"/>
      <c r="AM150" s="173"/>
      <c r="AN150" s="173"/>
      <c r="AO150" s="173"/>
      <c r="AP150" s="173"/>
      <c r="AQ150" s="173"/>
      <c r="AR150" s="173">
        <v>367000</v>
      </c>
      <c r="AS150" s="173">
        <v>287000</v>
      </c>
      <c r="AT150" s="160">
        <f t="shared" si="54"/>
        <v>3</v>
      </c>
      <c r="AU150" s="173">
        <f t="shared" si="55"/>
        <v>1918000</v>
      </c>
      <c r="AV150" s="173">
        <f t="shared" si="56"/>
        <v>639300</v>
      </c>
      <c r="AW150" s="173">
        <f t="shared" si="57"/>
        <v>287000</v>
      </c>
      <c r="AX150" s="173">
        <f t="shared" si="58"/>
        <v>402800</v>
      </c>
      <c r="AY150" s="173">
        <f t="shared" si="59"/>
        <v>50500</v>
      </c>
      <c r="AZ150" s="177">
        <f t="shared" si="60"/>
        <v>1.703171247357294</v>
      </c>
      <c r="BA150" s="177">
        <f t="shared" si="61"/>
        <v>0.21353065539112051</v>
      </c>
      <c r="BB150" s="173">
        <v>367000</v>
      </c>
      <c r="BC150" s="178">
        <f t="shared" si="62"/>
        <v>639300</v>
      </c>
      <c r="BD150" s="173">
        <f t="shared" si="63"/>
        <v>130500</v>
      </c>
      <c r="BE150" s="177">
        <f t="shared" si="64"/>
        <v>0.55179704016913322</v>
      </c>
      <c r="BF150" s="179" t="s">
        <v>20561</v>
      </c>
      <c r="BG150" s="174"/>
      <c r="BH150" s="166" t="s">
        <v>20501</v>
      </c>
      <c r="BI150" s="162"/>
      <c r="BJ150" s="163">
        <v>1</v>
      </c>
      <c r="BK150" s="163"/>
    </row>
    <row r="151" spans="1:63" ht="32.25" customHeight="1" x14ac:dyDescent="0.25">
      <c r="A151" s="157">
        <v>145</v>
      </c>
      <c r="B151" s="164" t="s">
        <v>4453</v>
      </c>
      <c r="C151" s="169" t="s">
        <v>4454</v>
      </c>
      <c r="D151" s="169" t="s">
        <v>1945</v>
      </c>
      <c r="E151" s="170" t="s">
        <v>4455</v>
      </c>
      <c r="F151" s="171" t="s">
        <v>4456</v>
      </c>
      <c r="G151" s="171" t="s">
        <v>4456</v>
      </c>
      <c r="H151" s="172" t="s">
        <v>4456</v>
      </c>
      <c r="I151" s="164" t="s">
        <v>499</v>
      </c>
      <c r="J151" s="164">
        <v>630</v>
      </c>
      <c r="K151" s="171">
        <v>630</v>
      </c>
      <c r="L151" s="171" t="s">
        <v>4456</v>
      </c>
      <c r="M151" s="173">
        <v>341000</v>
      </c>
      <c r="N151" s="173">
        <f>P151-M151</f>
        <v>139000</v>
      </c>
      <c r="O151" s="173">
        <v>139304.347826087</v>
      </c>
      <c r="P151" s="173">
        <v>480000</v>
      </c>
      <c r="Q151" s="173">
        <f>+O151/1800000*2340000</f>
        <v>181095.65217391308</v>
      </c>
      <c r="R151" s="173">
        <f>+M151+Q151</f>
        <v>522095.65217391308</v>
      </c>
      <c r="S151" s="173">
        <v>522000</v>
      </c>
      <c r="T151" s="174"/>
      <c r="U151" s="175" t="s">
        <v>22</v>
      </c>
      <c r="V151" s="175" t="s">
        <v>23</v>
      </c>
      <c r="W151" s="175" t="s">
        <v>24</v>
      </c>
      <c r="X151" s="176">
        <v>43294</v>
      </c>
      <c r="Y151" s="171" t="s">
        <v>7684</v>
      </c>
      <c r="Z151" s="171"/>
      <c r="AA151" s="173"/>
      <c r="AB151" s="173"/>
      <c r="AC151" s="173"/>
      <c r="AD151" s="173">
        <v>649000</v>
      </c>
      <c r="AE151" s="173"/>
      <c r="AF151" s="173">
        <v>3500000</v>
      </c>
      <c r="AG151" s="173"/>
      <c r="AH151" s="173"/>
      <c r="AI151" s="173"/>
      <c r="AJ151" s="173"/>
      <c r="AK151" s="173"/>
      <c r="AL151" s="173"/>
      <c r="AM151" s="173"/>
      <c r="AN151" s="173"/>
      <c r="AO151" s="173"/>
      <c r="AP151" s="173"/>
      <c r="AQ151" s="173"/>
      <c r="AR151" s="173"/>
      <c r="AS151" s="173">
        <v>1191000</v>
      </c>
      <c r="AT151" s="160">
        <f t="shared" si="54"/>
        <v>3</v>
      </c>
      <c r="AU151" s="173">
        <f t="shared" si="55"/>
        <v>5340000</v>
      </c>
      <c r="AV151" s="173">
        <f t="shared" si="56"/>
        <v>1780000</v>
      </c>
      <c r="AW151" s="173">
        <f t="shared" si="57"/>
        <v>649000</v>
      </c>
      <c r="AX151" s="173">
        <f t="shared" si="58"/>
        <v>1258000</v>
      </c>
      <c r="AY151" s="173">
        <f t="shared" si="59"/>
        <v>127000</v>
      </c>
      <c r="AZ151" s="177">
        <f t="shared" si="60"/>
        <v>2.4099616858237547</v>
      </c>
      <c r="BA151" s="177">
        <f t="shared" si="61"/>
        <v>0.24329501915708812</v>
      </c>
      <c r="BB151" s="173">
        <f>AS151</f>
        <v>1191000</v>
      </c>
      <c r="BC151" s="178">
        <f t="shared" si="62"/>
        <v>1780000</v>
      </c>
      <c r="BD151" s="173">
        <f t="shared" si="63"/>
        <v>669000</v>
      </c>
      <c r="BE151" s="177">
        <f t="shared" si="64"/>
        <v>1.2816091954022988</v>
      </c>
      <c r="BF151" s="179" t="s">
        <v>20562</v>
      </c>
      <c r="BG151" s="174"/>
      <c r="BH151" s="166" t="s">
        <v>20501</v>
      </c>
      <c r="BI151" s="162"/>
      <c r="BJ151" s="163">
        <v>1</v>
      </c>
      <c r="BK151" s="163"/>
    </row>
    <row r="152" spans="1:63" ht="32.25" customHeight="1" x14ac:dyDescent="0.25">
      <c r="A152" s="157">
        <v>146</v>
      </c>
      <c r="B152" s="164" t="s">
        <v>227</v>
      </c>
      <c r="C152" s="169" t="s">
        <v>224</v>
      </c>
      <c r="D152" s="169" t="s">
        <v>1945</v>
      </c>
      <c r="E152" s="170" t="s">
        <v>228</v>
      </c>
      <c r="F152" s="171" t="s">
        <v>226</v>
      </c>
      <c r="G152" s="171" t="s">
        <v>226</v>
      </c>
      <c r="H152" s="172" t="s">
        <v>226</v>
      </c>
      <c r="I152" s="164" t="s">
        <v>30</v>
      </c>
      <c r="J152" s="164">
        <v>634</v>
      </c>
      <c r="K152" s="171">
        <v>634</v>
      </c>
      <c r="L152" s="171" t="s">
        <v>226</v>
      </c>
      <c r="M152" s="173">
        <v>1511000</v>
      </c>
      <c r="N152" s="173">
        <v>468000</v>
      </c>
      <c r="O152" s="173">
        <v>468000</v>
      </c>
      <c r="P152" s="173">
        <v>1979000</v>
      </c>
      <c r="Q152" s="173">
        <v>608400</v>
      </c>
      <c r="R152" s="173">
        <v>2119400</v>
      </c>
      <c r="S152" s="173">
        <v>2119400</v>
      </c>
      <c r="T152" s="174"/>
      <c r="U152" s="175" t="s">
        <v>22</v>
      </c>
      <c r="V152" s="175" t="s">
        <v>23</v>
      </c>
      <c r="W152" s="175" t="s">
        <v>24</v>
      </c>
      <c r="X152" s="176">
        <v>43294</v>
      </c>
      <c r="Y152" s="171" t="s">
        <v>7684</v>
      </c>
      <c r="Z152" s="171"/>
      <c r="AA152" s="173"/>
      <c r="AB152" s="173"/>
      <c r="AC152" s="173"/>
      <c r="AD152" s="173"/>
      <c r="AE152" s="173"/>
      <c r="AF152" s="173">
        <v>5000000</v>
      </c>
      <c r="AG152" s="173"/>
      <c r="AH152" s="173"/>
      <c r="AI152" s="173"/>
      <c r="AJ152" s="173"/>
      <c r="AK152" s="173"/>
      <c r="AL152" s="173"/>
      <c r="AM152" s="173"/>
      <c r="AN152" s="173"/>
      <c r="AO152" s="173"/>
      <c r="AP152" s="173"/>
      <c r="AQ152" s="173"/>
      <c r="AR152" s="173">
        <v>3246000</v>
      </c>
      <c r="AS152" s="173">
        <v>2715000</v>
      </c>
      <c r="AT152" s="160">
        <f t="shared" si="54"/>
        <v>3</v>
      </c>
      <c r="AU152" s="173">
        <f t="shared" si="55"/>
        <v>10961000</v>
      </c>
      <c r="AV152" s="173">
        <f t="shared" si="56"/>
        <v>3653700</v>
      </c>
      <c r="AW152" s="173">
        <f t="shared" si="57"/>
        <v>2715000</v>
      </c>
      <c r="AX152" s="173">
        <f t="shared" si="58"/>
        <v>1534300</v>
      </c>
      <c r="AY152" s="173">
        <f t="shared" si="59"/>
        <v>595600</v>
      </c>
      <c r="AZ152" s="177">
        <f t="shared" si="60"/>
        <v>0.72393130131169203</v>
      </c>
      <c r="BA152" s="177">
        <f t="shared" si="61"/>
        <v>0.28102293101821268</v>
      </c>
      <c r="BB152" s="173">
        <f>AW152</f>
        <v>2715000</v>
      </c>
      <c r="BC152" s="178">
        <f t="shared" si="62"/>
        <v>3653700</v>
      </c>
      <c r="BD152" s="173">
        <f t="shared" si="63"/>
        <v>595600</v>
      </c>
      <c r="BE152" s="177">
        <f t="shared" si="64"/>
        <v>0.28102293101821268</v>
      </c>
      <c r="BF152" s="179" t="s">
        <v>20515</v>
      </c>
      <c r="BG152" s="174"/>
      <c r="BH152" s="166" t="s">
        <v>20501</v>
      </c>
      <c r="BI152" s="162"/>
      <c r="BJ152" s="163">
        <v>1</v>
      </c>
      <c r="BK152" s="163"/>
    </row>
    <row r="153" spans="1:63" ht="32.25" customHeight="1" x14ac:dyDescent="0.25">
      <c r="A153" s="157">
        <v>147</v>
      </c>
      <c r="B153" s="164" t="s">
        <v>229</v>
      </c>
      <c r="C153" s="169" t="s">
        <v>230</v>
      </c>
      <c r="D153" s="169" t="s">
        <v>1945</v>
      </c>
      <c r="E153" s="170" t="s">
        <v>231</v>
      </c>
      <c r="F153" s="171" t="s">
        <v>232</v>
      </c>
      <c r="G153" s="171" t="s">
        <v>232</v>
      </c>
      <c r="H153" s="172" t="s">
        <v>232</v>
      </c>
      <c r="I153" s="164" t="s">
        <v>21</v>
      </c>
      <c r="J153" s="164">
        <v>635</v>
      </c>
      <c r="K153" s="171">
        <v>635</v>
      </c>
      <c r="L153" s="171" t="s">
        <v>232</v>
      </c>
      <c r="M153" s="173">
        <v>2304000</v>
      </c>
      <c r="N153" s="173">
        <v>577000</v>
      </c>
      <c r="O153" s="173">
        <v>577565.21739130397</v>
      </c>
      <c r="P153" s="173">
        <v>2881000</v>
      </c>
      <c r="Q153" s="173">
        <v>750834.7826086951</v>
      </c>
      <c r="R153" s="173">
        <v>3054834.7826086953</v>
      </c>
      <c r="S153" s="173">
        <v>3054800</v>
      </c>
      <c r="T153" s="174"/>
      <c r="U153" s="175" t="s">
        <v>22</v>
      </c>
      <c r="V153" s="175" t="s">
        <v>23</v>
      </c>
      <c r="W153" s="175" t="s">
        <v>24</v>
      </c>
      <c r="X153" s="176">
        <v>43294</v>
      </c>
      <c r="Y153" s="171" t="s">
        <v>7684</v>
      </c>
      <c r="Z153" s="171"/>
      <c r="AA153" s="173"/>
      <c r="AB153" s="173"/>
      <c r="AC153" s="173">
        <v>5054800</v>
      </c>
      <c r="AD153" s="173"/>
      <c r="AE153" s="173"/>
      <c r="AF153" s="173"/>
      <c r="AG153" s="173"/>
      <c r="AH153" s="173"/>
      <c r="AI153" s="173"/>
      <c r="AJ153" s="173"/>
      <c r="AK153" s="173"/>
      <c r="AL153" s="173"/>
      <c r="AM153" s="173"/>
      <c r="AN153" s="173"/>
      <c r="AO153" s="173"/>
      <c r="AP153" s="173"/>
      <c r="AQ153" s="173"/>
      <c r="AR153" s="173">
        <v>4602000</v>
      </c>
      <c r="AS153" s="173">
        <v>4010000</v>
      </c>
      <c r="AT153" s="160">
        <f t="shared" si="54"/>
        <v>3</v>
      </c>
      <c r="AU153" s="173">
        <f t="shared" si="55"/>
        <v>13666800</v>
      </c>
      <c r="AV153" s="173">
        <f t="shared" si="56"/>
        <v>4555600</v>
      </c>
      <c r="AW153" s="173">
        <f t="shared" si="57"/>
        <v>4010000</v>
      </c>
      <c r="AX153" s="173">
        <f t="shared" si="58"/>
        <v>1500800</v>
      </c>
      <c r="AY153" s="173">
        <f t="shared" si="59"/>
        <v>955200</v>
      </c>
      <c r="AZ153" s="177">
        <f t="shared" si="60"/>
        <v>0.49129239230064159</v>
      </c>
      <c r="BA153" s="177">
        <f t="shared" si="61"/>
        <v>0.31268822836192223</v>
      </c>
      <c r="BB153" s="173">
        <f>AW153</f>
        <v>4010000</v>
      </c>
      <c r="BC153" s="178">
        <f t="shared" si="62"/>
        <v>4555600</v>
      </c>
      <c r="BD153" s="173">
        <f t="shared" si="63"/>
        <v>955200</v>
      </c>
      <c r="BE153" s="177">
        <f t="shared" si="64"/>
        <v>0.31268822836192223</v>
      </c>
      <c r="BF153" s="179" t="s">
        <v>20515</v>
      </c>
      <c r="BG153" s="174"/>
      <c r="BH153" s="166" t="s">
        <v>20501</v>
      </c>
      <c r="BI153" s="162"/>
      <c r="BJ153" s="163">
        <v>1</v>
      </c>
      <c r="BK153" s="163"/>
    </row>
    <row r="154" spans="1:63" ht="32.25" customHeight="1" x14ac:dyDescent="0.25">
      <c r="A154" s="157">
        <v>148</v>
      </c>
      <c r="B154" s="164" t="s">
        <v>4466</v>
      </c>
      <c r="C154" s="169" t="s">
        <v>4467</v>
      </c>
      <c r="D154" s="169" t="s">
        <v>1945</v>
      </c>
      <c r="E154" s="170" t="s">
        <v>4468</v>
      </c>
      <c r="F154" s="171" t="s">
        <v>4469</v>
      </c>
      <c r="G154" s="171" t="s">
        <v>4469</v>
      </c>
      <c r="H154" s="172" t="s">
        <v>4469</v>
      </c>
      <c r="I154" s="164" t="s">
        <v>499</v>
      </c>
      <c r="J154" s="164">
        <v>636</v>
      </c>
      <c r="K154" s="171">
        <v>636</v>
      </c>
      <c r="L154" s="171" t="s">
        <v>4469</v>
      </c>
      <c r="M154" s="173">
        <v>491000</v>
      </c>
      <c r="N154" s="173">
        <f>P154-M154</f>
        <v>70000</v>
      </c>
      <c r="O154" s="173">
        <v>70434.782608695605</v>
      </c>
      <c r="P154" s="173">
        <v>561000</v>
      </c>
      <c r="Q154" s="173">
        <f>+O154/1800000*2340000</f>
        <v>91565.217391304293</v>
      </c>
      <c r="R154" s="173">
        <f>+M154+Q154</f>
        <v>582565.21739130432</v>
      </c>
      <c r="S154" s="173">
        <v>582500</v>
      </c>
      <c r="T154" s="174"/>
      <c r="U154" s="175" t="s">
        <v>22</v>
      </c>
      <c r="V154" s="175" t="s">
        <v>23</v>
      </c>
      <c r="W154" s="175" t="s">
        <v>24</v>
      </c>
      <c r="X154" s="176">
        <v>43294</v>
      </c>
      <c r="Y154" s="171" t="s">
        <v>7684</v>
      </c>
      <c r="Z154" s="171"/>
      <c r="AA154" s="173"/>
      <c r="AB154" s="173">
        <v>800000</v>
      </c>
      <c r="AC154" s="173">
        <v>1800000</v>
      </c>
      <c r="AD154" s="173"/>
      <c r="AE154" s="173"/>
      <c r="AF154" s="173"/>
      <c r="AG154" s="173"/>
      <c r="AH154" s="173"/>
      <c r="AI154" s="173"/>
      <c r="AJ154" s="173"/>
      <c r="AK154" s="173"/>
      <c r="AL154" s="173"/>
      <c r="AM154" s="173"/>
      <c r="AN154" s="173"/>
      <c r="AO154" s="173"/>
      <c r="AP154" s="173"/>
      <c r="AQ154" s="173"/>
      <c r="AR154" s="173"/>
      <c r="AS154" s="173">
        <v>804000</v>
      </c>
      <c r="AT154" s="160">
        <f t="shared" si="54"/>
        <v>3</v>
      </c>
      <c r="AU154" s="173">
        <f t="shared" si="55"/>
        <v>3404000</v>
      </c>
      <c r="AV154" s="173">
        <f t="shared" si="56"/>
        <v>1134700</v>
      </c>
      <c r="AW154" s="173">
        <f t="shared" si="57"/>
        <v>800000</v>
      </c>
      <c r="AX154" s="173">
        <f t="shared" si="58"/>
        <v>552200</v>
      </c>
      <c r="AY154" s="173">
        <f t="shared" si="59"/>
        <v>217500</v>
      </c>
      <c r="AZ154" s="177">
        <f t="shared" si="60"/>
        <v>0.94798283261802574</v>
      </c>
      <c r="BA154" s="177">
        <f t="shared" si="61"/>
        <v>0.37339055793991416</v>
      </c>
      <c r="BB154" s="173">
        <f>AW154</f>
        <v>800000</v>
      </c>
      <c r="BC154" s="178">
        <f t="shared" si="62"/>
        <v>1134700</v>
      </c>
      <c r="BD154" s="173">
        <f t="shared" si="63"/>
        <v>217500</v>
      </c>
      <c r="BE154" s="177">
        <f t="shared" si="64"/>
        <v>0.37339055793991416</v>
      </c>
      <c r="BF154" s="179" t="s">
        <v>20515</v>
      </c>
      <c r="BG154" s="174"/>
      <c r="BH154" s="166" t="s">
        <v>20501</v>
      </c>
      <c r="BI154" s="162"/>
      <c r="BJ154" s="163">
        <v>1</v>
      </c>
      <c r="BK154" s="163"/>
    </row>
    <row r="155" spans="1:63" ht="32.25" customHeight="1" x14ac:dyDescent="0.25">
      <c r="A155" s="157">
        <v>149</v>
      </c>
      <c r="B155" s="164" t="s">
        <v>4478</v>
      </c>
      <c r="C155" s="169" t="s">
        <v>4475</v>
      </c>
      <c r="D155" s="169" t="s">
        <v>1945</v>
      </c>
      <c r="E155" s="170" t="s">
        <v>4479</v>
      </c>
      <c r="F155" s="171" t="s">
        <v>4477</v>
      </c>
      <c r="G155" s="171" t="s">
        <v>4477</v>
      </c>
      <c r="H155" s="172" t="s">
        <v>4477</v>
      </c>
      <c r="I155" s="164" t="s">
        <v>439</v>
      </c>
      <c r="J155" s="164">
        <v>640</v>
      </c>
      <c r="K155" s="171">
        <v>640</v>
      </c>
      <c r="L155" s="171" t="s">
        <v>4477</v>
      </c>
      <c r="M155" s="173">
        <v>432000</v>
      </c>
      <c r="N155" s="173">
        <v>170000</v>
      </c>
      <c r="O155" s="173">
        <v>170608.69565217401</v>
      </c>
      <c r="P155" s="173">
        <v>602000</v>
      </c>
      <c r="Q155" s="173">
        <v>221791.3043478262</v>
      </c>
      <c r="R155" s="173">
        <v>653791.30434782617</v>
      </c>
      <c r="S155" s="173">
        <v>653700</v>
      </c>
      <c r="T155" s="174"/>
      <c r="U155" s="175" t="s">
        <v>22</v>
      </c>
      <c r="V155" s="175" t="s">
        <v>23</v>
      </c>
      <c r="W155" s="175" t="s">
        <v>24</v>
      </c>
      <c r="X155" s="176">
        <v>43294</v>
      </c>
      <c r="Y155" s="171" t="s">
        <v>7684</v>
      </c>
      <c r="Z155" s="171"/>
      <c r="AA155" s="173"/>
      <c r="AB155" s="173"/>
      <c r="AC155" s="173"/>
      <c r="AD155" s="173"/>
      <c r="AE155" s="173"/>
      <c r="AF155" s="173"/>
      <c r="AG155" s="173"/>
      <c r="AH155" s="173"/>
      <c r="AI155" s="173">
        <v>687600</v>
      </c>
      <c r="AJ155" s="173"/>
      <c r="AK155" s="173"/>
      <c r="AL155" s="173"/>
      <c r="AM155" s="173"/>
      <c r="AN155" s="173"/>
      <c r="AO155" s="173"/>
      <c r="AP155" s="173"/>
      <c r="AQ155" s="173"/>
      <c r="AR155" s="173">
        <v>939000</v>
      </c>
      <c r="AS155" s="173">
        <v>812000</v>
      </c>
      <c r="AT155" s="160">
        <f t="shared" si="54"/>
        <v>3</v>
      </c>
      <c r="AU155" s="173">
        <f t="shared" si="55"/>
        <v>2438600</v>
      </c>
      <c r="AV155" s="173">
        <f t="shared" si="56"/>
        <v>812900</v>
      </c>
      <c r="AW155" s="173">
        <f t="shared" si="57"/>
        <v>687600</v>
      </c>
      <c r="AX155" s="173">
        <f t="shared" si="58"/>
        <v>159200</v>
      </c>
      <c r="AY155" s="173">
        <f t="shared" si="59"/>
        <v>33900</v>
      </c>
      <c r="AZ155" s="177">
        <f t="shared" si="60"/>
        <v>0.24353679057671715</v>
      </c>
      <c r="BA155" s="177">
        <f t="shared" si="61"/>
        <v>5.1858650757228085E-2</v>
      </c>
      <c r="BB155" s="173">
        <f>AV155</f>
        <v>812900</v>
      </c>
      <c r="BC155" s="178">
        <f t="shared" si="62"/>
        <v>812900</v>
      </c>
      <c r="BD155" s="173">
        <f t="shared" si="63"/>
        <v>159200</v>
      </c>
      <c r="BE155" s="177">
        <f t="shared" si="64"/>
        <v>0.24353679057671715</v>
      </c>
      <c r="BF155" s="179" t="s">
        <v>7679</v>
      </c>
      <c r="BG155" s="174"/>
      <c r="BH155" s="166" t="s">
        <v>20501</v>
      </c>
      <c r="BI155" s="162"/>
      <c r="BJ155" s="163">
        <v>1</v>
      </c>
      <c r="BK155" s="163"/>
    </row>
    <row r="156" spans="1:63" ht="32.25" customHeight="1" x14ac:dyDescent="0.25">
      <c r="A156" s="157">
        <v>150</v>
      </c>
      <c r="B156" s="164" t="s">
        <v>247</v>
      </c>
      <c r="C156" s="169" t="s">
        <v>243</v>
      </c>
      <c r="D156" s="169" t="s">
        <v>1945</v>
      </c>
      <c r="E156" s="170" t="s">
        <v>248</v>
      </c>
      <c r="F156" s="171" t="s">
        <v>246</v>
      </c>
      <c r="G156" s="171" t="s">
        <v>246</v>
      </c>
      <c r="H156" s="172" t="s">
        <v>246</v>
      </c>
      <c r="I156" s="164" t="s">
        <v>21</v>
      </c>
      <c r="J156" s="164">
        <v>642</v>
      </c>
      <c r="K156" s="171">
        <v>642</v>
      </c>
      <c r="L156" s="171" t="s">
        <v>246</v>
      </c>
      <c r="M156" s="173">
        <v>1804000</v>
      </c>
      <c r="N156" s="173">
        <v>536000</v>
      </c>
      <c r="O156" s="173">
        <v>536869.56521739101</v>
      </c>
      <c r="P156" s="173">
        <v>2340000</v>
      </c>
      <c r="Q156" s="173">
        <v>697930.43478260841</v>
      </c>
      <c r="R156" s="173">
        <v>2501930.4347826084</v>
      </c>
      <c r="S156" s="173">
        <v>2501900</v>
      </c>
      <c r="T156" s="174"/>
      <c r="U156" s="175" t="s">
        <v>22</v>
      </c>
      <c r="V156" s="175" t="s">
        <v>23</v>
      </c>
      <c r="W156" s="175" t="s">
        <v>24</v>
      </c>
      <c r="X156" s="176">
        <v>43294</v>
      </c>
      <c r="Y156" s="171" t="s">
        <v>7684</v>
      </c>
      <c r="Z156" s="171"/>
      <c r="AA156" s="173"/>
      <c r="AB156" s="173"/>
      <c r="AC156" s="173">
        <v>4501900</v>
      </c>
      <c r="AD156" s="173"/>
      <c r="AE156" s="173"/>
      <c r="AF156" s="173"/>
      <c r="AG156" s="173"/>
      <c r="AH156" s="173"/>
      <c r="AI156" s="173"/>
      <c r="AJ156" s="173"/>
      <c r="AK156" s="173"/>
      <c r="AL156" s="173"/>
      <c r="AM156" s="173"/>
      <c r="AN156" s="173"/>
      <c r="AO156" s="173"/>
      <c r="AP156" s="173"/>
      <c r="AQ156" s="173"/>
      <c r="AR156" s="173">
        <v>3971000</v>
      </c>
      <c r="AS156" s="173">
        <v>3221000</v>
      </c>
      <c r="AT156" s="160">
        <f t="shared" si="54"/>
        <v>3</v>
      </c>
      <c r="AU156" s="173">
        <f t="shared" si="55"/>
        <v>11693900</v>
      </c>
      <c r="AV156" s="173">
        <f t="shared" si="56"/>
        <v>3898000</v>
      </c>
      <c r="AW156" s="173">
        <f t="shared" si="57"/>
        <v>3221000</v>
      </c>
      <c r="AX156" s="173">
        <f t="shared" si="58"/>
        <v>1396100</v>
      </c>
      <c r="AY156" s="173">
        <f t="shared" si="59"/>
        <v>719100</v>
      </c>
      <c r="AZ156" s="177">
        <f t="shared" si="60"/>
        <v>0.55801590790998845</v>
      </c>
      <c r="BA156" s="177">
        <f t="shared" si="61"/>
        <v>0.28742155961469285</v>
      </c>
      <c r="BB156" s="173">
        <f>AV156</f>
        <v>3898000</v>
      </c>
      <c r="BC156" s="178">
        <f t="shared" si="62"/>
        <v>3898000</v>
      </c>
      <c r="BD156" s="173">
        <f t="shared" si="63"/>
        <v>1396100</v>
      </c>
      <c r="BE156" s="177">
        <f t="shared" si="64"/>
        <v>0.55801590790998845</v>
      </c>
      <c r="BF156" s="179" t="s">
        <v>7679</v>
      </c>
      <c r="BG156" s="174"/>
      <c r="BH156" s="166" t="s">
        <v>20501</v>
      </c>
      <c r="BI156" s="162"/>
      <c r="BJ156" s="163">
        <v>1</v>
      </c>
      <c r="BK156" s="163"/>
    </row>
    <row r="157" spans="1:63" ht="32.25" customHeight="1" x14ac:dyDescent="0.25">
      <c r="A157" s="157">
        <v>151</v>
      </c>
      <c r="B157" s="164" t="s">
        <v>4484</v>
      </c>
      <c r="C157" s="169" t="s">
        <v>4485</v>
      </c>
      <c r="D157" s="169" t="s">
        <v>1945</v>
      </c>
      <c r="E157" s="170" t="s">
        <v>4486</v>
      </c>
      <c r="F157" s="171" t="s">
        <v>4487</v>
      </c>
      <c r="G157" s="171" t="s">
        <v>4487</v>
      </c>
      <c r="H157" s="172" t="s">
        <v>4488</v>
      </c>
      <c r="I157" s="164" t="s">
        <v>439</v>
      </c>
      <c r="J157" s="164">
        <v>645</v>
      </c>
      <c r="K157" s="171">
        <v>645</v>
      </c>
      <c r="L157" s="171" t="s">
        <v>4488</v>
      </c>
      <c r="M157" s="173">
        <v>287000</v>
      </c>
      <c r="N157" s="173">
        <f t="shared" ref="N157:N163" si="66">P157-M157</f>
        <v>68000</v>
      </c>
      <c r="O157" s="173">
        <v>68869.565217391297</v>
      </c>
      <c r="P157" s="173">
        <v>355000</v>
      </c>
      <c r="Q157" s="173">
        <f t="shared" ref="Q157:Q163" si="67">+O157/1800000*2340000</f>
        <v>89530.434782608689</v>
      </c>
      <c r="R157" s="173">
        <f t="shared" ref="R157:R163" si="68">+M157+Q157</f>
        <v>376530.4347826087</v>
      </c>
      <c r="S157" s="173">
        <v>376500</v>
      </c>
      <c r="T157" s="174"/>
      <c r="U157" s="175" t="s">
        <v>22</v>
      </c>
      <c r="V157" s="175" t="s">
        <v>23</v>
      </c>
      <c r="W157" s="175" t="s">
        <v>24</v>
      </c>
      <c r="X157" s="176">
        <v>43294</v>
      </c>
      <c r="Y157" s="171" t="s">
        <v>7684</v>
      </c>
      <c r="Z157" s="171"/>
      <c r="AA157" s="173"/>
      <c r="AB157" s="173"/>
      <c r="AC157" s="173"/>
      <c r="AD157" s="173"/>
      <c r="AE157" s="173"/>
      <c r="AF157" s="173">
        <v>2000000</v>
      </c>
      <c r="AG157" s="173"/>
      <c r="AH157" s="173"/>
      <c r="AI157" s="173">
        <v>412800</v>
      </c>
      <c r="AJ157" s="173"/>
      <c r="AK157" s="173"/>
      <c r="AL157" s="173"/>
      <c r="AM157" s="173"/>
      <c r="AN157" s="173"/>
      <c r="AO157" s="173"/>
      <c r="AP157" s="173"/>
      <c r="AQ157" s="173"/>
      <c r="AR157" s="173"/>
      <c r="AS157" s="173">
        <v>500000</v>
      </c>
      <c r="AT157" s="160">
        <f t="shared" si="54"/>
        <v>3</v>
      </c>
      <c r="AU157" s="173">
        <f t="shared" si="55"/>
        <v>2912800</v>
      </c>
      <c r="AV157" s="173">
        <f t="shared" si="56"/>
        <v>970900</v>
      </c>
      <c r="AW157" s="173">
        <f t="shared" si="57"/>
        <v>412800</v>
      </c>
      <c r="AX157" s="173">
        <f t="shared" si="58"/>
        <v>594400</v>
      </c>
      <c r="AY157" s="173">
        <f t="shared" si="59"/>
        <v>36300</v>
      </c>
      <c r="AZ157" s="177">
        <f t="shared" si="60"/>
        <v>1.5787516600265605</v>
      </c>
      <c r="BA157" s="177">
        <f t="shared" si="61"/>
        <v>9.6414342629482078E-2</v>
      </c>
      <c r="BB157" s="173">
        <f>AS157</f>
        <v>500000</v>
      </c>
      <c r="BC157" s="178">
        <f t="shared" si="62"/>
        <v>970900</v>
      </c>
      <c r="BD157" s="173">
        <f t="shared" si="63"/>
        <v>123500</v>
      </c>
      <c r="BE157" s="177">
        <f t="shared" si="64"/>
        <v>0.32802124833997343</v>
      </c>
      <c r="BF157" s="179" t="s">
        <v>20562</v>
      </c>
      <c r="BG157" s="174"/>
      <c r="BH157" s="166" t="s">
        <v>20501</v>
      </c>
      <c r="BI157" s="162"/>
      <c r="BJ157" s="163">
        <v>1</v>
      </c>
      <c r="BK157" s="163"/>
    </row>
    <row r="158" spans="1:63" ht="32.25" customHeight="1" x14ac:dyDescent="0.25">
      <c r="A158" s="157">
        <v>152</v>
      </c>
      <c r="B158" s="164" t="s">
        <v>4489</v>
      </c>
      <c r="C158" s="169" t="s">
        <v>4490</v>
      </c>
      <c r="D158" s="169" t="s">
        <v>1945</v>
      </c>
      <c r="E158" s="170" t="s">
        <v>4491</v>
      </c>
      <c r="F158" s="171" t="s">
        <v>4492</v>
      </c>
      <c r="G158" s="171" t="s">
        <v>4492</v>
      </c>
      <c r="H158" s="172" t="s">
        <v>4492</v>
      </c>
      <c r="I158" s="164" t="s">
        <v>497</v>
      </c>
      <c r="J158" s="164">
        <v>650</v>
      </c>
      <c r="K158" s="171">
        <v>650</v>
      </c>
      <c r="L158" s="171" t="s">
        <v>4493</v>
      </c>
      <c r="M158" s="173">
        <v>224000</v>
      </c>
      <c r="N158" s="173">
        <f t="shared" si="66"/>
        <v>68000</v>
      </c>
      <c r="O158" s="173">
        <v>68869.565217391297</v>
      </c>
      <c r="P158" s="173">
        <v>292000</v>
      </c>
      <c r="Q158" s="173">
        <f t="shared" si="67"/>
        <v>89530.434782608689</v>
      </c>
      <c r="R158" s="173">
        <f t="shared" si="68"/>
        <v>313530.4347826087</v>
      </c>
      <c r="S158" s="173">
        <v>313500</v>
      </c>
      <c r="T158" s="174"/>
      <c r="U158" s="175" t="s">
        <v>22</v>
      </c>
      <c r="V158" s="175" t="s">
        <v>23</v>
      </c>
      <c r="W158" s="175" t="s">
        <v>24</v>
      </c>
      <c r="X158" s="176">
        <v>43294</v>
      </c>
      <c r="Y158" s="171" t="s">
        <v>7684</v>
      </c>
      <c r="Z158" s="171"/>
      <c r="AA158" s="173"/>
      <c r="AB158" s="173"/>
      <c r="AC158" s="173"/>
      <c r="AD158" s="173"/>
      <c r="AE158" s="173"/>
      <c r="AF158" s="173">
        <v>1000000</v>
      </c>
      <c r="AG158" s="173"/>
      <c r="AH158" s="173"/>
      <c r="AI158" s="173">
        <v>337200</v>
      </c>
      <c r="AJ158" s="173"/>
      <c r="AK158" s="173"/>
      <c r="AL158" s="173"/>
      <c r="AM158" s="173"/>
      <c r="AN158" s="173"/>
      <c r="AO158" s="173"/>
      <c r="AP158" s="173"/>
      <c r="AQ158" s="173"/>
      <c r="AR158" s="173"/>
      <c r="AS158" s="173">
        <v>402000</v>
      </c>
      <c r="AT158" s="160">
        <f t="shared" si="54"/>
        <v>3</v>
      </c>
      <c r="AU158" s="173">
        <f t="shared" si="55"/>
        <v>1739200</v>
      </c>
      <c r="AV158" s="173">
        <f t="shared" si="56"/>
        <v>579700</v>
      </c>
      <c r="AW158" s="173">
        <f t="shared" si="57"/>
        <v>337200</v>
      </c>
      <c r="AX158" s="173">
        <f t="shared" si="58"/>
        <v>266200</v>
      </c>
      <c r="AY158" s="173">
        <f t="shared" si="59"/>
        <v>23700</v>
      </c>
      <c r="AZ158" s="177">
        <f t="shared" si="60"/>
        <v>0.84912280701754383</v>
      </c>
      <c r="BA158" s="177">
        <f t="shared" si="61"/>
        <v>7.5598086124401914E-2</v>
      </c>
      <c r="BB158" s="173">
        <f>AS158</f>
        <v>402000</v>
      </c>
      <c r="BC158" s="178">
        <f t="shared" si="62"/>
        <v>579700</v>
      </c>
      <c r="BD158" s="173">
        <f t="shared" si="63"/>
        <v>88500</v>
      </c>
      <c r="BE158" s="177">
        <f t="shared" si="64"/>
        <v>0.28229665071770332</v>
      </c>
      <c r="BF158" s="179" t="s">
        <v>20562</v>
      </c>
      <c r="BG158" s="174"/>
      <c r="BH158" s="166" t="s">
        <v>20501</v>
      </c>
      <c r="BI158" s="162"/>
      <c r="BJ158" s="163">
        <v>1</v>
      </c>
      <c r="BK158" s="163"/>
    </row>
    <row r="159" spans="1:63" ht="32.25" customHeight="1" x14ac:dyDescent="0.25">
      <c r="A159" s="157">
        <v>153</v>
      </c>
      <c r="B159" s="164" t="s">
        <v>4503</v>
      </c>
      <c r="C159" s="169" t="s">
        <v>4499</v>
      </c>
      <c r="D159" s="169" t="s">
        <v>1945</v>
      </c>
      <c r="E159" s="170" t="s">
        <v>4504</v>
      </c>
      <c r="F159" s="171" t="s">
        <v>4505</v>
      </c>
      <c r="G159" s="171" t="s">
        <v>4505</v>
      </c>
      <c r="H159" s="172" t="s">
        <v>4505</v>
      </c>
      <c r="I159" s="164"/>
      <c r="J159" s="164">
        <v>653</v>
      </c>
      <c r="K159" s="171">
        <v>653</v>
      </c>
      <c r="L159" s="171" t="s">
        <v>4502</v>
      </c>
      <c r="M159" s="173">
        <v>216000</v>
      </c>
      <c r="N159" s="173">
        <f t="shared" si="66"/>
        <v>104000</v>
      </c>
      <c r="O159" s="173">
        <v>104869.56521739101</v>
      </c>
      <c r="P159" s="173">
        <v>320000</v>
      </c>
      <c r="Q159" s="173">
        <f t="shared" si="67"/>
        <v>136330.43478260832</v>
      </c>
      <c r="R159" s="173">
        <f t="shared" si="68"/>
        <v>352330.4347826083</v>
      </c>
      <c r="S159" s="173">
        <v>352300</v>
      </c>
      <c r="T159" s="174"/>
      <c r="U159" s="175" t="s">
        <v>22</v>
      </c>
      <c r="V159" s="175" t="s">
        <v>23</v>
      </c>
      <c r="W159" s="175" t="s">
        <v>24</v>
      </c>
      <c r="X159" s="176">
        <v>43294</v>
      </c>
      <c r="Y159" s="171" t="s">
        <v>7685</v>
      </c>
      <c r="Z159" s="171"/>
      <c r="AA159" s="173"/>
      <c r="AB159" s="173"/>
      <c r="AC159" s="173">
        <v>800000</v>
      </c>
      <c r="AD159" s="173">
        <v>438000</v>
      </c>
      <c r="AE159" s="173"/>
      <c r="AF159" s="173"/>
      <c r="AG159" s="173"/>
      <c r="AH159" s="173"/>
      <c r="AI159" s="173"/>
      <c r="AJ159" s="173"/>
      <c r="AK159" s="173"/>
      <c r="AL159" s="173"/>
      <c r="AM159" s="173"/>
      <c r="AN159" s="173"/>
      <c r="AO159" s="173"/>
      <c r="AP159" s="173"/>
      <c r="AQ159" s="173"/>
      <c r="AR159" s="173"/>
      <c r="AS159" s="173">
        <v>425000</v>
      </c>
      <c r="AT159" s="160">
        <f t="shared" si="54"/>
        <v>3</v>
      </c>
      <c r="AU159" s="173">
        <f t="shared" si="55"/>
        <v>1663000</v>
      </c>
      <c r="AV159" s="173">
        <f t="shared" si="56"/>
        <v>554300</v>
      </c>
      <c r="AW159" s="173">
        <f t="shared" si="57"/>
        <v>425000</v>
      </c>
      <c r="AX159" s="173">
        <f t="shared" si="58"/>
        <v>202000</v>
      </c>
      <c r="AY159" s="173">
        <f t="shared" si="59"/>
        <v>72700</v>
      </c>
      <c r="AZ159" s="177">
        <f t="shared" si="60"/>
        <v>0.57337496451887593</v>
      </c>
      <c r="BA159" s="177">
        <f t="shared" si="61"/>
        <v>0.20635821742832813</v>
      </c>
      <c r="BB159" s="173">
        <f>AW159</f>
        <v>425000</v>
      </c>
      <c r="BC159" s="178">
        <f t="shared" si="62"/>
        <v>554300</v>
      </c>
      <c r="BD159" s="173">
        <f t="shared" si="63"/>
        <v>72700</v>
      </c>
      <c r="BE159" s="177">
        <f t="shared" si="64"/>
        <v>0.20635821742832813</v>
      </c>
      <c r="BF159" s="179" t="s">
        <v>20515</v>
      </c>
      <c r="BG159" s="174"/>
      <c r="BH159" s="166" t="s">
        <v>20501</v>
      </c>
      <c r="BI159" s="162"/>
      <c r="BJ159" s="163">
        <v>1</v>
      </c>
      <c r="BK159" s="163"/>
    </row>
    <row r="160" spans="1:63" ht="32.25" customHeight="1" x14ac:dyDescent="0.25">
      <c r="A160" s="157">
        <v>154</v>
      </c>
      <c r="B160" s="164" t="s">
        <v>4506</v>
      </c>
      <c r="C160" s="169" t="s">
        <v>4507</v>
      </c>
      <c r="D160" s="169" t="s">
        <v>1945</v>
      </c>
      <c r="E160" s="170" t="s">
        <v>4508</v>
      </c>
      <c r="F160" s="171" t="s">
        <v>4509</v>
      </c>
      <c r="G160" s="171" t="s">
        <v>4509</v>
      </c>
      <c r="H160" s="172" t="s">
        <v>4509</v>
      </c>
      <c r="I160" s="164" t="s">
        <v>497</v>
      </c>
      <c r="J160" s="164">
        <v>654</v>
      </c>
      <c r="K160" s="171">
        <v>654</v>
      </c>
      <c r="L160" s="171" t="s">
        <v>4509</v>
      </c>
      <c r="M160" s="173">
        <v>269000</v>
      </c>
      <c r="N160" s="173">
        <f t="shared" si="66"/>
        <v>139000</v>
      </c>
      <c r="O160" s="173">
        <v>139304.347826087</v>
      </c>
      <c r="P160" s="173">
        <v>408000</v>
      </c>
      <c r="Q160" s="173">
        <f t="shared" si="67"/>
        <v>181095.65217391308</v>
      </c>
      <c r="R160" s="173">
        <f t="shared" si="68"/>
        <v>450095.65217391308</v>
      </c>
      <c r="S160" s="173">
        <v>450000</v>
      </c>
      <c r="T160" s="174"/>
      <c r="U160" s="175" t="s">
        <v>22</v>
      </c>
      <c r="V160" s="175" t="s">
        <v>23</v>
      </c>
      <c r="W160" s="175" t="s">
        <v>24</v>
      </c>
      <c r="X160" s="176">
        <v>43294</v>
      </c>
      <c r="Y160" s="171" t="s">
        <v>7684</v>
      </c>
      <c r="Z160" s="171"/>
      <c r="AA160" s="173"/>
      <c r="AB160" s="173">
        <v>1290000</v>
      </c>
      <c r="AC160" s="173"/>
      <c r="AD160" s="173">
        <v>585000</v>
      </c>
      <c r="AE160" s="173"/>
      <c r="AF160" s="173"/>
      <c r="AG160" s="173"/>
      <c r="AH160" s="173"/>
      <c r="AI160" s="173"/>
      <c r="AJ160" s="173"/>
      <c r="AK160" s="173"/>
      <c r="AL160" s="173"/>
      <c r="AM160" s="173"/>
      <c r="AN160" s="173"/>
      <c r="AO160" s="173"/>
      <c r="AP160" s="173"/>
      <c r="AQ160" s="173"/>
      <c r="AR160" s="173"/>
      <c r="AS160" s="173">
        <v>537000</v>
      </c>
      <c r="AT160" s="160">
        <f t="shared" si="54"/>
        <v>3</v>
      </c>
      <c r="AU160" s="173">
        <f t="shared" si="55"/>
        <v>2412000</v>
      </c>
      <c r="AV160" s="173">
        <f t="shared" si="56"/>
        <v>804000</v>
      </c>
      <c r="AW160" s="173">
        <f t="shared" si="57"/>
        <v>537000</v>
      </c>
      <c r="AX160" s="173">
        <f t="shared" si="58"/>
        <v>354000</v>
      </c>
      <c r="AY160" s="173">
        <f t="shared" si="59"/>
        <v>87000</v>
      </c>
      <c r="AZ160" s="177">
        <f t="shared" si="60"/>
        <v>0.78666666666666663</v>
      </c>
      <c r="BA160" s="177">
        <f t="shared" si="61"/>
        <v>0.19333333333333333</v>
      </c>
      <c r="BB160" s="173">
        <f>AV160</f>
        <v>804000</v>
      </c>
      <c r="BC160" s="178">
        <f t="shared" si="62"/>
        <v>804000</v>
      </c>
      <c r="BD160" s="173">
        <f t="shared" si="63"/>
        <v>354000</v>
      </c>
      <c r="BE160" s="177">
        <f t="shared" si="64"/>
        <v>0.78666666666666663</v>
      </c>
      <c r="BF160" s="179" t="s">
        <v>7679</v>
      </c>
      <c r="BG160" s="174"/>
      <c r="BH160" s="166" t="s">
        <v>20501</v>
      </c>
      <c r="BI160" s="162"/>
      <c r="BJ160" s="163">
        <v>1</v>
      </c>
      <c r="BK160" s="163"/>
    </row>
    <row r="161" spans="1:63" ht="32.25" customHeight="1" x14ac:dyDescent="0.25">
      <c r="A161" s="157">
        <v>155</v>
      </c>
      <c r="B161" s="164" t="s">
        <v>4510</v>
      </c>
      <c r="C161" s="169" t="s">
        <v>4511</v>
      </c>
      <c r="D161" s="169" t="s">
        <v>1945</v>
      </c>
      <c r="E161" s="170" t="s">
        <v>4512</v>
      </c>
      <c r="F161" s="171" t="s">
        <v>4513</v>
      </c>
      <c r="G161" s="171" t="s">
        <v>4513</v>
      </c>
      <c r="H161" s="172" t="s">
        <v>4513</v>
      </c>
      <c r="I161" s="164"/>
      <c r="J161" s="164">
        <v>655</v>
      </c>
      <c r="K161" s="171">
        <v>655</v>
      </c>
      <c r="L161" s="171" t="s">
        <v>4514</v>
      </c>
      <c r="M161" s="173">
        <v>155000</v>
      </c>
      <c r="N161" s="173">
        <f t="shared" si="66"/>
        <v>34000</v>
      </c>
      <c r="O161" s="173">
        <v>34434.782608695597</v>
      </c>
      <c r="P161" s="173">
        <v>189000</v>
      </c>
      <c r="Q161" s="173">
        <f t="shared" si="67"/>
        <v>44765.217391304272</v>
      </c>
      <c r="R161" s="173">
        <f t="shared" si="68"/>
        <v>199765.21739130426</v>
      </c>
      <c r="S161" s="173">
        <v>199700</v>
      </c>
      <c r="T161" s="174"/>
      <c r="U161" s="175" t="s">
        <v>22</v>
      </c>
      <c r="V161" s="175" t="s">
        <v>23</v>
      </c>
      <c r="W161" s="175" t="s">
        <v>24</v>
      </c>
      <c r="X161" s="176">
        <v>43294</v>
      </c>
      <c r="Y161" s="171" t="s">
        <v>7688</v>
      </c>
      <c r="Z161" s="171"/>
      <c r="AA161" s="173"/>
      <c r="AB161" s="173">
        <v>1000000</v>
      </c>
      <c r="AC161" s="173"/>
      <c r="AD161" s="173">
        <v>300000</v>
      </c>
      <c r="AE161" s="173"/>
      <c r="AF161" s="173"/>
      <c r="AG161" s="173"/>
      <c r="AH161" s="173"/>
      <c r="AI161" s="173"/>
      <c r="AJ161" s="173"/>
      <c r="AK161" s="173"/>
      <c r="AL161" s="173"/>
      <c r="AM161" s="173"/>
      <c r="AN161" s="173"/>
      <c r="AO161" s="173"/>
      <c r="AP161" s="173"/>
      <c r="AQ161" s="173"/>
      <c r="AR161" s="173"/>
      <c r="AS161" s="173">
        <v>266000</v>
      </c>
      <c r="AT161" s="160">
        <f t="shared" si="54"/>
        <v>3</v>
      </c>
      <c r="AU161" s="173">
        <f t="shared" si="55"/>
        <v>1566000</v>
      </c>
      <c r="AV161" s="173">
        <f t="shared" si="56"/>
        <v>522000</v>
      </c>
      <c r="AW161" s="173">
        <f t="shared" si="57"/>
        <v>266000</v>
      </c>
      <c r="AX161" s="173">
        <f t="shared" si="58"/>
        <v>322300</v>
      </c>
      <c r="AY161" s="173">
        <f t="shared" si="59"/>
        <v>66300</v>
      </c>
      <c r="AZ161" s="177">
        <f t="shared" si="60"/>
        <v>1.613920881321983</v>
      </c>
      <c r="BA161" s="177">
        <f t="shared" si="61"/>
        <v>0.33199799699549326</v>
      </c>
      <c r="BB161" s="173">
        <f>AW161</f>
        <v>266000</v>
      </c>
      <c r="BC161" s="178">
        <f t="shared" si="62"/>
        <v>522000</v>
      </c>
      <c r="BD161" s="173">
        <f t="shared" si="63"/>
        <v>66300</v>
      </c>
      <c r="BE161" s="177">
        <f t="shared" si="64"/>
        <v>0.33199799699549326</v>
      </c>
      <c r="BF161" s="179" t="s">
        <v>20515</v>
      </c>
      <c r="BG161" s="174"/>
      <c r="BH161" s="166" t="s">
        <v>20501</v>
      </c>
      <c r="BI161" s="162"/>
      <c r="BJ161" s="163">
        <v>1</v>
      </c>
      <c r="BK161" s="163"/>
    </row>
    <row r="162" spans="1:63" ht="32.25" customHeight="1" x14ac:dyDescent="0.25">
      <c r="A162" s="157">
        <v>156</v>
      </c>
      <c r="B162" s="164" t="s">
        <v>4519</v>
      </c>
      <c r="C162" s="169" t="s">
        <v>4520</v>
      </c>
      <c r="D162" s="169" t="s">
        <v>1945</v>
      </c>
      <c r="E162" s="170" t="s">
        <v>4521</v>
      </c>
      <c r="F162" s="171" t="s">
        <v>4522</v>
      </c>
      <c r="G162" s="171" t="s">
        <v>4522</v>
      </c>
      <c r="H162" s="172" t="s">
        <v>4522</v>
      </c>
      <c r="I162" s="164"/>
      <c r="J162" s="164">
        <v>657</v>
      </c>
      <c r="K162" s="171">
        <v>657</v>
      </c>
      <c r="L162" s="171" t="s">
        <v>4523</v>
      </c>
      <c r="M162" s="173">
        <v>430000</v>
      </c>
      <c r="N162" s="173">
        <f t="shared" si="66"/>
        <v>139000</v>
      </c>
      <c r="O162" s="173">
        <v>139304.347826087</v>
      </c>
      <c r="P162" s="173">
        <v>569000</v>
      </c>
      <c r="Q162" s="173">
        <f t="shared" si="67"/>
        <v>181095.65217391308</v>
      </c>
      <c r="R162" s="173">
        <f t="shared" si="68"/>
        <v>611095.65217391308</v>
      </c>
      <c r="S162" s="173">
        <v>611000</v>
      </c>
      <c r="T162" s="174"/>
      <c r="U162" s="175" t="s">
        <v>22</v>
      </c>
      <c r="V162" s="175" t="s">
        <v>23</v>
      </c>
      <c r="W162" s="175" t="s">
        <v>24</v>
      </c>
      <c r="X162" s="176">
        <v>43294</v>
      </c>
      <c r="Y162" s="171" t="s">
        <v>7688</v>
      </c>
      <c r="Z162" s="171"/>
      <c r="AA162" s="173"/>
      <c r="AB162" s="173"/>
      <c r="AC162" s="173">
        <v>2300000</v>
      </c>
      <c r="AD162" s="173">
        <v>732000</v>
      </c>
      <c r="AE162" s="173"/>
      <c r="AF162" s="173"/>
      <c r="AG162" s="173"/>
      <c r="AH162" s="173"/>
      <c r="AI162" s="173"/>
      <c r="AJ162" s="173"/>
      <c r="AK162" s="173"/>
      <c r="AL162" s="173"/>
      <c r="AM162" s="173"/>
      <c r="AN162" s="173"/>
      <c r="AO162" s="173"/>
      <c r="AP162" s="173"/>
      <c r="AQ162" s="173"/>
      <c r="AR162" s="173"/>
      <c r="AS162" s="173">
        <v>779000</v>
      </c>
      <c r="AT162" s="160">
        <f t="shared" si="54"/>
        <v>3</v>
      </c>
      <c r="AU162" s="173">
        <f t="shared" si="55"/>
        <v>3811000</v>
      </c>
      <c r="AV162" s="173">
        <f t="shared" si="56"/>
        <v>1270300</v>
      </c>
      <c r="AW162" s="173">
        <f t="shared" si="57"/>
        <v>732000</v>
      </c>
      <c r="AX162" s="173">
        <f t="shared" si="58"/>
        <v>659300</v>
      </c>
      <c r="AY162" s="173">
        <f t="shared" si="59"/>
        <v>121000</v>
      </c>
      <c r="AZ162" s="177">
        <f t="shared" si="60"/>
        <v>1.079050736497545</v>
      </c>
      <c r="BA162" s="177">
        <f t="shared" si="61"/>
        <v>0.19803600654664485</v>
      </c>
      <c r="BB162" s="173">
        <f>AV162</f>
        <v>1270300</v>
      </c>
      <c r="BC162" s="178">
        <f t="shared" si="62"/>
        <v>1270300</v>
      </c>
      <c r="BD162" s="173">
        <f t="shared" si="63"/>
        <v>659300</v>
      </c>
      <c r="BE162" s="177">
        <f t="shared" si="64"/>
        <v>1.079050736497545</v>
      </c>
      <c r="BF162" s="179" t="s">
        <v>7679</v>
      </c>
      <c r="BG162" s="174"/>
      <c r="BH162" s="166" t="s">
        <v>20501</v>
      </c>
      <c r="BI162" s="162"/>
      <c r="BJ162" s="163">
        <v>1</v>
      </c>
      <c r="BK162" s="163"/>
    </row>
    <row r="163" spans="1:63" ht="32.25" customHeight="1" x14ac:dyDescent="0.25">
      <c r="A163" s="157">
        <v>157</v>
      </c>
      <c r="B163" s="164" t="s">
        <v>4524</v>
      </c>
      <c r="C163" s="169" t="s">
        <v>4525</v>
      </c>
      <c r="D163" s="169" t="s">
        <v>1945</v>
      </c>
      <c r="E163" s="170" t="s">
        <v>4526</v>
      </c>
      <c r="F163" s="171" t="s">
        <v>4527</v>
      </c>
      <c r="G163" s="171" t="s">
        <v>4527</v>
      </c>
      <c r="H163" s="172" t="s">
        <v>4527</v>
      </c>
      <c r="I163" s="164" t="s">
        <v>439</v>
      </c>
      <c r="J163" s="164">
        <v>658</v>
      </c>
      <c r="K163" s="171">
        <v>658</v>
      </c>
      <c r="L163" s="171" t="s">
        <v>4528</v>
      </c>
      <c r="M163" s="173">
        <v>338000</v>
      </c>
      <c r="N163" s="173">
        <f t="shared" si="66"/>
        <v>70000</v>
      </c>
      <c r="O163" s="173">
        <v>70434.782608695605</v>
      </c>
      <c r="P163" s="173">
        <v>408000</v>
      </c>
      <c r="Q163" s="173">
        <f t="shared" si="67"/>
        <v>91565.217391304293</v>
      </c>
      <c r="R163" s="173">
        <f t="shared" si="68"/>
        <v>429565.21739130432</v>
      </c>
      <c r="S163" s="173">
        <v>429500</v>
      </c>
      <c r="T163" s="174"/>
      <c r="U163" s="175" t="s">
        <v>22</v>
      </c>
      <c r="V163" s="175" t="s">
        <v>23</v>
      </c>
      <c r="W163" s="175" t="s">
        <v>24</v>
      </c>
      <c r="X163" s="176">
        <v>43294</v>
      </c>
      <c r="Y163" s="171" t="s">
        <v>7684</v>
      </c>
      <c r="Z163" s="171"/>
      <c r="AA163" s="173"/>
      <c r="AB163" s="173"/>
      <c r="AC163" s="173"/>
      <c r="AD163" s="173">
        <v>561000</v>
      </c>
      <c r="AE163" s="173"/>
      <c r="AF163" s="173"/>
      <c r="AG163" s="173"/>
      <c r="AH163" s="173"/>
      <c r="AI163" s="173">
        <v>475200</v>
      </c>
      <c r="AJ163" s="173"/>
      <c r="AK163" s="173"/>
      <c r="AL163" s="173"/>
      <c r="AM163" s="173"/>
      <c r="AN163" s="173"/>
      <c r="AO163" s="173"/>
      <c r="AP163" s="173"/>
      <c r="AQ163" s="173"/>
      <c r="AR163" s="173"/>
      <c r="AS163" s="173">
        <v>575000</v>
      </c>
      <c r="AT163" s="160">
        <f t="shared" si="54"/>
        <v>3</v>
      </c>
      <c r="AU163" s="173">
        <f t="shared" si="55"/>
        <v>1611200</v>
      </c>
      <c r="AV163" s="173">
        <f t="shared" si="56"/>
        <v>537100</v>
      </c>
      <c r="AW163" s="173">
        <f t="shared" si="57"/>
        <v>475200</v>
      </c>
      <c r="AX163" s="173">
        <f t="shared" si="58"/>
        <v>107600</v>
      </c>
      <c r="AY163" s="173">
        <f t="shared" si="59"/>
        <v>45700</v>
      </c>
      <c r="AZ163" s="177">
        <f t="shared" si="60"/>
        <v>0.25052386495925494</v>
      </c>
      <c r="BA163" s="177">
        <f t="shared" si="61"/>
        <v>0.10640279394644936</v>
      </c>
      <c r="BB163" s="173">
        <f>AV163</f>
        <v>537100</v>
      </c>
      <c r="BC163" s="178">
        <f t="shared" si="62"/>
        <v>537100</v>
      </c>
      <c r="BD163" s="173">
        <f t="shared" si="63"/>
        <v>107600</v>
      </c>
      <c r="BE163" s="177">
        <f t="shared" si="64"/>
        <v>0.25052386495925494</v>
      </c>
      <c r="BF163" s="179" t="s">
        <v>7679</v>
      </c>
      <c r="BG163" s="174"/>
      <c r="BH163" s="166" t="s">
        <v>20501</v>
      </c>
      <c r="BI163" s="162"/>
      <c r="BJ163" s="163">
        <v>1</v>
      </c>
      <c r="BK163" s="163"/>
    </row>
    <row r="164" spans="1:63" ht="32.25" customHeight="1" x14ac:dyDescent="0.25">
      <c r="A164" s="157">
        <v>158</v>
      </c>
      <c r="B164" s="164" t="s">
        <v>266</v>
      </c>
      <c r="C164" s="169" t="s">
        <v>267</v>
      </c>
      <c r="D164" s="169" t="s">
        <v>1945</v>
      </c>
      <c r="E164" s="170" t="s">
        <v>268</v>
      </c>
      <c r="F164" s="171" t="s">
        <v>269</v>
      </c>
      <c r="G164" s="171" t="s">
        <v>269</v>
      </c>
      <c r="H164" s="172" t="s">
        <v>269</v>
      </c>
      <c r="I164" s="164" t="s">
        <v>25</v>
      </c>
      <c r="J164" s="164">
        <v>659</v>
      </c>
      <c r="K164" s="171">
        <v>659</v>
      </c>
      <c r="L164" s="171" t="s">
        <v>269</v>
      </c>
      <c r="M164" s="173">
        <v>4195000</v>
      </c>
      <c r="N164" s="173">
        <v>777000</v>
      </c>
      <c r="O164" s="173">
        <v>777913.04347826098</v>
      </c>
      <c r="P164" s="173">
        <v>4972000</v>
      </c>
      <c r="Q164" s="173">
        <v>1011286.9565217393</v>
      </c>
      <c r="R164" s="173">
        <v>5206286.9565217393</v>
      </c>
      <c r="S164" s="173">
        <v>5206200</v>
      </c>
      <c r="T164" s="174"/>
      <c r="U164" s="175" t="s">
        <v>22</v>
      </c>
      <c r="V164" s="175" t="s">
        <v>23</v>
      </c>
      <c r="W164" s="175" t="s">
        <v>196</v>
      </c>
      <c r="X164" s="176">
        <v>43294</v>
      </c>
      <c r="Y164" s="171" t="s">
        <v>7684</v>
      </c>
      <c r="Z164" s="171"/>
      <c r="AA164" s="173"/>
      <c r="AB164" s="173"/>
      <c r="AC164" s="173">
        <v>6906200</v>
      </c>
      <c r="AD164" s="173"/>
      <c r="AE164" s="173"/>
      <c r="AF164" s="173"/>
      <c r="AG164" s="173"/>
      <c r="AH164" s="173"/>
      <c r="AI164" s="173"/>
      <c r="AJ164" s="173"/>
      <c r="AK164" s="173"/>
      <c r="AL164" s="173"/>
      <c r="AM164" s="173"/>
      <c r="AN164" s="173"/>
      <c r="AO164" s="173"/>
      <c r="AP164" s="173"/>
      <c r="AQ164" s="173"/>
      <c r="AR164" s="173">
        <v>7371000</v>
      </c>
      <c r="AS164" s="173">
        <v>7038000</v>
      </c>
      <c r="AT164" s="160">
        <f t="shared" si="54"/>
        <v>3</v>
      </c>
      <c r="AU164" s="173">
        <f t="shared" si="55"/>
        <v>21315200</v>
      </c>
      <c r="AV164" s="173">
        <f t="shared" si="56"/>
        <v>7105100</v>
      </c>
      <c r="AW164" s="173">
        <f t="shared" si="57"/>
        <v>6906200</v>
      </c>
      <c r="AX164" s="173">
        <f t="shared" si="58"/>
        <v>1898900</v>
      </c>
      <c r="AY164" s="173">
        <f t="shared" si="59"/>
        <v>1700000</v>
      </c>
      <c r="AZ164" s="177">
        <f t="shared" si="60"/>
        <v>0.3647381967653951</v>
      </c>
      <c r="BA164" s="177">
        <f t="shared" si="61"/>
        <v>0.32653374822327225</v>
      </c>
      <c r="BB164" s="173">
        <f>AW164</f>
        <v>6906200</v>
      </c>
      <c r="BC164" s="178">
        <f t="shared" si="62"/>
        <v>7105100</v>
      </c>
      <c r="BD164" s="173">
        <f t="shared" si="63"/>
        <v>1700000</v>
      </c>
      <c r="BE164" s="177">
        <f t="shared" si="64"/>
        <v>0.32653374822327225</v>
      </c>
      <c r="BF164" s="179" t="s">
        <v>20515</v>
      </c>
      <c r="BG164" s="174"/>
      <c r="BH164" s="166" t="s">
        <v>20501</v>
      </c>
      <c r="BI164" s="162"/>
      <c r="BJ164" s="163">
        <v>1</v>
      </c>
      <c r="BK164" s="163"/>
    </row>
    <row r="165" spans="1:63" ht="54.75" customHeight="1" x14ac:dyDescent="0.25">
      <c r="A165" s="157">
        <v>159</v>
      </c>
      <c r="B165" s="164" t="s">
        <v>4529</v>
      </c>
      <c r="C165" s="169" t="s">
        <v>4530</v>
      </c>
      <c r="D165" s="169" t="s">
        <v>1945</v>
      </c>
      <c r="E165" s="170" t="s">
        <v>4531</v>
      </c>
      <c r="F165" s="171" t="s">
        <v>4532</v>
      </c>
      <c r="G165" s="171" t="s">
        <v>4532</v>
      </c>
      <c r="H165" s="172" t="s">
        <v>4532</v>
      </c>
      <c r="I165" s="164" t="s">
        <v>28</v>
      </c>
      <c r="J165" s="164">
        <v>669</v>
      </c>
      <c r="K165" s="171">
        <v>669</v>
      </c>
      <c r="L165" s="171" t="s">
        <v>4532</v>
      </c>
      <c r="M165" s="173">
        <v>7914000</v>
      </c>
      <c r="N165" s="173">
        <v>1994000</v>
      </c>
      <c r="O165" s="173">
        <v>1994086.95652174</v>
      </c>
      <c r="P165" s="173">
        <v>9908000</v>
      </c>
      <c r="Q165" s="173">
        <v>2592313.0434782617</v>
      </c>
      <c r="R165" s="173">
        <v>10506313.043478262</v>
      </c>
      <c r="S165" s="173">
        <v>10506300</v>
      </c>
      <c r="T165" s="174"/>
      <c r="U165" s="175" t="s">
        <v>22</v>
      </c>
      <c r="V165" s="175" t="s">
        <v>23</v>
      </c>
      <c r="W165" s="175" t="s">
        <v>29</v>
      </c>
      <c r="X165" s="176">
        <v>43294</v>
      </c>
      <c r="Y165" s="171" t="s">
        <v>7684</v>
      </c>
      <c r="Z165" s="171"/>
      <c r="AA165" s="173"/>
      <c r="AB165" s="173"/>
      <c r="AC165" s="173">
        <v>12506300</v>
      </c>
      <c r="AD165" s="173"/>
      <c r="AE165" s="173"/>
      <c r="AF165" s="173"/>
      <c r="AG165" s="173"/>
      <c r="AH165" s="173"/>
      <c r="AI165" s="173"/>
      <c r="AJ165" s="173"/>
      <c r="AK165" s="173"/>
      <c r="AL165" s="173"/>
      <c r="AM165" s="173"/>
      <c r="AN165" s="173"/>
      <c r="AO165" s="173"/>
      <c r="AP165" s="173"/>
      <c r="AQ165" s="173"/>
      <c r="AR165" s="173">
        <v>13014000</v>
      </c>
      <c r="AS165" s="173">
        <v>13014000</v>
      </c>
      <c r="AT165" s="160">
        <f t="shared" si="54"/>
        <v>3</v>
      </c>
      <c r="AU165" s="173">
        <f t="shared" si="55"/>
        <v>38534300</v>
      </c>
      <c r="AV165" s="173">
        <f t="shared" si="56"/>
        <v>12844800</v>
      </c>
      <c r="AW165" s="173">
        <f t="shared" si="57"/>
        <v>12506300</v>
      </c>
      <c r="AX165" s="173">
        <f t="shared" si="58"/>
        <v>2338500</v>
      </c>
      <c r="AY165" s="173">
        <f t="shared" si="59"/>
        <v>2000000</v>
      </c>
      <c r="AZ165" s="177">
        <f t="shared" si="60"/>
        <v>0.22258073727192257</v>
      </c>
      <c r="BA165" s="177">
        <f t="shared" si="61"/>
        <v>0.19036197329221516</v>
      </c>
      <c r="BB165" s="173">
        <f>AV165</f>
        <v>12844800</v>
      </c>
      <c r="BC165" s="178">
        <f t="shared" si="62"/>
        <v>12844800</v>
      </c>
      <c r="BD165" s="173">
        <f t="shared" si="63"/>
        <v>2338500</v>
      </c>
      <c r="BE165" s="177">
        <f t="shared" si="64"/>
        <v>0.22258073727192257</v>
      </c>
      <c r="BF165" s="179" t="s">
        <v>7679</v>
      </c>
      <c r="BG165" s="174"/>
      <c r="BH165" s="166" t="s">
        <v>20501</v>
      </c>
      <c r="BI165" s="162"/>
      <c r="BJ165" s="163">
        <v>1</v>
      </c>
      <c r="BK165" s="163"/>
    </row>
    <row r="166" spans="1:63" ht="32.25" customHeight="1" x14ac:dyDescent="0.25">
      <c r="A166" s="157">
        <v>160</v>
      </c>
      <c r="B166" s="164" t="s">
        <v>301</v>
      </c>
      <c r="C166" s="169" t="s">
        <v>302</v>
      </c>
      <c r="D166" s="169" t="s">
        <v>1945</v>
      </c>
      <c r="E166" s="170" t="s">
        <v>303</v>
      </c>
      <c r="F166" s="171" t="s">
        <v>304</v>
      </c>
      <c r="G166" s="171" t="s">
        <v>304</v>
      </c>
      <c r="H166" s="172" t="s">
        <v>304</v>
      </c>
      <c r="I166" s="164" t="s">
        <v>25</v>
      </c>
      <c r="J166" s="164">
        <v>676</v>
      </c>
      <c r="K166" s="171">
        <v>676</v>
      </c>
      <c r="L166" s="171" t="s">
        <v>305</v>
      </c>
      <c r="M166" s="173">
        <v>3256000</v>
      </c>
      <c r="N166" s="173">
        <f>P166-M166</f>
        <v>914000</v>
      </c>
      <c r="O166" s="173">
        <v>914086.95652173902</v>
      </c>
      <c r="P166" s="173">
        <v>4170000</v>
      </c>
      <c r="Q166" s="173">
        <f>+O166/1800000*2340000</f>
        <v>1188313.0434782607</v>
      </c>
      <c r="R166" s="173">
        <f>+M166+Q166</f>
        <v>4444313.0434782607</v>
      </c>
      <c r="S166" s="173">
        <v>4444300</v>
      </c>
      <c r="T166" s="174"/>
      <c r="U166" s="175" t="s">
        <v>26</v>
      </c>
      <c r="V166" s="175" t="s">
        <v>201</v>
      </c>
      <c r="W166" s="175" t="s">
        <v>27</v>
      </c>
      <c r="X166" s="176">
        <v>43294</v>
      </c>
      <c r="Y166" s="171" t="s">
        <v>7684</v>
      </c>
      <c r="Z166" s="171"/>
      <c r="AA166" s="173"/>
      <c r="AB166" s="173"/>
      <c r="AC166" s="173">
        <v>6744300</v>
      </c>
      <c r="AD166" s="173"/>
      <c r="AE166" s="173"/>
      <c r="AF166" s="173"/>
      <c r="AG166" s="173">
        <v>9645000</v>
      </c>
      <c r="AH166" s="173"/>
      <c r="AI166" s="173"/>
      <c r="AJ166" s="173"/>
      <c r="AK166" s="173"/>
      <c r="AL166" s="173"/>
      <c r="AM166" s="173"/>
      <c r="AN166" s="173"/>
      <c r="AO166" s="173"/>
      <c r="AP166" s="173"/>
      <c r="AQ166" s="173"/>
      <c r="AR166" s="173"/>
      <c r="AS166" s="173">
        <v>5760000</v>
      </c>
      <c r="AT166" s="160">
        <f t="shared" si="54"/>
        <v>3</v>
      </c>
      <c r="AU166" s="173">
        <f t="shared" si="55"/>
        <v>22149300</v>
      </c>
      <c r="AV166" s="173">
        <f t="shared" si="56"/>
        <v>7383100</v>
      </c>
      <c r="AW166" s="173">
        <f t="shared" si="57"/>
        <v>5760000</v>
      </c>
      <c r="AX166" s="173">
        <f t="shared" si="58"/>
        <v>2938800</v>
      </c>
      <c r="AY166" s="173">
        <f t="shared" si="59"/>
        <v>1315700</v>
      </c>
      <c r="AZ166" s="177">
        <f t="shared" si="60"/>
        <v>0.66125149067344691</v>
      </c>
      <c r="BA166" s="177">
        <f t="shared" si="61"/>
        <v>0.29604212136894448</v>
      </c>
      <c r="BB166" s="173">
        <f>AW166</f>
        <v>5760000</v>
      </c>
      <c r="BC166" s="178">
        <f t="shared" si="62"/>
        <v>7383100</v>
      </c>
      <c r="BD166" s="173">
        <f t="shared" si="63"/>
        <v>1315700</v>
      </c>
      <c r="BE166" s="177">
        <f t="shared" si="64"/>
        <v>0.29604212136894448</v>
      </c>
      <c r="BF166" s="179" t="s">
        <v>20515</v>
      </c>
      <c r="BG166" s="174"/>
      <c r="BH166" s="166" t="s">
        <v>20501</v>
      </c>
      <c r="BI166" s="162"/>
      <c r="BJ166" s="163">
        <v>1</v>
      </c>
      <c r="BK166" s="163"/>
    </row>
    <row r="167" spans="1:63" ht="32.25" customHeight="1" x14ac:dyDescent="0.25">
      <c r="A167" s="157">
        <v>161</v>
      </c>
      <c r="B167" s="164" t="s">
        <v>315</v>
      </c>
      <c r="C167" s="169" t="s">
        <v>316</v>
      </c>
      <c r="D167" s="169" t="s">
        <v>1945</v>
      </c>
      <c r="E167" s="170" t="s">
        <v>317</v>
      </c>
      <c r="F167" s="171" t="s">
        <v>318</v>
      </c>
      <c r="G167" s="171" t="s">
        <v>318</v>
      </c>
      <c r="H167" s="172" t="s">
        <v>318</v>
      </c>
      <c r="I167" s="164" t="s">
        <v>21</v>
      </c>
      <c r="J167" s="164">
        <v>681</v>
      </c>
      <c r="K167" s="171">
        <v>681</v>
      </c>
      <c r="L167" s="171" t="s">
        <v>318</v>
      </c>
      <c r="M167" s="173">
        <v>1854000</v>
      </c>
      <c r="N167" s="173">
        <f>P167-M167</f>
        <v>577000</v>
      </c>
      <c r="O167" s="173">
        <v>577565.21739130397</v>
      </c>
      <c r="P167" s="173">
        <v>2431000</v>
      </c>
      <c r="Q167" s="173">
        <f>+O167/1800000*2340000</f>
        <v>750834.7826086951</v>
      </c>
      <c r="R167" s="173">
        <f>+M167+Q167</f>
        <v>2604834.7826086953</v>
      </c>
      <c r="S167" s="173">
        <v>2604800</v>
      </c>
      <c r="T167" s="174"/>
      <c r="U167" s="175" t="s">
        <v>26</v>
      </c>
      <c r="V167" s="175" t="s">
        <v>201</v>
      </c>
      <c r="W167" s="175" t="s">
        <v>27</v>
      </c>
      <c r="X167" s="176">
        <v>43294</v>
      </c>
      <c r="Y167" s="171" t="s">
        <v>7684</v>
      </c>
      <c r="Z167" s="171"/>
      <c r="AA167" s="173">
        <v>5090000</v>
      </c>
      <c r="AB167" s="173"/>
      <c r="AC167" s="173">
        <v>4604800</v>
      </c>
      <c r="AD167" s="173"/>
      <c r="AE167" s="173"/>
      <c r="AF167" s="173"/>
      <c r="AG167" s="173"/>
      <c r="AH167" s="173"/>
      <c r="AI167" s="173"/>
      <c r="AJ167" s="173"/>
      <c r="AK167" s="173"/>
      <c r="AL167" s="173"/>
      <c r="AM167" s="173"/>
      <c r="AN167" s="173"/>
      <c r="AO167" s="173"/>
      <c r="AP167" s="173"/>
      <c r="AQ167" s="173"/>
      <c r="AR167" s="173"/>
      <c r="AS167" s="173">
        <v>3335000</v>
      </c>
      <c r="AT167" s="160">
        <f t="shared" si="54"/>
        <v>3</v>
      </c>
      <c r="AU167" s="173">
        <f t="shared" si="55"/>
        <v>13029800</v>
      </c>
      <c r="AV167" s="173">
        <f t="shared" si="56"/>
        <v>4343300</v>
      </c>
      <c r="AW167" s="173">
        <f t="shared" si="57"/>
        <v>3335000</v>
      </c>
      <c r="AX167" s="173">
        <f t="shared" si="58"/>
        <v>1738500</v>
      </c>
      <c r="AY167" s="173">
        <f t="shared" si="59"/>
        <v>730200</v>
      </c>
      <c r="AZ167" s="177">
        <f t="shared" si="60"/>
        <v>0.66742168304668303</v>
      </c>
      <c r="BA167" s="177">
        <f t="shared" si="61"/>
        <v>0.28032862407862408</v>
      </c>
      <c r="BB167" s="173">
        <f>AV167</f>
        <v>4343300</v>
      </c>
      <c r="BC167" s="178">
        <f t="shared" si="62"/>
        <v>4343300</v>
      </c>
      <c r="BD167" s="173">
        <f t="shared" si="63"/>
        <v>1738500</v>
      </c>
      <c r="BE167" s="177">
        <f t="shared" si="64"/>
        <v>0.66742168304668303</v>
      </c>
      <c r="BF167" s="179" t="s">
        <v>7679</v>
      </c>
      <c r="BG167" s="174"/>
      <c r="BH167" s="166" t="s">
        <v>20501</v>
      </c>
      <c r="BI167" s="162"/>
      <c r="BJ167" s="163">
        <v>1</v>
      </c>
      <c r="BK167" s="163"/>
    </row>
    <row r="168" spans="1:63" ht="32.25" customHeight="1" x14ac:dyDescent="0.25">
      <c r="A168" s="157">
        <v>162</v>
      </c>
      <c r="B168" s="164" t="s">
        <v>319</v>
      </c>
      <c r="C168" s="169" t="s">
        <v>320</v>
      </c>
      <c r="D168" s="169" t="s">
        <v>1945</v>
      </c>
      <c r="E168" s="170" t="s">
        <v>321</v>
      </c>
      <c r="F168" s="171" t="s">
        <v>322</v>
      </c>
      <c r="G168" s="171" t="s">
        <v>322</v>
      </c>
      <c r="H168" s="172" t="s">
        <v>322</v>
      </c>
      <c r="I168" s="164" t="s">
        <v>25</v>
      </c>
      <c r="J168" s="164">
        <v>682</v>
      </c>
      <c r="K168" s="171">
        <v>682</v>
      </c>
      <c r="L168" s="171" t="s">
        <v>323</v>
      </c>
      <c r="M168" s="173">
        <v>2190000</v>
      </c>
      <c r="N168" s="173">
        <f>P168-M168</f>
        <v>912000</v>
      </c>
      <c r="O168" s="173">
        <v>912521.73913043505</v>
      </c>
      <c r="P168" s="173">
        <v>3102000</v>
      </c>
      <c r="Q168" s="173">
        <f>+O168/1800000*2340000</f>
        <v>1186278.2608695654</v>
      </c>
      <c r="R168" s="173">
        <f>+M168+Q168</f>
        <v>3376278.2608695654</v>
      </c>
      <c r="S168" s="173">
        <v>3376200</v>
      </c>
      <c r="T168" s="174"/>
      <c r="U168" s="175" t="s">
        <v>31</v>
      </c>
      <c r="V168" s="175" t="s">
        <v>201</v>
      </c>
      <c r="W168" s="175" t="s">
        <v>24</v>
      </c>
      <c r="X168" s="176">
        <v>43294</v>
      </c>
      <c r="Y168" s="171" t="s">
        <v>7684</v>
      </c>
      <c r="Z168" s="171"/>
      <c r="AA168" s="173">
        <v>6920000</v>
      </c>
      <c r="AB168" s="173"/>
      <c r="AC168" s="173">
        <v>5876200</v>
      </c>
      <c r="AD168" s="173"/>
      <c r="AE168" s="173"/>
      <c r="AF168" s="173"/>
      <c r="AG168" s="173"/>
      <c r="AH168" s="173"/>
      <c r="AI168" s="173"/>
      <c r="AJ168" s="173"/>
      <c r="AK168" s="173"/>
      <c r="AL168" s="173"/>
      <c r="AM168" s="173"/>
      <c r="AN168" s="173"/>
      <c r="AO168" s="173"/>
      <c r="AP168" s="173"/>
      <c r="AQ168" s="173"/>
      <c r="AR168" s="173"/>
      <c r="AS168" s="173">
        <v>4160000</v>
      </c>
      <c r="AT168" s="160">
        <f t="shared" si="54"/>
        <v>3</v>
      </c>
      <c r="AU168" s="173">
        <f t="shared" si="55"/>
        <v>16956200</v>
      </c>
      <c r="AV168" s="173">
        <f t="shared" si="56"/>
        <v>5652100</v>
      </c>
      <c r="AW168" s="173">
        <f t="shared" si="57"/>
        <v>4160000</v>
      </c>
      <c r="AX168" s="173">
        <f t="shared" si="58"/>
        <v>2275900</v>
      </c>
      <c r="AY168" s="173">
        <f t="shared" si="59"/>
        <v>783800</v>
      </c>
      <c r="AZ168" s="177">
        <f t="shared" si="60"/>
        <v>0.67410106036372253</v>
      </c>
      <c r="BA168" s="177">
        <f t="shared" si="61"/>
        <v>0.23215449321722648</v>
      </c>
      <c r="BB168" s="173">
        <f>AV168</f>
        <v>5652100</v>
      </c>
      <c r="BC168" s="178">
        <f t="shared" si="62"/>
        <v>5652100</v>
      </c>
      <c r="BD168" s="173">
        <f t="shared" si="63"/>
        <v>2275900</v>
      </c>
      <c r="BE168" s="177">
        <f t="shared" si="64"/>
        <v>0.67410106036372253</v>
      </c>
      <c r="BF168" s="179" t="s">
        <v>7679</v>
      </c>
      <c r="BG168" s="174"/>
      <c r="BH168" s="166" t="s">
        <v>20501</v>
      </c>
      <c r="BI168" s="162"/>
      <c r="BJ168" s="163">
        <v>1</v>
      </c>
      <c r="BK168" s="163"/>
    </row>
    <row r="169" spans="1:63" ht="55.5" customHeight="1" x14ac:dyDescent="0.25">
      <c r="A169" s="157">
        <v>163</v>
      </c>
      <c r="B169" s="164" t="s">
        <v>324</v>
      </c>
      <c r="C169" s="169" t="s">
        <v>325</v>
      </c>
      <c r="D169" s="169" t="s">
        <v>1945</v>
      </c>
      <c r="E169" s="170" t="s">
        <v>326</v>
      </c>
      <c r="F169" s="171" t="s">
        <v>327</v>
      </c>
      <c r="G169" s="171" t="s">
        <v>327</v>
      </c>
      <c r="H169" s="172" t="s">
        <v>327</v>
      </c>
      <c r="I169" s="164" t="s">
        <v>28</v>
      </c>
      <c r="J169" s="164">
        <v>683</v>
      </c>
      <c r="K169" s="171">
        <v>683</v>
      </c>
      <c r="L169" s="171" t="s">
        <v>328</v>
      </c>
      <c r="M169" s="173">
        <v>4898000</v>
      </c>
      <c r="N169" s="173">
        <v>1245000</v>
      </c>
      <c r="O169" s="173">
        <v>1245913.04347826</v>
      </c>
      <c r="P169" s="173">
        <v>6143000</v>
      </c>
      <c r="Q169" s="173">
        <v>1619686.9565217379</v>
      </c>
      <c r="R169" s="173">
        <v>6517686.9565217383</v>
      </c>
      <c r="S169" s="173">
        <v>6517600</v>
      </c>
      <c r="T169" s="174"/>
      <c r="U169" s="175" t="s">
        <v>202</v>
      </c>
      <c r="V169" s="175" t="s">
        <v>201</v>
      </c>
      <c r="W169" s="175" t="s">
        <v>24</v>
      </c>
      <c r="X169" s="176">
        <v>43294</v>
      </c>
      <c r="Y169" s="171" t="s">
        <v>7684</v>
      </c>
      <c r="Z169" s="171"/>
      <c r="AA169" s="173"/>
      <c r="AB169" s="173"/>
      <c r="AC169" s="173">
        <v>8517600</v>
      </c>
      <c r="AD169" s="173"/>
      <c r="AE169" s="173"/>
      <c r="AF169" s="173"/>
      <c r="AG169" s="173"/>
      <c r="AH169" s="173"/>
      <c r="AI169" s="173"/>
      <c r="AJ169" s="173"/>
      <c r="AK169" s="173"/>
      <c r="AL169" s="173"/>
      <c r="AM169" s="173"/>
      <c r="AN169" s="173"/>
      <c r="AO169" s="173"/>
      <c r="AP169" s="173"/>
      <c r="AQ169" s="173"/>
      <c r="AR169" s="173">
        <v>9443000</v>
      </c>
      <c r="AS169" s="173">
        <v>8541000</v>
      </c>
      <c r="AT169" s="160">
        <f t="shared" si="54"/>
        <v>3</v>
      </c>
      <c r="AU169" s="173">
        <f t="shared" si="55"/>
        <v>26501600</v>
      </c>
      <c r="AV169" s="173">
        <f t="shared" si="56"/>
        <v>8833900</v>
      </c>
      <c r="AW169" s="173">
        <f t="shared" si="57"/>
        <v>8517600</v>
      </c>
      <c r="AX169" s="173">
        <f t="shared" si="58"/>
        <v>2316300</v>
      </c>
      <c r="AY169" s="173">
        <f t="shared" si="59"/>
        <v>2000000</v>
      </c>
      <c r="AZ169" s="177">
        <f t="shared" si="60"/>
        <v>0.35539155517368354</v>
      </c>
      <c r="BA169" s="177">
        <f t="shared" si="61"/>
        <v>0.30686142138210382</v>
      </c>
      <c r="BB169" s="173">
        <f>AW169</f>
        <v>8517600</v>
      </c>
      <c r="BC169" s="178">
        <f t="shared" si="62"/>
        <v>8833900</v>
      </c>
      <c r="BD169" s="173">
        <f t="shared" si="63"/>
        <v>2000000</v>
      </c>
      <c r="BE169" s="177">
        <f t="shared" si="64"/>
        <v>0.30686142138210382</v>
      </c>
      <c r="BF169" s="179" t="s">
        <v>20515</v>
      </c>
      <c r="BG169" s="174"/>
      <c r="BH169" s="166" t="s">
        <v>20501</v>
      </c>
      <c r="BI169" s="162"/>
      <c r="BJ169" s="163">
        <v>1</v>
      </c>
      <c r="BK169" s="163"/>
    </row>
    <row r="170" spans="1:63" ht="37.5" customHeight="1" x14ac:dyDescent="0.25">
      <c r="A170" s="157">
        <v>164</v>
      </c>
      <c r="B170" s="164" t="s">
        <v>339</v>
      </c>
      <c r="C170" s="169" t="s">
        <v>335</v>
      </c>
      <c r="D170" s="169" t="s">
        <v>1945</v>
      </c>
      <c r="E170" s="170" t="s">
        <v>340</v>
      </c>
      <c r="F170" s="171" t="s">
        <v>341</v>
      </c>
      <c r="G170" s="171" t="s">
        <v>341</v>
      </c>
      <c r="H170" s="172" t="s">
        <v>341</v>
      </c>
      <c r="I170" s="164" t="s">
        <v>25</v>
      </c>
      <c r="J170" s="164">
        <v>685</v>
      </c>
      <c r="K170" s="171">
        <v>685</v>
      </c>
      <c r="L170" s="171" t="s">
        <v>338</v>
      </c>
      <c r="M170" s="173">
        <v>3551000</v>
      </c>
      <c r="N170" s="173">
        <f>P170-M170</f>
        <v>914000</v>
      </c>
      <c r="O170" s="173">
        <v>914086.95652173902</v>
      </c>
      <c r="P170" s="173">
        <v>4465000</v>
      </c>
      <c r="Q170" s="173">
        <f>+O170/1800000*2340000</f>
        <v>1188313.0434782607</v>
      </c>
      <c r="R170" s="173">
        <f>+M170+Q170</f>
        <v>4739313.0434782607</v>
      </c>
      <c r="S170" s="173">
        <v>4739300</v>
      </c>
      <c r="T170" s="174"/>
      <c r="U170" s="175" t="s">
        <v>31</v>
      </c>
      <c r="V170" s="175" t="s">
        <v>201</v>
      </c>
      <c r="W170" s="175" t="s">
        <v>24</v>
      </c>
      <c r="X170" s="176">
        <v>43294</v>
      </c>
      <c r="Y170" s="171" t="s">
        <v>7684</v>
      </c>
      <c r="Z170" s="171"/>
      <c r="AA170" s="173"/>
      <c r="AB170" s="173"/>
      <c r="AC170" s="173">
        <v>7239300</v>
      </c>
      <c r="AD170" s="173"/>
      <c r="AE170" s="173"/>
      <c r="AF170" s="173"/>
      <c r="AG170" s="173">
        <v>8563000</v>
      </c>
      <c r="AH170" s="173"/>
      <c r="AI170" s="173"/>
      <c r="AJ170" s="173"/>
      <c r="AK170" s="173"/>
      <c r="AL170" s="173"/>
      <c r="AM170" s="173"/>
      <c r="AN170" s="173"/>
      <c r="AO170" s="173"/>
      <c r="AP170" s="173"/>
      <c r="AQ170" s="173"/>
      <c r="AR170" s="173"/>
      <c r="AS170" s="173">
        <v>6203000</v>
      </c>
      <c r="AT170" s="160">
        <f t="shared" si="54"/>
        <v>3</v>
      </c>
      <c r="AU170" s="173">
        <f t="shared" si="55"/>
        <v>22005300</v>
      </c>
      <c r="AV170" s="173">
        <f t="shared" si="56"/>
        <v>7335100</v>
      </c>
      <c r="AW170" s="173">
        <f t="shared" si="57"/>
        <v>6203000</v>
      </c>
      <c r="AX170" s="173">
        <f t="shared" si="58"/>
        <v>2595800</v>
      </c>
      <c r="AY170" s="173">
        <f t="shared" si="59"/>
        <v>1463700</v>
      </c>
      <c r="AZ170" s="177">
        <f t="shared" si="60"/>
        <v>0.54771801742873416</v>
      </c>
      <c r="BA170" s="177">
        <f t="shared" si="61"/>
        <v>0.30884307809170131</v>
      </c>
      <c r="BB170" s="173">
        <f>AV170</f>
        <v>7335100</v>
      </c>
      <c r="BC170" s="178">
        <f t="shared" si="62"/>
        <v>7335100</v>
      </c>
      <c r="BD170" s="173">
        <f t="shared" si="63"/>
        <v>2595800</v>
      </c>
      <c r="BE170" s="177">
        <f t="shared" si="64"/>
        <v>0.54771801742873416</v>
      </c>
      <c r="BF170" s="179" t="s">
        <v>7679</v>
      </c>
      <c r="BG170" s="174"/>
      <c r="BH170" s="166" t="s">
        <v>20501</v>
      </c>
      <c r="BI170" s="162"/>
      <c r="BJ170" s="163">
        <v>1</v>
      </c>
      <c r="BK170" s="163"/>
    </row>
    <row r="171" spans="1:63" ht="33" customHeight="1" x14ac:dyDescent="0.25">
      <c r="A171" s="157">
        <v>165</v>
      </c>
      <c r="B171" s="164" t="s">
        <v>334</v>
      </c>
      <c r="C171" s="169" t="s">
        <v>335</v>
      </c>
      <c r="D171" s="169" t="s">
        <v>1945</v>
      </c>
      <c r="E171" s="170" t="s">
        <v>336</v>
      </c>
      <c r="F171" s="171" t="s">
        <v>337</v>
      </c>
      <c r="G171" s="171" t="s">
        <v>337</v>
      </c>
      <c r="H171" s="172" t="s">
        <v>337</v>
      </c>
      <c r="I171" s="164" t="s">
        <v>25</v>
      </c>
      <c r="J171" s="164">
        <v>685</v>
      </c>
      <c r="K171" s="171">
        <v>685</v>
      </c>
      <c r="L171" s="171" t="s">
        <v>338</v>
      </c>
      <c r="M171" s="173">
        <v>3551000</v>
      </c>
      <c r="N171" s="173">
        <v>914000</v>
      </c>
      <c r="O171" s="173">
        <v>914086.95652173902</v>
      </c>
      <c r="P171" s="173">
        <v>4465000</v>
      </c>
      <c r="Q171" s="173">
        <v>1188313.0434782607</v>
      </c>
      <c r="R171" s="173">
        <v>4739313.0434782607</v>
      </c>
      <c r="S171" s="173">
        <v>4739300</v>
      </c>
      <c r="T171" s="174"/>
      <c r="U171" s="175" t="s">
        <v>202</v>
      </c>
      <c r="V171" s="175" t="s">
        <v>201</v>
      </c>
      <c r="W171" s="175" t="s">
        <v>24</v>
      </c>
      <c r="X171" s="176">
        <v>43294</v>
      </c>
      <c r="Y171" s="171" t="s">
        <v>7684</v>
      </c>
      <c r="Z171" s="171"/>
      <c r="AA171" s="173"/>
      <c r="AB171" s="173"/>
      <c r="AC171" s="173">
        <v>7239300</v>
      </c>
      <c r="AD171" s="173"/>
      <c r="AE171" s="173"/>
      <c r="AF171" s="173"/>
      <c r="AG171" s="173"/>
      <c r="AH171" s="173"/>
      <c r="AI171" s="173"/>
      <c r="AJ171" s="173"/>
      <c r="AK171" s="173"/>
      <c r="AL171" s="173"/>
      <c r="AM171" s="173"/>
      <c r="AN171" s="173"/>
      <c r="AO171" s="173"/>
      <c r="AP171" s="173"/>
      <c r="AQ171" s="173"/>
      <c r="AR171" s="173">
        <v>7069000</v>
      </c>
      <c r="AS171" s="173">
        <v>6203000</v>
      </c>
      <c r="AT171" s="160">
        <f t="shared" si="54"/>
        <v>3</v>
      </c>
      <c r="AU171" s="173">
        <f t="shared" si="55"/>
        <v>20511300</v>
      </c>
      <c r="AV171" s="173">
        <f t="shared" si="56"/>
        <v>6837100</v>
      </c>
      <c r="AW171" s="173">
        <f t="shared" si="57"/>
        <v>6203000</v>
      </c>
      <c r="AX171" s="173">
        <f t="shared" si="58"/>
        <v>2097800</v>
      </c>
      <c r="AY171" s="173">
        <f t="shared" si="59"/>
        <v>1463700</v>
      </c>
      <c r="AZ171" s="177">
        <f t="shared" si="60"/>
        <v>0.44263920832190407</v>
      </c>
      <c r="BA171" s="177">
        <f t="shared" si="61"/>
        <v>0.30884307809170131</v>
      </c>
      <c r="BB171" s="173">
        <f>AV171</f>
        <v>6837100</v>
      </c>
      <c r="BC171" s="178">
        <f t="shared" si="62"/>
        <v>6837100</v>
      </c>
      <c r="BD171" s="173">
        <f t="shared" si="63"/>
        <v>2097800</v>
      </c>
      <c r="BE171" s="177">
        <f t="shared" si="64"/>
        <v>0.44263920832190407</v>
      </c>
      <c r="BF171" s="179" t="s">
        <v>7679</v>
      </c>
      <c r="BG171" s="174"/>
      <c r="BH171" s="166" t="s">
        <v>20501</v>
      </c>
      <c r="BI171" s="162"/>
      <c r="BJ171" s="163">
        <v>1</v>
      </c>
      <c r="BK171" s="163"/>
    </row>
    <row r="172" spans="1:63" ht="33" customHeight="1" x14ac:dyDescent="0.25">
      <c r="A172" s="157">
        <v>166</v>
      </c>
      <c r="B172" s="164" t="s">
        <v>356</v>
      </c>
      <c r="C172" s="169" t="s">
        <v>347</v>
      </c>
      <c r="D172" s="169" t="s">
        <v>1945</v>
      </c>
      <c r="E172" s="170" t="s">
        <v>357</v>
      </c>
      <c r="F172" s="171" t="s">
        <v>358</v>
      </c>
      <c r="G172" s="171" t="s">
        <v>358</v>
      </c>
      <c r="H172" s="172" t="s">
        <v>358</v>
      </c>
      <c r="I172" s="164" t="s">
        <v>25</v>
      </c>
      <c r="J172" s="164">
        <v>691</v>
      </c>
      <c r="K172" s="171">
        <v>691</v>
      </c>
      <c r="L172" s="171" t="s">
        <v>350</v>
      </c>
      <c r="M172" s="173">
        <v>3120000</v>
      </c>
      <c r="N172" s="173">
        <f>P172-M172</f>
        <v>914000</v>
      </c>
      <c r="O172" s="173">
        <v>914086.95652173902</v>
      </c>
      <c r="P172" s="173">
        <v>4034000</v>
      </c>
      <c r="Q172" s="173">
        <f>+O172/1800000*2340000</f>
        <v>1188313.0434782607</v>
      </c>
      <c r="R172" s="173">
        <f>+M172+Q172</f>
        <v>4308313.0434782607</v>
      </c>
      <c r="S172" s="173">
        <v>4308300</v>
      </c>
      <c r="T172" s="174"/>
      <c r="U172" s="175" t="s">
        <v>202</v>
      </c>
      <c r="V172" s="175" t="s">
        <v>201</v>
      </c>
      <c r="W172" s="175" t="s">
        <v>24</v>
      </c>
      <c r="X172" s="176">
        <v>43294</v>
      </c>
      <c r="Y172" s="171" t="s">
        <v>7684</v>
      </c>
      <c r="Z172" s="171"/>
      <c r="AA172" s="173">
        <v>11429000</v>
      </c>
      <c r="AB172" s="173"/>
      <c r="AC172" s="173">
        <v>6308300</v>
      </c>
      <c r="AD172" s="173"/>
      <c r="AE172" s="173"/>
      <c r="AF172" s="173"/>
      <c r="AG172" s="173"/>
      <c r="AH172" s="173"/>
      <c r="AI172" s="173"/>
      <c r="AJ172" s="173"/>
      <c r="AK172" s="173"/>
      <c r="AL172" s="173"/>
      <c r="AM172" s="173"/>
      <c r="AN172" s="173"/>
      <c r="AO172" s="173"/>
      <c r="AP172" s="173"/>
      <c r="AQ172" s="173"/>
      <c r="AR172" s="173"/>
      <c r="AS172" s="173">
        <v>5556000</v>
      </c>
      <c r="AT172" s="160">
        <f t="shared" si="54"/>
        <v>3</v>
      </c>
      <c r="AU172" s="173">
        <f t="shared" si="55"/>
        <v>23293300</v>
      </c>
      <c r="AV172" s="173">
        <f t="shared" si="56"/>
        <v>7764400</v>
      </c>
      <c r="AW172" s="173">
        <f t="shared" si="57"/>
        <v>5556000</v>
      </c>
      <c r="AX172" s="173">
        <f t="shared" si="58"/>
        <v>3456100</v>
      </c>
      <c r="AY172" s="173">
        <f t="shared" si="59"/>
        <v>1247700</v>
      </c>
      <c r="AZ172" s="177">
        <f t="shared" si="60"/>
        <v>0.80219576166933593</v>
      </c>
      <c r="BA172" s="177">
        <f t="shared" si="61"/>
        <v>0.28960378803704478</v>
      </c>
      <c r="BB172" s="173">
        <f>AC172</f>
        <v>6308300</v>
      </c>
      <c r="BC172" s="178">
        <f t="shared" si="62"/>
        <v>7764400</v>
      </c>
      <c r="BD172" s="173">
        <f t="shared" si="63"/>
        <v>2000000</v>
      </c>
      <c r="BE172" s="177">
        <f t="shared" si="64"/>
        <v>0.4642202260752501</v>
      </c>
      <c r="BF172" s="179" t="s">
        <v>20568</v>
      </c>
      <c r="BG172" s="174"/>
      <c r="BH172" s="166" t="s">
        <v>20501</v>
      </c>
      <c r="BI172" s="162"/>
      <c r="BJ172" s="163">
        <v>1</v>
      </c>
      <c r="BK172" s="163"/>
    </row>
    <row r="173" spans="1:63" ht="33" customHeight="1" x14ac:dyDescent="0.25">
      <c r="A173" s="157">
        <v>167</v>
      </c>
      <c r="B173" s="164" t="s">
        <v>351</v>
      </c>
      <c r="C173" s="169" t="s">
        <v>347</v>
      </c>
      <c r="D173" s="169" t="s">
        <v>1945</v>
      </c>
      <c r="E173" s="170" t="s">
        <v>352</v>
      </c>
      <c r="F173" s="171" t="s">
        <v>349</v>
      </c>
      <c r="G173" s="171" t="s">
        <v>349</v>
      </c>
      <c r="H173" s="172" t="s">
        <v>349</v>
      </c>
      <c r="I173" s="164" t="s">
        <v>25</v>
      </c>
      <c r="J173" s="164">
        <v>691</v>
      </c>
      <c r="K173" s="171">
        <v>691</v>
      </c>
      <c r="L173" s="171" t="s">
        <v>350</v>
      </c>
      <c r="M173" s="173">
        <v>3120000</v>
      </c>
      <c r="N173" s="173">
        <v>914000</v>
      </c>
      <c r="O173" s="173">
        <v>914086.95652173902</v>
      </c>
      <c r="P173" s="173">
        <v>4034000</v>
      </c>
      <c r="Q173" s="173">
        <v>1188313.0434782607</v>
      </c>
      <c r="R173" s="173">
        <v>4308313.0434782607</v>
      </c>
      <c r="S173" s="173">
        <v>4308300</v>
      </c>
      <c r="T173" s="174"/>
      <c r="U173" s="175" t="s">
        <v>202</v>
      </c>
      <c r="V173" s="175" t="s">
        <v>201</v>
      </c>
      <c r="W173" s="175" t="s">
        <v>24</v>
      </c>
      <c r="X173" s="176">
        <v>43294</v>
      </c>
      <c r="Y173" s="171" t="s">
        <v>7684</v>
      </c>
      <c r="Z173" s="171"/>
      <c r="AA173" s="173">
        <v>11429000</v>
      </c>
      <c r="AB173" s="173"/>
      <c r="AC173" s="173"/>
      <c r="AD173" s="173"/>
      <c r="AE173" s="173"/>
      <c r="AF173" s="173"/>
      <c r="AG173" s="173"/>
      <c r="AH173" s="173"/>
      <c r="AI173" s="173"/>
      <c r="AJ173" s="173"/>
      <c r="AK173" s="173"/>
      <c r="AL173" s="173"/>
      <c r="AM173" s="173"/>
      <c r="AN173" s="173"/>
      <c r="AO173" s="173"/>
      <c r="AP173" s="173"/>
      <c r="AQ173" s="173"/>
      <c r="AR173" s="173">
        <v>6621000</v>
      </c>
      <c r="AS173" s="173">
        <v>5556000</v>
      </c>
      <c r="AT173" s="160">
        <f t="shared" si="54"/>
        <v>3</v>
      </c>
      <c r="AU173" s="173">
        <f t="shared" si="55"/>
        <v>23606000</v>
      </c>
      <c r="AV173" s="173">
        <f t="shared" si="56"/>
        <v>7868700</v>
      </c>
      <c r="AW173" s="173">
        <f t="shared" si="57"/>
        <v>5556000</v>
      </c>
      <c r="AX173" s="173">
        <f t="shared" si="58"/>
        <v>3560400</v>
      </c>
      <c r="AY173" s="173">
        <f t="shared" si="59"/>
        <v>1247700</v>
      </c>
      <c r="AZ173" s="177">
        <f t="shared" si="60"/>
        <v>0.82640484645916024</v>
      </c>
      <c r="BA173" s="177">
        <f t="shared" si="61"/>
        <v>0.28960378803704478</v>
      </c>
      <c r="BB173" s="173">
        <f>AR173</f>
        <v>6621000</v>
      </c>
      <c r="BC173" s="178">
        <f t="shared" ref="BC173:BC175" si="69">AV173</f>
        <v>7868700</v>
      </c>
      <c r="BD173" s="173">
        <f t="shared" ref="BD173:BD175" si="70">BB173-S173</f>
        <v>2312700</v>
      </c>
      <c r="BE173" s="177">
        <f t="shared" ref="BE173:BE175" si="71">BD173/S173</f>
        <v>0.53680105842211545</v>
      </c>
      <c r="BF173" s="179" t="s">
        <v>20561</v>
      </c>
      <c r="BG173" s="174"/>
      <c r="BH173" s="166" t="s">
        <v>20501</v>
      </c>
      <c r="BI173" s="162"/>
      <c r="BJ173" s="163">
        <v>1</v>
      </c>
      <c r="BK173" s="163"/>
    </row>
    <row r="174" spans="1:63" ht="33" customHeight="1" x14ac:dyDescent="0.25">
      <c r="A174" s="157">
        <v>168</v>
      </c>
      <c r="B174" s="164" t="s">
        <v>353</v>
      </c>
      <c r="C174" s="169" t="s">
        <v>347</v>
      </c>
      <c r="D174" s="169" t="s">
        <v>1945</v>
      </c>
      <c r="E174" s="170" t="s">
        <v>354</v>
      </c>
      <c r="F174" s="171" t="s">
        <v>355</v>
      </c>
      <c r="G174" s="171" t="s">
        <v>355</v>
      </c>
      <c r="H174" s="172" t="s">
        <v>355</v>
      </c>
      <c r="I174" s="164" t="s">
        <v>25</v>
      </c>
      <c r="J174" s="164">
        <v>691</v>
      </c>
      <c r="K174" s="171">
        <v>691</v>
      </c>
      <c r="L174" s="171" t="s">
        <v>350</v>
      </c>
      <c r="M174" s="173">
        <v>3120000</v>
      </c>
      <c r="N174" s="173">
        <f>P174-M174</f>
        <v>914000</v>
      </c>
      <c r="O174" s="173">
        <v>914086.95652173902</v>
      </c>
      <c r="P174" s="173">
        <v>4034000</v>
      </c>
      <c r="Q174" s="173">
        <f>+O174/1800000*2340000</f>
        <v>1188313.0434782607</v>
      </c>
      <c r="R174" s="173">
        <f>+M174+Q174</f>
        <v>4308313.0434782607</v>
      </c>
      <c r="S174" s="173">
        <v>4308300</v>
      </c>
      <c r="T174" s="174"/>
      <c r="U174" s="175" t="s">
        <v>202</v>
      </c>
      <c r="V174" s="175" t="s">
        <v>201</v>
      </c>
      <c r="W174" s="175" t="s">
        <v>24</v>
      </c>
      <c r="X174" s="176">
        <v>43294</v>
      </c>
      <c r="Y174" s="171" t="s">
        <v>7684</v>
      </c>
      <c r="Z174" s="171"/>
      <c r="AA174" s="173">
        <v>11429000</v>
      </c>
      <c r="AB174" s="173"/>
      <c r="AC174" s="173">
        <v>6808300</v>
      </c>
      <c r="AD174" s="173"/>
      <c r="AE174" s="173"/>
      <c r="AF174" s="173"/>
      <c r="AG174" s="173"/>
      <c r="AH174" s="173"/>
      <c r="AI174" s="173"/>
      <c r="AJ174" s="173"/>
      <c r="AK174" s="173"/>
      <c r="AL174" s="173"/>
      <c r="AM174" s="173"/>
      <c r="AN174" s="173"/>
      <c r="AO174" s="173"/>
      <c r="AP174" s="173"/>
      <c r="AQ174" s="173"/>
      <c r="AR174" s="173"/>
      <c r="AS174" s="173">
        <v>5556000</v>
      </c>
      <c r="AT174" s="160">
        <f t="shared" si="54"/>
        <v>3</v>
      </c>
      <c r="AU174" s="173">
        <f t="shared" si="55"/>
        <v>23793300</v>
      </c>
      <c r="AV174" s="173">
        <f t="shared" si="56"/>
        <v>7931100</v>
      </c>
      <c r="AW174" s="173">
        <f t="shared" si="57"/>
        <v>5556000</v>
      </c>
      <c r="AX174" s="173">
        <f t="shared" si="58"/>
        <v>3622800</v>
      </c>
      <c r="AY174" s="173">
        <f t="shared" si="59"/>
        <v>1247700</v>
      </c>
      <c r="AZ174" s="177">
        <f t="shared" si="60"/>
        <v>0.84088851751270799</v>
      </c>
      <c r="BA174" s="177">
        <f t="shared" si="61"/>
        <v>0.28960378803704478</v>
      </c>
      <c r="BB174" s="173">
        <f>AC174</f>
        <v>6808300</v>
      </c>
      <c r="BC174" s="178">
        <f>AV174</f>
        <v>7931100</v>
      </c>
      <c r="BD174" s="173">
        <f>BB174-S174</f>
        <v>2500000</v>
      </c>
      <c r="BE174" s="177">
        <f>BD174/S174</f>
        <v>0.58027528259406258</v>
      </c>
      <c r="BF174" s="179" t="s">
        <v>20568</v>
      </c>
      <c r="BG174" s="174"/>
      <c r="BH174" s="166" t="s">
        <v>20501</v>
      </c>
      <c r="BI174" s="162"/>
      <c r="BJ174" s="163">
        <v>1</v>
      </c>
      <c r="BK174" s="163"/>
    </row>
    <row r="175" spans="1:63" ht="33" customHeight="1" x14ac:dyDescent="0.25">
      <c r="A175" s="157">
        <v>169</v>
      </c>
      <c r="B175" s="164" t="s">
        <v>365</v>
      </c>
      <c r="C175" s="169" t="s">
        <v>359</v>
      </c>
      <c r="D175" s="169" t="s">
        <v>1945</v>
      </c>
      <c r="E175" s="170" t="s">
        <v>366</v>
      </c>
      <c r="F175" s="171" t="s">
        <v>360</v>
      </c>
      <c r="G175" s="171" t="s">
        <v>360</v>
      </c>
      <c r="H175" s="172" t="s">
        <v>360</v>
      </c>
      <c r="I175" s="164" t="s">
        <v>21</v>
      </c>
      <c r="J175" s="164">
        <v>693</v>
      </c>
      <c r="K175" s="171">
        <v>693</v>
      </c>
      <c r="L175" s="171" t="s">
        <v>360</v>
      </c>
      <c r="M175" s="173">
        <v>2465000</v>
      </c>
      <c r="N175" s="173">
        <v>579000</v>
      </c>
      <c r="O175" s="173">
        <v>579130.43478260899</v>
      </c>
      <c r="P175" s="173">
        <v>3044000</v>
      </c>
      <c r="Q175" s="173">
        <v>752869.56521739159</v>
      </c>
      <c r="R175" s="173">
        <v>3217869.5652173916</v>
      </c>
      <c r="S175" s="173">
        <v>3217800</v>
      </c>
      <c r="T175" s="174"/>
      <c r="U175" s="175" t="s">
        <v>26</v>
      </c>
      <c r="V175" s="175" t="s">
        <v>201</v>
      </c>
      <c r="W175" s="175" t="s">
        <v>27</v>
      </c>
      <c r="X175" s="176">
        <v>43294</v>
      </c>
      <c r="Y175" s="171" t="s">
        <v>7684</v>
      </c>
      <c r="Z175" s="171"/>
      <c r="AA175" s="173">
        <v>9455000</v>
      </c>
      <c r="AB175" s="173"/>
      <c r="AC175" s="173"/>
      <c r="AD175" s="173"/>
      <c r="AE175" s="173"/>
      <c r="AF175" s="173"/>
      <c r="AG175" s="173"/>
      <c r="AH175" s="173"/>
      <c r="AI175" s="173"/>
      <c r="AJ175" s="173"/>
      <c r="AK175" s="173"/>
      <c r="AL175" s="173"/>
      <c r="AM175" s="173"/>
      <c r="AN175" s="173"/>
      <c r="AO175" s="173"/>
      <c r="AP175" s="173"/>
      <c r="AQ175" s="173"/>
      <c r="AR175" s="173">
        <v>4774000</v>
      </c>
      <c r="AS175" s="173">
        <v>4253000</v>
      </c>
      <c r="AT175" s="160">
        <f t="shared" si="54"/>
        <v>3</v>
      </c>
      <c r="AU175" s="173">
        <f t="shared" si="55"/>
        <v>18482000</v>
      </c>
      <c r="AV175" s="173">
        <f t="shared" si="56"/>
        <v>6160700</v>
      </c>
      <c r="AW175" s="173">
        <f t="shared" si="57"/>
        <v>4253000</v>
      </c>
      <c r="AX175" s="173">
        <f t="shared" si="58"/>
        <v>2942900</v>
      </c>
      <c r="AY175" s="173">
        <f t="shared" si="59"/>
        <v>1035200</v>
      </c>
      <c r="AZ175" s="177">
        <f t="shared" si="60"/>
        <v>0.91456896015911493</v>
      </c>
      <c r="BA175" s="177">
        <f t="shared" si="61"/>
        <v>0.32171048542482439</v>
      </c>
      <c r="BB175" s="173">
        <f t="shared" ref="BB175" si="72">AV175</f>
        <v>6160700</v>
      </c>
      <c r="BC175" s="178">
        <f t="shared" si="69"/>
        <v>6160700</v>
      </c>
      <c r="BD175" s="173">
        <f t="shared" si="70"/>
        <v>2942900</v>
      </c>
      <c r="BE175" s="177">
        <f t="shared" si="71"/>
        <v>0.91456896015911493</v>
      </c>
      <c r="BF175" s="179" t="s">
        <v>7679</v>
      </c>
      <c r="BG175" s="174"/>
      <c r="BH175" s="166" t="s">
        <v>20501</v>
      </c>
      <c r="BI175" s="162"/>
      <c r="BJ175" s="163">
        <v>1</v>
      </c>
      <c r="BK175" s="163"/>
    </row>
    <row r="176" spans="1:63" ht="33" customHeight="1" x14ac:dyDescent="0.25">
      <c r="A176" s="157">
        <v>170</v>
      </c>
      <c r="B176" s="164" t="s">
        <v>4545</v>
      </c>
      <c r="C176" s="169" t="s">
        <v>4546</v>
      </c>
      <c r="D176" s="169" t="s">
        <v>1945</v>
      </c>
      <c r="E176" s="170" t="s">
        <v>4547</v>
      </c>
      <c r="F176" s="171" t="s">
        <v>4548</v>
      </c>
      <c r="G176" s="171" t="s">
        <v>4548</v>
      </c>
      <c r="H176" s="172" t="s">
        <v>4548</v>
      </c>
      <c r="I176" s="164" t="s">
        <v>25</v>
      </c>
      <c r="J176" s="164">
        <v>697</v>
      </c>
      <c r="K176" s="171">
        <v>697</v>
      </c>
      <c r="L176" s="171" t="s">
        <v>4548</v>
      </c>
      <c r="M176" s="173">
        <v>5360000</v>
      </c>
      <c r="N176" s="173">
        <v>914000</v>
      </c>
      <c r="O176" s="173">
        <v>914086.95652173902</v>
      </c>
      <c r="P176" s="173">
        <v>6274000</v>
      </c>
      <c r="Q176" s="173">
        <v>1188313.0434782607</v>
      </c>
      <c r="R176" s="173">
        <v>6548313.0434782607</v>
      </c>
      <c r="S176" s="173">
        <v>6548300</v>
      </c>
      <c r="T176" s="174"/>
      <c r="U176" s="175" t="s">
        <v>26</v>
      </c>
      <c r="V176" s="175" t="s">
        <v>201</v>
      </c>
      <c r="W176" s="175" t="s">
        <v>27</v>
      </c>
      <c r="X176" s="176">
        <v>43294</v>
      </c>
      <c r="Y176" s="171" t="s">
        <v>7684</v>
      </c>
      <c r="Z176" s="171"/>
      <c r="AA176" s="173"/>
      <c r="AB176" s="173"/>
      <c r="AC176" s="173">
        <v>9548300</v>
      </c>
      <c r="AD176" s="173"/>
      <c r="AE176" s="173"/>
      <c r="AF176" s="173"/>
      <c r="AG176" s="173"/>
      <c r="AH176" s="173"/>
      <c r="AI176" s="173"/>
      <c r="AJ176" s="173"/>
      <c r="AK176" s="173"/>
      <c r="AL176" s="173"/>
      <c r="AM176" s="173"/>
      <c r="AN176" s="173"/>
      <c r="AO176" s="173"/>
      <c r="AP176" s="173"/>
      <c r="AQ176" s="173"/>
      <c r="AR176" s="173">
        <v>8952000</v>
      </c>
      <c r="AS176" s="173">
        <v>8916000</v>
      </c>
      <c r="AT176" s="160">
        <f t="shared" si="54"/>
        <v>3</v>
      </c>
      <c r="AU176" s="173">
        <f t="shared" si="55"/>
        <v>27416300</v>
      </c>
      <c r="AV176" s="173">
        <f t="shared" si="56"/>
        <v>9138800</v>
      </c>
      <c r="AW176" s="173">
        <f t="shared" si="57"/>
        <v>8916000</v>
      </c>
      <c r="AX176" s="173">
        <f t="shared" si="58"/>
        <v>2590500</v>
      </c>
      <c r="AY176" s="173">
        <f t="shared" si="59"/>
        <v>2367700</v>
      </c>
      <c r="AZ176" s="177">
        <f t="shared" si="60"/>
        <v>0.39559885771879727</v>
      </c>
      <c r="BA176" s="177">
        <f t="shared" si="61"/>
        <v>0.36157475986133808</v>
      </c>
      <c r="BB176" s="173">
        <f>AW176</f>
        <v>8916000</v>
      </c>
      <c r="BC176" s="178">
        <f t="shared" ref="BC176:BC185" si="73">AV176</f>
        <v>9138800</v>
      </c>
      <c r="BD176" s="173">
        <f t="shared" ref="BD176:BD185" si="74">BB176-S176</f>
        <v>2367700</v>
      </c>
      <c r="BE176" s="177">
        <f t="shared" ref="BE176:BE185" si="75">BD176/S176</f>
        <v>0.36157475986133808</v>
      </c>
      <c r="BF176" s="179" t="s">
        <v>20515</v>
      </c>
      <c r="BG176" s="174"/>
      <c r="BH176" s="166" t="s">
        <v>20501</v>
      </c>
      <c r="BI176" s="162"/>
      <c r="BJ176" s="163">
        <v>1</v>
      </c>
      <c r="BK176" s="163"/>
    </row>
    <row r="177" spans="1:63" ht="33" customHeight="1" x14ac:dyDescent="0.25">
      <c r="A177" s="157">
        <v>171</v>
      </c>
      <c r="B177" s="164" t="s">
        <v>395</v>
      </c>
      <c r="C177" s="169" t="s">
        <v>384</v>
      </c>
      <c r="D177" s="169" t="s">
        <v>1945</v>
      </c>
      <c r="E177" s="170" t="s">
        <v>396</v>
      </c>
      <c r="F177" s="171" t="s">
        <v>397</v>
      </c>
      <c r="G177" s="171" t="s">
        <v>397</v>
      </c>
      <c r="H177" s="172" t="s">
        <v>397</v>
      </c>
      <c r="I177" s="164" t="s">
        <v>25</v>
      </c>
      <c r="J177" s="164">
        <v>698</v>
      </c>
      <c r="K177" s="171">
        <v>698</v>
      </c>
      <c r="L177" s="171" t="s">
        <v>387</v>
      </c>
      <c r="M177" s="173">
        <v>4802000</v>
      </c>
      <c r="N177" s="173">
        <v>914000</v>
      </c>
      <c r="O177" s="173">
        <v>914086.95652173902</v>
      </c>
      <c r="P177" s="173">
        <v>5716000</v>
      </c>
      <c r="Q177" s="173">
        <v>1188313.0434782607</v>
      </c>
      <c r="R177" s="173">
        <v>5990313.0434782607</v>
      </c>
      <c r="S177" s="173">
        <v>5990300</v>
      </c>
      <c r="T177" s="174"/>
      <c r="U177" s="175" t="s">
        <v>202</v>
      </c>
      <c r="V177" s="175" t="s">
        <v>201</v>
      </c>
      <c r="W177" s="175" t="s">
        <v>24</v>
      </c>
      <c r="X177" s="176">
        <v>43294</v>
      </c>
      <c r="Y177" s="171" t="s">
        <v>7684</v>
      </c>
      <c r="Z177" s="171"/>
      <c r="AA177" s="173"/>
      <c r="AB177" s="173"/>
      <c r="AC177" s="173">
        <v>8490300</v>
      </c>
      <c r="AD177" s="173"/>
      <c r="AE177" s="173"/>
      <c r="AF177" s="173"/>
      <c r="AG177" s="173"/>
      <c r="AH177" s="173"/>
      <c r="AI177" s="173"/>
      <c r="AJ177" s="173"/>
      <c r="AK177" s="173"/>
      <c r="AL177" s="173"/>
      <c r="AM177" s="173"/>
      <c r="AN177" s="173"/>
      <c r="AO177" s="173"/>
      <c r="AP177" s="173"/>
      <c r="AQ177" s="173"/>
      <c r="AR177" s="173">
        <v>8371000</v>
      </c>
      <c r="AS177" s="173">
        <v>8079000</v>
      </c>
      <c r="AT177" s="160">
        <f t="shared" si="54"/>
        <v>3</v>
      </c>
      <c r="AU177" s="173">
        <f t="shared" si="55"/>
        <v>24940300</v>
      </c>
      <c r="AV177" s="173">
        <f t="shared" si="56"/>
        <v>8313400</v>
      </c>
      <c r="AW177" s="173">
        <f t="shared" si="57"/>
        <v>8079000</v>
      </c>
      <c r="AX177" s="173">
        <f t="shared" si="58"/>
        <v>2323100</v>
      </c>
      <c r="AY177" s="173">
        <f t="shared" si="59"/>
        <v>2088700</v>
      </c>
      <c r="AZ177" s="177">
        <f t="shared" si="60"/>
        <v>0.38781029330751382</v>
      </c>
      <c r="BA177" s="177">
        <f t="shared" si="61"/>
        <v>0.34868036659265811</v>
      </c>
      <c r="BB177" s="173">
        <f>AW177</f>
        <v>8079000</v>
      </c>
      <c r="BC177" s="178">
        <f t="shared" si="73"/>
        <v>8313400</v>
      </c>
      <c r="BD177" s="173">
        <f t="shared" si="74"/>
        <v>2088700</v>
      </c>
      <c r="BE177" s="177">
        <f t="shared" si="75"/>
        <v>0.34868036659265811</v>
      </c>
      <c r="BF177" s="179" t="s">
        <v>20515</v>
      </c>
      <c r="BG177" s="174"/>
      <c r="BH177" s="166" t="s">
        <v>20501</v>
      </c>
      <c r="BI177" s="162"/>
      <c r="BJ177" s="163">
        <v>1</v>
      </c>
      <c r="BK177" s="163"/>
    </row>
    <row r="178" spans="1:63" ht="33" customHeight="1" x14ac:dyDescent="0.25">
      <c r="A178" s="157">
        <v>172</v>
      </c>
      <c r="B178" s="164" t="s">
        <v>398</v>
      </c>
      <c r="C178" s="169" t="s">
        <v>384</v>
      </c>
      <c r="D178" s="169" t="s">
        <v>1945</v>
      </c>
      <c r="E178" s="170" t="s">
        <v>399</v>
      </c>
      <c r="F178" s="171" t="s">
        <v>400</v>
      </c>
      <c r="G178" s="171" t="s">
        <v>400</v>
      </c>
      <c r="H178" s="172" t="s">
        <v>400</v>
      </c>
      <c r="I178" s="164" t="s">
        <v>25</v>
      </c>
      <c r="J178" s="164">
        <v>698</v>
      </c>
      <c r="K178" s="171">
        <v>698</v>
      </c>
      <c r="L178" s="171" t="s">
        <v>387</v>
      </c>
      <c r="M178" s="173">
        <v>4802000</v>
      </c>
      <c r="N178" s="173">
        <v>914000</v>
      </c>
      <c r="O178" s="173">
        <v>914086.95652173902</v>
      </c>
      <c r="P178" s="173">
        <v>5716000</v>
      </c>
      <c r="Q178" s="173">
        <v>1188313.0434782607</v>
      </c>
      <c r="R178" s="173">
        <v>5990313.0434782607</v>
      </c>
      <c r="S178" s="173">
        <v>5990300</v>
      </c>
      <c r="T178" s="174"/>
      <c r="U178" s="175" t="s">
        <v>202</v>
      </c>
      <c r="V178" s="175" t="s">
        <v>201</v>
      </c>
      <c r="W178" s="175" t="s">
        <v>24</v>
      </c>
      <c r="X178" s="176">
        <v>43294</v>
      </c>
      <c r="Y178" s="171" t="s">
        <v>7684</v>
      </c>
      <c r="Z178" s="171"/>
      <c r="AA178" s="173"/>
      <c r="AB178" s="173"/>
      <c r="AC178" s="173">
        <v>8490300</v>
      </c>
      <c r="AD178" s="173"/>
      <c r="AE178" s="173"/>
      <c r="AF178" s="173"/>
      <c r="AG178" s="173"/>
      <c r="AH178" s="173"/>
      <c r="AI178" s="173"/>
      <c r="AJ178" s="173"/>
      <c r="AK178" s="173"/>
      <c r="AL178" s="173"/>
      <c r="AM178" s="173"/>
      <c r="AN178" s="173"/>
      <c r="AO178" s="173"/>
      <c r="AP178" s="173"/>
      <c r="AQ178" s="173"/>
      <c r="AR178" s="173">
        <v>8371000</v>
      </c>
      <c r="AS178" s="173">
        <v>8079000</v>
      </c>
      <c r="AT178" s="160">
        <f t="shared" si="54"/>
        <v>3</v>
      </c>
      <c r="AU178" s="173">
        <f t="shared" si="55"/>
        <v>24940300</v>
      </c>
      <c r="AV178" s="173">
        <f t="shared" si="56"/>
        <v>8313400</v>
      </c>
      <c r="AW178" s="173">
        <f t="shared" si="57"/>
        <v>8079000</v>
      </c>
      <c r="AX178" s="173">
        <f t="shared" si="58"/>
        <v>2323100</v>
      </c>
      <c r="AY178" s="173">
        <f t="shared" si="59"/>
        <v>2088700</v>
      </c>
      <c r="AZ178" s="177">
        <f t="shared" si="60"/>
        <v>0.38781029330751382</v>
      </c>
      <c r="BA178" s="177">
        <f t="shared" si="61"/>
        <v>0.34868036659265811</v>
      </c>
      <c r="BB178" s="173">
        <f>AW178</f>
        <v>8079000</v>
      </c>
      <c r="BC178" s="178">
        <f t="shared" si="73"/>
        <v>8313400</v>
      </c>
      <c r="BD178" s="173">
        <f t="shared" si="74"/>
        <v>2088700</v>
      </c>
      <c r="BE178" s="177">
        <f t="shared" si="75"/>
        <v>0.34868036659265811</v>
      </c>
      <c r="BF178" s="179" t="s">
        <v>20515</v>
      </c>
      <c r="BG178" s="174"/>
      <c r="BH178" s="166" t="s">
        <v>20501</v>
      </c>
      <c r="BI178" s="162"/>
      <c r="BJ178" s="163">
        <v>1</v>
      </c>
      <c r="BK178" s="163"/>
    </row>
    <row r="179" spans="1:63" ht="33" customHeight="1" x14ac:dyDescent="0.25">
      <c r="A179" s="157">
        <v>173</v>
      </c>
      <c r="B179" s="164" t="s">
        <v>392</v>
      </c>
      <c r="C179" s="169" t="s">
        <v>384</v>
      </c>
      <c r="D179" s="169" t="s">
        <v>1945</v>
      </c>
      <c r="E179" s="170" t="s">
        <v>393</v>
      </c>
      <c r="F179" s="171" t="s">
        <v>394</v>
      </c>
      <c r="G179" s="171" t="s">
        <v>394</v>
      </c>
      <c r="H179" s="172" t="s">
        <v>394</v>
      </c>
      <c r="I179" s="164" t="s">
        <v>25</v>
      </c>
      <c r="J179" s="164">
        <v>698</v>
      </c>
      <c r="K179" s="171">
        <v>698</v>
      </c>
      <c r="L179" s="171" t="s">
        <v>387</v>
      </c>
      <c r="M179" s="173">
        <v>4802000</v>
      </c>
      <c r="N179" s="173">
        <v>914000</v>
      </c>
      <c r="O179" s="173">
        <v>914086.95652173902</v>
      </c>
      <c r="P179" s="173">
        <v>5716000</v>
      </c>
      <c r="Q179" s="173">
        <v>1188313.0434782607</v>
      </c>
      <c r="R179" s="173">
        <v>5990313.0434782607</v>
      </c>
      <c r="S179" s="173">
        <v>5990300</v>
      </c>
      <c r="T179" s="174"/>
      <c r="U179" s="175" t="s">
        <v>202</v>
      </c>
      <c r="V179" s="175" t="s">
        <v>201</v>
      </c>
      <c r="W179" s="175" t="s">
        <v>24</v>
      </c>
      <c r="X179" s="176">
        <v>43294</v>
      </c>
      <c r="Y179" s="171" t="s">
        <v>7684</v>
      </c>
      <c r="Z179" s="171"/>
      <c r="AA179" s="173"/>
      <c r="AB179" s="173"/>
      <c r="AC179" s="173">
        <v>8490300</v>
      </c>
      <c r="AD179" s="173"/>
      <c r="AE179" s="173"/>
      <c r="AF179" s="173"/>
      <c r="AG179" s="173"/>
      <c r="AH179" s="173"/>
      <c r="AI179" s="173"/>
      <c r="AJ179" s="173"/>
      <c r="AK179" s="173"/>
      <c r="AL179" s="173"/>
      <c r="AM179" s="173"/>
      <c r="AN179" s="173"/>
      <c r="AO179" s="173"/>
      <c r="AP179" s="173"/>
      <c r="AQ179" s="173"/>
      <c r="AR179" s="173">
        <v>8371000</v>
      </c>
      <c r="AS179" s="173">
        <v>8079000</v>
      </c>
      <c r="AT179" s="160">
        <f t="shared" si="54"/>
        <v>3</v>
      </c>
      <c r="AU179" s="173">
        <f t="shared" si="55"/>
        <v>24940300</v>
      </c>
      <c r="AV179" s="173">
        <f t="shared" si="56"/>
        <v>8313400</v>
      </c>
      <c r="AW179" s="173">
        <f t="shared" si="57"/>
        <v>8079000</v>
      </c>
      <c r="AX179" s="173">
        <f t="shared" si="58"/>
        <v>2323100</v>
      </c>
      <c r="AY179" s="173">
        <f t="shared" si="59"/>
        <v>2088700</v>
      </c>
      <c r="AZ179" s="177">
        <f t="shared" si="60"/>
        <v>0.38781029330751382</v>
      </c>
      <c r="BA179" s="177">
        <f t="shared" si="61"/>
        <v>0.34868036659265811</v>
      </c>
      <c r="BB179" s="173">
        <f>AW179</f>
        <v>8079000</v>
      </c>
      <c r="BC179" s="178">
        <f t="shared" si="73"/>
        <v>8313400</v>
      </c>
      <c r="BD179" s="173">
        <f t="shared" si="74"/>
        <v>2088700</v>
      </c>
      <c r="BE179" s="177">
        <f t="shared" si="75"/>
        <v>0.34868036659265811</v>
      </c>
      <c r="BF179" s="179" t="s">
        <v>20515</v>
      </c>
      <c r="BG179" s="174"/>
      <c r="BH179" s="166" t="s">
        <v>20501</v>
      </c>
      <c r="BI179" s="162"/>
      <c r="BJ179" s="163">
        <v>1</v>
      </c>
      <c r="BK179" s="163"/>
    </row>
    <row r="180" spans="1:63" ht="33" customHeight="1" x14ac:dyDescent="0.25">
      <c r="A180" s="157">
        <v>174</v>
      </c>
      <c r="B180" s="164" t="s">
        <v>4557</v>
      </c>
      <c r="C180" s="169" t="s">
        <v>4554</v>
      </c>
      <c r="D180" s="169" t="s">
        <v>1945</v>
      </c>
      <c r="E180" s="170" t="s">
        <v>4558</v>
      </c>
      <c r="F180" s="171" t="s">
        <v>4555</v>
      </c>
      <c r="G180" s="171" t="s">
        <v>4555</v>
      </c>
      <c r="H180" s="172" t="s">
        <v>4555</v>
      </c>
      <c r="I180" s="164" t="s">
        <v>25</v>
      </c>
      <c r="J180" s="164">
        <v>699</v>
      </c>
      <c r="K180" s="171">
        <v>699</v>
      </c>
      <c r="L180" s="171" t="s">
        <v>4555</v>
      </c>
      <c r="M180" s="173">
        <v>4315000</v>
      </c>
      <c r="N180" s="173">
        <v>914000</v>
      </c>
      <c r="O180" s="173">
        <v>914086.95652173902</v>
      </c>
      <c r="P180" s="173">
        <v>5229000</v>
      </c>
      <c r="Q180" s="173">
        <v>1188313.0434782607</v>
      </c>
      <c r="R180" s="173">
        <v>5503313.0434782607</v>
      </c>
      <c r="S180" s="173">
        <v>5503300</v>
      </c>
      <c r="T180" s="174"/>
      <c r="U180" s="175" t="s">
        <v>202</v>
      </c>
      <c r="V180" s="175" t="s">
        <v>201</v>
      </c>
      <c r="W180" s="175" t="s">
        <v>24</v>
      </c>
      <c r="X180" s="176">
        <v>43294</v>
      </c>
      <c r="Y180" s="171" t="s">
        <v>7684</v>
      </c>
      <c r="Z180" s="171"/>
      <c r="AA180" s="173">
        <v>11999000</v>
      </c>
      <c r="AB180" s="173"/>
      <c r="AC180" s="173"/>
      <c r="AD180" s="173"/>
      <c r="AE180" s="173"/>
      <c r="AF180" s="173"/>
      <c r="AG180" s="173"/>
      <c r="AH180" s="173"/>
      <c r="AI180" s="173"/>
      <c r="AJ180" s="173"/>
      <c r="AK180" s="173"/>
      <c r="AL180" s="173"/>
      <c r="AM180" s="173"/>
      <c r="AN180" s="173"/>
      <c r="AO180" s="173"/>
      <c r="AP180" s="173"/>
      <c r="AQ180" s="173"/>
      <c r="AR180" s="173">
        <v>7865000</v>
      </c>
      <c r="AS180" s="173">
        <v>7349000</v>
      </c>
      <c r="AT180" s="160">
        <f t="shared" si="54"/>
        <v>3</v>
      </c>
      <c r="AU180" s="173">
        <f t="shared" si="55"/>
        <v>27213000</v>
      </c>
      <c r="AV180" s="173">
        <f t="shared" si="56"/>
        <v>9071000</v>
      </c>
      <c r="AW180" s="173">
        <f t="shared" si="57"/>
        <v>7349000</v>
      </c>
      <c r="AX180" s="173">
        <f t="shared" si="58"/>
        <v>3567700</v>
      </c>
      <c r="AY180" s="173">
        <f t="shared" si="59"/>
        <v>1845700</v>
      </c>
      <c r="AZ180" s="177">
        <f t="shared" si="60"/>
        <v>0.64828375701851615</v>
      </c>
      <c r="BA180" s="177">
        <f t="shared" si="61"/>
        <v>0.3353805898279214</v>
      </c>
      <c r="BB180" s="173">
        <f>AR180</f>
        <v>7865000</v>
      </c>
      <c r="BC180" s="178">
        <f t="shared" si="73"/>
        <v>9071000</v>
      </c>
      <c r="BD180" s="173">
        <f t="shared" si="74"/>
        <v>2361700</v>
      </c>
      <c r="BE180" s="177">
        <f t="shared" si="75"/>
        <v>0.42914251449130519</v>
      </c>
      <c r="BF180" s="179" t="s">
        <v>20561</v>
      </c>
      <c r="BG180" s="174"/>
      <c r="BH180" s="166" t="s">
        <v>20501</v>
      </c>
      <c r="BI180" s="162"/>
      <c r="BJ180" s="163">
        <v>1</v>
      </c>
      <c r="BK180" s="163"/>
    </row>
    <row r="181" spans="1:63" ht="33" customHeight="1" x14ac:dyDescent="0.25">
      <c r="A181" s="157">
        <v>175</v>
      </c>
      <c r="B181" s="164" t="s">
        <v>4563</v>
      </c>
      <c r="C181" s="169" t="s">
        <v>4554</v>
      </c>
      <c r="D181" s="169" t="s">
        <v>1945</v>
      </c>
      <c r="E181" s="170" t="s">
        <v>4564</v>
      </c>
      <c r="F181" s="171" t="s">
        <v>4565</v>
      </c>
      <c r="G181" s="171" t="s">
        <v>4565</v>
      </c>
      <c r="H181" s="172" t="s">
        <v>4565</v>
      </c>
      <c r="I181" s="164" t="s">
        <v>25</v>
      </c>
      <c r="J181" s="164">
        <v>699</v>
      </c>
      <c r="K181" s="171">
        <v>699</v>
      </c>
      <c r="L181" s="171" t="s">
        <v>4555</v>
      </c>
      <c r="M181" s="173">
        <v>4315000</v>
      </c>
      <c r="N181" s="173">
        <v>914000</v>
      </c>
      <c r="O181" s="173">
        <v>914086.95652173902</v>
      </c>
      <c r="P181" s="173">
        <v>5229000</v>
      </c>
      <c r="Q181" s="173">
        <v>1188313.0434782607</v>
      </c>
      <c r="R181" s="173">
        <v>5503313.0434782607</v>
      </c>
      <c r="S181" s="173">
        <v>5503300</v>
      </c>
      <c r="T181" s="174"/>
      <c r="U181" s="175" t="s">
        <v>202</v>
      </c>
      <c r="V181" s="175" t="s">
        <v>201</v>
      </c>
      <c r="W181" s="175" t="s">
        <v>24</v>
      </c>
      <c r="X181" s="176">
        <v>43294</v>
      </c>
      <c r="Y181" s="171" t="s">
        <v>7684</v>
      </c>
      <c r="Z181" s="171"/>
      <c r="AA181" s="173"/>
      <c r="AB181" s="173"/>
      <c r="AC181" s="173">
        <v>8003300</v>
      </c>
      <c r="AD181" s="173"/>
      <c r="AE181" s="173"/>
      <c r="AF181" s="173"/>
      <c r="AG181" s="173"/>
      <c r="AH181" s="173"/>
      <c r="AI181" s="173"/>
      <c r="AJ181" s="173"/>
      <c r="AK181" s="173"/>
      <c r="AL181" s="173"/>
      <c r="AM181" s="173"/>
      <c r="AN181" s="173"/>
      <c r="AO181" s="173"/>
      <c r="AP181" s="173"/>
      <c r="AQ181" s="173"/>
      <c r="AR181" s="173">
        <v>7865000</v>
      </c>
      <c r="AS181" s="173">
        <v>7349000</v>
      </c>
      <c r="AT181" s="160">
        <f t="shared" si="54"/>
        <v>3</v>
      </c>
      <c r="AU181" s="173">
        <f t="shared" si="55"/>
        <v>23217300</v>
      </c>
      <c r="AV181" s="173">
        <f t="shared" si="56"/>
        <v>7739100</v>
      </c>
      <c r="AW181" s="173">
        <f t="shared" si="57"/>
        <v>7349000</v>
      </c>
      <c r="AX181" s="173">
        <f t="shared" si="58"/>
        <v>2235800</v>
      </c>
      <c r="AY181" s="173">
        <f t="shared" si="59"/>
        <v>1845700</v>
      </c>
      <c r="AZ181" s="177">
        <f t="shared" si="60"/>
        <v>0.40626533171006485</v>
      </c>
      <c r="BA181" s="177">
        <f t="shared" si="61"/>
        <v>0.3353805898279214</v>
      </c>
      <c r="BB181" s="173">
        <f>AV181</f>
        <v>7739100</v>
      </c>
      <c r="BC181" s="178">
        <f t="shared" si="73"/>
        <v>7739100</v>
      </c>
      <c r="BD181" s="173">
        <f t="shared" si="74"/>
        <v>2235800</v>
      </c>
      <c r="BE181" s="177">
        <f t="shared" si="75"/>
        <v>0.40626533171006485</v>
      </c>
      <c r="BF181" s="179" t="s">
        <v>7679</v>
      </c>
      <c r="BG181" s="174"/>
      <c r="BH181" s="166" t="s">
        <v>20501</v>
      </c>
      <c r="BI181" s="162"/>
      <c r="BJ181" s="163">
        <v>1</v>
      </c>
      <c r="BK181" s="163"/>
    </row>
    <row r="182" spans="1:63" ht="33" customHeight="1" x14ac:dyDescent="0.25">
      <c r="A182" s="157">
        <v>176</v>
      </c>
      <c r="B182" s="164" t="s">
        <v>4566</v>
      </c>
      <c r="C182" s="169" t="s">
        <v>4554</v>
      </c>
      <c r="D182" s="169" t="s">
        <v>1945</v>
      </c>
      <c r="E182" s="170" t="s">
        <v>4567</v>
      </c>
      <c r="F182" s="171" t="s">
        <v>4568</v>
      </c>
      <c r="G182" s="171" t="s">
        <v>4568</v>
      </c>
      <c r="H182" s="172" t="s">
        <v>4568</v>
      </c>
      <c r="I182" s="164" t="s">
        <v>25</v>
      </c>
      <c r="J182" s="164">
        <v>699</v>
      </c>
      <c r="K182" s="171">
        <v>699</v>
      </c>
      <c r="L182" s="171" t="s">
        <v>4555</v>
      </c>
      <c r="M182" s="173">
        <v>4315000</v>
      </c>
      <c r="N182" s="173">
        <v>914000</v>
      </c>
      <c r="O182" s="173">
        <v>914086.95652173902</v>
      </c>
      <c r="P182" s="173">
        <v>5229000</v>
      </c>
      <c r="Q182" s="173">
        <v>1188313.0434782607</v>
      </c>
      <c r="R182" s="173">
        <v>5503313.0434782607</v>
      </c>
      <c r="S182" s="173">
        <v>5503300</v>
      </c>
      <c r="T182" s="174"/>
      <c r="U182" s="175" t="s">
        <v>202</v>
      </c>
      <c r="V182" s="175" t="s">
        <v>201</v>
      </c>
      <c r="W182" s="175" t="s">
        <v>24</v>
      </c>
      <c r="X182" s="176">
        <v>43294</v>
      </c>
      <c r="Y182" s="171" t="s">
        <v>7684</v>
      </c>
      <c r="Z182" s="171"/>
      <c r="AA182" s="173"/>
      <c r="AB182" s="173"/>
      <c r="AC182" s="173">
        <v>8003300</v>
      </c>
      <c r="AD182" s="173"/>
      <c r="AE182" s="173"/>
      <c r="AF182" s="173"/>
      <c r="AG182" s="173"/>
      <c r="AH182" s="173"/>
      <c r="AI182" s="173"/>
      <c r="AJ182" s="173"/>
      <c r="AK182" s="173"/>
      <c r="AL182" s="173"/>
      <c r="AM182" s="173"/>
      <c r="AN182" s="173"/>
      <c r="AO182" s="173"/>
      <c r="AP182" s="173"/>
      <c r="AQ182" s="173"/>
      <c r="AR182" s="173">
        <v>7865000</v>
      </c>
      <c r="AS182" s="173">
        <v>7349000</v>
      </c>
      <c r="AT182" s="160">
        <f t="shared" si="54"/>
        <v>3</v>
      </c>
      <c r="AU182" s="173">
        <f t="shared" si="55"/>
        <v>23217300</v>
      </c>
      <c r="AV182" s="173">
        <f t="shared" si="56"/>
        <v>7739100</v>
      </c>
      <c r="AW182" s="173">
        <f t="shared" si="57"/>
        <v>7349000</v>
      </c>
      <c r="AX182" s="173">
        <f t="shared" si="58"/>
        <v>2235800</v>
      </c>
      <c r="AY182" s="173">
        <f t="shared" si="59"/>
        <v>1845700</v>
      </c>
      <c r="AZ182" s="177">
        <f t="shared" si="60"/>
        <v>0.40626533171006485</v>
      </c>
      <c r="BA182" s="177">
        <f t="shared" si="61"/>
        <v>0.3353805898279214</v>
      </c>
      <c r="BB182" s="173">
        <f>AV182</f>
        <v>7739100</v>
      </c>
      <c r="BC182" s="178">
        <f t="shared" si="73"/>
        <v>7739100</v>
      </c>
      <c r="BD182" s="173">
        <f t="shared" si="74"/>
        <v>2235800</v>
      </c>
      <c r="BE182" s="177">
        <f t="shared" si="75"/>
        <v>0.40626533171006485</v>
      </c>
      <c r="BF182" s="179" t="s">
        <v>7679</v>
      </c>
      <c r="BG182" s="174"/>
      <c r="BH182" s="166" t="s">
        <v>20501</v>
      </c>
      <c r="BI182" s="162"/>
      <c r="BJ182" s="163">
        <v>1</v>
      </c>
      <c r="BK182" s="163"/>
    </row>
    <row r="183" spans="1:63" ht="33" customHeight="1" x14ac:dyDescent="0.25">
      <c r="A183" s="157">
        <v>177</v>
      </c>
      <c r="B183" s="164" t="s">
        <v>4569</v>
      </c>
      <c r="C183" s="169" t="s">
        <v>4554</v>
      </c>
      <c r="D183" s="169" t="s">
        <v>1945</v>
      </c>
      <c r="E183" s="170" t="s">
        <v>4570</v>
      </c>
      <c r="F183" s="171" t="s">
        <v>4571</v>
      </c>
      <c r="G183" s="171" t="s">
        <v>4571</v>
      </c>
      <c r="H183" s="172" t="s">
        <v>4571</v>
      </c>
      <c r="I183" s="164" t="s">
        <v>25</v>
      </c>
      <c r="J183" s="164">
        <v>699</v>
      </c>
      <c r="K183" s="171">
        <v>699</v>
      </c>
      <c r="L183" s="171" t="s">
        <v>4555</v>
      </c>
      <c r="M183" s="173">
        <v>4315000</v>
      </c>
      <c r="N183" s="173">
        <f>P183-M183</f>
        <v>914000</v>
      </c>
      <c r="O183" s="173">
        <v>914086.95652173902</v>
      </c>
      <c r="P183" s="173">
        <v>5229000</v>
      </c>
      <c r="Q183" s="173">
        <f>+O183/1800000*2340000</f>
        <v>1188313.0434782607</v>
      </c>
      <c r="R183" s="173">
        <f>+M183+Q183</f>
        <v>5503313.0434782607</v>
      </c>
      <c r="S183" s="173">
        <v>5503300</v>
      </c>
      <c r="T183" s="174"/>
      <c r="U183" s="175" t="s">
        <v>202</v>
      </c>
      <c r="V183" s="175" t="s">
        <v>201</v>
      </c>
      <c r="W183" s="175" t="s">
        <v>24</v>
      </c>
      <c r="X183" s="176">
        <v>43294</v>
      </c>
      <c r="Y183" s="171" t="s">
        <v>7684</v>
      </c>
      <c r="Z183" s="171"/>
      <c r="AA183" s="173"/>
      <c r="AB183" s="173"/>
      <c r="AC183" s="173">
        <v>8003300</v>
      </c>
      <c r="AD183" s="173"/>
      <c r="AE183" s="173"/>
      <c r="AF183" s="173"/>
      <c r="AG183" s="173">
        <v>11661000</v>
      </c>
      <c r="AH183" s="173"/>
      <c r="AI183" s="173"/>
      <c r="AJ183" s="173"/>
      <c r="AK183" s="173"/>
      <c r="AL183" s="173"/>
      <c r="AM183" s="173"/>
      <c r="AN183" s="173"/>
      <c r="AO183" s="173"/>
      <c r="AP183" s="173"/>
      <c r="AQ183" s="173"/>
      <c r="AR183" s="173"/>
      <c r="AS183" s="173">
        <v>7349000</v>
      </c>
      <c r="AT183" s="160">
        <f t="shared" si="54"/>
        <v>3</v>
      </c>
      <c r="AU183" s="173">
        <f t="shared" si="55"/>
        <v>27013300</v>
      </c>
      <c r="AV183" s="173">
        <f t="shared" si="56"/>
        <v>9004400</v>
      </c>
      <c r="AW183" s="173">
        <f t="shared" si="57"/>
        <v>7349000</v>
      </c>
      <c r="AX183" s="173">
        <f t="shared" si="58"/>
        <v>3501100</v>
      </c>
      <c r="AY183" s="173">
        <f t="shared" si="59"/>
        <v>1845700</v>
      </c>
      <c r="AZ183" s="177">
        <f t="shared" si="60"/>
        <v>0.63618192720731193</v>
      </c>
      <c r="BA183" s="177">
        <f t="shared" si="61"/>
        <v>0.3353805898279214</v>
      </c>
      <c r="BB183" s="173">
        <f>AW183</f>
        <v>7349000</v>
      </c>
      <c r="BC183" s="178">
        <f t="shared" si="73"/>
        <v>9004400</v>
      </c>
      <c r="BD183" s="173">
        <f t="shared" si="74"/>
        <v>1845700</v>
      </c>
      <c r="BE183" s="177">
        <f t="shared" si="75"/>
        <v>0.3353805898279214</v>
      </c>
      <c r="BF183" s="179" t="s">
        <v>20515</v>
      </c>
      <c r="BG183" s="174"/>
      <c r="BH183" s="166" t="s">
        <v>20501</v>
      </c>
      <c r="BI183" s="162"/>
      <c r="BJ183" s="163">
        <v>1</v>
      </c>
      <c r="BK183" s="163"/>
    </row>
    <row r="184" spans="1:63" ht="33" customHeight="1" x14ac:dyDescent="0.25">
      <c r="A184" s="157">
        <v>178</v>
      </c>
      <c r="B184" s="164" t="s">
        <v>4572</v>
      </c>
      <c r="C184" s="169" t="s">
        <v>4554</v>
      </c>
      <c r="D184" s="169" t="s">
        <v>1945</v>
      </c>
      <c r="E184" s="170" t="s">
        <v>4573</v>
      </c>
      <c r="F184" s="171" t="s">
        <v>4574</v>
      </c>
      <c r="G184" s="171" t="s">
        <v>4574</v>
      </c>
      <c r="H184" s="172" t="s">
        <v>4575</v>
      </c>
      <c r="I184" s="164" t="s">
        <v>25</v>
      </c>
      <c r="J184" s="164">
        <v>699</v>
      </c>
      <c r="K184" s="171">
        <v>699</v>
      </c>
      <c r="L184" s="171" t="s">
        <v>4555</v>
      </c>
      <c r="M184" s="173">
        <v>4315000</v>
      </c>
      <c r="N184" s="173">
        <v>914000</v>
      </c>
      <c r="O184" s="173">
        <v>914086.95652173902</v>
      </c>
      <c r="P184" s="173">
        <v>5229000</v>
      </c>
      <c r="Q184" s="173">
        <v>1188313.0434782607</v>
      </c>
      <c r="R184" s="173">
        <v>5503313.0434782607</v>
      </c>
      <c r="S184" s="173">
        <v>5503300</v>
      </c>
      <c r="T184" s="174"/>
      <c r="U184" s="175" t="s">
        <v>26</v>
      </c>
      <c r="V184" s="175" t="s">
        <v>201</v>
      </c>
      <c r="W184" s="175" t="s">
        <v>27</v>
      </c>
      <c r="X184" s="176">
        <v>43294</v>
      </c>
      <c r="Y184" s="171" t="s">
        <v>7684</v>
      </c>
      <c r="Z184" s="171"/>
      <c r="AA184" s="173"/>
      <c r="AB184" s="173"/>
      <c r="AC184" s="173">
        <v>8003300</v>
      </c>
      <c r="AD184" s="173"/>
      <c r="AE184" s="173"/>
      <c r="AF184" s="173"/>
      <c r="AG184" s="173"/>
      <c r="AH184" s="173"/>
      <c r="AI184" s="173"/>
      <c r="AJ184" s="173"/>
      <c r="AK184" s="173"/>
      <c r="AL184" s="173"/>
      <c r="AM184" s="173"/>
      <c r="AN184" s="173"/>
      <c r="AO184" s="173"/>
      <c r="AP184" s="173"/>
      <c r="AQ184" s="173"/>
      <c r="AR184" s="173">
        <v>7865000</v>
      </c>
      <c r="AS184" s="173">
        <v>7349000</v>
      </c>
      <c r="AT184" s="160">
        <f t="shared" si="54"/>
        <v>3</v>
      </c>
      <c r="AU184" s="173">
        <f t="shared" si="55"/>
        <v>23217300</v>
      </c>
      <c r="AV184" s="173">
        <f t="shared" si="56"/>
        <v>7739100</v>
      </c>
      <c r="AW184" s="173">
        <f t="shared" si="57"/>
        <v>7349000</v>
      </c>
      <c r="AX184" s="173">
        <f t="shared" si="58"/>
        <v>2235800</v>
      </c>
      <c r="AY184" s="173">
        <f t="shared" si="59"/>
        <v>1845700</v>
      </c>
      <c r="AZ184" s="177">
        <f t="shared" si="60"/>
        <v>0.40626533171006485</v>
      </c>
      <c r="BA184" s="177">
        <f t="shared" si="61"/>
        <v>0.3353805898279214</v>
      </c>
      <c r="BB184" s="173">
        <f>AV184</f>
        <v>7739100</v>
      </c>
      <c r="BC184" s="178">
        <f t="shared" si="73"/>
        <v>7739100</v>
      </c>
      <c r="BD184" s="173">
        <f t="shared" si="74"/>
        <v>2235800</v>
      </c>
      <c r="BE184" s="177">
        <f t="shared" si="75"/>
        <v>0.40626533171006485</v>
      </c>
      <c r="BF184" s="179" t="s">
        <v>7679</v>
      </c>
      <c r="BG184" s="174"/>
      <c r="BH184" s="166" t="s">
        <v>20501</v>
      </c>
      <c r="BI184" s="162"/>
      <c r="BJ184" s="163">
        <v>1</v>
      </c>
      <c r="BK184" s="163"/>
    </row>
    <row r="185" spans="1:63" ht="33" customHeight="1" x14ac:dyDescent="0.25">
      <c r="A185" s="157">
        <v>179</v>
      </c>
      <c r="B185" s="164" t="s">
        <v>4576</v>
      </c>
      <c r="C185" s="169" t="s">
        <v>4554</v>
      </c>
      <c r="D185" s="169" t="s">
        <v>1945</v>
      </c>
      <c r="E185" s="170" t="s">
        <v>4577</v>
      </c>
      <c r="F185" s="171" t="s">
        <v>4578</v>
      </c>
      <c r="G185" s="171" t="s">
        <v>4578</v>
      </c>
      <c r="H185" s="172" t="s">
        <v>4578</v>
      </c>
      <c r="I185" s="164" t="s">
        <v>25</v>
      </c>
      <c r="J185" s="164">
        <v>699</v>
      </c>
      <c r="K185" s="171">
        <v>699</v>
      </c>
      <c r="L185" s="171" t="s">
        <v>4555</v>
      </c>
      <c r="M185" s="173">
        <v>4315000</v>
      </c>
      <c r="N185" s="173">
        <f>P185-M185</f>
        <v>914000</v>
      </c>
      <c r="O185" s="173">
        <v>914086.95652173902</v>
      </c>
      <c r="P185" s="173">
        <v>5229000</v>
      </c>
      <c r="Q185" s="173">
        <f>+O185/1800000*2340000</f>
        <v>1188313.0434782607</v>
      </c>
      <c r="R185" s="173">
        <f>+M185+Q185</f>
        <v>5503313.0434782607</v>
      </c>
      <c r="S185" s="173">
        <v>5503300</v>
      </c>
      <c r="T185" s="174"/>
      <c r="U185" s="175" t="s">
        <v>202</v>
      </c>
      <c r="V185" s="175" t="s">
        <v>201</v>
      </c>
      <c r="W185" s="175" t="s">
        <v>24</v>
      </c>
      <c r="X185" s="176">
        <v>43294</v>
      </c>
      <c r="Y185" s="171" t="s">
        <v>7684</v>
      </c>
      <c r="Z185" s="171"/>
      <c r="AA185" s="173"/>
      <c r="AB185" s="173"/>
      <c r="AC185" s="173">
        <v>8003300</v>
      </c>
      <c r="AD185" s="173"/>
      <c r="AE185" s="173"/>
      <c r="AF185" s="173"/>
      <c r="AG185" s="173">
        <v>10972000</v>
      </c>
      <c r="AH185" s="173"/>
      <c r="AI185" s="173"/>
      <c r="AJ185" s="173"/>
      <c r="AK185" s="173"/>
      <c r="AL185" s="173"/>
      <c r="AM185" s="173"/>
      <c r="AN185" s="173"/>
      <c r="AO185" s="173"/>
      <c r="AP185" s="173"/>
      <c r="AQ185" s="173"/>
      <c r="AR185" s="173"/>
      <c r="AS185" s="173">
        <v>7349000</v>
      </c>
      <c r="AT185" s="160">
        <f t="shared" si="54"/>
        <v>3</v>
      </c>
      <c r="AU185" s="173">
        <f t="shared" si="55"/>
        <v>26324300</v>
      </c>
      <c r="AV185" s="173">
        <f t="shared" si="56"/>
        <v>8774800</v>
      </c>
      <c r="AW185" s="173">
        <f t="shared" si="57"/>
        <v>7349000</v>
      </c>
      <c r="AX185" s="173">
        <f t="shared" si="58"/>
        <v>3271500</v>
      </c>
      <c r="AY185" s="173">
        <f t="shared" si="59"/>
        <v>1845700</v>
      </c>
      <c r="AZ185" s="177">
        <f t="shared" si="60"/>
        <v>0.59446150491523264</v>
      </c>
      <c r="BA185" s="177">
        <f t="shared" si="61"/>
        <v>0.3353805898279214</v>
      </c>
      <c r="BB185" s="173">
        <f>AW185</f>
        <v>7349000</v>
      </c>
      <c r="BC185" s="178">
        <f t="shared" si="73"/>
        <v>8774800</v>
      </c>
      <c r="BD185" s="173">
        <f t="shared" si="74"/>
        <v>1845700</v>
      </c>
      <c r="BE185" s="177">
        <f t="shared" si="75"/>
        <v>0.3353805898279214</v>
      </c>
      <c r="BF185" s="179" t="s">
        <v>20515</v>
      </c>
      <c r="BG185" s="174"/>
      <c r="BH185" s="166" t="s">
        <v>20501</v>
      </c>
      <c r="BI185" s="162"/>
      <c r="BJ185" s="163">
        <v>1</v>
      </c>
      <c r="BK185" s="163"/>
    </row>
    <row r="186" spans="1:63" ht="33" customHeight="1" x14ac:dyDescent="0.25">
      <c r="A186" s="157">
        <v>180</v>
      </c>
      <c r="B186" s="164" t="s">
        <v>4579</v>
      </c>
      <c r="C186" s="169" t="s">
        <v>4554</v>
      </c>
      <c r="D186" s="169" t="s">
        <v>1945</v>
      </c>
      <c r="E186" s="170" t="s">
        <v>4580</v>
      </c>
      <c r="F186" s="171" t="s">
        <v>4581</v>
      </c>
      <c r="G186" s="171" t="s">
        <v>4581</v>
      </c>
      <c r="H186" s="172" t="s">
        <v>4581</v>
      </c>
      <c r="I186" s="164" t="s">
        <v>25</v>
      </c>
      <c r="J186" s="164">
        <v>699</v>
      </c>
      <c r="K186" s="171">
        <v>699</v>
      </c>
      <c r="L186" s="171" t="s">
        <v>4555</v>
      </c>
      <c r="M186" s="173">
        <v>4315000</v>
      </c>
      <c r="N186" s="173">
        <v>914000</v>
      </c>
      <c r="O186" s="173">
        <v>914086.95652173902</v>
      </c>
      <c r="P186" s="173">
        <v>5229000</v>
      </c>
      <c r="Q186" s="173">
        <v>1188313.0434782607</v>
      </c>
      <c r="R186" s="173">
        <v>5503313.0434782607</v>
      </c>
      <c r="S186" s="173">
        <v>5503300</v>
      </c>
      <c r="T186" s="174"/>
      <c r="U186" s="175" t="s">
        <v>202</v>
      </c>
      <c r="V186" s="175" t="s">
        <v>201</v>
      </c>
      <c r="W186" s="175" t="s">
        <v>24</v>
      </c>
      <c r="X186" s="176">
        <v>43294</v>
      </c>
      <c r="Y186" s="171" t="s">
        <v>7684</v>
      </c>
      <c r="Z186" s="171"/>
      <c r="AA186" s="173"/>
      <c r="AB186" s="173"/>
      <c r="AC186" s="173">
        <v>8003300</v>
      </c>
      <c r="AD186" s="173"/>
      <c r="AE186" s="173"/>
      <c r="AF186" s="173"/>
      <c r="AG186" s="173"/>
      <c r="AH186" s="173"/>
      <c r="AI186" s="173"/>
      <c r="AJ186" s="173"/>
      <c r="AK186" s="173"/>
      <c r="AL186" s="173"/>
      <c r="AM186" s="173"/>
      <c r="AN186" s="173"/>
      <c r="AO186" s="173"/>
      <c r="AP186" s="173"/>
      <c r="AQ186" s="173"/>
      <c r="AR186" s="173">
        <v>7865000</v>
      </c>
      <c r="AS186" s="173">
        <v>7349000</v>
      </c>
      <c r="AT186" s="160">
        <f t="shared" si="54"/>
        <v>3</v>
      </c>
      <c r="AU186" s="173">
        <f t="shared" si="55"/>
        <v>23217300</v>
      </c>
      <c r="AV186" s="173">
        <f t="shared" si="56"/>
        <v>7739100</v>
      </c>
      <c r="AW186" s="173">
        <f t="shared" si="57"/>
        <v>7349000</v>
      </c>
      <c r="AX186" s="173">
        <f t="shared" si="58"/>
        <v>2235800</v>
      </c>
      <c r="AY186" s="173">
        <f t="shared" si="59"/>
        <v>1845700</v>
      </c>
      <c r="AZ186" s="177">
        <f t="shared" si="60"/>
        <v>0.40626533171006485</v>
      </c>
      <c r="BA186" s="177">
        <f t="shared" si="61"/>
        <v>0.3353805898279214</v>
      </c>
      <c r="BB186" s="173">
        <f t="shared" ref="BB186:BB187" si="76">AV186</f>
        <v>7739100</v>
      </c>
      <c r="BC186" s="178">
        <f t="shared" ref="BC186:BC187" si="77">AV186</f>
        <v>7739100</v>
      </c>
      <c r="BD186" s="173">
        <f t="shared" ref="BD186:BD187" si="78">BB186-S186</f>
        <v>2235800</v>
      </c>
      <c r="BE186" s="177">
        <f t="shared" ref="BE186:BE187" si="79">BD186/S186</f>
        <v>0.40626533171006485</v>
      </c>
      <c r="BF186" s="179" t="s">
        <v>7679</v>
      </c>
      <c r="BG186" s="174"/>
      <c r="BH186" s="166" t="s">
        <v>20501</v>
      </c>
      <c r="BI186" s="162"/>
      <c r="BJ186" s="163">
        <v>1</v>
      </c>
      <c r="BK186" s="163"/>
    </row>
    <row r="187" spans="1:63" ht="33" customHeight="1" x14ac:dyDescent="0.25">
      <c r="A187" s="157">
        <v>181</v>
      </c>
      <c r="B187" s="164" t="s">
        <v>4582</v>
      </c>
      <c r="C187" s="169" t="s">
        <v>4554</v>
      </c>
      <c r="D187" s="169" t="s">
        <v>1945</v>
      </c>
      <c r="E187" s="170" t="s">
        <v>4583</v>
      </c>
      <c r="F187" s="171" t="s">
        <v>4584</v>
      </c>
      <c r="G187" s="171" t="s">
        <v>4584</v>
      </c>
      <c r="H187" s="172" t="s">
        <v>4584</v>
      </c>
      <c r="I187" s="164" t="s">
        <v>25</v>
      </c>
      <c r="J187" s="164">
        <v>699</v>
      </c>
      <c r="K187" s="171">
        <v>699</v>
      </c>
      <c r="L187" s="171" t="s">
        <v>4555</v>
      </c>
      <c r="M187" s="173">
        <v>4315000</v>
      </c>
      <c r="N187" s="173">
        <v>914000</v>
      </c>
      <c r="O187" s="173">
        <v>914086.95652173902</v>
      </c>
      <c r="P187" s="173">
        <v>5229000</v>
      </c>
      <c r="Q187" s="173">
        <v>1188313.0434782607</v>
      </c>
      <c r="R187" s="173">
        <v>5503313.0434782607</v>
      </c>
      <c r="S187" s="173">
        <v>5503300</v>
      </c>
      <c r="T187" s="174"/>
      <c r="U187" s="175" t="s">
        <v>26</v>
      </c>
      <c r="V187" s="175" t="s">
        <v>201</v>
      </c>
      <c r="W187" s="175" t="s">
        <v>27</v>
      </c>
      <c r="X187" s="176">
        <v>43294</v>
      </c>
      <c r="Y187" s="171" t="s">
        <v>7684</v>
      </c>
      <c r="Z187" s="171"/>
      <c r="AA187" s="173"/>
      <c r="AB187" s="173"/>
      <c r="AC187" s="173">
        <v>8003300</v>
      </c>
      <c r="AD187" s="173"/>
      <c r="AE187" s="173"/>
      <c r="AF187" s="173"/>
      <c r="AG187" s="173"/>
      <c r="AH187" s="173"/>
      <c r="AI187" s="173"/>
      <c r="AJ187" s="173"/>
      <c r="AK187" s="173"/>
      <c r="AL187" s="173"/>
      <c r="AM187" s="173"/>
      <c r="AN187" s="173"/>
      <c r="AO187" s="173"/>
      <c r="AP187" s="173"/>
      <c r="AQ187" s="173"/>
      <c r="AR187" s="173">
        <v>7865000</v>
      </c>
      <c r="AS187" s="173">
        <v>7349000</v>
      </c>
      <c r="AT187" s="160">
        <f t="shared" si="54"/>
        <v>3</v>
      </c>
      <c r="AU187" s="173">
        <f t="shared" si="55"/>
        <v>23217300</v>
      </c>
      <c r="AV187" s="173">
        <f t="shared" si="56"/>
        <v>7739100</v>
      </c>
      <c r="AW187" s="173">
        <f t="shared" si="57"/>
        <v>7349000</v>
      </c>
      <c r="AX187" s="173">
        <f t="shared" si="58"/>
        <v>2235800</v>
      </c>
      <c r="AY187" s="173">
        <f t="shared" si="59"/>
        <v>1845700</v>
      </c>
      <c r="AZ187" s="177">
        <f t="shared" si="60"/>
        <v>0.40626533171006485</v>
      </c>
      <c r="BA187" s="177">
        <f t="shared" si="61"/>
        <v>0.3353805898279214</v>
      </c>
      <c r="BB187" s="173">
        <f t="shared" si="76"/>
        <v>7739100</v>
      </c>
      <c r="BC187" s="178">
        <f t="shared" si="77"/>
        <v>7739100</v>
      </c>
      <c r="BD187" s="173">
        <f t="shared" si="78"/>
        <v>2235800</v>
      </c>
      <c r="BE187" s="177">
        <f t="shared" si="79"/>
        <v>0.40626533171006485</v>
      </c>
      <c r="BF187" s="179" t="s">
        <v>7679</v>
      </c>
      <c r="BG187" s="174"/>
      <c r="BH187" s="166" t="s">
        <v>20501</v>
      </c>
      <c r="BI187" s="162"/>
      <c r="BJ187" s="163">
        <v>1</v>
      </c>
      <c r="BK187" s="163"/>
    </row>
    <row r="188" spans="1:63" ht="33" customHeight="1" x14ac:dyDescent="0.25">
      <c r="A188" s="157">
        <v>182</v>
      </c>
      <c r="B188" s="164" t="s">
        <v>4588</v>
      </c>
      <c r="C188" s="169" t="s">
        <v>4585</v>
      </c>
      <c r="D188" s="169" t="s">
        <v>1945</v>
      </c>
      <c r="E188" s="170" t="s">
        <v>4589</v>
      </c>
      <c r="F188" s="171" t="s">
        <v>4587</v>
      </c>
      <c r="G188" s="171" t="s">
        <v>4587</v>
      </c>
      <c r="H188" s="172" t="s">
        <v>4587</v>
      </c>
      <c r="I188" s="164" t="s">
        <v>25</v>
      </c>
      <c r="J188" s="164">
        <v>700</v>
      </c>
      <c r="K188" s="171">
        <v>700</v>
      </c>
      <c r="L188" s="171" t="s">
        <v>4586</v>
      </c>
      <c r="M188" s="173">
        <v>5158000</v>
      </c>
      <c r="N188" s="173">
        <f>P188-M188</f>
        <v>914000</v>
      </c>
      <c r="O188" s="173">
        <v>914086.95652173902</v>
      </c>
      <c r="P188" s="173">
        <v>6072000</v>
      </c>
      <c r="Q188" s="173">
        <f>+O188/1800000*2340000</f>
        <v>1188313.0434782607</v>
      </c>
      <c r="R188" s="173">
        <f>+M188+Q188</f>
        <v>6346313.0434782607</v>
      </c>
      <c r="S188" s="173">
        <v>6346300</v>
      </c>
      <c r="T188" s="174"/>
      <c r="U188" s="175" t="s">
        <v>202</v>
      </c>
      <c r="V188" s="175" t="s">
        <v>201</v>
      </c>
      <c r="W188" s="175" t="s">
        <v>24</v>
      </c>
      <c r="X188" s="176">
        <v>43294</v>
      </c>
      <c r="Y188" s="171" t="s">
        <v>7684</v>
      </c>
      <c r="Z188" s="171"/>
      <c r="AA188" s="173">
        <v>12210000</v>
      </c>
      <c r="AB188" s="173"/>
      <c r="AC188" s="173">
        <v>9346300</v>
      </c>
      <c r="AD188" s="173"/>
      <c r="AE188" s="173"/>
      <c r="AF188" s="173"/>
      <c r="AG188" s="173"/>
      <c r="AH188" s="173"/>
      <c r="AI188" s="173"/>
      <c r="AJ188" s="173"/>
      <c r="AK188" s="173"/>
      <c r="AL188" s="173"/>
      <c r="AM188" s="173"/>
      <c r="AN188" s="173"/>
      <c r="AO188" s="173"/>
      <c r="AP188" s="173"/>
      <c r="AQ188" s="173"/>
      <c r="AR188" s="173"/>
      <c r="AS188" s="173">
        <v>8613000</v>
      </c>
      <c r="AT188" s="160">
        <f t="shared" si="54"/>
        <v>3</v>
      </c>
      <c r="AU188" s="173">
        <f t="shared" si="55"/>
        <v>30169300</v>
      </c>
      <c r="AV188" s="173">
        <f t="shared" si="56"/>
        <v>10056400</v>
      </c>
      <c r="AW188" s="173">
        <f t="shared" si="57"/>
        <v>8613000</v>
      </c>
      <c r="AX188" s="173">
        <f t="shared" si="58"/>
        <v>3710100</v>
      </c>
      <c r="AY188" s="173">
        <f t="shared" si="59"/>
        <v>2266700</v>
      </c>
      <c r="AZ188" s="177">
        <f t="shared" si="60"/>
        <v>0.58460835447426063</v>
      </c>
      <c r="BA188" s="177">
        <f t="shared" si="61"/>
        <v>0.3571687439925626</v>
      </c>
      <c r="BB188" s="173">
        <f>AW188</f>
        <v>8613000</v>
      </c>
      <c r="BC188" s="178">
        <f t="shared" ref="BC188:BC219" si="80">AV188</f>
        <v>10056400</v>
      </c>
      <c r="BD188" s="173">
        <f t="shared" ref="BD188:BD219" si="81">BB188-S188</f>
        <v>2266700</v>
      </c>
      <c r="BE188" s="177">
        <f t="shared" ref="BE188:BE219" si="82">BD188/S188</f>
        <v>0.3571687439925626</v>
      </c>
      <c r="BF188" s="179" t="s">
        <v>20515</v>
      </c>
      <c r="BG188" s="174"/>
      <c r="BH188" s="166" t="s">
        <v>20501</v>
      </c>
      <c r="BI188" s="162"/>
      <c r="BJ188" s="163">
        <v>1</v>
      </c>
      <c r="BK188" s="163"/>
    </row>
    <row r="189" spans="1:63" ht="33" customHeight="1" x14ac:dyDescent="0.25">
      <c r="A189" s="157">
        <v>183</v>
      </c>
      <c r="B189" s="164" t="s">
        <v>4590</v>
      </c>
      <c r="C189" s="169" t="s">
        <v>4585</v>
      </c>
      <c r="D189" s="169" t="s">
        <v>1945</v>
      </c>
      <c r="E189" s="170" t="s">
        <v>4591</v>
      </c>
      <c r="F189" s="171" t="s">
        <v>4592</v>
      </c>
      <c r="G189" s="171" t="s">
        <v>4592</v>
      </c>
      <c r="H189" s="172" t="s">
        <v>4592</v>
      </c>
      <c r="I189" s="164" t="s">
        <v>25</v>
      </c>
      <c r="J189" s="164">
        <v>700</v>
      </c>
      <c r="K189" s="171">
        <v>700</v>
      </c>
      <c r="L189" s="171" t="s">
        <v>4586</v>
      </c>
      <c r="M189" s="173">
        <v>5158000</v>
      </c>
      <c r="N189" s="173">
        <f>P189-M189</f>
        <v>914000</v>
      </c>
      <c r="O189" s="173">
        <v>914086.95652173902</v>
      </c>
      <c r="P189" s="173">
        <v>6072000</v>
      </c>
      <c r="Q189" s="173">
        <f>+O189/1800000*2340000</f>
        <v>1188313.0434782607</v>
      </c>
      <c r="R189" s="173">
        <f>+M189+Q189</f>
        <v>6346313.0434782607</v>
      </c>
      <c r="S189" s="173">
        <v>6346300</v>
      </c>
      <c r="T189" s="174"/>
      <c r="U189" s="175" t="s">
        <v>202</v>
      </c>
      <c r="V189" s="175" t="s">
        <v>201</v>
      </c>
      <c r="W189" s="175" t="s">
        <v>24</v>
      </c>
      <c r="X189" s="176">
        <v>43294</v>
      </c>
      <c r="Y189" s="171" t="s">
        <v>7688</v>
      </c>
      <c r="Z189" s="171"/>
      <c r="AA189" s="173">
        <v>12210000</v>
      </c>
      <c r="AB189" s="173"/>
      <c r="AC189" s="173">
        <v>9346300</v>
      </c>
      <c r="AD189" s="173"/>
      <c r="AE189" s="173"/>
      <c r="AF189" s="173"/>
      <c r="AG189" s="173"/>
      <c r="AH189" s="173"/>
      <c r="AI189" s="173"/>
      <c r="AJ189" s="173"/>
      <c r="AK189" s="173"/>
      <c r="AL189" s="173"/>
      <c r="AM189" s="173"/>
      <c r="AN189" s="173"/>
      <c r="AO189" s="173"/>
      <c r="AP189" s="173"/>
      <c r="AQ189" s="173"/>
      <c r="AR189" s="173"/>
      <c r="AS189" s="173">
        <v>8613000</v>
      </c>
      <c r="AT189" s="160">
        <f t="shared" si="54"/>
        <v>3</v>
      </c>
      <c r="AU189" s="173">
        <f t="shared" si="55"/>
        <v>30169300</v>
      </c>
      <c r="AV189" s="173">
        <f t="shared" si="56"/>
        <v>10056400</v>
      </c>
      <c r="AW189" s="173">
        <f t="shared" si="57"/>
        <v>8613000</v>
      </c>
      <c r="AX189" s="173">
        <f t="shared" si="58"/>
        <v>3710100</v>
      </c>
      <c r="AY189" s="173">
        <f t="shared" si="59"/>
        <v>2266700</v>
      </c>
      <c r="AZ189" s="177">
        <f t="shared" si="60"/>
        <v>0.58460835447426063</v>
      </c>
      <c r="BA189" s="177">
        <f t="shared" si="61"/>
        <v>0.3571687439925626</v>
      </c>
      <c r="BB189" s="173">
        <f>AW189</f>
        <v>8613000</v>
      </c>
      <c r="BC189" s="178">
        <f t="shared" si="80"/>
        <v>10056400</v>
      </c>
      <c r="BD189" s="173">
        <f t="shared" si="81"/>
        <v>2266700</v>
      </c>
      <c r="BE189" s="177">
        <f t="shared" si="82"/>
        <v>0.3571687439925626</v>
      </c>
      <c r="BF189" s="179" t="s">
        <v>20515</v>
      </c>
      <c r="BG189" s="174"/>
      <c r="BH189" s="166" t="s">
        <v>20501</v>
      </c>
      <c r="BI189" s="162"/>
      <c r="BJ189" s="163">
        <v>1</v>
      </c>
      <c r="BK189" s="163"/>
    </row>
    <row r="190" spans="1:63" ht="33" customHeight="1" x14ac:dyDescent="0.25">
      <c r="A190" s="157">
        <v>184</v>
      </c>
      <c r="B190" s="164" t="s">
        <v>4597</v>
      </c>
      <c r="C190" s="169" t="s">
        <v>4598</v>
      </c>
      <c r="D190" s="169" t="s">
        <v>1945</v>
      </c>
      <c r="E190" s="170" t="s">
        <v>4599</v>
      </c>
      <c r="F190" s="171" t="s">
        <v>4600</v>
      </c>
      <c r="G190" s="171" t="s">
        <v>4600</v>
      </c>
      <c r="H190" s="172" t="s">
        <v>4600</v>
      </c>
      <c r="I190" s="164" t="s">
        <v>25</v>
      </c>
      <c r="J190" s="164">
        <v>704</v>
      </c>
      <c r="K190" s="171">
        <v>704</v>
      </c>
      <c r="L190" s="171" t="s">
        <v>4600</v>
      </c>
      <c r="M190" s="173">
        <v>4333000</v>
      </c>
      <c r="N190" s="173">
        <v>914000</v>
      </c>
      <c r="O190" s="173">
        <v>914086.95652173902</v>
      </c>
      <c r="P190" s="173">
        <v>5247000</v>
      </c>
      <c r="Q190" s="173">
        <v>1188313.0434782607</v>
      </c>
      <c r="R190" s="173">
        <v>5521313.0434782607</v>
      </c>
      <c r="S190" s="173">
        <v>5521300</v>
      </c>
      <c r="T190" s="174"/>
      <c r="U190" s="175" t="s">
        <v>202</v>
      </c>
      <c r="V190" s="175" t="s">
        <v>201</v>
      </c>
      <c r="W190" s="175" t="s">
        <v>24</v>
      </c>
      <c r="X190" s="176">
        <v>43294</v>
      </c>
      <c r="Y190" s="171" t="s">
        <v>7684</v>
      </c>
      <c r="Z190" s="171"/>
      <c r="AA190" s="173"/>
      <c r="AB190" s="173"/>
      <c r="AC190" s="173">
        <v>8021300</v>
      </c>
      <c r="AD190" s="173"/>
      <c r="AE190" s="173"/>
      <c r="AF190" s="173"/>
      <c r="AG190" s="173"/>
      <c r="AH190" s="173"/>
      <c r="AI190" s="173"/>
      <c r="AJ190" s="173"/>
      <c r="AK190" s="173"/>
      <c r="AL190" s="173"/>
      <c r="AM190" s="173"/>
      <c r="AN190" s="173"/>
      <c r="AO190" s="173"/>
      <c r="AP190" s="173"/>
      <c r="AQ190" s="173"/>
      <c r="AR190" s="173">
        <v>7883000</v>
      </c>
      <c r="AS190" s="173">
        <v>7376000</v>
      </c>
      <c r="AT190" s="160">
        <f t="shared" si="54"/>
        <v>3</v>
      </c>
      <c r="AU190" s="173">
        <f t="shared" si="55"/>
        <v>23280300</v>
      </c>
      <c r="AV190" s="173">
        <f t="shared" si="56"/>
        <v>7760100</v>
      </c>
      <c r="AW190" s="173">
        <f t="shared" si="57"/>
        <v>7376000</v>
      </c>
      <c r="AX190" s="173">
        <f t="shared" si="58"/>
        <v>2238800</v>
      </c>
      <c r="AY190" s="173">
        <f t="shared" si="59"/>
        <v>1854700</v>
      </c>
      <c r="AZ190" s="177">
        <f t="shared" si="60"/>
        <v>0.40548421567384491</v>
      </c>
      <c r="BA190" s="177">
        <f t="shared" si="61"/>
        <v>0.33591726586130077</v>
      </c>
      <c r="BB190" s="173">
        <f>AV190</f>
        <v>7760100</v>
      </c>
      <c r="BC190" s="178">
        <f t="shared" si="80"/>
        <v>7760100</v>
      </c>
      <c r="BD190" s="173">
        <f t="shared" si="81"/>
        <v>2238800</v>
      </c>
      <c r="BE190" s="177">
        <f t="shared" si="82"/>
        <v>0.40548421567384491</v>
      </c>
      <c r="BF190" s="179" t="s">
        <v>7679</v>
      </c>
      <c r="BG190" s="174"/>
      <c r="BH190" s="166" t="s">
        <v>20501</v>
      </c>
      <c r="BI190" s="162"/>
      <c r="BJ190" s="163">
        <v>1</v>
      </c>
      <c r="BK190" s="163"/>
    </row>
    <row r="191" spans="1:63" ht="33" customHeight="1" x14ac:dyDescent="0.25">
      <c r="A191" s="157">
        <v>185</v>
      </c>
      <c r="B191" s="164" t="s">
        <v>4619</v>
      </c>
      <c r="C191" s="169" t="s">
        <v>4620</v>
      </c>
      <c r="D191" s="169" t="s">
        <v>1945</v>
      </c>
      <c r="E191" s="170" t="s">
        <v>4621</v>
      </c>
      <c r="F191" s="171" t="s">
        <v>4622</v>
      </c>
      <c r="G191" s="171" t="s">
        <v>4622</v>
      </c>
      <c r="H191" s="172" t="s">
        <v>4622</v>
      </c>
      <c r="I191" s="164" t="s">
        <v>25</v>
      </c>
      <c r="J191" s="164">
        <v>710</v>
      </c>
      <c r="K191" s="171">
        <v>710</v>
      </c>
      <c r="L191" s="171" t="s">
        <v>4622</v>
      </c>
      <c r="M191" s="173">
        <v>3970000</v>
      </c>
      <c r="N191" s="173">
        <v>936000</v>
      </c>
      <c r="O191" s="173">
        <v>936000</v>
      </c>
      <c r="P191" s="173">
        <v>4906000</v>
      </c>
      <c r="Q191" s="173">
        <v>1216800</v>
      </c>
      <c r="R191" s="173">
        <v>5186800</v>
      </c>
      <c r="S191" s="173">
        <v>5186800</v>
      </c>
      <c r="T191" s="174"/>
      <c r="U191" s="175" t="s">
        <v>202</v>
      </c>
      <c r="V191" s="175" t="s">
        <v>201</v>
      </c>
      <c r="W191" s="175" t="s">
        <v>24</v>
      </c>
      <c r="X191" s="176">
        <v>43294</v>
      </c>
      <c r="Y191" s="171" t="s">
        <v>7684</v>
      </c>
      <c r="Z191" s="171"/>
      <c r="AA191" s="173"/>
      <c r="AB191" s="173"/>
      <c r="AC191" s="173">
        <v>7186800</v>
      </c>
      <c r="AD191" s="173"/>
      <c r="AE191" s="173"/>
      <c r="AF191" s="173"/>
      <c r="AG191" s="173"/>
      <c r="AH191" s="173"/>
      <c r="AI191" s="173"/>
      <c r="AJ191" s="173"/>
      <c r="AK191" s="173"/>
      <c r="AL191" s="173"/>
      <c r="AM191" s="173"/>
      <c r="AN191" s="173"/>
      <c r="AO191" s="173"/>
      <c r="AP191" s="173"/>
      <c r="AQ191" s="173"/>
      <c r="AR191" s="173">
        <v>7565000</v>
      </c>
      <c r="AS191" s="173">
        <v>6852000</v>
      </c>
      <c r="AT191" s="160">
        <f t="shared" si="54"/>
        <v>3</v>
      </c>
      <c r="AU191" s="173">
        <f t="shared" si="55"/>
        <v>21603800</v>
      </c>
      <c r="AV191" s="173">
        <f t="shared" si="56"/>
        <v>7201300</v>
      </c>
      <c r="AW191" s="173">
        <f t="shared" si="57"/>
        <v>6852000</v>
      </c>
      <c r="AX191" s="173">
        <f t="shared" si="58"/>
        <v>2014500</v>
      </c>
      <c r="AY191" s="173">
        <f t="shared" si="59"/>
        <v>1665200</v>
      </c>
      <c r="AZ191" s="177">
        <f t="shared" si="60"/>
        <v>0.38838975861803038</v>
      </c>
      <c r="BA191" s="177">
        <f t="shared" si="61"/>
        <v>0.32104573147219867</v>
      </c>
      <c r="BB191" s="173">
        <f>AV191</f>
        <v>7201300</v>
      </c>
      <c r="BC191" s="178">
        <f t="shared" si="80"/>
        <v>7201300</v>
      </c>
      <c r="BD191" s="173">
        <f t="shared" si="81"/>
        <v>2014500</v>
      </c>
      <c r="BE191" s="177">
        <f t="shared" si="82"/>
        <v>0.38838975861803038</v>
      </c>
      <c r="BF191" s="179" t="s">
        <v>7679</v>
      </c>
      <c r="BG191" s="174"/>
      <c r="BH191" s="166" t="s">
        <v>20501</v>
      </c>
      <c r="BI191" s="162"/>
      <c r="BJ191" s="163">
        <v>1</v>
      </c>
      <c r="BK191" s="163"/>
    </row>
    <row r="192" spans="1:63" ht="33" customHeight="1" x14ac:dyDescent="0.25">
      <c r="A192" s="157">
        <v>186</v>
      </c>
      <c r="B192" s="164" t="s">
        <v>4629</v>
      </c>
      <c r="C192" s="169" t="s">
        <v>4630</v>
      </c>
      <c r="D192" s="169" t="s">
        <v>1945</v>
      </c>
      <c r="E192" s="170" t="s">
        <v>4631</v>
      </c>
      <c r="F192" s="171" t="s">
        <v>4632</v>
      </c>
      <c r="G192" s="171" t="s">
        <v>4632</v>
      </c>
      <c r="H192" s="172" t="s">
        <v>4632</v>
      </c>
      <c r="I192" s="164" t="s">
        <v>497</v>
      </c>
      <c r="J192" s="164">
        <v>722</v>
      </c>
      <c r="K192" s="171">
        <v>722</v>
      </c>
      <c r="L192" s="171" t="s">
        <v>4632</v>
      </c>
      <c r="M192" s="173">
        <v>325000</v>
      </c>
      <c r="N192" s="173">
        <f t="shared" ref="N192:N209" si="83">P192-M192</f>
        <v>68000</v>
      </c>
      <c r="O192" s="173">
        <v>68869.565217391297</v>
      </c>
      <c r="P192" s="173">
        <v>393000</v>
      </c>
      <c r="Q192" s="173">
        <f>+O192/1800000*2340000</f>
        <v>89530.434782608689</v>
      </c>
      <c r="R192" s="173">
        <f t="shared" ref="R192:R209" si="84">+M192+Q192</f>
        <v>414530.4347826087</v>
      </c>
      <c r="S192" s="173">
        <v>414500</v>
      </c>
      <c r="T192" s="174"/>
      <c r="U192" s="175" t="s">
        <v>202</v>
      </c>
      <c r="V192" s="175" t="s">
        <v>201</v>
      </c>
      <c r="W192" s="175" t="s">
        <v>24</v>
      </c>
      <c r="X192" s="176">
        <v>43294</v>
      </c>
      <c r="Y192" s="171" t="s">
        <v>7684</v>
      </c>
      <c r="Z192" s="171"/>
      <c r="AA192" s="173"/>
      <c r="AB192" s="173"/>
      <c r="AC192" s="173"/>
      <c r="AD192" s="173"/>
      <c r="AE192" s="173"/>
      <c r="AF192" s="173"/>
      <c r="AG192" s="173">
        <v>848000</v>
      </c>
      <c r="AH192" s="173"/>
      <c r="AI192" s="173">
        <v>458400</v>
      </c>
      <c r="AJ192" s="173"/>
      <c r="AK192" s="173"/>
      <c r="AL192" s="173"/>
      <c r="AM192" s="173"/>
      <c r="AN192" s="173"/>
      <c r="AO192" s="173"/>
      <c r="AP192" s="173"/>
      <c r="AQ192" s="173"/>
      <c r="AR192" s="173"/>
      <c r="AS192" s="173">
        <v>554000</v>
      </c>
      <c r="AT192" s="160">
        <f t="shared" si="54"/>
        <v>3</v>
      </c>
      <c r="AU192" s="173">
        <f t="shared" si="55"/>
        <v>1860400</v>
      </c>
      <c r="AV192" s="173">
        <f t="shared" si="56"/>
        <v>620100</v>
      </c>
      <c r="AW192" s="173">
        <f t="shared" si="57"/>
        <v>458400</v>
      </c>
      <c r="AX192" s="173">
        <f t="shared" si="58"/>
        <v>205600</v>
      </c>
      <c r="AY192" s="173">
        <f t="shared" si="59"/>
        <v>43900</v>
      </c>
      <c r="AZ192" s="177">
        <f t="shared" si="60"/>
        <v>0.4960193003618818</v>
      </c>
      <c r="BA192" s="177">
        <f t="shared" si="61"/>
        <v>0.10591073582629675</v>
      </c>
      <c r="BB192" s="173">
        <f>AV192</f>
        <v>620100</v>
      </c>
      <c r="BC192" s="178">
        <f t="shared" si="80"/>
        <v>620100</v>
      </c>
      <c r="BD192" s="173">
        <f t="shared" si="81"/>
        <v>205600</v>
      </c>
      <c r="BE192" s="177">
        <f t="shared" si="82"/>
        <v>0.4960193003618818</v>
      </c>
      <c r="BF192" s="179" t="s">
        <v>7679</v>
      </c>
      <c r="BG192" s="174"/>
      <c r="BH192" s="166" t="s">
        <v>20501</v>
      </c>
      <c r="BI192" s="162"/>
      <c r="BJ192" s="163">
        <v>1</v>
      </c>
      <c r="BK192" s="163"/>
    </row>
    <row r="193" spans="1:63" ht="68.25" customHeight="1" x14ac:dyDescent="0.25">
      <c r="A193" s="157">
        <v>187</v>
      </c>
      <c r="B193" s="164" t="s">
        <v>7201</v>
      </c>
      <c r="C193" s="169"/>
      <c r="D193" s="169" t="s">
        <v>1945</v>
      </c>
      <c r="E193" s="170" t="s">
        <v>7202</v>
      </c>
      <c r="F193" s="171" t="s">
        <v>7203</v>
      </c>
      <c r="G193" s="171" t="s">
        <v>7203</v>
      </c>
      <c r="H193" s="172" t="s">
        <v>7203</v>
      </c>
      <c r="I193" s="164"/>
      <c r="J193" s="164">
        <v>1904</v>
      </c>
      <c r="K193" s="171">
        <v>1904</v>
      </c>
      <c r="L193" s="171" t="s">
        <v>7204</v>
      </c>
      <c r="M193" s="173">
        <v>0</v>
      </c>
      <c r="N193" s="173">
        <f t="shared" si="83"/>
        <v>55000</v>
      </c>
      <c r="O193" s="173">
        <v>0</v>
      </c>
      <c r="P193" s="173">
        <v>55000</v>
      </c>
      <c r="Q193" s="173">
        <v>55000</v>
      </c>
      <c r="R193" s="173">
        <f t="shared" si="84"/>
        <v>55000</v>
      </c>
      <c r="S193" s="173">
        <v>55000</v>
      </c>
      <c r="T193" s="174" t="s">
        <v>20548</v>
      </c>
      <c r="U193" s="175" t="s">
        <v>202</v>
      </c>
      <c r="V193" s="175" t="s">
        <v>201</v>
      </c>
      <c r="W193" s="175" t="s">
        <v>94</v>
      </c>
      <c r="X193" s="176">
        <v>43294</v>
      </c>
      <c r="Y193" s="171" t="s">
        <v>7684</v>
      </c>
      <c r="Z193" s="171"/>
      <c r="AA193" s="173"/>
      <c r="AB193" s="173"/>
      <c r="AC193" s="173"/>
      <c r="AD193" s="173"/>
      <c r="AE193" s="173"/>
      <c r="AF193" s="173">
        <v>150000</v>
      </c>
      <c r="AG193" s="173">
        <v>153000</v>
      </c>
      <c r="AH193" s="173"/>
      <c r="AI193" s="173"/>
      <c r="AJ193" s="173"/>
      <c r="AK193" s="173"/>
      <c r="AL193" s="173"/>
      <c r="AM193" s="173"/>
      <c r="AN193" s="173"/>
      <c r="AO193" s="173"/>
      <c r="AP193" s="173"/>
      <c r="AQ193" s="173"/>
      <c r="AR193" s="173"/>
      <c r="AS193" s="173">
        <v>105000</v>
      </c>
      <c r="AT193" s="160">
        <f t="shared" si="54"/>
        <v>3</v>
      </c>
      <c r="AU193" s="173">
        <f t="shared" si="55"/>
        <v>408000</v>
      </c>
      <c r="AV193" s="173">
        <f t="shared" si="56"/>
        <v>136000</v>
      </c>
      <c r="AW193" s="173">
        <f t="shared" si="57"/>
        <v>105000</v>
      </c>
      <c r="AX193" s="173">
        <f t="shared" si="58"/>
        <v>81000</v>
      </c>
      <c r="AY193" s="173">
        <f t="shared" si="59"/>
        <v>50000</v>
      </c>
      <c r="AZ193" s="177">
        <f t="shared" si="60"/>
        <v>1.4727272727272727</v>
      </c>
      <c r="BA193" s="177">
        <f t="shared" si="61"/>
        <v>0.90909090909090906</v>
      </c>
      <c r="BB193" s="173">
        <f>AW193</f>
        <v>105000</v>
      </c>
      <c r="BC193" s="178">
        <f t="shared" si="80"/>
        <v>136000</v>
      </c>
      <c r="BD193" s="173">
        <f t="shared" si="81"/>
        <v>50000</v>
      </c>
      <c r="BE193" s="177">
        <f t="shared" si="82"/>
        <v>0.90909090909090906</v>
      </c>
      <c r="BF193" s="179" t="s">
        <v>20515</v>
      </c>
      <c r="BG193" s="174" t="s">
        <v>20548</v>
      </c>
      <c r="BH193" s="166" t="s">
        <v>20501</v>
      </c>
      <c r="BI193" s="162"/>
      <c r="BJ193" s="163">
        <v>1</v>
      </c>
      <c r="BK193" s="163"/>
    </row>
    <row r="194" spans="1:63" ht="33" customHeight="1" x14ac:dyDescent="0.25">
      <c r="A194" s="157">
        <v>188</v>
      </c>
      <c r="B194" s="164" t="s">
        <v>216</v>
      </c>
      <c r="C194" s="169" t="s">
        <v>212</v>
      </c>
      <c r="D194" s="169" t="s">
        <v>1945</v>
      </c>
      <c r="E194" s="170" t="s">
        <v>217</v>
      </c>
      <c r="F194" s="171" t="s">
        <v>213</v>
      </c>
      <c r="G194" s="171" t="s">
        <v>213</v>
      </c>
      <c r="H194" s="172" t="s">
        <v>213</v>
      </c>
      <c r="I194" s="164" t="s">
        <v>28</v>
      </c>
      <c r="J194" s="164">
        <v>608</v>
      </c>
      <c r="K194" s="171">
        <v>608</v>
      </c>
      <c r="L194" s="171" t="s">
        <v>213</v>
      </c>
      <c r="M194" s="173">
        <v>4878000</v>
      </c>
      <c r="N194" s="173">
        <f t="shared" si="83"/>
        <v>1490000</v>
      </c>
      <c r="O194" s="173">
        <v>1490086.95652174</v>
      </c>
      <c r="P194" s="173">
        <v>6368000</v>
      </c>
      <c r="Q194" s="173">
        <f t="shared" ref="Q194:Q209" si="85">+O194/1800000*2340000</f>
        <v>1937113.0434782619</v>
      </c>
      <c r="R194" s="173">
        <f t="shared" si="84"/>
        <v>6815113.0434782617</v>
      </c>
      <c r="S194" s="173">
        <v>6815100</v>
      </c>
      <c r="T194" s="174"/>
      <c r="U194" s="175" t="s">
        <v>22</v>
      </c>
      <c r="V194" s="175" t="s">
        <v>23</v>
      </c>
      <c r="W194" s="175" t="s">
        <v>24</v>
      </c>
      <c r="X194" s="176">
        <v>43294</v>
      </c>
      <c r="Y194" s="171" t="s">
        <v>7684</v>
      </c>
      <c r="Z194" s="171"/>
      <c r="AA194" s="173"/>
      <c r="AB194" s="173"/>
      <c r="AC194" s="173"/>
      <c r="AD194" s="173"/>
      <c r="AE194" s="173"/>
      <c r="AF194" s="173"/>
      <c r="AG194" s="173"/>
      <c r="AH194" s="173"/>
      <c r="AI194" s="173"/>
      <c r="AJ194" s="173"/>
      <c r="AK194" s="173">
        <v>10893000</v>
      </c>
      <c r="AL194" s="173"/>
      <c r="AM194" s="173"/>
      <c r="AN194" s="173"/>
      <c r="AO194" s="173"/>
      <c r="AP194" s="173"/>
      <c r="AQ194" s="173"/>
      <c r="AR194" s="173">
        <v>10083000</v>
      </c>
      <c r="AS194" s="173">
        <v>8745000</v>
      </c>
      <c r="AT194" s="160">
        <f t="shared" si="54"/>
        <v>3</v>
      </c>
      <c r="AU194" s="173">
        <f t="shared" si="55"/>
        <v>29721000</v>
      </c>
      <c r="AV194" s="173">
        <f t="shared" si="56"/>
        <v>9907000</v>
      </c>
      <c r="AW194" s="173">
        <f t="shared" si="57"/>
        <v>8745000</v>
      </c>
      <c r="AX194" s="173">
        <f t="shared" si="58"/>
        <v>3091900</v>
      </c>
      <c r="AY194" s="173">
        <f t="shared" si="59"/>
        <v>1929900</v>
      </c>
      <c r="AZ194" s="177">
        <f t="shared" si="60"/>
        <v>0.45368373171340115</v>
      </c>
      <c r="BA194" s="177">
        <f t="shared" si="61"/>
        <v>0.28317999735880617</v>
      </c>
      <c r="BB194" s="173">
        <f>AW194</f>
        <v>8745000</v>
      </c>
      <c r="BC194" s="178">
        <f t="shared" si="80"/>
        <v>9907000</v>
      </c>
      <c r="BD194" s="173">
        <f t="shared" si="81"/>
        <v>1929900</v>
      </c>
      <c r="BE194" s="177">
        <f t="shared" si="82"/>
        <v>0.28317999735880617</v>
      </c>
      <c r="BF194" s="179" t="s">
        <v>20515</v>
      </c>
      <c r="BG194" s="174"/>
      <c r="BH194" s="166" t="s">
        <v>20501</v>
      </c>
      <c r="BI194" s="162"/>
      <c r="BJ194" s="163">
        <v>1</v>
      </c>
      <c r="BK194" s="163"/>
    </row>
    <row r="195" spans="1:63" ht="33" customHeight="1" x14ac:dyDescent="0.25">
      <c r="A195" s="157">
        <v>189</v>
      </c>
      <c r="B195" s="164" t="s">
        <v>4353</v>
      </c>
      <c r="C195" s="169" t="s">
        <v>4349</v>
      </c>
      <c r="D195" s="169" t="s">
        <v>1945</v>
      </c>
      <c r="E195" s="170" t="s">
        <v>4354</v>
      </c>
      <c r="F195" s="171" t="s">
        <v>4350</v>
      </c>
      <c r="G195" s="171" t="s">
        <v>4350</v>
      </c>
      <c r="H195" s="172" t="s">
        <v>4350</v>
      </c>
      <c r="I195" s="164" t="s">
        <v>499</v>
      </c>
      <c r="J195" s="164">
        <v>599</v>
      </c>
      <c r="K195" s="171">
        <v>599</v>
      </c>
      <c r="L195" s="171" t="s">
        <v>4350</v>
      </c>
      <c r="M195" s="173">
        <v>1109000</v>
      </c>
      <c r="N195" s="173">
        <f t="shared" si="83"/>
        <v>200000</v>
      </c>
      <c r="O195" s="173">
        <v>200347.82608695599</v>
      </c>
      <c r="P195" s="173">
        <v>1309000</v>
      </c>
      <c r="Q195" s="173">
        <f t="shared" si="85"/>
        <v>260452.17391304276</v>
      </c>
      <c r="R195" s="173">
        <f t="shared" si="84"/>
        <v>1369452.1739130428</v>
      </c>
      <c r="S195" s="173">
        <v>1369400</v>
      </c>
      <c r="T195" s="174"/>
      <c r="U195" s="175" t="s">
        <v>22</v>
      </c>
      <c r="V195" s="175" t="s">
        <v>23</v>
      </c>
      <c r="W195" s="175" t="s">
        <v>24</v>
      </c>
      <c r="X195" s="176">
        <v>43294</v>
      </c>
      <c r="Y195" s="171" t="s">
        <v>7684</v>
      </c>
      <c r="Z195" s="171"/>
      <c r="AA195" s="173"/>
      <c r="AB195" s="173"/>
      <c r="AC195" s="173"/>
      <c r="AD195" s="173"/>
      <c r="AE195" s="173"/>
      <c r="AF195" s="173"/>
      <c r="AG195" s="173"/>
      <c r="AH195" s="173"/>
      <c r="AI195" s="173"/>
      <c r="AJ195" s="173"/>
      <c r="AK195" s="173">
        <v>2291000</v>
      </c>
      <c r="AL195" s="173"/>
      <c r="AM195" s="173">
        <v>3369400</v>
      </c>
      <c r="AN195" s="173"/>
      <c r="AO195" s="173"/>
      <c r="AP195" s="173"/>
      <c r="AQ195" s="173"/>
      <c r="AR195" s="173">
        <v>1740000</v>
      </c>
      <c r="AS195" s="173"/>
      <c r="AT195" s="160">
        <f t="shared" si="54"/>
        <v>3</v>
      </c>
      <c r="AU195" s="173">
        <f t="shared" si="55"/>
        <v>7400400</v>
      </c>
      <c r="AV195" s="173">
        <f t="shared" si="56"/>
        <v>2466800</v>
      </c>
      <c r="AW195" s="173">
        <f t="shared" si="57"/>
        <v>1740000</v>
      </c>
      <c r="AX195" s="173">
        <f t="shared" si="58"/>
        <v>1097400</v>
      </c>
      <c r="AY195" s="173">
        <f t="shared" si="59"/>
        <v>370600</v>
      </c>
      <c r="AZ195" s="177">
        <f t="shared" si="60"/>
        <v>0.80137286402804153</v>
      </c>
      <c r="BA195" s="177">
        <f t="shared" si="61"/>
        <v>0.2706294727617935</v>
      </c>
      <c r="BB195" s="173">
        <f>AW195</f>
        <v>1740000</v>
      </c>
      <c r="BC195" s="178">
        <f t="shared" si="80"/>
        <v>2466800</v>
      </c>
      <c r="BD195" s="173">
        <f t="shared" si="81"/>
        <v>370600</v>
      </c>
      <c r="BE195" s="177">
        <f t="shared" si="82"/>
        <v>0.2706294727617935</v>
      </c>
      <c r="BF195" s="179" t="s">
        <v>20515</v>
      </c>
      <c r="BG195" s="174"/>
      <c r="BH195" s="166" t="s">
        <v>20501</v>
      </c>
      <c r="BI195" s="162"/>
      <c r="BJ195" s="163">
        <v>1</v>
      </c>
      <c r="BK195" s="163"/>
    </row>
    <row r="196" spans="1:63" ht="33" customHeight="1" x14ac:dyDescent="0.25">
      <c r="A196" s="157">
        <v>190</v>
      </c>
      <c r="B196" s="164" t="s">
        <v>4561</v>
      </c>
      <c r="C196" s="169" t="s">
        <v>4554</v>
      </c>
      <c r="D196" s="169" t="s">
        <v>1945</v>
      </c>
      <c r="E196" s="170" t="s">
        <v>4562</v>
      </c>
      <c r="F196" s="171" t="s">
        <v>4560</v>
      </c>
      <c r="G196" s="171" t="s">
        <v>4560</v>
      </c>
      <c r="H196" s="172" t="s">
        <v>4560</v>
      </c>
      <c r="I196" s="164" t="s">
        <v>25</v>
      </c>
      <c r="J196" s="164">
        <v>699</v>
      </c>
      <c r="K196" s="171">
        <v>699</v>
      </c>
      <c r="L196" s="171" t="s">
        <v>4555</v>
      </c>
      <c r="M196" s="173">
        <v>4315000</v>
      </c>
      <c r="N196" s="173">
        <f t="shared" si="83"/>
        <v>914000</v>
      </c>
      <c r="O196" s="173">
        <v>914086.95652173902</v>
      </c>
      <c r="P196" s="173">
        <v>5229000</v>
      </c>
      <c r="Q196" s="173">
        <f t="shared" si="85"/>
        <v>1188313.0434782607</v>
      </c>
      <c r="R196" s="173">
        <f t="shared" si="84"/>
        <v>5503313.0434782607</v>
      </c>
      <c r="S196" s="173">
        <v>5503300</v>
      </c>
      <c r="T196" s="174"/>
      <c r="U196" s="175" t="s">
        <v>202</v>
      </c>
      <c r="V196" s="175" t="s">
        <v>201</v>
      </c>
      <c r="W196" s="175" t="s">
        <v>24</v>
      </c>
      <c r="X196" s="176">
        <v>43294</v>
      </c>
      <c r="Y196" s="171" t="s">
        <v>7684</v>
      </c>
      <c r="Z196" s="171"/>
      <c r="AA196" s="173"/>
      <c r="AB196" s="173"/>
      <c r="AC196" s="173"/>
      <c r="AD196" s="173"/>
      <c r="AE196" s="173"/>
      <c r="AF196" s="173"/>
      <c r="AG196" s="173"/>
      <c r="AH196" s="173"/>
      <c r="AI196" s="173"/>
      <c r="AJ196" s="173"/>
      <c r="AK196" s="173">
        <v>8143000</v>
      </c>
      <c r="AL196" s="173"/>
      <c r="AM196" s="173"/>
      <c r="AN196" s="173"/>
      <c r="AO196" s="173"/>
      <c r="AP196" s="173"/>
      <c r="AQ196" s="173"/>
      <c r="AR196" s="173">
        <v>7865000</v>
      </c>
      <c r="AS196" s="173">
        <v>7349000</v>
      </c>
      <c r="AT196" s="160">
        <f t="shared" si="54"/>
        <v>3</v>
      </c>
      <c r="AU196" s="173">
        <f t="shared" si="55"/>
        <v>23357000</v>
      </c>
      <c r="AV196" s="173">
        <f t="shared" si="56"/>
        <v>7785700</v>
      </c>
      <c r="AW196" s="173">
        <f t="shared" si="57"/>
        <v>7349000</v>
      </c>
      <c r="AX196" s="173">
        <f t="shared" si="58"/>
        <v>2282400</v>
      </c>
      <c r="AY196" s="173">
        <f t="shared" si="59"/>
        <v>1845700</v>
      </c>
      <c r="AZ196" s="177">
        <f t="shared" si="60"/>
        <v>0.41473297839478129</v>
      </c>
      <c r="BA196" s="177">
        <f t="shared" si="61"/>
        <v>0.3353805898279214</v>
      </c>
      <c r="BB196" s="173">
        <f>AV196</f>
        <v>7785700</v>
      </c>
      <c r="BC196" s="178">
        <f t="shared" si="80"/>
        <v>7785700</v>
      </c>
      <c r="BD196" s="173">
        <f t="shared" si="81"/>
        <v>2282400</v>
      </c>
      <c r="BE196" s="177">
        <f t="shared" si="82"/>
        <v>0.41473297839478129</v>
      </c>
      <c r="BF196" s="179" t="s">
        <v>7679</v>
      </c>
      <c r="BG196" s="174"/>
      <c r="BH196" s="166" t="s">
        <v>20501</v>
      </c>
      <c r="BI196" s="162"/>
      <c r="BJ196" s="163">
        <v>1</v>
      </c>
      <c r="BK196" s="163"/>
    </row>
    <row r="197" spans="1:63" ht="33" customHeight="1" x14ac:dyDescent="0.25">
      <c r="A197" s="157">
        <v>191</v>
      </c>
      <c r="B197" s="164" t="s">
        <v>4423</v>
      </c>
      <c r="C197" s="169" t="s">
        <v>4420</v>
      </c>
      <c r="D197" s="169" t="s">
        <v>1945</v>
      </c>
      <c r="E197" s="170" t="s">
        <v>4424</v>
      </c>
      <c r="F197" s="171" t="s">
        <v>4422</v>
      </c>
      <c r="G197" s="171" t="s">
        <v>4422</v>
      </c>
      <c r="H197" s="172" t="s">
        <v>4422</v>
      </c>
      <c r="I197" s="164" t="s">
        <v>499</v>
      </c>
      <c r="J197" s="164">
        <v>619</v>
      </c>
      <c r="K197" s="171">
        <v>619</v>
      </c>
      <c r="L197" s="171" t="s">
        <v>4422</v>
      </c>
      <c r="M197" s="173">
        <v>671000</v>
      </c>
      <c r="N197" s="173">
        <f t="shared" si="83"/>
        <v>198000</v>
      </c>
      <c r="O197" s="173">
        <v>198782.60869565199</v>
      </c>
      <c r="P197" s="173">
        <v>869000</v>
      </c>
      <c r="Q197" s="173">
        <f t="shared" si="85"/>
        <v>258417.39130434758</v>
      </c>
      <c r="R197" s="173">
        <f t="shared" si="84"/>
        <v>929417.39130434755</v>
      </c>
      <c r="S197" s="173">
        <v>929400</v>
      </c>
      <c r="T197" s="174"/>
      <c r="U197" s="175" t="s">
        <v>90</v>
      </c>
      <c r="V197" s="175" t="s">
        <v>23</v>
      </c>
      <c r="W197" s="175" t="s">
        <v>24</v>
      </c>
      <c r="X197" s="176">
        <v>43294</v>
      </c>
      <c r="Y197" s="171" t="s">
        <v>7684</v>
      </c>
      <c r="Z197" s="171"/>
      <c r="AA197" s="173"/>
      <c r="AB197" s="173"/>
      <c r="AC197" s="173"/>
      <c r="AD197" s="173"/>
      <c r="AE197" s="173"/>
      <c r="AF197" s="173"/>
      <c r="AG197" s="173"/>
      <c r="AH197" s="173"/>
      <c r="AI197" s="173"/>
      <c r="AJ197" s="173"/>
      <c r="AK197" s="173"/>
      <c r="AL197" s="173"/>
      <c r="AM197" s="173"/>
      <c r="AN197" s="173"/>
      <c r="AO197" s="173"/>
      <c r="AP197" s="173"/>
      <c r="AQ197" s="173">
        <v>5000000</v>
      </c>
      <c r="AR197" s="173">
        <v>1280000</v>
      </c>
      <c r="AS197" s="173">
        <v>1197000</v>
      </c>
      <c r="AT197" s="160">
        <f t="shared" si="54"/>
        <v>3</v>
      </c>
      <c r="AU197" s="173">
        <f t="shared" si="55"/>
        <v>7477000</v>
      </c>
      <c r="AV197" s="173">
        <f t="shared" si="56"/>
        <v>2492300</v>
      </c>
      <c r="AW197" s="173">
        <f t="shared" si="57"/>
        <v>1197000</v>
      </c>
      <c r="AX197" s="173">
        <f t="shared" si="58"/>
        <v>1562900</v>
      </c>
      <c r="AY197" s="173">
        <f t="shared" si="59"/>
        <v>267600</v>
      </c>
      <c r="AZ197" s="177">
        <f t="shared" si="60"/>
        <v>1.6816225521842048</v>
      </c>
      <c r="BA197" s="177">
        <f t="shared" si="61"/>
        <v>0.28792769528728213</v>
      </c>
      <c r="BB197" s="173">
        <f>AW197</f>
        <v>1197000</v>
      </c>
      <c r="BC197" s="178">
        <f t="shared" si="80"/>
        <v>2492300</v>
      </c>
      <c r="BD197" s="173">
        <f t="shared" si="81"/>
        <v>267600</v>
      </c>
      <c r="BE197" s="177">
        <f t="shared" si="82"/>
        <v>0.28792769528728213</v>
      </c>
      <c r="BF197" s="179" t="s">
        <v>20515</v>
      </c>
      <c r="BG197" s="174"/>
      <c r="BH197" s="166" t="s">
        <v>20501</v>
      </c>
      <c r="BI197" s="162"/>
      <c r="BJ197" s="163">
        <v>1</v>
      </c>
      <c r="BK197" s="163"/>
    </row>
    <row r="198" spans="1:63" ht="33" customHeight="1" x14ac:dyDescent="0.25">
      <c r="A198" s="157">
        <v>192</v>
      </c>
      <c r="B198" s="164" t="s">
        <v>4462</v>
      </c>
      <c r="C198" s="169" t="s">
        <v>4463</v>
      </c>
      <c r="D198" s="169" t="s">
        <v>1945</v>
      </c>
      <c r="E198" s="170" t="s">
        <v>4464</v>
      </c>
      <c r="F198" s="171" t="s">
        <v>4465</v>
      </c>
      <c r="G198" s="171" t="s">
        <v>4465</v>
      </c>
      <c r="H198" s="172" t="s">
        <v>4465</v>
      </c>
      <c r="I198" s="164" t="s">
        <v>499</v>
      </c>
      <c r="J198" s="164">
        <v>633</v>
      </c>
      <c r="K198" s="171">
        <v>633</v>
      </c>
      <c r="L198" s="171" t="s">
        <v>4465</v>
      </c>
      <c r="M198" s="173">
        <v>1391000</v>
      </c>
      <c r="N198" s="173">
        <f t="shared" si="83"/>
        <v>209000</v>
      </c>
      <c r="O198" s="173">
        <v>209739.130434783</v>
      </c>
      <c r="P198" s="173">
        <v>1600000</v>
      </c>
      <c r="Q198" s="173">
        <f t="shared" si="85"/>
        <v>272660.86956521787</v>
      </c>
      <c r="R198" s="173">
        <f t="shared" si="84"/>
        <v>1663660.8695652178</v>
      </c>
      <c r="S198" s="173">
        <v>1663600</v>
      </c>
      <c r="T198" s="174"/>
      <c r="U198" s="175" t="s">
        <v>22</v>
      </c>
      <c r="V198" s="175" t="s">
        <v>23</v>
      </c>
      <c r="W198" s="175" t="s">
        <v>24</v>
      </c>
      <c r="X198" s="176">
        <v>43294</v>
      </c>
      <c r="Y198" s="171" t="s">
        <v>7684</v>
      </c>
      <c r="Z198" s="171"/>
      <c r="AA198" s="173"/>
      <c r="AB198" s="173"/>
      <c r="AC198" s="173"/>
      <c r="AD198" s="173"/>
      <c r="AE198" s="173"/>
      <c r="AF198" s="173"/>
      <c r="AG198" s="173"/>
      <c r="AH198" s="173"/>
      <c r="AI198" s="173"/>
      <c r="AJ198" s="173"/>
      <c r="AK198" s="173"/>
      <c r="AL198" s="173"/>
      <c r="AM198" s="173"/>
      <c r="AN198" s="173"/>
      <c r="AO198" s="173"/>
      <c r="AP198" s="173"/>
      <c r="AQ198" s="173">
        <v>10000000</v>
      </c>
      <c r="AR198" s="173">
        <v>2059000</v>
      </c>
      <c r="AS198" s="173">
        <v>2288000</v>
      </c>
      <c r="AT198" s="160">
        <f t="shared" si="54"/>
        <v>3</v>
      </c>
      <c r="AU198" s="173">
        <f t="shared" si="55"/>
        <v>14347000</v>
      </c>
      <c r="AV198" s="173">
        <f t="shared" si="56"/>
        <v>4782300</v>
      </c>
      <c r="AW198" s="173">
        <f t="shared" si="57"/>
        <v>2059000</v>
      </c>
      <c r="AX198" s="173">
        <f t="shared" si="58"/>
        <v>3118700</v>
      </c>
      <c r="AY198" s="173">
        <f t="shared" si="59"/>
        <v>395400</v>
      </c>
      <c r="AZ198" s="177">
        <f t="shared" si="60"/>
        <v>1.8746693916806925</v>
      </c>
      <c r="BA198" s="177">
        <f t="shared" si="61"/>
        <v>0.23767732628035584</v>
      </c>
      <c r="BB198" s="173">
        <f>AW198</f>
        <v>2059000</v>
      </c>
      <c r="BC198" s="178">
        <f t="shared" si="80"/>
        <v>4782300</v>
      </c>
      <c r="BD198" s="173">
        <f t="shared" si="81"/>
        <v>395400</v>
      </c>
      <c r="BE198" s="177">
        <f t="shared" si="82"/>
        <v>0.23767732628035584</v>
      </c>
      <c r="BF198" s="179" t="s">
        <v>20515</v>
      </c>
      <c r="BG198" s="174"/>
      <c r="BH198" s="166" t="s">
        <v>20501</v>
      </c>
      <c r="BI198" s="162"/>
      <c r="BJ198" s="163">
        <v>1</v>
      </c>
      <c r="BK198" s="163"/>
    </row>
    <row r="199" spans="1:63" ht="33" customHeight="1" x14ac:dyDescent="0.25">
      <c r="A199" s="157">
        <v>193</v>
      </c>
      <c r="B199" s="164" t="s">
        <v>4498</v>
      </c>
      <c r="C199" s="169" t="s">
        <v>4499</v>
      </c>
      <c r="D199" s="169" t="s">
        <v>1945</v>
      </c>
      <c r="E199" s="170" t="s">
        <v>4500</v>
      </c>
      <c r="F199" s="171" t="s">
        <v>4501</v>
      </c>
      <c r="G199" s="171" t="s">
        <v>4501</v>
      </c>
      <c r="H199" s="172" t="s">
        <v>4501</v>
      </c>
      <c r="I199" s="164"/>
      <c r="J199" s="164">
        <v>653</v>
      </c>
      <c r="K199" s="171">
        <v>653</v>
      </c>
      <c r="L199" s="171" t="s">
        <v>4502</v>
      </c>
      <c r="M199" s="173">
        <v>216000</v>
      </c>
      <c r="N199" s="173">
        <f t="shared" si="83"/>
        <v>104000</v>
      </c>
      <c r="O199" s="173">
        <v>104869.56521739101</v>
      </c>
      <c r="P199" s="173">
        <v>320000</v>
      </c>
      <c r="Q199" s="173">
        <f t="shared" si="85"/>
        <v>136330.43478260832</v>
      </c>
      <c r="R199" s="173">
        <f t="shared" si="84"/>
        <v>352330.4347826083</v>
      </c>
      <c r="S199" s="173">
        <v>352300</v>
      </c>
      <c r="T199" s="174"/>
      <c r="U199" s="175" t="s">
        <v>22</v>
      </c>
      <c r="V199" s="175" t="s">
        <v>23</v>
      </c>
      <c r="W199" s="175" t="s">
        <v>24</v>
      </c>
      <c r="X199" s="176">
        <v>43294</v>
      </c>
      <c r="Y199" s="171" t="s">
        <v>7685</v>
      </c>
      <c r="Z199" s="171"/>
      <c r="AA199" s="173"/>
      <c r="AB199" s="173"/>
      <c r="AC199" s="173"/>
      <c r="AD199" s="173">
        <v>445000</v>
      </c>
      <c r="AE199" s="173"/>
      <c r="AF199" s="173"/>
      <c r="AG199" s="173"/>
      <c r="AH199" s="173"/>
      <c r="AI199" s="173"/>
      <c r="AJ199" s="173"/>
      <c r="AK199" s="173"/>
      <c r="AL199" s="173"/>
      <c r="AM199" s="173"/>
      <c r="AN199" s="173"/>
      <c r="AO199" s="173"/>
      <c r="AP199" s="173"/>
      <c r="AQ199" s="173">
        <v>2000000</v>
      </c>
      <c r="AR199" s="173"/>
      <c r="AS199" s="173">
        <v>425000</v>
      </c>
      <c r="AT199" s="160">
        <f t="shared" ref="AT199:AT262" si="86">COUNT(AA199:AS199)</f>
        <v>3</v>
      </c>
      <c r="AU199" s="173">
        <f t="shared" ref="AU199:AU262" si="87">SUM(AA199:AS199)</f>
        <v>2870000</v>
      </c>
      <c r="AV199" s="173">
        <f t="shared" ref="AV199:AV262" si="88">ROUND(AU199/AT199,-2)</f>
        <v>956700</v>
      </c>
      <c r="AW199" s="173">
        <f t="shared" ref="AW199:AW262" si="89">MIN(AA199:AS199)</f>
        <v>425000</v>
      </c>
      <c r="AX199" s="173">
        <f t="shared" ref="AX199:AX262" si="90">AV199-S199</f>
        <v>604400</v>
      </c>
      <c r="AY199" s="173">
        <f t="shared" ref="AY199:AY262" si="91">AW199-S199</f>
        <v>72700</v>
      </c>
      <c r="AZ199" s="177">
        <f t="shared" ref="AZ199:AZ262" si="92">AX199/S199</f>
        <v>1.7155833096792505</v>
      </c>
      <c r="BA199" s="177">
        <f t="shared" ref="BA199:BA262" si="93">AY199/S199</f>
        <v>0.20635821742832813</v>
      </c>
      <c r="BB199" s="173">
        <f>AW199</f>
        <v>425000</v>
      </c>
      <c r="BC199" s="178">
        <f t="shared" si="80"/>
        <v>956700</v>
      </c>
      <c r="BD199" s="173">
        <f t="shared" si="81"/>
        <v>72700</v>
      </c>
      <c r="BE199" s="177">
        <f t="shared" si="82"/>
        <v>0.20635821742832813</v>
      </c>
      <c r="BF199" s="179" t="s">
        <v>20515</v>
      </c>
      <c r="BG199" s="174"/>
      <c r="BH199" s="166" t="s">
        <v>20501</v>
      </c>
      <c r="BI199" s="162"/>
      <c r="BJ199" s="163">
        <v>1</v>
      </c>
      <c r="BK199" s="163"/>
    </row>
    <row r="200" spans="1:63" ht="33" customHeight="1" x14ac:dyDescent="0.25">
      <c r="A200" s="157">
        <v>194</v>
      </c>
      <c r="B200" s="164" t="s">
        <v>4515</v>
      </c>
      <c r="C200" s="169" t="s">
        <v>4516</v>
      </c>
      <c r="D200" s="169" t="s">
        <v>1945</v>
      </c>
      <c r="E200" s="170" t="s">
        <v>4517</v>
      </c>
      <c r="F200" s="171" t="s">
        <v>4518</v>
      </c>
      <c r="G200" s="171" t="s">
        <v>4518</v>
      </c>
      <c r="H200" s="172" t="s">
        <v>4518</v>
      </c>
      <c r="I200" s="164" t="s">
        <v>439</v>
      </c>
      <c r="J200" s="164">
        <v>656</v>
      </c>
      <c r="K200" s="171">
        <v>656</v>
      </c>
      <c r="L200" s="171" t="s">
        <v>4518</v>
      </c>
      <c r="M200" s="173">
        <v>877000</v>
      </c>
      <c r="N200" s="173">
        <f t="shared" si="83"/>
        <v>197000</v>
      </c>
      <c r="O200" s="173">
        <v>197217.39130434801</v>
      </c>
      <c r="P200" s="173">
        <v>1074000</v>
      </c>
      <c r="Q200" s="173">
        <f t="shared" si="85"/>
        <v>256382.60869565242</v>
      </c>
      <c r="R200" s="173">
        <f t="shared" si="84"/>
        <v>1133382.6086956523</v>
      </c>
      <c r="S200" s="173">
        <v>1133300</v>
      </c>
      <c r="T200" s="174"/>
      <c r="U200" s="175" t="s">
        <v>22</v>
      </c>
      <c r="V200" s="175" t="s">
        <v>23</v>
      </c>
      <c r="W200" s="175" t="s">
        <v>24</v>
      </c>
      <c r="X200" s="176">
        <v>43294</v>
      </c>
      <c r="Y200" s="171" t="s">
        <v>7684</v>
      </c>
      <c r="Z200" s="171"/>
      <c r="AA200" s="173"/>
      <c r="AB200" s="173"/>
      <c r="AC200" s="173"/>
      <c r="AD200" s="173"/>
      <c r="AE200" s="173"/>
      <c r="AF200" s="173"/>
      <c r="AG200" s="173"/>
      <c r="AH200" s="173"/>
      <c r="AI200" s="173"/>
      <c r="AJ200" s="173"/>
      <c r="AK200" s="173"/>
      <c r="AL200" s="173"/>
      <c r="AM200" s="173"/>
      <c r="AN200" s="173"/>
      <c r="AO200" s="173"/>
      <c r="AP200" s="173"/>
      <c r="AQ200" s="173">
        <v>10000000</v>
      </c>
      <c r="AR200" s="173">
        <v>1474000</v>
      </c>
      <c r="AS200" s="173">
        <v>1505000</v>
      </c>
      <c r="AT200" s="160">
        <f t="shared" si="86"/>
        <v>3</v>
      </c>
      <c r="AU200" s="173">
        <f t="shared" si="87"/>
        <v>12979000</v>
      </c>
      <c r="AV200" s="173">
        <f t="shared" si="88"/>
        <v>4326300</v>
      </c>
      <c r="AW200" s="173">
        <f t="shared" si="89"/>
        <v>1474000</v>
      </c>
      <c r="AX200" s="173">
        <f t="shared" si="90"/>
        <v>3193000</v>
      </c>
      <c r="AY200" s="173">
        <f t="shared" si="91"/>
        <v>340700</v>
      </c>
      <c r="AZ200" s="177">
        <f t="shared" si="92"/>
        <v>2.8174358069354981</v>
      </c>
      <c r="BA200" s="177">
        <f t="shared" si="93"/>
        <v>0.30062648901438277</v>
      </c>
      <c r="BB200" s="173">
        <f>AW200</f>
        <v>1474000</v>
      </c>
      <c r="BC200" s="178">
        <f t="shared" si="80"/>
        <v>4326300</v>
      </c>
      <c r="BD200" s="173">
        <f t="shared" si="81"/>
        <v>340700</v>
      </c>
      <c r="BE200" s="177">
        <f t="shared" si="82"/>
        <v>0.30062648901438277</v>
      </c>
      <c r="BF200" s="179" t="s">
        <v>20515</v>
      </c>
      <c r="BG200" s="174"/>
      <c r="BH200" s="166" t="s">
        <v>20501</v>
      </c>
      <c r="BI200" s="162"/>
      <c r="BJ200" s="163">
        <v>1</v>
      </c>
      <c r="BK200" s="163"/>
    </row>
    <row r="201" spans="1:63" ht="33" customHeight="1" x14ac:dyDescent="0.25">
      <c r="A201" s="157">
        <v>195</v>
      </c>
      <c r="B201" s="164" t="s">
        <v>375</v>
      </c>
      <c r="C201" s="169" t="s">
        <v>371</v>
      </c>
      <c r="D201" s="169" t="s">
        <v>1945</v>
      </c>
      <c r="E201" s="170" t="s">
        <v>376</v>
      </c>
      <c r="F201" s="171" t="s">
        <v>373</v>
      </c>
      <c r="G201" s="171" t="s">
        <v>373</v>
      </c>
      <c r="H201" s="172" t="s">
        <v>373</v>
      </c>
      <c r="I201" s="164" t="s">
        <v>21</v>
      </c>
      <c r="J201" s="164">
        <v>695</v>
      </c>
      <c r="K201" s="171">
        <v>695</v>
      </c>
      <c r="L201" s="171" t="s">
        <v>374</v>
      </c>
      <c r="M201" s="173">
        <v>2304000</v>
      </c>
      <c r="N201" s="173">
        <f t="shared" si="83"/>
        <v>577000</v>
      </c>
      <c r="O201" s="173">
        <v>577565.21739130397</v>
      </c>
      <c r="P201" s="173">
        <v>2881000</v>
      </c>
      <c r="Q201" s="173">
        <f t="shared" si="85"/>
        <v>750834.7826086951</v>
      </c>
      <c r="R201" s="173">
        <f t="shared" si="84"/>
        <v>3054834.7826086953</v>
      </c>
      <c r="S201" s="173">
        <v>3054800</v>
      </c>
      <c r="T201" s="174"/>
      <c r="U201" s="175" t="s">
        <v>202</v>
      </c>
      <c r="V201" s="175" t="s">
        <v>201</v>
      </c>
      <c r="W201" s="175" t="s">
        <v>24</v>
      </c>
      <c r="X201" s="176">
        <v>43294</v>
      </c>
      <c r="Y201" s="171" t="s">
        <v>7684</v>
      </c>
      <c r="Z201" s="171"/>
      <c r="AA201" s="173"/>
      <c r="AB201" s="173"/>
      <c r="AC201" s="173"/>
      <c r="AD201" s="173"/>
      <c r="AE201" s="173"/>
      <c r="AF201" s="173"/>
      <c r="AG201" s="173"/>
      <c r="AH201" s="173"/>
      <c r="AI201" s="173"/>
      <c r="AJ201" s="173"/>
      <c r="AK201" s="173"/>
      <c r="AL201" s="173"/>
      <c r="AM201" s="173"/>
      <c r="AN201" s="173"/>
      <c r="AO201" s="173"/>
      <c r="AP201" s="173"/>
      <c r="AQ201" s="173">
        <v>15000000</v>
      </c>
      <c r="AR201" s="173">
        <v>4602000</v>
      </c>
      <c r="AS201" s="173">
        <v>4010000</v>
      </c>
      <c r="AT201" s="160">
        <f t="shared" si="86"/>
        <v>3</v>
      </c>
      <c r="AU201" s="173">
        <f t="shared" si="87"/>
        <v>23612000</v>
      </c>
      <c r="AV201" s="173">
        <f t="shared" si="88"/>
        <v>7870700</v>
      </c>
      <c r="AW201" s="173">
        <f t="shared" si="89"/>
        <v>4010000</v>
      </c>
      <c r="AX201" s="173">
        <f t="shared" si="90"/>
        <v>4815900</v>
      </c>
      <c r="AY201" s="173">
        <f t="shared" si="91"/>
        <v>955200</v>
      </c>
      <c r="AZ201" s="177">
        <f t="shared" si="92"/>
        <v>1.5765025533586488</v>
      </c>
      <c r="BA201" s="177">
        <f t="shared" si="93"/>
        <v>0.31268822836192223</v>
      </c>
      <c r="BB201" s="173">
        <f>AW201</f>
        <v>4010000</v>
      </c>
      <c r="BC201" s="178">
        <f t="shared" si="80"/>
        <v>7870700</v>
      </c>
      <c r="BD201" s="173">
        <f t="shared" si="81"/>
        <v>955200</v>
      </c>
      <c r="BE201" s="177">
        <f t="shared" si="82"/>
        <v>0.31268822836192223</v>
      </c>
      <c r="BF201" s="179" t="s">
        <v>20515</v>
      </c>
      <c r="BG201" s="174"/>
      <c r="BH201" s="166" t="s">
        <v>20501</v>
      </c>
      <c r="BI201" s="162"/>
      <c r="BJ201" s="163">
        <v>1</v>
      </c>
      <c r="BK201" s="163"/>
    </row>
    <row r="202" spans="1:63" ht="33" customHeight="1" x14ac:dyDescent="0.25">
      <c r="A202" s="157">
        <v>196</v>
      </c>
      <c r="B202" s="164" t="s">
        <v>381</v>
      </c>
      <c r="C202" s="169" t="s">
        <v>378</v>
      </c>
      <c r="D202" s="169" t="s">
        <v>1945</v>
      </c>
      <c r="E202" s="170" t="s">
        <v>382</v>
      </c>
      <c r="F202" s="171" t="s">
        <v>380</v>
      </c>
      <c r="G202" s="171" t="s">
        <v>380</v>
      </c>
      <c r="H202" s="172" t="s">
        <v>380</v>
      </c>
      <c r="I202" s="164" t="s">
        <v>25</v>
      </c>
      <c r="J202" s="164">
        <v>696</v>
      </c>
      <c r="K202" s="171">
        <v>696</v>
      </c>
      <c r="L202" s="171" t="s">
        <v>380</v>
      </c>
      <c r="M202" s="173">
        <v>3533000</v>
      </c>
      <c r="N202" s="173">
        <f t="shared" si="83"/>
        <v>914000</v>
      </c>
      <c r="O202" s="173">
        <v>914086.95652173902</v>
      </c>
      <c r="P202" s="173">
        <v>4447000</v>
      </c>
      <c r="Q202" s="173">
        <f t="shared" si="85"/>
        <v>1188313.0434782607</v>
      </c>
      <c r="R202" s="173">
        <f t="shared" si="84"/>
        <v>4721313.0434782607</v>
      </c>
      <c r="S202" s="173">
        <v>4721300</v>
      </c>
      <c r="T202" s="174"/>
      <c r="U202" s="175" t="s">
        <v>202</v>
      </c>
      <c r="V202" s="175" t="s">
        <v>201</v>
      </c>
      <c r="W202" s="175" t="s">
        <v>24</v>
      </c>
      <c r="X202" s="176">
        <v>43294</v>
      </c>
      <c r="Y202" s="171" t="s">
        <v>7684</v>
      </c>
      <c r="Z202" s="171"/>
      <c r="AA202" s="173"/>
      <c r="AB202" s="173"/>
      <c r="AC202" s="173"/>
      <c r="AD202" s="173"/>
      <c r="AE202" s="173"/>
      <c r="AF202" s="173"/>
      <c r="AG202" s="173"/>
      <c r="AH202" s="173"/>
      <c r="AI202" s="173"/>
      <c r="AJ202" s="173"/>
      <c r="AK202" s="173"/>
      <c r="AL202" s="173"/>
      <c r="AM202" s="173"/>
      <c r="AN202" s="173"/>
      <c r="AO202" s="173"/>
      <c r="AP202" s="173"/>
      <c r="AQ202" s="173">
        <v>18000000</v>
      </c>
      <c r="AR202" s="173">
        <v>7051000</v>
      </c>
      <c r="AS202" s="173">
        <v>6176000</v>
      </c>
      <c r="AT202" s="160">
        <f t="shared" si="86"/>
        <v>3</v>
      </c>
      <c r="AU202" s="173">
        <f t="shared" si="87"/>
        <v>31227000</v>
      </c>
      <c r="AV202" s="173">
        <f t="shared" si="88"/>
        <v>10409000</v>
      </c>
      <c r="AW202" s="173">
        <f t="shared" si="89"/>
        <v>6176000</v>
      </c>
      <c r="AX202" s="173">
        <f t="shared" si="90"/>
        <v>5687700</v>
      </c>
      <c r="AY202" s="173">
        <f t="shared" si="91"/>
        <v>1454700</v>
      </c>
      <c r="AZ202" s="177">
        <f t="shared" si="92"/>
        <v>1.2046893863978141</v>
      </c>
      <c r="BA202" s="177">
        <f t="shared" si="93"/>
        <v>0.30811429055556733</v>
      </c>
      <c r="BB202" s="173">
        <f>AR202</f>
        <v>7051000</v>
      </c>
      <c r="BC202" s="178">
        <f t="shared" si="80"/>
        <v>10409000</v>
      </c>
      <c r="BD202" s="173">
        <f t="shared" si="81"/>
        <v>2329700</v>
      </c>
      <c r="BE202" s="177">
        <f t="shared" si="82"/>
        <v>0.49344460212229685</v>
      </c>
      <c r="BF202" s="179" t="s">
        <v>20561</v>
      </c>
      <c r="BG202" s="174"/>
      <c r="BH202" s="166" t="s">
        <v>20501</v>
      </c>
      <c r="BI202" s="162"/>
      <c r="BJ202" s="163">
        <v>1</v>
      </c>
      <c r="BK202" s="163"/>
    </row>
    <row r="203" spans="1:63" ht="33" customHeight="1" x14ac:dyDescent="0.25">
      <c r="A203" s="157">
        <v>197</v>
      </c>
      <c r="B203" s="164" t="s">
        <v>4377</v>
      </c>
      <c r="C203" s="169" t="s">
        <v>4372</v>
      </c>
      <c r="D203" s="169" t="s">
        <v>1945</v>
      </c>
      <c r="E203" s="170" t="s">
        <v>4378</v>
      </c>
      <c r="F203" s="171" t="s">
        <v>4376</v>
      </c>
      <c r="G203" s="171" t="s">
        <v>4376</v>
      </c>
      <c r="H203" s="172" t="s">
        <v>4373</v>
      </c>
      <c r="I203" s="164" t="s">
        <v>439</v>
      </c>
      <c r="J203" s="164">
        <v>610</v>
      </c>
      <c r="K203" s="171">
        <v>610</v>
      </c>
      <c r="L203" s="171" t="s">
        <v>4373</v>
      </c>
      <c r="M203" s="173">
        <v>692000</v>
      </c>
      <c r="N203" s="173">
        <f t="shared" si="83"/>
        <v>139000</v>
      </c>
      <c r="O203" s="173">
        <v>139304.347826087</v>
      </c>
      <c r="P203" s="173">
        <v>831000</v>
      </c>
      <c r="Q203" s="173">
        <f t="shared" si="85"/>
        <v>181095.65217391308</v>
      </c>
      <c r="R203" s="173">
        <f t="shared" si="84"/>
        <v>873095.65217391308</v>
      </c>
      <c r="S203" s="173">
        <v>873000</v>
      </c>
      <c r="T203" s="174"/>
      <c r="U203" s="175" t="s">
        <v>26</v>
      </c>
      <c r="V203" s="175" t="s">
        <v>23</v>
      </c>
      <c r="W203" s="175" t="s">
        <v>27</v>
      </c>
      <c r="X203" s="176">
        <v>43294</v>
      </c>
      <c r="Y203" s="171" t="s">
        <v>7684</v>
      </c>
      <c r="Z203" s="171"/>
      <c r="AA203" s="173"/>
      <c r="AB203" s="173"/>
      <c r="AC203" s="173"/>
      <c r="AD203" s="173"/>
      <c r="AE203" s="173"/>
      <c r="AF203" s="173"/>
      <c r="AG203" s="173"/>
      <c r="AH203" s="173"/>
      <c r="AI203" s="173"/>
      <c r="AJ203" s="173"/>
      <c r="AK203" s="173"/>
      <c r="AL203" s="173"/>
      <c r="AM203" s="173"/>
      <c r="AN203" s="173"/>
      <c r="AO203" s="173"/>
      <c r="AP203" s="173"/>
      <c r="AQ203" s="173">
        <v>5000000</v>
      </c>
      <c r="AR203" s="173">
        <v>1125000</v>
      </c>
      <c r="AS203" s="173">
        <v>1172000</v>
      </c>
      <c r="AT203" s="160">
        <f t="shared" si="86"/>
        <v>3</v>
      </c>
      <c r="AU203" s="173">
        <f t="shared" si="87"/>
        <v>7297000</v>
      </c>
      <c r="AV203" s="173">
        <f t="shared" si="88"/>
        <v>2432300</v>
      </c>
      <c r="AW203" s="173">
        <f t="shared" si="89"/>
        <v>1125000</v>
      </c>
      <c r="AX203" s="173">
        <f t="shared" si="90"/>
        <v>1559300</v>
      </c>
      <c r="AY203" s="173">
        <f t="shared" si="91"/>
        <v>252000</v>
      </c>
      <c r="AZ203" s="177">
        <f t="shared" si="92"/>
        <v>1.7861397479954182</v>
      </c>
      <c r="BA203" s="177">
        <f t="shared" si="93"/>
        <v>0.28865979381443296</v>
      </c>
      <c r="BB203" s="173">
        <f>AW203</f>
        <v>1125000</v>
      </c>
      <c r="BC203" s="178">
        <f t="shared" si="80"/>
        <v>2432300</v>
      </c>
      <c r="BD203" s="173">
        <f t="shared" si="81"/>
        <v>252000</v>
      </c>
      <c r="BE203" s="177">
        <f t="shared" si="82"/>
        <v>0.28865979381443296</v>
      </c>
      <c r="BF203" s="179" t="s">
        <v>20515</v>
      </c>
      <c r="BG203" s="174"/>
      <c r="BH203" s="166" t="s">
        <v>20501</v>
      </c>
      <c r="BI203" s="162"/>
      <c r="BJ203" s="163">
        <v>1</v>
      </c>
      <c r="BK203" s="163"/>
    </row>
    <row r="204" spans="1:63" ht="33" customHeight="1" x14ac:dyDescent="0.25">
      <c r="A204" s="157">
        <v>198</v>
      </c>
      <c r="B204" s="164" t="s">
        <v>4400</v>
      </c>
      <c r="C204" s="169" t="s">
        <v>4393</v>
      </c>
      <c r="D204" s="169" t="s">
        <v>1945</v>
      </c>
      <c r="E204" s="170" t="s">
        <v>4401</v>
      </c>
      <c r="F204" s="171" t="s">
        <v>4399</v>
      </c>
      <c r="G204" s="171" t="s">
        <v>4399</v>
      </c>
      <c r="H204" s="172" t="s">
        <v>4396</v>
      </c>
      <c r="I204" s="164" t="s">
        <v>499</v>
      </c>
      <c r="J204" s="164">
        <v>613</v>
      </c>
      <c r="K204" s="171">
        <v>613</v>
      </c>
      <c r="L204" s="171" t="s">
        <v>4396</v>
      </c>
      <c r="M204" s="173">
        <v>625000</v>
      </c>
      <c r="N204" s="173">
        <f t="shared" si="83"/>
        <v>200000</v>
      </c>
      <c r="O204" s="173">
        <v>200347.82608695599</v>
      </c>
      <c r="P204" s="173">
        <v>825000</v>
      </c>
      <c r="Q204" s="173">
        <f t="shared" si="85"/>
        <v>260452.17391304276</v>
      </c>
      <c r="R204" s="173">
        <f t="shared" si="84"/>
        <v>885452.17391304276</v>
      </c>
      <c r="S204" s="173">
        <v>885400</v>
      </c>
      <c r="T204" s="174"/>
      <c r="U204" s="175" t="s">
        <v>26</v>
      </c>
      <c r="V204" s="175" t="s">
        <v>23</v>
      </c>
      <c r="W204" s="175" t="s">
        <v>27</v>
      </c>
      <c r="X204" s="176">
        <v>43294</v>
      </c>
      <c r="Y204" s="171" t="s">
        <v>7684</v>
      </c>
      <c r="Z204" s="171"/>
      <c r="AA204" s="173"/>
      <c r="AB204" s="173"/>
      <c r="AC204" s="173"/>
      <c r="AD204" s="173"/>
      <c r="AE204" s="173"/>
      <c r="AF204" s="173"/>
      <c r="AG204" s="173"/>
      <c r="AH204" s="173"/>
      <c r="AI204" s="173"/>
      <c r="AJ204" s="173"/>
      <c r="AK204" s="173"/>
      <c r="AL204" s="173"/>
      <c r="AM204" s="173"/>
      <c r="AN204" s="173"/>
      <c r="AO204" s="173"/>
      <c r="AP204" s="173"/>
      <c r="AQ204" s="173">
        <v>5000000</v>
      </c>
      <c r="AR204" s="173">
        <v>1236000</v>
      </c>
      <c r="AS204" s="173">
        <v>1130000</v>
      </c>
      <c r="AT204" s="160">
        <f t="shared" si="86"/>
        <v>3</v>
      </c>
      <c r="AU204" s="173">
        <f t="shared" si="87"/>
        <v>7366000</v>
      </c>
      <c r="AV204" s="173">
        <f t="shared" si="88"/>
        <v>2455300</v>
      </c>
      <c r="AW204" s="173">
        <f t="shared" si="89"/>
        <v>1130000</v>
      </c>
      <c r="AX204" s="173">
        <f t="shared" si="90"/>
        <v>1569900</v>
      </c>
      <c r="AY204" s="173">
        <f t="shared" si="91"/>
        <v>244600</v>
      </c>
      <c r="AZ204" s="177">
        <f t="shared" si="92"/>
        <v>1.7730969053535126</v>
      </c>
      <c r="BA204" s="177">
        <f t="shared" si="93"/>
        <v>0.27625931782245311</v>
      </c>
      <c r="BB204" s="173">
        <f>AW204</f>
        <v>1130000</v>
      </c>
      <c r="BC204" s="178">
        <f t="shared" si="80"/>
        <v>2455300</v>
      </c>
      <c r="BD204" s="173">
        <f t="shared" si="81"/>
        <v>244600</v>
      </c>
      <c r="BE204" s="177">
        <f t="shared" si="82"/>
        <v>0.27625931782245311</v>
      </c>
      <c r="BF204" s="179" t="s">
        <v>20515</v>
      </c>
      <c r="BG204" s="174"/>
      <c r="BH204" s="166" t="s">
        <v>20501</v>
      </c>
      <c r="BI204" s="162"/>
      <c r="BJ204" s="163">
        <v>1</v>
      </c>
      <c r="BK204" s="163"/>
    </row>
    <row r="205" spans="1:63" ht="33" customHeight="1" x14ac:dyDescent="0.25">
      <c r="A205" s="157">
        <v>199</v>
      </c>
      <c r="B205" s="164" t="s">
        <v>235</v>
      </c>
      <c r="C205" s="169" t="s">
        <v>233</v>
      </c>
      <c r="D205" s="169" t="s">
        <v>1945</v>
      </c>
      <c r="E205" s="170" t="s">
        <v>236</v>
      </c>
      <c r="F205" s="171" t="s">
        <v>237</v>
      </c>
      <c r="G205" s="171" t="s">
        <v>237</v>
      </c>
      <c r="H205" s="172" t="s">
        <v>237</v>
      </c>
      <c r="I205" s="164" t="s">
        <v>21</v>
      </c>
      <c r="J205" s="164">
        <v>637</v>
      </c>
      <c r="K205" s="171">
        <v>637</v>
      </c>
      <c r="L205" s="171" t="s">
        <v>234</v>
      </c>
      <c r="M205" s="173">
        <v>2269000</v>
      </c>
      <c r="N205" s="173">
        <f t="shared" si="83"/>
        <v>577000</v>
      </c>
      <c r="O205" s="173">
        <v>577565.21739130397</v>
      </c>
      <c r="P205" s="173">
        <v>2846000</v>
      </c>
      <c r="Q205" s="173">
        <f t="shared" si="85"/>
        <v>750834.7826086951</v>
      </c>
      <c r="R205" s="173">
        <f t="shared" si="84"/>
        <v>3019834.7826086953</v>
      </c>
      <c r="S205" s="173">
        <v>3019800</v>
      </c>
      <c r="T205" s="174"/>
      <c r="U205" s="175" t="s">
        <v>22</v>
      </c>
      <c r="V205" s="175" t="s">
        <v>23</v>
      </c>
      <c r="W205" s="175" t="s">
        <v>24</v>
      </c>
      <c r="X205" s="176">
        <v>43294</v>
      </c>
      <c r="Y205" s="171" t="s">
        <v>7684</v>
      </c>
      <c r="Z205" s="171"/>
      <c r="AA205" s="173"/>
      <c r="AB205" s="173"/>
      <c r="AC205" s="173">
        <v>4519800</v>
      </c>
      <c r="AD205" s="173"/>
      <c r="AE205" s="173"/>
      <c r="AF205" s="173"/>
      <c r="AG205" s="173"/>
      <c r="AH205" s="173"/>
      <c r="AI205" s="173"/>
      <c r="AJ205" s="173"/>
      <c r="AK205" s="173">
        <v>5131000</v>
      </c>
      <c r="AL205" s="173"/>
      <c r="AM205" s="173"/>
      <c r="AN205" s="173"/>
      <c r="AO205" s="173"/>
      <c r="AP205" s="173"/>
      <c r="AQ205" s="173"/>
      <c r="AR205" s="173"/>
      <c r="AS205" s="173">
        <v>3957000</v>
      </c>
      <c r="AT205" s="160">
        <f t="shared" si="86"/>
        <v>3</v>
      </c>
      <c r="AU205" s="173">
        <f t="shared" si="87"/>
        <v>13607800</v>
      </c>
      <c r="AV205" s="173">
        <f t="shared" si="88"/>
        <v>4535900</v>
      </c>
      <c r="AW205" s="173">
        <f t="shared" si="89"/>
        <v>3957000</v>
      </c>
      <c r="AX205" s="173">
        <f t="shared" si="90"/>
        <v>1516100</v>
      </c>
      <c r="AY205" s="173">
        <f t="shared" si="91"/>
        <v>937200</v>
      </c>
      <c r="AZ205" s="177">
        <f t="shared" si="92"/>
        <v>0.50205311610040404</v>
      </c>
      <c r="BA205" s="177">
        <f t="shared" si="93"/>
        <v>0.31035167891913373</v>
      </c>
      <c r="BB205" s="173">
        <f>AW205</f>
        <v>3957000</v>
      </c>
      <c r="BC205" s="178">
        <f t="shared" si="80"/>
        <v>4535900</v>
      </c>
      <c r="BD205" s="173">
        <f t="shared" si="81"/>
        <v>937200</v>
      </c>
      <c r="BE205" s="177">
        <f t="shared" si="82"/>
        <v>0.31035167891913373</v>
      </c>
      <c r="BF205" s="179" t="s">
        <v>20515</v>
      </c>
      <c r="BG205" s="174"/>
      <c r="BH205" s="166" t="s">
        <v>20501</v>
      </c>
      <c r="BI205" s="162"/>
      <c r="BJ205" s="163">
        <v>1</v>
      </c>
      <c r="BK205" s="163"/>
    </row>
    <row r="206" spans="1:63" ht="33" customHeight="1" x14ac:dyDescent="0.25">
      <c r="A206" s="157">
        <v>200</v>
      </c>
      <c r="B206" s="164" t="s">
        <v>270</v>
      </c>
      <c r="C206" s="169" t="s">
        <v>271</v>
      </c>
      <c r="D206" s="169" t="s">
        <v>1945</v>
      </c>
      <c r="E206" s="170" t="s">
        <v>272</v>
      </c>
      <c r="F206" s="171" t="s">
        <v>273</v>
      </c>
      <c r="G206" s="171" t="s">
        <v>273</v>
      </c>
      <c r="H206" s="172" t="s">
        <v>273</v>
      </c>
      <c r="I206" s="164" t="s">
        <v>21</v>
      </c>
      <c r="J206" s="164">
        <v>660</v>
      </c>
      <c r="K206" s="171">
        <v>660</v>
      </c>
      <c r="L206" s="171" t="s">
        <v>273</v>
      </c>
      <c r="M206" s="173">
        <v>2199000</v>
      </c>
      <c r="N206" s="173">
        <f t="shared" si="83"/>
        <v>577000</v>
      </c>
      <c r="O206" s="173">
        <v>577565.21739130397</v>
      </c>
      <c r="P206" s="173">
        <v>2776000</v>
      </c>
      <c r="Q206" s="173">
        <f t="shared" si="85"/>
        <v>750834.7826086951</v>
      </c>
      <c r="R206" s="173">
        <f t="shared" si="84"/>
        <v>2949834.7826086953</v>
      </c>
      <c r="S206" s="173">
        <v>2949800</v>
      </c>
      <c r="T206" s="174"/>
      <c r="U206" s="175" t="s">
        <v>22</v>
      </c>
      <c r="V206" s="175" t="s">
        <v>23</v>
      </c>
      <c r="W206" s="175" t="s">
        <v>29</v>
      </c>
      <c r="X206" s="176">
        <v>43294</v>
      </c>
      <c r="Y206" s="171" t="s">
        <v>7684</v>
      </c>
      <c r="Z206" s="171"/>
      <c r="AA206" s="173"/>
      <c r="AB206" s="173"/>
      <c r="AC206" s="173">
        <v>4949800</v>
      </c>
      <c r="AD206" s="173"/>
      <c r="AE206" s="173"/>
      <c r="AF206" s="173"/>
      <c r="AG206" s="173"/>
      <c r="AH206" s="173"/>
      <c r="AI206" s="173"/>
      <c r="AJ206" s="173"/>
      <c r="AK206" s="173"/>
      <c r="AL206" s="173"/>
      <c r="AM206" s="173">
        <v>5949800</v>
      </c>
      <c r="AN206" s="173"/>
      <c r="AO206" s="173"/>
      <c r="AP206" s="173"/>
      <c r="AQ206" s="173"/>
      <c r="AR206" s="173"/>
      <c r="AS206" s="173">
        <v>3852000</v>
      </c>
      <c r="AT206" s="160">
        <f t="shared" si="86"/>
        <v>3</v>
      </c>
      <c r="AU206" s="173">
        <f t="shared" si="87"/>
        <v>14751600</v>
      </c>
      <c r="AV206" s="173">
        <f t="shared" si="88"/>
        <v>4917200</v>
      </c>
      <c r="AW206" s="173">
        <f t="shared" si="89"/>
        <v>3852000</v>
      </c>
      <c r="AX206" s="173">
        <f t="shared" si="90"/>
        <v>1967400</v>
      </c>
      <c r="AY206" s="173">
        <f t="shared" si="91"/>
        <v>902200</v>
      </c>
      <c r="AZ206" s="177">
        <f t="shared" si="92"/>
        <v>0.66696047189639973</v>
      </c>
      <c r="BA206" s="177">
        <f t="shared" si="93"/>
        <v>0.30585124415214593</v>
      </c>
      <c r="BB206" s="173">
        <f>AV206</f>
        <v>4917200</v>
      </c>
      <c r="BC206" s="178">
        <f t="shared" si="80"/>
        <v>4917200</v>
      </c>
      <c r="BD206" s="173">
        <f t="shared" si="81"/>
        <v>1967400</v>
      </c>
      <c r="BE206" s="177">
        <f t="shared" si="82"/>
        <v>0.66696047189639973</v>
      </c>
      <c r="BF206" s="179" t="s">
        <v>7679</v>
      </c>
      <c r="BG206" s="174"/>
      <c r="BH206" s="166" t="s">
        <v>20501</v>
      </c>
      <c r="BI206" s="162"/>
      <c r="BJ206" s="163">
        <v>1</v>
      </c>
      <c r="BK206" s="163"/>
    </row>
    <row r="207" spans="1:63" ht="33" customHeight="1" x14ac:dyDescent="0.25">
      <c r="A207" s="157">
        <v>201</v>
      </c>
      <c r="B207" s="164" t="s">
        <v>4541</v>
      </c>
      <c r="C207" s="169" t="s">
        <v>4542</v>
      </c>
      <c r="D207" s="169" t="s">
        <v>1945</v>
      </c>
      <c r="E207" s="170" t="s">
        <v>4543</v>
      </c>
      <c r="F207" s="171" t="s">
        <v>4544</v>
      </c>
      <c r="G207" s="171" t="s">
        <v>4544</v>
      </c>
      <c r="H207" s="172" t="s">
        <v>4544</v>
      </c>
      <c r="I207" s="164" t="s">
        <v>25</v>
      </c>
      <c r="J207" s="164">
        <v>690</v>
      </c>
      <c r="K207" s="171">
        <v>690</v>
      </c>
      <c r="L207" s="171" t="s">
        <v>4544</v>
      </c>
      <c r="M207" s="173">
        <v>2751000</v>
      </c>
      <c r="N207" s="173">
        <f t="shared" si="83"/>
        <v>914000</v>
      </c>
      <c r="O207" s="173">
        <v>914086.95652173902</v>
      </c>
      <c r="P207" s="173">
        <v>3665000</v>
      </c>
      <c r="Q207" s="173">
        <f t="shared" si="85"/>
        <v>1188313.0434782607</v>
      </c>
      <c r="R207" s="173">
        <f t="shared" si="84"/>
        <v>3939313.0434782607</v>
      </c>
      <c r="S207" s="173">
        <v>3939300</v>
      </c>
      <c r="T207" s="174"/>
      <c r="U207" s="175" t="s">
        <v>26</v>
      </c>
      <c r="V207" s="175" t="s">
        <v>201</v>
      </c>
      <c r="W207" s="175" t="s">
        <v>27</v>
      </c>
      <c r="X207" s="176">
        <v>43294</v>
      </c>
      <c r="Y207" s="171" t="s">
        <v>7684</v>
      </c>
      <c r="Z207" s="171"/>
      <c r="AA207" s="173"/>
      <c r="AB207" s="173"/>
      <c r="AC207" s="173">
        <v>5939300</v>
      </c>
      <c r="AD207" s="173"/>
      <c r="AE207" s="173"/>
      <c r="AF207" s="173"/>
      <c r="AG207" s="173"/>
      <c r="AH207" s="173"/>
      <c r="AI207" s="173"/>
      <c r="AJ207" s="173"/>
      <c r="AK207" s="173"/>
      <c r="AL207" s="173"/>
      <c r="AM207" s="173">
        <v>7939300</v>
      </c>
      <c r="AN207" s="173"/>
      <c r="AO207" s="173"/>
      <c r="AP207" s="173"/>
      <c r="AQ207" s="173"/>
      <c r="AR207" s="173"/>
      <c r="AS207" s="173">
        <v>5003000</v>
      </c>
      <c r="AT207" s="160">
        <f t="shared" si="86"/>
        <v>3</v>
      </c>
      <c r="AU207" s="173">
        <f t="shared" si="87"/>
        <v>18881600</v>
      </c>
      <c r="AV207" s="173">
        <f t="shared" si="88"/>
        <v>6293900</v>
      </c>
      <c r="AW207" s="173">
        <f t="shared" si="89"/>
        <v>5003000</v>
      </c>
      <c r="AX207" s="173">
        <f t="shared" si="90"/>
        <v>2354600</v>
      </c>
      <c r="AY207" s="173">
        <f t="shared" si="91"/>
        <v>1063700</v>
      </c>
      <c r="AZ207" s="177">
        <f t="shared" si="92"/>
        <v>0.59772040717894037</v>
      </c>
      <c r="BA207" s="177">
        <f t="shared" si="93"/>
        <v>0.27002259284644481</v>
      </c>
      <c r="BB207" s="173">
        <f>AV207</f>
        <v>6293900</v>
      </c>
      <c r="BC207" s="178">
        <f t="shared" si="80"/>
        <v>6293900</v>
      </c>
      <c r="BD207" s="173">
        <f t="shared" si="81"/>
        <v>2354600</v>
      </c>
      <c r="BE207" s="177">
        <f t="shared" si="82"/>
        <v>0.59772040717894037</v>
      </c>
      <c r="BF207" s="179" t="s">
        <v>7679</v>
      </c>
      <c r="BG207" s="174"/>
      <c r="BH207" s="166" t="s">
        <v>20501</v>
      </c>
      <c r="BI207" s="162"/>
      <c r="BJ207" s="163">
        <v>1</v>
      </c>
      <c r="BK207" s="163"/>
    </row>
    <row r="208" spans="1:63" ht="33" customHeight="1" x14ac:dyDescent="0.25">
      <c r="A208" s="157">
        <v>202</v>
      </c>
      <c r="B208" s="164" t="s">
        <v>286</v>
      </c>
      <c r="C208" s="169" t="s">
        <v>284</v>
      </c>
      <c r="D208" s="169" t="s">
        <v>1945</v>
      </c>
      <c r="E208" s="170" t="s">
        <v>287</v>
      </c>
      <c r="F208" s="171" t="s">
        <v>288</v>
      </c>
      <c r="G208" s="171" t="s">
        <v>288</v>
      </c>
      <c r="H208" s="172" t="s">
        <v>289</v>
      </c>
      <c r="I208" s="164" t="s">
        <v>25</v>
      </c>
      <c r="J208" s="164">
        <v>664</v>
      </c>
      <c r="K208" s="171">
        <v>664</v>
      </c>
      <c r="L208" s="171" t="s">
        <v>285</v>
      </c>
      <c r="M208" s="173">
        <v>2892000</v>
      </c>
      <c r="N208" s="173">
        <f t="shared" si="83"/>
        <v>937000</v>
      </c>
      <c r="O208" s="173">
        <v>937565.21739130397</v>
      </c>
      <c r="P208" s="173">
        <v>3829000</v>
      </c>
      <c r="Q208" s="173">
        <f t="shared" si="85"/>
        <v>1218834.7826086953</v>
      </c>
      <c r="R208" s="173">
        <f t="shared" si="84"/>
        <v>4110834.7826086953</v>
      </c>
      <c r="S208" s="173">
        <v>4110800</v>
      </c>
      <c r="T208" s="174"/>
      <c r="U208" s="175" t="s">
        <v>22</v>
      </c>
      <c r="V208" s="175" t="s">
        <v>23</v>
      </c>
      <c r="W208" s="175" t="s">
        <v>29</v>
      </c>
      <c r="X208" s="176">
        <v>43294</v>
      </c>
      <c r="Y208" s="171" t="s">
        <v>7684</v>
      </c>
      <c r="Z208" s="171"/>
      <c r="AA208" s="173"/>
      <c r="AB208" s="173"/>
      <c r="AC208" s="173">
        <v>6610800</v>
      </c>
      <c r="AD208" s="173"/>
      <c r="AE208" s="173"/>
      <c r="AF208" s="173"/>
      <c r="AG208" s="173"/>
      <c r="AH208" s="173"/>
      <c r="AI208" s="173"/>
      <c r="AJ208" s="173"/>
      <c r="AK208" s="173"/>
      <c r="AL208" s="173"/>
      <c r="AM208" s="173"/>
      <c r="AN208" s="173"/>
      <c r="AO208" s="173"/>
      <c r="AP208" s="173"/>
      <c r="AQ208" s="173">
        <v>15000000</v>
      </c>
      <c r="AR208" s="173"/>
      <c r="AS208" s="173">
        <v>5237000</v>
      </c>
      <c r="AT208" s="160">
        <f t="shared" si="86"/>
        <v>3</v>
      </c>
      <c r="AU208" s="173">
        <f t="shared" si="87"/>
        <v>26847800</v>
      </c>
      <c r="AV208" s="173">
        <f t="shared" si="88"/>
        <v>8949300</v>
      </c>
      <c r="AW208" s="173">
        <f t="shared" si="89"/>
        <v>5237000</v>
      </c>
      <c r="AX208" s="173">
        <f t="shared" si="90"/>
        <v>4838500</v>
      </c>
      <c r="AY208" s="173">
        <f t="shared" si="91"/>
        <v>1126200</v>
      </c>
      <c r="AZ208" s="177">
        <f t="shared" si="92"/>
        <v>1.1770215043300574</v>
      </c>
      <c r="BA208" s="177">
        <f t="shared" si="93"/>
        <v>0.27396127274496446</v>
      </c>
      <c r="BB208" s="173">
        <v>6610800</v>
      </c>
      <c r="BC208" s="178">
        <f t="shared" si="80"/>
        <v>8949300</v>
      </c>
      <c r="BD208" s="173">
        <f t="shared" si="81"/>
        <v>2500000</v>
      </c>
      <c r="BE208" s="177">
        <f t="shared" si="82"/>
        <v>0.60815413058285495</v>
      </c>
      <c r="BF208" s="179" t="s">
        <v>20568</v>
      </c>
      <c r="BG208" s="174"/>
      <c r="BH208" s="166" t="s">
        <v>20501</v>
      </c>
      <c r="BI208" s="162"/>
      <c r="BJ208" s="163">
        <v>1</v>
      </c>
      <c r="BK208" s="163"/>
    </row>
    <row r="209" spans="1:63" ht="33" customHeight="1" x14ac:dyDescent="0.25">
      <c r="A209" s="157">
        <v>203</v>
      </c>
      <c r="B209" s="164" t="s">
        <v>313</v>
      </c>
      <c r="C209" s="169" t="s">
        <v>310</v>
      </c>
      <c r="D209" s="169" t="s">
        <v>1945</v>
      </c>
      <c r="E209" s="170" t="s">
        <v>314</v>
      </c>
      <c r="F209" s="171" t="s">
        <v>311</v>
      </c>
      <c r="G209" s="171" t="s">
        <v>311</v>
      </c>
      <c r="H209" s="172" t="s">
        <v>311</v>
      </c>
      <c r="I209" s="164" t="s">
        <v>21</v>
      </c>
      <c r="J209" s="164">
        <v>679</v>
      </c>
      <c r="K209" s="171">
        <v>679</v>
      </c>
      <c r="L209" s="171" t="s">
        <v>312</v>
      </c>
      <c r="M209" s="173">
        <v>2366000</v>
      </c>
      <c r="N209" s="173">
        <f t="shared" si="83"/>
        <v>577000</v>
      </c>
      <c r="O209" s="173">
        <v>577565.21739130397</v>
      </c>
      <c r="P209" s="173">
        <v>2943000</v>
      </c>
      <c r="Q209" s="173">
        <f t="shared" si="85"/>
        <v>750834.7826086951</v>
      </c>
      <c r="R209" s="173">
        <f t="shared" si="84"/>
        <v>3116834.7826086953</v>
      </c>
      <c r="S209" s="173">
        <v>3116800</v>
      </c>
      <c r="T209" s="174"/>
      <c r="U209" s="175" t="s">
        <v>202</v>
      </c>
      <c r="V209" s="175" t="s">
        <v>201</v>
      </c>
      <c r="W209" s="175" t="s">
        <v>24</v>
      </c>
      <c r="X209" s="176">
        <v>43294</v>
      </c>
      <c r="Y209" s="171" t="s">
        <v>7684</v>
      </c>
      <c r="Z209" s="171"/>
      <c r="AA209" s="173"/>
      <c r="AB209" s="173"/>
      <c r="AC209" s="173">
        <v>5116800</v>
      </c>
      <c r="AD209" s="173"/>
      <c r="AE209" s="173"/>
      <c r="AF209" s="173"/>
      <c r="AG209" s="173"/>
      <c r="AH209" s="173"/>
      <c r="AI209" s="173"/>
      <c r="AJ209" s="173"/>
      <c r="AK209" s="173"/>
      <c r="AL209" s="173"/>
      <c r="AM209" s="173"/>
      <c r="AN209" s="173"/>
      <c r="AO209" s="173"/>
      <c r="AP209" s="173"/>
      <c r="AQ209" s="173">
        <v>15000000</v>
      </c>
      <c r="AR209" s="173"/>
      <c r="AS209" s="173">
        <v>4103000</v>
      </c>
      <c r="AT209" s="160">
        <f t="shared" si="86"/>
        <v>3</v>
      </c>
      <c r="AU209" s="173">
        <f t="shared" si="87"/>
        <v>24219800</v>
      </c>
      <c r="AV209" s="173">
        <f t="shared" si="88"/>
        <v>8073300</v>
      </c>
      <c r="AW209" s="173">
        <f t="shared" si="89"/>
        <v>4103000</v>
      </c>
      <c r="AX209" s="173">
        <f t="shared" si="90"/>
        <v>4956500</v>
      </c>
      <c r="AY209" s="173">
        <f t="shared" si="91"/>
        <v>986200</v>
      </c>
      <c r="AZ209" s="177">
        <f t="shared" si="92"/>
        <v>1.5902528234086242</v>
      </c>
      <c r="BA209" s="177">
        <f t="shared" si="93"/>
        <v>0.31641427104722791</v>
      </c>
      <c r="BB209" s="173">
        <v>5116800</v>
      </c>
      <c r="BC209" s="178">
        <f t="shared" si="80"/>
        <v>8073300</v>
      </c>
      <c r="BD209" s="173">
        <f t="shared" si="81"/>
        <v>2000000</v>
      </c>
      <c r="BE209" s="177">
        <f t="shared" si="82"/>
        <v>0.64168377823408629</v>
      </c>
      <c r="BF209" s="179" t="s">
        <v>20568</v>
      </c>
      <c r="BG209" s="174"/>
      <c r="BH209" s="166" t="s">
        <v>20501</v>
      </c>
      <c r="BI209" s="162"/>
      <c r="BJ209" s="163">
        <v>1</v>
      </c>
      <c r="BK209" s="163"/>
    </row>
    <row r="210" spans="1:63" ht="33" customHeight="1" x14ac:dyDescent="0.25">
      <c r="A210" s="157">
        <v>204</v>
      </c>
      <c r="B210" s="164" t="s">
        <v>261</v>
      </c>
      <c r="C210" s="169" t="s">
        <v>262</v>
      </c>
      <c r="D210" s="169" t="s">
        <v>1945</v>
      </c>
      <c r="E210" s="170" t="s">
        <v>263</v>
      </c>
      <c r="F210" s="171" t="s">
        <v>264</v>
      </c>
      <c r="G210" s="171" t="s">
        <v>264</v>
      </c>
      <c r="H210" s="172" t="s">
        <v>264</v>
      </c>
      <c r="I210" s="164" t="s">
        <v>21</v>
      </c>
      <c r="J210" s="164">
        <v>647</v>
      </c>
      <c r="K210" s="171">
        <v>647</v>
      </c>
      <c r="L210" s="171" t="s">
        <v>264</v>
      </c>
      <c r="M210" s="173">
        <v>2466000</v>
      </c>
      <c r="N210" s="173">
        <v>438000</v>
      </c>
      <c r="O210" s="173">
        <v>438260.869565217</v>
      </c>
      <c r="P210" s="173">
        <v>2904000</v>
      </c>
      <c r="Q210" s="173">
        <v>569739.13043478213</v>
      </c>
      <c r="R210" s="173">
        <v>3035739.1304347822</v>
      </c>
      <c r="S210" s="173">
        <v>3035700</v>
      </c>
      <c r="T210" s="174"/>
      <c r="U210" s="175" t="s">
        <v>22</v>
      </c>
      <c r="V210" s="175" t="s">
        <v>23</v>
      </c>
      <c r="W210" s="175" t="s">
        <v>24</v>
      </c>
      <c r="X210" s="176">
        <v>43294</v>
      </c>
      <c r="Y210" s="171" t="s">
        <v>7684</v>
      </c>
      <c r="Z210" s="171"/>
      <c r="AA210" s="173"/>
      <c r="AB210" s="173"/>
      <c r="AC210" s="173">
        <v>4535700</v>
      </c>
      <c r="AD210" s="173"/>
      <c r="AE210" s="173"/>
      <c r="AF210" s="173"/>
      <c r="AG210" s="173"/>
      <c r="AH210" s="173"/>
      <c r="AI210" s="173"/>
      <c r="AJ210" s="173"/>
      <c r="AK210" s="173">
        <v>4904000</v>
      </c>
      <c r="AL210" s="173"/>
      <c r="AM210" s="173"/>
      <c r="AN210" s="173"/>
      <c r="AO210" s="173"/>
      <c r="AP210" s="173"/>
      <c r="AQ210" s="173"/>
      <c r="AR210" s="173">
        <v>4394000</v>
      </c>
      <c r="AS210" s="173"/>
      <c r="AT210" s="160">
        <f t="shared" si="86"/>
        <v>3</v>
      </c>
      <c r="AU210" s="173">
        <f t="shared" si="87"/>
        <v>13833700</v>
      </c>
      <c r="AV210" s="173">
        <f t="shared" si="88"/>
        <v>4611200</v>
      </c>
      <c r="AW210" s="173">
        <f t="shared" si="89"/>
        <v>4394000</v>
      </c>
      <c r="AX210" s="173">
        <f t="shared" si="90"/>
        <v>1575500</v>
      </c>
      <c r="AY210" s="173">
        <f t="shared" si="91"/>
        <v>1358300</v>
      </c>
      <c r="AZ210" s="177">
        <f t="shared" si="92"/>
        <v>0.51899067760318873</v>
      </c>
      <c r="BA210" s="177">
        <f t="shared" si="93"/>
        <v>0.44744210560990877</v>
      </c>
      <c r="BB210" s="173">
        <f>AV210</f>
        <v>4611200</v>
      </c>
      <c r="BC210" s="178">
        <f t="shared" si="80"/>
        <v>4611200</v>
      </c>
      <c r="BD210" s="173">
        <f t="shared" si="81"/>
        <v>1575500</v>
      </c>
      <c r="BE210" s="177">
        <f t="shared" si="82"/>
        <v>0.51899067760318873</v>
      </c>
      <c r="BF210" s="179" t="s">
        <v>7679</v>
      </c>
      <c r="BG210" s="174"/>
      <c r="BH210" s="166" t="s">
        <v>20501</v>
      </c>
      <c r="BI210" s="162"/>
      <c r="BJ210" s="163">
        <v>1</v>
      </c>
      <c r="BK210" s="163"/>
    </row>
    <row r="211" spans="1:63" ht="33" customHeight="1" x14ac:dyDescent="0.25">
      <c r="A211" s="157">
        <v>205</v>
      </c>
      <c r="B211" s="164" t="s">
        <v>4425</v>
      </c>
      <c r="C211" s="169" t="s">
        <v>4426</v>
      </c>
      <c r="D211" s="169" t="s">
        <v>1945</v>
      </c>
      <c r="E211" s="170" t="s">
        <v>4427</v>
      </c>
      <c r="F211" s="171" t="s">
        <v>4428</v>
      </c>
      <c r="G211" s="171" t="s">
        <v>4428</v>
      </c>
      <c r="H211" s="172" t="s">
        <v>4428</v>
      </c>
      <c r="I211" s="164" t="s">
        <v>439</v>
      </c>
      <c r="J211" s="164">
        <v>621</v>
      </c>
      <c r="K211" s="171">
        <v>621</v>
      </c>
      <c r="L211" s="171" t="s">
        <v>4429</v>
      </c>
      <c r="M211" s="173">
        <v>102000</v>
      </c>
      <c r="N211" s="173">
        <f>P211-M211</f>
        <v>68000</v>
      </c>
      <c r="O211" s="173">
        <v>68869.565217391297</v>
      </c>
      <c r="P211" s="173">
        <v>170000</v>
      </c>
      <c r="Q211" s="173">
        <f>+O211/1800000*2340000</f>
        <v>89530.434782608689</v>
      </c>
      <c r="R211" s="173">
        <f>+M211+Q211</f>
        <v>191530.4347826087</v>
      </c>
      <c r="S211" s="173">
        <v>191500</v>
      </c>
      <c r="T211" s="174"/>
      <c r="U211" s="175" t="s">
        <v>22</v>
      </c>
      <c r="V211" s="175" t="s">
        <v>23</v>
      </c>
      <c r="W211" s="175" t="s">
        <v>24</v>
      </c>
      <c r="X211" s="176">
        <v>43294</v>
      </c>
      <c r="Y211" s="171" t="s">
        <v>7684</v>
      </c>
      <c r="Z211" s="171"/>
      <c r="AA211" s="173"/>
      <c r="AB211" s="173"/>
      <c r="AC211" s="173"/>
      <c r="AD211" s="173"/>
      <c r="AE211" s="173"/>
      <c r="AF211" s="173"/>
      <c r="AG211" s="173"/>
      <c r="AH211" s="173"/>
      <c r="AI211" s="173">
        <v>190800</v>
      </c>
      <c r="AJ211" s="173"/>
      <c r="AK211" s="173"/>
      <c r="AL211" s="173"/>
      <c r="AM211" s="173"/>
      <c r="AN211" s="173"/>
      <c r="AO211" s="173"/>
      <c r="AP211" s="173"/>
      <c r="AQ211" s="173"/>
      <c r="AR211" s="173">
        <v>320000</v>
      </c>
      <c r="AS211" s="173">
        <v>219000</v>
      </c>
      <c r="AT211" s="160">
        <f t="shared" si="86"/>
        <v>3</v>
      </c>
      <c r="AU211" s="173">
        <f t="shared" si="87"/>
        <v>729800</v>
      </c>
      <c r="AV211" s="173">
        <f t="shared" si="88"/>
        <v>243300</v>
      </c>
      <c r="AW211" s="173">
        <f t="shared" si="89"/>
        <v>190800</v>
      </c>
      <c r="AX211" s="173">
        <f t="shared" si="90"/>
        <v>51800</v>
      </c>
      <c r="AY211" s="173">
        <f t="shared" si="91"/>
        <v>-700</v>
      </c>
      <c r="AZ211" s="177">
        <f t="shared" si="92"/>
        <v>0.27049608355091381</v>
      </c>
      <c r="BA211" s="177">
        <f t="shared" si="93"/>
        <v>-3.6553524804177544E-3</v>
      </c>
      <c r="BB211" s="173">
        <f>AS211</f>
        <v>219000</v>
      </c>
      <c r="BC211" s="178">
        <f t="shared" si="80"/>
        <v>243300</v>
      </c>
      <c r="BD211" s="173">
        <f t="shared" si="81"/>
        <v>27500</v>
      </c>
      <c r="BE211" s="177">
        <f t="shared" si="82"/>
        <v>0.14360313315926893</v>
      </c>
      <c r="BF211" s="179" t="s">
        <v>20561</v>
      </c>
      <c r="BG211" s="174"/>
      <c r="BH211" s="166" t="s">
        <v>20501</v>
      </c>
      <c r="BI211" s="162"/>
      <c r="BJ211" s="163">
        <v>1</v>
      </c>
      <c r="BK211" s="163"/>
    </row>
    <row r="212" spans="1:63" ht="33" customHeight="1" x14ac:dyDescent="0.25">
      <c r="A212" s="157">
        <v>206</v>
      </c>
      <c r="B212" s="164" t="s">
        <v>209</v>
      </c>
      <c r="C212" s="169" t="s">
        <v>204</v>
      </c>
      <c r="D212" s="169" t="s">
        <v>1945</v>
      </c>
      <c r="E212" s="170" t="s">
        <v>210</v>
      </c>
      <c r="F212" s="171" t="s">
        <v>206</v>
      </c>
      <c r="G212" s="171" t="s">
        <v>206</v>
      </c>
      <c r="H212" s="172" t="s">
        <v>206</v>
      </c>
      <c r="I212" s="164" t="s">
        <v>30</v>
      </c>
      <c r="J212" s="164">
        <v>607</v>
      </c>
      <c r="K212" s="171">
        <v>607</v>
      </c>
      <c r="L212" s="171" t="s">
        <v>206</v>
      </c>
      <c r="M212" s="173">
        <v>1662000</v>
      </c>
      <c r="N212" s="173">
        <f>P212-M212</f>
        <v>466000</v>
      </c>
      <c r="O212" s="173">
        <v>466434.78260869603</v>
      </c>
      <c r="P212" s="173">
        <v>2128000</v>
      </c>
      <c r="Q212" s="173">
        <f>+O212/1800000*2340000</f>
        <v>606365.21739130479</v>
      </c>
      <c r="R212" s="173">
        <f>+M212+Q212</f>
        <v>2268365.2173913047</v>
      </c>
      <c r="S212" s="173">
        <v>2268300</v>
      </c>
      <c r="T212" s="174"/>
      <c r="U212" s="175" t="s">
        <v>26</v>
      </c>
      <c r="V212" s="175" t="s">
        <v>23</v>
      </c>
      <c r="W212" s="175" t="s">
        <v>27</v>
      </c>
      <c r="X212" s="176">
        <v>43294</v>
      </c>
      <c r="Y212" s="171" t="s">
        <v>7684</v>
      </c>
      <c r="Z212" s="171"/>
      <c r="AA212" s="173"/>
      <c r="AB212" s="173"/>
      <c r="AC212" s="173"/>
      <c r="AD212" s="173"/>
      <c r="AE212" s="173"/>
      <c r="AF212" s="173"/>
      <c r="AG212" s="173"/>
      <c r="AH212" s="173"/>
      <c r="AI212" s="173"/>
      <c r="AJ212" s="173"/>
      <c r="AK212" s="173"/>
      <c r="AL212" s="173"/>
      <c r="AM212" s="173">
        <v>4268300</v>
      </c>
      <c r="AN212" s="173"/>
      <c r="AO212" s="173"/>
      <c r="AP212" s="173"/>
      <c r="AQ212" s="173"/>
      <c r="AR212" s="173">
        <v>3399000</v>
      </c>
      <c r="AS212" s="173">
        <v>2940000</v>
      </c>
      <c r="AT212" s="160">
        <f t="shared" si="86"/>
        <v>3</v>
      </c>
      <c r="AU212" s="173">
        <f t="shared" si="87"/>
        <v>10607300</v>
      </c>
      <c r="AV212" s="173">
        <f t="shared" si="88"/>
        <v>3535800</v>
      </c>
      <c r="AW212" s="173">
        <f t="shared" si="89"/>
        <v>2940000</v>
      </c>
      <c r="AX212" s="173">
        <f t="shared" si="90"/>
        <v>1267500</v>
      </c>
      <c r="AY212" s="173">
        <f t="shared" si="91"/>
        <v>671700</v>
      </c>
      <c r="AZ212" s="177">
        <f t="shared" si="92"/>
        <v>0.55878852003703217</v>
      </c>
      <c r="BA212" s="177">
        <f t="shared" si="93"/>
        <v>0.29612485121015741</v>
      </c>
      <c r="BB212" s="173">
        <f t="shared" ref="BB212:BB227" si="94">AV212</f>
        <v>3535800</v>
      </c>
      <c r="BC212" s="178">
        <f t="shared" si="80"/>
        <v>3535800</v>
      </c>
      <c r="BD212" s="173">
        <f t="shared" si="81"/>
        <v>1267500</v>
      </c>
      <c r="BE212" s="177">
        <f t="shared" si="82"/>
        <v>0.55878852003703217</v>
      </c>
      <c r="BF212" s="179" t="s">
        <v>7679</v>
      </c>
      <c r="BG212" s="174"/>
      <c r="BH212" s="166" t="s">
        <v>20501</v>
      </c>
      <c r="BI212" s="162"/>
      <c r="BJ212" s="163">
        <v>1</v>
      </c>
      <c r="BK212" s="163"/>
    </row>
    <row r="213" spans="1:63" ht="33" customHeight="1" x14ac:dyDescent="0.25">
      <c r="A213" s="157">
        <v>207</v>
      </c>
      <c r="B213" s="164" t="s">
        <v>282</v>
      </c>
      <c r="C213" s="169" t="s">
        <v>275</v>
      </c>
      <c r="D213" s="169" t="s">
        <v>1945</v>
      </c>
      <c r="E213" s="170" t="s">
        <v>283</v>
      </c>
      <c r="F213" s="171" t="s">
        <v>277</v>
      </c>
      <c r="G213" s="171" t="s">
        <v>277</v>
      </c>
      <c r="H213" s="172" t="s">
        <v>277</v>
      </c>
      <c r="I213" s="164" t="s">
        <v>21</v>
      </c>
      <c r="J213" s="164">
        <v>663</v>
      </c>
      <c r="K213" s="171">
        <v>663</v>
      </c>
      <c r="L213" s="171" t="s">
        <v>278</v>
      </c>
      <c r="M213" s="173">
        <v>2383000</v>
      </c>
      <c r="N213" s="173">
        <f>P213-M213</f>
        <v>579000</v>
      </c>
      <c r="O213" s="173">
        <v>579130.43478260899</v>
      </c>
      <c r="P213" s="173">
        <v>2962000</v>
      </c>
      <c r="Q213" s="173">
        <f>+O213/1800000*2340000</f>
        <v>752869.56521739159</v>
      </c>
      <c r="R213" s="173">
        <f>+M213+Q213</f>
        <v>3135869.5652173916</v>
      </c>
      <c r="S213" s="173">
        <v>3135800</v>
      </c>
      <c r="T213" s="174"/>
      <c r="U213" s="175" t="s">
        <v>172</v>
      </c>
      <c r="V213" s="175" t="s">
        <v>23</v>
      </c>
      <c r="W213" s="175" t="s">
        <v>196</v>
      </c>
      <c r="X213" s="176">
        <v>43294</v>
      </c>
      <c r="Y213" s="171" t="s">
        <v>7684</v>
      </c>
      <c r="Z213" s="171"/>
      <c r="AA213" s="173"/>
      <c r="AB213" s="173"/>
      <c r="AC213" s="173"/>
      <c r="AD213" s="173"/>
      <c r="AE213" s="173"/>
      <c r="AF213" s="173"/>
      <c r="AG213" s="173"/>
      <c r="AH213" s="173"/>
      <c r="AI213" s="173"/>
      <c r="AJ213" s="173"/>
      <c r="AK213" s="173">
        <v>5264000</v>
      </c>
      <c r="AL213" s="173"/>
      <c r="AM213" s="173"/>
      <c r="AN213" s="173"/>
      <c r="AO213" s="173"/>
      <c r="AP213" s="173"/>
      <c r="AQ213" s="173"/>
      <c r="AR213" s="173">
        <v>4688000</v>
      </c>
      <c r="AS213" s="173">
        <v>4130000</v>
      </c>
      <c r="AT213" s="160">
        <f t="shared" si="86"/>
        <v>3</v>
      </c>
      <c r="AU213" s="173">
        <f t="shared" si="87"/>
        <v>14082000</v>
      </c>
      <c r="AV213" s="173">
        <f t="shared" si="88"/>
        <v>4694000</v>
      </c>
      <c r="AW213" s="173">
        <f t="shared" si="89"/>
        <v>4130000</v>
      </c>
      <c r="AX213" s="173">
        <f t="shared" si="90"/>
        <v>1558200</v>
      </c>
      <c r="AY213" s="173">
        <f t="shared" si="91"/>
        <v>994200</v>
      </c>
      <c r="AZ213" s="177">
        <f t="shared" si="92"/>
        <v>0.49690669047770902</v>
      </c>
      <c r="BA213" s="177">
        <f t="shared" si="93"/>
        <v>0.31704828114037886</v>
      </c>
      <c r="BB213" s="173">
        <f t="shared" si="94"/>
        <v>4694000</v>
      </c>
      <c r="BC213" s="178">
        <f t="shared" si="80"/>
        <v>4694000</v>
      </c>
      <c r="BD213" s="173">
        <f t="shared" si="81"/>
        <v>1558200</v>
      </c>
      <c r="BE213" s="177">
        <f t="shared" si="82"/>
        <v>0.49690669047770902</v>
      </c>
      <c r="BF213" s="179" t="s">
        <v>7679</v>
      </c>
      <c r="BG213" s="174"/>
      <c r="BH213" s="166" t="s">
        <v>20501</v>
      </c>
      <c r="BI213" s="162"/>
      <c r="BJ213" s="163">
        <v>1</v>
      </c>
      <c r="BK213" s="163"/>
    </row>
    <row r="214" spans="1:63" ht="33" customHeight="1" x14ac:dyDescent="0.25">
      <c r="A214" s="157">
        <v>208</v>
      </c>
      <c r="B214" s="164" t="s">
        <v>4537</v>
      </c>
      <c r="C214" s="169" t="s">
        <v>4538</v>
      </c>
      <c r="D214" s="169" t="s">
        <v>1945</v>
      </c>
      <c r="E214" s="170" t="s">
        <v>4539</v>
      </c>
      <c r="F214" s="171" t="s">
        <v>4540</v>
      </c>
      <c r="G214" s="171" t="s">
        <v>4540</v>
      </c>
      <c r="H214" s="172" t="s">
        <v>4540</v>
      </c>
      <c r="I214" s="164" t="s">
        <v>25</v>
      </c>
      <c r="J214" s="164">
        <v>675</v>
      </c>
      <c r="K214" s="171">
        <v>675</v>
      </c>
      <c r="L214" s="171" t="s">
        <v>4540</v>
      </c>
      <c r="M214" s="173">
        <v>2969000</v>
      </c>
      <c r="N214" s="173">
        <f>P214-M214</f>
        <v>914000</v>
      </c>
      <c r="O214" s="173">
        <v>914086.95652173902</v>
      </c>
      <c r="P214" s="173">
        <v>3883000</v>
      </c>
      <c r="Q214" s="173">
        <f>+O214/1800000*2340000</f>
        <v>1188313.0434782607</v>
      </c>
      <c r="R214" s="173">
        <f>+M214+Q214</f>
        <v>4157313.0434782607</v>
      </c>
      <c r="S214" s="173">
        <v>4157300</v>
      </c>
      <c r="T214" s="174"/>
      <c r="U214" s="175" t="s">
        <v>202</v>
      </c>
      <c r="V214" s="175" t="s">
        <v>201</v>
      </c>
      <c r="W214" s="175" t="s">
        <v>24</v>
      </c>
      <c r="X214" s="176">
        <v>43294</v>
      </c>
      <c r="Y214" s="171" t="s">
        <v>7684</v>
      </c>
      <c r="Z214" s="171"/>
      <c r="AA214" s="173"/>
      <c r="AB214" s="173"/>
      <c r="AC214" s="173">
        <v>6657300</v>
      </c>
      <c r="AD214" s="173"/>
      <c r="AE214" s="173"/>
      <c r="AF214" s="173"/>
      <c r="AG214" s="173"/>
      <c r="AH214" s="173"/>
      <c r="AI214" s="173"/>
      <c r="AJ214" s="173"/>
      <c r="AK214" s="173"/>
      <c r="AL214" s="173"/>
      <c r="AM214" s="173">
        <v>8157300</v>
      </c>
      <c r="AN214" s="173"/>
      <c r="AO214" s="173"/>
      <c r="AP214" s="173"/>
      <c r="AQ214" s="173"/>
      <c r="AR214" s="173"/>
      <c r="AS214" s="173">
        <v>5330000</v>
      </c>
      <c r="AT214" s="160">
        <f t="shared" si="86"/>
        <v>3</v>
      </c>
      <c r="AU214" s="173">
        <f t="shared" si="87"/>
        <v>20144600</v>
      </c>
      <c r="AV214" s="173">
        <f t="shared" si="88"/>
        <v>6714900</v>
      </c>
      <c r="AW214" s="173">
        <f t="shared" si="89"/>
        <v>5330000</v>
      </c>
      <c r="AX214" s="173">
        <f t="shared" si="90"/>
        <v>2557600</v>
      </c>
      <c r="AY214" s="173">
        <f t="shared" si="91"/>
        <v>1172700</v>
      </c>
      <c r="AZ214" s="177">
        <f t="shared" si="92"/>
        <v>0.61520698530296103</v>
      </c>
      <c r="BA214" s="177">
        <f t="shared" si="93"/>
        <v>0.28208212060712484</v>
      </c>
      <c r="BB214" s="173">
        <f t="shared" si="94"/>
        <v>6714900</v>
      </c>
      <c r="BC214" s="178">
        <f t="shared" si="80"/>
        <v>6714900</v>
      </c>
      <c r="BD214" s="173">
        <f t="shared" si="81"/>
        <v>2557600</v>
      </c>
      <c r="BE214" s="177">
        <f t="shared" si="82"/>
        <v>0.61520698530296103</v>
      </c>
      <c r="BF214" s="179" t="s">
        <v>7679</v>
      </c>
      <c r="BG214" s="174"/>
      <c r="BH214" s="166" t="s">
        <v>20501</v>
      </c>
      <c r="BI214" s="162"/>
      <c r="BJ214" s="163">
        <v>1</v>
      </c>
      <c r="BK214" s="163"/>
    </row>
    <row r="215" spans="1:63" ht="33" customHeight="1" x14ac:dyDescent="0.25">
      <c r="A215" s="157">
        <v>209</v>
      </c>
      <c r="B215" s="164" t="s">
        <v>4613</v>
      </c>
      <c r="C215" s="169" t="s">
        <v>4609</v>
      </c>
      <c r="D215" s="169" t="s">
        <v>1945</v>
      </c>
      <c r="E215" s="170" t="s">
        <v>4614</v>
      </c>
      <c r="F215" s="171" t="s">
        <v>4612</v>
      </c>
      <c r="G215" s="171" t="s">
        <v>4612</v>
      </c>
      <c r="H215" s="172" t="s">
        <v>4612</v>
      </c>
      <c r="I215" s="164" t="s">
        <v>25</v>
      </c>
      <c r="J215" s="164">
        <v>707</v>
      </c>
      <c r="K215" s="171">
        <v>707</v>
      </c>
      <c r="L215" s="171" t="s">
        <v>4612</v>
      </c>
      <c r="M215" s="173">
        <v>4207000</v>
      </c>
      <c r="N215" s="173">
        <v>914000</v>
      </c>
      <c r="O215" s="173">
        <v>914086.95652173902</v>
      </c>
      <c r="P215" s="173">
        <v>5121000</v>
      </c>
      <c r="Q215" s="173">
        <v>1188313.0434782607</v>
      </c>
      <c r="R215" s="173">
        <v>5395313.0434782607</v>
      </c>
      <c r="S215" s="173">
        <v>5395300</v>
      </c>
      <c r="T215" s="174"/>
      <c r="U215" s="175" t="s">
        <v>260</v>
      </c>
      <c r="V215" s="175" t="s">
        <v>201</v>
      </c>
      <c r="W215" s="175" t="s">
        <v>195</v>
      </c>
      <c r="X215" s="176">
        <v>43294</v>
      </c>
      <c r="Y215" s="171" t="s">
        <v>7684</v>
      </c>
      <c r="Z215" s="171"/>
      <c r="AA215" s="173"/>
      <c r="AB215" s="173"/>
      <c r="AC215" s="173"/>
      <c r="AD215" s="173"/>
      <c r="AE215" s="173"/>
      <c r="AF215" s="173"/>
      <c r="AG215" s="173"/>
      <c r="AH215" s="173"/>
      <c r="AI215" s="173"/>
      <c r="AJ215" s="173"/>
      <c r="AK215" s="173">
        <v>7925000</v>
      </c>
      <c r="AL215" s="173"/>
      <c r="AM215" s="173"/>
      <c r="AN215" s="173"/>
      <c r="AO215" s="173"/>
      <c r="AP215" s="173"/>
      <c r="AQ215" s="173"/>
      <c r="AR215" s="173">
        <v>7752000</v>
      </c>
      <c r="AS215" s="173">
        <v>7187000</v>
      </c>
      <c r="AT215" s="160">
        <f t="shared" si="86"/>
        <v>3</v>
      </c>
      <c r="AU215" s="173">
        <f t="shared" si="87"/>
        <v>22864000</v>
      </c>
      <c r="AV215" s="173">
        <f t="shared" si="88"/>
        <v>7621300</v>
      </c>
      <c r="AW215" s="173">
        <f t="shared" si="89"/>
        <v>7187000</v>
      </c>
      <c r="AX215" s="173">
        <f t="shared" si="90"/>
        <v>2226000</v>
      </c>
      <c r="AY215" s="173">
        <f t="shared" si="91"/>
        <v>1791700</v>
      </c>
      <c r="AZ215" s="177">
        <f t="shared" si="92"/>
        <v>0.41258132077919668</v>
      </c>
      <c r="BA215" s="177">
        <f t="shared" si="93"/>
        <v>0.33208533353103625</v>
      </c>
      <c r="BB215" s="173">
        <f t="shared" si="94"/>
        <v>7621300</v>
      </c>
      <c r="BC215" s="178">
        <f t="shared" si="80"/>
        <v>7621300</v>
      </c>
      <c r="BD215" s="173">
        <f t="shared" si="81"/>
        <v>2226000</v>
      </c>
      <c r="BE215" s="177">
        <f t="shared" si="82"/>
        <v>0.41258132077919668</v>
      </c>
      <c r="BF215" s="179" t="s">
        <v>7679</v>
      </c>
      <c r="BG215" s="174"/>
      <c r="BH215" s="166" t="s">
        <v>20501</v>
      </c>
      <c r="BI215" s="162"/>
      <c r="BJ215" s="163">
        <v>1</v>
      </c>
      <c r="BK215" s="163"/>
    </row>
    <row r="216" spans="1:63" ht="33" customHeight="1" x14ac:dyDescent="0.25">
      <c r="A216" s="157">
        <v>210</v>
      </c>
      <c r="B216" s="164" t="s">
        <v>256</v>
      </c>
      <c r="C216" s="169" t="s">
        <v>250</v>
      </c>
      <c r="D216" s="169" t="s">
        <v>1945</v>
      </c>
      <c r="E216" s="170" t="s">
        <v>257</v>
      </c>
      <c r="F216" s="171" t="s">
        <v>258</v>
      </c>
      <c r="G216" s="171" t="s">
        <v>258</v>
      </c>
      <c r="H216" s="172" t="s">
        <v>258</v>
      </c>
      <c r="I216" s="164" t="s">
        <v>21</v>
      </c>
      <c r="J216" s="164">
        <v>646</v>
      </c>
      <c r="K216" s="171">
        <v>646</v>
      </c>
      <c r="L216" s="171" t="s">
        <v>252</v>
      </c>
      <c r="M216" s="173">
        <v>3915000</v>
      </c>
      <c r="N216" s="173">
        <f>P216-M216</f>
        <v>579000</v>
      </c>
      <c r="O216" s="173">
        <v>579130.43478260899</v>
      </c>
      <c r="P216" s="173">
        <v>4494000</v>
      </c>
      <c r="Q216" s="173">
        <f>+O216/1800000*2340000</f>
        <v>752869.56521739159</v>
      </c>
      <c r="R216" s="173">
        <f>+M216+Q216</f>
        <v>4667869.5652173916</v>
      </c>
      <c r="S216" s="173">
        <v>4667800</v>
      </c>
      <c r="T216" s="174"/>
      <c r="U216" s="175" t="s">
        <v>22</v>
      </c>
      <c r="V216" s="175" t="s">
        <v>23</v>
      </c>
      <c r="W216" s="175" t="s">
        <v>24</v>
      </c>
      <c r="X216" s="176">
        <v>43294</v>
      </c>
      <c r="Y216" s="171" t="s">
        <v>7684</v>
      </c>
      <c r="Z216" s="171"/>
      <c r="AA216" s="173"/>
      <c r="AB216" s="173"/>
      <c r="AC216" s="173">
        <v>6667800</v>
      </c>
      <c r="AD216" s="173"/>
      <c r="AE216" s="173"/>
      <c r="AF216" s="173"/>
      <c r="AG216" s="173"/>
      <c r="AH216" s="173"/>
      <c r="AI216" s="173"/>
      <c r="AJ216" s="173"/>
      <c r="AK216" s="173"/>
      <c r="AL216" s="173"/>
      <c r="AM216" s="173">
        <v>7667800</v>
      </c>
      <c r="AN216" s="173"/>
      <c r="AO216" s="173"/>
      <c r="AP216" s="173"/>
      <c r="AQ216" s="173"/>
      <c r="AR216" s="173"/>
      <c r="AS216" s="173">
        <v>6428000</v>
      </c>
      <c r="AT216" s="160">
        <f t="shared" si="86"/>
        <v>3</v>
      </c>
      <c r="AU216" s="173">
        <f t="shared" si="87"/>
        <v>20763600</v>
      </c>
      <c r="AV216" s="173">
        <f t="shared" si="88"/>
        <v>6921200</v>
      </c>
      <c r="AW216" s="173">
        <f t="shared" si="89"/>
        <v>6428000</v>
      </c>
      <c r="AX216" s="173">
        <f t="shared" si="90"/>
        <v>2253400</v>
      </c>
      <c r="AY216" s="173">
        <f t="shared" si="91"/>
        <v>1760200</v>
      </c>
      <c r="AZ216" s="177">
        <f t="shared" si="92"/>
        <v>0.48275418826856337</v>
      </c>
      <c r="BA216" s="177">
        <f t="shared" si="93"/>
        <v>0.37709413428167443</v>
      </c>
      <c r="BB216" s="173">
        <f t="shared" si="94"/>
        <v>6921200</v>
      </c>
      <c r="BC216" s="178">
        <f t="shared" si="80"/>
        <v>6921200</v>
      </c>
      <c r="BD216" s="173">
        <f t="shared" si="81"/>
        <v>2253400</v>
      </c>
      <c r="BE216" s="177">
        <f t="shared" si="82"/>
        <v>0.48275418826856337</v>
      </c>
      <c r="BF216" s="179" t="s">
        <v>7679</v>
      </c>
      <c r="BG216" s="174"/>
      <c r="BH216" s="166" t="s">
        <v>20501</v>
      </c>
      <c r="BI216" s="162"/>
      <c r="BJ216" s="163">
        <v>1</v>
      </c>
      <c r="BK216" s="163"/>
    </row>
    <row r="217" spans="1:63" ht="33" customHeight="1" x14ac:dyDescent="0.25">
      <c r="A217" s="157">
        <v>211</v>
      </c>
      <c r="B217" s="164" t="s">
        <v>4601</v>
      </c>
      <c r="C217" s="169" t="s">
        <v>4602</v>
      </c>
      <c r="D217" s="169" t="s">
        <v>1945</v>
      </c>
      <c r="E217" s="170" t="s">
        <v>4603</v>
      </c>
      <c r="F217" s="171" t="s">
        <v>4604</v>
      </c>
      <c r="G217" s="171" t="s">
        <v>4604</v>
      </c>
      <c r="H217" s="172" t="s">
        <v>4604</v>
      </c>
      <c r="I217" s="164" t="s">
        <v>25</v>
      </c>
      <c r="J217" s="164">
        <v>705</v>
      </c>
      <c r="K217" s="171">
        <v>705</v>
      </c>
      <c r="L217" s="171" t="s">
        <v>4604</v>
      </c>
      <c r="M217" s="173">
        <v>4754000</v>
      </c>
      <c r="N217" s="173">
        <f>P217-M217</f>
        <v>936000</v>
      </c>
      <c r="O217" s="173">
        <v>936000</v>
      </c>
      <c r="P217" s="173">
        <v>5690000</v>
      </c>
      <c r="Q217" s="173">
        <f>+O217/1800000*2340000</f>
        <v>1216800</v>
      </c>
      <c r="R217" s="173">
        <f>+M217+Q217</f>
        <v>5970800</v>
      </c>
      <c r="S217" s="173">
        <v>5970800</v>
      </c>
      <c r="T217" s="174"/>
      <c r="U217" s="175" t="s">
        <v>202</v>
      </c>
      <c r="V217" s="175" t="s">
        <v>201</v>
      </c>
      <c r="W217" s="175" t="s">
        <v>24</v>
      </c>
      <c r="X217" s="176">
        <v>43294</v>
      </c>
      <c r="Y217" s="171" t="s">
        <v>7684</v>
      </c>
      <c r="Z217" s="171"/>
      <c r="AA217" s="173"/>
      <c r="AB217" s="173"/>
      <c r="AC217" s="173"/>
      <c r="AD217" s="173"/>
      <c r="AE217" s="173"/>
      <c r="AF217" s="173"/>
      <c r="AG217" s="173"/>
      <c r="AH217" s="173"/>
      <c r="AI217" s="173"/>
      <c r="AJ217" s="173"/>
      <c r="AK217" s="173"/>
      <c r="AL217" s="173"/>
      <c r="AM217" s="173">
        <v>9970800</v>
      </c>
      <c r="AN217" s="173"/>
      <c r="AO217" s="173"/>
      <c r="AP217" s="173"/>
      <c r="AQ217" s="173"/>
      <c r="AR217" s="173">
        <v>8381000</v>
      </c>
      <c r="AS217" s="173">
        <v>8028000</v>
      </c>
      <c r="AT217" s="160">
        <f t="shared" si="86"/>
        <v>3</v>
      </c>
      <c r="AU217" s="173">
        <f t="shared" si="87"/>
        <v>26379800</v>
      </c>
      <c r="AV217" s="173">
        <f t="shared" si="88"/>
        <v>8793300</v>
      </c>
      <c r="AW217" s="173">
        <f t="shared" si="89"/>
        <v>8028000</v>
      </c>
      <c r="AX217" s="173">
        <f t="shared" si="90"/>
        <v>2822500</v>
      </c>
      <c r="AY217" s="173">
        <f t="shared" si="91"/>
        <v>2057200</v>
      </c>
      <c r="AZ217" s="177">
        <f t="shared" si="92"/>
        <v>0.47271722382260334</v>
      </c>
      <c r="BA217" s="177">
        <f t="shared" si="93"/>
        <v>0.34454344476452065</v>
      </c>
      <c r="BB217" s="173">
        <f t="shared" si="94"/>
        <v>8793300</v>
      </c>
      <c r="BC217" s="178">
        <f t="shared" si="80"/>
        <v>8793300</v>
      </c>
      <c r="BD217" s="173">
        <f t="shared" si="81"/>
        <v>2822500</v>
      </c>
      <c r="BE217" s="177">
        <f t="shared" si="82"/>
        <v>0.47271722382260334</v>
      </c>
      <c r="BF217" s="179" t="s">
        <v>7679</v>
      </c>
      <c r="BG217" s="174"/>
      <c r="BH217" s="166" t="s">
        <v>20501</v>
      </c>
      <c r="BI217" s="162"/>
      <c r="BJ217" s="163">
        <v>1</v>
      </c>
      <c r="BK217" s="163"/>
    </row>
    <row r="218" spans="1:63" ht="33" customHeight="1" x14ac:dyDescent="0.25">
      <c r="A218" s="157">
        <v>212</v>
      </c>
      <c r="B218" s="164" t="s">
        <v>383</v>
      </c>
      <c r="C218" s="169" t="s">
        <v>384</v>
      </c>
      <c r="D218" s="169" t="s">
        <v>1945</v>
      </c>
      <c r="E218" s="170" t="s">
        <v>385</v>
      </c>
      <c r="F218" s="171" t="s">
        <v>386</v>
      </c>
      <c r="G218" s="171" t="s">
        <v>386</v>
      </c>
      <c r="H218" s="172" t="s">
        <v>386</v>
      </c>
      <c r="I218" s="164" t="s">
        <v>25</v>
      </c>
      <c r="J218" s="164">
        <v>698</v>
      </c>
      <c r="K218" s="171">
        <v>698</v>
      </c>
      <c r="L218" s="171" t="s">
        <v>387</v>
      </c>
      <c r="M218" s="173">
        <v>4802000</v>
      </c>
      <c r="N218" s="173">
        <f>P218-M218</f>
        <v>914000</v>
      </c>
      <c r="O218" s="173">
        <v>914086.95652173902</v>
      </c>
      <c r="P218" s="173">
        <v>5716000</v>
      </c>
      <c r="Q218" s="173">
        <f>+O218/1800000*2340000</f>
        <v>1188313.0434782607</v>
      </c>
      <c r="R218" s="173">
        <f>+M218+Q218</f>
        <v>5990313.0434782607</v>
      </c>
      <c r="S218" s="173">
        <v>5990300</v>
      </c>
      <c r="T218" s="174"/>
      <c r="U218" s="175" t="s">
        <v>202</v>
      </c>
      <c r="V218" s="175" t="s">
        <v>201</v>
      </c>
      <c r="W218" s="175" t="s">
        <v>24</v>
      </c>
      <c r="X218" s="176">
        <v>43294</v>
      </c>
      <c r="Y218" s="171" t="s">
        <v>7684</v>
      </c>
      <c r="Z218" s="171"/>
      <c r="AA218" s="173"/>
      <c r="AB218" s="173"/>
      <c r="AC218" s="173"/>
      <c r="AD218" s="173"/>
      <c r="AE218" s="173"/>
      <c r="AF218" s="173"/>
      <c r="AG218" s="173"/>
      <c r="AH218" s="173"/>
      <c r="AI218" s="173"/>
      <c r="AJ218" s="173"/>
      <c r="AK218" s="173">
        <v>8699000</v>
      </c>
      <c r="AL218" s="173"/>
      <c r="AM218" s="173"/>
      <c r="AN218" s="173"/>
      <c r="AO218" s="173"/>
      <c r="AP218" s="173"/>
      <c r="AQ218" s="173"/>
      <c r="AR218" s="173">
        <v>8371000</v>
      </c>
      <c r="AS218" s="173">
        <v>8079000</v>
      </c>
      <c r="AT218" s="160">
        <f t="shared" si="86"/>
        <v>3</v>
      </c>
      <c r="AU218" s="173">
        <f t="shared" si="87"/>
        <v>25149000</v>
      </c>
      <c r="AV218" s="173">
        <f t="shared" si="88"/>
        <v>8383000</v>
      </c>
      <c r="AW218" s="173">
        <f t="shared" si="89"/>
        <v>8079000</v>
      </c>
      <c r="AX218" s="173">
        <f t="shared" si="90"/>
        <v>2392700</v>
      </c>
      <c r="AY218" s="173">
        <f t="shared" si="91"/>
        <v>2088700</v>
      </c>
      <c r="AZ218" s="177">
        <f t="shared" si="92"/>
        <v>0.39942907700782931</v>
      </c>
      <c r="BA218" s="177">
        <f t="shared" si="93"/>
        <v>0.34868036659265811</v>
      </c>
      <c r="BB218" s="173">
        <f t="shared" si="94"/>
        <v>8383000</v>
      </c>
      <c r="BC218" s="178">
        <f t="shared" si="80"/>
        <v>8383000</v>
      </c>
      <c r="BD218" s="173">
        <f t="shared" si="81"/>
        <v>2392700</v>
      </c>
      <c r="BE218" s="177">
        <f t="shared" si="82"/>
        <v>0.39942907700782931</v>
      </c>
      <c r="BF218" s="179" t="s">
        <v>7679</v>
      </c>
      <c r="BG218" s="174"/>
      <c r="BH218" s="166" t="s">
        <v>20501</v>
      </c>
      <c r="BI218" s="162"/>
      <c r="BJ218" s="163">
        <v>1</v>
      </c>
      <c r="BK218" s="163"/>
    </row>
    <row r="219" spans="1:63" ht="33" customHeight="1" x14ac:dyDescent="0.25">
      <c r="A219" s="157">
        <v>213</v>
      </c>
      <c r="B219" s="164" t="s">
        <v>388</v>
      </c>
      <c r="C219" s="169" t="s">
        <v>384</v>
      </c>
      <c r="D219" s="169" t="s">
        <v>1945</v>
      </c>
      <c r="E219" s="170" t="s">
        <v>389</v>
      </c>
      <c r="F219" s="171" t="s">
        <v>390</v>
      </c>
      <c r="G219" s="171" t="s">
        <v>390</v>
      </c>
      <c r="H219" s="172" t="s">
        <v>391</v>
      </c>
      <c r="I219" s="164" t="s">
        <v>25</v>
      </c>
      <c r="J219" s="164">
        <v>698</v>
      </c>
      <c r="K219" s="171">
        <v>698</v>
      </c>
      <c r="L219" s="171" t="s">
        <v>387</v>
      </c>
      <c r="M219" s="173">
        <v>4802000</v>
      </c>
      <c r="N219" s="173">
        <f>P219-M219</f>
        <v>914000</v>
      </c>
      <c r="O219" s="173">
        <v>914086.95652173902</v>
      </c>
      <c r="P219" s="173">
        <v>5716000</v>
      </c>
      <c r="Q219" s="173">
        <f>+O219/1800000*2340000</f>
        <v>1188313.0434782607</v>
      </c>
      <c r="R219" s="173">
        <f>+M219+Q219</f>
        <v>5990313.0434782607</v>
      </c>
      <c r="S219" s="173">
        <v>5990300</v>
      </c>
      <c r="T219" s="174"/>
      <c r="U219" s="175" t="s">
        <v>202</v>
      </c>
      <c r="V219" s="175" t="s">
        <v>201</v>
      </c>
      <c r="W219" s="175" t="s">
        <v>24</v>
      </c>
      <c r="X219" s="176">
        <v>43294</v>
      </c>
      <c r="Y219" s="171" t="s">
        <v>7684</v>
      </c>
      <c r="Z219" s="171"/>
      <c r="AA219" s="173"/>
      <c r="AB219" s="173"/>
      <c r="AC219" s="173"/>
      <c r="AD219" s="173"/>
      <c r="AE219" s="173"/>
      <c r="AF219" s="173"/>
      <c r="AG219" s="173"/>
      <c r="AH219" s="173"/>
      <c r="AI219" s="173"/>
      <c r="AJ219" s="173"/>
      <c r="AK219" s="173">
        <v>8699000</v>
      </c>
      <c r="AL219" s="173"/>
      <c r="AM219" s="173"/>
      <c r="AN219" s="173"/>
      <c r="AO219" s="173"/>
      <c r="AP219" s="173"/>
      <c r="AQ219" s="173"/>
      <c r="AR219" s="173">
        <v>8371000</v>
      </c>
      <c r="AS219" s="173">
        <v>8079000</v>
      </c>
      <c r="AT219" s="160">
        <f t="shared" si="86"/>
        <v>3</v>
      </c>
      <c r="AU219" s="173">
        <f t="shared" si="87"/>
        <v>25149000</v>
      </c>
      <c r="AV219" s="173">
        <f t="shared" si="88"/>
        <v>8383000</v>
      </c>
      <c r="AW219" s="173">
        <f t="shared" si="89"/>
        <v>8079000</v>
      </c>
      <c r="AX219" s="173">
        <f t="shared" si="90"/>
        <v>2392700</v>
      </c>
      <c r="AY219" s="173">
        <f t="shared" si="91"/>
        <v>2088700</v>
      </c>
      <c r="AZ219" s="177">
        <f t="shared" si="92"/>
        <v>0.39942907700782931</v>
      </c>
      <c r="BA219" s="177">
        <f t="shared" si="93"/>
        <v>0.34868036659265811</v>
      </c>
      <c r="BB219" s="173">
        <f t="shared" si="94"/>
        <v>8383000</v>
      </c>
      <c r="BC219" s="178">
        <f t="shared" si="80"/>
        <v>8383000</v>
      </c>
      <c r="BD219" s="173">
        <f t="shared" si="81"/>
        <v>2392700</v>
      </c>
      <c r="BE219" s="177">
        <f t="shared" si="82"/>
        <v>0.39942907700782931</v>
      </c>
      <c r="BF219" s="179" t="s">
        <v>7679</v>
      </c>
      <c r="BG219" s="174"/>
      <c r="BH219" s="166" t="s">
        <v>20501</v>
      </c>
      <c r="BI219" s="162"/>
      <c r="BJ219" s="163">
        <v>1</v>
      </c>
      <c r="BK219" s="163"/>
    </row>
    <row r="220" spans="1:63" ht="33" customHeight="1" x14ac:dyDescent="0.25">
      <c r="A220" s="157">
        <v>214</v>
      </c>
      <c r="B220" s="164" t="s">
        <v>4551</v>
      </c>
      <c r="C220" s="169" t="s">
        <v>4546</v>
      </c>
      <c r="D220" s="169" t="s">
        <v>1945</v>
      </c>
      <c r="E220" s="170" t="s">
        <v>4552</v>
      </c>
      <c r="F220" s="171" t="s">
        <v>4553</v>
      </c>
      <c r="G220" s="171" t="s">
        <v>4553</v>
      </c>
      <c r="H220" s="172" t="s">
        <v>4553</v>
      </c>
      <c r="I220" s="164" t="s">
        <v>25</v>
      </c>
      <c r="J220" s="164">
        <v>697</v>
      </c>
      <c r="K220" s="171">
        <v>697</v>
      </c>
      <c r="L220" s="171" t="s">
        <v>4548</v>
      </c>
      <c r="M220" s="173">
        <v>5360000</v>
      </c>
      <c r="N220" s="173">
        <f>P220-M220</f>
        <v>914000</v>
      </c>
      <c r="O220" s="173">
        <v>914086.95652173902</v>
      </c>
      <c r="P220" s="173">
        <v>6274000</v>
      </c>
      <c r="Q220" s="173">
        <f>+O220/1800000*2340000</f>
        <v>1188313.0434782607</v>
      </c>
      <c r="R220" s="173">
        <f>+M220+Q220</f>
        <v>6548313.0434782607</v>
      </c>
      <c r="S220" s="173">
        <v>6548300</v>
      </c>
      <c r="T220" s="174"/>
      <c r="U220" s="175" t="s">
        <v>202</v>
      </c>
      <c r="V220" s="175" t="s">
        <v>201</v>
      </c>
      <c r="W220" s="175" t="s">
        <v>24</v>
      </c>
      <c r="X220" s="176">
        <v>43294</v>
      </c>
      <c r="Y220" s="171" t="s">
        <v>7684</v>
      </c>
      <c r="Z220" s="171"/>
      <c r="AA220" s="173"/>
      <c r="AB220" s="173"/>
      <c r="AC220" s="173"/>
      <c r="AD220" s="173"/>
      <c r="AE220" s="173"/>
      <c r="AF220" s="173"/>
      <c r="AG220" s="173"/>
      <c r="AH220" s="173"/>
      <c r="AI220" s="173"/>
      <c r="AJ220" s="173"/>
      <c r="AK220" s="173"/>
      <c r="AL220" s="173"/>
      <c r="AM220" s="173">
        <v>10548300</v>
      </c>
      <c r="AN220" s="173"/>
      <c r="AO220" s="173"/>
      <c r="AP220" s="173"/>
      <c r="AQ220" s="173"/>
      <c r="AR220" s="173">
        <v>8952000</v>
      </c>
      <c r="AS220" s="173">
        <v>8916000</v>
      </c>
      <c r="AT220" s="160">
        <f t="shared" si="86"/>
        <v>3</v>
      </c>
      <c r="AU220" s="173">
        <f t="shared" si="87"/>
        <v>28416300</v>
      </c>
      <c r="AV220" s="173">
        <f t="shared" si="88"/>
        <v>9472100</v>
      </c>
      <c r="AW220" s="173">
        <f t="shared" si="89"/>
        <v>8916000</v>
      </c>
      <c r="AX220" s="173">
        <f t="shared" si="90"/>
        <v>2923800</v>
      </c>
      <c r="AY220" s="173">
        <f t="shared" si="91"/>
        <v>2367700</v>
      </c>
      <c r="AZ220" s="177">
        <f t="shared" si="92"/>
        <v>0.44649756425331766</v>
      </c>
      <c r="BA220" s="177">
        <f t="shared" si="93"/>
        <v>0.36157475986133808</v>
      </c>
      <c r="BB220" s="173">
        <f t="shared" si="94"/>
        <v>9472100</v>
      </c>
      <c r="BC220" s="178">
        <f t="shared" ref="BC220:BC244" si="95">AV220</f>
        <v>9472100</v>
      </c>
      <c r="BD220" s="173">
        <f t="shared" ref="BD220:BD244" si="96">BB220-S220</f>
        <v>2923800</v>
      </c>
      <c r="BE220" s="177">
        <f t="shared" ref="BE220:BE244" si="97">BD220/S220</f>
        <v>0.44649756425331766</v>
      </c>
      <c r="BF220" s="179" t="s">
        <v>7679</v>
      </c>
      <c r="BG220" s="174"/>
      <c r="BH220" s="166" t="s">
        <v>20501</v>
      </c>
      <c r="BI220" s="162"/>
      <c r="BJ220" s="163">
        <v>1</v>
      </c>
      <c r="BK220" s="163"/>
    </row>
    <row r="221" spans="1:63" ht="33" customHeight="1" x14ac:dyDescent="0.25">
      <c r="A221" s="157">
        <v>215</v>
      </c>
      <c r="B221" s="164" t="s">
        <v>253</v>
      </c>
      <c r="C221" s="169" t="s">
        <v>250</v>
      </c>
      <c r="D221" s="169" t="s">
        <v>1945</v>
      </c>
      <c r="E221" s="170" t="s">
        <v>254</v>
      </c>
      <c r="F221" s="171" t="s">
        <v>255</v>
      </c>
      <c r="G221" s="171" t="s">
        <v>255</v>
      </c>
      <c r="H221" s="172" t="s">
        <v>255</v>
      </c>
      <c r="I221" s="164" t="s">
        <v>21</v>
      </c>
      <c r="J221" s="164">
        <v>646</v>
      </c>
      <c r="K221" s="171">
        <v>646</v>
      </c>
      <c r="L221" s="171" t="s">
        <v>252</v>
      </c>
      <c r="M221" s="173">
        <v>3915000</v>
      </c>
      <c r="N221" s="173">
        <v>579000</v>
      </c>
      <c r="O221" s="173">
        <v>579130.43478260899</v>
      </c>
      <c r="P221" s="173">
        <v>4494000</v>
      </c>
      <c r="Q221" s="173">
        <v>752869.56521739159</v>
      </c>
      <c r="R221" s="173">
        <v>4667869.5652173916</v>
      </c>
      <c r="S221" s="173">
        <v>4667800</v>
      </c>
      <c r="T221" s="174"/>
      <c r="U221" s="175" t="s">
        <v>22</v>
      </c>
      <c r="V221" s="175" t="s">
        <v>23</v>
      </c>
      <c r="W221" s="175" t="s">
        <v>24</v>
      </c>
      <c r="X221" s="176">
        <v>43294</v>
      </c>
      <c r="Y221" s="171" t="s">
        <v>7684</v>
      </c>
      <c r="Z221" s="171"/>
      <c r="AA221" s="173"/>
      <c r="AB221" s="173"/>
      <c r="AC221" s="173"/>
      <c r="AD221" s="173"/>
      <c r="AE221" s="173"/>
      <c r="AF221" s="173"/>
      <c r="AG221" s="173"/>
      <c r="AH221" s="173"/>
      <c r="AI221" s="173"/>
      <c r="AJ221" s="173"/>
      <c r="AK221" s="173"/>
      <c r="AL221" s="173"/>
      <c r="AM221" s="173">
        <v>7667800</v>
      </c>
      <c r="AN221" s="173"/>
      <c r="AO221" s="173"/>
      <c r="AP221" s="173"/>
      <c r="AQ221" s="173"/>
      <c r="AR221" s="173">
        <v>6283000</v>
      </c>
      <c r="AS221" s="173">
        <v>6428000</v>
      </c>
      <c r="AT221" s="160">
        <f t="shared" si="86"/>
        <v>3</v>
      </c>
      <c r="AU221" s="173">
        <f t="shared" si="87"/>
        <v>20378800</v>
      </c>
      <c r="AV221" s="173">
        <f t="shared" si="88"/>
        <v>6792900</v>
      </c>
      <c r="AW221" s="173">
        <f t="shared" si="89"/>
        <v>6283000</v>
      </c>
      <c r="AX221" s="173">
        <f t="shared" si="90"/>
        <v>2125100</v>
      </c>
      <c r="AY221" s="173">
        <f t="shared" si="91"/>
        <v>1615200</v>
      </c>
      <c r="AZ221" s="177">
        <f t="shared" si="92"/>
        <v>0.45526800634131709</v>
      </c>
      <c r="BA221" s="177">
        <f t="shared" si="93"/>
        <v>0.34603024979647801</v>
      </c>
      <c r="BB221" s="173">
        <f t="shared" si="94"/>
        <v>6792900</v>
      </c>
      <c r="BC221" s="178">
        <f t="shared" si="95"/>
        <v>6792900</v>
      </c>
      <c r="BD221" s="173">
        <f t="shared" si="96"/>
        <v>2125100</v>
      </c>
      <c r="BE221" s="177">
        <f t="shared" si="97"/>
        <v>0.45526800634131709</v>
      </c>
      <c r="BF221" s="179" t="s">
        <v>7679</v>
      </c>
      <c r="BG221" s="174"/>
      <c r="BH221" s="166" t="s">
        <v>20501</v>
      </c>
      <c r="BI221" s="162"/>
      <c r="BJ221" s="163">
        <v>1</v>
      </c>
      <c r="BK221" s="163"/>
    </row>
    <row r="222" spans="1:63" ht="33" customHeight="1" x14ac:dyDescent="0.25">
      <c r="A222" s="157">
        <v>216</v>
      </c>
      <c r="B222" s="164" t="s">
        <v>299</v>
      </c>
      <c r="C222" s="169" t="s">
        <v>296</v>
      </c>
      <c r="D222" s="169" t="s">
        <v>1945</v>
      </c>
      <c r="E222" s="170" t="s">
        <v>300</v>
      </c>
      <c r="F222" s="171" t="s">
        <v>298</v>
      </c>
      <c r="G222" s="171" t="s">
        <v>298</v>
      </c>
      <c r="H222" s="172" t="s">
        <v>298</v>
      </c>
      <c r="I222" s="164" t="s">
        <v>25</v>
      </c>
      <c r="J222" s="164">
        <v>673</v>
      </c>
      <c r="K222" s="171">
        <v>673</v>
      </c>
      <c r="L222" s="171" t="s">
        <v>298</v>
      </c>
      <c r="M222" s="173">
        <v>2954000</v>
      </c>
      <c r="N222" s="173">
        <f t="shared" ref="N222:N228" si="98">P222-M222</f>
        <v>914000</v>
      </c>
      <c r="O222" s="173">
        <v>914086.95652173902</v>
      </c>
      <c r="P222" s="173">
        <v>3868000</v>
      </c>
      <c r="Q222" s="173">
        <f t="shared" ref="Q222:Q228" si="99">+O222/1800000*2340000</f>
        <v>1188313.0434782607</v>
      </c>
      <c r="R222" s="173">
        <f t="shared" ref="R222:R228" si="100">+M222+Q222</f>
        <v>4142313.0434782607</v>
      </c>
      <c r="S222" s="173">
        <v>4142300</v>
      </c>
      <c r="T222" s="174"/>
      <c r="U222" s="175" t="s">
        <v>31</v>
      </c>
      <c r="V222" s="175" t="s">
        <v>201</v>
      </c>
      <c r="W222" s="175" t="s">
        <v>24</v>
      </c>
      <c r="X222" s="176">
        <v>43294</v>
      </c>
      <c r="Y222" s="171" t="s">
        <v>7684</v>
      </c>
      <c r="Z222" s="171"/>
      <c r="AA222" s="173"/>
      <c r="AB222" s="173"/>
      <c r="AC222" s="173"/>
      <c r="AD222" s="173"/>
      <c r="AE222" s="173"/>
      <c r="AF222" s="173"/>
      <c r="AG222" s="173"/>
      <c r="AH222" s="173"/>
      <c r="AI222" s="173"/>
      <c r="AJ222" s="173"/>
      <c r="AK222" s="173"/>
      <c r="AL222" s="173"/>
      <c r="AM222" s="173">
        <v>8142300</v>
      </c>
      <c r="AN222" s="173"/>
      <c r="AO222" s="173"/>
      <c r="AP222" s="173"/>
      <c r="AQ222" s="173"/>
      <c r="AR222" s="173">
        <v>6448000</v>
      </c>
      <c r="AS222" s="173">
        <v>5307000</v>
      </c>
      <c r="AT222" s="160">
        <f t="shared" si="86"/>
        <v>3</v>
      </c>
      <c r="AU222" s="173">
        <f t="shared" si="87"/>
        <v>19897300</v>
      </c>
      <c r="AV222" s="173">
        <f t="shared" si="88"/>
        <v>6632400</v>
      </c>
      <c r="AW222" s="173">
        <f t="shared" si="89"/>
        <v>5307000</v>
      </c>
      <c r="AX222" s="173">
        <f t="shared" si="90"/>
        <v>2490100</v>
      </c>
      <c r="AY222" s="173">
        <f t="shared" si="91"/>
        <v>1164700</v>
      </c>
      <c r="AZ222" s="177">
        <f t="shared" si="92"/>
        <v>0.60113946358303361</v>
      </c>
      <c r="BA222" s="177">
        <f t="shared" si="93"/>
        <v>0.28117229558457862</v>
      </c>
      <c r="BB222" s="173">
        <f t="shared" si="94"/>
        <v>6632400</v>
      </c>
      <c r="BC222" s="178">
        <f t="shared" si="95"/>
        <v>6632400</v>
      </c>
      <c r="BD222" s="173">
        <f t="shared" si="96"/>
        <v>2490100</v>
      </c>
      <c r="BE222" s="177">
        <f t="shared" si="97"/>
        <v>0.60113946358303361</v>
      </c>
      <c r="BF222" s="179" t="s">
        <v>7679</v>
      </c>
      <c r="BG222" s="174"/>
      <c r="BH222" s="166" t="s">
        <v>20501</v>
      </c>
      <c r="BI222" s="162"/>
      <c r="BJ222" s="163">
        <v>1</v>
      </c>
      <c r="BK222" s="163"/>
    </row>
    <row r="223" spans="1:63" ht="33" customHeight="1" x14ac:dyDescent="0.25">
      <c r="A223" s="157">
        <v>217</v>
      </c>
      <c r="B223" s="164" t="s">
        <v>4533</v>
      </c>
      <c r="C223" s="169" t="s">
        <v>4534</v>
      </c>
      <c r="D223" s="169" t="s">
        <v>1945</v>
      </c>
      <c r="E223" s="170" t="s">
        <v>4535</v>
      </c>
      <c r="F223" s="171" t="s">
        <v>4536</v>
      </c>
      <c r="G223" s="171" t="s">
        <v>4536</v>
      </c>
      <c r="H223" s="172" t="s">
        <v>4536</v>
      </c>
      <c r="I223" s="164" t="s">
        <v>25</v>
      </c>
      <c r="J223" s="164">
        <v>674</v>
      </c>
      <c r="K223" s="171">
        <v>674</v>
      </c>
      <c r="L223" s="171" t="s">
        <v>4536</v>
      </c>
      <c r="M223" s="173">
        <v>3011000</v>
      </c>
      <c r="N223" s="173">
        <f t="shared" si="98"/>
        <v>912000</v>
      </c>
      <c r="O223" s="173">
        <v>912521.73913043505</v>
      </c>
      <c r="P223" s="173">
        <v>3923000</v>
      </c>
      <c r="Q223" s="173">
        <f t="shared" si="99"/>
        <v>1186278.2608695654</v>
      </c>
      <c r="R223" s="173">
        <f t="shared" si="100"/>
        <v>4197278.2608695654</v>
      </c>
      <c r="S223" s="173">
        <v>4197200</v>
      </c>
      <c r="T223" s="174"/>
      <c r="U223" s="175" t="s">
        <v>202</v>
      </c>
      <c r="V223" s="175" t="s">
        <v>201</v>
      </c>
      <c r="W223" s="175" t="s">
        <v>24</v>
      </c>
      <c r="X223" s="176">
        <v>43294</v>
      </c>
      <c r="Y223" s="171" t="s">
        <v>7684</v>
      </c>
      <c r="Z223" s="171"/>
      <c r="AA223" s="173"/>
      <c r="AB223" s="173"/>
      <c r="AC223" s="173">
        <v>6697200</v>
      </c>
      <c r="AD223" s="173"/>
      <c r="AE223" s="173"/>
      <c r="AF223" s="173"/>
      <c r="AG223" s="173"/>
      <c r="AH223" s="173"/>
      <c r="AI223" s="173"/>
      <c r="AJ223" s="173"/>
      <c r="AK223" s="173"/>
      <c r="AL223" s="173"/>
      <c r="AM223" s="173">
        <v>8197200</v>
      </c>
      <c r="AN223" s="173"/>
      <c r="AO223" s="173"/>
      <c r="AP223" s="173"/>
      <c r="AQ223" s="173"/>
      <c r="AR223" s="173"/>
      <c r="AS223" s="173">
        <v>5391000</v>
      </c>
      <c r="AT223" s="160">
        <f t="shared" si="86"/>
        <v>3</v>
      </c>
      <c r="AU223" s="173">
        <f t="shared" si="87"/>
        <v>20285400</v>
      </c>
      <c r="AV223" s="173">
        <f t="shared" si="88"/>
        <v>6761800</v>
      </c>
      <c r="AW223" s="173">
        <f t="shared" si="89"/>
        <v>5391000</v>
      </c>
      <c r="AX223" s="173">
        <f t="shared" si="90"/>
        <v>2564600</v>
      </c>
      <c r="AY223" s="173">
        <f t="shared" si="91"/>
        <v>1193800</v>
      </c>
      <c r="AZ223" s="177">
        <f t="shared" si="92"/>
        <v>0.61102639855141527</v>
      </c>
      <c r="BA223" s="177">
        <f t="shared" si="93"/>
        <v>0.28442771371390452</v>
      </c>
      <c r="BB223" s="173">
        <f t="shared" si="94"/>
        <v>6761800</v>
      </c>
      <c r="BC223" s="178">
        <f t="shared" si="95"/>
        <v>6761800</v>
      </c>
      <c r="BD223" s="173">
        <f t="shared" si="96"/>
        <v>2564600</v>
      </c>
      <c r="BE223" s="177">
        <f t="shared" si="97"/>
        <v>0.61102639855141527</v>
      </c>
      <c r="BF223" s="179" t="s">
        <v>7679</v>
      </c>
      <c r="BG223" s="174"/>
      <c r="BH223" s="166" t="s">
        <v>20501</v>
      </c>
      <c r="BI223" s="162"/>
      <c r="BJ223" s="163">
        <v>1</v>
      </c>
      <c r="BK223" s="163"/>
    </row>
    <row r="224" spans="1:63" ht="33" customHeight="1" x14ac:dyDescent="0.25">
      <c r="A224" s="157">
        <v>218</v>
      </c>
      <c r="B224" s="164" t="s">
        <v>342</v>
      </c>
      <c r="C224" s="169" t="s">
        <v>343</v>
      </c>
      <c r="D224" s="169" t="s">
        <v>1945</v>
      </c>
      <c r="E224" s="170" t="s">
        <v>344</v>
      </c>
      <c r="F224" s="171" t="s">
        <v>345</v>
      </c>
      <c r="G224" s="171" t="s">
        <v>345</v>
      </c>
      <c r="H224" s="172" t="s">
        <v>345</v>
      </c>
      <c r="I224" s="164" t="s">
        <v>21</v>
      </c>
      <c r="J224" s="164">
        <v>689</v>
      </c>
      <c r="K224" s="171">
        <v>689</v>
      </c>
      <c r="L224" s="171" t="s">
        <v>345</v>
      </c>
      <c r="M224" s="173">
        <v>2876000</v>
      </c>
      <c r="N224" s="173">
        <f t="shared" si="98"/>
        <v>579000</v>
      </c>
      <c r="O224" s="173">
        <v>579130.43478260899</v>
      </c>
      <c r="P224" s="173">
        <v>3455000</v>
      </c>
      <c r="Q224" s="173">
        <f t="shared" si="99"/>
        <v>752869.56521739159</v>
      </c>
      <c r="R224" s="173">
        <f t="shared" si="100"/>
        <v>3628869.5652173916</v>
      </c>
      <c r="S224" s="173">
        <v>3628800</v>
      </c>
      <c r="T224" s="174"/>
      <c r="U224" s="175" t="s">
        <v>31</v>
      </c>
      <c r="V224" s="175" t="s">
        <v>201</v>
      </c>
      <c r="W224" s="175" t="s">
        <v>24</v>
      </c>
      <c r="X224" s="176">
        <v>43294</v>
      </c>
      <c r="Y224" s="171" t="s">
        <v>7684</v>
      </c>
      <c r="Z224" s="171"/>
      <c r="AA224" s="173"/>
      <c r="AB224" s="173"/>
      <c r="AC224" s="173">
        <v>6128800</v>
      </c>
      <c r="AD224" s="173"/>
      <c r="AE224" s="173"/>
      <c r="AF224" s="173"/>
      <c r="AG224" s="173"/>
      <c r="AH224" s="173"/>
      <c r="AI224" s="173"/>
      <c r="AJ224" s="173"/>
      <c r="AK224" s="173">
        <v>5827000</v>
      </c>
      <c r="AL224" s="173"/>
      <c r="AM224" s="173"/>
      <c r="AN224" s="173"/>
      <c r="AO224" s="173"/>
      <c r="AP224" s="173"/>
      <c r="AQ224" s="173"/>
      <c r="AR224" s="173"/>
      <c r="AS224" s="173">
        <v>4869000</v>
      </c>
      <c r="AT224" s="160">
        <f t="shared" si="86"/>
        <v>3</v>
      </c>
      <c r="AU224" s="173">
        <f t="shared" si="87"/>
        <v>16824800</v>
      </c>
      <c r="AV224" s="173">
        <f t="shared" si="88"/>
        <v>5608300</v>
      </c>
      <c r="AW224" s="173">
        <f t="shared" si="89"/>
        <v>4869000</v>
      </c>
      <c r="AX224" s="173">
        <f t="shared" si="90"/>
        <v>1979500</v>
      </c>
      <c r="AY224" s="173">
        <f t="shared" si="91"/>
        <v>1240200</v>
      </c>
      <c r="AZ224" s="177">
        <f t="shared" si="92"/>
        <v>0.54549713403880074</v>
      </c>
      <c r="BA224" s="177">
        <f t="shared" si="93"/>
        <v>0.34176587301587302</v>
      </c>
      <c r="BB224" s="173">
        <f t="shared" si="94"/>
        <v>5608300</v>
      </c>
      <c r="BC224" s="178">
        <f t="shared" si="95"/>
        <v>5608300</v>
      </c>
      <c r="BD224" s="173">
        <f t="shared" si="96"/>
        <v>1979500</v>
      </c>
      <c r="BE224" s="177">
        <f t="shared" si="97"/>
        <v>0.54549713403880074</v>
      </c>
      <c r="BF224" s="179" t="s">
        <v>7679</v>
      </c>
      <c r="BG224" s="174"/>
      <c r="BH224" s="166" t="s">
        <v>20501</v>
      </c>
      <c r="BI224" s="162"/>
      <c r="BJ224" s="163">
        <v>1</v>
      </c>
      <c r="BK224" s="163"/>
    </row>
    <row r="225" spans="1:63" ht="33" customHeight="1" x14ac:dyDescent="0.25">
      <c r="A225" s="157">
        <v>219</v>
      </c>
      <c r="B225" s="164" t="s">
        <v>367</v>
      </c>
      <c r="C225" s="169" t="s">
        <v>359</v>
      </c>
      <c r="D225" s="169" t="s">
        <v>1945</v>
      </c>
      <c r="E225" s="170" t="s">
        <v>368</v>
      </c>
      <c r="F225" s="171" t="s">
        <v>369</v>
      </c>
      <c r="G225" s="171" t="s">
        <v>369</v>
      </c>
      <c r="H225" s="172" t="s">
        <v>369</v>
      </c>
      <c r="I225" s="164" t="s">
        <v>21</v>
      </c>
      <c r="J225" s="164">
        <v>693</v>
      </c>
      <c r="K225" s="171">
        <v>693</v>
      </c>
      <c r="L225" s="171" t="s">
        <v>360</v>
      </c>
      <c r="M225" s="173">
        <v>2465000</v>
      </c>
      <c r="N225" s="173">
        <f t="shared" si="98"/>
        <v>579000</v>
      </c>
      <c r="O225" s="173">
        <v>579130.43478260899</v>
      </c>
      <c r="P225" s="173">
        <v>3044000</v>
      </c>
      <c r="Q225" s="173">
        <f t="shared" si="99"/>
        <v>752869.56521739159</v>
      </c>
      <c r="R225" s="173">
        <f t="shared" si="100"/>
        <v>3217869.5652173916</v>
      </c>
      <c r="S225" s="173">
        <v>3217800</v>
      </c>
      <c r="T225" s="174"/>
      <c r="U225" s="175" t="s">
        <v>26</v>
      </c>
      <c r="V225" s="175" t="s">
        <v>201</v>
      </c>
      <c r="W225" s="175" t="s">
        <v>27</v>
      </c>
      <c r="X225" s="176">
        <v>43294</v>
      </c>
      <c r="Y225" s="171" t="s">
        <v>7684</v>
      </c>
      <c r="Z225" s="171"/>
      <c r="AA225" s="173"/>
      <c r="AB225" s="173"/>
      <c r="AC225" s="173">
        <v>5717800</v>
      </c>
      <c r="AD225" s="173"/>
      <c r="AE225" s="173"/>
      <c r="AF225" s="173"/>
      <c r="AG225" s="173"/>
      <c r="AH225" s="173"/>
      <c r="AI225" s="173"/>
      <c r="AJ225" s="173"/>
      <c r="AK225" s="173"/>
      <c r="AL225" s="173"/>
      <c r="AM225" s="173">
        <v>6217800</v>
      </c>
      <c r="AN225" s="173"/>
      <c r="AO225" s="173"/>
      <c r="AP225" s="173"/>
      <c r="AQ225" s="173"/>
      <c r="AR225" s="173"/>
      <c r="AS225" s="173">
        <v>4253000</v>
      </c>
      <c r="AT225" s="160">
        <f t="shared" si="86"/>
        <v>3</v>
      </c>
      <c r="AU225" s="173">
        <f t="shared" si="87"/>
        <v>16188600</v>
      </c>
      <c r="AV225" s="173">
        <f t="shared" si="88"/>
        <v>5396200</v>
      </c>
      <c r="AW225" s="173">
        <f t="shared" si="89"/>
        <v>4253000</v>
      </c>
      <c r="AX225" s="173">
        <f t="shared" si="90"/>
        <v>2178400</v>
      </c>
      <c r="AY225" s="173">
        <f t="shared" si="91"/>
        <v>1035200</v>
      </c>
      <c r="AZ225" s="177">
        <f t="shared" si="92"/>
        <v>0.67698427497047675</v>
      </c>
      <c r="BA225" s="177">
        <f t="shared" si="93"/>
        <v>0.32171048542482439</v>
      </c>
      <c r="BB225" s="173">
        <f t="shared" si="94"/>
        <v>5396200</v>
      </c>
      <c r="BC225" s="178">
        <f t="shared" si="95"/>
        <v>5396200</v>
      </c>
      <c r="BD225" s="173">
        <f t="shared" si="96"/>
        <v>2178400</v>
      </c>
      <c r="BE225" s="177">
        <f t="shared" si="97"/>
        <v>0.67698427497047675</v>
      </c>
      <c r="BF225" s="179" t="s">
        <v>7679</v>
      </c>
      <c r="BG225" s="174"/>
      <c r="BH225" s="166" t="s">
        <v>20501</v>
      </c>
      <c r="BI225" s="162"/>
      <c r="BJ225" s="163">
        <v>1</v>
      </c>
      <c r="BK225" s="163"/>
    </row>
    <row r="226" spans="1:63" ht="33" customHeight="1" x14ac:dyDescent="0.25">
      <c r="A226" s="157">
        <v>220</v>
      </c>
      <c r="B226" s="164" t="s">
        <v>306</v>
      </c>
      <c r="C226" s="169" t="s">
        <v>307</v>
      </c>
      <c r="D226" s="169" t="s">
        <v>1945</v>
      </c>
      <c r="E226" s="170" t="s">
        <v>308</v>
      </c>
      <c r="F226" s="171" t="s">
        <v>309</v>
      </c>
      <c r="G226" s="171" t="s">
        <v>309</v>
      </c>
      <c r="H226" s="172" t="s">
        <v>309</v>
      </c>
      <c r="I226" s="164" t="s">
        <v>21</v>
      </c>
      <c r="J226" s="164">
        <v>678</v>
      </c>
      <c r="K226" s="171">
        <v>678</v>
      </c>
      <c r="L226" s="171" t="s">
        <v>309</v>
      </c>
      <c r="M226" s="173">
        <v>2844000</v>
      </c>
      <c r="N226" s="173">
        <f t="shared" si="98"/>
        <v>577000</v>
      </c>
      <c r="O226" s="173">
        <v>577565.21739130397</v>
      </c>
      <c r="P226" s="173">
        <v>3421000</v>
      </c>
      <c r="Q226" s="173">
        <f t="shared" si="99"/>
        <v>750834.7826086951</v>
      </c>
      <c r="R226" s="173">
        <f t="shared" si="100"/>
        <v>3594834.7826086953</v>
      </c>
      <c r="S226" s="173">
        <v>3594800</v>
      </c>
      <c r="T226" s="174"/>
      <c r="U226" s="175" t="s">
        <v>31</v>
      </c>
      <c r="V226" s="175" t="s">
        <v>201</v>
      </c>
      <c r="W226" s="175" t="s">
        <v>24</v>
      </c>
      <c r="X226" s="176">
        <v>43294</v>
      </c>
      <c r="Y226" s="171" t="s">
        <v>7684</v>
      </c>
      <c r="Z226" s="171"/>
      <c r="AA226" s="173"/>
      <c r="AB226" s="173"/>
      <c r="AC226" s="173">
        <v>6094800</v>
      </c>
      <c r="AD226" s="173"/>
      <c r="AE226" s="173"/>
      <c r="AF226" s="173"/>
      <c r="AG226" s="173"/>
      <c r="AH226" s="173"/>
      <c r="AI226" s="173"/>
      <c r="AJ226" s="173"/>
      <c r="AK226" s="173"/>
      <c r="AL226" s="173"/>
      <c r="AM226" s="173">
        <v>6594800</v>
      </c>
      <c r="AN226" s="173"/>
      <c r="AO226" s="173"/>
      <c r="AP226" s="173"/>
      <c r="AQ226" s="173"/>
      <c r="AR226" s="173"/>
      <c r="AS226" s="173">
        <v>4820000</v>
      </c>
      <c r="AT226" s="160">
        <f t="shared" si="86"/>
        <v>3</v>
      </c>
      <c r="AU226" s="173">
        <f t="shared" si="87"/>
        <v>17509600</v>
      </c>
      <c r="AV226" s="173">
        <f t="shared" si="88"/>
        <v>5836500</v>
      </c>
      <c r="AW226" s="173">
        <f t="shared" si="89"/>
        <v>4820000</v>
      </c>
      <c r="AX226" s="173">
        <f t="shared" si="90"/>
        <v>2241700</v>
      </c>
      <c r="AY226" s="173">
        <f t="shared" si="91"/>
        <v>1225200</v>
      </c>
      <c r="AZ226" s="177">
        <f t="shared" si="92"/>
        <v>0.62359519305663735</v>
      </c>
      <c r="BA226" s="177">
        <f t="shared" si="93"/>
        <v>0.34082563703126739</v>
      </c>
      <c r="BB226" s="173">
        <f t="shared" si="94"/>
        <v>5836500</v>
      </c>
      <c r="BC226" s="178">
        <f t="shared" si="95"/>
        <v>5836500</v>
      </c>
      <c r="BD226" s="173">
        <f t="shared" si="96"/>
        <v>2241700</v>
      </c>
      <c r="BE226" s="177">
        <f t="shared" si="97"/>
        <v>0.62359519305663735</v>
      </c>
      <c r="BF226" s="179" t="s">
        <v>7679</v>
      </c>
      <c r="BG226" s="174"/>
      <c r="BH226" s="166" t="s">
        <v>20501</v>
      </c>
      <c r="BI226" s="162"/>
      <c r="BJ226" s="163">
        <v>1</v>
      </c>
      <c r="BK226" s="163"/>
    </row>
    <row r="227" spans="1:63" ht="33" customHeight="1" x14ac:dyDescent="0.25">
      <c r="A227" s="157">
        <v>221</v>
      </c>
      <c r="B227" s="164" t="s">
        <v>240</v>
      </c>
      <c r="C227" s="169" t="s">
        <v>238</v>
      </c>
      <c r="D227" s="169" t="s">
        <v>1945</v>
      </c>
      <c r="E227" s="170" t="s">
        <v>241</v>
      </c>
      <c r="F227" s="171" t="s">
        <v>239</v>
      </c>
      <c r="G227" s="171" t="s">
        <v>239</v>
      </c>
      <c r="H227" s="172" t="s">
        <v>239</v>
      </c>
      <c r="I227" s="164" t="s">
        <v>30</v>
      </c>
      <c r="J227" s="164">
        <v>638</v>
      </c>
      <c r="K227" s="171">
        <v>638</v>
      </c>
      <c r="L227" s="171" t="s">
        <v>239</v>
      </c>
      <c r="M227" s="173">
        <v>2225000</v>
      </c>
      <c r="N227" s="173">
        <f t="shared" si="98"/>
        <v>468000</v>
      </c>
      <c r="O227" s="173">
        <v>468000</v>
      </c>
      <c r="P227" s="173">
        <v>2693000</v>
      </c>
      <c r="Q227" s="173">
        <f t="shared" si="99"/>
        <v>608400</v>
      </c>
      <c r="R227" s="173">
        <f t="shared" si="100"/>
        <v>2833400</v>
      </c>
      <c r="S227" s="173">
        <v>2833400</v>
      </c>
      <c r="T227" s="174"/>
      <c r="U227" s="175" t="s">
        <v>22</v>
      </c>
      <c r="V227" s="175" t="s">
        <v>23</v>
      </c>
      <c r="W227" s="175" t="s">
        <v>24</v>
      </c>
      <c r="X227" s="176">
        <v>43294</v>
      </c>
      <c r="Y227" s="171" t="s">
        <v>7684</v>
      </c>
      <c r="Z227" s="171"/>
      <c r="AA227" s="173"/>
      <c r="AB227" s="173"/>
      <c r="AC227" s="173">
        <v>4833400</v>
      </c>
      <c r="AD227" s="173"/>
      <c r="AE227" s="173"/>
      <c r="AF227" s="173"/>
      <c r="AG227" s="173"/>
      <c r="AH227" s="173"/>
      <c r="AI227" s="173"/>
      <c r="AJ227" s="173"/>
      <c r="AK227" s="173"/>
      <c r="AL227" s="173"/>
      <c r="AM227" s="173">
        <v>4833400</v>
      </c>
      <c r="AN227" s="173"/>
      <c r="AO227" s="173"/>
      <c r="AP227" s="173"/>
      <c r="AQ227" s="173"/>
      <c r="AR227" s="173"/>
      <c r="AS227" s="173">
        <v>3786000</v>
      </c>
      <c r="AT227" s="160">
        <f t="shared" si="86"/>
        <v>3</v>
      </c>
      <c r="AU227" s="173">
        <f t="shared" si="87"/>
        <v>13452800</v>
      </c>
      <c r="AV227" s="173">
        <f t="shared" si="88"/>
        <v>4484300</v>
      </c>
      <c r="AW227" s="173">
        <f t="shared" si="89"/>
        <v>3786000</v>
      </c>
      <c r="AX227" s="173">
        <f t="shared" si="90"/>
        <v>1650900</v>
      </c>
      <c r="AY227" s="173">
        <f t="shared" si="91"/>
        <v>952600</v>
      </c>
      <c r="AZ227" s="177">
        <f t="shared" si="92"/>
        <v>0.58265687866167859</v>
      </c>
      <c r="BA227" s="177">
        <f t="shared" si="93"/>
        <v>0.33620385402696407</v>
      </c>
      <c r="BB227" s="173">
        <f t="shared" si="94"/>
        <v>4484300</v>
      </c>
      <c r="BC227" s="178">
        <f t="shared" si="95"/>
        <v>4484300</v>
      </c>
      <c r="BD227" s="173">
        <f t="shared" si="96"/>
        <v>1650900</v>
      </c>
      <c r="BE227" s="177">
        <f t="shared" si="97"/>
        <v>0.58265687866167859</v>
      </c>
      <c r="BF227" s="179" t="s">
        <v>7679</v>
      </c>
      <c r="BG227" s="174"/>
      <c r="BH227" s="166" t="s">
        <v>20501</v>
      </c>
      <c r="BI227" s="162"/>
      <c r="BJ227" s="163">
        <v>1</v>
      </c>
      <c r="BK227" s="163"/>
    </row>
    <row r="228" spans="1:63" ht="33" customHeight="1" x14ac:dyDescent="0.25">
      <c r="A228" s="157">
        <v>222</v>
      </c>
      <c r="B228" s="164" t="s">
        <v>4627</v>
      </c>
      <c r="C228" s="169" t="s">
        <v>4623</v>
      </c>
      <c r="D228" s="169" t="s">
        <v>1945</v>
      </c>
      <c r="E228" s="170" t="s">
        <v>4628</v>
      </c>
      <c r="F228" s="171" t="s">
        <v>4626</v>
      </c>
      <c r="G228" s="171" t="s">
        <v>4626</v>
      </c>
      <c r="H228" s="172" t="s">
        <v>4626</v>
      </c>
      <c r="I228" s="164" t="s">
        <v>28</v>
      </c>
      <c r="J228" s="164">
        <v>712</v>
      </c>
      <c r="K228" s="171">
        <v>712</v>
      </c>
      <c r="L228" s="171" t="s">
        <v>4624</v>
      </c>
      <c r="M228" s="173">
        <v>5342000</v>
      </c>
      <c r="N228" s="173">
        <f t="shared" si="98"/>
        <v>1490000</v>
      </c>
      <c r="O228" s="173">
        <v>1490086.95652174</v>
      </c>
      <c r="P228" s="173">
        <v>6832000</v>
      </c>
      <c r="Q228" s="173">
        <f t="shared" si="99"/>
        <v>1937113.0434782619</v>
      </c>
      <c r="R228" s="173">
        <f t="shared" si="100"/>
        <v>7279113.0434782617</v>
      </c>
      <c r="S228" s="173">
        <v>7279100</v>
      </c>
      <c r="T228" s="174"/>
      <c r="U228" s="175" t="s">
        <v>202</v>
      </c>
      <c r="V228" s="175" t="s">
        <v>201</v>
      </c>
      <c r="W228" s="175" t="s">
        <v>24</v>
      </c>
      <c r="X228" s="176">
        <v>43294</v>
      </c>
      <c r="Y228" s="171" t="s">
        <v>7684</v>
      </c>
      <c r="Z228" s="171"/>
      <c r="AA228" s="173"/>
      <c r="AB228" s="173"/>
      <c r="AC228" s="173"/>
      <c r="AD228" s="173"/>
      <c r="AE228" s="173"/>
      <c r="AF228" s="173"/>
      <c r="AG228" s="173"/>
      <c r="AH228" s="173"/>
      <c r="AI228" s="173"/>
      <c r="AJ228" s="173"/>
      <c r="AK228" s="173">
        <v>11423000</v>
      </c>
      <c r="AL228" s="173"/>
      <c r="AM228" s="173"/>
      <c r="AN228" s="173"/>
      <c r="AO228" s="173"/>
      <c r="AP228" s="173"/>
      <c r="AQ228" s="173"/>
      <c r="AR228" s="173">
        <v>10566000</v>
      </c>
      <c r="AS228" s="173">
        <v>9441000</v>
      </c>
      <c r="AT228" s="160">
        <f t="shared" si="86"/>
        <v>3</v>
      </c>
      <c r="AU228" s="173">
        <f t="shared" si="87"/>
        <v>31430000</v>
      </c>
      <c r="AV228" s="173">
        <f t="shared" si="88"/>
        <v>10476700</v>
      </c>
      <c r="AW228" s="173">
        <f t="shared" si="89"/>
        <v>9441000</v>
      </c>
      <c r="AX228" s="173">
        <f t="shared" si="90"/>
        <v>3197600</v>
      </c>
      <c r="AY228" s="173">
        <f t="shared" si="91"/>
        <v>2161900</v>
      </c>
      <c r="AZ228" s="177">
        <f t="shared" si="92"/>
        <v>0.43928507645175913</v>
      </c>
      <c r="BA228" s="177">
        <f t="shared" si="93"/>
        <v>0.2970010028712341</v>
      </c>
      <c r="BB228" s="173">
        <f>AW228</f>
        <v>9441000</v>
      </c>
      <c r="BC228" s="178">
        <f t="shared" si="95"/>
        <v>10476700</v>
      </c>
      <c r="BD228" s="173">
        <f t="shared" si="96"/>
        <v>2161900</v>
      </c>
      <c r="BE228" s="177">
        <f t="shared" si="97"/>
        <v>0.2970010028712341</v>
      </c>
      <c r="BF228" s="179" t="s">
        <v>20515</v>
      </c>
      <c r="BG228" s="174"/>
      <c r="BH228" s="166" t="s">
        <v>20501</v>
      </c>
      <c r="BI228" s="162"/>
      <c r="BJ228" s="163">
        <v>1</v>
      </c>
      <c r="BK228" s="163"/>
    </row>
    <row r="229" spans="1:63" ht="33" customHeight="1" x14ac:dyDescent="0.25">
      <c r="A229" s="157">
        <v>223</v>
      </c>
      <c r="B229" s="164" t="s">
        <v>3676</v>
      </c>
      <c r="C229" s="169" t="s">
        <v>3674</v>
      </c>
      <c r="D229" s="169" t="s">
        <v>549</v>
      </c>
      <c r="E229" s="170" t="s">
        <v>3677</v>
      </c>
      <c r="F229" s="171" t="s">
        <v>3678</v>
      </c>
      <c r="G229" s="171" t="s">
        <v>3678</v>
      </c>
      <c r="H229" s="172" t="s">
        <v>3678</v>
      </c>
      <c r="I229" s="164" t="s">
        <v>499</v>
      </c>
      <c r="J229" s="164">
        <v>515</v>
      </c>
      <c r="K229" s="171">
        <v>515</v>
      </c>
      <c r="L229" s="171" t="s">
        <v>3675</v>
      </c>
      <c r="M229" s="173">
        <v>129000</v>
      </c>
      <c r="N229" s="173">
        <v>68000</v>
      </c>
      <c r="O229" s="173">
        <v>68869.565217391297</v>
      </c>
      <c r="P229" s="173">
        <v>197000</v>
      </c>
      <c r="Q229" s="173">
        <v>89530.434782608689</v>
      </c>
      <c r="R229" s="173">
        <v>218530.4347826087</v>
      </c>
      <c r="S229" s="173">
        <v>218500</v>
      </c>
      <c r="T229" s="174"/>
      <c r="U229" s="175" t="s">
        <v>22</v>
      </c>
      <c r="V229" s="175" t="s">
        <v>23</v>
      </c>
      <c r="W229" s="175" t="s">
        <v>24</v>
      </c>
      <c r="X229" s="176">
        <v>43294</v>
      </c>
      <c r="Y229" s="171" t="s">
        <v>7684</v>
      </c>
      <c r="Z229" s="171"/>
      <c r="AA229" s="173"/>
      <c r="AB229" s="173"/>
      <c r="AC229" s="173"/>
      <c r="AD229" s="173"/>
      <c r="AE229" s="173"/>
      <c r="AF229" s="173"/>
      <c r="AG229" s="173"/>
      <c r="AH229" s="173"/>
      <c r="AI229" s="173">
        <v>223200</v>
      </c>
      <c r="AJ229" s="173"/>
      <c r="AK229" s="173"/>
      <c r="AL229" s="173"/>
      <c r="AM229" s="173"/>
      <c r="AN229" s="173"/>
      <c r="AO229" s="173"/>
      <c r="AP229" s="173"/>
      <c r="AQ229" s="173"/>
      <c r="AR229" s="173">
        <v>364000</v>
      </c>
      <c r="AS229" s="173">
        <v>260000</v>
      </c>
      <c r="AT229" s="160">
        <f t="shared" si="86"/>
        <v>3</v>
      </c>
      <c r="AU229" s="173">
        <f t="shared" si="87"/>
        <v>847200</v>
      </c>
      <c r="AV229" s="173">
        <f t="shared" si="88"/>
        <v>282400</v>
      </c>
      <c r="AW229" s="173">
        <f t="shared" si="89"/>
        <v>223200</v>
      </c>
      <c r="AX229" s="173">
        <f t="shared" si="90"/>
        <v>63900</v>
      </c>
      <c r="AY229" s="173">
        <f t="shared" si="91"/>
        <v>4700</v>
      </c>
      <c r="AZ229" s="177">
        <f t="shared" si="92"/>
        <v>0.29244851258581234</v>
      </c>
      <c r="BA229" s="177">
        <f t="shared" si="93"/>
        <v>2.1510297482837528E-2</v>
      </c>
      <c r="BB229" s="173">
        <f>AV229</f>
        <v>282400</v>
      </c>
      <c r="BC229" s="178">
        <f t="shared" si="95"/>
        <v>282400</v>
      </c>
      <c r="BD229" s="173">
        <f t="shared" si="96"/>
        <v>63900</v>
      </c>
      <c r="BE229" s="177">
        <f t="shared" si="97"/>
        <v>0.29244851258581234</v>
      </c>
      <c r="BF229" s="179" t="s">
        <v>7679</v>
      </c>
      <c r="BG229" s="174"/>
      <c r="BH229" s="166" t="s">
        <v>20501</v>
      </c>
      <c r="BI229" s="162"/>
      <c r="BJ229" s="163">
        <v>1</v>
      </c>
      <c r="BK229" s="163"/>
    </row>
    <row r="230" spans="1:63" ht="33" customHeight="1" x14ac:dyDescent="0.25">
      <c r="A230" s="157">
        <v>224</v>
      </c>
      <c r="B230" s="164" t="s">
        <v>4644</v>
      </c>
      <c r="C230" s="169" t="s">
        <v>4639</v>
      </c>
      <c r="D230" s="169" t="s">
        <v>549</v>
      </c>
      <c r="E230" s="170" t="s">
        <v>4645</v>
      </c>
      <c r="F230" s="171" t="s">
        <v>4641</v>
      </c>
      <c r="G230" s="171" t="s">
        <v>4641</v>
      </c>
      <c r="H230" s="172" t="s">
        <v>4641</v>
      </c>
      <c r="I230" s="164" t="s">
        <v>439</v>
      </c>
      <c r="J230" s="164">
        <v>740</v>
      </c>
      <c r="K230" s="171">
        <v>740</v>
      </c>
      <c r="L230" s="171" t="s">
        <v>4642</v>
      </c>
      <c r="M230" s="173">
        <v>29000</v>
      </c>
      <c r="N230" s="173">
        <v>9300</v>
      </c>
      <c r="O230" s="173">
        <v>9391.3043478260897</v>
      </c>
      <c r="P230" s="173">
        <v>38300</v>
      </c>
      <c r="Q230" s="173">
        <v>12208.695652173916</v>
      </c>
      <c r="R230" s="173">
        <v>41208.695652173919</v>
      </c>
      <c r="S230" s="173">
        <v>41200</v>
      </c>
      <c r="T230" s="174"/>
      <c r="U230" s="175" t="s">
        <v>202</v>
      </c>
      <c r="V230" s="175" t="s">
        <v>201</v>
      </c>
      <c r="W230" s="175" t="s">
        <v>24</v>
      </c>
      <c r="X230" s="176">
        <v>43294</v>
      </c>
      <c r="Y230" s="171" t="s">
        <v>7684</v>
      </c>
      <c r="Z230" s="171"/>
      <c r="AA230" s="173"/>
      <c r="AB230" s="173"/>
      <c r="AC230" s="173"/>
      <c r="AD230" s="173"/>
      <c r="AE230" s="173"/>
      <c r="AF230" s="173"/>
      <c r="AG230" s="173"/>
      <c r="AH230" s="173"/>
      <c r="AI230" s="173">
        <v>44040</v>
      </c>
      <c r="AJ230" s="173"/>
      <c r="AK230" s="173"/>
      <c r="AL230" s="173"/>
      <c r="AM230" s="173"/>
      <c r="AN230" s="173"/>
      <c r="AO230" s="173"/>
      <c r="AP230" s="173"/>
      <c r="AQ230" s="173"/>
      <c r="AR230" s="173">
        <v>83000</v>
      </c>
      <c r="AS230" s="173">
        <v>53000</v>
      </c>
      <c r="AT230" s="160">
        <f t="shared" si="86"/>
        <v>3</v>
      </c>
      <c r="AU230" s="173">
        <f t="shared" si="87"/>
        <v>180040</v>
      </c>
      <c r="AV230" s="173">
        <f t="shared" si="88"/>
        <v>60000</v>
      </c>
      <c r="AW230" s="173">
        <f t="shared" si="89"/>
        <v>44040</v>
      </c>
      <c r="AX230" s="173">
        <f t="shared" si="90"/>
        <v>18800</v>
      </c>
      <c r="AY230" s="173">
        <f t="shared" si="91"/>
        <v>2840</v>
      </c>
      <c r="AZ230" s="177">
        <f t="shared" si="92"/>
        <v>0.4563106796116505</v>
      </c>
      <c r="BA230" s="177">
        <f t="shared" si="93"/>
        <v>6.8932038834951456E-2</v>
      </c>
      <c r="BB230" s="173">
        <f>AV230</f>
        <v>60000</v>
      </c>
      <c r="BC230" s="178">
        <f t="shared" si="95"/>
        <v>60000</v>
      </c>
      <c r="BD230" s="173">
        <f t="shared" si="96"/>
        <v>18800</v>
      </c>
      <c r="BE230" s="177">
        <f t="shared" si="97"/>
        <v>0.4563106796116505</v>
      </c>
      <c r="BF230" s="179" t="s">
        <v>7679</v>
      </c>
      <c r="BG230" s="174"/>
      <c r="BH230" s="166" t="s">
        <v>20501</v>
      </c>
      <c r="BI230" s="162"/>
      <c r="BJ230" s="163">
        <v>1</v>
      </c>
      <c r="BK230" s="163"/>
    </row>
    <row r="231" spans="1:63" ht="33" customHeight="1" x14ac:dyDescent="0.25">
      <c r="A231" s="157">
        <v>225</v>
      </c>
      <c r="B231" s="164" t="s">
        <v>4684</v>
      </c>
      <c r="C231" s="169" t="s">
        <v>4678</v>
      </c>
      <c r="D231" s="169" t="s">
        <v>549</v>
      </c>
      <c r="E231" s="170" t="s">
        <v>4685</v>
      </c>
      <c r="F231" s="171" t="s">
        <v>4686</v>
      </c>
      <c r="G231" s="171" t="s">
        <v>4686</v>
      </c>
      <c r="H231" s="172" t="s">
        <v>4687</v>
      </c>
      <c r="I231" s="164" t="s">
        <v>439</v>
      </c>
      <c r="J231" s="164">
        <v>748</v>
      </c>
      <c r="K231" s="171">
        <v>748</v>
      </c>
      <c r="L231" s="171" t="s">
        <v>4681</v>
      </c>
      <c r="M231" s="173">
        <v>66000</v>
      </c>
      <c r="N231" s="173">
        <v>15000</v>
      </c>
      <c r="O231" s="173">
        <v>15026.0869565217</v>
      </c>
      <c r="P231" s="173">
        <v>81000</v>
      </c>
      <c r="Q231" s="173">
        <v>19533.913043478209</v>
      </c>
      <c r="R231" s="173">
        <v>85533.913043478213</v>
      </c>
      <c r="S231" s="173">
        <v>85500</v>
      </c>
      <c r="T231" s="174"/>
      <c r="U231" s="175" t="s">
        <v>202</v>
      </c>
      <c r="V231" s="175" t="s">
        <v>201</v>
      </c>
      <c r="W231" s="175" t="s">
        <v>24</v>
      </c>
      <c r="X231" s="176">
        <v>43294</v>
      </c>
      <c r="Y231" s="171" t="s">
        <v>7684</v>
      </c>
      <c r="Z231" s="171"/>
      <c r="AA231" s="173"/>
      <c r="AB231" s="173"/>
      <c r="AC231" s="173"/>
      <c r="AD231" s="173"/>
      <c r="AE231" s="173"/>
      <c r="AF231" s="173"/>
      <c r="AG231" s="173"/>
      <c r="AH231" s="173"/>
      <c r="AI231" s="173">
        <v>94080</v>
      </c>
      <c r="AJ231" s="173"/>
      <c r="AK231" s="173"/>
      <c r="AL231" s="173"/>
      <c r="AM231" s="173"/>
      <c r="AN231" s="173"/>
      <c r="AO231" s="173"/>
      <c r="AP231" s="173"/>
      <c r="AQ231" s="173"/>
      <c r="AR231" s="173">
        <v>137000</v>
      </c>
      <c r="AS231" s="173">
        <v>113000</v>
      </c>
      <c r="AT231" s="160">
        <f t="shared" si="86"/>
        <v>3</v>
      </c>
      <c r="AU231" s="173">
        <f t="shared" si="87"/>
        <v>344080</v>
      </c>
      <c r="AV231" s="173">
        <f t="shared" si="88"/>
        <v>114700</v>
      </c>
      <c r="AW231" s="173">
        <f t="shared" si="89"/>
        <v>94080</v>
      </c>
      <c r="AX231" s="173">
        <f t="shared" si="90"/>
        <v>29200</v>
      </c>
      <c r="AY231" s="173">
        <f t="shared" si="91"/>
        <v>8580</v>
      </c>
      <c r="AZ231" s="177">
        <f t="shared" si="92"/>
        <v>0.34152046783625734</v>
      </c>
      <c r="BA231" s="177">
        <f t="shared" si="93"/>
        <v>0.10035087719298245</v>
      </c>
      <c r="BB231" s="173">
        <f>AV231</f>
        <v>114700</v>
      </c>
      <c r="BC231" s="178">
        <f t="shared" si="95"/>
        <v>114700</v>
      </c>
      <c r="BD231" s="173">
        <f t="shared" si="96"/>
        <v>29200</v>
      </c>
      <c r="BE231" s="177">
        <f t="shared" si="97"/>
        <v>0.34152046783625734</v>
      </c>
      <c r="BF231" s="179" t="s">
        <v>7679</v>
      </c>
      <c r="BG231" s="174"/>
      <c r="BH231" s="166" t="s">
        <v>20501</v>
      </c>
      <c r="BI231" s="162"/>
      <c r="BJ231" s="163">
        <v>1</v>
      </c>
      <c r="BK231" s="163"/>
    </row>
    <row r="232" spans="1:63" ht="33" customHeight="1" x14ac:dyDescent="0.25">
      <c r="A232" s="157">
        <v>226</v>
      </c>
      <c r="B232" s="164" t="s">
        <v>4702</v>
      </c>
      <c r="C232" s="169" t="s">
        <v>4697</v>
      </c>
      <c r="D232" s="169" t="s">
        <v>549</v>
      </c>
      <c r="E232" s="170" t="s">
        <v>4703</v>
      </c>
      <c r="F232" s="171" t="s">
        <v>4699</v>
      </c>
      <c r="G232" s="171" t="s">
        <v>4699</v>
      </c>
      <c r="H232" s="172" t="s">
        <v>4700</v>
      </c>
      <c r="I232" s="164" t="s">
        <v>30</v>
      </c>
      <c r="J232" s="164">
        <v>749</v>
      </c>
      <c r="K232" s="171">
        <v>749</v>
      </c>
      <c r="L232" s="171" t="s">
        <v>4701</v>
      </c>
      <c r="M232" s="173">
        <v>350000</v>
      </c>
      <c r="N232" s="173">
        <v>123000</v>
      </c>
      <c r="O232" s="173">
        <v>123652.17391304301</v>
      </c>
      <c r="P232" s="173">
        <v>473000</v>
      </c>
      <c r="Q232" s="173">
        <v>160747.8260869559</v>
      </c>
      <c r="R232" s="173">
        <v>510747.8260869559</v>
      </c>
      <c r="S232" s="173">
        <v>510700</v>
      </c>
      <c r="T232" s="174"/>
      <c r="U232" s="175" t="s">
        <v>202</v>
      </c>
      <c r="V232" s="175" t="s">
        <v>201</v>
      </c>
      <c r="W232" s="175" t="s">
        <v>24</v>
      </c>
      <c r="X232" s="176">
        <v>43294</v>
      </c>
      <c r="Y232" s="171" t="s">
        <v>7684</v>
      </c>
      <c r="Z232" s="171"/>
      <c r="AA232" s="173"/>
      <c r="AB232" s="173"/>
      <c r="AC232" s="173"/>
      <c r="AD232" s="173"/>
      <c r="AE232" s="173"/>
      <c r="AF232" s="173"/>
      <c r="AG232" s="173"/>
      <c r="AH232" s="173"/>
      <c r="AI232" s="173">
        <v>542400</v>
      </c>
      <c r="AJ232" s="173"/>
      <c r="AK232" s="173"/>
      <c r="AL232" s="173"/>
      <c r="AM232" s="173"/>
      <c r="AN232" s="173"/>
      <c r="AO232" s="173"/>
      <c r="AP232" s="173"/>
      <c r="AQ232" s="173"/>
      <c r="AR232" s="173">
        <v>1106000</v>
      </c>
      <c r="AS232" s="173">
        <v>644000</v>
      </c>
      <c r="AT232" s="160">
        <f t="shared" si="86"/>
        <v>3</v>
      </c>
      <c r="AU232" s="173">
        <f t="shared" si="87"/>
        <v>2292400</v>
      </c>
      <c r="AV232" s="173">
        <f t="shared" si="88"/>
        <v>764100</v>
      </c>
      <c r="AW232" s="173">
        <f t="shared" si="89"/>
        <v>542400</v>
      </c>
      <c r="AX232" s="173">
        <f t="shared" si="90"/>
        <v>253400</v>
      </c>
      <c r="AY232" s="173">
        <f t="shared" si="91"/>
        <v>31700</v>
      </c>
      <c r="AZ232" s="177">
        <f t="shared" si="92"/>
        <v>0.49618171137654199</v>
      </c>
      <c r="BA232" s="177">
        <f t="shared" si="93"/>
        <v>6.2071666340317209E-2</v>
      </c>
      <c r="BB232" s="173">
        <f>AV232</f>
        <v>764100</v>
      </c>
      <c r="BC232" s="178">
        <f t="shared" si="95"/>
        <v>764100</v>
      </c>
      <c r="BD232" s="173">
        <f t="shared" si="96"/>
        <v>253400</v>
      </c>
      <c r="BE232" s="177">
        <f t="shared" si="97"/>
        <v>0.49618171137654199</v>
      </c>
      <c r="BF232" s="179" t="s">
        <v>7679</v>
      </c>
      <c r="BG232" s="174"/>
      <c r="BH232" s="166" t="s">
        <v>20501</v>
      </c>
      <c r="BI232" s="162"/>
      <c r="BJ232" s="163">
        <v>1</v>
      </c>
      <c r="BK232" s="163"/>
    </row>
    <row r="233" spans="1:63" ht="33" customHeight="1" x14ac:dyDescent="0.25">
      <c r="A233" s="157">
        <v>227</v>
      </c>
      <c r="B233" s="164" t="s">
        <v>4772</v>
      </c>
      <c r="C233" s="169" t="s">
        <v>4773</v>
      </c>
      <c r="D233" s="169" t="s">
        <v>549</v>
      </c>
      <c r="E233" s="170" t="s">
        <v>4774</v>
      </c>
      <c r="F233" s="171" t="s">
        <v>4775</v>
      </c>
      <c r="G233" s="171" t="s">
        <v>4775</v>
      </c>
      <c r="H233" s="172" t="s">
        <v>4775</v>
      </c>
      <c r="I233" s="164" t="s">
        <v>439</v>
      </c>
      <c r="J233" s="164">
        <v>768</v>
      </c>
      <c r="K233" s="171">
        <v>768</v>
      </c>
      <c r="L233" s="171" t="s">
        <v>4776</v>
      </c>
      <c r="M233" s="173">
        <v>41000</v>
      </c>
      <c r="N233" s="173">
        <f>P233-M233</f>
        <v>21900</v>
      </c>
      <c r="O233" s="173">
        <v>21913.043478260901</v>
      </c>
      <c r="P233" s="173">
        <v>62900</v>
      </c>
      <c r="Q233" s="173">
        <f>+O233/1800000*2340000</f>
        <v>28486.956521739172</v>
      </c>
      <c r="R233" s="173">
        <f>+M233+Q233</f>
        <v>69486.956521739165</v>
      </c>
      <c r="S233" s="173">
        <v>69400</v>
      </c>
      <c r="T233" s="174"/>
      <c r="U233" s="175" t="s">
        <v>90</v>
      </c>
      <c r="V233" s="175" t="s">
        <v>201</v>
      </c>
      <c r="W233" s="175" t="s">
        <v>24</v>
      </c>
      <c r="X233" s="176">
        <v>43294</v>
      </c>
      <c r="Y233" s="171" t="s">
        <v>7684</v>
      </c>
      <c r="Z233" s="171"/>
      <c r="AA233" s="173"/>
      <c r="AB233" s="173"/>
      <c r="AC233" s="173"/>
      <c r="AD233" s="173"/>
      <c r="AE233" s="173"/>
      <c r="AF233" s="173"/>
      <c r="AG233" s="173">
        <v>260000</v>
      </c>
      <c r="AH233" s="173"/>
      <c r="AI233" s="173">
        <v>70920</v>
      </c>
      <c r="AJ233" s="173"/>
      <c r="AK233" s="173"/>
      <c r="AL233" s="173"/>
      <c r="AM233" s="173"/>
      <c r="AN233" s="173"/>
      <c r="AO233" s="173"/>
      <c r="AP233" s="173"/>
      <c r="AQ233" s="173"/>
      <c r="AR233" s="173"/>
      <c r="AS233" s="173">
        <v>83000</v>
      </c>
      <c r="AT233" s="160">
        <f t="shared" si="86"/>
        <v>3</v>
      </c>
      <c r="AU233" s="173">
        <f t="shared" si="87"/>
        <v>413920</v>
      </c>
      <c r="AV233" s="173">
        <f t="shared" si="88"/>
        <v>138000</v>
      </c>
      <c r="AW233" s="173">
        <f t="shared" si="89"/>
        <v>70920</v>
      </c>
      <c r="AX233" s="173">
        <f t="shared" si="90"/>
        <v>68600</v>
      </c>
      <c r="AY233" s="173">
        <f t="shared" si="91"/>
        <v>1520</v>
      </c>
      <c r="AZ233" s="177">
        <f t="shared" si="92"/>
        <v>0.98847262247838619</v>
      </c>
      <c r="BA233" s="177">
        <f t="shared" si="93"/>
        <v>2.1902017291066282E-2</v>
      </c>
      <c r="BB233" s="173">
        <f>AS233</f>
        <v>83000</v>
      </c>
      <c r="BC233" s="178">
        <f t="shared" si="95"/>
        <v>138000</v>
      </c>
      <c r="BD233" s="173">
        <f t="shared" si="96"/>
        <v>13600</v>
      </c>
      <c r="BE233" s="177">
        <f t="shared" si="97"/>
        <v>0.19596541786743515</v>
      </c>
      <c r="BF233" s="179" t="s">
        <v>20562</v>
      </c>
      <c r="BG233" s="174"/>
      <c r="BH233" s="166" t="s">
        <v>20501</v>
      </c>
      <c r="BI233" s="162"/>
      <c r="BJ233" s="163">
        <v>1</v>
      </c>
      <c r="BK233" s="163"/>
    </row>
    <row r="234" spans="1:63" ht="33" customHeight="1" x14ac:dyDescent="0.25">
      <c r="A234" s="157">
        <v>228</v>
      </c>
      <c r="B234" s="164" t="s">
        <v>4784</v>
      </c>
      <c r="C234" s="169" t="s">
        <v>4781</v>
      </c>
      <c r="D234" s="169" t="s">
        <v>549</v>
      </c>
      <c r="E234" s="170" t="s">
        <v>4785</v>
      </c>
      <c r="F234" s="171" t="s">
        <v>4786</v>
      </c>
      <c r="G234" s="171" t="s">
        <v>4786</v>
      </c>
      <c r="H234" s="172" t="s">
        <v>4787</v>
      </c>
      <c r="I234" s="164" t="s">
        <v>439</v>
      </c>
      <c r="J234" s="164">
        <v>769</v>
      </c>
      <c r="K234" s="171">
        <v>769</v>
      </c>
      <c r="L234" s="171" t="s">
        <v>4783</v>
      </c>
      <c r="M234" s="173">
        <v>38000</v>
      </c>
      <c r="N234" s="173">
        <v>12000</v>
      </c>
      <c r="O234" s="173">
        <v>12052.1739130435</v>
      </c>
      <c r="P234" s="173">
        <v>50000</v>
      </c>
      <c r="Q234" s="173">
        <v>15667.826086956551</v>
      </c>
      <c r="R234" s="173">
        <v>53667.826086956549</v>
      </c>
      <c r="S234" s="173">
        <v>53600</v>
      </c>
      <c r="T234" s="174"/>
      <c r="U234" s="175" t="s">
        <v>202</v>
      </c>
      <c r="V234" s="175" t="s">
        <v>201</v>
      </c>
      <c r="W234" s="175" t="s">
        <v>24</v>
      </c>
      <c r="X234" s="176">
        <v>43294</v>
      </c>
      <c r="Y234" s="171" t="s">
        <v>7684</v>
      </c>
      <c r="Z234" s="171"/>
      <c r="AA234" s="173"/>
      <c r="AB234" s="173"/>
      <c r="AC234" s="173"/>
      <c r="AD234" s="173"/>
      <c r="AE234" s="173"/>
      <c r="AF234" s="173"/>
      <c r="AG234" s="173"/>
      <c r="AH234" s="173"/>
      <c r="AI234" s="173">
        <v>57480</v>
      </c>
      <c r="AJ234" s="173"/>
      <c r="AK234" s="173"/>
      <c r="AL234" s="173"/>
      <c r="AM234" s="173"/>
      <c r="AN234" s="173"/>
      <c r="AO234" s="173"/>
      <c r="AP234" s="173"/>
      <c r="AQ234" s="173"/>
      <c r="AR234" s="173">
        <v>100000</v>
      </c>
      <c r="AS234" s="173">
        <v>69000</v>
      </c>
      <c r="AT234" s="160">
        <f t="shared" si="86"/>
        <v>3</v>
      </c>
      <c r="AU234" s="173">
        <f t="shared" si="87"/>
        <v>226480</v>
      </c>
      <c r="AV234" s="173">
        <f t="shared" si="88"/>
        <v>75500</v>
      </c>
      <c r="AW234" s="173">
        <f t="shared" si="89"/>
        <v>57480</v>
      </c>
      <c r="AX234" s="173">
        <f t="shared" si="90"/>
        <v>21900</v>
      </c>
      <c r="AY234" s="173">
        <f t="shared" si="91"/>
        <v>3880</v>
      </c>
      <c r="AZ234" s="177">
        <f t="shared" si="92"/>
        <v>0.40858208955223879</v>
      </c>
      <c r="BA234" s="177">
        <f t="shared" si="93"/>
        <v>7.2388059701492535E-2</v>
      </c>
      <c r="BB234" s="173">
        <f>AV234</f>
        <v>75500</v>
      </c>
      <c r="BC234" s="178">
        <f t="shared" si="95"/>
        <v>75500</v>
      </c>
      <c r="BD234" s="173">
        <f t="shared" si="96"/>
        <v>21900</v>
      </c>
      <c r="BE234" s="177">
        <f t="shared" si="97"/>
        <v>0.40858208955223879</v>
      </c>
      <c r="BF234" s="179" t="s">
        <v>7679</v>
      </c>
      <c r="BG234" s="174"/>
      <c r="BH234" s="166" t="s">
        <v>20501</v>
      </c>
      <c r="BI234" s="162"/>
      <c r="BJ234" s="163">
        <v>1</v>
      </c>
      <c r="BK234" s="163"/>
    </row>
    <row r="235" spans="1:63" ht="33" customHeight="1" x14ac:dyDescent="0.25">
      <c r="A235" s="157">
        <v>229</v>
      </c>
      <c r="B235" s="164" t="s">
        <v>4799</v>
      </c>
      <c r="C235" s="169" t="s">
        <v>4795</v>
      </c>
      <c r="D235" s="169" t="s">
        <v>549</v>
      </c>
      <c r="E235" s="170" t="s">
        <v>4800</v>
      </c>
      <c r="F235" s="171" t="s">
        <v>4798</v>
      </c>
      <c r="G235" s="171" t="s">
        <v>4798</v>
      </c>
      <c r="H235" s="172" t="s">
        <v>4798</v>
      </c>
      <c r="I235" s="164" t="s">
        <v>21</v>
      </c>
      <c r="J235" s="164">
        <v>773</v>
      </c>
      <c r="K235" s="171">
        <v>773</v>
      </c>
      <c r="L235" s="171" t="s">
        <v>4796</v>
      </c>
      <c r="M235" s="173">
        <v>612000</v>
      </c>
      <c r="N235" s="173">
        <v>190000</v>
      </c>
      <c r="O235" s="173">
        <v>190956.52173913</v>
      </c>
      <c r="P235" s="173">
        <v>802000</v>
      </c>
      <c r="Q235" s="173">
        <v>248243.47826086899</v>
      </c>
      <c r="R235" s="173">
        <v>860243.47826086893</v>
      </c>
      <c r="S235" s="173">
        <v>860200</v>
      </c>
      <c r="T235" s="174"/>
      <c r="U235" s="175" t="s">
        <v>202</v>
      </c>
      <c r="V235" s="175" t="s">
        <v>201</v>
      </c>
      <c r="W235" s="175" t="s">
        <v>24</v>
      </c>
      <c r="X235" s="176">
        <v>43294</v>
      </c>
      <c r="Y235" s="171" t="s">
        <v>7684</v>
      </c>
      <c r="Z235" s="171"/>
      <c r="AA235" s="173"/>
      <c r="AB235" s="173"/>
      <c r="AC235" s="173"/>
      <c r="AD235" s="173"/>
      <c r="AE235" s="173"/>
      <c r="AF235" s="173"/>
      <c r="AG235" s="173"/>
      <c r="AH235" s="173"/>
      <c r="AI235" s="173">
        <v>924000</v>
      </c>
      <c r="AJ235" s="173"/>
      <c r="AK235" s="173"/>
      <c r="AL235" s="173"/>
      <c r="AM235" s="173"/>
      <c r="AN235" s="173"/>
      <c r="AO235" s="173"/>
      <c r="AP235" s="173"/>
      <c r="AQ235" s="173"/>
      <c r="AR235" s="173">
        <v>1795000</v>
      </c>
      <c r="AS235" s="173">
        <v>1101000</v>
      </c>
      <c r="AT235" s="160">
        <f t="shared" si="86"/>
        <v>3</v>
      </c>
      <c r="AU235" s="173">
        <f t="shared" si="87"/>
        <v>3820000</v>
      </c>
      <c r="AV235" s="173">
        <f t="shared" si="88"/>
        <v>1273300</v>
      </c>
      <c r="AW235" s="173">
        <f t="shared" si="89"/>
        <v>924000</v>
      </c>
      <c r="AX235" s="173">
        <f t="shared" si="90"/>
        <v>413100</v>
      </c>
      <c r="AY235" s="173">
        <f t="shared" si="91"/>
        <v>63800</v>
      </c>
      <c r="AZ235" s="177">
        <f t="shared" si="92"/>
        <v>0.48023715415019763</v>
      </c>
      <c r="BA235" s="177">
        <f t="shared" si="93"/>
        <v>7.4168797953964194E-2</v>
      </c>
      <c r="BB235" s="173">
        <f>AV235</f>
        <v>1273300</v>
      </c>
      <c r="BC235" s="178">
        <f t="shared" si="95"/>
        <v>1273300</v>
      </c>
      <c r="BD235" s="173">
        <f t="shared" si="96"/>
        <v>413100</v>
      </c>
      <c r="BE235" s="177">
        <f t="shared" si="97"/>
        <v>0.48023715415019763</v>
      </c>
      <c r="BF235" s="179" t="s">
        <v>7679</v>
      </c>
      <c r="BG235" s="174"/>
      <c r="BH235" s="166" t="s">
        <v>20501</v>
      </c>
      <c r="BI235" s="162"/>
      <c r="BJ235" s="163">
        <v>1</v>
      </c>
      <c r="BK235" s="163"/>
    </row>
    <row r="236" spans="1:63" ht="33" customHeight="1" x14ac:dyDescent="0.25">
      <c r="A236" s="157">
        <v>230</v>
      </c>
      <c r="B236" s="164" t="s">
        <v>4806</v>
      </c>
      <c r="C236" s="169" t="s">
        <v>4802</v>
      </c>
      <c r="D236" s="169" t="s">
        <v>549</v>
      </c>
      <c r="E236" s="170" t="s">
        <v>4807</v>
      </c>
      <c r="F236" s="171" t="s">
        <v>4804</v>
      </c>
      <c r="G236" s="171" t="s">
        <v>4804</v>
      </c>
      <c r="H236" s="172" t="s">
        <v>4804</v>
      </c>
      <c r="I236" s="164" t="s">
        <v>30</v>
      </c>
      <c r="J236" s="164">
        <v>774</v>
      </c>
      <c r="K236" s="171">
        <v>774</v>
      </c>
      <c r="L236" s="171" t="s">
        <v>4805</v>
      </c>
      <c r="M236" s="173">
        <v>310000</v>
      </c>
      <c r="N236" s="173">
        <f>P236-M236</f>
        <v>109000</v>
      </c>
      <c r="O236" s="173">
        <v>109565.217391304</v>
      </c>
      <c r="P236" s="173">
        <v>419000</v>
      </c>
      <c r="Q236" s="173">
        <f>+O236/1800000*2340000</f>
        <v>142434.78260869521</v>
      </c>
      <c r="R236" s="173">
        <f>+M236+Q236</f>
        <v>452434.78260869521</v>
      </c>
      <c r="S236" s="173">
        <v>452400</v>
      </c>
      <c r="T236" s="174"/>
      <c r="U236" s="175" t="s">
        <v>202</v>
      </c>
      <c r="V236" s="175" t="s">
        <v>201</v>
      </c>
      <c r="W236" s="175" t="s">
        <v>24</v>
      </c>
      <c r="X236" s="176">
        <v>43294</v>
      </c>
      <c r="Y236" s="171" t="s">
        <v>7684</v>
      </c>
      <c r="Z236" s="171"/>
      <c r="AA236" s="173"/>
      <c r="AB236" s="173"/>
      <c r="AC236" s="173"/>
      <c r="AD236" s="173"/>
      <c r="AE236" s="173"/>
      <c r="AF236" s="173">
        <v>1800000</v>
      </c>
      <c r="AG236" s="173"/>
      <c r="AH236" s="173"/>
      <c r="AI236" s="173">
        <v>480000</v>
      </c>
      <c r="AJ236" s="173"/>
      <c r="AK236" s="173"/>
      <c r="AL236" s="173"/>
      <c r="AM236" s="173"/>
      <c r="AN236" s="173"/>
      <c r="AO236" s="173"/>
      <c r="AP236" s="173"/>
      <c r="AQ236" s="173"/>
      <c r="AR236" s="173"/>
      <c r="AS236" s="173">
        <v>570000</v>
      </c>
      <c r="AT236" s="160">
        <f t="shared" si="86"/>
        <v>3</v>
      </c>
      <c r="AU236" s="173">
        <f t="shared" si="87"/>
        <v>2850000</v>
      </c>
      <c r="AV236" s="173">
        <f t="shared" si="88"/>
        <v>950000</v>
      </c>
      <c r="AW236" s="173">
        <f t="shared" si="89"/>
        <v>480000</v>
      </c>
      <c r="AX236" s="173">
        <f t="shared" si="90"/>
        <v>497600</v>
      </c>
      <c r="AY236" s="173">
        <f t="shared" si="91"/>
        <v>27600</v>
      </c>
      <c r="AZ236" s="177">
        <f t="shared" si="92"/>
        <v>1.0999115826702033</v>
      </c>
      <c r="BA236" s="177">
        <f t="shared" si="93"/>
        <v>6.1007957559681698E-2</v>
      </c>
      <c r="BB236" s="173">
        <f>AS236</f>
        <v>570000</v>
      </c>
      <c r="BC236" s="178">
        <f t="shared" si="95"/>
        <v>950000</v>
      </c>
      <c r="BD236" s="173">
        <f t="shared" si="96"/>
        <v>117600</v>
      </c>
      <c r="BE236" s="177">
        <f t="shared" si="97"/>
        <v>0.259946949602122</v>
      </c>
      <c r="BF236" s="179" t="s">
        <v>20562</v>
      </c>
      <c r="BG236" s="174"/>
      <c r="BH236" s="166" t="s">
        <v>20501</v>
      </c>
      <c r="BI236" s="162"/>
      <c r="BJ236" s="163">
        <v>1</v>
      </c>
      <c r="BK236" s="163"/>
    </row>
    <row r="237" spans="1:63" ht="33" customHeight="1" x14ac:dyDescent="0.25">
      <c r="A237" s="157">
        <v>231</v>
      </c>
      <c r="B237" s="164" t="s">
        <v>4824</v>
      </c>
      <c r="C237" s="169" t="s">
        <v>4819</v>
      </c>
      <c r="D237" s="169" t="s">
        <v>549</v>
      </c>
      <c r="E237" s="170" t="s">
        <v>4825</v>
      </c>
      <c r="F237" s="171" t="s">
        <v>4823</v>
      </c>
      <c r="G237" s="171" t="s">
        <v>4823</v>
      </c>
      <c r="H237" s="172" t="s">
        <v>4823</v>
      </c>
      <c r="I237" s="164" t="s">
        <v>25</v>
      </c>
      <c r="J237" s="164">
        <v>777</v>
      </c>
      <c r="K237" s="171">
        <v>777</v>
      </c>
      <c r="L237" s="171" t="s">
        <v>4820</v>
      </c>
      <c r="M237" s="173">
        <v>882000</v>
      </c>
      <c r="N237" s="173">
        <v>278000</v>
      </c>
      <c r="O237" s="173">
        <v>278608.69565217401</v>
      </c>
      <c r="P237" s="173">
        <v>1160000</v>
      </c>
      <c r="Q237" s="173">
        <v>362191.30434782617</v>
      </c>
      <c r="R237" s="173">
        <v>1244191.3043478262</v>
      </c>
      <c r="S237" s="173">
        <v>1244100</v>
      </c>
      <c r="T237" s="174"/>
      <c r="U237" s="175" t="s">
        <v>202</v>
      </c>
      <c r="V237" s="175" t="s">
        <v>201</v>
      </c>
      <c r="W237" s="175" t="s">
        <v>24</v>
      </c>
      <c r="X237" s="176">
        <v>43294</v>
      </c>
      <c r="Y237" s="171" t="s">
        <v>7684</v>
      </c>
      <c r="Z237" s="171"/>
      <c r="AA237" s="173"/>
      <c r="AB237" s="173"/>
      <c r="AC237" s="173"/>
      <c r="AD237" s="173"/>
      <c r="AE237" s="173"/>
      <c r="AF237" s="173">
        <v>2100000</v>
      </c>
      <c r="AG237" s="173"/>
      <c r="AH237" s="173"/>
      <c r="AI237" s="173"/>
      <c r="AJ237" s="173"/>
      <c r="AK237" s="173"/>
      <c r="AL237" s="173"/>
      <c r="AM237" s="173"/>
      <c r="AN237" s="173"/>
      <c r="AO237" s="173"/>
      <c r="AP237" s="173"/>
      <c r="AQ237" s="173"/>
      <c r="AR237" s="173">
        <v>2572000</v>
      </c>
      <c r="AS237" s="173">
        <v>1590000</v>
      </c>
      <c r="AT237" s="160">
        <f t="shared" si="86"/>
        <v>3</v>
      </c>
      <c r="AU237" s="173">
        <f t="shared" si="87"/>
        <v>6262000</v>
      </c>
      <c r="AV237" s="173">
        <f t="shared" si="88"/>
        <v>2087300</v>
      </c>
      <c r="AW237" s="173">
        <f t="shared" si="89"/>
        <v>1590000</v>
      </c>
      <c r="AX237" s="173">
        <f t="shared" si="90"/>
        <v>843200</v>
      </c>
      <c r="AY237" s="173">
        <f t="shared" si="91"/>
        <v>345900</v>
      </c>
      <c r="AZ237" s="177">
        <f t="shared" si="92"/>
        <v>0.67775902258660881</v>
      </c>
      <c r="BA237" s="177">
        <f t="shared" si="93"/>
        <v>0.27803231251507116</v>
      </c>
      <c r="BB237" s="173">
        <f>AW237</f>
        <v>1590000</v>
      </c>
      <c r="BC237" s="178">
        <f t="shared" si="95"/>
        <v>2087300</v>
      </c>
      <c r="BD237" s="173">
        <f t="shared" si="96"/>
        <v>345900</v>
      </c>
      <c r="BE237" s="177">
        <f t="shared" si="97"/>
        <v>0.27803231251507116</v>
      </c>
      <c r="BF237" s="179" t="s">
        <v>20515</v>
      </c>
      <c r="BG237" s="174"/>
      <c r="BH237" s="166" t="s">
        <v>20501</v>
      </c>
      <c r="BI237" s="162"/>
      <c r="BJ237" s="163">
        <v>1</v>
      </c>
      <c r="BK237" s="163"/>
    </row>
    <row r="238" spans="1:63" ht="33" customHeight="1" x14ac:dyDescent="0.25">
      <c r="A238" s="157">
        <v>232</v>
      </c>
      <c r="B238" s="164" t="s">
        <v>4846</v>
      </c>
      <c r="C238" s="169" t="s">
        <v>4841</v>
      </c>
      <c r="D238" s="169" t="s">
        <v>549</v>
      </c>
      <c r="E238" s="170" t="s">
        <v>4847</v>
      </c>
      <c r="F238" s="171" t="s">
        <v>4848</v>
      </c>
      <c r="G238" s="171" t="s">
        <v>4848</v>
      </c>
      <c r="H238" s="172" t="s">
        <v>4848</v>
      </c>
      <c r="I238" s="164" t="s">
        <v>30</v>
      </c>
      <c r="J238" s="164">
        <v>779</v>
      </c>
      <c r="K238" s="171">
        <v>779</v>
      </c>
      <c r="L238" s="171" t="s">
        <v>4843</v>
      </c>
      <c r="M238" s="173">
        <v>655000</v>
      </c>
      <c r="N238" s="173">
        <v>186000</v>
      </c>
      <c r="O238" s="173">
        <v>186260.869565217</v>
      </c>
      <c r="P238" s="173">
        <v>841000</v>
      </c>
      <c r="Q238" s="173">
        <v>242139.13043478213</v>
      </c>
      <c r="R238" s="173">
        <v>897139.13043478213</v>
      </c>
      <c r="S238" s="173">
        <v>897100</v>
      </c>
      <c r="T238" s="174"/>
      <c r="U238" s="175" t="s">
        <v>202</v>
      </c>
      <c r="V238" s="175" t="s">
        <v>201</v>
      </c>
      <c r="W238" s="175" t="s">
        <v>24</v>
      </c>
      <c r="X238" s="176">
        <v>43294</v>
      </c>
      <c r="Y238" s="171" t="s">
        <v>7684</v>
      </c>
      <c r="Z238" s="171"/>
      <c r="AA238" s="173"/>
      <c r="AB238" s="173"/>
      <c r="AC238" s="173"/>
      <c r="AD238" s="173"/>
      <c r="AE238" s="173"/>
      <c r="AF238" s="173">
        <v>2200000</v>
      </c>
      <c r="AG238" s="173"/>
      <c r="AH238" s="173"/>
      <c r="AI238" s="173"/>
      <c r="AJ238" s="173"/>
      <c r="AK238" s="173"/>
      <c r="AL238" s="173"/>
      <c r="AM238" s="173"/>
      <c r="AN238" s="173"/>
      <c r="AO238" s="173"/>
      <c r="AP238" s="173"/>
      <c r="AQ238" s="173"/>
      <c r="AR238" s="173">
        <v>1593000</v>
      </c>
      <c r="AS238" s="173">
        <v>1161000</v>
      </c>
      <c r="AT238" s="160">
        <f t="shared" si="86"/>
        <v>3</v>
      </c>
      <c r="AU238" s="173">
        <f t="shared" si="87"/>
        <v>4954000</v>
      </c>
      <c r="AV238" s="173">
        <f t="shared" si="88"/>
        <v>1651300</v>
      </c>
      <c r="AW238" s="173">
        <f t="shared" si="89"/>
        <v>1161000</v>
      </c>
      <c r="AX238" s="173">
        <f t="shared" si="90"/>
        <v>754200</v>
      </c>
      <c r="AY238" s="173">
        <f t="shared" si="91"/>
        <v>263900</v>
      </c>
      <c r="AZ238" s="177">
        <f t="shared" si="92"/>
        <v>0.84070895106454135</v>
      </c>
      <c r="BA238" s="177">
        <f t="shared" si="93"/>
        <v>0.29417010366737262</v>
      </c>
      <c r="BB238" s="173">
        <f>AW238</f>
        <v>1161000</v>
      </c>
      <c r="BC238" s="178">
        <f t="shared" si="95"/>
        <v>1651300</v>
      </c>
      <c r="BD238" s="173">
        <f t="shared" si="96"/>
        <v>263900</v>
      </c>
      <c r="BE238" s="177">
        <f t="shared" si="97"/>
        <v>0.29417010366737262</v>
      </c>
      <c r="BF238" s="179" t="s">
        <v>20515</v>
      </c>
      <c r="BG238" s="174"/>
      <c r="BH238" s="166" t="s">
        <v>20501</v>
      </c>
      <c r="BI238" s="162"/>
      <c r="BJ238" s="163">
        <v>1</v>
      </c>
      <c r="BK238" s="163"/>
    </row>
    <row r="239" spans="1:63" ht="33" customHeight="1" x14ac:dyDescent="0.25">
      <c r="A239" s="157">
        <v>233</v>
      </c>
      <c r="B239" s="164" t="s">
        <v>4849</v>
      </c>
      <c r="C239" s="169" t="s">
        <v>4841</v>
      </c>
      <c r="D239" s="169" t="s">
        <v>549</v>
      </c>
      <c r="E239" s="170" t="s">
        <v>4850</v>
      </c>
      <c r="F239" s="171" t="s">
        <v>4838</v>
      </c>
      <c r="G239" s="171" t="s">
        <v>4851</v>
      </c>
      <c r="H239" s="172" t="s">
        <v>4838</v>
      </c>
      <c r="I239" s="164" t="s">
        <v>30</v>
      </c>
      <c r="J239" s="164">
        <v>779</v>
      </c>
      <c r="K239" s="171">
        <v>779</v>
      </c>
      <c r="L239" s="171" t="s">
        <v>4843</v>
      </c>
      <c r="M239" s="173">
        <v>655000</v>
      </c>
      <c r="N239" s="173">
        <v>186000</v>
      </c>
      <c r="O239" s="173">
        <v>186260.869565217</v>
      </c>
      <c r="P239" s="173">
        <v>841000</v>
      </c>
      <c r="Q239" s="173">
        <v>242139.13043478213</v>
      </c>
      <c r="R239" s="173">
        <v>897139.13043478213</v>
      </c>
      <c r="S239" s="173">
        <v>897100</v>
      </c>
      <c r="T239" s="174"/>
      <c r="U239" s="175" t="s">
        <v>202</v>
      </c>
      <c r="V239" s="175" t="s">
        <v>201</v>
      </c>
      <c r="W239" s="175" t="s">
        <v>24</v>
      </c>
      <c r="X239" s="176">
        <v>43294</v>
      </c>
      <c r="Y239" s="171" t="s">
        <v>7684</v>
      </c>
      <c r="Z239" s="171"/>
      <c r="AA239" s="173"/>
      <c r="AB239" s="173"/>
      <c r="AC239" s="173"/>
      <c r="AD239" s="173"/>
      <c r="AE239" s="173"/>
      <c r="AF239" s="173">
        <v>1100000</v>
      </c>
      <c r="AG239" s="173"/>
      <c r="AH239" s="173"/>
      <c r="AI239" s="173"/>
      <c r="AJ239" s="173"/>
      <c r="AK239" s="173"/>
      <c r="AL239" s="173"/>
      <c r="AM239" s="173"/>
      <c r="AN239" s="173"/>
      <c r="AO239" s="173"/>
      <c r="AP239" s="173"/>
      <c r="AQ239" s="173"/>
      <c r="AR239" s="173">
        <v>1593000</v>
      </c>
      <c r="AS239" s="173">
        <v>1161000</v>
      </c>
      <c r="AT239" s="160">
        <f t="shared" si="86"/>
        <v>3</v>
      </c>
      <c r="AU239" s="173">
        <f t="shared" si="87"/>
        <v>3854000</v>
      </c>
      <c r="AV239" s="173">
        <f t="shared" si="88"/>
        <v>1284700</v>
      </c>
      <c r="AW239" s="173">
        <f t="shared" si="89"/>
        <v>1100000</v>
      </c>
      <c r="AX239" s="173">
        <f t="shared" si="90"/>
        <v>387600</v>
      </c>
      <c r="AY239" s="173">
        <f t="shared" si="91"/>
        <v>202900</v>
      </c>
      <c r="AZ239" s="177">
        <f t="shared" si="92"/>
        <v>0.43205885631479213</v>
      </c>
      <c r="BA239" s="177">
        <f t="shared" si="93"/>
        <v>0.2261732248355813</v>
      </c>
      <c r="BB239" s="173">
        <f>AV239</f>
        <v>1284700</v>
      </c>
      <c r="BC239" s="178">
        <f t="shared" si="95"/>
        <v>1284700</v>
      </c>
      <c r="BD239" s="173">
        <f t="shared" si="96"/>
        <v>387600</v>
      </c>
      <c r="BE239" s="177">
        <f t="shared" si="97"/>
        <v>0.43205885631479213</v>
      </c>
      <c r="BF239" s="179" t="s">
        <v>7679</v>
      </c>
      <c r="BG239" s="174"/>
      <c r="BH239" s="166" t="s">
        <v>20501</v>
      </c>
      <c r="BI239" s="162"/>
      <c r="BJ239" s="163">
        <v>1</v>
      </c>
      <c r="BK239" s="163"/>
    </row>
    <row r="240" spans="1:63" ht="33" customHeight="1" x14ac:dyDescent="0.25">
      <c r="A240" s="157">
        <v>234</v>
      </c>
      <c r="B240" s="164" t="s">
        <v>4859</v>
      </c>
      <c r="C240" s="169" t="s">
        <v>4854</v>
      </c>
      <c r="D240" s="169" t="s">
        <v>549</v>
      </c>
      <c r="E240" s="170" t="s">
        <v>4860</v>
      </c>
      <c r="F240" s="171" t="s">
        <v>4856</v>
      </c>
      <c r="G240" s="171" t="s">
        <v>4857</v>
      </c>
      <c r="H240" s="172" t="s">
        <v>4856</v>
      </c>
      <c r="I240" s="164" t="s">
        <v>25</v>
      </c>
      <c r="J240" s="164">
        <v>780</v>
      </c>
      <c r="K240" s="171">
        <v>780</v>
      </c>
      <c r="L240" s="171" t="s">
        <v>4858</v>
      </c>
      <c r="M240" s="173">
        <v>702000</v>
      </c>
      <c r="N240" s="173">
        <v>75000</v>
      </c>
      <c r="O240" s="173">
        <v>75130.434782608703</v>
      </c>
      <c r="P240" s="173">
        <v>777000</v>
      </c>
      <c r="Q240" s="173">
        <v>97669.565217391311</v>
      </c>
      <c r="R240" s="173">
        <v>799669.56521739135</v>
      </c>
      <c r="S240" s="173">
        <v>799600</v>
      </c>
      <c r="T240" s="174"/>
      <c r="U240" s="175" t="s">
        <v>31</v>
      </c>
      <c r="V240" s="175" t="s">
        <v>201</v>
      </c>
      <c r="W240" s="175" t="s">
        <v>24</v>
      </c>
      <c r="X240" s="176">
        <v>43294</v>
      </c>
      <c r="Y240" s="171" t="s">
        <v>7684</v>
      </c>
      <c r="Z240" s="171"/>
      <c r="AA240" s="173"/>
      <c r="AB240" s="173"/>
      <c r="AC240" s="173"/>
      <c r="AD240" s="173"/>
      <c r="AE240" s="173"/>
      <c r="AF240" s="173">
        <v>1300000</v>
      </c>
      <c r="AG240" s="173"/>
      <c r="AH240" s="173"/>
      <c r="AI240" s="173"/>
      <c r="AJ240" s="173"/>
      <c r="AK240" s="173"/>
      <c r="AL240" s="173"/>
      <c r="AM240" s="173"/>
      <c r="AN240" s="173"/>
      <c r="AO240" s="173"/>
      <c r="AP240" s="173"/>
      <c r="AQ240" s="173"/>
      <c r="AR240" s="173">
        <v>1834000</v>
      </c>
      <c r="AS240" s="173">
        <v>1125000</v>
      </c>
      <c r="AT240" s="160">
        <f t="shared" si="86"/>
        <v>3</v>
      </c>
      <c r="AU240" s="173">
        <f t="shared" si="87"/>
        <v>4259000</v>
      </c>
      <c r="AV240" s="173">
        <f t="shared" si="88"/>
        <v>1419700</v>
      </c>
      <c r="AW240" s="173">
        <f t="shared" si="89"/>
        <v>1125000</v>
      </c>
      <c r="AX240" s="173">
        <f t="shared" si="90"/>
        <v>620100</v>
      </c>
      <c r="AY240" s="173">
        <f t="shared" si="91"/>
        <v>325400</v>
      </c>
      <c r="AZ240" s="177">
        <f t="shared" si="92"/>
        <v>0.77551275637818906</v>
      </c>
      <c r="BA240" s="177">
        <f t="shared" si="93"/>
        <v>0.40695347673836918</v>
      </c>
      <c r="BB240" s="173">
        <f>AW240</f>
        <v>1125000</v>
      </c>
      <c r="BC240" s="178">
        <f t="shared" si="95"/>
        <v>1419700</v>
      </c>
      <c r="BD240" s="173">
        <f t="shared" si="96"/>
        <v>325400</v>
      </c>
      <c r="BE240" s="177">
        <f t="shared" si="97"/>
        <v>0.40695347673836918</v>
      </c>
      <c r="BF240" s="179" t="s">
        <v>20515</v>
      </c>
      <c r="BG240" s="174"/>
      <c r="BH240" s="166" t="s">
        <v>20501</v>
      </c>
      <c r="BI240" s="162"/>
      <c r="BJ240" s="163">
        <v>1</v>
      </c>
      <c r="BK240" s="163"/>
    </row>
    <row r="241" spans="1:63" ht="33" customHeight="1" x14ac:dyDescent="0.25">
      <c r="A241" s="157">
        <v>235</v>
      </c>
      <c r="B241" s="164" t="s">
        <v>4864</v>
      </c>
      <c r="C241" s="169" t="s">
        <v>4854</v>
      </c>
      <c r="D241" s="169" t="s">
        <v>549</v>
      </c>
      <c r="E241" s="170" t="s">
        <v>4865</v>
      </c>
      <c r="F241" s="171" t="s">
        <v>4863</v>
      </c>
      <c r="G241" s="171" t="s">
        <v>4863</v>
      </c>
      <c r="H241" s="172" t="s">
        <v>4863</v>
      </c>
      <c r="I241" s="164" t="s">
        <v>25</v>
      </c>
      <c r="J241" s="164">
        <v>780</v>
      </c>
      <c r="K241" s="171">
        <v>780</v>
      </c>
      <c r="L241" s="171" t="s">
        <v>4858</v>
      </c>
      <c r="M241" s="173">
        <v>702000</v>
      </c>
      <c r="N241" s="173">
        <v>75000</v>
      </c>
      <c r="O241" s="173">
        <v>75130.434782608703</v>
      </c>
      <c r="P241" s="173">
        <v>777000</v>
      </c>
      <c r="Q241" s="173">
        <v>97669.565217391311</v>
      </c>
      <c r="R241" s="173">
        <v>799669.56521739135</v>
      </c>
      <c r="S241" s="173">
        <v>799600</v>
      </c>
      <c r="T241" s="174"/>
      <c r="U241" s="175" t="s">
        <v>202</v>
      </c>
      <c r="V241" s="175" t="s">
        <v>201</v>
      </c>
      <c r="W241" s="175" t="s">
        <v>27</v>
      </c>
      <c r="X241" s="176">
        <v>43294</v>
      </c>
      <c r="Y241" s="171" t="s">
        <v>7684</v>
      </c>
      <c r="Z241" s="171"/>
      <c r="AA241" s="173"/>
      <c r="AB241" s="173"/>
      <c r="AC241" s="173"/>
      <c r="AD241" s="173"/>
      <c r="AE241" s="173"/>
      <c r="AF241" s="173">
        <v>3500000</v>
      </c>
      <c r="AG241" s="173"/>
      <c r="AH241" s="173"/>
      <c r="AI241" s="173"/>
      <c r="AJ241" s="173"/>
      <c r="AK241" s="173"/>
      <c r="AL241" s="173"/>
      <c r="AM241" s="173"/>
      <c r="AN241" s="173"/>
      <c r="AO241" s="173"/>
      <c r="AP241" s="173"/>
      <c r="AQ241" s="173"/>
      <c r="AR241" s="173">
        <v>1834000</v>
      </c>
      <c r="AS241" s="173">
        <v>1125000</v>
      </c>
      <c r="AT241" s="160">
        <f t="shared" si="86"/>
        <v>3</v>
      </c>
      <c r="AU241" s="173">
        <f t="shared" si="87"/>
        <v>6459000</v>
      </c>
      <c r="AV241" s="173">
        <f t="shared" si="88"/>
        <v>2153000</v>
      </c>
      <c r="AW241" s="173">
        <f t="shared" si="89"/>
        <v>1125000</v>
      </c>
      <c r="AX241" s="173">
        <f t="shared" si="90"/>
        <v>1353400</v>
      </c>
      <c r="AY241" s="173">
        <f t="shared" si="91"/>
        <v>325400</v>
      </c>
      <c r="AZ241" s="177">
        <f t="shared" si="92"/>
        <v>1.6925962981490745</v>
      </c>
      <c r="BA241" s="177">
        <f t="shared" si="93"/>
        <v>0.40695347673836918</v>
      </c>
      <c r="BB241" s="173">
        <f>AW241</f>
        <v>1125000</v>
      </c>
      <c r="BC241" s="178">
        <f t="shared" si="95"/>
        <v>2153000</v>
      </c>
      <c r="BD241" s="173">
        <f t="shared" si="96"/>
        <v>325400</v>
      </c>
      <c r="BE241" s="177">
        <f t="shared" si="97"/>
        <v>0.40695347673836918</v>
      </c>
      <c r="BF241" s="179" t="s">
        <v>20515</v>
      </c>
      <c r="BG241" s="174"/>
      <c r="BH241" s="166" t="s">
        <v>20501</v>
      </c>
      <c r="BI241" s="162"/>
      <c r="BJ241" s="163">
        <v>1</v>
      </c>
      <c r="BK241" s="163"/>
    </row>
    <row r="242" spans="1:63" ht="33" customHeight="1" x14ac:dyDescent="0.25">
      <c r="A242" s="157">
        <v>236</v>
      </c>
      <c r="B242" s="164" t="s">
        <v>4875</v>
      </c>
      <c r="C242" s="169" t="s">
        <v>4872</v>
      </c>
      <c r="D242" s="169" t="s">
        <v>549</v>
      </c>
      <c r="E242" s="170" t="s">
        <v>4876</v>
      </c>
      <c r="F242" s="171" t="s">
        <v>4874</v>
      </c>
      <c r="G242" s="171" t="s">
        <v>4874</v>
      </c>
      <c r="H242" s="172" t="s">
        <v>4874</v>
      </c>
      <c r="I242" s="164" t="s">
        <v>21</v>
      </c>
      <c r="J242" s="164">
        <v>782</v>
      </c>
      <c r="K242" s="171">
        <v>782</v>
      </c>
      <c r="L242" s="171" t="s">
        <v>4874</v>
      </c>
      <c r="M242" s="173">
        <v>482000</v>
      </c>
      <c r="N242" s="173">
        <f>P242-M242</f>
        <v>255000</v>
      </c>
      <c r="O242" s="173">
        <v>255130.43478260899</v>
      </c>
      <c r="P242" s="173">
        <v>737000</v>
      </c>
      <c r="Q242" s="173">
        <f>+O242/1800000*2340000</f>
        <v>331669.5652173917</v>
      </c>
      <c r="R242" s="173">
        <f>+M242+Q242</f>
        <v>813669.5652173917</v>
      </c>
      <c r="S242" s="173">
        <v>813600</v>
      </c>
      <c r="T242" s="174"/>
      <c r="U242" s="175" t="s">
        <v>199</v>
      </c>
      <c r="V242" s="175" t="s">
        <v>4643</v>
      </c>
      <c r="W242" s="175" t="s">
        <v>173</v>
      </c>
      <c r="X242" s="176">
        <v>43294</v>
      </c>
      <c r="Y242" s="171" t="s">
        <v>7684</v>
      </c>
      <c r="Z242" s="171"/>
      <c r="AA242" s="173"/>
      <c r="AB242" s="173"/>
      <c r="AC242" s="173"/>
      <c r="AD242" s="173"/>
      <c r="AE242" s="173"/>
      <c r="AF242" s="173">
        <v>1400000</v>
      </c>
      <c r="AG242" s="173">
        <v>3600000</v>
      </c>
      <c r="AH242" s="173"/>
      <c r="AI242" s="173"/>
      <c r="AJ242" s="173"/>
      <c r="AK242" s="173"/>
      <c r="AL242" s="173"/>
      <c r="AM242" s="173"/>
      <c r="AN242" s="173"/>
      <c r="AO242" s="173"/>
      <c r="AP242" s="173"/>
      <c r="AQ242" s="173"/>
      <c r="AR242" s="173"/>
      <c r="AS242" s="173">
        <v>968000</v>
      </c>
      <c r="AT242" s="160">
        <f t="shared" si="86"/>
        <v>3</v>
      </c>
      <c r="AU242" s="173">
        <f t="shared" si="87"/>
        <v>5968000</v>
      </c>
      <c r="AV242" s="173">
        <f t="shared" si="88"/>
        <v>1989300</v>
      </c>
      <c r="AW242" s="173">
        <f t="shared" si="89"/>
        <v>968000</v>
      </c>
      <c r="AX242" s="173">
        <f t="shared" si="90"/>
        <v>1175700</v>
      </c>
      <c r="AY242" s="173">
        <f t="shared" si="91"/>
        <v>154400</v>
      </c>
      <c r="AZ242" s="177">
        <f t="shared" si="92"/>
        <v>1.4450589970501475</v>
      </c>
      <c r="BA242" s="177">
        <f t="shared" si="93"/>
        <v>0.18977384464110128</v>
      </c>
      <c r="BB242" s="173">
        <f>AW242</f>
        <v>968000</v>
      </c>
      <c r="BC242" s="178">
        <f t="shared" si="95"/>
        <v>1989300</v>
      </c>
      <c r="BD242" s="173">
        <f t="shared" si="96"/>
        <v>154400</v>
      </c>
      <c r="BE242" s="177">
        <f t="shared" si="97"/>
        <v>0.18977384464110128</v>
      </c>
      <c r="BF242" s="179" t="s">
        <v>20515</v>
      </c>
      <c r="BG242" s="174"/>
      <c r="BH242" s="166" t="s">
        <v>20501</v>
      </c>
      <c r="BI242" s="162"/>
      <c r="BJ242" s="163">
        <v>1</v>
      </c>
      <c r="BK242" s="163"/>
    </row>
    <row r="243" spans="1:63" ht="33" customHeight="1" x14ac:dyDescent="0.25">
      <c r="A243" s="157">
        <v>237</v>
      </c>
      <c r="B243" s="164" t="s">
        <v>4903</v>
      </c>
      <c r="C243" s="169" t="s">
        <v>4899</v>
      </c>
      <c r="D243" s="169" t="s">
        <v>549</v>
      </c>
      <c r="E243" s="170" t="s">
        <v>4904</v>
      </c>
      <c r="F243" s="171" t="s">
        <v>4901</v>
      </c>
      <c r="G243" s="171" t="s">
        <v>4901</v>
      </c>
      <c r="H243" s="172" t="s">
        <v>4901</v>
      </c>
      <c r="I243" s="164" t="s">
        <v>439</v>
      </c>
      <c r="J243" s="164">
        <v>792</v>
      </c>
      <c r="K243" s="171">
        <v>792</v>
      </c>
      <c r="L243" s="171" t="s">
        <v>4902</v>
      </c>
      <c r="M243" s="173">
        <v>52000</v>
      </c>
      <c r="N243" s="173">
        <f>P243-M243</f>
        <v>15000</v>
      </c>
      <c r="O243" s="173">
        <v>15026.0869565217</v>
      </c>
      <c r="P243" s="173">
        <v>67000</v>
      </c>
      <c r="Q243" s="173">
        <f>+O243/1800000*2340000</f>
        <v>19533.913043478209</v>
      </c>
      <c r="R243" s="173">
        <f>+M243+Q243</f>
        <v>71533.913043478213</v>
      </c>
      <c r="S243" s="173">
        <v>71500</v>
      </c>
      <c r="T243" s="174"/>
      <c r="U243" s="175" t="s">
        <v>26</v>
      </c>
      <c r="V243" s="175" t="s">
        <v>4643</v>
      </c>
      <c r="W243" s="175" t="s">
        <v>94</v>
      </c>
      <c r="X243" s="176">
        <v>43294</v>
      </c>
      <c r="Y243" s="171" t="s">
        <v>7684</v>
      </c>
      <c r="Z243" s="171"/>
      <c r="AA243" s="173"/>
      <c r="AB243" s="173"/>
      <c r="AC243" s="173"/>
      <c r="AD243" s="173"/>
      <c r="AE243" s="173"/>
      <c r="AF243" s="173">
        <v>100000</v>
      </c>
      <c r="AG243" s="173">
        <v>180000</v>
      </c>
      <c r="AH243" s="173"/>
      <c r="AI243" s="173"/>
      <c r="AJ243" s="173"/>
      <c r="AK243" s="173"/>
      <c r="AL243" s="173"/>
      <c r="AM243" s="173"/>
      <c r="AN243" s="173"/>
      <c r="AO243" s="173"/>
      <c r="AP243" s="173"/>
      <c r="AQ243" s="173"/>
      <c r="AR243" s="173"/>
      <c r="AS243" s="173">
        <v>92000</v>
      </c>
      <c r="AT243" s="160">
        <f t="shared" si="86"/>
        <v>3</v>
      </c>
      <c r="AU243" s="173">
        <f t="shared" si="87"/>
        <v>372000</v>
      </c>
      <c r="AV243" s="173">
        <f t="shared" si="88"/>
        <v>124000</v>
      </c>
      <c r="AW243" s="173">
        <f t="shared" si="89"/>
        <v>92000</v>
      </c>
      <c r="AX243" s="173">
        <f t="shared" si="90"/>
        <v>52500</v>
      </c>
      <c r="AY243" s="173">
        <f t="shared" si="91"/>
        <v>20500</v>
      </c>
      <c r="AZ243" s="177">
        <f t="shared" si="92"/>
        <v>0.73426573426573427</v>
      </c>
      <c r="BA243" s="177">
        <f t="shared" si="93"/>
        <v>0.28671328671328672</v>
      </c>
      <c r="BB243" s="173">
        <f>AW243</f>
        <v>92000</v>
      </c>
      <c r="BC243" s="178">
        <f t="shared" si="95"/>
        <v>124000</v>
      </c>
      <c r="BD243" s="173">
        <f t="shared" si="96"/>
        <v>20500</v>
      </c>
      <c r="BE243" s="177">
        <f t="shared" si="97"/>
        <v>0.28671328671328672</v>
      </c>
      <c r="BF243" s="179" t="s">
        <v>20515</v>
      </c>
      <c r="BG243" s="174"/>
      <c r="BH243" s="166" t="s">
        <v>20501</v>
      </c>
      <c r="BI243" s="162"/>
      <c r="BJ243" s="163">
        <v>1</v>
      </c>
      <c r="BK243" s="163"/>
    </row>
    <row r="244" spans="1:63" ht="33" customHeight="1" x14ac:dyDescent="0.25">
      <c r="A244" s="157">
        <v>238</v>
      </c>
      <c r="B244" s="164" t="s">
        <v>4922</v>
      </c>
      <c r="C244" s="169" t="s">
        <v>4918</v>
      </c>
      <c r="D244" s="169" t="s">
        <v>549</v>
      </c>
      <c r="E244" s="170" t="s">
        <v>4923</v>
      </c>
      <c r="F244" s="171" t="s">
        <v>4924</v>
      </c>
      <c r="G244" s="171" t="s">
        <v>4924</v>
      </c>
      <c r="H244" s="172" t="s">
        <v>4924</v>
      </c>
      <c r="I244" s="164" t="s">
        <v>497</v>
      </c>
      <c r="J244" s="164">
        <v>795</v>
      </c>
      <c r="K244" s="171">
        <v>795</v>
      </c>
      <c r="L244" s="171" t="s">
        <v>4921</v>
      </c>
      <c r="M244" s="173">
        <v>25300</v>
      </c>
      <c r="N244" s="173">
        <f>P244-M244</f>
        <v>12000</v>
      </c>
      <c r="O244" s="173">
        <v>12052.1739130435</v>
      </c>
      <c r="P244" s="173">
        <v>37300</v>
      </c>
      <c r="Q244" s="173">
        <f>+O244/1800000*2340000</f>
        <v>15667.826086956551</v>
      </c>
      <c r="R244" s="173">
        <f>+M244+Q244</f>
        <v>40967.826086956549</v>
      </c>
      <c r="S244" s="173">
        <v>40900</v>
      </c>
      <c r="T244" s="174"/>
      <c r="U244" s="175" t="s">
        <v>199</v>
      </c>
      <c r="V244" s="175" t="s">
        <v>4643</v>
      </c>
      <c r="W244" s="175" t="s">
        <v>173</v>
      </c>
      <c r="X244" s="176">
        <v>43294</v>
      </c>
      <c r="Y244" s="171" t="s">
        <v>7684</v>
      </c>
      <c r="Z244" s="171"/>
      <c r="AA244" s="173"/>
      <c r="AB244" s="173"/>
      <c r="AC244" s="173"/>
      <c r="AD244" s="173"/>
      <c r="AE244" s="173"/>
      <c r="AF244" s="173"/>
      <c r="AG244" s="173">
        <v>180000</v>
      </c>
      <c r="AH244" s="173"/>
      <c r="AI244" s="173">
        <v>42240</v>
      </c>
      <c r="AJ244" s="173"/>
      <c r="AK244" s="173"/>
      <c r="AL244" s="173"/>
      <c r="AM244" s="173"/>
      <c r="AN244" s="173"/>
      <c r="AO244" s="173"/>
      <c r="AP244" s="173"/>
      <c r="AQ244" s="173"/>
      <c r="AR244" s="173"/>
      <c r="AS244" s="173">
        <v>50000</v>
      </c>
      <c r="AT244" s="160">
        <f t="shared" si="86"/>
        <v>3</v>
      </c>
      <c r="AU244" s="173">
        <f t="shared" si="87"/>
        <v>272240</v>
      </c>
      <c r="AV244" s="173">
        <f t="shared" si="88"/>
        <v>90700</v>
      </c>
      <c r="AW244" s="173">
        <f t="shared" si="89"/>
        <v>42240</v>
      </c>
      <c r="AX244" s="173">
        <f t="shared" si="90"/>
        <v>49800</v>
      </c>
      <c r="AY244" s="173">
        <f t="shared" si="91"/>
        <v>1340</v>
      </c>
      <c r="AZ244" s="177">
        <f t="shared" si="92"/>
        <v>1.21760391198044</v>
      </c>
      <c r="BA244" s="177">
        <f t="shared" si="93"/>
        <v>3.2762836185819072E-2</v>
      </c>
      <c r="BB244" s="173">
        <f>AS244</f>
        <v>50000</v>
      </c>
      <c r="BC244" s="178">
        <f t="shared" si="95"/>
        <v>90700</v>
      </c>
      <c r="BD244" s="173">
        <f t="shared" si="96"/>
        <v>9100</v>
      </c>
      <c r="BE244" s="177">
        <f t="shared" si="97"/>
        <v>0.22249388753056235</v>
      </c>
      <c r="BF244" s="179" t="s">
        <v>20562</v>
      </c>
      <c r="BG244" s="174"/>
      <c r="BH244" s="166" t="s">
        <v>20501</v>
      </c>
      <c r="BI244" s="162"/>
      <c r="BJ244" s="163">
        <v>1</v>
      </c>
      <c r="BK244" s="163"/>
    </row>
    <row r="245" spans="1:63" ht="33" customHeight="1" x14ac:dyDescent="0.25">
      <c r="A245" s="157">
        <v>239</v>
      </c>
      <c r="B245" s="164" t="s">
        <v>4942</v>
      </c>
      <c r="C245" s="169" t="s">
        <v>4933</v>
      </c>
      <c r="D245" s="169" t="s">
        <v>549</v>
      </c>
      <c r="E245" s="170" t="s">
        <v>4943</v>
      </c>
      <c r="F245" s="171" t="s">
        <v>4944</v>
      </c>
      <c r="G245" s="171" t="s">
        <v>4945</v>
      </c>
      <c r="H245" s="172" t="s">
        <v>4944</v>
      </c>
      <c r="I245" s="164" t="s">
        <v>21</v>
      </c>
      <c r="J245" s="164">
        <v>798</v>
      </c>
      <c r="K245" s="171">
        <v>798</v>
      </c>
      <c r="L245" s="171" t="s">
        <v>4937</v>
      </c>
      <c r="M245" s="173">
        <v>1032000</v>
      </c>
      <c r="N245" s="173">
        <f>P245-M245</f>
        <v>245000</v>
      </c>
      <c r="O245" s="173">
        <v>245739.130434783</v>
      </c>
      <c r="P245" s="173">
        <v>1277000</v>
      </c>
      <c r="Q245" s="173">
        <f>+O245/1800000*2340000</f>
        <v>319460.86956521787</v>
      </c>
      <c r="R245" s="173">
        <f>+M245+Q245</f>
        <v>1351460.8695652178</v>
      </c>
      <c r="S245" s="173">
        <v>1351400</v>
      </c>
      <c r="T245" s="174"/>
      <c r="U245" s="175" t="s">
        <v>1743</v>
      </c>
      <c r="V245" s="175" t="s">
        <v>4643</v>
      </c>
      <c r="W245" s="175" t="s">
        <v>195</v>
      </c>
      <c r="X245" s="176">
        <v>43294</v>
      </c>
      <c r="Y245" s="171" t="s">
        <v>7684</v>
      </c>
      <c r="Z245" s="171"/>
      <c r="AA245" s="173"/>
      <c r="AB245" s="173"/>
      <c r="AC245" s="173"/>
      <c r="AD245" s="173"/>
      <c r="AE245" s="173"/>
      <c r="AF245" s="173">
        <v>2600000</v>
      </c>
      <c r="AG245" s="173">
        <v>2740000</v>
      </c>
      <c r="AH245" s="173"/>
      <c r="AI245" s="173"/>
      <c r="AJ245" s="173"/>
      <c r="AK245" s="173"/>
      <c r="AL245" s="173"/>
      <c r="AM245" s="173"/>
      <c r="AN245" s="173"/>
      <c r="AO245" s="173"/>
      <c r="AP245" s="173"/>
      <c r="AQ245" s="173"/>
      <c r="AR245" s="173"/>
      <c r="AS245" s="173">
        <v>1784000</v>
      </c>
      <c r="AT245" s="160">
        <f t="shared" si="86"/>
        <v>3</v>
      </c>
      <c r="AU245" s="173">
        <f t="shared" si="87"/>
        <v>7124000</v>
      </c>
      <c r="AV245" s="173">
        <f t="shared" si="88"/>
        <v>2374700</v>
      </c>
      <c r="AW245" s="173">
        <f t="shared" si="89"/>
        <v>1784000</v>
      </c>
      <c r="AX245" s="173">
        <f t="shared" si="90"/>
        <v>1023300</v>
      </c>
      <c r="AY245" s="173">
        <f t="shared" si="91"/>
        <v>432600</v>
      </c>
      <c r="AZ245" s="177">
        <f t="shared" si="92"/>
        <v>0.75721474026935032</v>
      </c>
      <c r="BA245" s="177">
        <f t="shared" si="93"/>
        <v>0.32011247595086578</v>
      </c>
      <c r="BB245" s="173">
        <f t="shared" ref="BB245:BB247" si="101">AV245</f>
        <v>2374700</v>
      </c>
      <c r="BC245" s="178">
        <f t="shared" ref="BC245:BC247" si="102">AV245</f>
        <v>2374700</v>
      </c>
      <c r="BD245" s="173">
        <f t="shared" ref="BD245:BD247" si="103">BB245-S245</f>
        <v>1023300</v>
      </c>
      <c r="BE245" s="177">
        <f t="shared" ref="BE245:BE247" si="104">BD245/S245</f>
        <v>0.75721474026935032</v>
      </c>
      <c r="BF245" s="179" t="s">
        <v>7679</v>
      </c>
      <c r="BG245" s="174"/>
      <c r="BH245" s="166" t="s">
        <v>20501</v>
      </c>
      <c r="BI245" s="162"/>
      <c r="BJ245" s="163">
        <v>1</v>
      </c>
      <c r="BK245" s="163"/>
    </row>
    <row r="246" spans="1:63" ht="33" customHeight="1" x14ac:dyDescent="0.25">
      <c r="A246" s="157">
        <v>240</v>
      </c>
      <c r="B246" s="164" t="s">
        <v>4972</v>
      </c>
      <c r="C246" s="169" t="s">
        <v>4967</v>
      </c>
      <c r="D246" s="169" t="s">
        <v>549</v>
      </c>
      <c r="E246" s="170" t="s">
        <v>4943</v>
      </c>
      <c r="F246" s="171" t="s">
        <v>4944</v>
      </c>
      <c r="G246" s="171" t="s">
        <v>4973</v>
      </c>
      <c r="H246" s="172" t="s">
        <v>4944</v>
      </c>
      <c r="I246" s="164" t="s">
        <v>21</v>
      </c>
      <c r="J246" s="164">
        <v>800</v>
      </c>
      <c r="K246" s="171">
        <v>800</v>
      </c>
      <c r="L246" s="171" t="s">
        <v>4969</v>
      </c>
      <c r="M246" s="173">
        <v>1147000</v>
      </c>
      <c r="N246" s="173">
        <v>327000</v>
      </c>
      <c r="O246" s="173">
        <v>327130.43478260899</v>
      </c>
      <c r="P246" s="173">
        <v>1474000</v>
      </c>
      <c r="Q246" s="173">
        <v>425269.56521739165</v>
      </c>
      <c r="R246" s="173">
        <v>1572269.5652173916</v>
      </c>
      <c r="S246" s="173">
        <v>1572200</v>
      </c>
      <c r="T246" s="174"/>
      <c r="U246" s="175" t="s">
        <v>199</v>
      </c>
      <c r="V246" s="175" t="s">
        <v>4643</v>
      </c>
      <c r="W246" s="175" t="s">
        <v>173</v>
      </c>
      <c r="X246" s="176">
        <v>43294</v>
      </c>
      <c r="Y246" s="171" t="s">
        <v>7684</v>
      </c>
      <c r="Z246" s="171"/>
      <c r="AA246" s="173"/>
      <c r="AB246" s="173"/>
      <c r="AC246" s="173"/>
      <c r="AD246" s="173"/>
      <c r="AE246" s="173"/>
      <c r="AF246" s="173">
        <v>3300000</v>
      </c>
      <c r="AG246" s="173"/>
      <c r="AH246" s="173"/>
      <c r="AI246" s="173"/>
      <c r="AJ246" s="173"/>
      <c r="AK246" s="173"/>
      <c r="AL246" s="173"/>
      <c r="AM246" s="173"/>
      <c r="AN246" s="173"/>
      <c r="AO246" s="173"/>
      <c r="AP246" s="173"/>
      <c r="AQ246" s="173"/>
      <c r="AR246" s="173">
        <v>2720000</v>
      </c>
      <c r="AS246" s="173">
        <v>2034000</v>
      </c>
      <c r="AT246" s="160">
        <f t="shared" si="86"/>
        <v>3</v>
      </c>
      <c r="AU246" s="173">
        <f t="shared" si="87"/>
        <v>8054000</v>
      </c>
      <c r="AV246" s="173">
        <f t="shared" si="88"/>
        <v>2684700</v>
      </c>
      <c r="AW246" s="173">
        <f t="shared" si="89"/>
        <v>2034000</v>
      </c>
      <c r="AX246" s="173">
        <f t="shared" si="90"/>
        <v>1112500</v>
      </c>
      <c r="AY246" s="173">
        <f t="shared" si="91"/>
        <v>461800</v>
      </c>
      <c r="AZ246" s="177">
        <f t="shared" si="92"/>
        <v>0.70760717465971246</v>
      </c>
      <c r="BA246" s="177">
        <f t="shared" si="93"/>
        <v>0.29372853326548787</v>
      </c>
      <c r="BB246" s="173">
        <f t="shared" si="101"/>
        <v>2684700</v>
      </c>
      <c r="BC246" s="178">
        <f t="shared" si="102"/>
        <v>2684700</v>
      </c>
      <c r="BD246" s="173">
        <f t="shared" si="103"/>
        <v>1112500</v>
      </c>
      <c r="BE246" s="177">
        <f t="shared" si="104"/>
        <v>0.70760717465971246</v>
      </c>
      <c r="BF246" s="179" t="s">
        <v>7679</v>
      </c>
      <c r="BG246" s="174"/>
      <c r="BH246" s="166" t="s">
        <v>20501</v>
      </c>
      <c r="BI246" s="162"/>
      <c r="BJ246" s="163">
        <v>1</v>
      </c>
      <c r="BK246" s="163"/>
    </row>
    <row r="247" spans="1:63" ht="33" customHeight="1" x14ac:dyDescent="0.25">
      <c r="A247" s="157">
        <v>241</v>
      </c>
      <c r="B247" s="164" t="s">
        <v>5002</v>
      </c>
      <c r="C247" s="169" t="s">
        <v>4997</v>
      </c>
      <c r="D247" s="169" t="s">
        <v>549</v>
      </c>
      <c r="E247" s="170" t="s">
        <v>4943</v>
      </c>
      <c r="F247" s="171" t="s">
        <v>4944</v>
      </c>
      <c r="G247" s="171" t="s">
        <v>5003</v>
      </c>
      <c r="H247" s="172" t="s">
        <v>4944</v>
      </c>
      <c r="I247" s="164" t="s">
        <v>21</v>
      </c>
      <c r="J247" s="164">
        <v>803</v>
      </c>
      <c r="K247" s="171">
        <v>803</v>
      </c>
      <c r="L247" s="171" t="s">
        <v>4999</v>
      </c>
      <c r="M247" s="173">
        <v>1302000</v>
      </c>
      <c r="N247" s="173">
        <v>408000</v>
      </c>
      <c r="O247" s="173">
        <v>408521.73913043499</v>
      </c>
      <c r="P247" s="173">
        <v>1710000</v>
      </c>
      <c r="Q247" s="173">
        <v>531078.26086956554</v>
      </c>
      <c r="R247" s="173">
        <v>1833078.2608695654</v>
      </c>
      <c r="S247" s="173">
        <v>1833000</v>
      </c>
      <c r="T247" s="174"/>
      <c r="U247" s="175" t="s">
        <v>199</v>
      </c>
      <c r="V247" s="175" t="s">
        <v>4643</v>
      </c>
      <c r="W247" s="175" t="s">
        <v>173</v>
      </c>
      <c r="X247" s="176">
        <v>43294</v>
      </c>
      <c r="Y247" s="171" t="s">
        <v>7684</v>
      </c>
      <c r="Z247" s="171"/>
      <c r="AA247" s="173"/>
      <c r="AB247" s="173"/>
      <c r="AC247" s="173"/>
      <c r="AD247" s="173"/>
      <c r="AE247" s="173"/>
      <c r="AF247" s="173">
        <v>3570000</v>
      </c>
      <c r="AG247" s="173"/>
      <c r="AH247" s="173"/>
      <c r="AI247" s="173"/>
      <c r="AJ247" s="173"/>
      <c r="AK247" s="173"/>
      <c r="AL247" s="173"/>
      <c r="AM247" s="173"/>
      <c r="AN247" s="173"/>
      <c r="AO247" s="173"/>
      <c r="AP247" s="173"/>
      <c r="AQ247" s="173"/>
      <c r="AR247" s="173">
        <v>3102000</v>
      </c>
      <c r="AS247" s="173">
        <v>2345000</v>
      </c>
      <c r="AT247" s="160">
        <f t="shared" si="86"/>
        <v>3</v>
      </c>
      <c r="AU247" s="173">
        <f t="shared" si="87"/>
        <v>9017000</v>
      </c>
      <c r="AV247" s="173">
        <f t="shared" si="88"/>
        <v>3005700</v>
      </c>
      <c r="AW247" s="173">
        <f t="shared" si="89"/>
        <v>2345000</v>
      </c>
      <c r="AX247" s="173">
        <f t="shared" si="90"/>
        <v>1172700</v>
      </c>
      <c r="AY247" s="173">
        <f t="shared" si="91"/>
        <v>512000</v>
      </c>
      <c r="AZ247" s="177">
        <f t="shared" si="92"/>
        <v>0.63977086743044187</v>
      </c>
      <c r="BA247" s="177">
        <f t="shared" si="93"/>
        <v>0.27932351336606653</v>
      </c>
      <c r="BB247" s="173">
        <f t="shared" si="101"/>
        <v>3005700</v>
      </c>
      <c r="BC247" s="178">
        <f t="shared" si="102"/>
        <v>3005700</v>
      </c>
      <c r="BD247" s="173">
        <f t="shared" si="103"/>
        <v>1172700</v>
      </c>
      <c r="BE247" s="177">
        <f t="shared" si="104"/>
        <v>0.63977086743044187</v>
      </c>
      <c r="BF247" s="179" t="s">
        <v>7679</v>
      </c>
      <c r="BG247" s="174"/>
      <c r="BH247" s="166" t="s">
        <v>20501</v>
      </c>
      <c r="BI247" s="162"/>
      <c r="BJ247" s="163">
        <v>1</v>
      </c>
      <c r="BK247" s="163"/>
    </row>
    <row r="248" spans="1:63" ht="33" customHeight="1" x14ac:dyDescent="0.25">
      <c r="A248" s="157">
        <v>242</v>
      </c>
      <c r="B248" s="164" t="s">
        <v>5012</v>
      </c>
      <c r="C248" s="169" t="s">
        <v>5007</v>
      </c>
      <c r="D248" s="169" t="s">
        <v>549</v>
      </c>
      <c r="E248" s="170" t="s">
        <v>4943</v>
      </c>
      <c r="F248" s="171" t="s">
        <v>4944</v>
      </c>
      <c r="G248" s="171" t="s">
        <v>5013</v>
      </c>
      <c r="H248" s="172" t="s">
        <v>4944</v>
      </c>
      <c r="I248" s="164" t="s">
        <v>21</v>
      </c>
      <c r="J248" s="164">
        <v>804</v>
      </c>
      <c r="K248" s="171">
        <v>804</v>
      </c>
      <c r="L248" s="171" t="s">
        <v>5009</v>
      </c>
      <c r="M248" s="173">
        <v>1432000</v>
      </c>
      <c r="N248" s="173">
        <v>489000</v>
      </c>
      <c r="O248" s="173">
        <v>489913.04347826098</v>
      </c>
      <c r="P248" s="173">
        <v>1921000</v>
      </c>
      <c r="Q248" s="173">
        <v>636886.95652173925</v>
      </c>
      <c r="R248" s="173">
        <v>2068886.9565217393</v>
      </c>
      <c r="S248" s="173">
        <v>2068800</v>
      </c>
      <c r="T248" s="174"/>
      <c r="U248" s="175" t="s">
        <v>199</v>
      </c>
      <c r="V248" s="175" t="s">
        <v>4643</v>
      </c>
      <c r="W248" s="175" t="s">
        <v>173</v>
      </c>
      <c r="X248" s="176">
        <v>43294</v>
      </c>
      <c r="Y248" s="171" t="s">
        <v>7684</v>
      </c>
      <c r="Z248" s="171"/>
      <c r="AA248" s="173"/>
      <c r="AB248" s="173"/>
      <c r="AC248" s="173"/>
      <c r="AD248" s="173"/>
      <c r="AE248" s="173"/>
      <c r="AF248" s="173">
        <v>3830000</v>
      </c>
      <c r="AG248" s="173"/>
      <c r="AH248" s="173"/>
      <c r="AI248" s="173"/>
      <c r="AJ248" s="173"/>
      <c r="AK248" s="173"/>
      <c r="AL248" s="173"/>
      <c r="AM248" s="173"/>
      <c r="AN248" s="173"/>
      <c r="AO248" s="173"/>
      <c r="AP248" s="173"/>
      <c r="AQ248" s="173"/>
      <c r="AR248" s="173">
        <v>3457000</v>
      </c>
      <c r="AS248" s="173">
        <v>2618000</v>
      </c>
      <c r="AT248" s="160">
        <f t="shared" si="86"/>
        <v>3</v>
      </c>
      <c r="AU248" s="173">
        <f t="shared" si="87"/>
        <v>9905000</v>
      </c>
      <c r="AV248" s="173">
        <f t="shared" si="88"/>
        <v>3301700</v>
      </c>
      <c r="AW248" s="173">
        <f t="shared" si="89"/>
        <v>2618000</v>
      </c>
      <c r="AX248" s="173">
        <f t="shared" si="90"/>
        <v>1232900</v>
      </c>
      <c r="AY248" s="173">
        <f t="shared" si="91"/>
        <v>549200</v>
      </c>
      <c r="AZ248" s="177">
        <f t="shared" si="92"/>
        <v>0.59594934261407584</v>
      </c>
      <c r="BA248" s="177">
        <f t="shared" si="93"/>
        <v>0.26546790409899457</v>
      </c>
      <c r="BB248" s="173">
        <f>AW248</f>
        <v>2618000</v>
      </c>
      <c r="BC248" s="178">
        <f>AV248</f>
        <v>3301700</v>
      </c>
      <c r="BD248" s="173">
        <f>BB248-S248</f>
        <v>549200</v>
      </c>
      <c r="BE248" s="177">
        <f>BD248/S248</f>
        <v>0.26546790409899457</v>
      </c>
      <c r="BF248" s="179" t="s">
        <v>20515</v>
      </c>
      <c r="BG248" s="174"/>
      <c r="BH248" s="166" t="s">
        <v>20501</v>
      </c>
      <c r="BI248" s="162"/>
      <c r="BJ248" s="163">
        <v>1</v>
      </c>
      <c r="BK248" s="163"/>
    </row>
    <row r="249" spans="1:63" ht="33" customHeight="1" x14ac:dyDescent="0.25">
      <c r="A249" s="157">
        <v>243</v>
      </c>
      <c r="B249" s="164" t="s">
        <v>5035</v>
      </c>
      <c r="C249" s="169" t="s">
        <v>5030</v>
      </c>
      <c r="D249" s="169" t="s">
        <v>549</v>
      </c>
      <c r="E249" s="170" t="s">
        <v>5036</v>
      </c>
      <c r="F249" s="171" t="s">
        <v>5037</v>
      </c>
      <c r="G249" s="171" t="s">
        <v>5037</v>
      </c>
      <c r="H249" s="172" t="s">
        <v>5037</v>
      </c>
      <c r="I249" s="164" t="s">
        <v>21</v>
      </c>
      <c r="J249" s="164">
        <v>806</v>
      </c>
      <c r="K249" s="171">
        <v>806</v>
      </c>
      <c r="L249" s="171" t="s">
        <v>5034</v>
      </c>
      <c r="M249" s="173">
        <v>582000</v>
      </c>
      <c r="N249" s="173">
        <v>190000</v>
      </c>
      <c r="O249" s="173">
        <v>190956.52173913</v>
      </c>
      <c r="P249" s="173">
        <v>772000</v>
      </c>
      <c r="Q249" s="173">
        <v>248243.47826086899</v>
      </c>
      <c r="R249" s="173">
        <v>830243.47826086893</v>
      </c>
      <c r="S249" s="173">
        <v>830200</v>
      </c>
      <c r="T249" s="174"/>
      <c r="U249" s="175" t="s">
        <v>199</v>
      </c>
      <c r="V249" s="175" t="s">
        <v>4643</v>
      </c>
      <c r="W249" s="175" t="s">
        <v>196</v>
      </c>
      <c r="X249" s="176">
        <v>43294</v>
      </c>
      <c r="Y249" s="171" t="s">
        <v>7684</v>
      </c>
      <c r="Z249" s="171"/>
      <c r="AA249" s="173"/>
      <c r="AB249" s="173"/>
      <c r="AC249" s="173"/>
      <c r="AD249" s="173"/>
      <c r="AE249" s="173"/>
      <c r="AF249" s="173">
        <v>2590000</v>
      </c>
      <c r="AG249" s="173"/>
      <c r="AH249" s="173"/>
      <c r="AI249" s="173"/>
      <c r="AJ249" s="173"/>
      <c r="AK249" s="173"/>
      <c r="AL249" s="173"/>
      <c r="AM249" s="173"/>
      <c r="AN249" s="173"/>
      <c r="AO249" s="173"/>
      <c r="AP249" s="173"/>
      <c r="AQ249" s="173"/>
      <c r="AR249" s="173">
        <v>1763000</v>
      </c>
      <c r="AS249" s="173">
        <v>1056000</v>
      </c>
      <c r="AT249" s="160">
        <f t="shared" si="86"/>
        <v>3</v>
      </c>
      <c r="AU249" s="173">
        <f t="shared" si="87"/>
        <v>5409000</v>
      </c>
      <c r="AV249" s="173">
        <f t="shared" si="88"/>
        <v>1803000</v>
      </c>
      <c r="AW249" s="173">
        <f t="shared" si="89"/>
        <v>1056000</v>
      </c>
      <c r="AX249" s="173">
        <f t="shared" si="90"/>
        <v>972800</v>
      </c>
      <c r="AY249" s="173">
        <f t="shared" si="91"/>
        <v>225800</v>
      </c>
      <c r="AZ249" s="177">
        <f t="shared" si="92"/>
        <v>1.1717658395567334</v>
      </c>
      <c r="BA249" s="177">
        <f t="shared" si="93"/>
        <v>0.27198265478198025</v>
      </c>
      <c r="BB249" s="173">
        <f>AW249</f>
        <v>1056000</v>
      </c>
      <c r="BC249" s="178">
        <f>AV249</f>
        <v>1803000</v>
      </c>
      <c r="BD249" s="173">
        <f>BB249-S249</f>
        <v>225800</v>
      </c>
      <c r="BE249" s="177">
        <f>BD249/S249</f>
        <v>0.27198265478198025</v>
      </c>
      <c r="BF249" s="179" t="s">
        <v>20515</v>
      </c>
      <c r="BG249" s="174"/>
      <c r="BH249" s="166" t="s">
        <v>20501</v>
      </c>
      <c r="BI249" s="162"/>
      <c r="BJ249" s="163">
        <v>1</v>
      </c>
      <c r="BK249" s="163"/>
    </row>
    <row r="250" spans="1:63" ht="33" customHeight="1" x14ac:dyDescent="0.25">
      <c r="A250" s="157">
        <v>244</v>
      </c>
      <c r="B250" s="164" t="s">
        <v>5049</v>
      </c>
      <c r="C250" s="169" t="s">
        <v>5044</v>
      </c>
      <c r="D250" s="169" t="s">
        <v>549</v>
      </c>
      <c r="E250" s="170" t="s">
        <v>5050</v>
      </c>
      <c r="F250" s="171" t="s">
        <v>5046</v>
      </c>
      <c r="G250" s="171" t="s">
        <v>5046</v>
      </c>
      <c r="H250" s="172" t="s">
        <v>5046</v>
      </c>
      <c r="I250" s="164" t="s">
        <v>21</v>
      </c>
      <c r="J250" s="164">
        <v>808</v>
      </c>
      <c r="K250" s="171">
        <v>808</v>
      </c>
      <c r="L250" s="171" t="s">
        <v>5047</v>
      </c>
      <c r="M250" s="173">
        <v>435000</v>
      </c>
      <c r="N250" s="173">
        <f>P250-M250</f>
        <v>126000</v>
      </c>
      <c r="O250" s="173">
        <v>126782.608695652</v>
      </c>
      <c r="P250" s="173">
        <v>561000</v>
      </c>
      <c r="Q250" s="173">
        <f>+O250/1800000*2340000</f>
        <v>164817.39130434761</v>
      </c>
      <c r="R250" s="173">
        <f>+M250+Q250</f>
        <v>599817.39130434766</v>
      </c>
      <c r="S250" s="173">
        <v>599800</v>
      </c>
      <c r="T250" s="174" t="s">
        <v>5048</v>
      </c>
      <c r="U250" s="175" t="s">
        <v>26</v>
      </c>
      <c r="V250" s="175" t="s">
        <v>4643</v>
      </c>
      <c r="W250" s="175" t="s">
        <v>27</v>
      </c>
      <c r="X250" s="176">
        <v>43294</v>
      </c>
      <c r="Y250" s="171" t="s">
        <v>7684</v>
      </c>
      <c r="Z250" s="171"/>
      <c r="AA250" s="173"/>
      <c r="AB250" s="173"/>
      <c r="AC250" s="173"/>
      <c r="AD250" s="173"/>
      <c r="AE250" s="173"/>
      <c r="AF250" s="173">
        <v>3400000</v>
      </c>
      <c r="AG250" s="173">
        <v>3580000</v>
      </c>
      <c r="AH250" s="173"/>
      <c r="AI250" s="173"/>
      <c r="AJ250" s="173"/>
      <c r="AK250" s="173"/>
      <c r="AL250" s="173"/>
      <c r="AM250" s="173"/>
      <c r="AN250" s="173"/>
      <c r="AO250" s="173"/>
      <c r="AP250" s="173"/>
      <c r="AQ250" s="173"/>
      <c r="AR250" s="173"/>
      <c r="AS250" s="173">
        <v>774000</v>
      </c>
      <c r="AT250" s="160">
        <f t="shared" si="86"/>
        <v>3</v>
      </c>
      <c r="AU250" s="173">
        <f t="shared" si="87"/>
        <v>7754000</v>
      </c>
      <c r="AV250" s="173">
        <f t="shared" si="88"/>
        <v>2584700</v>
      </c>
      <c r="AW250" s="173">
        <f t="shared" si="89"/>
        <v>774000</v>
      </c>
      <c r="AX250" s="173">
        <f t="shared" si="90"/>
        <v>1984900</v>
      </c>
      <c r="AY250" s="173">
        <f t="shared" si="91"/>
        <v>174200</v>
      </c>
      <c r="AZ250" s="177">
        <f t="shared" si="92"/>
        <v>3.3092697565855285</v>
      </c>
      <c r="BA250" s="177">
        <f t="shared" si="93"/>
        <v>0.29043014338112705</v>
      </c>
      <c r="BB250" s="173">
        <f>AW250</f>
        <v>774000</v>
      </c>
      <c r="BC250" s="178">
        <f>AV250</f>
        <v>2584700</v>
      </c>
      <c r="BD250" s="173">
        <f>BB250-S250</f>
        <v>174200</v>
      </c>
      <c r="BE250" s="177">
        <f>BD250/S250</f>
        <v>0.29043014338112705</v>
      </c>
      <c r="BF250" s="179" t="s">
        <v>20515</v>
      </c>
      <c r="BG250" s="174" t="s">
        <v>5048</v>
      </c>
      <c r="BH250" s="166" t="s">
        <v>20501</v>
      </c>
      <c r="BI250" s="162"/>
      <c r="BJ250" s="163">
        <v>1</v>
      </c>
      <c r="BK250" s="163"/>
    </row>
    <row r="251" spans="1:63" ht="33" customHeight="1" x14ac:dyDescent="0.25">
      <c r="A251" s="157">
        <v>245</v>
      </c>
      <c r="B251" s="164" t="s">
        <v>5073</v>
      </c>
      <c r="C251" s="169" t="s">
        <v>5069</v>
      </c>
      <c r="D251" s="169" t="s">
        <v>549</v>
      </c>
      <c r="E251" s="170" t="s">
        <v>5074</v>
      </c>
      <c r="F251" s="171" t="s">
        <v>5071</v>
      </c>
      <c r="G251" s="171" t="s">
        <v>5071</v>
      </c>
      <c r="H251" s="172" t="s">
        <v>5071</v>
      </c>
      <c r="I251" s="164" t="s">
        <v>25</v>
      </c>
      <c r="J251" s="164">
        <v>815</v>
      </c>
      <c r="K251" s="171">
        <v>815</v>
      </c>
      <c r="L251" s="171" t="s">
        <v>5072</v>
      </c>
      <c r="M251" s="173">
        <v>932000</v>
      </c>
      <c r="N251" s="173">
        <f>P251-M251</f>
        <v>208000</v>
      </c>
      <c r="O251" s="173">
        <v>208173.91304347801</v>
      </c>
      <c r="P251" s="173">
        <v>1140000</v>
      </c>
      <c r="Q251" s="173">
        <f>+O251/1800000*2340000</f>
        <v>270626.08695652138</v>
      </c>
      <c r="R251" s="173">
        <f>+M251+Q251</f>
        <v>1202626.0869565215</v>
      </c>
      <c r="S251" s="173">
        <v>1202600</v>
      </c>
      <c r="T251" s="174"/>
      <c r="U251" s="175" t="s">
        <v>199</v>
      </c>
      <c r="V251" s="175" t="s">
        <v>4643</v>
      </c>
      <c r="W251" s="175" t="s">
        <v>173</v>
      </c>
      <c r="X251" s="176">
        <v>43294</v>
      </c>
      <c r="Y251" s="171" t="s">
        <v>7684</v>
      </c>
      <c r="Z251" s="171"/>
      <c r="AA251" s="173"/>
      <c r="AB251" s="173"/>
      <c r="AC251" s="173"/>
      <c r="AD251" s="173"/>
      <c r="AE251" s="173"/>
      <c r="AF251" s="173">
        <v>5000000</v>
      </c>
      <c r="AG251" s="173">
        <v>4880000</v>
      </c>
      <c r="AH251" s="173"/>
      <c r="AI251" s="173"/>
      <c r="AJ251" s="173"/>
      <c r="AK251" s="173"/>
      <c r="AL251" s="173"/>
      <c r="AM251" s="173"/>
      <c r="AN251" s="173"/>
      <c r="AO251" s="173"/>
      <c r="AP251" s="173"/>
      <c r="AQ251" s="173"/>
      <c r="AR251" s="173"/>
      <c r="AS251" s="173">
        <v>1598000</v>
      </c>
      <c r="AT251" s="160">
        <f t="shared" si="86"/>
        <v>3</v>
      </c>
      <c r="AU251" s="173">
        <f t="shared" si="87"/>
        <v>11478000</v>
      </c>
      <c r="AV251" s="173">
        <f t="shared" si="88"/>
        <v>3826000</v>
      </c>
      <c r="AW251" s="173">
        <f t="shared" si="89"/>
        <v>1598000</v>
      </c>
      <c r="AX251" s="173">
        <f t="shared" si="90"/>
        <v>2623400</v>
      </c>
      <c r="AY251" s="173">
        <f t="shared" si="91"/>
        <v>395400</v>
      </c>
      <c r="AZ251" s="177">
        <f t="shared" si="92"/>
        <v>2.1814402128721104</v>
      </c>
      <c r="BA251" s="177">
        <f t="shared" si="93"/>
        <v>0.32878762680858142</v>
      </c>
      <c r="BB251" s="173">
        <f>AV251</f>
        <v>3826000</v>
      </c>
      <c r="BC251" s="178">
        <f>AV251</f>
        <v>3826000</v>
      </c>
      <c r="BD251" s="173">
        <f>BB251-S251</f>
        <v>2623400</v>
      </c>
      <c r="BE251" s="177">
        <f>BD251/S251</f>
        <v>2.1814402128721104</v>
      </c>
      <c r="BF251" s="179" t="s">
        <v>7679</v>
      </c>
      <c r="BG251" s="174"/>
      <c r="BH251" s="166" t="s">
        <v>20501</v>
      </c>
      <c r="BI251" s="162"/>
      <c r="BJ251" s="163">
        <v>1</v>
      </c>
      <c r="BK251" s="163"/>
    </row>
    <row r="252" spans="1:63" ht="51.75" customHeight="1" x14ac:dyDescent="0.25">
      <c r="A252" s="157">
        <v>246</v>
      </c>
      <c r="B252" s="164" t="s">
        <v>5075</v>
      </c>
      <c r="C252" s="169" t="s">
        <v>5076</v>
      </c>
      <c r="D252" s="169" t="s">
        <v>549</v>
      </c>
      <c r="E252" s="170" t="s">
        <v>5077</v>
      </c>
      <c r="F252" s="171" t="s">
        <v>5078</v>
      </c>
      <c r="G252" s="171" t="s">
        <v>5079</v>
      </c>
      <c r="H252" s="172" t="s">
        <v>5080</v>
      </c>
      <c r="I252" s="164" t="s">
        <v>21</v>
      </c>
      <c r="J252" s="164">
        <v>818</v>
      </c>
      <c r="K252" s="171">
        <v>818</v>
      </c>
      <c r="L252" s="171" t="s">
        <v>5081</v>
      </c>
      <c r="M252" s="173">
        <v>1207000</v>
      </c>
      <c r="N252" s="173">
        <v>327000</v>
      </c>
      <c r="O252" s="173">
        <v>327130.43478260899</v>
      </c>
      <c r="P252" s="173">
        <v>1534000</v>
      </c>
      <c r="Q252" s="173">
        <v>425269.56521739165</v>
      </c>
      <c r="R252" s="173">
        <v>1632269.5652173916</v>
      </c>
      <c r="S252" s="173">
        <v>1632200</v>
      </c>
      <c r="T252" s="174" t="s">
        <v>4792</v>
      </c>
      <c r="U252" s="175" t="s">
        <v>26</v>
      </c>
      <c r="V252" s="175" t="s">
        <v>4643</v>
      </c>
      <c r="W252" s="175" t="s">
        <v>27</v>
      </c>
      <c r="X252" s="176">
        <v>43294</v>
      </c>
      <c r="Y252" s="171" t="s">
        <v>7684</v>
      </c>
      <c r="Z252" s="171"/>
      <c r="AA252" s="173"/>
      <c r="AB252" s="173"/>
      <c r="AC252" s="173"/>
      <c r="AD252" s="173"/>
      <c r="AE252" s="173"/>
      <c r="AF252" s="173">
        <v>3330000</v>
      </c>
      <c r="AG252" s="173"/>
      <c r="AH252" s="173"/>
      <c r="AI252" s="173"/>
      <c r="AJ252" s="173"/>
      <c r="AK252" s="173"/>
      <c r="AL252" s="173"/>
      <c r="AM252" s="173"/>
      <c r="AN252" s="173"/>
      <c r="AO252" s="173"/>
      <c r="AP252" s="173"/>
      <c r="AQ252" s="173"/>
      <c r="AR252" s="173">
        <v>2782000</v>
      </c>
      <c r="AS252" s="173">
        <v>2124000</v>
      </c>
      <c r="AT252" s="160">
        <f t="shared" si="86"/>
        <v>3</v>
      </c>
      <c r="AU252" s="173">
        <f t="shared" si="87"/>
        <v>8236000</v>
      </c>
      <c r="AV252" s="173">
        <f t="shared" si="88"/>
        <v>2745300</v>
      </c>
      <c r="AW252" s="173">
        <f t="shared" si="89"/>
        <v>2124000</v>
      </c>
      <c r="AX252" s="173">
        <f t="shared" si="90"/>
        <v>1113100</v>
      </c>
      <c r="AY252" s="173">
        <f t="shared" si="91"/>
        <v>491800</v>
      </c>
      <c r="AZ252" s="177">
        <f t="shared" si="92"/>
        <v>0.68196299473103783</v>
      </c>
      <c r="BA252" s="177">
        <f t="shared" si="93"/>
        <v>0.30131111383408898</v>
      </c>
      <c r="BB252" s="173">
        <f>AV252</f>
        <v>2745300</v>
      </c>
      <c r="BC252" s="178">
        <f>AV252</f>
        <v>2745300</v>
      </c>
      <c r="BD252" s="173">
        <f>BB252-S252</f>
        <v>1113100</v>
      </c>
      <c r="BE252" s="177">
        <f>BD252/S252</f>
        <v>0.68196299473103783</v>
      </c>
      <c r="BF252" s="179" t="s">
        <v>7679</v>
      </c>
      <c r="BG252" s="174" t="s">
        <v>4792</v>
      </c>
      <c r="BH252" s="166" t="s">
        <v>20501</v>
      </c>
      <c r="BI252" s="162"/>
      <c r="BJ252" s="163">
        <v>1</v>
      </c>
      <c r="BK252" s="163"/>
    </row>
    <row r="253" spans="1:63" ht="50.25" customHeight="1" x14ac:dyDescent="0.25">
      <c r="A253" s="157">
        <v>247</v>
      </c>
      <c r="B253" s="164" t="s">
        <v>5116</v>
      </c>
      <c r="C253" s="169" t="s">
        <v>5106</v>
      </c>
      <c r="D253" s="169" t="s">
        <v>549</v>
      </c>
      <c r="E253" s="170" t="s">
        <v>5117</v>
      </c>
      <c r="F253" s="171" t="s">
        <v>5118</v>
      </c>
      <c r="G253" s="171" t="s">
        <v>5118</v>
      </c>
      <c r="H253" s="172" t="s">
        <v>5119</v>
      </c>
      <c r="I253" s="164" t="s">
        <v>25</v>
      </c>
      <c r="J253" s="164">
        <v>825</v>
      </c>
      <c r="K253" s="171">
        <v>825</v>
      </c>
      <c r="L253" s="171" t="s">
        <v>5107</v>
      </c>
      <c r="M253" s="173">
        <v>2482000</v>
      </c>
      <c r="N253" s="173">
        <v>208000</v>
      </c>
      <c r="O253" s="173">
        <v>208173.91304347801</v>
      </c>
      <c r="P253" s="173">
        <v>2690000</v>
      </c>
      <c r="Q253" s="173">
        <v>270626.08695652138</v>
      </c>
      <c r="R253" s="173">
        <v>2752626.0869565215</v>
      </c>
      <c r="S253" s="173">
        <v>2752600</v>
      </c>
      <c r="T253" s="174" t="s">
        <v>5108</v>
      </c>
      <c r="U253" s="175" t="s">
        <v>199</v>
      </c>
      <c r="V253" s="175" t="s">
        <v>4643</v>
      </c>
      <c r="W253" s="175" t="s">
        <v>173</v>
      </c>
      <c r="X253" s="176">
        <v>43294</v>
      </c>
      <c r="Y253" s="171" t="s">
        <v>7684</v>
      </c>
      <c r="Z253" s="171"/>
      <c r="AA253" s="173"/>
      <c r="AB253" s="173"/>
      <c r="AC253" s="173"/>
      <c r="AD253" s="173"/>
      <c r="AE253" s="173"/>
      <c r="AF253" s="173">
        <v>5600000</v>
      </c>
      <c r="AG253" s="173"/>
      <c r="AH253" s="173"/>
      <c r="AI253" s="173"/>
      <c r="AJ253" s="173"/>
      <c r="AK253" s="173"/>
      <c r="AL253" s="173"/>
      <c r="AM253" s="173"/>
      <c r="AN253" s="173"/>
      <c r="AO253" s="173"/>
      <c r="AP253" s="173"/>
      <c r="AQ253" s="173"/>
      <c r="AR253" s="173">
        <v>4046000</v>
      </c>
      <c r="AS253" s="173">
        <v>3923000</v>
      </c>
      <c r="AT253" s="160">
        <f t="shared" si="86"/>
        <v>3</v>
      </c>
      <c r="AU253" s="173">
        <f t="shared" si="87"/>
        <v>13569000</v>
      </c>
      <c r="AV253" s="173">
        <f t="shared" si="88"/>
        <v>4523000</v>
      </c>
      <c r="AW253" s="173">
        <f t="shared" si="89"/>
        <v>3923000</v>
      </c>
      <c r="AX253" s="173">
        <f t="shared" si="90"/>
        <v>1770400</v>
      </c>
      <c r="AY253" s="173">
        <f t="shared" si="91"/>
        <v>1170400</v>
      </c>
      <c r="AZ253" s="177">
        <f t="shared" si="92"/>
        <v>0.64317372665843198</v>
      </c>
      <c r="BA253" s="177">
        <f t="shared" si="93"/>
        <v>0.4251979946232653</v>
      </c>
      <c r="BB253" s="173">
        <f t="shared" ref="BB253:BB258" si="105">AV253</f>
        <v>4523000</v>
      </c>
      <c r="BC253" s="178">
        <f t="shared" ref="BC253:BC258" si="106">AV253</f>
        <v>4523000</v>
      </c>
      <c r="BD253" s="173">
        <f t="shared" ref="BD253:BD258" si="107">BB253-S253</f>
        <v>1770400</v>
      </c>
      <c r="BE253" s="177">
        <f t="shared" ref="BE253:BE258" si="108">BD253/S253</f>
        <v>0.64317372665843198</v>
      </c>
      <c r="BF253" s="179" t="s">
        <v>7679</v>
      </c>
      <c r="BG253" s="174" t="s">
        <v>5108</v>
      </c>
      <c r="BH253" s="166" t="s">
        <v>20501</v>
      </c>
      <c r="BI253" s="162"/>
      <c r="BJ253" s="163">
        <v>1</v>
      </c>
      <c r="BK253" s="163"/>
    </row>
    <row r="254" spans="1:63" ht="33" customHeight="1" x14ac:dyDescent="0.25">
      <c r="A254" s="157">
        <v>248</v>
      </c>
      <c r="B254" s="164" t="s">
        <v>5175</v>
      </c>
      <c r="C254" s="169" t="s">
        <v>5155</v>
      </c>
      <c r="D254" s="169" t="s">
        <v>549</v>
      </c>
      <c r="E254" s="170" t="s">
        <v>5176</v>
      </c>
      <c r="F254" s="171" t="s">
        <v>5174</v>
      </c>
      <c r="G254" s="171" t="s">
        <v>5174</v>
      </c>
      <c r="H254" s="172" t="s">
        <v>5174</v>
      </c>
      <c r="I254" s="164" t="s">
        <v>25</v>
      </c>
      <c r="J254" s="164">
        <v>836</v>
      </c>
      <c r="K254" s="171">
        <v>836</v>
      </c>
      <c r="L254" s="171" t="s">
        <v>5158</v>
      </c>
      <c r="M254" s="173">
        <v>1132000</v>
      </c>
      <c r="N254" s="173">
        <f>P254-M254</f>
        <v>208000</v>
      </c>
      <c r="O254" s="173">
        <v>208173.91304347801</v>
      </c>
      <c r="P254" s="173">
        <v>1340000</v>
      </c>
      <c r="Q254" s="173">
        <f>+O254/1800000*2340000</f>
        <v>270626.08695652138</v>
      </c>
      <c r="R254" s="173">
        <f>+M254+Q254</f>
        <v>1402626.0869565215</v>
      </c>
      <c r="S254" s="173">
        <v>1402600</v>
      </c>
      <c r="T254" s="174"/>
      <c r="U254" s="175" t="s">
        <v>199</v>
      </c>
      <c r="V254" s="175" t="s">
        <v>4643</v>
      </c>
      <c r="W254" s="175" t="s">
        <v>196</v>
      </c>
      <c r="X254" s="176">
        <v>43294</v>
      </c>
      <c r="Y254" s="171" t="s">
        <v>7684</v>
      </c>
      <c r="Z254" s="171"/>
      <c r="AA254" s="173"/>
      <c r="AB254" s="173"/>
      <c r="AC254" s="173"/>
      <c r="AD254" s="173"/>
      <c r="AE254" s="173"/>
      <c r="AF254" s="173">
        <v>5350000</v>
      </c>
      <c r="AG254" s="173">
        <v>3915000</v>
      </c>
      <c r="AH254" s="173"/>
      <c r="AI254" s="173"/>
      <c r="AJ254" s="173"/>
      <c r="AK254" s="173"/>
      <c r="AL254" s="173"/>
      <c r="AM254" s="173"/>
      <c r="AN254" s="173"/>
      <c r="AO254" s="173"/>
      <c r="AP254" s="173"/>
      <c r="AQ254" s="173"/>
      <c r="AR254" s="173"/>
      <c r="AS254" s="173">
        <v>1898000</v>
      </c>
      <c r="AT254" s="160">
        <f t="shared" si="86"/>
        <v>3</v>
      </c>
      <c r="AU254" s="173">
        <f t="shared" si="87"/>
        <v>11163000</v>
      </c>
      <c r="AV254" s="173">
        <f t="shared" si="88"/>
        <v>3721000</v>
      </c>
      <c r="AW254" s="173">
        <f t="shared" si="89"/>
        <v>1898000</v>
      </c>
      <c r="AX254" s="173">
        <f t="shared" si="90"/>
        <v>2318400</v>
      </c>
      <c r="AY254" s="173">
        <f t="shared" si="91"/>
        <v>495400</v>
      </c>
      <c r="AZ254" s="177">
        <f t="shared" si="92"/>
        <v>1.6529302723513475</v>
      </c>
      <c r="BA254" s="177">
        <f t="shared" si="93"/>
        <v>0.35320119777555969</v>
      </c>
      <c r="BB254" s="173">
        <f t="shared" si="105"/>
        <v>3721000</v>
      </c>
      <c r="BC254" s="178">
        <f t="shared" si="106"/>
        <v>3721000</v>
      </c>
      <c r="BD254" s="173">
        <f t="shared" si="107"/>
        <v>2318400</v>
      </c>
      <c r="BE254" s="177">
        <f t="shared" si="108"/>
        <v>1.6529302723513475</v>
      </c>
      <c r="BF254" s="179" t="s">
        <v>7679</v>
      </c>
      <c r="BG254" s="174"/>
      <c r="BH254" s="166" t="s">
        <v>20501</v>
      </c>
      <c r="BI254" s="162"/>
      <c r="BJ254" s="163">
        <v>1</v>
      </c>
      <c r="BK254" s="163"/>
    </row>
    <row r="255" spans="1:63" ht="33" customHeight="1" x14ac:dyDescent="0.25">
      <c r="A255" s="157">
        <v>249</v>
      </c>
      <c r="B255" s="164" t="s">
        <v>5181</v>
      </c>
      <c r="C255" s="169" t="s">
        <v>5155</v>
      </c>
      <c r="D255" s="169" t="s">
        <v>549</v>
      </c>
      <c r="E255" s="170" t="s">
        <v>5182</v>
      </c>
      <c r="F255" s="171" t="s">
        <v>5179</v>
      </c>
      <c r="G255" s="171" t="s">
        <v>5179</v>
      </c>
      <c r="H255" s="172" t="s">
        <v>5180</v>
      </c>
      <c r="I255" s="164" t="s">
        <v>25</v>
      </c>
      <c r="J255" s="164">
        <v>836</v>
      </c>
      <c r="K255" s="171">
        <v>836</v>
      </c>
      <c r="L255" s="171" t="s">
        <v>5158</v>
      </c>
      <c r="M255" s="173">
        <v>1132000</v>
      </c>
      <c r="N255" s="173">
        <v>208000</v>
      </c>
      <c r="O255" s="173">
        <v>208173.91304347801</v>
      </c>
      <c r="P255" s="173">
        <v>1340000</v>
      </c>
      <c r="Q255" s="173">
        <v>270626.08695652138</v>
      </c>
      <c r="R255" s="173">
        <v>1402626.0869565215</v>
      </c>
      <c r="S255" s="173">
        <v>1402600</v>
      </c>
      <c r="T255" s="174"/>
      <c r="U255" s="175" t="s">
        <v>26</v>
      </c>
      <c r="V255" s="175" t="s">
        <v>4643</v>
      </c>
      <c r="W255" s="175" t="s">
        <v>27</v>
      </c>
      <c r="X255" s="176">
        <v>43294</v>
      </c>
      <c r="Y255" s="171" t="s">
        <v>7684</v>
      </c>
      <c r="Z255" s="171"/>
      <c r="AA255" s="173"/>
      <c r="AB255" s="173"/>
      <c r="AC255" s="173"/>
      <c r="AD255" s="173"/>
      <c r="AE255" s="173"/>
      <c r="AF255" s="173">
        <v>5350000</v>
      </c>
      <c r="AG255" s="173"/>
      <c r="AH255" s="173"/>
      <c r="AI255" s="173"/>
      <c r="AJ255" s="173"/>
      <c r="AK255" s="173"/>
      <c r="AL255" s="173"/>
      <c r="AM255" s="173"/>
      <c r="AN255" s="173"/>
      <c r="AO255" s="173"/>
      <c r="AP255" s="173"/>
      <c r="AQ255" s="173"/>
      <c r="AR255" s="173">
        <v>2641000</v>
      </c>
      <c r="AS255" s="173">
        <v>1898000</v>
      </c>
      <c r="AT255" s="160">
        <f t="shared" si="86"/>
        <v>3</v>
      </c>
      <c r="AU255" s="173">
        <f t="shared" si="87"/>
        <v>9889000</v>
      </c>
      <c r="AV255" s="173">
        <f t="shared" si="88"/>
        <v>3296300</v>
      </c>
      <c r="AW255" s="173">
        <f t="shared" si="89"/>
        <v>1898000</v>
      </c>
      <c r="AX255" s="173">
        <f t="shared" si="90"/>
        <v>1893700</v>
      </c>
      <c r="AY255" s="173">
        <f t="shared" si="91"/>
        <v>495400</v>
      </c>
      <c r="AZ255" s="177">
        <f t="shared" si="92"/>
        <v>1.350135462712106</v>
      </c>
      <c r="BA255" s="177">
        <f t="shared" si="93"/>
        <v>0.35320119777555969</v>
      </c>
      <c r="BB255" s="173">
        <f t="shared" si="105"/>
        <v>3296300</v>
      </c>
      <c r="BC255" s="178">
        <f t="shared" si="106"/>
        <v>3296300</v>
      </c>
      <c r="BD255" s="173">
        <f t="shared" si="107"/>
        <v>1893700</v>
      </c>
      <c r="BE255" s="177">
        <f t="shared" si="108"/>
        <v>1.350135462712106</v>
      </c>
      <c r="BF255" s="179" t="s">
        <v>7679</v>
      </c>
      <c r="BG255" s="174"/>
      <c r="BH255" s="166" t="s">
        <v>20501</v>
      </c>
      <c r="BI255" s="162"/>
      <c r="BJ255" s="163">
        <v>1</v>
      </c>
      <c r="BK255" s="163"/>
    </row>
    <row r="256" spans="1:63" ht="33" customHeight="1" x14ac:dyDescent="0.25">
      <c r="A256" s="157">
        <v>250</v>
      </c>
      <c r="B256" s="164" t="s">
        <v>5190</v>
      </c>
      <c r="C256" s="169" t="s">
        <v>5187</v>
      </c>
      <c r="D256" s="169" t="s">
        <v>549</v>
      </c>
      <c r="E256" s="170" t="s">
        <v>5191</v>
      </c>
      <c r="F256" s="171" t="s">
        <v>5188</v>
      </c>
      <c r="G256" s="171" t="s">
        <v>5188</v>
      </c>
      <c r="H256" s="172" t="s">
        <v>5188</v>
      </c>
      <c r="I256" s="164" t="s">
        <v>25</v>
      </c>
      <c r="J256" s="164">
        <v>837</v>
      </c>
      <c r="K256" s="171">
        <v>837</v>
      </c>
      <c r="L256" s="171" t="s">
        <v>5189</v>
      </c>
      <c r="M256" s="173">
        <v>1282000</v>
      </c>
      <c r="N256" s="173">
        <v>278000</v>
      </c>
      <c r="O256" s="173">
        <v>278608.69565217401</v>
      </c>
      <c r="P256" s="173">
        <v>1560000</v>
      </c>
      <c r="Q256" s="173">
        <v>362191.30434782617</v>
      </c>
      <c r="R256" s="173">
        <v>1644191.3043478262</v>
      </c>
      <c r="S256" s="173">
        <v>1644100</v>
      </c>
      <c r="T256" s="174" t="s">
        <v>5105</v>
      </c>
      <c r="U256" s="175" t="s">
        <v>26</v>
      </c>
      <c r="V256" s="175" t="s">
        <v>4643</v>
      </c>
      <c r="W256" s="175" t="s">
        <v>27</v>
      </c>
      <c r="X256" s="176">
        <v>43294</v>
      </c>
      <c r="Y256" s="171" t="s">
        <v>7684</v>
      </c>
      <c r="Z256" s="171"/>
      <c r="AA256" s="173"/>
      <c r="AB256" s="173"/>
      <c r="AC256" s="173"/>
      <c r="AD256" s="173"/>
      <c r="AE256" s="173"/>
      <c r="AF256" s="173">
        <v>4900000</v>
      </c>
      <c r="AG256" s="173"/>
      <c r="AH256" s="173"/>
      <c r="AI256" s="173"/>
      <c r="AJ256" s="173"/>
      <c r="AK256" s="173"/>
      <c r="AL256" s="173"/>
      <c r="AM256" s="173"/>
      <c r="AN256" s="173"/>
      <c r="AO256" s="173"/>
      <c r="AP256" s="173"/>
      <c r="AQ256" s="173"/>
      <c r="AR256" s="173">
        <v>2988000</v>
      </c>
      <c r="AS256" s="173">
        <v>2190000</v>
      </c>
      <c r="AT256" s="160">
        <f t="shared" si="86"/>
        <v>3</v>
      </c>
      <c r="AU256" s="173">
        <f t="shared" si="87"/>
        <v>10078000</v>
      </c>
      <c r="AV256" s="173">
        <f t="shared" si="88"/>
        <v>3359300</v>
      </c>
      <c r="AW256" s="173">
        <f t="shared" si="89"/>
        <v>2190000</v>
      </c>
      <c r="AX256" s="173">
        <f t="shared" si="90"/>
        <v>1715200</v>
      </c>
      <c r="AY256" s="173">
        <f t="shared" si="91"/>
        <v>545900</v>
      </c>
      <c r="AZ256" s="177">
        <f t="shared" si="92"/>
        <v>1.0432455446748981</v>
      </c>
      <c r="BA256" s="177">
        <f t="shared" si="93"/>
        <v>0.33203576424791681</v>
      </c>
      <c r="BB256" s="173">
        <f t="shared" si="105"/>
        <v>3359300</v>
      </c>
      <c r="BC256" s="178">
        <f t="shared" si="106"/>
        <v>3359300</v>
      </c>
      <c r="BD256" s="173">
        <f t="shared" si="107"/>
        <v>1715200</v>
      </c>
      <c r="BE256" s="177">
        <f t="shared" si="108"/>
        <v>1.0432455446748981</v>
      </c>
      <c r="BF256" s="179" t="s">
        <v>7679</v>
      </c>
      <c r="BG256" s="174" t="s">
        <v>5105</v>
      </c>
      <c r="BH256" s="166" t="s">
        <v>20501</v>
      </c>
      <c r="BI256" s="162"/>
      <c r="BJ256" s="163">
        <v>1</v>
      </c>
      <c r="BK256" s="163"/>
    </row>
    <row r="257" spans="1:63" ht="33" customHeight="1" x14ac:dyDescent="0.25">
      <c r="A257" s="157">
        <v>251</v>
      </c>
      <c r="B257" s="164" t="s">
        <v>5224</v>
      </c>
      <c r="C257" s="169" t="s">
        <v>5221</v>
      </c>
      <c r="D257" s="169" t="s">
        <v>549</v>
      </c>
      <c r="E257" s="170" t="s">
        <v>5225</v>
      </c>
      <c r="F257" s="171" t="s">
        <v>5223</v>
      </c>
      <c r="G257" s="171" t="s">
        <v>5223</v>
      </c>
      <c r="H257" s="172" t="s">
        <v>5223</v>
      </c>
      <c r="I257" s="164" t="s">
        <v>25</v>
      </c>
      <c r="J257" s="164">
        <v>844</v>
      </c>
      <c r="K257" s="171">
        <v>844</v>
      </c>
      <c r="L257" s="171" t="s">
        <v>5222</v>
      </c>
      <c r="M257" s="173">
        <v>1082000</v>
      </c>
      <c r="N257" s="173">
        <v>184000</v>
      </c>
      <c r="O257" s="173">
        <v>184695.652173913</v>
      </c>
      <c r="P257" s="173">
        <v>1266000</v>
      </c>
      <c r="Q257" s="173">
        <v>240104.34782608689</v>
      </c>
      <c r="R257" s="173">
        <v>1322104.3478260869</v>
      </c>
      <c r="S257" s="173">
        <v>1322100</v>
      </c>
      <c r="T257" s="174"/>
      <c r="U257" s="175" t="s">
        <v>26</v>
      </c>
      <c r="V257" s="175" t="s">
        <v>4643</v>
      </c>
      <c r="W257" s="175" t="s">
        <v>27</v>
      </c>
      <c r="X257" s="176">
        <v>43294</v>
      </c>
      <c r="Y257" s="171" t="s">
        <v>7684</v>
      </c>
      <c r="Z257" s="171"/>
      <c r="AA257" s="173"/>
      <c r="AB257" s="173"/>
      <c r="AC257" s="173"/>
      <c r="AD257" s="173"/>
      <c r="AE257" s="173"/>
      <c r="AF257" s="173"/>
      <c r="AG257" s="173">
        <v>5189000</v>
      </c>
      <c r="AH257" s="173"/>
      <c r="AI257" s="173"/>
      <c r="AJ257" s="173"/>
      <c r="AK257" s="173"/>
      <c r="AL257" s="173"/>
      <c r="AM257" s="173"/>
      <c r="AN257" s="173"/>
      <c r="AO257" s="173"/>
      <c r="AP257" s="173"/>
      <c r="AQ257" s="173"/>
      <c r="AR257" s="173">
        <v>2526000</v>
      </c>
      <c r="AS257" s="173">
        <v>1800000</v>
      </c>
      <c r="AT257" s="160">
        <f t="shared" si="86"/>
        <v>3</v>
      </c>
      <c r="AU257" s="173">
        <f t="shared" si="87"/>
        <v>9515000</v>
      </c>
      <c r="AV257" s="173">
        <f t="shared" si="88"/>
        <v>3171700</v>
      </c>
      <c r="AW257" s="173">
        <f t="shared" si="89"/>
        <v>1800000</v>
      </c>
      <c r="AX257" s="173">
        <f t="shared" si="90"/>
        <v>1849600</v>
      </c>
      <c r="AY257" s="173">
        <f t="shared" si="91"/>
        <v>477900</v>
      </c>
      <c r="AZ257" s="177">
        <f t="shared" si="92"/>
        <v>1.3989864609333635</v>
      </c>
      <c r="BA257" s="177">
        <f t="shared" si="93"/>
        <v>0.36147038801906056</v>
      </c>
      <c r="BB257" s="173">
        <f t="shared" si="105"/>
        <v>3171700</v>
      </c>
      <c r="BC257" s="178">
        <f t="shared" si="106"/>
        <v>3171700</v>
      </c>
      <c r="BD257" s="173">
        <f t="shared" si="107"/>
        <v>1849600</v>
      </c>
      <c r="BE257" s="177">
        <f t="shared" si="108"/>
        <v>1.3989864609333635</v>
      </c>
      <c r="BF257" s="179" t="s">
        <v>7679</v>
      </c>
      <c r="BG257" s="174"/>
      <c r="BH257" s="166" t="s">
        <v>20501</v>
      </c>
      <c r="BI257" s="162"/>
      <c r="BJ257" s="163">
        <v>1</v>
      </c>
      <c r="BK257" s="163"/>
    </row>
    <row r="258" spans="1:63" ht="33" customHeight="1" x14ac:dyDescent="0.25">
      <c r="A258" s="157">
        <v>252</v>
      </c>
      <c r="B258" s="164" t="s">
        <v>5234</v>
      </c>
      <c r="C258" s="169" t="s">
        <v>5230</v>
      </c>
      <c r="D258" s="169" t="s">
        <v>549</v>
      </c>
      <c r="E258" s="170" t="s">
        <v>5235</v>
      </c>
      <c r="F258" s="171" t="s">
        <v>5236</v>
      </c>
      <c r="G258" s="171" t="s">
        <v>5236</v>
      </c>
      <c r="H258" s="172" t="s">
        <v>5236</v>
      </c>
      <c r="I258" s="164" t="s">
        <v>21</v>
      </c>
      <c r="J258" s="164">
        <v>846</v>
      </c>
      <c r="K258" s="171">
        <v>846</v>
      </c>
      <c r="L258" s="171" t="s">
        <v>5233</v>
      </c>
      <c r="M258" s="173">
        <v>570000</v>
      </c>
      <c r="N258" s="173">
        <v>186000</v>
      </c>
      <c r="O258" s="173">
        <v>186260.869565217</v>
      </c>
      <c r="P258" s="173">
        <v>756000</v>
      </c>
      <c r="Q258" s="173">
        <v>242139.13043478213</v>
      </c>
      <c r="R258" s="173">
        <v>812139.13043478213</v>
      </c>
      <c r="S258" s="173">
        <v>812100</v>
      </c>
      <c r="T258" s="174"/>
      <c r="U258" s="175" t="s">
        <v>26</v>
      </c>
      <c r="V258" s="175" t="s">
        <v>4643</v>
      </c>
      <c r="W258" s="175" t="s">
        <v>27</v>
      </c>
      <c r="X258" s="176">
        <v>43294</v>
      </c>
      <c r="Y258" s="171" t="s">
        <v>7684</v>
      </c>
      <c r="Z258" s="171"/>
      <c r="AA258" s="173"/>
      <c r="AB258" s="173"/>
      <c r="AC258" s="173"/>
      <c r="AD258" s="173"/>
      <c r="AE258" s="173"/>
      <c r="AF258" s="173">
        <v>3000000</v>
      </c>
      <c r="AG258" s="173"/>
      <c r="AH258" s="173"/>
      <c r="AI258" s="173"/>
      <c r="AJ258" s="173"/>
      <c r="AK258" s="173"/>
      <c r="AL258" s="173"/>
      <c r="AM258" s="173"/>
      <c r="AN258" s="173"/>
      <c r="AO258" s="173"/>
      <c r="AP258" s="173"/>
      <c r="AQ258" s="173"/>
      <c r="AR258" s="173">
        <v>1738000</v>
      </c>
      <c r="AS258" s="173">
        <v>2000000</v>
      </c>
      <c r="AT258" s="160">
        <f t="shared" si="86"/>
        <v>3</v>
      </c>
      <c r="AU258" s="173">
        <f t="shared" si="87"/>
        <v>6738000</v>
      </c>
      <c r="AV258" s="173">
        <f t="shared" si="88"/>
        <v>2246000</v>
      </c>
      <c r="AW258" s="173">
        <f t="shared" si="89"/>
        <v>1738000</v>
      </c>
      <c r="AX258" s="173">
        <f t="shared" si="90"/>
        <v>1433900</v>
      </c>
      <c r="AY258" s="173">
        <f t="shared" si="91"/>
        <v>925900</v>
      </c>
      <c r="AZ258" s="177">
        <f t="shared" si="92"/>
        <v>1.7656692525551041</v>
      </c>
      <c r="BA258" s="177">
        <f t="shared" si="93"/>
        <v>1.1401305257973156</v>
      </c>
      <c r="BB258" s="173">
        <f t="shared" si="105"/>
        <v>2246000</v>
      </c>
      <c r="BC258" s="178">
        <f t="shared" si="106"/>
        <v>2246000</v>
      </c>
      <c r="BD258" s="173">
        <f t="shared" si="107"/>
        <v>1433900</v>
      </c>
      <c r="BE258" s="177">
        <f t="shared" si="108"/>
        <v>1.7656692525551041</v>
      </c>
      <c r="BF258" s="179" t="s">
        <v>7679</v>
      </c>
      <c r="BG258" s="174"/>
      <c r="BH258" s="166" t="s">
        <v>20501</v>
      </c>
      <c r="BI258" s="162"/>
      <c r="BJ258" s="163">
        <v>1</v>
      </c>
      <c r="BK258" s="163"/>
    </row>
    <row r="259" spans="1:63" ht="33" customHeight="1" x14ac:dyDescent="0.25">
      <c r="A259" s="157">
        <v>253</v>
      </c>
      <c r="B259" s="164" t="s">
        <v>5245</v>
      </c>
      <c r="C259" s="169" t="s">
        <v>5246</v>
      </c>
      <c r="D259" s="169" t="s">
        <v>549</v>
      </c>
      <c r="E259" s="170" t="s">
        <v>5247</v>
      </c>
      <c r="F259" s="171" t="s">
        <v>5248</v>
      </c>
      <c r="G259" s="171" t="s">
        <v>5248</v>
      </c>
      <c r="H259" s="172" t="s">
        <v>5248</v>
      </c>
      <c r="I259" s="164" t="s">
        <v>25</v>
      </c>
      <c r="J259" s="164">
        <v>848</v>
      </c>
      <c r="K259" s="171">
        <v>848</v>
      </c>
      <c r="L259" s="171" t="s">
        <v>5249</v>
      </c>
      <c r="M259" s="173">
        <v>832000</v>
      </c>
      <c r="N259" s="173">
        <v>278000</v>
      </c>
      <c r="O259" s="173">
        <v>278608.69565217401</v>
      </c>
      <c r="P259" s="173">
        <v>1110000</v>
      </c>
      <c r="Q259" s="173">
        <v>362191.30434782617</v>
      </c>
      <c r="R259" s="173">
        <v>1194191.3043478262</v>
      </c>
      <c r="S259" s="173">
        <v>1194100</v>
      </c>
      <c r="T259" s="174"/>
      <c r="U259" s="175" t="s">
        <v>199</v>
      </c>
      <c r="V259" s="175" t="s">
        <v>4643</v>
      </c>
      <c r="W259" s="175" t="s">
        <v>196</v>
      </c>
      <c r="X259" s="176">
        <v>43294</v>
      </c>
      <c r="Y259" s="171" t="s">
        <v>7684</v>
      </c>
      <c r="Z259" s="171"/>
      <c r="AA259" s="173"/>
      <c r="AB259" s="173"/>
      <c r="AC259" s="173"/>
      <c r="AD259" s="173"/>
      <c r="AE259" s="173"/>
      <c r="AF259" s="173">
        <v>4900000</v>
      </c>
      <c r="AG259" s="173"/>
      <c r="AH259" s="173"/>
      <c r="AI259" s="173"/>
      <c r="AJ259" s="173"/>
      <c r="AK259" s="173"/>
      <c r="AL259" s="173"/>
      <c r="AM259" s="173"/>
      <c r="AN259" s="173"/>
      <c r="AO259" s="173"/>
      <c r="AP259" s="173"/>
      <c r="AQ259" s="173"/>
      <c r="AR259" s="173">
        <v>2520000</v>
      </c>
      <c r="AS259" s="173">
        <v>1515000</v>
      </c>
      <c r="AT259" s="160">
        <f t="shared" si="86"/>
        <v>3</v>
      </c>
      <c r="AU259" s="173">
        <f t="shared" si="87"/>
        <v>8935000</v>
      </c>
      <c r="AV259" s="173">
        <f t="shared" si="88"/>
        <v>2978300</v>
      </c>
      <c r="AW259" s="173">
        <f t="shared" si="89"/>
        <v>1515000</v>
      </c>
      <c r="AX259" s="173">
        <f t="shared" si="90"/>
        <v>1784200</v>
      </c>
      <c r="AY259" s="173">
        <f t="shared" si="91"/>
        <v>320900</v>
      </c>
      <c r="AZ259" s="177">
        <f t="shared" si="92"/>
        <v>1.4941797169416298</v>
      </c>
      <c r="BA259" s="177">
        <f t="shared" si="93"/>
        <v>0.26873796164475339</v>
      </c>
      <c r="BB259" s="173">
        <f>AR259</f>
        <v>2520000</v>
      </c>
      <c r="BC259" s="178">
        <f t="shared" ref="BC259:BC290" si="109">AV259</f>
        <v>2978300</v>
      </c>
      <c r="BD259" s="173">
        <f t="shared" ref="BD259:BD322" si="110">BB259-S259</f>
        <v>1325900</v>
      </c>
      <c r="BE259" s="177">
        <f t="shared" ref="BE259:BE322" si="111">BD259/S259</f>
        <v>1.1103760154090947</v>
      </c>
      <c r="BF259" s="179" t="s">
        <v>20561</v>
      </c>
      <c r="BG259" s="174"/>
      <c r="BH259" s="166" t="s">
        <v>20501</v>
      </c>
      <c r="BI259" s="162"/>
      <c r="BJ259" s="163">
        <v>1</v>
      </c>
      <c r="BK259" s="163"/>
    </row>
    <row r="260" spans="1:63" ht="33" customHeight="1" x14ac:dyDescent="0.25">
      <c r="A260" s="157">
        <v>254</v>
      </c>
      <c r="B260" s="164" t="s">
        <v>5269</v>
      </c>
      <c r="C260" s="169" t="s">
        <v>5264</v>
      </c>
      <c r="D260" s="169" t="s">
        <v>549</v>
      </c>
      <c r="E260" s="170" t="s">
        <v>5270</v>
      </c>
      <c r="F260" s="171" t="s">
        <v>5266</v>
      </c>
      <c r="G260" s="171" t="s">
        <v>5266</v>
      </c>
      <c r="H260" s="172" t="s">
        <v>5266</v>
      </c>
      <c r="I260" s="164" t="s">
        <v>439</v>
      </c>
      <c r="J260" s="164">
        <v>852</v>
      </c>
      <c r="K260" s="171">
        <v>852</v>
      </c>
      <c r="L260" s="171" t="s">
        <v>5267</v>
      </c>
      <c r="M260" s="173">
        <v>30000</v>
      </c>
      <c r="N260" s="173">
        <v>14000</v>
      </c>
      <c r="O260" s="173">
        <v>14086.956521739099</v>
      </c>
      <c r="P260" s="173">
        <v>44000</v>
      </c>
      <c r="Q260" s="173">
        <v>18313.043478260832</v>
      </c>
      <c r="R260" s="173">
        <v>48313.043478260835</v>
      </c>
      <c r="S260" s="173">
        <v>48300</v>
      </c>
      <c r="T260" s="174" t="s">
        <v>5268</v>
      </c>
      <c r="U260" s="175" t="s">
        <v>199</v>
      </c>
      <c r="V260" s="175" t="s">
        <v>4643</v>
      </c>
      <c r="W260" s="175" t="s">
        <v>173</v>
      </c>
      <c r="X260" s="176">
        <v>43294</v>
      </c>
      <c r="Y260" s="171" t="s">
        <v>7684</v>
      </c>
      <c r="Z260" s="171"/>
      <c r="AA260" s="173"/>
      <c r="AB260" s="173"/>
      <c r="AC260" s="173"/>
      <c r="AD260" s="173"/>
      <c r="AE260" s="173"/>
      <c r="AF260" s="173"/>
      <c r="AG260" s="173"/>
      <c r="AH260" s="173"/>
      <c r="AI260" s="173">
        <v>49920</v>
      </c>
      <c r="AJ260" s="173"/>
      <c r="AK260" s="173"/>
      <c r="AL260" s="173"/>
      <c r="AM260" s="173"/>
      <c r="AN260" s="173"/>
      <c r="AO260" s="173"/>
      <c r="AP260" s="173"/>
      <c r="AQ260" s="173"/>
      <c r="AR260" s="173">
        <v>97000</v>
      </c>
      <c r="AS260" s="173">
        <v>59000</v>
      </c>
      <c r="AT260" s="160">
        <f t="shared" si="86"/>
        <v>3</v>
      </c>
      <c r="AU260" s="173">
        <f t="shared" si="87"/>
        <v>205920</v>
      </c>
      <c r="AV260" s="173">
        <f t="shared" si="88"/>
        <v>68600</v>
      </c>
      <c r="AW260" s="173">
        <f t="shared" si="89"/>
        <v>49920</v>
      </c>
      <c r="AX260" s="173">
        <f t="shared" si="90"/>
        <v>20300</v>
      </c>
      <c r="AY260" s="173">
        <f t="shared" si="91"/>
        <v>1620</v>
      </c>
      <c r="AZ260" s="177">
        <f t="shared" si="92"/>
        <v>0.42028985507246375</v>
      </c>
      <c r="BA260" s="177">
        <f t="shared" si="93"/>
        <v>3.354037267080745E-2</v>
      </c>
      <c r="BB260" s="173">
        <f>AV260</f>
        <v>68600</v>
      </c>
      <c r="BC260" s="178">
        <f t="shared" si="109"/>
        <v>68600</v>
      </c>
      <c r="BD260" s="173">
        <f t="shared" si="110"/>
        <v>20300</v>
      </c>
      <c r="BE260" s="177">
        <f t="shared" si="111"/>
        <v>0.42028985507246375</v>
      </c>
      <c r="BF260" s="179" t="s">
        <v>7679</v>
      </c>
      <c r="BG260" s="174" t="s">
        <v>5268</v>
      </c>
      <c r="BH260" s="166" t="s">
        <v>20501</v>
      </c>
      <c r="BI260" s="162"/>
      <c r="BJ260" s="163">
        <v>1</v>
      </c>
      <c r="BK260" s="163"/>
    </row>
    <row r="261" spans="1:63" ht="33" customHeight="1" x14ac:dyDescent="0.25">
      <c r="A261" s="157">
        <v>255</v>
      </c>
      <c r="B261" s="164" t="s">
        <v>5271</v>
      </c>
      <c r="C261" s="169" t="s">
        <v>5272</v>
      </c>
      <c r="D261" s="169" t="s">
        <v>549</v>
      </c>
      <c r="E261" s="170" t="s">
        <v>5273</v>
      </c>
      <c r="F261" s="171" t="s">
        <v>5274</v>
      </c>
      <c r="G261" s="171" t="s">
        <v>5274</v>
      </c>
      <c r="H261" s="172" t="s">
        <v>5274</v>
      </c>
      <c r="I261" s="164" t="s">
        <v>439</v>
      </c>
      <c r="J261" s="164">
        <v>853</v>
      </c>
      <c r="K261" s="171">
        <v>853</v>
      </c>
      <c r="L261" s="171" t="s">
        <v>5275</v>
      </c>
      <c r="M261" s="173">
        <v>40000</v>
      </c>
      <c r="N261" s="173">
        <v>31300</v>
      </c>
      <c r="O261" s="173">
        <v>31304.347826087</v>
      </c>
      <c r="P261" s="173">
        <v>71300</v>
      </c>
      <c r="Q261" s="173">
        <v>40695.652173913099</v>
      </c>
      <c r="R261" s="173">
        <v>80695.652173913099</v>
      </c>
      <c r="S261" s="173">
        <v>80600</v>
      </c>
      <c r="T261" s="174"/>
      <c r="U261" s="175" t="s">
        <v>26</v>
      </c>
      <c r="V261" s="175" t="s">
        <v>4643</v>
      </c>
      <c r="W261" s="175" t="s">
        <v>27</v>
      </c>
      <c r="X261" s="176">
        <v>43294</v>
      </c>
      <c r="Y261" s="171" t="s">
        <v>7684</v>
      </c>
      <c r="Z261" s="171"/>
      <c r="AA261" s="173"/>
      <c r="AB261" s="173"/>
      <c r="AC261" s="173"/>
      <c r="AD261" s="173"/>
      <c r="AE261" s="173"/>
      <c r="AF261" s="173"/>
      <c r="AG261" s="173">
        <v>180000</v>
      </c>
      <c r="AH261" s="173"/>
      <c r="AI261" s="173"/>
      <c r="AJ261" s="173"/>
      <c r="AK261" s="173"/>
      <c r="AL261" s="173"/>
      <c r="AM261" s="173"/>
      <c r="AN261" s="173"/>
      <c r="AO261" s="173"/>
      <c r="AP261" s="173"/>
      <c r="AQ261" s="173"/>
      <c r="AR261" s="173">
        <v>154000</v>
      </c>
      <c r="AS261" s="173">
        <v>90000</v>
      </c>
      <c r="AT261" s="160">
        <f t="shared" si="86"/>
        <v>3</v>
      </c>
      <c r="AU261" s="173">
        <f t="shared" si="87"/>
        <v>424000</v>
      </c>
      <c r="AV261" s="173">
        <f t="shared" si="88"/>
        <v>141300</v>
      </c>
      <c r="AW261" s="173">
        <f t="shared" si="89"/>
        <v>90000</v>
      </c>
      <c r="AX261" s="173">
        <f t="shared" si="90"/>
        <v>60700</v>
      </c>
      <c r="AY261" s="173">
        <f t="shared" si="91"/>
        <v>9400</v>
      </c>
      <c r="AZ261" s="177">
        <f t="shared" si="92"/>
        <v>0.75310173697270466</v>
      </c>
      <c r="BA261" s="177">
        <f t="shared" si="93"/>
        <v>0.11662531017369727</v>
      </c>
      <c r="BB261" s="173">
        <f>AW261</f>
        <v>90000</v>
      </c>
      <c r="BC261" s="178">
        <f t="shared" si="109"/>
        <v>141300</v>
      </c>
      <c r="BD261" s="173">
        <f t="shared" si="110"/>
        <v>9400</v>
      </c>
      <c r="BE261" s="177">
        <f t="shared" si="111"/>
        <v>0.11662531017369727</v>
      </c>
      <c r="BF261" s="179" t="s">
        <v>20515</v>
      </c>
      <c r="BG261" s="174"/>
      <c r="BH261" s="166" t="s">
        <v>20501</v>
      </c>
      <c r="BI261" s="162"/>
      <c r="BJ261" s="163">
        <v>1</v>
      </c>
      <c r="BK261" s="163"/>
    </row>
    <row r="262" spans="1:63" ht="33" customHeight="1" x14ac:dyDescent="0.25">
      <c r="A262" s="157">
        <v>256</v>
      </c>
      <c r="B262" s="164" t="s">
        <v>5313</v>
      </c>
      <c r="C262" s="169" t="s">
        <v>5309</v>
      </c>
      <c r="D262" s="169" t="s">
        <v>549</v>
      </c>
      <c r="E262" s="170" t="s">
        <v>5314</v>
      </c>
      <c r="F262" s="171" t="s">
        <v>5311</v>
      </c>
      <c r="G262" s="171" t="s">
        <v>5311</v>
      </c>
      <c r="H262" s="172" t="s">
        <v>5311</v>
      </c>
      <c r="I262" s="164" t="s">
        <v>439</v>
      </c>
      <c r="J262" s="164">
        <v>859</v>
      </c>
      <c r="K262" s="171">
        <v>859</v>
      </c>
      <c r="L262" s="171" t="s">
        <v>5312</v>
      </c>
      <c r="M262" s="173">
        <v>39500</v>
      </c>
      <c r="N262" s="173">
        <v>15800</v>
      </c>
      <c r="O262" s="173">
        <v>15808.695652173899</v>
      </c>
      <c r="P262" s="173">
        <v>55300</v>
      </c>
      <c r="Q262" s="173">
        <v>20551.30434782607</v>
      </c>
      <c r="R262" s="173">
        <v>60051.304347826066</v>
      </c>
      <c r="S262" s="173">
        <v>60000</v>
      </c>
      <c r="T262" s="174"/>
      <c r="U262" s="175" t="s">
        <v>199</v>
      </c>
      <c r="V262" s="175" t="s">
        <v>4643</v>
      </c>
      <c r="W262" s="175" t="s">
        <v>173</v>
      </c>
      <c r="X262" s="176">
        <v>43294</v>
      </c>
      <c r="Y262" s="171" t="s">
        <v>7684</v>
      </c>
      <c r="Z262" s="171"/>
      <c r="AA262" s="173"/>
      <c r="AB262" s="173"/>
      <c r="AC262" s="173"/>
      <c r="AD262" s="173"/>
      <c r="AE262" s="173"/>
      <c r="AF262" s="173"/>
      <c r="AG262" s="173"/>
      <c r="AH262" s="173"/>
      <c r="AI262" s="173">
        <v>63000</v>
      </c>
      <c r="AJ262" s="173"/>
      <c r="AK262" s="173"/>
      <c r="AL262" s="173"/>
      <c r="AM262" s="173"/>
      <c r="AN262" s="173"/>
      <c r="AO262" s="173"/>
      <c r="AP262" s="173"/>
      <c r="AQ262" s="173"/>
      <c r="AR262" s="173">
        <v>112000</v>
      </c>
      <c r="AS262" s="173">
        <v>74000</v>
      </c>
      <c r="AT262" s="160">
        <f t="shared" si="86"/>
        <v>3</v>
      </c>
      <c r="AU262" s="173">
        <f t="shared" si="87"/>
        <v>249000</v>
      </c>
      <c r="AV262" s="173">
        <f t="shared" si="88"/>
        <v>83000</v>
      </c>
      <c r="AW262" s="173">
        <f t="shared" si="89"/>
        <v>63000</v>
      </c>
      <c r="AX262" s="173">
        <f t="shared" si="90"/>
        <v>23000</v>
      </c>
      <c r="AY262" s="173">
        <f t="shared" si="91"/>
        <v>3000</v>
      </c>
      <c r="AZ262" s="177">
        <f t="shared" si="92"/>
        <v>0.38333333333333336</v>
      </c>
      <c r="BA262" s="177">
        <f t="shared" si="93"/>
        <v>0.05</v>
      </c>
      <c r="BB262" s="173">
        <f>AV262</f>
        <v>83000</v>
      </c>
      <c r="BC262" s="178">
        <f t="shared" si="109"/>
        <v>83000</v>
      </c>
      <c r="BD262" s="173">
        <f t="shared" si="110"/>
        <v>23000</v>
      </c>
      <c r="BE262" s="177">
        <f t="shared" si="111"/>
        <v>0.38333333333333336</v>
      </c>
      <c r="BF262" s="179" t="s">
        <v>7679</v>
      </c>
      <c r="BG262" s="174"/>
      <c r="BH262" s="166" t="s">
        <v>20501</v>
      </c>
      <c r="BI262" s="162"/>
      <c r="BJ262" s="163">
        <v>1</v>
      </c>
      <c r="BK262" s="163"/>
    </row>
    <row r="263" spans="1:63" ht="33" customHeight="1" x14ac:dyDescent="0.25">
      <c r="A263" s="157">
        <v>257</v>
      </c>
      <c r="B263" s="164" t="s">
        <v>5315</v>
      </c>
      <c r="C263" s="169" t="s">
        <v>5309</v>
      </c>
      <c r="D263" s="169" t="s">
        <v>549</v>
      </c>
      <c r="E263" s="170" t="s">
        <v>5316</v>
      </c>
      <c r="F263" s="171" t="s">
        <v>5317</v>
      </c>
      <c r="G263" s="171" t="s">
        <v>5317</v>
      </c>
      <c r="H263" s="172" t="s">
        <v>5317</v>
      </c>
      <c r="I263" s="164" t="s">
        <v>439</v>
      </c>
      <c r="J263" s="164">
        <v>859</v>
      </c>
      <c r="K263" s="171">
        <v>859</v>
      </c>
      <c r="L263" s="171" t="s">
        <v>5312</v>
      </c>
      <c r="M263" s="173">
        <v>39500</v>
      </c>
      <c r="N263" s="173">
        <v>15800</v>
      </c>
      <c r="O263" s="173">
        <v>15808.695652173899</v>
      </c>
      <c r="P263" s="173">
        <v>55300</v>
      </c>
      <c r="Q263" s="173">
        <v>20551.30434782607</v>
      </c>
      <c r="R263" s="173">
        <v>60051.304347826066</v>
      </c>
      <c r="S263" s="173">
        <v>60000</v>
      </c>
      <c r="T263" s="174"/>
      <c r="U263" s="175" t="s">
        <v>199</v>
      </c>
      <c r="V263" s="175" t="s">
        <v>4643</v>
      </c>
      <c r="W263" s="175" t="s">
        <v>173</v>
      </c>
      <c r="X263" s="176">
        <v>43294</v>
      </c>
      <c r="Y263" s="171" t="s">
        <v>7684</v>
      </c>
      <c r="Z263" s="171"/>
      <c r="AA263" s="173"/>
      <c r="AB263" s="173"/>
      <c r="AC263" s="173"/>
      <c r="AD263" s="173"/>
      <c r="AE263" s="173"/>
      <c r="AF263" s="173"/>
      <c r="AG263" s="173"/>
      <c r="AH263" s="173"/>
      <c r="AI263" s="173">
        <v>63000</v>
      </c>
      <c r="AJ263" s="173"/>
      <c r="AK263" s="173"/>
      <c r="AL263" s="173"/>
      <c r="AM263" s="173"/>
      <c r="AN263" s="173"/>
      <c r="AO263" s="173"/>
      <c r="AP263" s="173"/>
      <c r="AQ263" s="173"/>
      <c r="AR263" s="173">
        <v>112000</v>
      </c>
      <c r="AS263" s="173">
        <v>74000</v>
      </c>
      <c r="AT263" s="160">
        <f t="shared" ref="AT263:AT326" si="112">COUNT(AA263:AS263)</f>
        <v>3</v>
      </c>
      <c r="AU263" s="173">
        <f t="shared" ref="AU263:AU326" si="113">SUM(AA263:AS263)</f>
        <v>249000</v>
      </c>
      <c r="AV263" s="173">
        <f t="shared" ref="AV263:AV326" si="114">ROUND(AU263/AT263,-2)</f>
        <v>83000</v>
      </c>
      <c r="AW263" s="173">
        <f t="shared" ref="AW263:AW326" si="115">MIN(AA263:AS263)</f>
        <v>63000</v>
      </c>
      <c r="AX263" s="173">
        <f t="shared" ref="AX263:AX326" si="116">AV263-S263</f>
        <v>23000</v>
      </c>
      <c r="AY263" s="173">
        <f t="shared" ref="AY263:AY326" si="117">AW263-S263</f>
        <v>3000</v>
      </c>
      <c r="AZ263" s="177">
        <f t="shared" ref="AZ263:AZ326" si="118">AX263/S263</f>
        <v>0.38333333333333336</v>
      </c>
      <c r="BA263" s="177">
        <f t="shared" ref="BA263:BA326" si="119">AY263/S263</f>
        <v>0.05</v>
      </c>
      <c r="BB263" s="173">
        <f>AV263</f>
        <v>83000</v>
      </c>
      <c r="BC263" s="178">
        <f t="shared" si="109"/>
        <v>83000</v>
      </c>
      <c r="BD263" s="173">
        <f t="shared" si="110"/>
        <v>23000</v>
      </c>
      <c r="BE263" s="177">
        <f t="shared" si="111"/>
        <v>0.38333333333333336</v>
      </c>
      <c r="BF263" s="179" t="s">
        <v>7679</v>
      </c>
      <c r="BG263" s="174"/>
      <c r="BH263" s="166" t="s">
        <v>20501</v>
      </c>
      <c r="BI263" s="162"/>
      <c r="BJ263" s="163">
        <v>1</v>
      </c>
      <c r="BK263" s="163"/>
    </row>
    <row r="264" spans="1:63" ht="33" customHeight="1" x14ac:dyDescent="0.25">
      <c r="A264" s="157">
        <v>258</v>
      </c>
      <c r="B264" s="164" t="s">
        <v>5328</v>
      </c>
      <c r="C264" s="169" t="s">
        <v>5309</v>
      </c>
      <c r="D264" s="169" t="s">
        <v>549</v>
      </c>
      <c r="E264" s="170" t="s">
        <v>5329</v>
      </c>
      <c r="F264" s="171" t="s">
        <v>5327</v>
      </c>
      <c r="G264" s="171" t="s">
        <v>5327</v>
      </c>
      <c r="H264" s="172" t="s">
        <v>5327</v>
      </c>
      <c r="I264" s="164" t="s">
        <v>439</v>
      </c>
      <c r="J264" s="164">
        <v>859</v>
      </c>
      <c r="K264" s="171">
        <v>859</v>
      </c>
      <c r="L264" s="171" t="s">
        <v>5312</v>
      </c>
      <c r="M264" s="173">
        <v>39500</v>
      </c>
      <c r="N264" s="173">
        <f>P264-M264</f>
        <v>15800</v>
      </c>
      <c r="O264" s="173">
        <v>15808.695652173899</v>
      </c>
      <c r="P264" s="173">
        <v>55300</v>
      </c>
      <c r="Q264" s="173">
        <f>+O264/1800000*2340000</f>
        <v>20551.30434782607</v>
      </c>
      <c r="R264" s="173">
        <f>+M264+Q264</f>
        <v>60051.304347826066</v>
      </c>
      <c r="S264" s="173">
        <v>60000</v>
      </c>
      <c r="T264" s="174"/>
      <c r="U264" s="175" t="s">
        <v>26</v>
      </c>
      <c r="V264" s="175" t="s">
        <v>4643</v>
      </c>
      <c r="W264" s="175" t="s">
        <v>27</v>
      </c>
      <c r="X264" s="176">
        <v>43294</v>
      </c>
      <c r="Y264" s="171" t="s">
        <v>7684</v>
      </c>
      <c r="Z264" s="171"/>
      <c r="AA264" s="173"/>
      <c r="AB264" s="173"/>
      <c r="AC264" s="173"/>
      <c r="AD264" s="173"/>
      <c r="AE264" s="173"/>
      <c r="AF264" s="173">
        <v>142000</v>
      </c>
      <c r="AG264" s="173">
        <v>190000</v>
      </c>
      <c r="AH264" s="173"/>
      <c r="AI264" s="173"/>
      <c r="AJ264" s="173"/>
      <c r="AK264" s="173"/>
      <c r="AL264" s="173"/>
      <c r="AM264" s="173"/>
      <c r="AN264" s="173"/>
      <c r="AO264" s="173"/>
      <c r="AP264" s="173"/>
      <c r="AQ264" s="173"/>
      <c r="AR264" s="173"/>
      <c r="AS264" s="173">
        <v>74000</v>
      </c>
      <c r="AT264" s="160">
        <f t="shared" si="112"/>
        <v>3</v>
      </c>
      <c r="AU264" s="173">
        <f t="shared" si="113"/>
        <v>406000</v>
      </c>
      <c r="AV264" s="173">
        <f t="shared" si="114"/>
        <v>135300</v>
      </c>
      <c r="AW264" s="173">
        <f t="shared" si="115"/>
        <v>74000</v>
      </c>
      <c r="AX264" s="173">
        <f t="shared" si="116"/>
        <v>75300</v>
      </c>
      <c r="AY264" s="173">
        <f t="shared" si="117"/>
        <v>14000</v>
      </c>
      <c r="AZ264" s="177">
        <f t="shared" si="118"/>
        <v>1.2549999999999999</v>
      </c>
      <c r="BA264" s="177">
        <f t="shared" si="119"/>
        <v>0.23333333333333334</v>
      </c>
      <c r="BB264" s="173">
        <f>AW264</f>
        <v>74000</v>
      </c>
      <c r="BC264" s="178">
        <f t="shared" si="109"/>
        <v>135300</v>
      </c>
      <c r="BD264" s="173">
        <f t="shared" si="110"/>
        <v>14000</v>
      </c>
      <c r="BE264" s="177">
        <f t="shared" si="111"/>
        <v>0.23333333333333334</v>
      </c>
      <c r="BF264" s="179" t="s">
        <v>20515</v>
      </c>
      <c r="BG264" s="174"/>
      <c r="BH264" s="166" t="s">
        <v>20501</v>
      </c>
      <c r="BI264" s="162"/>
      <c r="BJ264" s="163">
        <v>1</v>
      </c>
      <c r="BK264" s="163"/>
    </row>
    <row r="265" spans="1:63" ht="31.5" customHeight="1" x14ac:dyDescent="0.25">
      <c r="A265" s="157">
        <v>259</v>
      </c>
      <c r="B265" s="164" t="s">
        <v>5333</v>
      </c>
      <c r="C265" s="169" t="s">
        <v>5309</v>
      </c>
      <c r="D265" s="169" t="s">
        <v>549</v>
      </c>
      <c r="E265" s="170" t="s">
        <v>5334</v>
      </c>
      <c r="F265" s="171" t="s">
        <v>5332</v>
      </c>
      <c r="G265" s="171" t="s">
        <v>5332</v>
      </c>
      <c r="H265" s="172" t="s">
        <v>5332</v>
      </c>
      <c r="I265" s="164" t="s">
        <v>439</v>
      </c>
      <c r="J265" s="164">
        <v>859</v>
      </c>
      <c r="K265" s="171">
        <v>859</v>
      </c>
      <c r="L265" s="171" t="s">
        <v>5312</v>
      </c>
      <c r="M265" s="173">
        <v>39500</v>
      </c>
      <c r="N265" s="173">
        <f>P265-M265</f>
        <v>15800</v>
      </c>
      <c r="O265" s="173">
        <v>15808.695652173899</v>
      </c>
      <c r="P265" s="173">
        <v>55300</v>
      </c>
      <c r="Q265" s="173">
        <f>+O265/1800000*2340000</f>
        <v>20551.30434782607</v>
      </c>
      <c r="R265" s="173">
        <f>+M265+Q265</f>
        <v>60051.304347826066</v>
      </c>
      <c r="S265" s="173">
        <v>60000</v>
      </c>
      <c r="T265" s="174"/>
      <c r="U265" s="175" t="s">
        <v>199</v>
      </c>
      <c r="V265" s="175" t="s">
        <v>4643</v>
      </c>
      <c r="W265" s="175" t="s">
        <v>196</v>
      </c>
      <c r="X265" s="176">
        <v>43294</v>
      </c>
      <c r="Y265" s="171" t="s">
        <v>7684</v>
      </c>
      <c r="Z265" s="171"/>
      <c r="AA265" s="173"/>
      <c r="AB265" s="173"/>
      <c r="AC265" s="173"/>
      <c r="AD265" s="173"/>
      <c r="AE265" s="173"/>
      <c r="AF265" s="173">
        <v>142000</v>
      </c>
      <c r="AG265" s="173">
        <v>190000</v>
      </c>
      <c r="AH265" s="173"/>
      <c r="AI265" s="173"/>
      <c r="AJ265" s="173"/>
      <c r="AK265" s="173"/>
      <c r="AL265" s="173"/>
      <c r="AM265" s="173"/>
      <c r="AN265" s="173"/>
      <c r="AO265" s="173"/>
      <c r="AP265" s="173"/>
      <c r="AQ265" s="173"/>
      <c r="AR265" s="173"/>
      <c r="AS265" s="173">
        <v>74000</v>
      </c>
      <c r="AT265" s="160">
        <f t="shared" si="112"/>
        <v>3</v>
      </c>
      <c r="AU265" s="173">
        <f t="shared" si="113"/>
        <v>406000</v>
      </c>
      <c r="AV265" s="173">
        <f t="shared" si="114"/>
        <v>135300</v>
      </c>
      <c r="AW265" s="173">
        <f t="shared" si="115"/>
        <v>74000</v>
      </c>
      <c r="AX265" s="173">
        <f t="shared" si="116"/>
        <v>75300</v>
      </c>
      <c r="AY265" s="173">
        <f t="shared" si="117"/>
        <v>14000</v>
      </c>
      <c r="AZ265" s="177">
        <f t="shared" si="118"/>
        <v>1.2549999999999999</v>
      </c>
      <c r="BA265" s="177">
        <f t="shared" si="119"/>
        <v>0.23333333333333334</v>
      </c>
      <c r="BB265" s="173">
        <f>AW265</f>
        <v>74000</v>
      </c>
      <c r="BC265" s="178">
        <f t="shared" si="109"/>
        <v>135300</v>
      </c>
      <c r="BD265" s="173">
        <f t="shared" si="110"/>
        <v>14000</v>
      </c>
      <c r="BE265" s="177">
        <f t="shared" si="111"/>
        <v>0.23333333333333334</v>
      </c>
      <c r="BF265" s="179" t="s">
        <v>20515</v>
      </c>
      <c r="BG265" s="174"/>
      <c r="BH265" s="166" t="s">
        <v>20501</v>
      </c>
      <c r="BI265" s="162"/>
      <c r="BJ265" s="163">
        <v>1</v>
      </c>
      <c r="BK265" s="163"/>
    </row>
    <row r="266" spans="1:63" ht="31.5" customHeight="1" x14ac:dyDescent="0.25">
      <c r="A266" s="157">
        <v>260</v>
      </c>
      <c r="B266" s="164" t="s">
        <v>5341</v>
      </c>
      <c r="C266" s="169" t="s">
        <v>5335</v>
      </c>
      <c r="D266" s="169" t="s">
        <v>549</v>
      </c>
      <c r="E266" s="170" t="s">
        <v>5342</v>
      </c>
      <c r="F266" s="171" t="s">
        <v>5343</v>
      </c>
      <c r="G266" s="171" t="s">
        <v>5343</v>
      </c>
      <c r="H266" s="172" t="s">
        <v>5343</v>
      </c>
      <c r="I266" s="164" t="s">
        <v>28</v>
      </c>
      <c r="J266" s="164">
        <v>860</v>
      </c>
      <c r="K266" s="171">
        <v>860</v>
      </c>
      <c r="L266" s="171" t="s">
        <v>5336</v>
      </c>
      <c r="M266" s="173">
        <v>1630000</v>
      </c>
      <c r="N266" s="173">
        <v>716000</v>
      </c>
      <c r="O266" s="173">
        <v>716869.56521739101</v>
      </c>
      <c r="P266" s="173">
        <v>2346000</v>
      </c>
      <c r="Q266" s="173">
        <v>931930.4347826083</v>
      </c>
      <c r="R266" s="173">
        <v>2561930.4347826084</v>
      </c>
      <c r="S266" s="173">
        <v>2561900</v>
      </c>
      <c r="T266" s="174" t="s">
        <v>5337</v>
      </c>
      <c r="U266" s="175" t="s">
        <v>26</v>
      </c>
      <c r="V266" s="175" t="s">
        <v>4643</v>
      </c>
      <c r="W266" s="175" t="s">
        <v>27</v>
      </c>
      <c r="X266" s="176">
        <v>43294</v>
      </c>
      <c r="Y266" s="171" t="s">
        <v>7684</v>
      </c>
      <c r="Z266" s="171"/>
      <c r="AA266" s="173"/>
      <c r="AB266" s="173"/>
      <c r="AC266" s="173"/>
      <c r="AD266" s="173"/>
      <c r="AE266" s="173"/>
      <c r="AF266" s="173">
        <v>7200000</v>
      </c>
      <c r="AG266" s="173"/>
      <c r="AH266" s="173"/>
      <c r="AI266" s="173"/>
      <c r="AJ266" s="173"/>
      <c r="AK266" s="173"/>
      <c r="AL266" s="173"/>
      <c r="AM266" s="173"/>
      <c r="AN266" s="173"/>
      <c r="AO266" s="173"/>
      <c r="AP266" s="173"/>
      <c r="AQ266" s="173"/>
      <c r="AR266" s="173">
        <v>4610000</v>
      </c>
      <c r="AS266" s="173">
        <v>3132000</v>
      </c>
      <c r="AT266" s="160">
        <f t="shared" si="112"/>
        <v>3</v>
      </c>
      <c r="AU266" s="173">
        <f t="shared" si="113"/>
        <v>14942000</v>
      </c>
      <c r="AV266" s="173">
        <f t="shared" si="114"/>
        <v>4980700</v>
      </c>
      <c r="AW266" s="173">
        <f t="shared" si="115"/>
        <v>3132000</v>
      </c>
      <c r="AX266" s="173">
        <f t="shared" si="116"/>
        <v>2418800</v>
      </c>
      <c r="AY266" s="173">
        <f t="shared" si="117"/>
        <v>570100</v>
      </c>
      <c r="AZ266" s="177">
        <f t="shared" si="118"/>
        <v>0.94414301885319485</v>
      </c>
      <c r="BA266" s="177">
        <f t="shared" si="119"/>
        <v>0.22253015340177212</v>
      </c>
      <c r="BB266" s="173">
        <f>AV266</f>
        <v>4980700</v>
      </c>
      <c r="BC266" s="178">
        <f t="shared" si="109"/>
        <v>4980700</v>
      </c>
      <c r="BD266" s="173">
        <f t="shared" si="110"/>
        <v>2418800</v>
      </c>
      <c r="BE266" s="177">
        <f t="shared" si="111"/>
        <v>0.94414301885319485</v>
      </c>
      <c r="BF266" s="179" t="s">
        <v>7679</v>
      </c>
      <c r="BG266" s="174" t="s">
        <v>5337</v>
      </c>
      <c r="BH266" s="166" t="s">
        <v>20501</v>
      </c>
      <c r="BI266" s="162"/>
      <c r="BJ266" s="163">
        <v>1</v>
      </c>
      <c r="BK266" s="163"/>
    </row>
    <row r="267" spans="1:63" ht="31.5" customHeight="1" x14ac:dyDescent="0.25">
      <c r="A267" s="157">
        <v>261</v>
      </c>
      <c r="B267" s="164" t="s">
        <v>5350</v>
      </c>
      <c r="C267" s="169" t="s">
        <v>5351</v>
      </c>
      <c r="D267" s="169" t="s">
        <v>549</v>
      </c>
      <c r="E267" s="170" t="s">
        <v>5352</v>
      </c>
      <c r="F267" s="171" t="s">
        <v>5353</v>
      </c>
      <c r="G267" s="171" t="s">
        <v>5353</v>
      </c>
      <c r="H267" s="172" t="s">
        <v>5353</v>
      </c>
      <c r="I267" s="164"/>
      <c r="J267" s="164">
        <v>862</v>
      </c>
      <c r="K267" s="171">
        <v>862</v>
      </c>
      <c r="L267" s="171" t="s">
        <v>5354</v>
      </c>
      <c r="M267" s="173">
        <v>27700</v>
      </c>
      <c r="N267" s="173">
        <f>P267-M267</f>
        <v>14400</v>
      </c>
      <c r="O267" s="173">
        <v>14400</v>
      </c>
      <c r="P267" s="173">
        <v>42100</v>
      </c>
      <c r="Q267" s="173">
        <f>+O267/1800000*2340000</f>
        <v>18720</v>
      </c>
      <c r="R267" s="173">
        <f>+M267+Q267</f>
        <v>46420</v>
      </c>
      <c r="S267" s="173">
        <v>46400</v>
      </c>
      <c r="T267" s="174"/>
      <c r="U267" s="175" t="s">
        <v>199</v>
      </c>
      <c r="V267" s="175" t="s">
        <v>4643</v>
      </c>
      <c r="W267" s="175" t="s">
        <v>196</v>
      </c>
      <c r="X267" s="176">
        <v>43294</v>
      </c>
      <c r="Y267" s="171" t="s">
        <v>7684</v>
      </c>
      <c r="Z267" s="171"/>
      <c r="AA267" s="173"/>
      <c r="AB267" s="173"/>
      <c r="AC267" s="173"/>
      <c r="AD267" s="173"/>
      <c r="AE267" s="173"/>
      <c r="AF267" s="173"/>
      <c r="AG267" s="173">
        <v>120000</v>
      </c>
      <c r="AH267" s="173"/>
      <c r="AI267" s="173">
        <v>47520</v>
      </c>
      <c r="AJ267" s="173"/>
      <c r="AK267" s="173"/>
      <c r="AL267" s="173"/>
      <c r="AM267" s="173"/>
      <c r="AN267" s="173"/>
      <c r="AO267" s="173"/>
      <c r="AP267" s="173"/>
      <c r="AQ267" s="173"/>
      <c r="AR267" s="173"/>
      <c r="AS267" s="173">
        <v>55000</v>
      </c>
      <c r="AT267" s="160">
        <f t="shared" si="112"/>
        <v>3</v>
      </c>
      <c r="AU267" s="173">
        <f t="shared" si="113"/>
        <v>222520</v>
      </c>
      <c r="AV267" s="173">
        <f t="shared" si="114"/>
        <v>74200</v>
      </c>
      <c r="AW267" s="173">
        <f t="shared" si="115"/>
        <v>47520</v>
      </c>
      <c r="AX267" s="173">
        <f t="shared" si="116"/>
        <v>27800</v>
      </c>
      <c r="AY267" s="173">
        <f t="shared" si="117"/>
        <v>1120</v>
      </c>
      <c r="AZ267" s="177">
        <f t="shared" si="118"/>
        <v>0.59913793103448276</v>
      </c>
      <c r="BA267" s="177">
        <f t="shared" si="119"/>
        <v>2.4137931034482758E-2</v>
      </c>
      <c r="BB267" s="173">
        <f>AV267</f>
        <v>74200</v>
      </c>
      <c r="BC267" s="178">
        <f t="shared" si="109"/>
        <v>74200</v>
      </c>
      <c r="BD267" s="173">
        <f t="shared" si="110"/>
        <v>27800</v>
      </c>
      <c r="BE267" s="177">
        <f t="shared" si="111"/>
        <v>0.59913793103448276</v>
      </c>
      <c r="BF267" s="179" t="s">
        <v>7679</v>
      </c>
      <c r="BG267" s="174"/>
      <c r="BH267" s="166" t="s">
        <v>20501</v>
      </c>
      <c r="BI267" s="162"/>
      <c r="BJ267" s="163">
        <v>1</v>
      </c>
      <c r="BK267" s="163"/>
    </row>
    <row r="268" spans="1:63" ht="31.5" customHeight="1" x14ac:dyDescent="0.25">
      <c r="A268" s="157">
        <v>262</v>
      </c>
      <c r="B268" s="164" t="s">
        <v>5364</v>
      </c>
      <c r="C268" s="169" t="s">
        <v>5360</v>
      </c>
      <c r="D268" s="169" t="s">
        <v>549</v>
      </c>
      <c r="E268" s="170" t="s">
        <v>5365</v>
      </c>
      <c r="F268" s="171" t="s">
        <v>5362</v>
      </c>
      <c r="G268" s="171" t="s">
        <v>5362</v>
      </c>
      <c r="H268" s="172" t="s">
        <v>5362</v>
      </c>
      <c r="I268" s="164" t="s">
        <v>499</v>
      </c>
      <c r="J268" s="164">
        <v>864</v>
      </c>
      <c r="K268" s="171">
        <v>864</v>
      </c>
      <c r="L268" s="171" t="s">
        <v>5363</v>
      </c>
      <c r="M268" s="173">
        <v>74500</v>
      </c>
      <c r="N268" s="173">
        <v>24100</v>
      </c>
      <c r="O268" s="173">
        <v>24104.347826087</v>
      </c>
      <c r="P268" s="173">
        <v>98600</v>
      </c>
      <c r="Q268" s="173">
        <v>31335.652173913102</v>
      </c>
      <c r="R268" s="173">
        <v>105835.6521739131</v>
      </c>
      <c r="S268" s="173">
        <v>105800</v>
      </c>
      <c r="T268" s="174"/>
      <c r="U268" s="175" t="s">
        <v>26</v>
      </c>
      <c r="V268" s="175" t="s">
        <v>4643</v>
      </c>
      <c r="W268" s="175" t="s">
        <v>27</v>
      </c>
      <c r="X268" s="176">
        <v>43294</v>
      </c>
      <c r="Y268" s="171" t="s">
        <v>7684</v>
      </c>
      <c r="Z268" s="171"/>
      <c r="AA268" s="173"/>
      <c r="AB268" s="173"/>
      <c r="AC268" s="173"/>
      <c r="AD268" s="173"/>
      <c r="AE268" s="173"/>
      <c r="AF268" s="173"/>
      <c r="AG268" s="173"/>
      <c r="AH268" s="173"/>
      <c r="AI268" s="173">
        <v>113280</v>
      </c>
      <c r="AJ268" s="173"/>
      <c r="AK268" s="173"/>
      <c r="AL268" s="173"/>
      <c r="AM268" s="173"/>
      <c r="AN268" s="173"/>
      <c r="AO268" s="173"/>
      <c r="AP268" s="173"/>
      <c r="AQ268" s="173"/>
      <c r="AR268" s="173">
        <v>186000</v>
      </c>
      <c r="AS268" s="173">
        <v>135000</v>
      </c>
      <c r="AT268" s="160">
        <f t="shared" si="112"/>
        <v>3</v>
      </c>
      <c r="AU268" s="173">
        <f t="shared" si="113"/>
        <v>434280</v>
      </c>
      <c r="AV268" s="173">
        <f t="shared" si="114"/>
        <v>144800</v>
      </c>
      <c r="AW268" s="173">
        <f t="shared" si="115"/>
        <v>113280</v>
      </c>
      <c r="AX268" s="173">
        <f t="shared" si="116"/>
        <v>39000</v>
      </c>
      <c r="AY268" s="173">
        <f t="shared" si="117"/>
        <v>7480</v>
      </c>
      <c r="AZ268" s="177">
        <f t="shared" si="118"/>
        <v>0.36862003780718339</v>
      </c>
      <c r="BA268" s="177">
        <f t="shared" si="119"/>
        <v>7.0699432892249531E-2</v>
      </c>
      <c r="BB268" s="173">
        <f>AV268</f>
        <v>144800</v>
      </c>
      <c r="BC268" s="178">
        <f t="shared" si="109"/>
        <v>144800</v>
      </c>
      <c r="BD268" s="173">
        <f t="shared" si="110"/>
        <v>39000</v>
      </c>
      <c r="BE268" s="177">
        <f t="shared" si="111"/>
        <v>0.36862003780718339</v>
      </c>
      <c r="BF268" s="179" t="s">
        <v>7679</v>
      </c>
      <c r="BG268" s="174"/>
      <c r="BH268" s="166" t="s">
        <v>20501</v>
      </c>
      <c r="BI268" s="162"/>
      <c r="BJ268" s="163">
        <v>1</v>
      </c>
      <c r="BK268" s="163"/>
    </row>
    <row r="269" spans="1:63" ht="31.5" customHeight="1" x14ac:dyDescent="0.25">
      <c r="A269" s="157">
        <v>263</v>
      </c>
      <c r="B269" s="164" t="s">
        <v>5366</v>
      </c>
      <c r="C269" s="169" t="s">
        <v>5367</v>
      </c>
      <c r="D269" s="169" t="s">
        <v>549</v>
      </c>
      <c r="E269" s="170" t="s">
        <v>5365</v>
      </c>
      <c r="F269" s="171" t="s">
        <v>5362</v>
      </c>
      <c r="G269" s="171" t="s">
        <v>5362</v>
      </c>
      <c r="H269" s="172" t="s">
        <v>5362</v>
      </c>
      <c r="I269" s="164" t="s">
        <v>499</v>
      </c>
      <c r="J269" s="164">
        <v>865</v>
      </c>
      <c r="K269" s="171">
        <v>865</v>
      </c>
      <c r="L269" s="171" t="s">
        <v>5368</v>
      </c>
      <c r="M269" s="173">
        <v>49500</v>
      </c>
      <c r="N269" s="173">
        <v>12000</v>
      </c>
      <c r="O269" s="173">
        <v>12052.1739130435</v>
      </c>
      <c r="P269" s="173">
        <v>61500</v>
      </c>
      <c r="Q269" s="173">
        <v>15667.826086956551</v>
      </c>
      <c r="R269" s="173">
        <v>65167.826086956549</v>
      </c>
      <c r="S269" s="173">
        <v>65100</v>
      </c>
      <c r="T269" s="174"/>
      <c r="U269" s="175" t="s">
        <v>199</v>
      </c>
      <c r="V269" s="175" t="s">
        <v>4643</v>
      </c>
      <c r="W269" s="175" t="s">
        <v>173</v>
      </c>
      <c r="X269" s="176">
        <v>43294</v>
      </c>
      <c r="Y269" s="171" t="s">
        <v>7684</v>
      </c>
      <c r="Z269" s="171"/>
      <c r="AA269" s="173"/>
      <c r="AB269" s="173"/>
      <c r="AC269" s="173"/>
      <c r="AD269" s="173"/>
      <c r="AE269" s="173"/>
      <c r="AF269" s="173"/>
      <c r="AG269" s="173"/>
      <c r="AH269" s="173"/>
      <c r="AI269" s="173">
        <v>71280</v>
      </c>
      <c r="AJ269" s="173"/>
      <c r="AK269" s="173"/>
      <c r="AL269" s="173"/>
      <c r="AM269" s="173"/>
      <c r="AN269" s="173"/>
      <c r="AO269" s="173"/>
      <c r="AP269" s="173"/>
      <c r="AQ269" s="173"/>
      <c r="AR269" s="173">
        <v>128000</v>
      </c>
      <c r="AS269" s="173">
        <v>86000</v>
      </c>
      <c r="AT269" s="160">
        <f t="shared" si="112"/>
        <v>3</v>
      </c>
      <c r="AU269" s="173">
        <f t="shared" si="113"/>
        <v>285280</v>
      </c>
      <c r="AV269" s="173">
        <f t="shared" si="114"/>
        <v>95100</v>
      </c>
      <c r="AW269" s="173">
        <f t="shared" si="115"/>
        <v>71280</v>
      </c>
      <c r="AX269" s="173">
        <f t="shared" si="116"/>
        <v>30000</v>
      </c>
      <c r="AY269" s="173">
        <f t="shared" si="117"/>
        <v>6180</v>
      </c>
      <c r="AZ269" s="177">
        <f t="shared" si="118"/>
        <v>0.46082949308755761</v>
      </c>
      <c r="BA269" s="177">
        <f t="shared" si="119"/>
        <v>9.4930875576036869E-2</v>
      </c>
      <c r="BB269" s="173">
        <f>AV269</f>
        <v>95100</v>
      </c>
      <c r="BC269" s="178">
        <f t="shared" si="109"/>
        <v>95100</v>
      </c>
      <c r="BD269" s="173">
        <f t="shared" si="110"/>
        <v>30000</v>
      </c>
      <c r="BE269" s="177">
        <f t="shared" si="111"/>
        <v>0.46082949308755761</v>
      </c>
      <c r="BF269" s="179" t="s">
        <v>7679</v>
      </c>
      <c r="BG269" s="174"/>
      <c r="BH269" s="166" t="s">
        <v>20501</v>
      </c>
      <c r="BI269" s="162"/>
      <c r="BJ269" s="163">
        <v>1</v>
      </c>
      <c r="BK269" s="163"/>
    </row>
    <row r="270" spans="1:63" ht="31.5" customHeight="1" x14ac:dyDescent="0.25">
      <c r="A270" s="157">
        <v>264</v>
      </c>
      <c r="B270" s="164" t="s">
        <v>5374</v>
      </c>
      <c r="C270" s="169" t="s">
        <v>5370</v>
      </c>
      <c r="D270" s="169" t="s">
        <v>549</v>
      </c>
      <c r="E270" s="170" t="s">
        <v>5375</v>
      </c>
      <c r="F270" s="171" t="s">
        <v>5372</v>
      </c>
      <c r="G270" s="171" t="s">
        <v>5372</v>
      </c>
      <c r="H270" s="172" t="s">
        <v>5372</v>
      </c>
      <c r="I270" s="164" t="s">
        <v>439</v>
      </c>
      <c r="J270" s="164">
        <v>866</v>
      </c>
      <c r="K270" s="171">
        <v>866</v>
      </c>
      <c r="L270" s="171" t="s">
        <v>5373</v>
      </c>
      <c r="M270" s="173">
        <v>34500</v>
      </c>
      <c r="N270" s="173">
        <f t="shared" ref="N270:N297" si="120">P270-M270</f>
        <v>15800</v>
      </c>
      <c r="O270" s="173">
        <v>15808.695652173899</v>
      </c>
      <c r="P270" s="173">
        <v>50300</v>
      </c>
      <c r="Q270" s="173">
        <f t="shared" ref="Q270:Q297" si="121">+O270/1800000*2340000</f>
        <v>20551.30434782607</v>
      </c>
      <c r="R270" s="173">
        <f t="shared" ref="R270:R297" si="122">+M270+Q270</f>
        <v>55051.304347826066</v>
      </c>
      <c r="S270" s="173">
        <v>55000</v>
      </c>
      <c r="T270" s="174" t="s">
        <v>3476</v>
      </c>
      <c r="U270" s="175" t="s">
        <v>199</v>
      </c>
      <c r="V270" s="175" t="s">
        <v>4643</v>
      </c>
      <c r="W270" s="175" t="s">
        <v>173</v>
      </c>
      <c r="X270" s="176">
        <v>43294</v>
      </c>
      <c r="Y270" s="171" t="s">
        <v>7684</v>
      </c>
      <c r="Z270" s="171"/>
      <c r="AA270" s="173"/>
      <c r="AB270" s="173"/>
      <c r="AC270" s="173"/>
      <c r="AD270" s="173"/>
      <c r="AE270" s="173"/>
      <c r="AF270" s="173">
        <v>106000</v>
      </c>
      <c r="AG270" s="173">
        <v>220000</v>
      </c>
      <c r="AH270" s="173"/>
      <c r="AI270" s="173"/>
      <c r="AJ270" s="173"/>
      <c r="AK270" s="173"/>
      <c r="AL270" s="173"/>
      <c r="AM270" s="173"/>
      <c r="AN270" s="173"/>
      <c r="AO270" s="173"/>
      <c r="AP270" s="173"/>
      <c r="AQ270" s="173"/>
      <c r="AR270" s="173"/>
      <c r="AS270" s="173">
        <v>67000</v>
      </c>
      <c r="AT270" s="160">
        <f t="shared" si="112"/>
        <v>3</v>
      </c>
      <c r="AU270" s="173">
        <f t="shared" si="113"/>
        <v>393000</v>
      </c>
      <c r="AV270" s="173">
        <f t="shared" si="114"/>
        <v>131000</v>
      </c>
      <c r="AW270" s="173">
        <f t="shared" si="115"/>
        <v>67000</v>
      </c>
      <c r="AX270" s="173">
        <f t="shared" si="116"/>
        <v>76000</v>
      </c>
      <c r="AY270" s="173">
        <f t="shared" si="117"/>
        <v>12000</v>
      </c>
      <c r="AZ270" s="177">
        <f t="shared" si="118"/>
        <v>1.3818181818181818</v>
      </c>
      <c r="BA270" s="177">
        <f t="shared" si="119"/>
        <v>0.21818181818181817</v>
      </c>
      <c r="BB270" s="173">
        <f>AV270</f>
        <v>131000</v>
      </c>
      <c r="BC270" s="178">
        <f t="shared" si="109"/>
        <v>131000</v>
      </c>
      <c r="BD270" s="173">
        <f t="shared" si="110"/>
        <v>76000</v>
      </c>
      <c r="BE270" s="177">
        <f t="shared" si="111"/>
        <v>1.3818181818181818</v>
      </c>
      <c r="BF270" s="179" t="s">
        <v>7679</v>
      </c>
      <c r="BG270" s="174" t="s">
        <v>3476</v>
      </c>
      <c r="BH270" s="166" t="s">
        <v>20501</v>
      </c>
      <c r="BI270" s="162"/>
      <c r="BJ270" s="163">
        <v>1</v>
      </c>
      <c r="BK270" s="163"/>
    </row>
    <row r="271" spans="1:63" ht="31.5" customHeight="1" x14ac:dyDescent="0.25">
      <c r="A271" s="157">
        <v>265</v>
      </c>
      <c r="B271" s="164" t="s">
        <v>5381</v>
      </c>
      <c r="C271" s="169" t="s">
        <v>5377</v>
      </c>
      <c r="D271" s="169" t="s">
        <v>549</v>
      </c>
      <c r="E271" s="170" t="s">
        <v>5382</v>
      </c>
      <c r="F271" s="171" t="s">
        <v>5379</v>
      </c>
      <c r="G271" s="171" t="s">
        <v>5379</v>
      </c>
      <c r="H271" s="172" t="s">
        <v>5379</v>
      </c>
      <c r="I271" s="164" t="s">
        <v>439</v>
      </c>
      <c r="J271" s="164">
        <v>867</v>
      </c>
      <c r="K271" s="171">
        <v>867</v>
      </c>
      <c r="L271" s="171" t="s">
        <v>5380</v>
      </c>
      <c r="M271" s="173">
        <v>34500</v>
      </c>
      <c r="N271" s="173">
        <f t="shared" si="120"/>
        <v>15800</v>
      </c>
      <c r="O271" s="173">
        <v>15808.695652173899</v>
      </c>
      <c r="P271" s="173">
        <v>50300</v>
      </c>
      <c r="Q271" s="173">
        <f t="shared" si="121"/>
        <v>20551.30434782607</v>
      </c>
      <c r="R271" s="173">
        <f t="shared" si="122"/>
        <v>55051.304347826066</v>
      </c>
      <c r="S271" s="173">
        <v>55000</v>
      </c>
      <c r="T271" s="174" t="s">
        <v>3476</v>
      </c>
      <c r="U271" s="175" t="s">
        <v>199</v>
      </c>
      <c r="V271" s="175" t="s">
        <v>4643</v>
      </c>
      <c r="W271" s="175" t="s">
        <v>196</v>
      </c>
      <c r="X271" s="176">
        <v>43294</v>
      </c>
      <c r="Y271" s="171" t="s">
        <v>7684</v>
      </c>
      <c r="Z271" s="171"/>
      <c r="AA271" s="173"/>
      <c r="AB271" s="173"/>
      <c r="AC271" s="173"/>
      <c r="AD271" s="173"/>
      <c r="AE271" s="173"/>
      <c r="AF271" s="173">
        <v>106000</v>
      </c>
      <c r="AG271" s="173">
        <v>190000</v>
      </c>
      <c r="AH271" s="173"/>
      <c r="AI271" s="173"/>
      <c r="AJ271" s="173"/>
      <c r="AK271" s="173"/>
      <c r="AL271" s="173"/>
      <c r="AM271" s="173"/>
      <c r="AN271" s="173"/>
      <c r="AO271" s="173"/>
      <c r="AP271" s="173"/>
      <c r="AQ271" s="173"/>
      <c r="AR271" s="173"/>
      <c r="AS271" s="173">
        <v>150000</v>
      </c>
      <c r="AT271" s="160">
        <f t="shared" si="112"/>
        <v>3</v>
      </c>
      <c r="AU271" s="173">
        <f t="shared" si="113"/>
        <v>446000</v>
      </c>
      <c r="AV271" s="173">
        <f t="shared" si="114"/>
        <v>148700</v>
      </c>
      <c r="AW271" s="173">
        <f t="shared" si="115"/>
        <v>106000</v>
      </c>
      <c r="AX271" s="173">
        <f t="shared" si="116"/>
        <v>93700</v>
      </c>
      <c r="AY271" s="173">
        <f t="shared" si="117"/>
        <v>51000</v>
      </c>
      <c r="AZ271" s="177">
        <f t="shared" si="118"/>
        <v>1.7036363636363636</v>
      </c>
      <c r="BA271" s="177">
        <f t="shared" si="119"/>
        <v>0.92727272727272725</v>
      </c>
      <c r="BB271" s="173">
        <f t="shared" ref="BB271:BB282" si="123">AW271</f>
        <v>106000</v>
      </c>
      <c r="BC271" s="178">
        <f t="shared" si="109"/>
        <v>148700</v>
      </c>
      <c r="BD271" s="173">
        <f t="shared" si="110"/>
        <v>51000</v>
      </c>
      <c r="BE271" s="177">
        <f t="shared" si="111"/>
        <v>0.92727272727272725</v>
      </c>
      <c r="BF271" s="179" t="s">
        <v>20515</v>
      </c>
      <c r="BG271" s="174" t="s">
        <v>3476</v>
      </c>
      <c r="BH271" s="166" t="s">
        <v>20501</v>
      </c>
      <c r="BI271" s="162"/>
      <c r="BJ271" s="163">
        <v>1</v>
      </c>
      <c r="BK271" s="163"/>
    </row>
    <row r="272" spans="1:63" ht="31.5" customHeight="1" x14ac:dyDescent="0.25">
      <c r="A272" s="157">
        <v>266</v>
      </c>
      <c r="B272" s="164" t="s">
        <v>5301</v>
      </c>
      <c r="C272" s="169" t="s">
        <v>5302</v>
      </c>
      <c r="D272" s="169" t="s">
        <v>549</v>
      </c>
      <c r="E272" s="170" t="s">
        <v>5303</v>
      </c>
      <c r="F272" s="171" t="s">
        <v>5304</v>
      </c>
      <c r="G272" s="171" t="s">
        <v>5304</v>
      </c>
      <c r="H272" s="172" t="s">
        <v>5304</v>
      </c>
      <c r="I272" s="164" t="s">
        <v>439</v>
      </c>
      <c r="J272" s="164">
        <v>858</v>
      </c>
      <c r="K272" s="171">
        <v>858</v>
      </c>
      <c r="L272" s="171" t="s">
        <v>5305</v>
      </c>
      <c r="M272" s="173">
        <v>23300</v>
      </c>
      <c r="N272" s="173">
        <f t="shared" si="120"/>
        <v>7900</v>
      </c>
      <c r="O272" s="173">
        <v>7982.6086956521704</v>
      </c>
      <c r="P272" s="173">
        <v>31200</v>
      </c>
      <c r="Q272" s="173">
        <f t="shared" si="121"/>
        <v>10377.391304347822</v>
      </c>
      <c r="R272" s="173">
        <f t="shared" si="122"/>
        <v>33677.391304347824</v>
      </c>
      <c r="S272" s="173">
        <v>33600</v>
      </c>
      <c r="T272" s="174"/>
      <c r="U272" s="175" t="s">
        <v>199</v>
      </c>
      <c r="V272" s="175" t="s">
        <v>4643</v>
      </c>
      <c r="W272" s="175" t="s">
        <v>173</v>
      </c>
      <c r="X272" s="176">
        <v>43294</v>
      </c>
      <c r="Y272" s="171" t="s">
        <v>7684</v>
      </c>
      <c r="Z272" s="171"/>
      <c r="AA272" s="173"/>
      <c r="AB272" s="173"/>
      <c r="AC272" s="173"/>
      <c r="AD272" s="173"/>
      <c r="AE272" s="173"/>
      <c r="AF272" s="173"/>
      <c r="AG272" s="173"/>
      <c r="AH272" s="173"/>
      <c r="AI272" s="173"/>
      <c r="AJ272" s="173"/>
      <c r="AK272" s="173"/>
      <c r="AL272" s="173"/>
      <c r="AM272" s="173">
        <v>533600</v>
      </c>
      <c r="AN272" s="173"/>
      <c r="AO272" s="173"/>
      <c r="AP272" s="173"/>
      <c r="AQ272" s="173"/>
      <c r="AR272" s="173">
        <v>73000</v>
      </c>
      <c r="AS272" s="173">
        <v>43000</v>
      </c>
      <c r="AT272" s="160">
        <f t="shared" si="112"/>
        <v>3</v>
      </c>
      <c r="AU272" s="173">
        <f t="shared" si="113"/>
        <v>649600</v>
      </c>
      <c r="AV272" s="173">
        <f t="shared" si="114"/>
        <v>216500</v>
      </c>
      <c r="AW272" s="173">
        <f t="shared" si="115"/>
        <v>43000</v>
      </c>
      <c r="AX272" s="173">
        <f t="shared" si="116"/>
        <v>182900</v>
      </c>
      <c r="AY272" s="173">
        <f t="shared" si="117"/>
        <v>9400</v>
      </c>
      <c r="AZ272" s="177">
        <f t="shared" si="118"/>
        <v>5.4434523809523814</v>
      </c>
      <c r="BA272" s="177">
        <f t="shared" si="119"/>
        <v>0.27976190476190477</v>
      </c>
      <c r="BB272" s="173">
        <f t="shared" si="123"/>
        <v>43000</v>
      </c>
      <c r="BC272" s="178">
        <f t="shared" si="109"/>
        <v>216500</v>
      </c>
      <c r="BD272" s="173">
        <f t="shared" si="110"/>
        <v>9400</v>
      </c>
      <c r="BE272" s="177">
        <f t="shared" si="111"/>
        <v>0.27976190476190477</v>
      </c>
      <c r="BF272" s="179" t="s">
        <v>20515</v>
      </c>
      <c r="BG272" s="174"/>
      <c r="BH272" s="166" t="s">
        <v>20501</v>
      </c>
      <c r="BI272" s="162"/>
      <c r="BJ272" s="163">
        <v>1</v>
      </c>
      <c r="BK272" s="163"/>
    </row>
    <row r="273" spans="1:63" ht="31.5" customHeight="1" x14ac:dyDescent="0.25">
      <c r="A273" s="157">
        <v>267</v>
      </c>
      <c r="B273" s="164" t="s">
        <v>4930</v>
      </c>
      <c r="C273" s="169" t="s">
        <v>4926</v>
      </c>
      <c r="D273" s="169" t="s">
        <v>549</v>
      </c>
      <c r="E273" s="170" t="s">
        <v>4931</v>
      </c>
      <c r="F273" s="171" t="s">
        <v>4928</v>
      </c>
      <c r="G273" s="171" t="s">
        <v>4928</v>
      </c>
      <c r="H273" s="172" t="s">
        <v>4928</v>
      </c>
      <c r="I273" s="164" t="s">
        <v>499</v>
      </c>
      <c r="J273" s="164">
        <v>797</v>
      </c>
      <c r="K273" s="171">
        <v>797</v>
      </c>
      <c r="L273" s="171" t="s">
        <v>4929</v>
      </c>
      <c r="M273" s="173">
        <v>200000</v>
      </c>
      <c r="N273" s="173">
        <f t="shared" si="120"/>
        <v>68000</v>
      </c>
      <c r="O273" s="173">
        <v>68869.565217391297</v>
      </c>
      <c r="P273" s="173">
        <v>268000</v>
      </c>
      <c r="Q273" s="173">
        <f t="shared" si="121"/>
        <v>89530.434782608689</v>
      </c>
      <c r="R273" s="173">
        <f t="shared" si="122"/>
        <v>289530.4347826087</v>
      </c>
      <c r="S273" s="173">
        <v>289500</v>
      </c>
      <c r="T273" s="174"/>
      <c r="U273" s="175" t="s">
        <v>26</v>
      </c>
      <c r="V273" s="175" t="s">
        <v>4643</v>
      </c>
      <c r="W273" s="175" t="s">
        <v>27</v>
      </c>
      <c r="X273" s="176">
        <v>43294</v>
      </c>
      <c r="Y273" s="171" t="s">
        <v>7684</v>
      </c>
      <c r="Z273" s="171"/>
      <c r="AA273" s="173"/>
      <c r="AB273" s="173"/>
      <c r="AC273" s="173"/>
      <c r="AD273" s="173"/>
      <c r="AE273" s="173"/>
      <c r="AF273" s="173">
        <v>500000</v>
      </c>
      <c r="AG273" s="173"/>
      <c r="AH273" s="173"/>
      <c r="AI273" s="173"/>
      <c r="AJ273" s="173"/>
      <c r="AK273" s="173"/>
      <c r="AL273" s="173"/>
      <c r="AM273" s="173">
        <v>1289500</v>
      </c>
      <c r="AN273" s="173"/>
      <c r="AO273" s="173"/>
      <c r="AP273" s="173"/>
      <c r="AQ273" s="173"/>
      <c r="AR273" s="173">
        <v>438000</v>
      </c>
      <c r="AS273" s="173"/>
      <c r="AT273" s="160">
        <f t="shared" si="112"/>
        <v>3</v>
      </c>
      <c r="AU273" s="173">
        <f t="shared" si="113"/>
        <v>2227500</v>
      </c>
      <c r="AV273" s="173">
        <f t="shared" si="114"/>
        <v>742500</v>
      </c>
      <c r="AW273" s="173">
        <f t="shared" si="115"/>
        <v>438000</v>
      </c>
      <c r="AX273" s="173">
        <f t="shared" si="116"/>
        <v>453000</v>
      </c>
      <c r="AY273" s="173">
        <f t="shared" si="117"/>
        <v>148500</v>
      </c>
      <c r="AZ273" s="177">
        <f t="shared" si="118"/>
        <v>1.5647668393782384</v>
      </c>
      <c r="BA273" s="177">
        <f t="shared" si="119"/>
        <v>0.51295336787564771</v>
      </c>
      <c r="BB273" s="173">
        <f t="shared" si="123"/>
        <v>438000</v>
      </c>
      <c r="BC273" s="178">
        <f t="shared" si="109"/>
        <v>742500</v>
      </c>
      <c r="BD273" s="173">
        <f t="shared" si="110"/>
        <v>148500</v>
      </c>
      <c r="BE273" s="177">
        <f t="shared" si="111"/>
        <v>0.51295336787564771</v>
      </c>
      <c r="BF273" s="179" t="s">
        <v>20515</v>
      </c>
      <c r="BG273" s="174"/>
      <c r="BH273" s="166" t="s">
        <v>20501</v>
      </c>
      <c r="BI273" s="162"/>
      <c r="BJ273" s="163">
        <v>1</v>
      </c>
      <c r="BK273" s="163"/>
    </row>
    <row r="274" spans="1:63" ht="31.5" customHeight="1" x14ac:dyDescent="0.25">
      <c r="A274" s="157">
        <v>268</v>
      </c>
      <c r="B274" s="164" t="s">
        <v>5092</v>
      </c>
      <c r="C274" s="169" t="s">
        <v>5093</v>
      </c>
      <c r="D274" s="169" t="s">
        <v>549</v>
      </c>
      <c r="E274" s="170" t="s">
        <v>5094</v>
      </c>
      <c r="F274" s="171" t="s">
        <v>5095</v>
      </c>
      <c r="G274" s="171" t="s">
        <v>5095</v>
      </c>
      <c r="H274" s="172" t="s">
        <v>5095</v>
      </c>
      <c r="I274" s="164" t="s">
        <v>21</v>
      </c>
      <c r="J274" s="164">
        <v>820</v>
      </c>
      <c r="K274" s="171">
        <v>820</v>
      </c>
      <c r="L274" s="171" t="s">
        <v>5095</v>
      </c>
      <c r="M274" s="173">
        <v>432000</v>
      </c>
      <c r="N274" s="173">
        <f t="shared" si="120"/>
        <v>106000</v>
      </c>
      <c r="O274" s="173">
        <v>106434.782608696</v>
      </c>
      <c r="P274" s="173">
        <v>538000</v>
      </c>
      <c r="Q274" s="173">
        <f t="shared" si="121"/>
        <v>138365.21739130479</v>
      </c>
      <c r="R274" s="173">
        <f t="shared" si="122"/>
        <v>570365.21739130479</v>
      </c>
      <c r="S274" s="173">
        <v>570300</v>
      </c>
      <c r="T274" s="174"/>
      <c r="U274" s="175" t="s">
        <v>199</v>
      </c>
      <c r="V274" s="175" t="s">
        <v>4643</v>
      </c>
      <c r="W274" s="175" t="s">
        <v>173</v>
      </c>
      <c r="X274" s="176">
        <v>43294</v>
      </c>
      <c r="Y274" s="171" t="s">
        <v>7684</v>
      </c>
      <c r="Z274" s="171"/>
      <c r="AA274" s="173"/>
      <c r="AB274" s="173"/>
      <c r="AC274" s="173"/>
      <c r="AD274" s="173"/>
      <c r="AE274" s="173"/>
      <c r="AF274" s="173"/>
      <c r="AG274" s="173"/>
      <c r="AH274" s="173"/>
      <c r="AI274" s="173"/>
      <c r="AJ274" s="173"/>
      <c r="AK274" s="173"/>
      <c r="AL274" s="173"/>
      <c r="AM274" s="173">
        <v>2070300</v>
      </c>
      <c r="AN274" s="173"/>
      <c r="AO274" s="173"/>
      <c r="AP274" s="173"/>
      <c r="AQ274" s="173"/>
      <c r="AR274" s="173">
        <v>1379000</v>
      </c>
      <c r="AS274" s="173">
        <v>1800000</v>
      </c>
      <c r="AT274" s="160">
        <f t="shared" si="112"/>
        <v>3</v>
      </c>
      <c r="AU274" s="173">
        <f t="shared" si="113"/>
        <v>5249300</v>
      </c>
      <c r="AV274" s="173">
        <f t="shared" si="114"/>
        <v>1749800</v>
      </c>
      <c r="AW274" s="173">
        <f t="shared" si="115"/>
        <v>1379000</v>
      </c>
      <c r="AX274" s="173">
        <f t="shared" si="116"/>
        <v>1179500</v>
      </c>
      <c r="AY274" s="173">
        <f t="shared" si="117"/>
        <v>808700</v>
      </c>
      <c r="AZ274" s="177">
        <f t="shared" si="118"/>
        <v>2.0682097141855165</v>
      </c>
      <c r="BA274" s="177">
        <f t="shared" si="119"/>
        <v>1.4180256005611083</v>
      </c>
      <c r="BB274" s="173">
        <f t="shared" si="123"/>
        <v>1379000</v>
      </c>
      <c r="BC274" s="178">
        <f t="shared" si="109"/>
        <v>1749800</v>
      </c>
      <c r="BD274" s="173">
        <f t="shared" si="110"/>
        <v>808700</v>
      </c>
      <c r="BE274" s="177">
        <f t="shared" si="111"/>
        <v>1.4180256005611083</v>
      </c>
      <c r="BF274" s="179" t="s">
        <v>20515</v>
      </c>
      <c r="BG274" s="174"/>
      <c r="BH274" s="166" t="s">
        <v>20501</v>
      </c>
      <c r="BI274" s="162"/>
      <c r="BJ274" s="163">
        <v>1</v>
      </c>
      <c r="BK274" s="163"/>
    </row>
    <row r="275" spans="1:63" ht="31.5" customHeight="1" x14ac:dyDescent="0.25">
      <c r="A275" s="157">
        <v>269</v>
      </c>
      <c r="B275" s="164" t="s">
        <v>5229</v>
      </c>
      <c r="C275" s="169" t="s">
        <v>5230</v>
      </c>
      <c r="D275" s="169" t="s">
        <v>549</v>
      </c>
      <c r="E275" s="170" t="s">
        <v>5231</v>
      </c>
      <c r="F275" s="171" t="s">
        <v>5232</v>
      </c>
      <c r="G275" s="171" t="s">
        <v>5232</v>
      </c>
      <c r="H275" s="172" t="s">
        <v>5232</v>
      </c>
      <c r="I275" s="164" t="s">
        <v>30</v>
      </c>
      <c r="J275" s="164">
        <v>846</v>
      </c>
      <c r="K275" s="171">
        <v>846</v>
      </c>
      <c r="L275" s="171" t="s">
        <v>5233</v>
      </c>
      <c r="M275" s="173">
        <v>570000</v>
      </c>
      <c r="N275" s="173">
        <f t="shared" si="120"/>
        <v>186000</v>
      </c>
      <c r="O275" s="173">
        <v>186260.869565217</v>
      </c>
      <c r="P275" s="173">
        <v>756000</v>
      </c>
      <c r="Q275" s="173">
        <f t="shared" si="121"/>
        <v>242139.13043478213</v>
      </c>
      <c r="R275" s="173">
        <f t="shared" si="122"/>
        <v>812139.13043478213</v>
      </c>
      <c r="S275" s="173">
        <v>812100</v>
      </c>
      <c r="T275" s="174"/>
      <c r="U275" s="175" t="s">
        <v>26</v>
      </c>
      <c r="V275" s="175" t="s">
        <v>4643</v>
      </c>
      <c r="W275" s="175" t="s">
        <v>27</v>
      </c>
      <c r="X275" s="176">
        <v>43294</v>
      </c>
      <c r="Y275" s="171" t="s">
        <v>7684</v>
      </c>
      <c r="Z275" s="171"/>
      <c r="AA275" s="173"/>
      <c r="AB275" s="173"/>
      <c r="AC275" s="173"/>
      <c r="AD275" s="173"/>
      <c r="AE275" s="173"/>
      <c r="AF275" s="173"/>
      <c r="AG275" s="173"/>
      <c r="AH275" s="173"/>
      <c r="AI275" s="173"/>
      <c r="AJ275" s="173"/>
      <c r="AK275" s="173"/>
      <c r="AL275" s="173"/>
      <c r="AM275" s="173">
        <v>2812100</v>
      </c>
      <c r="AN275" s="173"/>
      <c r="AO275" s="173"/>
      <c r="AP275" s="173"/>
      <c r="AQ275" s="173"/>
      <c r="AR275" s="173">
        <v>1504000</v>
      </c>
      <c r="AS275" s="173">
        <v>2000000</v>
      </c>
      <c r="AT275" s="160">
        <f t="shared" si="112"/>
        <v>3</v>
      </c>
      <c r="AU275" s="173">
        <f t="shared" si="113"/>
        <v>6316100</v>
      </c>
      <c r="AV275" s="173">
        <f t="shared" si="114"/>
        <v>2105400</v>
      </c>
      <c r="AW275" s="173">
        <f t="shared" si="115"/>
        <v>1504000</v>
      </c>
      <c r="AX275" s="173">
        <f t="shared" si="116"/>
        <v>1293300</v>
      </c>
      <c r="AY275" s="173">
        <f t="shared" si="117"/>
        <v>691900</v>
      </c>
      <c r="AZ275" s="177">
        <f t="shared" si="118"/>
        <v>1.5925378647949759</v>
      </c>
      <c r="BA275" s="177">
        <f t="shared" si="119"/>
        <v>0.8519886713458934</v>
      </c>
      <c r="BB275" s="173">
        <f t="shared" si="123"/>
        <v>1504000</v>
      </c>
      <c r="BC275" s="178">
        <f t="shared" si="109"/>
        <v>2105400</v>
      </c>
      <c r="BD275" s="173">
        <f t="shared" si="110"/>
        <v>691900</v>
      </c>
      <c r="BE275" s="177">
        <f t="shared" si="111"/>
        <v>0.8519886713458934</v>
      </c>
      <c r="BF275" s="179" t="s">
        <v>20515</v>
      </c>
      <c r="BG275" s="174"/>
      <c r="BH275" s="166" t="s">
        <v>20501</v>
      </c>
      <c r="BI275" s="162"/>
      <c r="BJ275" s="163">
        <v>1</v>
      </c>
      <c r="BK275" s="163"/>
    </row>
    <row r="276" spans="1:63" ht="31.5" customHeight="1" x14ac:dyDescent="0.25">
      <c r="A276" s="157">
        <v>270</v>
      </c>
      <c r="B276" s="164" t="s">
        <v>4826</v>
      </c>
      <c r="C276" s="169" t="s">
        <v>4827</v>
      </c>
      <c r="D276" s="169" t="s">
        <v>549</v>
      </c>
      <c r="E276" s="170" t="s">
        <v>4828</v>
      </c>
      <c r="F276" s="171" t="s">
        <v>7603</v>
      </c>
      <c r="G276" s="171" t="s">
        <v>4829</v>
      </c>
      <c r="H276" s="172" t="s">
        <v>4830</v>
      </c>
      <c r="I276" s="164" t="s">
        <v>30</v>
      </c>
      <c r="J276" s="164">
        <v>778</v>
      </c>
      <c r="K276" s="171">
        <v>778</v>
      </c>
      <c r="L276" s="171" t="s">
        <v>4831</v>
      </c>
      <c r="M276" s="173">
        <v>1170000</v>
      </c>
      <c r="N276" s="173">
        <f t="shared" si="120"/>
        <v>327000</v>
      </c>
      <c r="O276" s="173">
        <v>327130.43478260899</v>
      </c>
      <c r="P276" s="173">
        <v>1497000</v>
      </c>
      <c r="Q276" s="173">
        <f t="shared" si="121"/>
        <v>425269.56521739165</v>
      </c>
      <c r="R276" s="173">
        <f t="shared" si="122"/>
        <v>1595269.5652173916</v>
      </c>
      <c r="S276" s="173">
        <v>1595200</v>
      </c>
      <c r="T276" s="174"/>
      <c r="U276" s="175" t="s">
        <v>202</v>
      </c>
      <c r="V276" s="175" t="s">
        <v>201</v>
      </c>
      <c r="W276" s="175" t="s">
        <v>24</v>
      </c>
      <c r="X276" s="176">
        <v>43294</v>
      </c>
      <c r="Y276" s="171" t="s">
        <v>7684</v>
      </c>
      <c r="Z276" s="171"/>
      <c r="AA276" s="173"/>
      <c r="AB276" s="173"/>
      <c r="AC276" s="173"/>
      <c r="AD276" s="173"/>
      <c r="AE276" s="173"/>
      <c r="AF276" s="173"/>
      <c r="AG276" s="173"/>
      <c r="AH276" s="173"/>
      <c r="AI276" s="173"/>
      <c r="AJ276" s="173"/>
      <c r="AK276" s="173"/>
      <c r="AL276" s="173"/>
      <c r="AM276" s="173">
        <v>3595200</v>
      </c>
      <c r="AN276" s="173"/>
      <c r="AO276" s="173"/>
      <c r="AP276" s="173"/>
      <c r="AQ276" s="173"/>
      <c r="AR276" s="173">
        <v>2510000</v>
      </c>
      <c r="AS276" s="173">
        <v>2069000</v>
      </c>
      <c r="AT276" s="160">
        <f t="shared" si="112"/>
        <v>3</v>
      </c>
      <c r="AU276" s="173">
        <f t="shared" si="113"/>
        <v>8174200</v>
      </c>
      <c r="AV276" s="173">
        <f t="shared" si="114"/>
        <v>2724700</v>
      </c>
      <c r="AW276" s="173">
        <f t="shared" si="115"/>
        <v>2069000</v>
      </c>
      <c r="AX276" s="173">
        <f t="shared" si="116"/>
        <v>1129500</v>
      </c>
      <c r="AY276" s="173">
        <f t="shared" si="117"/>
        <v>473800</v>
      </c>
      <c r="AZ276" s="177">
        <f t="shared" si="118"/>
        <v>0.70806168505516554</v>
      </c>
      <c r="BA276" s="177">
        <f t="shared" si="119"/>
        <v>0.29701604814443328</v>
      </c>
      <c r="BB276" s="173">
        <f t="shared" si="123"/>
        <v>2069000</v>
      </c>
      <c r="BC276" s="178">
        <f t="shared" si="109"/>
        <v>2724700</v>
      </c>
      <c r="BD276" s="173">
        <f t="shared" si="110"/>
        <v>473800</v>
      </c>
      <c r="BE276" s="177">
        <f t="shared" si="111"/>
        <v>0.29701604814443328</v>
      </c>
      <c r="BF276" s="179" t="s">
        <v>20515</v>
      </c>
      <c r="BG276" s="174"/>
      <c r="BH276" s="166" t="s">
        <v>20501</v>
      </c>
      <c r="BI276" s="162"/>
      <c r="BJ276" s="163">
        <v>1</v>
      </c>
      <c r="BK276" s="163"/>
    </row>
    <row r="277" spans="1:63" ht="31.5" customHeight="1" x14ac:dyDescent="0.25">
      <c r="A277" s="157">
        <v>271</v>
      </c>
      <c r="B277" s="164" t="s">
        <v>4659</v>
      </c>
      <c r="C277" s="169" t="s">
        <v>4660</v>
      </c>
      <c r="D277" s="169" t="s">
        <v>549</v>
      </c>
      <c r="E277" s="170" t="s">
        <v>4661</v>
      </c>
      <c r="F277" s="171" t="s">
        <v>4662</v>
      </c>
      <c r="G277" s="171" t="s">
        <v>4662</v>
      </c>
      <c r="H277" s="172" t="s">
        <v>4662</v>
      </c>
      <c r="I277" s="164" t="s">
        <v>21</v>
      </c>
      <c r="J277" s="164">
        <v>746</v>
      </c>
      <c r="K277" s="171">
        <v>746</v>
      </c>
      <c r="L277" s="171" t="s">
        <v>4663</v>
      </c>
      <c r="M277" s="173">
        <v>982000</v>
      </c>
      <c r="N277" s="173">
        <f t="shared" si="120"/>
        <v>208000</v>
      </c>
      <c r="O277" s="173">
        <v>208173.91304347801</v>
      </c>
      <c r="P277" s="173">
        <v>1190000</v>
      </c>
      <c r="Q277" s="173">
        <f t="shared" si="121"/>
        <v>270626.08695652138</v>
      </c>
      <c r="R277" s="173">
        <f t="shared" si="122"/>
        <v>1252626.0869565215</v>
      </c>
      <c r="S277" s="173">
        <v>1252600</v>
      </c>
      <c r="T277" s="174"/>
      <c r="U277" s="175" t="s">
        <v>202</v>
      </c>
      <c r="V277" s="175" t="s">
        <v>201</v>
      </c>
      <c r="W277" s="175" t="s">
        <v>24</v>
      </c>
      <c r="X277" s="176">
        <v>43294</v>
      </c>
      <c r="Y277" s="171" t="s">
        <v>7684</v>
      </c>
      <c r="Z277" s="171"/>
      <c r="AA277" s="173"/>
      <c r="AB277" s="173"/>
      <c r="AC277" s="173"/>
      <c r="AD277" s="173"/>
      <c r="AE277" s="173"/>
      <c r="AF277" s="173"/>
      <c r="AG277" s="173"/>
      <c r="AH277" s="173"/>
      <c r="AI277" s="173"/>
      <c r="AJ277" s="173"/>
      <c r="AK277" s="173"/>
      <c r="AL277" s="173"/>
      <c r="AM277" s="173">
        <v>4252600</v>
      </c>
      <c r="AN277" s="173"/>
      <c r="AO277" s="173"/>
      <c r="AP277" s="173"/>
      <c r="AQ277" s="173"/>
      <c r="AR277" s="173">
        <v>2226000</v>
      </c>
      <c r="AS277" s="173">
        <v>1673000</v>
      </c>
      <c r="AT277" s="160">
        <f t="shared" si="112"/>
        <v>3</v>
      </c>
      <c r="AU277" s="173">
        <f t="shared" si="113"/>
        <v>8151600</v>
      </c>
      <c r="AV277" s="173">
        <f t="shared" si="114"/>
        <v>2717200</v>
      </c>
      <c r="AW277" s="173">
        <f t="shared" si="115"/>
        <v>1673000</v>
      </c>
      <c r="AX277" s="173">
        <f t="shared" si="116"/>
        <v>1464600</v>
      </c>
      <c r="AY277" s="173">
        <f t="shared" si="117"/>
        <v>420400</v>
      </c>
      <c r="AZ277" s="177">
        <f t="shared" si="118"/>
        <v>1.1692479642343925</v>
      </c>
      <c r="BA277" s="177">
        <f t="shared" si="119"/>
        <v>0.33562190643461598</v>
      </c>
      <c r="BB277" s="173">
        <f t="shared" si="123"/>
        <v>1673000</v>
      </c>
      <c r="BC277" s="178">
        <f t="shared" si="109"/>
        <v>2717200</v>
      </c>
      <c r="BD277" s="173">
        <f t="shared" si="110"/>
        <v>420400</v>
      </c>
      <c r="BE277" s="177">
        <f t="shared" si="111"/>
        <v>0.33562190643461598</v>
      </c>
      <c r="BF277" s="179" t="s">
        <v>20515</v>
      </c>
      <c r="BG277" s="174"/>
      <c r="BH277" s="166" t="s">
        <v>20501</v>
      </c>
      <c r="BI277" s="162"/>
      <c r="BJ277" s="163">
        <v>1</v>
      </c>
      <c r="BK277" s="163"/>
    </row>
    <row r="278" spans="1:63" ht="31.5" customHeight="1" x14ac:dyDescent="0.25">
      <c r="A278" s="157">
        <v>272</v>
      </c>
      <c r="B278" s="164" t="s">
        <v>5208</v>
      </c>
      <c r="C278" s="169" t="s">
        <v>5204</v>
      </c>
      <c r="D278" s="169" t="s">
        <v>549</v>
      </c>
      <c r="E278" s="170" t="s">
        <v>5209</v>
      </c>
      <c r="F278" s="171" t="s">
        <v>5210</v>
      </c>
      <c r="G278" s="171" t="s">
        <v>5210</v>
      </c>
      <c r="H278" s="172" t="s">
        <v>5210</v>
      </c>
      <c r="I278" s="164" t="s">
        <v>21</v>
      </c>
      <c r="J278" s="164">
        <v>839</v>
      </c>
      <c r="K278" s="171">
        <v>839</v>
      </c>
      <c r="L278" s="171" t="s">
        <v>5207</v>
      </c>
      <c r="M278" s="173">
        <v>682000</v>
      </c>
      <c r="N278" s="173">
        <f t="shared" si="120"/>
        <v>190000</v>
      </c>
      <c r="O278" s="173">
        <v>190956.52173913</v>
      </c>
      <c r="P278" s="173">
        <v>872000</v>
      </c>
      <c r="Q278" s="173">
        <f t="shared" si="121"/>
        <v>248243.47826086899</v>
      </c>
      <c r="R278" s="173">
        <f t="shared" si="122"/>
        <v>930243.47826086893</v>
      </c>
      <c r="S278" s="173">
        <v>930200</v>
      </c>
      <c r="T278" s="174"/>
      <c r="U278" s="175" t="s">
        <v>199</v>
      </c>
      <c r="V278" s="175" t="s">
        <v>4643</v>
      </c>
      <c r="W278" s="175" t="s">
        <v>173</v>
      </c>
      <c r="X278" s="176">
        <v>43294</v>
      </c>
      <c r="Y278" s="171" t="s">
        <v>7684</v>
      </c>
      <c r="Z278" s="171"/>
      <c r="AA278" s="173"/>
      <c r="AB278" s="173"/>
      <c r="AC278" s="173"/>
      <c r="AD278" s="173"/>
      <c r="AE278" s="173"/>
      <c r="AF278" s="173"/>
      <c r="AG278" s="173"/>
      <c r="AH278" s="173"/>
      <c r="AI278" s="173"/>
      <c r="AJ278" s="173"/>
      <c r="AK278" s="173"/>
      <c r="AL278" s="173"/>
      <c r="AM278" s="173">
        <v>3930200</v>
      </c>
      <c r="AN278" s="173"/>
      <c r="AO278" s="173"/>
      <c r="AP278" s="173"/>
      <c r="AQ278" s="173"/>
      <c r="AR278" s="173">
        <v>1868000</v>
      </c>
      <c r="AS278" s="173">
        <v>1206000</v>
      </c>
      <c r="AT278" s="160">
        <f t="shared" si="112"/>
        <v>3</v>
      </c>
      <c r="AU278" s="173">
        <f t="shared" si="113"/>
        <v>7004200</v>
      </c>
      <c r="AV278" s="173">
        <f t="shared" si="114"/>
        <v>2334700</v>
      </c>
      <c r="AW278" s="173">
        <f t="shared" si="115"/>
        <v>1206000</v>
      </c>
      <c r="AX278" s="173">
        <f t="shared" si="116"/>
        <v>1404500</v>
      </c>
      <c r="AY278" s="173">
        <f t="shared" si="117"/>
        <v>275800</v>
      </c>
      <c r="AZ278" s="177">
        <f t="shared" si="118"/>
        <v>1.5098903461621156</v>
      </c>
      <c r="BA278" s="177">
        <f t="shared" si="119"/>
        <v>0.29649537733820686</v>
      </c>
      <c r="BB278" s="173">
        <f t="shared" si="123"/>
        <v>1206000</v>
      </c>
      <c r="BC278" s="178">
        <f t="shared" si="109"/>
        <v>2334700</v>
      </c>
      <c r="BD278" s="173">
        <f t="shared" si="110"/>
        <v>275800</v>
      </c>
      <c r="BE278" s="177">
        <f t="shared" si="111"/>
        <v>0.29649537733820686</v>
      </c>
      <c r="BF278" s="179" t="s">
        <v>20515</v>
      </c>
      <c r="BG278" s="174"/>
      <c r="BH278" s="166" t="s">
        <v>20501</v>
      </c>
      <c r="BI278" s="162"/>
      <c r="BJ278" s="163">
        <v>1</v>
      </c>
      <c r="BK278" s="163"/>
    </row>
    <row r="279" spans="1:63" ht="51.75" customHeight="1" x14ac:dyDescent="0.25">
      <c r="A279" s="157">
        <v>273</v>
      </c>
      <c r="B279" s="164" t="s">
        <v>5082</v>
      </c>
      <c r="C279" s="169" t="s">
        <v>5076</v>
      </c>
      <c r="D279" s="169" t="s">
        <v>549</v>
      </c>
      <c r="E279" s="170" t="s">
        <v>5083</v>
      </c>
      <c r="F279" s="171" t="s">
        <v>5084</v>
      </c>
      <c r="G279" s="171" t="s">
        <v>5085</v>
      </c>
      <c r="H279" s="172" t="s">
        <v>5084</v>
      </c>
      <c r="I279" s="164" t="s">
        <v>21</v>
      </c>
      <c r="J279" s="164">
        <v>818</v>
      </c>
      <c r="K279" s="171">
        <v>818</v>
      </c>
      <c r="L279" s="171" t="s">
        <v>5081</v>
      </c>
      <c r="M279" s="173">
        <v>1207000</v>
      </c>
      <c r="N279" s="173">
        <f t="shared" si="120"/>
        <v>327000</v>
      </c>
      <c r="O279" s="173">
        <v>327130.43478260899</v>
      </c>
      <c r="P279" s="173">
        <v>1534000</v>
      </c>
      <c r="Q279" s="173">
        <f t="shared" si="121"/>
        <v>425269.56521739165</v>
      </c>
      <c r="R279" s="173">
        <f t="shared" si="122"/>
        <v>1632269.5652173916</v>
      </c>
      <c r="S279" s="173">
        <v>1632200</v>
      </c>
      <c r="T279" s="174" t="s">
        <v>4792</v>
      </c>
      <c r="U279" s="175" t="s">
        <v>199</v>
      </c>
      <c r="V279" s="175" t="s">
        <v>4643</v>
      </c>
      <c r="W279" s="175" t="s">
        <v>173</v>
      </c>
      <c r="X279" s="176">
        <v>43294</v>
      </c>
      <c r="Y279" s="171" t="s">
        <v>7684</v>
      </c>
      <c r="Z279" s="171"/>
      <c r="AA279" s="173"/>
      <c r="AB279" s="173"/>
      <c r="AC279" s="173"/>
      <c r="AD279" s="173"/>
      <c r="AE279" s="173"/>
      <c r="AF279" s="173"/>
      <c r="AG279" s="173"/>
      <c r="AH279" s="173"/>
      <c r="AI279" s="173"/>
      <c r="AJ279" s="173"/>
      <c r="AK279" s="173"/>
      <c r="AL279" s="173"/>
      <c r="AM279" s="173">
        <v>4632200</v>
      </c>
      <c r="AN279" s="173"/>
      <c r="AO279" s="173"/>
      <c r="AP279" s="173"/>
      <c r="AQ279" s="173"/>
      <c r="AR279" s="173">
        <v>2782000</v>
      </c>
      <c r="AS279" s="173">
        <v>2124000</v>
      </c>
      <c r="AT279" s="160">
        <f t="shared" si="112"/>
        <v>3</v>
      </c>
      <c r="AU279" s="173">
        <f t="shared" si="113"/>
        <v>9538200</v>
      </c>
      <c r="AV279" s="173">
        <f t="shared" si="114"/>
        <v>3179400</v>
      </c>
      <c r="AW279" s="173">
        <f t="shared" si="115"/>
        <v>2124000</v>
      </c>
      <c r="AX279" s="173">
        <f t="shared" si="116"/>
        <v>1547200</v>
      </c>
      <c r="AY279" s="173">
        <f t="shared" si="117"/>
        <v>491800</v>
      </c>
      <c r="AZ279" s="177">
        <f t="shared" si="118"/>
        <v>0.9479230486459993</v>
      </c>
      <c r="BA279" s="177">
        <f t="shared" si="119"/>
        <v>0.30131111383408898</v>
      </c>
      <c r="BB279" s="173">
        <f t="shared" si="123"/>
        <v>2124000</v>
      </c>
      <c r="BC279" s="178">
        <f t="shared" si="109"/>
        <v>3179400</v>
      </c>
      <c r="BD279" s="173">
        <f t="shared" si="110"/>
        <v>491800</v>
      </c>
      <c r="BE279" s="177">
        <f t="shared" si="111"/>
        <v>0.30131111383408898</v>
      </c>
      <c r="BF279" s="179" t="s">
        <v>20515</v>
      </c>
      <c r="BG279" s="174" t="s">
        <v>4792</v>
      </c>
      <c r="BH279" s="166" t="s">
        <v>20501</v>
      </c>
      <c r="BI279" s="162"/>
      <c r="BJ279" s="163">
        <v>1</v>
      </c>
      <c r="BK279" s="163"/>
    </row>
    <row r="280" spans="1:63" ht="31.5" customHeight="1" x14ac:dyDescent="0.25">
      <c r="A280" s="157">
        <v>274</v>
      </c>
      <c r="B280" s="164" t="s">
        <v>4946</v>
      </c>
      <c r="C280" s="169" t="s">
        <v>4933</v>
      </c>
      <c r="D280" s="169" t="s">
        <v>549</v>
      </c>
      <c r="E280" s="170" t="s">
        <v>4947</v>
      </c>
      <c r="F280" s="171" t="s">
        <v>4948</v>
      </c>
      <c r="G280" s="171" t="s">
        <v>4949</v>
      </c>
      <c r="H280" s="172" t="s">
        <v>4948</v>
      </c>
      <c r="I280" s="164" t="s">
        <v>21</v>
      </c>
      <c r="J280" s="164">
        <v>798</v>
      </c>
      <c r="K280" s="171">
        <v>798</v>
      </c>
      <c r="L280" s="171" t="s">
        <v>4937</v>
      </c>
      <c r="M280" s="173">
        <v>1032000</v>
      </c>
      <c r="N280" s="173">
        <f t="shared" si="120"/>
        <v>245000</v>
      </c>
      <c r="O280" s="173">
        <v>245739.130434783</v>
      </c>
      <c r="P280" s="173">
        <v>1277000</v>
      </c>
      <c r="Q280" s="173">
        <f t="shared" si="121"/>
        <v>319460.86956521787</v>
      </c>
      <c r="R280" s="173">
        <f t="shared" si="122"/>
        <v>1351460.8695652178</v>
      </c>
      <c r="S280" s="173">
        <v>1351400</v>
      </c>
      <c r="T280" s="174"/>
      <c r="U280" s="175" t="s">
        <v>199</v>
      </c>
      <c r="V280" s="175" t="s">
        <v>4643</v>
      </c>
      <c r="W280" s="175" t="s">
        <v>173</v>
      </c>
      <c r="X280" s="176">
        <v>43294</v>
      </c>
      <c r="Y280" s="171" t="s">
        <v>7684</v>
      </c>
      <c r="Z280" s="171"/>
      <c r="AA280" s="173"/>
      <c r="AB280" s="173"/>
      <c r="AC280" s="173"/>
      <c r="AD280" s="173"/>
      <c r="AE280" s="173"/>
      <c r="AF280" s="173"/>
      <c r="AG280" s="173"/>
      <c r="AH280" s="173"/>
      <c r="AI280" s="173"/>
      <c r="AJ280" s="173"/>
      <c r="AK280" s="173"/>
      <c r="AL280" s="173"/>
      <c r="AM280" s="173">
        <v>4351400</v>
      </c>
      <c r="AN280" s="173"/>
      <c r="AO280" s="173"/>
      <c r="AP280" s="173"/>
      <c r="AQ280" s="173"/>
      <c r="AR280" s="173">
        <v>2380000</v>
      </c>
      <c r="AS280" s="173">
        <v>1784000</v>
      </c>
      <c r="AT280" s="160">
        <f t="shared" si="112"/>
        <v>3</v>
      </c>
      <c r="AU280" s="173">
        <f t="shared" si="113"/>
        <v>8515400</v>
      </c>
      <c r="AV280" s="173">
        <f t="shared" si="114"/>
        <v>2838500</v>
      </c>
      <c r="AW280" s="173">
        <f t="shared" si="115"/>
        <v>1784000</v>
      </c>
      <c r="AX280" s="173">
        <f t="shared" si="116"/>
        <v>1487100</v>
      </c>
      <c r="AY280" s="173">
        <f t="shared" si="117"/>
        <v>432600</v>
      </c>
      <c r="AZ280" s="177">
        <f t="shared" si="118"/>
        <v>1.1004143850821371</v>
      </c>
      <c r="BA280" s="177">
        <f t="shared" si="119"/>
        <v>0.32011247595086578</v>
      </c>
      <c r="BB280" s="173">
        <f t="shared" si="123"/>
        <v>1784000</v>
      </c>
      <c r="BC280" s="178">
        <f t="shared" si="109"/>
        <v>2838500</v>
      </c>
      <c r="BD280" s="173">
        <f t="shared" si="110"/>
        <v>432600</v>
      </c>
      <c r="BE280" s="177">
        <f t="shared" si="111"/>
        <v>0.32011247595086578</v>
      </c>
      <c r="BF280" s="179" t="s">
        <v>20515</v>
      </c>
      <c r="BG280" s="174"/>
      <c r="BH280" s="166" t="s">
        <v>20501</v>
      </c>
      <c r="BI280" s="162"/>
      <c r="BJ280" s="163">
        <v>1</v>
      </c>
      <c r="BK280" s="163"/>
    </row>
    <row r="281" spans="1:63" ht="31.5" customHeight="1" x14ac:dyDescent="0.25">
      <c r="A281" s="157">
        <v>275</v>
      </c>
      <c r="B281" s="164" t="s">
        <v>5203</v>
      </c>
      <c r="C281" s="169" t="s">
        <v>5204</v>
      </c>
      <c r="D281" s="169" t="s">
        <v>549</v>
      </c>
      <c r="E281" s="170" t="s">
        <v>5205</v>
      </c>
      <c r="F281" s="171" t="s">
        <v>5206</v>
      </c>
      <c r="G281" s="171" t="s">
        <v>5206</v>
      </c>
      <c r="H281" s="172" t="s">
        <v>5206</v>
      </c>
      <c r="I281" s="164" t="s">
        <v>21</v>
      </c>
      <c r="J281" s="164">
        <v>839</v>
      </c>
      <c r="K281" s="171">
        <v>839</v>
      </c>
      <c r="L281" s="171" t="s">
        <v>5207</v>
      </c>
      <c r="M281" s="173">
        <v>682000</v>
      </c>
      <c r="N281" s="173">
        <f t="shared" si="120"/>
        <v>190000</v>
      </c>
      <c r="O281" s="173">
        <v>190956.52173913</v>
      </c>
      <c r="P281" s="173">
        <v>872000</v>
      </c>
      <c r="Q281" s="173">
        <f t="shared" si="121"/>
        <v>248243.47826086899</v>
      </c>
      <c r="R281" s="173">
        <f t="shared" si="122"/>
        <v>930243.47826086893</v>
      </c>
      <c r="S281" s="173">
        <v>930200</v>
      </c>
      <c r="T281" s="174"/>
      <c r="U281" s="175" t="s">
        <v>26</v>
      </c>
      <c r="V281" s="175" t="s">
        <v>4643</v>
      </c>
      <c r="W281" s="175" t="s">
        <v>27</v>
      </c>
      <c r="X281" s="176">
        <v>43294</v>
      </c>
      <c r="Y281" s="171" t="s">
        <v>7684</v>
      </c>
      <c r="Z281" s="171"/>
      <c r="AA281" s="173"/>
      <c r="AB281" s="173"/>
      <c r="AC281" s="173"/>
      <c r="AD281" s="173"/>
      <c r="AE281" s="173"/>
      <c r="AF281" s="173"/>
      <c r="AG281" s="173"/>
      <c r="AH281" s="173"/>
      <c r="AI281" s="173"/>
      <c r="AJ281" s="173"/>
      <c r="AK281" s="173"/>
      <c r="AL281" s="173"/>
      <c r="AM281" s="173">
        <v>3930200</v>
      </c>
      <c r="AN281" s="173"/>
      <c r="AO281" s="173"/>
      <c r="AP281" s="173"/>
      <c r="AQ281" s="173"/>
      <c r="AR281" s="173">
        <v>1868000</v>
      </c>
      <c r="AS281" s="173">
        <v>1206000</v>
      </c>
      <c r="AT281" s="160">
        <f t="shared" si="112"/>
        <v>3</v>
      </c>
      <c r="AU281" s="173">
        <f t="shared" si="113"/>
        <v>7004200</v>
      </c>
      <c r="AV281" s="173">
        <f t="shared" si="114"/>
        <v>2334700</v>
      </c>
      <c r="AW281" s="173">
        <f t="shared" si="115"/>
        <v>1206000</v>
      </c>
      <c r="AX281" s="173">
        <f t="shared" si="116"/>
        <v>1404500</v>
      </c>
      <c r="AY281" s="173">
        <f t="shared" si="117"/>
        <v>275800</v>
      </c>
      <c r="AZ281" s="177">
        <f t="shared" si="118"/>
        <v>1.5098903461621156</v>
      </c>
      <c r="BA281" s="177">
        <f t="shared" si="119"/>
        <v>0.29649537733820686</v>
      </c>
      <c r="BB281" s="173">
        <f t="shared" si="123"/>
        <v>1206000</v>
      </c>
      <c r="BC281" s="178">
        <f t="shared" si="109"/>
        <v>2334700</v>
      </c>
      <c r="BD281" s="173">
        <f t="shared" si="110"/>
        <v>275800</v>
      </c>
      <c r="BE281" s="177">
        <f t="shared" si="111"/>
        <v>0.29649537733820686</v>
      </c>
      <c r="BF281" s="179" t="s">
        <v>20515</v>
      </c>
      <c r="BG281" s="174"/>
      <c r="BH281" s="166" t="s">
        <v>20501</v>
      </c>
      <c r="BI281" s="162"/>
      <c r="BJ281" s="163">
        <v>1</v>
      </c>
      <c r="BK281" s="163"/>
    </row>
    <row r="282" spans="1:63" ht="31.5" customHeight="1" x14ac:dyDescent="0.25">
      <c r="A282" s="157">
        <v>276</v>
      </c>
      <c r="B282" s="164" t="s">
        <v>5041</v>
      </c>
      <c r="C282" s="169" t="s">
        <v>5030</v>
      </c>
      <c r="D282" s="169" t="s">
        <v>549</v>
      </c>
      <c r="E282" s="170" t="s">
        <v>5042</v>
      </c>
      <c r="F282" s="171" t="s">
        <v>5040</v>
      </c>
      <c r="G282" s="171" t="s">
        <v>5040</v>
      </c>
      <c r="H282" s="172" t="s">
        <v>5040</v>
      </c>
      <c r="I282" s="164" t="s">
        <v>21</v>
      </c>
      <c r="J282" s="164">
        <v>806</v>
      </c>
      <c r="K282" s="171">
        <v>806</v>
      </c>
      <c r="L282" s="171" t="s">
        <v>5034</v>
      </c>
      <c r="M282" s="173">
        <v>582000</v>
      </c>
      <c r="N282" s="173">
        <f t="shared" si="120"/>
        <v>190000</v>
      </c>
      <c r="O282" s="173">
        <v>190956.52173913</v>
      </c>
      <c r="P282" s="173">
        <v>772000</v>
      </c>
      <c r="Q282" s="173">
        <f t="shared" si="121"/>
        <v>248243.47826086899</v>
      </c>
      <c r="R282" s="173">
        <f t="shared" si="122"/>
        <v>830243.47826086893</v>
      </c>
      <c r="S282" s="173">
        <v>830200</v>
      </c>
      <c r="T282" s="174"/>
      <c r="U282" s="175" t="s">
        <v>199</v>
      </c>
      <c r="V282" s="175" t="s">
        <v>4643</v>
      </c>
      <c r="W282" s="175" t="s">
        <v>173</v>
      </c>
      <c r="X282" s="176">
        <v>43294</v>
      </c>
      <c r="Y282" s="171" t="s">
        <v>7684</v>
      </c>
      <c r="Z282" s="171"/>
      <c r="AA282" s="173"/>
      <c r="AB282" s="173"/>
      <c r="AC282" s="173"/>
      <c r="AD282" s="173"/>
      <c r="AE282" s="173"/>
      <c r="AF282" s="173"/>
      <c r="AG282" s="173"/>
      <c r="AH282" s="173"/>
      <c r="AI282" s="173"/>
      <c r="AJ282" s="173"/>
      <c r="AK282" s="173"/>
      <c r="AL282" s="173"/>
      <c r="AM282" s="173">
        <v>3830200</v>
      </c>
      <c r="AN282" s="173"/>
      <c r="AO282" s="173"/>
      <c r="AP282" s="173"/>
      <c r="AQ282" s="173"/>
      <c r="AR282" s="173">
        <v>1763000</v>
      </c>
      <c r="AS282" s="173">
        <v>1056000</v>
      </c>
      <c r="AT282" s="160">
        <f t="shared" si="112"/>
        <v>3</v>
      </c>
      <c r="AU282" s="173">
        <f t="shared" si="113"/>
        <v>6649200</v>
      </c>
      <c r="AV282" s="173">
        <f t="shared" si="114"/>
        <v>2216400</v>
      </c>
      <c r="AW282" s="173">
        <f t="shared" si="115"/>
        <v>1056000</v>
      </c>
      <c r="AX282" s="173">
        <f t="shared" si="116"/>
        <v>1386200</v>
      </c>
      <c r="AY282" s="173">
        <f t="shared" si="117"/>
        <v>225800</v>
      </c>
      <c r="AZ282" s="177">
        <f t="shared" si="118"/>
        <v>1.669718140207179</v>
      </c>
      <c r="BA282" s="177">
        <f t="shared" si="119"/>
        <v>0.27198265478198025</v>
      </c>
      <c r="BB282" s="173">
        <f t="shared" si="123"/>
        <v>1056000</v>
      </c>
      <c r="BC282" s="178">
        <f t="shared" si="109"/>
        <v>2216400</v>
      </c>
      <c r="BD282" s="173">
        <f t="shared" si="110"/>
        <v>225800</v>
      </c>
      <c r="BE282" s="177">
        <f t="shared" si="111"/>
        <v>0.27198265478198025</v>
      </c>
      <c r="BF282" s="179" t="s">
        <v>20515</v>
      </c>
      <c r="BG282" s="174"/>
      <c r="BH282" s="166" t="s">
        <v>20501</v>
      </c>
      <c r="BI282" s="162"/>
      <c r="BJ282" s="163">
        <v>1</v>
      </c>
      <c r="BK282" s="163"/>
    </row>
    <row r="283" spans="1:63" ht="31.5" customHeight="1" x14ac:dyDescent="0.25">
      <c r="A283" s="157">
        <v>277</v>
      </c>
      <c r="B283" s="164" t="s">
        <v>5250</v>
      </c>
      <c r="C283" s="169" t="s">
        <v>5246</v>
      </c>
      <c r="D283" s="169" t="s">
        <v>549</v>
      </c>
      <c r="E283" s="170" t="s">
        <v>5251</v>
      </c>
      <c r="F283" s="171" t="s">
        <v>5252</v>
      </c>
      <c r="G283" s="171" t="s">
        <v>5252</v>
      </c>
      <c r="H283" s="172" t="s">
        <v>5252</v>
      </c>
      <c r="I283" s="164" t="s">
        <v>25</v>
      </c>
      <c r="J283" s="164">
        <v>848</v>
      </c>
      <c r="K283" s="171">
        <v>848</v>
      </c>
      <c r="L283" s="171" t="s">
        <v>5249</v>
      </c>
      <c r="M283" s="173">
        <v>832000</v>
      </c>
      <c r="N283" s="173">
        <f t="shared" si="120"/>
        <v>278000</v>
      </c>
      <c r="O283" s="173">
        <v>278608.69565217401</v>
      </c>
      <c r="P283" s="173">
        <v>1110000</v>
      </c>
      <c r="Q283" s="173">
        <f t="shared" si="121"/>
        <v>362191.30434782617</v>
      </c>
      <c r="R283" s="173">
        <f t="shared" si="122"/>
        <v>1194191.3043478262</v>
      </c>
      <c r="S283" s="173">
        <v>1194100</v>
      </c>
      <c r="T283" s="174"/>
      <c r="U283" s="175" t="s">
        <v>199</v>
      </c>
      <c r="V283" s="175" t="s">
        <v>4643</v>
      </c>
      <c r="W283" s="175" t="s">
        <v>196</v>
      </c>
      <c r="X283" s="176">
        <v>43294</v>
      </c>
      <c r="Y283" s="171" t="s">
        <v>7684</v>
      </c>
      <c r="Z283" s="171"/>
      <c r="AA283" s="173"/>
      <c r="AB283" s="173"/>
      <c r="AC283" s="173"/>
      <c r="AD283" s="173"/>
      <c r="AE283" s="173"/>
      <c r="AF283" s="173"/>
      <c r="AG283" s="173"/>
      <c r="AH283" s="173"/>
      <c r="AI283" s="173"/>
      <c r="AJ283" s="173"/>
      <c r="AK283" s="173"/>
      <c r="AL283" s="173"/>
      <c r="AM283" s="173">
        <v>5194100</v>
      </c>
      <c r="AN283" s="173"/>
      <c r="AO283" s="173"/>
      <c r="AP283" s="173"/>
      <c r="AQ283" s="173"/>
      <c r="AR283" s="173">
        <v>2520000</v>
      </c>
      <c r="AS283" s="173">
        <v>1515000</v>
      </c>
      <c r="AT283" s="160">
        <f t="shared" si="112"/>
        <v>3</v>
      </c>
      <c r="AU283" s="173">
        <f t="shared" si="113"/>
        <v>9229100</v>
      </c>
      <c r="AV283" s="173">
        <f t="shared" si="114"/>
        <v>3076400</v>
      </c>
      <c r="AW283" s="173">
        <f t="shared" si="115"/>
        <v>1515000</v>
      </c>
      <c r="AX283" s="173">
        <f t="shared" si="116"/>
        <v>1882300</v>
      </c>
      <c r="AY283" s="173">
        <f t="shared" si="117"/>
        <v>320900</v>
      </c>
      <c r="AZ283" s="177">
        <f t="shared" si="118"/>
        <v>1.5763336403986266</v>
      </c>
      <c r="BA283" s="177">
        <f t="shared" si="119"/>
        <v>0.26873796164475339</v>
      </c>
      <c r="BB283" s="173">
        <f>AR283</f>
        <v>2520000</v>
      </c>
      <c r="BC283" s="178">
        <f t="shared" si="109"/>
        <v>3076400</v>
      </c>
      <c r="BD283" s="173">
        <f t="shared" si="110"/>
        <v>1325900</v>
      </c>
      <c r="BE283" s="177">
        <f t="shared" si="111"/>
        <v>1.1103760154090947</v>
      </c>
      <c r="BF283" s="179" t="s">
        <v>20561</v>
      </c>
      <c r="BG283" s="174"/>
      <c r="BH283" s="166" t="s">
        <v>20501</v>
      </c>
      <c r="BI283" s="162"/>
      <c r="BJ283" s="163">
        <v>1</v>
      </c>
      <c r="BK283" s="163"/>
    </row>
    <row r="284" spans="1:63" ht="31.5" customHeight="1" x14ac:dyDescent="0.25">
      <c r="A284" s="157">
        <v>278</v>
      </c>
      <c r="B284" s="164" t="s">
        <v>5200</v>
      </c>
      <c r="C284" s="169" t="s">
        <v>5192</v>
      </c>
      <c r="D284" s="169" t="s">
        <v>549</v>
      </c>
      <c r="E284" s="170" t="s">
        <v>5201</v>
      </c>
      <c r="F284" s="171" t="s">
        <v>5202</v>
      </c>
      <c r="G284" s="171" t="s">
        <v>5202</v>
      </c>
      <c r="H284" s="172" t="s">
        <v>5202</v>
      </c>
      <c r="I284" s="164" t="s">
        <v>25</v>
      </c>
      <c r="J284" s="164">
        <v>838</v>
      </c>
      <c r="K284" s="171">
        <v>838</v>
      </c>
      <c r="L284" s="171" t="s">
        <v>5193</v>
      </c>
      <c r="M284" s="173">
        <v>882000</v>
      </c>
      <c r="N284" s="173">
        <f t="shared" si="120"/>
        <v>278000</v>
      </c>
      <c r="O284" s="173">
        <v>278608.69565217401</v>
      </c>
      <c r="P284" s="173">
        <v>1160000</v>
      </c>
      <c r="Q284" s="173">
        <f t="shared" si="121"/>
        <v>362191.30434782617</v>
      </c>
      <c r="R284" s="173">
        <f t="shared" si="122"/>
        <v>1244191.3043478262</v>
      </c>
      <c r="S284" s="173">
        <v>1244100</v>
      </c>
      <c r="T284" s="174"/>
      <c r="U284" s="175" t="s">
        <v>26</v>
      </c>
      <c r="V284" s="175" t="s">
        <v>4643</v>
      </c>
      <c r="W284" s="175" t="s">
        <v>27</v>
      </c>
      <c r="X284" s="176">
        <v>43294</v>
      </c>
      <c r="Y284" s="171" t="s">
        <v>7684</v>
      </c>
      <c r="Z284" s="171"/>
      <c r="AA284" s="173"/>
      <c r="AB284" s="173"/>
      <c r="AC284" s="173"/>
      <c r="AD284" s="173"/>
      <c r="AE284" s="173"/>
      <c r="AF284" s="173"/>
      <c r="AG284" s="173"/>
      <c r="AH284" s="173"/>
      <c r="AI284" s="173"/>
      <c r="AJ284" s="173"/>
      <c r="AK284" s="173"/>
      <c r="AL284" s="173"/>
      <c r="AM284" s="173">
        <v>5244100</v>
      </c>
      <c r="AN284" s="173"/>
      <c r="AO284" s="173"/>
      <c r="AP284" s="173"/>
      <c r="AQ284" s="173"/>
      <c r="AR284" s="173">
        <v>2572000</v>
      </c>
      <c r="AS284" s="173">
        <v>1590000</v>
      </c>
      <c r="AT284" s="160">
        <f t="shared" si="112"/>
        <v>3</v>
      </c>
      <c r="AU284" s="173">
        <f t="shared" si="113"/>
        <v>9406100</v>
      </c>
      <c r="AV284" s="173">
        <f t="shared" si="114"/>
        <v>3135400</v>
      </c>
      <c r="AW284" s="173">
        <f t="shared" si="115"/>
        <v>1590000</v>
      </c>
      <c r="AX284" s="173">
        <f t="shared" si="116"/>
        <v>1891300</v>
      </c>
      <c r="AY284" s="173">
        <f t="shared" si="117"/>
        <v>345900</v>
      </c>
      <c r="AZ284" s="177">
        <f t="shared" si="118"/>
        <v>1.5202154167671409</v>
      </c>
      <c r="BA284" s="177">
        <f t="shared" si="119"/>
        <v>0.27803231251507116</v>
      </c>
      <c r="BB284" s="173">
        <f t="shared" ref="BB284:BB294" si="124">AW284</f>
        <v>1590000</v>
      </c>
      <c r="BC284" s="178">
        <f t="shared" si="109"/>
        <v>3135400</v>
      </c>
      <c r="BD284" s="173">
        <f t="shared" si="110"/>
        <v>345900</v>
      </c>
      <c r="BE284" s="177">
        <f t="shared" si="111"/>
        <v>0.27803231251507116</v>
      </c>
      <c r="BF284" s="179" t="s">
        <v>20515</v>
      </c>
      <c r="BG284" s="174"/>
      <c r="BH284" s="166" t="s">
        <v>20501</v>
      </c>
      <c r="BI284" s="162"/>
      <c r="BJ284" s="163">
        <v>1</v>
      </c>
      <c r="BK284" s="163"/>
    </row>
    <row r="285" spans="1:63" ht="31.5" customHeight="1" x14ac:dyDescent="0.25">
      <c r="A285" s="157">
        <v>279</v>
      </c>
      <c r="B285" s="164" t="s">
        <v>4870</v>
      </c>
      <c r="C285" s="169" t="s">
        <v>4867</v>
      </c>
      <c r="D285" s="169" t="s">
        <v>549</v>
      </c>
      <c r="E285" s="170" t="s">
        <v>4860</v>
      </c>
      <c r="F285" s="171" t="s">
        <v>4856</v>
      </c>
      <c r="G285" s="171" t="s">
        <v>4868</v>
      </c>
      <c r="H285" s="172" t="s">
        <v>4856</v>
      </c>
      <c r="I285" s="164" t="s">
        <v>25</v>
      </c>
      <c r="J285" s="164">
        <v>781</v>
      </c>
      <c r="K285" s="171">
        <v>781</v>
      </c>
      <c r="L285" s="171" t="s">
        <v>4869</v>
      </c>
      <c r="M285" s="173">
        <v>882000</v>
      </c>
      <c r="N285" s="173">
        <f t="shared" si="120"/>
        <v>278000</v>
      </c>
      <c r="O285" s="173">
        <v>278608.69565217401</v>
      </c>
      <c r="P285" s="173">
        <v>1160000</v>
      </c>
      <c r="Q285" s="173">
        <f t="shared" si="121"/>
        <v>362191.30434782617</v>
      </c>
      <c r="R285" s="173">
        <f t="shared" si="122"/>
        <v>1244191.3043478262</v>
      </c>
      <c r="S285" s="173">
        <v>1244100</v>
      </c>
      <c r="T285" s="174"/>
      <c r="U285" s="175" t="s">
        <v>199</v>
      </c>
      <c r="V285" s="175" t="s">
        <v>4643</v>
      </c>
      <c r="W285" s="175" t="s">
        <v>173</v>
      </c>
      <c r="X285" s="176">
        <v>43294</v>
      </c>
      <c r="Y285" s="171" t="s">
        <v>7684</v>
      </c>
      <c r="Z285" s="171"/>
      <c r="AA285" s="173"/>
      <c r="AB285" s="173"/>
      <c r="AC285" s="173"/>
      <c r="AD285" s="173"/>
      <c r="AE285" s="173"/>
      <c r="AF285" s="173"/>
      <c r="AG285" s="173"/>
      <c r="AH285" s="173"/>
      <c r="AI285" s="173"/>
      <c r="AJ285" s="173"/>
      <c r="AK285" s="173"/>
      <c r="AL285" s="173"/>
      <c r="AM285" s="173">
        <v>5244100</v>
      </c>
      <c r="AN285" s="173"/>
      <c r="AO285" s="173"/>
      <c r="AP285" s="173"/>
      <c r="AQ285" s="173"/>
      <c r="AR285" s="173">
        <v>2572000</v>
      </c>
      <c r="AS285" s="173">
        <v>1590000</v>
      </c>
      <c r="AT285" s="160">
        <f t="shared" si="112"/>
        <v>3</v>
      </c>
      <c r="AU285" s="173">
        <f t="shared" si="113"/>
        <v>9406100</v>
      </c>
      <c r="AV285" s="173">
        <f t="shared" si="114"/>
        <v>3135400</v>
      </c>
      <c r="AW285" s="173">
        <f t="shared" si="115"/>
        <v>1590000</v>
      </c>
      <c r="AX285" s="173">
        <f t="shared" si="116"/>
        <v>1891300</v>
      </c>
      <c r="AY285" s="173">
        <f t="shared" si="117"/>
        <v>345900</v>
      </c>
      <c r="AZ285" s="177">
        <f t="shared" si="118"/>
        <v>1.5202154167671409</v>
      </c>
      <c r="BA285" s="177">
        <f t="shared" si="119"/>
        <v>0.27803231251507116</v>
      </c>
      <c r="BB285" s="173">
        <f t="shared" si="124"/>
        <v>1590000</v>
      </c>
      <c r="BC285" s="178">
        <f t="shared" si="109"/>
        <v>3135400</v>
      </c>
      <c r="BD285" s="173">
        <f t="shared" si="110"/>
        <v>345900</v>
      </c>
      <c r="BE285" s="177">
        <f t="shared" si="111"/>
        <v>0.27803231251507116</v>
      </c>
      <c r="BF285" s="179" t="s">
        <v>20515</v>
      </c>
      <c r="BG285" s="174"/>
      <c r="BH285" s="166" t="s">
        <v>20501</v>
      </c>
      <c r="BI285" s="162"/>
      <c r="BJ285" s="163">
        <v>1</v>
      </c>
      <c r="BK285" s="163"/>
    </row>
    <row r="286" spans="1:63" ht="31.5" customHeight="1" x14ac:dyDescent="0.25">
      <c r="A286" s="157">
        <v>280</v>
      </c>
      <c r="B286" s="164" t="s">
        <v>4956</v>
      </c>
      <c r="C286" s="169" t="s">
        <v>4951</v>
      </c>
      <c r="D286" s="169" t="s">
        <v>549</v>
      </c>
      <c r="E286" s="170" t="s">
        <v>4943</v>
      </c>
      <c r="F286" s="171" t="s">
        <v>4944</v>
      </c>
      <c r="G286" s="171" t="s">
        <v>4957</v>
      </c>
      <c r="H286" s="172" t="s">
        <v>4944</v>
      </c>
      <c r="I286" s="164" t="s">
        <v>21</v>
      </c>
      <c r="J286" s="164">
        <v>799</v>
      </c>
      <c r="K286" s="171">
        <v>799</v>
      </c>
      <c r="L286" s="171" t="s">
        <v>4953</v>
      </c>
      <c r="M286" s="173">
        <v>532000</v>
      </c>
      <c r="N286" s="173">
        <f t="shared" si="120"/>
        <v>128000</v>
      </c>
      <c r="O286" s="173">
        <v>128347.82608695699</v>
      </c>
      <c r="P286" s="173">
        <v>660000</v>
      </c>
      <c r="Q286" s="173">
        <f t="shared" si="121"/>
        <v>166852.1739130441</v>
      </c>
      <c r="R286" s="173">
        <f t="shared" si="122"/>
        <v>698852.17391304416</v>
      </c>
      <c r="S286" s="173">
        <v>698800</v>
      </c>
      <c r="T286" s="174"/>
      <c r="U286" s="175" t="s">
        <v>199</v>
      </c>
      <c r="V286" s="175" t="s">
        <v>4643</v>
      </c>
      <c r="W286" s="175" t="s">
        <v>173</v>
      </c>
      <c r="X286" s="176">
        <v>43294</v>
      </c>
      <c r="Y286" s="171" t="s">
        <v>7684</v>
      </c>
      <c r="Z286" s="171"/>
      <c r="AA286" s="173"/>
      <c r="AB286" s="173"/>
      <c r="AC286" s="173"/>
      <c r="AD286" s="173"/>
      <c r="AE286" s="173"/>
      <c r="AF286" s="173"/>
      <c r="AG286" s="173"/>
      <c r="AH286" s="173"/>
      <c r="AI286" s="173"/>
      <c r="AJ286" s="173"/>
      <c r="AK286" s="173"/>
      <c r="AL286" s="173"/>
      <c r="AM286" s="173">
        <v>3698800</v>
      </c>
      <c r="AN286" s="173"/>
      <c r="AO286" s="173"/>
      <c r="AP286" s="173"/>
      <c r="AQ286" s="173"/>
      <c r="AR286" s="173">
        <v>1542000</v>
      </c>
      <c r="AS286" s="173">
        <v>921000</v>
      </c>
      <c r="AT286" s="160">
        <f t="shared" si="112"/>
        <v>3</v>
      </c>
      <c r="AU286" s="173">
        <f t="shared" si="113"/>
        <v>6161800</v>
      </c>
      <c r="AV286" s="173">
        <f t="shared" si="114"/>
        <v>2053900</v>
      </c>
      <c r="AW286" s="173">
        <f t="shared" si="115"/>
        <v>921000</v>
      </c>
      <c r="AX286" s="173">
        <f t="shared" si="116"/>
        <v>1355100</v>
      </c>
      <c r="AY286" s="173">
        <f t="shared" si="117"/>
        <v>222200</v>
      </c>
      <c r="AZ286" s="177">
        <f t="shared" si="118"/>
        <v>1.9391814539210075</v>
      </c>
      <c r="BA286" s="177">
        <f t="shared" si="119"/>
        <v>0.31797366914710934</v>
      </c>
      <c r="BB286" s="173">
        <f t="shared" si="124"/>
        <v>921000</v>
      </c>
      <c r="BC286" s="178">
        <f t="shared" si="109"/>
        <v>2053900</v>
      </c>
      <c r="BD286" s="173">
        <f t="shared" si="110"/>
        <v>222200</v>
      </c>
      <c r="BE286" s="177">
        <f t="shared" si="111"/>
        <v>0.31797366914710934</v>
      </c>
      <c r="BF286" s="179" t="s">
        <v>20515</v>
      </c>
      <c r="BG286" s="174"/>
      <c r="BH286" s="166" t="s">
        <v>20501</v>
      </c>
      <c r="BI286" s="162"/>
      <c r="BJ286" s="163">
        <v>1</v>
      </c>
      <c r="BK286" s="163"/>
    </row>
    <row r="287" spans="1:63" ht="31.5" customHeight="1" x14ac:dyDescent="0.25">
      <c r="A287" s="157">
        <v>281</v>
      </c>
      <c r="B287" s="164" t="s">
        <v>4982</v>
      </c>
      <c r="C287" s="169" t="s">
        <v>4977</v>
      </c>
      <c r="D287" s="169" t="s">
        <v>549</v>
      </c>
      <c r="E287" s="170" t="s">
        <v>4943</v>
      </c>
      <c r="F287" s="171" t="s">
        <v>4944</v>
      </c>
      <c r="G287" s="171" t="s">
        <v>4983</v>
      </c>
      <c r="H287" s="172" t="s">
        <v>4944</v>
      </c>
      <c r="I287" s="164" t="s">
        <v>21</v>
      </c>
      <c r="J287" s="164">
        <v>801</v>
      </c>
      <c r="K287" s="171">
        <v>801</v>
      </c>
      <c r="L287" s="171" t="s">
        <v>4979</v>
      </c>
      <c r="M287" s="173">
        <v>687000</v>
      </c>
      <c r="N287" s="173">
        <f t="shared" si="120"/>
        <v>190000</v>
      </c>
      <c r="O287" s="173">
        <v>190956.52173913</v>
      </c>
      <c r="P287" s="173">
        <v>877000</v>
      </c>
      <c r="Q287" s="173">
        <f t="shared" si="121"/>
        <v>248243.47826086899</v>
      </c>
      <c r="R287" s="173">
        <f t="shared" si="122"/>
        <v>935243.47826086893</v>
      </c>
      <c r="S287" s="173">
        <v>935200</v>
      </c>
      <c r="T287" s="174"/>
      <c r="U287" s="175" t="s">
        <v>1743</v>
      </c>
      <c r="V287" s="175" t="s">
        <v>4643</v>
      </c>
      <c r="W287" s="175" t="s">
        <v>195</v>
      </c>
      <c r="X287" s="176">
        <v>43294</v>
      </c>
      <c r="Y287" s="171" t="s">
        <v>7684</v>
      </c>
      <c r="Z287" s="171"/>
      <c r="AA287" s="173"/>
      <c r="AB287" s="173"/>
      <c r="AC287" s="173"/>
      <c r="AD287" s="173"/>
      <c r="AE287" s="173"/>
      <c r="AF287" s="173"/>
      <c r="AG287" s="173"/>
      <c r="AH287" s="173"/>
      <c r="AI287" s="173"/>
      <c r="AJ287" s="173"/>
      <c r="AK287" s="173"/>
      <c r="AL287" s="173"/>
      <c r="AM287" s="173">
        <v>3935200</v>
      </c>
      <c r="AN287" s="173"/>
      <c r="AO287" s="173"/>
      <c r="AP287" s="173"/>
      <c r="AQ287" s="173"/>
      <c r="AR287" s="173">
        <v>1873000</v>
      </c>
      <c r="AS287" s="173">
        <v>1214000</v>
      </c>
      <c r="AT287" s="160">
        <f t="shared" si="112"/>
        <v>3</v>
      </c>
      <c r="AU287" s="173">
        <f t="shared" si="113"/>
        <v>7022200</v>
      </c>
      <c r="AV287" s="173">
        <f t="shared" si="114"/>
        <v>2340700</v>
      </c>
      <c r="AW287" s="173">
        <f t="shared" si="115"/>
        <v>1214000</v>
      </c>
      <c r="AX287" s="173">
        <f t="shared" si="116"/>
        <v>1405500</v>
      </c>
      <c r="AY287" s="173">
        <f t="shared" si="117"/>
        <v>278800</v>
      </c>
      <c r="AZ287" s="177">
        <f t="shared" si="118"/>
        <v>1.5028870829769034</v>
      </c>
      <c r="BA287" s="177">
        <f t="shared" si="119"/>
        <v>0.29811804961505561</v>
      </c>
      <c r="BB287" s="173">
        <f t="shared" si="124"/>
        <v>1214000</v>
      </c>
      <c r="BC287" s="178">
        <f t="shared" si="109"/>
        <v>2340700</v>
      </c>
      <c r="BD287" s="173">
        <f t="shared" si="110"/>
        <v>278800</v>
      </c>
      <c r="BE287" s="177">
        <f t="shared" si="111"/>
        <v>0.29811804961505561</v>
      </c>
      <c r="BF287" s="179" t="s">
        <v>20515</v>
      </c>
      <c r="BG287" s="174"/>
      <c r="BH287" s="166" t="s">
        <v>20501</v>
      </c>
      <c r="BI287" s="162"/>
      <c r="BJ287" s="163">
        <v>1</v>
      </c>
      <c r="BK287" s="163"/>
    </row>
    <row r="288" spans="1:63" ht="31.5" customHeight="1" x14ac:dyDescent="0.25">
      <c r="A288" s="157">
        <v>282</v>
      </c>
      <c r="B288" s="164" t="s">
        <v>4992</v>
      </c>
      <c r="C288" s="169" t="s">
        <v>4987</v>
      </c>
      <c r="D288" s="169" t="s">
        <v>549</v>
      </c>
      <c r="E288" s="170" t="s">
        <v>4943</v>
      </c>
      <c r="F288" s="171" t="s">
        <v>4944</v>
      </c>
      <c r="G288" s="171" t="s">
        <v>4993</v>
      </c>
      <c r="H288" s="172" t="s">
        <v>4944</v>
      </c>
      <c r="I288" s="164" t="s">
        <v>21</v>
      </c>
      <c r="J288" s="164">
        <v>802</v>
      </c>
      <c r="K288" s="171">
        <v>802</v>
      </c>
      <c r="L288" s="171" t="s">
        <v>4989</v>
      </c>
      <c r="M288" s="173">
        <v>857000</v>
      </c>
      <c r="N288" s="173">
        <f t="shared" si="120"/>
        <v>255000</v>
      </c>
      <c r="O288" s="173">
        <v>255130.43478260899</v>
      </c>
      <c r="P288" s="173">
        <v>1112000</v>
      </c>
      <c r="Q288" s="173">
        <f t="shared" si="121"/>
        <v>331669.5652173917</v>
      </c>
      <c r="R288" s="173">
        <f t="shared" si="122"/>
        <v>1188669.5652173916</v>
      </c>
      <c r="S288" s="173">
        <v>1188600</v>
      </c>
      <c r="T288" s="174"/>
      <c r="U288" s="175" t="s">
        <v>1743</v>
      </c>
      <c r="V288" s="175" t="s">
        <v>4643</v>
      </c>
      <c r="W288" s="175" t="s">
        <v>195</v>
      </c>
      <c r="X288" s="176">
        <v>43294</v>
      </c>
      <c r="Y288" s="171" t="s">
        <v>7684</v>
      </c>
      <c r="Z288" s="171"/>
      <c r="AA288" s="173"/>
      <c r="AB288" s="173"/>
      <c r="AC288" s="173"/>
      <c r="AD288" s="173"/>
      <c r="AE288" s="173"/>
      <c r="AF288" s="173"/>
      <c r="AG288" s="173"/>
      <c r="AH288" s="173"/>
      <c r="AI288" s="173"/>
      <c r="AJ288" s="173"/>
      <c r="AK288" s="173"/>
      <c r="AL288" s="173"/>
      <c r="AM288" s="173">
        <v>4188600</v>
      </c>
      <c r="AN288" s="173"/>
      <c r="AO288" s="173"/>
      <c r="AP288" s="173"/>
      <c r="AQ288" s="173"/>
      <c r="AR288" s="173">
        <v>2223000</v>
      </c>
      <c r="AS288" s="173">
        <v>1530000</v>
      </c>
      <c r="AT288" s="160">
        <f t="shared" si="112"/>
        <v>3</v>
      </c>
      <c r="AU288" s="173">
        <f t="shared" si="113"/>
        <v>7941600</v>
      </c>
      <c r="AV288" s="173">
        <f t="shared" si="114"/>
        <v>2647200</v>
      </c>
      <c r="AW288" s="173">
        <f t="shared" si="115"/>
        <v>1530000</v>
      </c>
      <c r="AX288" s="173">
        <f t="shared" si="116"/>
        <v>1458600</v>
      </c>
      <c r="AY288" s="173">
        <f t="shared" si="117"/>
        <v>341400</v>
      </c>
      <c r="AZ288" s="177">
        <f t="shared" si="118"/>
        <v>1.227158001009591</v>
      </c>
      <c r="BA288" s="177">
        <f t="shared" si="119"/>
        <v>0.28722867238768302</v>
      </c>
      <c r="BB288" s="173">
        <f t="shared" si="124"/>
        <v>1530000</v>
      </c>
      <c r="BC288" s="178">
        <f t="shared" si="109"/>
        <v>2647200</v>
      </c>
      <c r="BD288" s="173">
        <f t="shared" si="110"/>
        <v>341400</v>
      </c>
      <c r="BE288" s="177">
        <f t="shared" si="111"/>
        <v>0.28722867238768302</v>
      </c>
      <c r="BF288" s="179" t="s">
        <v>20515</v>
      </c>
      <c r="BG288" s="174"/>
      <c r="BH288" s="166" t="s">
        <v>20501</v>
      </c>
      <c r="BI288" s="162"/>
      <c r="BJ288" s="163">
        <v>1</v>
      </c>
      <c r="BK288" s="163"/>
    </row>
    <row r="289" spans="1:63" ht="31.5" customHeight="1" x14ac:dyDescent="0.25">
      <c r="A289" s="157">
        <v>283</v>
      </c>
      <c r="B289" s="164" t="s">
        <v>5023</v>
      </c>
      <c r="C289" s="169" t="s">
        <v>5018</v>
      </c>
      <c r="D289" s="169" t="s">
        <v>549</v>
      </c>
      <c r="E289" s="170" t="s">
        <v>4943</v>
      </c>
      <c r="F289" s="171" t="s">
        <v>4944</v>
      </c>
      <c r="G289" s="171" t="s">
        <v>5024</v>
      </c>
      <c r="H289" s="172" t="s">
        <v>4944</v>
      </c>
      <c r="I289" s="164" t="s">
        <v>21</v>
      </c>
      <c r="J289" s="164">
        <v>805</v>
      </c>
      <c r="K289" s="171">
        <v>805</v>
      </c>
      <c r="L289" s="171" t="s">
        <v>5020</v>
      </c>
      <c r="M289" s="173">
        <v>972000</v>
      </c>
      <c r="N289" s="173">
        <f t="shared" si="120"/>
        <v>319000</v>
      </c>
      <c r="O289" s="173">
        <v>319304.34782608697</v>
      </c>
      <c r="P289" s="173">
        <v>1291000</v>
      </c>
      <c r="Q289" s="173">
        <f t="shared" si="121"/>
        <v>415095.65217391308</v>
      </c>
      <c r="R289" s="173">
        <f t="shared" si="122"/>
        <v>1387095.6521739131</v>
      </c>
      <c r="S289" s="173">
        <v>1387000</v>
      </c>
      <c r="T289" s="174"/>
      <c r="U289" s="175" t="s">
        <v>199</v>
      </c>
      <c r="V289" s="175" t="s">
        <v>4643</v>
      </c>
      <c r="W289" s="175" t="s">
        <v>173</v>
      </c>
      <c r="X289" s="176">
        <v>43294</v>
      </c>
      <c r="Y289" s="171" t="s">
        <v>7684</v>
      </c>
      <c r="Z289" s="171"/>
      <c r="AA289" s="173"/>
      <c r="AB289" s="173"/>
      <c r="AC289" s="173"/>
      <c r="AD289" s="173"/>
      <c r="AE289" s="173"/>
      <c r="AF289" s="173"/>
      <c r="AG289" s="173"/>
      <c r="AH289" s="173"/>
      <c r="AI289" s="173"/>
      <c r="AJ289" s="173"/>
      <c r="AK289" s="173"/>
      <c r="AL289" s="173"/>
      <c r="AM289" s="173">
        <v>4387000</v>
      </c>
      <c r="AN289" s="173"/>
      <c r="AO289" s="173"/>
      <c r="AP289" s="173"/>
      <c r="AQ289" s="173"/>
      <c r="AR289" s="173">
        <v>2517000</v>
      </c>
      <c r="AS289" s="173">
        <v>1764000</v>
      </c>
      <c r="AT289" s="160">
        <f t="shared" si="112"/>
        <v>3</v>
      </c>
      <c r="AU289" s="173">
        <f t="shared" si="113"/>
        <v>8668000</v>
      </c>
      <c r="AV289" s="173">
        <f t="shared" si="114"/>
        <v>2889300</v>
      </c>
      <c r="AW289" s="173">
        <f t="shared" si="115"/>
        <v>1764000</v>
      </c>
      <c r="AX289" s="173">
        <f t="shared" si="116"/>
        <v>1502300</v>
      </c>
      <c r="AY289" s="173">
        <f t="shared" si="117"/>
        <v>377000</v>
      </c>
      <c r="AZ289" s="177">
        <f t="shared" si="118"/>
        <v>1.0831290555155011</v>
      </c>
      <c r="BA289" s="177">
        <f t="shared" si="119"/>
        <v>0.27180966113914923</v>
      </c>
      <c r="BB289" s="173">
        <f t="shared" si="124"/>
        <v>1764000</v>
      </c>
      <c r="BC289" s="178">
        <f t="shared" si="109"/>
        <v>2889300</v>
      </c>
      <c r="BD289" s="173">
        <f t="shared" si="110"/>
        <v>377000</v>
      </c>
      <c r="BE289" s="177">
        <f t="shared" si="111"/>
        <v>0.27180966113914923</v>
      </c>
      <c r="BF289" s="179" t="s">
        <v>20515</v>
      </c>
      <c r="BG289" s="174"/>
      <c r="BH289" s="166" t="s">
        <v>20501</v>
      </c>
      <c r="BI289" s="162"/>
      <c r="BJ289" s="163">
        <v>1</v>
      </c>
      <c r="BK289" s="163"/>
    </row>
    <row r="290" spans="1:63" ht="31.5" customHeight="1" x14ac:dyDescent="0.25">
      <c r="A290" s="157">
        <v>284</v>
      </c>
      <c r="B290" s="164" t="s">
        <v>4964</v>
      </c>
      <c r="C290" s="169" t="s">
        <v>4951</v>
      </c>
      <c r="D290" s="169" t="s">
        <v>549</v>
      </c>
      <c r="E290" s="170" t="s">
        <v>4947</v>
      </c>
      <c r="F290" s="171" t="s">
        <v>4948</v>
      </c>
      <c r="G290" s="171" t="s">
        <v>4965</v>
      </c>
      <c r="H290" s="172" t="s">
        <v>4948</v>
      </c>
      <c r="I290" s="164" t="s">
        <v>21</v>
      </c>
      <c r="J290" s="164">
        <v>799</v>
      </c>
      <c r="K290" s="171">
        <v>799</v>
      </c>
      <c r="L290" s="171" t="s">
        <v>4953</v>
      </c>
      <c r="M290" s="173">
        <v>532000</v>
      </c>
      <c r="N290" s="173">
        <f t="shared" si="120"/>
        <v>128000</v>
      </c>
      <c r="O290" s="173">
        <v>128347.82608695699</v>
      </c>
      <c r="P290" s="173">
        <v>660000</v>
      </c>
      <c r="Q290" s="173">
        <f t="shared" si="121"/>
        <v>166852.1739130441</v>
      </c>
      <c r="R290" s="173">
        <f t="shared" si="122"/>
        <v>698852.17391304416</v>
      </c>
      <c r="S290" s="173">
        <v>698800</v>
      </c>
      <c r="T290" s="174"/>
      <c r="U290" s="175" t="s">
        <v>1743</v>
      </c>
      <c r="V290" s="175" t="s">
        <v>4643</v>
      </c>
      <c r="W290" s="175" t="s">
        <v>195</v>
      </c>
      <c r="X290" s="176">
        <v>43294</v>
      </c>
      <c r="Y290" s="171" t="s">
        <v>7684</v>
      </c>
      <c r="Z290" s="171"/>
      <c r="AA290" s="173"/>
      <c r="AB290" s="173"/>
      <c r="AC290" s="173"/>
      <c r="AD290" s="173"/>
      <c r="AE290" s="173"/>
      <c r="AF290" s="173"/>
      <c r="AG290" s="173"/>
      <c r="AH290" s="173"/>
      <c r="AI290" s="173"/>
      <c r="AJ290" s="173"/>
      <c r="AK290" s="173"/>
      <c r="AL290" s="173"/>
      <c r="AM290" s="173">
        <v>3698800</v>
      </c>
      <c r="AN290" s="173"/>
      <c r="AO290" s="173"/>
      <c r="AP290" s="173"/>
      <c r="AQ290" s="173"/>
      <c r="AR290" s="173">
        <v>1542000</v>
      </c>
      <c r="AS290" s="173">
        <v>921000</v>
      </c>
      <c r="AT290" s="160">
        <f t="shared" si="112"/>
        <v>3</v>
      </c>
      <c r="AU290" s="173">
        <f t="shared" si="113"/>
        <v>6161800</v>
      </c>
      <c r="AV290" s="173">
        <f t="shared" si="114"/>
        <v>2053900</v>
      </c>
      <c r="AW290" s="173">
        <f t="shared" si="115"/>
        <v>921000</v>
      </c>
      <c r="AX290" s="173">
        <f t="shared" si="116"/>
        <v>1355100</v>
      </c>
      <c r="AY290" s="173">
        <f t="shared" si="117"/>
        <v>222200</v>
      </c>
      <c r="AZ290" s="177">
        <f t="shared" si="118"/>
        <v>1.9391814539210075</v>
      </c>
      <c r="BA290" s="177">
        <f t="shared" si="119"/>
        <v>0.31797366914710934</v>
      </c>
      <c r="BB290" s="173">
        <f t="shared" si="124"/>
        <v>921000</v>
      </c>
      <c r="BC290" s="178">
        <f t="shared" si="109"/>
        <v>2053900</v>
      </c>
      <c r="BD290" s="173">
        <f t="shared" si="110"/>
        <v>222200</v>
      </c>
      <c r="BE290" s="177">
        <f t="shared" si="111"/>
        <v>0.31797366914710934</v>
      </c>
      <c r="BF290" s="179" t="s">
        <v>20515</v>
      </c>
      <c r="BG290" s="174"/>
      <c r="BH290" s="166" t="s">
        <v>20501</v>
      </c>
      <c r="BI290" s="162"/>
      <c r="BJ290" s="163">
        <v>1</v>
      </c>
      <c r="BK290" s="163"/>
    </row>
    <row r="291" spans="1:63" ht="31.5" customHeight="1" x14ac:dyDescent="0.25">
      <c r="A291" s="157">
        <v>285</v>
      </c>
      <c r="B291" s="164" t="s">
        <v>4974</v>
      </c>
      <c r="C291" s="169" t="s">
        <v>4967</v>
      </c>
      <c r="D291" s="169" t="s">
        <v>549</v>
      </c>
      <c r="E291" s="170" t="s">
        <v>4947</v>
      </c>
      <c r="F291" s="171" t="s">
        <v>4948</v>
      </c>
      <c r="G291" s="171" t="s">
        <v>4975</v>
      </c>
      <c r="H291" s="172" t="s">
        <v>4948</v>
      </c>
      <c r="I291" s="164" t="s">
        <v>21</v>
      </c>
      <c r="J291" s="164">
        <v>800</v>
      </c>
      <c r="K291" s="171">
        <v>800</v>
      </c>
      <c r="L291" s="171" t="s">
        <v>4969</v>
      </c>
      <c r="M291" s="173">
        <v>1147000</v>
      </c>
      <c r="N291" s="173">
        <f t="shared" si="120"/>
        <v>327000</v>
      </c>
      <c r="O291" s="173">
        <v>327130.43478260899</v>
      </c>
      <c r="P291" s="173">
        <v>1474000</v>
      </c>
      <c r="Q291" s="173">
        <f t="shared" si="121"/>
        <v>425269.56521739165</v>
      </c>
      <c r="R291" s="173">
        <f t="shared" si="122"/>
        <v>1572269.5652173916</v>
      </c>
      <c r="S291" s="173">
        <v>1572200</v>
      </c>
      <c r="T291" s="174"/>
      <c r="U291" s="175" t="s">
        <v>1743</v>
      </c>
      <c r="V291" s="175" t="s">
        <v>4643</v>
      </c>
      <c r="W291" s="175" t="s">
        <v>195</v>
      </c>
      <c r="X291" s="176">
        <v>43294</v>
      </c>
      <c r="Y291" s="171" t="s">
        <v>7684</v>
      </c>
      <c r="Z291" s="171"/>
      <c r="AA291" s="173"/>
      <c r="AB291" s="173"/>
      <c r="AC291" s="173"/>
      <c r="AD291" s="173"/>
      <c r="AE291" s="173"/>
      <c r="AF291" s="173"/>
      <c r="AG291" s="173"/>
      <c r="AH291" s="173"/>
      <c r="AI291" s="173"/>
      <c r="AJ291" s="173"/>
      <c r="AK291" s="173"/>
      <c r="AL291" s="173"/>
      <c r="AM291" s="173">
        <v>4572200</v>
      </c>
      <c r="AN291" s="173"/>
      <c r="AO291" s="173"/>
      <c r="AP291" s="173"/>
      <c r="AQ291" s="173"/>
      <c r="AR291" s="173">
        <v>2720000</v>
      </c>
      <c r="AS291" s="173">
        <v>2034000</v>
      </c>
      <c r="AT291" s="160">
        <f t="shared" si="112"/>
        <v>3</v>
      </c>
      <c r="AU291" s="173">
        <f t="shared" si="113"/>
        <v>9326200</v>
      </c>
      <c r="AV291" s="173">
        <f t="shared" si="114"/>
        <v>3108700</v>
      </c>
      <c r="AW291" s="173">
        <f t="shared" si="115"/>
        <v>2034000</v>
      </c>
      <c r="AX291" s="173">
        <f t="shared" si="116"/>
        <v>1536500</v>
      </c>
      <c r="AY291" s="173">
        <f t="shared" si="117"/>
        <v>461800</v>
      </c>
      <c r="AZ291" s="177">
        <f t="shared" si="118"/>
        <v>0.97729296527159393</v>
      </c>
      <c r="BA291" s="177">
        <f t="shared" si="119"/>
        <v>0.29372853326548787</v>
      </c>
      <c r="BB291" s="173">
        <f t="shared" si="124"/>
        <v>2034000</v>
      </c>
      <c r="BC291" s="178">
        <f t="shared" ref="BC291:BC322" si="125">AV291</f>
        <v>3108700</v>
      </c>
      <c r="BD291" s="173">
        <f t="shared" si="110"/>
        <v>461800</v>
      </c>
      <c r="BE291" s="177">
        <f t="shared" si="111"/>
        <v>0.29372853326548787</v>
      </c>
      <c r="BF291" s="179" t="s">
        <v>20515</v>
      </c>
      <c r="BG291" s="174"/>
      <c r="BH291" s="166" t="s">
        <v>20501</v>
      </c>
      <c r="BI291" s="162"/>
      <c r="BJ291" s="163">
        <v>1</v>
      </c>
      <c r="BK291" s="163"/>
    </row>
    <row r="292" spans="1:63" ht="31.5" customHeight="1" x14ac:dyDescent="0.25">
      <c r="A292" s="157">
        <v>286</v>
      </c>
      <c r="B292" s="164" t="s">
        <v>4984</v>
      </c>
      <c r="C292" s="169" t="s">
        <v>4977</v>
      </c>
      <c r="D292" s="169" t="s">
        <v>549</v>
      </c>
      <c r="E292" s="170" t="s">
        <v>4947</v>
      </c>
      <c r="F292" s="171" t="s">
        <v>4948</v>
      </c>
      <c r="G292" s="171" t="s">
        <v>4985</v>
      </c>
      <c r="H292" s="172" t="s">
        <v>4948</v>
      </c>
      <c r="I292" s="164" t="s">
        <v>21</v>
      </c>
      <c r="J292" s="164">
        <v>801</v>
      </c>
      <c r="K292" s="171">
        <v>801</v>
      </c>
      <c r="L292" s="171" t="s">
        <v>4979</v>
      </c>
      <c r="M292" s="173">
        <v>687000</v>
      </c>
      <c r="N292" s="173">
        <f t="shared" si="120"/>
        <v>190000</v>
      </c>
      <c r="O292" s="173">
        <v>190956.52173913</v>
      </c>
      <c r="P292" s="173">
        <v>877000</v>
      </c>
      <c r="Q292" s="173">
        <f t="shared" si="121"/>
        <v>248243.47826086899</v>
      </c>
      <c r="R292" s="173">
        <f t="shared" si="122"/>
        <v>935243.47826086893</v>
      </c>
      <c r="S292" s="173">
        <v>935200</v>
      </c>
      <c r="T292" s="174"/>
      <c r="U292" s="175" t="s">
        <v>199</v>
      </c>
      <c r="V292" s="175" t="s">
        <v>4643</v>
      </c>
      <c r="W292" s="175" t="s">
        <v>173</v>
      </c>
      <c r="X292" s="176">
        <v>43294</v>
      </c>
      <c r="Y292" s="171" t="s">
        <v>7684</v>
      </c>
      <c r="Z292" s="171"/>
      <c r="AA292" s="173"/>
      <c r="AB292" s="173"/>
      <c r="AC292" s="173"/>
      <c r="AD292" s="173"/>
      <c r="AE292" s="173"/>
      <c r="AF292" s="173"/>
      <c r="AG292" s="173"/>
      <c r="AH292" s="173"/>
      <c r="AI292" s="173"/>
      <c r="AJ292" s="173"/>
      <c r="AK292" s="173"/>
      <c r="AL292" s="173"/>
      <c r="AM292" s="173">
        <v>3935200</v>
      </c>
      <c r="AN292" s="173"/>
      <c r="AO292" s="173"/>
      <c r="AP292" s="173"/>
      <c r="AQ292" s="173"/>
      <c r="AR292" s="173">
        <v>1873000</v>
      </c>
      <c r="AS292" s="173">
        <v>1214000</v>
      </c>
      <c r="AT292" s="160">
        <f t="shared" si="112"/>
        <v>3</v>
      </c>
      <c r="AU292" s="173">
        <f t="shared" si="113"/>
        <v>7022200</v>
      </c>
      <c r="AV292" s="173">
        <f t="shared" si="114"/>
        <v>2340700</v>
      </c>
      <c r="AW292" s="173">
        <f t="shared" si="115"/>
        <v>1214000</v>
      </c>
      <c r="AX292" s="173">
        <f t="shared" si="116"/>
        <v>1405500</v>
      </c>
      <c r="AY292" s="173">
        <f t="shared" si="117"/>
        <v>278800</v>
      </c>
      <c r="AZ292" s="177">
        <f t="shared" si="118"/>
        <v>1.5028870829769034</v>
      </c>
      <c r="BA292" s="177">
        <f t="shared" si="119"/>
        <v>0.29811804961505561</v>
      </c>
      <c r="BB292" s="173">
        <f t="shared" si="124"/>
        <v>1214000</v>
      </c>
      <c r="BC292" s="178">
        <f t="shared" si="125"/>
        <v>2340700</v>
      </c>
      <c r="BD292" s="173">
        <f t="shared" si="110"/>
        <v>278800</v>
      </c>
      <c r="BE292" s="177">
        <f t="shared" si="111"/>
        <v>0.29811804961505561</v>
      </c>
      <c r="BF292" s="179" t="s">
        <v>20515</v>
      </c>
      <c r="BG292" s="174"/>
      <c r="BH292" s="166" t="s">
        <v>20501</v>
      </c>
      <c r="BI292" s="162"/>
      <c r="BJ292" s="163">
        <v>1</v>
      </c>
      <c r="BK292" s="163"/>
    </row>
    <row r="293" spans="1:63" ht="31.5" customHeight="1" x14ac:dyDescent="0.25">
      <c r="A293" s="157">
        <v>287</v>
      </c>
      <c r="B293" s="164" t="s">
        <v>4994</v>
      </c>
      <c r="C293" s="169" t="s">
        <v>4987</v>
      </c>
      <c r="D293" s="169" t="s">
        <v>549</v>
      </c>
      <c r="E293" s="170" t="s">
        <v>4947</v>
      </c>
      <c r="F293" s="171" t="s">
        <v>4948</v>
      </c>
      <c r="G293" s="171" t="s">
        <v>4995</v>
      </c>
      <c r="H293" s="172" t="s">
        <v>4948</v>
      </c>
      <c r="I293" s="164" t="s">
        <v>21</v>
      </c>
      <c r="J293" s="164">
        <v>802</v>
      </c>
      <c r="K293" s="171">
        <v>802</v>
      </c>
      <c r="L293" s="171" t="s">
        <v>4989</v>
      </c>
      <c r="M293" s="173">
        <v>857000</v>
      </c>
      <c r="N293" s="173">
        <f t="shared" si="120"/>
        <v>255000</v>
      </c>
      <c r="O293" s="173">
        <v>255130.43478260899</v>
      </c>
      <c r="P293" s="173">
        <v>1112000</v>
      </c>
      <c r="Q293" s="173">
        <f t="shared" si="121"/>
        <v>331669.5652173917</v>
      </c>
      <c r="R293" s="173">
        <f t="shared" si="122"/>
        <v>1188669.5652173916</v>
      </c>
      <c r="S293" s="173">
        <v>1188600</v>
      </c>
      <c r="T293" s="174"/>
      <c r="U293" s="175" t="s">
        <v>26</v>
      </c>
      <c r="V293" s="175" t="s">
        <v>4643</v>
      </c>
      <c r="W293" s="175" t="s">
        <v>27</v>
      </c>
      <c r="X293" s="176">
        <v>43294</v>
      </c>
      <c r="Y293" s="171" t="s">
        <v>7684</v>
      </c>
      <c r="Z293" s="171"/>
      <c r="AA293" s="173"/>
      <c r="AB293" s="173"/>
      <c r="AC293" s="173"/>
      <c r="AD293" s="173"/>
      <c r="AE293" s="173"/>
      <c r="AF293" s="173"/>
      <c r="AG293" s="173"/>
      <c r="AH293" s="173"/>
      <c r="AI293" s="173"/>
      <c r="AJ293" s="173"/>
      <c r="AK293" s="173"/>
      <c r="AL293" s="173"/>
      <c r="AM293" s="173">
        <v>4188600</v>
      </c>
      <c r="AN293" s="173"/>
      <c r="AO293" s="173"/>
      <c r="AP293" s="173"/>
      <c r="AQ293" s="173"/>
      <c r="AR293" s="173">
        <v>2223000</v>
      </c>
      <c r="AS293" s="173">
        <v>1530000</v>
      </c>
      <c r="AT293" s="160">
        <f t="shared" si="112"/>
        <v>3</v>
      </c>
      <c r="AU293" s="173">
        <f t="shared" si="113"/>
        <v>7941600</v>
      </c>
      <c r="AV293" s="173">
        <f t="shared" si="114"/>
        <v>2647200</v>
      </c>
      <c r="AW293" s="173">
        <f t="shared" si="115"/>
        <v>1530000</v>
      </c>
      <c r="AX293" s="173">
        <f t="shared" si="116"/>
        <v>1458600</v>
      </c>
      <c r="AY293" s="173">
        <f t="shared" si="117"/>
        <v>341400</v>
      </c>
      <c r="AZ293" s="177">
        <f t="shared" si="118"/>
        <v>1.227158001009591</v>
      </c>
      <c r="BA293" s="177">
        <f t="shared" si="119"/>
        <v>0.28722867238768302</v>
      </c>
      <c r="BB293" s="173">
        <f t="shared" si="124"/>
        <v>1530000</v>
      </c>
      <c r="BC293" s="178">
        <f t="shared" si="125"/>
        <v>2647200</v>
      </c>
      <c r="BD293" s="173">
        <f t="shared" si="110"/>
        <v>341400</v>
      </c>
      <c r="BE293" s="177">
        <f t="shared" si="111"/>
        <v>0.28722867238768302</v>
      </c>
      <c r="BF293" s="179" t="s">
        <v>20515</v>
      </c>
      <c r="BG293" s="174"/>
      <c r="BH293" s="166" t="s">
        <v>20501</v>
      </c>
      <c r="BI293" s="162"/>
      <c r="BJ293" s="163">
        <v>1</v>
      </c>
      <c r="BK293" s="163"/>
    </row>
    <row r="294" spans="1:63" ht="31.5" customHeight="1" x14ac:dyDescent="0.25">
      <c r="A294" s="157">
        <v>288</v>
      </c>
      <c r="B294" s="164" t="s">
        <v>5004</v>
      </c>
      <c r="C294" s="169" t="s">
        <v>4997</v>
      </c>
      <c r="D294" s="169" t="s">
        <v>549</v>
      </c>
      <c r="E294" s="170" t="s">
        <v>4947</v>
      </c>
      <c r="F294" s="171" t="s">
        <v>4948</v>
      </c>
      <c r="G294" s="171" t="s">
        <v>5005</v>
      </c>
      <c r="H294" s="172" t="s">
        <v>4948</v>
      </c>
      <c r="I294" s="164" t="s">
        <v>21</v>
      </c>
      <c r="J294" s="164">
        <v>803</v>
      </c>
      <c r="K294" s="171">
        <v>803</v>
      </c>
      <c r="L294" s="171" t="s">
        <v>4999</v>
      </c>
      <c r="M294" s="173">
        <v>1302000</v>
      </c>
      <c r="N294" s="173">
        <f t="shared" si="120"/>
        <v>408000</v>
      </c>
      <c r="O294" s="173">
        <v>408521.73913043499</v>
      </c>
      <c r="P294" s="173">
        <v>1710000</v>
      </c>
      <c r="Q294" s="173">
        <f t="shared" si="121"/>
        <v>531078.26086956554</v>
      </c>
      <c r="R294" s="173">
        <f t="shared" si="122"/>
        <v>1833078.2608695654</v>
      </c>
      <c r="S294" s="173">
        <v>1833000</v>
      </c>
      <c r="T294" s="174"/>
      <c r="U294" s="175" t="s">
        <v>26</v>
      </c>
      <c r="V294" s="175" t="s">
        <v>4643</v>
      </c>
      <c r="W294" s="175" t="s">
        <v>27</v>
      </c>
      <c r="X294" s="176">
        <v>43294</v>
      </c>
      <c r="Y294" s="171" t="s">
        <v>7684</v>
      </c>
      <c r="Z294" s="171"/>
      <c r="AA294" s="173"/>
      <c r="AB294" s="173"/>
      <c r="AC294" s="173"/>
      <c r="AD294" s="173"/>
      <c r="AE294" s="173"/>
      <c r="AF294" s="173"/>
      <c r="AG294" s="173"/>
      <c r="AH294" s="173"/>
      <c r="AI294" s="173"/>
      <c r="AJ294" s="173"/>
      <c r="AK294" s="173"/>
      <c r="AL294" s="173"/>
      <c r="AM294" s="173">
        <v>4833000</v>
      </c>
      <c r="AN294" s="173"/>
      <c r="AO294" s="173"/>
      <c r="AP294" s="173"/>
      <c r="AQ294" s="173"/>
      <c r="AR294" s="173">
        <v>3102000</v>
      </c>
      <c r="AS294" s="173">
        <v>2345000</v>
      </c>
      <c r="AT294" s="160">
        <f t="shared" si="112"/>
        <v>3</v>
      </c>
      <c r="AU294" s="173">
        <f t="shared" si="113"/>
        <v>10280000</v>
      </c>
      <c r="AV294" s="173">
        <f t="shared" si="114"/>
        <v>3426700</v>
      </c>
      <c r="AW294" s="173">
        <f t="shared" si="115"/>
        <v>2345000</v>
      </c>
      <c r="AX294" s="173">
        <f t="shared" si="116"/>
        <v>1593700</v>
      </c>
      <c r="AY294" s="173">
        <f t="shared" si="117"/>
        <v>512000</v>
      </c>
      <c r="AZ294" s="177">
        <f t="shared" si="118"/>
        <v>0.86944899072558646</v>
      </c>
      <c r="BA294" s="177">
        <f t="shared" si="119"/>
        <v>0.27932351336606653</v>
      </c>
      <c r="BB294" s="173">
        <f t="shared" si="124"/>
        <v>2345000</v>
      </c>
      <c r="BC294" s="178">
        <f t="shared" si="125"/>
        <v>3426700</v>
      </c>
      <c r="BD294" s="173">
        <f t="shared" si="110"/>
        <v>512000</v>
      </c>
      <c r="BE294" s="177">
        <f t="shared" si="111"/>
        <v>0.27932351336606653</v>
      </c>
      <c r="BF294" s="179" t="s">
        <v>20515</v>
      </c>
      <c r="BG294" s="174"/>
      <c r="BH294" s="166" t="s">
        <v>20501</v>
      </c>
      <c r="BI294" s="162"/>
      <c r="BJ294" s="163">
        <v>1</v>
      </c>
      <c r="BK294" s="163"/>
    </row>
    <row r="295" spans="1:63" ht="31.5" customHeight="1" x14ac:dyDescent="0.25">
      <c r="A295" s="157">
        <v>289</v>
      </c>
      <c r="B295" s="164" t="s">
        <v>5015</v>
      </c>
      <c r="C295" s="169" t="s">
        <v>5007</v>
      </c>
      <c r="D295" s="169" t="s">
        <v>549</v>
      </c>
      <c r="E295" s="170" t="s">
        <v>4947</v>
      </c>
      <c r="F295" s="171" t="s">
        <v>4948</v>
      </c>
      <c r="G295" s="171" t="s">
        <v>5016</v>
      </c>
      <c r="H295" s="172" t="s">
        <v>4948</v>
      </c>
      <c r="I295" s="164" t="s">
        <v>21</v>
      </c>
      <c r="J295" s="164">
        <v>804</v>
      </c>
      <c r="K295" s="171">
        <v>804</v>
      </c>
      <c r="L295" s="171" t="s">
        <v>5009</v>
      </c>
      <c r="M295" s="173">
        <v>1432000</v>
      </c>
      <c r="N295" s="173">
        <f t="shared" si="120"/>
        <v>489000</v>
      </c>
      <c r="O295" s="173">
        <v>489913.04347826098</v>
      </c>
      <c r="P295" s="173">
        <v>1921000</v>
      </c>
      <c r="Q295" s="173">
        <f t="shared" si="121"/>
        <v>636886.95652173925</v>
      </c>
      <c r="R295" s="173">
        <f t="shared" si="122"/>
        <v>2068886.9565217393</v>
      </c>
      <c r="S295" s="173">
        <v>2068800</v>
      </c>
      <c r="T295" s="174"/>
      <c r="U295" s="175" t="s">
        <v>26</v>
      </c>
      <c r="V295" s="175" t="s">
        <v>4643</v>
      </c>
      <c r="W295" s="175" t="s">
        <v>27</v>
      </c>
      <c r="X295" s="176">
        <v>43294</v>
      </c>
      <c r="Y295" s="171" t="s">
        <v>7684</v>
      </c>
      <c r="Z295" s="171"/>
      <c r="AA295" s="173"/>
      <c r="AB295" s="173"/>
      <c r="AC295" s="173"/>
      <c r="AD295" s="173"/>
      <c r="AE295" s="173"/>
      <c r="AF295" s="173"/>
      <c r="AG295" s="173"/>
      <c r="AH295" s="173"/>
      <c r="AI295" s="173"/>
      <c r="AJ295" s="173"/>
      <c r="AK295" s="173"/>
      <c r="AL295" s="173"/>
      <c r="AM295" s="173">
        <v>5068800</v>
      </c>
      <c r="AN295" s="173"/>
      <c r="AO295" s="173"/>
      <c r="AP295" s="173"/>
      <c r="AQ295" s="173"/>
      <c r="AR295" s="173">
        <v>3457000</v>
      </c>
      <c r="AS295" s="173">
        <v>2618000</v>
      </c>
      <c r="AT295" s="160">
        <f t="shared" si="112"/>
        <v>3</v>
      </c>
      <c r="AU295" s="173">
        <f t="shared" si="113"/>
        <v>11143800</v>
      </c>
      <c r="AV295" s="173">
        <f t="shared" si="114"/>
        <v>3714600</v>
      </c>
      <c r="AW295" s="173">
        <f t="shared" si="115"/>
        <v>2618000</v>
      </c>
      <c r="AX295" s="173">
        <f t="shared" si="116"/>
        <v>1645800</v>
      </c>
      <c r="AY295" s="173">
        <f t="shared" si="117"/>
        <v>549200</v>
      </c>
      <c r="AZ295" s="177">
        <f t="shared" si="118"/>
        <v>0.79553364269141535</v>
      </c>
      <c r="BA295" s="177">
        <f t="shared" si="119"/>
        <v>0.26546790409899457</v>
      </c>
      <c r="BB295" s="173">
        <f>AV295</f>
        <v>3714600</v>
      </c>
      <c r="BC295" s="178">
        <f t="shared" si="125"/>
        <v>3714600</v>
      </c>
      <c r="BD295" s="173">
        <f t="shared" si="110"/>
        <v>1645800</v>
      </c>
      <c r="BE295" s="177">
        <f t="shared" si="111"/>
        <v>0.79553364269141535</v>
      </c>
      <c r="BF295" s="179" t="s">
        <v>7679</v>
      </c>
      <c r="BG295" s="174"/>
      <c r="BH295" s="166" t="s">
        <v>20501</v>
      </c>
      <c r="BI295" s="162"/>
      <c r="BJ295" s="163">
        <v>1</v>
      </c>
      <c r="BK295" s="163"/>
    </row>
    <row r="296" spans="1:63" ht="31.5" customHeight="1" x14ac:dyDescent="0.25">
      <c r="A296" s="157">
        <v>290</v>
      </c>
      <c r="B296" s="164" t="s">
        <v>5027</v>
      </c>
      <c r="C296" s="169" t="s">
        <v>5018</v>
      </c>
      <c r="D296" s="169" t="s">
        <v>549</v>
      </c>
      <c r="E296" s="170" t="s">
        <v>4947</v>
      </c>
      <c r="F296" s="171" t="s">
        <v>4948</v>
      </c>
      <c r="G296" s="171" t="s">
        <v>5028</v>
      </c>
      <c r="H296" s="172" t="s">
        <v>4948</v>
      </c>
      <c r="I296" s="164" t="s">
        <v>21</v>
      </c>
      <c r="J296" s="164">
        <v>805</v>
      </c>
      <c r="K296" s="171">
        <v>805</v>
      </c>
      <c r="L296" s="171" t="s">
        <v>5020</v>
      </c>
      <c r="M296" s="173">
        <v>972000</v>
      </c>
      <c r="N296" s="173">
        <f t="shared" si="120"/>
        <v>319000</v>
      </c>
      <c r="O296" s="173">
        <v>319304.34782608697</v>
      </c>
      <c r="P296" s="173">
        <v>1291000</v>
      </c>
      <c r="Q296" s="173">
        <f t="shared" si="121"/>
        <v>415095.65217391308</v>
      </c>
      <c r="R296" s="173">
        <f t="shared" si="122"/>
        <v>1387095.6521739131</v>
      </c>
      <c r="S296" s="173">
        <v>1387000</v>
      </c>
      <c r="T296" s="174"/>
      <c r="U296" s="175" t="s">
        <v>26</v>
      </c>
      <c r="V296" s="175" t="s">
        <v>4643</v>
      </c>
      <c r="W296" s="175" t="s">
        <v>27</v>
      </c>
      <c r="X296" s="176">
        <v>43294</v>
      </c>
      <c r="Y296" s="171" t="s">
        <v>7684</v>
      </c>
      <c r="Z296" s="171"/>
      <c r="AA296" s="173"/>
      <c r="AB296" s="173"/>
      <c r="AC296" s="173"/>
      <c r="AD296" s="173"/>
      <c r="AE296" s="173"/>
      <c r="AF296" s="173"/>
      <c r="AG296" s="173"/>
      <c r="AH296" s="173"/>
      <c r="AI296" s="173"/>
      <c r="AJ296" s="173"/>
      <c r="AK296" s="173"/>
      <c r="AL296" s="173"/>
      <c r="AM296" s="173">
        <v>4387000</v>
      </c>
      <c r="AN296" s="173"/>
      <c r="AO296" s="173"/>
      <c r="AP296" s="173"/>
      <c r="AQ296" s="173"/>
      <c r="AR296" s="173">
        <v>2517000</v>
      </c>
      <c r="AS296" s="173">
        <v>1764000</v>
      </c>
      <c r="AT296" s="160">
        <f t="shared" si="112"/>
        <v>3</v>
      </c>
      <c r="AU296" s="173">
        <f t="shared" si="113"/>
        <v>8668000</v>
      </c>
      <c r="AV296" s="173">
        <f t="shared" si="114"/>
        <v>2889300</v>
      </c>
      <c r="AW296" s="173">
        <f t="shared" si="115"/>
        <v>1764000</v>
      </c>
      <c r="AX296" s="173">
        <f t="shared" si="116"/>
        <v>1502300</v>
      </c>
      <c r="AY296" s="173">
        <f t="shared" si="117"/>
        <v>377000</v>
      </c>
      <c r="AZ296" s="177">
        <f t="shared" si="118"/>
        <v>1.0831290555155011</v>
      </c>
      <c r="BA296" s="177">
        <f t="shared" si="119"/>
        <v>0.27180966113914923</v>
      </c>
      <c r="BB296" s="173">
        <f>AW296</f>
        <v>1764000</v>
      </c>
      <c r="BC296" s="178">
        <f t="shared" si="125"/>
        <v>2889300</v>
      </c>
      <c r="BD296" s="173">
        <f t="shared" si="110"/>
        <v>377000</v>
      </c>
      <c r="BE296" s="177">
        <f t="shared" si="111"/>
        <v>0.27180966113914923</v>
      </c>
      <c r="BF296" s="179" t="s">
        <v>20515</v>
      </c>
      <c r="BG296" s="174"/>
      <c r="BH296" s="166" t="s">
        <v>20501</v>
      </c>
      <c r="BI296" s="162"/>
      <c r="BJ296" s="163">
        <v>1</v>
      </c>
      <c r="BK296" s="163"/>
    </row>
    <row r="297" spans="1:63" ht="31.5" customHeight="1" x14ac:dyDescent="0.25">
      <c r="A297" s="157">
        <v>291</v>
      </c>
      <c r="B297" s="164" t="s">
        <v>5214</v>
      </c>
      <c r="C297" s="169" t="s">
        <v>5212</v>
      </c>
      <c r="D297" s="169" t="s">
        <v>549</v>
      </c>
      <c r="E297" s="170" t="s">
        <v>5209</v>
      </c>
      <c r="F297" s="171" t="s">
        <v>5210</v>
      </c>
      <c r="G297" s="171" t="s">
        <v>5210</v>
      </c>
      <c r="H297" s="172" t="s">
        <v>5210</v>
      </c>
      <c r="I297" s="164" t="s">
        <v>21</v>
      </c>
      <c r="J297" s="164">
        <v>840</v>
      </c>
      <c r="K297" s="171">
        <v>840</v>
      </c>
      <c r="L297" s="171" t="s">
        <v>5213</v>
      </c>
      <c r="M297" s="173">
        <v>882000</v>
      </c>
      <c r="N297" s="173">
        <f t="shared" si="120"/>
        <v>255000</v>
      </c>
      <c r="O297" s="173">
        <v>255130.43478260899</v>
      </c>
      <c r="P297" s="173">
        <v>1137000</v>
      </c>
      <c r="Q297" s="173">
        <f t="shared" si="121"/>
        <v>331669.5652173917</v>
      </c>
      <c r="R297" s="173">
        <f t="shared" si="122"/>
        <v>1213669.5652173916</v>
      </c>
      <c r="S297" s="173">
        <v>1213600</v>
      </c>
      <c r="T297" s="174"/>
      <c r="U297" s="175" t="s">
        <v>26</v>
      </c>
      <c r="V297" s="175" t="s">
        <v>4643</v>
      </c>
      <c r="W297" s="175" t="s">
        <v>27</v>
      </c>
      <c r="X297" s="176">
        <v>43294</v>
      </c>
      <c r="Y297" s="171" t="s">
        <v>7684</v>
      </c>
      <c r="Z297" s="171"/>
      <c r="AA297" s="173"/>
      <c r="AB297" s="173"/>
      <c r="AC297" s="173"/>
      <c r="AD297" s="173"/>
      <c r="AE297" s="173"/>
      <c r="AF297" s="173"/>
      <c r="AG297" s="173"/>
      <c r="AH297" s="173"/>
      <c r="AI297" s="173"/>
      <c r="AJ297" s="173"/>
      <c r="AK297" s="173"/>
      <c r="AL297" s="173"/>
      <c r="AM297" s="173">
        <v>4213600</v>
      </c>
      <c r="AN297" s="173"/>
      <c r="AO297" s="173"/>
      <c r="AP297" s="173"/>
      <c r="AQ297" s="173"/>
      <c r="AR297" s="173">
        <v>2249000</v>
      </c>
      <c r="AS297" s="173">
        <v>1568000</v>
      </c>
      <c r="AT297" s="160">
        <f t="shared" si="112"/>
        <v>3</v>
      </c>
      <c r="AU297" s="173">
        <f t="shared" si="113"/>
        <v>8030600</v>
      </c>
      <c r="AV297" s="173">
        <f t="shared" si="114"/>
        <v>2676900</v>
      </c>
      <c r="AW297" s="173">
        <f t="shared" si="115"/>
        <v>1568000</v>
      </c>
      <c r="AX297" s="173">
        <f t="shared" si="116"/>
        <v>1463300</v>
      </c>
      <c r="AY297" s="173">
        <f t="shared" si="117"/>
        <v>354400</v>
      </c>
      <c r="AZ297" s="177">
        <f t="shared" si="118"/>
        <v>1.2057514831905076</v>
      </c>
      <c r="BA297" s="177">
        <f t="shared" si="119"/>
        <v>0.29202373104812129</v>
      </c>
      <c r="BB297" s="173">
        <f>AW297</f>
        <v>1568000</v>
      </c>
      <c r="BC297" s="178">
        <f t="shared" si="125"/>
        <v>2676900</v>
      </c>
      <c r="BD297" s="173">
        <f t="shared" si="110"/>
        <v>354400</v>
      </c>
      <c r="BE297" s="177">
        <f t="shared" si="111"/>
        <v>0.29202373104812129</v>
      </c>
      <c r="BF297" s="179" t="s">
        <v>20515</v>
      </c>
      <c r="BG297" s="174"/>
      <c r="BH297" s="166" t="s">
        <v>20501</v>
      </c>
      <c r="BI297" s="162"/>
      <c r="BJ297" s="163">
        <v>1</v>
      </c>
      <c r="BK297" s="163"/>
    </row>
    <row r="298" spans="1:63" ht="31.5" customHeight="1" x14ac:dyDescent="0.25">
      <c r="A298" s="157">
        <v>292</v>
      </c>
      <c r="B298" s="164" t="s">
        <v>4727</v>
      </c>
      <c r="C298" s="169" t="s">
        <v>4717</v>
      </c>
      <c r="D298" s="169" t="s">
        <v>549</v>
      </c>
      <c r="E298" s="170" t="s">
        <v>4728</v>
      </c>
      <c r="F298" s="171" t="s">
        <v>4729</v>
      </c>
      <c r="G298" s="171" t="s">
        <v>4729</v>
      </c>
      <c r="H298" s="172" t="s">
        <v>4729</v>
      </c>
      <c r="I298" s="164" t="s">
        <v>499</v>
      </c>
      <c r="J298" s="164">
        <v>761</v>
      </c>
      <c r="K298" s="171">
        <v>761</v>
      </c>
      <c r="L298" s="171" t="s">
        <v>4720</v>
      </c>
      <c r="M298" s="173">
        <v>40800</v>
      </c>
      <c r="N298" s="173">
        <v>27800</v>
      </c>
      <c r="O298" s="173">
        <v>27860.869565217399</v>
      </c>
      <c r="P298" s="173">
        <v>68600</v>
      </c>
      <c r="Q298" s="173">
        <v>36219.130434782623</v>
      </c>
      <c r="R298" s="173">
        <v>77019.130434782623</v>
      </c>
      <c r="S298" s="173">
        <v>77000</v>
      </c>
      <c r="T298" s="174"/>
      <c r="U298" s="175" t="s">
        <v>26</v>
      </c>
      <c r="V298" s="175" t="s">
        <v>201</v>
      </c>
      <c r="W298" s="175" t="s">
        <v>27</v>
      </c>
      <c r="X298" s="176">
        <v>43294</v>
      </c>
      <c r="Y298" s="171" t="s">
        <v>7684</v>
      </c>
      <c r="Z298" s="171"/>
      <c r="AA298" s="173"/>
      <c r="AB298" s="173"/>
      <c r="AC298" s="173"/>
      <c r="AD298" s="173"/>
      <c r="AE298" s="173"/>
      <c r="AF298" s="173"/>
      <c r="AG298" s="173"/>
      <c r="AH298" s="173"/>
      <c r="AI298" s="173">
        <v>76560</v>
      </c>
      <c r="AJ298" s="173"/>
      <c r="AK298" s="173"/>
      <c r="AL298" s="173"/>
      <c r="AM298" s="173"/>
      <c r="AN298" s="173"/>
      <c r="AO298" s="173"/>
      <c r="AP298" s="173"/>
      <c r="AQ298" s="173"/>
      <c r="AR298" s="173">
        <v>129000</v>
      </c>
      <c r="AS298" s="173">
        <v>88000</v>
      </c>
      <c r="AT298" s="160">
        <f t="shared" si="112"/>
        <v>3</v>
      </c>
      <c r="AU298" s="173">
        <f t="shared" si="113"/>
        <v>293560</v>
      </c>
      <c r="AV298" s="173">
        <f t="shared" si="114"/>
        <v>97900</v>
      </c>
      <c r="AW298" s="173">
        <f t="shared" si="115"/>
        <v>76560</v>
      </c>
      <c r="AX298" s="173">
        <f t="shared" si="116"/>
        <v>20900</v>
      </c>
      <c r="AY298" s="173">
        <f t="shared" si="117"/>
        <v>-440</v>
      </c>
      <c r="AZ298" s="177">
        <f t="shared" si="118"/>
        <v>0.27142857142857141</v>
      </c>
      <c r="BA298" s="177">
        <f t="shared" si="119"/>
        <v>-5.7142857142857143E-3</v>
      </c>
      <c r="BB298" s="173">
        <f t="shared" ref="BB298:BB306" si="126">AV298</f>
        <v>97900</v>
      </c>
      <c r="BC298" s="178">
        <f t="shared" si="125"/>
        <v>97900</v>
      </c>
      <c r="BD298" s="173">
        <f t="shared" si="110"/>
        <v>20900</v>
      </c>
      <c r="BE298" s="177">
        <f t="shared" si="111"/>
        <v>0.27142857142857141</v>
      </c>
      <c r="BF298" s="179" t="s">
        <v>7679</v>
      </c>
      <c r="BG298" s="174"/>
      <c r="BH298" s="166" t="s">
        <v>20501</v>
      </c>
      <c r="BI298" s="162"/>
      <c r="BJ298" s="163">
        <v>1</v>
      </c>
      <c r="BK298" s="163"/>
    </row>
    <row r="299" spans="1:63" ht="31.5" customHeight="1" x14ac:dyDescent="0.25">
      <c r="A299" s="157">
        <v>293</v>
      </c>
      <c r="B299" s="164" t="s">
        <v>4735</v>
      </c>
      <c r="C299" s="169" t="s">
        <v>4736</v>
      </c>
      <c r="D299" s="169" t="s">
        <v>549</v>
      </c>
      <c r="E299" s="170" t="s">
        <v>4737</v>
      </c>
      <c r="F299" s="171" t="s">
        <v>4738</v>
      </c>
      <c r="G299" s="171" t="s">
        <v>4738</v>
      </c>
      <c r="H299" s="172" t="s">
        <v>4738</v>
      </c>
      <c r="I299" s="164" t="s">
        <v>497</v>
      </c>
      <c r="J299" s="164">
        <v>762</v>
      </c>
      <c r="K299" s="171">
        <v>762</v>
      </c>
      <c r="L299" s="171" t="s">
        <v>4739</v>
      </c>
      <c r="M299" s="173">
        <v>31800</v>
      </c>
      <c r="N299" s="173">
        <v>27800</v>
      </c>
      <c r="O299" s="173">
        <v>27860.869565217399</v>
      </c>
      <c r="P299" s="173">
        <v>59600</v>
      </c>
      <c r="Q299" s="173">
        <v>36219.130434782623</v>
      </c>
      <c r="R299" s="173">
        <v>68019.130434782623</v>
      </c>
      <c r="S299" s="173">
        <v>68000</v>
      </c>
      <c r="T299" s="174"/>
      <c r="U299" s="175" t="s">
        <v>202</v>
      </c>
      <c r="V299" s="175" t="s">
        <v>201</v>
      </c>
      <c r="W299" s="175" t="s">
        <v>24</v>
      </c>
      <c r="X299" s="176">
        <v>43294</v>
      </c>
      <c r="Y299" s="171" t="s">
        <v>7684</v>
      </c>
      <c r="Z299" s="171"/>
      <c r="AA299" s="173"/>
      <c r="AB299" s="173"/>
      <c r="AC299" s="173"/>
      <c r="AD299" s="173"/>
      <c r="AE299" s="173"/>
      <c r="AF299" s="173"/>
      <c r="AG299" s="173"/>
      <c r="AH299" s="173"/>
      <c r="AI299" s="173">
        <v>65760</v>
      </c>
      <c r="AJ299" s="173"/>
      <c r="AK299" s="173"/>
      <c r="AL299" s="173"/>
      <c r="AM299" s="173"/>
      <c r="AN299" s="173"/>
      <c r="AO299" s="173"/>
      <c r="AP299" s="173"/>
      <c r="AQ299" s="173"/>
      <c r="AR299" s="173">
        <v>123000</v>
      </c>
      <c r="AS299" s="173">
        <v>74000</v>
      </c>
      <c r="AT299" s="160">
        <f t="shared" si="112"/>
        <v>3</v>
      </c>
      <c r="AU299" s="173">
        <f t="shared" si="113"/>
        <v>262760</v>
      </c>
      <c r="AV299" s="173">
        <f t="shared" si="114"/>
        <v>87600</v>
      </c>
      <c r="AW299" s="173">
        <f t="shared" si="115"/>
        <v>65760</v>
      </c>
      <c r="AX299" s="173">
        <f t="shared" si="116"/>
        <v>19600</v>
      </c>
      <c r="AY299" s="173">
        <f t="shared" si="117"/>
        <v>-2240</v>
      </c>
      <c r="AZ299" s="177">
        <f t="shared" si="118"/>
        <v>0.28823529411764703</v>
      </c>
      <c r="BA299" s="177">
        <f t="shared" si="119"/>
        <v>-3.2941176470588238E-2</v>
      </c>
      <c r="BB299" s="173">
        <f t="shared" si="126"/>
        <v>87600</v>
      </c>
      <c r="BC299" s="178">
        <f t="shared" si="125"/>
        <v>87600</v>
      </c>
      <c r="BD299" s="173">
        <f t="shared" si="110"/>
        <v>19600</v>
      </c>
      <c r="BE299" s="177">
        <f t="shared" si="111"/>
        <v>0.28823529411764703</v>
      </c>
      <c r="BF299" s="179" t="s">
        <v>7679</v>
      </c>
      <c r="BG299" s="174"/>
      <c r="BH299" s="166" t="s">
        <v>20501</v>
      </c>
      <c r="BI299" s="162"/>
      <c r="BJ299" s="163">
        <v>1</v>
      </c>
      <c r="BK299" s="163"/>
    </row>
    <row r="300" spans="1:63" ht="31.5" customHeight="1" x14ac:dyDescent="0.25">
      <c r="A300" s="157">
        <v>294</v>
      </c>
      <c r="B300" s="164" t="s">
        <v>5344</v>
      </c>
      <c r="C300" s="169" t="s">
        <v>5345</v>
      </c>
      <c r="D300" s="169" t="s">
        <v>549</v>
      </c>
      <c r="E300" s="170" t="s">
        <v>5346</v>
      </c>
      <c r="F300" s="171" t="s">
        <v>5347</v>
      </c>
      <c r="G300" s="171" t="s">
        <v>5347</v>
      </c>
      <c r="H300" s="172" t="s">
        <v>5348</v>
      </c>
      <c r="I300" s="164" t="s">
        <v>626</v>
      </c>
      <c r="J300" s="164">
        <v>861</v>
      </c>
      <c r="K300" s="171">
        <v>861</v>
      </c>
      <c r="L300" s="171" t="s">
        <v>5349</v>
      </c>
      <c r="M300" s="173">
        <v>176000</v>
      </c>
      <c r="N300" s="173">
        <f t="shared" ref="N300:N308" si="127">P300-M300</f>
        <v>53000</v>
      </c>
      <c r="O300" s="173">
        <v>53217.391304347802</v>
      </c>
      <c r="P300" s="173">
        <v>229000</v>
      </c>
      <c r="Q300" s="173">
        <f t="shared" ref="Q300:Q308" si="128">+O300/1800000*2340000</f>
        <v>69182.608695652147</v>
      </c>
      <c r="R300" s="173">
        <f t="shared" ref="R300:R308" si="129">+M300+Q300</f>
        <v>245182.60869565216</v>
      </c>
      <c r="S300" s="173">
        <v>245100</v>
      </c>
      <c r="T300" s="174"/>
      <c r="U300" s="175" t="s">
        <v>199</v>
      </c>
      <c r="V300" s="175" t="s">
        <v>4643</v>
      </c>
      <c r="W300" s="175" t="s">
        <v>173</v>
      </c>
      <c r="X300" s="176">
        <v>43294</v>
      </c>
      <c r="Y300" s="171" t="s">
        <v>7684</v>
      </c>
      <c r="Z300" s="171"/>
      <c r="AA300" s="173"/>
      <c r="AB300" s="173"/>
      <c r="AC300" s="173"/>
      <c r="AD300" s="173"/>
      <c r="AE300" s="173"/>
      <c r="AF300" s="173">
        <v>300000</v>
      </c>
      <c r="AG300" s="173"/>
      <c r="AH300" s="173"/>
      <c r="AI300" s="173">
        <v>264000</v>
      </c>
      <c r="AJ300" s="173"/>
      <c r="AK300" s="173"/>
      <c r="AL300" s="173"/>
      <c r="AM300" s="173"/>
      <c r="AN300" s="173"/>
      <c r="AO300" s="173"/>
      <c r="AP300" s="173"/>
      <c r="AQ300" s="173"/>
      <c r="AR300" s="173"/>
      <c r="AS300" s="173">
        <v>245100</v>
      </c>
      <c r="AT300" s="160">
        <f t="shared" si="112"/>
        <v>3</v>
      </c>
      <c r="AU300" s="173">
        <f t="shared" si="113"/>
        <v>809100</v>
      </c>
      <c r="AV300" s="173">
        <f t="shared" si="114"/>
        <v>269700</v>
      </c>
      <c r="AW300" s="173">
        <f t="shared" si="115"/>
        <v>245100</v>
      </c>
      <c r="AX300" s="173">
        <f t="shared" si="116"/>
        <v>24600</v>
      </c>
      <c r="AY300" s="173">
        <f t="shared" si="117"/>
        <v>0</v>
      </c>
      <c r="AZ300" s="177">
        <f t="shared" si="118"/>
        <v>0.1003671970624235</v>
      </c>
      <c r="BA300" s="177">
        <f t="shared" si="119"/>
        <v>0</v>
      </c>
      <c r="BB300" s="173">
        <f t="shared" si="126"/>
        <v>269700</v>
      </c>
      <c r="BC300" s="178">
        <f t="shared" si="125"/>
        <v>269700</v>
      </c>
      <c r="BD300" s="173">
        <f t="shared" si="110"/>
        <v>24600</v>
      </c>
      <c r="BE300" s="177">
        <f t="shared" si="111"/>
        <v>0.1003671970624235</v>
      </c>
      <c r="BF300" s="179" t="s">
        <v>7679</v>
      </c>
      <c r="BG300" s="174"/>
      <c r="BH300" s="166" t="s">
        <v>20501</v>
      </c>
      <c r="BI300" s="162"/>
      <c r="BJ300" s="163">
        <v>1</v>
      </c>
      <c r="BK300" s="163"/>
    </row>
    <row r="301" spans="1:63" ht="31.5" customHeight="1" x14ac:dyDescent="0.25">
      <c r="A301" s="157">
        <v>295</v>
      </c>
      <c r="B301" s="164" t="s">
        <v>2534</v>
      </c>
      <c r="C301" s="169" t="s">
        <v>2527</v>
      </c>
      <c r="D301" s="169" t="s">
        <v>549</v>
      </c>
      <c r="E301" s="170" t="s">
        <v>2535</v>
      </c>
      <c r="F301" s="171" t="s">
        <v>2536</v>
      </c>
      <c r="G301" s="171" t="s">
        <v>2536</v>
      </c>
      <c r="H301" s="172" t="s">
        <v>2536</v>
      </c>
      <c r="I301" s="164" t="s">
        <v>497</v>
      </c>
      <c r="J301" s="164">
        <v>78</v>
      </c>
      <c r="K301" s="171">
        <v>78</v>
      </c>
      <c r="L301" s="171" t="s">
        <v>2529</v>
      </c>
      <c r="M301" s="173">
        <v>20000</v>
      </c>
      <c r="N301" s="173">
        <f t="shared" si="127"/>
        <v>15600</v>
      </c>
      <c r="O301" s="173">
        <v>15652.1739130435</v>
      </c>
      <c r="P301" s="173">
        <v>35600</v>
      </c>
      <c r="Q301" s="173">
        <f t="shared" si="128"/>
        <v>20347.826086956549</v>
      </c>
      <c r="R301" s="173">
        <f t="shared" si="129"/>
        <v>40347.826086956549</v>
      </c>
      <c r="S301" s="173">
        <v>40300</v>
      </c>
      <c r="T301" s="174" t="s">
        <v>2530</v>
      </c>
      <c r="U301" s="175" t="s">
        <v>471</v>
      </c>
      <c r="V301" s="175" t="s">
        <v>1197</v>
      </c>
      <c r="W301" s="175" t="s">
        <v>173</v>
      </c>
      <c r="X301" s="176">
        <v>43294</v>
      </c>
      <c r="Y301" s="171" t="s">
        <v>7684</v>
      </c>
      <c r="Z301" s="171"/>
      <c r="AA301" s="173"/>
      <c r="AB301" s="173">
        <v>100000</v>
      </c>
      <c r="AC301" s="173"/>
      <c r="AD301" s="173">
        <v>77000</v>
      </c>
      <c r="AE301" s="173"/>
      <c r="AF301" s="173"/>
      <c r="AG301" s="173"/>
      <c r="AH301" s="173"/>
      <c r="AI301" s="173"/>
      <c r="AJ301" s="173"/>
      <c r="AK301" s="173"/>
      <c r="AL301" s="173"/>
      <c r="AM301" s="173"/>
      <c r="AN301" s="173"/>
      <c r="AO301" s="173"/>
      <c r="AP301" s="173"/>
      <c r="AQ301" s="173"/>
      <c r="AR301" s="173"/>
      <c r="AS301" s="173">
        <v>45000</v>
      </c>
      <c r="AT301" s="160">
        <f t="shared" si="112"/>
        <v>3</v>
      </c>
      <c r="AU301" s="173">
        <f t="shared" si="113"/>
        <v>222000</v>
      </c>
      <c r="AV301" s="173">
        <f t="shared" si="114"/>
        <v>74000</v>
      </c>
      <c r="AW301" s="173">
        <f t="shared" si="115"/>
        <v>45000</v>
      </c>
      <c r="AX301" s="173">
        <f t="shared" si="116"/>
        <v>33700</v>
      </c>
      <c r="AY301" s="173">
        <f t="shared" si="117"/>
        <v>4700</v>
      </c>
      <c r="AZ301" s="177">
        <f t="shared" si="118"/>
        <v>0.83622828784119108</v>
      </c>
      <c r="BA301" s="177">
        <f t="shared" si="119"/>
        <v>0.11662531017369727</v>
      </c>
      <c r="BB301" s="173">
        <f t="shared" si="126"/>
        <v>74000</v>
      </c>
      <c r="BC301" s="178">
        <f t="shared" si="125"/>
        <v>74000</v>
      </c>
      <c r="BD301" s="173">
        <f t="shared" si="110"/>
        <v>33700</v>
      </c>
      <c r="BE301" s="177">
        <f t="shared" si="111"/>
        <v>0.83622828784119108</v>
      </c>
      <c r="BF301" s="179" t="s">
        <v>7679</v>
      </c>
      <c r="BG301" s="174" t="s">
        <v>2530</v>
      </c>
      <c r="BH301" s="166" t="s">
        <v>20501</v>
      </c>
      <c r="BI301" s="162"/>
      <c r="BJ301" s="163">
        <v>1</v>
      </c>
      <c r="BK301" s="163"/>
    </row>
    <row r="302" spans="1:63" ht="31.5" customHeight="1" x14ac:dyDescent="0.25">
      <c r="A302" s="157">
        <v>296</v>
      </c>
      <c r="B302" s="164" t="s">
        <v>2540</v>
      </c>
      <c r="C302" s="169" t="s">
        <v>2527</v>
      </c>
      <c r="D302" s="169" t="s">
        <v>549</v>
      </c>
      <c r="E302" s="170" t="s">
        <v>2541</v>
      </c>
      <c r="F302" s="171" t="s">
        <v>2539</v>
      </c>
      <c r="G302" s="171" t="s">
        <v>2539</v>
      </c>
      <c r="H302" s="172" t="s">
        <v>2539</v>
      </c>
      <c r="I302" s="164" t="s">
        <v>439</v>
      </c>
      <c r="J302" s="164">
        <v>78</v>
      </c>
      <c r="K302" s="171">
        <v>78</v>
      </c>
      <c r="L302" s="171" t="s">
        <v>2529</v>
      </c>
      <c r="M302" s="173">
        <v>20000</v>
      </c>
      <c r="N302" s="173">
        <f t="shared" si="127"/>
        <v>15600</v>
      </c>
      <c r="O302" s="173">
        <v>15652.1739130435</v>
      </c>
      <c r="P302" s="173">
        <v>35600</v>
      </c>
      <c r="Q302" s="173">
        <f t="shared" si="128"/>
        <v>20347.826086956549</v>
      </c>
      <c r="R302" s="173">
        <f t="shared" si="129"/>
        <v>40347.826086956549</v>
      </c>
      <c r="S302" s="173">
        <v>40300</v>
      </c>
      <c r="T302" s="174" t="s">
        <v>2530</v>
      </c>
      <c r="U302" s="175" t="s">
        <v>471</v>
      </c>
      <c r="V302" s="175" t="s">
        <v>1197</v>
      </c>
      <c r="W302" s="175" t="s">
        <v>173</v>
      </c>
      <c r="X302" s="176">
        <v>43294</v>
      </c>
      <c r="Y302" s="171" t="s">
        <v>7684</v>
      </c>
      <c r="Z302" s="171"/>
      <c r="AA302" s="173"/>
      <c r="AB302" s="173">
        <v>100000</v>
      </c>
      <c r="AC302" s="173"/>
      <c r="AD302" s="173">
        <v>89000</v>
      </c>
      <c r="AE302" s="173"/>
      <c r="AF302" s="173"/>
      <c r="AG302" s="173"/>
      <c r="AH302" s="173"/>
      <c r="AI302" s="173"/>
      <c r="AJ302" s="173"/>
      <c r="AK302" s="173"/>
      <c r="AL302" s="173"/>
      <c r="AM302" s="173"/>
      <c r="AN302" s="173"/>
      <c r="AO302" s="173"/>
      <c r="AP302" s="173"/>
      <c r="AQ302" s="173"/>
      <c r="AR302" s="173"/>
      <c r="AS302" s="173">
        <v>45000</v>
      </c>
      <c r="AT302" s="160">
        <f t="shared" si="112"/>
        <v>3</v>
      </c>
      <c r="AU302" s="173">
        <f t="shared" si="113"/>
        <v>234000</v>
      </c>
      <c r="AV302" s="173">
        <f t="shared" si="114"/>
        <v>78000</v>
      </c>
      <c r="AW302" s="173">
        <f t="shared" si="115"/>
        <v>45000</v>
      </c>
      <c r="AX302" s="173">
        <f t="shared" si="116"/>
        <v>37700</v>
      </c>
      <c r="AY302" s="173">
        <f t="shared" si="117"/>
        <v>4700</v>
      </c>
      <c r="AZ302" s="177">
        <f t="shared" si="118"/>
        <v>0.93548387096774188</v>
      </c>
      <c r="BA302" s="177">
        <f t="shared" si="119"/>
        <v>0.11662531017369727</v>
      </c>
      <c r="BB302" s="173">
        <f t="shared" si="126"/>
        <v>78000</v>
      </c>
      <c r="BC302" s="178">
        <f t="shared" si="125"/>
        <v>78000</v>
      </c>
      <c r="BD302" s="173">
        <f t="shared" si="110"/>
        <v>37700</v>
      </c>
      <c r="BE302" s="177">
        <f t="shared" si="111"/>
        <v>0.93548387096774188</v>
      </c>
      <c r="BF302" s="179" t="s">
        <v>7679</v>
      </c>
      <c r="BG302" s="174" t="s">
        <v>2530</v>
      </c>
      <c r="BH302" s="166" t="s">
        <v>20501</v>
      </c>
      <c r="BI302" s="162"/>
      <c r="BJ302" s="163">
        <v>1</v>
      </c>
      <c r="BK302" s="163"/>
    </row>
    <row r="303" spans="1:63" ht="31.5" customHeight="1" x14ac:dyDescent="0.25">
      <c r="A303" s="157">
        <v>297</v>
      </c>
      <c r="B303" s="164" t="s">
        <v>2545</v>
      </c>
      <c r="C303" s="169" t="s">
        <v>2527</v>
      </c>
      <c r="D303" s="169" t="s">
        <v>549</v>
      </c>
      <c r="E303" s="170" t="s">
        <v>2546</v>
      </c>
      <c r="F303" s="171" t="s">
        <v>2544</v>
      </c>
      <c r="G303" s="171" t="s">
        <v>2544</v>
      </c>
      <c r="H303" s="172" t="s">
        <v>2544</v>
      </c>
      <c r="I303" s="164" t="s">
        <v>497</v>
      </c>
      <c r="J303" s="164">
        <v>78</v>
      </c>
      <c r="K303" s="171">
        <v>78</v>
      </c>
      <c r="L303" s="171" t="s">
        <v>2529</v>
      </c>
      <c r="M303" s="173">
        <v>20000</v>
      </c>
      <c r="N303" s="173">
        <f t="shared" si="127"/>
        <v>15600</v>
      </c>
      <c r="O303" s="173">
        <v>15652.1739130435</v>
      </c>
      <c r="P303" s="173">
        <v>35600</v>
      </c>
      <c r="Q303" s="173">
        <f t="shared" si="128"/>
        <v>20347.826086956549</v>
      </c>
      <c r="R303" s="173">
        <f t="shared" si="129"/>
        <v>40347.826086956549</v>
      </c>
      <c r="S303" s="173">
        <v>40300</v>
      </c>
      <c r="T303" s="174" t="s">
        <v>2530</v>
      </c>
      <c r="U303" s="175" t="s">
        <v>471</v>
      </c>
      <c r="V303" s="175" t="s">
        <v>1197</v>
      </c>
      <c r="W303" s="175" t="s">
        <v>29</v>
      </c>
      <c r="X303" s="176">
        <v>43294</v>
      </c>
      <c r="Y303" s="171" t="s">
        <v>7684</v>
      </c>
      <c r="Z303" s="171"/>
      <c r="AA303" s="173"/>
      <c r="AB303" s="173">
        <v>100000</v>
      </c>
      <c r="AC303" s="173"/>
      <c r="AD303" s="173">
        <v>89000</v>
      </c>
      <c r="AE303" s="173"/>
      <c r="AF303" s="173"/>
      <c r="AG303" s="173"/>
      <c r="AH303" s="173"/>
      <c r="AI303" s="173"/>
      <c r="AJ303" s="173"/>
      <c r="AK303" s="173"/>
      <c r="AL303" s="173"/>
      <c r="AM303" s="173"/>
      <c r="AN303" s="173"/>
      <c r="AO303" s="173"/>
      <c r="AP303" s="173"/>
      <c r="AQ303" s="173"/>
      <c r="AR303" s="173"/>
      <c r="AS303" s="173">
        <v>45000</v>
      </c>
      <c r="AT303" s="160">
        <f t="shared" si="112"/>
        <v>3</v>
      </c>
      <c r="AU303" s="173">
        <f t="shared" si="113"/>
        <v>234000</v>
      </c>
      <c r="AV303" s="173">
        <f t="shared" si="114"/>
        <v>78000</v>
      </c>
      <c r="AW303" s="173">
        <f t="shared" si="115"/>
        <v>45000</v>
      </c>
      <c r="AX303" s="173">
        <f t="shared" si="116"/>
        <v>37700</v>
      </c>
      <c r="AY303" s="173">
        <f t="shared" si="117"/>
        <v>4700</v>
      </c>
      <c r="AZ303" s="177">
        <f t="shared" si="118"/>
        <v>0.93548387096774188</v>
      </c>
      <c r="BA303" s="177">
        <f t="shared" si="119"/>
        <v>0.11662531017369727</v>
      </c>
      <c r="BB303" s="173">
        <f t="shared" si="126"/>
        <v>78000</v>
      </c>
      <c r="BC303" s="178">
        <f t="shared" si="125"/>
        <v>78000</v>
      </c>
      <c r="BD303" s="173">
        <f t="shared" si="110"/>
        <v>37700</v>
      </c>
      <c r="BE303" s="177">
        <f t="shared" si="111"/>
        <v>0.93548387096774188</v>
      </c>
      <c r="BF303" s="179" t="s">
        <v>7679</v>
      </c>
      <c r="BG303" s="174" t="s">
        <v>2530</v>
      </c>
      <c r="BH303" s="166" t="s">
        <v>20501</v>
      </c>
      <c r="BI303" s="162"/>
      <c r="BJ303" s="163">
        <v>1</v>
      </c>
      <c r="BK303" s="163"/>
    </row>
    <row r="304" spans="1:63" ht="31.5" customHeight="1" x14ac:dyDescent="0.25">
      <c r="A304" s="157">
        <v>298</v>
      </c>
      <c r="B304" s="164" t="s">
        <v>2548</v>
      </c>
      <c r="C304" s="169" t="s">
        <v>2527</v>
      </c>
      <c r="D304" s="169" t="s">
        <v>549</v>
      </c>
      <c r="E304" s="170" t="s">
        <v>2549</v>
      </c>
      <c r="F304" s="171" t="s">
        <v>2550</v>
      </c>
      <c r="G304" s="171" t="s">
        <v>2550</v>
      </c>
      <c r="H304" s="172" t="s">
        <v>2550</v>
      </c>
      <c r="I304" s="164" t="s">
        <v>439</v>
      </c>
      <c r="J304" s="164">
        <v>78</v>
      </c>
      <c r="K304" s="171">
        <v>78</v>
      </c>
      <c r="L304" s="171" t="s">
        <v>2529</v>
      </c>
      <c r="M304" s="173">
        <v>20000</v>
      </c>
      <c r="N304" s="173">
        <f t="shared" si="127"/>
        <v>15600</v>
      </c>
      <c r="O304" s="173">
        <v>15652.1739130435</v>
      </c>
      <c r="P304" s="173">
        <v>35600</v>
      </c>
      <c r="Q304" s="173">
        <f t="shared" si="128"/>
        <v>20347.826086956549</v>
      </c>
      <c r="R304" s="173">
        <f t="shared" si="129"/>
        <v>40347.826086956549</v>
      </c>
      <c r="S304" s="173">
        <v>40300</v>
      </c>
      <c r="T304" s="174" t="s">
        <v>2530</v>
      </c>
      <c r="U304" s="175" t="s">
        <v>471</v>
      </c>
      <c r="V304" s="175" t="s">
        <v>1197</v>
      </c>
      <c r="W304" s="175" t="s">
        <v>173</v>
      </c>
      <c r="X304" s="176">
        <v>43294</v>
      </c>
      <c r="Y304" s="171" t="s">
        <v>7684</v>
      </c>
      <c r="Z304" s="171"/>
      <c r="AA304" s="173"/>
      <c r="AB304" s="173">
        <v>100000</v>
      </c>
      <c r="AC304" s="173"/>
      <c r="AD304" s="173">
        <v>89000</v>
      </c>
      <c r="AE304" s="173"/>
      <c r="AF304" s="173"/>
      <c r="AG304" s="173"/>
      <c r="AH304" s="173"/>
      <c r="AI304" s="173"/>
      <c r="AJ304" s="173"/>
      <c r="AK304" s="173"/>
      <c r="AL304" s="173"/>
      <c r="AM304" s="173"/>
      <c r="AN304" s="173"/>
      <c r="AO304" s="173"/>
      <c r="AP304" s="173"/>
      <c r="AQ304" s="173"/>
      <c r="AR304" s="173"/>
      <c r="AS304" s="173">
        <v>45000</v>
      </c>
      <c r="AT304" s="160">
        <f t="shared" si="112"/>
        <v>3</v>
      </c>
      <c r="AU304" s="173">
        <f t="shared" si="113"/>
        <v>234000</v>
      </c>
      <c r="AV304" s="173">
        <f t="shared" si="114"/>
        <v>78000</v>
      </c>
      <c r="AW304" s="173">
        <f t="shared" si="115"/>
        <v>45000</v>
      </c>
      <c r="AX304" s="173">
        <f t="shared" si="116"/>
        <v>37700</v>
      </c>
      <c r="AY304" s="173">
        <f t="shared" si="117"/>
        <v>4700</v>
      </c>
      <c r="AZ304" s="177">
        <f t="shared" si="118"/>
        <v>0.93548387096774188</v>
      </c>
      <c r="BA304" s="177">
        <f t="shared" si="119"/>
        <v>0.11662531017369727</v>
      </c>
      <c r="BB304" s="173">
        <f t="shared" si="126"/>
        <v>78000</v>
      </c>
      <c r="BC304" s="178">
        <f t="shared" si="125"/>
        <v>78000</v>
      </c>
      <c r="BD304" s="173">
        <f t="shared" si="110"/>
        <v>37700</v>
      </c>
      <c r="BE304" s="177">
        <f t="shared" si="111"/>
        <v>0.93548387096774188</v>
      </c>
      <c r="BF304" s="179" t="s">
        <v>7679</v>
      </c>
      <c r="BG304" s="174" t="s">
        <v>2530</v>
      </c>
      <c r="BH304" s="166" t="s">
        <v>20501</v>
      </c>
      <c r="BI304" s="162"/>
      <c r="BJ304" s="163">
        <v>1</v>
      </c>
      <c r="BK304" s="163"/>
    </row>
    <row r="305" spans="1:63" ht="31.5" customHeight="1" x14ac:dyDescent="0.25">
      <c r="A305" s="157">
        <v>299</v>
      </c>
      <c r="B305" s="164" t="s">
        <v>2551</v>
      </c>
      <c r="C305" s="169" t="s">
        <v>2527</v>
      </c>
      <c r="D305" s="169" t="s">
        <v>549</v>
      </c>
      <c r="E305" s="170" t="s">
        <v>2552</v>
      </c>
      <c r="F305" s="171" t="s">
        <v>2553</v>
      </c>
      <c r="G305" s="171" t="s">
        <v>2553</v>
      </c>
      <c r="H305" s="172" t="s">
        <v>2553</v>
      </c>
      <c r="I305" s="164" t="s">
        <v>499</v>
      </c>
      <c r="J305" s="164">
        <v>78</v>
      </c>
      <c r="K305" s="171">
        <v>78</v>
      </c>
      <c r="L305" s="171" t="s">
        <v>2529</v>
      </c>
      <c r="M305" s="173">
        <v>20000</v>
      </c>
      <c r="N305" s="173">
        <f t="shared" si="127"/>
        <v>15600</v>
      </c>
      <c r="O305" s="173">
        <v>15652.1739130435</v>
      </c>
      <c r="P305" s="173">
        <v>35600</v>
      </c>
      <c r="Q305" s="173">
        <f t="shared" si="128"/>
        <v>20347.826086956549</v>
      </c>
      <c r="R305" s="173">
        <f t="shared" si="129"/>
        <v>40347.826086956549</v>
      </c>
      <c r="S305" s="173">
        <v>40300</v>
      </c>
      <c r="T305" s="174" t="s">
        <v>2530</v>
      </c>
      <c r="U305" s="175" t="s">
        <v>471</v>
      </c>
      <c r="V305" s="175" t="s">
        <v>1197</v>
      </c>
      <c r="W305" s="175" t="s">
        <v>173</v>
      </c>
      <c r="X305" s="176">
        <v>43294</v>
      </c>
      <c r="Y305" s="171" t="s">
        <v>7684</v>
      </c>
      <c r="Z305" s="171"/>
      <c r="AA305" s="173"/>
      <c r="AB305" s="173">
        <v>100000</v>
      </c>
      <c r="AC305" s="173"/>
      <c r="AD305" s="173">
        <v>89000</v>
      </c>
      <c r="AE305" s="173"/>
      <c r="AF305" s="173"/>
      <c r="AG305" s="173"/>
      <c r="AH305" s="173"/>
      <c r="AI305" s="173"/>
      <c r="AJ305" s="173"/>
      <c r="AK305" s="173"/>
      <c r="AL305" s="173"/>
      <c r="AM305" s="173"/>
      <c r="AN305" s="173"/>
      <c r="AO305" s="173"/>
      <c r="AP305" s="173"/>
      <c r="AQ305" s="173"/>
      <c r="AR305" s="173"/>
      <c r="AS305" s="173">
        <v>45000</v>
      </c>
      <c r="AT305" s="160">
        <f t="shared" si="112"/>
        <v>3</v>
      </c>
      <c r="AU305" s="173">
        <f t="shared" si="113"/>
        <v>234000</v>
      </c>
      <c r="AV305" s="173">
        <f t="shared" si="114"/>
        <v>78000</v>
      </c>
      <c r="AW305" s="173">
        <f t="shared" si="115"/>
        <v>45000</v>
      </c>
      <c r="AX305" s="173">
        <f t="shared" si="116"/>
        <v>37700</v>
      </c>
      <c r="AY305" s="173">
        <f t="shared" si="117"/>
        <v>4700</v>
      </c>
      <c r="AZ305" s="177">
        <f t="shared" si="118"/>
        <v>0.93548387096774188</v>
      </c>
      <c r="BA305" s="177">
        <f t="shared" si="119"/>
        <v>0.11662531017369727</v>
      </c>
      <c r="BB305" s="173">
        <f t="shared" si="126"/>
        <v>78000</v>
      </c>
      <c r="BC305" s="178">
        <f t="shared" si="125"/>
        <v>78000</v>
      </c>
      <c r="BD305" s="173">
        <f t="shared" si="110"/>
        <v>37700</v>
      </c>
      <c r="BE305" s="177">
        <f t="shared" si="111"/>
        <v>0.93548387096774188</v>
      </c>
      <c r="BF305" s="179" t="s">
        <v>7679</v>
      </c>
      <c r="BG305" s="174" t="s">
        <v>2530</v>
      </c>
      <c r="BH305" s="166" t="s">
        <v>20501</v>
      </c>
      <c r="BI305" s="162"/>
      <c r="BJ305" s="163">
        <v>1</v>
      </c>
      <c r="BK305" s="163"/>
    </row>
    <row r="306" spans="1:63" ht="31.5" customHeight="1" x14ac:dyDescent="0.25">
      <c r="A306" s="157">
        <v>300</v>
      </c>
      <c r="B306" s="164" t="s">
        <v>2554</v>
      </c>
      <c r="C306" s="169" t="s">
        <v>2527</v>
      </c>
      <c r="D306" s="169" t="s">
        <v>549</v>
      </c>
      <c r="E306" s="170" t="s">
        <v>2555</v>
      </c>
      <c r="F306" s="171" t="s">
        <v>2556</v>
      </c>
      <c r="G306" s="171" t="s">
        <v>2556</v>
      </c>
      <c r="H306" s="172" t="s">
        <v>2556</v>
      </c>
      <c r="I306" s="164" t="s">
        <v>439</v>
      </c>
      <c r="J306" s="164">
        <v>78</v>
      </c>
      <c r="K306" s="171">
        <v>78</v>
      </c>
      <c r="L306" s="171" t="s">
        <v>2529</v>
      </c>
      <c r="M306" s="173">
        <v>20000</v>
      </c>
      <c r="N306" s="173">
        <f t="shared" si="127"/>
        <v>15600</v>
      </c>
      <c r="O306" s="173">
        <v>15652.1739130435</v>
      </c>
      <c r="P306" s="173">
        <v>35600</v>
      </c>
      <c r="Q306" s="173">
        <f t="shared" si="128"/>
        <v>20347.826086956549</v>
      </c>
      <c r="R306" s="173">
        <f t="shared" si="129"/>
        <v>40347.826086956549</v>
      </c>
      <c r="S306" s="173">
        <v>40300</v>
      </c>
      <c r="T306" s="174" t="s">
        <v>2530</v>
      </c>
      <c r="U306" s="175" t="s">
        <v>471</v>
      </c>
      <c r="V306" s="175" t="s">
        <v>1197</v>
      </c>
      <c r="W306" s="175" t="s">
        <v>173</v>
      </c>
      <c r="X306" s="176">
        <v>43294</v>
      </c>
      <c r="Y306" s="171" t="s">
        <v>7684</v>
      </c>
      <c r="Z306" s="171"/>
      <c r="AA306" s="173"/>
      <c r="AB306" s="173">
        <v>100000</v>
      </c>
      <c r="AC306" s="173"/>
      <c r="AD306" s="173">
        <v>89000</v>
      </c>
      <c r="AE306" s="173"/>
      <c r="AF306" s="173"/>
      <c r="AG306" s="173"/>
      <c r="AH306" s="173"/>
      <c r="AI306" s="173"/>
      <c r="AJ306" s="173"/>
      <c r="AK306" s="173"/>
      <c r="AL306" s="173"/>
      <c r="AM306" s="173"/>
      <c r="AN306" s="173"/>
      <c r="AO306" s="173"/>
      <c r="AP306" s="173"/>
      <c r="AQ306" s="173"/>
      <c r="AR306" s="173"/>
      <c r="AS306" s="173">
        <v>45000</v>
      </c>
      <c r="AT306" s="160">
        <f t="shared" si="112"/>
        <v>3</v>
      </c>
      <c r="AU306" s="173">
        <f t="shared" si="113"/>
        <v>234000</v>
      </c>
      <c r="AV306" s="173">
        <f t="shared" si="114"/>
        <v>78000</v>
      </c>
      <c r="AW306" s="173">
        <f t="shared" si="115"/>
        <v>45000</v>
      </c>
      <c r="AX306" s="173">
        <f t="shared" si="116"/>
        <v>37700</v>
      </c>
      <c r="AY306" s="173">
        <f t="shared" si="117"/>
        <v>4700</v>
      </c>
      <c r="AZ306" s="177">
        <f t="shared" si="118"/>
        <v>0.93548387096774188</v>
      </c>
      <c r="BA306" s="177">
        <f t="shared" si="119"/>
        <v>0.11662531017369727</v>
      </c>
      <c r="BB306" s="173">
        <f t="shared" si="126"/>
        <v>78000</v>
      </c>
      <c r="BC306" s="178">
        <f t="shared" si="125"/>
        <v>78000</v>
      </c>
      <c r="BD306" s="173">
        <f t="shared" si="110"/>
        <v>37700</v>
      </c>
      <c r="BE306" s="177">
        <f t="shared" si="111"/>
        <v>0.93548387096774188</v>
      </c>
      <c r="BF306" s="179" t="s">
        <v>7679</v>
      </c>
      <c r="BG306" s="174" t="s">
        <v>2530</v>
      </c>
      <c r="BH306" s="166" t="s">
        <v>20501</v>
      </c>
      <c r="BI306" s="162"/>
      <c r="BJ306" s="163">
        <v>1</v>
      </c>
      <c r="BK306" s="163"/>
    </row>
    <row r="307" spans="1:63" ht="31.5" customHeight="1" x14ac:dyDescent="0.25">
      <c r="A307" s="157">
        <v>301</v>
      </c>
      <c r="B307" s="164" t="s">
        <v>4890</v>
      </c>
      <c r="C307" s="169" t="s">
        <v>4888</v>
      </c>
      <c r="D307" s="169" t="s">
        <v>549</v>
      </c>
      <c r="E307" s="170" t="s">
        <v>4886</v>
      </c>
      <c r="F307" s="171" t="s">
        <v>4887</v>
      </c>
      <c r="G307" s="171" t="s">
        <v>4891</v>
      </c>
      <c r="H307" s="172" t="s">
        <v>4887</v>
      </c>
      <c r="I307" s="164" t="s">
        <v>499</v>
      </c>
      <c r="J307" s="164">
        <v>790</v>
      </c>
      <c r="K307" s="171">
        <v>790</v>
      </c>
      <c r="L307" s="171" t="s">
        <v>4889</v>
      </c>
      <c r="M307" s="173">
        <v>270000</v>
      </c>
      <c r="N307" s="173">
        <f t="shared" si="127"/>
        <v>68000</v>
      </c>
      <c r="O307" s="173">
        <v>68869.565217391297</v>
      </c>
      <c r="P307" s="173">
        <v>338000</v>
      </c>
      <c r="Q307" s="173">
        <f t="shared" si="128"/>
        <v>89530.434782608689</v>
      </c>
      <c r="R307" s="173">
        <f t="shared" si="129"/>
        <v>359530.4347826087</v>
      </c>
      <c r="S307" s="173">
        <v>359500</v>
      </c>
      <c r="T307" s="174"/>
      <c r="U307" s="175" t="s">
        <v>199</v>
      </c>
      <c r="V307" s="175" t="s">
        <v>4643</v>
      </c>
      <c r="W307" s="175" t="s">
        <v>173</v>
      </c>
      <c r="X307" s="176">
        <v>43294</v>
      </c>
      <c r="Y307" s="171" t="s">
        <v>7684</v>
      </c>
      <c r="Z307" s="171"/>
      <c r="AA307" s="173"/>
      <c r="AB307" s="173"/>
      <c r="AC307" s="173"/>
      <c r="AD307" s="173">
        <v>156000</v>
      </c>
      <c r="AE307" s="173"/>
      <c r="AF307" s="173"/>
      <c r="AG307" s="173">
        <v>300000</v>
      </c>
      <c r="AH307" s="173"/>
      <c r="AI307" s="173"/>
      <c r="AJ307" s="173"/>
      <c r="AK307" s="173"/>
      <c r="AL307" s="173"/>
      <c r="AM307" s="173"/>
      <c r="AN307" s="173"/>
      <c r="AO307" s="173"/>
      <c r="AP307" s="173"/>
      <c r="AQ307" s="173"/>
      <c r="AR307" s="173"/>
      <c r="AS307" s="173">
        <v>471000</v>
      </c>
      <c r="AT307" s="160">
        <f t="shared" si="112"/>
        <v>3</v>
      </c>
      <c r="AU307" s="173">
        <f t="shared" si="113"/>
        <v>927000</v>
      </c>
      <c r="AV307" s="173">
        <f t="shared" si="114"/>
        <v>309000</v>
      </c>
      <c r="AW307" s="173">
        <f t="shared" si="115"/>
        <v>156000</v>
      </c>
      <c r="AX307" s="173">
        <f t="shared" si="116"/>
        <v>-50500</v>
      </c>
      <c r="AY307" s="173">
        <f t="shared" si="117"/>
        <v>-203500</v>
      </c>
      <c r="AZ307" s="177">
        <f t="shared" si="118"/>
        <v>-0.14047287899860919</v>
      </c>
      <c r="BA307" s="177">
        <f t="shared" si="119"/>
        <v>-0.56606397774687067</v>
      </c>
      <c r="BB307" s="173">
        <f>AS307</f>
        <v>471000</v>
      </c>
      <c r="BC307" s="178">
        <f t="shared" si="125"/>
        <v>309000</v>
      </c>
      <c r="BD307" s="173">
        <f t="shared" si="110"/>
        <v>111500</v>
      </c>
      <c r="BE307" s="177">
        <f t="shared" si="111"/>
        <v>0.31015299026425591</v>
      </c>
      <c r="BF307" s="179" t="s">
        <v>20559</v>
      </c>
      <c r="BG307" s="174"/>
      <c r="BH307" s="166" t="s">
        <v>20501</v>
      </c>
      <c r="BI307" s="162"/>
      <c r="BJ307" s="163">
        <v>1</v>
      </c>
      <c r="BK307" s="163"/>
    </row>
    <row r="308" spans="1:63" ht="31.5" customHeight="1" x14ac:dyDescent="0.25">
      <c r="A308" s="157">
        <v>302</v>
      </c>
      <c r="B308" s="164" t="s">
        <v>4657</v>
      </c>
      <c r="C308" s="169" t="s">
        <v>4652</v>
      </c>
      <c r="D308" s="169" t="s">
        <v>549</v>
      </c>
      <c r="E308" s="170" t="s">
        <v>4658</v>
      </c>
      <c r="F308" s="171" t="s">
        <v>4656</v>
      </c>
      <c r="G308" s="171" t="s">
        <v>4656</v>
      </c>
      <c r="H308" s="172" t="s">
        <v>4656</v>
      </c>
      <c r="I308" s="164" t="s">
        <v>626</v>
      </c>
      <c r="J308" s="164">
        <v>745</v>
      </c>
      <c r="K308" s="171">
        <v>745</v>
      </c>
      <c r="L308" s="171" t="s">
        <v>4653</v>
      </c>
      <c r="M308" s="173">
        <v>259000</v>
      </c>
      <c r="N308" s="173">
        <f t="shared" si="127"/>
        <v>64000</v>
      </c>
      <c r="O308" s="173">
        <v>64173.9130434783</v>
      </c>
      <c r="P308" s="173">
        <v>323000</v>
      </c>
      <c r="Q308" s="173">
        <f t="shared" si="128"/>
        <v>83426.086956521787</v>
      </c>
      <c r="R308" s="173">
        <f t="shared" si="129"/>
        <v>342426.08695652179</v>
      </c>
      <c r="S308" s="173">
        <v>342400</v>
      </c>
      <c r="T308" s="174"/>
      <c r="U308" s="175" t="s">
        <v>31</v>
      </c>
      <c r="V308" s="175" t="s">
        <v>201</v>
      </c>
      <c r="W308" s="175" t="s">
        <v>24</v>
      </c>
      <c r="X308" s="176">
        <v>43294</v>
      </c>
      <c r="Y308" s="171" t="s">
        <v>7684</v>
      </c>
      <c r="Z308" s="171"/>
      <c r="AA308" s="173"/>
      <c r="AB308" s="173"/>
      <c r="AC308" s="173"/>
      <c r="AD308" s="173"/>
      <c r="AE308" s="173"/>
      <c r="AF308" s="173"/>
      <c r="AG308" s="173"/>
      <c r="AH308" s="173"/>
      <c r="AI308" s="173"/>
      <c r="AJ308" s="173"/>
      <c r="AK308" s="173"/>
      <c r="AL308" s="173"/>
      <c r="AM308" s="173">
        <v>1342400</v>
      </c>
      <c r="AN308" s="173"/>
      <c r="AO308" s="173"/>
      <c r="AP308" s="173"/>
      <c r="AQ308" s="173"/>
      <c r="AR308" s="173">
        <v>555000</v>
      </c>
      <c r="AS308" s="173">
        <v>342400</v>
      </c>
      <c r="AT308" s="160">
        <f t="shared" si="112"/>
        <v>3</v>
      </c>
      <c r="AU308" s="173">
        <f t="shared" si="113"/>
        <v>2239800</v>
      </c>
      <c r="AV308" s="173">
        <f t="shared" si="114"/>
        <v>746600</v>
      </c>
      <c r="AW308" s="173">
        <f t="shared" si="115"/>
        <v>342400</v>
      </c>
      <c r="AX308" s="173">
        <f t="shared" si="116"/>
        <v>404200</v>
      </c>
      <c r="AY308" s="173">
        <f t="shared" si="117"/>
        <v>0</v>
      </c>
      <c r="AZ308" s="177">
        <f t="shared" si="118"/>
        <v>1.1804906542056075</v>
      </c>
      <c r="BA308" s="177">
        <f t="shared" si="119"/>
        <v>0</v>
      </c>
      <c r="BB308" s="173">
        <f>AR308</f>
        <v>555000</v>
      </c>
      <c r="BC308" s="178">
        <f t="shared" si="125"/>
        <v>746600</v>
      </c>
      <c r="BD308" s="173">
        <f t="shared" si="110"/>
        <v>212600</v>
      </c>
      <c r="BE308" s="177">
        <f t="shared" si="111"/>
        <v>0.62091121495327106</v>
      </c>
      <c r="BF308" s="179" t="s">
        <v>20561</v>
      </c>
      <c r="BG308" s="174"/>
      <c r="BH308" s="166" t="s">
        <v>20501</v>
      </c>
      <c r="BI308" s="162"/>
      <c r="BJ308" s="163">
        <v>1</v>
      </c>
      <c r="BK308" s="163"/>
    </row>
    <row r="309" spans="1:63" ht="54.75" customHeight="1" x14ac:dyDescent="0.25">
      <c r="A309" s="157">
        <v>303</v>
      </c>
      <c r="B309" s="164" t="s">
        <v>3133</v>
      </c>
      <c r="C309" s="169" t="s">
        <v>3121</v>
      </c>
      <c r="D309" s="169" t="s">
        <v>2547</v>
      </c>
      <c r="E309" s="170" t="s">
        <v>3134</v>
      </c>
      <c r="F309" s="171" t="s">
        <v>3135</v>
      </c>
      <c r="G309" s="171" t="s">
        <v>3136</v>
      </c>
      <c r="H309" s="172" t="s">
        <v>3135</v>
      </c>
      <c r="I309" s="164" t="s">
        <v>497</v>
      </c>
      <c r="J309" s="164">
        <v>206</v>
      </c>
      <c r="K309" s="171">
        <v>206</v>
      </c>
      <c r="L309" s="171" t="s">
        <v>3122</v>
      </c>
      <c r="M309" s="173">
        <v>46000</v>
      </c>
      <c r="N309" s="173">
        <v>14000</v>
      </c>
      <c r="O309" s="173">
        <v>14086.956521739099</v>
      </c>
      <c r="P309" s="173">
        <v>60000</v>
      </c>
      <c r="Q309" s="173">
        <v>18313.043478260832</v>
      </c>
      <c r="R309" s="173">
        <v>64313.043478260835</v>
      </c>
      <c r="S309" s="173">
        <v>64300</v>
      </c>
      <c r="T309" s="174" t="s">
        <v>3123</v>
      </c>
      <c r="U309" s="175" t="s">
        <v>441</v>
      </c>
      <c r="V309" s="175" t="s">
        <v>2524</v>
      </c>
      <c r="W309" s="175" t="s">
        <v>173</v>
      </c>
      <c r="X309" s="176">
        <v>43294</v>
      </c>
      <c r="Y309" s="171" t="s">
        <v>7684</v>
      </c>
      <c r="Z309" s="171"/>
      <c r="AA309" s="173"/>
      <c r="AB309" s="173"/>
      <c r="AC309" s="173"/>
      <c r="AD309" s="173"/>
      <c r="AE309" s="173"/>
      <c r="AF309" s="173">
        <v>130000</v>
      </c>
      <c r="AG309" s="173"/>
      <c r="AH309" s="173"/>
      <c r="AI309" s="173"/>
      <c r="AJ309" s="173"/>
      <c r="AK309" s="173"/>
      <c r="AL309" s="173"/>
      <c r="AM309" s="173"/>
      <c r="AN309" s="173"/>
      <c r="AO309" s="173"/>
      <c r="AP309" s="173"/>
      <c r="AQ309" s="173"/>
      <c r="AR309" s="173">
        <v>100000</v>
      </c>
      <c r="AS309" s="173">
        <v>83000</v>
      </c>
      <c r="AT309" s="160">
        <f t="shared" si="112"/>
        <v>3</v>
      </c>
      <c r="AU309" s="173">
        <f t="shared" si="113"/>
        <v>313000</v>
      </c>
      <c r="AV309" s="173">
        <f t="shared" si="114"/>
        <v>104300</v>
      </c>
      <c r="AW309" s="173">
        <f t="shared" si="115"/>
        <v>83000</v>
      </c>
      <c r="AX309" s="173">
        <f t="shared" si="116"/>
        <v>40000</v>
      </c>
      <c r="AY309" s="173">
        <f t="shared" si="117"/>
        <v>18700</v>
      </c>
      <c r="AZ309" s="177">
        <f t="shared" si="118"/>
        <v>0.62208398133748055</v>
      </c>
      <c r="BA309" s="177">
        <f t="shared" si="119"/>
        <v>0.29082426127527217</v>
      </c>
      <c r="BB309" s="173">
        <f>AW309</f>
        <v>83000</v>
      </c>
      <c r="BC309" s="178">
        <f t="shared" si="125"/>
        <v>104300</v>
      </c>
      <c r="BD309" s="173">
        <f t="shared" si="110"/>
        <v>18700</v>
      </c>
      <c r="BE309" s="177">
        <f t="shared" si="111"/>
        <v>0.29082426127527217</v>
      </c>
      <c r="BF309" s="179" t="s">
        <v>20515</v>
      </c>
      <c r="BG309" s="174" t="s">
        <v>3123</v>
      </c>
      <c r="BH309" s="166" t="s">
        <v>20501</v>
      </c>
      <c r="BI309" s="162"/>
      <c r="BJ309" s="163">
        <v>1</v>
      </c>
      <c r="BK309" s="163"/>
    </row>
    <row r="310" spans="1:63" ht="31.5" customHeight="1" x14ac:dyDescent="0.25">
      <c r="A310" s="157">
        <v>304</v>
      </c>
      <c r="B310" s="164" t="s">
        <v>3163</v>
      </c>
      <c r="C310" s="169" t="s">
        <v>3158</v>
      </c>
      <c r="D310" s="169" t="s">
        <v>2547</v>
      </c>
      <c r="E310" s="170" t="s">
        <v>3134</v>
      </c>
      <c r="F310" s="171" t="s">
        <v>3135</v>
      </c>
      <c r="G310" s="171" t="s">
        <v>3164</v>
      </c>
      <c r="H310" s="172" t="s">
        <v>3135</v>
      </c>
      <c r="I310" s="164" t="s">
        <v>497</v>
      </c>
      <c r="J310" s="164">
        <v>209</v>
      </c>
      <c r="K310" s="171">
        <v>209</v>
      </c>
      <c r="L310" s="171" t="s">
        <v>3160</v>
      </c>
      <c r="M310" s="173">
        <v>97000</v>
      </c>
      <c r="N310" s="173">
        <v>18000</v>
      </c>
      <c r="O310" s="173">
        <v>18782.608695652201</v>
      </c>
      <c r="P310" s="173">
        <v>115000</v>
      </c>
      <c r="Q310" s="173">
        <v>24417.391304347861</v>
      </c>
      <c r="R310" s="173">
        <v>121417.39130434787</v>
      </c>
      <c r="S310" s="173">
        <v>121400</v>
      </c>
      <c r="T310" s="174"/>
      <c r="U310" s="175" t="s">
        <v>260</v>
      </c>
      <c r="V310" s="175" t="s">
        <v>2524</v>
      </c>
      <c r="W310" s="175" t="s">
        <v>195</v>
      </c>
      <c r="X310" s="176">
        <v>43294</v>
      </c>
      <c r="Y310" s="171" t="s">
        <v>7684</v>
      </c>
      <c r="Z310" s="171"/>
      <c r="AA310" s="173"/>
      <c r="AB310" s="173"/>
      <c r="AC310" s="173"/>
      <c r="AD310" s="173">
        <v>193200</v>
      </c>
      <c r="AE310" s="173"/>
      <c r="AF310" s="173"/>
      <c r="AG310" s="173"/>
      <c r="AH310" s="173"/>
      <c r="AI310" s="173"/>
      <c r="AJ310" s="173"/>
      <c r="AK310" s="173"/>
      <c r="AL310" s="173"/>
      <c r="AM310" s="173"/>
      <c r="AN310" s="173"/>
      <c r="AO310" s="173"/>
      <c r="AP310" s="173"/>
      <c r="AQ310" s="173"/>
      <c r="AR310" s="173">
        <v>166000</v>
      </c>
      <c r="AS310" s="173">
        <v>164000</v>
      </c>
      <c r="AT310" s="160">
        <f t="shared" si="112"/>
        <v>3</v>
      </c>
      <c r="AU310" s="173">
        <f t="shared" si="113"/>
        <v>523200</v>
      </c>
      <c r="AV310" s="173">
        <f t="shared" si="114"/>
        <v>174400</v>
      </c>
      <c r="AW310" s="173">
        <f t="shared" si="115"/>
        <v>164000</v>
      </c>
      <c r="AX310" s="173">
        <f t="shared" si="116"/>
        <v>53000</v>
      </c>
      <c r="AY310" s="173">
        <f t="shared" si="117"/>
        <v>42600</v>
      </c>
      <c r="AZ310" s="177">
        <f t="shared" si="118"/>
        <v>0.43657331136738053</v>
      </c>
      <c r="BA310" s="177">
        <f t="shared" si="119"/>
        <v>0.35090609555189456</v>
      </c>
      <c r="BB310" s="173">
        <f>AW310</f>
        <v>164000</v>
      </c>
      <c r="BC310" s="178">
        <f t="shared" si="125"/>
        <v>174400</v>
      </c>
      <c r="BD310" s="173">
        <f t="shared" si="110"/>
        <v>42600</v>
      </c>
      <c r="BE310" s="177">
        <f t="shared" si="111"/>
        <v>0.35090609555189456</v>
      </c>
      <c r="BF310" s="179" t="s">
        <v>20515</v>
      </c>
      <c r="BG310" s="174"/>
      <c r="BH310" s="166" t="s">
        <v>20501</v>
      </c>
      <c r="BI310" s="162"/>
      <c r="BJ310" s="163">
        <v>1</v>
      </c>
      <c r="BK310" s="163"/>
    </row>
    <row r="311" spans="1:63" ht="31.5" customHeight="1" x14ac:dyDescent="0.25">
      <c r="A311" s="157">
        <v>305</v>
      </c>
      <c r="B311" s="164" t="s">
        <v>3423</v>
      </c>
      <c r="C311" s="169" t="s">
        <v>3418</v>
      </c>
      <c r="D311" s="169" t="s">
        <v>2547</v>
      </c>
      <c r="E311" s="170" t="s">
        <v>3424</v>
      </c>
      <c r="F311" s="171" t="s">
        <v>3425</v>
      </c>
      <c r="G311" s="171" t="s">
        <v>3426</v>
      </c>
      <c r="H311" s="172" t="s">
        <v>3425</v>
      </c>
      <c r="I311" s="164" t="s">
        <v>499</v>
      </c>
      <c r="J311" s="164">
        <v>223</v>
      </c>
      <c r="K311" s="171">
        <v>223</v>
      </c>
      <c r="L311" s="171" t="s">
        <v>3419</v>
      </c>
      <c r="M311" s="173">
        <v>150000</v>
      </c>
      <c r="N311" s="173">
        <v>34000</v>
      </c>
      <c r="O311" s="173">
        <v>34434.782608695597</v>
      </c>
      <c r="P311" s="173">
        <v>184000</v>
      </c>
      <c r="Q311" s="173">
        <v>44765.217391304272</v>
      </c>
      <c r="R311" s="173">
        <v>194765.21739130426</v>
      </c>
      <c r="S311" s="173">
        <v>194700</v>
      </c>
      <c r="T311" s="174"/>
      <c r="U311" s="175" t="s">
        <v>197</v>
      </c>
      <c r="V311" s="175" t="s">
        <v>2524</v>
      </c>
      <c r="W311" s="175"/>
      <c r="X311" s="176"/>
      <c r="Y311" s="171" t="s">
        <v>7684</v>
      </c>
      <c r="Z311" s="171"/>
      <c r="AA311" s="173"/>
      <c r="AB311" s="173"/>
      <c r="AC311" s="173"/>
      <c r="AD311" s="173"/>
      <c r="AE311" s="173"/>
      <c r="AF311" s="173"/>
      <c r="AG311" s="173"/>
      <c r="AH311" s="173"/>
      <c r="AI311" s="173">
        <v>213600</v>
      </c>
      <c r="AJ311" s="173"/>
      <c r="AK311" s="173"/>
      <c r="AL311" s="173"/>
      <c r="AM311" s="173"/>
      <c r="AN311" s="173"/>
      <c r="AO311" s="173"/>
      <c r="AP311" s="173"/>
      <c r="AQ311" s="173"/>
      <c r="AR311" s="173">
        <v>293000</v>
      </c>
      <c r="AS311" s="173">
        <v>258000</v>
      </c>
      <c r="AT311" s="160">
        <f t="shared" si="112"/>
        <v>3</v>
      </c>
      <c r="AU311" s="173">
        <f t="shared" si="113"/>
        <v>764600</v>
      </c>
      <c r="AV311" s="173">
        <f t="shared" si="114"/>
        <v>254900</v>
      </c>
      <c r="AW311" s="173">
        <f t="shared" si="115"/>
        <v>213600</v>
      </c>
      <c r="AX311" s="173">
        <f t="shared" si="116"/>
        <v>60200</v>
      </c>
      <c r="AY311" s="173">
        <f t="shared" si="117"/>
        <v>18900</v>
      </c>
      <c r="AZ311" s="177">
        <f t="shared" si="118"/>
        <v>0.30919363122752952</v>
      </c>
      <c r="BA311" s="177">
        <f t="shared" si="119"/>
        <v>9.7072419106317406E-2</v>
      </c>
      <c r="BB311" s="173">
        <f>AV311</f>
        <v>254900</v>
      </c>
      <c r="BC311" s="178">
        <f t="shared" si="125"/>
        <v>254900</v>
      </c>
      <c r="BD311" s="173">
        <f t="shared" si="110"/>
        <v>60200</v>
      </c>
      <c r="BE311" s="177">
        <f t="shared" si="111"/>
        <v>0.30919363122752952</v>
      </c>
      <c r="BF311" s="179" t="s">
        <v>7679</v>
      </c>
      <c r="BG311" s="174"/>
      <c r="BH311" s="166" t="s">
        <v>20501</v>
      </c>
      <c r="BI311" s="162"/>
      <c r="BJ311" s="163">
        <v>1</v>
      </c>
      <c r="BK311" s="163"/>
    </row>
    <row r="312" spans="1:63" ht="31.5" customHeight="1" x14ac:dyDescent="0.25">
      <c r="A312" s="157">
        <v>306</v>
      </c>
      <c r="B312" s="164" t="s">
        <v>3439</v>
      </c>
      <c r="C312" s="169" t="s">
        <v>3440</v>
      </c>
      <c r="D312" s="169" t="s">
        <v>2547</v>
      </c>
      <c r="E312" s="170" t="s">
        <v>3424</v>
      </c>
      <c r="F312" s="171" t="s">
        <v>3425</v>
      </c>
      <c r="G312" s="171" t="s">
        <v>3441</v>
      </c>
      <c r="H312" s="172" t="s">
        <v>3425</v>
      </c>
      <c r="I312" s="164" t="s">
        <v>499</v>
      </c>
      <c r="J312" s="164">
        <v>224</v>
      </c>
      <c r="K312" s="171">
        <v>224</v>
      </c>
      <c r="L312" s="171" t="s">
        <v>3442</v>
      </c>
      <c r="M312" s="173">
        <v>180000</v>
      </c>
      <c r="N312" s="173">
        <v>68000</v>
      </c>
      <c r="O312" s="173">
        <v>68869.565217391297</v>
      </c>
      <c r="P312" s="173">
        <v>248000</v>
      </c>
      <c r="Q312" s="173">
        <v>89530.434782608689</v>
      </c>
      <c r="R312" s="173">
        <v>269530.4347826087</v>
      </c>
      <c r="S312" s="173">
        <v>269500</v>
      </c>
      <c r="T312" s="174"/>
      <c r="U312" s="175" t="s">
        <v>22</v>
      </c>
      <c r="V312" s="175" t="s">
        <v>2524</v>
      </c>
      <c r="W312" s="175"/>
      <c r="X312" s="176"/>
      <c r="Y312" s="171" t="s">
        <v>7684</v>
      </c>
      <c r="Z312" s="171"/>
      <c r="AA312" s="173"/>
      <c r="AB312" s="173"/>
      <c r="AC312" s="173"/>
      <c r="AD312" s="173"/>
      <c r="AE312" s="173"/>
      <c r="AF312" s="173"/>
      <c r="AG312" s="173"/>
      <c r="AH312" s="173"/>
      <c r="AI312" s="173">
        <v>284400</v>
      </c>
      <c r="AJ312" s="173"/>
      <c r="AK312" s="173"/>
      <c r="AL312" s="173"/>
      <c r="AM312" s="173"/>
      <c r="AN312" s="173"/>
      <c r="AO312" s="173"/>
      <c r="AP312" s="173"/>
      <c r="AQ312" s="173"/>
      <c r="AR312" s="173">
        <v>417000</v>
      </c>
      <c r="AS312" s="173">
        <v>300000</v>
      </c>
      <c r="AT312" s="160">
        <f t="shared" si="112"/>
        <v>3</v>
      </c>
      <c r="AU312" s="173">
        <f t="shared" si="113"/>
        <v>1001400</v>
      </c>
      <c r="AV312" s="173">
        <f t="shared" si="114"/>
        <v>333800</v>
      </c>
      <c r="AW312" s="173">
        <f t="shared" si="115"/>
        <v>284400</v>
      </c>
      <c r="AX312" s="173">
        <f t="shared" si="116"/>
        <v>64300</v>
      </c>
      <c r="AY312" s="173">
        <f t="shared" si="117"/>
        <v>14900</v>
      </c>
      <c r="AZ312" s="177">
        <f t="shared" si="118"/>
        <v>0.23858998144712432</v>
      </c>
      <c r="BA312" s="177">
        <f t="shared" si="119"/>
        <v>5.528756957328386E-2</v>
      </c>
      <c r="BB312" s="173">
        <f>AV312</f>
        <v>333800</v>
      </c>
      <c r="BC312" s="178">
        <f t="shared" si="125"/>
        <v>333800</v>
      </c>
      <c r="BD312" s="173">
        <f t="shared" si="110"/>
        <v>64300</v>
      </c>
      <c r="BE312" s="177">
        <f t="shared" si="111"/>
        <v>0.23858998144712432</v>
      </c>
      <c r="BF312" s="179" t="s">
        <v>7679</v>
      </c>
      <c r="BG312" s="174"/>
      <c r="BH312" s="166" t="s">
        <v>20501</v>
      </c>
      <c r="BI312" s="162"/>
      <c r="BJ312" s="163">
        <v>1</v>
      </c>
      <c r="BK312" s="163"/>
    </row>
    <row r="313" spans="1:63" ht="31.5" customHeight="1" x14ac:dyDescent="0.25">
      <c r="A313" s="157">
        <v>307</v>
      </c>
      <c r="B313" s="164" t="s">
        <v>3451</v>
      </c>
      <c r="C313" s="169" t="s">
        <v>3449</v>
      </c>
      <c r="D313" s="169" t="s">
        <v>2547</v>
      </c>
      <c r="E313" s="170" t="s">
        <v>3424</v>
      </c>
      <c r="F313" s="171" t="s">
        <v>3425</v>
      </c>
      <c r="G313" s="171" t="s">
        <v>3452</v>
      </c>
      <c r="H313" s="172" t="s">
        <v>3425</v>
      </c>
      <c r="I313" s="164" t="s">
        <v>499</v>
      </c>
      <c r="J313" s="164">
        <v>225</v>
      </c>
      <c r="K313" s="171">
        <v>225</v>
      </c>
      <c r="L313" s="171" t="s">
        <v>3450</v>
      </c>
      <c r="M313" s="173">
        <v>200000</v>
      </c>
      <c r="N313" s="173">
        <v>68000</v>
      </c>
      <c r="O313" s="173">
        <v>68869.565217391297</v>
      </c>
      <c r="P313" s="173">
        <v>268000</v>
      </c>
      <c r="Q313" s="173">
        <v>89530.434782608689</v>
      </c>
      <c r="R313" s="173">
        <v>289530.4347826087</v>
      </c>
      <c r="S313" s="173">
        <v>289500</v>
      </c>
      <c r="T313" s="174"/>
      <c r="U313" s="175" t="s">
        <v>26</v>
      </c>
      <c r="V313" s="175" t="s">
        <v>2524</v>
      </c>
      <c r="W313" s="175" t="s">
        <v>1759</v>
      </c>
      <c r="X313" s="176">
        <v>43320</v>
      </c>
      <c r="Y313" s="171" t="s">
        <v>7684</v>
      </c>
      <c r="Z313" s="171"/>
      <c r="AA313" s="173"/>
      <c r="AB313" s="173"/>
      <c r="AC313" s="173"/>
      <c r="AD313" s="173"/>
      <c r="AE313" s="173"/>
      <c r="AF313" s="173"/>
      <c r="AG313" s="173"/>
      <c r="AH313" s="173"/>
      <c r="AI313" s="173">
        <v>308400</v>
      </c>
      <c r="AJ313" s="173"/>
      <c r="AK313" s="173"/>
      <c r="AL313" s="173"/>
      <c r="AM313" s="173"/>
      <c r="AN313" s="173"/>
      <c r="AO313" s="173"/>
      <c r="AP313" s="173"/>
      <c r="AQ313" s="173"/>
      <c r="AR313" s="173">
        <v>438000</v>
      </c>
      <c r="AS313" s="173">
        <v>366000</v>
      </c>
      <c r="AT313" s="160">
        <f t="shared" si="112"/>
        <v>3</v>
      </c>
      <c r="AU313" s="173">
        <f t="shared" si="113"/>
        <v>1112400</v>
      </c>
      <c r="AV313" s="173">
        <f t="shared" si="114"/>
        <v>370800</v>
      </c>
      <c r="AW313" s="173">
        <f t="shared" si="115"/>
        <v>308400</v>
      </c>
      <c r="AX313" s="173">
        <f t="shared" si="116"/>
        <v>81300</v>
      </c>
      <c r="AY313" s="173">
        <f t="shared" si="117"/>
        <v>18900</v>
      </c>
      <c r="AZ313" s="177">
        <f t="shared" si="118"/>
        <v>0.28082901554404144</v>
      </c>
      <c r="BA313" s="177">
        <f t="shared" si="119"/>
        <v>6.5284974093264253E-2</v>
      </c>
      <c r="BB313" s="173">
        <f>AV313</f>
        <v>370800</v>
      </c>
      <c r="BC313" s="178">
        <f t="shared" si="125"/>
        <v>370800</v>
      </c>
      <c r="BD313" s="173">
        <f t="shared" si="110"/>
        <v>81300</v>
      </c>
      <c r="BE313" s="177">
        <f t="shared" si="111"/>
        <v>0.28082901554404144</v>
      </c>
      <c r="BF313" s="179" t="s">
        <v>7679</v>
      </c>
      <c r="BG313" s="174"/>
      <c r="BH313" s="166" t="s">
        <v>20501</v>
      </c>
      <c r="BI313" s="162"/>
      <c r="BJ313" s="163">
        <v>1</v>
      </c>
      <c r="BK313" s="163"/>
    </row>
    <row r="314" spans="1:63" ht="31.5" customHeight="1" x14ac:dyDescent="0.25">
      <c r="A314" s="157">
        <v>308</v>
      </c>
      <c r="B314" s="164" t="s">
        <v>3459</v>
      </c>
      <c r="C314" s="169" t="s">
        <v>3460</v>
      </c>
      <c r="D314" s="169" t="s">
        <v>2547</v>
      </c>
      <c r="E314" s="170" t="s">
        <v>3424</v>
      </c>
      <c r="F314" s="171" t="s">
        <v>3425</v>
      </c>
      <c r="G314" s="171" t="s">
        <v>3461</v>
      </c>
      <c r="H314" s="172" t="s">
        <v>3425</v>
      </c>
      <c r="I314" s="164" t="s">
        <v>499</v>
      </c>
      <c r="J314" s="164">
        <v>226</v>
      </c>
      <c r="K314" s="171">
        <v>226</v>
      </c>
      <c r="L314" s="171" t="s">
        <v>3462</v>
      </c>
      <c r="M314" s="173">
        <v>220000</v>
      </c>
      <c r="N314" s="173">
        <v>103000</v>
      </c>
      <c r="O314" s="173">
        <v>103304.347826087</v>
      </c>
      <c r="P314" s="173">
        <v>323000</v>
      </c>
      <c r="Q314" s="173">
        <v>134295.65217391311</v>
      </c>
      <c r="R314" s="173">
        <v>354295.65217391308</v>
      </c>
      <c r="S314" s="173">
        <v>354200</v>
      </c>
      <c r="T314" s="174"/>
      <c r="U314" s="175" t="s">
        <v>197</v>
      </c>
      <c r="V314" s="175" t="s">
        <v>2524</v>
      </c>
      <c r="W314" s="175"/>
      <c r="X314" s="176"/>
      <c r="Y314" s="171" t="s">
        <v>7684</v>
      </c>
      <c r="Z314" s="171"/>
      <c r="AA314" s="173"/>
      <c r="AB314" s="173"/>
      <c r="AC314" s="173"/>
      <c r="AD314" s="173"/>
      <c r="AE314" s="173"/>
      <c r="AF314" s="173"/>
      <c r="AG314" s="173"/>
      <c r="AH314" s="173"/>
      <c r="AI314" s="173">
        <v>366000</v>
      </c>
      <c r="AJ314" s="173"/>
      <c r="AK314" s="173"/>
      <c r="AL314" s="173"/>
      <c r="AM314" s="173"/>
      <c r="AN314" s="173"/>
      <c r="AO314" s="173"/>
      <c r="AP314" s="173"/>
      <c r="AQ314" s="173"/>
      <c r="AR314" s="173">
        <v>552000</v>
      </c>
      <c r="AS314" s="173">
        <v>429000</v>
      </c>
      <c r="AT314" s="160">
        <f t="shared" si="112"/>
        <v>3</v>
      </c>
      <c r="AU314" s="173">
        <f t="shared" si="113"/>
        <v>1347000</v>
      </c>
      <c r="AV314" s="173">
        <f t="shared" si="114"/>
        <v>449000</v>
      </c>
      <c r="AW314" s="173">
        <f t="shared" si="115"/>
        <v>366000</v>
      </c>
      <c r="AX314" s="173">
        <f t="shared" si="116"/>
        <v>94800</v>
      </c>
      <c r="AY314" s="173">
        <f t="shared" si="117"/>
        <v>11800</v>
      </c>
      <c r="AZ314" s="177">
        <f t="shared" si="118"/>
        <v>0.26764539808018067</v>
      </c>
      <c r="BA314" s="177">
        <f t="shared" si="119"/>
        <v>3.3314511575381144E-2</v>
      </c>
      <c r="BB314" s="173">
        <f>AV314</f>
        <v>449000</v>
      </c>
      <c r="BC314" s="178">
        <f t="shared" si="125"/>
        <v>449000</v>
      </c>
      <c r="BD314" s="173">
        <f t="shared" si="110"/>
        <v>94800</v>
      </c>
      <c r="BE314" s="177">
        <f t="shared" si="111"/>
        <v>0.26764539808018067</v>
      </c>
      <c r="BF314" s="179" t="s">
        <v>7679</v>
      </c>
      <c r="BG314" s="174"/>
      <c r="BH314" s="166" t="s">
        <v>20501</v>
      </c>
      <c r="BI314" s="162"/>
      <c r="BJ314" s="163">
        <v>1</v>
      </c>
      <c r="BK314" s="163"/>
    </row>
    <row r="315" spans="1:63" ht="31.5" customHeight="1" x14ac:dyDescent="0.25">
      <c r="A315" s="157">
        <v>309</v>
      </c>
      <c r="B315" s="164" t="s">
        <v>5455</v>
      </c>
      <c r="C315" s="169" t="s">
        <v>5450</v>
      </c>
      <c r="D315" s="169" t="s">
        <v>2547</v>
      </c>
      <c r="E315" s="170" t="s">
        <v>5456</v>
      </c>
      <c r="F315" s="171" t="s">
        <v>5452</v>
      </c>
      <c r="G315" s="171" t="s">
        <v>5452</v>
      </c>
      <c r="H315" s="172" t="s">
        <v>5453</v>
      </c>
      <c r="I315" s="164" t="s">
        <v>499</v>
      </c>
      <c r="J315" s="164">
        <v>888</v>
      </c>
      <c r="K315" s="171">
        <v>888</v>
      </c>
      <c r="L315" s="171" t="s">
        <v>5454</v>
      </c>
      <c r="M315" s="173">
        <v>206000</v>
      </c>
      <c r="N315" s="173">
        <v>68000</v>
      </c>
      <c r="O315" s="173">
        <v>68869.565217391297</v>
      </c>
      <c r="P315" s="173">
        <v>274000</v>
      </c>
      <c r="Q315" s="173">
        <v>89530.434782608689</v>
      </c>
      <c r="R315" s="173">
        <v>295530.4347826087</v>
      </c>
      <c r="S315" s="173">
        <v>295500</v>
      </c>
      <c r="T315" s="174"/>
      <c r="U315" s="175" t="s">
        <v>199</v>
      </c>
      <c r="V315" s="175" t="s">
        <v>4643</v>
      </c>
      <c r="W315" s="175" t="s">
        <v>173</v>
      </c>
      <c r="X315" s="176">
        <v>43294</v>
      </c>
      <c r="Y315" s="171" t="s">
        <v>7684</v>
      </c>
      <c r="Z315" s="171"/>
      <c r="AA315" s="173"/>
      <c r="AB315" s="173"/>
      <c r="AC315" s="173"/>
      <c r="AD315" s="173"/>
      <c r="AE315" s="173"/>
      <c r="AF315" s="173"/>
      <c r="AG315" s="173"/>
      <c r="AH315" s="173"/>
      <c r="AI315" s="173">
        <v>315600</v>
      </c>
      <c r="AJ315" s="173"/>
      <c r="AK315" s="173"/>
      <c r="AL315" s="173"/>
      <c r="AM315" s="173"/>
      <c r="AN315" s="173"/>
      <c r="AO315" s="173"/>
      <c r="AP315" s="173"/>
      <c r="AQ315" s="173"/>
      <c r="AR315" s="173">
        <v>444000</v>
      </c>
      <c r="AS315" s="173">
        <v>375000</v>
      </c>
      <c r="AT315" s="160">
        <f t="shared" si="112"/>
        <v>3</v>
      </c>
      <c r="AU315" s="173">
        <f t="shared" si="113"/>
        <v>1134600</v>
      </c>
      <c r="AV315" s="173">
        <f t="shared" si="114"/>
        <v>378200</v>
      </c>
      <c r="AW315" s="173">
        <f t="shared" si="115"/>
        <v>315600</v>
      </c>
      <c r="AX315" s="173">
        <f t="shared" si="116"/>
        <v>82700</v>
      </c>
      <c r="AY315" s="173">
        <f t="shared" si="117"/>
        <v>20100</v>
      </c>
      <c r="AZ315" s="177">
        <f t="shared" si="118"/>
        <v>0.27986463620981389</v>
      </c>
      <c r="BA315" s="177">
        <f t="shared" si="119"/>
        <v>6.8020304568527923E-2</v>
      </c>
      <c r="BB315" s="173">
        <f>AV315</f>
        <v>378200</v>
      </c>
      <c r="BC315" s="178">
        <f t="shared" si="125"/>
        <v>378200</v>
      </c>
      <c r="BD315" s="173">
        <f t="shared" si="110"/>
        <v>82700</v>
      </c>
      <c r="BE315" s="177">
        <f t="shared" si="111"/>
        <v>0.27986463620981389</v>
      </c>
      <c r="BF315" s="179" t="s">
        <v>7679</v>
      </c>
      <c r="BG315" s="174"/>
      <c r="BH315" s="166" t="s">
        <v>20501</v>
      </c>
      <c r="BI315" s="162"/>
      <c r="BJ315" s="163">
        <v>1</v>
      </c>
      <c r="BK315" s="163"/>
    </row>
    <row r="316" spans="1:63" ht="31.5" customHeight="1" x14ac:dyDescent="0.25">
      <c r="A316" s="157">
        <v>310</v>
      </c>
      <c r="B316" s="164" t="s">
        <v>5487</v>
      </c>
      <c r="C316" s="169" t="s">
        <v>5488</v>
      </c>
      <c r="D316" s="169" t="s">
        <v>2547</v>
      </c>
      <c r="E316" s="170" t="s">
        <v>5489</v>
      </c>
      <c r="F316" s="171" t="s">
        <v>5490</v>
      </c>
      <c r="G316" s="171" t="s">
        <v>5490</v>
      </c>
      <c r="H316" s="172" t="s">
        <v>5490</v>
      </c>
      <c r="I316" s="164" t="s">
        <v>497</v>
      </c>
      <c r="J316" s="164">
        <v>909</v>
      </c>
      <c r="K316" s="171">
        <v>909</v>
      </c>
      <c r="L316" s="171" t="s">
        <v>5491</v>
      </c>
      <c r="M316" s="173">
        <v>18000</v>
      </c>
      <c r="N316" s="173">
        <v>3100</v>
      </c>
      <c r="O316" s="173">
        <v>3130.4347826087001</v>
      </c>
      <c r="P316" s="173">
        <v>21100</v>
      </c>
      <c r="Q316" s="173">
        <v>4069.5652173913099</v>
      </c>
      <c r="R316" s="173">
        <v>22069.565217391311</v>
      </c>
      <c r="S316" s="173">
        <v>22000</v>
      </c>
      <c r="T316" s="174" t="s">
        <v>3476</v>
      </c>
      <c r="U316" s="175" t="s">
        <v>199</v>
      </c>
      <c r="V316" s="175" t="s">
        <v>4643</v>
      </c>
      <c r="W316" s="175" t="s">
        <v>173</v>
      </c>
      <c r="X316" s="176">
        <v>43294</v>
      </c>
      <c r="Y316" s="171" t="s">
        <v>7684</v>
      </c>
      <c r="Z316" s="171"/>
      <c r="AA316" s="173">
        <v>180000</v>
      </c>
      <c r="AB316" s="173"/>
      <c r="AC316" s="173"/>
      <c r="AD316" s="173"/>
      <c r="AE316" s="173"/>
      <c r="AF316" s="173"/>
      <c r="AG316" s="173"/>
      <c r="AH316" s="173"/>
      <c r="AI316" s="173"/>
      <c r="AJ316" s="173"/>
      <c r="AK316" s="173"/>
      <c r="AL316" s="173"/>
      <c r="AM316" s="173"/>
      <c r="AN316" s="173"/>
      <c r="AO316" s="173"/>
      <c r="AP316" s="173"/>
      <c r="AQ316" s="173"/>
      <c r="AR316" s="173">
        <v>41000</v>
      </c>
      <c r="AS316" s="173">
        <v>30000</v>
      </c>
      <c r="AT316" s="160">
        <f t="shared" si="112"/>
        <v>3</v>
      </c>
      <c r="AU316" s="173">
        <f t="shared" si="113"/>
        <v>251000</v>
      </c>
      <c r="AV316" s="173">
        <f t="shared" si="114"/>
        <v>83700</v>
      </c>
      <c r="AW316" s="173">
        <f t="shared" si="115"/>
        <v>30000</v>
      </c>
      <c r="AX316" s="173">
        <f t="shared" si="116"/>
        <v>61700</v>
      </c>
      <c r="AY316" s="173">
        <f t="shared" si="117"/>
        <v>8000</v>
      </c>
      <c r="AZ316" s="177">
        <f t="shared" si="118"/>
        <v>2.8045454545454547</v>
      </c>
      <c r="BA316" s="177">
        <f t="shared" si="119"/>
        <v>0.36363636363636365</v>
      </c>
      <c r="BB316" s="173">
        <f>AW316</f>
        <v>30000</v>
      </c>
      <c r="BC316" s="178">
        <f t="shared" si="125"/>
        <v>83700</v>
      </c>
      <c r="BD316" s="173">
        <f t="shared" si="110"/>
        <v>8000</v>
      </c>
      <c r="BE316" s="177">
        <f t="shared" si="111"/>
        <v>0.36363636363636365</v>
      </c>
      <c r="BF316" s="179" t="s">
        <v>20515</v>
      </c>
      <c r="BG316" s="174" t="s">
        <v>3476</v>
      </c>
      <c r="BH316" s="166" t="s">
        <v>20501</v>
      </c>
      <c r="BI316" s="162"/>
      <c r="BJ316" s="163">
        <v>1</v>
      </c>
      <c r="BK316" s="163"/>
    </row>
    <row r="317" spans="1:63" ht="31.5" customHeight="1" x14ac:dyDescent="0.25">
      <c r="A317" s="157">
        <v>311</v>
      </c>
      <c r="B317" s="164" t="s">
        <v>5492</v>
      </c>
      <c r="C317" s="169" t="s">
        <v>5488</v>
      </c>
      <c r="D317" s="169" t="s">
        <v>2547</v>
      </c>
      <c r="E317" s="170" t="s">
        <v>5493</v>
      </c>
      <c r="F317" s="171" t="s">
        <v>5494</v>
      </c>
      <c r="G317" s="171" t="s">
        <v>5494</v>
      </c>
      <c r="H317" s="172" t="s">
        <v>5494</v>
      </c>
      <c r="I317" s="164" t="s">
        <v>497</v>
      </c>
      <c r="J317" s="164">
        <v>909</v>
      </c>
      <c r="K317" s="171">
        <v>909</v>
      </c>
      <c r="L317" s="171" t="s">
        <v>5491</v>
      </c>
      <c r="M317" s="173">
        <v>18000</v>
      </c>
      <c r="N317" s="173">
        <f>P317-M317</f>
        <v>3100</v>
      </c>
      <c r="O317" s="173">
        <v>3130.4347826087001</v>
      </c>
      <c r="P317" s="173">
        <v>21100</v>
      </c>
      <c r="Q317" s="173">
        <f>+O317/1800000*2340000</f>
        <v>4069.5652173913099</v>
      </c>
      <c r="R317" s="173">
        <f>+M317+Q317</f>
        <v>22069.565217391311</v>
      </c>
      <c r="S317" s="173">
        <v>22000</v>
      </c>
      <c r="T317" s="174" t="s">
        <v>3476</v>
      </c>
      <c r="U317" s="175" t="s">
        <v>199</v>
      </c>
      <c r="V317" s="175" t="s">
        <v>4643</v>
      </c>
      <c r="W317" s="175" t="s">
        <v>196</v>
      </c>
      <c r="X317" s="176">
        <v>43294</v>
      </c>
      <c r="Y317" s="171" t="s">
        <v>7684</v>
      </c>
      <c r="Z317" s="171"/>
      <c r="AA317" s="173">
        <v>180000</v>
      </c>
      <c r="AB317" s="173"/>
      <c r="AC317" s="173"/>
      <c r="AD317" s="173"/>
      <c r="AE317" s="173"/>
      <c r="AF317" s="173"/>
      <c r="AG317" s="173"/>
      <c r="AH317" s="173"/>
      <c r="AI317" s="173">
        <v>24600</v>
      </c>
      <c r="AJ317" s="173"/>
      <c r="AK317" s="173"/>
      <c r="AL317" s="173"/>
      <c r="AM317" s="173"/>
      <c r="AN317" s="173"/>
      <c r="AO317" s="173"/>
      <c r="AP317" s="173"/>
      <c r="AQ317" s="173"/>
      <c r="AR317" s="173"/>
      <c r="AS317" s="173">
        <v>30000</v>
      </c>
      <c r="AT317" s="160">
        <f t="shared" si="112"/>
        <v>3</v>
      </c>
      <c r="AU317" s="173">
        <f t="shared" si="113"/>
        <v>234600</v>
      </c>
      <c r="AV317" s="173">
        <f t="shared" si="114"/>
        <v>78200</v>
      </c>
      <c r="AW317" s="173">
        <f t="shared" si="115"/>
        <v>24600</v>
      </c>
      <c r="AX317" s="173">
        <f t="shared" si="116"/>
        <v>56200</v>
      </c>
      <c r="AY317" s="173">
        <f t="shared" si="117"/>
        <v>2600</v>
      </c>
      <c r="AZ317" s="177">
        <f t="shared" si="118"/>
        <v>2.5545454545454547</v>
      </c>
      <c r="BA317" s="177">
        <f t="shared" si="119"/>
        <v>0.11818181818181818</v>
      </c>
      <c r="BB317" s="173">
        <f>AS317</f>
        <v>30000</v>
      </c>
      <c r="BC317" s="178">
        <f t="shared" si="125"/>
        <v>78200</v>
      </c>
      <c r="BD317" s="173">
        <f t="shared" si="110"/>
        <v>8000</v>
      </c>
      <c r="BE317" s="177">
        <f t="shared" si="111"/>
        <v>0.36363636363636365</v>
      </c>
      <c r="BF317" s="179" t="s">
        <v>20562</v>
      </c>
      <c r="BG317" s="174" t="s">
        <v>3476</v>
      </c>
      <c r="BH317" s="166" t="s">
        <v>20501</v>
      </c>
      <c r="BI317" s="162"/>
      <c r="BJ317" s="163">
        <v>1</v>
      </c>
      <c r="BK317" s="163"/>
    </row>
    <row r="318" spans="1:63" ht="31.5" customHeight="1" x14ac:dyDescent="0.25">
      <c r="A318" s="157">
        <v>312</v>
      </c>
      <c r="B318" s="164" t="s">
        <v>5505</v>
      </c>
      <c r="C318" s="169" t="s">
        <v>5501</v>
      </c>
      <c r="D318" s="169" t="s">
        <v>2547</v>
      </c>
      <c r="E318" s="170" t="s">
        <v>5506</v>
      </c>
      <c r="F318" s="171" t="s">
        <v>5503</v>
      </c>
      <c r="G318" s="171" t="s">
        <v>5503</v>
      </c>
      <c r="H318" s="172" t="s">
        <v>5503</v>
      </c>
      <c r="I318" s="164" t="s">
        <v>439</v>
      </c>
      <c r="J318" s="164">
        <v>910</v>
      </c>
      <c r="K318" s="171">
        <v>910</v>
      </c>
      <c r="L318" s="171" t="s">
        <v>5504</v>
      </c>
      <c r="M318" s="173">
        <v>37000</v>
      </c>
      <c r="N318" s="173">
        <f>P318-M318</f>
        <v>4600</v>
      </c>
      <c r="O318" s="173">
        <v>4695.6521739130403</v>
      </c>
      <c r="P318" s="173">
        <v>41600</v>
      </c>
      <c r="Q318" s="173">
        <f>+O318/1800000*2340000</f>
        <v>6104.3478260869515</v>
      </c>
      <c r="R318" s="173">
        <f>+M318+Q318</f>
        <v>43104.347826086952</v>
      </c>
      <c r="S318" s="173">
        <v>43100</v>
      </c>
      <c r="T318" s="174"/>
      <c r="U318" s="175" t="s">
        <v>26</v>
      </c>
      <c r="V318" s="175" t="s">
        <v>4643</v>
      </c>
      <c r="W318" s="175" t="s">
        <v>27</v>
      </c>
      <c r="X318" s="176">
        <v>43294</v>
      </c>
      <c r="Y318" s="171" t="s">
        <v>7684</v>
      </c>
      <c r="Z318" s="171"/>
      <c r="AA318" s="173">
        <v>250000</v>
      </c>
      <c r="AB318" s="173"/>
      <c r="AC318" s="173"/>
      <c r="AD318" s="173"/>
      <c r="AE318" s="173"/>
      <c r="AF318" s="173"/>
      <c r="AG318" s="173"/>
      <c r="AH318" s="173"/>
      <c r="AI318" s="173">
        <v>48960</v>
      </c>
      <c r="AJ318" s="173"/>
      <c r="AK318" s="173"/>
      <c r="AL318" s="173"/>
      <c r="AM318" s="173"/>
      <c r="AN318" s="173"/>
      <c r="AO318" s="173"/>
      <c r="AP318" s="173"/>
      <c r="AQ318" s="173"/>
      <c r="AR318" s="173"/>
      <c r="AS318" s="173">
        <v>60000</v>
      </c>
      <c r="AT318" s="160">
        <f t="shared" si="112"/>
        <v>3</v>
      </c>
      <c r="AU318" s="173">
        <f t="shared" si="113"/>
        <v>358960</v>
      </c>
      <c r="AV318" s="173">
        <f t="shared" si="114"/>
        <v>119700</v>
      </c>
      <c r="AW318" s="173">
        <f t="shared" si="115"/>
        <v>48960</v>
      </c>
      <c r="AX318" s="173">
        <f t="shared" si="116"/>
        <v>76600</v>
      </c>
      <c r="AY318" s="173">
        <f t="shared" si="117"/>
        <v>5860</v>
      </c>
      <c r="AZ318" s="177">
        <f t="shared" si="118"/>
        <v>1.777262180974478</v>
      </c>
      <c r="BA318" s="177">
        <f t="shared" si="119"/>
        <v>0.13596287703016241</v>
      </c>
      <c r="BB318" s="173">
        <f>AS318</f>
        <v>60000</v>
      </c>
      <c r="BC318" s="178">
        <f t="shared" si="125"/>
        <v>119700</v>
      </c>
      <c r="BD318" s="173">
        <f t="shared" si="110"/>
        <v>16900</v>
      </c>
      <c r="BE318" s="177">
        <f t="shared" si="111"/>
        <v>0.39211136890951276</v>
      </c>
      <c r="BF318" s="179" t="s">
        <v>20562</v>
      </c>
      <c r="BG318" s="174"/>
      <c r="BH318" s="166" t="s">
        <v>20501</v>
      </c>
      <c r="BI318" s="162"/>
      <c r="BJ318" s="163">
        <v>1</v>
      </c>
      <c r="BK318" s="163"/>
    </row>
    <row r="319" spans="1:63" ht="31.5" customHeight="1" x14ac:dyDescent="0.25">
      <c r="A319" s="157">
        <v>313</v>
      </c>
      <c r="B319" s="164" t="s">
        <v>5507</v>
      </c>
      <c r="C319" s="169" t="s">
        <v>5501</v>
      </c>
      <c r="D319" s="169" t="s">
        <v>2547</v>
      </c>
      <c r="E319" s="170" t="s">
        <v>5508</v>
      </c>
      <c r="F319" s="171" t="s">
        <v>5509</v>
      </c>
      <c r="G319" s="171" t="s">
        <v>5509</v>
      </c>
      <c r="H319" s="172" t="s">
        <v>5509</v>
      </c>
      <c r="I319" s="164" t="s">
        <v>497</v>
      </c>
      <c r="J319" s="164">
        <v>910</v>
      </c>
      <c r="K319" s="171">
        <v>910</v>
      </c>
      <c r="L319" s="171" t="s">
        <v>5504</v>
      </c>
      <c r="M319" s="173">
        <v>37000</v>
      </c>
      <c r="N319" s="173">
        <f>P319-M319</f>
        <v>4600</v>
      </c>
      <c r="O319" s="173">
        <v>4695.6521739130403</v>
      </c>
      <c r="P319" s="173">
        <v>41600</v>
      </c>
      <c r="Q319" s="173">
        <f>+O319/1800000*2340000</f>
        <v>6104.3478260869515</v>
      </c>
      <c r="R319" s="173">
        <f>+M319+Q319</f>
        <v>43104.347826086952</v>
      </c>
      <c r="S319" s="173">
        <v>43100</v>
      </c>
      <c r="T319" s="174"/>
      <c r="U319" s="175" t="s">
        <v>199</v>
      </c>
      <c r="V319" s="175" t="s">
        <v>4643</v>
      </c>
      <c r="W319" s="175" t="s">
        <v>173</v>
      </c>
      <c r="X319" s="176">
        <v>43294</v>
      </c>
      <c r="Y319" s="171" t="s">
        <v>7684</v>
      </c>
      <c r="Z319" s="171"/>
      <c r="AA319" s="173">
        <v>250000</v>
      </c>
      <c r="AB319" s="173"/>
      <c r="AC319" s="173"/>
      <c r="AD319" s="173"/>
      <c r="AE319" s="173"/>
      <c r="AF319" s="173"/>
      <c r="AG319" s="173"/>
      <c r="AH319" s="173"/>
      <c r="AI319" s="173">
        <v>48960</v>
      </c>
      <c r="AJ319" s="173"/>
      <c r="AK319" s="173"/>
      <c r="AL319" s="173"/>
      <c r="AM319" s="173"/>
      <c r="AN319" s="173"/>
      <c r="AO319" s="173"/>
      <c r="AP319" s="173"/>
      <c r="AQ319" s="173"/>
      <c r="AR319" s="173"/>
      <c r="AS319" s="173">
        <v>60000</v>
      </c>
      <c r="AT319" s="160">
        <f t="shared" si="112"/>
        <v>3</v>
      </c>
      <c r="AU319" s="173">
        <f t="shared" si="113"/>
        <v>358960</v>
      </c>
      <c r="AV319" s="173">
        <f t="shared" si="114"/>
        <v>119700</v>
      </c>
      <c r="AW319" s="173">
        <f t="shared" si="115"/>
        <v>48960</v>
      </c>
      <c r="AX319" s="173">
        <f t="shared" si="116"/>
        <v>76600</v>
      </c>
      <c r="AY319" s="173">
        <f t="shared" si="117"/>
        <v>5860</v>
      </c>
      <c r="AZ319" s="177">
        <f t="shared" si="118"/>
        <v>1.777262180974478</v>
      </c>
      <c r="BA319" s="177">
        <f t="shared" si="119"/>
        <v>0.13596287703016241</v>
      </c>
      <c r="BB319" s="173">
        <f>AS319</f>
        <v>60000</v>
      </c>
      <c r="BC319" s="178">
        <f t="shared" si="125"/>
        <v>119700</v>
      </c>
      <c r="BD319" s="173">
        <f t="shared" si="110"/>
        <v>16900</v>
      </c>
      <c r="BE319" s="177">
        <f t="shared" si="111"/>
        <v>0.39211136890951276</v>
      </c>
      <c r="BF319" s="179" t="s">
        <v>20562</v>
      </c>
      <c r="BG319" s="174"/>
      <c r="BH319" s="166" t="s">
        <v>20501</v>
      </c>
      <c r="BI319" s="162"/>
      <c r="BJ319" s="163">
        <v>1</v>
      </c>
      <c r="BK319" s="163"/>
    </row>
    <row r="320" spans="1:63" ht="31.5" customHeight="1" x14ac:dyDescent="0.25">
      <c r="A320" s="157">
        <v>314</v>
      </c>
      <c r="B320" s="164" t="s">
        <v>5546</v>
      </c>
      <c r="C320" s="169" t="s">
        <v>5547</v>
      </c>
      <c r="D320" s="169" t="s">
        <v>2547</v>
      </c>
      <c r="E320" s="170" t="s">
        <v>5536</v>
      </c>
      <c r="F320" s="171" t="s">
        <v>5537</v>
      </c>
      <c r="G320" s="171" t="s">
        <v>5548</v>
      </c>
      <c r="H320" s="172" t="s">
        <v>5539</v>
      </c>
      <c r="I320" s="164" t="s">
        <v>439</v>
      </c>
      <c r="J320" s="164">
        <v>917</v>
      </c>
      <c r="K320" s="171">
        <v>917</v>
      </c>
      <c r="L320" s="171" t="s">
        <v>5549</v>
      </c>
      <c r="M320" s="173">
        <v>161000</v>
      </c>
      <c r="N320" s="173">
        <v>40000</v>
      </c>
      <c r="O320" s="173">
        <v>40695.652173913099</v>
      </c>
      <c r="P320" s="173">
        <v>201000</v>
      </c>
      <c r="Q320" s="173">
        <v>52904.347826087032</v>
      </c>
      <c r="R320" s="173">
        <v>213904.34782608703</v>
      </c>
      <c r="S320" s="173">
        <v>213900</v>
      </c>
      <c r="T320" s="174"/>
      <c r="U320" s="175" t="s">
        <v>26</v>
      </c>
      <c r="V320" s="175" t="s">
        <v>4643</v>
      </c>
      <c r="W320" s="175" t="s">
        <v>27</v>
      </c>
      <c r="X320" s="176">
        <v>43294</v>
      </c>
      <c r="Y320" s="171" t="s">
        <v>7684</v>
      </c>
      <c r="Z320" s="171"/>
      <c r="AA320" s="173">
        <v>500000</v>
      </c>
      <c r="AB320" s="173"/>
      <c r="AC320" s="173"/>
      <c r="AD320" s="173"/>
      <c r="AE320" s="173"/>
      <c r="AF320" s="173"/>
      <c r="AG320" s="173"/>
      <c r="AH320" s="173"/>
      <c r="AI320" s="173"/>
      <c r="AJ320" s="173"/>
      <c r="AK320" s="173"/>
      <c r="AL320" s="173"/>
      <c r="AM320" s="173"/>
      <c r="AN320" s="173"/>
      <c r="AO320" s="173"/>
      <c r="AP320" s="173"/>
      <c r="AQ320" s="173"/>
      <c r="AR320" s="173">
        <v>305000</v>
      </c>
      <c r="AS320" s="173">
        <v>281000</v>
      </c>
      <c r="AT320" s="160">
        <f t="shared" si="112"/>
        <v>3</v>
      </c>
      <c r="AU320" s="173">
        <f t="shared" si="113"/>
        <v>1086000</v>
      </c>
      <c r="AV320" s="173">
        <f t="shared" si="114"/>
        <v>362000</v>
      </c>
      <c r="AW320" s="173">
        <f t="shared" si="115"/>
        <v>281000</v>
      </c>
      <c r="AX320" s="173">
        <f t="shared" si="116"/>
        <v>148100</v>
      </c>
      <c r="AY320" s="173">
        <f t="shared" si="117"/>
        <v>67100</v>
      </c>
      <c r="AZ320" s="177">
        <f t="shared" si="118"/>
        <v>0.69237961664329128</v>
      </c>
      <c r="BA320" s="177">
        <f t="shared" si="119"/>
        <v>0.31369798971481999</v>
      </c>
      <c r="BB320" s="173">
        <f>AW320</f>
        <v>281000</v>
      </c>
      <c r="BC320" s="178">
        <f t="shared" si="125"/>
        <v>362000</v>
      </c>
      <c r="BD320" s="173">
        <f t="shared" si="110"/>
        <v>67100</v>
      </c>
      <c r="BE320" s="177">
        <f t="shared" si="111"/>
        <v>0.31369798971481999</v>
      </c>
      <c r="BF320" s="179" t="s">
        <v>20515</v>
      </c>
      <c r="BG320" s="174"/>
      <c r="BH320" s="166" t="s">
        <v>20501</v>
      </c>
      <c r="BI320" s="162"/>
      <c r="BJ320" s="163">
        <v>1</v>
      </c>
      <c r="BK320" s="163"/>
    </row>
    <row r="321" spans="1:63" ht="31.5" customHeight="1" x14ac:dyDescent="0.25">
      <c r="A321" s="157">
        <v>315</v>
      </c>
      <c r="B321" s="164" t="s">
        <v>5550</v>
      </c>
      <c r="C321" s="169" t="s">
        <v>5547</v>
      </c>
      <c r="D321" s="169" t="s">
        <v>2547</v>
      </c>
      <c r="E321" s="170" t="s">
        <v>5542</v>
      </c>
      <c r="F321" s="171" t="s">
        <v>5543</v>
      </c>
      <c r="G321" s="171" t="s">
        <v>5551</v>
      </c>
      <c r="H321" s="172" t="s">
        <v>5545</v>
      </c>
      <c r="I321" s="164" t="s">
        <v>439</v>
      </c>
      <c r="J321" s="164">
        <v>917</v>
      </c>
      <c r="K321" s="171">
        <v>917</v>
      </c>
      <c r="L321" s="171" t="s">
        <v>5549</v>
      </c>
      <c r="M321" s="173">
        <v>161000</v>
      </c>
      <c r="N321" s="173">
        <v>40000</v>
      </c>
      <c r="O321" s="173">
        <v>40695.652173913099</v>
      </c>
      <c r="P321" s="173">
        <v>201000</v>
      </c>
      <c r="Q321" s="173">
        <v>52904.347826087032</v>
      </c>
      <c r="R321" s="173">
        <v>213904.34782608703</v>
      </c>
      <c r="S321" s="173">
        <v>213900</v>
      </c>
      <c r="T321" s="174"/>
      <c r="U321" s="175" t="s">
        <v>199</v>
      </c>
      <c r="V321" s="175" t="s">
        <v>4643</v>
      </c>
      <c r="W321" s="175" t="s">
        <v>196</v>
      </c>
      <c r="X321" s="176">
        <v>43294</v>
      </c>
      <c r="Y321" s="171" t="s">
        <v>7684</v>
      </c>
      <c r="Z321" s="171"/>
      <c r="AA321" s="173">
        <v>500000</v>
      </c>
      <c r="AB321" s="173"/>
      <c r="AC321" s="173"/>
      <c r="AD321" s="173"/>
      <c r="AE321" s="173"/>
      <c r="AF321" s="173"/>
      <c r="AG321" s="173"/>
      <c r="AH321" s="173"/>
      <c r="AI321" s="173">
        <v>232800</v>
      </c>
      <c r="AJ321" s="173"/>
      <c r="AK321" s="173"/>
      <c r="AL321" s="173"/>
      <c r="AM321" s="173"/>
      <c r="AN321" s="173"/>
      <c r="AO321" s="173"/>
      <c r="AP321" s="173"/>
      <c r="AQ321" s="173"/>
      <c r="AR321" s="173">
        <v>305000</v>
      </c>
      <c r="AS321" s="173"/>
      <c r="AT321" s="160">
        <f t="shared" si="112"/>
        <v>3</v>
      </c>
      <c r="AU321" s="173">
        <f t="shared" si="113"/>
        <v>1037800</v>
      </c>
      <c r="AV321" s="173">
        <f t="shared" si="114"/>
        <v>345900</v>
      </c>
      <c r="AW321" s="173">
        <f t="shared" si="115"/>
        <v>232800</v>
      </c>
      <c r="AX321" s="173">
        <f t="shared" si="116"/>
        <v>132000</v>
      </c>
      <c r="AY321" s="173">
        <f t="shared" si="117"/>
        <v>18900</v>
      </c>
      <c r="AZ321" s="177">
        <f t="shared" si="118"/>
        <v>0.61711079943899017</v>
      </c>
      <c r="BA321" s="177">
        <f t="shared" si="119"/>
        <v>8.8359046283309955E-2</v>
      </c>
      <c r="BB321" s="173">
        <f>AV321</f>
        <v>345900</v>
      </c>
      <c r="BC321" s="178">
        <f t="shared" si="125"/>
        <v>345900</v>
      </c>
      <c r="BD321" s="173">
        <f t="shared" si="110"/>
        <v>132000</v>
      </c>
      <c r="BE321" s="177">
        <f t="shared" si="111"/>
        <v>0.61711079943899017</v>
      </c>
      <c r="BF321" s="179" t="s">
        <v>7679</v>
      </c>
      <c r="BG321" s="174"/>
      <c r="BH321" s="166" t="s">
        <v>20501</v>
      </c>
      <c r="BI321" s="162"/>
      <c r="BJ321" s="163">
        <v>1</v>
      </c>
      <c r="BK321" s="163"/>
    </row>
    <row r="322" spans="1:63" ht="31.5" customHeight="1" x14ac:dyDescent="0.25">
      <c r="A322" s="157">
        <v>316</v>
      </c>
      <c r="B322" s="164" t="s">
        <v>5552</v>
      </c>
      <c r="C322" s="169" t="s">
        <v>5553</v>
      </c>
      <c r="D322" s="169" t="s">
        <v>2547</v>
      </c>
      <c r="E322" s="170" t="s">
        <v>5554</v>
      </c>
      <c r="F322" s="171" t="s">
        <v>5555</v>
      </c>
      <c r="G322" s="171" t="s">
        <v>5555</v>
      </c>
      <c r="H322" s="172" t="s">
        <v>5555</v>
      </c>
      <c r="I322" s="164" t="s">
        <v>439</v>
      </c>
      <c r="J322" s="164">
        <v>918</v>
      </c>
      <c r="K322" s="171">
        <v>918</v>
      </c>
      <c r="L322" s="171" t="s">
        <v>5556</v>
      </c>
      <c r="M322" s="173">
        <v>50000</v>
      </c>
      <c r="N322" s="173">
        <f>P322-M322</f>
        <v>15600</v>
      </c>
      <c r="O322" s="173">
        <v>15652.1739130435</v>
      </c>
      <c r="P322" s="173">
        <v>65600</v>
      </c>
      <c r="Q322" s="173">
        <f>+O322/1800000*2340000</f>
        <v>20347.826086956549</v>
      </c>
      <c r="R322" s="173">
        <f>+M322+Q322</f>
        <v>70347.826086956542</v>
      </c>
      <c r="S322" s="173">
        <v>70300</v>
      </c>
      <c r="T322" s="174"/>
      <c r="U322" s="175" t="s">
        <v>199</v>
      </c>
      <c r="V322" s="175" t="s">
        <v>4643</v>
      </c>
      <c r="W322" s="175" t="s">
        <v>196</v>
      </c>
      <c r="X322" s="176">
        <v>43294</v>
      </c>
      <c r="Y322" s="171" t="s">
        <v>7684</v>
      </c>
      <c r="Z322" s="171"/>
      <c r="AA322" s="173">
        <v>300000</v>
      </c>
      <c r="AB322" s="173"/>
      <c r="AC322" s="173"/>
      <c r="AD322" s="173"/>
      <c r="AE322" s="173"/>
      <c r="AF322" s="173"/>
      <c r="AG322" s="173"/>
      <c r="AH322" s="173"/>
      <c r="AI322" s="173">
        <v>75480</v>
      </c>
      <c r="AJ322" s="173"/>
      <c r="AK322" s="173"/>
      <c r="AL322" s="173"/>
      <c r="AM322" s="173"/>
      <c r="AN322" s="173"/>
      <c r="AO322" s="173"/>
      <c r="AP322" s="173"/>
      <c r="AQ322" s="173"/>
      <c r="AR322" s="173"/>
      <c r="AS322" s="173">
        <v>90000</v>
      </c>
      <c r="AT322" s="160">
        <f t="shared" si="112"/>
        <v>3</v>
      </c>
      <c r="AU322" s="173">
        <f t="shared" si="113"/>
        <v>465480</v>
      </c>
      <c r="AV322" s="173">
        <f t="shared" si="114"/>
        <v>155200</v>
      </c>
      <c r="AW322" s="173">
        <f t="shared" si="115"/>
        <v>75480</v>
      </c>
      <c r="AX322" s="173">
        <f t="shared" si="116"/>
        <v>84900</v>
      </c>
      <c r="AY322" s="173">
        <f t="shared" si="117"/>
        <v>5180</v>
      </c>
      <c r="AZ322" s="177">
        <f t="shared" si="118"/>
        <v>1.2076813655761025</v>
      </c>
      <c r="BA322" s="177">
        <f t="shared" si="119"/>
        <v>7.3684210526315783E-2</v>
      </c>
      <c r="BB322" s="173">
        <f>AS322</f>
        <v>90000</v>
      </c>
      <c r="BC322" s="178">
        <f t="shared" si="125"/>
        <v>155200</v>
      </c>
      <c r="BD322" s="173">
        <f t="shared" si="110"/>
        <v>19700</v>
      </c>
      <c r="BE322" s="177">
        <f t="shared" si="111"/>
        <v>0.2802275960170697</v>
      </c>
      <c r="BF322" s="179" t="s">
        <v>20562</v>
      </c>
      <c r="BG322" s="174"/>
      <c r="BH322" s="166" t="s">
        <v>20501</v>
      </c>
      <c r="BI322" s="162"/>
      <c r="BJ322" s="163">
        <v>1</v>
      </c>
      <c r="BK322" s="163"/>
    </row>
    <row r="323" spans="1:63" ht="31.5" customHeight="1" x14ac:dyDescent="0.25">
      <c r="A323" s="157">
        <v>317</v>
      </c>
      <c r="B323" s="164" t="s">
        <v>5597</v>
      </c>
      <c r="C323" s="169" t="s">
        <v>5593</v>
      </c>
      <c r="D323" s="169" t="s">
        <v>2547</v>
      </c>
      <c r="E323" s="170" t="s">
        <v>5590</v>
      </c>
      <c r="F323" s="171" t="s">
        <v>7606</v>
      </c>
      <c r="G323" s="171" t="s">
        <v>5598</v>
      </c>
      <c r="H323" s="172" t="s">
        <v>5592</v>
      </c>
      <c r="I323" s="164" t="s">
        <v>499</v>
      </c>
      <c r="J323" s="164">
        <v>942</v>
      </c>
      <c r="K323" s="171">
        <v>942</v>
      </c>
      <c r="L323" s="171" t="s">
        <v>5594</v>
      </c>
      <c r="M323" s="173">
        <v>456000</v>
      </c>
      <c r="N323" s="173">
        <v>68000</v>
      </c>
      <c r="O323" s="173">
        <v>68869.565217391297</v>
      </c>
      <c r="P323" s="173">
        <v>524000</v>
      </c>
      <c r="Q323" s="173">
        <v>89530.434782608689</v>
      </c>
      <c r="R323" s="173">
        <v>545530.43478260865</v>
      </c>
      <c r="S323" s="173">
        <v>545500</v>
      </c>
      <c r="T323" s="174"/>
      <c r="U323" s="175" t="s">
        <v>199</v>
      </c>
      <c r="V323" s="175" t="s">
        <v>4643</v>
      </c>
      <c r="W323" s="175" t="s">
        <v>196</v>
      </c>
      <c r="X323" s="176">
        <v>43294</v>
      </c>
      <c r="Y323" s="171" t="s">
        <v>7684</v>
      </c>
      <c r="Z323" s="171"/>
      <c r="AA323" s="173"/>
      <c r="AB323" s="173"/>
      <c r="AC323" s="173"/>
      <c r="AD323" s="173"/>
      <c r="AE323" s="173"/>
      <c r="AF323" s="173"/>
      <c r="AG323" s="173"/>
      <c r="AH323" s="173"/>
      <c r="AI323" s="173">
        <v>615600</v>
      </c>
      <c r="AJ323" s="173"/>
      <c r="AK323" s="173"/>
      <c r="AL323" s="173"/>
      <c r="AM323" s="173"/>
      <c r="AN323" s="173"/>
      <c r="AO323" s="173"/>
      <c r="AP323" s="173"/>
      <c r="AQ323" s="173"/>
      <c r="AR323" s="173">
        <v>704000</v>
      </c>
      <c r="AS323" s="173">
        <v>750000</v>
      </c>
      <c r="AT323" s="160">
        <f t="shared" si="112"/>
        <v>3</v>
      </c>
      <c r="AU323" s="173">
        <f t="shared" si="113"/>
        <v>2069600</v>
      </c>
      <c r="AV323" s="173">
        <f t="shared" si="114"/>
        <v>689900</v>
      </c>
      <c r="AW323" s="173">
        <f t="shared" si="115"/>
        <v>615600</v>
      </c>
      <c r="AX323" s="173">
        <f t="shared" si="116"/>
        <v>144400</v>
      </c>
      <c r="AY323" s="173">
        <f t="shared" si="117"/>
        <v>70100</v>
      </c>
      <c r="AZ323" s="177">
        <f t="shared" si="118"/>
        <v>0.26471127406049494</v>
      </c>
      <c r="BA323" s="177">
        <f t="shared" si="119"/>
        <v>0.12850595783684693</v>
      </c>
      <c r="BB323" s="173">
        <f>AV323</f>
        <v>689900</v>
      </c>
      <c r="BC323" s="178">
        <f t="shared" ref="BC323:BC356" si="130">AV323</f>
        <v>689900</v>
      </c>
      <c r="BD323" s="173">
        <f t="shared" ref="BD323:BD386" si="131">BB323-S323</f>
        <v>144400</v>
      </c>
      <c r="BE323" s="177">
        <f t="shared" ref="BE323:BE386" si="132">BD323/S323</f>
        <v>0.26471127406049494</v>
      </c>
      <c r="BF323" s="179" t="s">
        <v>7679</v>
      </c>
      <c r="BG323" s="174"/>
      <c r="BH323" s="166" t="s">
        <v>20501</v>
      </c>
      <c r="BI323" s="162"/>
      <c r="BJ323" s="163">
        <v>1</v>
      </c>
      <c r="BK323" s="163"/>
    </row>
    <row r="324" spans="1:63" ht="31.5" customHeight="1" x14ac:dyDescent="0.25">
      <c r="A324" s="157">
        <v>318</v>
      </c>
      <c r="B324" s="164" t="s">
        <v>5643</v>
      </c>
      <c r="C324" s="169" t="s">
        <v>5638</v>
      </c>
      <c r="D324" s="169" t="s">
        <v>2547</v>
      </c>
      <c r="E324" s="170" t="s">
        <v>5644</v>
      </c>
      <c r="F324" s="171" t="s">
        <v>5640</v>
      </c>
      <c r="G324" s="171" t="s">
        <v>5640</v>
      </c>
      <c r="H324" s="172" t="s">
        <v>5641</v>
      </c>
      <c r="I324" s="164" t="s">
        <v>497</v>
      </c>
      <c r="J324" s="164">
        <v>1005</v>
      </c>
      <c r="K324" s="171">
        <v>1005</v>
      </c>
      <c r="L324" s="171" t="s">
        <v>5642</v>
      </c>
      <c r="M324" s="173">
        <v>47000</v>
      </c>
      <c r="N324" s="173">
        <v>17200</v>
      </c>
      <c r="O324" s="173">
        <v>17217.391304347799</v>
      </c>
      <c r="P324" s="173">
        <v>64200</v>
      </c>
      <c r="Q324" s="173">
        <v>22382.608695652136</v>
      </c>
      <c r="R324" s="173">
        <v>69382.608695652132</v>
      </c>
      <c r="S324" s="173">
        <v>69300</v>
      </c>
      <c r="T324" s="174"/>
      <c r="U324" s="175" t="s">
        <v>199</v>
      </c>
      <c r="V324" s="175" t="s">
        <v>4643</v>
      </c>
      <c r="W324" s="175" t="s">
        <v>196</v>
      </c>
      <c r="X324" s="176">
        <v>43294</v>
      </c>
      <c r="Y324" s="171" t="s">
        <v>7684</v>
      </c>
      <c r="Z324" s="171"/>
      <c r="AA324" s="173"/>
      <c r="AB324" s="173"/>
      <c r="AC324" s="173"/>
      <c r="AD324" s="173"/>
      <c r="AE324" s="173"/>
      <c r="AF324" s="173"/>
      <c r="AG324" s="173"/>
      <c r="AH324" s="173"/>
      <c r="AI324" s="173">
        <v>73440</v>
      </c>
      <c r="AJ324" s="173"/>
      <c r="AK324" s="173"/>
      <c r="AL324" s="173"/>
      <c r="AM324" s="173"/>
      <c r="AN324" s="173"/>
      <c r="AO324" s="173"/>
      <c r="AP324" s="173"/>
      <c r="AQ324" s="173"/>
      <c r="AR324" s="173">
        <v>110000</v>
      </c>
      <c r="AS324" s="173">
        <v>87000</v>
      </c>
      <c r="AT324" s="160">
        <f t="shared" si="112"/>
        <v>3</v>
      </c>
      <c r="AU324" s="173">
        <f t="shared" si="113"/>
        <v>270440</v>
      </c>
      <c r="AV324" s="173">
        <f t="shared" si="114"/>
        <v>90100</v>
      </c>
      <c r="AW324" s="173">
        <f t="shared" si="115"/>
        <v>73440</v>
      </c>
      <c r="AX324" s="173">
        <f t="shared" si="116"/>
        <v>20800</v>
      </c>
      <c r="AY324" s="173">
        <f t="shared" si="117"/>
        <v>4140</v>
      </c>
      <c r="AZ324" s="177">
        <f t="shared" si="118"/>
        <v>0.30014430014430016</v>
      </c>
      <c r="BA324" s="177">
        <f t="shared" si="119"/>
        <v>5.9740259740259739E-2</v>
      </c>
      <c r="BB324" s="173">
        <f>AV324</f>
        <v>90100</v>
      </c>
      <c r="BC324" s="178">
        <f t="shared" si="130"/>
        <v>90100</v>
      </c>
      <c r="BD324" s="173">
        <f t="shared" si="131"/>
        <v>20800</v>
      </c>
      <c r="BE324" s="177">
        <f t="shared" si="132"/>
        <v>0.30014430014430016</v>
      </c>
      <c r="BF324" s="179" t="s">
        <v>7679</v>
      </c>
      <c r="BG324" s="174"/>
      <c r="BH324" s="166" t="s">
        <v>20501</v>
      </c>
      <c r="BI324" s="162"/>
      <c r="BJ324" s="163">
        <v>1</v>
      </c>
      <c r="BK324" s="163"/>
    </row>
    <row r="325" spans="1:63" ht="31.5" customHeight="1" x14ac:dyDescent="0.25">
      <c r="A325" s="157">
        <v>319</v>
      </c>
      <c r="B325" s="164" t="s">
        <v>5567</v>
      </c>
      <c r="C325" s="169" t="s">
        <v>5558</v>
      </c>
      <c r="D325" s="169" t="s">
        <v>2547</v>
      </c>
      <c r="E325" s="170" t="s">
        <v>5568</v>
      </c>
      <c r="F325" s="171" t="s">
        <v>7605</v>
      </c>
      <c r="G325" s="171" t="s">
        <v>5569</v>
      </c>
      <c r="H325" s="172" t="s">
        <v>5570</v>
      </c>
      <c r="I325" s="164" t="s">
        <v>30</v>
      </c>
      <c r="J325" s="164">
        <v>919</v>
      </c>
      <c r="K325" s="171">
        <v>919</v>
      </c>
      <c r="L325" s="171" t="s">
        <v>5562</v>
      </c>
      <c r="M325" s="173">
        <v>1245000</v>
      </c>
      <c r="N325" s="173">
        <f t="shared" ref="N325:N337" si="133">P325-M325</f>
        <v>108000</v>
      </c>
      <c r="O325" s="173">
        <v>108000</v>
      </c>
      <c r="P325" s="173">
        <v>1353000</v>
      </c>
      <c r="Q325" s="173">
        <f t="shared" ref="Q325:Q337" si="134">+O325/1800000*2340000</f>
        <v>140400</v>
      </c>
      <c r="R325" s="173">
        <f t="shared" ref="R325:R337" si="135">+M325+Q325</f>
        <v>1385400</v>
      </c>
      <c r="S325" s="173">
        <v>1385400</v>
      </c>
      <c r="T325" s="174"/>
      <c r="U325" s="175" t="s">
        <v>441</v>
      </c>
      <c r="V325" s="175" t="s">
        <v>4643</v>
      </c>
      <c r="W325" s="175" t="s">
        <v>173</v>
      </c>
      <c r="X325" s="176">
        <v>43294</v>
      </c>
      <c r="Y325" s="171" t="s">
        <v>7684</v>
      </c>
      <c r="Z325" s="171"/>
      <c r="AA325" s="173"/>
      <c r="AB325" s="173"/>
      <c r="AC325" s="173"/>
      <c r="AD325" s="173"/>
      <c r="AE325" s="173"/>
      <c r="AF325" s="173"/>
      <c r="AG325" s="173"/>
      <c r="AH325" s="173"/>
      <c r="AI325" s="173"/>
      <c r="AJ325" s="173"/>
      <c r="AK325" s="173">
        <v>2559000</v>
      </c>
      <c r="AL325" s="173"/>
      <c r="AM325" s="173"/>
      <c r="AN325" s="173"/>
      <c r="AO325" s="173"/>
      <c r="AP325" s="173"/>
      <c r="AQ325" s="173"/>
      <c r="AR325" s="173">
        <v>1995000</v>
      </c>
      <c r="AS325" s="173">
        <v>1971000</v>
      </c>
      <c r="AT325" s="160">
        <f t="shared" si="112"/>
        <v>3</v>
      </c>
      <c r="AU325" s="173">
        <f t="shared" si="113"/>
        <v>6525000</v>
      </c>
      <c r="AV325" s="173">
        <f t="shared" si="114"/>
        <v>2175000</v>
      </c>
      <c r="AW325" s="173">
        <f t="shared" si="115"/>
        <v>1971000</v>
      </c>
      <c r="AX325" s="173">
        <f t="shared" si="116"/>
        <v>789600</v>
      </c>
      <c r="AY325" s="173">
        <f t="shared" si="117"/>
        <v>585600</v>
      </c>
      <c r="AZ325" s="177">
        <f t="shared" si="118"/>
        <v>0.56994369857080984</v>
      </c>
      <c r="BA325" s="177">
        <f t="shared" si="119"/>
        <v>0.42269380684278907</v>
      </c>
      <c r="BB325" s="173">
        <f>AW325</f>
        <v>1971000</v>
      </c>
      <c r="BC325" s="178">
        <f t="shared" si="130"/>
        <v>2175000</v>
      </c>
      <c r="BD325" s="173">
        <f t="shared" si="131"/>
        <v>585600</v>
      </c>
      <c r="BE325" s="177">
        <f t="shared" si="132"/>
        <v>0.42269380684278907</v>
      </c>
      <c r="BF325" s="179" t="s">
        <v>20515</v>
      </c>
      <c r="BG325" s="174"/>
      <c r="BH325" s="166" t="s">
        <v>20501</v>
      </c>
      <c r="BI325" s="162"/>
      <c r="BJ325" s="163">
        <v>1</v>
      </c>
      <c r="BK325" s="163"/>
    </row>
    <row r="326" spans="1:63" ht="31.5" customHeight="1" x14ac:dyDescent="0.25">
      <c r="A326" s="157">
        <v>320</v>
      </c>
      <c r="B326" s="164" t="s">
        <v>5474</v>
      </c>
      <c r="C326" s="169" t="s">
        <v>5470</v>
      </c>
      <c r="D326" s="169" t="s">
        <v>2547</v>
      </c>
      <c r="E326" s="170" t="s">
        <v>5475</v>
      </c>
      <c r="F326" s="171" t="s">
        <v>5473</v>
      </c>
      <c r="G326" s="171" t="s">
        <v>5473</v>
      </c>
      <c r="H326" s="172" t="s">
        <v>5473</v>
      </c>
      <c r="I326" s="164" t="s">
        <v>497</v>
      </c>
      <c r="J326" s="164">
        <v>892</v>
      </c>
      <c r="K326" s="171">
        <v>892</v>
      </c>
      <c r="L326" s="171" t="s">
        <v>5473</v>
      </c>
      <c r="M326" s="173">
        <v>32000</v>
      </c>
      <c r="N326" s="173">
        <f t="shared" si="133"/>
        <v>24800</v>
      </c>
      <c r="O326" s="173">
        <v>24886.956521739099</v>
      </c>
      <c r="P326" s="173">
        <v>56800</v>
      </c>
      <c r="Q326" s="173">
        <f t="shared" si="134"/>
        <v>32353.043478260832</v>
      </c>
      <c r="R326" s="173">
        <f t="shared" si="135"/>
        <v>64353.043478260835</v>
      </c>
      <c r="S326" s="173">
        <v>64300</v>
      </c>
      <c r="T326" s="174"/>
      <c r="U326" s="175" t="s">
        <v>199</v>
      </c>
      <c r="V326" s="175" t="s">
        <v>4643</v>
      </c>
      <c r="W326" s="175" t="s">
        <v>173</v>
      </c>
      <c r="X326" s="176">
        <v>43294</v>
      </c>
      <c r="Y326" s="171" t="s">
        <v>7684</v>
      </c>
      <c r="Z326" s="171"/>
      <c r="AA326" s="173"/>
      <c r="AB326" s="173"/>
      <c r="AC326" s="173"/>
      <c r="AD326" s="173"/>
      <c r="AE326" s="173"/>
      <c r="AF326" s="173"/>
      <c r="AG326" s="173"/>
      <c r="AH326" s="173"/>
      <c r="AI326" s="173"/>
      <c r="AJ326" s="173"/>
      <c r="AK326" s="173"/>
      <c r="AL326" s="173"/>
      <c r="AM326" s="173">
        <v>564300</v>
      </c>
      <c r="AN326" s="173"/>
      <c r="AO326" s="173"/>
      <c r="AP326" s="173"/>
      <c r="AQ326" s="173"/>
      <c r="AR326" s="173">
        <v>115000</v>
      </c>
      <c r="AS326" s="173">
        <v>72000</v>
      </c>
      <c r="AT326" s="160">
        <f t="shared" si="112"/>
        <v>3</v>
      </c>
      <c r="AU326" s="173">
        <f t="shared" si="113"/>
        <v>751300</v>
      </c>
      <c r="AV326" s="173">
        <f t="shared" si="114"/>
        <v>250400</v>
      </c>
      <c r="AW326" s="173">
        <f t="shared" si="115"/>
        <v>72000</v>
      </c>
      <c r="AX326" s="173">
        <f t="shared" si="116"/>
        <v>186100</v>
      </c>
      <c r="AY326" s="173">
        <f t="shared" si="117"/>
        <v>7700</v>
      </c>
      <c r="AZ326" s="177">
        <f t="shared" si="118"/>
        <v>2.8942457231726282</v>
      </c>
      <c r="BA326" s="177">
        <f t="shared" si="119"/>
        <v>0.11975116640746501</v>
      </c>
      <c r="BB326" s="173">
        <f>AV326</f>
        <v>250400</v>
      </c>
      <c r="BC326" s="178">
        <f t="shared" si="130"/>
        <v>250400</v>
      </c>
      <c r="BD326" s="173">
        <f t="shared" si="131"/>
        <v>186100</v>
      </c>
      <c r="BE326" s="177">
        <f t="shared" si="132"/>
        <v>2.8942457231726282</v>
      </c>
      <c r="BF326" s="179" t="s">
        <v>7679</v>
      </c>
      <c r="BG326" s="174"/>
      <c r="BH326" s="166" t="s">
        <v>20501</v>
      </c>
      <c r="BI326" s="162"/>
      <c r="BJ326" s="163">
        <v>1</v>
      </c>
      <c r="BK326" s="163"/>
    </row>
    <row r="327" spans="1:63" ht="31.5" customHeight="1" x14ac:dyDescent="0.25">
      <c r="A327" s="157">
        <v>321</v>
      </c>
      <c r="B327" s="164" t="s">
        <v>5532</v>
      </c>
      <c r="C327" s="169" t="s">
        <v>5529</v>
      </c>
      <c r="D327" s="169" t="s">
        <v>2547</v>
      </c>
      <c r="E327" s="170" t="s">
        <v>5521</v>
      </c>
      <c r="F327" s="171" t="s">
        <v>5513</v>
      </c>
      <c r="G327" s="171" t="s">
        <v>5530</v>
      </c>
      <c r="H327" s="172" t="s">
        <v>5522</v>
      </c>
      <c r="I327" s="164" t="s">
        <v>439</v>
      </c>
      <c r="J327" s="164">
        <v>913</v>
      </c>
      <c r="K327" s="171">
        <v>913</v>
      </c>
      <c r="L327" s="171" t="s">
        <v>5531</v>
      </c>
      <c r="M327" s="173">
        <v>130000</v>
      </c>
      <c r="N327" s="173">
        <f t="shared" si="133"/>
        <v>31000</v>
      </c>
      <c r="O327" s="173">
        <v>31304.347826087</v>
      </c>
      <c r="P327" s="173">
        <v>161000</v>
      </c>
      <c r="Q327" s="173">
        <f t="shared" si="134"/>
        <v>40695.652173913099</v>
      </c>
      <c r="R327" s="173">
        <f t="shared" si="135"/>
        <v>170695.65217391308</v>
      </c>
      <c r="S327" s="173">
        <v>170600</v>
      </c>
      <c r="T327" s="174"/>
      <c r="U327" s="175" t="s">
        <v>199</v>
      </c>
      <c r="V327" s="175" t="s">
        <v>4643</v>
      </c>
      <c r="W327" s="175" t="s">
        <v>173</v>
      </c>
      <c r="X327" s="176">
        <v>43294</v>
      </c>
      <c r="Y327" s="171" t="s">
        <v>7684</v>
      </c>
      <c r="Z327" s="171"/>
      <c r="AA327" s="173"/>
      <c r="AB327" s="173"/>
      <c r="AC327" s="173"/>
      <c r="AD327" s="173"/>
      <c r="AE327" s="173"/>
      <c r="AF327" s="173"/>
      <c r="AG327" s="173"/>
      <c r="AH327" s="173"/>
      <c r="AI327" s="173">
        <v>186000</v>
      </c>
      <c r="AJ327" s="173"/>
      <c r="AK327" s="173"/>
      <c r="AL327" s="173"/>
      <c r="AM327" s="173">
        <v>670600</v>
      </c>
      <c r="AN327" s="173"/>
      <c r="AO327" s="173"/>
      <c r="AP327" s="173"/>
      <c r="AQ327" s="173"/>
      <c r="AR327" s="173">
        <v>248000</v>
      </c>
      <c r="AS327" s="173"/>
      <c r="AT327" s="160">
        <f t="shared" ref="AT327:AT390" si="136">COUNT(AA327:AS327)</f>
        <v>3</v>
      </c>
      <c r="AU327" s="173">
        <f t="shared" ref="AU327:AU390" si="137">SUM(AA327:AS327)</f>
        <v>1104600</v>
      </c>
      <c r="AV327" s="173">
        <f t="shared" ref="AV327:AV390" si="138">ROUND(AU327/AT327,-2)</f>
        <v>368200</v>
      </c>
      <c r="AW327" s="173">
        <f t="shared" ref="AW327:AW390" si="139">MIN(AA327:AS327)</f>
        <v>186000</v>
      </c>
      <c r="AX327" s="173">
        <f t="shared" ref="AX327:AX390" si="140">AV327-S327</f>
        <v>197600</v>
      </c>
      <c r="AY327" s="173">
        <f t="shared" ref="AY327:AY390" si="141">AW327-S327</f>
        <v>15400</v>
      </c>
      <c r="AZ327" s="177">
        <f t="shared" ref="AZ327:AZ390" si="142">AX327/S327</f>
        <v>1.1582649472450175</v>
      </c>
      <c r="BA327" s="177">
        <f t="shared" ref="BA327:BA390" si="143">AY327/S327</f>
        <v>9.0269636576787812E-2</v>
      </c>
      <c r="BB327" s="173">
        <f>AV327</f>
        <v>368200</v>
      </c>
      <c r="BC327" s="178">
        <f t="shared" si="130"/>
        <v>368200</v>
      </c>
      <c r="BD327" s="173">
        <f t="shared" si="131"/>
        <v>197600</v>
      </c>
      <c r="BE327" s="177">
        <f t="shared" si="132"/>
        <v>1.1582649472450175</v>
      </c>
      <c r="BF327" s="179" t="s">
        <v>7679</v>
      </c>
      <c r="BG327" s="174"/>
      <c r="BH327" s="166" t="s">
        <v>20501</v>
      </c>
      <c r="BI327" s="162"/>
      <c r="BJ327" s="163">
        <v>1</v>
      </c>
      <c r="BK327" s="163"/>
    </row>
    <row r="328" spans="1:63" ht="31.5" customHeight="1" x14ac:dyDescent="0.25">
      <c r="A328" s="157">
        <v>322</v>
      </c>
      <c r="B328" s="164" t="s">
        <v>3684</v>
      </c>
      <c r="C328" s="169" t="s">
        <v>3674</v>
      </c>
      <c r="D328" s="169" t="s">
        <v>2547</v>
      </c>
      <c r="E328" s="170" t="s">
        <v>3685</v>
      </c>
      <c r="F328" s="171" t="s">
        <v>3686</v>
      </c>
      <c r="G328" s="171" t="s">
        <v>3686</v>
      </c>
      <c r="H328" s="172" t="s">
        <v>3687</v>
      </c>
      <c r="I328" s="164" t="s">
        <v>497</v>
      </c>
      <c r="J328" s="164">
        <v>515</v>
      </c>
      <c r="K328" s="171">
        <v>515</v>
      </c>
      <c r="L328" s="171" t="s">
        <v>3675</v>
      </c>
      <c r="M328" s="173">
        <v>129000</v>
      </c>
      <c r="N328" s="173">
        <f t="shared" si="133"/>
        <v>68000</v>
      </c>
      <c r="O328" s="173">
        <v>68869.565217391297</v>
      </c>
      <c r="P328" s="173">
        <v>197000</v>
      </c>
      <c r="Q328" s="173">
        <f t="shared" si="134"/>
        <v>89530.434782608689</v>
      </c>
      <c r="R328" s="173">
        <f t="shared" si="135"/>
        <v>218530.4347826087</v>
      </c>
      <c r="S328" s="173">
        <v>218500</v>
      </c>
      <c r="T328" s="174"/>
      <c r="U328" s="175" t="s">
        <v>22</v>
      </c>
      <c r="V328" s="175" t="s">
        <v>23</v>
      </c>
      <c r="W328" s="175" t="s">
        <v>24</v>
      </c>
      <c r="X328" s="176">
        <v>43294</v>
      </c>
      <c r="Y328" s="171" t="s">
        <v>7684</v>
      </c>
      <c r="Z328" s="171"/>
      <c r="AA328" s="173"/>
      <c r="AB328" s="173"/>
      <c r="AC328" s="173"/>
      <c r="AD328" s="173"/>
      <c r="AE328" s="173"/>
      <c r="AF328" s="173"/>
      <c r="AG328" s="173"/>
      <c r="AH328" s="173"/>
      <c r="AI328" s="173"/>
      <c r="AJ328" s="173"/>
      <c r="AK328" s="173"/>
      <c r="AL328" s="173"/>
      <c r="AM328" s="173">
        <v>718500</v>
      </c>
      <c r="AN328" s="173"/>
      <c r="AO328" s="173"/>
      <c r="AP328" s="173"/>
      <c r="AQ328" s="173"/>
      <c r="AR328" s="173">
        <v>335000</v>
      </c>
      <c r="AS328" s="173">
        <v>260000</v>
      </c>
      <c r="AT328" s="160">
        <f t="shared" si="136"/>
        <v>3</v>
      </c>
      <c r="AU328" s="173">
        <f t="shared" si="137"/>
        <v>1313500</v>
      </c>
      <c r="AV328" s="173">
        <f t="shared" si="138"/>
        <v>437800</v>
      </c>
      <c r="AW328" s="173">
        <f t="shared" si="139"/>
        <v>260000</v>
      </c>
      <c r="AX328" s="173">
        <f t="shared" si="140"/>
        <v>219300</v>
      </c>
      <c r="AY328" s="173">
        <f t="shared" si="141"/>
        <v>41500</v>
      </c>
      <c r="AZ328" s="177">
        <f t="shared" si="142"/>
        <v>1.0036613272311212</v>
      </c>
      <c r="BA328" s="177">
        <f t="shared" si="143"/>
        <v>0.18993135011441648</v>
      </c>
      <c r="BB328" s="173">
        <f>AV328</f>
        <v>437800</v>
      </c>
      <c r="BC328" s="178">
        <f t="shared" si="130"/>
        <v>437800</v>
      </c>
      <c r="BD328" s="173">
        <f t="shared" si="131"/>
        <v>219300</v>
      </c>
      <c r="BE328" s="177">
        <f t="shared" si="132"/>
        <v>1.0036613272311212</v>
      </c>
      <c r="BF328" s="179" t="s">
        <v>7679</v>
      </c>
      <c r="BG328" s="174"/>
      <c r="BH328" s="166" t="s">
        <v>20501</v>
      </c>
      <c r="BI328" s="162"/>
      <c r="BJ328" s="163">
        <v>1</v>
      </c>
      <c r="BK328" s="163"/>
    </row>
    <row r="329" spans="1:63" ht="31.5" customHeight="1" x14ac:dyDescent="0.25">
      <c r="A329" s="157">
        <v>323</v>
      </c>
      <c r="B329" s="164" t="s">
        <v>5415</v>
      </c>
      <c r="C329" s="169" t="s">
        <v>5416</v>
      </c>
      <c r="D329" s="169" t="s">
        <v>2547</v>
      </c>
      <c r="E329" s="170" t="s">
        <v>5417</v>
      </c>
      <c r="F329" s="171" t="s">
        <v>7604</v>
      </c>
      <c r="G329" s="171" t="s">
        <v>5418</v>
      </c>
      <c r="H329" s="172" t="s">
        <v>5419</v>
      </c>
      <c r="I329" s="164" t="s">
        <v>439</v>
      </c>
      <c r="J329" s="164">
        <v>878</v>
      </c>
      <c r="K329" s="171">
        <v>878</v>
      </c>
      <c r="L329" s="171" t="s">
        <v>5420</v>
      </c>
      <c r="M329" s="173">
        <v>186000</v>
      </c>
      <c r="N329" s="173">
        <f t="shared" si="133"/>
        <v>23000</v>
      </c>
      <c r="O329" s="173">
        <v>23478.260869565202</v>
      </c>
      <c r="P329" s="173">
        <v>209000</v>
      </c>
      <c r="Q329" s="173">
        <f t="shared" si="134"/>
        <v>30521.739130434762</v>
      </c>
      <c r="R329" s="173">
        <f t="shared" si="135"/>
        <v>216521.73913043475</v>
      </c>
      <c r="S329" s="173">
        <v>216500</v>
      </c>
      <c r="T329" s="174"/>
      <c r="U329" s="175" t="s">
        <v>172</v>
      </c>
      <c r="V329" s="175" t="s">
        <v>4643</v>
      </c>
      <c r="W329" s="175" t="s">
        <v>196</v>
      </c>
      <c r="X329" s="176">
        <v>43294</v>
      </c>
      <c r="Y329" s="171" t="s">
        <v>7684</v>
      </c>
      <c r="Z329" s="171"/>
      <c r="AA329" s="173"/>
      <c r="AB329" s="173"/>
      <c r="AC329" s="173"/>
      <c r="AD329" s="173"/>
      <c r="AE329" s="173"/>
      <c r="AF329" s="173"/>
      <c r="AG329" s="173"/>
      <c r="AH329" s="173"/>
      <c r="AI329" s="173"/>
      <c r="AJ329" s="173"/>
      <c r="AK329" s="173"/>
      <c r="AL329" s="173"/>
      <c r="AM329" s="173"/>
      <c r="AN329" s="173"/>
      <c r="AO329" s="173"/>
      <c r="AP329" s="173"/>
      <c r="AQ329" s="173">
        <v>500000</v>
      </c>
      <c r="AR329" s="173">
        <v>285000</v>
      </c>
      <c r="AS329" s="173">
        <v>302000</v>
      </c>
      <c r="AT329" s="160">
        <f t="shared" si="136"/>
        <v>3</v>
      </c>
      <c r="AU329" s="173">
        <f t="shared" si="137"/>
        <v>1087000</v>
      </c>
      <c r="AV329" s="173">
        <f t="shared" si="138"/>
        <v>362300</v>
      </c>
      <c r="AW329" s="173">
        <f t="shared" si="139"/>
        <v>285000</v>
      </c>
      <c r="AX329" s="173">
        <f t="shared" si="140"/>
        <v>145800</v>
      </c>
      <c r="AY329" s="173">
        <f t="shared" si="141"/>
        <v>68500</v>
      </c>
      <c r="AZ329" s="177">
        <f t="shared" si="142"/>
        <v>0.67344110854503469</v>
      </c>
      <c r="BA329" s="177">
        <f t="shared" si="143"/>
        <v>0.31639722863741337</v>
      </c>
      <c r="BB329" s="173">
        <f>AW329</f>
        <v>285000</v>
      </c>
      <c r="BC329" s="178">
        <f t="shared" si="130"/>
        <v>362300</v>
      </c>
      <c r="BD329" s="173">
        <f t="shared" si="131"/>
        <v>68500</v>
      </c>
      <c r="BE329" s="177">
        <f t="shared" si="132"/>
        <v>0.31639722863741337</v>
      </c>
      <c r="BF329" s="179" t="s">
        <v>20515</v>
      </c>
      <c r="BG329" s="174"/>
      <c r="BH329" s="166" t="s">
        <v>20501</v>
      </c>
      <c r="BI329" s="162"/>
      <c r="BJ329" s="163">
        <v>1</v>
      </c>
      <c r="BK329" s="163"/>
    </row>
    <row r="330" spans="1:63" ht="31.5" customHeight="1" x14ac:dyDescent="0.25">
      <c r="A330" s="157">
        <v>324</v>
      </c>
      <c r="B330" s="164" t="s">
        <v>5430</v>
      </c>
      <c r="C330" s="169" t="s">
        <v>5426</v>
      </c>
      <c r="D330" s="169" t="s">
        <v>2547</v>
      </c>
      <c r="E330" s="170" t="s">
        <v>5417</v>
      </c>
      <c r="F330" s="171" t="s">
        <v>7604</v>
      </c>
      <c r="G330" s="171" t="s">
        <v>5431</v>
      </c>
      <c r="H330" s="172" t="s">
        <v>5419</v>
      </c>
      <c r="I330" s="164" t="s">
        <v>439</v>
      </c>
      <c r="J330" s="164">
        <v>879</v>
      </c>
      <c r="K330" s="171">
        <v>879</v>
      </c>
      <c r="L330" s="171" t="s">
        <v>5429</v>
      </c>
      <c r="M330" s="173">
        <v>256000</v>
      </c>
      <c r="N330" s="173">
        <f t="shared" si="133"/>
        <v>23000</v>
      </c>
      <c r="O330" s="173">
        <v>23478.260869565202</v>
      </c>
      <c r="P330" s="173">
        <v>279000</v>
      </c>
      <c r="Q330" s="173">
        <f t="shared" si="134"/>
        <v>30521.739130434762</v>
      </c>
      <c r="R330" s="173">
        <f t="shared" si="135"/>
        <v>286521.73913043475</v>
      </c>
      <c r="S330" s="173">
        <v>286500</v>
      </c>
      <c r="T330" s="174"/>
      <c r="U330" s="175" t="s">
        <v>26</v>
      </c>
      <c r="V330" s="175" t="s">
        <v>4643</v>
      </c>
      <c r="W330" s="175" t="s">
        <v>27</v>
      </c>
      <c r="X330" s="176">
        <v>43294</v>
      </c>
      <c r="Y330" s="171" t="s">
        <v>7684</v>
      </c>
      <c r="Z330" s="171"/>
      <c r="AA330" s="173"/>
      <c r="AB330" s="173"/>
      <c r="AC330" s="173"/>
      <c r="AD330" s="173"/>
      <c r="AE330" s="173"/>
      <c r="AF330" s="173"/>
      <c r="AG330" s="173"/>
      <c r="AH330" s="173"/>
      <c r="AI330" s="173"/>
      <c r="AJ330" s="173"/>
      <c r="AK330" s="173"/>
      <c r="AL330" s="173"/>
      <c r="AM330" s="173"/>
      <c r="AN330" s="173"/>
      <c r="AO330" s="173"/>
      <c r="AP330" s="173"/>
      <c r="AQ330" s="173">
        <v>500000</v>
      </c>
      <c r="AR330" s="173">
        <v>358000</v>
      </c>
      <c r="AS330" s="173">
        <v>400000</v>
      </c>
      <c r="AT330" s="160">
        <f t="shared" si="136"/>
        <v>3</v>
      </c>
      <c r="AU330" s="173">
        <f t="shared" si="137"/>
        <v>1258000</v>
      </c>
      <c r="AV330" s="173">
        <f t="shared" si="138"/>
        <v>419300</v>
      </c>
      <c r="AW330" s="173">
        <f t="shared" si="139"/>
        <v>358000</v>
      </c>
      <c r="AX330" s="173">
        <f t="shared" si="140"/>
        <v>132800</v>
      </c>
      <c r="AY330" s="173">
        <f t="shared" si="141"/>
        <v>71500</v>
      </c>
      <c r="AZ330" s="177">
        <f t="shared" si="142"/>
        <v>0.46352530541012216</v>
      </c>
      <c r="BA330" s="177">
        <f t="shared" si="143"/>
        <v>0.24956369982547993</v>
      </c>
      <c r="BB330" s="173">
        <f>AV330</f>
        <v>419300</v>
      </c>
      <c r="BC330" s="178">
        <f t="shared" si="130"/>
        <v>419300</v>
      </c>
      <c r="BD330" s="173">
        <f t="shared" si="131"/>
        <v>132800</v>
      </c>
      <c r="BE330" s="177">
        <f t="shared" si="132"/>
        <v>0.46352530541012216</v>
      </c>
      <c r="BF330" s="179" t="s">
        <v>7679</v>
      </c>
      <c r="BG330" s="174"/>
      <c r="BH330" s="166" t="s">
        <v>20501</v>
      </c>
      <c r="BI330" s="162"/>
      <c r="BJ330" s="163">
        <v>1</v>
      </c>
      <c r="BK330" s="163"/>
    </row>
    <row r="331" spans="1:63" ht="31.5" customHeight="1" x14ac:dyDescent="0.25">
      <c r="A331" s="157">
        <v>325</v>
      </c>
      <c r="B331" s="164" t="s">
        <v>5457</v>
      </c>
      <c r="C331" s="169" t="s">
        <v>5458</v>
      </c>
      <c r="D331" s="169" t="s">
        <v>2547</v>
      </c>
      <c r="E331" s="170" t="s">
        <v>5459</v>
      </c>
      <c r="F331" s="171" t="s">
        <v>5460</v>
      </c>
      <c r="G331" s="171" t="s">
        <v>5460</v>
      </c>
      <c r="H331" s="172" t="s">
        <v>5460</v>
      </c>
      <c r="I331" s="164" t="s">
        <v>499</v>
      </c>
      <c r="J331" s="164">
        <v>889</v>
      </c>
      <c r="K331" s="171">
        <v>889</v>
      </c>
      <c r="L331" s="171" t="s">
        <v>5461</v>
      </c>
      <c r="M331" s="173">
        <v>206000</v>
      </c>
      <c r="N331" s="173">
        <f t="shared" si="133"/>
        <v>68000</v>
      </c>
      <c r="O331" s="173">
        <v>68869.565217391297</v>
      </c>
      <c r="P331" s="173">
        <v>274000</v>
      </c>
      <c r="Q331" s="173">
        <f t="shared" si="134"/>
        <v>89530.434782608689</v>
      </c>
      <c r="R331" s="173">
        <f t="shared" si="135"/>
        <v>295530.4347826087</v>
      </c>
      <c r="S331" s="173">
        <v>295500</v>
      </c>
      <c r="T331" s="174"/>
      <c r="U331" s="175" t="s">
        <v>26</v>
      </c>
      <c r="V331" s="175" t="s">
        <v>4643</v>
      </c>
      <c r="W331" s="175" t="s">
        <v>27</v>
      </c>
      <c r="X331" s="176">
        <v>43294</v>
      </c>
      <c r="Y331" s="171" t="s">
        <v>7684</v>
      </c>
      <c r="Z331" s="171"/>
      <c r="AA331" s="173"/>
      <c r="AB331" s="173"/>
      <c r="AC331" s="173"/>
      <c r="AD331" s="173"/>
      <c r="AE331" s="173"/>
      <c r="AF331" s="173"/>
      <c r="AG331" s="173"/>
      <c r="AH331" s="173"/>
      <c r="AI331" s="173"/>
      <c r="AJ331" s="173"/>
      <c r="AK331" s="173"/>
      <c r="AL331" s="173"/>
      <c r="AM331" s="173"/>
      <c r="AN331" s="173"/>
      <c r="AO331" s="173"/>
      <c r="AP331" s="173"/>
      <c r="AQ331" s="173">
        <v>500000</v>
      </c>
      <c r="AR331" s="173">
        <v>444000</v>
      </c>
      <c r="AS331" s="173">
        <v>1070000</v>
      </c>
      <c r="AT331" s="160">
        <f t="shared" si="136"/>
        <v>3</v>
      </c>
      <c r="AU331" s="173">
        <f t="shared" si="137"/>
        <v>2014000</v>
      </c>
      <c r="AV331" s="173">
        <f t="shared" si="138"/>
        <v>671300</v>
      </c>
      <c r="AW331" s="173">
        <f t="shared" si="139"/>
        <v>444000</v>
      </c>
      <c r="AX331" s="173">
        <f t="shared" si="140"/>
        <v>375800</v>
      </c>
      <c r="AY331" s="173">
        <f t="shared" si="141"/>
        <v>148500</v>
      </c>
      <c r="AZ331" s="177">
        <f t="shared" si="142"/>
        <v>1.2717428087986464</v>
      </c>
      <c r="BA331" s="177">
        <f t="shared" si="143"/>
        <v>0.5025380710659898</v>
      </c>
      <c r="BB331" s="173">
        <f>AW331</f>
        <v>444000</v>
      </c>
      <c r="BC331" s="178">
        <f t="shared" si="130"/>
        <v>671300</v>
      </c>
      <c r="BD331" s="173">
        <f t="shared" si="131"/>
        <v>148500</v>
      </c>
      <c r="BE331" s="177">
        <f t="shared" si="132"/>
        <v>0.5025380710659898</v>
      </c>
      <c r="BF331" s="179" t="s">
        <v>20515</v>
      </c>
      <c r="BG331" s="174"/>
      <c r="BH331" s="166" t="s">
        <v>20501</v>
      </c>
      <c r="BI331" s="162"/>
      <c r="BJ331" s="163">
        <v>1</v>
      </c>
      <c r="BK331" s="163"/>
    </row>
    <row r="332" spans="1:63" ht="31.5" customHeight="1" x14ac:dyDescent="0.25">
      <c r="A332" s="157">
        <v>326</v>
      </c>
      <c r="B332" s="164" t="s">
        <v>5654</v>
      </c>
      <c r="C332" s="169" t="s">
        <v>5650</v>
      </c>
      <c r="D332" s="169" t="s">
        <v>2547</v>
      </c>
      <c r="E332" s="170" t="s">
        <v>5459</v>
      </c>
      <c r="F332" s="171" t="s">
        <v>5460</v>
      </c>
      <c r="G332" s="171" t="s">
        <v>5460</v>
      </c>
      <c r="H332" s="172" t="s">
        <v>5460</v>
      </c>
      <c r="I332" s="164" t="s">
        <v>499</v>
      </c>
      <c r="J332" s="164">
        <v>1007</v>
      </c>
      <c r="K332" s="171">
        <v>1007</v>
      </c>
      <c r="L332" s="171" t="s">
        <v>5653</v>
      </c>
      <c r="M332" s="173">
        <v>656000</v>
      </c>
      <c r="N332" s="173">
        <f t="shared" si="133"/>
        <v>89000</v>
      </c>
      <c r="O332" s="173">
        <v>89217.391304347795</v>
      </c>
      <c r="P332" s="173">
        <v>745000</v>
      </c>
      <c r="Q332" s="173">
        <f t="shared" si="134"/>
        <v>115982.60869565213</v>
      </c>
      <c r="R332" s="173">
        <f t="shared" si="135"/>
        <v>771982.6086956521</v>
      </c>
      <c r="S332" s="173">
        <v>771900</v>
      </c>
      <c r="T332" s="174"/>
      <c r="U332" s="175" t="s">
        <v>199</v>
      </c>
      <c r="V332" s="175" t="s">
        <v>4643</v>
      </c>
      <c r="W332" s="175" t="s">
        <v>196</v>
      </c>
      <c r="X332" s="176">
        <v>43294</v>
      </c>
      <c r="Y332" s="171" t="s">
        <v>7684</v>
      </c>
      <c r="Z332" s="171"/>
      <c r="AA332" s="173"/>
      <c r="AB332" s="173"/>
      <c r="AC332" s="173"/>
      <c r="AD332" s="173"/>
      <c r="AE332" s="173"/>
      <c r="AF332" s="173"/>
      <c r="AG332" s="173"/>
      <c r="AH332" s="173"/>
      <c r="AI332" s="173"/>
      <c r="AJ332" s="173"/>
      <c r="AK332" s="173"/>
      <c r="AL332" s="173"/>
      <c r="AM332" s="173"/>
      <c r="AN332" s="173"/>
      <c r="AO332" s="173"/>
      <c r="AP332" s="173"/>
      <c r="AQ332" s="173">
        <v>5000000</v>
      </c>
      <c r="AR332" s="173">
        <v>968000</v>
      </c>
      <c r="AS332" s="173">
        <v>1070000</v>
      </c>
      <c r="AT332" s="160">
        <f t="shared" si="136"/>
        <v>3</v>
      </c>
      <c r="AU332" s="173">
        <f t="shared" si="137"/>
        <v>7038000</v>
      </c>
      <c r="AV332" s="173">
        <f t="shared" si="138"/>
        <v>2346000</v>
      </c>
      <c r="AW332" s="173">
        <f t="shared" si="139"/>
        <v>968000</v>
      </c>
      <c r="AX332" s="173">
        <f t="shared" si="140"/>
        <v>1574100</v>
      </c>
      <c r="AY332" s="173">
        <f t="shared" si="141"/>
        <v>196100</v>
      </c>
      <c r="AZ332" s="177">
        <f t="shared" si="142"/>
        <v>2.0392537893509521</v>
      </c>
      <c r="BA332" s="177">
        <f t="shared" si="143"/>
        <v>0.25404845187200414</v>
      </c>
      <c r="BB332" s="173">
        <f>AW332</f>
        <v>968000</v>
      </c>
      <c r="BC332" s="178">
        <f t="shared" si="130"/>
        <v>2346000</v>
      </c>
      <c r="BD332" s="173">
        <f t="shared" si="131"/>
        <v>196100</v>
      </c>
      <c r="BE332" s="177">
        <f t="shared" si="132"/>
        <v>0.25404845187200414</v>
      </c>
      <c r="BF332" s="179" t="s">
        <v>20515</v>
      </c>
      <c r="BG332" s="174"/>
      <c r="BH332" s="166" t="s">
        <v>20501</v>
      </c>
      <c r="BI332" s="162"/>
      <c r="BJ332" s="163">
        <v>1</v>
      </c>
      <c r="BK332" s="163"/>
    </row>
    <row r="333" spans="1:63" ht="31.5" customHeight="1" x14ac:dyDescent="0.25">
      <c r="A333" s="157">
        <v>327</v>
      </c>
      <c r="B333" s="164" t="s">
        <v>5649</v>
      </c>
      <c r="C333" s="169" t="s">
        <v>5650</v>
      </c>
      <c r="D333" s="169" t="s">
        <v>2547</v>
      </c>
      <c r="E333" s="157">
        <v>15.209</v>
      </c>
      <c r="F333" s="171" t="s">
        <v>5651</v>
      </c>
      <c r="G333" s="171" t="s">
        <v>5652</v>
      </c>
      <c r="H333" s="172" t="s">
        <v>5651</v>
      </c>
      <c r="I333" s="164" t="s">
        <v>439</v>
      </c>
      <c r="J333" s="164">
        <v>1007</v>
      </c>
      <c r="K333" s="171">
        <v>1007</v>
      </c>
      <c r="L333" s="171" t="s">
        <v>5653</v>
      </c>
      <c r="M333" s="173">
        <v>656000</v>
      </c>
      <c r="N333" s="173">
        <f t="shared" si="133"/>
        <v>89000</v>
      </c>
      <c r="O333" s="173">
        <v>89217.391304347795</v>
      </c>
      <c r="P333" s="173">
        <v>745000</v>
      </c>
      <c r="Q333" s="173">
        <f t="shared" si="134"/>
        <v>115982.60869565213</v>
      </c>
      <c r="R333" s="173">
        <f t="shared" si="135"/>
        <v>771982.6086956521</v>
      </c>
      <c r="S333" s="173">
        <v>771900</v>
      </c>
      <c r="T333" s="174"/>
      <c r="U333" s="175" t="s">
        <v>199</v>
      </c>
      <c r="V333" s="175" t="s">
        <v>4643</v>
      </c>
      <c r="W333" s="175" t="s">
        <v>196</v>
      </c>
      <c r="X333" s="176">
        <v>43294</v>
      </c>
      <c r="Y333" s="171" t="s">
        <v>7861</v>
      </c>
      <c r="Z333" s="171"/>
      <c r="AA333" s="173"/>
      <c r="AB333" s="173"/>
      <c r="AC333" s="173"/>
      <c r="AD333" s="173"/>
      <c r="AE333" s="173"/>
      <c r="AF333" s="173"/>
      <c r="AG333" s="173"/>
      <c r="AH333" s="173"/>
      <c r="AI333" s="173"/>
      <c r="AJ333" s="173"/>
      <c r="AK333" s="173"/>
      <c r="AL333" s="173"/>
      <c r="AM333" s="173"/>
      <c r="AN333" s="173"/>
      <c r="AO333" s="173"/>
      <c r="AP333" s="173"/>
      <c r="AQ333" s="173">
        <v>5000000</v>
      </c>
      <c r="AR333" s="173">
        <v>952000</v>
      </c>
      <c r="AS333" s="173">
        <v>2591000</v>
      </c>
      <c r="AT333" s="160">
        <f t="shared" si="136"/>
        <v>3</v>
      </c>
      <c r="AU333" s="173">
        <f t="shared" si="137"/>
        <v>8543000</v>
      </c>
      <c r="AV333" s="173">
        <f t="shared" si="138"/>
        <v>2847700</v>
      </c>
      <c r="AW333" s="173">
        <f t="shared" si="139"/>
        <v>952000</v>
      </c>
      <c r="AX333" s="173">
        <f t="shared" si="140"/>
        <v>2075800</v>
      </c>
      <c r="AY333" s="173">
        <f t="shared" si="141"/>
        <v>180100</v>
      </c>
      <c r="AZ333" s="177">
        <f t="shared" si="142"/>
        <v>2.6892084466899857</v>
      </c>
      <c r="BA333" s="177">
        <f t="shared" si="143"/>
        <v>0.23332037828734292</v>
      </c>
      <c r="BB333" s="173">
        <f>AV333</f>
        <v>2847700</v>
      </c>
      <c r="BC333" s="178">
        <f t="shared" si="130"/>
        <v>2847700</v>
      </c>
      <c r="BD333" s="173">
        <f t="shared" si="131"/>
        <v>2075800</v>
      </c>
      <c r="BE333" s="177">
        <f t="shared" si="132"/>
        <v>2.6892084466899857</v>
      </c>
      <c r="BF333" s="179" t="s">
        <v>7679</v>
      </c>
      <c r="BG333" s="174"/>
      <c r="BH333" s="166" t="s">
        <v>7861</v>
      </c>
      <c r="BI333" s="162"/>
      <c r="BJ333" s="163">
        <v>1</v>
      </c>
      <c r="BK333" s="163"/>
    </row>
    <row r="334" spans="1:63" ht="31.5" customHeight="1" x14ac:dyDescent="0.25">
      <c r="A334" s="157">
        <v>328</v>
      </c>
      <c r="B334" s="164" t="s">
        <v>6088</v>
      </c>
      <c r="C334" s="169" t="s">
        <v>6089</v>
      </c>
      <c r="D334" s="169" t="s">
        <v>2547</v>
      </c>
      <c r="E334" s="157">
        <v>15.204000000000001</v>
      </c>
      <c r="F334" s="171" t="s">
        <v>6090</v>
      </c>
      <c r="G334" s="171" t="s">
        <v>6090</v>
      </c>
      <c r="H334" s="172" t="s">
        <v>6090</v>
      </c>
      <c r="I334" s="164" t="s">
        <v>30</v>
      </c>
      <c r="J334" s="164">
        <v>1054</v>
      </c>
      <c r="K334" s="171">
        <v>1054</v>
      </c>
      <c r="L334" s="171" t="s">
        <v>6091</v>
      </c>
      <c r="M334" s="173">
        <v>950000</v>
      </c>
      <c r="N334" s="173">
        <f t="shared" si="133"/>
        <v>78000</v>
      </c>
      <c r="O334" s="173">
        <v>78260.869565217406</v>
      </c>
      <c r="P334" s="173">
        <v>1028000</v>
      </c>
      <c r="Q334" s="173">
        <f t="shared" si="134"/>
        <v>101739.13043478262</v>
      </c>
      <c r="R334" s="173">
        <f t="shared" si="135"/>
        <v>1051739.1304347827</v>
      </c>
      <c r="S334" s="173">
        <v>1051700</v>
      </c>
      <c r="T334" s="174"/>
      <c r="U334" s="175" t="s">
        <v>200</v>
      </c>
      <c r="V334" s="175" t="s">
        <v>421</v>
      </c>
      <c r="W334" s="175" t="s">
        <v>195</v>
      </c>
      <c r="X334" s="176">
        <v>43294</v>
      </c>
      <c r="Y334" s="171" t="s">
        <v>7861</v>
      </c>
      <c r="Z334" s="171"/>
      <c r="AA334" s="173"/>
      <c r="AB334" s="173"/>
      <c r="AC334" s="173"/>
      <c r="AD334" s="173"/>
      <c r="AE334" s="173"/>
      <c r="AF334" s="173"/>
      <c r="AG334" s="173"/>
      <c r="AH334" s="173"/>
      <c r="AI334" s="173"/>
      <c r="AJ334" s="173"/>
      <c r="AK334" s="173"/>
      <c r="AL334" s="173"/>
      <c r="AM334" s="173"/>
      <c r="AN334" s="173"/>
      <c r="AO334" s="173"/>
      <c r="AP334" s="173"/>
      <c r="AQ334" s="173">
        <v>10000000</v>
      </c>
      <c r="AR334" s="173">
        <v>1607000</v>
      </c>
      <c r="AS334" s="173">
        <v>1500000</v>
      </c>
      <c r="AT334" s="160">
        <f t="shared" si="136"/>
        <v>3</v>
      </c>
      <c r="AU334" s="173">
        <f t="shared" si="137"/>
        <v>13107000</v>
      </c>
      <c r="AV334" s="173">
        <f t="shared" si="138"/>
        <v>4369000</v>
      </c>
      <c r="AW334" s="173">
        <f t="shared" si="139"/>
        <v>1500000</v>
      </c>
      <c r="AX334" s="173">
        <f t="shared" si="140"/>
        <v>3317300</v>
      </c>
      <c r="AY334" s="173">
        <f t="shared" si="141"/>
        <v>448300</v>
      </c>
      <c r="AZ334" s="177">
        <f t="shared" si="142"/>
        <v>3.1542264904440431</v>
      </c>
      <c r="BA334" s="177">
        <f t="shared" si="143"/>
        <v>0.42626224208424457</v>
      </c>
      <c r="BB334" s="173">
        <f>AW334</f>
        <v>1500000</v>
      </c>
      <c r="BC334" s="178">
        <f t="shared" si="130"/>
        <v>4369000</v>
      </c>
      <c r="BD334" s="173">
        <f t="shared" si="131"/>
        <v>448300</v>
      </c>
      <c r="BE334" s="177">
        <f t="shared" si="132"/>
        <v>0.42626224208424457</v>
      </c>
      <c r="BF334" s="179" t="s">
        <v>20515</v>
      </c>
      <c r="BG334" s="174"/>
      <c r="BH334" s="166" t="s">
        <v>7861</v>
      </c>
      <c r="BI334" s="162"/>
      <c r="BJ334" s="163">
        <v>1</v>
      </c>
      <c r="BK334" s="163"/>
    </row>
    <row r="335" spans="1:63" ht="31.5" customHeight="1" x14ac:dyDescent="0.25">
      <c r="A335" s="157">
        <v>329</v>
      </c>
      <c r="B335" s="164" t="s">
        <v>5462</v>
      </c>
      <c r="C335" s="169" t="s">
        <v>5458</v>
      </c>
      <c r="D335" s="169" t="s">
        <v>2547</v>
      </c>
      <c r="E335" s="157">
        <v>15.206</v>
      </c>
      <c r="F335" s="171" t="s">
        <v>5463</v>
      </c>
      <c r="G335" s="171" t="s">
        <v>5463</v>
      </c>
      <c r="H335" s="172" t="s">
        <v>5464</v>
      </c>
      <c r="I335" s="164" t="s">
        <v>499</v>
      </c>
      <c r="J335" s="164">
        <v>889</v>
      </c>
      <c r="K335" s="171">
        <v>889</v>
      </c>
      <c r="L335" s="171" t="s">
        <v>5461</v>
      </c>
      <c r="M335" s="173">
        <v>206000</v>
      </c>
      <c r="N335" s="173">
        <f t="shared" si="133"/>
        <v>68000</v>
      </c>
      <c r="O335" s="173">
        <v>68869.565217391297</v>
      </c>
      <c r="P335" s="173">
        <v>274000</v>
      </c>
      <c r="Q335" s="173">
        <f t="shared" si="134"/>
        <v>89530.434782608689</v>
      </c>
      <c r="R335" s="173">
        <f t="shared" si="135"/>
        <v>295530.4347826087</v>
      </c>
      <c r="S335" s="173">
        <v>295500</v>
      </c>
      <c r="T335" s="174"/>
      <c r="U335" s="175" t="s">
        <v>199</v>
      </c>
      <c r="V335" s="175" t="s">
        <v>4643</v>
      </c>
      <c r="W335" s="175" t="s">
        <v>173</v>
      </c>
      <c r="X335" s="176">
        <v>43294</v>
      </c>
      <c r="Y335" s="171" t="s">
        <v>7861</v>
      </c>
      <c r="Z335" s="171"/>
      <c r="AA335" s="173"/>
      <c r="AB335" s="173"/>
      <c r="AC335" s="173"/>
      <c r="AD335" s="173"/>
      <c r="AE335" s="173"/>
      <c r="AF335" s="173"/>
      <c r="AG335" s="173"/>
      <c r="AH335" s="173"/>
      <c r="AI335" s="173">
        <v>315600</v>
      </c>
      <c r="AJ335" s="173"/>
      <c r="AK335" s="173"/>
      <c r="AL335" s="173"/>
      <c r="AM335" s="173"/>
      <c r="AN335" s="173"/>
      <c r="AO335" s="173"/>
      <c r="AP335" s="173"/>
      <c r="AQ335" s="173">
        <v>500000</v>
      </c>
      <c r="AR335" s="173">
        <v>444000</v>
      </c>
      <c r="AS335" s="173"/>
      <c r="AT335" s="160">
        <f t="shared" si="136"/>
        <v>3</v>
      </c>
      <c r="AU335" s="173">
        <f t="shared" si="137"/>
        <v>1259600</v>
      </c>
      <c r="AV335" s="173">
        <f t="shared" si="138"/>
        <v>419900</v>
      </c>
      <c r="AW335" s="173">
        <f t="shared" si="139"/>
        <v>315600</v>
      </c>
      <c r="AX335" s="173">
        <f t="shared" si="140"/>
        <v>124400</v>
      </c>
      <c r="AY335" s="173">
        <f t="shared" si="141"/>
        <v>20100</v>
      </c>
      <c r="AZ335" s="177">
        <f t="shared" si="142"/>
        <v>0.42098138747884939</v>
      </c>
      <c r="BA335" s="177">
        <f t="shared" si="143"/>
        <v>6.8020304568527923E-2</v>
      </c>
      <c r="BB335" s="173">
        <f>AV335</f>
        <v>419900</v>
      </c>
      <c r="BC335" s="178">
        <f t="shared" si="130"/>
        <v>419900</v>
      </c>
      <c r="BD335" s="173">
        <f t="shared" si="131"/>
        <v>124400</v>
      </c>
      <c r="BE335" s="177">
        <f t="shared" si="132"/>
        <v>0.42098138747884939</v>
      </c>
      <c r="BF335" s="179" t="s">
        <v>7679</v>
      </c>
      <c r="BG335" s="174"/>
      <c r="BH335" s="166" t="s">
        <v>7861</v>
      </c>
      <c r="BI335" s="162"/>
      <c r="BJ335" s="163">
        <v>1</v>
      </c>
      <c r="BK335" s="163"/>
    </row>
    <row r="336" spans="1:63" ht="31.5" customHeight="1" x14ac:dyDescent="0.25">
      <c r="A336" s="157">
        <v>330</v>
      </c>
      <c r="B336" s="164" t="s">
        <v>5655</v>
      </c>
      <c r="C336" s="169" t="s">
        <v>5650</v>
      </c>
      <c r="D336" s="169" t="s">
        <v>2547</v>
      </c>
      <c r="E336" s="157">
        <v>15.206</v>
      </c>
      <c r="F336" s="171" t="s">
        <v>5463</v>
      </c>
      <c r="G336" s="171" t="s">
        <v>5463</v>
      </c>
      <c r="H336" s="172" t="s">
        <v>5464</v>
      </c>
      <c r="I336" s="164" t="s">
        <v>499</v>
      </c>
      <c r="J336" s="164">
        <v>1007</v>
      </c>
      <c r="K336" s="171">
        <v>1007</v>
      </c>
      <c r="L336" s="171" t="s">
        <v>5653</v>
      </c>
      <c r="M336" s="173">
        <v>656000</v>
      </c>
      <c r="N336" s="173">
        <f t="shared" si="133"/>
        <v>89000</v>
      </c>
      <c r="O336" s="173">
        <v>89217.391304347795</v>
      </c>
      <c r="P336" s="173">
        <v>745000</v>
      </c>
      <c r="Q336" s="173">
        <f t="shared" si="134"/>
        <v>115982.60869565213</v>
      </c>
      <c r="R336" s="173">
        <f t="shared" si="135"/>
        <v>771982.6086956521</v>
      </c>
      <c r="S336" s="173">
        <v>771900</v>
      </c>
      <c r="T336" s="174"/>
      <c r="U336" s="175" t="s">
        <v>199</v>
      </c>
      <c r="V336" s="175" t="s">
        <v>4643</v>
      </c>
      <c r="W336" s="175" t="s">
        <v>196</v>
      </c>
      <c r="X336" s="176">
        <v>43294</v>
      </c>
      <c r="Y336" s="171" t="s">
        <v>7861</v>
      </c>
      <c r="Z336" s="171"/>
      <c r="AA336" s="173"/>
      <c r="AB336" s="173"/>
      <c r="AC336" s="173"/>
      <c r="AD336" s="173"/>
      <c r="AE336" s="173"/>
      <c r="AF336" s="173"/>
      <c r="AG336" s="173"/>
      <c r="AH336" s="173"/>
      <c r="AI336" s="173"/>
      <c r="AJ336" s="173"/>
      <c r="AK336" s="173"/>
      <c r="AL336" s="173"/>
      <c r="AM336" s="173"/>
      <c r="AN336" s="173"/>
      <c r="AO336" s="173"/>
      <c r="AP336" s="173"/>
      <c r="AQ336" s="173">
        <v>5000000</v>
      </c>
      <c r="AR336" s="173">
        <v>968000</v>
      </c>
      <c r="AS336" s="173">
        <v>1070000</v>
      </c>
      <c r="AT336" s="160">
        <f t="shared" si="136"/>
        <v>3</v>
      </c>
      <c r="AU336" s="173">
        <f t="shared" si="137"/>
        <v>7038000</v>
      </c>
      <c r="AV336" s="173">
        <f t="shared" si="138"/>
        <v>2346000</v>
      </c>
      <c r="AW336" s="173">
        <f t="shared" si="139"/>
        <v>968000</v>
      </c>
      <c r="AX336" s="173">
        <f t="shared" si="140"/>
        <v>1574100</v>
      </c>
      <c r="AY336" s="173">
        <f t="shared" si="141"/>
        <v>196100</v>
      </c>
      <c r="AZ336" s="177">
        <f t="shared" si="142"/>
        <v>2.0392537893509521</v>
      </c>
      <c r="BA336" s="177">
        <f t="shared" si="143"/>
        <v>0.25404845187200414</v>
      </c>
      <c r="BB336" s="173">
        <f>AW336</f>
        <v>968000</v>
      </c>
      <c r="BC336" s="178">
        <f t="shared" si="130"/>
        <v>2346000</v>
      </c>
      <c r="BD336" s="173">
        <f t="shared" si="131"/>
        <v>196100</v>
      </c>
      <c r="BE336" s="177">
        <f t="shared" si="132"/>
        <v>0.25404845187200414</v>
      </c>
      <c r="BF336" s="179" t="s">
        <v>20515</v>
      </c>
      <c r="BG336" s="174"/>
      <c r="BH336" s="166" t="s">
        <v>7861</v>
      </c>
      <c r="BI336" s="162"/>
      <c r="BJ336" s="163">
        <v>1</v>
      </c>
      <c r="BK336" s="163"/>
    </row>
    <row r="337" spans="1:63" ht="31.5" customHeight="1" x14ac:dyDescent="0.25">
      <c r="A337" s="157">
        <v>331</v>
      </c>
      <c r="B337" s="164" t="s">
        <v>6092</v>
      </c>
      <c r="C337" s="169" t="s">
        <v>6089</v>
      </c>
      <c r="D337" s="169" t="s">
        <v>2547</v>
      </c>
      <c r="E337" s="157">
        <v>15.205</v>
      </c>
      <c r="F337" s="171" t="s">
        <v>6093</v>
      </c>
      <c r="G337" s="171" t="s">
        <v>6093</v>
      </c>
      <c r="H337" s="172" t="s">
        <v>6093</v>
      </c>
      <c r="I337" s="164" t="s">
        <v>30</v>
      </c>
      <c r="J337" s="164">
        <v>1054</v>
      </c>
      <c r="K337" s="171">
        <v>1054</v>
      </c>
      <c r="L337" s="171" t="s">
        <v>6091</v>
      </c>
      <c r="M337" s="173">
        <v>950000</v>
      </c>
      <c r="N337" s="173">
        <f t="shared" si="133"/>
        <v>78000</v>
      </c>
      <c r="O337" s="173">
        <v>78260.869565217406</v>
      </c>
      <c r="P337" s="173">
        <v>1028000</v>
      </c>
      <c r="Q337" s="173">
        <f t="shared" si="134"/>
        <v>101739.13043478262</v>
      </c>
      <c r="R337" s="173">
        <f t="shared" si="135"/>
        <v>1051739.1304347827</v>
      </c>
      <c r="S337" s="173">
        <v>1051700</v>
      </c>
      <c r="T337" s="174"/>
      <c r="U337" s="175" t="s">
        <v>200</v>
      </c>
      <c r="V337" s="175" t="s">
        <v>421</v>
      </c>
      <c r="W337" s="175" t="s">
        <v>196</v>
      </c>
      <c r="X337" s="176">
        <v>43294</v>
      </c>
      <c r="Y337" s="171" t="s">
        <v>7863</v>
      </c>
      <c r="Z337" s="171"/>
      <c r="AA337" s="173"/>
      <c r="AB337" s="173"/>
      <c r="AC337" s="173"/>
      <c r="AD337" s="173"/>
      <c r="AE337" s="173"/>
      <c r="AF337" s="173"/>
      <c r="AG337" s="173"/>
      <c r="AH337" s="173"/>
      <c r="AI337" s="173"/>
      <c r="AJ337" s="173"/>
      <c r="AK337" s="173"/>
      <c r="AL337" s="173"/>
      <c r="AM337" s="173"/>
      <c r="AN337" s="173"/>
      <c r="AO337" s="173"/>
      <c r="AP337" s="173"/>
      <c r="AQ337" s="173">
        <v>10000000</v>
      </c>
      <c r="AR337" s="173">
        <v>1607000</v>
      </c>
      <c r="AS337" s="173">
        <v>1500000</v>
      </c>
      <c r="AT337" s="160">
        <f t="shared" si="136"/>
        <v>3</v>
      </c>
      <c r="AU337" s="173">
        <f t="shared" si="137"/>
        <v>13107000</v>
      </c>
      <c r="AV337" s="173">
        <f t="shared" si="138"/>
        <v>4369000</v>
      </c>
      <c r="AW337" s="173">
        <f t="shared" si="139"/>
        <v>1500000</v>
      </c>
      <c r="AX337" s="173">
        <f t="shared" si="140"/>
        <v>3317300</v>
      </c>
      <c r="AY337" s="173">
        <f t="shared" si="141"/>
        <v>448300</v>
      </c>
      <c r="AZ337" s="177">
        <f t="shared" si="142"/>
        <v>3.1542264904440431</v>
      </c>
      <c r="BA337" s="177">
        <f t="shared" si="143"/>
        <v>0.42626224208424457</v>
      </c>
      <c r="BB337" s="173">
        <f>AW337</f>
        <v>1500000</v>
      </c>
      <c r="BC337" s="178">
        <f t="shared" si="130"/>
        <v>4369000</v>
      </c>
      <c r="BD337" s="173">
        <f t="shared" si="131"/>
        <v>448300</v>
      </c>
      <c r="BE337" s="177">
        <f t="shared" si="132"/>
        <v>0.42626224208424457</v>
      </c>
      <c r="BF337" s="179" t="s">
        <v>20515</v>
      </c>
      <c r="BG337" s="174"/>
      <c r="BH337" s="166" t="s">
        <v>7863</v>
      </c>
      <c r="BI337" s="162"/>
      <c r="BJ337" s="163">
        <v>1</v>
      </c>
      <c r="BK337" s="163"/>
    </row>
    <row r="338" spans="1:63" ht="31.5" customHeight="1" x14ac:dyDescent="0.25">
      <c r="A338" s="157">
        <v>332</v>
      </c>
      <c r="B338" s="164" t="s">
        <v>3420</v>
      </c>
      <c r="C338" s="169" t="s">
        <v>3418</v>
      </c>
      <c r="D338" s="169" t="s">
        <v>2547</v>
      </c>
      <c r="E338" s="170" t="s">
        <v>3421</v>
      </c>
      <c r="F338" s="171" t="s">
        <v>3422</v>
      </c>
      <c r="G338" s="171" t="s">
        <v>3422</v>
      </c>
      <c r="H338" s="172" t="s">
        <v>3422</v>
      </c>
      <c r="I338" s="164" t="s">
        <v>497</v>
      </c>
      <c r="J338" s="164">
        <v>223</v>
      </c>
      <c r="K338" s="171">
        <v>223</v>
      </c>
      <c r="L338" s="171" t="s">
        <v>3419</v>
      </c>
      <c r="M338" s="173">
        <v>150000</v>
      </c>
      <c r="N338" s="173">
        <v>34000</v>
      </c>
      <c r="O338" s="173">
        <v>34434.782608695597</v>
      </c>
      <c r="P338" s="173">
        <v>184000</v>
      </c>
      <c r="Q338" s="173">
        <v>44765.217391304272</v>
      </c>
      <c r="R338" s="173">
        <v>194765.21739130426</v>
      </c>
      <c r="S338" s="173">
        <v>194700</v>
      </c>
      <c r="T338" s="174"/>
      <c r="U338" s="175" t="s">
        <v>22</v>
      </c>
      <c r="V338" s="175" t="s">
        <v>2524</v>
      </c>
      <c r="W338" s="175"/>
      <c r="X338" s="176"/>
      <c r="Y338" s="171" t="s">
        <v>7684</v>
      </c>
      <c r="Z338" s="171"/>
      <c r="AA338" s="173"/>
      <c r="AB338" s="173"/>
      <c r="AC338" s="173"/>
      <c r="AD338" s="173"/>
      <c r="AE338" s="173"/>
      <c r="AF338" s="173"/>
      <c r="AG338" s="173"/>
      <c r="AH338" s="173"/>
      <c r="AI338" s="173"/>
      <c r="AJ338" s="173"/>
      <c r="AK338" s="173"/>
      <c r="AL338" s="173"/>
      <c r="AM338" s="173">
        <v>694700</v>
      </c>
      <c r="AN338" s="173"/>
      <c r="AO338" s="173"/>
      <c r="AP338" s="173"/>
      <c r="AQ338" s="173"/>
      <c r="AR338" s="173">
        <v>263000</v>
      </c>
      <c r="AS338" s="173">
        <v>258000</v>
      </c>
      <c r="AT338" s="160">
        <f t="shared" si="136"/>
        <v>3</v>
      </c>
      <c r="AU338" s="173">
        <f t="shared" si="137"/>
        <v>1215700</v>
      </c>
      <c r="AV338" s="173">
        <f t="shared" si="138"/>
        <v>405200</v>
      </c>
      <c r="AW338" s="173">
        <f t="shared" si="139"/>
        <v>258000</v>
      </c>
      <c r="AX338" s="173">
        <f t="shared" si="140"/>
        <v>210500</v>
      </c>
      <c r="AY338" s="173">
        <f t="shared" si="141"/>
        <v>63300</v>
      </c>
      <c r="AZ338" s="177">
        <f t="shared" si="142"/>
        <v>1.081150487930149</v>
      </c>
      <c r="BA338" s="177">
        <f t="shared" si="143"/>
        <v>0.32511556240369799</v>
      </c>
      <c r="BB338" s="173">
        <f>AW338</f>
        <v>258000</v>
      </c>
      <c r="BC338" s="178">
        <f t="shared" si="130"/>
        <v>405200</v>
      </c>
      <c r="BD338" s="173">
        <f t="shared" si="131"/>
        <v>63300</v>
      </c>
      <c r="BE338" s="177">
        <f t="shared" si="132"/>
        <v>0.32511556240369799</v>
      </c>
      <c r="BF338" s="179" t="s">
        <v>20515</v>
      </c>
      <c r="BG338" s="174"/>
      <c r="BH338" s="166" t="s">
        <v>20501</v>
      </c>
      <c r="BI338" s="162"/>
      <c r="BJ338" s="163">
        <v>1</v>
      </c>
      <c r="BK338" s="163"/>
    </row>
    <row r="339" spans="1:63" ht="31.5" customHeight="1" x14ac:dyDescent="0.25">
      <c r="A339" s="157">
        <v>333</v>
      </c>
      <c r="B339" s="164" t="s">
        <v>5520</v>
      </c>
      <c r="C339" s="169" t="s">
        <v>5517</v>
      </c>
      <c r="D339" s="169" t="s">
        <v>2547</v>
      </c>
      <c r="E339" s="170" t="s">
        <v>5521</v>
      </c>
      <c r="F339" s="171" t="s">
        <v>5513</v>
      </c>
      <c r="G339" s="171" t="s">
        <v>5518</v>
      </c>
      <c r="H339" s="172" t="s">
        <v>5522</v>
      </c>
      <c r="I339" s="164" t="s">
        <v>439</v>
      </c>
      <c r="J339" s="164">
        <v>912</v>
      </c>
      <c r="K339" s="171">
        <v>912</v>
      </c>
      <c r="L339" s="171" t="s">
        <v>5519</v>
      </c>
      <c r="M339" s="173">
        <v>486000</v>
      </c>
      <c r="N339" s="173">
        <f>P339-M339</f>
        <v>34000</v>
      </c>
      <c r="O339" s="173">
        <v>34434.782608695597</v>
      </c>
      <c r="P339" s="173">
        <v>520000</v>
      </c>
      <c r="Q339" s="173">
        <f>+O339/1800000*2340000</f>
        <v>44765.217391304272</v>
      </c>
      <c r="R339" s="173">
        <f>+M339+Q339</f>
        <v>530765.21739130432</v>
      </c>
      <c r="S339" s="173">
        <v>530700</v>
      </c>
      <c r="T339" s="174"/>
      <c r="U339" s="175" t="s">
        <v>199</v>
      </c>
      <c r="V339" s="175" t="s">
        <v>4643</v>
      </c>
      <c r="W339" s="175" t="s">
        <v>173</v>
      </c>
      <c r="X339" s="176">
        <v>43294</v>
      </c>
      <c r="Y339" s="171" t="s">
        <v>7684</v>
      </c>
      <c r="Z339" s="171"/>
      <c r="AA339" s="173"/>
      <c r="AB339" s="173"/>
      <c r="AC339" s="173"/>
      <c r="AD339" s="173"/>
      <c r="AE339" s="173"/>
      <c r="AF339" s="173"/>
      <c r="AG339" s="173"/>
      <c r="AH339" s="173"/>
      <c r="AI339" s="173"/>
      <c r="AJ339" s="173"/>
      <c r="AK339" s="173"/>
      <c r="AL339" s="173"/>
      <c r="AM339" s="173">
        <v>1030700</v>
      </c>
      <c r="AN339" s="173"/>
      <c r="AO339" s="173"/>
      <c r="AP339" s="173"/>
      <c r="AQ339" s="173"/>
      <c r="AR339" s="173">
        <v>627000</v>
      </c>
      <c r="AS339" s="173">
        <v>762000</v>
      </c>
      <c r="AT339" s="160">
        <f t="shared" si="136"/>
        <v>3</v>
      </c>
      <c r="AU339" s="173">
        <f t="shared" si="137"/>
        <v>2419700</v>
      </c>
      <c r="AV339" s="173">
        <f t="shared" si="138"/>
        <v>806600</v>
      </c>
      <c r="AW339" s="173">
        <f t="shared" si="139"/>
        <v>627000</v>
      </c>
      <c r="AX339" s="173">
        <f t="shared" si="140"/>
        <v>275900</v>
      </c>
      <c r="AY339" s="173">
        <f t="shared" si="141"/>
        <v>96300</v>
      </c>
      <c r="AZ339" s="177">
        <f t="shared" si="142"/>
        <v>0.51987940456001502</v>
      </c>
      <c r="BA339" s="177">
        <f t="shared" si="143"/>
        <v>0.1814584511023177</v>
      </c>
      <c r="BB339" s="173">
        <f>AV339</f>
        <v>806600</v>
      </c>
      <c r="BC339" s="178">
        <f t="shared" si="130"/>
        <v>806600</v>
      </c>
      <c r="BD339" s="173">
        <f t="shared" si="131"/>
        <v>275900</v>
      </c>
      <c r="BE339" s="177">
        <f t="shared" si="132"/>
        <v>0.51987940456001502</v>
      </c>
      <c r="BF339" s="179" t="s">
        <v>7679</v>
      </c>
      <c r="BG339" s="174"/>
      <c r="BH339" s="166" t="s">
        <v>20501</v>
      </c>
      <c r="BI339" s="162"/>
      <c r="BJ339" s="163">
        <v>1</v>
      </c>
      <c r="BK339" s="163"/>
    </row>
    <row r="340" spans="1:63" ht="31.5" customHeight="1" x14ac:dyDescent="0.25">
      <c r="A340" s="157">
        <v>334</v>
      </c>
      <c r="B340" s="164" t="s">
        <v>5541</v>
      </c>
      <c r="C340" s="169" t="s">
        <v>5535</v>
      </c>
      <c r="D340" s="169" t="s">
        <v>2547</v>
      </c>
      <c r="E340" s="170" t="s">
        <v>5542</v>
      </c>
      <c r="F340" s="171" t="s">
        <v>5543</v>
      </c>
      <c r="G340" s="171" t="s">
        <v>5544</v>
      </c>
      <c r="H340" s="172" t="s">
        <v>5545</v>
      </c>
      <c r="I340" s="164" t="s">
        <v>439</v>
      </c>
      <c r="J340" s="164">
        <v>916</v>
      </c>
      <c r="K340" s="171">
        <v>916</v>
      </c>
      <c r="L340" s="171" t="s">
        <v>5540</v>
      </c>
      <c r="M340" s="173">
        <v>616000</v>
      </c>
      <c r="N340" s="173">
        <v>68000</v>
      </c>
      <c r="O340" s="173">
        <v>68869.565217391297</v>
      </c>
      <c r="P340" s="173">
        <v>684000</v>
      </c>
      <c r="Q340" s="173">
        <v>89530.434782608689</v>
      </c>
      <c r="R340" s="173">
        <v>705530.43478260865</v>
      </c>
      <c r="S340" s="173">
        <v>705500</v>
      </c>
      <c r="T340" s="174"/>
      <c r="U340" s="175" t="s">
        <v>1743</v>
      </c>
      <c r="V340" s="175" t="s">
        <v>4643</v>
      </c>
      <c r="W340" s="175" t="s">
        <v>195</v>
      </c>
      <c r="X340" s="176">
        <v>43294</v>
      </c>
      <c r="Y340" s="171" t="s">
        <v>7684</v>
      </c>
      <c r="Z340" s="171"/>
      <c r="AA340" s="173"/>
      <c r="AB340" s="173"/>
      <c r="AC340" s="173"/>
      <c r="AD340" s="173"/>
      <c r="AE340" s="173"/>
      <c r="AF340" s="173"/>
      <c r="AG340" s="173"/>
      <c r="AH340" s="173"/>
      <c r="AI340" s="173">
        <v>232800</v>
      </c>
      <c r="AJ340" s="173"/>
      <c r="AK340" s="173"/>
      <c r="AL340" s="173"/>
      <c r="AM340" s="173"/>
      <c r="AN340" s="173"/>
      <c r="AO340" s="173"/>
      <c r="AP340" s="173"/>
      <c r="AQ340" s="173"/>
      <c r="AR340" s="173">
        <v>855000</v>
      </c>
      <c r="AS340" s="173">
        <v>990000</v>
      </c>
      <c r="AT340" s="160">
        <f t="shared" si="136"/>
        <v>3</v>
      </c>
      <c r="AU340" s="173">
        <f t="shared" si="137"/>
        <v>2077800</v>
      </c>
      <c r="AV340" s="173">
        <f t="shared" si="138"/>
        <v>692600</v>
      </c>
      <c r="AW340" s="173">
        <f t="shared" si="139"/>
        <v>232800</v>
      </c>
      <c r="AX340" s="173">
        <f t="shared" si="140"/>
        <v>-12900</v>
      </c>
      <c r="AY340" s="173">
        <f t="shared" si="141"/>
        <v>-472700</v>
      </c>
      <c r="AZ340" s="177">
        <f t="shared" si="142"/>
        <v>-1.8284904323175054E-2</v>
      </c>
      <c r="BA340" s="177">
        <f t="shared" si="143"/>
        <v>-0.67002126151665486</v>
      </c>
      <c r="BB340" s="173">
        <f>AS340</f>
        <v>990000</v>
      </c>
      <c r="BC340" s="178">
        <f t="shared" si="130"/>
        <v>692600</v>
      </c>
      <c r="BD340" s="173">
        <f t="shared" si="131"/>
        <v>284500</v>
      </c>
      <c r="BE340" s="177">
        <f t="shared" si="132"/>
        <v>0.40326009922041106</v>
      </c>
      <c r="BF340" s="179" t="s">
        <v>20559</v>
      </c>
      <c r="BG340" s="174"/>
      <c r="BH340" s="166" t="s">
        <v>20501</v>
      </c>
      <c r="BI340" s="162"/>
      <c r="BJ340" s="163">
        <v>1</v>
      </c>
      <c r="BK340" s="163"/>
    </row>
    <row r="341" spans="1:63" ht="31.5" customHeight="1" x14ac:dyDescent="0.25">
      <c r="A341" s="157">
        <v>335</v>
      </c>
      <c r="B341" s="164" t="s">
        <v>5534</v>
      </c>
      <c r="C341" s="169" t="s">
        <v>5535</v>
      </c>
      <c r="D341" s="169" t="s">
        <v>2547</v>
      </c>
      <c r="E341" s="170" t="s">
        <v>5536</v>
      </c>
      <c r="F341" s="171" t="s">
        <v>5537</v>
      </c>
      <c r="G341" s="171" t="s">
        <v>5538</v>
      </c>
      <c r="H341" s="172" t="s">
        <v>5539</v>
      </c>
      <c r="I341" s="164" t="s">
        <v>439</v>
      </c>
      <c r="J341" s="164">
        <v>916</v>
      </c>
      <c r="K341" s="171">
        <v>916</v>
      </c>
      <c r="L341" s="171" t="s">
        <v>5540</v>
      </c>
      <c r="M341" s="173">
        <v>616000</v>
      </c>
      <c r="N341" s="173">
        <f>P341-M341</f>
        <v>68000</v>
      </c>
      <c r="O341" s="173">
        <v>68869.565217391297</v>
      </c>
      <c r="P341" s="173">
        <v>684000</v>
      </c>
      <c r="Q341" s="173">
        <f>+O341/1800000*2340000</f>
        <v>89530.434782608689</v>
      </c>
      <c r="R341" s="173">
        <f>+M341+Q341</f>
        <v>705530.43478260865</v>
      </c>
      <c r="S341" s="173">
        <v>705500</v>
      </c>
      <c r="T341" s="174"/>
      <c r="U341" s="175" t="s">
        <v>199</v>
      </c>
      <c r="V341" s="175" t="s">
        <v>4643</v>
      </c>
      <c r="W341" s="175" t="s">
        <v>173</v>
      </c>
      <c r="X341" s="176">
        <v>43294</v>
      </c>
      <c r="Y341" s="171" t="s">
        <v>7684</v>
      </c>
      <c r="Z341" s="171"/>
      <c r="AA341" s="173"/>
      <c r="AB341" s="173"/>
      <c r="AC341" s="173"/>
      <c r="AD341" s="173"/>
      <c r="AE341" s="173"/>
      <c r="AF341" s="173"/>
      <c r="AG341" s="173"/>
      <c r="AH341" s="173"/>
      <c r="AI341" s="173"/>
      <c r="AJ341" s="173"/>
      <c r="AK341" s="173"/>
      <c r="AL341" s="173"/>
      <c r="AM341" s="173">
        <v>1205500</v>
      </c>
      <c r="AN341" s="173"/>
      <c r="AO341" s="173"/>
      <c r="AP341" s="173"/>
      <c r="AQ341" s="173"/>
      <c r="AR341" s="173">
        <v>855000</v>
      </c>
      <c r="AS341" s="173">
        <v>990000</v>
      </c>
      <c r="AT341" s="160">
        <f t="shared" si="136"/>
        <v>3</v>
      </c>
      <c r="AU341" s="173">
        <f t="shared" si="137"/>
        <v>3050500</v>
      </c>
      <c r="AV341" s="173">
        <f t="shared" si="138"/>
        <v>1016800</v>
      </c>
      <c r="AW341" s="173">
        <f t="shared" si="139"/>
        <v>855000</v>
      </c>
      <c r="AX341" s="173">
        <f t="shared" si="140"/>
        <v>311300</v>
      </c>
      <c r="AY341" s="173">
        <f t="shared" si="141"/>
        <v>149500</v>
      </c>
      <c r="AZ341" s="177">
        <f t="shared" si="142"/>
        <v>0.44124734231041812</v>
      </c>
      <c r="BA341" s="177">
        <f t="shared" si="143"/>
        <v>0.21190644932671865</v>
      </c>
      <c r="BB341" s="173">
        <f>AV341</f>
        <v>1016800</v>
      </c>
      <c r="BC341" s="178">
        <f t="shared" si="130"/>
        <v>1016800</v>
      </c>
      <c r="BD341" s="173">
        <f t="shared" si="131"/>
        <v>311300</v>
      </c>
      <c r="BE341" s="177">
        <f t="shared" si="132"/>
        <v>0.44124734231041812</v>
      </c>
      <c r="BF341" s="179" t="s">
        <v>7679</v>
      </c>
      <c r="BG341" s="174"/>
      <c r="BH341" s="166" t="s">
        <v>20501</v>
      </c>
      <c r="BI341" s="162"/>
      <c r="BJ341" s="163">
        <v>1</v>
      </c>
      <c r="BK341" s="163"/>
    </row>
    <row r="342" spans="1:63" ht="31.5" customHeight="1" x14ac:dyDescent="0.25">
      <c r="A342" s="157">
        <v>336</v>
      </c>
      <c r="B342" s="164" t="s">
        <v>5589</v>
      </c>
      <c r="C342" s="169" t="s">
        <v>5584</v>
      </c>
      <c r="D342" s="169" t="s">
        <v>2547</v>
      </c>
      <c r="E342" s="170" t="s">
        <v>5590</v>
      </c>
      <c r="F342" s="171" t="s">
        <v>7606</v>
      </c>
      <c r="G342" s="171" t="s">
        <v>5591</v>
      </c>
      <c r="H342" s="172" t="s">
        <v>5592</v>
      </c>
      <c r="I342" s="164" t="s">
        <v>499</v>
      </c>
      <c r="J342" s="164">
        <v>941</v>
      </c>
      <c r="K342" s="171">
        <v>941</v>
      </c>
      <c r="L342" s="171" t="s">
        <v>5588</v>
      </c>
      <c r="M342" s="173">
        <v>1486000</v>
      </c>
      <c r="N342" s="173">
        <f>P342-M342</f>
        <v>89000</v>
      </c>
      <c r="O342" s="173">
        <v>89217.391304347795</v>
      </c>
      <c r="P342" s="173">
        <v>1575000</v>
      </c>
      <c r="Q342" s="173">
        <f>+O342/1800000*2340000</f>
        <v>115982.60869565213</v>
      </c>
      <c r="R342" s="173">
        <f>+M342+Q342</f>
        <v>1601982.6086956521</v>
      </c>
      <c r="S342" s="173">
        <v>1601900</v>
      </c>
      <c r="T342" s="174"/>
      <c r="U342" s="175" t="s">
        <v>199</v>
      </c>
      <c r="V342" s="175" t="s">
        <v>4643</v>
      </c>
      <c r="W342" s="175" t="s">
        <v>173</v>
      </c>
      <c r="X342" s="176">
        <v>43294</v>
      </c>
      <c r="Y342" s="171" t="s">
        <v>7684</v>
      </c>
      <c r="Z342" s="171"/>
      <c r="AA342" s="173"/>
      <c r="AB342" s="173"/>
      <c r="AC342" s="173"/>
      <c r="AD342" s="173"/>
      <c r="AE342" s="173"/>
      <c r="AF342" s="173"/>
      <c r="AG342" s="173"/>
      <c r="AH342" s="173"/>
      <c r="AI342" s="173"/>
      <c r="AJ342" s="173"/>
      <c r="AK342" s="173"/>
      <c r="AL342" s="173"/>
      <c r="AM342" s="173"/>
      <c r="AN342" s="173"/>
      <c r="AO342" s="173"/>
      <c r="AP342" s="173"/>
      <c r="AQ342" s="173">
        <v>10000000</v>
      </c>
      <c r="AR342" s="173">
        <v>1831000</v>
      </c>
      <c r="AS342" s="173">
        <v>1601900</v>
      </c>
      <c r="AT342" s="160">
        <f t="shared" si="136"/>
        <v>3</v>
      </c>
      <c r="AU342" s="173">
        <f t="shared" si="137"/>
        <v>13432900</v>
      </c>
      <c r="AV342" s="173">
        <f t="shared" si="138"/>
        <v>4477600</v>
      </c>
      <c r="AW342" s="173">
        <f t="shared" si="139"/>
        <v>1601900</v>
      </c>
      <c r="AX342" s="173">
        <f t="shared" si="140"/>
        <v>2875700</v>
      </c>
      <c r="AY342" s="173">
        <f t="shared" si="141"/>
        <v>0</v>
      </c>
      <c r="AZ342" s="177">
        <f t="shared" si="142"/>
        <v>1.7951807228915662</v>
      </c>
      <c r="BA342" s="177">
        <f t="shared" si="143"/>
        <v>0</v>
      </c>
      <c r="BB342" s="173">
        <f>AR342</f>
        <v>1831000</v>
      </c>
      <c r="BC342" s="178">
        <f t="shared" si="130"/>
        <v>4477600</v>
      </c>
      <c r="BD342" s="173">
        <f t="shared" si="131"/>
        <v>229100</v>
      </c>
      <c r="BE342" s="177">
        <f t="shared" si="132"/>
        <v>0.14301766652100631</v>
      </c>
      <c r="BF342" s="179" t="s">
        <v>20561</v>
      </c>
      <c r="BG342" s="174"/>
      <c r="BH342" s="166" t="s">
        <v>20501</v>
      </c>
      <c r="BI342" s="162"/>
      <c r="BJ342" s="163">
        <v>1</v>
      </c>
      <c r="BK342" s="163"/>
    </row>
    <row r="343" spans="1:63" ht="31.5" customHeight="1" x14ac:dyDescent="0.25">
      <c r="A343" s="157">
        <v>337</v>
      </c>
      <c r="B343" s="164" t="s">
        <v>5662</v>
      </c>
      <c r="C343" s="169" t="s">
        <v>5658</v>
      </c>
      <c r="D343" s="169" t="s">
        <v>4315</v>
      </c>
      <c r="E343" s="170" t="s">
        <v>5663</v>
      </c>
      <c r="F343" s="171" t="s">
        <v>5660</v>
      </c>
      <c r="G343" s="171" t="s">
        <v>5660</v>
      </c>
      <c r="H343" s="172" t="s">
        <v>5660</v>
      </c>
      <c r="I343" s="164" t="s">
        <v>30</v>
      </c>
      <c r="J343" s="164">
        <v>1018</v>
      </c>
      <c r="K343" s="171">
        <v>1018</v>
      </c>
      <c r="L343" s="171" t="s">
        <v>5661</v>
      </c>
      <c r="M343" s="173">
        <v>124000</v>
      </c>
      <c r="N343" s="173">
        <v>42000</v>
      </c>
      <c r="O343" s="173">
        <v>42260.869565217399</v>
      </c>
      <c r="P343" s="173">
        <v>166000</v>
      </c>
      <c r="Q343" s="173">
        <v>54939.130434782623</v>
      </c>
      <c r="R343" s="173">
        <v>178939.13043478262</v>
      </c>
      <c r="S343" s="173">
        <v>178900</v>
      </c>
      <c r="T343" s="174"/>
      <c r="U343" s="175" t="s">
        <v>26</v>
      </c>
      <c r="V343" s="175" t="s">
        <v>420</v>
      </c>
      <c r="W343" s="175" t="s">
        <v>27</v>
      </c>
      <c r="X343" s="176">
        <v>43294</v>
      </c>
      <c r="Y343" s="171" t="s">
        <v>7684</v>
      </c>
      <c r="Z343" s="171"/>
      <c r="AA343" s="173"/>
      <c r="AB343" s="173"/>
      <c r="AC343" s="173"/>
      <c r="AD343" s="173"/>
      <c r="AE343" s="173"/>
      <c r="AF343" s="173"/>
      <c r="AG343" s="173"/>
      <c r="AH343" s="173"/>
      <c r="AI343" s="173">
        <v>189600</v>
      </c>
      <c r="AJ343" s="173"/>
      <c r="AK343" s="173"/>
      <c r="AL343" s="173"/>
      <c r="AM343" s="173"/>
      <c r="AN343" s="173"/>
      <c r="AO343" s="173"/>
      <c r="AP343" s="173"/>
      <c r="AQ343" s="173"/>
      <c r="AR343" s="173">
        <v>650000</v>
      </c>
      <c r="AS343" s="173">
        <v>227000</v>
      </c>
      <c r="AT343" s="160">
        <f t="shared" si="136"/>
        <v>3</v>
      </c>
      <c r="AU343" s="173">
        <f t="shared" si="137"/>
        <v>1066600</v>
      </c>
      <c r="AV343" s="173">
        <f t="shared" si="138"/>
        <v>355500</v>
      </c>
      <c r="AW343" s="173">
        <f t="shared" si="139"/>
        <v>189600</v>
      </c>
      <c r="AX343" s="173">
        <f t="shared" si="140"/>
        <v>176600</v>
      </c>
      <c r="AY343" s="173">
        <f t="shared" si="141"/>
        <v>10700</v>
      </c>
      <c r="AZ343" s="177">
        <f t="shared" si="142"/>
        <v>0.98714365567356066</v>
      </c>
      <c r="BA343" s="177">
        <f t="shared" si="143"/>
        <v>5.980994969256568E-2</v>
      </c>
      <c r="BB343" s="173">
        <f>AV343</f>
        <v>355500</v>
      </c>
      <c r="BC343" s="178">
        <f t="shared" si="130"/>
        <v>355500</v>
      </c>
      <c r="BD343" s="173">
        <f t="shared" si="131"/>
        <v>176600</v>
      </c>
      <c r="BE343" s="177">
        <f t="shared" si="132"/>
        <v>0.98714365567356066</v>
      </c>
      <c r="BF343" s="179" t="s">
        <v>7679</v>
      </c>
      <c r="BG343" s="174"/>
      <c r="BH343" s="166" t="s">
        <v>20501</v>
      </c>
      <c r="BI343" s="162"/>
      <c r="BJ343" s="163">
        <v>1</v>
      </c>
      <c r="BK343" s="163"/>
    </row>
    <row r="344" spans="1:63" ht="31.5" customHeight="1" x14ac:dyDescent="0.25">
      <c r="A344" s="157">
        <v>338</v>
      </c>
      <c r="B344" s="164" t="s">
        <v>5677</v>
      </c>
      <c r="C344" s="169" t="s">
        <v>5673</v>
      </c>
      <c r="D344" s="169" t="s">
        <v>4315</v>
      </c>
      <c r="E344" s="170" t="s">
        <v>5678</v>
      </c>
      <c r="F344" s="171" t="s">
        <v>5675</v>
      </c>
      <c r="G344" s="171" t="s">
        <v>5675</v>
      </c>
      <c r="H344" s="172" t="s">
        <v>5675</v>
      </c>
      <c r="I344" s="164" t="s">
        <v>30</v>
      </c>
      <c r="J344" s="164">
        <v>1022</v>
      </c>
      <c r="K344" s="171">
        <v>1022</v>
      </c>
      <c r="L344" s="171" t="s">
        <v>5676</v>
      </c>
      <c r="M344" s="173">
        <v>896000</v>
      </c>
      <c r="N344" s="173">
        <f>P344-M344</f>
        <v>70000</v>
      </c>
      <c r="O344" s="173">
        <v>70434.782608695605</v>
      </c>
      <c r="P344" s="173">
        <v>966000</v>
      </c>
      <c r="Q344" s="173">
        <f>+O344/1800000*2340000</f>
        <v>91565.217391304293</v>
      </c>
      <c r="R344" s="173">
        <f>+M344+Q344</f>
        <v>987565.21739130432</v>
      </c>
      <c r="S344" s="173">
        <v>987500</v>
      </c>
      <c r="T344" s="174"/>
      <c r="U344" s="175" t="s">
        <v>31</v>
      </c>
      <c r="V344" s="175" t="s">
        <v>420</v>
      </c>
      <c r="W344" s="175" t="s">
        <v>24</v>
      </c>
      <c r="X344" s="176">
        <v>43294</v>
      </c>
      <c r="Y344" s="171" t="s">
        <v>7684</v>
      </c>
      <c r="Z344" s="171"/>
      <c r="AA344" s="173"/>
      <c r="AB344" s="173"/>
      <c r="AC344" s="173"/>
      <c r="AD344" s="173"/>
      <c r="AE344" s="173"/>
      <c r="AF344" s="173"/>
      <c r="AG344" s="173"/>
      <c r="AH344" s="173"/>
      <c r="AI344" s="173">
        <v>1144800</v>
      </c>
      <c r="AJ344" s="173">
        <v>2500000</v>
      </c>
      <c r="AK344" s="173"/>
      <c r="AL344" s="173"/>
      <c r="AM344" s="173"/>
      <c r="AN344" s="173"/>
      <c r="AO344" s="173"/>
      <c r="AP344" s="173"/>
      <c r="AQ344" s="173"/>
      <c r="AR344" s="173"/>
      <c r="AS344" s="173">
        <v>1412000</v>
      </c>
      <c r="AT344" s="160">
        <f t="shared" si="136"/>
        <v>3</v>
      </c>
      <c r="AU344" s="173">
        <f t="shared" si="137"/>
        <v>5056800</v>
      </c>
      <c r="AV344" s="173">
        <f t="shared" si="138"/>
        <v>1685600</v>
      </c>
      <c r="AW344" s="173">
        <f t="shared" si="139"/>
        <v>1144800</v>
      </c>
      <c r="AX344" s="173">
        <f t="shared" si="140"/>
        <v>698100</v>
      </c>
      <c r="AY344" s="173">
        <f t="shared" si="141"/>
        <v>157300</v>
      </c>
      <c r="AZ344" s="177">
        <f t="shared" si="142"/>
        <v>0.70693670886075954</v>
      </c>
      <c r="BA344" s="177">
        <f t="shared" si="143"/>
        <v>0.15929113924050634</v>
      </c>
      <c r="BB344" s="173">
        <f>AV344</f>
        <v>1685600</v>
      </c>
      <c r="BC344" s="178">
        <f t="shared" si="130"/>
        <v>1685600</v>
      </c>
      <c r="BD344" s="173">
        <f t="shared" si="131"/>
        <v>698100</v>
      </c>
      <c r="BE344" s="177">
        <f t="shared" si="132"/>
        <v>0.70693670886075954</v>
      </c>
      <c r="BF344" s="179" t="s">
        <v>7679</v>
      </c>
      <c r="BG344" s="174"/>
      <c r="BH344" s="166" t="s">
        <v>20501</v>
      </c>
      <c r="BI344" s="162"/>
      <c r="BJ344" s="163">
        <v>1</v>
      </c>
      <c r="BK344" s="163"/>
    </row>
    <row r="345" spans="1:63" ht="56.25" customHeight="1" x14ac:dyDescent="0.25">
      <c r="A345" s="157">
        <v>339</v>
      </c>
      <c r="B345" s="164" t="s">
        <v>5722</v>
      </c>
      <c r="C345" s="169" t="s">
        <v>5680</v>
      </c>
      <c r="D345" s="169" t="s">
        <v>4315</v>
      </c>
      <c r="E345" s="170" t="s">
        <v>5723</v>
      </c>
      <c r="F345" s="171" t="s">
        <v>7614</v>
      </c>
      <c r="G345" s="171" t="s">
        <v>5724</v>
      </c>
      <c r="H345" s="172" t="s">
        <v>5725</v>
      </c>
      <c r="I345" s="164" t="s">
        <v>30</v>
      </c>
      <c r="J345" s="164">
        <v>1023</v>
      </c>
      <c r="K345" s="171">
        <v>1023</v>
      </c>
      <c r="L345" s="171" t="s">
        <v>5684</v>
      </c>
      <c r="M345" s="173">
        <v>450000</v>
      </c>
      <c r="N345" s="173">
        <v>139000</v>
      </c>
      <c r="O345" s="173">
        <v>139304.347826087</v>
      </c>
      <c r="P345" s="173">
        <v>589000</v>
      </c>
      <c r="Q345" s="173">
        <v>181095.65217391308</v>
      </c>
      <c r="R345" s="173">
        <v>631095.65217391308</v>
      </c>
      <c r="S345" s="173">
        <v>631000</v>
      </c>
      <c r="T345" s="174"/>
      <c r="U345" s="175" t="s">
        <v>26</v>
      </c>
      <c r="V345" s="175" t="s">
        <v>420</v>
      </c>
      <c r="W345" s="175" t="s">
        <v>27</v>
      </c>
      <c r="X345" s="176">
        <v>43294</v>
      </c>
      <c r="Y345" s="171" t="s">
        <v>7684</v>
      </c>
      <c r="Z345" s="171"/>
      <c r="AA345" s="173"/>
      <c r="AB345" s="173"/>
      <c r="AC345" s="173"/>
      <c r="AD345" s="173"/>
      <c r="AE345" s="173"/>
      <c r="AF345" s="173"/>
      <c r="AG345" s="173"/>
      <c r="AH345" s="173"/>
      <c r="AI345" s="173">
        <v>1200000</v>
      </c>
      <c r="AJ345" s="173"/>
      <c r="AK345" s="173"/>
      <c r="AL345" s="173"/>
      <c r="AM345" s="173"/>
      <c r="AN345" s="173"/>
      <c r="AO345" s="173"/>
      <c r="AP345" s="173"/>
      <c r="AQ345" s="173"/>
      <c r="AR345" s="173">
        <v>1252000</v>
      </c>
      <c r="AS345" s="173">
        <v>809000</v>
      </c>
      <c r="AT345" s="160">
        <f t="shared" si="136"/>
        <v>3</v>
      </c>
      <c r="AU345" s="173">
        <f t="shared" si="137"/>
        <v>3261000</v>
      </c>
      <c r="AV345" s="173">
        <f t="shared" si="138"/>
        <v>1087000</v>
      </c>
      <c r="AW345" s="173">
        <f t="shared" si="139"/>
        <v>809000</v>
      </c>
      <c r="AX345" s="173">
        <f t="shared" si="140"/>
        <v>456000</v>
      </c>
      <c r="AY345" s="173">
        <f t="shared" si="141"/>
        <v>178000</v>
      </c>
      <c r="AZ345" s="177">
        <f t="shared" si="142"/>
        <v>0.72266244057052298</v>
      </c>
      <c r="BA345" s="177">
        <f t="shared" si="143"/>
        <v>0.28209191759112517</v>
      </c>
      <c r="BB345" s="173">
        <f>AW345</f>
        <v>809000</v>
      </c>
      <c r="BC345" s="178">
        <f t="shared" si="130"/>
        <v>1087000</v>
      </c>
      <c r="BD345" s="173">
        <f t="shared" si="131"/>
        <v>178000</v>
      </c>
      <c r="BE345" s="177">
        <f t="shared" si="132"/>
        <v>0.28209191759112517</v>
      </c>
      <c r="BF345" s="179" t="s">
        <v>20515</v>
      </c>
      <c r="BG345" s="174"/>
      <c r="BH345" s="166" t="s">
        <v>20501</v>
      </c>
      <c r="BI345" s="162"/>
      <c r="BJ345" s="163">
        <v>1</v>
      </c>
      <c r="BK345" s="163"/>
    </row>
    <row r="346" spans="1:63" ht="49.5" customHeight="1" x14ac:dyDescent="0.25">
      <c r="A346" s="157">
        <v>340</v>
      </c>
      <c r="B346" s="164" t="s">
        <v>5742</v>
      </c>
      <c r="C346" s="169" t="s">
        <v>5680</v>
      </c>
      <c r="D346" s="169" t="s">
        <v>4315</v>
      </c>
      <c r="E346" s="170" t="s">
        <v>5743</v>
      </c>
      <c r="F346" s="171" t="s">
        <v>5740</v>
      </c>
      <c r="G346" s="171" t="s">
        <v>5741</v>
      </c>
      <c r="H346" s="172" t="s">
        <v>5740</v>
      </c>
      <c r="I346" s="164" t="s">
        <v>30</v>
      </c>
      <c r="J346" s="164">
        <v>1023</v>
      </c>
      <c r="K346" s="171">
        <v>1023</v>
      </c>
      <c r="L346" s="171" t="s">
        <v>5684</v>
      </c>
      <c r="M346" s="173">
        <v>450000</v>
      </c>
      <c r="N346" s="173">
        <v>139000</v>
      </c>
      <c r="O346" s="173">
        <v>139304.347826087</v>
      </c>
      <c r="P346" s="173">
        <v>589000</v>
      </c>
      <c r="Q346" s="173">
        <v>181095.65217391308</v>
      </c>
      <c r="R346" s="173">
        <v>631095.65217391308</v>
      </c>
      <c r="S346" s="173">
        <v>631000</v>
      </c>
      <c r="T346" s="174"/>
      <c r="U346" s="175" t="s">
        <v>198</v>
      </c>
      <c r="V346" s="175" t="s">
        <v>420</v>
      </c>
      <c r="W346" s="175" t="s">
        <v>173</v>
      </c>
      <c r="X346" s="176">
        <v>43294</v>
      </c>
      <c r="Y346" s="171" t="s">
        <v>7684</v>
      </c>
      <c r="Z346" s="171"/>
      <c r="AA346" s="173"/>
      <c r="AB346" s="173"/>
      <c r="AC346" s="173"/>
      <c r="AD346" s="173"/>
      <c r="AE346" s="173"/>
      <c r="AF346" s="173"/>
      <c r="AG346" s="173"/>
      <c r="AH346" s="173"/>
      <c r="AI346" s="173">
        <v>678000</v>
      </c>
      <c r="AJ346" s="173"/>
      <c r="AK346" s="173"/>
      <c r="AL346" s="173"/>
      <c r="AM346" s="173"/>
      <c r="AN346" s="173"/>
      <c r="AO346" s="173"/>
      <c r="AP346" s="173"/>
      <c r="AQ346" s="173"/>
      <c r="AR346" s="173">
        <v>1252000</v>
      </c>
      <c r="AS346" s="173">
        <v>809000</v>
      </c>
      <c r="AT346" s="160">
        <f t="shared" si="136"/>
        <v>3</v>
      </c>
      <c r="AU346" s="173">
        <f t="shared" si="137"/>
        <v>2739000</v>
      </c>
      <c r="AV346" s="173">
        <f t="shared" si="138"/>
        <v>913000</v>
      </c>
      <c r="AW346" s="173">
        <f t="shared" si="139"/>
        <v>678000</v>
      </c>
      <c r="AX346" s="173">
        <f t="shared" si="140"/>
        <v>282000</v>
      </c>
      <c r="AY346" s="173">
        <f t="shared" si="141"/>
        <v>47000</v>
      </c>
      <c r="AZ346" s="177">
        <f t="shared" si="142"/>
        <v>0.44690966719492869</v>
      </c>
      <c r="BA346" s="177">
        <f t="shared" si="143"/>
        <v>7.448494453248812E-2</v>
      </c>
      <c r="BB346" s="173">
        <f>AV346</f>
        <v>913000</v>
      </c>
      <c r="BC346" s="178">
        <f t="shared" si="130"/>
        <v>913000</v>
      </c>
      <c r="BD346" s="173">
        <f t="shared" si="131"/>
        <v>282000</v>
      </c>
      <c r="BE346" s="177">
        <f t="shared" si="132"/>
        <v>0.44690966719492869</v>
      </c>
      <c r="BF346" s="179" t="s">
        <v>7679</v>
      </c>
      <c r="BG346" s="174"/>
      <c r="BH346" s="166" t="s">
        <v>20501</v>
      </c>
      <c r="BI346" s="162"/>
      <c r="BJ346" s="163">
        <v>1</v>
      </c>
      <c r="BK346" s="163"/>
    </row>
    <row r="347" spans="1:63" ht="31.5" customHeight="1" x14ac:dyDescent="0.25">
      <c r="A347" s="157">
        <v>341</v>
      </c>
      <c r="B347" s="164" t="s">
        <v>5857</v>
      </c>
      <c r="C347" s="169" t="s">
        <v>5854</v>
      </c>
      <c r="D347" s="169" t="s">
        <v>4315</v>
      </c>
      <c r="E347" s="170" t="s">
        <v>5852</v>
      </c>
      <c r="F347" s="171" t="s">
        <v>7616</v>
      </c>
      <c r="G347" s="171" t="s">
        <v>5855</v>
      </c>
      <c r="H347" s="172" t="s">
        <v>5849</v>
      </c>
      <c r="I347" s="164" t="s">
        <v>30</v>
      </c>
      <c r="J347" s="164">
        <v>1028</v>
      </c>
      <c r="K347" s="171">
        <v>1028</v>
      </c>
      <c r="L347" s="171" t="s">
        <v>5856</v>
      </c>
      <c r="M347" s="173">
        <v>324000</v>
      </c>
      <c r="N347" s="173">
        <v>70000</v>
      </c>
      <c r="O347" s="173">
        <v>70434.782608695605</v>
      </c>
      <c r="P347" s="173">
        <v>394000</v>
      </c>
      <c r="Q347" s="173">
        <v>91565.217391304293</v>
      </c>
      <c r="R347" s="173">
        <v>415565.21739130432</v>
      </c>
      <c r="S347" s="173">
        <v>415500</v>
      </c>
      <c r="T347" s="174"/>
      <c r="U347" s="175" t="s">
        <v>26</v>
      </c>
      <c r="V347" s="175" t="s">
        <v>421</v>
      </c>
      <c r="W347" s="175" t="s">
        <v>27</v>
      </c>
      <c r="X347" s="176">
        <v>43294</v>
      </c>
      <c r="Y347" s="171" t="s">
        <v>7684</v>
      </c>
      <c r="Z347" s="171"/>
      <c r="AA347" s="173"/>
      <c r="AB347" s="173"/>
      <c r="AC347" s="173"/>
      <c r="AD347" s="173"/>
      <c r="AE347" s="173"/>
      <c r="AF347" s="173"/>
      <c r="AG347" s="173"/>
      <c r="AH347" s="173"/>
      <c r="AI347" s="173">
        <v>458400</v>
      </c>
      <c r="AJ347" s="173"/>
      <c r="AK347" s="173"/>
      <c r="AL347" s="173"/>
      <c r="AM347" s="173"/>
      <c r="AN347" s="173"/>
      <c r="AO347" s="173"/>
      <c r="AP347" s="173"/>
      <c r="AQ347" s="173"/>
      <c r="AR347" s="173">
        <v>918000</v>
      </c>
      <c r="AS347" s="173">
        <v>420000</v>
      </c>
      <c r="AT347" s="160">
        <f t="shared" si="136"/>
        <v>3</v>
      </c>
      <c r="AU347" s="173">
        <f t="shared" si="137"/>
        <v>1796400</v>
      </c>
      <c r="AV347" s="173">
        <f t="shared" si="138"/>
        <v>598800</v>
      </c>
      <c r="AW347" s="173">
        <f t="shared" si="139"/>
        <v>420000</v>
      </c>
      <c r="AX347" s="173">
        <f t="shared" si="140"/>
        <v>183300</v>
      </c>
      <c r="AY347" s="173">
        <f t="shared" si="141"/>
        <v>4500</v>
      </c>
      <c r="AZ347" s="177">
        <f t="shared" si="142"/>
        <v>0.44115523465703971</v>
      </c>
      <c r="BA347" s="177">
        <f t="shared" si="143"/>
        <v>1.0830324909747292E-2</v>
      </c>
      <c r="BB347" s="173">
        <f>AV347</f>
        <v>598800</v>
      </c>
      <c r="BC347" s="178">
        <f t="shared" si="130"/>
        <v>598800</v>
      </c>
      <c r="BD347" s="173">
        <f t="shared" si="131"/>
        <v>183300</v>
      </c>
      <c r="BE347" s="177">
        <f t="shared" si="132"/>
        <v>0.44115523465703971</v>
      </c>
      <c r="BF347" s="179" t="s">
        <v>7679</v>
      </c>
      <c r="BG347" s="174"/>
      <c r="BH347" s="166" t="s">
        <v>20501</v>
      </c>
      <c r="BI347" s="162"/>
      <c r="BJ347" s="163">
        <v>1</v>
      </c>
      <c r="BK347" s="163"/>
    </row>
    <row r="348" spans="1:63" ht="31.5" customHeight="1" x14ac:dyDescent="0.25">
      <c r="A348" s="157">
        <v>342</v>
      </c>
      <c r="B348" s="164" t="s">
        <v>5863</v>
      </c>
      <c r="C348" s="169" t="s">
        <v>5859</v>
      </c>
      <c r="D348" s="169" t="s">
        <v>4315</v>
      </c>
      <c r="E348" s="170" t="s">
        <v>5864</v>
      </c>
      <c r="F348" s="171" t="s">
        <v>5861</v>
      </c>
      <c r="G348" s="171" t="s">
        <v>5861</v>
      </c>
      <c r="H348" s="172" t="s">
        <v>5861</v>
      </c>
      <c r="I348" s="164" t="s">
        <v>439</v>
      </c>
      <c r="J348" s="164">
        <v>1029</v>
      </c>
      <c r="K348" s="171">
        <v>1029</v>
      </c>
      <c r="L348" s="171" t="s">
        <v>5862</v>
      </c>
      <c r="M348" s="173">
        <v>280000</v>
      </c>
      <c r="N348" s="173">
        <v>68000</v>
      </c>
      <c r="O348" s="173">
        <v>68869.565217391297</v>
      </c>
      <c r="P348" s="173">
        <v>348000</v>
      </c>
      <c r="Q348" s="173">
        <v>89530.434782608689</v>
      </c>
      <c r="R348" s="173">
        <v>369530.4347826087</v>
      </c>
      <c r="S348" s="173">
        <v>369500</v>
      </c>
      <c r="T348" s="174"/>
      <c r="U348" s="175" t="s">
        <v>26</v>
      </c>
      <c r="V348" s="175" t="s">
        <v>421</v>
      </c>
      <c r="W348" s="175" t="s">
        <v>27</v>
      </c>
      <c r="X348" s="176">
        <v>43294</v>
      </c>
      <c r="Y348" s="171" t="s">
        <v>7684</v>
      </c>
      <c r="Z348" s="171"/>
      <c r="AA348" s="173"/>
      <c r="AB348" s="173"/>
      <c r="AC348" s="173"/>
      <c r="AD348" s="173"/>
      <c r="AE348" s="173"/>
      <c r="AF348" s="173"/>
      <c r="AG348" s="173"/>
      <c r="AH348" s="173"/>
      <c r="AI348" s="173">
        <v>404400</v>
      </c>
      <c r="AJ348" s="173"/>
      <c r="AK348" s="173"/>
      <c r="AL348" s="173"/>
      <c r="AM348" s="173"/>
      <c r="AN348" s="173"/>
      <c r="AO348" s="173"/>
      <c r="AP348" s="173"/>
      <c r="AQ348" s="173"/>
      <c r="AR348" s="173">
        <v>505000</v>
      </c>
      <c r="AS348" s="173">
        <v>486000</v>
      </c>
      <c r="AT348" s="160">
        <f t="shared" si="136"/>
        <v>3</v>
      </c>
      <c r="AU348" s="173">
        <f t="shared" si="137"/>
        <v>1395400</v>
      </c>
      <c r="AV348" s="173">
        <f t="shared" si="138"/>
        <v>465100</v>
      </c>
      <c r="AW348" s="173">
        <f t="shared" si="139"/>
        <v>404400</v>
      </c>
      <c r="AX348" s="173">
        <f t="shared" si="140"/>
        <v>95600</v>
      </c>
      <c r="AY348" s="173">
        <f t="shared" si="141"/>
        <v>34900</v>
      </c>
      <c r="AZ348" s="177">
        <f t="shared" si="142"/>
        <v>0.25872801082543978</v>
      </c>
      <c r="BA348" s="177">
        <f t="shared" si="143"/>
        <v>9.4451962110960755E-2</v>
      </c>
      <c r="BB348" s="173">
        <f>AV348</f>
        <v>465100</v>
      </c>
      <c r="BC348" s="178">
        <f t="shared" si="130"/>
        <v>465100</v>
      </c>
      <c r="BD348" s="173">
        <f t="shared" si="131"/>
        <v>95600</v>
      </c>
      <c r="BE348" s="177">
        <f t="shared" si="132"/>
        <v>0.25872801082543978</v>
      </c>
      <c r="BF348" s="179" t="s">
        <v>7679</v>
      </c>
      <c r="BG348" s="174"/>
      <c r="BH348" s="166" t="s">
        <v>20501</v>
      </c>
      <c r="BI348" s="162"/>
      <c r="BJ348" s="163">
        <v>1</v>
      </c>
      <c r="BK348" s="163"/>
    </row>
    <row r="349" spans="1:63" ht="31.5" customHeight="1" x14ac:dyDescent="0.25">
      <c r="A349" s="157">
        <v>343</v>
      </c>
      <c r="B349" s="164" t="s">
        <v>5871</v>
      </c>
      <c r="C349" s="169" t="s">
        <v>5859</v>
      </c>
      <c r="D349" s="169" t="s">
        <v>4315</v>
      </c>
      <c r="E349" s="170" t="s">
        <v>5872</v>
      </c>
      <c r="F349" s="171" t="s">
        <v>5873</v>
      </c>
      <c r="G349" s="171" t="s">
        <v>5873</v>
      </c>
      <c r="H349" s="172" t="s">
        <v>5873</v>
      </c>
      <c r="I349" s="164" t="s">
        <v>439</v>
      </c>
      <c r="J349" s="164">
        <v>1029</v>
      </c>
      <c r="K349" s="171">
        <v>1029</v>
      </c>
      <c r="L349" s="171" t="s">
        <v>5862</v>
      </c>
      <c r="M349" s="173">
        <v>280000</v>
      </c>
      <c r="N349" s="173">
        <v>68000</v>
      </c>
      <c r="O349" s="173">
        <v>68869.565217391297</v>
      </c>
      <c r="P349" s="173">
        <v>348000</v>
      </c>
      <c r="Q349" s="173">
        <v>89530.434782608689</v>
      </c>
      <c r="R349" s="173">
        <v>369530.4347826087</v>
      </c>
      <c r="S349" s="173">
        <v>369500</v>
      </c>
      <c r="T349" s="174"/>
      <c r="U349" s="175" t="s">
        <v>200</v>
      </c>
      <c r="V349" s="175" t="s">
        <v>421</v>
      </c>
      <c r="W349" s="175" t="s">
        <v>195</v>
      </c>
      <c r="X349" s="176">
        <v>43294</v>
      </c>
      <c r="Y349" s="171" t="s">
        <v>7684</v>
      </c>
      <c r="Z349" s="171"/>
      <c r="AA349" s="173"/>
      <c r="AB349" s="173"/>
      <c r="AC349" s="173"/>
      <c r="AD349" s="173"/>
      <c r="AE349" s="173"/>
      <c r="AF349" s="173"/>
      <c r="AG349" s="173"/>
      <c r="AH349" s="173"/>
      <c r="AI349" s="173">
        <v>404400</v>
      </c>
      <c r="AJ349" s="173"/>
      <c r="AK349" s="173"/>
      <c r="AL349" s="173"/>
      <c r="AM349" s="173"/>
      <c r="AN349" s="173"/>
      <c r="AO349" s="173"/>
      <c r="AP349" s="173"/>
      <c r="AQ349" s="173"/>
      <c r="AR349" s="173">
        <v>505000</v>
      </c>
      <c r="AS349" s="173">
        <v>486000</v>
      </c>
      <c r="AT349" s="160">
        <f t="shared" si="136"/>
        <v>3</v>
      </c>
      <c r="AU349" s="173">
        <f t="shared" si="137"/>
        <v>1395400</v>
      </c>
      <c r="AV349" s="173">
        <f t="shared" si="138"/>
        <v>465100</v>
      </c>
      <c r="AW349" s="173">
        <f t="shared" si="139"/>
        <v>404400</v>
      </c>
      <c r="AX349" s="173">
        <f t="shared" si="140"/>
        <v>95600</v>
      </c>
      <c r="AY349" s="173">
        <f t="shared" si="141"/>
        <v>34900</v>
      </c>
      <c r="AZ349" s="177">
        <f t="shared" si="142"/>
        <v>0.25872801082543978</v>
      </c>
      <c r="BA349" s="177">
        <f t="shared" si="143"/>
        <v>9.4451962110960755E-2</v>
      </c>
      <c r="BB349" s="173">
        <f>AV349</f>
        <v>465100</v>
      </c>
      <c r="BC349" s="178">
        <f t="shared" si="130"/>
        <v>465100</v>
      </c>
      <c r="BD349" s="173">
        <f t="shared" si="131"/>
        <v>95600</v>
      </c>
      <c r="BE349" s="177">
        <f t="shared" si="132"/>
        <v>0.25872801082543978</v>
      </c>
      <c r="BF349" s="179" t="s">
        <v>7679</v>
      </c>
      <c r="BG349" s="174"/>
      <c r="BH349" s="166" t="s">
        <v>20501</v>
      </c>
      <c r="BI349" s="162"/>
      <c r="BJ349" s="163">
        <v>1</v>
      </c>
      <c r="BK349" s="163"/>
    </row>
    <row r="350" spans="1:63" ht="36" customHeight="1" x14ac:dyDescent="0.25">
      <c r="A350" s="157">
        <v>344</v>
      </c>
      <c r="B350" s="164" t="s">
        <v>5887</v>
      </c>
      <c r="C350" s="169" t="s">
        <v>5885</v>
      </c>
      <c r="D350" s="169" t="s">
        <v>4315</v>
      </c>
      <c r="E350" s="170" t="s">
        <v>5888</v>
      </c>
      <c r="F350" s="171" t="s">
        <v>5889</v>
      </c>
      <c r="G350" s="171" t="s">
        <v>5889</v>
      </c>
      <c r="H350" s="172" t="s">
        <v>5889</v>
      </c>
      <c r="I350" s="164" t="s">
        <v>499</v>
      </c>
      <c r="J350" s="164">
        <v>1030</v>
      </c>
      <c r="K350" s="171">
        <v>1030</v>
      </c>
      <c r="L350" s="171" t="s">
        <v>5886</v>
      </c>
      <c r="M350" s="173">
        <v>70000</v>
      </c>
      <c r="N350" s="173">
        <f>P350-M350</f>
        <v>32000</v>
      </c>
      <c r="O350" s="173">
        <v>32713.043478260901</v>
      </c>
      <c r="P350" s="173">
        <v>102000</v>
      </c>
      <c r="Q350" s="173">
        <f>+O350/1800000*2340000</f>
        <v>42526.956521739172</v>
      </c>
      <c r="R350" s="173">
        <f>+M350+Q350</f>
        <v>112526.95652173916</v>
      </c>
      <c r="S350" s="173">
        <v>112500</v>
      </c>
      <c r="T350" s="174"/>
      <c r="U350" s="175" t="s">
        <v>26</v>
      </c>
      <c r="V350" s="175" t="s">
        <v>421</v>
      </c>
      <c r="W350" s="175" t="s">
        <v>27</v>
      </c>
      <c r="X350" s="176">
        <v>43294</v>
      </c>
      <c r="Y350" s="171" t="s">
        <v>7684</v>
      </c>
      <c r="Z350" s="171"/>
      <c r="AA350" s="173"/>
      <c r="AB350" s="173"/>
      <c r="AC350" s="173"/>
      <c r="AD350" s="173"/>
      <c r="AE350" s="173"/>
      <c r="AF350" s="173"/>
      <c r="AG350" s="173"/>
      <c r="AH350" s="173"/>
      <c r="AI350" s="173">
        <v>116400</v>
      </c>
      <c r="AJ350" s="173">
        <v>250000</v>
      </c>
      <c r="AK350" s="173"/>
      <c r="AL350" s="173"/>
      <c r="AM350" s="173"/>
      <c r="AN350" s="173"/>
      <c r="AO350" s="173"/>
      <c r="AP350" s="173"/>
      <c r="AQ350" s="173"/>
      <c r="AR350" s="173"/>
      <c r="AS350" s="173">
        <v>136000</v>
      </c>
      <c r="AT350" s="160">
        <f t="shared" si="136"/>
        <v>3</v>
      </c>
      <c r="AU350" s="173">
        <f t="shared" si="137"/>
        <v>502400</v>
      </c>
      <c r="AV350" s="173">
        <f t="shared" si="138"/>
        <v>167500</v>
      </c>
      <c r="AW350" s="173">
        <f t="shared" si="139"/>
        <v>116400</v>
      </c>
      <c r="AX350" s="173">
        <f t="shared" si="140"/>
        <v>55000</v>
      </c>
      <c r="AY350" s="173">
        <f t="shared" si="141"/>
        <v>3900</v>
      </c>
      <c r="AZ350" s="177">
        <f t="shared" si="142"/>
        <v>0.48888888888888887</v>
      </c>
      <c r="BA350" s="177">
        <f t="shared" si="143"/>
        <v>3.4666666666666665E-2</v>
      </c>
      <c r="BB350" s="173">
        <f>AV350</f>
        <v>167500</v>
      </c>
      <c r="BC350" s="178">
        <f t="shared" si="130"/>
        <v>167500</v>
      </c>
      <c r="BD350" s="173">
        <f t="shared" si="131"/>
        <v>55000</v>
      </c>
      <c r="BE350" s="177">
        <f t="shared" si="132"/>
        <v>0.48888888888888887</v>
      </c>
      <c r="BF350" s="179" t="s">
        <v>7679</v>
      </c>
      <c r="BG350" s="174"/>
      <c r="BH350" s="166" t="s">
        <v>20501</v>
      </c>
      <c r="BI350" s="162"/>
      <c r="BJ350" s="163">
        <v>1</v>
      </c>
      <c r="BK350" s="163"/>
    </row>
    <row r="351" spans="1:63" ht="31.5" customHeight="1" x14ac:dyDescent="0.25">
      <c r="A351" s="157">
        <v>345</v>
      </c>
      <c r="B351" s="164" t="s">
        <v>5892</v>
      </c>
      <c r="C351" s="169" t="s">
        <v>5893</v>
      </c>
      <c r="D351" s="169" t="s">
        <v>4315</v>
      </c>
      <c r="E351" s="170" t="s">
        <v>5894</v>
      </c>
      <c r="F351" s="171" t="s">
        <v>5895</v>
      </c>
      <c r="G351" s="171" t="s">
        <v>5895</v>
      </c>
      <c r="H351" s="172" t="s">
        <v>5895</v>
      </c>
      <c r="I351" s="164" t="s">
        <v>499</v>
      </c>
      <c r="J351" s="164">
        <v>1031</v>
      </c>
      <c r="K351" s="171">
        <v>1031</v>
      </c>
      <c r="L351" s="171" t="s">
        <v>5896</v>
      </c>
      <c r="M351" s="173">
        <v>90000</v>
      </c>
      <c r="N351" s="173">
        <f>P351-M351</f>
        <v>53000</v>
      </c>
      <c r="O351" s="173">
        <v>53217.391304347802</v>
      </c>
      <c r="P351" s="173">
        <v>143000</v>
      </c>
      <c r="Q351" s="173">
        <f>+O351/1800000*2340000</f>
        <v>69182.608695652147</v>
      </c>
      <c r="R351" s="173">
        <f>+M351+Q351</f>
        <v>159182.60869565216</v>
      </c>
      <c r="S351" s="173">
        <v>159100</v>
      </c>
      <c r="T351" s="174"/>
      <c r="U351" s="175" t="s">
        <v>26</v>
      </c>
      <c r="V351" s="175" t="s">
        <v>421</v>
      </c>
      <c r="W351" s="175" t="s">
        <v>27</v>
      </c>
      <c r="X351" s="176">
        <v>43294</v>
      </c>
      <c r="Y351" s="171" t="s">
        <v>7684</v>
      </c>
      <c r="Z351" s="171"/>
      <c r="AA351" s="173"/>
      <c r="AB351" s="173"/>
      <c r="AC351" s="173"/>
      <c r="AD351" s="173"/>
      <c r="AE351" s="173"/>
      <c r="AF351" s="173"/>
      <c r="AG351" s="173"/>
      <c r="AH351" s="173"/>
      <c r="AI351" s="173">
        <v>160800</v>
      </c>
      <c r="AJ351" s="173">
        <v>350000</v>
      </c>
      <c r="AK351" s="173"/>
      <c r="AL351" s="173"/>
      <c r="AM351" s="173"/>
      <c r="AN351" s="173"/>
      <c r="AO351" s="173"/>
      <c r="AP351" s="173"/>
      <c r="AQ351" s="173"/>
      <c r="AR351" s="173"/>
      <c r="AS351" s="173">
        <v>186000</v>
      </c>
      <c r="AT351" s="160">
        <f t="shared" si="136"/>
        <v>3</v>
      </c>
      <c r="AU351" s="173">
        <f t="shared" si="137"/>
        <v>696800</v>
      </c>
      <c r="AV351" s="173">
        <f t="shared" si="138"/>
        <v>232300</v>
      </c>
      <c r="AW351" s="173">
        <f t="shared" si="139"/>
        <v>160800</v>
      </c>
      <c r="AX351" s="173">
        <f t="shared" si="140"/>
        <v>73200</v>
      </c>
      <c r="AY351" s="173">
        <f t="shared" si="141"/>
        <v>1700</v>
      </c>
      <c r="AZ351" s="177">
        <f t="shared" si="142"/>
        <v>0.46008799497171587</v>
      </c>
      <c r="BA351" s="177">
        <f t="shared" si="143"/>
        <v>1.0685103708359522E-2</v>
      </c>
      <c r="BB351" s="173">
        <f>S351</f>
        <v>159100</v>
      </c>
      <c r="BC351" s="178">
        <f t="shared" si="130"/>
        <v>232300</v>
      </c>
      <c r="BD351" s="173">
        <f t="shared" si="131"/>
        <v>0</v>
      </c>
      <c r="BE351" s="177">
        <f t="shared" si="132"/>
        <v>0</v>
      </c>
      <c r="BF351" s="179" t="s">
        <v>20563</v>
      </c>
      <c r="BG351" s="174"/>
      <c r="BH351" s="166" t="s">
        <v>20501</v>
      </c>
      <c r="BI351" s="162"/>
      <c r="BJ351" s="163">
        <v>1</v>
      </c>
      <c r="BK351" s="163"/>
    </row>
    <row r="352" spans="1:63" ht="31.5" customHeight="1" x14ac:dyDescent="0.25">
      <c r="A352" s="157">
        <v>346</v>
      </c>
      <c r="B352" s="164" t="s">
        <v>5906</v>
      </c>
      <c r="C352" s="169" t="s">
        <v>5902</v>
      </c>
      <c r="D352" s="169" t="s">
        <v>4315</v>
      </c>
      <c r="E352" s="170" t="s">
        <v>5907</v>
      </c>
      <c r="F352" s="171" t="s">
        <v>5904</v>
      </c>
      <c r="G352" s="171" t="s">
        <v>5904</v>
      </c>
      <c r="H352" s="172" t="s">
        <v>5904</v>
      </c>
      <c r="I352" s="164" t="s">
        <v>499</v>
      </c>
      <c r="J352" s="164">
        <v>1033</v>
      </c>
      <c r="K352" s="171">
        <v>1033</v>
      </c>
      <c r="L352" s="171" t="s">
        <v>5905</v>
      </c>
      <c r="M352" s="173">
        <v>89500</v>
      </c>
      <c r="N352" s="173">
        <f>P352-M352</f>
        <v>15500</v>
      </c>
      <c r="O352" s="173">
        <v>16434.782608695699</v>
      </c>
      <c r="P352" s="173">
        <v>105000</v>
      </c>
      <c r="Q352" s="173">
        <f>+O352/1800000*2340000</f>
        <v>21365.21739130441</v>
      </c>
      <c r="R352" s="173">
        <f>+M352+Q352</f>
        <v>110865.21739130441</v>
      </c>
      <c r="S352" s="173">
        <v>110800</v>
      </c>
      <c r="T352" s="174"/>
      <c r="U352" s="175" t="s">
        <v>26</v>
      </c>
      <c r="V352" s="175" t="s">
        <v>421</v>
      </c>
      <c r="W352" s="175" t="s">
        <v>27</v>
      </c>
      <c r="X352" s="176">
        <v>43294</v>
      </c>
      <c r="Y352" s="171" t="s">
        <v>7684</v>
      </c>
      <c r="Z352" s="171"/>
      <c r="AA352" s="173"/>
      <c r="AB352" s="173"/>
      <c r="AC352" s="173"/>
      <c r="AD352" s="173"/>
      <c r="AE352" s="173"/>
      <c r="AF352" s="173"/>
      <c r="AG352" s="173"/>
      <c r="AH352" s="173"/>
      <c r="AI352" s="173">
        <v>123600</v>
      </c>
      <c r="AJ352" s="173"/>
      <c r="AK352" s="173"/>
      <c r="AL352" s="173"/>
      <c r="AM352" s="173"/>
      <c r="AN352" s="173"/>
      <c r="AO352" s="173"/>
      <c r="AP352" s="173"/>
      <c r="AQ352" s="173"/>
      <c r="AR352" s="173">
        <v>181000</v>
      </c>
      <c r="AS352" s="173">
        <v>150000</v>
      </c>
      <c r="AT352" s="160">
        <f t="shared" si="136"/>
        <v>3</v>
      </c>
      <c r="AU352" s="173">
        <f t="shared" si="137"/>
        <v>454600</v>
      </c>
      <c r="AV352" s="173">
        <f t="shared" si="138"/>
        <v>151500</v>
      </c>
      <c r="AW352" s="173">
        <f t="shared" si="139"/>
        <v>123600</v>
      </c>
      <c r="AX352" s="173">
        <f t="shared" si="140"/>
        <v>40700</v>
      </c>
      <c r="AY352" s="173">
        <f t="shared" si="141"/>
        <v>12800</v>
      </c>
      <c r="AZ352" s="177">
        <f t="shared" si="142"/>
        <v>0.36732851985559567</v>
      </c>
      <c r="BA352" s="177">
        <f t="shared" si="143"/>
        <v>0.11552346570397112</v>
      </c>
      <c r="BB352" s="173">
        <f>AR352</f>
        <v>181000</v>
      </c>
      <c r="BC352" s="178">
        <f t="shared" si="130"/>
        <v>151500</v>
      </c>
      <c r="BD352" s="173">
        <f t="shared" si="131"/>
        <v>70200</v>
      </c>
      <c r="BE352" s="177">
        <f t="shared" si="132"/>
        <v>0.63357400722021662</v>
      </c>
      <c r="BF352" s="179" t="s">
        <v>20561</v>
      </c>
      <c r="BG352" s="174"/>
      <c r="BH352" s="166" t="s">
        <v>20501</v>
      </c>
      <c r="BI352" s="162"/>
      <c r="BJ352" s="163">
        <v>1</v>
      </c>
      <c r="BK352" s="163"/>
    </row>
    <row r="353" spans="1:63" ht="31.5" customHeight="1" x14ac:dyDescent="0.25">
      <c r="A353" s="157">
        <v>347</v>
      </c>
      <c r="B353" s="164" t="s">
        <v>5918</v>
      </c>
      <c r="C353" s="169" t="s">
        <v>5914</v>
      </c>
      <c r="D353" s="169" t="s">
        <v>4315</v>
      </c>
      <c r="E353" s="170" t="s">
        <v>5919</v>
      </c>
      <c r="F353" s="171" t="s">
        <v>5916</v>
      </c>
      <c r="G353" s="171" t="s">
        <v>5916</v>
      </c>
      <c r="H353" s="172" t="s">
        <v>5916</v>
      </c>
      <c r="I353" s="164" t="s">
        <v>499</v>
      </c>
      <c r="J353" s="164">
        <v>1035</v>
      </c>
      <c r="K353" s="171">
        <v>1035</v>
      </c>
      <c r="L353" s="171" t="s">
        <v>5917</v>
      </c>
      <c r="M353" s="173">
        <v>144000</v>
      </c>
      <c r="N353" s="173">
        <v>56000</v>
      </c>
      <c r="O353" s="173">
        <v>56347.826086956498</v>
      </c>
      <c r="P353" s="173">
        <v>200000</v>
      </c>
      <c r="Q353" s="173">
        <v>73252.173913043458</v>
      </c>
      <c r="R353" s="173">
        <v>217252.17391304346</v>
      </c>
      <c r="S353" s="173">
        <v>217200</v>
      </c>
      <c r="T353" s="174"/>
      <c r="U353" s="175" t="s">
        <v>200</v>
      </c>
      <c r="V353" s="175" t="s">
        <v>421</v>
      </c>
      <c r="W353" s="175" t="s">
        <v>195</v>
      </c>
      <c r="X353" s="176">
        <v>43294</v>
      </c>
      <c r="Y353" s="171" t="s">
        <v>7684</v>
      </c>
      <c r="Z353" s="171"/>
      <c r="AA353" s="173"/>
      <c r="AB353" s="173"/>
      <c r="AC353" s="173"/>
      <c r="AD353" s="173"/>
      <c r="AE353" s="173"/>
      <c r="AF353" s="173"/>
      <c r="AG353" s="173"/>
      <c r="AH353" s="173"/>
      <c r="AI353" s="173">
        <v>228000</v>
      </c>
      <c r="AJ353" s="173"/>
      <c r="AK353" s="173"/>
      <c r="AL353" s="173"/>
      <c r="AM353" s="173"/>
      <c r="AN353" s="173"/>
      <c r="AO353" s="173"/>
      <c r="AP353" s="173"/>
      <c r="AQ353" s="173"/>
      <c r="AR353" s="173">
        <v>346000</v>
      </c>
      <c r="AS353" s="173">
        <v>270000</v>
      </c>
      <c r="AT353" s="160">
        <f t="shared" si="136"/>
        <v>3</v>
      </c>
      <c r="AU353" s="173">
        <f t="shared" si="137"/>
        <v>844000</v>
      </c>
      <c r="AV353" s="173">
        <f t="shared" si="138"/>
        <v>281300</v>
      </c>
      <c r="AW353" s="173">
        <f t="shared" si="139"/>
        <v>228000</v>
      </c>
      <c r="AX353" s="173">
        <f t="shared" si="140"/>
        <v>64100</v>
      </c>
      <c r="AY353" s="173">
        <f t="shared" si="141"/>
        <v>10800</v>
      </c>
      <c r="AZ353" s="177">
        <f t="shared" si="142"/>
        <v>0.29511970534069981</v>
      </c>
      <c r="BA353" s="177">
        <f t="shared" si="143"/>
        <v>4.9723756906077346E-2</v>
      </c>
      <c r="BB353" s="173">
        <f>AV353</f>
        <v>281300</v>
      </c>
      <c r="BC353" s="178">
        <f t="shared" si="130"/>
        <v>281300</v>
      </c>
      <c r="BD353" s="173">
        <f t="shared" si="131"/>
        <v>64100</v>
      </c>
      <c r="BE353" s="177">
        <f t="shared" si="132"/>
        <v>0.29511970534069981</v>
      </c>
      <c r="BF353" s="179" t="s">
        <v>7679</v>
      </c>
      <c r="BG353" s="174"/>
      <c r="BH353" s="166" t="s">
        <v>20501</v>
      </c>
      <c r="BI353" s="162"/>
      <c r="BJ353" s="163">
        <v>1</v>
      </c>
      <c r="BK353" s="163"/>
    </row>
    <row r="354" spans="1:63" ht="31.5" customHeight="1" x14ac:dyDescent="0.25">
      <c r="A354" s="157">
        <v>348</v>
      </c>
      <c r="B354" s="164" t="s">
        <v>5925</v>
      </c>
      <c r="C354" s="169" t="s">
        <v>5921</v>
      </c>
      <c r="D354" s="169" t="s">
        <v>4315</v>
      </c>
      <c r="E354" s="170" t="s">
        <v>5926</v>
      </c>
      <c r="F354" s="171" t="s">
        <v>5923</v>
      </c>
      <c r="G354" s="171" t="s">
        <v>5923</v>
      </c>
      <c r="H354" s="172" t="s">
        <v>5923</v>
      </c>
      <c r="I354" s="164" t="s">
        <v>499</v>
      </c>
      <c r="J354" s="164">
        <v>1036</v>
      </c>
      <c r="K354" s="171">
        <v>1036</v>
      </c>
      <c r="L354" s="171" t="s">
        <v>5924</v>
      </c>
      <c r="M354" s="173">
        <v>87000</v>
      </c>
      <c r="N354" s="173">
        <v>18000</v>
      </c>
      <c r="O354" s="173">
        <v>18156.5217391304</v>
      </c>
      <c r="P354" s="173">
        <v>105000</v>
      </c>
      <c r="Q354" s="173">
        <v>23603.47826086952</v>
      </c>
      <c r="R354" s="173">
        <v>110603.47826086952</v>
      </c>
      <c r="S354" s="173">
        <v>110600</v>
      </c>
      <c r="T354" s="174"/>
      <c r="U354" s="175" t="s">
        <v>200</v>
      </c>
      <c r="V354" s="175" t="s">
        <v>421</v>
      </c>
      <c r="W354" s="175" t="s">
        <v>195</v>
      </c>
      <c r="X354" s="176">
        <v>43294</v>
      </c>
      <c r="Y354" s="171" t="s">
        <v>7684</v>
      </c>
      <c r="Z354" s="171"/>
      <c r="AA354" s="173"/>
      <c r="AB354" s="173"/>
      <c r="AC354" s="173"/>
      <c r="AD354" s="173"/>
      <c r="AE354" s="173"/>
      <c r="AF354" s="173"/>
      <c r="AG354" s="173"/>
      <c r="AH354" s="173"/>
      <c r="AI354" s="173">
        <v>122400</v>
      </c>
      <c r="AJ354" s="173"/>
      <c r="AK354" s="173"/>
      <c r="AL354" s="173"/>
      <c r="AM354" s="173"/>
      <c r="AN354" s="173"/>
      <c r="AO354" s="173"/>
      <c r="AP354" s="173"/>
      <c r="AQ354" s="173"/>
      <c r="AR354" s="173">
        <v>183000</v>
      </c>
      <c r="AS354" s="173">
        <v>148000</v>
      </c>
      <c r="AT354" s="160">
        <f t="shared" si="136"/>
        <v>3</v>
      </c>
      <c r="AU354" s="173">
        <f t="shared" si="137"/>
        <v>453400</v>
      </c>
      <c r="AV354" s="173">
        <f t="shared" si="138"/>
        <v>151100</v>
      </c>
      <c r="AW354" s="173">
        <f t="shared" si="139"/>
        <v>122400</v>
      </c>
      <c r="AX354" s="173">
        <f t="shared" si="140"/>
        <v>40500</v>
      </c>
      <c r="AY354" s="173">
        <f t="shared" si="141"/>
        <v>11800</v>
      </c>
      <c r="AZ354" s="177">
        <f t="shared" si="142"/>
        <v>0.36618444846292947</v>
      </c>
      <c r="BA354" s="177">
        <f t="shared" si="143"/>
        <v>0.10669077757685352</v>
      </c>
      <c r="BB354" s="173">
        <f>AV354</f>
        <v>151100</v>
      </c>
      <c r="BC354" s="178">
        <f t="shared" si="130"/>
        <v>151100</v>
      </c>
      <c r="BD354" s="173">
        <f t="shared" si="131"/>
        <v>40500</v>
      </c>
      <c r="BE354" s="177">
        <f t="shared" si="132"/>
        <v>0.36618444846292947</v>
      </c>
      <c r="BF354" s="179" t="s">
        <v>7679</v>
      </c>
      <c r="BG354" s="174"/>
      <c r="BH354" s="166" t="s">
        <v>20501</v>
      </c>
      <c r="BI354" s="162"/>
      <c r="BJ354" s="163">
        <v>1</v>
      </c>
      <c r="BK354" s="163"/>
    </row>
    <row r="355" spans="1:63" ht="31.5" customHeight="1" x14ac:dyDescent="0.25">
      <c r="A355" s="157">
        <v>349</v>
      </c>
      <c r="B355" s="164" t="s">
        <v>5927</v>
      </c>
      <c r="C355" s="169" t="s">
        <v>5928</v>
      </c>
      <c r="D355" s="169" t="s">
        <v>4315</v>
      </c>
      <c r="E355" s="170" t="s">
        <v>5929</v>
      </c>
      <c r="F355" s="171" t="s">
        <v>5930</v>
      </c>
      <c r="G355" s="171" t="s">
        <v>5930</v>
      </c>
      <c r="H355" s="172" t="s">
        <v>5930</v>
      </c>
      <c r="I355" s="164" t="s">
        <v>499</v>
      </c>
      <c r="J355" s="164">
        <v>1037</v>
      </c>
      <c r="K355" s="171">
        <v>1037</v>
      </c>
      <c r="L355" s="171" t="s">
        <v>5931</v>
      </c>
      <c r="M355" s="173">
        <v>150000</v>
      </c>
      <c r="N355" s="173">
        <f>P355-M355</f>
        <v>68000</v>
      </c>
      <c r="O355" s="173">
        <v>68869.565217391297</v>
      </c>
      <c r="P355" s="173">
        <v>218000</v>
      </c>
      <c r="Q355" s="173">
        <f>+O355/1800000*2340000</f>
        <v>89530.434782608689</v>
      </c>
      <c r="R355" s="173">
        <f>+M355+Q355</f>
        <v>239530.4347826087</v>
      </c>
      <c r="S355" s="173">
        <v>239500</v>
      </c>
      <c r="T355" s="174"/>
      <c r="U355" s="175" t="s">
        <v>26</v>
      </c>
      <c r="V355" s="175" t="s">
        <v>421</v>
      </c>
      <c r="W355" s="175" t="s">
        <v>27</v>
      </c>
      <c r="X355" s="176">
        <v>43294</v>
      </c>
      <c r="Y355" s="171" t="s">
        <v>7684</v>
      </c>
      <c r="Z355" s="171"/>
      <c r="AA355" s="173"/>
      <c r="AB355" s="173"/>
      <c r="AC355" s="173"/>
      <c r="AD355" s="173"/>
      <c r="AE355" s="173"/>
      <c r="AF355" s="173"/>
      <c r="AG355" s="173">
        <v>634000</v>
      </c>
      <c r="AH355" s="173"/>
      <c r="AI355" s="173">
        <v>248400</v>
      </c>
      <c r="AJ355" s="173"/>
      <c r="AK355" s="173"/>
      <c r="AL355" s="173"/>
      <c r="AM355" s="173"/>
      <c r="AN355" s="173"/>
      <c r="AO355" s="173"/>
      <c r="AP355" s="173"/>
      <c r="AQ355" s="173"/>
      <c r="AR355" s="173"/>
      <c r="AS355" s="173">
        <v>291000</v>
      </c>
      <c r="AT355" s="160">
        <f t="shared" si="136"/>
        <v>3</v>
      </c>
      <c r="AU355" s="173">
        <f t="shared" si="137"/>
        <v>1173400</v>
      </c>
      <c r="AV355" s="173">
        <f t="shared" si="138"/>
        <v>391100</v>
      </c>
      <c r="AW355" s="173">
        <f t="shared" si="139"/>
        <v>248400</v>
      </c>
      <c r="AX355" s="173">
        <f t="shared" si="140"/>
        <v>151600</v>
      </c>
      <c r="AY355" s="173">
        <f t="shared" si="141"/>
        <v>8900</v>
      </c>
      <c r="AZ355" s="177">
        <f t="shared" si="142"/>
        <v>0.63298538622129441</v>
      </c>
      <c r="BA355" s="177">
        <f t="shared" si="143"/>
        <v>3.7160751565762005E-2</v>
      </c>
      <c r="BB355" s="173">
        <f>AV355</f>
        <v>391100</v>
      </c>
      <c r="BC355" s="178">
        <f t="shared" si="130"/>
        <v>391100</v>
      </c>
      <c r="BD355" s="173">
        <f t="shared" si="131"/>
        <v>151600</v>
      </c>
      <c r="BE355" s="177">
        <f t="shared" si="132"/>
        <v>0.63298538622129441</v>
      </c>
      <c r="BF355" s="179" t="s">
        <v>7679</v>
      </c>
      <c r="BG355" s="174" t="s">
        <v>20564</v>
      </c>
      <c r="BH355" s="166" t="s">
        <v>20501</v>
      </c>
      <c r="BI355" s="162"/>
      <c r="BJ355" s="163">
        <v>1</v>
      </c>
      <c r="BK355" s="163"/>
    </row>
    <row r="356" spans="1:63" ht="31.5" customHeight="1" x14ac:dyDescent="0.25">
      <c r="A356" s="157">
        <v>350</v>
      </c>
      <c r="B356" s="164" t="s">
        <v>5932</v>
      </c>
      <c r="C356" s="169" t="s">
        <v>5928</v>
      </c>
      <c r="D356" s="169" t="s">
        <v>4315</v>
      </c>
      <c r="E356" s="170" t="s">
        <v>5933</v>
      </c>
      <c r="F356" s="171" t="s">
        <v>5934</v>
      </c>
      <c r="G356" s="171" t="s">
        <v>5934</v>
      </c>
      <c r="H356" s="172" t="s">
        <v>5934</v>
      </c>
      <c r="I356" s="164" t="s">
        <v>30</v>
      </c>
      <c r="J356" s="164">
        <v>1037</v>
      </c>
      <c r="K356" s="171">
        <v>1037</v>
      </c>
      <c r="L356" s="171" t="s">
        <v>5931</v>
      </c>
      <c r="M356" s="173">
        <v>150000</v>
      </c>
      <c r="N356" s="173">
        <v>68000</v>
      </c>
      <c r="O356" s="173">
        <v>68869.565217391297</v>
      </c>
      <c r="P356" s="173">
        <v>218000</v>
      </c>
      <c r="Q356" s="173">
        <v>89530.434782608689</v>
      </c>
      <c r="R356" s="173">
        <v>239530.4347826087</v>
      </c>
      <c r="S356" s="173">
        <v>239500</v>
      </c>
      <c r="T356" s="174"/>
      <c r="U356" s="175" t="s">
        <v>26</v>
      </c>
      <c r="V356" s="175" t="s">
        <v>421</v>
      </c>
      <c r="W356" s="175" t="s">
        <v>27</v>
      </c>
      <c r="X356" s="176">
        <v>43294</v>
      </c>
      <c r="Y356" s="171" t="s">
        <v>7684</v>
      </c>
      <c r="Z356" s="171"/>
      <c r="AA356" s="173"/>
      <c r="AB356" s="173"/>
      <c r="AC356" s="173"/>
      <c r="AD356" s="173"/>
      <c r="AE356" s="173"/>
      <c r="AF356" s="173"/>
      <c r="AG356" s="173"/>
      <c r="AH356" s="173"/>
      <c r="AI356" s="173">
        <v>248400</v>
      </c>
      <c r="AJ356" s="173"/>
      <c r="AK356" s="173"/>
      <c r="AL356" s="173"/>
      <c r="AM356" s="173"/>
      <c r="AN356" s="173"/>
      <c r="AO356" s="173"/>
      <c r="AP356" s="173"/>
      <c r="AQ356" s="173"/>
      <c r="AR356" s="173">
        <v>749000</v>
      </c>
      <c r="AS356" s="173">
        <v>480000</v>
      </c>
      <c r="AT356" s="160">
        <f t="shared" si="136"/>
        <v>3</v>
      </c>
      <c r="AU356" s="173">
        <f t="shared" si="137"/>
        <v>1477400</v>
      </c>
      <c r="AV356" s="173">
        <f t="shared" si="138"/>
        <v>492500</v>
      </c>
      <c r="AW356" s="173">
        <f t="shared" si="139"/>
        <v>248400</v>
      </c>
      <c r="AX356" s="173">
        <f t="shared" si="140"/>
        <v>253000</v>
      </c>
      <c r="AY356" s="173">
        <f t="shared" si="141"/>
        <v>8900</v>
      </c>
      <c r="AZ356" s="177">
        <f t="shared" si="142"/>
        <v>1.0563674321503131</v>
      </c>
      <c r="BA356" s="177">
        <f t="shared" si="143"/>
        <v>3.7160751565762005E-2</v>
      </c>
      <c r="BB356" s="173">
        <f>AW356</f>
        <v>248400</v>
      </c>
      <c r="BC356" s="178">
        <f t="shared" si="130"/>
        <v>492500</v>
      </c>
      <c r="BD356" s="173">
        <f t="shared" si="131"/>
        <v>8900</v>
      </c>
      <c r="BE356" s="177">
        <f t="shared" si="132"/>
        <v>3.7160751565762005E-2</v>
      </c>
      <c r="BF356" s="179" t="s">
        <v>20515</v>
      </c>
      <c r="BG356" s="174" t="s">
        <v>20564</v>
      </c>
      <c r="BH356" s="166" t="s">
        <v>20501</v>
      </c>
      <c r="BI356" s="162"/>
      <c r="BJ356" s="163">
        <v>1</v>
      </c>
      <c r="BK356" s="163"/>
    </row>
    <row r="357" spans="1:63" ht="31.5" customHeight="1" x14ac:dyDescent="0.25">
      <c r="A357" s="157">
        <v>351</v>
      </c>
      <c r="B357" s="164" t="s">
        <v>5938</v>
      </c>
      <c r="C357" s="169" t="s">
        <v>5939</v>
      </c>
      <c r="D357" s="169" t="s">
        <v>4315</v>
      </c>
      <c r="E357" s="170" t="s">
        <v>5940</v>
      </c>
      <c r="F357" s="171" t="s">
        <v>5941</v>
      </c>
      <c r="G357" s="171" t="s">
        <v>5941</v>
      </c>
      <c r="H357" s="172" t="s">
        <v>5941</v>
      </c>
      <c r="I357" s="164" t="s">
        <v>21</v>
      </c>
      <c r="J357" s="164">
        <v>1039</v>
      </c>
      <c r="K357" s="171">
        <v>1039</v>
      </c>
      <c r="L357" s="171" t="s">
        <v>5942</v>
      </c>
      <c r="M357" s="173">
        <v>244000</v>
      </c>
      <c r="N357" s="173">
        <v>118000</v>
      </c>
      <c r="O357" s="173">
        <v>118956.52173913</v>
      </c>
      <c r="P357" s="173">
        <v>362000</v>
      </c>
      <c r="Q357" s="173">
        <v>154643.47826086901</v>
      </c>
      <c r="R357" s="173">
        <v>398643.47826086904</v>
      </c>
      <c r="S357" s="173">
        <v>398600</v>
      </c>
      <c r="T357" s="174"/>
      <c r="U357" s="175" t="s">
        <v>26</v>
      </c>
      <c r="V357" s="175" t="s">
        <v>421</v>
      </c>
      <c r="W357" s="175" t="s">
        <v>27</v>
      </c>
      <c r="X357" s="176">
        <v>43294</v>
      </c>
      <c r="Y357" s="171" t="s">
        <v>7684</v>
      </c>
      <c r="Z357" s="171"/>
      <c r="AA357" s="173"/>
      <c r="AB357" s="173"/>
      <c r="AC357" s="173"/>
      <c r="AD357" s="173"/>
      <c r="AE357" s="173"/>
      <c r="AF357" s="173"/>
      <c r="AG357" s="173">
        <v>1713000</v>
      </c>
      <c r="AH357" s="173"/>
      <c r="AI357" s="173"/>
      <c r="AJ357" s="173">
        <v>2000000</v>
      </c>
      <c r="AK357" s="173"/>
      <c r="AL357" s="173"/>
      <c r="AM357" s="173"/>
      <c r="AN357" s="173"/>
      <c r="AO357" s="173"/>
      <c r="AP357" s="173"/>
      <c r="AQ357" s="173"/>
      <c r="AR357" s="173">
        <v>1217000</v>
      </c>
      <c r="AS357" s="173"/>
      <c r="AT357" s="160">
        <f t="shared" si="136"/>
        <v>3</v>
      </c>
      <c r="AU357" s="173">
        <f t="shared" si="137"/>
        <v>4930000</v>
      </c>
      <c r="AV357" s="173">
        <f t="shared" si="138"/>
        <v>1643300</v>
      </c>
      <c r="AW357" s="173">
        <f t="shared" si="139"/>
        <v>1217000</v>
      </c>
      <c r="AX357" s="173">
        <f t="shared" si="140"/>
        <v>1244700</v>
      </c>
      <c r="AY357" s="173">
        <f t="shared" si="141"/>
        <v>818400</v>
      </c>
      <c r="AZ357" s="177">
        <f t="shared" si="142"/>
        <v>3.1226793778223785</v>
      </c>
      <c r="BA357" s="177">
        <f t="shared" si="143"/>
        <v>2.0531861515303564</v>
      </c>
      <c r="BB357" s="173">
        <f t="shared" ref="BB357:BB365" si="144">AV357</f>
        <v>1643300</v>
      </c>
      <c r="BC357" s="178">
        <v>1244700</v>
      </c>
      <c r="BD357" s="173">
        <f t="shared" si="131"/>
        <v>1244700</v>
      </c>
      <c r="BE357" s="177">
        <f t="shared" si="132"/>
        <v>3.1226793778223785</v>
      </c>
      <c r="BF357" s="179" t="s">
        <v>7679</v>
      </c>
      <c r="BG357" s="174"/>
      <c r="BH357" s="166" t="s">
        <v>20501</v>
      </c>
      <c r="BI357" s="162"/>
      <c r="BJ357" s="163">
        <v>1</v>
      </c>
      <c r="BK357" s="163"/>
    </row>
    <row r="358" spans="1:63" ht="31.5" customHeight="1" x14ac:dyDescent="0.25">
      <c r="A358" s="157">
        <v>352</v>
      </c>
      <c r="B358" s="164" t="s">
        <v>5945</v>
      </c>
      <c r="C358" s="169" t="s">
        <v>5939</v>
      </c>
      <c r="D358" s="169" t="s">
        <v>4315</v>
      </c>
      <c r="E358" s="170" t="s">
        <v>5946</v>
      </c>
      <c r="F358" s="171" t="s">
        <v>5947</v>
      </c>
      <c r="G358" s="171" t="s">
        <v>5947</v>
      </c>
      <c r="H358" s="172" t="s">
        <v>5947</v>
      </c>
      <c r="I358" s="164" t="s">
        <v>21</v>
      </c>
      <c r="J358" s="164">
        <v>1039</v>
      </c>
      <c r="K358" s="171">
        <v>1039</v>
      </c>
      <c r="L358" s="171" t="s">
        <v>5942</v>
      </c>
      <c r="M358" s="173">
        <v>244000</v>
      </c>
      <c r="N358" s="173">
        <f>P358-M358</f>
        <v>118000</v>
      </c>
      <c r="O358" s="173">
        <v>118956.52173913</v>
      </c>
      <c r="P358" s="173">
        <v>362000</v>
      </c>
      <c r="Q358" s="173">
        <f>+O358/1800000*2340000</f>
        <v>154643.47826086901</v>
      </c>
      <c r="R358" s="173">
        <f>+M358+Q358</f>
        <v>398643.47826086904</v>
      </c>
      <c r="S358" s="173">
        <v>398600</v>
      </c>
      <c r="T358" s="174"/>
      <c r="U358" s="175" t="s">
        <v>200</v>
      </c>
      <c r="V358" s="175" t="s">
        <v>421</v>
      </c>
      <c r="W358" s="175" t="s">
        <v>195</v>
      </c>
      <c r="X358" s="176">
        <v>43294</v>
      </c>
      <c r="Y358" s="171" t="s">
        <v>7684</v>
      </c>
      <c r="Z358" s="171"/>
      <c r="AA358" s="173"/>
      <c r="AB358" s="173"/>
      <c r="AC358" s="173"/>
      <c r="AD358" s="173"/>
      <c r="AE358" s="173"/>
      <c r="AF358" s="173"/>
      <c r="AG358" s="173">
        <v>1713000</v>
      </c>
      <c r="AH358" s="173"/>
      <c r="AI358" s="173"/>
      <c r="AJ358" s="173">
        <v>2000000</v>
      </c>
      <c r="AK358" s="173"/>
      <c r="AL358" s="173"/>
      <c r="AM358" s="173"/>
      <c r="AN358" s="173"/>
      <c r="AO358" s="173"/>
      <c r="AP358" s="173"/>
      <c r="AQ358" s="173"/>
      <c r="AR358" s="173">
        <v>1217000</v>
      </c>
      <c r="AS358" s="173"/>
      <c r="AT358" s="160">
        <f t="shared" si="136"/>
        <v>3</v>
      </c>
      <c r="AU358" s="173">
        <f t="shared" si="137"/>
        <v>4930000</v>
      </c>
      <c r="AV358" s="173">
        <f t="shared" si="138"/>
        <v>1643300</v>
      </c>
      <c r="AW358" s="173">
        <f t="shared" si="139"/>
        <v>1217000</v>
      </c>
      <c r="AX358" s="173">
        <f t="shared" si="140"/>
        <v>1244700</v>
      </c>
      <c r="AY358" s="173">
        <f t="shared" si="141"/>
        <v>818400</v>
      </c>
      <c r="AZ358" s="177">
        <f t="shared" si="142"/>
        <v>3.1226793778223785</v>
      </c>
      <c r="BA358" s="177">
        <f t="shared" si="143"/>
        <v>2.0531861515303564</v>
      </c>
      <c r="BB358" s="173">
        <f t="shared" si="144"/>
        <v>1643300</v>
      </c>
      <c r="BC358" s="178">
        <v>1244700</v>
      </c>
      <c r="BD358" s="173">
        <f t="shared" si="131"/>
        <v>1244700</v>
      </c>
      <c r="BE358" s="177">
        <f t="shared" si="132"/>
        <v>3.1226793778223785</v>
      </c>
      <c r="BF358" s="179" t="s">
        <v>7679</v>
      </c>
      <c r="BG358" s="174"/>
      <c r="BH358" s="166" t="s">
        <v>20501</v>
      </c>
      <c r="BI358" s="162"/>
      <c r="BJ358" s="163">
        <v>1</v>
      </c>
      <c r="BK358" s="163"/>
    </row>
    <row r="359" spans="1:63" ht="31.5" customHeight="1" x14ac:dyDescent="0.25">
      <c r="A359" s="157">
        <v>353</v>
      </c>
      <c r="B359" s="164" t="s">
        <v>5948</v>
      </c>
      <c r="C359" s="169" t="s">
        <v>5939</v>
      </c>
      <c r="D359" s="169" t="s">
        <v>4315</v>
      </c>
      <c r="E359" s="170" t="s">
        <v>5949</v>
      </c>
      <c r="F359" s="171" t="s">
        <v>5950</v>
      </c>
      <c r="G359" s="171" t="s">
        <v>5950</v>
      </c>
      <c r="H359" s="172" t="s">
        <v>5950</v>
      </c>
      <c r="I359" s="164" t="s">
        <v>30</v>
      </c>
      <c r="J359" s="164">
        <v>1039</v>
      </c>
      <c r="K359" s="171">
        <v>1039</v>
      </c>
      <c r="L359" s="171" t="s">
        <v>5942</v>
      </c>
      <c r="M359" s="173">
        <v>244000</v>
      </c>
      <c r="N359" s="173">
        <v>118000</v>
      </c>
      <c r="O359" s="173">
        <v>118956.52173913</v>
      </c>
      <c r="P359" s="173">
        <v>362000</v>
      </c>
      <c r="Q359" s="173">
        <v>154643.47826086901</v>
      </c>
      <c r="R359" s="173">
        <v>398643.47826086904</v>
      </c>
      <c r="S359" s="173">
        <v>398600</v>
      </c>
      <c r="T359" s="174"/>
      <c r="U359" s="175" t="s">
        <v>26</v>
      </c>
      <c r="V359" s="175" t="s">
        <v>421</v>
      </c>
      <c r="W359" s="175" t="s">
        <v>27</v>
      </c>
      <c r="X359" s="176">
        <v>43294</v>
      </c>
      <c r="Y359" s="171" t="s">
        <v>7684</v>
      </c>
      <c r="Z359" s="171"/>
      <c r="AA359" s="173"/>
      <c r="AB359" s="173"/>
      <c r="AC359" s="173"/>
      <c r="AD359" s="173"/>
      <c r="AE359" s="173"/>
      <c r="AF359" s="173"/>
      <c r="AG359" s="173">
        <v>1713000</v>
      </c>
      <c r="AH359" s="173"/>
      <c r="AI359" s="173"/>
      <c r="AJ359" s="173">
        <v>2000000</v>
      </c>
      <c r="AK359" s="173"/>
      <c r="AL359" s="173"/>
      <c r="AM359" s="173"/>
      <c r="AN359" s="173"/>
      <c r="AO359" s="173"/>
      <c r="AP359" s="173"/>
      <c r="AQ359" s="173"/>
      <c r="AR359" s="173">
        <v>1217000</v>
      </c>
      <c r="AS359" s="173"/>
      <c r="AT359" s="160">
        <f t="shared" si="136"/>
        <v>3</v>
      </c>
      <c r="AU359" s="173">
        <f t="shared" si="137"/>
        <v>4930000</v>
      </c>
      <c r="AV359" s="173">
        <f t="shared" si="138"/>
        <v>1643300</v>
      </c>
      <c r="AW359" s="173">
        <f t="shared" si="139"/>
        <v>1217000</v>
      </c>
      <c r="AX359" s="173">
        <f t="shared" si="140"/>
        <v>1244700</v>
      </c>
      <c r="AY359" s="173">
        <f t="shared" si="141"/>
        <v>818400</v>
      </c>
      <c r="AZ359" s="177">
        <f t="shared" si="142"/>
        <v>3.1226793778223785</v>
      </c>
      <c r="BA359" s="177">
        <f t="shared" si="143"/>
        <v>2.0531861515303564</v>
      </c>
      <c r="BB359" s="173">
        <f t="shared" si="144"/>
        <v>1643300</v>
      </c>
      <c r="BC359" s="178">
        <v>1244700</v>
      </c>
      <c r="BD359" s="173">
        <f t="shared" si="131"/>
        <v>1244700</v>
      </c>
      <c r="BE359" s="177">
        <f t="shared" si="132"/>
        <v>3.1226793778223785</v>
      </c>
      <c r="BF359" s="179" t="s">
        <v>7679</v>
      </c>
      <c r="BG359" s="174"/>
      <c r="BH359" s="166" t="s">
        <v>20501</v>
      </c>
      <c r="BI359" s="162"/>
      <c r="BJ359" s="163">
        <v>1</v>
      </c>
      <c r="BK359" s="163"/>
    </row>
    <row r="360" spans="1:63" ht="31.5" customHeight="1" x14ac:dyDescent="0.25">
      <c r="A360" s="157">
        <v>354</v>
      </c>
      <c r="B360" s="164" t="s">
        <v>5982</v>
      </c>
      <c r="C360" s="169" t="s">
        <v>5963</v>
      </c>
      <c r="D360" s="169" t="s">
        <v>4315</v>
      </c>
      <c r="E360" s="170" t="s">
        <v>5983</v>
      </c>
      <c r="F360" s="171" t="s">
        <v>5984</v>
      </c>
      <c r="G360" s="171" t="s">
        <v>5984</v>
      </c>
      <c r="H360" s="172" t="s">
        <v>5984</v>
      </c>
      <c r="I360" s="164" t="s">
        <v>439</v>
      </c>
      <c r="J360" s="164">
        <v>1042</v>
      </c>
      <c r="K360" s="171">
        <v>1042</v>
      </c>
      <c r="L360" s="171" t="s">
        <v>5964</v>
      </c>
      <c r="M360" s="173">
        <v>189000</v>
      </c>
      <c r="N360" s="173">
        <v>70000</v>
      </c>
      <c r="O360" s="173">
        <v>70434.782608695605</v>
      </c>
      <c r="P360" s="173">
        <v>259000</v>
      </c>
      <c r="Q360" s="173">
        <v>91565.217391304293</v>
      </c>
      <c r="R360" s="173">
        <v>280565.21739130432</v>
      </c>
      <c r="S360" s="173">
        <v>280500</v>
      </c>
      <c r="T360" s="174"/>
      <c r="U360" s="175" t="s">
        <v>26</v>
      </c>
      <c r="V360" s="175" t="s">
        <v>421</v>
      </c>
      <c r="W360" s="175" t="s">
        <v>27</v>
      </c>
      <c r="X360" s="176">
        <v>43294</v>
      </c>
      <c r="Y360" s="171" t="s">
        <v>7684</v>
      </c>
      <c r="Z360" s="171"/>
      <c r="AA360" s="173"/>
      <c r="AB360" s="173"/>
      <c r="AC360" s="173"/>
      <c r="AD360" s="173"/>
      <c r="AE360" s="173"/>
      <c r="AF360" s="173"/>
      <c r="AG360" s="173"/>
      <c r="AH360" s="173"/>
      <c r="AI360" s="173">
        <v>296400</v>
      </c>
      <c r="AJ360" s="173"/>
      <c r="AK360" s="173"/>
      <c r="AL360" s="173"/>
      <c r="AM360" s="173"/>
      <c r="AN360" s="173"/>
      <c r="AO360" s="173"/>
      <c r="AP360" s="173"/>
      <c r="AQ360" s="173"/>
      <c r="AR360" s="173">
        <v>415000</v>
      </c>
      <c r="AS360" s="173">
        <v>351000</v>
      </c>
      <c r="AT360" s="160">
        <f t="shared" si="136"/>
        <v>3</v>
      </c>
      <c r="AU360" s="173">
        <f t="shared" si="137"/>
        <v>1062400</v>
      </c>
      <c r="AV360" s="173">
        <f t="shared" si="138"/>
        <v>354100</v>
      </c>
      <c r="AW360" s="173">
        <f t="shared" si="139"/>
        <v>296400</v>
      </c>
      <c r="AX360" s="173">
        <f t="shared" si="140"/>
        <v>73600</v>
      </c>
      <c r="AY360" s="173">
        <f t="shared" si="141"/>
        <v>15900</v>
      </c>
      <c r="AZ360" s="177">
        <f t="shared" si="142"/>
        <v>0.26238859180035651</v>
      </c>
      <c r="BA360" s="177">
        <f t="shared" si="143"/>
        <v>5.6684491978609627E-2</v>
      </c>
      <c r="BB360" s="173">
        <f t="shared" si="144"/>
        <v>354100</v>
      </c>
      <c r="BC360" s="178">
        <f t="shared" ref="BC360:BC423" si="145">AV360</f>
        <v>354100</v>
      </c>
      <c r="BD360" s="173">
        <f t="shared" si="131"/>
        <v>73600</v>
      </c>
      <c r="BE360" s="177">
        <f t="shared" si="132"/>
        <v>0.26238859180035651</v>
      </c>
      <c r="BF360" s="179" t="s">
        <v>7679</v>
      </c>
      <c r="BG360" s="174"/>
      <c r="BH360" s="166" t="s">
        <v>20501</v>
      </c>
      <c r="BI360" s="162"/>
      <c r="BJ360" s="163">
        <v>1</v>
      </c>
      <c r="BK360" s="163"/>
    </row>
    <row r="361" spans="1:63" ht="31.5" customHeight="1" x14ac:dyDescent="0.25">
      <c r="A361" s="157">
        <v>355</v>
      </c>
      <c r="B361" s="164" t="s">
        <v>6017</v>
      </c>
      <c r="C361" s="169" t="s">
        <v>6018</v>
      </c>
      <c r="D361" s="169" t="s">
        <v>4315</v>
      </c>
      <c r="E361" s="170" t="s">
        <v>6019</v>
      </c>
      <c r="F361" s="171" t="s">
        <v>6020</v>
      </c>
      <c r="G361" s="171" t="s">
        <v>6020</v>
      </c>
      <c r="H361" s="172" t="s">
        <v>6020</v>
      </c>
      <c r="I361" s="164" t="s">
        <v>499</v>
      </c>
      <c r="J361" s="164">
        <v>1046</v>
      </c>
      <c r="K361" s="171">
        <v>1046</v>
      </c>
      <c r="L361" s="171" t="s">
        <v>6021</v>
      </c>
      <c r="M361" s="173">
        <v>154000</v>
      </c>
      <c r="N361" s="173">
        <v>70000</v>
      </c>
      <c r="O361" s="173">
        <v>70434.782608695605</v>
      </c>
      <c r="P361" s="173">
        <v>224000</v>
      </c>
      <c r="Q361" s="173">
        <v>91565.217391304293</v>
      </c>
      <c r="R361" s="173">
        <v>245565.21739130429</v>
      </c>
      <c r="S361" s="173">
        <v>245500</v>
      </c>
      <c r="T361" s="174"/>
      <c r="U361" s="175" t="s">
        <v>200</v>
      </c>
      <c r="V361" s="175" t="s">
        <v>421</v>
      </c>
      <c r="W361" s="175" t="s">
        <v>195</v>
      </c>
      <c r="X361" s="176">
        <v>43294</v>
      </c>
      <c r="Y361" s="171" t="s">
        <v>7684</v>
      </c>
      <c r="Z361" s="171"/>
      <c r="AA361" s="173"/>
      <c r="AB361" s="173"/>
      <c r="AC361" s="173"/>
      <c r="AD361" s="173"/>
      <c r="AE361" s="173"/>
      <c r="AF361" s="173"/>
      <c r="AG361" s="173"/>
      <c r="AH361" s="173"/>
      <c r="AI361" s="173">
        <v>254400</v>
      </c>
      <c r="AJ361" s="173"/>
      <c r="AK361" s="173"/>
      <c r="AL361" s="173"/>
      <c r="AM361" s="173"/>
      <c r="AN361" s="173"/>
      <c r="AO361" s="173"/>
      <c r="AP361" s="173"/>
      <c r="AQ361" s="173"/>
      <c r="AR361" s="173">
        <v>394000</v>
      </c>
      <c r="AS361" s="173">
        <v>299000</v>
      </c>
      <c r="AT361" s="160">
        <f t="shared" si="136"/>
        <v>3</v>
      </c>
      <c r="AU361" s="173">
        <f t="shared" si="137"/>
        <v>947400</v>
      </c>
      <c r="AV361" s="173">
        <f t="shared" si="138"/>
        <v>315800</v>
      </c>
      <c r="AW361" s="173">
        <f t="shared" si="139"/>
        <v>254400</v>
      </c>
      <c r="AX361" s="173">
        <f t="shared" si="140"/>
        <v>70300</v>
      </c>
      <c r="AY361" s="173">
        <f t="shared" si="141"/>
        <v>8900</v>
      </c>
      <c r="AZ361" s="177">
        <f t="shared" si="142"/>
        <v>0.28635437881873727</v>
      </c>
      <c r="BA361" s="177">
        <f t="shared" si="143"/>
        <v>3.625254582484725E-2</v>
      </c>
      <c r="BB361" s="173">
        <f t="shared" si="144"/>
        <v>315800</v>
      </c>
      <c r="BC361" s="178">
        <f t="shared" si="145"/>
        <v>315800</v>
      </c>
      <c r="BD361" s="173">
        <f t="shared" si="131"/>
        <v>70300</v>
      </c>
      <c r="BE361" s="177">
        <f t="shared" si="132"/>
        <v>0.28635437881873727</v>
      </c>
      <c r="BF361" s="179" t="s">
        <v>7679</v>
      </c>
      <c r="BG361" s="174"/>
      <c r="BH361" s="166" t="s">
        <v>20501</v>
      </c>
      <c r="BI361" s="162"/>
      <c r="BJ361" s="163">
        <v>1</v>
      </c>
      <c r="BK361" s="163"/>
    </row>
    <row r="362" spans="1:63" ht="31.5" customHeight="1" x14ac:dyDescent="0.25">
      <c r="A362" s="157">
        <v>356</v>
      </c>
      <c r="B362" s="164" t="s">
        <v>6028</v>
      </c>
      <c r="C362" s="169" t="s">
        <v>6018</v>
      </c>
      <c r="D362" s="169" t="s">
        <v>4315</v>
      </c>
      <c r="E362" s="170" t="s">
        <v>6029</v>
      </c>
      <c r="F362" s="171" t="s">
        <v>6027</v>
      </c>
      <c r="G362" s="171" t="s">
        <v>6027</v>
      </c>
      <c r="H362" s="172" t="s">
        <v>6027</v>
      </c>
      <c r="I362" s="164" t="s">
        <v>499</v>
      </c>
      <c r="J362" s="164">
        <v>1046</v>
      </c>
      <c r="K362" s="171">
        <v>1046</v>
      </c>
      <c r="L362" s="171" t="s">
        <v>6021</v>
      </c>
      <c r="M362" s="173">
        <v>154000</v>
      </c>
      <c r="N362" s="173">
        <v>70000</v>
      </c>
      <c r="O362" s="173">
        <v>70434.782608695605</v>
      </c>
      <c r="P362" s="173">
        <v>224000</v>
      </c>
      <c r="Q362" s="173">
        <v>91565.217391304293</v>
      </c>
      <c r="R362" s="173">
        <v>245565.21739130429</v>
      </c>
      <c r="S362" s="173">
        <v>245500</v>
      </c>
      <c r="T362" s="174"/>
      <c r="U362" s="175" t="s">
        <v>26</v>
      </c>
      <c r="V362" s="175" t="s">
        <v>421</v>
      </c>
      <c r="W362" s="175" t="s">
        <v>27</v>
      </c>
      <c r="X362" s="176">
        <v>43294</v>
      </c>
      <c r="Y362" s="171" t="s">
        <v>7684</v>
      </c>
      <c r="Z362" s="171"/>
      <c r="AA362" s="173"/>
      <c r="AB362" s="173"/>
      <c r="AC362" s="173"/>
      <c r="AD362" s="173"/>
      <c r="AE362" s="173"/>
      <c r="AF362" s="173"/>
      <c r="AG362" s="173"/>
      <c r="AH362" s="173"/>
      <c r="AI362" s="173">
        <v>254400</v>
      </c>
      <c r="AJ362" s="173"/>
      <c r="AK362" s="173"/>
      <c r="AL362" s="173"/>
      <c r="AM362" s="173"/>
      <c r="AN362" s="173"/>
      <c r="AO362" s="173"/>
      <c r="AP362" s="173"/>
      <c r="AQ362" s="173"/>
      <c r="AR362" s="173">
        <v>394000</v>
      </c>
      <c r="AS362" s="173">
        <v>299000</v>
      </c>
      <c r="AT362" s="160">
        <f t="shared" si="136"/>
        <v>3</v>
      </c>
      <c r="AU362" s="173">
        <f t="shared" si="137"/>
        <v>947400</v>
      </c>
      <c r="AV362" s="173">
        <f t="shared" si="138"/>
        <v>315800</v>
      </c>
      <c r="AW362" s="173">
        <f t="shared" si="139"/>
        <v>254400</v>
      </c>
      <c r="AX362" s="173">
        <f t="shared" si="140"/>
        <v>70300</v>
      </c>
      <c r="AY362" s="173">
        <f t="shared" si="141"/>
        <v>8900</v>
      </c>
      <c r="AZ362" s="177">
        <f t="shared" si="142"/>
        <v>0.28635437881873727</v>
      </c>
      <c r="BA362" s="177">
        <f t="shared" si="143"/>
        <v>3.625254582484725E-2</v>
      </c>
      <c r="BB362" s="173">
        <f t="shared" si="144"/>
        <v>315800</v>
      </c>
      <c r="BC362" s="178">
        <f t="shared" si="145"/>
        <v>315800</v>
      </c>
      <c r="BD362" s="173">
        <f t="shared" si="131"/>
        <v>70300</v>
      </c>
      <c r="BE362" s="177">
        <f t="shared" si="132"/>
        <v>0.28635437881873727</v>
      </c>
      <c r="BF362" s="179" t="s">
        <v>7679</v>
      </c>
      <c r="BG362" s="174"/>
      <c r="BH362" s="166" t="s">
        <v>20501</v>
      </c>
      <c r="BI362" s="162"/>
      <c r="BJ362" s="163">
        <v>1</v>
      </c>
      <c r="BK362" s="163"/>
    </row>
    <row r="363" spans="1:63" ht="31.5" customHeight="1" x14ac:dyDescent="0.25">
      <c r="A363" s="157">
        <v>357</v>
      </c>
      <c r="B363" s="164" t="s">
        <v>6034</v>
      </c>
      <c r="C363" s="169" t="s">
        <v>6018</v>
      </c>
      <c r="D363" s="169" t="s">
        <v>4315</v>
      </c>
      <c r="E363" s="170" t="s">
        <v>6035</v>
      </c>
      <c r="F363" s="171" t="s">
        <v>6032</v>
      </c>
      <c r="G363" s="171" t="s">
        <v>6032</v>
      </c>
      <c r="H363" s="172" t="s">
        <v>6033</v>
      </c>
      <c r="I363" s="164" t="s">
        <v>499</v>
      </c>
      <c r="J363" s="164">
        <v>1046</v>
      </c>
      <c r="K363" s="171">
        <v>1046</v>
      </c>
      <c r="L363" s="171" t="s">
        <v>6021</v>
      </c>
      <c r="M363" s="173">
        <v>154000</v>
      </c>
      <c r="N363" s="173">
        <v>70000</v>
      </c>
      <c r="O363" s="173">
        <v>70434.782608695605</v>
      </c>
      <c r="P363" s="173">
        <v>224000</v>
      </c>
      <c r="Q363" s="173">
        <v>91565.217391304293</v>
      </c>
      <c r="R363" s="173">
        <v>245565.21739130429</v>
      </c>
      <c r="S363" s="173">
        <v>245500</v>
      </c>
      <c r="T363" s="174"/>
      <c r="U363" s="175" t="s">
        <v>26</v>
      </c>
      <c r="V363" s="175" t="s">
        <v>421</v>
      </c>
      <c r="W363" s="175" t="s">
        <v>27</v>
      </c>
      <c r="X363" s="176">
        <v>43294</v>
      </c>
      <c r="Y363" s="171" t="s">
        <v>7684</v>
      </c>
      <c r="Z363" s="171"/>
      <c r="AA363" s="173"/>
      <c r="AB363" s="173"/>
      <c r="AC363" s="173"/>
      <c r="AD363" s="173"/>
      <c r="AE363" s="173"/>
      <c r="AF363" s="173"/>
      <c r="AG363" s="173"/>
      <c r="AH363" s="173"/>
      <c r="AI363" s="173">
        <v>254400</v>
      </c>
      <c r="AJ363" s="173"/>
      <c r="AK363" s="173"/>
      <c r="AL363" s="173"/>
      <c r="AM363" s="173"/>
      <c r="AN363" s="173"/>
      <c r="AO363" s="173"/>
      <c r="AP363" s="173"/>
      <c r="AQ363" s="173"/>
      <c r="AR363" s="173">
        <v>394000</v>
      </c>
      <c r="AS363" s="173">
        <v>299000</v>
      </c>
      <c r="AT363" s="160">
        <f t="shared" si="136"/>
        <v>3</v>
      </c>
      <c r="AU363" s="173">
        <f t="shared" si="137"/>
        <v>947400</v>
      </c>
      <c r="AV363" s="173">
        <f t="shared" si="138"/>
        <v>315800</v>
      </c>
      <c r="AW363" s="173">
        <f t="shared" si="139"/>
        <v>254400</v>
      </c>
      <c r="AX363" s="173">
        <f t="shared" si="140"/>
        <v>70300</v>
      </c>
      <c r="AY363" s="173">
        <f t="shared" si="141"/>
        <v>8900</v>
      </c>
      <c r="AZ363" s="177">
        <f t="shared" si="142"/>
        <v>0.28635437881873727</v>
      </c>
      <c r="BA363" s="177">
        <f t="shared" si="143"/>
        <v>3.625254582484725E-2</v>
      </c>
      <c r="BB363" s="173">
        <f t="shared" si="144"/>
        <v>315800</v>
      </c>
      <c r="BC363" s="178">
        <f t="shared" si="145"/>
        <v>315800</v>
      </c>
      <c r="BD363" s="173">
        <f t="shared" si="131"/>
        <v>70300</v>
      </c>
      <c r="BE363" s="177">
        <f t="shared" si="132"/>
        <v>0.28635437881873727</v>
      </c>
      <c r="BF363" s="179" t="s">
        <v>7679</v>
      </c>
      <c r="BG363" s="174"/>
      <c r="BH363" s="166" t="s">
        <v>20501</v>
      </c>
      <c r="BI363" s="162"/>
      <c r="BJ363" s="163">
        <v>1</v>
      </c>
      <c r="BK363" s="163"/>
    </row>
    <row r="364" spans="1:63" ht="31.5" customHeight="1" x14ac:dyDescent="0.25">
      <c r="A364" s="157">
        <v>358</v>
      </c>
      <c r="B364" s="164" t="s">
        <v>6039</v>
      </c>
      <c r="C364" s="169" t="s">
        <v>6018</v>
      </c>
      <c r="D364" s="169" t="s">
        <v>4315</v>
      </c>
      <c r="E364" s="170" t="s">
        <v>6040</v>
      </c>
      <c r="F364" s="171" t="s">
        <v>6038</v>
      </c>
      <c r="G364" s="171" t="s">
        <v>6038</v>
      </c>
      <c r="H364" s="172" t="s">
        <v>6038</v>
      </c>
      <c r="I364" s="164" t="s">
        <v>499</v>
      </c>
      <c r="J364" s="164">
        <v>1046</v>
      </c>
      <c r="K364" s="171">
        <v>1046</v>
      </c>
      <c r="L364" s="171" t="s">
        <v>6021</v>
      </c>
      <c r="M364" s="173">
        <v>154000</v>
      </c>
      <c r="N364" s="173">
        <v>70000</v>
      </c>
      <c r="O364" s="173">
        <v>70434.782608695605</v>
      </c>
      <c r="P364" s="173">
        <v>224000</v>
      </c>
      <c r="Q364" s="173">
        <v>91565.217391304293</v>
      </c>
      <c r="R364" s="173">
        <v>245565.21739130429</v>
      </c>
      <c r="S364" s="173">
        <v>245500</v>
      </c>
      <c r="T364" s="174"/>
      <c r="U364" s="175" t="s">
        <v>26</v>
      </c>
      <c r="V364" s="175" t="s">
        <v>421</v>
      </c>
      <c r="W364" s="175" t="s">
        <v>27</v>
      </c>
      <c r="X364" s="176">
        <v>43294</v>
      </c>
      <c r="Y364" s="171" t="s">
        <v>7684</v>
      </c>
      <c r="Z364" s="171"/>
      <c r="AA364" s="173"/>
      <c r="AB364" s="173"/>
      <c r="AC364" s="173"/>
      <c r="AD364" s="173"/>
      <c r="AE364" s="173"/>
      <c r="AF364" s="173"/>
      <c r="AG364" s="173"/>
      <c r="AH364" s="173"/>
      <c r="AI364" s="173">
        <v>254400</v>
      </c>
      <c r="AJ364" s="173"/>
      <c r="AK364" s="173"/>
      <c r="AL364" s="173"/>
      <c r="AM364" s="173"/>
      <c r="AN364" s="173"/>
      <c r="AO364" s="173"/>
      <c r="AP364" s="173"/>
      <c r="AQ364" s="173"/>
      <c r="AR364" s="173">
        <v>394000</v>
      </c>
      <c r="AS364" s="173">
        <v>299000</v>
      </c>
      <c r="AT364" s="160">
        <f t="shared" si="136"/>
        <v>3</v>
      </c>
      <c r="AU364" s="173">
        <f t="shared" si="137"/>
        <v>947400</v>
      </c>
      <c r="AV364" s="173">
        <f t="shared" si="138"/>
        <v>315800</v>
      </c>
      <c r="AW364" s="173">
        <f t="shared" si="139"/>
        <v>254400</v>
      </c>
      <c r="AX364" s="173">
        <f t="shared" si="140"/>
        <v>70300</v>
      </c>
      <c r="AY364" s="173">
        <f t="shared" si="141"/>
        <v>8900</v>
      </c>
      <c r="AZ364" s="177">
        <f t="shared" si="142"/>
        <v>0.28635437881873727</v>
      </c>
      <c r="BA364" s="177">
        <f t="shared" si="143"/>
        <v>3.625254582484725E-2</v>
      </c>
      <c r="BB364" s="173">
        <f t="shared" si="144"/>
        <v>315800</v>
      </c>
      <c r="BC364" s="178">
        <f t="shared" si="145"/>
        <v>315800</v>
      </c>
      <c r="BD364" s="173">
        <f t="shared" si="131"/>
        <v>70300</v>
      </c>
      <c r="BE364" s="177">
        <f t="shared" si="132"/>
        <v>0.28635437881873727</v>
      </c>
      <c r="BF364" s="179" t="s">
        <v>7679</v>
      </c>
      <c r="BG364" s="174"/>
      <c r="BH364" s="166" t="s">
        <v>20501</v>
      </c>
      <c r="BI364" s="162"/>
      <c r="BJ364" s="163">
        <v>1</v>
      </c>
      <c r="BK364" s="163"/>
    </row>
    <row r="365" spans="1:63" ht="31.5" customHeight="1" x14ac:dyDescent="0.25">
      <c r="A365" s="157">
        <v>359</v>
      </c>
      <c r="B365" s="164" t="s">
        <v>6044</v>
      </c>
      <c r="C365" s="169" t="s">
        <v>6018</v>
      </c>
      <c r="D365" s="169" t="s">
        <v>4315</v>
      </c>
      <c r="E365" s="170" t="s">
        <v>6045</v>
      </c>
      <c r="F365" s="171" t="s">
        <v>6046</v>
      </c>
      <c r="G365" s="171" t="s">
        <v>6046</v>
      </c>
      <c r="H365" s="172" t="s">
        <v>6046</v>
      </c>
      <c r="I365" s="164" t="s">
        <v>499</v>
      </c>
      <c r="J365" s="164">
        <v>1046</v>
      </c>
      <c r="K365" s="171">
        <v>1046</v>
      </c>
      <c r="L365" s="171" t="s">
        <v>6021</v>
      </c>
      <c r="M365" s="173">
        <v>154000</v>
      </c>
      <c r="N365" s="173">
        <v>70000</v>
      </c>
      <c r="O365" s="173">
        <v>70434.782608695605</v>
      </c>
      <c r="P365" s="173">
        <v>224000</v>
      </c>
      <c r="Q365" s="173">
        <v>91565.217391304293</v>
      </c>
      <c r="R365" s="173">
        <v>245565.21739130429</v>
      </c>
      <c r="S365" s="173">
        <v>245500</v>
      </c>
      <c r="T365" s="174"/>
      <c r="U365" s="175" t="s">
        <v>26</v>
      </c>
      <c r="V365" s="175" t="s">
        <v>421</v>
      </c>
      <c r="W365" s="175" t="s">
        <v>27</v>
      </c>
      <c r="X365" s="176">
        <v>43294</v>
      </c>
      <c r="Y365" s="171" t="s">
        <v>7684</v>
      </c>
      <c r="Z365" s="171"/>
      <c r="AA365" s="173"/>
      <c r="AB365" s="173"/>
      <c r="AC365" s="173"/>
      <c r="AD365" s="173"/>
      <c r="AE365" s="173"/>
      <c r="AF365" s="173"/>
      <c r="AG365" s="173"/>
      <c r="AH365" s="173"/>
      <c r="AI365" s="173">
        <v>254400</v>
      </c>
      <c r="AJ365" s="173"/>
      <c r="AK365" s="173"/>
      <c r="AL365" s="173"/>
      <c r="AM365" s="173"/>
      <c r="AN365" s="173"/>
      <c r="AO365" s="173"/>
      <c r="AP365" s="173"/>
      <c r="AQ365" s="173"/>
      <c r="AR365" s="173">
        <v>394000</v>
      </c>
      <c r="AS365" s="173">
        <v>299000</v>
      </c>
      <c r="AT365" s="160">
        <f t="shared" si="136"/>
        <v>3</v>
      </c>
      <c r="AU365" s="173">
        <f t="shared" si="137"/>
        <v>947400</v>
      </c>
      <c r="AV365" s="173">
        <f t="shared" si="138"/>
        <v>315800</v>
      </c>
      <c r="AW365" s="173">
        <f t="shared" si="139"/>
        <v>254400</v>
      </c>
      <c r="AX365" s="173">
        <f t="shared" si="140"/>
        <v>70300</v>
      </c>
      <c r="AY365" s="173">
        <f t="shared" si="141"/>
        <v>8900</v>
      </c>
      <c r="AZ365" s="177">
        <f t="shared" si="142"/>
        <v>0.28635437881873727</v>
      </c>
      <c r="BA365" s="177">
        <f t="shared" si="143"/>
        <v>3.625254582484725E-2</v>
      </c>
      <c r="BB365" s="173">
        <f t="shared" si="144"/>
        <v>315800</v>
      </c>
      <c r="BC365" s="178">
        <f t="shared" si="145"/>
        <v>315800</v>
      </c>
      <c r="BD365" s="173">
        <f t="shared" si="131"/>
        <v>70300</v>
      </c>
      <c r="BE365" s="177">
        <f t="shared" si="132"/>
        <v>0.28635437881873727</v>
      </c>
      <c r="BF365" s="179" t="s">
        <v>7679</v>
      </c>
      <c r="BG365" s="174"/>
      <c r="BH365" s="166" t="s">
        <v>20501</v>
      </c>
      <c r="BI365" s="162"/>
      <c r="BJ365" s="163">
        <v>1</v>
      </c>
      <c r="BK365" s="163"/>
    </row>
    <row r="366" spans="1:63" ht="31.5" customHeight="1" x14ac:dyDescent="0.25">
      <c r="A366" s="157">
        <v>360</v>
      </c>
      <c r="B366" s="164" t="s">
        <v>6051</v>
      </c>
      <c r="C366" s="169" t="s">
        <v>6048</v>
      </c>
      <c r="D366" s="169" t="s">
        <v>4315</v>
      </c>
      <c r="E366" s="170" t="s">
        <v>6052</v>
      </c>
      <c r="F366" s="171" t="s">
        <v>6050</v>
      </c>
      <c r="G366" s="171" t="s">
        <v>6050</v>
      </c>
      <c r="H366" s="172" t="s">
        <v>6050</v>
      </c>
      <c r="I366" s="164" t="s">
        <v>30</v>
      </c>
      <c r="J366" s="164">
        <v>1047</v>
      </c>
      <c r="K366" s="171">
        <v>1047</v>
      </c>
      <c r="L366" s="171" t="s">
        <v>6050</v>
      </c>
      <c r="M366" s="173">
        <v>280000</v>
      </c>
      <c r="N366" s="173">
        <v>68000</v>
      </c>
      <c r="O366" s="173">
        <v>68869.565217391297</v>
      </c>
      <c r="P366" s="173">
        <v>348000</v>
      </c>
      <c r="Q366" s="173">
        <v>89530.434782608689</v>
      </c>
      <c r="R366" s="173">
        <v>369530.4347826087</v>
      </c>
      <c r="S366" s="173">
        <v>369500</v>
      </c>
      <c r="T366" s="174"/>
      <c r="U366" s="175" t="s">
        <v>26</v>
      </c>
      <c r="V366" s="175" t="s">
        <v>421</v>
      </c>
      <c r="W366" s="175" t="s">
        <v>27</v>
      </c>
      <c r="X366" s="176">
        <v>43294</v>
      </c>
      <c r="Y366" s="171" t="s">
        <v>7684</v>
      </c>
      <c r="Z366" s="171"/>
      <c r="AA366" s="173"/>
      <c r="AB366" s="173"/>
      <c r="AC366" s="173"/>
      <c r="AD366" s="173"/>
      <c r="AE366" s="173"/>
      <c r="AF366" s="173"/>
      <c r="AG366" s="173"/>
      <c r="AH366" s="173"/>
      <c r="AI366" s="173">
        <v>404400</v>
      </c>
      <c r="AJ366" s="173"/>
      <c r="AK366" s="173"/>
      <c r="AL366" s="173"/>
      <c r="AM366" s="173"/>
      <c r="AN366" s="173"/>
      <c r="AO366" s="173"/>
      <c r="AP366" s="173"/>
      <c r="AQ366" s="173"/>
      <c r="AR366" s="173">
        <v>885000</v>
      </c>
      <c r="AS366" s="173">
        <v>486000</v>
      </c>
      <c r="AT366" s="160">
        <f t="shared" si="136"/>
        <v>3</v>
      </c>
      <c r="AU366" s="173">
        <f t="shared" si="137"/>
        <v>1775400</v>
      </c>
      <c r="AV366" s="173">
        <f t="shared" si="138"/>
        <v>591800</v>
      </c>
      <c r="AW366" s="173">
        <f t="shared" si="139"/>
        <v>404400</v>
      </c>
      <c r="AX366" s="173">
        <f t="shared" si="140"/>
        <v>222300</v>
      </c>
      <c r="AY366" s="173">
        <f t="shared" si="141"/>
        <v>34900</v>
      </c>
      <c r="AZ366" s="177">
        <f t="shared" si="142"/>
        <v>0.60162381596752368</v>
      </c>
      <c r="BA366" s="177">
        <f t="shared" si="143"/>
        <v>9.4451962110960755E-2</v>
      </c>
      <c r="BB366" s="173">
        <f>AR366</f>
        <v>885000</v>
      </c>
      <c r="BC366" s="178">
        <f t="shared" si="145"/>
        <v>591800</v>
      </c>
      <c r="BD366" s="173">
        <f t="shared" si="131"/>
        <v>515500</v>
      </c>
      <c r="BE366" s="177">
        <f t="shared" si="132"/>
        <v>1.395128552097429</v>
      </c>
      <c r="BF366" s="179" t="s">
        <v>20561</v>
      </c>
      <c r="BG366" s="174" t="s">
        <v>20564</v>
      </c>
      <c r="BH366" s="166" t="s">
        <v>20501</v>
      </c>
      <c r="BI366" s="162"/>
      <c r="BJ366" s="163">
        <v>1</v>
      </c>
      <c r="BK366" s="163"/>
    </row>
    <row r="367" spans="1:63" ht="31.5" customHeight="1" x14ac:dyDescent="0.25">
      <c r="A367" s="157">
        <v>361</v>
      </c>
      <c r="B367" s="164" t="s">
        <v>6061</v>
      </c>
      <c r="C367" s="169" t="s">
        <v>6059</v>
      </c>
      <c r="D367" s="169" t="s">
        <v>4315</v>
      </c>
      <c r="E367" s="170" t="s">
        <v>6062</v>
      </c>
      <c r="F367" s="171" t="s">
        <v>6063</v>
      </c>
      <c r="G367" s="171" t="s">
        <v>6063</v>
      </c>
      <c r="H367" s="172" t="s">
        <v>6063</v>
      </c>
      <c r="I367" s="164" t="s">
        <v>21</v>
      </c>
      <c r="J367" s="164">
        <v>1049</v>
      </c>
      <c r="K367" s="171">
        <v>1049</v>
      </c>
      <c r="L367" s="171" t="s">
        <v>6060</v>
      </c>
      <c r="M367" s="173">
        <v>590000</v>
      </c>
      <c r="N367" s="173">
        <v>278000</v>
      </c>
      <c r="O367" s="173">
        <v>278608.69565217401</v>
      </c>
      <c r="P367" s="173">
        <v>868000</v>
      </c>
      <c r="Q367" s="173">
        <v>362191.30434782617</v>
      </c>
      <c r="R367" s="173">
        <v>952191.30434782617</v>
      </c>
      <c r="S367" s="173">
        <v>952100</v>
      </c>
      <c r="T367" s="174"/>
      <c r="U367" s="175" t="s">
        <v>200</v>
      </c>
      <c r="V367" s="175" t="s">
        <v>421</v>
      </c>
      <c r="W367" s="175" t="s">
        <v>195</v>
      </c>
      <c r="X367" s="176">
        <v>43294</v>
      </c>
      <c r="Y367" s="171" t="s">
        <v>7684</v>
      </c>
      <c r="Z367" s="171"/>
      <c r="AA367" s="173"/>
      <c r="AB367" s="173"/>
      <c r="AC367" s="173"/>
      <c r="AD367" s="173"/>
      <c r="AE367" s="173"/>
      <c r="AF367" s="173"/>
      <c r="AG367" s="173">
        <v>1561000</v>
      </c>
      <c r="AH367" s="173"/>
      <c r="AI367" s="173"/>
      <c r="AJ367" s="173"/>
      <c r="AK367" s="173"/>
      <c r="AL367" s="173"/>
      <c r="AM367" s="173"/>
      <c r="AN367" s="173"/>
      <c r="AO367" s="173"/>
      <c r="AP367" s="173"/>
      <c r="AQ367" s="173"/>
      <c r="AR367" s="173">
        <v>2009000</v>
      </c>
      <c r="AS367" s="173">
        <v>1152000</v>
      </c>
      <c r="AT367" s="160">
        <f t="shared" si="136"/>
        <v>3</v>
      </c>
      <c r="AU367" s="173">
        <f t="shared" si="137"/>
        <v>4722000</v>
      </c>
      <c r="AV367" s="173">
        <f t="shared" si="138"/>
        <v>1574000</v>
      </c>
      <c r="AW367" s="173">
        <f t="shared" si="139"/>
        <v>1152000</v>
      </c>
      <c r="AX367" s="173">
        <f t="shared" si="140"/>
        <v>621900</v>
      </c>
      <c r="AY367" s="173">
        <f t="shared" si="141"/>
        <v>199900</v>
      </c>
      <c r="AZ367" s="177">
        <f t="shared" si="142"/>
        <v>0.65318769036865876</v>
      </c>
      <c r="BA367" s="177">
        <f t="shared" si="143"/>
        <v>0.20995693729650247</v>
      </c>
      <c r="BB367" s="173">
        <f>AV367</f>
        <v>1574000</v>
      </c>
      <c r="BC367" s="178">
        <f t="shared" si="145"/>
        <v>1574000</v>
      </c>
      <c r="BD367" s="173">
        <f t="shared" si="131"/>
        <v>621900</v>
      </c>
      <c r="BE367" s="177">
        <f t="shared" si="132"/>
        <v>0.65318769036865876</v>
      </c>
      <c r="BF367" s="179" t="s">
        <v>7679</v>
      </c>
      <c r="BG367" s="174" t="s">
        <v>20564</v>
      </c>
      <c r="BH367" s="166" t="s">
        <v>20501</v>
      </c>
      <c r="BI367" s="162"/>
      <c r="BJ367" s="163">
        <v>1</v>
      </c>
      <c r="BK367" s="163"/>
    </row>
    <row r="368" spans="1:63" ht="31.5" customHeight="1" x14ac:dyDescent="0.25">
      <c r="A368" s="157">
        <v>362</v>
      </c>
      <c r="B368" s="164" t="s">
        <v>6069</v>
      </c>
      <c r="C368" s="169" t="s">
        <v>6064</v>
      </c>
      <c r="D368" s="169" t="s">
        <v>4315</v>
      </c>
      <c r="E368" s="170" t="s">
        <v>6070</v>
      </c>
      <c r="F368" s="171" t="s">
        <v>6068</v>
      </c>
      <c r="G368" s="171" t="s">
        <v>6068</v>
      </c>
      <c r="H368" s="172" t="s">
        <v>6068</v>
      </c>
      <c r="I368" s="164" t="s">
        <v>30</v>
      </c>
      <c r="J368" s="164">
        <v>1052</v>
      </c>
      <c r="K368" s="171">
        <v>1052</v>
      </c>
      <c r="L368" s="171" t="s">
        <v>6065</v>
      </c>
      <c r="M368" s="173">
        <v>210000</v>
      </c>
      <c r="N368" s="173">
        <f>P368-M368</f>
        <v>103000</v>
      </c>
      <c r="O368" s="173">
        <v>103304.347826087</v>
      </c>
      <c r="P368" s="173">
        <v>313000</v>
      </c>
      <c r="Q368" s="173">
        <f>+O368/1800000*2340000</f>
        <v>134295.65217391311</v>
      </c>
      <c r="R368" s="173">
        <f>+M368+Q368</f>
        <v>344295.65217391308</v>
      </c>
      <c r="S368" s="173">
        <v>344200</v>
      </c>
      <c r="T368" s="174"/>
      <c r="U368" s="175" t="s">
        <v>26</v>
      </c>
      <c r="V368" s="175" t="s">
        <v>421</v>
      </c>
      <c r="W368" s="175" t="s">
        <v>27</v>
      </c>
      <c r="X368" s="176">
        <v>43294</v>
      </c>
      <c r="Y368" s="171" t="s">
        <v>7684</v>
      </c>
      <c r="Z368" s="171"/>
      <c r="AA368" s="173"/>
      <c r="AB368" s="173"/>
      <c r="AC368" s="173"/>
      <c r="AD368" s="173"/>
      <c r="AE368" s="173"/>
      <c r="AF368" s="173"/>
      <c r="AG368" s="173"/>
      <c r="AH368" s="173"/>
      <c r="AI368" s="173"/>
      <c r="AJ368" s="173">
        <v>1000000</v>
      </c>
      <c r="AK368" s="173"/>
      <c r="AL368" s="173"/>
      <c r="AM368" s="173"/>
      <c r="AN368" s="173"/>
      <c r="AO368" s="173"/>
      <c r="AP368" s="173"/>
      <c r="AQ368" s="173"/>
      <c r="AR368" s="173">
        <v>952000</v>
      </c>
      <c r="AS368" s="173">
        <v>414000</v>
      </c>
      <c r="AT368" s="160">
        <f t="shared" si="136"/>
        <v>3</v>
      </c>
      <c r="AU368" s="173">
        <f t="shared" si="137"/>
        <v>2366000</v>
      </c>
      <c r="AV368" s="173">
        <f t="shared" si="138"/>
        <v>788700</v>
      </c>
      <c r="AW368" s="173">
        <f t="shared" si="139"/>
        <v>414000</v>
      </c>
      <c r="AX368" s="173">
        <f t="shared" si="140"/>
        <v>444500</v>
      </c>
      <c r="AY368" s="173">
        <f t="shared" si="141"/>
        <v>69800</v>
      </c>
      <c r="AZ368" s="177">
        <f t="shared" si="142"/>
        <v>1.2914003486345149</v>
      </c>
      <c r="BA368" s="177">
        <f t="shared" si="143"/>
        <v>0.20278907611853572</v>
      </c>
      <c r="BB368" s="173">
        <f>AV368</f>
        <v>788700</v>
      </c>
      <c r="BC368" s="178">
        <f t="shared" si="145"/>
        <v>788700</v>
      </c>
      <c r="BD368" s="173">
        <f t="shared" si="131"/>
        <v>444500</v>
      </c>
      <c r="BE368" s="177">
        <f t="shared" si="132"/>
        <v>1.2914003486345149</v>
      </c>
      <c r="BF368" s="179" t="s">
        <v>7679</v>
      </c>
      <c r="BG368" s="174"/>
      <c r="BH368" s="166" t="s">
        <v>20501</v>
      </c>
      <c r="BI368" s="162"/>
      <c r="BJ368" s="163">
        <v>1</v>
      </c>
      <c r="BK368" s="163"/>
    </row>
    <row r="369" spans="1:63" ht="31.5" customHeight="1" x14ac:dyDescent="0.25">
      <c r="A369" s="157">
        <v>363</v>
      </c>
      <c r="B369" s="164" t="s">
        <v>6074</v>
      </c>
      <c r="C369" s="169" t="s">
        <v>6064</v>
      </c>
      <c r="D369" s="169" t="s">
        <v>4315</v>
      </c>
      <c r="E369" s="170" t="s">
        <v>6075</v>
      </c>
      <c r="F369" s="171" t="s">
        <v>6073</v>
      </c>
      <c r="G369" s="171" t="s">
        <v>6073</v>
      </c>
      <c r="H369" s="172" t="s">
        <v>6073</v>
      </c>
      <c r="I369" s="164" t="s">
        <v>30</v>
      </c>
      <c r="J369" s="164">
        <v>1052</v>
      </c>
      <c r="K369" s="171">
        <v>1052</v>
      </c>
      <c r="L369" s="171" t="s">
        <v>6065</v>
      </c>
      <c r="M369" s="173">
        <v>210000</v>
      </c>
      <c r="N369" s="173">
        <f>P369-M369</f>
        <v>103000</v>
      </c>
      <c r="O369" s="173">
        <v>103304.347826087</v>
      </c>
      <c r="P369" s="173">
        <v>313000</v>
      </c>
      <c r="Q369" s="173">
        <f>+O369/1800000*2340000</f>
        <v>134295.65217391311</v>
      </c>
      <c r="R369" s="173">
        <f>+M369+Q369</f>
        <v>344295.65217391308</v>
      </c>
      <c r="S369" s="173">
        <v>344200</v>
      </c>
      <c r="T369" s="174"/>
      <c r="U369" s="175" t="s">
        <v>200</v>
      </c>
      <c r="V369" s="175" t="s">
        <v>421</v>
      </c>
      <c r="W369" s="175" t="s">
        <v>195</v>
      </c>
      <c r="X369" s="176">
        <v>43294</v>
      </c>
      <c r="Y369" s="171" t="s">
        <v>7684</v>
      </c>
      <c r="Z369" s="171"/>
      <c r="AA369" s="173"/>
      <c r="AB369" s="173"/>
      <c r="AC369" s="173"/>
      <c r="AD369" s="173"/>
      <c r="AE369" s="173"/>
      <c r="AF369" s="173"/>
      <c r="AG369" s="173">
        <v>943000</v>
      </c>
      <c r="AH369" s="173"/>
      <c r="AI369" s="173"/>
      <c r="AJ369" s="173">
        <v>930000</v>
      </c>
      <c r="AK369" s="173"/>
      <c r="AL369" s="173"/>
      <c r="AM369" s="173"/>
      <c r="AN369" s="173"/>
      <c r="AO369" s="173"/>
      <c r="AP369" s="173"/>
      <c r="AQ369" s="173"/>
      <c r="AR369" s="173"/>
      <c r="AS369" s="173">
        <v>2538000</v>
      </c>
      <c r="AT369" s="160">
        <f t="shared" si="136"/>
        <v>3</v>
      </c>
      <c r="AU369" s="173">
        <f t="shared" si="137"/>
        <v>4411000</v>
      </c>
      <c r="AV369" s="173">
        <f t="shared" si="138"/>
        <v>1470300</v>
      </c>
      <c r="AW369" s="173">
        <f t="shared" si="139"/>
        <v>930000</v>
      </c>
      <c r="AX369" s="173">
        <f t="shared" si="140"/>
        <v>1126100</v>
      </c>
      <c r="AY369" s="173">
        <f t="shared" si="141"/>
        <v>585800</v>
      </c>
      <c r="AZ369" s="177">
        <f t="shared" si="142"/>
        <v>3.2716443927948866</v>
      </c>
      <c r="BA369" s="177">
        <f t="shared" si="143"/>
        <v>1.7019174898314933</v>
      </c>
      <c r="BB369" s="173">
        <f>AW369</f>
        <v>930000</v>
      </c>
      <c r="BC369" s="178">
        <f t="shared" si="145"/>
        <v>1470300</v>
      </c>
      <c r="BD369" s="173">
        <f t="shared" si="131"/>
        <v>585800</v>
      </c>
      <c r="BE369" s="177">
        <f t="shared" si="132"/>
        <v>1.7019174898314933</v>
      </c>
      <c r="BF369" s="179" t="s">
        <v>7679</v>
      </c>
      <c r="BG369" s="174"/>
      <c r="BH369" s="166" t="s">
        <v>20501</v>
      </c>
      <c r="BI369" s="162"/>
      <c r="BJ369" s="163">
        <v>1</v>
      </c>
      <c r="BK369" s="163"/>
    </row>
    <row r="370" spans="1:63" ht="31.5" customHeight="1" x14ac:dyDescent="0.25">
      <c r="A370" s="157">
        <v>364</v>
      </c>
      <c r="B370" s="164" t="s">
        <v>6079</v>
      </c>
      <c r="C370" s="169" t="s">
        <v>6064</v>
      </c>
      <c r="D370" s="169" t="s">
        <v>4315</v>
      </c>
      <c r="E370" s="170" t="s">
        <v>6080</v>
      </c>
      <c r="F370" s="171" t="s">
        <v>6078</v>
      </c>
      <c r="G370" s="171" t="s">
        <v>6078</v>
      </c>
      <c r="H370" s="172" t="s">
        <v>6078</v>
      </c>
      <c r="I370" s="164" t="s">
        <v>30</v>
      </c>
      <c r="J370" s="164">
        <v>1052</v>
      </c>
      <c r="K370" s="171">
        <v>1052</v>
      </c>
      <c r="L370" s="171" t="s">
        <v>6065</v>
      </c>
      <c r="M370" s="173">
        <v>210000</v>
      </c>
      <c r="N370" s="173">
        <f>P370-M370</f>
        <v>103000</v>
      </c>
      <c r="O370" s="173">
        <v>103304.347826087</v>
      </c>
      <c r="P370" s="173">
        <v>313000</v>
      </c>
      <c r="Q370" s="173">
        <f>+O370/1800000*2340000</f>
        <v>134295.65217391311</v>
      </c>
      <c r="R370" s="173">
        <f>+M370+Q370</f>
        <v>344295.65217391308</v>
      </c>
      <c r="S370" s="173">
        <v>344200</v>
      </c>
      <c r="T370" s="174"/>
      <c r="U370" s="175" t="s">
        <v>200</v>
      </c>
      <c r="V370" s="175" t="s">
        <v>421</v>
      </c>
      <c r="W370" s="175" t="s">
        <v>196</v>
      </c>
      <c r="X370" s="176">
        <v>43294</v>
      </c>
      <c r="Y370" s="171" t="s">
        <v>7684</v>
      </c>
      <c r="Z370" s="171"/>
      <c r="AA370" s="173"/>
      <c r="AB370" s="173"/>
      <c r="AC370" s="173"/>
      <c r="AD370" s="173"/>
      <c r="AE370" s="173"/>
      <c r="AF370" s="173"/>
      <c r="AG370" s="173"/>
      <c r="AH370" s="173"/>
      <c r="AI370" s="173">
        <v>354000</v>
      </c>
      <c r="AJ370" s="173">
        <v>930000</v>
      </c>
      <c r="AK370" s="173"/>
      <c r="AL370" s="173"/>
      <c r="AM370" s="173"/>
      <c r="AN370" s="173"/>
      <c r="AO370" s="173"/>
      <c r="AP370" s="173"/>
      <c r="AQ370" s="173"/>
      <c r="AR370" s="173"/>
      <c r="AS370" s="173">
        <v>414000</v>
      </c>
      <c r="AT370" s="160">
        <f t="shared" si="136"/>
        <v>3</v>
      </c>
      <c r="AU370" s="173">
        <f t="shared" si="137"/>
        <v>1698000</v>
      </c>
      <c r="AV370" s="173">
        <f t="shared" si="138"/>
        <v>566000</v>
      </c>
      <c r="AW370" s="173">
        <f t="shared" si="139"/>
        <v>354000</v>
      </c>
      <c r="AX370" s="173">
        <f t="shared" si="140"/>
        <v>221800</v>
      </c>
      <c r="AY370" s="173">
        <f t="shared" si="141"/>
        <v>9800</v>
      </c>
      <c r="AZ370" s="177">
        <f t="shared" si="142"/>
        <v>0.64439279488669376</v>
      </c>
      <c r="BA370" s="177">
        <f t="shared" si="143"/>
        <v>2.8471818710052294E-2</v>
      </c>
      <c r="BB370" s="173">
        <f>AV370</f>
        <v>566000</v>
      </c>
      <c r="BC370" s="178">
        <f t="shared" si="145"/>
        <v>566000</v>
      </c>
      <c r="BD370" s="173">
        <f t="shared" si="131"/>
        <v>221800</v>
      </c>
      <c r="BE370" s="177">
        <f t="shared" si="132"/>
        <v>0.64439279488669376</v>
      </c>
      <c r="BF370" s="179" t="s">
        <v>7679</v>
      </c>
      <c r="BG370" s="174"/>
      <c r="BH370" s="166" t="s">
        <v>20501</v>
      </c>
      <c r="BI370" s="162"/>
      <c r="BJ370" s="163">
        <v>1</v>
      </c>
      <c r="BK370" s="163"/>
    </row>
    <row r="371" spans="1:63" ht="31.5" customHeight="1" x14ac:dyDescent="0.25">
      <c r="A371" s="157">
        <v>365</v>
      </c>
      <c r="B371" s="164" t="s">
        <v>6086</v>
      </c>
      <c r="C371" s="169" t="s">
        <v>6082</v>
      </c>
      <c r="D371" s="169" t="s">
        <v>4315</v>
      </c>
      <c r="E371" s="170" t="s">
        <v>6087</v>
      </c>
      <c r="F371" s="171" t="s">
        <v>6084</v>
      </c>
      <c r="G371" s="171" t="s">
        <v>6084</v>
      </c>
      <c r="H371" s="172" t="s">
        <v>6084</v>
      </c>
      <c r="I371" s="164" t="s">
        <v>21</v>
      </c>
      <c r="J371" s="164">
        <v>1053</v>
      </c>
      <c r="K371" s="171">
        <v>1053</v>
      </c>
      <c r="L371" s="171" t="s">
        <v>6085</v>
      </c>
      <c r="M371" s="173">
        <v>420000</v>
      </c>
      <c r="N371" s="173">
        <v>139000</v>
      </c>
      <c r="O371" s="173">
        <v>139304.347826087</v>
      </c>
      <c r="P371" s="173">
        <v>559000</v>
      </c>
      <c r="Q371" s="173">
        <v>181095.65217391308</v>
      </c>
      <c r="R371" s="173">
        <v>601095.65217391308</v>
      </c>
      <c r="S371" s="173">
        <v>601000</v>
      </c>
      <c r="T371" s="174"/>
      <c r="U371" s="175" t="s">
        <v>26</v>
      </c>
      <c r="V371" s="175" t="s">
        <v>421</v>
      </c>
      <c r="W371" s="175" t="s">
        <v>27</v>
      </c>
      <c r="X371" s="176">
        <v>43294</v>
      </c>
      <c r="Y371" s="171" t="s">
        <v>7684</v>
      </c>
      <c r="Z371" s="171"/>
      <c r="AA371" s="173"/>
      <c r="AB371" s="173"/>
      <c r="AC371" s="173"/>
      <c r="AD371" s="173"/>
      <c r="AE371" s="173"/>
      <c r="AF371" s="173"/>
      <c r="AG371" s="173"/>
      <c r="AH371" s="173"/>
      <c r="AI371" s="173">
        <v>642000</v>
      </c>
      <c r="AJ371" s="173"/>
      <c r="AK371" s="173"/>
      <c r="AL371" s="173"/>
      <c r="AM371" s="173"/>
      <c r="AN371" s="173"/>
      <c r="AO371" s="173"/>
      <c r="AP371" s="173"/>
      <c r="AQ371" s="173"/>
      <c r="AR371" s="173">
        <v>1455000</v>
      </c>
      <c r="AS371" s="173">
        <v>764000</v>
      </c>
      <c r="AT371" s="160">
        <f t="shared" si="136"/>
        <v>3</v>
      </c>
      <c r="AU371" s="173">
        <f t="shared" si="137"/>
        <v>2861000</v>
      </c>
      <c r="AV371" s="173">
        <f t="shared" si="138"/>
        <v>953700</v>
      </c>
      <c r="AW371" s="173">
        <f t="shared" si="139"/>
        <v>642000</v>
      </c>
      <c r="AX371" s="173">
        <f t="shared" si="140"/>
        <v>352700</v>
      </c>
      <c r="AY371" s="173">
        <f t="shared" si="141"/>
        <v>41000</v>
      </c>
      <c r="AZ371" s="177">
        <f t="shared" si="142"/>
        <v>0.58685524126455901</v>
      </c>
      <c r="BA371" s="177">
        <f t="shared" si="143"/>
        <v>6.8219633943427616E-2</v>
      </c>
      <c r="BB371" s="173">
        <f>AV371</f>
        <v>953700</v>
      </c>
      <c r="BC371" s="178">
        <f t="shared" si="145"/>
        <v>953700</v>
      </c>
      <c r="BD371" s="173">
        <f t="shared" si="131"/>
        <v>352700</v>
      </c>
      <c r="BE371" s="177">
        <f t="shared" si="132"/>
        <v>0.58685524126455901</v>
      </c>
      <c r="BF371" s="179" t="s">
        <v>7679</v>
      </c>
      <c r="BG371" s="174"/>
      <c r="BH371" s="166" t="s">
        <v>20501</v>
      </c>
      <c r="BI371" s="162"/>
      <c r="BJ371" s="163">
        <v>1</v>
      </c>
      <c r="BK371" s="163"/>
    </row>
    <row r="372" spans="1:63" ht="31.5" customHeight="1" x14ac:dyDescent="0.25">
      <c r="A372" s="157">
        <v>366</v>
      </c>
      <c r="B372" s="164" t="s">
        <v>6140</v>
      </c>
      <c r="C372" s="169" t="s">
        <v>6141</v>
      </c>
      <c r="D372" s="169" t="s">
        <v>4315</v>
      </c>
      <c r="E372" s="170" t="s">
        <v>6142</v>
      </c>
      <c r="F372" s="171" t="s">
        <v>6143</v>
      </c>
      <c r="G372" s="171" t="s">
        <v>6143</v>
      </c>
      <c r="H372" s="172" t="s">
        <v>6143</v>
      </c>
      <c r="I372" s="164" t="s">
        <v>30</v>
      </c>
      <c r="J372" s="164">
        <v>1061</v>
      </c>
      <c r="K372" s="171">
        <v>1061</v>
      </c>
      <c r="L372" s="171" t="s">
        <v>6144</v>
      </c>
      <c r="M372" s="173">
        <v>402000</v>
      </c>
      <c r="N372" s="173">
        <f>P372-M372</f>
        <v>70000</v>
      </c>
      <c r="O372" s="173">
        <v>70434.782608695605</v>
      </c>
      <c r="P372" s="173">
        <v>472000</v>
      </c>
      <c r="Q372" s="173">
        <f>+O372/1800000*2340000</f>
        <v>91565.217391304293</v>
      </c>
      <c r="R372" s="173">
        <f>+M372+Q372</f>
        <v>493565.21739130432</v>
      </c>
      <c r="S372" s="173">
        <v>493500</v>
      </c>
      <c r="T372" s="174"/>
      <c r="U372" s="175" t="s">
        <v>200</v>
      </c>
      <c r="V372" s="175" t="s">
        <v>421</v>
      </c>
      <c r="W372" s="175" t="s">
        <v>196</v>
      </c>
      <c r="X372" s="176">
        <v>43294</v>
      </c>
      <c r="Y372" s="171" t="s">
        <v>7684</v>
      </c>
      <c r="Z372" s="171"/>
      <c r="AA372" s="173"/>
      <c r="AB372" s="173"/>
      <c r="AC372" s="173"/>
      <c r="AD372" s="173"/>
      <c r="AE372" s="173"/>
      <c r="AF372" s="173"/>
      <c r="AG372" s="173">
        <v>2739000</v>
      </c>
      <c r="AH372" s="173"/>
      <c r="AI372" s="173">
        <v>552000</v>
      </c>
      <c r="AJ372" s="173"/>
      <c r="AK372" s="173"/>
      <c r="AL372" s="173"/>
      <c r="AM372" s="173"/>
      <c r="AN372" s="173"/>
      <c r="AO372" s="173"/>
      <c r="AP372" s="173"/>
      <c r="AQ372" s="173"/>
      <c r="AR372" s="173"/>
      <c r="AS372" s="173">
        <v>671000</v>
      </c>
      <c r="AT372" s="160">
        <f t="shared" si="136"/>
        <v>3</v>
      </c>
      <c r="AU372" s="173">
        <f t="shared" si="137"/>
        <v>3962000</v>
      </c>
      <c r="AV372" s="173">
        <f t="shared" si="138"/>
        <v>1320700</v>
      </c>
      <c r="AW372" s="173">
        <f t="shared" si="139"/>
        <v>552000</v>
      </c>
      <c r="AX372" s="173">
        <f t="shared" si="140"/>
        <v>827200</v>
      </c>
      <c r="AY372" s="173">
        <f t="shared" si="141"/>
        <v>58500</v>
      </c>
      <c r="AZ372" s="177">
        <f t="shared" si="142"/>
        <v>1.6761904761904762</v>
      </c>
      <c r="BA372" s="177">
        <f t="shared" si="143"/>
        <v>0.11854103343465046</v>
      </c>
      <c r="BB372" s="173">
        <f>AV372</f>
        <v>1320700</v>
      </c>
      <c r="BC372" s="178">
        <f t="shared" si="145"/>
        <v>1320700</v>
      </c>
      <c r="BD372" s="173">
        <f t="shared" si="131"/>
        <v>827200</v>
      </c>
      <c r="BE372" s="177">
        <f t="shared" si="132"/>
        <v>1.6761904761904762</v>
      </c>
      <c r="BF372" s="179" t="s">
        <v>7679</v>
      </c>
      <c r="BG372" s="174"/>
      <c r="BH372" s="166" t="s">
        <v>20501</v>
      </c>
      <c r="BI372" s="162"/>
      <c r="BJ372" s="163">
        <v>1</v>
      </c>
      <c r="BK372" s="163"/>
    </row>
    <row r="373" spans="1:63" ht="31.5" customHeight="1" x14ac:dyDescent="0.25">
      <c r="A373" s="157">
        <v>367</v>
      </c>
      <c r="B373" s="164" t="s">
        <v>6158</v>
      </c>
      <c r="C373" s="169" t="s">
        <v>6149</v>
      </c>
      <c r="D373" s="169" t="s">
        <v>4315</v>
      </c>
      <c r="E373" s="170" t="s">
        <v>6159</v>
      </c>
      <c r="F373" s="171" t="s">
        <v>6157</v>
      </c>
      <c r="G373" s="171" t="s">
        <v>6157</v>
      </c>
      <c r="H373" s="172" t="s">
        <v>6157</v>
      </c>
      <c r="I373" s="164" t="s">
        <v>25</v>
      </c>
      <c r="J373" s="164">
        <v>1064</v>
      </c>
      <c r="K373" s="171">
        <v>1064</v>
      </c>
      <c r="L373" s="171" t="s">
        <v>6152</v>
      </c>
      <c r="M373" s="173">
        <v>1364000</v>
      </c>
      <c r="N373" s="173">
        <v>360000</v>
      </c>
      <c r="O373" s="173">
        <v>360000</v>
      </c>
      <c r="P373" s="173">
        <v>1724000</v>
      </c>
      <c r="Q373" s="173">
        <v>468000</v>
      </c>
      <c r="R373" s="173">
        <v>1832000</v>
      </c>
      <c r="S373" s="173">
        <v>1832000</v>
      </c>
      <c r="T373" s="174"/>
      <c r="U373" s="175" t="s">
        <v>200</v>
      </c>
      <c r="V373" s="175" t="s">
        <v>421</v>
      </c>
      <c r="W373" s="175" t="s">
        <v>195</v>
      </c>
      <c r="X373" s="176">
        <v>43294</v>
      </c>
      <c r="Y373" s="171" t="s">
        <v>7684</v>
      </c>
      <c r="Z373" s="171"/>
      <c r="AA373" s="173"/>
      <c r="AB373" s="173"/>
      <c r="AC373" s="173"/>
      <c r="AD373" s="173"/>
      <c r="AE373" s="173"/>
      <c r="AF373" s="173"/>
      <c r="AG373" s="173"/>
      <c r="AH373" s="173"/>
      <c r="AI373" s="173">
        <v>1994400</v>
      </c>
      <c r="AJ373" s="173"/>
      <c r="AK373" s="173"/>
      <c r="AL373" s="173"/>
      <c r="AM373" s="173"/>
      <c r="AN373" s="173"/>
      <c r="AO373" s="173"/>
      <c r="AP373" s="173"/>
      <c r="AQ373" s="173"/>
      <c r="AR373" s="173">
        <v>3294000</v>
      </c>
      <c r="AS373" s="173">
        <v>2391000</v>
      </c>
      <c r="AT373" s="160">
        <f t="shared" si="136"/>
        <v>3</v>
      </c>
      <c r="AU373" s="173">
        <f t="shared" si="137"/>
        <v>7679400</v>
      </c>
      <c r="AV373" s="173">
        <f t="shared" si="138"/>
        <v>2559800</v>
      </c>
      <c r="AW373" s="173">
        <f t="shared" si="139"/>
        <v>1994400</v>
      </c>
      <c r="AX373" s="173">
        <f t="shared" si="140"/>
        <v>727800</v>
      </c>
      <c r="AY373" s="173">
        <f t="shared" si="141"/>
        <v>162400</v>
      </c>
      <c r="AZ373" s="177">
        <f t="shared" si="142"/>
        <v>0.39727074235807858</v>
      </c>
      <c r="BA373" s="177">
        <f t="shared" si="143"/>
        <v>8.8646288209606988E-2</v>
      </c>
      <c r="BB373" s="173">
        <f>AV373</f>
        <v>2559800</v>
      </c>
      <c r="BC373" s="178">
        <f t="shared" si="145"/>
        <v>2559800</v>
      </c>
      <c r="BD373" s="173">
        <f t="shared" si="131"/>
        <v>727800</v>
      </c>
      <c r="BE373" s="177">
        <f t="shared" si="132"/>
        <v>0.39727074235807858</v>
      </c>
      <c r="BF373" s="179" t="s">
        <v>7679</v>
      </c>
      <c r="BG373" s="174"/>
      <c r="BH373" s="166" t="s">
        <v>20501</v>
      </c>
      <c r="BI373" s="162"/>
      <c r="BJ373" s="163">
        <v>1</v>
      </c>
      <c r="BK373" s="163"/>
    </row>
    <row r="374" spans="1:63" ht="34.5" customHeight="1" x14ac:dyDescent="0.25">
      <c r="A374" s="157">
        <v>368</v>
      </c>
      <c r="B374" s="164" t="s">
        <v>6171</v>
      </c>
      <c r="C374" s="169" t="s">
        <v>6167</v>
      </c>
      <c r="D374" s="169" t="s">
        <v>4315</v>
      </c>
      <c r="E374" s="170" t="s">
        <v>6172</v>
      </c>
      <c r="F374" s="171" t="s">
        <v>6169</v>
      </c>
      <c r="G374" s="171" t="s">
        <v>6169</v>
      </c>
      <c r="H374" s="172" t="s">
        <v>6169</v>
      </c>
      <c r="I374" s="164" t="s">
        <v>25</v>
      </c>
      <c r="J374" s="164">
        <v>1077</v>
      </c>
      <c r="K374" s="171">
        <v>1077</v>
      </c>
      <c r="L374" s="171" t="s">
        <v>6170</v>
      </c>
      <c r="M374" s="173">
        <v>2500000</v>
      </c>
      <c r="N374" s="173">
        <v>536000</v>
      </c>
      <c r="O374" s="173">
        <v>536869.56521739101</v>
      </c>
      <c r="P374" s="173">
        <v>3036000</v>
      </c>
      <c r="Q374" s="173">
        <v>697930.43478260841</v>
      </c>
      <c r="R374" s="173">
        <v>3197930.4347826084</v>
      </c>
      <c r="S374" s="173">
        <v>3197900</v>
      </c>
      <c r="T374" s="174" t="s">
        <v>6165</v>
      </c>
      <c r="U374" s="175" t="s">
        <v>26</v>
      </c>
      <c r="V374" s="175" t="s">
        <v>421</v>
      </c>
      <c r="W374" s="175" t="s">
        <v>27</v>
      </c>
      <c r="X374" s="176">
        <v>43294</v>
      </c>
      <c r="Y374" s="171" t="s">
        <v>7684</v>
      </c>
      <c r="Z374" s="171"/>
      <c r="AA374" s="173"/>
      <c r="AB374" s="173"/>
      <c r="AC374" s="173"/>
      <c r="AD374" s="173"/>
      <c r="AE374" s="173"/>
      <c r="AF374" s="173">
        <v>5400000</v>
      </c>
      <c r="AG374" s="173"/>
      <c r="AH374" s="173"/>
      <c r="AI374" s="173"/>
      <c r="AJ374" s="173"/>
      <c r="AK374" s="173"/>
      <c r="AL374" s="173"/>
      <c r="AM374" s="173"/>
      <c r="AN374" s="173"/>
      <c r="AO374" s="173"/>
      <c r="AP374" s="173"/>
      <c r="AQ374" s="173"/>
      <c r="AR374" s="173">
        <v>4955000</v>
      </c>
      <c r="AS374" s="173">
        <v>4265000</v>
      </c>
      <c r="AT374" s="160">
        <f t="shared" si="136"/>
        <v>3</v>
      </c>
      <c r="AU374" s="173">
        <f t="shared" si="137"/>
        <v>14620000</v>
      </c>
      <c r="AV374" s="173">
        <f t="shared" si="138"/>
        <v>4873300</v>
      </c>
      <c r="AW374" s="173">
        <f t="shared" si="139"/>
        <v>4265000</v>
      </c>
      <c r="AX374" s="173">
        <f t="shared" si="140"/>
        <v>1675400</v>
      </c>
      <c r="AY374" s="173">
        <f t="shared" si="141"/>
        <v>1067100</v>
      </c>
      <c r="AZ374" s="177">
        <f t="shared" si="142"/>
        <v>0.52390631351824635</v>
      </c>
      <c r="BA374" s="177">
        <f t="shared" si="143"/>
        <v>0.33368773257450202</v>
      </c>
      <c r="BB374" s="173">
        <f>AW374</f>
        <v>4265000</v>
      </c>
      <c r="BC374" s="178">
        <f t="shared" si="145"/>
        <v>4873300</v>
      </c>
      <c r="BD374" s="173">
        <f t="shared" si="131"/>
        <v>1067100</v>
      </c>
      <c r="BE374" s="177">
        <f t="shared" si="132"/>
        <v>0.33368773257450202</v>
      </c>
      <c r="BF374" s="179" t="s">
        <v>20515</v>
      </c>
      <c r="BG374" s="174" t="s">
        <v>6165</v>
      </c>
      <c r="BH374" s="166" t="s">
        <v>20501</v>
      </c>
      <c r="BI374" s="162"/>
      <c r="BJ374" s="163">
        <v>1</v>
      </c>
      <c r="BK374" s="163"/>
    </row>
    <row r="375" spans="1:63" ht="34.5" customHeight="1" x14ac:dyDescent="0.25">
      <c r="A375" s="157">
        <v>369</v>
      </c>
      <c r="B375" s="164" t="s">
        <v>6173</v>
      </c>
      <c r="C375" s="169" t="s">
        <v>6167</v>
      </c>
      <c r="D375" s="169" t="s">
        <v>4315</v>
      </c>
      <c r="E375" s="170" t="s">
        <v>6174</v>
      </c>
      <c r="F375" s="171" t="s">
        <v>6175</v>
      </c>
      <c r="G375" s="171" t="s">
        <v>6175</v>
      </c>
      <c r="H375" s="172" t="s">
        <v>6175</v>
      </c>
      <c r="I375" s="164" t="s">
        <v>25</v>
      </c>
      <c r="J375" s="164">
        <v>1077</v>
      </c>
      <c r="K375" s="171">
        <v>1077</v>
      </c>
      <c r="L375" s="171" t="s">
        <v>6170</v>
      </c>
      <c r="M375" s="173">
        <v>2500000</v>
      </c>
      <c r="N375" s="173">
        <v>536000</v>
      </c>
      <c r="O375" s="173">
        <v>536869.56521739101</v>
      </c>
      <c r="P375" s="173">
        <v>3036000</v>
      </c>
      <c r="Q375" s="173">
        <v>697930.43478260841</v>
      </c>
      <c r="R375" s="173">
        <v>3197930.4347826084</v>
      </c>
      <c r="S375" s="173">
        <v>3197900</v>
      </c>
      <c r="T375" s="174" t="s">
        <v>6165</v>
      </c>
      <c r="U375" s="175" t="s">
        <v>200</v>
      </c>
      <c r="V375" s="175" t="s">
        <v>421</v>
      </c>
      <c r="W375" s="175" t="s">
        <v>195</v>
      </c>
      <c r="X375" s="176">
        <v>43294</v>
      </c>
      <c r="Y375" s="171" t="s">
        <v>7684</v>
      </c>
      <c r="Z375" s="171"/>
      <c r="AA375" s="173"/>
      <c r="AB375" s="173"/>
      <c r="AC375" s="173"/>
      <c r="AD375" s="173"/>
      <c r="AE375" s="173"/>
      <c r="AF375" s="173">
        <v>5400000</v>
      </c>
      <c r="AG375" s="173"/>
      <c r="AH375" s="173"/>
      <c r="AI375" s="173"/>
      <c r="AJ375" s="173"/>
      <c r="AK375" s="173"/>
      <c r="AL375" s="173"/>
      <c r="AM375" s="173"/>
      <c r="AN375" s="173"/>
      <c r="AO375" s="173"/>
      <c r="AP375" s="173"/>
      <c r="AQ375" s="173"/>
      <c r="AR375" s="173">
        <v>4955000</v>
      </c>
      <c r="AS375" s="173">
        <v>4265000</v>
      </c>
      <c r="AT375" s="160">
        <f t="shared" si="136"/>
        <v>3</v>
      </c>
      <c r="AU375" s="173">
        <f t="shared" si="137"/>
        <v>14620000</v>
      </c>
      <c r="AV375" s="173">
        <f t="shared" si="138"/>
        <v>4873300</v>
      </c>
      <c r="AW375" s="173">
        <f t="shared" si="139"/>
        <v>4265000</v>
      </c>
      <c r="AX375" s="173">
        <f t="shared" si="140"/>
        <v>1675400</v>
      </c>
      <c r="AY375" s="173">
        <f t="shared" si="141"/>
        <v>1067100</v>
      </c>
      <c r="AZ375" s="177">
        <f t="shared" si="142"/>
        <v>0.52390631351824635</v>
      </c>
      <c r="BA375" s="177">
        <f t="shared" si="143"/>
        <v>0.33368773257450202</v>
      </c>
      <c r="BB375" s="173">
        <f>AW375</f>
        <v>4265000</v>
      </c>
      <c r="BC375" s="178">
        <f t="shared" si="145"/>
        <v>4873300</v>
      </c>
      <c r="BD375" s="173">
        <f t="shared" si="131"/>
        <v>1067100</v>
      </c>
      <c r="BE375" s="177">
        <f t="shared" si="132"/>
        <v>0.33368773257450202</v>
      </c>
      <c r="BF375" s="179" t="s">
        <v>20515</v>
      </c>
      <c r="BG375" s="174" t="s">
        <v>6165</v>
      </c>
      <c r="BH375" s="166" t="s">
        <v>20501</v>
      </c>
      <c r="BI375" s="162"/>
      <c r="BJ375" s="163">
        <v>1</v>
      </c>
      <c r="BK375" s="163"/>
    </row>
    <row r="376" spans="1:63" ht="34.5" customHeight="1" x14ac:dyDescent="0.25">
      <c r="A376" s="157">
        <v>370</v>
      </c>
      <c r="B376" s="164" t="s">
        <v>6176</v>
      </c>
      <c r="C376" s="169" t="s">
        <v>6167</v>
      </c>
      <c r="D376" s="169" t="s">
        <v>4315</v>
      </c>
      <c r="E376" s="170" t="s">
        <v>6177</v>
      </c>
      <c r="F376" s="171" t="s">
        <v>6178</v>
      </c>
      <c r="G376" s="171" t="s">
        <v>6178</v>
      </c>
      <c r="H376" s="172" t="s">
        <v>6178</v>
      </c>
      <c r="I376" s="164" t="s">
        <v>25</v>
      </c>
      <c r="J376" s="164">
        <v>1077</v>
      </c>
      <c r="K376" s="171">
        <v>1077</v>
      </c>
      <c r="L376" s="171" t="s">
        <v>6170</v>
      </c>
      <c r="M376" s="173">
        <v>2500000</v>
      </c>
      <c r="N376" s="173">
        <v>536000</v>
      </c>
      <c r="O376" s="173">
        <v>536869.56521739101</v>
      </c>
      <c r="P376" s="173">
        <v>3036000</v>
      </c>
      <c r="Q376" s="173">
        <v>697930.43478260841</v>
      </c>
      <c r="R376" s="173">
        <v>3197930.4347826084</v>
      </c>
      <c r="S376" s="173">
        <v>3197900</v>
      </c>
      <c r="T376" s="174" t="s">
        <v>6165</v>
      </c>
      <c r="U376" s="175" t="s">
        <v>26</v>
      </c>
      <c r="V376" s="175" t="s">
        <v>421</v>
      </c>
      <c r="W376" s="175" t="s">
        <v>27</v>
      </c>
      <c r="X376" s="176">
        <v>43294</v>
      </c>
      <c r="Y376" s="171" t="s">
        <v>7684</v>
      </c>
      <c r="Z376" s="171"/>
      <c r="AA376" s="173"/>
      <c r="AB376" s="173"/>
      <c r="AC376" s="173"/>
      <c r="AD376" s="173"/>
      <c r="AE376" s="173"/>
      <c r="AF376" s="173">
        <v>5400000</v>
      </c>
      <c r="AG376" s="173"/>
      <c r="AH376" s="173"/>
      <c r="AI376" s="173"/>
      <c r="AJ376" s="173"/>
      <c r="AK376" s="173"/>
      <c r="AL376" s="173"/>
      <c r="AM376" s="173"/>
      <c r="AN376" s="173"/>
      <c r="AO376" s="173"/>
      <c r="AP376" s="173"/>
      <c r="AQ376" s="173"/>
      <c r="AR376" s="173">
        <v>4955000</v>
      </c>
      <c r="AS376" s="173">
        <v>4265000</v>
      </c>
      <c r="AT376" s="160">
        <f t="shared" si="136"/>
        <v>3</v>
      </c>
      <c r="AU376" s="173">
        <f t="shared" si="137"/>
        <v>14620000</v>
      </c>
      <c r="AV376" s="173">
        <f t="shared" si="138"/>
        <v>4873300</v>
      </c>
      <c r="AW376" s="173">
        <f t="shared" si="139"/>
        <v>4265000</v>
      </c>
      <c r="AX376" s="173">
        <f t="shared" si="140"/>
        <v>1675400</v>
      </c>
      <c r="AY376" s="173">
        <f t="shared" si="141"/>
        <v>1067100</v>
      </c>
      <c r="AZ376" s="177">
        <f t="shared" si="142"/>
        <v>0.52390631351824635</v>
      </c>
      <c r="BA376" s="177">
        <f t="shared" si="143"/>
        <v>0.33368773257450202</v>
      </c>
      <c r="BB376" s="173">
        <f>AW376</f>
        <v>4265000</v>
      </c>
      <c r="BC376" s="178">
        <f t="shared" si="145"/>
        <v>4873300</v>
      </c>
      <c r="BD376" s="173">
        <f t="shared" si="131"/>
        <v>1067100</v>
      </c>
      <c r="BE376" s="177">
        <f t="shared" si="132"/>
        <v>0.33368773257450202</v>
      </c>
      <c r="BF376" s="179" t="s">
        <v>20515</v>
      </c>
      <c r="BG376" s="174" t="s">
        <v>6165</v>
      </c>
      <c r="BH376" s="166" t="s">
        <v>20501</v>
      </c>
      <c r="BI376" s="162"/>
      <c r="BJ376" s="163">
        <v>1</v>
      </c>
      <c r="BK376" s="163"/>
    </row>
    <row r="377" spans="1:63" ht="34.5" customHeight="1" x14ac:dyDescent="0.25">
      <c r="A377" s="157">
        <v>371</v>
      </c>
      <c r="B377" s="164" t="s">
        <v>6187</v>
      </c>
      <c r="C377" s="169" t="s">
        <v>6185</v>
      </c>
      <c r="D377" s="169" t="s">
        <v>4315</v>
      </c>
      <c r="E377" s="170" t="s">
        <v>6188</v>
      </c>
      <c r="F377" s="171" t="s">
        <v>6189</v>
      </c>
      <c r="G377" s="171" t="s">
        <v>6189</v>
      </c>
      <c r="H377" s="172" t="s">
        <v>6189</v>
      </c>
      <c r="I377" s="164" t="s">
        <v>28</v>
      </c>
      <c r="J377" s="164">
        <v>1078</v>
      </c>
      <c r="K377" s="171">
        <v>1078</v>
      </c>
      <c r="L377" s="171" t="s">
        <v>6186</v>
      </c>
      <c r="M377" s="173">
        <v>2300000</v>
      </c>
      <c r="N377" s="173">
        <f t="shared" ref="N377:N384" si="146">P377-M377</f>
        <v>536000</v>
      </c>
      <c r="O377" s="173">
        <v>536869.56521739101</v>
      </c>
      <c r="P377" s="173">
        <v>2836000</v>
      </c>
      <c r="Q377" s="173">
        <f t="shared" ref="Q377:Q384" si="147">+O377/1800000*2340000</f>
        <v>697930.43478260841</v>
      </c>
      <c r="R377" s="173">
        <f t="shared" ref="R377:R384" si="148">+M377+Q377</f>
        <v>2997930.4347826084</v>
      </c>
      <c r="S377" s="173">
        <v>2997900</v>
      </c>
      <c r="T377" s="174" t="s">
        <v>6165</v>
      </c>
      <c r="U377" s="175" t="s">
        <v>200</v>
      </c>
      <c r="V377" s="175" t="s">
        <v>421</v>
      </c>
      <c r="W377" s="175" t="s">
        <v>196</v>
      </c>
      <c r="X377" s="176">
        <v>43294</v>
      </c>
      <c r="Y377" s="171" t="s">
        <v>7684</v>
      </c>
      <c r="Z377" s="171"/>
      <c r="AA377" s="173"/>
      <c r="AB377" s="173"/>
      <c r="AC377" s="173"/>
      <c r="AD377" s="173"/>
      <c r="AE377" s="173"/>
      <c r="AF377" s="173">
        <v>5200000</v>
      </c>
      <c r="AG377" s="173">
        <v>8025000</v>
      </c>
      <c r="AH377" s="173"/>
      <c r="AI377" s="173"/>
      <c r="AJ377" s="173"/>
      <c r="AK377" s="173"/>
      <c r="AL377" s="173"/>
      <c r="AM377" s="173"/>
      <c r="AN377" s="173"/>
      <c r="AO377" s="173"/>
      <c r="AP377" s="173"/>
      <c r="AQ377" s="173"/>
      <c r="AR377" s="173"/>
      <c r="AS377" s="173">
        <v>3965000</v>
      </c>
      <c r="AT377" s="160">
        <f t="shared" si="136"/>
        <v>3</v>
      </c>
      <c r="AU377" s="173">
        <f t="shared" si="137"/>
        <v>17190000</v>
      </c>
      <c r="AV377" s="173">
        <f t="shared" si="138"/>
        <v>5730000</v>
      </c>
      <c r="AW377" s="173">
        <f t="shared" si="139"/>
        <v>3965000</v>
      </c>
      <c r="AX377" s="173">
        <f t="shared" si="140"/>
        <v>2732100</v>
      </c>
      <c r="AY377" s="173">
        <f t="shared" si="141"/>
        <v>967100</v>
      </c>
      <c r="AZ377" s="177">
        <f t="shared" si="142"/>
        <v>0.91133793655558892</v>
      </c>
      <c r="BA377" s="177">
        <f t="shared" si="143"/>
        <v>0.32259248140364921</v>
      </c>
      <c r="BB377" s="173">
        <f>AV377</f>
        <v>5730000</v>
      </c>
      <c r="BC377" s="178">
        <f t="shared" si="145"/>
        <v>5730000</v>
      </c>
      <c r="BD377" s="173">
        <f t="shared" si="131"/>
        <v>2732100</v>
      </c>
      <c r="BE377" s="177">
        <f t="shared" si="132"/>
        <v>0.91133793655558892</v>
      </c>
      <c r="BF377" s="179" t="s">
        <v>7679</v>
      </c>
      <c r="BG377" s="174" t="s">
        <v>6165</v>
      </c>
      <c r="BH377" s="166" t="s">
        <v>20501</v>
      </c>
      <c r="BI377" s="162"/>
      <c r="BJ377" s="163">
        <v>1</v>
      </c>
      <c r="BK377" s="163"/>
    </row>
    <row r="378" spans="1:63" ht="34.5" customHeight="1" x14ac:dyDescent="0.25">
      <c r="A378" s="157">
        <v>372</v>
      </c>
      <c r="B378" s="164" t="s">
        <v>6190</v>
      </c>
      <c r="C378" s="169" t="s">
        <v>6185</v>
      </c>
      <c r="D378" s="169" t="s">
        <v>4315</v>
      </c>
      <c r="E378" s="170" t="s">
        <v>6191</v>
      </c>
      <c r="F378" s="171" t="s">
        <v>6192</v>
      </c>
      <c r="G378" s="171" t="s">
        <v>6192</v>
      </c>
      <c r="H378" s="172" t="s">
        <v>6192</v>
      </c>
      <c r="I378" s="164" t="s">
        <v>25</v>
      </c>
      <c r="J378" s="164">
        <v>1078</v>
      </c>
      <c r="K378" s="171">
        <v>1078</v>
      </c>
      <c r="L378" s="171" t="s">
        <v>6186</v>
      </c>
      <c r="M378" s="173">
        <v>2300000</v>
      </c>
      <c r="N378" s="173">
        <f t="shared" si="146"/>
        <v>536000</v>
      </c>
      <c r="O378" s="173">
        <v>536869.56521739101</v>
      </c>
      <c r="P378" s="173">
        <v>2836000</v>
      </c>
      <c r="Q378" s="173">
        <f t="shared" si="147"/>
        <v>697930.43478260841</v>
      </c>
      <c r="R378" s="173">
        <f t="shared" si="148"/>
        <v>2997930.4347826084</v>
      </c>
      <c r="S378" s="173">
        <v>2997900</v>
      </c>
      <c r="T378" s="174" t="s">
        <v>6165</v>
      </c>
      <c r="U378" s="175" t="s">
        <v>26</v>
      </c>
      <c r="V378" s="175" t="s">
        <v>421</v>
      </c>
      <c r="W378" s="175" t="s">
        <v>27</v>
      </c>
      <c r="X378" s="176">
        <v>43294</v>
      </c>
      <c r="Y378" s="171" t="s">
        <v>7684</v>
      </c>
      <c r="Z378" s="171"/>
      <c r="AA378" s="173"/>
      <c r="AB378" s="173"/>
      <c r="AC378" s="173"/>
      <c r="AD378" s="173"/>
      <c r="AE378" s="173"/>
      <c r="AF378" s="173">
        <v>5200000</v>
      </c>
      <c r="AG378" s="173">
        <v>8025000</v>
      </c>
      <c r="AH378" s="173"/>
      <c r="AI378" s="173"/>
      <c r="AJ378" s="173"/>
      <c r="AK378" s="173"/>
      <c r="AL378" s="173"/>
      <c r="AM378" s="173"/>
      <c r="AN378" s="173"/>
      <c r="AO378" s="173"/>
      <c r="AP378" s="173"/>
      <c r="AQ378" s="173"/>
      <c r="AR378" s="173"/>
      <c r="AS378" s="173">
        <v>3965000</v>
      </c>
      <c r="AT378" s="160">
        <f t="shared" si="136"/>
        <v>3</v>
      </c>
      <c r="AU378" s="173">
        <f t="shared" si="137"/>
        <v>17190000</v>
      </c>
      <c r="AV378" s="173">
        <f t="shared" si="138"/>
        <v>5730000</v>
      </c>
      <c r="AW378" s="173">
        <f t="shared" si="139"/>
        <v>3965000</v>
      </c>
      <c r="AX378" s="173">
        <f t="shared" si="140"/>
        <v>2732100</v>
      </c>
      <c r="AY378" s="173">
        <f t="shared" si="141"/>
        <v>967100</v>
      </c>
      <c r="AZ378" s="177">
        <f t="shared" si="142"/>
        <v>0.91133793655558892</v>
      </c>
      <c r="BA378" s="177">
        <f t="shared" si="143"/>
        <v>0.32259248140364921</v>
      </c>
      <c r="BB378" s="173">
        <f>AV378</f>
        <v>5730000</v>
      </c>
      <c r="BC378" s="178">
        <f t="shared" si="145"/>
        <v>5730000</v>
      </c>
      <c r="BD378" s="173">
        <f t="shared" si="131"/>
        <v>2732100</v>
      </c>
      <c r="BE378" s="177">
        <f t="shared" si="132"/>
        <v>0.91133793655558892</v>
      </c>
      <c r="BF378" s="179" t="s">
        <v>7679</v>
      </c>
      <c r="BG378" s="174" t="s">
        <v>6165</v>
      </c>
      <c r="BH378" s="166" t="s">
        <v>20501</v>
      </c>
      <c r="BI378" s="162"/>
      <c r="BJ378" s="163">
        <v>1</v>
      </c>
      <c r="BK378" s="163"/>
    </row>
    <row r="379" spans="1:63" ht="34.5" customHeight="1" x14ac:dyDescent="0.25">
      <c r="A379" s="157">
        <v>373</v>
      </c>
      <c r="B379" s="164" t="s">
        <v>6193</v>
      </c>
      <c r="C379" s="169" t="s">
        <v>6185</v>
      </c>
      <c r="D379" s="169" t="s">
        <v>4315</v>
      </c>
      <c r="E379" s="170" t="s">
        <v>6194</v>
      </c>
      <c r="F379" s="171" t="s">
        <v>6195</v>
      </c>
      <c r="G379" s="171" t="s">
        <v>6195</v>
      </c>
      <c r="H379" s="172" t="s">
        <v>6195</v>
      </c>
      <c r="I379" s="164" t="s">
        <v>25</v>
      </c>
      <c r="J379" s="164">
        <v>1078</v>
      </c>
      <c r="K379" s="171">
        <v>1078</v>
      </c>
      <c r="L379" s="171" t="s">
        <v>6186</v>
      </c>
      <c r="M379" s="173">
        <v>2300000</v>
      </c>
      <c r="N379" s="173">
        <f t="shared" si="146"/>
        <v>536000</v>
      </c>
      <c r="O379" s="173">
        <v>536869.56521739101</v>
      </c>
      <c r="P379" s="173">
        <v>2836000</v>
      </c>
      <c r="Q379" s="173">
        <f t="shared" si="147"/>
        <v>697930.43478260841</v>
      </c>
      <c r="R379" s="173">
        <f t="shared" si="148"/>
        <v>2997930.4347826084</v>
      </c>
      <c r="S379" s="173">
        <v>2997900</v>
      </c>
      <c r="T379" s="174" t="s">
        <v>6165</v>
      </c>
      <c r="U379" s="175" t="s">
        <v>200</v>
      </c>
      <c r="V379" s="175" t="s">
        <v>421</v>
      </c>
      <c r="W379" s="175" t="s">
        <v>195</v>
      </c>
      <c r="X379" s="176">
        <v>43294</v>
      </c>
      <c r="Y379" s="171" t="s">
        <v>7684</v>
      </c>
      <c r="Z379" s="171"/>
      <c r="AA379" s="173"/>
      <c r="AB379" s="173"/>
      <c r="AC379" s="173"/>
      <c r="AD379" s="173"/>
      <c r="AE379" s="173"/>
      <c r="AF379" s="173">
        <v>5200000</v>
      </c>
      <c r="AG379" s="173">
        <v>8025000</v>
      </c>
      <c r="AH379" s="173"/>
      <c r="AI379" s="173"/>
      <c r="AJ379" s="173"/>
      <c r="AK379" s="173"/>
      <c r="AL379" s="173"/>
      <c r="AM379" s="173"/>
      <c r="AN379" s="173"/>
      <c r="AO379" s="173"/>
      <c r="AP379" s="173"/>
      <c r="AQ379" s="173"/>
      <c r="AR379" s="173"/>
      <c r="AS379" s="173">
        <v>3965000</v>
      </c>
      <c r="AT379" s="160">
        <f t="shared" si="136"/>
        <v>3</v>
      </c>
      <c r="AU379" s="173">
        <f t="shared" si="137"/>
        <v>17190000</v>
      </c>
      <c r="AV379" s="173">
        <f t="shared" si="138"/>
        <v>5730000</v>
      </c>
      <c r="AW379" s="173">
        <f t="shared" si="139"/>
        <v>3965000</v>
      </c>
      <c r="AX379" s="173">
        <f t="shared" si="140"/>
        <v>2732100</v>
      </c>
      <c r="AY379" s="173">
        <f t="shared" si="141"/>
        <v>967100</v>
      </c>
      <c r="AZ379" s="177">
        <f t="shared" si="142"/>
        <v>0.91133793655558892</v>
      </c>
      <c r="BA379" s="177">
        <f t="shared" si="143"/>
        <v>0.32259248140364921</v>
      </c>
      <c r="BB379" s="173">
        <f>AV379</f>
        <v>5730000</v>
      </c>
      <c r="BC379" s="178">
        <f t="shared" si="145"/>
        <v>5730000</v>
      </c>
      <c r="BD379" s="173">
        <f t="shared" si="131"/>
        <v>2732100</v>
      </c>
      <c r="BE379" s="177">
        <f t="shared" si="132"/>
        <v>0.91133793655558892</v>
      </c>
      <c r="BF379" s="179" t="s">
        <v>7679</v>
      </c>
      <c r="BG379" s="174" t="s">
        <v>6165</v>
      </c>
      <c r="BH379" s="166" t="s">
        <v>20501</v>
      </c>
      <c r="BI379" s="162"/>
      <c r="BJ379" s="163">
        <v>1</v>
      </c>
      <c r="BK379" s="163"/>
    </row>
    <row r="380" spans="1:63" ht="34.5" customHeight="1" x14ac:dyDescent="0.25">
      <c r="A380" s="157">
        <v>374</v>
      </c>
      <c r="B380" s="164" t="s">
        <v>6196</v>
      </c>
      <c r="C380" s="169" t="s">
        <v>6185</v>
      </c>
      <c r="D380" s="169" t="s">
        <v>4315</v>
      </c>
      <c r="E380" s="170" t="s">
        <v>6197</v>
      </c>
      <c r="F380" s="171" t="s">
        <v>6198</v>
      </c>
      <c r="G380" s="171" t="s">
        <v>6198</v>
      </c>
      <c r="H380" s="172" t="s">
        <v>6198</v>
      </c>
      <c r="I380" s="164" t="s">
        <v>28</v>
      </c>
      <c r="J380" s="164">
        <v>1078</v>
      </c>
      <c r="K380" s="171">
        <v>1078</v>
      </c>
      <c r="L380" s="171" t="s">
        <v>6186</v>
      </c>
      <c r="M380" s="173">
        <v>2300000</v>
      </c>
      <c r="N380" s="173">
        <f t="shared" si="146"/>
        <v>536000</v>
      </c>
      <c r="O380" s="173">
        <v>536869.56521739101</v>
      </c>
      <c r="P380" s="173">
        <v>2836000</v>
      </c>
      <c r="Q380" s="173">
        <f t="shared" si="147"/>
        <v>697930.43478260841</v>
      </c>
      <c r="R380" s="173">
        <f t="shared" si="148"/>
        <v>2997930.4347826084</v>
      </c>
      <c r="S380" s="173">
        <v>2997900</v>
      </c>
      <c r="T380" s="174" t="s">
        <v>6165</v>
      </c>
      <c r="U380" s="175" t="s">
        <v>26</v>
      </c>
      <c r="V380" s="175" t="s">
        <v>421</v>
      </c>
      <c r="W380" s="175" t="s">
        <v>27</v>
      </c>
      <c r="X380" s="176">
        <v>43294</v>
      </c>
      <c r="Y380" s="171" t="s">
        <v>7684</v>
      </c>
      <c r="Z380" s="171"/>
      <c r="AA380" s="173"/>
      <c r="AB380" s="173"/>
      <c r="AC380" s="173"/>
      <c r="AD380" s="173"/>
      <c r="AE380" s="173"/>
      <c r="AF380" s="173">
        <v>5200000</v>
      </c>
      <c r="AG380" s="173">
        <v>8025000</v>
      </c>
      <c r="AH380" s="173"/>
      <c r="AI380" s="173"/>
      <c r="AJ380" s="173"/>
      <c r="AK380" s="173"/>
      <c r="AL380" s="173"/>
      <c r="AM380" s="173"/>
      <c r="AN380" s="173"/>
      <c r="AO380" s="173"/>
      <c r="AP380" s="173"/>
      <c r="AQ380" s="173"/>
      <c r="AR380" s="173"/>
      <c r="AS380" s="173">
        <v>3965000</v>
      </c>
      <c r="AT380" s="160">
        <f t="shared" si="136"/>
        <v>3</v>
      </c>
      <c r="AU380" s="173">
        <f t="shared" si="137"/>
        <v>17190000</v>
      </c>
      <c r="AV380" s="173">
        <f t="shared" si="138"/>
        <v>5730000</v>
      </c>
      <c r="AW380" s="173">
        <f t="shared" si="139"/>
        <v>3965000</v>
      </c>
      <c r="AX380" s="173">
        <f t="shared" si="140"/>
        <v>2732100</v>
      </c>
      <c r="AY380" s="173">
        <f t="shared" si="141"/>
        <v>967100</v>
      </c>
      <c r="AZ380" s="177">
        <f t="shared" si="142"/>
        <v>0.91133793655558892</v>
      </c>
      <c r="BA380" s="177">
        <f t="shared" si="143"/>
        <v>0.32259248140364921</v>
      </c>
      <c r="BB380" s="173">
        <f>AV380</f>
        <v>5730000</v>
      </c>
      <c r="BC380" s="178">
        <f t="shared" si="145"/>
        <v>5730000</v>
      </c>
      <c r="BD380" s="173">
        <f t="shared" si="131"/>
        <v>2732100</v>
      </c>
      <c r="BE380" s="177">
        <f t="shared" si="132"/>
        <v>0.91133793655558892</v>
      </c>
      <c r="BF380" s="179" t="s">
        <v>7679</v>
      </c>
      <c r="BG380" s="174" t="s">
        <v>6165</v>
      </c>
      <c r="BH380" s="166" t="s">
        <v>20501</v>
      </c>
      <c r="BI380" s="162"/>
      <c r="BJ380" s="163">
        <v>1</v>
      </c>
      <c r="BK380" s="163"/>
    </row>
    <row r="381" spans="1:63" ht="34.5" customHeight="1" x14ac:dyDescent="0.25">
      <c r="A381" s="157">
        <v>375</v>
      </c>
      <c r="B381" s="164" t="s">
        <v>6212</v>
      </c>
      <c r="C381" s="169" t="s">
        <v>6210</v>
      </c>
      <c r="D381" s="169" t="s">
        <v>4315</v>
      </c>
      <c r="E381" s="170" t="s">
        <v>6213</v>
      </c>
      <c r="F381" s="171" t="s">
        <v>6214</v>
      </c>
      <c r="G381" s="171" t="s">
        <v>6214</v>
      </c>
      <c r="H381" s="172" t="s">
        <v>6214</v>
      </c>
      <c r="I381" s="164" t="s">
        <v>25</v>
      </c>
      <c r="J381" s="164">
        <v>1079</v>
      </c>
      <c r="K381" s="171">
        <v>1079</v>
      </c>
      <c r="L381" s="171" t="s">
        <v>6211</v>
      </c>
      <c r="M381" s="173">
        <v>2200000</v>
      </c>
      <c r="N381" s="173">
        <f t="shared" si="146"/>
        <v>536000</v>
      </c>
      <c r="O381" s="173">
        <v>536869.56521739101</v>
      </c>
      <c r="P381" s="173">
        <v>2736000</v>
      </c>
      <c r="Q381" s="173">
        <f t="shared" si="147"/>
        <v>697930.43478260841</v>
      </c>
      <c r="R381" s="173">
        <f t="shared" si="148"/>
        <v>2897930.4347826084</v>
      </c>
      <c r="S381" s="173">
        <v>2897900</v>
      </c>
      <c r="T381" s="174" t="s">
        <v>6165</v>
      </c>
      <c r="U381" s="175" t="s">
        <v>26</v>
      </c>
      <c r="V381" s="175" t="s">
        <v>421</v>
      </c>
      <c r="W381" s="175" t="s">
        <v>27</v>
      </c>
      <c r="X381" s="176">
        <v>43294</v>
      </c>
      <c r="Y381" s="171" t="s">
        <v>7684</v>
      </c>
      <c r="Z381" s="171"/>
      <c r="AA381" s="173"/>
      <c r="AB381" s="173"/>
      <c r="AC381" s="173"/>
      <c r="AD381" s="173"/>
      <c r="AE381" s="173"/>
      <c r="AF381" s="173">
        <v>5100000</v>
      </c>
      <c r="AG381" s="173">
        <v>9172000</v>
      </c>
      <c r="AH381" s="173"/>
      <c r="AI381" s="173"/>
      <c r="AJ381" s="173"/>
      <c r="AK381" s="173"/>
      <c r="AL381" s="173"/>
      <c r="AM381" s="173"/>
      <c r="AN381" s="173"/>
      <c r="AO381" s="173"/>
      <c r="AP381" s="173"/>
      <c r="AQ381" s="173"/>
      <c r="AR381" s="173"/>
      <c r="AS381" s="173">
        <v>3815000</v>
      </c>
      <c r="AT381" s="160">
        <f t="shared" si="136"/>
        <v>3</v>
      </c>
      <c r="AU381" s="173">
        <f t="shared" si="137"/>
        <v>18087000</v>
      </c>
      <c r="AV381" s="173">
        <f t="shared" si="138"/>
        <v>6029000</v>
      </c>
      <c r="AW381" s="173">
        <f t="shared" si="139"/>
        <v>3815000</v>
      </c>
      <c r="AX381" s="173">
        <f t="shared" si="140"/>
        <v>3131100</v>
      </c>
      <c r="AY381" s="173">
        <f t="shared" si="141"/>
        <v>917100</v>
      </c>
      <c r="AZ381" s="177">
        <f t="shared" si="142"/>
        <v>1.0804720659788123</v>
      </c>
      <c r="BA381" s="177">
        <f t="shared" si="143"/>
        <v>0.31647054763794474</v>
      </c>
      <c r="BB381" s="173">
        <f t="shared" ref="BB381:BB395" si="149">AW381</f>
        <v>3815000</v>
      </c>
      <c r="BC381" s="178">
        <f t="shared" si="145"/>
        <v>6029000</v>
      </c>
      <c r="BD381" s="173">
        <f t="shared" si="131"/>
        <v>917100</v>
      </c>
      <c r="BE381" s="177">
        <f t="shared" si="132"/>
        <v>0.31647054763794474</v>
      </c>
      <c r="BF381" s="179" t="s">
        <v>20515</v>
      </c>
      <c r="BG381" s="174" t="s">
        <v>6165</v>
      </c>
      <c r="BH381" s="166" t="s">
        <v>20501</v>
      </c>
      <c r="BI381" s="162"/>
      <c r="BJ381" s="163">
        <v>1</v>
      </c>
      <c r="BK381" s="163"/>
    </row>
    <row r="382" spans="1:63" ht="34.5" customHeight="1" x14ac:dyDescent="0.25">
      <c r="A382" s="157">
        <v>376</v>
      </c>
      <c r="B382" s="164" t="s">
        <v>6218</v>
      </c>
      <c r="C382" s="169" t="s">
        <v>6210</v>
      </c>
      <c r="D382" s="169" t="s">
        <v>4315</v>
      </c>
      <c r="E382" s="170" t="s">
        <v>6219</v>
      </c>
      <c r="F382" s="171" t="s">
        <v>6217</v>
      </c>
      <c r="G382" s="171" t="s">
        <v>6217</v>
      </c>
      <c r="H382" s="172" t="s">
        <v>6217</v>
      </c>
      <c r="I382" s="164" t="s">
        <v>25</v>
      </c>
      <c r="J382" s="164">
        <v>1079</v>
      </c>
      <c r="K382" s="171">
        <v>1079</v>
      </c>
      <c r="L382" s="171" t="s">
        <v>6211</v>
      </c>
      <c r="M382" s="173">
        <v>2200000</v>
      </c>
      <c r="N382" s="173">
        <f t="shared" si="146"/>
        <v>536000</v>
      </c>
      <c r="O382" s="173">
        <v>536869.56521739101</v>
      </c>
      <c r="P382" s="173">
        <v>2736000</v>
      </c>
      <c r="Q382" s="173">
        <f t="shared" si="147"/>
        <v>697930.43478260841</v>
      </c>
      <c r="R382" s="173">
        <f t="shared" si="148"/>
        <v>2897930.4347826084</v>
      </c>
      <c r="S382" s="173">
        <v>2897900</v>
      </c>
      <c r="T382" s="174" t="s">
        <v>6165</v>
      </c>
      <c r="U382" s="175" t="s">
        <v>26</v>
      </c>
      <c r="V382" s="175" t="s">
        <v>421</v>
      </c>
      <c r="W382" s="175" t="s">
        <v>27</v>
      </c>
      <c r="X382" s="176">
        <v>43294</v>
      </c>
      <c r="Y382" s="171" t="s">
        <v>7684</v>
      </c>
      <c r="Z382" s="171"/>
      <c r="AA382" s="173"/>
      <c r="AB382" s="173"/>
      <c r="AC382" s="173"/>
      <c r="AD382" s="173"/>
      <c r="AE382" s="173"/>
      <c r="AF382" s="173">
        <v>5100000</v>
      </c>
      <c r="AG382" s="173">
        <v>9172000</v>
      </c>
      <c r="AH382" s="173"/>
      <c r="AI382" s="173"/>
      <c r="AJ382" s="173"/>
      <c r="AK382" s="173"/>
      <c r="AL382" s="173"/>
      <c r="AM382" s="173"/>
      <c r="AN382" s="173"/>
      <c r="AO382" s="173"/>
      <c r="AP382" s="173"/>
      <c r="AQ382" s="173"/>
      <c r="AR382" s="173"/>
      <c r="AS382" s="173">
        <v>3815000</v>
      </c>
      <c r="AT382" s="160">
        <f t="shared" si="136"/>
        <v>3</v>
      </c>
      <c r="AU382" s="173">
        <f t="shared" si="137"/>
        <v>18087000</v>
      </c>
      <c r="AV382" s="173">
        <f t="shared" si="138"/>
        <v>6029000</v>
      </c>
      <c r="AW382" s="173">
        <f t="shared" si="139"/>
        <v>3815000</v>
      </c>
      <c r="AX382" s="173">
        <f t="shared" si="140"/>
        <v>3131100</v>
      </c>
      <c r="AY382" s="173">
        <f t="shared" si="141"/>
        <v>917100</v>
      </c>
      <c r="AZ382" s="177">
        <f t="shared" si="142"/>
        <v>1.0804720659788123</v>
      </c>
      <c r="BA382" s="177">
        <f t="shared" si="143"/>
        <v>0.31647054763794474</v>
      </c>
      <c r="BB382" s="173">
        <f t="shared" si="149"/>
        <v>3815000</v>
      </c>
      <c r="BC382" s="178">
        <f t="shared" si="145"/>
        <v>6029000</v>
      </c>
      <c r="BD382" s="173">
        <f t="shared" si="131"/>
        <v>917100</v>
      </c>
      <c r="BE382" s="177">
        <f t="shared" si="132"/>
        <v>0.31647054763794474</v>
      </c>
      <c r="BF382" s="179" t="s">
        <v>20515</v>
      </c>
      <c r="BG382" s="174" t="s">
        <v>6165</v>
      </c>
      <c r="BH382" s="166" t="s">
        <v>20501</v>
      </c>
      <c r="BI382" s="162"/>
      <c r="BJ382" s="163">
        <v>1</v>
      </c>
      <c r="BK382" s="163"/>
    </row>
    <row r="383" spans="1:63" ht="34.5" customHeight="1" x14ac:dyDescent="0.25">
      <c r="A383" s="157">
        <v>377</v>
      </c>
      <c r="B383" s="164" t="s">
        <v>6220</v>
      </c>
      <c r="C383" s="169" t="s">
        <v>6210</v>
      </c>
      <c r="D383" s="169" t="s">
        <v>4315</v>
      </c>
      <c r="E383" s="170" t="s">
        <v>6221</v>
      </c>
      <c r="F383" s="171" t="s">
        <v>6222</v>
      </c>
      <c r="G383" s="171" t="s">
        <v>6222</v>
      </c>
      <c r="H383" s="172" t="s">
        <v>6222</v>
      </c>
      <c r="I383" s="164" t="s">
        <v>25</v>
      </c>
      <c r="J383" s="164">
        <v>1079</v>
      </c>
      <c r="K383" s="171">
        <v>1079</v>
      </c>
      <c r="L383" s="171" t="s">
        <v>6211</v>
      </c>
      <c r="M383" s="173">
        <v>2200000</v>
      </c>
      <c r="N383" s="173">
        <f t="shared" si="146"/>
        <v>536000</v>
      </c>
      <c r="O383" s="173">
        <v>536869.56521739101</v>
      </c>
      <c r="P383" s="173">
        <v>2736000</v>
      </c>
      <c r="Q383" s="173">
        <f t="shared" si="147"/>
        <v>697930.43478260841</v>
      </c>
      <c r="R383" s="173">
        <f t="shared" si="148"/>
        <v>2897930.4347826084</v>
      </c>
      <c r="S383" s="173">
        <v>2897900</v>
      </c>
      <c r="T383" s="174" t="s">
        <v>6165</v>
      </c>
      <c r="U383" s="175" t="s">
        <v>200</v>
      </c>
      <c r="V383" s="175" t="s">
        <v>421</v>
      </c>
      <c r="W383" s="175" t="s">
        <v>195</v>
      </c>
      <c r="X383" s="176">
        <v>43294</v>
      </c>
      <c r="Y383" s="171" t="s">
        <v>7684</v>
      </c>
      <c r="Z383" s="171"/>
      <c r="AA383" s="173"/>
      <c r="AB383" s="173"/>
      <c r="AC383" s="173"/>
      <c r="AD383" s="173"/>
      <c r="AE383" s="173"/>
      <c r="AF383" s="173">
        <v>5100000</v>
      </c>
      <c r="AG383" s="173">
        <v>9172000</v>
      </c>
      <c r="AH383" s="173"/>
      <c r="AI383" s="173"/>
      <c r="AJ383" s="173"/>
      <c r="AK383" s="173"/>
      <c r="AL383" s="173"/>
      <c r="AM383" s="173"/>
      <c r="AN383" s="173"/>
      <c r="AO383" s="173"/>
      <c r="AP383" s="173"/>
      <c r="AQ383" s="173"/>
      <c r="AR383" s="173"/>
      <c r="AS383" s="173">
        <v>3815000</v>
      </c>
      <c r="AT383" s="160">
        <f t="shared" si="136"/>
        <v>3</v>
      </c>
      <c r="AU383" s="173">
        <f t="shared" si="137"/>
        <v>18087000</v>
      </c>
      <c r="AV383" s="173">
        <f t="shared" si="138"/>
        <v>6029000</v>
      </c>
      <c r="AW383" s="173">
        <f t="shared" si="139"/>
        <v>3815000</v>
      </c>
      <c r="AX383" s="173">
        <f t="shared" si="140"/>
        <v>3131100</v>
      </c>
      <c r="AY383" s="173">
        <f t="shared" si="141"/>
        <v>917100</v>
      </c>
      <c r="AZ383" s="177">
        <f t="shared" si="142"/>
        <v>1.0804720659788123</v>
      </c>
      <c r="BA383" s="177">
        <f t="shared" si="143"/>
        <v>0.31647054763794474</v>
      </c>
      <c r="BB383" s="173">
        <f t="shared" si="149"/>
        <v>3815000</v>
      </c>
      <c r="BC383" s="178">
        <f t="shared" si="145"/>
        <v>6029000</v>
      </c>
      <c r="BD383" s="173">
        <f t="shared" si="131"/>
        <v>917100</v>
      </c>
      <c r="BE383" s="177">
        <f t="shared" si="132"/>
        <v>0.31647054763794474</v>
      </c>
      <c r="BF383" s="179" t="s">
        <v>20515</v>
      </c>
      <c r="BG383" s="174" t="s">
        <v>6165</v>
      </c>
      <c r="BH383" s="166" t="s">
        <v>20501</v>
      </c>
      <c r="BI383" s="162"/>
      <c r="BJ383" s="163">
        <v>1</v>
      </c>
      <c r="BK383" s="163"/>
    </row>
    <row r="384" spans="1:63" ht="34.5" customHeight="1" x14ac:dyDescent="0.25">
      <c r="A384" s="157">
        <v>378</v>
      </c>
      <c r="B384" s="164" t="s">
        <v>6223</v>
      </c>
      <c r="C384" s="169" t="s">
        <v>6210</v>
      </c>
      <c r="D384" s="169" t="s">
        <v>4315</v>
      </c>
      <c r="E384" s="170" t="s">
        <v>6224</v>
      </c>
      <c r="F384" s="171" t="s">
        <v>6225</v>
      </c>
      <c r="G384" s="171" t="s">
        <v>6225</v>
      </c>
      <c r="H384" s="172" t="s">
        <v>6225</v>
      </c>
      <c r="I384" s="164" t="s">
        <v>25</v>
      </c>
      <c r="J384" s="164">
        <v>1079</v>
      </c>
      <c r="K384" s="171">
        <v>1079</v>
      </c>
      <c r="L384" s="171" t="s">
        <v>6211</v>
      </c>
      <c r="M384" s="173">
        <v>2200000</v>
      </c>
      <c r="N384" s="173">
        <f t="shared" si="146"/>
        <v>536000</v>
      </c>
      <c r="O384" s="173">
        <v>536869.56521739101</v>
      </c>
      <c r="P384" s="173">
        <v>2736000</v>
      </c>
      <c r="Q384" s="173">
        <f t="shared" si="147"/>
        <v>697930.43478260841</v>
      </c>
      <c r="R384" s="173">
        <f t="shared" si="148"/>
        <v>2897930.4347826084</v>
      </c>
      <c r="S384" s="173">
        <v>2897900</v>
      </c>
      <c r="T384" s="174" t="s">
        <v>6165</v>
      </c>
      <c r="U384" s="175" t="s">
        <v>26</v>
      </c>
      <c r="V384" s="175" t="s">
        <v>421</v>
      </c>
      <c r="W384" s="175" t="s">
        <v>27</v>
      </c>
      <c r="X384" s="176">
        <v>43294</v>
      </c>
      <c r="Y384" s="171" t="s">
        <v>7684</v>
      </c>
      <c r="Z384" s="171"/>
      <c r="AA384" s="173"/>
      <c r="AB384" s="173"/>
      <c r="AC384" s="173"/>
      <c r="AD384" s="173"/>
      <c r="AE384" s="173"/>
      <c r="AF384" s="173">
        <v>5100000</v>
      </c>
      <c r="AG384" s="173"/>
      <c r="AH384" s="173"/>
      <c r="AI384" s="173"/>
      <c r="AJ384" s="173">
        <v>12800000</v>
      </c>
      <c r="AK384" s="173"/>
      <c r="AL384" s="173"/>
      <c r="AM384" s="173"/>
      <c r="AN384" s="173"/>
      <c r="AO384" s="173"/>
      <c r="AP384" s="173"/>
      <c r="AQ384" s="173"/>
      <c r="AR384" s="173"/>
      <c r="AS384" s="173">
        <v>3815000</v>
      </c>
      <c r="AT384" s="160">
        <f t="shared" si="136"/>
        <v>3</v>
      </c>
      <c r="AU384" s="173">
        <f t="shared" si="137"/>
        <v>21715000</v>
      </c>
      <c r="AV384" s="173">
        <f t="shared" si="138"/>
        <v>7238300</v>
      </c>
      <c r="AW384" s="173">
        <f t="shared" si="139"/>
        <v>3815000</v>
      </c>
      <c r="AX384" s="173">
        <f t="shared" si="140"/>
        <v>4340400</v>
      </c>
      <c r="AY384" s="173">
        <f t="shared" si="141"/>
        <v>917100</v>
      </c>
      <c r="AZ384" s="177">
        <f t="shared" si="142"/>
        <v>1.4977742503191966</v>
      </c>
      <c r="BA384" s="177">
        <f t="shared" si="143"/>
        <v>0.31647054763794474</v>
      </c>
      <c r="BB384" s="173">
        <f t="shared" si="149"/>
        <v>3815000</v>
      </c>
      <c r="BC384" s="178">
        <f t="shared" si="145"/>
        <v>7238300</v>
      </c>
      <c r="BD384" s="173">
        <f t="shared" si="131"/>
        <v>917100</v>
      </c>
      <c r="BE384" s="177">
        <f t="shared" si="132"/>
        <v>0.31647054763794474</v>
      </c>
      <c r="BF384" s="179" t="s">
        <v>20515</v>
      </c>
      <c r="BG384" s="174" t="s">
        <v>6165</v>
      </c>
      <c r="BH384" s="166" t="s">
        <v>20501</v>
      </c>
      <c r="BI384" s="162"/>
      <c r="BJ384" s="163">
        <v>1</v>
      </c>
      <c r="BK384" s="163"/>
    </row>
    <row r="385" spans="1:63" ht="34.5" customHeight="1" x14ac:dyDescent="0.25">
      <c r="A385" s="157">
        <v>379</v>
      </c>
      <c r="B385" s="164" t="s">
        <v>6226</v>
      </c>
      <c r="C385" s="169" t="s">
        <v>6210</v>
      </c>
      <c r="D385" s="169" t="s">
        <v>4315</v>
      </c>
      <c r="E385" s="170" t="s">
        <v>6227</v>
      </c>
      <c r="F385" s="171" t="s">
        <v>6228</v>
      </c>
      <c r="G385" s="171" t="s">
        <v>6228</v>
      </c>
      <c r="H385" s="172" t="s">
        <v>6228</v>
      </c>
      <c r="I385" s="164" t="s">
        <v>25</v>
      </c>
      <c r="J385" s="164">
        <v>1079</v>
      </c>
      <c r="K385" s="171">
        <v>1079</v>
      </c>
      <c r="L385" s="171" t="s">
        <v>6211</v>
      </c>
      <c r="M385" s="173">
        <v>2200000</v>
      </c>
      <c r="N385" s="173">
        <v>536000</v>
      </c>
      <c r="O385" s="173">
        <v>536869.56521739101</v>
      </c>
      <c r="P385" s="173">
        <v>2736000</v>
      </c>
      <c r="Q385" s="173">
        <v>697930.43478260841</v>
      </c>
      <c r="R385" s="173">
        <v>2897930.4347826084</v>
      </c>
      <c r="S385" s="173">
        <v>2897900</v>
      </c>
      <c r="T385" s="174" t="s">
        <v>6165</v>
      </c>
      <c r="U385" s="175" t="s">
        <v>200</v>
      </c>
      <c r="V385" s="175" t="s">
        <v>421</v>
      </c>
      <c r="W385" s="175" t="s">
        <v>195</v>
      </c>
      <c r="X385" s="176">
        <v>43294</v>
      </c>
      <c r="Y385" s="171" t="s">
        <v>7684</v>
      </c>
      <c r="Z385" s="171"/>
      <c r="AA385" s="173"/>
      <c r="AB385" s="173"/>
      <c r="AC385" s="173"/>
      <c r="AD385" s="173"/>
      <c r="AE385" s="173"/>
      <c r="AF385" s="173">
        <v>5100000</v>
      </c>
      <c r="AG385" s="173"/>
      <c r="AH385" s="173"/>
      <c r="AI385" s="173"/>
      <c r="AJ385" s="173"/>
      <c r="AK385" s="173"/>
      <c r="AL385" s="173"/>
      <c r="AM385" s="173"/>
      <c r="AN385" s="173"/>
      <c r="AO385" s="173"/>
      <c r="AP385" s="173"/>
      <c r="AQ385" s="173"/>
      <c r="AR385" s="173">
        <v>4642000</v>
      </c>
      <c r="AS385" s="173">
        <v>3815000</v>
      </c>
      <c r="AT385" s="160">
        <f t="shared" si="136"/>
        <v>3</v>
      </c>
      <c r="AU385" s="173">
        <f t="shared" si="137"/>
        <v>13557000</v>
      </c>
      <c r="AV385" s="173">
        <f t="shared" si="138"/>
        <v>4519000</v>
      </c>
      <c r="AW385" s="173">
        <f t="shared" si="139"/>
        <v>3815000</v>
      </c>
      <c r="AX385" s="173">
        <f t="shared" si="140"/>
        <v>1621100</v>
      </c>
      <c r="AY385" s="173">
        <f t="shared" si="141"/>
        <v>917100</v>
      </c>
      <c r="AZ385" s="177">
        <f t="shared" si="142"/>
        <v>0.55940508644190623</v>
      </c>
      <c r="BA385" s="177">
        <f t="shared" si="143"/>
        <v>0.31647054763794474</v>
      </c>
      <c r="BB385" s="173">
        <f t="shared" si="149"/>
        <v>3815000</v>
      </c>
      <c r="BC385" s="178">
        <f t="shared" si="145"/>
        <v>4519000</v>
      </c>
      <c r="BD385" s="173">
        <f t="shared" si="131"/>
        <v>917100</v>
      </c>
      <c r="BE385" s="177">
        <f t="shared" si="132"/>
        <v>0.31647054763794474</v>
      </c>
      <c r="BF385" s="179" t="s">
        <v>20515</v>
      </c>
      <c r="BG385" s="174" t="s">
        <v>6165</v>
      </c>
      <c r="BH385" s="166" t="s">
        <v>20501</v>
      </c>
      <c r="BI385" s="162"/>
      <c r="BJ385" s="163">
        <v>1</v>
      </c>
      <c r="BK385" s="163"/>
    </row>
    <row r="386" spans="1:63" ht="34.5" customHeight="1" x14ac:dyDescent="0.25">
      <c r="A386" s="157">
        <v>380</v>
      </c>
      <c r="B386" s="164" t="s">
        <v>6237</v>
      </c>
      <c r="C386" s="169" t="s">
        <v>6235</v>
      </c>
      <c r="D386" s="169" t="s">
        <v>4315</v>
      </c>
      <c r="E386" s="170" t="s">
        <v>6238</v>
      </c>
      <c r="F386" s="171" t="s">
        <v>6239</v>
      </c>
      <c r="G386" s="171" t="s">
        <v>6239</v>
      </c>
      <c r="H386" s="172" t="s">
        <v>6239</v>
      </c>
      <c r="I386" s="164" t="s">
        <v>25</v>
      </c>
      <c r="J386" s="164">
        <v>1080</v>
      </c>
      <c r="K386" s="171">
        <v>1080</v>
      </c>
      <c r="L386" s="171" t="s">
        <v>6236</v>
      </c>
      <c r="M386" s="173">
        <v>2600000</v>
      </c>
      <c r="N386" s="173">
        <v>536000</v>
      </c>
      <c r="O386" s="173">
        <v>536869.56521739101</v>
      </c>
      <c r="P386" s="173">
        <v>3136000</v>
      </c>
      <c r="Q386" s="173">
        <v>697930.43478260841</v>
      </c>
      <c r="R386" s="173">
        <v>3297930.4347826084</v>
      </c>
      <c r="S386" s="173">
        <v>3297900</v>
      </c>
      <c r="T386" s="174" t="s">
        <v>6165</v>
      </c>
      <c r="U386" s="175" t="s">
        <v>26</v>
      </c>
      <c r="V386" s="175" t="s">
        <v>421</v>
      </c>
      <c r="W386" s="175" t="s">
        <v>27</v>
      </c>
      <c r="X386" s="176">
        <v>43294</v>
      </c>
      <c r="Y386" s="171" t="s">
        <v>7684</v>
      </c>
      <c r="Z386" s="171"/>
      <c r="AA386" s="173"/>
      <c r="AB386" s="173"/>
      <c r="AC386" s="173"/>
      <c r="AD386" s="173"/>
      <c r="AE386" s="173"/>
      <c r="AF386" s="173">
        <v>5600000</v>
      </c>
      <c r="AG386" s="173"/>
      <c r="AH386" s="173"/>
      <c r="AI386" s="173"/>
      <c r="AJ386" s="173"/>
      <c r="AK386" s="173"/>
      <c r="AL386" s="173"/>
      <c r="AM386" s="173"/>
      <c r="AN386" s="173"/>
      <c r="AO386" s="173"/>
      <c r="AP386" s="173"/>
      <c r="AQ386" s="173"/>
      <c r="AR386" s="173">
        <v>5059000</v>
      </c>
      <c r="AS386" s="173">
        <v>4415000</v>
      </c>
      <c r="AT386" s="160">
        <f t="shared" si="136"/>
        <v>3</v>
      </c>
      <c r="AU386" s="173">
        <f t="shared" si="137"/>
        <v>15074000</v>
      </c>
      <c r="AV386" s="173">
        <f t="shared" si="138"/>
        <v>5024700</v>
      </c>
      <c r="AW386" s="173">
        <f t="shared" si="139"/>
        <v>4415000</v>
      </c>
      <c r="AX386" s="173">
        <f t="shared" si="140"/>
        <v>1726800</v>
      </c>
      <c r="AY386" s="173">
        <f t="shared" si="141"/>
        <v>1117100</v>
      </c>
      <c r="AZ386" s="177">
        <f t="shared" si="142"/>
        <v>0.5236059310470299</v>
      </c>
      <c r="BA386" s="177">
        <f t="shared" si="143"/>
        <v>0.33873070741987327</v>
      </c>
      <c r="BB386" s="173">
        <f t="shared" si="149"/>
        <v>4415000</v>
      </c>
      <c r="BC386" s="178">
        <f t="shared" si="145"/>
        <v>5024700</v>
      </c>
      <c r="BD386" s="173">
        <f t="shared" si="131"/>
        <v>1117100</v>
      </c>
      <c r="BE386" s="177">
        <f t="shared" si="132"/>
        <v>0.33873070741987327</v>
      </c>
      <c r="BF386" s="179" t="s">
        <v>20515</v>
      </c>
      <c r="BG386" s="174" t="s">
        <v>6165</v>
      </c>
      <c r="BH386" s="166" t="s">
        <v>20501</v>
      </c>
      <c r="BI386" s="162"/>
      <c r="BJ386" s="163">
        <v>1</v>
      </c>
      <c r="BK386" s="163"/>
    </row>
    <row r="387" spans="1:63" ht="34.5" customHeight="1" x14ac:dyDescent="0.25">
      <c r="A387" s="157">
        <v>381</v>
      </c>
      <c r="B387" s="164" t="s">
        <v>6240</v>
      </c>
      <c r="C387" s="169" t="s">
        <v>6235</v>
      </c>
      <c r="D387" s="169" t="s">
        <v>4315</v>
      </c>
      <c r="E387" s="170" t="s">
        <v>6241</v>
      </c>
      <c r="F387" s="171" t="s">
        <v>6242</v>
      </c>
      <c r="G387" s="171" t="s">
        <v>6242</v>
      </c>
      <c r="H387" s="172" t="s">
        <v>6242</v>
      </c>
      <c r="I387" s="164" t="s">
        <v>25</v>
      </c>
      <c r="J387" s="164">
        <v>1080</v>
      </c>
      <c r="K387" s="171">
        <v>1080</v>
      </c>
      <c r="L387" s="171" t="s">
        <v>6236</v>
      </c>
      <c r="M387" s="173">
        <v>2600000</v>
      </c>
      <c r="N387" s="173">
        <f>P387-M387</f>
        <v>536000</v>
      </c>
      <c r="O387" s="173">
        <v>536869.56521739101</v>
      </c>
      <c r="P387" s="173">
        <v>3136000</v>
      </c>
      <c r="Q387" s="173">
        <f>+O387/1800000*2340000</f>
        <v>697930.43478260841</v>
      </c>
      <c r="R387" s="173">
        <f>+M387+Q387</f>
        <v>3297930.4347826084</v>
      </c>
      <c r="S387" s="173">
        <v>3297900</v>
      </c>
      <c r="T387" s="174" t="s">
        <v>6165</v>
      </c>
      <c r="U387" s="175" t="s">
        <v>200</v>
      </c>
      <c r="V387" s="175" t="s">
        <v>421</v>
      </c>
      <c r="W387" s="175" t="s">
        <v>195</v>
      </c>
      <c r="X387" s="176">
        <v>43294</v>
      </c>
      <c r="Y387" s="171" t="s">
        <v>7684</v>
      </c>
      <c r="Z387" s="171"/>
      <c r="AA387" s="173"/>
      <c r="AB387" s="173"/>
      <c r="AC387" s="173"/>
      <c r="AD387" s="173"/>
      <c r="AE387" s="173"/>
      <c r="AF387" s="173">
        <v>5600000</v>
      </c>
      <c r="AG387" s="173">
        <v>8359000</v>
      </c>
      <c r="AH387" s="173"/>
      <c r="AI387" s="173"/>
      <c r="AJ387" s="173"/>
      <c r="AK387" s="173"/>
      <c r="AL387" s="173"/>
      <c r="AM387" s="173"/>
      <c r="AN387" s="173"/>
      <c r="AO387" s="173"/>
      <c r="AP387" s="173"/>
      <c r="AQ387" s="173"/>
      <c r="AR387" s="173"/>
      <c r="AS387" s="173">
        <v>4415000</v>
      </c>
      <c r="AT387" s="160">
        <f t="shared" si="136"/>
        <v>3</v>
      </c>
      <c r="AU387" s="173">
        <f t="shared" si="137"/>
        <v>18374000</v>
      </c>
      <c r="AV387" s="173">
        <f t="shared" si="138"/>
        <v>6124700</v>
      </c>
      <c r="AW387" s="173">
        <f t="shared" si="139"/>
        <v>4415000</v>
      </c>
      <c r="AX387" s="173">
        <f t="shared" si="140"/>
        <v>2826800</v>
      </c>
      <c r="AY387" s="173">
        <f t="shared" si="141"/>
        <v>1117100</v>
      </c>
      <c r="AZ387" s="177">
        <f t="shared" si="142"/>
        <v>0.85715152066466538</v>
      </c>
      <c r="BA387" s="177">
        <f t="shared" si="143"/>
        <v>0.33873070741987327</v>
      </c>
      <c r="BB387" s="173">
        <f t="shared" si="149"/>
        <v>4415000</v>
      </c>
      <c r="BC387" s="178">
        <f t="shared" si="145"/>
        <v>6124700</v>
      </c>
      <c r="BD387" s="173">
        <f t="shared" ref="BD387:BD450" si="150">BB387-S387</f>
        <v>1117100</v>
      </c>
      <c r="BE387" s="177">
        <f t="shared" ref="BE387:BE450" si="151">BD387/S387</f>
        <v>0.33873070741987327</v>
      </c>
      <c r="BF387" s="179" t="s">
        <v>20515</v>
      </c>
      <c r="BG387" s="174" t="s">
        <v>6165</v>
      </c>
      <c r="BH387" s="166" t="s">
        <v>20501</v>
      </c>
      <c r="BI387" s="162"/>
      <c r="BJ387" s="163">
        <v>1</v>
      </c>
      <c r="BK387" s="163"/>
    </row>
    <row r="388" spans="1:63" ht="34.5" customHeight="1" x14ac:dyDescent="0.25">
      <c r="A388" s="157">
        <v>382</v>
      </c>
      <c r="B388" s="164" t="s">
        <v>6243</v>
      </c>
      <c r="C388" s="169" t="s">
        <v>6235</v>
      </c>
      <c r="D388" s="169" t="s">
        <v>4315</v>
      </c>
      <c r="E388" s="170" t="s">
        <v>6244</v>
      </c>
      <c r="F388" s="171" t="s">
        <v>6245</v>
      </c>
      <c r="G388" s="171" t="s">
        <v>6245</v>
      </c>
      <c r="H388" s="172" t="s">
        <v>6245</v>
      </c>
      <c r="I388" s="164" t="s">
        <v>25</v>
      </c>
      <c r="J388" s="164">
        <v>1080</v>
      </c>
      <c r="K388" s="171">
        <v>1080</v>
      </c>
      <c r="L388" s="171" t="s">
        <v>6236</v>
      </c>
      <c r="M388" s="173">
        <v>2600000</v>
      </c>
      <c r="N388" s="173">
        <v>536000</v>
      </c>
      <c r="O388" s="173">
        <v>536869.56521739101</v>
      </c>
      <c r="P388" s="173">
        <v>3136000</v>
      </c>
      <c r="Q388" s="173">
        <v>697930.43478260841</v>
      </c>
      <c r="R388" s="173">
        <v>3297930.4347826084</v>
      </c>
      <c r="S388" s="173">
        <v>3297900</v>
      </c>
      <c r="T388" s="174" t="s">
        <v>6165</v>
      </c>
      <c r="U388" s="175" t="s">
        <v>26</v>
      </c>
      <c r="V388" s="175" t="s">
        <v>421</v>
      </c>
      <c r="W388" s="175" t="s">
        <v>27</v>
      </c>
      <c r="X388" s="176">
        <v>43294</v>
      </c>
      <c r="Y388" s="171" t="s">
        <v>7684</v>
      </c>
      <c r="Z388" s="171"/>
      <c r="AA388" s="173"/>
      <c r="AB388" s="173"/>
      <c r="AC388" s="173"/>
      <c r="AD388" s="173"/>
      <c r="AE388" s="173"/>
      <c r="AF388" s="173">
        <v>5600000</v>
      </c>
      <c r="AG388" s="173"/>
      <c r="AH388" s="173"/>
      <c r="AI388" s="173"/>
      <c r="AJ388" s="173"/>
      <c r="AK388" s="173"/>
      <c r="AL388" s="173"/>
      <c r="AM388" s="173"/>
      <c r="AN388" s="173"/>
      <c r="AO388" s="173"/>
      <c r="AP388" s="173"/>
      <c r="AQ388" s="173"/>
      <c r="AR388" s="173">
        <v>5059000</v>
      </c>
      <c r="AS388" s="173">
        <v>4415000</v>
      </c>
      <c r="AT388" s="160">
        <f t="shared" si="136"/>
        <v>3</v>
      </c>
      <c r="AU388" s="173">
        <f t="shared" si="137"/>
        <v>15074000</v>
      </c>
      <c r="AV388" s="173">
        <f t="shared" si="138"/>
        <v>5024700</v>
      </c>
      <c r="AW388" s="173">
        <f t="shared" si="139"/>
        <v>4415000</v>
      </c>
      <c r="AX388" s="173">
        <f t="shared" si="140"/>
        <v>1726800</v>
      </c>
      <c r="AY388" s="173">
        <f t="shared" si="141"/>
        <v>1117100</v>
      </c>
      <c r="AZ388" s="177">
        <f t="shared" si="142"/>
        <v>0.5236059310470299</v>
      </c>
      <c r="BA388" s="177">
        <f t="shared" si="143"/>
        <v>0.33873070741987327</v>
      </c>
      <c r="BB388" s="173">
        <f t="shared" si="149"/>
        <v>4415000</v>
      </c>
      <c r="BC388" s="178">
        <f t="shared" si="145"/>
        <v>5024700</v>
      </c>
      <c r="BD388" s="173">
        <f t="shared" si="150"/>
        <v>1117100</v>
      </c>
      <c r="BE388" s="177">
        <f t="shared" si="151"/>
        <v>0.33873070741987327</v>
      </c>
      <c r="BF388" s="179" t="s">
        <v>20515</v>
      </c>
      <c r="BG388" s="174" t="s">
        <v>6165</v>
      </c>
      <c r="BH388" s="166" t="s">
        <v>20501</v>
      </c>
      <c r="BI388" s="162"/>
      <c r="BJ388" s="163">
        <v>1</v>
      </c>
      <c r="BK388" s="163"/>
    </row>
    <row r="389" spans="1:63" ht="34.5" customHeight="1" x14ac:dyDescent="0.25">
      <c r="A389" s="157">
        <v>383</v>
      </c>
      <c r="B389" s="164" t="s">
        <v>6246</v>
      </c>
      <c r="C389" s="169" t="s">
        <v>6235</v>
      </c>
      <c r="D389" s="169" t="s">
        <v>4315</v>
      </c>
      <c r="E389" s="170" t="s">
        <v>6247</v>
      </c>
      <c r="F389" s="171" t="s">
        <v>6248</v>
      </c>
      <c r="G389" s="171" t="s">
        <v>6248</v>
      </c>
      <c r="H389" s="172" t="s">
        <v>6248</v>
      </c>
      <c r="I389" s="164" t="s">
        <v>25</v>
      </c>
      <c r="J389" s="164">
        <v>1080</v>
      </c>
      <c r="K389" s="171">
        <v>1080</v>
      </c>
      <c r="L389" s="171" t="s">
        <v>6236</v>
      </c>
      <c r="M389" s="173">
        <v>2600000</v>
      </c>
      <c r="N389" s="173">
        <v>536000</v>
      </c>
      <c r="O389" s="173">
        <v>536869.56521739101</v>
      </c>
      <c r="P389" s="173">
        <v>3136000</v>
      </c>
      <c r="Q389" s="173">
        <v>697930.43478260841</v>
      </c>
      <c r="R389" s="173">
        <v>3297930.4347826084</v>
      </c>
      <c r="S389" s="173">
        <v>3297900</v>
      </c>
      <c r="T389" s="174" t="s">
        <v>6165</v>
      </c>
      <c r="U389" s="175" t="s">
        <v>200</v>
      </c>
      <c r="V389" s="175" t="s">
        <v>421</v>
      </c>
      <c r="W389" s="175" t="s">
        <v>195</v>
      </c>
      <c r="X389" s="176">
        <v>43294</v>
      </c>
      <c r="Y389" s="171" t="s">
        <v>7684</v>
      </c>
      <c r="Z389" s="171"/>
      <c r="AA389" s="173"/>
      <c r="AB389" s="173"/>
      <c r="AC389" s="173"/>
      <c r="AD389" s="173"/>
      <c r="AE389" s="173"/>
      <c r="AF389" s="173">
        <v>5600000</v>
      </c>
      <c r="AG389" s="173"/>
      <c r="AH389" s="173"/>
      <c r="AI389" s="173"/>
      <c r="AJ389" s="173"/>
      <c r="AK389" s="173"/>
      <c r="AL389" s="173"/>
      <c r="AM389" s="173"/>
      <c r="AN389" s="173"/>
      <c r="AO389" s="173"/>
      <c r="AP389" s="173"/>
      <c r="AQ389" s="173"/>
      <c r="AR389" s="173">
        <v>5059000</v>
      </c>
      <c r="AS389" s="173">
        <v>4415000</v>
      </c>
      <c r="AT389" s="160">
        <f t="shared" si="136"/>
        <v>3</v>
      </c>
      <c r="AU389" s="173">
        <f t="shared" si="137"/>
        <v>15074000</v>
      </c>
      <c r="AV389" s="173">
        <f t="shared" si="138"/>
        <v>5024700</v>
      </c>
      <c r="AW389" s="173">
        <f t="shared" si="139"/>
        <v>4415000</v>
      </c>
      <c r="AX389" s="173">
        <f t="shared" si="140"/>
        <v>1726800</v>
      </c>
      <c r="AY389" s="173">
        <f t="shared" si="141"/>
        <v>1117100</v>
      </c>
      <c r="AZ389" s="177">
        <f t="shared" si="142"/>
        <v>0.5236059310470299</v>
      </c>
      <c r="BA389" s="177">
        <f t="shared" si="143"/>
        <v>0.33873070741987327</v>
      </c>
      <c r="BB389" s="173">
        <f t="shared" si="149"/>
        <v>4415000</v>
      </c>
      <c r="BC389" s="178">
        <f t="shared" si="145"/>
        <v>5024700</v>
      </c>
      <c r="BD389" s="173">
        <f t="shared" si="150"/>
        <v>1117100</v>
      </c>
      <c r="BE389" s="177">
        <f t="shared" si="151"/>
        <v>0.33873070741987327</v>
      </c>
      <c r="BF389" s="179" t="s">
        <v>20515</v>
      </c>
      <c r="BG389" s="174" t="s">
        <v>6165</v>
      </c>
      <c r="BH389" s="166" t="s">
        <v>20501</v>
      </c>
      <c r="BI389" s="162"/>
      <c r="BJ389" s="163">
        <v>1</v>
      </c>
      <c r="BK389" s="163"/>
    </row>
    <row r="390" spans="1:63" ht="34.5" customHeight="1" x14ac:dyDescent="0.25">
      <c r="A390" s="157">
        <v>384</v>
      </c>
      <c r="B390" s="164" t="s">
        <v>6249</v>
      </c>
      <c r="C390" s="169" t="s">
        <v>6235</v>
      </c>
      <c r="D390" s="169" t="s">
        <v>4315</v>
      </c>
      <c r="E390" s="170" t="s">
        <v>6250</v>
      </c>
      <c r="F390" s="171" t="s">
        <v>6251</v>
      </c>
      <c r="G390" s="171" t="s">
        <v>6251</v>
      </c>
      <c r="H390" s="172" t="s">
        <v>6251</v>
      </c>
      <c r="I390" s="164" t="s">
        <v>25</v>
      </c>
      <c r="J390" s="164">
        <v>1080</v>
      </c>
      <c r="K390" s="171">
        <v>1080</v>
      </c>
      <c r="L390" s="171" t="s">
        <v>6236</v>
      </c>
      <c r="M390" s="173">
        <v>2600000</v>
      </c>
      <c r="N390" s="173">
        <v>536000</v>
      </c>
      <c r="O390" s="173">
        <v>536869.56521739101</v>
      </c>
      <c r="P390" s="173">
        <v>3136000</v>
      </c>
      <c r="Q390" s="173">
        <v>697930.43478260841</v>
      </c>
      <c r="R390" s="173">
        <v>3297930.4347826084</v>
      </c>
      <c r="S390" s="173">
        <v>3297900</v>
      </c>
      <c r="T390" s="174" t="s">
        <v>6165</v>
      </c>
      <c r="U390" s="175" t="s">
        <v>26</v>
      </c>
      <c r="V390" s="175" t="s">
        <v>421</v>
      </c>
      <c r="W390" s="175" t="s">
        <v>27</v>
      </c>
      <c r="X390" s="176">
        <v>43294</v>
      </c>
      <c r="Y390" s="171" t="s">
        <v>7684</v>
      </c>
      <c r="Z390" s="171"/>
      <c r="AA390" s="173"/>
      <c r="AB390" s="173"/>
      <c r="AC390" s="173"/>
      <c r="AD390" s="173"/>
      <c r="AE390" s="173"/>
      <c r="AF390" s="173">
        <v>5600000</v>
      </c>
      <c r="AG390" s="173"/>
      <c r="AH390" s="173"/>
      <c r="AI390" s="173"/>
      <c r="AJ390" s="173"/>
      <c r="AK390" s="173"/>
      <c r="AL390" s="173"/>
      <c r="AM390" s="173"/>
      <c r="AN390" s="173"/>
      <c r="AO390" s="173"/>
      <c r="AP390" s="173"/>
      <c r="AQ390" s="173"/>
      <c r="AR390" s="173">
        <v>5059000</v>
      </c>
      <c r="AS390" s="173">
        <v>4415000</v>
      </c>
      <c r="AT390" s="160">
        <f t="shared" si="136"/>
        <v>3</v>
      </c>
      <c r="AU390" s="173">
        <f t="shared" si="137"/>
        <v>15074000</v>
      </c>
      <c r="AV390" s="173">
        <f t="shared" si="138"/>
        <v>5024700</v>
      </c>
      <c r="AW390" s="173">
        <f t="shared" si="139"/>
        <v>4415000</v>
      </c>
      <c r="AX390" s="173">
        <f t="shared" si="140"/>
        <v>1726800</v>
      </c>
      <c r="AY390" s="173">
        <f t="shared" si="141"/>
        <v>1117100</v>
      </c>
      <c r="AZ390" s="177">
        <f t="shared" si="142"/>
        <v>0.5236059310470299</v>
      </c>
      <c r="BA390" s="177">
        <f t="shared" si="143"/>
        <v>0.33873070741987327</v>
      </c>
      <c r="BB390" s="173">
        <f t="shared" si="149"/>
        <v>4415000</v>
      </c>
      <c r="BC390" s="178">
        <f t="shared" si="145"/>
        <v>5024700</v>
      </c>
      <c r="BD390" s="173">
        <f t="shared" si="150"/>
        <v>1117100</v>
      </c>
      <c r="BE390" s="177">
        <f t="shared" si="151"/>
        <v>0.33873070741987327</v>
      </c>
      <c r="BF390" s="179" t="s">
        <v>20515</v>
      </c>
      <c r="BG390" s="174" t="s">
        <v>6165</v>
      </c>
      <c r="BH390" s="166" t="s">
        <v>20501</v>
      </c>
      <c r="BI390" s="162"/>
      <c r="BJ390" s="163">
        <v>1</v>
      </c>
      <c r="BK390" s="163"/>
    </row>
    <row r="391" spans="1:63" ht="34.5" customHeight="1" x14ac:dyDescent="0.25">
      <c r="A391" s="157">
        <v>385</v>
      </c>
      <c r="B391" s="164" t="s">
        <v>6252</v>
      </c>
      <c r="C391" s="169" t="s">
        <v>6235</v>
      </c>
      <c r="D391" s="169" t="s">
        <v>4315</v>
      </c>
      <c r="E391" s="170" t="s">
        <v>6253</v>
      </c>
      <c r="F391" s="171" t="s">
        <v>6254</v>
      </c>
      <c r="G391" s="171" t="s">
        <v>6254</v>
      </c>
      <c r="H391" s="172" t="s">
        <v>6254</v>
      </c>
      <c r="I391" s="164" t="s">
        <v>25</v>
      </c>
      <c r="J391" s="164">
        <v>1080</v>
      </c>
      <c r="K391" s="171">
        <v>1080</v>
      </c>
      <c r="L391" s="171" t="s">
        <v>6236</v>
      </c>
      <c r="M391" s="173">
        <v>2600000</v>
      </c>
      <c r="N391" s="173">
        <v>536000</v>
      </c>
      <c r="O391" s="173">
        <v>536869.56521739101</v>
      </c>
      <c r="P391" s="173">
        <v>3136000</v>
      </c>
      <c r="Q391" s="173">
        <v>697930.43478260841</v>
      </c>
      <c r="R391" s="173">
        <v>3297930.4347826084</v>
      </c>
      <c r="S391" s="173">
        <v>3297900</v>
      </c>
      <c r="T391" s="174" t="s">
        <v>6165</v>
      </c>
      <c r="U391" s="175" t="s">
        <v>200</v>
      </c>
      <c r="V391" s="175" t="s">
        <v>421</v>
      </c>
      <c r="W391" s="175" t="s">
        <v>195</v>
      </c>
      <c r="X391" s="176">
        <v>43294</v>
      </c>
      <c r="Y391" s="171" t="s">
        <v>7684</v>
      </c>
      <c r="Z391" s="171"/>
      <c r="AA391" s="173"/>
      <c r="AB391" s="173"/>
      <c r="AC391" s="173"/>
      <c r="AD391" s="173"/>
      <c r="AE391" s="173"/>
      <c r="AF391" s="173">
        <v>5600000</v>
      </c>
      <c r="AG391" s="173"/>
      <c r="AH391" s="173"/>
      <c r="AI391" s="173"/>
      <c r="AJ391" s="173"/>
      <c r="AK391" s="173"/>
      <c r="AL391" s="173"/>
      <c r="AM391" s="173"/>
      <c r="AN391" s="173"/>
      <c r="AO391" s="173"/>
      <c r="AP391" s="173"/>
      <c r="AQ391" s="173"/>
      <c r="AR391" s="173">
        <v>5059000</v>
      </c>
      <c r="AS391" s="173">
        <v>4415000</v>
      </c>
      <c r="AT391" s="160">
        <f t="shared" ref="AT391:AT454" si="152">COUNT(AA391:AS391)</f>
        <v>3</v>
      </c>
      <c r="AU391" s="173">
        <f t="shared" ref="AU391:AU454" si="153">SUM(AA391:AS391)</f>
        <v>15074000</v>
      </c>
      <c r="AV391" s="173">
        <f t="shared" ref="AV391:AV454" si="154">ROUND(AU391/AT391,-2)</f>
        <v>5024700</v>
      </c>
      <c r="AW391" s="173">
        <f t="shared" ref="AW391:AW454" si="155">MIN(AA391:AS391)</f>
        <v>4415000</v>
      </c>
      <c r="AX391" s="173">
        <f t="shared" ref="AX391:AX454" si="156">AV391-S391</f>
        <v>1726800</v>
      </c>
      <c r="AY391" s="173">
        <f t="shared" ref="AY391:AY454" si="157">AW391-S391</f>
        <v>1117100</v>
      </c>
      <c r="AZ391" s="177">
        <f t="shared" ref="AZ391:AZ454" si="158">AX391/S391</f>
        <v>0.5236059310470299</v>
      </c>
      <c r="BA391" s="177">
        <f t="shared" ref="BA391:BA454" si="159">AY391/S391</f>
        <v>0.33873070741987327</v>
      </c>
      <c r="BB391" s="173">
        <f t="shared" si="149"/>
        <v>4415000</v>
      </c>
      <c r="BC391" s="178">
        <f t="shared" si="145"/>
        <v>5024700</v>
      </c>
      <c r="BD391" s="173">
        <f t="shared" si="150"/>
        <v>1117100</v>
      </c>
      <c r="BE391" s="177">
        <f t="shared" si="151"/>
        <v>0.33873070741987327</v>
      </c>
      <c r="BF391" s="179" t="s">
        <v>20515</v>
      </c>
      <c r="BG391" s="174" t="s">
        <v>6165</v>
      </c>
      <c r="BH391" s="166" t="s">
        <v>20501</v>
      </c>
      <c r="BI391" s="162"/>
      <c r="BJ391" s="163">
        <v>1</v>
      </c>
      <c r="BK391" s="163"/>
    </row>
    <row r="392" spans="1:63" ht="54" customHeight="1" x14ac:dyDescent="0.25">
      <c r="A392" s="157">
        <v>386</v>
      </c>
      <c r="B392" s="164" t="s">
        <v>5766</v>
      </c>
      <c r="C392" s="169" t="s">
        <v>5745</v>
      </c>
      <c r="D392" s="169" t="s">
        <v>4315</v>
      </c>
      <c r="E392" s="170" t="s">
        <v>5719</v>
      </c>
      <c r="F392" s="171" t="s">
        <v>7613</v>
      </c>
      <c r="G392" s="171" t="s">
        <v>5767</v>
      </c>
      <c r="H392" s="172" t="s">
        <v>5721</v>
      </c>
      <c r="I392" s="164" t="s">
        <v>30</v>
      </c>
      <c r="J392" s="164">
        <v>1024</v>
      </c>
      <c r="K392" s="171">
        <v>1024</v>
      </c>
      <c r="L392" s="171" t="s">
        <v>5747</v>
      </c>
      <c r="M392" s="173">
        <v>680000</v>
      </c>
      <c r="N392" s="173">
        <f t="shared" ref="N392:N415" si="160">P392-M392</f>
        <v>139000</v>
      </c>
      <c r="O392" s="173">
        <v>139304.347826087</v>
      </c>
      <c r="P392" s="173">
        <v>819000</v>
      </c>
      <c r="Q392" s="173">
        <f t="shared" ref="Q392:Q415" si="161">+O392/1800000*2340000</f>
        <v>181095.65217391308</v>
      </c>
      <c r="R392" s="173">
        <f t="shared" ref="R392:R415" si="162">+M392+Q392</f>
        <v>861095.65217391308</v>
      </c>
      <c r="S392" s="173">
        <v>861000</v>
      </c>
      <c r="T392" s="174"/>
      <c r="U392" s="175" t="s">
        <v>198</v>
      </c>
      <c r="V392" s="175" t="s">
        <v>420</v>
      </c>
      <c r="W392" s="175" t="s">
        <v>173</v>
      </c>
      <c r="X392" s="176">
        <v>43294</v>
      </c>
      <c r="Y392" s="171" t="s">
        <v>7684</v>
      </c>
      <c r="Z392" s="171"/>
      <c r="AA392" s="173"/>
      <c r="AB392" s="173"/>
      <c r="AC392" s="173"/>
      <c r="AD392" s="173"/>
      <c r="AE392" s="173"/>
      <c r="AF392" s="173"/>
      <c r="AG392" s="173"/>
      <c r="AH392" s="173"/>
      <c r="AI392" s="173"/>
      <c r="AJ392" s="173"/>
      <c r="AK392" s="173"/>
      <c r="AL392" s="173"/>
      <c r="AM392" s="173">
        <v>2861000</v>
      </c>
      <c r="AN392" s="173"/>
      <c r="AO392" s="173"/>
      <c r="AP392" s="173"/>
      <c r="AQ392" s="173"/>
      <c r="AR392" s="173">
        <v>1492000</v>
      </c>
      <c r="AS392" s="173">
        <v>1154000</v>
      </c>
      <c r="AT392" s="160">
        <f t="shared" si="152"/>
        <v>3</v>
      </c>
      <c r="AU392" s="173">
        <f t="shared" si="153"/>
        <v>5507000</v>
      </c>
      <c r="AV392" s="173">
        <f t="shared" si="154"/>
        <v>1835700</v>
      </c>
      <c r="AW392" s="173">
        <f t="shared" si="155"/>
        <v>1154000</v>
      </c>
      <c r="AX392" s="173">
        <f t="shared" si="156"/>
        <v>974700</v>
      </c>
      <c r="AY392" s="173">
        <f t="shared" si="157"/>
        <v>293000</v>
      </c>
      <c r="AZ392" s="177">
        <f t="shared" si="158"/>
        <v>1.1320557491289198</v>
      </c>
      <c r="BA392" s="177">
        <f t="shared" si="159"/>
        <v>0.34030197444831589</v>
      </c>
      <c r="BB392" s="173">
        <f t="shared" si="149"/>
        <v>1154000</v>
      </c>
      <c r="BC392" s="178">
        <f t="shared" si="145"/>
        <v>1835700</v>
      </c>
      <c r="BD392" s="173">
        <f t="shared" si="150"/>
        <v>293000</v>
      </c>
      <c r="BE392" s="177">
        <f t="shared" si="151"/>
        <v>0.34030197444831589</v>
      </c>
      <c r="BF392" s="179" t="s">
        <v>20515</v>
      </c>
      <c r="BG392" s="174"/>
      <c r="BH392" s="166" t="s">
        <v>20501</v>
      </c>
      <c r="BI392" s="162"/>
      <c r="BJ392" s="163">
        <v>1</v>
      </c>
      <c r="BK392" s="163"/>
    </row>
    <row r="393" spans="1:63" ht="54.75" customHeight="1" x14ac:dyDescent="0.25">
      <c r="A393" s="157">
        <v>387</v>
      </c>
      <c r="B393" s="164" t="s">
        <v>5800</v>
      </c>
      <c r="C393" s="169" t="s">
        <v>5780</v>
      </c>
      <c r="D393" s="169" t="s">
        <v>4315</v>
      </c>
      <c r="E393" s="170" t="s">
        <v>5719</v>
      </c>
      <c r="F393" s="171" t="s">
        <v>7613</v>
      </c>
      <c r="G393" s="171" t="s">
        <v>5801</v>
      </c>
      <c r="H393" s="172" t="s">
        <v>5721</v>
      </c>
      <c r="I393" s="164" t="s">
        <v>30</v>
      </c>
      <c r="J393" s="164">
        <v>1025</v>
      </c>
      <c r="K393" s="171">
        <v>1025</v>
      </c>
      <c r="L393" s="171" t="s">
        <v>5782</v>
      </c>
      <c r="M393" s="173">
        <v>364000</v>
      </c>
      <c r="N393" s="173">
        <f t="shared" si="160"/>
        <v>70000</v>
      </c>
      <c r="O393" s="173">
        <v>70434.782608695605</v>
      </c>
      <c r="P393" s="173">
        <v>434000</v>
      </c>
      <c r="Q393" s="173">
        <f t="shared" si="161"/>
        <v>91565.217391304293</v>
      </c>
      <c r="R393" s="173">
        <f t="shared" si="162"/>
        <v>455565.21739130432</v>
      </c>
      <c r="S393" s="173">
        <v>455500</v>
      </c>
      <c r="T393" s="174"/>
      <c r="U393" s="175" t="s">
        <v>200</v>
      </c>
      <c r="V393" s="175" t="s">
        <v>421</v>
      </c>
      <c r="W393" s="175" t="s">
        <v>195</v>
      </c>
      <c r="X393" s="176">
        <v>43294</v>
      </c>
      <c r="Y393" s="171" t="s">
        <v>7684</v>
      </c>
      <c r="Z393" s="171"/>
      <c r="AA393" s="173"/>
      <c r="AB393" s="173"/>
      <c r="AC393" s="173"/>
      <c r="AD393" s="173"/>
      <c r="AE393" s="173"/>
      <c r="AF393" s="173"/>
      <c r="AG393" s="173"/>
      <c r="AH393" s="173"/>
      <c r="AI393" s="173"/>
      <c r="AJ393" s="173"/>
      <c r="AK393" s="173"/>
      <c r="AL393" s="173"/>
      <c r="AM393" s="173">
        <v>2455500</v>
      </c>
      <c r="AN393" s="173"/>
      <c r="AO393" s="173"/>
      <c r="AP393" s="173"/>
      <c r="AQ393" s="173"/>
      <c r="AR393" s="173">
        <v>976000</v>
      </c>
      <c r="AS393" s="173">
        <v>614000</v>
      </c>
      <c r="AT393" s="160">
        <f t="shared" si="152"/>
        <v>3</v>
      </c>
      <c r="AU393" s="173">
        <f t="shared" si="153"/>
        <v>4045500</v>
      </c>
      <c r="AV393" s="173">
        <f t="shared" si="154"/>
        <v>1348500</v>
      </c>
      <c r="AW393" s="173">
        <f t="shared" si="155"/>
        <v>614000</v>
      </c>
      <c r="AX393" s="173">
        <f t="shared" si="156"/>
        <v>893000</v>
      </c>
      <c r="AY393" s="173">
        <f t="shared" si="157"/>
        <v>158500</v>
      </c>
      <c r="AZ393" s="177">
        <f t="shared" si="158"/>
        <v>1.960482985729967</v>
      </c>
      <c r="BA393" s="177">
        <f t="shared" si="159"/>
        <v>0.34796926454445665</v>
      </c>
      <c r="BB393" s="173">
        <f t="shared" si="149"/>
        <v>614000</v>
      </c>
      <c r="BC393" s="178">
        <f t="shared" si="145"/>
        <v>1348500</v>
      </c>
      <c r="BD393" s="173">
        <f t="shared" si="150"/>
        <v>158500</v>
      </c>
      <c r="BE393" s="177">
        <f t="shared" si="151"/>
        <v>0.34796926454445665</v>
      </c>
      <c r="BF393" s="179" t="s">
        <v>20515</v>
      </c>
      <c r="BG393" s="174"/>
      <c r="BH393" s="166" t="s">
        <v>20501</v>
      </c>
      <c r="BI393" s="162"/>
      <c r="BJ393" s="163">
        <v>1</v>
      </c>
      <c r="BK393" s="163"/>
    </row>
    <row r="394" spans="1:63" ht="54.75" customHeight="1" x14ac:dyDescent="0.25">
      <c r="A394" s="157">
        <v>388</v>
      </c>
      <c r="B394" s="164" t="s">
        <v>5718</v>
      </c>
      <c r="C394" s="169" t="s">
        <v>5680</v>
      </c>
      <c r="D394" s="169" t="s">
        <v>4315</v>
      </c>
      <c r="E394" s="170" t="s">
        <v>5719</v>
      </c>
      <c r="F394" s="171" t="s">
        <v>7613</v>
      </c>
      <c r="G394" s="171" t="s">
        <v>5720</v>
      </c>
      <c r="H394" s="172" t="s">
        <v>5721</v>
      </c>
      <c r="I394" s="164" t="s">
        <v>30</v>
      </c>
      <c r="J394" s="164">
        <v>1023</v>
      </c>
      <c r="K394" s="171">
        <v>1023</v>
      </c>
      <c r="L394" s="171" t="s">
        <v>5684</v>
      </c>
      <c r="M394" s="173">
        <v>450000</v>
      </c>
      <c r="N394" s="173">
        <f t="shared" si="160"/>
        <v>139000</v>
      </c>
      <c r="O394" s="173">
        <v>139304.347826087</v>
      </c>
      <c r="P394" s="173">
        <v>589000</v>
      </c>
      <c r="Q394" s="173">
        <f t="shared" si="161"/>
        <v>181095.65217391308</v>
      </c>
      <c r="R394" s="173">
        <f t="shared" si="162"/>
        <v>631095.65217391308</v>
      </c>
      <c r="S394" s="173">
        <v>631000</v>
      </c>
      <c r="T394" s="174"/>
      <c r="U394" s="175" t="s">
        <v>441</v>
      </c>
      <c r="V394" s="175" t="s">
        <v>420</v>
      </c>
      <c r="W394" s="175" t="s">
        <v>173</v>
      </c>
      <c r="X394" s="176">
        <v>43294</v>
      </c>
      <c r="Y394" s="171" t="s">
        <v>7684</v>
      </c>
      <c r="Z394" s="171"/>
      <c r="AA394" s="173"/>
      <c r="AB394" s="173"/>
      <c r="AC394" s="173"/>
      <c r="AD394" s="173"/>
      <c r="AE394" s="173"/>
      <c r="AF394" s="173"/>
      <c r="AG394" s="173"/>
      <c r="AH394" s="173"/>
      <c r="AI394" s="173"/>
      <c r="AJ394" s="173"/>
      <c r="AK394" s="173"/>
      <c r="AL394" s="173"/>
      <c r="AM394" s="173">
        <v>2631000</v>
      </c>
      <c r="AN394" s="173"/>
      <c r="AO394" s="173"/>
      <c r="AP394" s="173"/>
      <c r="AQ394" s="173"/>
      <c r="AR394" s="173">
        <v>1252000</v>
      </c>
      <c r="AS394" s="173">
        <v>809000</v>
      </c>
      <c r="AT394" s="160">
        <f t="shared" si="152"/>
        <v>3</v>
      </c>
      <c r="AU394" s="173">
        <f t="shared" si="153"/>
        <v>4692000</v>
      </c>
      <c r="AV394" s="173">
        <f t="shared" si="154"/>
        <v>1564000</v>
      </c>
      <c r="AW394" s="173">
        <f t="shared" si="155"/>
        <v>809000</v>
      </c>
      <c r="AX394" s="173">
        <f t="shared" si="156"/>
        <v>933000</v>
      </c>
      <c r="AY394" s="173">
        <f t="shared" si="157"/>
        <v>178000</v>
      </c>
      <c r="AZ394" s="177">
        <f t="shared" si="158"/>
        <v>1.4786053882725831</v>
      </c>
      <c r="BA394" s="177">
        <f t="shared" si="159"/>
        <v>0.28209191759112517</v>
      </c>
      <c r="BB394" s="173">
        <f t="shared" si="149"/>
        <v>809000</v>
      </c>
      <c r="BC394" s="178">
        <f t="shared" si="145"/>
        <v>1564000</v>
      </c>
      <c r="BD394" s="173">
        <f t="shared" si="150"/>
        <v>178000</v>
      </c>
      <c r="BE394" s="177">
        <f t="shared" si="151"/>
        <v>0.28209191759112517</v>
      </c>
      <c r="BF394" s="179" t="s">
        <v>20515</v>
      </c>
      <c r="BG394" s="174"/>
      <c r="BH394" s="166" t="s">
        <v>20501</v>
      </c>
      <c r="BI394" s="162"/>
      <c r="BJ394" s="163">
        <v>1</v>
      </c>
      <c r="BK394" s="163"/>
    </row>
    <row r="395" spans="1:63" ht="54.75" customHeight="1" x14ac:dyDescent="0.25">
      <c r="A395" s="157">
        <v>389</v>
      </c>
      <c r="B395" s="164" t="s">
        <v>5832</v>
      </c>
      <c r="C395" s="169" t="s">
        <v>5814</v>
      </c>
      <c r="D395" s="169" t="s">
        <v>4315</v>
      </c>
      <c r="E395" s="170" t="s">
        <v>5719</v>
      </c>
      <c r="F395" s="171" t="s">
        <v>7613</v>
      </c>
      <c r="G395" s="171" t="s">
        <v>5833</v>
      </c>
      <c r="H395" s="172" t="s">
        <v>5721</v>
      </c>
      <c r="I395" s="164" t="s">
        <v>30</v>
      </c>
      <c r="J395" s="164">
        <v>1026</v>
      </c>
      <c r="K395" s="171">
        <v>1026</v>
      </c>
      <c r="L395" s="171" t="s">
        <v>5816</v>
      </c>
      <c r="M395" s="173">
        <v>810000</v>
      </c>
      <c r="N395" s="173">
        <f t="shared" si="160"/>
        <v>139000</v>
      </c>
      <c r="O395" s="173">
        <v>139304.347826087</v>
      </c>
      <c r="P395" s="173">
        <v>949000</v>
      </c>
      <c r="Q395" s="173">
        <f t="shared" si="161"/>
        <v>181095.65217391308</v>
      </c>
      <c r="R395" s="173">
        <f t="shared" si="162"/>
        <v>991095.65217391308</v>
      </c>
      <c r="S395" s="173">
        <v>991000</v>
      </c>
      <c r="T395" s="174"/>
      <c r="U395" s="175" t="s">
        <v>200</v>
      </c>
      <c r="V395" s="175" t="s">
        <v>421</v>
      </c>
      <c r="W395" s="175" t="s">
        <v>195</v>
      </c>
      <c r="X395" s="176">
        <v>43294</v>
      </c>
      <c r="Y395" s="171" t="s">
        <v>7684</v>
      </c>
      <c r="Z395" s="171"/>
      <c r="AA395" s="173"/>
      <c r="AB395" s="173"/>
      <c r="AC395" s="173"/>
      <c r="AD395" s="173"/>
      <c r="AE395" s="173"/>
      <c r="AF395" s="173"/>
      <c r="AG395" s="173"/>
      <c r="AH395" s="173"/>
      <c r="AI395" s="173"/>
      <c r="AJ395" s="173"/>
      <c r="AK395" s="173"/>
      <c r="AL395" s="173"/>
      <c r="AM395" s="173">
        <v>2991000</v>
      </c>
      <c r="AN395" s="173"/>
      <c r="AO395" s="173"/>
      <c r="AP395" s="173"/>
      <c r="AQ395" s="173"/>
      <c r="AR395" s="173">
        <v>1627000</v>
      </c>
      <c r="AS395" s="173">
        <v>1349000</v>
      </c>
      <c r="AT395" s="160">
        <f t="shared" si="152"/>
        <v>3</v>
      </c>
      <c r="AU395" s="173">
        <f t="shared" si="153"/>
        <v>5967000</v>
      </c>
      <c r="AV395" s="173">
        <f t="shared" si="154"/>
        <v>1989000</v>
      </c>
      <c r="AW395" s="173">
        <f t="shared" si="155"/>
        <v>1349000</v>
      </c>
      <c r="AX395" s="173">
        <f t="shared" si="156"/>
        <v>998000</v>
      </c>
      <c r="AY395" s="173">
        <f t="shared" si="157"/>
        <v>358000</v>
      </c>
      <c r="AZ395" s="177">
        <f t="shared" si="158"/>
        <v>1.0070635721493442</v>
      </c>
      <c r="BA395" s="177">
        <f t="shared" si="159"/>
        <v>0.36125126135216951</v>
      </c>
      <c r="BB395" s="173">
        <f t="shared" si="149"/>
        <v>1349000</v>
      </c>
      <c r="BC395" s="178">
        <f t="shared" si="145"/>
        <v>1989000</v>
      </c>
      <c r="BD395" s="173">
        <f t="shared" si="150"/>
        <v>358000</v>
      </c>
      <c r="BE395" s="177">
        <f t="shared" si="151"/>
        <v>0.36125126135216951</v>
      </c>
      <c r="BF395" s="179" t="s">
        <v>20515</v>
      </c>
      <c r="BG395" s="174"/>
      <c r="BH395" s="166" t="s">
        <v>20501</v>
      </c>
      <c r="BI395" s="162"/>
      <c r="BJ395" s="163">
        <v>1</v>
      </c>
      <c r="BK395" s="163"/>
    </row>
    <row r="396" spans="1:63" ht="38.25" customHeight="1" x14ac:dyDescent="0.25">
      <c r="A396" s="157">
        <v>390</v>
      </c>
      <c r="B396" s="164" t="s">
        <v>5999</v>
      </c>
      <c r="C396" s="169" t="s">
        <v>5963</v>
      </c>
      <c r="D396" s="169" t="s">
        <v>4315</v>
      </c>
      <c r="E396" s="170" t="s">
        <v>6000</v>
      </c>
      <c r="F396" s="171" t="s">
        <v>6001</v>
      </c>
      <c r="G396" s="171" t="s">
        <v>6001</v>
      </c>
      <c r="H396" s="172" t="s">
        <v>6001</v>
      </c>
      <c r="I396" s="164" t="s">
        <v>439</v>
      </c>
      <c r="J396" s="164">
        <v>1042</v>
      </c>
      <c r="K396" s="171">
        <v>1042</v>
      </c>
      <c r="L396" s="171" t="s">
        <v>5964</v>
      </c>
      <c r="M396" s="173">
        <v>189000</v>
      </c>
      <c r="N396" s="173">
        <f t="shared" si="160"/>
        <v>70000</v>
      </c>
      <c r="O396" s="173">
        <v>70434.782608695605</v>
      </c>
      <c r="P396" s="173">
        <v>259000</v>
      </c>
      <c r="Q396" s="173">
        <f t="shared" si="161"/>
        <v>91565.217391304293</v>
      </c>
      <c r="R396" s="173">
        <f t="shared" si="162"/>
        <v>280565.21739130432</v>
      </c>
      <c r="S396" s="173">
        <v>280500</v>
      </c>
      <c r="T396" s="174"/>
      <c r="U396" s="175" t="s">
        <v>26</v>
      </c>
      <c r="V396" s="175" t="s">
        <v>421</v>
      </c>
      <c r="W396" s="175" t="s">
        <v>27</v>
      </c>
      <c r="X396" s="176">
        <v>43294</v>
      </c>
      <c r="Y396" s="171" t="s">
        <v>7684</v>
      </c>
      <c r="Z396" s="171"/>
      <c r="AA396" s="173"/>
      <c r="AB396" s="173"/>
      <c r="AC396" s="173"/>
      <c r="AD396" s="173"/>
      <c r="AE396" s="173"/>
      <c r="AF396" s="173"/>
      <c r="AG396" s="173">
        <v>396000</v>
      </c>
      <c r="AH396" s="173"/>
      <c r="AI396" s="173"/>
      <c r="AJ396" s="173"/>
      <c r="AK396" s="173"/>
      <c r="AL396" s="173"/>
      <c r="AM396" s="173"/>
      <c r="AN396" s="173"/>
      <c r="AO396" s="173"/>
      <c r="AP396" s="173"/>
      <c r="AQ396" s="173"/>
      <c r="AR396" s="173">
        <v>415000</v>
      </c>
      <c r="AS396" s="173">
        <v>351000</v>
      </c>
      <c r="AT396" s="160">
        <f t="shared" si="152"/>
        <v>3</v>
      </c>
      <c r="AU396" s="173">
        <f t="shared" si="153"/>
        <v>1162000</v>
      </c>
      <c r="AV396" s="173">
        <f t="shared" si="154"/>
        <v>387300</v>
      </c>
      <c r="AW396" s="173">
        <f t="shared" si="155"/>
        <v>351000</v>
      </c>
      <c r="AX396" s="173">
        <f t="shared" si="156"/>
        <v>106800</v>
      </c>
      <c r="AY396" s="173">
        <f t="shared" si="157"/>
        <v>70500</v>
      </c>
      <c r="AZ396" s="177">
        <f t="shared" si="158"/>
        <v>0.38074866310160427</v>
      </c>
      <c r="BA396" s="177">
        <f t="shared" si="159"/>
        <v>0.25133689839572193</v>
      </c>
      <c r="BB396" s="173">
        <f>AR396</f>
        <v>415000</v>
      </c>
      <c r="BC396" s="178">
        <f t="shared" si="145"/>
        <v>387300</v>
      </c>
      <c r="BD396" s="173">
        <f t="shared" si="150"/>
        <v>134500</v>
      </c>
      <c r="BE396" s="177">
        <f t="shared" si="151"/>
        <v>0.47950089126559714</v>
      </c>
      <c r="BF396" s="179" t="s">
        <v>20561</v>
      </c>
      <c r="BG396" s="174"/>
      <c r="BH396" s="166" t="s">
        <v>20501</v>
      </c>
      <c r="BI396" s="162"/>
      <c r="BJ396" s="163">
        <v>1</v>
      </c>
      <c r="BK396" s="163"/>
    </row>
    <row r="397" spans="1:63" ht="38.25" customHeight="1" x14ac:dyDescent="0.25">
      <c r="A397" s="157">
        <v>391</v>
      </c>
      <c r="B397" s="164" t="s">
        <v>5670</v>
      </c>
      <c r="C397" s="169" t="s">
        <v>5665</v>
      </c>
      <c r="D397" s="169" t="s">
        <v>4315</v>
      </c>
      <c r="E397" s="170" t="s">
        <v>5671</v>
      </c>
      <c r="F397" s="171" t="s">
        <v>5667</v>
      </c>
      <c r="G397" s="171" t="s">
        <v>5667</v>
      </c>
      <c r="H397" s="172" t="s">
        <v>5668</v>
      </c>
      <c r="I397" s="164" t="s">
        <v>499</v>
      </c>
      <c r="J397" s="164">
        <v>1021</v>
      </c>
      <c r="K397" s="171">
        <v>1021</v>
      </c>
      <c r="L397" s="171" t="s">
        <v>5669</v>
      </c>
      <c r="M397" s="173">
        <v>254000</v>
      </c>
      <c r="N397" s="173">
        <f t="shared" si="160"/>
        <v>97000</v>
      </c>
      <c r="O397" s="173">
        <v>97043.478260869597</v>
      </c>
      <c r="P397" s="173">
        <v>351000</v>
      </c>
      <c r="Q397" s="173">
        <f t="shared" si="161"/>
        <v>126156.52173913048</v>
      </c>
      <c r="R397" s="173">
        <f t="shared" si="162"/>
        <v>380156.52173913049</v>
      </c>
      <c r="S397" s="173">
        <v>380100</v>
      </c>
      <c r="T397" s="174"/>
      <c r="U397" s="175" t="s">
        <v>26</v>
      </c>
      <c r="V397" s="175" t="s">
        <v>420</v>
      </c>
      <c r="W397" s="175" t="s">
        <v>27</v>
      </c>
      <c r="X397" s="176">
        <v>43294</v>
      </c>
      <c r="Y397" s="171" t="s">
        <v>7684</v>
      </c>
      <c r="Z397" s="171"/>
      <c r="AA397" s="173"/>
      <c r="AB397" s="173"/>
      <c r="AC397" s="173"/>
      <c r="AD397" s="173"/>
      <c r="AE397" s="173"/>
      <c r="AF397" s="173"/>
      <c r="AG397" s="173">
        <v>819000</v>
      </c>
      <c r="AH397" s="173"/>
      <c r="AI397" s="173"/>
      <c r="AJ397" s="173"/>
      <c r="AK397" s="173"/>
      <c r="AL397" s="173"/>
      <c r="AM397" s="173"/>
      <c r="AN397" s="173"/>
      <c r="AO397" s="173"/>
      <c r="AP397" s="173"/>
      <c r="AQ397" s="173"/>
      <c r="AR397" s="173">
        <v>570000</v>
      </c>
      <c r="AS397" s="173">
        <v>474000</v>
      </c>
      <c r="AT397" s="160">
        <f t="shared" si="152"/>
        <v>3</v>
      </c>
      <c r="AU397" s="173">
        <f t="shared" si="153"/>
        <v>1863000</v>
      </c>
      <c r="AV397" s="173">
        <f t="shared" si="154"/>
        <v>621000</v>
      </c>
      <c r="AW397" s="173">
        <f t="shared" si="155"/>
        <v>474000</v>
      </c>
      <c r="AX397" s="173">
        <f t="shared" si="156"/>
        <v>240900</v>
      </c>
      <c r="AY397" s="173">
        <f t="shared" si="157"/>
        <v>93900</v>
      </c>
      <c r="AZ397" s="177">
        <f t="shared" si="158"/>
        <v>0.63378058405682713</v>
      </c>
      <c r="BA397" s="177">
        <f t="shared" si="159"/>
        <v>0.24704025256511444</v>
      </c>
      <c r="BB397" s="173">
        <f>AW397</f>
        <v>474000</v>
      </c>
      <c r="BC397" s="178">
        <f t="shared" si="145"/>
        <v>621000</v>
      </c>
      <c r="BD397" s="173">
        <f t="shared" si="150"/>
        <v>93900</v>
      </c>
      <c r="BE397" s="177">
        <f t="shared" si="151"/>
        <v>0.24704025256511444</v>
      </c>
      <c r="BF397" s="179" t="s">
        <v>20515</v>
      </c>
      <c r="BG397" s="174"/>
      <c r="BH397" s="166" t="s">
        <v>20501</v>
      </c>
      <c r="BI397" s="162"/>
      <c r="BJ397" s="163">
        <v>1</v>
      </c>
      <c r="BK397" s="163"/>
    </row>
    <row r="398" spans="1:63" ht="38.25" customHeight="1" x14ac:dyDescent="0.25">
      <c r="A398" s="157">
        <v>392</v>
      </c>
      <c r="B398" s="164" t="s">
        <v>5797</v>
      </c>
      <c r="C398" s="169" t="s">
        <v>5780</v>
      </c>
      <c r="D398" s="169" t="s">
        <v>4315</v>
      </c>
      <c r="E398" s="170" t="s">
        <v>5708</v>
      </c>
      <c r="F398" s="171" t="s">
        <v>5709</v>
      </c>
      <c r="G398" s="171" t="s">
        <v>5796</v>
      </c>
      <c r="H398" s="172" t="s">
        <v>5709</v>
      </c>
      <c r="I398" s="164" t="s">
        <v>30</v>
      </c>
      <c r="J398" s="164">
        <v>1025</v>
      </c>
      <c r="K398" s="171">
        <v>1025</v>
      </c>
      <c r="L398" s="171" t="s">
        <v>5782</v>
      </c>
      <c r="M398" s="173">
        <v>364000</v>
      </c>
      <c r="N398" s="173">
        <f t="shared" si="160"/>
        <v>70000</v>
      </c>
      <c r="O398" s="173">
        <v>70434.782608695605</v>
      </c>
      <c r="P398" s="173">
        <v>434000</v>
      </c>
      <c r="Q398" s="173">
        <f t="shared" si="161"/>
        <v>91565.217391304293</v>
      </c>
      <c r="R398" s="173">
        <f t="shared" si="162"/>
        <v>455565.21739130432</v>
      </c>
      <c r="S398" s="173">
        <v>455500</v>
      </c>
      <c r="T398" s="174"/>
      <c r="U398" s="175" t="s">
        <v>26</v>
      </c>
      <c r="V398" s="175" t="s">
        <v>420</v>
      </c>
      <c r="W398" s="175" t="s">
        <v>27</v>
      </c>
      <c r="X398" s="176">
        <v>43294</v>
      </c>
      <c r="Y398" s="171" t="s">
        <v>7684</v>
      </c>
      <c r="Z398" s="171"/>
      <c r="AA398" s="173"/>
      <c r="AB398" s="173"/>
      <c r="AC398" s="173"/>
      <c r="AD398" s="173"/>
      <c r="AE398" s="173"/>
      <c r="AF398" s="173"/>
      <c r="AG398" s="173">
        <v>2179000</v>
      </c>
      <c r="AH398" s="173"/>
      <c r="AI398" s="173"/>
      <c r="AJ398" s="173"/>
      <c r="AK398" s="173"/>
      <c r="AL398" s="173"/>
      <c r="AM398" s="173"/>
      <c r="AN398" s="173"/>
      <c r="AO398" s="173"/>
      <c r="AP398" s="173"/>
      <c r="AQ398" s="173"/>
      <c r="AR398" s="173">
        <v>976000</v>
      </c>
      <c r="AS398" s="173">
        <v>614000</v>
      </c>
      <c r="AT398" s="160">
        <f t="shared" si="152"/>
        <v>3</v>
      </c>
      <c r="AU398" s="173">
        <f t="shared" si="153"/>
        <v>3769000</v>
      </c>
      <c r="AV398" s="173">
        <f t="shared" si="154"/>
        <v>1256300</v>
      </c>
      <c r="AW398" s="173">
        <f t="shared" si="155"/>
        <v>614000</v>
      </c>
      <c r="AX398" s="173">
        <f t="shared" si="156"/>
        <v>800800</v>
      </c>
      <c r="AY398" s="173">
        <f t="shared" si="157"/>
        <v>158500</v>
      </c>
      <c r="AZ398" s="177">
        <f t="shared" si="158"/>
        <v>1.7580680570801317</v>
      </c>
      <c r="BA398" s="177">
        <f t="shared" si="159"/>
        <v>0.34796926454445665</v>
      </c>
      <c r="BB398" s="173">
        <f>AW398</f>
        <v>614000</v>
      </c>
      <c r="BC398" s="178">
        <f t="shared" si="145"/>
        <v>1256300</v>
      </c>
      <c r="BD398" s="173">
        <f t="shared" si="150"/>
        <v>158500</v>
      </c>
      <c r="BE398" s="177">
        <f t="shared" si="151"/>
        <v>0.34796926454445665</v>
      </c>
      <c r="BF398" s="179" t="s">
        <v>20515</v>
      </c>
      <c r="BG398" s="174"/>
      <c r="BH398" s="166" t="s">
        <v>20501</v>
      </c>
      <c r="BI398" s="162"/>
      <c r="BJ398" s="163">
        <v>1</v>
      </c>
      <c r="BK398" s="163"/>
    </row>
    <row r="399" spans="1:63" ht="38.25" customHeight="1" x14ac:dyDescent="0.25">
      <c r="A399" s="157">
        <v>393</v>
      </c>
      <c r="B399" s="164" t="s">
        <v>5935</v>
      </c>
      <c r="C399" s="169" t="s">
        <v>5928</v>
      </c>
      <c r="D399" s="169" t="s">
        <v>4315</v>
      </c>
      <c r="E399" s="170" t="s">
        <v>5936</v>
      </c>
      <c r="F399" s="171" t="s">
        <v>5937</v>
      </c>
      <c r="G399" s="171" t="s">
        <v>5937</v>
      </c>
      <c r="H399" s="172" t="s">
        <v>5937</v>
      </c>
      <c r="I399" s="164" t="s">
        <v>21</v>
      </c>
      <c r="J399" s="164">
        <v>1037</v>
      </c>
      <c r="K399" s="171">
        <v>1037</v>
      </c>
      <c r="L399" s="171" t="s">
        <v>5931</v>
      </c>
      <c r="M399" s="173">
        <v>150000</v>
      </c>
      <c r="N399" s="173">
        <f t="shared" si="160"/>
        <v>68000</v>
      </c>
      <c r="O399" s="173">
        <v>68869.565217391297</v>
      </c>
      <c r="P399" s="173">
        <v>218000</v>
      </c>
      <c r="Q399" s="173">
        <f t="shared" si="161"/>
        <v>89530.434782608689</v>
      </c>
      <c r="R399" s="173">
        <f t="shared" si="162"/>
        <v>239530.4347826087</v>
      </c>
      <c r="S399" s="173">
        <v>239500</v>
      </c>
      <c r="T399" s="174"/>
      <c r="U399" s="175" t="s">
        <v>200</v>
      </c>
      <c r="V399" s="175" t="s">
        <v>421</v>
      </c>
      <c r="W399" s="175" t="s">
        <v>195</v>
      </c>
      <c r="X399" s="176">
        <v>43294</v>
      </c>
      <c r="Y399" s="171" t="s">
        <v>7684</v>
      </c>
      <c r="Z399" s="171"/>
      <c r="AA399" s="173"/>
      <c r="AB399" s="173"/>
      <c r="AC399" s="173"/>
      <c r="AD399" s="173"/>
      <c r="AE399" s="173"/>
      <c r="AF399" s="173"/>
      <c r="AG399" s="173"/>
      <c r="AH399" s="173"/>
      <c r="AI399" s="173"/>
      <c r="AJ399" s="173">
        <v>1550000</v>
      </c>
      <c r="AK399" s="173"/>
      <c r="AL399" s="173"/>
      <c r="AM399" s="173"/>
      <c r="AN399" s="173"/>
      <c r="AO399" s="173"/>
      <c r="AP399" s="173"/>
      <c r="AQ399" s="173"/>
      <c r="AR399" s="173">
        <v>937000</v>
      </c>
      <c r="AS399" s="173">
        <v>540000</v>
      </c>
      <c r="AT399" s="160">
        <f t="shared" si="152"/>
        <v>3</v>
      </c>
      <c r="AU399" s="173">
        <f t="shared" si="153"/>
        <v>3027000</v>
      </c>
      <c r="AV399" s="173">
        <f t="shared" si="154"/>
        <v>1009000</v>
      </c>
      <c r="AW399" s="173">
        <f t="shared" si="155"/>
        <v>540000</v>
      </c>
      <c r="AX399" s="173">
        <f t="shared" si="156"/>
        <v>769500</v>
      </c>
      <c r="AY399" s="173">
        <f t="shared" si="157"/>
        <v>300500</v>
      </c>
      <c r="AZ399" s="177">
        <f t="shared" si="158"/>
        <v>3.2129436325678498</v>
      </c>
      <c r="BA399" s="177">
        <f t="shared" si="159"/>
        <v>1.2546972860125261</v>
      </c>
      <c r="BB399" s="173">
        <f>AV399</f>
        <v>1009000</v>
      </c>
      <c r="BC399" s="178">
        <f t="shared" si="145"/>
        <v>1009000</v>
      </c>
      <c r="BD399" s="173">
        <f t="shared" si="150"/>
        <v>769500</v>
      </c>
      <c r="BE399" s="177">
        <f t="shared" si="151"/>
        <v>3.2129436325678498</v>
      </c>
      <c r="BF399" s="179" t="s">
        <v>7679</v>
      </c>
      <c r="BG399" s="174" t="s">
        <v>20564</v>
      </c>
      <c r="BH399" s="166" t="s">
        <v>20501</v>
      </c>
      <c r="BI399" s="162"/>
      <c r="BJ399" s="163">
        <v>1</v>
      </c>
      <c r="BK399" s="163"/>
    </row>
    <row r="400" spans="1:63" ht="38.25" customHeight="1" x14ac:dyDescent="0.25">
      <c r="A400" s="157">
        <v>394</v>
      </c>
      <c r="B400" s="164" t="s">
        <v>5730</v>
      </c>
      <c r="C400" s="169" t="s">
        <v>5680</v>
      </c>
      <c r="D400" s="169" t="s">
        <v>4315</v>
      </c>
      <c r="E400" s="170" t="s">
        <v>5731</v>
      </c>
      <c r="F400" s="171" t="s">
        <v>5728</v>
      </c>
      <c r="G400" s="171" t="s">
        <v>5729</v>
      </c>
      <c r="H400" s="172" t="s">
        <v>5728</v>
      </c>
      <c r="I400" s="164" t="s">
        <v>30</v>
      </c>
      <c r="J400" s="164">
        <v>1023</v>
      </c>
      <c r="K400" s="171">
        <v>1023</v>
      </c>
      <c r="L400" s="171" t="s">
        <v>5684</v>
      </c>
      <c r="M400" s="173">
        <v>450000</v>
      </c>
      <c r="N400" s="173">
        <f t="shared" si="160"/>
        <v>139000</v>
      </c>
      <c r="O400" s="173">
        <v>139304.347826087</v>
      </c>
      <c r="P400" s="173">
        <v>589000</v>
      </c>
      <c r="Q400" s="173">
        <f t="shared" si="161"/>
        <v>181095.65217391308</v>
      </c>
      <c r="R400" s="173">
        <f t="shared" si="162"/>
        <v>631095.65217391308</v>
      </c>
      <c r="S400" s="173">
        <v>631000</v>
      </c>
      <c r="T400" s="174"/>
      <c r="U400" s="175" t="s">
        <v>26</v>
      </c>
      <c r="V400" s="175" t="s">
        <v>420</v>
      </c>
      <c r="W400" s="175" t="s">
        <v>27</v>
      </c>
      <c r="X400" s="176">
        <v>43294</v>
      </c>
      <c r="Y400" s="171" t="s">
        <v>7684</v>
      </c>
      <c r="Z400" s="171"/>
      <c r="AA400" s="173"/>
      <c r="AB400" s="173"/>
      <c r="AC400" s="173"/>
      <c r="AD400" s="173"/>
      <c r="AE400" s="173"/>
      <c r="AF400" s="173"/>
      <c r="AG400" s="173"/>
      <c r="AH400" s="173"/>
      <c r="AI400" s="173"/>
      <c r="AJ400" s="173"/>
      <c r="AK400" s="173"/>
      <c r="AL400" s="173"/>
      <c r="AM400" s="173">
        <v>2631000</v>
      </c>
      <c r="AN400" s="173"/>
      <c r="AO400" s="173"/>
      <c r="AP400" s="173"/>
      <c r="AQ400" s="173"/>
      <c r="AR400" s="173">
        <v>1252000</v>
      </c>
      <c r="AS400" s="173">
        <v>809000</v>
      </c>
      <c r="AT400" s="160">
        <f t="shared" si="152"/>
        <v>3</v>
      </c>
      <c r="AU400" s="173">
        <f t="shared" si="153"/>
        <v>4692000</v>
      </c>
      <c r="AV400" s="173">
        <f t="shared" si="154"/>
        <v>1564000</v>
      </c>
      <c r="AW400" s="173">
        <f t="shared" si="155"/>
        <v>809000</v>
      </c>
      <c r="AX400" s="173">
        <f t="shared" si="156"/>
        <v>933000</v>
      </c>
      <c r="AY400" s="173">
        <f t="shared" si="157"/>
        <v>178000</v>
      </c>
      <c r="AZ400" s="177">
        <f t="shared" si="158"/>
        <v>1.4786053882725831</v>
      </c>
      <c r="BA400" s="177">
        <f t="shared" si="159"/>
        <v>0.28209191759112517</v>
      </c>
      <c r="BB400" s="173">
        <f>AW400</f>
        <v>809000</v>
      </c>
      <c r="BC400" s="178">
        <f t="shared" si="145"/>
        <v>1564000</v>
      </c>
      <c r="BD400" s="173">
        <f t="shared" si="150"/>
        <v>178000</v>
      </c>
      <c r="BE400" s="177">
        <f t="shared" si="151"/>
        <v>0.28209191759112517</v>
      </c>
      <c r="BF400" s="179" t="s">
        <v>20515</v>
      </c>
      <c r="BG400" s="174"/>
      <c r="BH400" s="166" t="s">
        <v>20501</v>
      </c>
      <c r="BI400" s="162"/>
      <c r="BJ400" s="163">
        <v>1</v>
      </c>
      <c r="BK400" s="163"/>
    </row>
    <row r="401" spans="1:63" ht="51" customHeight="1" x14ac:dyDescent="0.25">
      <c r="A401" s="157">
        <v>395</v>
      </c>
      <c r="B401" s="164" t="s">
        <v>5736</v>
      </c>
      <c r="C401" s="169" t="s">
        <v>5680</v>
      </c>
      <c r="D401" s="169" t="s">
        <v>4315</v>
      </c>
      <c r="E401" s="170" t="s">
        <v>5737</v>
      </c>
      <c r="F401" s="171" t="s">
        <v>7615</v>
      </c>
      <c r="G401" s="171" t="s">
        <v>5734</v>
      </c>
      <c r="H401" s="172" t="s">
        <v>5735</v>
      </c>
      <c r="I401" s="164" t="s">
        <v>30</v>
      </c>
      <c r="J401" s="164">
        <v>1023</v>
      </c>
      <c r="K401" s="171">
        <v>1023</v>
      </c>
      <c r="L401" s="171" t="s">
        <v>5684</v>
      </c>
      <c r="M401" s="173">
        <v>450000</v>
      </c>
      <c r="N401" s="173">
        <f t="shared" si="160"/>
        <v>139000</v>
      </c>
      <c r="O401" s="173">
        <v>139304.347826087</v>
      </c>
      <c r="P401" s="173">
        <v>589000</v>
      </c>
      <c r="Q401" s="173">
        <f t="shared" si="161"/>
        <v>181095.65217391308</v>
      </c>
      <c r="R401" s="173">
        <f t="shared" si="162"/>
        <v>631095.65217391308</v>
      </c>
      <c r="S401" s="173">
        <v>631000</v>
      </c>
      <c r="T401" s="174"/>
      <c r="U401" s="175" t="s">
        <v>198</v>
      </c>
      <c r="V401" s="175" t="s">
        <v>420</v>
      </c>
      <c r="W401" s="175" t="s">
        <v>29</v>
      </c>
      <c r="X401" s="176">
        <v>43294</v>
      </c>
      <c r="Y401" s="171" t="s">
        <v>7684</v>
      </c>
      <c r="Z401" s="171"/>
      <c r="AA401" s="173"/>
      <c r="AB401" s="173"/>
      <c r="AC401" s="173"/>
      <c r="AD401" s="173"/>
      <c r="AE401" s="173"/>
      <c r="AF401" s="173"/>
      <c r="AG401" s="173"/>
      <c r="AH401" s="173"/>
      <c r="AI401" s="173"/>
      <c r="AJ401" s="173"/>
      <c r="AK401" s="173"/>
      <c r="AL401" s="173"/>
      <c r="AM401" s="173">
        <v>2631000</v>
      </c>
      <c r="AN401" s="173"/>
      <c r="AO401" s="173"/>
      <c r="AP401" s="173"/>
      <c r="AQ401" s="173"/>
      <c r="AR401" s="173">
        <v>1252000</v>
      </c>
      <c r="AS401" s="173">
        <v>809000</v>
      </c>
      <c r="AT401" s="160">
        <f t="shared" si="152"/>
        <v>3</v>
      </c>
      <c r="AU401" s="173">
        <f t="shared" si="153"/>
        <v>4692000</v>
      </c>
      <c r="AV401" s="173">
        <f t="shared" si="154"/>
        <v>1564000</v>
      </c>
      <c r="AW401" s="173">
        <f t="shared" si="155"/>
        <v>809000</v>
      </c>
      <c r="AX401" s="173">
        <f t="shared" si="156"/>
        <v>933000</v>
      </c>
      <c r="AY401" s="173">
        <f t="shared" si="157"/>
        <v>178000</v>
      </c>
      <c r="AZ401" s="177">
        <f t="shared" si="158"/>
        <v>1.4786053882725831</v>
      </c>
      <c r="BA401" s="177">
        <f t="shared" si="159"/>
        <v>0.28209191759112517</v>
      </c>
      <c r="BB401" s="173">
        <f>AW401</f>
        <v>809000</v>
      </c>
      <c r="BC401" s="178">
        <f t="shared" si="145"/>
        <v>1564000</v>
      </c>
      <c r="BD401" s="173">
        <f t="shared" si="150"/>
        <v>178000</v>
      </c>
      <c r="BE401" s="177">
        <f t="shared" si="151"/>
        <v>0.28209191759112517</v>
      </c>
      <c r="BF401" s="179" t="s">
        <v>20515</v>
      </c>
      <c r="BG401" s="174"/>
      <c r="BH401" s="166" t="s">
        <v>20501</v>
      </c>
      <c r="BI401" s="162"/>
      <c r="BJ401" s="163">
        <v>1</v>
      </c>
      <c r="BK401" s="163"/>
    </row>
    <row r="402" spans="1:63" ht="51" customHeight="1" x14ac:dyDescent="0.25">
      <c r="A402" s="157">
        <v>396</v>
      </c>
      <c r="B402" s="164" t="s">
        <v>5775</v>
      </c>
      <c r="C402" s="169" t="s">
        <v>5745</v>
      </c>
      <c r="D402" s="169" t="s">
        <v>4315</v>
      </c>
      <c r="E402" s="170" t="s">
        <v>5737</v>
      </c>
      <c r="F402" s="171" t="s">
        <v>7615</v>
      </c>
      <c r="G402" s="171" t="s">
        <v>5774</v>
      </c>
      <c r="H402" s="172" t="s">
        <v>5735</v>
      </c>
      <c r="I402" s="164" t="s">
        <v>30</v>
      </c>
      <c r="J402" s="164">
        <v>1024</v>
      </c>
      <c r="K402" s="171">
        <v>1024</v>
      </c>
      <c r="L402" s="171" t="s">
        <v>5747</v>
      </c>
      <c r="M402" s="173">
        <v>680000</v>
      </c>
      <c r="N402" s="173">
        <f t="shared" si="160"/>
        <v>139000</v>
      </c>
      <c r="O402" s="173">
        <v>139304.347826087</v>
      </c>
      <c r="P402" s="173">
        <v>819000</v>
      </c>
      <c r="Q402" s="173">
        <f t="shared" si="161"/>
        <v>181095.65217391308</v>
      </c>
      <c r="R402" s="173">
        <f t="shared" si="162"/>
        <v>861095.65217391308</v>
      </c>
      <c r="S402" s="173">
        <v>861000</v>
      </c>
      <c r="T402" s="174"/>
      <c r="U402" s="175" t="s">
        <v>260</v>
      </c>
      <c r="V402" s="175" t="s">
        <v>420</v>
      </c>
      <c r="W402" s="175"/>
      <c r="X402" s="176"/>
      <c r="Y402" s="171" t="s">
        <v>7684</v>
      </c>
      <c r="Z402" s="171"/>
      <c r="AA402" s="173"/>
      <c r="AB402" s="173"/>
      <c r="AC402" s="173"/>
      <c r="AD402" s="173"/>
      <c r="AE402" s="173"/>
      <c r="AF402" s="173"/>
      <c r="AG402" s="173"/>
      <c r="AH402" s="173"/>
      <c r="AI402" s="173"/>
      <c r="AJ402" s="173"/>
      <c r="AK402" s="173"/>
      <c r="AL402" s="173"/>
      <c r="AM402" s="173">
        <v>2861000</v>
      </c>
      <c r="AN402" s="173"/>
      <c r="AO402" s="173"/>
      <c r="AP402" s="173"/>
      <c r="AQ402" s="173"/>
      <c r="AR402" s="173">
        <v>1492000</v>
      </c>
      <c r="AS402" s="173">
        <v>1154000</v>
      </c>
      <c r="AT402" s="160">
        <f t="shared" si="152"/>
        <v>3</v>
      </c>
      <c r="AU402" s="173">
        <f t="shared" si="153"/>
        <v>5507000</v>
      </c>
      <c r="AV402" s="173">
        <f t="shared" si="154"/>
        <v>1835700</v>
      </c>
      <c r="AW402" s="173">
        <f t="shared" si="155"/>
        <v>1154000</v>
      </c>
      <c r="AX402" s="173">
        <f t="shared" si="156"/>
        <v>974700</v>
      </c>
      <c r="AY402" s="173">
        <f t="shared" si="157"/>
        <v>293000</v>
      </c>
      <c r="AZ402" s="177">
        <f t="shared" si="158"/>
        <v>1.1320557491289198</v>
      </c>
      <c r="BA402" s="177">
        <f t="shared" si="159"/>
        <v>0.34030197444831589</v>
      </c>
      <c r="BB402" s="173">
        <f>AW402</f>
        <v>1154000</v>
      </c>
      <c r="BC402" s="178">
        <f t="shared" si="145"/>
        <v>1835700</v>
      </c>
      <c r="BD402" s="173">
        <f t="shared" si="150"/>
        <v>293000</v>
      </c>
      <c r="BE402" s="177">
        <f t="shared" si="151"/>
        <v>0.34030197444831589</v>
      </c>
      <c r="BF402" s="179" t="s">
        <v>20515</v>
      </c>
      <c r="BG402" s="174"/>
      <c r="BH402" s="166" t="s">
        <v>20501</v>
      </c>
      <c r="BI402" s="162"/>
      <c r="BJ402" s="163">
        <v>1</v>
      </c>
      <c r="BK402" s="163"/>
    </row>
    <row r="403" spans="1:63" ht="51" customHeight="1" x14ac:dyDescent="0.25">
      <c r="A403" s="157">
        <v>397</v>
      </c>
      <c r="B403" s="164" t="s">
        <v>5809</v>
      </c>
      <c r="C403" s="169" t="s">
        <v>5780</v>
      </c>
      <c r="D403" s="169" t="s">
        <v>4315</v>
      </c>
      <c r="E403" s="170" t="s">
        <v>5737</v>
      </c>
      <c r="F403" s="171" t="s">
        <v>7615</v>
      </c>
      <c r="G403" s="171" t="s">
        <v>5808</v>
      </c>
      <c r="H403" s="172" t="s">
        <v>5735</v>
      </c>
      <c r="I403" s="164" t="s">
        <v>30</v>
      </c>
      <c r="J403" s="164">
        <v>1025</v>
      </c>
      <c r="K403" s="171">
        <v>1025</v>
      </c>
      <c r="L403" s="171" t="s">
        <v>5782</v>
      </c>
      <c r="M403" s="173">
        <v>364000</v>
      </c>
      <c r="N403" s="173">
        <f t="shared" si="160"/>
        <v>70000</v>
      </c>
      <c r="O403" s="173">
        <v>70434.782608695605</v>
      </c>
      <c r="P403" s="173">
        <v>434000</v>
      </c>
      <c r="Q403" s="173">
        <f t="shared" si="161"/>
        <v>91565.217391304293</v>
      </c>
      <c r="R403" s="173">
        <f t="shared" si="162"/>
        <v>455565.21739130432</v>
      </c>
      <c r="S403" s="173">
        <v>455500</v>
      </c>
      <c r="T403" s="174"/>
      <c r="U403" s="175" t="s">
        <v>26</v>
      </c>
      <c r="V403" s="175" t="s">
        <v>421</v>
      </c>
      <c r="W403" s="175" t="s">
        <v>27</v>
      </c>
      <c r="X403" s="176">
        <v>43294</v>
      </c>
      <c r="Y403" s="171" t="s">
        <v>7684</v>
      </c>
      <c r="Z403" s="171"/>
      <c r="AA403" s="173"/>
      <c r="AB403" s="173"/>
      <c r="AC403" s="173"/>
      <c r="AD403" s="173"/>
      <c r="AE403" s="173"/>
      <c r="AF403" s="173"/>
      <c r="AG403" s="173"/>
      <c r="AH403" s="173"/>
      <c r="AI403" s="173"/>
      <c r="AJ403" s="173"/>
      <c r="AK403" s="173"/>
      <c r="AL403" s="173"/>
      <c r="AM403" s="173">
        <v>2455500</v>
      </c>
      <c r="AN403" s="173"/>
      <c r="AO403" s="173"/>
      <c r="AP403" s="173"/>
      <c r="AQ403" s="173"/>
      <c r="AR403" s="173">
        <v>976000</v>
      </c>
      <c r="AS403" s="173">
        <v>614000</v>
      </c>
      <c r="AT403" s="160">
        <f t="shared" si="152"/>
        <v>3</v>
      </c>
      <c r="AU403" s="173">
        <f t="shared" si="153"/>
        <v>4045500</v>
      </c>
      <c r="AV403" s="173">
        <f t="shared" si="154"/>
        <v>1348500</v>
      </c>
      <c r="AW403" s="173">
        <f t="shared" si="155"/>
        <v>614000</v>
      </c>
      <c r="AX403" s="173">
        <f t="shared" si="156"/>
        <v>893000</v>
      </c>
      <c r="AY403" s="173">
        <f t="shared" si="157"/>
        <v>158500</v>
      </c>
      <c r="AZ403" s="177">
        <f t="shared" si="158"/>
        <v>1.960482985729967</v>
      </c>
      <c r="BA403" s="177">
        <f t="shared" si="159"/>
        <v>0.34796926454445665</v>
      </c>
      <c r="BB403" s="173">
        <f>AW403</f>
        <v>614000</v>
      </c>
      <c r="BC403" s="178">
        <f t="shared" si="145"/>
        <v>1348500</v>
      </c>
      <c r="BD403" s="173">
        <f t="shared" si="150"/>
        <v>158500</v>
      </c>
      <c r="BE403" s="177">
        <f t="shared" si="151"/>
        <v>0.34796926454445665</v>
      </c>
      <c r="BF403" s="179" t="s">
        <v>20515</v>
      </c>
      <c r="BG403" s="174"/>
      <c r="BH403" s="166" t="s">
        <v>20501</v>
      </c>
      <c r="BI403" s="162"/>
      <c r="BJ403" s="163">
        <v>1</v>
      </c>
      <c r="BK403" s="163"/>
    </row>
    <row r="404" spans="1:63" ht="38.25" customHeight="1" x14ac:dyDescent="0.25">
      <c r="A404" s="157">
        <v>398</v>
      </c>
      <c r="B404" s="164" t="s">
        <v>6260</v>
      </c>
      <c r="C404" s="169" t="s">
        <v>6256</v>
      </c>
      <c r="D404" s="169" t="s">
        <v>4315</v>
      </c>
      <c r="E404" s="170" t="s">
        <v>6261</v>
      </c>
      <c r="F404" s="171" t="s">
        <v>6258</v>
      </c>
      <c r="G404" s="171" t="s">
        <v>6258</v>
      </c>
      <c r="H404" s="172" t="s">
        <v>6258</v>
      </c>
      <c r="I404" s="164" t="s">
        <v>25</v>
      </c>
      <c r="J404" s="164">
        <v>1081</v>
      </c>
      <c r="K404" s="171">
        <v>1081</v>
      </c>
      <c r="L404" s="171" t="s">
        <v>6259</v>
      </c>
      <c r="M404" s="173">
        <v>1590000</v>
      </c>
      <c r="N404" s="173">
        <f t="shared" si="160"/>
        <v>698000</v>
      </c>
      <c r="O404" s="173">
        <v>698086.95652173902</v>
      </c>
      <c r="P404" s="173">
        <v>2288000</v>
      </c>
      <c r="Q404" s="173">
        <f t="shared" si="161"/>
        <v>907513.04347826063</v>
      </c>
      <c r="R404" s="173">
        <f t="shared" si="162"/>
        <v>2497513.0434782607</v>
      </c>
      <c r="S404" s="173">
        <v>2497500</v>
      </c>
      <c r="T404" s="174"/>
      <c r="U404" s="175" t="s">
        <v>200</v>
      </c>
      <c r="V404" s="175" t="s">
        <v>421</v>
      </c>
      <c r="W404" s="175" t="s">
        <v>195</v>
      </c>
      <c r="X404" s="176">
        <v>43294</v>
      </c>
      <c r="Y404" s="171" t="s">
        <v>7684</v>
      </c>
      <c r="Z404" s="171"/>
      <c r="AA404" s="173"/>
      <c r="AB404" s="173"/>
      <c r="AC404" s="173"/>
      <c r="AD404" s="173"/>
      <c r="AE404" s="173"/>
      <c r="AF404" s="173"/>
      <c r="AG404" s="173"/>
      <c r="AH404" s="173"/>
      <c r="AI404" s="173"/>
      <c r="AJ404" s="173"/>
      <c r="AK404" s="173"/>
      <c r="AL404" s="173"/>
      <c r="AM404" s="173">
        <v>6497500</v>
      </c>
      <c r="AN404" s="173"/>
      <c r="AO404" s="173"/>
      <c r="AP404" s="173"/>
      <c r="AQ404" s="173"/>
      <c r="AR404" s="173">
        <v>4444000</v>
      </c>
      <c r="AS404" s="173">
        <v>3054000</v>
      </c>
      <c r="AT404" s="160">
        <f t="shared" si="152"/>
        <v>3</v>
      </c>
      <c r="AU404" s="173">
        <f t="shared" si="153"/>
        <v>13995500</v>
      </c>
      <c r="AV404" s="173">
        <f t="shared" si="154"/>
        <v>4665200</v>
      </c>
      <c r="AW404" s="173">
        <f t="shared" si="155"/>
        <v>3054000</v>
      </c>
      <c r="AX404" s="173">
        <f t="shared" si="156"/>
        <v>2167700</v>
      </c>
      <c r="AY404" s="173">
        <f t="shared" si="157"/>
        <v>556500</v>
      </c>
      <c r="AZ404" s="177">
        <f t="shared" si="158"/>
        <v>0.86794794794794794</v>
      </c>
      <c r="BA404" s="177">
        <f t="shared" si="159"/>
        <v>0.22282282282282281</v>
      </c>
      <c r="BB404" s="173">
        <f>AV404</f>
        <v>4665200</v>
      </c>
      <c r="BC404" s="178">
        <f t="shared" si="145"/>
        <v>4665200</v>
      </c>
      <c r="BD404" s="173">
        <f t="shared" si="150"/>
        <v>2167700</v>
      </c>
      <c r="BE404" s="177">
        <f t="shared" si="151"/>
        <v>0.86794794794794794</v>
      </c>
      <c r="BF404" s="179" t="s">
        <v>7679</v>
      </c>
      <c r="BG404" s="174"/>
      <c r="BH404" s="166" t="s">
        <v>20501</v>
      </c>
      <c r="BI404" s="162"/>
      <c r="BJ404" s="163">
        <v>1</v>
      </c>
      <c r="BK404" s="163"/>
    </row>
    <row r="405" spans="1:63" ht="38.25" customHeight="1" x14ac:dyDescent="0.25">
      <c r="A405" s="157">
        <v>399</v>
      </c>
      <c r="B405" s="164" t="s">
        <v>5707</v>
      </c>
      <c r="C405" s="169" t="s">
        <v>5680</v>
      </c>
      <c r="D405" s="169" t="s">
        <v>4315</v>
      </c>
      <c r="E405" s="170" t="s">
        <v>5708</v>
      </c>
      <c r="F405" s="171" t="s">
        <v>5709</v>
      </c>
      <c r="G405" s="171" t="s">
        <v>5710</v>
      </c>
      <c r="H405" s="172" t="s">
        <v>5709</v>
      </c>
      <c r="I405" s="164" t="s">
        <v>30</v>
      </c>
      <c r="J405" s="164">
        <v>1023</v>
      </c>
      <c r="K405" s="171">
        <v>1023</v>
      </c>
      <c r="L405" s="171" t="s">
        <v>5684</v>
      </c>
      <c r="M405" s="173">
        <v>450000</v>
      </c>
      <c r="N405" s="173">
        <f t="shared" si="160"/>
        <v>139000</v>
      </c>
      <c r="O405" s="173">
        <v>139304.347826087</v>
      </c>
      <c r="P405" s="173">
        <v>589000</v>
      </c>
      <c r="Q405" s="173">
        <f t="shared" si="161"/>
        <v>181095.65217391308</v>
      </c>
      <c r="R405" s="173">
        <f t="shared" si="162"/>
        <v>631095.65217391308</v>
      </c>
      <c r="S405" s="173">
        <v>631000</v>
      </c>
      <c r="T405" s="174"/>
      <c r="U405" s="175" t="s">
        <v>198</v>
      </c>
      <c r="V405" s="175" t="s">
        <v>420</v>
      </c>
      <c r="W405" s="175" t="s">
        <v>173</v>
      </c>
      <c r="X405" s="176">
        <v>43294</v>
      </c>
      <c r="Y405" s="171" t="s">
        <v>7684</v>
      </c>
      <c r="Z405" s="171"/>
      <c r="AA405" s="173"/>
      <c r="AB405" s="173"/>
      <c r="AC405" s="173"/>
      <c r="AD405" s="173"/>
      <c r="AE405" s="173"/>
      <c r="AF405" s="173"/>
      <c r="AG405" s="173"/>
      <c r="AH405" s="173"/>
      <c r="AI405" s="173"/>
      <c r="AJ405" s="173"/>
      <c r="AK405" s="173"/>
      <c r="AL405" s="173"/>
      <c r="AM405" s="173"/>
      <c r="AN405" s="173"/>
      <c r="AO405" s="173"/>
      <c r="AP405" s="173"/>
      <c r="AQ405" s="173">
        <v>5000000</v>
      </c>
      <c r="AR405" s="173">
        <v>1252000</v>
      </c>
      <c r="AS405" s="173">
        <v>809000</v>
      </c>
      <c r="AT405" s="160">
        <f t="shared" si="152"/>
        <v>3</v>
      </c>
      <c r="AU405" s="173">
        <f t="shared" si="153"/>
        <v>7061000</v>
      </c>
      <c r="AV405" s="173">
        <f t="shared" si="154"/>
        <v>2353700</v>
      </c>
      <c r="AW405" s="173">
        <f t="shared" si="155"/>
        <v>809000</v>
      </c>
      <c r="AX405" s="173">
        <f t="shared" si="156"/>
        <v>1722700</v>
      </c>
      <c r="AY405" s="173">
        <f t="shared" si="157"/>
        <v>178000</v>
      </c>
      <c r="AZ405" s="177">
        <f t="shared" si="158"/>
        <v>2.730110935023772</v>
      </c>
      <c r="BA405" s="177">
        <f t="shared" si="159"/>
        <v>0.28209191759112517</v>
      </c>
      <c r="BB405" s="173">
        <f t="shared" ref="BB405:BB414" si="163">AW405</f>
        <v>809000</v>
      </c>
      <c r="BC405" s="178">
        <f t="shared" si="145"/>
        <v>2353700</v>
      </c>
      <c r="BD405" s="173">
        <f t="shared" si="150"/>
        <v>178000</v>
      </c>
      <c r="BE405" s="177">
        <f t="shared" si="151"/>
        <v>0.28209191759112517</v>
      </c>
      <c r="BF405" s="179" t="s">
        <v>20515</v>
      </c>
      <c r="BG405" s="174"/>
      <c r="BH405" s="166" t="s">
        <v>20501</v>
      </c>
      <c r="BI405" s="162"/>
      <c r="BJ405" s="163">
        <v>1</v>
      </c>
      <c r="BK405" s="163"/>
    </row>
    <row r="406" spans="1:63" ht="38.25" customHeight="1" x14ac:dyDescent="0.25">
      <c r="A406" s="157">
        <v>400</v>
      </c>
      <c r="B406" s="164" t="s">
        <v>5763</v>
      </c>
      <c r="C406" s="169" t="s">
        <v>5745</v>
      </c>
      <c r="D406" s="169" t="s">
        <v>4315</v>
      </c>
      <c r="E406" s="170" t="s">
        <v>5708</v>
      </c>
      <c r="F406" s="171" t="s">
        <v>5709</v>
      </c>
      <c r="G406" s="171" t="s">
        <v>5762</v>
      </c>
      <c r="H406" s="172" t="s">
        <v>5709</v>
      </c>
      <c r="I406" s="164" t="s">
        <v>30</v>
      </c>
      <c r="J406" s="164">
        <v>1024</v>
      </c>
      <c r="K406" s="171">
        <v>1024</v>
      </c>
      <c r="L406" s="171" t="s">
        <v>5747</v>
      </c>
      <c r="M406" s="173">
        <v>680000</v>
      </c>
      <c r="N406" s="173">
        <f t="shared" si="160"/>
        <v>139000</v>
      </c>
      <c r="O406" s="173">
        <v>139304.347826087</v>
      </c>
      <c r="P406" s="173">
        <v>819000</v>
      </c>
      <c r="Q406" s="173">
        <f t="shared" si="161"/>
        <v>181095.65217391308</v>
      </c>
      <c r="R406" s="173">
        <f t="shared" si="162"/>
        <v>861095.65217391308</v>
      </c>
      <c r="S406" s="173">
        <v>861000</v>
      </c>
      <c r="T406" s="174"/>
      <c r="U406" s="175" t="s">
        <v>198</v>
      </c>
      <c r="V406" s="175" t="s">
        <v>420</v>
      </c>
      <c r="W406" s="175" t="s">
        <v>173</v>
      </c>
      <c r="X406" s="176">
        <v>43294</v>
      </c>
      <c r="Y406" s="171" t="s">
        <v>7684</v>
      </c>
      <c r="Z406" s="171"/>
      <c r="AA406" s="173"/>
      <c r="AB406" s="173"/>
      <c r="AC406" s="173"/>
      <c r="AD406" s="173"/>
      <c r="AE406" s="173"/>
      <c r="AF406" s="173"/>
      <c r="AG406" s="173"/>
      <c r="AH406" s="173"/>
      <c r="AI406" s="173"/>
      <c r="AJ406" s="173"/>
      <c r="AK406" s="173"/>
      <c r="AL406" s="173"/>
      <c r="AM406" s="173"/>
      <c r="AN406" s="173"/>
      <c r="AO406" s="173"/>
      <c r="AP406" s="173"/>
      <c r="AQ406" s="173">
        <v>5000000</v>
      </c>
      <c r="AR406" s="173">
        <v>1492000</v>
      </c>
      <c r="AS406" s="173">
        <v>1154000</v>
      </c>
      <c r="AT406" s="160">
        <f t="shared" si="152"/>
        <v>3</v>
      </c>
      <c r="AU406" s="173">
        <f t="shared" si="153"/>
        <v>7646000</v>
      </c>
      <c r="AV406" s="173">
        <f t="shared" si="154"/>
        <v>2548700</v>
      </c>
      <c r="AW406" s="173">
        <f t="shared" si="155"/>
        <v>1154000</v>
      </c>
      <c r="AX406" s="173">
        <f t="shared" si="156"/>
        <v>1687700</v>
      </c>
      <c r="AY406" s="173">
        <f t="shared" si="157"/>
        <v>293000</v>
      </c>
      <c r="AZ406" s="177">
        <f t="shared" si="158"/>
        <v>1.9601626016260163</v>
      </c>
      <c r="BA406" s="177">
        <f t="shared" si="159"/>
        <v>0.34030197444831589</v>
      </c>
      <c r="BB406" s="173">
        <f t="shared" si="163"/>
        <v>1154000</v>
      </c>
      <c r="BC406" s="178">
        <f t="shared" si="145"/>
        <v>2548700</v>
      </c>
      <c r="BD406" s="173">
        <f t="shared" si="150"/>
        <v>293000</v>
      </c>
      <c r="BE406" s="177">
        <f t="shared" si="151"/>
        <v>0.34030197444831589</v>
      </c>
      <c r="BF406" s="179" t="s">
        <v>20515</v>
      </c>
      <c r="BG406" s="174"/>
      <c r="BH406" s="166" t="s">
        <v>20501</v>
      </c>
      <c r="BI406" s="162"/>
      <c r="BJ406" s="163">
        <v>1</v>
      </c>
      <c r="BK406" s="163"/>
    </row>
    <row r="407" spans="1:63" ht="38.25" customHeight="1" x14ac:dyDescent="0.25">
      <c r="A407" s="157">
        <v>401</v>
      </c>
      <c r="B407" s="164" t="s">
        <v>5829</v>
      </c>
      <c r="C407" s="169" t="s">
        <v>5814</v>
      </c>
      <c r="D407" s="169" t="s">
        <v>4315</v>
      </c>
      <c r="E407" s="170" t="s">
        <v>5708</v>
      </c>
      <c r="F407" s="171" t="s">
        <v>5709</v>
      </c>
      <c r="G407" s="171" t="s">
        <v>5713</v>
      </c>
      <c r="H407" s="172" t="s">
        <v>5709</v>
      </c>
      <c r="I407" s="164" t="s">
        <v>30</v>
      </c>
      <c r="J407" s="164">
        <v>1026</v>
      </c>
      <c r="K407" s="171">
        <v>1026</v>
      </c>
      <c r="L407" s="171" t="s">
        <v>5816</v>
      </c>
      <c r="M407" s="173">
        <v>810000</v>
      </c>
      <c r="N407" s="173">
        <f t="shared" si="160"/>
        <v>139000</v>
      </c>
      <c r="O407" s="173">
        <v>139304.347826087</v>
      </c>
      <c r="P407" s="173">
        <v>949000</v>
      </c>
      <c r="Q407" s="173">
        <f t="shared" si="161"/>
        <v>181095.65217391308</v>
      </c>
      <c r="R407" s="173">
        <f t="shared" si="162"/>
        <v>991095.65217391308</v>
      </c>
      <c r="S407" s="173">
        <v>991000</v>
      </c>
      <c r="T407" s="174"/>
      <c r="U407" s="175" t="s">
        <v>200</v>
      </c>
      <c r="V407" s="175" t="s">
        <v>421</v>
      </c>
      <c r="W407" s="175" t="s">
        <v>195</v>
      </c>
      <c r="X407" s="176">
        <v>43294</v>
      </c>
      <c r="Y407" s="171" t="s">
        <v>7684</v>
      </c>
      <c r="Z407" s="171"/>
      <c r="AA407" s="173"/>
      <c r="AB407" s="173"/>
      <c r="AC407" s="173"/>
      <c r="AD407" s="173"/>
      <c r="AE407" s="173"/>
      <c r="AF407" s="173"/>
      <c r="AG407" s="173"/>
      <c r="AH407" s="173"/>
      <c r="AI407" s="173"/>
      <c r="AJ407" s="173"/>
      <c r="AK407" s="173"/>
      <c r="AL407" s="173"/>
      <c r="AM407" s="173"/>
      <c r="AN407" s="173"/>
      <c r="AO407" s="173"/>
      <c r="AP407" s="173"/>
      <c r="AQ407" s="173">
        <v>5000000</v>
      </c>
      <c r="AR407" s="173">
        <v>1627000</v>
      </c>
      <c r="AS407" s="173">
        <v>1349000</v>
      </c>
      <c r="AT407" s="160">
        <f t="shared" si="152"/>
        <v>3</v>
      </c>
      <c r="AU407" s="173">
        <f t="shared" si="153"/>
        <v>7976000</v>
      </c>
      <c r="AV407" s="173">
        <f t="shared" si="154"/>
        <v>2658700</v>
      </c>
      <c r="AW407" s="173">
        <f t="shared" si="155"/>
        <v>1349000</v>
      </c>
      <c r="AX407" s="173">
        <f t="shared" si="156"/>
        <v>1667700</v>
      </c>
      <c r="AY407" s="173">
        <f t="shared" si="157"/>
        <v>358000</v>
      </c>
      <c r="AZ407" s="177">
        <f t="shared" si="158"/>
        <v>1.68284561049445</v>
      </c>
      <c r="BA407" s="177">
        <f t="shared" si="159"/>
        <v>0.36125126135216951</v>
      </c>
      <c r="BB407" s="173">
        <f t="shared" si="163"/>
        <v>1349000</v>
      </c>
      <c r="BC407" s="178">
        <f t="shared" si="145"/>
        <v>2658700</v>
      </c>
      <c r="BD407" s="173">
        <f t="shared" si="150"/>
        <v>358000</v>
      </c>
      <c r="BE407" s="177">
        <f t="shared" si="151"/>
        <v>0.36125126135216951</v>
      </c>
      <c r="BF407" s="179" t="s">
        <v>20515</v>
      </c>
      <c r="BG407" s="174"/>
      <c r="BH407" s="166" t="s">
        <v>20501</v>
      </c>
      <c r="BI407" s="162"/>
      <c r="BJ407" s="163">
        <v>1</v>
      </c>
      <c r="BK407" s="163"/>
    </row>
    <row r="408" spans="1:63" ht="38.25" customHeight="1" x14ac:dyDescent="0.25">
      <c r="A408" s="157">
        <v>402</v>
      </c>
      <c r="B408" s="164" t="s">
        <v>5851</v>
      </c>
      <c r="C408" s="169" t="s">
        <v>5846</v>
      </c>
      <c r="D408" s="169" t="s">
        <v>4315</v>
      </c>
      <c r="E408" s="170" t="s">
        <v>5852</v>
      </c>
      <c r="F408" s="171" t="s">
        <v>7616</v>
      </c>
      <c r="G408" s="171" t="s">
        <v>5848</v>
      </c>
      <c r="H408" s="172" t="s">
        <v>5849</v>
      </c>
      <c r="I408" s="164" t="s">
        <v>30</v>
      </c>
      <c r="J408" s="164">
        <v>1027</v>
      </c>
      <c r="K408" s="171">
        <v>1027</v>
      </c>
      <c r="L408" s="171" t="s">
        <v>5850</v>
      </c>
      <c r="M408" s="173">
        <v>227000</v>
      </c>
      <c r="N408" s="173">
        <f t="shared" si="160"/>
        <v>53000</v>
      </c>
      <c r="O408" s="173">
        <v>53217.391304347802</v>
      </c>
      <c r="P408" s="173">
        <v>280000</v>
      </c>
      <c r="Q408" s="173">
        <f t="shared" si="161"/>
        <v>69182.608695652147</v>
      </c>
      <c r="R408" s="173">
        <f t="shared" si="162"/>
        <v>296182.60869565216</v>
      </c>
      <c r="S408" s="173">
        <v>296100</v>
      </c>
      <c r="T408" s="174"/>
      <c r="U408" s="175" t="s">
        <v>200</v>
      </c>
      <c r="V408" s="175" t="s">
        <v>421</v>
      </c>
      <c r="W408" s="175" t="s">
        <v>195</v>
      </c>
      <c r="X408" s="176">
        <v>43294</v>
      </c>
      <c r="Y408" s="171" t="s">
        <v>7684</v>
      </c>
      <c r="Z408" s="171"/>
      <c r="AA408" s="173"/>
      <c r="AB408" s="173"/>
      <c r="AC408" s="173"/>
      <c r="AD408" s="173"/>
      <c r="AE408" s="173"/>
      <c r="AF408" s="173"/>
      <c r="AG408" s="173"/>
      <c r="AH408" s="173"/>
      <c r="AI408" s="173">
        <v>325200</v>
      </c>
      <c r="AJ408" s="173"/>
      <c r="AK408" s="173"/>
      <c r="AL408" s="173"/>
      <c r="AM408" s="173"/>
      <c r="AN408" s="173"/>
      <c r="AO408" s="173"/>
      <c r="AP408" s="173"/>
      <c r="AQ408" s="173"/>
      <c r="AR408" s="173">
        <v>787000</v>
      </c>
      <c r="AS408" s="173">
        <v>420000</v>
      </c>
      <c r="AT408" s="160">
        <f t="shared" si="152"/>
        <v>3</v>
      </c>
      <c r="AU408" s="173">
        <f t="shared" si="153"/>
        <v>1532200</v>
      </c>
      <c r="AV408" s="173">
        <f t="shared" si="154"/>
        <v>510700</v>
      </c>
      <c r="AW408" s="173">
        <f t="shared" si="155"/>
        <v>325200</v>
      </c>
      <c r="AX408" s="173">
        <f t="shared" si="156"/>
        <v>214600</v>
      </c>
      <c r="AY408" s="173">
        <f t="shared" si="157"/>
        <v>29100</v>
      </c>
      <c r="AZ408" s="177">
        <f t="shared" si="158"/>
        <v>0.72475515028706516</v>
      </c>
      <c r="BA408" s="177">
        <f t="shared" si="159"/>
        <v>9.8277608915906783E-2</v>
      </c>
      <c r="BB408" s="173">
        <f t="shared" si="163"/>
        <v>325200</v>
      </c>
      <c r="BC408" s="178">
        <f t="shared" si="145"/>
        <v>510700</v>
      </c>
      <c r="BD408" s="173">
        <f t="shared" si="150"/>
        <v>29100</v>
      </c>
      <c r="BE408" s="177">
        <f t="shared" si="151"/>
        <v>9.8277608915906783E-2</v>
      </c>
      <c r="BF408" s="179" t="s">
        <v>20515</v>
      </c>
      <c r="BG408" s="174"/>
      <c r="BH408" s="166" t="s">
        <v>20501</v>
      </c>
      <c r="BI408" s="162"/>
      <c r="BJ408" s="163">
        <v>1</v>
      </c>
      <c r="BK408" s="163"/>
    </row>
    <row r="409" spans="1:63" ht="51" customHeight="1" x14ac:dyDescent="0.25">
      <c r="A409" s="157">
        <v>403</v>
      </c>
      <c r="B409" s="164" t="s">
        <v>5802</v>
      </c>
      <c r="C409" s="169" t="s">
        <v>5780</v>
      </c>
      <c r="D409" s="169" t="s">
        <v>4315</v>
      </c>
      <c r="E409" s="170" t="s">
        <v>5723</v>
      </c>
      <c r="F409" s="171" t="s">
        <v>7614</v>
      </c>
      <c r="G409" s="171" t="s">
        <v>5803</v>
      </c>
      <c r="H409" s="172" t="s">
        <v>5725</v>
      </c>
      <c r="I409" s="164" t="s">
        <v>30</v>
      </c>
      <c r="J409" s="164">
        <v>1025</v>
      </c>
      <c r="K409" s="171">
        <v>1025</v>
      </c>
      <c r="L409" s="171" t="s">
        <v>5782</v>
      </c>
      <c r="M409" s="173">
        <v>364000</v>
      </c>
      <c r="N409" s="173">
        <f t="shared" si="160"/>
        <v>70000</v>
      </c>
      <c r="O409" s="173">
        <v>70434.782608695605</v>
      </c>
      <c r="P409" s="173">
        <v>434000</v>
      </c>
      <c r="Q409" s="173">
        <f t="shared" si="161"/>
        <v>91565.217391304293</v>
      </c>
      <c r="R409" s="173">
        <f t="shared" si="162"/>
        <v>455565.21739130432</v>
      </c>
      <c r="S409" s="173">
        <v>455500</v>
      </c>
      <c r="T409" s="174"/>
      <c r="U409" s="175" t="s">
        <v>26</v>
      </c>
      <c r="V409" s="175" t="s">
        <v>421</v>
      </c>
      <c r="W409" s="175" t="s">
        <v>27</v>
      </c>
      <c r="X409" s="176">
        <v>43294</v>
      </c>
      <c r="Y409" s="171" t="s">
        <v>7684</v>
      </c>
      <c r="Z409" s="171"/>
      <c r="AA409" s="173"/>
      <c r="AB409" s="173"/>
      <c r="AC409" s="173"/>
      <c r="AD409" s="173"/>
      <c r="AE409" s="173"/>
      <c r="AF409" s="173"/>
      <c r="AG409" s="173">
        <v>2179000</v>
      </c>
      <c r="AH409" s="173"/>
      <c r="AI409" s="173"/>
      <c r="AJ409" s="173"/>
      <c r="AK409" s="173"/>
      <c r="AL409" s="173"/>
      <c r="AM409" s="173"/>
      <c r="AN409" s="173"/>
      <c r="AO409" s="173"/>
      <c r="AP409" s="173"/>
      <c r="AQ409" s="173"/>
      <c r="AR409" s="173">
        <v>976000</v>
      </c>
      <c r="AS409" s="173">
        <v>614000</v>
      </c>
      <c r="AT409" s="160">
        <f t="shared" si="152"/>
        <v>3</v>
      </c>
      <c r="AU409" s="173">
        <f t="shared" si="153"/>
        <v>3769000</v>
      </c>
      <c r="AV409" s="173">
        <f t="shared" si="154"/>
        <v>1256300</v>
      </c>
      <c r="AW409" s="173">
        <f t="shared" si="155"/>
        <v>614000</v>
      </c>
      <c r="AX409" s="173">
        <f t="shared" si="156"/>
        <v>800800</v>
      </c>
      <c r="AY409" s="173">
        <f t="shared" si="157"/>
        <v>158500</v>
      </c>
      <c r="AZ409" s="177">
        <f t="shared" si="158"/>
        <v>1.7580680570801317</v>
      </c>
      <c r="BA409" s="177">
        <f t="shared" si="159"/>
        <v>0.34796926454445665</v>
      </c>
      <c r="BB409" s="173">
        <f t="shared" si="163"/>
        <v>614000</v>
      </c>
      <c r="BC409" s="178">
        <f t="shared" si="145"/>
        <v>1256300</v>
      </c>
      <c r="BD409" s="173">
        <f t="shared" si="150"/>
        <v>158500</v>
      </c>
      <c r="BE409" s="177">
        <f t="shared" si="151"/>
        <v>0.34796926454445665</v>
      </c>
      <c r="BF409" s="179" t="s">
        <v>20515</v>
      </c>
      <c r="BG409" s="174"/>
      <c r="BH409" s="166" t="s">
        <v>20501</v>
      </c>
      <c r="BI409" s="162"/>
      <c r="BJ409" s="163">
        <v>1</v>
      </c>
      <c r="BK409" s="163"/>
    </row>
    <row r="410" spans="1:63" ht="51" customHeight="1" x14ac:dyDescent="0.25">
      <c r="A410" s="157">
        <v>404</v>
      </c>
      <c r="B410" s="164" t="s">
        <v>5812</v>
      </c>
      <c r="C410" s="169" t="s">
        <v>5780</v>
      </c>
      <c r="D410" s="169" t="s">
        <v>4315</v>
      </c>
      <c r="E410" s="170" t="s">
        <v>5743</v>
      </c>
      <c r="F410" s="171" t="s">
        <v>5740</v>
      </c>
      <c r="G410" s="171" t="s">
        <v>5811</v>
      </c>
      <c r="H410" s="172" t="s">
        <v>5740</v>
      </c>
      <c r="I410" s="164" t="s">
        <v>30</v>
      </c>
      <c r="J410" s="164">
        <v>1025</v>
      </c>
      <c r="K410" s="171">
        <v>1025</v>
      </c>
      <c r="L410" s="171" t="s">
        <v>5782</v>
      </c>
      <c r="M410" s="173">
        <v>364000</v>
      </c>
      <c r="N410" s="173">
        <f t="shared" si="160"/>
        <v>70000</v>
      </c>
      <c r="O410" s="173">
        <v>70434.782608695605</v>
      </c>
      <c r="P410" s="173">
        <v>434000</v>
      </c>
      <c r="Q410" s="173">
        <f t="shared" si="161"/>
        <v>91565.217391304293</v>
      </c>
      <c r="R410" s="173">
        <f t="shared" si="162"/>
        <v>455565.21739130432</v>
      </c>
      <c r="S410" s="173">
        <v>455500</v>
      </c>
      <c r="T410" s="174"/>
      <c r="U410" s="175" t="s">
        <v>200</v>
      </c>
      <c r="V410" s="175" t="s">
        <v>421</v>
      </c>
      <c r="W410" s="175" t="s">
        <v>195</v>
      </c>
      <c r="X410" s="176">
        <v>43294</v>
      </c>
      <c r="Y410" s="171" t="s">
        <v>7684</v>
      </c>
      <c r="Z410" s="171"/>
      <c r="AA410" s="173"/>
      <c r="AB410" s="173"/>
      <c r="AC410" s="173"/>
      <c r="AD410" s="173"/>
      <c r="AE410" s="173"/>
      <c r="AF410" s="173"/>
      <c r="AG410" s="173">
        <v>2179000</v>
      </c>
      <c r="AH410" s="173"/>
      <c r="AI410" s="173"/>
      <c r="AJ410" s="173"/>
      <c r="AK410" s="173"/>
      <c r="AL410" s="173"/>
      <c r="AM410" s="173"/>
      <c r="AN410" s="173"/>
      <c r="AO410" s="173"/>
      <c r="AP410" s="173"/>
      <c r="AQ410" s="173"/>
      <c r="AR410" s="173">
        <v>976000</v>
      </c>
      <c r="AS410" s="173">
        <v>614000</v>
      </c>
      <c r="AT410" s="160">
        <f t="shared" si="152"/>
        <v>3</v>
      </c>
      <c r="AU410" s="173">
        <f t="shared" si="153"/>
        <v>3769000</v>
      </c>
      <c r="AV410" s="173">
        <f t="shared" si="154"/>
        <v>1256300</v>
      </c>
      <c r="AW410" s="173">
        <f t="shared" si="155"/>
        <v>614000</v>
      </c>
      <c r="AX410" s="173">
        <f t="shared" si="156"/>
        <v>800800</v>
      </c>
      <c r="AY410" s="173">
        <f t="shared" si="157"/>
        <v>158500</v>
      </c>
      <c r="AZ410" s="177">
        <f t="shared" si="158"/>
        <v>1.7580680570801317</v>
      </c>
      <c r="BA410" s="177">
        <f t="shared" si="159"/>
        <v>0.34796926454445665</v>
      </c>
      <c r="BB410" s="173">
        <f t="shared" si="163"/>
        <v>614000</v>
      </c>
      <c r="BC410" s="178">
        <f t="shared" si="145"/>
        <v>1256300</v>
      </c>
      <c r="BD410" s="173">
        <f t="shared" si="150"/>
        <v>158500</v>
      </c>
      <c r="BE410" s="177">
        <f t="shared" si="151"/>
        <v>0.34796926454445665</v>
      </c>
      <c r="BF410" s="179" t="s">
        <v>20515</v>
      </c>
      <c r="BG410" s="174"/>
      <c r="BH410" s="166" t="s">
        <v>20501</v>
      </c>
      <c r="BI410" s="162"/>
      <c r="BJ410" s="163">
        <v>1</v>
      </c>
      <c r="BK410" s="163"/>
    </row>
    <row r="411" spans="1:63" ht="51" customHeight="1" x14ac:dyDescent="0.25">
      <c r="A411" s="157">
        <v>405</v>
      </c>
      <c r="B411" s="164" t="s">
        <v>5768</v>
      </c>
      <c r="C411" s="169" t="s">
        <v>5745</v>
      </c>
      <c r="D411" s="169" t="s">
        <v>4315</v>
      </c>
      <c r="E411" s="170" t="s">
        <v>5723</v>
      </c>
      <c r="F411" s="171" t="s">
        <v>7614</v>
      </c>
      <c r="G411" s="171" t="s">
        <v>5769</v>
      </c>
      <c r="H411" s="172" t="s">
        <v>5725</v>
      </c>
      <c r="I411" s="164" t="s">
        <v>30</v>
      </c>
      <c r="J411" s="164">
        <v>1024</v>
      </c>
      <c r="K411" s="171">
        <v>1024</v>
      </c>
      <c r="L411" s="171" t="s">
        <v>5747</v>
      </c>
      <c r="M411" s="173">
        <v>680000</v>
      </c>
      <c r="N411" s="173">
        <f t="shared" si="160"/>
        <v>139000</v>
      </c>
      <c r="O411" s="173">
        <v>139304.347826087</v>
      </c>
      <c r="P411" s="173">
        <v>819000</v>
      </c>
      <c r="Q411" s="173">
        <f t="shared" si="161"/>
        <v>181095.65217391308</v>
      </c>
      <c r="R411" s="173">
        <f t="shared" si="162"/>
        <v>861095.65217391308</v>
      </c>
      <c r="S411" s="173">
        <v>861000</v>
      </c>
      <c r="T411" s="174"/>
      <c r="U411" s="175" t="s">
        <v>26</v>
      </c>
      <c r="V411" s="175" t="s">
        <v>420</v>
      </c>
      <c r="W411" s="175" t="s">
        <v>94</v>
      </c>
      <c r="X411" s="176">
        <v>43294</v>
      </c>
      <c r="Y411" s="171" t="s">
        <v>7684</v>
      </c>
      <c r="Z411" s="171"/>
      <c r="AA411" s="173"/>
      <c r="AB411" s="173"/>
      <c r="AC411" s="173"/>
      <c r="AD411" s="173"/>
      <c r="AE411" s="173"/>
      <c r="AF411" s="173"/>
      <c r="AG411" s="173">
        <v>3304000</v>
      </c>
      <c r="AH411" s="173"/>
      <c r="AI411" s="173"/>
      <c r="AJ411" s="173"/>
      <c r="AK411" s="173"/>
      <c r="AL411" s="173"/>
      <c r="AM411" s="173"/>
      <c r="AN411" s="173"/>
      <c r="AO411" s="173"/>
      <c r="AP411" s="173"/>
      <c r="AQ411" s="173"/>
      <c r="AR411" s="173">
        <v>1492000</v>
      </c>
      <c r="AS411" s="173">
        <v>1154000</v>
      </c>
      <c r="AT411" s="160">
        <f t="shared" si="152"/>
        <v>3</v>
      </c>
      <c r="AU411" s="173">
        <f t="shared" si="153"/>
        <v>5950000</v>
      </c>
      <c r="AV411" s="173">
        <f t="shared" si="154"/>
        <v>1983300</v>
      </c>
      <c r="AW411" s="173">
        <f t="shared" si="155"/>
        <v>1154000</v>
      </c>
      <c r="AX411" s="173">
        <f t="shared" si="156"/>
        <v>1122300</v>
      </c>
      <c r="AY411" s="173">
        <f t="shared" si="157"/>
        <v>293000</v>
      </c>
      <c r="AZ411" s="177">
        <f t="shared" si="158"/>
        <v>1.3034843205574913</v>
      </c>
      <c r="BA411" s="177">
        <f t="shared" si="159"/>
        <v>0.34030197444831589</v>
      </c>
      <c r="BB411" s="173">
        <f t="shared" si="163"/>
        <v>1154000</v>
      </c>
      <c r="BC411" s="178">
        <f t="shared" si="145"/>
        <v>1983300</v>
      </c>
      <c r="BD411" s="173">
        <f t="shared" si="150"/>
        <v>293000</v>
      </c>
      <c r="BE411" s="177">
        <f t="shared" si="151"/>
        <v>0.34030197444831589</v>
      </c>
      <c r="BF411" s="179" t="s">
        <v>20515</v>
      </c>
      <c r="BG411" s="174"/>
      <c r="BH411" s="166" t="s">
        <v>20501</v>
      </c>
      <c r="BI411" s="162"/>
      <c r="BJ411" s="163">
        <v>1</v>
      </c>
      <c r="BK411" s="163"/>
    </row>
    <row r="412" spans="1:63" ht="51.75" customHeight="1" x14ac:dyDescent="0.25">
      <c r="A412" s="157">
        <v>406</v>
      </c>
      <c r="B412" s="164" t="s">
        <v>5778</v>
      </c>
      <c r="C412" s="169" t="s">
        <v>5745</v>
      </c>
      <c r="D412" s="169" t="s">
        <v>4315</v>
      </c>
      <c r="E412" s="170" t="s">
        <v>5743</v>
      </c>
      <c r="F412" s="171" t="s">
        <v>5740</v>
      </c>
      <c r="G412" s="171" t="s">
        <v>5777</v>
      </c>
      <c r="H412" s="172" t="s">
        <v>5740</v>
      </c>
      <c r="I412" s="164" t="s">
        <v>30</v>
      </c>
      <c r="J412" s="164">
        <v>1024</v>
      </c>
      <c r="K412" s="171">
        <v>1024</v>
      </c>
      <c r="L412" s="171" t="s">
        <v>5747</v>
      </c>
      <c r="M412" s="173">
        <v>680000</v>
      </c>
      <c r="N412" s="173">
        <f t="shared" si="160"/>
        <v>139000</v>
      </c>
      <c r="O412" s="173">
        <v>139304.347826087</v>
      </c>
      <c r="P412" s="173">
        <v>819000</v>
      </c>
      <c r="Q412" s="173">
        <f t="shared" si="161"/>
        <v>181095.65217391308</v>
      </c>
      <c r="R412" s="173">
        <f t="shared" si="162"/>
        <v>861095.65217391308</v>
      </c>
      <c r="S412" s="173">
        <v>861000</v>
      </c>
      <c r="T412" s="174"/>
      <c r="U412" s="175" t="s">
        <v>26</v>
      </c>
      <c r="V412" s="175" t="s">
        <v>420</v>
      </c>
      <c r="W412" s="175" t="s">
        <v>27</v>
      </c>
      <c r="X412" s="176">
        <v>43294</v>
      </c>
      <c r="Y412" s="171" t="s">
        <v>7684</v>
      </c>
      <c r="Z412" s="171"/>
      <c r="AA412" s="173"/>
      <c r="AB412" s="173"/>
      <c r="AC412" s="173"/>
      <c r="AD412" s="173"/>
      <c r="AE412" s="173"/>
      <c r="AF412" s="173"/>
      <c r="AG412" s="173">
        <v>3304000</v>
      </c>
      <c r="AH412" s="173"/>
      <c r="AI412" s="173"/>
      <c r="AJ412" s="173"/>
      <c r="AK412" s="173"/>
      <c r="AL412" s="173"/>
      <c r="AM412" s="173"/>
      <c r="AN412" s="173"/>
      <c r="AO412" s="173"/>
      <c r="AP412" s="173"/>
      <c r="AQ412" s="173"/>
      <c r="AR412" s="173">
        <v>1492000</v>
      </c>
      <c r="AS412" s="173">
        <v>1154000</v>
      </c>
      <c r="AT412" s="160">
        <f t="shared" si="152"/>
        <v>3</v>
      </c>
      <c r="AU412" s="173">
        <f t="shared" si="153"/>
        <v>5950000</v>
      </c>
      <c r="AV412" s="173">
        <f t="shared" si="154"/>
        <v>1983300</v>
      </c>
      <c r="AW412" s="173">
        <f t="shared" si="155"/>
        <v>1154000</v>
      </c>
      <c r="AX412" s="173">
        <f t="shared" si="156"/>
        <v>1122300</v>
      </c>
      <c r="AY412" s="173">
        <f t="shared" si="157"/>
        <v>293000</v>
      </c>
      <c r="AZ412" s="177">
        <f t="shared" si="158"/>
        <v>1.3034843205574913</v>
      </c>
      <c r="BA412" s="177">
        <f t="shared" si="159"/>
        <v>0.34030197444831589</v>
      </c>
      <c r="BB412" s="173">
        <f t="shared" si="163"/>
        <v>1154000</v>
      </c>
      <c r="BC412" s="178">
        <f t="shared" si="145"/>
        <v>1983300</v>
      </c>
      <c r="BD412" s="173">
        <f t="shared" si="150"/>
        <v>293000</v>
      </c>
      <c r="BE412" s="177">
        <f t="shared" si="151"/>
        <v>0.34030197444831589</v>
      </c>
      <c r="BF412" s="179" t="s">
        <v>20515</v>
      </c>
      <c r="BG412" s="174"/>
      <c r="BH412" s="166" t="s">
        <v>20501</v>
      </c>
      <c r="BI412" s="162"/>
      <c r="BJ412" s="163">
        <v>1</v>
      </c>
      <c r="BK412" s="163"/>
    </row>
    <row r="413" spans="1:63" ht="51.75" customHeight="1" x14ac:dyDescent="0.25">
      <c r="A413" s="157">
        <v>407</v>
      </c>
      <c r="B413" s="164" t="s">
        <v>5834</v>
      </c>
      <c r="C413" s="169" t="s">
        <v>5814</v>
      </c>
      <c r="D413" s="169" t="s">
        <v>4315</v>
      </c>
      <c r="E413" s="170" t="s">
        <v>5723</v>
      </c>
      <c r="F413" s="171" t="s">
        <v>7614</v>
      </c>
      <c r="G413" s="171" t="s">
        <v>5835</v>
      </c>
      <c r="H413" s="172" t="s">
        <v>5725</v>
      </c>
      <c r="I413" s="164" t="s">
        <v>30</v>
      </c>
      <c r="J413" s="164">
        <v>1026</v>
      </c>
      <c r="K413" s="171">
        <v>1026</v>
      </c>
      <c r="L413" s="171" t="s">
        <v>5816</v>
      </c>
      <c r="M413" s="173">
        <v>810000</v>
      </c>
      <c r="N413" s="173">
        <f t="shared" si="160"/>
        <v>139000</v>
      </c>
      <c r="O413" s="173">
        <v>139304.347826087</v>
      </c>
      <c r="P413" s="173">
        <v>949000</v>
      </c>
      <c r="Q413" s="173">
        <f t="shared" si="161"/>
        <v>181095.65217391308</v>
      </c>
      <c r="R413" s="173">
        <f t="shared" si="162"/>
        <v>991095.65217391308</v>
      </c>
      <c r="S413" s="173">
        <v>991000</v>
      </c>
      <c r="T413" s="174"/>
      <c r="U413" s="175" t="s">
        <v>26</v>
      </c>
      <c r="V413" s="175" t="s">
        <v>421</v>
      </c>
      <c r="W413" s="175" t="s">
        <v>27</v>
      </c>
      <c r="X413" s="176">
        <v>43294</v>
      </c>
      <c r="Y413" s="171" t="s">
        <v>7684</v>
      </c>
      <c r="Z413" s="171"/>
      <c r="AA413" s="173"/>
      <c r="AB413" s="173"/>
      <c r="AC413" s="173"/>
      <c r="AD413" s="173"/>
      <c r="AE413" s="173"/>
      <c r="AF413" s="173"/>
      <c r="AG413" s="173">
        <v>3707000</v>
      </c>
      <c r="AH413" s="173"/>
      <c r="AI413" s="173"/>
      <c r="AJ413" s="173"/>
      <c r="AK413" s="173"/>
      <c r="AL413" s="173"/>
      <c r="AM413" s="173"/>
      <c r="AN413" s="173"/>
      <c r="AO413" s="173"/>
      <c r="AP413" s="173"/>
      <c r="AQ413" s="173"/>
      <c r="AR413" s="173">
        <v>1627000</v>
      </c>
      <c r="AS413" s="173">
        <v>1349000</v>
      </c>
      <c r="AT413" s="160">
        <f t="shared" si="152"/>
        <v>3</v>
      </c>
      <c r="AU413" s="173">
        <f t="shared" si="153"/>
        <v>6683000</v>
      </c>
      <c r="AV413" s="173">
        <f t="shared" si="154"/>
        <v>2227700</v>
      </c>
      <c r="AW413" s="173">
        <f t="shared" si="155"/>
        <v>1349000</v>
      </c>
      <c r="AX413" s="173">
        <f t="shared" si="156"/>
        <v>1236700</v>
      </c>
      <c r="AY413" s="173">
        <f t="shared" si="157"/>
        <v>358000</v>
      </c>
      <c r="AZ413" s="177">
        <f t="shared" si="158"/>
        <v>1.2479313824419778</v>
      </c>
      <c r="BA413" s="177">
        <f t="shared" si="159"/>
        <v>0.36125126135216951</v>
      </c>
      <c r="BB413" s="173">
        <f t="shared" si="163"/>
        <v>1349000</v>
      </c>
      <c r="BC413" s="178">
        <f t="shared" si="145"/>
        <v>2227700</v>
      </c>
      <c r="BD413" s="173">
        <f t="shared" si="150"/>
        <v>358000</v>
      </c>
      <c r="BE413" s="177">
        <f t="shared" si="151"/>
        <v>0.36125126135216951</v>
      </c>
      <c r="BF413" s="179" t="s">
        <v>20515</v>
      </c>
      <c r="BG413" s="174"/>
      <c r="BH413" s="166" t="s">
        <v>20501</v>
      </c>
      <c r="BI413" s="162"/>
      <c r="BJ413" s="163">
        <v>1</v>
      </c>
      <c r="BK413" s="163"/>
    </row>
    <row r="414" spans="1:63" ht="51.75" customHeight="1" x14ac:dyDescent="0.25">
      <c r="A414" s="157">
        <v>408</v>
      </c>
      <c r="B414" s="164" t="s">
        <v>5841</v>
      </c>
      <c r="C414" s="169" t="s">
        <v>5814</v>
      </c>
      <c r="D414" s="169" t="s">
        <v>4315</v>
      </c>
      <c r="E414" s="170" t="s">
        <v>5737</v>
      </c>
      <c r="F414" s="171" t="s">
        <v>7615</v>
      </c>
      <c r="G414" s="171" t="s">
        <v>5840</v>
      </c>
      <c r="H414" s="172" t="s">
        <v>5735</v>
      </c>
      <c r="I414" s="164" t="s">
        <v>30</v>
      </c>
      <c r="J414" s="164">
        <v>1026</v>
      </c>
      <c r="K414" s="171">
        <v>1026</v>
      </c>
      <c r="L414" s="171" t="s">
        <v>5816</v>
      </c>
      <c r="M414" s="173">
        <v>810000</v>
      </c>
      <c r="N414" s="173">
        <f t="shared" si="160"/>
        <v>139000</v>
      </c>
      <c r="O414" s="173">
        <v>139304.347826087</v>
      </c>
      <c r="P414" s="173">
        <v>949000</v>
      </c>
      <c r="Q414" s="173">
        <f t="shared" si="161"/>
        <v>181095.65217391308</v>
      </c>
      <c r="R414" s="173">
        <f t="shared" si="162"/>
        <v>991095.65217391308</v>
      </c>
      <c r="S414" s="173">
        <v>991000</v>
      </c>
      <c r="T414" s="174"/>
      <c r="U414" s="175" t="s">
        <v>200</v>
      </c>
      <c r="V414" s="175" t="s">
        <v>421</v>
      </c>
      <c r="W414" s="175" t="s">
        <v>195</v>
      </c>
      <c r="X414" s="176">
        <v>43294</v>
      </c>
      <c r="Y414" s="171" t="s">
        <v>7684</v>
      </c>
      <c r="Z414" s="171"/>
      <c r="AA414" s="173"/>
      <c r="AB414" s="173"/>
      <c r="AC414" s="173"/>
      <c r="AD414" s="173"/>
      <c r="AE414" s="173"/>
      <c r="AF414" s="173"/>
      <c r="AG414" s="173">
        <v>3707000</v>
      </c>
      <c r="AH414" s="173"/>
      <c r="AI414" s="173"/>
      <c r="AJ414" s="173"/>
      <c r="AK414" s="173"/>
      <c r="AL414" s="173"/>
      <c r="AM414" s="173"/>
      <c r="AN414" s="173"/>
      <c r="AO414" s="173"/>
      <c r="AP414" s="173"/>
      <c r="AQ414" s="173"/>
      <c r="AR414" s="173">
        <v>1627000</v>
      </c>
      <c r="AS414" s="173">
        <v>1349000</v>
      </c>
      <c r="AT414" s="160">
        <f t="shared" si="152"/>
        <v>3</v>
      </c>
      <c r="AU414" s="173">
        <f t="shared" si="153"/>
        <v>6683000</v>
      </c>
      <c r="AV414" s="173">
        <f t="shared" si="154"/>
        <v>2227700</v>
      </c>
      <c r="AW414" s="173">
        <f t="shared" si="155"/>
        <v>1349000</v>
      </c>
      <c r="AX414" s="173">
        <f t="shared" si="156"/>
        <v>1236700</v>
      </c>
      <c r="AY414" s="173">
        <f t="shared" si="157"/>
        <v>358000</v>
      </c>
      <c r="AZ414" s="177">
        <f t="shared" si="158"/>
        <v>1.2479313824419778</v>
      </c>
      <c r="BA414" s="177">
        <f t="shared" si="159"/>
        <v>0.36125126135216951</v>
      </c>
      <c r="BB414" s="173">
        <f t="shared" si="163"/>
        <v>1349000</v>
      </c>
      <c r="BC414" s="178">
        <f t="shared" si="145"/>
        <v>2227700</v>
      </c>
      <c r="BD414" s="173">
        <f t="shared" si="150"/>
        <v>358000</v>
      </c>
      <c r="BE414" s="177">
        <f t="shared" si="151"/>
        <v>0.36125126135216951</v>
      </c>
      <c r="BF414" s="179" t="s">
        <v>20515</v>
      </c>
      <c r="BG414" s="174"/>
      <c r="BH414" s="166" t="s">
        <v>20501</v>
      </c>
      <c r="BI414" s="162"/>
      <c r="BJ414" s="163">
        <v>1</v>
      </c>
      <c r="BK414" s="163"/>
    </row>
    <row r="415" spans="1:63" ht="37.5" customHeight="1" x14ac:dyDescent="0.25">
      <c r="A415" s="157">
        <v>409</v>
      </c>
      <c r="B415" s="164" t="s">
        <v>6097</v>
      </c>
      <c r="C415" s="169" t="s">
        <v>6089</v>
      </c>
      <c r="D415" s="169" t="s">
        <v>4315</v>
      </c>
      <c r="E415" s="170" t="s">
        <v>6098</v>
      </c>
      <c r="F415" s="171" t="s">
        <v>6096</v>
      </c>
      <c r="G415" s="171" t="s">
        <v>6096</v>
      </c>
      <c r="H415" s="172" t="s">
        <v>6096</v>
      </c>
      <c r="I415" s="164" t="s">
        <v>25</v>
      </c>
      <c r="J415" s="164">
        <v>1054</v>
      </c>
      <c r="K415" s="171">
        <v>1054</v>
      </c>
      <c r="L415" s="171" t="s">
        <v>6091</v>
      </c>
      <c r="M415" s="173">
        <v>950000</v>
      </c>
      <c r="N415" s="173">
        <f t="shared" si="160"/>
        <v>78000</v>
      </c>
      <c r="O415" s="173">
        <v>78260.869565217406</v>
      </c>
      <c r="P415" s="173">
        <v>1028000</v>
      </c>
      <c r="Q415" s="173">
        <f t="shared" si="161"/>
        <v>101739.13043478262</v>
      </c>
      <c r="R415" s="173">
        <f t="shared" si="162"/>
        <v>1051739.1304347827</v>
      </c>
      <c r="S415" s="173">
        <v>1051700</v>
      </c>
      <c r="T415" s="174"/>
      <c r="U415" s="175" t="s">
        <v>200</v>
      </c>
      <c r="V415" s="175" t="s">
        <v>421</v>
      </c>
      <c r="W415" s="175" t="s">
        <v>196</v>
      </c>
      <c r="X415" s="176">
        <v>43294</v>
      </c>
      <c r="Y415" s="171" t="s">
        <v>7684</v>
      </c>
      <c r="Z415" s="171"/>
      <c r="AA415" s="173"/>
      <c r="AB415" s="173"/>
      <c r="AC415" s="173"/>
      <c r="AD415" s="173"/>
      <c r="AE415" s="173"/>
      <c r="AF415" s="173"/>
      <c r="AG415" s="173">
        <v>4665000</v>
      </c>
      <c r="AH415" s="173"/>
      <c r="AI415" s="173"/>
      <c r="AJ415" s="173"/>
      <c r="AK415" s="173"/>
      <c r="AL415" s="173"/>
      <c r="AM415" s="173"/>
      <c r="AN415" s="173"/>
      <c r="AO415" s="173"/>
      <c r="AP415" s="173"/>
      <c r="AQ415" s="173"/>
      <c r="AR415" s="173">
        <v>2100000</v>
      </c>
      <c r="AS415" s="173">
        <v>1500000</v>
      </c>
      <c r="AT415" s="160">
        <f t="shared" si="152"/>
        <v>3</v>
      </c>
      <c r="AU415" s="173">
        <f t="shared" si="153"/>
        <v>8265000</v>
      </c>
      <c r="AV415" s="173">
        <f t="shared" si="154"/>
        <v>2755000</v>
      </c>
      <c r="AW415" s="173">
        <f t="shared" si="155"/>
        <v>1500000</v>
      </c>
      <c r="AX415" s="173">
        <f t="shared" si="156"/>
        <v>1703300</v>
      </c>
      <c r="AY415" s="173">
        <f t="shared" si="157"/>
        <v>448300</v>
      </c>
      <c r="AZ415" s="177">
        <f t="shared" si="158"/>
        <v>1.6195683179613958</v>
      </c>
      <c r="BA415" s="177">
        <f t="shared" si="159"/>
        <v>0.42626224208424457</v>
      </c>
      <c r="BB415" s="173">
        <f>AR415</f>
        <v>2100000</v>
      </c>
      <c r="BC415" s="178">
        <f t="shared" si="145"/>
        <v>2755000</v>
      </c>
      <c r="BD415" s="173">
        <f t="shared" si="150"/>
        <v>1048300</v>
      </c>
      <c r="BE415" s="177">
        <f t="shared" si="151"/>
        <v>0.99676713891794233</v>
      </c>
      <c r="BF415" s="179" t="s">
        <v>20561</v>
      </c>
      <c r="BG415" s="174"/>
      <c r="BH415" s="166" t="s">
        <v>20501</v>
      </c>
      <c r="BI415" s="162"/>
      <c r="BJ415" s="163">
        <v>1</v>
      </c>
      <c r="BK415" s="163"/>
    </row>
    <row r="416" spans="1:63" ht="37.5" customHeight="1" x14ac:dyDescent="0.25">
      <c r="A416" s="157">
        <v>410</v>
      </c>
      <c r="B416" s="164" t="s">
        <v>5908</v>
      </c>
      <c r="C416" s="169" t="s">
        <v>5909</v>
      </c>
      <c r="D416" s="169" t="s">
        <v>4315</v>
      </c>
      <c r="E416" s="170" t="s">
        <v>5910</v>
      </c>
      <c r="F416" s="171" t="s">
        <v>5911</v>
      </c>
      <c r="G416" s="171" t="s">
        <v>5911</v>
      </c>
      <c r="H416" s="172" t="s">
        <v>5911</v>
      </c>
      <c r="I416" s="164" t="s">
        <v>30</v>
      </c>
      <c r="J416" s="164">
        <v>1034</v>
      </c>
      <c r="K416" s="171">
        <v>1034</v>
      </c>
      <c r="L416" s="171" t="s">
        <v>5912</v>
      </c>
      <c r="M416" s="173">
        <v>47000</v>
      </c>
      <c r="N416" s="173">
        <v>32700</v>
      </c>
      <c r="O416" s="173">
        <v>32713.043478260901</v>
      </c>
      <c r="P416" s="173">
        <v>79700</v>
      </c>
      <c r="Q416" s="173">
        <v>42526.956521739172</v>
      </c>
      <c r="R416" s="173">
        <v>89526.956521739165</v>
      </c>
      <c r="S416" s="173">
        <v>89500</v>
      </c>
      <c r="T416" s="174"/>
      <c r="U416" s="175" t="s">
        <v>200</v>
      </c>
      <c r="V416" s="175" t="s">
        <v>421</v>
      </c>
      <c r="W416" s="175" t="s">
        <v>195</v>
      </c>
      <c r="X416" s="176">
        <v>43294</v>
      </c>
      <c r="Y416" s="171" t="s">
        <v>7684</v>
      </c>
      <c r="Z416" s="171"/>
      <c r="AA416" s="173"/>
      <c r="AB416" s="173"/>
      <c r="AC416" s="173"/>
      <c r="AD416" s="173"/>
      <c r="AE416" s="173"/>
      <c r="AF416" s="173"/>
      <c r="AG416" s="173">
        <v>763000</v>
      </c>
      <c r="AH416" s="173"/>
      <c r="AI416" s="173"/>
      <c r="AJ416" s="173"/>
      <c r="AK416" s="173"/>
      <c r="AL416" s="173"/>
      <c r="AM416" s="173"/>
      <c r="AN416" s="173"/>
      <c r="AO416" s="173"/>
      <c r="AP416" s="173"/>
      <c r="AQ416" s="173"/>
      <c r="AR416" s="173">
        <v>522000</v>
      </c>
      <c r="AS416" s="173">
        <v>102000</v>
      </c>
      <c r="AT416" s="160">
        <f t="shared" si="152"/>
        <v>3</v>
      </c>
      <c r="AU416" s="173">
        <f t="shared" si="153"/>
        <v>1387000</v>
      </c>
      <c r="AV416" s="173">
        <f t="shared" si="154"/>
        <v>462300</v>
      </c>
      <c r="AW416" s="173">
        <f t="shared" si="155"/>
        <v>102000</v>
      </c>
      <c r="AX416" s="173">
        <f t="shared" si="156"/>
        <v>372800</v>
      </c>
      <c r="AY416" s="173">
        <f t="shared" si="157"/>
        <v>12500</v>
      </c>
      <c r="AZ416" s="177">
        <f t="shared" si="158"/>
        <v>4.1653631284916202</v>
      </c>
      <c r="BA416" s="177">
        <f t="shared" si="159"/>
        <v>0.13966480446927373</v>
      </c>
      <c r="BB416" s="173">
        <f>AV416</f>
        <v>462300</v>
      </c>
      <c r="BC416" s="178">
        <f t="shared" si="145"/>
        <v>462300</v>
      </c>
      <c r="BD416" s="173">
        <f t="shared" si="150"/>
        <v>372800</v>
      </c>
      <c r="BE416" s="177">
        <f t="shared" si="151"/>
        <v>4.1653631284916202</v>
      </c>
      <c r="BF416" s="179" t="s">
        <v>7679</v>
      </c>
      <c r="BG416" s="174" t="s">
        <v>20564</v>
      </c>
      <c r="BH416" s="166" t="s">
        <v>20501</v>
      </c>
      <c r="BI416" s="162"/>
      <c r="BJ416" s="163">
        <v>1</v>
      </c>
      <c r="BK416" s="163"/>
    </row>
    <row r="417" spans="1:63" ht="37.5" customHeight="1" x14ac:dyDescent="0.25">
      <c r="A417" s="157">
        <v>411</v>
      </c>
      <c r="B417" s="164" t="s">
        <v>6145</v>
      </c>
      <c r="C417" s="169" t="s">
        <v>6141</v>
      </c>
      <c r="D417" s="169" t="s">
        <v>4315</v>
      </c>
      <c r="E417" s="170" t="s">
        <v>6146</v>
      </c>
      <c r="F417" s="171" t="s">
        <v>6147</v>
      </c>
      <c r="G417" s="171" t="s">
        <v>6147</v>
      </c>
      <c r="H417" s="172" t="s">
        <v>6147</v>
      </c>
      <c r="I417" s="164" t="s">
        <v>30</v>
      </c>
      <c r="J417" s="164">
        <v>1061</v>
      </c>
      <c r="K417" s="171">
        <v>1061</v>
      </c>
      <c r="L417" s="171" t="s">
        <v>6144</v>
      </c>
      <c r="M417" s="173">
        <v>402000</v>
      </c>
      <c r="N417" s="173">
        <v>70000</v>
      </c>
      <c r="O417" s="173">
        <v>70434.782608695605</v>
      </c>
      <c r="P417" s="173">
        <v>472000</v>
      </c>
      <c r="Q417" s="173">
        <v>91565.217391304293</v>
      </c>
      <c r="R417" s="173">
        <v>493565.21739130432</v>
      </c>
      <c r="S417" s="173">
        <v>493500</v>
      </c>
      <c r="T417" s="174"/>
      <c r="U417" s="175" t="s">
        <v>26</v>
      </c>
      <c r="V417" s="175" t="s">
        <v>421</v>
      </c>
      <c r="W417" s="175" t="s">
        <v>94</v>
      </c>
      <c r="X417" s="176">
        <v>43294</v>
      </c>
      <c r="Y417" s="171" t="s">
        <v>7684</v>
      </c>
      <c r="Z417" s="171"/>
      <c r="AA417" s="173"/>
      <c r="AB417" s="173"/>
      <c r="AC417" s="173"/>
      <c r="AD417" s="173"/>
      <c r="AE417" s="173"/>
      <c r="AF417" s="173"/>
      <c r="AG417" s="173"/>
      <c r="AH417" s="173"/>
      <c r="AI417" s="173"/>
      <c r="AJ417" s="173"/>
      <c r="AK417" s="173"/>
      <c r="AL417" s="173"/>
      <c r="AM417" s="173">
        <v>2493500</v>
      </c>
      <c r="AN417" s="173"/>
      <c r="AO417" s="173"/>
      <c r="AP417" s="173"/>
      <c r="AQ417" s="173"/>
      <c r="AR417" s="173">
        <v>1016000</v>
      </c>
      <c r="AS417" s="173">
        <v>671000</v>
      </c>
      <c r="AT417" s="160">
        <f t="shared" si="152"/>
        <v>3</v>
      </c>
      <c r="AU417" s="173">
        <f t="shared" si="153"/>
        <v>4180500</v>
      </c>
      <c r="AV417" s="173">
        <f t="shared" si="154"/>
        <v>1393500</v>
      </c>
      <c r="AW417" s="173">
        <f t="shared" si="155"/>
        <v>671000</v>
      </c>
      <c r="AX417" s="173">
        <f t="shared" si="156"/>
        <v>900000</v>
      </c>
      <c r="AY417" s="173">
        <f t="shared" si="157"/>
        <v>177500</v>
      </c>
      <c r="AZ417" s="177">
        <f t="shared" si="158"/>
        <v>1.8237082066869301</v>
      </c>
      <c r="BA417" s="177">
        <f t="shared" si="159"/>
        <v>0.3596757852077001</v>
      </c>
      <c r="BB417" s="173">
        <f>AV417</f>
        <v>1393500</v>
      </c>
      <c r="BC417" s="178">
        <f t="shared" si="145"/>
        <v>1393500</v>
      </c>
      <c r="BD417" s="173">
        <f t="shared" si="150"/>
        <v>900000</v>
      </c>
      <c r="BE417" s="177">
        <f t="shared" si="151"/>
        <v>1.8237082066869301</v>
      </c>
      <c r="BF417" s="179" t="s">
        <v>7679</v>
      </c>
      <c r="BG417" s="174"/>
      <c r="BH417" s="166" t="s">
        <v>20501</v>
      </c>
      <c r="BI417" s="162"/>
      <c r="BJ417" s="163">
        <v>1</v>
      </c>
      <c r="BK417" s="163"/>
    </row>
    <row r="418" spans="1:63" ht="37.5" customHeight="1" x14ac:dyDescent="0.25">
      <c r="A418" s="157">
        <v>412</v>
      </c>
      <c r="B418" s="164" t="s">
        <v>6057</v>
      </c>
      <c r="C418" s="169" t="s">
        <v>6053</v>
      </c>
      <c r="D418" s="169" t="s">
        <v>4315</v>
      </c>
      <c r="E418" s="170" t="s">
        <v>6058</v>
      </c>
      <c r="F418" s="171" t="s">
        <v>6056</v>
      </c>
      <c r="G418" s="171" t="s">
        <v>6056</v>
      </c>
      <c r="H418" s="172" t="s">
        <v>6056</v>
      </c>
      <c r="I418" s="164" t="s">
        <v>21</v>
      </c>
      <c r="J418" s="164">
        <v>1048</v>
      </c>
      <c r="K418" s="171">
        <v>1048</v>
      </c>
      <c r="L418" s="171" t="s">
        <v>6054</v>
      </c>
      <c r="M418" s="173">
        <v>833000</v>
      </c>
      <c r="N418" s="173">
        <v>261000</v>
      </c>
      <c r="O418" s="173">
        <v>261391.30434782599</v>
      </c>
      <c r="P418" s="173">
        <v>1094000</v>
      </c>
      <c r="Q418" s="173">
        <v>339808.69565217377</v>
      </c>
      <c r="R418" s="173">
        <v>1172808.6956521738</v>
      </c>
      <c r="S418" s="173">
        <v>1172800</v>
      </c>
      <c r="T418" s="174" t="s">
        <v>6055</v>
      </c>
      <c r="U418" s="175" t="s">
        <v>200</v>
      </c>
      <c r="V418" s="175" t="s">
        <v>421</v>
      </c>
      <c r="W418" s="175" t="s">
        <v>195</v>
      </c>
      <c r="X418" s="176">
        <v>43294</v>
      </c>
      <c r="Y418" s="171" t="s">
        <v>7684</v>
      </c>
      <c r="Z418" s="171"/>
      <c r="AA418" s="173"/>
      <c r="AB418" s="173"/>
      <c r="AC418" s="173"/>
      <c r="AD418" s="173"/>
      <c r="AE418" s="173"/>
      <c r="AF418" s="173"/>
      <c r="AG418" s="173"/>
      <c r="AH418" s="173"/>
      <c r="AI418" s="173"/>
      <c r="AJ418" s="173"/>
      <c r="AK418" s="173"/>
      <c r="AL418" s="173"/>
      <c r="AM418" s="173">
        <v>4172800</v>
      </c>
      <c r="AN418" s="173"/>
      <c r="AO418" s="173"/>
      <c r="AP418" s="173"/>
      <c r="AQ418" s="173"/>
      <c r="AR418" s="173">
        <v>2215000</v>
      </c>
      <c r="AS418" s="173">
        <v>1500000</v>
      </c>
      <c r="AT418" s="160">
        <f t="shared" si="152"/>
        <v>3</v>
      </c>
      <c r="AU418" s="173">
        <f t="shared" si="153"/>
        <v>7887800</v>
      </c>
      <c r="AV418" s="173">
        <f t="shared" si="154"/>
        <v>2629300</v>
      </c>
      <c r="AW418" s="173">
        <f t="shared" si="155"/>
        <v>1500000</v>
      </c>
      <c r="AX418" s="173">
        <f t="shared" si="156"/>
        <v>1456500</v>
      </c>
      <c r="AY418" s="173">
        <f t="shared" si="157"/>
        <v>327200</v>
      </c>
      <c r="AZ418" s="177">
        <f t="shared" si="158"/>
        <v>1.241899727148704</v>
      </c>
      <c r="BA418" s="177">
        <f t="shared" si="159"/>
        <v>0.27899045020463847</v>
      </c>
      <c r="BB418" s="173">
        <f>AW418</f>
        <v>1500000</v>
      </c>
      <c r="BC418" s="178">
        <f t="shared" si="145"/>
        <v>2629300</v>
      </c>
      <c r="BD418" s="173">
        <f t="shared" si="150"/>
        <v>327200</v>
      </c>
      <c r="BE418" s="177">
        <f t="shared" si="151"/>
        <v>0.27899045020463847</v>
      </c>
      <c r="BF418" s="179" t="s">
        <v>20515</v>
      </c>
      <c r="BG418" s="174" t="s">
        <v>6055</v>
      </c>
      <c r="BH418" s="166" t="s">
        <v>20501</v>
      </c>
      <c r="BI418" s="162"/>
      <c r="BJ418" s="163">
        <v>1</v>
      </c>
      <c r="BK418" s="163"/>
    </row>
    <row r="419" spans="1:63" ht="37.5" customHeight="1" x14ac:dyDescent="0.25">
      <c r="A419" s="157">
        <v>413</v>
      </c>
      <c r="B419" s="164" t="s">
        <v>5956</v>
      </c>
      <c r="C419" s="169" t="s">
        <v>5952</v>
      </c>
      <c r="D419" s="169" t="s">
        <v>4315</v>
      </c>
      <c r="E419" s="170" t="s">
        <v>5957</v>
      </c>
      <c r="F419" s="171" t="s">
        <v>5954</v>
      </c>
      <c r="G419" s="171" t="s">
        <v>5954</v>
      </c>
      <c r="H419" s="172" t="s">
        <v>5954</v>
      </c>
      <c r="I419" s="164" t="s">
        <v>499</v>
      </c>
      <c r="J419" s="164">
        <v>1040</v>
      </c>
      <c r="K419" s="171">
        <v>1040</v>
      </c>
      <c r="L419" s="171" t="s">
        <v>5955</v>
      </c>
      <c r="M419" s="173">
        <v>21000</v>
      </c>
      <c r="N419" s="173">
        <v>19700</v>
      </c>
      <c r="O419" s="173">
        <v>19721.739130434798</v>
      </c>
      <c r="P419" s="173">
        <v>40700</v>
      </c>
      <c r="Q419" s="173">
        <v>25638.260869565238</v>
      </c>
      <c r="R419" s="173">
        <v>46638.260869565238</v>
      </c>
      <c r="S419" s="173">
        <v>46600</v>
      </c>
      <c r="T419" s="174"/>
      <c r="U419" s="175" t="s">
        <v>26</v>
      </c>
      <c r="V419" s="175" t="s">
        <v>421</v>
      </c>
      <c r="W419" s="175" t="s">
        <v>27</v>
      </c>
      <c r="X419" s="176">
        <v>43294</v>
      </c>
      <c r="Y419" s="171" t="s">
        <v>7684</v>
      </c>
      <c r="Z419" s="171"/>
      <c r="AA419" s="173"/>
      <c r="AB419" s="173"/>
      <c r="AC419" s="173"/>
      <c r="AD419" s="173"/>
      <c r="AE419" s="173"/>
      <c r="AF419" s="173"/>
      <c r="AG419" s="173"/>
      <c r="AH419" s="173"/>
      <c r="AI419" s="173">
        <v>44760</v>
      </c>
      <c r="AJ419" s="173"/>
      <c r="AK419" s="173"/>
      <c r="AL419" s="173"/>
      <c r="AM419" s="173"/>
      <c r="AN419" s="173"/>
      <c r="AO419" s="173"/>
      <c r="AP419" s="173"/>
      <c r="AQ419" s="173"/>
      <c r="AR419" s="173">
        <v>119000</v>
      </c>
      <c r="AS419" s="173">
        <v>138000</v>
      </c>
      <c r="AT419" s="160">
        <f t="shared" si="152"/>
        <v>3</v>
      </c>
      <c r="AU419" s="173">
        <f t="shared" si="153"/>
        <v>301760</v>
      </c>
      <c r="AV419" s="173">
        <f t="shared" si="154"/>
        <v>100600</v>
      </c>
      <c r="AW419" s="173">
        <f t="shared" si="155"/>
        <v>44760</v>
      </c>
      <c r="AX419" s="173">
        <f t="shared" si="156"/>
        <v>54000</v>
      </c>
      <c r="AY419" s="173">
        <f t="shared" si="157"/>
        <v>-1840</v>
      </c>
      <c r="AZ419" s="177">
        <f t="shared" si="158"/>
        <v>1.1587982832618027</v>
      </c>
      <c r="BA419" s="177">
        <f t="shared" si="159"/>
        <v>-3.9484978540772535E-2</v>
      </c>
      <c r="BB419" s="173">
        <f>S419</f>
        <v>46600</v>
      </c>
      <c r="BC419" s="178">
        <f t="shared" si="145"/>
        <v>100600</v>
      </c>
      <c r="BD419" s="173">
        <f t="shared" si="150"/>
        <v>0</v>
      </c>
      <c r="BE419" s="177">
        <f t="shared" si="151"/>
        <v>0</v>
      </c>
      <c r="BF419" s="179" t="s">
        <v>20563</v>
      </c>
      <c r="BG419" s="174"/>
      <c r="BH419" s="166" t="s">
        <v>20501</v>
      </c>
      <c r="BI419" s="162"/>
      <c r="BJ419" s="163">
        <v>1</v>
      </c>
      <c r="BK419" s="163"/>
    </row>
    <row r="420" spans="1:63" ht="37.5" customHeight="1" x14ac:dyDescent="0.25">
      <c r="A420" s="157">
        <v>414</v>
      </c>
      <c r="B420" s="164" t="s">
        <v>5961</v>
      </c>
      <c r="C420" s="169" t="s">
        <v>5952</v>
      </c>
      <c r="D420" s="169" t="s">
        <v>4315</v>
      </c>
      <c r="E420" s="170" t="s">
        <v>5962</v>
      </c>
      <c r="F420" s="171" t="s">
        <v>5960</v>
      </c>
      <c r="G420" s="171" t="s">
        <v>5960</v>
      </c>
      <c r="H420" s="172" t="s">
        <v>5960</v>
      </c>
      <c r="I420" s="164" t="s">
        <v>499</v>
      </c>
      <c r="J420" s="164">
        <v>1040</v>
      </c>
      <c r="K420" s="171">
        <v>1040</v>
      </c>
      <c r="L420" s="171" t="s">
        <v>5955</v>
      </c>
      <c r="M420" s="173">
        <v>21000</v>
      </c>
      <c r="N420" s="173">
        <f>P420-M420</f>
        <v>19700</v>
      </c>
      <c r="O420" s="173">
        <v>19721.739130434798</v>
      </c>
      <c r="P420" s="173">
        <v>40700</v>
      </c>
      <c r="Q420" s="173">
        <f>+O420/1800000*2340000</f>
        <v>25638.260869565238</v>
      </c>
      <c r="R420" s="173">
        <f>+M420+Q420</f>
        <v>46638.260869565238</v>
      </c>
      <c r="S420" s="173">
        <v>46600</v>
      </c>
      <c r="T420" s="174"/>
      <c r="U420" s="175" t="s">
        <v>26</v>
      </c>
      <c r="V420" s="175" t="s">
        <v>421</v>
      </c>
      <c r="W420" s="175" t="s">
        <v>27</v>
      </c>
      <c r="X420" s="176">
        <v>43294</v>
      </c>
      <c r="Y420" s="171" t="s">
        <v>7684</v>
      </c>
      <c r="Z420" s="171"/>
      <c r="AA420" s="173"/>
      <c r="AB420" s="173"/>
      <c r="AC420" s="173"/>
      <c r="AD420" s="173"/>
      <c r="AE420" s="173"/>
      <c r="AF420" s="173"/>
      <c r="AG420" s="173"/>
      <c r="AH420" s="173"/>
      <c r="AI420" s="173">
        <v>44760</v>
      </c>
      <c r="AJ420" s="173">
        <v>130000</v>
      </c>
      <c r="AK420" s="173"/>
      <c r="AL420" s="173"/>
      <c r="AM420" s="173"/>
      <c r="AN420" s="173"/>
      <c r="AO420" s="173"/>
      <c r="AP420" s="173"/>
      <c r="AQ420" s="173"/>
      <c r="AR420" s="173"/>
      <c r="AS420" s="173">
        <v>60000</v>
      </c>
      <c r="AT420" s="160">
        <f t="shared" si="152"/>
        <v>3</v>
      </c>
      <c r="AU420" s="173">
        <f t="shared" si="153"/>
        <v>234760</v>
      </c>
      <c r="AV420" s="173">
        <f t="shared" si="154"/>
        <v>78300</v>
      </c>
      <c r="AW420" s="173">
        <f t="shared" si="155"/>
        <v>44760</v>
      </c>
      <c r="AX420" s="173">
        <f t="shared" si="156"/>
        <v>31700</v>
      </c>
      <c r="AY420" s="173">
        <f t="shared" si="157"/>
        <v>-1840</v>
      </c>
      <c r="AZ420" s="177">
        <f t="shared" si="158"/>
        <v>0.68025751072961371</v>
      </c>
      <c r="BA420" s="177">
        <f t="shared" si="159"/>
        <v>-3.9484978540772535E-2</v>
      </c>
      <c r="BB420" s="173">
        <f>S420</f>
        <v>46600</v>
      </c>
      <c r="BC420" s="178">
        <f t="shared" si="145"/>
        <v>78300</v>
      </c>
      <c r="BD420" s="173">
        <f t="shared" si="150"/>
        <v>0</v>
      </c>
      <c r="BE420" s="177">
        <f t="shared" si="151"/>
        <v>0</v>
      </c>
      <c r="BF420" s="179" t="s">
        <v>20563</v>
      </c>
      <c r="BG420" s="174"/>
      <c r="BH420" s="166" t="s">
        <v>20501</v>
      </c>
      <c r="BI420" s="162"/>
      <c r="BJ420" s="163">
        <v>1</v>
      </c>
      <c r="BK420" s="163"/>
    </row>
    <row r="421" spans="1:63" ht="37.5" customHeight="1" x14ac:dyDescent="0.25">
      <c r="A421" s="157">
        <v>415</v>
      </c>
      <c r="B421" s="164" t="s">
        <v>5897</v>
      </c>
      <c r="C421" s="169" t="s">
        <v>5898</v>
      </c>
      <c r="D421" s="169" t="s">
        <v>4315</v>
      </c>
      <c r="E421" s="170" t="s">
        <v>5894</v>
      </c>
      <c r="F421" s="171" t="s">
        <v>5895</v>
      </c>
      <c r="G421" s="171" t="s">
        <v>5899</v>
      </c>
      <c r="H421" s="172" t="s">
        <v>5895</v>
      </c>
      <c r="I421" s="164" t="s">
        <v>499</v>
      </c>
      <c r="J421" s="164">
        <v>1032</v>
      </c>
      <c r="K421" s="171">
        <v>1032</v>
      </c>
      <c r="L421" s="171" t="s">
        <v>5900</v>
      </c>
      <c r="M421" s="173">
        <v>50000</v>
      </c>
      <c r="N421" s="173">
        <f>P421-M421</f>
        <v>32700</v>
      </c>
      <c r="O421" s="173">
        <v>32713.043478260901</v>
      </c>
      <c r="P421" s="173">
        <v>82700</v>
      </c>
      <c r="Q421" s="173">
        <f>+O421/1800000*2340000</f>
        <v>42526.956521739172</v>
      </c>
      <c r="R421" s="173">
        <f>+M421+Q421</f>
        <v>92526.956521739165</v>
      </c>
      <c r="S421" s="173">
        <v>92500</v>
      </c>
      <c r="T421" s="174"/>
      <c r="U421" s="175" t="s">
        <v>200</v>
      </c>
      <c r="V421" s="175" t="s">
        <v>421</v>
      </c>
      <c r="W421" s="175" t="s">
        <v>195</v>
      </c>
      <c r="X421" s="176">
        <v>43294</v>
      </c>
      <c r="Y421" s="171" t="s">
        <v>7684</v>
      </c>
      <c r="Z421" s="171"/>
      <c r="AA421" s="173"/>
      <c r="AB421" s="173"/>
      <c r="AC421" s="173"/>
      <c r="AD421" s="173"/>
      <c r="AE421" s="173"/>
      <c r="AF421" s="173"/>
      <c r="AG421" s="173"/>
      <c r="AH421" s="173"/>
      <c r="AI421" s="173">
        <v>92400</v>
      </c>
      <c r="AJ421" s="173">
        <v>250000</v>
      </c>
      <c r="AK421" s="173"/>
      <c r="AL421" s="173"/>
      <c r="AM421" s="173"/>
      <c r="AN421" s="173"/>
      <c r="AO421" s="173"/>
      <c r="AP421" s="173"/>
      <c r="AQ421" s="173"/>
      <c r="AR421" s="173"/>
      <c r="AS421" s="173">
        <v>186000</v>
      </c>
      <c r="AT421" s="160">
        <f t="shared" si="152"/>
        <v>3</v>
      </c>
      <c r="AU421" s="173">
        <f t="shared" si="153"/>
        <v>528400</v>
      </c>
      <c r="AV421" s="173">
        <f t="shared" si="154"/>
        <v>176100</v>
      </c>
      <c r="AW421" s="173">
        <f t="shared" si="155"/>
        <v>92400</v>
      </c>
      <c r="AX421" s="173">
        <f t="shared" si="156"/>
        <v>83600</v>
      </c>
      <c r="AY421" s="173">
        <f t="shared" si="157"/>
        <v>-100</v>
      </c>
      <c r="AZ421" s="177">
        <f t="shared" si="158"/>
        <v>0.90378378378378377</v>
      </c>
      <c r="BA421" s="177">
        <f t="shared" si="159"/>
        <v>-1.0810810810810811E-3</v>
      </c>
      <c r="BB421" s="173">
        <f>S421</f>
        <v>92500</v>
      </c>
      <c r="BC421" s="178">
        <f t="shared" si="145"/>
        <v>176100</v>
      </c>
      <c r="BD421" s="173">
        <f t="shared" si="150"/>
        <v>0</v>
      </c>
      <c r="BE421" s="177">
        <f t="shared" si="151"/>
        <v>0</v>
      </c>
      <c r="BF421" s="179" t="s">
        <v>20563</v>
      </c>
      <c r="BG421" s="174"/>
      <c r="BH421" s="166" t="s">
        <v>20501</v>
      </c>
      <c r="BI421" s="162"/>
      <c r="BJ421" s="163">
        <v>1</v>
      </c>
      <c r="BK421" s="163"/>
    </row>
    <row r="422" spans="1:63" ht="37.5" customHeight="1" x14ac:dyDescent="0.25">
      <c r="A422" s="157">
        <v>416</v>
      </c>
      <c r="B422" s="164" t="s">
        <v>5971</v>
      </c>
      <c r="C422" s="169" t="s">
        <v>5963</v>
      </c>
      <c r="D422" s="169" t="s">
        <v>4315</v>
      </c>
      <c r="E422" s="170" t="s">
        <v>5972</v>
      </c>
      <c r="F422" s="171" t="s">
        <v>5970</v>
      </c>
      <c r="G422" s="171" t="s">
        <v>5970</v>
      </c>
      <c r="H422" s="172" t="s">
        <v>5970</v>
      </c>
      <c r="I422" s="164" t="s">
        <v>439</v>
      </c>
      <c r="J422" s="164">
        <v>1042</v>
      </c>
      <c r="K422" s="171">
        <v>1042</v>
      </c>
      <c r="L422" s="171" t="s">
        <v>5964</v>
      </c>
      <c r="M422" s="173">
        <v>189000</v>
      </c>
      <c r="N422" s="173">
        <f>P422-M422</f>
        <v>70000</v>
      </c>
      <c r="O422" s="173">
        <v>70434.782608695605</v>
      </c>
      <c r="P422" s="173">
        <v>259000</v>
      </c>
      <c r="Q422" s="173">
        <f>+O422/1800000*2340000</f>
        <v>91565.217391304293</v>
      </c>
      <c r="R422" s="173">
        <f>+M422+Q422</f>
        <v>280565.21739130432</v>
      </c>
      <c r="S422" s="173">
        <v>280500</v>
      </c>
      <c r="T422" s="174"/>
      <c r="U422" s="175" t="s">
        <v>200</v>
      </c>
      <c r="V422" s="175" t="s">
        <v>421</v>
      </c>
      <c r="W422" s="175" t="s">
        <v>195</v>
      </c>
      <c r="X422" s="176">
        <v>43294</v>
      </c>
      <c r="Y422" s="171" t="s">
        <v>7684</v>
      </c>
      <c r="Z422" s="171"/>
      <c r="AA422" s="173"/>
      <c r="AB422" s="173"/>
      <c r="AC422" s="173"/>
      <c r="AD422" s="173"/>
      <c r="AE422" s="173"/>
      <c r="AF422" s="173"/>
      <c r="AG422" s="173">
        <v>396000</v>
      </c>
      <c r="AH422" s="173"/>
      <c r="AI422" s="173"/>
      <c r="AJ422" s="173"/>
      <c r="AK422" s="173"/>
      <c r="AL422" s="173"/>
      <c r="AM422" s="173"/>
      <c r="AN422" s="173"/>
      <c r="AO422" s="173"/>
      <c r="AP422" s="173"/>
      <c r="AQ422" s="173"/>
      <c r="AR422" s="173">
        <v>415000</v>
      </c>
      <c r="AS422" s="173">
        <v>280500</v>
      </c>
      <c r="AT422" s="160">
        <f t="shared" si="152"/>
        <v>3</v>
      </c>
      <c r="AU422" s="173">
        <f t="shared" si="153"/>
        <v>1091500</v>
      </c>
      <c r="AV422" s="173">
        <f t="shared" si="154"/>
        <v>363800</v>
      </c>
      <c r="AW422" s="173">
        <f t="shared" si="155"/>
        <v>280500</v>
      </c>
      <c r="AX422" s="173">
        <f t="shared" si="156"/>
        <v>83300</v>
      </c>
      <c r="AY422" s="173">
        <f t="shared" si="157"/>
        <v>0</v>
      </c>
      <c r="AZ422" s="177">
        <f t="shared" si="158"/>
        <v>0.29696969696969699</v>
      </c>
      <c r="BA422" s="177">
        <f t="shared" si="159"/>
        <v>0</v>
      </c>
      <c r="BB422" s="173">
        <f>AV422</f>
        <v>363800</v>
      </c>
      <c r="BC422" s="178">
        <f t="shared" si="145"/>
        <v>363800</v>
      </c>
      <c r="BD422" s="173">
        <f t="shared" si="150"/>
        <v>83300</v>
      </c>
      <c r="BE422" s="177">
        <f t="shared" si="151"/>
        <v>0.29696969696969699</v>
      </c>
      <c r="BF422" s="179" t="s">
        <v>7679</v>
      </c>
      <c r="BG422" s="174"/>
      <c r="BH422" s="166" t="s">
        <v>20501</v>
      </c>
      <c r="BI422" s="162"/>
      <c r="BJ422" s="163">
        <v>1</v>
      </c>
      <c r="BK422" s="163"/>
    </row>
    <row r="423" spans="1:63" ht="37.5" customHeight="1" x14ac:dyDescent="0.25">
      <c r="A423" s="157">
        <v>417</v>
      </c>
      <c r="B423" s="164" t="s">
        <v>19291</v>
      </c>
      <c r="C423" s="169" t="s">
        <v>5939</v>
      </c>
      <c r="D423" s="169" t="s">
        <v>4315</v>
      </c>
      <c r="E423" s="170" t="s">
        <v>5943</v>
      </c>
      <c r="F423" s="171" t="s">
        <v>5944</v>
      </c>
      <c r="G423" s="171" t="s">
        <v>5944</v>
      </c>
      <c r="H423" s="172" t="s">
        <v>5944</v>
      </c>
      <c r="I423" s="164" t="s">
        <v>21</v>
      </c>
      <c r="J423" s="164">
        <v>1039</v>
      </c>
      <c r="K423" s="171">
        <v>1039</v>
      </c>
      <c r="L423" s="171" t="s">
        <v>5942</v>
      </c>
      <c r="M423" s="173">
        <v>244000</v>
      </c>
      <c r="N423" s="173">
        <f>P423-M423</f>
        <v>118000</v>
      </c>
      <c r="O423" s="173">
        <v>118956.52173913</v>
      </c>
      <c r="P423" s="173">
        <v>362000</v>
      </c>
      <c r="Q423" s="173">
        <f>+O423/1800000*2340000</f>
        <v>154643.47826086901</v>
      </c>
      <c r="R423" s="173">
        <f>+M423+Q423</f>
        <v>398643.47826086904</v>
      </c>
      <c r="S423" s="173">
        <v>398600</v>
      </c>
      <c r="T423" s="174"/>
      <c r="U423" s="175" t="s">
        <v>200</v>
      </c>
      <c r="V423" s="175" t="s">
        <v>421</v>
      </c>
      <c r="W423" s="175" t="s">
        <v>195</v>
      </c>
      <c r="X423" s="176">
        <v>43294</v>
      </c>
      <c r="Y423" s="171" t="s">
        <v>7684</v>
      </c>
      <c r="Z423" s="171"/>
      <c r="AA423" s="173"/>
      <c r="AB423" s="173"/>
      <c r="AC423" s="173"/>
      <c r="AD423" s="173"/>
      <c r="AE423" s="173"/>
      <c r="AF423" s="173"/>
      <c r="AG423" s="173">
        <v>1713000</v>
      </c>
      <c r="AH423" s="173"/>
      <c r="AI423" s="173"/>
      <c r="AJ423" s="173">
        <v>2000000</v>
      </c>
      <c r="AK423" s="173"/>
      <c r="AL423" s="173"/>
      <c r="AM423" s="173"/>
      <c r="AN423" s="173"/>
      <c r="AO423" s="173"/>
      <c r="AP423" s="173"/>
      <c r="AQ423" s="173"/>
      <c r="AR423" s="173">
        <v>1217000</v>
      </c>
      <c r="AS423" s="173"/>
      <c r="AT423" s="160">
        <f t="shared" si="152"/>
        <v>3</v>
      </c>
      <c r="AU423" s="173">
        <f t="shared" si="153"/>
        <v>4930000</v>
      </c>
      <c r="AV423" s="173">
        <f t="shared" si="154"/>
        <v>1643300</v>
      </c>
      <c r="AW423" s="173">
        <f t="shared" si="155"/>
        <v>1217000</v>
      </c>
      <c r="AX423" s="173">
        <f t="shared" si="156"/>
        <v>1244700</v>
      </c>
      <c r="AY423" s="173">
        <f t="shared" si="157"/>
        <v>818400</v>
      </c>
      <c r="AZ423" s="177">
        <f t="shared" si="158"/>
        <v>3.1226793778223785</v>
      </c>
      <c r="BA423" s="177">
        <f t="shared" si="159"/>
        <v>2.0531861515303564</v>
      </c>
      <c r="BB423" s="173">
        <f>AV423</f>
        <v>1643300</v>
      </c>
      <c r="BC423" s="178">
        <f t="shared" si="145"/>
        <v>1643300</v>
      </c>
      <c r="BD423" s="173">
        <f t="shared" si="150"/>
        <v>1244700</v>
      </c>
      <c r="BE423" s="177">
        <f t="shared" si="151"/>
        <v>3.1226793778223785</v>
      </c>
      <c r="BF423" s="179" t="s">
        <v>7679</v>
      </c>
      <c r="BG423" s="174"/>
      <c r="BH423" s="166" t="s">
        <v>20501</v>
      </c>
      <c r="BI423" s="162"/>
      <c r="BJ423" s="163">
        <v>1</v>
      </c>
      <c r="BK423" s="163"/>
    </row>
    <row r="424" spans="1:63" ht="34.5" customHeight="1" x14ac:dyDescent="0.25">
      <c r="A424" s="157">
        <v>418</v>
      </c>
      <c r="B424" s="164" t="s">
        <v>3477</v>
      </c>
      <c r="C424" s="169" t="s">
        <v>3478</v>
      </c>
      <c r="D424" s="169" t="s">
        <v>3467</v>
      </c>
      <c r="E424" s="170" t="s">
        <v>3479</v>
      </c>
      <c r="F424" s="171" t="s">
        <v>3480</v>
      </c>
      <c r="G424" s="171" t="s">
        <v>3480</v>
      </c>
      <c r="H424" s="172" t="s">
        <v>3480</v>
      </c>
      <c r="I424" s="164" t="s">
        <v>497</v>
      </c>
      <c r="J424" s="164">
        <v>286</v>
      </c>
      <c r="K424" s="171">
        <v>286</v>
      </c>
      <c r="L424" s="171" t="s">
        <v>3481</v>
      </c>
      <c r="M424" s="173">
        <v>25200</v>
      </c>
      <c r="N424" s="173">
        <f>P424-M424</f>
        <v>5900</v>
      </c>
      <c r="O424" s="173">
        <v>5947.8260869565202</v>
      </c>
      <c r="P424" s="173">
        <v>31100</v>
      </c>
      <c r="Q424" s="173">
        <f>+O424/1800000*2340000</f>
        <v>7732.1739130434762</v>
      </c>
      <c r="R424" s="173">
        <f>+M424+Q424</f>
        <v>32932.173913043473</v>
      </c>
      <c r="S424" s="173">
        <v>32900</v>
      </c>
      <c r="T424" s="174"/>
      <c r="U424" s="175" t="s">
        <v>476</v>
      </c>
      <c r="V424" s="175" t="s">
        <v>2524</v>
      </c>
      <c r="W424" s="175" t="s">
        <v>29</v>
      </c>
      <c r="X424" s="176">
        <v>43294</v>
      </c>
      <c r="Y424" s="171" t="s">
        <v>7684</v>
      </c>
      <c r="Z424" s="171"/>
      <c r="AA424" s="173"/>
      <c r="AB424" s="173"/>
      <c r="AC424" s="173"/>
      <c r="AD424" s="173"/>
      <c r="AE424" s="173"/>
      <c r="AF424" s="173"/>
      <c r="AG424" s="173">
        <v>252000</v>
      </c>
      <c r="AH424" s="173"/>
      <c r="AI424" s="173">
        <v>36120</v>
      </c>
      <c r="AJ424" s="173"/>
      <c r="AK424" s="173"/>
      <c r="AL424" s="173"/>
      <c r="AM424" s="173"/>
      <c r="AN424" s="173"/>
      <c r="AO424" s="173"/>
      <c r="AP424" s="173"/>
      <c r="AQ424" s="173"/>
      <c r="AR424" s="173"/>
      <c r="AS424" s="173">
        <v>44000</v>
      </c>
      <c r="AT424" s="160">
        <f t="shared" si="152"/>
        <v>3</v>
      </c>
      <c r="AU424" s="173">
        <f t="shared" si="153"/>
        <v>332120</v>
      </c>
      <c r="AV424" s="173">
        <f t="shared" si="154"/>
        <v>110700</v>
      </c>
      <c r="AW424" s="173">
        <f t="shared" si="155"/>
        <v>36120</v>
      </c>
      <c r="AX424" s="173">
        <f t="shared" si="156"/>
        <v>77800</v>
      </c>
      <c r="AY424" s="173">
        <f t="shared" si="157"/>
        <v>3220</v>
      </c>
      <c r="AZ424" s="177">
        <f t="shared" si="158"/>
        <v>2.3647416413373858</v>
      </c>
      <c r="BA424" s="177">
        <f t="shared" si="159"/>
        <v>9.7872340425531917E-2</v>
      </c>
      <c r="BB424" s="173">
        <f>AV424</f>
        <v>110700</v>
      </c>
      <c r="BC424" s="178">
        <f t="shared" ref="BC424:BC487" si="164">AV424</f>
        <v>110700</v>
      </c>
      <c r="BD424" s="173">
        <f t="shared" si="150"/>
        <v>77800</v>
      </c>
      <c r="BE424" s="177">
        <f t="shared" si="151"/>
        <v>2.3647416413373858</v>
      </c>
      <c r="BF424" s="179" t="s">
        <v>7679</v>
      </c>
      <c r="BG424" s="174"/>
      <c r="BH424" s="166" t="s">
        <v>20501</v>
      </c>
      <c r="BI424" s="162"/>
      <c r="BJ424" s="163">
        <v>1</v>
      </c>
      <c r="BK424" s="163"/>
    </row>
    <row r="425" spans="1:63" ht="34.5" customHeight="1" x14ac:dyDescent="0.25">
      <c r="A425" s="157">
        <v>419</v>
      </c>
      <c r="B425" s="164" t="s">
        <v>7624</v>
      </c>
      <c r="C425" s="169"/>
      <c r="D425" s="169" t="s">
        <v>3467</v>
      </c>
      <c r="E425" s="170" t="s">
        <v>7707</v>
      </c>
      <c r="F425" s="171" t="s">
        <v>7625</v>
      </c>
      <c r="G425" s="171"/>
      <c r="H425" s="172"/>
      <c r="I425" s="164"/>
      <c r="J425" s="164"/>
      <c r="K425" s="171"/>
      <c r="L425" s="171"/>
      <c r="M425" s="173"/>
      <c r="N425" s="173"/>
      <c r="O425" s="173"/>
      <c r="P425" s="173"/>
      <c r="Q425" s="173"/>
      <c r="R425" s="173"/>
      <c r="S425" s="173">
        <v>30800</v>
      </c>
      <c r="T425" s="174"/>
      <c r="U425" s="175"/>
      <c r="V425" s="175"/>
      <c r="W425" s="175"/>
      <c r="X425" s="176"/>
      <c r="Y425" s="171" t="s">
        <v>7684</v>
      </c>
      <c r="Z425" s="171"/>
      <c r="AA425" s="173"/>
      <c r="AB425" s="173"/>
      <c r="AC425" s="173"/>
      <c r="AD425" s="173"/>
      <c r="AE425" s="173"/>
      <c r="AF425" s="173"/>
      <c r="AG425" s="173">
        <v>196000</v>
      </c>
      <c r="AH425" s="173"/>
      <c r="AI425" s="173">
        <v>34560</v>
      </c>
      <c r="AJ425" s="173"/>
      <c r="AK425" s="173"/>
      <c r="AL425" s="173"/>
      <c r="AM425" s="173"/>
      <c r="AN425" s="173"/>
      <c r="AO425" s="173"/>
      <c r="AP425" s="173"/>
      <c r="AQ425" s="173"/>
      <c r="AR425" s="173"/>
      <c r="AS425" s="173">
        <v>42000</v>
      </c>
      <c r="AT425" s="160">
        <f t="shared" si="152"/>
        <v>3</v>
      </c>
      <c r="AU425" s="173">
        <f t="shared" si="153"/>
        <v>272560</v>
      </c>
      <c r="AV425" s="173">
        <f t="shared" si="154"/>
        <v>90900</v>
      </c>
      <c r="AW425" s="173">
        <f t="shared" si="155"/>
        <v>34560</v>
      </c>
      <c r="AX425" s="173">
        <f t="shared" si="156"/>
        <v>60100</v>
      </c>
      <c r="AY425" s="173">
        <f t="shared" si="157"/>
        <v>3760</v>
      </c>
      <c r="AZ425" s="177">
        <f t="shared" si="158"/>
        <v>1.9512987012987013</v>
      </c>
      <c r="BA425" s="177">
        <f t="shared" si="159"/>
        <v>0.12207792207792208</v>
      </c>
      <c r="BB425" s="173">
        <f>AS425</f>
        <v>42000</v>
      </c>
      <c r="BC425" s="178">
        <f t="shared" si="164"/>
        <v>90900</v>
      </c>
      <c r="BD425" s="173">
        <f t="shared" si="150"/>
        <v>11200</v>
      </c>
      <c r="BE425" s="177">
        <f t="shared" si="151"/>
        <v>0.36363636363636365</v>
      </c>
      <c r="BF425" s="179" t="s">
        <v>20562</v>
      </c>
      <c r="BG425" s="174"/>
      <c r="BH425" s="166" t="s">
        <v>20501</v>
      </c>
      <c r="BI425" s="162"/>
      <c r="BJ425" s="163">
        <v>1</v>
      </c>
      <c r="BK425" s="163"/>
    </row>
    <row r="426" spans="1:63" ht="34.5" customHeight="1" x14ac:dyDescent="0.25">
      <c r="A426" s="157">
        <v>420</v>
      </c>
      <c r="B426" s="164" t="s">
        <v>7626</v>
      </c>
      <c r="C426" s="169"/>
      <c r="D426" s="169" t="s">
        <v>3467</v>
      </c>
      <c r="E426" s="170" t="s">
        <v>7710</v>
      </c>
      <c r="F426" s="171" t="s">
        <v>7627</v>
      </c>
      <c r="G426" s="171"/>
      <c r="H426" s="172"/>
      <c r="I426" s="164"/>
      <c r="J426" s="164"/>
      <c r="K426" s="171"/>
      <c r="L426" s="171"/>
      <c r="M426" s="173"/>
      <c r="N426" s="173"/>
      <c r="O426" s="173"/>
      <c r="P426" s="173"/>
      <c r="Q426" s="173"/>
      <c r="R426" s="173"/>
      <c r="S426" s="173">
        <v>50800</v>
      </c>
      <c r="T426" s="174"/>
      <c r="U426" s="175"/>
      <c r="V426" s="175"/>
      <c r="W426" s="175"/>
      <c r="X426" s="176"/>
      <c r="Y426" s="171" t="s">
        <v>7684</v>
      </c>
      <c r="Z426" s="171"/>
      <c r="AA426" s="173"/>
      <c r="AB426" s="173"/>
      <c r="AC426" s="173"/>
      <c r="AD426" s="173"/>
      <c r="AE426" s="173"/>
      <c r="AF426" s="173"/>
      <c r="AG426" s="173">
        <v>197000</v>
      </c>
      <c r="AH426" s="173"/>
      <c r="AI426" s="173">
        <v>54960</v>
      </c>
      <c r="AJ426" s="173"/>
      <c r="AK426" s="173"/>
      <c r="AL426" s="173"/>
      <c r="AM426" s="173"/>
      <c r="AN426" s="173"/>
      <c r="AO426" s="173"/>
      <c r="AP426" s="173"/>
      <c r="AQ426" s="173"/>
      <c r="AR426" s="173"/>
      <c r="AS426" s="173">
        <v>66000</v>
      </c>
      <c r="AT426" s="160">
        <f t="shared" si="152"/>
        <v>3</v>
      </c>
      <c r="AU426" s="173">
        <f t="shared" si="153"/>
        <v>317960</v>
      </c>
      <c r="AV426" s="173">
        <f t="shared" si="154"/>
        <v>106000</v>
      </c>
      <c r="AW426" s="173">
        <f t="shared" si="155"/>
        <v>54960</v>
      </c>
      <c r="AX426" s="173">
        <f t="shared" si="156"/>
        <v>55200</v>
      </c>
      <c r="AY426" s="173">
        <f t="shared" si="157"/>
        <v>4160</v>
      </c>
      <c r="AZ426" s="177">
        <f t="shared" si="158"/>
        <v>1.0866141732283465</v>
      </c>
      <c r="BA426" s="177">
        <f t="shared" si="159"/>
        <v>8.1889763779527558E-2</v>
      </c>
      <c r="BB426" s="173">
        <f>AS426</f>
        <v>66000</v>
      </c>
      <c r="BC426" s="178">
        <f t="shared" si="164"/>
        <v>106000</v>
      </c>
      <c r="BD426" s="173">
        <f t="shared" si="150"/>
        <v>15200</v>
      </c>
      <c r="BE426" s="177">
        <f t="shared" si="151"/>
        <v>0.29921259842519687</v>
      </c>
      <c r="BF426" s="179" t="s">
        <v>20562</v>
      </c>
      <c r="BG426" s="174"/>
      <c r="BH426" s="166" t="s">
        <v>20501</v>
      </c>
      <c r="BI426" s="162"/>
      <c r="BJ426" s="163">
        <v>1</v>
      </c>
      <c r="BK426" s="163"/>
    </row>
    <row r="427" spans="1:63" ht="34.5" customHeight="1" x14ac:dyDescent="0.25">
      <c r="A427" s="157">
        <v>421</v>
      </c>
      <c r="B427" s="164" t="s">
        <v>3482</v>
      </c>
      <c r="C427" s="169" t="s">
        <v>3478</v>
      </c>
      <c r="D427" s="169" t="s">
        <v>3467</v>
      </c>
      <c r="E427" s="170" t="s">
        <v>3483</v>
      </c>
      <c r="F427" s="171" t="s">
        <v>3484</v>
      </c>
      <c r="G427" s="171" t="s">
        <v>3484</v>
      </c>
      <c r="H427" s="172" t="s">
        <v>3484</v>
      </c>
      <c r="I427" s="164" t="s">
        <v>497</v>
      </c>
      <c r="J427" s="164">
        <v>286</v>
      </c>
      <c r="K427" s="171">
        <v>286</v>
      </c>
      <c r="L427" s="171" t="s">
        <v>3481</v>
      </c>
      <c r="M427" s="173">
        <v>25200</v>
      </c>
      <c r="N427" s="173">
        <f>P427-M427</f>
        <v>5900</v>
      </c>
      <c r="O427" s="173">
        <v>5947.8260869565202</v>
      </c>
      <c r="P427" s="173">
        <v>31100</v>
      </c>
      <c r="Q427" s="173">
        <f>+O427/1800000*2340000</f>
        <v>7732.1739130434762</v>
      </c>
      <c r="R427" s="173">
        <f>+M427+Q427</f>
        <v>32932.173913043473</v>
      </c>
      <c r="S427" s="173">
        <v>32900</v>
      </c>
      <c r="T427" s="174"/>
      <c r="U427" s="175" t="s">
        <v>197</v>
      </c>
      <c r="V427" s="175" t="s">
        <v>2524</v>
      </c>
      <c r="W427" s="175"/>
      <c r="X427" s="176"/>
      <c r="Y427" s="171" t="s">
        <v>7684</v>
      </c>
      <c r="Z427" s="171"/>
      <c r="AA427" s="173"/>
      <c r="AB427" s="173"/>
      <c r="AC427" s="173"/>
      <c r="AD427" s="173"/>
      <c r="AE427" s="173"/>
      <c r="AF427" s="173"/>
      <c r="AG427" s="173">
        <v>252000</v>
      </c>
      <c r="AH427" s="173"/>
      <c r="AI427" s="173"/>
      <c r="AJ427" s="173"/>
      <c r="AK427" s="173">
        <v>114000</v>
      </c>
      <c r="AL427" s="173"/>
      <c r="AM427" s="173"/>
      <c r="AN427" s="173"/>
      <c r="AO427" s="173"/>
      <c r="AP427" s="173"/>
      <c r="AQ427" s="173"/>
      <c r="AR427" s="173"/>
      <c r="AS427" s="173">
        <v>44000</v>
      </c>
      <c r="AT427" s="160">
        <f t="shared" si="152"/>
        <v>3</v>
      </c>
      <c r="AU427" s="173">
        <f t="shared" si="153"/>
        <v>410000</v>
      </c>
      <c r="AV427" s="173">
        <f t="shared" si="154"/>
        <v>136700</v>
      </c>
      <c r="AW427" s="173">
        <f t="shared" si="155"/>
        <v>44000</v>
      </c>
      <c r="AX427" s="173">
        <f t="shared" si="156"/>
        <v>103800</v>
      </c>
      <c r="AY427" s="173">
        <f t="shared" si="157"/>
        <v>11100</v>
      </c>
      <c r="AZ427" s="177">
        <f t="shared" si="158"/>
        <v>3.1550151975683889</v>
      </c>
      <c r="BA427" s="177">
        <f t="shared" si="159"/>
        <v>0.33738601823708209</v>
      </c>
      <c r="BB427" s="173">
        <f>AW427</f>
        <v>44000</v>
      </c>
      <c r="BC427" s="178">
        <f t="shared" si="164"/>
        <v>136700</v>
      </c>
      <c r="BD427" s="173">
        <f t="shared" si="150"/>
        <v>11100</v>
      </c>
      <c r="BE427" s="177">
        <f t="shared" si="151"/>
        <v>0.33738601823708209</v>
      </c>
      <c r="BF427" s="179" t="s">
        <v>20515</v>
      </c>
      <c r="BG427" s="174"/>
      <c r="BH427" s="166" t="s">
        <v>20501</v>
      </c>
      <c r="BI427" s="162"/>
      <c r="BJ427" s="163">
        <v>1</v>
      </c>
      <c r="BK427" s="163"/>
    </row>
    <row r="428" spans="1:63" ht="34.5" customHeight="1" x14ac:dyDescent="0.25">
      <c r="A428" s="157">
        <v>422</v>
      </c>
      <c r="B428" s="164" t="s">
        <v>7632</v>
      </c>
      <c r="C428" s="169"/>
      <c r="D428" s="169" t="s">
        <v>3467</v>
      </c>
      <c r="E428" s="170" t="s">
        <v>7702</v>
      </c>
      <c r="F428" s="171" t="s">
        <v>7633</v>
      </c>
      <c r="G428" s="171"/>
      <c r="H428" s="172"/>
      <c r="I428" s="164"/>
      <c r="J428" s="164"/>
      <c r="K428" s="171"/>
      <c r="L428" s="171"/>
      <c r="M428" s="173"/>
      <c r="N428" s="173"/>
      <c r="O428" s="173"/>
      <c r="P428" s="173"/>
      <c r="Q428" s="173"/>
      <c r="R428" s="173"/>
      <c r="S428" s="173">
        <v>41100</v>
      </c>
      <c r="T428" s="174"/>
      <c r="U428" s="175"/>
      <c r="V428" s="175"/>
      <c r="W428" s="175"/>
      <c r="X428" s="176"/>
      <c r="Y428" s="171" t="s">
        <v>7684</v>
      </c>
      <c r="Z428" s="171"/>
      <c r="AA428" s="173"/>
      <c r="AB428" s="173"/>
      <c r="AC428" s="173"/>
      <c r="AD428" s="173"/>
      <c r="AE428" s="173"/>
      <c r="AF428" s="173"/>
      <c r="AG428" s="173">
        <v>196000</v>
      </c>
      <c r="AH428" s="173"/>
      <c r="AI428" s="173"/>
      <c r="AJ428" s="173"/>
      <c r="AK428" s="173">
        <v>93000</v>
      </c>
      <c r="AL428" s="173" t="s">
        <v>20530</v>
      </c>
      <c r="AM428" s="173"/>
      <c r="AN428" s="173"/>
      <c r="AO428" s="173"/>
      <c r="AP428" s="173"/>
      <c r="AQ428" s="173"/>
      <c r="AR428" s="173"/>
      <c r="AS428" s="173">
        <v>61000</v>
      </c>
      <c r="AT428" s="160">
        <f t="shared" si="152"/>
        <v>3</v>
      </c>
      <c r="AU428" s="173">
        <f t="shared" si="153"/>
        <v>350000</v>
      </c>
      <c r="AV428" s="173">
        <f t="shared" si="154"/>
        <v>116700</v>
      </c>
      <c r="AW428" s="173">
        <f t="shared" si="155"/>
        <v>61000</v>
      </c>
      <c r="AX428" s="173">
        <f t="shared" si="156"/>
        <v>75600</v>
      </c>
      <c r="AY428" s="173">
        <f t="shared" si="157"/>
        <v>19900</v>
      </c>
      <c r="AZ428" s="177">
        <f t="shared" si="158"/>
        <v>1.8394160583941606</v>
      </c>
      <c r="BA428" s="177">
        <f t="shared" si="159"/>
        <v>0.48418491484184917</v>
      </c>
      <c r="BB428" s="173">
        <f>AW428</f>
        <v>61000</v>
      </c>
      <c r="BC428" s="178">
        <f t="shared" si="164"/>
        <v>116700</v>
      </c>
      <c r="BD428" s="173">
        <f t="shared" si="150"/>
        <v>19900</v>
      </c>
      <c r="BE428" s="177">
        <f t="shared" si="151"/>
        <v>0.48418491484184917</v>
      </c>
      <c r="BF428" s="179" t="s">
        <v>20515</v>
      </c>
      <c r="BG428" s="174"/>
      <c r="BH428" s="166" t="s">
        <v>20501</v>
      </c>
      <c r="BI428" s="162"/>
      <c r="BJ428" s="163">
        <v>1</v>
      </c>
      <c r="BK428" s="163"/>
    </row>
    <row r="429" spans="1:63" ht="34.5" customHeight="1" x14ac:dyDescent="0.25">
      <c r="A429" s="157">
        <v>423</v>
      </c>
      <c r="B429" s="164" t="s">
        <v>7620</v>
      </c>
      <c r="C429" s="169"/>
      <c r="D429" s="169" t="s">
        <v>3467</v>
      </c>
      <c r="E429" s="170" t="s">
        <v>7705</v>
      </c>
      <c r="F429" s="171" t="s">
        <v>7621</v>
      </c>
      <c r="G429" s="171"/>
      <c r="H429" s="172"/>
      <c r="I429" s="164"/>
      <c r="J429" s="164"/>
      <c r="K429" s="171"/>
      <c r="L429" s="171"/>
      <c r="M429" s="173"/>
      <c r="N429" s="173"/>
      <c r="O429" s="173"/>
      <c r="P429" s="173"/>
      <c r="Q429" s="173"/>
      <c r="R429" s="173"/>
      <c r="S429" s="173">
        <v>44900</v>
      </c>
      <c r="T429" s="174"/>
      <c r="U429" s="175"/>
      <c r="V429" s="175"/>
      <c r="W429" s="175"/>
      <c r="X429" s="176"/>
      <c r="Y429" s="171" t="s">
        <v>7684</v>
      </c>
      <c r="Z429" s="171"/>
      <c r="AA429" s="173"/>
      <c r="AB429" s="173"/>
      <c r="AC429" s="173"/>
      <c r="AD429" s="173"/>
      <c r="AE429" s="173"/>
      <c r="AF429" s="173"/>
      <c r="AG429" s="173">
        <v>196000</v>
      </c>
      <c r="AH429" s="173"/>
      <c r="AI429" s="173"/>
      <c r="AJ429" s="173"/>
      <c r="AK429" s="173">
        <v>110000</v>
      </c>
      <c r="AL429" s="173" t="s">
        <v>20531</v>
      </c>
      <c r="AM429" s="173"/>
      <c r="AN429" s="173"/>
      <c r="AO429" s="173"/>
      <c r="AP429" s="173"/>
      <c r="AQ429" s="173"/>
      <c r="AR429" s="173"/>
      <c r="AS429" s="173">
        <v>60000</v>
      </c>
      <c r="AT429" s="160">
        <f t="shared" si="152"/>
        <v>3</v>
      </c>
      <c r="AU429" s="173">
        <f t="shared" si="153"/>
        <v>366000</v>
      </c>
      <c r="AV429" s="173">
        <f t="shared" si="154"/>
        <v>122000</v>
      </c>
      <c r="AW429" s="173">
        <f t="shared" si="155"/>
        <v>60000</v>
      </c>
      <c r="AX429" s="173">
        <f t="shared" si="156"/>
        <v>77100</v>
      </c>
      <c r="AY429" s="173">
        <f t="shared" si="157"/>
        <v>15100</v>
      </c>
      <c r="AZ429" s="177">
        <f t="shared" si="158"/>
        <v>1.7171492204899776</v>
      </c>
      <c r="BA429" s="177">
        <f t="shared" si="159"/>
        <v>0.33630289532293989</v>
      </c>
      <c r="BB429" s="173">
        <f>AW429</f>
        <v>60000</v>
      </c>
      <c r="BC429" s="178">
        <f t="shared" si="164"/>
        <v>122000</v>
      </c>
      <c r="BD429" s="173">
        <f t="shared" si="150"/>
        <v>15100</v>
      </c>
      <c r="BE429" s="177">
        <f t="shared" si="151"/>
        <v>0.33630289532293989</v>
      </c>
      <c r="BF429" s="179" t="s">
        <v>20515</v>
      </c>
      <c r="BG429" s="174"/>
      <c r="BH429" s="166" t="s">
        <v>20501</v>
      </c>
      <c r="BI429" s="162"/>
      <c r="BJ429" s="163">
        <v>1</v>
      </c>
      <c r="BK429" s="163"/>
    </row>
    <row r="430" spans="1:63" ht="34.5" customHeight="1" x14ac:dyDescent="0.25">
      <c r="A430" s="157">
        <v>424</v>
      </c>
      <c r="B430" s="164" t="s">
        <v>7630</v>
      </c>
      <c r="C430" s="169"/>
      <c r="D430" s="169" t="s">
        <v>3467</v>
      </c>
      <c r="E430" s="170" t="s">
        <v>7706</v>
      </c>
      <c r="F430" s="171" t="s">
        <v>7631</v>
      </c>
      <c r="G430" s="171"/>
      <c r="H430" s="172"/>
      <c r="I430" s="164"/>
      <c r="J430" s="164"/>
      <c r="K430" s="171"/>
      <c r="L430" s="171"/>
      <c r="M430" s="173"/>
      <c r="N430" s="173"/>
      <c r="O430" s="173"/>
      <c r="P430" s="173"/>
      <c r="Q430" s="173"/>
      <c r="R430" s="173"/>
      <c r="S430" s="173">
        <v>48700</v>
      </c>
      <c r="T430" s="174"/>
      <c r="U430" s="175"/>
      <c r="V430" s="175"/>
      <c r="W430" s="175"/>
      <c r="X430" s="176"/>
      <c r="Y430" s="171" t="s">
        <v>7684</v>
      </c>
      <c r="Z430" s="171"/>
      <c r="AA430" s="173"/>
      <c r="AB430" s="173"/>
      <c r="AC430" s="173"/>
      <c r="AD430" s="173"/>
      <c r="AE430" s="173"/>
      <c r="AF430" s="173"/>
      <c r="AG430" s="173"/>
      <c r="AH430" s="173"/>
      <c r="AI430" s="173">
        <v>54720</v>
      </c>
      <c r="AJ430" s="173"/>
      <c r="AK430" s="173">
        <v>105000</v>
      </c>
      <c r="AL430" s="173" t="s">
        <v>20532</v>
      </c>
      <c r="AM430" s="173"/>
      <c r="AN430" s="173"/>
      <c r="AO430" s="173"/>
      <c r="AP430" s="173"/>
      <c r="AQ430" s="173"/>
      <c r="AR430" s="173"/>
      <c r="AS430" s="173">
        <v>67000</v>
      </c>
      <c r="AT430" s="160">
        <f t="shared" si="152"/>
        <v>3</v>
      </c>
      <c r="AU430" s="173">
        <f t="shared" si="153"/>
        <v>226720</v>
      </c>
      <c r="AV430" s="173">
        <f t="shared" si="154"/>
        <v>75600</v>
      </c>
      <c r="AW430" s="173">
        <f t="shared" si="155"/>
        <v>54720</v>
      </c>
      <c r="AX430" s="173">
        <f t="shared" si="156"/>
        <v>26900</v>
      </c>
      <c r="AY430" s="173">
        <f t="shared" si="157"/>
        <v>6020</v>
      </c>
      <c r="AZ430" s="177">
        <f t="shared" si="158"/>
        <v>0.55236139630390146</v>
      </c>
      <c r="BA430" s="177">
        <f t="shared" si="159"/>
        <v>0.12361396303901437</v>
      </c>
      <c r="BB430" s="173">
        <f>AV430</f>
        <v>75600</v>
      </c>
      <c r="BC430" s="178">
        <f t="shared" si="164"/>
        <v>75600</v>
      </c>
      <c r="BD430" s="173">
        <f t="shared" si="150"/>
        <v>26900</v>
      </c>
      <c r="BE430" s="177">
        <f t="shared" si="151"/>
        <v>0.55236139630390146</v>
      </c>
      <c r="BF430" s="179" t="s">
        <v>7679</v>
      </c>
      <c r="BG430" s="174"/>
      <c r="BH430" s="166" t="s">
        <v>20501</v>
      </c>
      <c r="BI430" s="162"/>
      <c r="BJ430" s="163">
        <v>1</v>
      </c>
      <c r="BK430" s="163"/>
    </row>
    <row r="431" spans="1:63" ht="34.5" customHeight="1" x14ac:dyDescent="0.25">
      <c r="A431" s="157">
        <v>425</v>
      </c>
      <c r="B431" s="164" t="s">
        <v>7634</v>
      </c>
      <c r="C431" s="169"/>
      <c r="D431" s="169" t="s">
        <v>3467</v>
      </c>
      <c r="E431" s="170" t="s">
        <v>7708</v>
      </c>
      <c r="F431" s="171" t="s">
        <v>7635</v>
      </c>
      <c r="G431" s="171"/>
      <c r="H431" s="172"/>
      <c r="I431" s="164"/>
      <c r="J431" s="164"/>
      <c r="K431" s="171"/>
      <c r="L431" s="171"/>
      <c r="M431" s="173"/>
      <c r="N431" s="173"/>
      <c r="O431" s="173"/>
      <c r="P431" s="173"/>
      <c r="Q431" s="173"/>
      <c r="R431" s="173"/>
      <c r="S431" s="173">
        <v>40900</v>
      </c>
      <c r="T431" s="174"/>
      <c r="U431" s="175"/>
      <c r="V431" s="175"/>
      <c r="W431" s="175"/>
      <c r="X431" s="176"/>
      <c r="Y431" s="171" t="s">
        <v>7684</v>
      </c>
      <c r="Z431" s="171"/>
      <c r="AA431" s="173"/>
      <c r="AB431" s="173"/>
      <c r="AC431" s="173"/>
      <c r="AD431" s="173"/>
      <c r="AE431" s="173"/>
      <c r="AF431" s="173"/>
      <c r="AG431" s="173">
        <v>150000</v>
      </c>
      <c r="AH431" s="173"/>
      <c r="AI431" s="173"/>
      <c r="AJ431" s="173"/>
      <c r="AK431" s="173">
        <v>70000</v>
      </c>
      <c r="AL431" s="173" t="s">
        <v>20533</v>
      </c>
      <c r="AM431" s="173"/>
      <c r="AN431" s="173"/>
      <c r="AO431" s="173"/>
      <c r="AP431" s="173"/>
      <c r="AQ431" s="173"/>
      <c r="AR431" s="173"/>
      <c r="AS431" s="173">
        <v>62000</v>
      </c>
      <c r="AT431" s="160">
        <f t="shared" si="152"/>
        <v>3</v>
      </c>
      <c r="AU431" s="173">
        <f t="shared" si="153"/>
        <v>282000</v>
      </c>
      <c r="AV431" s="173">
        <f t="shared" si="154"/>
        <v>94000</v>
      </c>
      <c r="AW431" s="173">
        <f t="shared" si="155"/>
        <v>62000</v>
      </c>
      <c r="AX431" s="173">
        <f t="shared" si="156"/>
        <v>53100</v>
      </c>
      <c r="AY431" s="173">
        <f t="shared" si="157"/>
        <v>21100</v>
      </c>
      <c r="AZ431" s="177">
        <f t="shared" si="158"/>
        <v>1.2982885085574571</v>
      </c>
      <c r="BA431" s="177">
        <f t="shared" si="159"/>
        <v>0.5158924205378973</v>
      </c>
      <c r="BB431" s="173">
        <f>AW431</f>
        <v>62000</v>
      </c>
      <c r="BC431" s="178">
        <f t="shared" si="164"/>
        <v>94000</v>
      </c>
      <c r="BD431" s="173">
        <f t="shared" si="150"/>
        <v>21100</v>
      </c>
      <c r="BE431" s="177">
        <f t="shared" si="151"/>
        <v>0.5158924205378973</v>
      </c>
      <c r="BF431" s="179" t="s">
        <v>20515</v>
      </c>
      <c r="BG431" s="174"/>
      <c r="BH431" s="166" t="s">
        <v>20501</v>
      </c>
      <c r="BI431" s="162"/>
      <c r="BJ431" s="163">
        <v>1</v>
      </c>
      <c r="BK431" s="163"/>
    </row>
    <row r="432" spans="1:63" ht="34.5" customHeight="1" x14ac:dyDescent="0.25">
      <c r="A432" s="157">
        <v>426</v>
      </c>
      <c r="B432" s="164" t="s">
        <v>7644</v>
      </c>
      <c r="C432" s="169"/>
      <c r="D432" s="169" t="s">
        <v>3467</v>
      </c>
      <c r="E432" s="170" t="s">
        <v>7720</v>
      </c>
      <c r="F432" s="171" t="s">
        <v>7645</v>
      </c>
      <c r="G432" s="171"/>
      <c r="H432" s="172"/>
      <c r="I432" s="164"/>
      <c r="J432" s="164"/>
      <c r="K432" s="171"/>
      <c r="L432" s="171"/>
      <c r="M432" s="173"/>
      <c r="N432" s="173"/>
      <c r="O432" s="173"/>
      <c r="P432" s="173"/>
      <c r="Q432" s="173"/>
      <c r="R432" s="173"/>
      <c r="S432" s="173">
        <v>59300</v>
      </c>
      <c r="T432" s="174"/>
      <c r="U432" s="175"/>
      <c r="V432" s="175"/>
      <c r="W432" s="175"/>
      <c r="X432" s="176"/>
      <c r="Y432" s="171" t="s">
        <v>7684</v>
      </c>
      <c r="Z432" s="171"/>
      <c r="AA432" s="173"/>
      <c r="AB432" s="173"/>
      <c r="AC432" s="173"/>
      <c r="AD432" s="173"/>
      <c r="AE432" s="173"/>
      <c r="AF432" s="173"/>
      <c r="AG432" s="173">
        <v>252000</v>
      </c>
      <c r="AH432" s="173"/>
      <c r="AI432" s="173"/>
      <c r="AJ432" s="173"/>
      <c r="AK432" s="173">
        <v>98000</v>
      </c>
      <c r="AL432" s="173"/>
      <c r="AM432" s="173"/>
      <c r="AN432" s="173"/>
      <c r="AO432" s="173"/>
      <c r="AP432" s="173"/>
      <c r="AQ432" s="173"/>
      <c r="AR432" s="173"/>
      <c r="AS432" s="173">
        <v>67000</v>
      </c>
      <c r="AT432" s="160">
        <f t="shared" si="152"/>
        <v>3</v>
      </c>
      <c r="AU432" s="173">
        <f t="shared" si="153"/>
        <v>417000</v>
      </c>
      <c r="AV432" s="173">
        <f t="shared" si="154"/>
        <v>139000</v>
      </c>
      <c r="AW432" s="173">
        <f t="shared" si="155"/>
        <v>67000</v>
      </c>
      <c r="AX432" s="173">
        <f t="shared" si="156"/>
        <v>79700</v>
      </c>
      <c r="AY432" s="173">
        <f t="shared" si="157"/>
        <v>7700</v>
      </c>
      <c r="AZ432" s="177">
        <f t="shared" si="158"/>
        <v>1.3440134907251264</v>
      </c>
      <c r="BA432" s="177">
        <f t="shared" si="159"/>
        <v>0.12984822934232715</v>
      </c>
      <c r="BB432" s="173">
        <f>AW432</f>
        <v>67000</v>
      </c>
      <c r="BC432" s="178">
        <f t="shared" si="164"/>
        <v>139000</v>
      </c>
      <c r="BD432" s="173">
        <f t="shared" si="150"/>
        <v>7700</v>
      </c>
      <c r="BE432" s="177">
        <f t="shared" si="151"/>
        <v>0.12984822934232715</v>
      </c>
      <c r="BF432" s="179" t="s">
        <v>20515</v>
      </c>
      <c r="BG432" s="174"/>
      <c r="BH432" s="166" t="s">
        <v>20501</v>
      </c>
      <c r="BI432" s="162"/>
      <c r="BJ432" s="163">
        <v>1</v>
      </c>
      <c r="BK432" s="163"/>
    </row>
    <row r="433" spans="1:63" ht="34.5" customHeight="1" x14ac:dyDescent="0.25">
      <c r="A433" s="157">
        <v>427</v>
      </c>
      <c r="B433" s="164" t="s">
        <v>7640</v>
      </c>
      <c r="C433" s="169"/>
      <c r="D433" s="169" t="s">
        <v>3467</v>
      </c>
      <c r="E433" s="170" t="s">
        <v>7712</v>
      </c>
      <c r="F433" s="171" t="s">
        <v>7660</v>
      </c>
      <c r="G433" s="171"/>
      <c r="H433" s="172"/>
      <c r="I433" s="164"/>
      <c r="J433" s="164"/>
      <c r="K433" s="171"/>
      <c r="L433" s="171"/>
      <c r="M433" s="173"/>
      <c r="N433" s="173"/>
      <c r="O433" s="173"/>
      <c r="P433" s="173"/>
      <c r="Q433" s="173"/>
      <c r="R433" s="173"/>
      <c r="S433" s="173">
        <v>59300</v>
      </c>
      <c r="T433" s="174"/>
      <c r="U433" s="175"/>
      <c r="V433" s="175"/>
      <c r="W433" s="175"/>
      <c r="X433" s="176"/>
      <c r="Y433" s="171" t="s">
        <v>7684</v>
      </c>
      <c r="Z433" s="171"/>
      <c r="AA433" s="173"/>
      <c r="AB433" s="173"/>
      <c r="AC433" s="173"/>
      <c r="AD433" s="173"/>
      <c r="AE433" s="173"/>
      <c r="AF433" s="173"/>
      <c r="AG433" s="173"/>
      <c r="AH433" s="173"/>
      <c r="AI433" s="173">
        <v>56280</v>
      </c>
      <c r="AJ433" s="173"/>
      <c r="AK433" s="173">
        <v>164000</v>
      </c>
      <c r="AL433" s="173"/>
      <c r="AM433" s="173"/>
      <c r="AN433" s="173"/>
      <c r="AO433" s="173"/>
      <c r="AP433" s="173"/>
      <c r="AQ433" s="173"/>
      <c r="AR433" s="173"/>
      <c r="AS433" s="173">
        <v>67000</v>
      </c>
      <c r="AT433" s="160">
        <f t="shared" si="152"/>
        <v>3</v>
      </c>
      <c r="AU433" s="173">
        <f t="shared" si="153"/>
        <v>287280</v>
      </c>
      <c r="AV433" s="173">
        <f t="shared" si="154"/>
        <v>95800</v>
      </c>
      <c r="AW433" s="173">
        <f t="shared" si="155"/>
        <v>56280</v>
      </c>
      <c r="AX433" s="173">
        <f t="shared" si="156"/>
        <v>36500</v>
      </c>
      <c r="AY433" s="173">
        <f t="shared" si="157"/>
        <v>-3020</v>
      </c>
      <c r="AZ433" s="177">
        <f t="shared" si="158"/>
        <v>0.61551433389544685</v>
      </c>
      <c r="BA433" s="177">
        <f t="shared" si="159"/>
        <v>-5.0927487352445192E-2</v>
      </c>
      <c r="BB433" s="173">
        <f t="shared" ref="BB433:BB441" si="165">AS433</f>
        <v>67000</v>
      </c>
      <c r="BC433" s="178">
        <f t="shared" si="164"/>
        <v>95800</v>
      </c>
      <c r="BD433" s="173">
        <f t="shared" si="150"/>
        <v>7700</v>
      </c>
      <c r="BE433" s="177">
        <f t="shared" si="151"/>
        <v>0.12984822934232715</v>
      </c>
      <c r="BF433" s="179" t="s">
        <v>20562</v>
      </c>
      <c r="BG433" s="174"/>
      <c r="BH433" s="166" t="s">
        <v>20501</v>
      </c>
      <c r="BI433" s="162"/>
      <c r="BJ433" s="163">
        <v>1</v>
      </c>
      <c r="BK433" s="163"/>
    </row>
    <row r="434" spans="1:63" ht="34.5" customHeight="1" x14ac:dyDescent="0.25">
      <c r="A434" s="157">
        <v>428</v>
      </c>
      <c r="B434" s="164" t="s">
        <v>7648</v>
      </c>
      <c r="C434" s="169"/>
      <c r="D434" s="169" t="s">
        <v>3467</v>
      </c>
      <c r="E434" s="170" t="s">
        <v>7713</v>
      </c>
      <c r="F434" s="171" t="s">
        <v>7649</v>
      </c>
      <c r="G434" s="171"/>
      <c r="H434" s="172"/>
      <c r="I434" s="164"/>
      <c r="J434" s="164"/>
      <c r="K434" s="171"/>
      <c r="L434" s="171"/>
      <c r="M434" s="173"/>
      <c r="N434" s="173"/>
      <c r="O434" s="173"/>
      <c r="P434" s="173"/>
      <c r="Q434" s="173"/>
      <c r="R434" s="173"/>
      <c r="S434" s="173">
        <v>59300</v>
      </c>
      <c r="T434" s="174"/>
      <c r="U434" s="175"/>
      <c r="V434" s="175"/>
      <c r="W434" s="175"/>
      <c r="X434" s="176"/>
      <c r="Y434" s="171" t="s">
        <v>7684</v>
      </c>
      <c r="Z434" s="171"/>
      <c r="AA434" s="173"/>
      <c r="AB434" s="173"/>
      <c r="AC434" s="173"/>
      <c r="AD434" s="173"/>
      <c r="AE434" s="173"/>
      <c r="AF434" s="173"/>
      <c r="AG434" s="173"/>
      <c r="AH434" s="173"/>
      <c r="AI434" s="173">
        <v>56280</v>
      </c>
      <c r="AJ434" s="173"/>
      <c r="AK434" s="173">
        <v>164000</v>
      </c>
      <c r="AL434" s="173"/>
      <c r="AM434" s="173"/>
      <c r="AN434" s="173"/>
      <c r="AO434" s="173"/>
      <c r="AP434" s="173"/>
      <c r="AQ434" s="173"/>
      <c r="AR434" s="173"/>
      <c r="AS434" s="173">
        <v>67000</v>
      </c>
      <c r="AT434" s="160">
        <f t="shared" si="152"/>
        <v>3</v>
      </c>
      <c r="AU434" s="173">
        <f t="shared" si="153"/>
        <v>287280</v>
      </c>
      <c r="AV434" s="173">
        <f t="shared" si="154"/>
        <v>95800</v>
      </c>
      <c r="AW434" s="173">
        <f t="shared" si="155"/>
        <v>56280</v>
      </c>
      <c r="AX434" s="173">
        <f t="shared" si="156"/>
        <v>36500</v>
      </c>
      <c r="AY434" s="173">
        <f t="shared" si="157"/>
        <v>-3020</v>
      </c>
      <c r="AZ434" s="177">
        <f t="shared" si="158"/>
        <v>0.61551433389544685</v>
      </c>
      <c r="BA434" s="177">
        <f t="shared" si="159"/>
        <v>-5.0927487352445192E-2</v>
      </c>
      <c r="BB434" s="173">
        <f t="shared" si="165"/>
        <v>67000</v>
      </c>
      <c r="BC434" s="178">
        <f t="shared" si="164"/>
        <v>95800</v>
      </c>
      <c r="BD434" s="173">
        <f t="shared" si="150"/>
        <v>7700</v>
      </c>
      <c r="BE434" s="177">
        <f t="shared" si="151"/>
        <v>0.12984822934232715</v>
      </c>
      <c r="BF434" s="179" t="s">
        <v>20562</v>
      </c>
      <c r="BG434" s="174"/>
      <c r="BH434" s="166" t="s">
        <v>20501</v>
      </c>
      <c r="BI434" s="162"/>
      <c r="BJ434" s="163">
        <v>1</v>
      </c>
      <c r="BK434" s="163"/>
    </row>
    <row r="435" spans="1:63" ht="34.5" customHeight="1" x14ac:dyDescent="0.25">
      <c r="A435" s="157">
        <v>429</v>
      </c>
      <c r="B435" s="164" t="s">
        <v>7652</v>
      </c>
      <c r="C435" s="169"/>
      <c r="D435" s="169" t="s">
        <v>3467</v>
      </c>
      <c r="E435" s="170" t="s">
        <v>7717</v>
      </c>
      <c r="F435" s="171" t="s">
        <v>7653</v>
      </c>
      <c r="G435" s="171"/>
      <c r="H435" s="172"/>
      <c r="I435" s="164"/>
      <c r="J435" s="164"/>
      <c r="K435" s="171"/>
      <c r="L435" s="171"/>
      <c r="M435" s="173"/>
      <c r="N435" s="173"/>
      <c r="O435" s="173"/>
      <c r="P435" s="173"/>
      <c r="Q435" s="173"/>
      <c r="R435" s="173"/>
      <c r="S435" s="173">
        <v>59300</v>
      </c>
      <c r="T435" s="174"/>
      <c r="U435" s="175"/>
      <c r="V435" s="175"/>
      <c r="W435" s="175"/>
      <c r="X435" s="176"/>
      <c r="Y435" s="171" t="s">
        <v>7684</v>
      </c>
      <c r="Z435" s="171"/>
      <c r="AA435" s="173"/>
      <c r="AB435" s="173"/>
      <c r="AC435" s="173"/>
      <c r="AD435" s="173"/>
      <c r="AE435" s="173"/>
      <c r="AF435" s="173"/>
      <c r="AG435" s="173"/>
      <c r="AH435" s="173"/>
      <c r="AI435" s="173">
        <v>56280</v>
      </c>
      <c r="AJ435" s="173"/>
      <c r="AK435" s="173">
        <v>164000</v>
      </c>
      <c r="AL435" s="173"/>
      <c r="AM435" s="173"/>
      <c r="AN435" s="173"/>
      <c r="AO435" s="173"/>
      <c r="AP435" s="173"/>
      <c r="AQ435" s="173"/>
      <c r="AR435" s="173"/>
      <c r="AS435" s="173">
        <v>67000</v>
      </c>
      <c r="AT435" s="160">
        <f t="shared" si="152"/>
        <v>3</v>
      </c>
      <c r="AU435" s="173">
        <f t="shared" si="153"/>
        <v>287280</v>
      </c>
      <c r="AV435" s="173">
        <f t="shared" si="154"/>
        <v>95800</v>
      </c>
      <c r="AW435" s="173">
        <f t="shared" si="155"/>
        <v>56280</v>
      </c>
      <c r="AX435" s="173">
        <f t="shared" si="156"/>
        <v>36500</v>
      </c>
      <c r="AY435" s="173">
        <f t="shared" si="157"/>
        <v>-3020</v>
      </c>
      <c r="AZ435" s="177">
        <f t="shared" si="158"/>
        <v>0.61551433389544685</v>
      </c>
      <c r="BA435" s="177">
        <f t="shared" si="159"/>
        <v>-5.0927487352445192E-2</v>
      </c>
      <c r="BB435" s="173">
        <f t="shared" si="165"/>
        <v>67000</v>
      </c>
      <c r="BC435" s="178">
        <f t="shared" si="164"/>
        <v>95800</v>
      </c>
      <c r="BD435" s="173">
        <f t="shared" si="150"/>
        <v>7700</v>
      </c>
      <c r="BE435" s="177">
        <f t="shared" si="151"/>
        <v>0.12984822934232715</v>
      </c>
      <c r="BF435" s="179" t="s">
        <v>20562</v>
      </c>
      <c r="BG435" s="174"/>
      <c r="BH435" s="166" t="s">
        <v>20501</v>
      </c>
      <c r="BI435" s="162"/>
      <c r="BJ435" s="163">
        <v>1</v>
      </c>
      <c r="BK435" s="163"/>
    </row>
    <row r="436" spans="1:63" ht="34.5" customHeight="1" x14ac:dyDescent="0.25">
      <c r="A436" s="157">
        <v>430</v>
      </c>
      <c r="B436" s="164" t="s">
        <v>7646</v>
      </c>
      <c r="C436" s="169"/>
      <c r="D436" s="169" t="s">
        <v>3467</v>
      </c>
      <c r="E436" s="170" t="s">
        <v>7714</v>
      </c>
      <c r="F436" s="171" t="s">
        <v>7647</v>
      </c>
      <c r="G436" s="171"/>
      <c r="H436" s="172"/>
      <c r="I436" s="164"/>
      <c r="J436" s="164"/>
      <c r="K436" s="171"/>
      <c r="L436" s="171"/>
      <c r="M436" s="173"/>
      <c r="N436" s="173"/>
      <c r="O436" s="173"/>
      <c r="P436" s="173"/>
      <c r="Q436" s="173"/>
      <c r="R436" s="173"/>
      <c r="S436" s="173">
        <v>59300</v>
      </c>
      <c r="T436" s="174"/>
      <c r="U436" s="175"/>
      <c r="V436" s="175"/>
      <c r="W436" s="175"/>
      <c r="X436" s="176"/>
      <c r="Y436" s="171" t="s">
        <v>7684</v>
      </c>
      <c r="Z436" s="171"/>
      <c r="AA436" s="173"/>
      <c r="AB436" s="173"/>
      <c r="AC436" s="173"/>
      <c r="AD436" s="173"/>
      <c r="AE436" s="173"/>
      <c r="AF436" s="173"/>
      <c r="AG436" s="173">
        <v>252000</v>
      </c>
      <c r="AH436" s="173"/>
      <c r="AI436" s="173">
        <v>56280</v>
      </c>
      <c r="AJ436" s="173"/>
      <c r="AK436" s="173"/>
      <c r="AL436" s="173"/>
      <c r="AM436" s="173"/>
      <c r="AN436" s="173"/>
      <c r="AO436" s="173"/>
      <c r="AP436" s="173"/>
      <c r="AQ436" s="173"/>
      <c r="AR436" s="173"/>
      <c r="AS436" s="173">
        <v>67000</v>
      </c>
      <c r="AT436" s="160">
        <f t="shared" si="152"/>
        <v>3</v>
      </c>
      <c r="AU436" s="173">
        <f t="shared" si="153"/>
        <v>375280</v>
      </c>
      <c r="AV436" s="173">
        <f t="shared" si="154"/>
        <v>125100</v>
      </c>
      <c r="AW436" s="173">
        <f t="shared" si="155"/>
        <v>56280</v>
      </c>
      <c r="AX436" s="173">
        <f t="shared" si="156"/>
        <v>65800</v>
      </c>
      <c r="AY436" s="173">
        <f t="shared" si="157"/>
        <v>-3020</v>
      </c>
      <c r="AZ436" s="177">
        <f t="shared" si="158"/>
        <v>1.1096121416526139</v>
      </c>
      <c r="BA436" s="177">
        <f t="shared" si="159"/>
        <v>-5.0927487352445192E-2</v>
      </c>
      <c r="BB436" s="173">
        <f t="shared" si="165"/>
        <v>67000</v>
      </c>
      <c r="BC436" s="178">
        <f t="shared" si="164"/>
        <v>125100</v>
      </c>
      <c r="BD436" s="173">
        <f t="shared" si="150"/>
        <v>7700</v>
      </c>
      <c r="BE436" s="177">
        <f t="shared" si="151"/>
        <v>0.12984822934232715</v>
      </c>
      <c r="BF436" s="179" t="s">
        <v>20562</v>
      </c>
      <c r="BG436" s="174"/>
      <c r="BH436" s="166" t="s">
        <v>20501</v>
      </c>
      <c r="BI436" s="162"/>
      <c r="BJ436" s="163">
        <v>1</v>
      </c>
      <c r="BK436" s="163"/>
    </row>
    <row r="437" spans="1:63" ht="34.5" customHeight="1" x14ac:dyDescent="0.25">
      <c r="A437" s="157">
        <v>431</v>
      </c>
      <c r="B437" s="164" t="s">
        <v>7655</v>
      </c>
      <c r="C437" s="169"/>
      <c r="D437" s="169" t="s">
        <v>3467</v>
      </c>
      <c r="E437" s="170" t="s">
        <v>7715</v>
      </c>
      <c r="F437" s="171" t="s">
        <v>7656</v>
      </c>
      <c r="G437" s="171"/>
      <c r="H437" s="172"/>
      <c r="I437" s="164"/>
      <c r="J437" s="164"/>
      <c r="K437" s="171"/>
      <c r="L437" s="171"/>
      <c r="M437" s="173"/>
      <c r="N437" s="173"/>
      <c r="O437" s="173"/>
      <c r="P437" s="173"/>
      <c r="Q437" s="173"/>
      <c r="R437" s="173"/>
      <c r="S437" s="173">
        <v>59300</v>
      </c>
      <c r="T437" s="174"/>
      <c r="U437" s="175"/>
      <c r="V437" s="175"/>
      <c r="W437" s="175"/>
      <c r="X437" s="176"/>
      <c r="Y437" s="171" t="s">
        <v>7684</v>
      </c>
      <c r="Z437" s="171"/>
      <c r="AA437" s="173"/>
      <c r="AB437" s="173"/>
      <c r="AC437" s="173"/>
      <c r="AD437" s="173"/>
      <c r="AE437" s="173"/>
      <c r="AF437" s="173"/>
      <c r="AG437" s="173">
        <v>252000</v>
      </c>
      <c r="AH437" s="173"/>
      <c r="AI437" s="173">
        <v>56280</v>
      </c>
      <c r="AJ437" s="173"/>
      <c r="AK437" s="173"/>
      <c r="AL437" s="173"/>
      <c r="AM437" s="173"/>
      <c r="AN437" s="173"/>
      <c r="AO437" s="173"/>
      <c r="AP437" s="173"/>
      <c r="AQ437" s="173"/>
      <c r="AR437" s="173"/>
      <c r="AS437" s="173">
        <v>67000</v>
      </c>
      <c r="AT437" s="160">
        <f t="shared" si="152"/>
        <v>3</v>
      </c>
      <c r="AU437" s="173">
        <f t="shared" si="153"/>
        <v>375280</v>
      </c>
      <c r="AV437" s="173">
        <f t="shared" si="154"/>
        <v>125100</v>
      </c>
      <c r="AW437" s="173">
        <f t="shared" si="155"/>
        <v>56280</v>
      </c>
      <c r="AX437" s="173">
        <f t="shared" si="156"/>
        <v>65800</v>
      </c>
      <c r="AY437" s="173">
        <f t="shared" si="157"/>
        <v>-3020</v>
      </c>
      <c r="AZ437" s="177">
        <f t="shared" si="158"/>
        <v>1.1096121416526139</v>
      </c>
      <c r="BA437" s="177">
        <f t="shared" si="159"/>
        <v>-5.0927487352445192E-2</v>
      </c>
      <c r="BB437" s="173">
        <f t="shared" si="165"/>
        <v>67000</v>
      </c>
      <c r="BC437" s="178">
        <f t="shared" si="164"/>
        <v>125100</v>
      </c>
      <c r="BD437" s="173">
        <f t="shared" si="150"/>
        <v>7700</v>
      </c>
      <c r="BE437" s="177">
        <f t="shared" si="151"/>
        <v>0.12984822934232715</v>
      </c>
      <c r="BF437" s="179" t="s">
        <v>20562</v>
      </c>
      <c r="BG437" s="174"/>
      <c r="BH437" s="166" t="s">
        <v>20501</v>
      </c>
      <c r="BI437" s="162"/>
      <c r="BJ437" s="163">
        <v>1</v>
      </c>
      <c r="BK437" s="163"/>
    </row>
    <row r="438" spans="1:63" ht="34.5" customHeight="1" x14ac:dyDescent="0.25">
      <c r="A438" s="157">
        <v>432</v>
      </c>
      <c r="B438" s="164" t="s">
        <v>7654</v>
      </c>
      <c r="C438" s="169"/>
      <c r="D438" s="169" t="s">
        <v>3467</v>
      </c>
      <c r="E438" s="170" t="s">
        <v>7716</v>
      </c>
      <c r="F438" s="171" t="s">
        <v>3475</v>
      </c>
      <c r="G438" s="171"/>
      <c r="H438" s="172"/>
      <c r="I438" s="164"/>
      <c r="J438" s="164"/>
      <c r="K438" s="171"/>
      <c r="L438" s="171"/>
      <c r="M438" s="173"/>
      <c r="N438" s="173"/>
      <c r="O438" s="173"/>
      <c r="P438" s="173"/>
      <c r="Q438" s="173"/>
      <c r="R438" s="173"/>
      <c r="S438" s="173">
        <v>59300</v>
      </c>
      <c r="T438" s="174"/>
      <c r="U438" s="175"/>
      <c r="V438" s="175"/>
      <c r="W438" s="175"/>
      <c r="X438" s="176"/>
      <c r="Y438" s="171" t="s">
        <v>7684</v>
      </c>
      <c r="Z438" s="171"/>
      <c r="AA438" s="173"/>
      <c r="AB438" s="173"/>
      <c r="AC438" s="173"/>
      <c r="AD438" s="173"/>
      <c r="AE438" s="173"/>
      <c r="AF438" s="173"/>
      <c r="AG438" s="173">
        <v>252000</v>
      </c>
      <c r="AH438" s="173"/>
      <c r="AI438" s="173">
        <v>56280</v>
      </c>
      <c r="AJ438" s="173"/>
      <c r="AK438" s="173"/>
      <c r="AL438" s="173"/>
      <c r="AM438" s="173"/>
      <c r="AN438" s="173"/>
      <c r="AO438" s="173"/>
      <c r="AP438" s="173"/>
      <c r="AQ438" s="173"/>
      <c r="AR438" s="173"/>
      <c r="AS438" s="173">
        <v>67000</v>
      </c>
      <c r="AT438" s="160">
        <f t="shared" si="152"/>
        <v>3</v>
      </c>
      <c r="AU438" s="173">
        <f t="shared" si="153"/>
        <v>375280</v>
      </c>
      <c r="AV438" s="173">
        <f t="shared" si="154"/>
        <v>125100</v>
      </c>
      <c r="AW438" s="173">
        <f t="shared" si="155"/>
        <v>56280</v>
      </c>
      <c r="AX438" s="173">
        <f t="shared" si="156"/>
        <v>65800</v>
      </c>
      <c r="AY438" s="173">
        <f t="shared" si="157"/>
        <v>-3020</v>
      </c>
      <c r="AZ438" s="177">
        <f t="shared" si="158"/>
        <v>1.1096121416526139</v>
      </c>
      <c r="BA438" s="177">
        <f t="shared" si="159"/>
        <v>-5.0927487352445192E-2</v>
      </c>
      <c r="BB438" s="173">
        <f t="shared" si="165"/>
        <v>67000</v>
      </c>
      <c r="BC438" s="178">
        <f t="shared" si="164"/>
        <v>125100</v>
      </c>
      <c r="BD438" s="173">
        <f t="shared" si="150"/>
        <v>7700</v>
      </c>
      <c r="BE438" s="177">
        <f t="shared" si="151"/>
        <v>0.12984822934232715</v>
      </c>
      <c r="BF438" s="179" t="s">
        <v>20562</v>
      </c>
      <c r="BG438" s="174"/>
      <c r="BH438" s="166" t="s">
        <v>20501</v>
      </c>
      <c r="BI438" s="162"/>
      <c r="BJ438" s="163">
        <v>1</v>
      </c>
      <c r="BK438" s="163"/>
    </row>
    <row r="439" spans="1:63" ht="34.5" customHeight="1" x14ac:dyDescent="0.25">
      <c r="A439" s="157">
        <v>433</v>
      </c>
      <c r="B439" s="164" t="s">
        <v>7638</v>
      </c>
      <c r="C439" s="169"/>
      <c r="D439" s="169" t="s">
        <v>3467</v>
      </c>
      <c r="E439" s="170" t="s">
        <v>7718</v>
      </c>
      <c r="F439" s="171" t="s">
        <v>7639</v>
      </c>
      <c r="G439" s="171"/>
      <c r="H439" s="172"/>
      <c r="I439" s="164"/>
      <c r="J439" s="164"/>
      <c r="K439" s="171"/>
      <c r="L439" s="171"/>
      <c r="M439" s="173"/>
      <c r="N439" s="173"/>
      <c r="O439" s="173"/>
      <c r="P439" s="173"/>
      <c r="Q439" s="173"/>
      <c r="R439" s="173"/>
      <c r="S439" s="173">
        <v>54800</v>
      </c>
      <c r="T439" s="174"/>
      <c r="U439" s="175"/>
      <c r="V439" s="175"/>
      <c r="W439" s="175"/>
      <c r="X439" s="176"/>
      <c r="Y439" s="171" t="s">
        <v>7684</v>
      </c>
      <c r="Z439" s="171"/>
      <c r="AA439" s="173"/>
      <c r="AB439" s="173"/>
      <c r="AC439" s="173"/>
      <c r="AD439" s="173"/>
      <c r="AE439" s="173"/>
      <c r="AF439" s="173"/>
      <c r="AG439" s="173">
        <v>250000</v>
      </c>
      <c r="AH439" s="173"/>
      <c r="AI439" s="173">
        <v>54360</v>
      </c>
      <c r="AJ439" s="173"/>
      <c r="AK439" s="173"/>
      <c r="AL439" s="173"/>
      <c r="AM439" s="173"/>
      <c r="AN439" s="173"/>
      <c r="AO439" s="173"/>
      <c r="AP439" s="173"/>
      <c r="AQ439" s="173"/>
      <c r="AR439" s="173"/>
      <c r="AS439" s="173">
        <v>76000</v>
      </c>
      <c r="AT439" s="160">
        <f t="shared" si="152"/>
        <v>3</v>
      </c>
      <c r="AU439" s="173">
        <f t="shared" si="153"/>
        <v>380360</v>
      </c>
      <c r="AV439" s="173">
        <f t="shared" si="154"/>
        <v>126800</v>
      </c>
      <c r="AW439" s="173">
        <f t="shared" si="155"/>
        <v>54360</v>
      </c>
      <c r="AX439" s="173">
        <f t="shared" si="156"/>
        <v>72000</v>
      </c>
      <c r="AY439" s="173">
        <f t="shared" si="157"/>
        <v>-440</v>
      </c>
      <c r="AZ439" s="177">
        <f t="shared" si="158"/>
        <v>1.3138686131386861</v>
      </c>
      <c r="BA439" s="177">
        <f t="shared" si="159"/>
        <v>-8.0291970802919711E-3</v>
      </c>
      <c r="BB439" s="173">
        <f t="shared" si="165"/>
        <v>76000</v>
      </c>
      <c r="BC439" s="178">
        <f t="shared" si="164"/>
        <v>126800</v>
      </c>
      <c r="BD439" s="173">
        <f t="shared" si="150"/>
        <v>21200</v>
      </c>
      <c r="BE439" s="177">
        <f t="shared" si="151"/>
        <v>0.38686131386861317</v>
      </c>
      <c r="BF439" s="179" t="s">
        <v>20562</v>
      </c>
      <c r="BG439" s="174"/>
      <c r="BH439" s="166" t="s">
        <v>20501</v>
      </c>
      <c r="BI439" s="162"/>
      <c r="BJ439" s="163">
        <v>1</v>
      </c>
      <c r="BK439" s="163"/>
    </row>
    <row r="440" spans="1:63" ht="34.5" customHeight="1" x14ac:dyDescent="0.25">
      <c r="A440" s="157">
        <v>434</v>
      </c>
      <c r="B440" s="164" t="s">
        <v>7641</v>
      </c>
      <c r="C440" s="169"/>
      <c r="D440" s="169" t="s">
        <v>3467</v>
      </c>
      <c r="E440" s="170" t="s">
        <v>7711</v>
      </c>
      <c r="F440" s="171" t="s">
        <v>7661</v>
      </c>
      <c r="G440" s="171"/>
      <c r="H440" s="172"/>
      <c r="I440" s="164"/>
      <c r="J440" s="164"/>
      <c r="K440" s="171"/>
      <c r="L440" s="171"/>
      <c r="M440" s="173"/>
      <c r="N440" s="173"/>
      <c r="O440" s="173"/>
      <c r="P440" s="173"/>
      <c r="Q440" s="173"/>
      <c r="R440" s="173"/>
      <c r="S440" s="173">
        <v>51800</v>
      </c>
      <c r="T440" s="174"/>
      <c r="U440" s="175"/>
      <c r="V440" s="175"/>
      <c r="W440" s="175"/>
      <c r="X440" s="176"/>
      <c r="Y440" s="171" t="s">
        <v>7684</v>
      </c>
      <c r="Z440" s="171"/>
      <c r="AA440" s="173"/>
      <c r="AB440" s="173"/>
      <c r="AC440" s="173"/>
      <c r="AD440" s="173"/>
      <c r="AE440" s="173"/>
      <c r="AF440" s="173"/>
      <c r="AG440" s="173">
        <v>252000</v>
      </c>
      <c r="AH440" s="173"/>
      <c r="AI440" s="173">
        <v>50760</v>
      </c>
      <c r="AJ440" s="173"/>
      <c r="AK440" s="173"/>
      <c r="AL440" s="173"/>
      <c r="AM440" s="173"/>
      <c r="AN440" s="173"/>
      <c r="AO440" s="173"/>
      <c r="AP440" s="173"/>
      <c r="AQ440" s="173"/>
      <c r="AR440" s="173"/>
      <c r="AS440" s="173">
        <v>67000</v>
      </c>
      <c r="AT440" s="160">
        <f t="shared" si="152"/>
        <v>3</v>
      </c>
      <c r="AU440" s="173">
        <f t="shared" si="153"/>
        <v>369760</v>
      </c>
      <c r="AV440" s="173">
        <f t="shared" si="154"/>
        <v>123300</v>
      </c>
      <c r="AW440" s="173">
        <f t="shared" si="155"/>
        <v>50760</v>
      </c>
      <c r="AX440" s="173">
        <f t="shared" si="156"/>
        <v>71500</v>
      </c>
      <c r="AY440" s="173">
        <f t="shared" si="157"/>
        <v>-1040</v>
      </c>
      <c r="AZ440" s="177">
        <f t="shared" si="158"/>
        <v>1.3803088803088803</v>
      </c>
      <c r="BA440" s="177">
        <f t="shared" si="159"/>
        <v>-2.0077220077220077E-2</v>
      </c>
      <c r="BB440" s="173">
        <f t="shared" si="165"/>
        <v>67000</v>
      </c>
      <c r="BC440" s="178">
        <f t="shared" si="164"/>
        <v>123300</v>
      </c>
      <c r="BD440" s="173">
        <f t="shared" si="150"/>
        <v>15200</v>
      </c>
      <c r="BE440" s="177">
        <f t="shared" si="151"/>
        <v>0.29343629343629346</v>
      </c>
      <c r="BF440" s="179" t="s">
        <v>20562</v>
      </c>
      <c r="BG440" s="174"/>
      <c r="BH440" s="166" t="s">
        <v>20501</v>
      </c>
      <c r="BI440" s="162"/>
      <c r="BJ440" s="163">
        <v>1</v>
      </c>
      <c r="BK440" s="163"/>
    </row>
    <row r="441" spans="1:63" ht="34.5" customHeight="1" x14ac:dyDescent="0.25">
      <c r="A441" s="157">
        <v>435</v>
      </c>
      <c r="B441" s="164" t="s">
        <v>7642</v>
      </c>
      <c r="C441" s="169"/>
      <c r="D441" s="169" t="s">
        <v>3467</v>
      </c>
      <c r="E441" s="170" t="s">
        <v>7719</v>
      </c>
      <c r="F441" s="171" t="s">
        <v>7643</v>
      </c>
      <c r="G441" s="171"/>
      <c r="H441" s="172"/>
      <c r="I441" s="164"/>
      <c r="J441" s="164"/>
      <c r="K441" s="171"/>
      <c r="L441" s="171"/>
      <c r="M441" s="173"/>
      <c r="N441" s="173"/>
      <c r="O441" s="173"/>
      <c r="P441" s="173"/>
      <c r="Q441" s="173"/>
      <c r="R441" s="173"/>
      <c r="S441" s="173">
        <v>51300</v>
      </c>
      <c r="T441" s="174"/>
      <c r="U441" s="175"/>
      <c r="V441" s="175"/>
      <c r="W441" s="175"/>
      <c r="X441" s="176"/>
      <c r="Y441" s="171" t="s">
        <v>7684</v>
      </c>
      <c r="Z441" s="171"/>
      <c r="AA441" s="173"/>
      <c r="AB441" s="173"/>
      <c r="AC441" s="173"/>
      <c r="AD441" s="173"/>
      <c r="AE441" s="173"/>
      <c r="AF441" s="173"/>
      <c r="AG441" s="173">
        <v>253000</v>
      </c>
      <c r="AH441" s="173"/>
      <c r="AI441" s="173">
        <v>50160</v>
      </c>
      <c r="AJ441" s="173"/>
      <c r="AK441" s="173"/>
      <c r="AL441" s="173"/>
      <c r="AM441" s="173"/>
      <c r="AN441" s="173"/>
      <c r="AO441" s="173"/>
      <c r="AP441" s="173"/>
      <c r="AQ441" s="173"/>
      <c r="AR441" s="173"/>
      <c r="AS441" s="173">
        <v>89000</v>
      </c>
      <c r="AT441" s="160">
        <f t="shared" si="152"/>
        <v>3</v>
      </c>
      <c r="AU441" s="173">
        <f t="shared" si="153"/>
        <v>392160</v>
      </c>
      <c r="AV441" s="173">
        <f t="shared" si="154"/>
        <v>130700</v>
      </c>
      <c r="AW441" s="173">
        <f t="shared" si="155"/>
        <v>50160</v>
      </c>
      <c r="AX441" s="173">
        <f t="shared" si="156"/>
        <v>79400</v>
      </c>
      <c r="AY441" s="173">
        <f t="shared" si="157"/>
        <v>-1140</v>
      </c>
      <c r="AZ441" s="177">
        <f t="shared" si="158"/>
        <v>1.5477582846003899</v>
      </c>
      <c r="BA441" s="177">
        <f t="shared" si="159"/>
        <v>-2.2222222222222223E-2</v>
      </c>
      <c r="BB441" s="173">
        <f t="shared" si="165"/>
        <v>89000</v>
      </c>
      <c r="BC441" s="178">
        <f t="shared" si="164"/>
        <v>130700</v>
      </c>
      <c r="BD441" s="173">
        <f t="shared" si="150"/>
        <v>37700</v>
      </c>
      <c r="BE441" s="177">
        <f t="shared" si="151"/>
        <v>0.73489278752436649</v>
      </c>
      <c r="BF441" s="179" t="s">
        <v>20562</v>
      </c>
      <c r="BG441" s="174"/>
      <c r="BH441" s="166" t="s">
        <v>20501</v>
      </c>
      <c r="BI441" s="162"/>
      <c r="BJ441" s="163">
        <v>1</v>
      </c>
      <c r="BK441" s="163"/>
    </row>
    <row r="442" spans="1:63" ht="34.5" customHeight="1" x14ac:dyDescent="0.25">
      <c r="A442" s="157">
        <v>436</v>
      </c>
      <c r="B442" s="164" t="s">
        <v>465</v>
      </c>
      <c r="C442" s="169" t="s">
        <v>466</v>
      </c>
      <c r="D442" s="169" t="s">
        <v>467</v>
      </c>
      <c r="E442" s="170" t="s">
        <v>468</v>
      </c>
      <c r="F442" s="171" t="s">
        <v>469</v>
      </c>
      <c r="G442" s="171" t="s">
        <v>469</v>
      </c>
      <c r="H442" s="172" t="s">
        <v>469</v>
      </c>
      <c r="I442" s="164"/>
      <c r="J442" s="164">
        <v>1</v>
      </c>
      <c r="K442" s="171">
        <v>1</v>
      </c>
      <c r="L442" s="171" t="s">
        <v>470</v>
      </c>
      <c r="M442" s="173">
        <v>18001</v>
      </c>
      <c r="N442" s="173">
        <f t="shared" ref="N442:N476" si="166">P442-M442</f>
        <v>31299</v>
      </c>
      <c r="O442" s="173">
        <v>31302.782608695699</v>
      </c>
      <c r="P442" s="173">
        <v>49300</v>
      </c>
      <c r="Q442" s="173">
        <f t="shared" ref="Q442:Q476" si="167">+O442/1800000*2340000</f>
        <v>40693.617391304404</v>
      </c>
      <c r="R442" s="173">
        <f t="shared" ref="R442:R476" si="168">+M442+Q442</f>
        <v>58694.617391304404</v>
      </c>
      <c r="S442" s="173">
        <v>58600</v>
      </c>
      <c r="T442" s="174"/>
      <c r="U442" s="175" t="s">
        <v>6404</v>
      </c>
      <c r="V442" s="175" t="s">
        <v>6493</v>
      </c>
      <c r="W442" s="175" t="s">
        <v>173</v>
      </c>
      <c r="X442" s="176">
        <v>43294</v>
      </c>
      <c r="Y442" s="171" t="s">
        <v>7684</v>
      </c>
      <c r="Z442" s="171"/>
      <c r="AA442" s="173">
        <v>120000</v>
      </c>
      <c r="AB442" s="173"/>
      <c r="AC442" s="173"/>
      <c r="AD442" s="173"/>
      <c r="AE442" s="173">
        <v>150000</v>
      </c>
      <c r="AF442" s="173"/>
      <c r="AG442" s="173"/>
      <c r="AH442" s="173"/>
      <c r="AI442" s="173"/>
      <c r="AJ442" s="173"/>
      <c r="AK442" s="173"/>
      <c r="AL442" s="173"/>
      <c r="AM442" s="173"/>
      <c r="AN442" s="173"/>
      <c r="AO442" s="173"/>
      <c r="AP442" s="173"/>
      <c r="AQ442" s="173"/>
      <c r="AR442" s="173"/>
      <c r="AS442" s="173">
        <v>180000</v>
      </c>
      <c r="AT442" s="160">
        <f t="shared" si="152"/>
        <v>3</v>
      </c>
      <c r="AU442" s="173">
        <f t="shared" si="153"/>
        <v>450000</v>
      </c>
      <c r="AV442" s="173">
        <f t="shared" si="154"/>
        <v>150000</v>
      </c>
      <c r="AW442" s="173">
        <f t="shared" si="155"/>
        <v>120000</v>
      </c>
      <c r="AX442" s="173">
        <f t="shared" si="156"/>
        <v>91400</v>
      </c>
      <c r="AY442" s="173">
        <f t="shared" si="157"/>
        <v>61400</v>
      </c>
      <c r="AZ442" s="177">
        <f t="shared" si="158"/>
        <v>1.5597269624573378</v>
      </c>
      <c r="BA442" s="177">
        <f t="shared" si="159"/>
        <v>1.0477815699658704</v>
      </c>
      <c r="BB442" s="173">
        <f t="shared" ref="BB442:BB466" si="169">AW442</f>
        <v>120000</v>
      </c>
      <c r="BC442" s="178">
        <f t="shared" si="164"/>
        <v>150000</v>
      </c>
      <c r="BD442" s="173">
        <f t="shared" si="150"/>
        <v>61400</v>
      </c>
      <c r="BE442" s="177">
        <f t="shared" si="151"/>
        <v>1.0477815699658704</v>
      </c>
      <c r="BF442" s="179" t="s">
        <v>20515</v>
      </c>
      <c r="BG442" s="174"/>
      <c r="BH442" s="166" t="s">
        <v>20501</v>
      </c>
      <c r="BI442" s="162"/>
      <c r="BJ442" s="163">
        <v>1</v>
      </c>
      <c r="BK442" s="163"/>
    </row>
    <row r="443" spans="1:63" ht="34.5" customHeight="1" x14ac:dyDescent="0.25">
      <c r="A443" s="157">
        <v>437</v>
      </c>
      <c r="B443" s="164" t="s">
        <v>472</v>
      </c>
      <c r="C443" s="169" t="s">
        <v>466</v>
      </c>
      <c r="D443" s="169" t="s">
        <v>467</v>
      </c>
      <c r="E443" s="170" t="s">
        <v>473</v>
      </c>
      <c r="F443" s="171" t="s">
        <v>474</v>
      </c>
      <c r="G443" s="171" t="s">
        <v>474</v>
      </c>
      <c r="H443" s="172" t="s">
        <v>474</v>
      </c>
      <c r="I443" s="164"/>
      <c r="J443" s="164">
        <v>1</v>
      </c>
      <c r="K443" s="171">
        <v>1</v>
      </c>
      <c r="L443" s="171" t="s">
        <v>470</v>
      </c>
      <c r="M443" s="173">
        <v>18001</v>
      </c>
      <c r="N443" s="173">
        <f t="shared" si="166"/>
        <v>31299</v>
      </c>
      <c r="O443" s="173">
        <v>31302.782608695699</v>
      </c>
      <c r="P443" s="173">
        <v>49300</v>
      </c>
      <c r="Q443" s="173">
        <f t="shared" si="167"/>
        <v>40693.617391304404</v>
      </c>
      <c r="R443" s="173">
        <f t="shared" si="168"/>
        <v>58694.617391304404</v>
      </c>
      <c r="S443" s="173">
        <v>58600</v>
      </c>
      <c r="T443" s="174"/>
      <c r="U443" s="175" t="s">
        <v>6404</v>
      </c>
      <c r="V443" s="175" t="s">
        <v>6493</v>
      </c>
      <c r="W443" s="175" t="s">
        <v>173</v>
      </c>
      <c r="X443" s="176">
        <v>43294</v>
      </c>
      <c r="Y443" s="171" t="s">
        <v>7684</v>
      </c>
      <c r="Z443" s="171"/>
      <c r="AA443" s="173">
        <v>120000</v>
      </c>
      <c r="AB443" s="173">
        <v>110000</v>
      </c>
      <c r="AC443" s="173"/>
      <c r="AD443" s="173"/>
      <c r="AE443" s="173"/>
      <c r="AF443" s="173"/>
      <c r="AG443" s="173"/>
      <c r="AH443" s="173"/>
      <c r="AI443" s="173"/>
      <c r="AJ443" s="173"/>
      <c r="AK443" s="173"/>
      <c r="AL443" s="173"/>
      <c r="AM443" s="173"/>
      <c r="AN443" s="173"/>
      <c r="AO443" s="173"/>
      <c r="AP443" s="173"/>
      <c r="AQ443" s="173"/>
      <c r="AR443" s="173"/>
      <c r="AS443" s="173">
        <v>180000</v>
      </c>
      <c r="AT443" s="160">
        <f t="shared" si="152"/>
        <v>3</v>
      </c>
      <c r="AU443" s="173">
        <f t="shared" si="153"/>
        <v>410000</v>
      </c>
      <c r="AV443" s="173">
        <f t="shared" si="154"/>
        <v>136700</v>
      </c>
      <c r="AW443" s="173">
        <f t="shared" si="155"/>
        <v>110000</v>
      </c>
      <c r="AX443" s="173">
        <f t="shared" si="156"/>
        <v>78100</v>
      </c>
      <c r="AY443" s="173">
        <f t="shared" si="157"/>
        <v>51400</v>
      </c>
      <c r="AZ443" s="177">
        <f t="shared" si="158"/>
        <v>1.3327645051194539</v>
      </c>
      <c r="BA443" s="177">
        <f t="shared" si="159"/>
        <v>0.87713310580204773</v>
      </c>
      <c r="BB443" s="173">
        <f t="shared" si="169"/>
        <v>110000</v>
      </c>
      <c r="BC443" s="178">
        <f t="shared" si="164"/>
        <v>136700</v>
      </c>
      <c r="BD443" s="173">
        <f t="shared" si="150"/>
        <v>51400</v>
      </c>
      <c r="BE443" s="177">
        <f t="shared" si="151"/>
        <v>0.87713310580204773</v>
      </c>
      <c r="BF443" s="179" t="s">
        <v>20515</v>
      </c>
      <c r="BG443" s="174"/>
      <c r="BH443" s="166" t="s">
        <v>20501</v>
      </c>
      <c r="BI443" s="162"/>
      <c r="BJ443" s="163">
        <v>1</v>
      </c>
      <c r="BK443" s="163"/>
    </row>
    <row r="444" spans="1:63" ht="34.5" customHeight="1" x14ac:dyDescent="0.25">
      <c r="A444" s="157">
        <v>438</v>
      </c>
      <c r="B444" s="164" t="s">
        <v>477</v>
      </c>
      <c r="C444" s="169" t="s">
        <v>466</v>
      </c>
      <c r="D444" s="169" t="s">
        <v>467</v>
      </c>
      <c r="E444" s="170" t="s">
        <v>478</v>
      </c>
      <c r="F444" s="171" t="s">
        <v>479</v>
      </c>
      <c r="G444" s="171" t="s">
        <v>479</v>
      </c>
      <c r="H444" s="172" t="s">
        <v>479</v>
      </c>
      <c r="I444" s="164"/>
      <c r="J444" s="164">
        <v>1</v>
      </c>
      <c r="K444" s="171">
        <v>1</v>
      </c>
      <c r="L444" s="171" t="s">
        <v>470</v>
      </c>
      <c r="M444" s="173">
        <v>18001</v>
      </c>
      <c r="N444" s="173">
        <f t="shared" si="166"/>
        <v>31299</v>
      </c>
      <c r="O444" s="173">
        <v>31302.782608695699</v>
      </c>
      <c r="P444" s="173">
        <v>49300</v>
      </c>
      <c r="Q444" s="173">
        <f t="shared" si="167"/>
        <v>40693.617391304404</v>
      </c>
      <c r="R444" s="173">
        <f t="shared" si="168"/>
        <v>58694.617391304404</v>
      </c>
      <c r="S444" s="173">
        <v>58600</v>
      </c>
      <c r="T444" s="174"/>
      <c r="U444" s="175" t="s">
        <v>6404</v>
      </c>
      <c r="V444" s="175" t="s">
        <v>6493</v>
      </c>
      <c r="W444" s="175" t="s">
        <v>173</v>
      </c>
      <c r="X444" s="176">
        <v>43294</v>
      </c>
      <c r="Y444" s="171" t="s">
        <v>7684</v>
      </c>
      <c r="Z444" s="171"/>
      <c r="AA444" s="173">
        <v>120000</v>
      </c>
      <c r="AB444" s="173">
        <v>110000</v>
      </c>
      <c r="AC444" s="173"/>
      <c r="AD444" s="173"/>
      <c r="AE444" s="173"/>
      <c r="AF444" s="173"/>
      <c r="AG444" s="173"/>
      <c r="AH444" s="173"/>
      <c r="AI444" s="173">
        <v>69100</v>
      </c>
      <c r="AJ444" s="173"/>
      <c r="AK444" s="173"/>
      <c r="AL444" s="173"/>
      <c r="AM444" s="173"/>
      <c r="AN444" s="173"/>
      <c r="AO444" s="173"/>
      <c r="AP444" s="173"/>
      <c r="AQ444" s="173"/>
      <c r="AR444" s="173"/>
      <c r="AS444" s="173"/>
      <c r="AT444" s="160">
        <f t="shared" si="152"/>
        <v>3</v>
      </c>
      <c r="AU444" s="173">
        <f t="shared" si="153"/>
        <v>299100</v>
      </c>
      <c r="AV444" s="173">
        <f t="shared" si="154"/>
        <v>99700</v>
      </c>
      <c r="AW444" s="173">
        <f t="shared" si="155"/>
        <v>69100</v>
      </c>
      <c r="AX444" s="173">
        <f t="shared" si="156"/>
        <v>41100</v>
      </c>
      <c r="AY444" s="173">
        <f t="shared" si="157"/>
        <v>10500</v>
      </c>
      <c r="AZ444" s="177">
        <f t="shared" si="158"/>
        <v>0.70136518771331058</v>
      </c>
      <c r="BA444" s="177">
        <f t="shared" si="159"/>
        <v>0.17918088737201365</v>
      </c>
      <c r="BB444" s="173">
        <f t="shared" si="169"/>
        <v>69100</v>
      </c>
      <c r="BC444" s="178">
        <f t="shared" si="164"/>
        <v>99700</v>
      </c>
      <c r="BD444" s="173">
        <f t="shared" si="150"/>
        <v>10500</v>
      </c>
      <c r="BE444" s="177">
        <f t="shared" si="151"/>
        <v>0.17918088737201365</v>
      </c>
      <c r="BF444" s="179" t="s">
        <v>20515</v>
      </c>
      <c r="BG444" s="174"/>
      <c r="BH444" s="166" t="s">
        <v>20501</v>
      </c>
      <c r="BI444" s="162"/>
      <c r="BJ444" s="163">
        <v>1</v>
      </c>
      <c r="BK444" s="163"/>
    </row>
    <row r="445" spans="1:63" ht="34.5" customHeight="1" x14ac:dyDescent="0.25">
      <c r="A445" s="157">
        <v>439</v>
      </c>
      <c r="B445" s="164" t="s">
        <v>480</v>
      </c>
      <c r="C445" s="169" t="s">
        <v>466</v>
      </c>
      <c r="D445" s="169" t="s">
        <v>467</v>
      </c>
      <c r="E445" s="170" t="s">
        <v>481</v>
      </c>
      <c r="F445" s="171" t="s">
        <v>482</v>
      </c>
      <c r="G445" s="171" t="s">
        <v>482</v>
      </c>
      <c r="H445" s="172" t="s">
        <v>482</v>
      </c>
      <c r="I445" s="164"/>
      <c r="J445" s="164">
        <v>1</v>
      </c>
      <c r="K445" s="171">
        <v>1</v>
      </c>
      <c r="L445" s="171" t="s">
        <v>470</v>
      </c>
      <c r="M445" s="173">
        <v>18001</v>
      </c>
      <c r="N445" s="173">
        <f t="shared" si="166"/>
        <v>31299</v>
      </c>
      <c r="O445" s="173">
        <v>31302.782608695699</v>
      </c>
      <c r="P445" s="173">
        <v>49300</v>
      </c>
      <c r="Q445" s="173">
        <f t="shared" si="167"/>
        <v>40693.617391304404</v>
      </c>
      <c r="R445" s="173">
        <f t="shared" si="168"/>
        <v>58694.617391304404</v>
      </c>
      <c r="S445" s="173">
        <v>58600</v>
      </c>
      <c r="T445" s="174"/>
      <c r="U445" s="175" t="s">
        <v>6404</v>
      </c>
      <c r="V445" s="175" t="s">
        <v>6493</v>
      </c>
      <c r="W445" s="175" t="s">
        <v>173</v>
      </c>
      <c r="X445" s="176">
        <v>43294</v>
      </c>
      <c r="Y445" s="171" t="s">
        <v>7684</v>
      </c>
      <c r="Z445" s="171"/>
      <c r="AA445" s="173">
        <v>120000</v>
      </c>
      <c r="AB445" s="173"/>
      <c r="AC445" s="173"/>
      <c r="AD445" s="173"/>
      <c r="AE445" s="173">
        <v>150000</v>
      </c>
      <c r="AF445" s="173"/>
      <c r="AG445" s="173"/>
      <c r="AH445" s="173"/>
      <c r="AI445" s="173"/>
      <c r="AJ445" s="173"/>
      <c r="AK445" s="173"/>
      <c r="AL445" s="173"/>
      <c r="AM445" s="173"/>
      <c r="AN445" s="173"/>
      <c r="AO445" s="173"/>
      <c r="AP445" s="173"/>
      <c r="AQ445" s="173"/>
      <c r="AR445" s="173"/>
      <c r="AS445" s="173">
        <v>180000</v>
      </c>
      <c r="AT445" s="160">
        <f t="shared" si="152"/>
        <v>3</v>
      </c>
      <c r="AU445" s="173">
        <f t="shared" si="153"/>
        <v>450000</v>
      </c>
      <c r="AV445" s="173">
        <f t="shared" si="154"/>
        <v>150000</v>
      </c>
      <c r="AW445" s="173">
        <f t="shared" si="155"/>
        <v>120000</v>
      </c>
      <c r="AX445" s="173">
        <f t="shared" si="156"/>
        <v>91400</v>
      </c>
      <c r="AY445" s="173">
        <f t="shared" si="157"/>
        <v>61400</v>
      </c>
      <c r="AZ445" s="177">
        <f t="shared" si="158"/>
        <v>1.5597269624573378</v>
      </c>
      <c r="BA445" s="177">
        <f t="shared" si="159"/>
        <v>1.0477815699658704</v>
      </c>
      <c r="BB445" s="173">
        <f t="shared" si="169"/>
        <v>120000</v>
      </c>
      <c r="BC445" s="178">
        <f t="shared" si="164"/>
        <v>150000</v>
      </c>
      <c r="BD445" s="173">
        <f t="shared" si="150"/>
        <v>61400</v>
      </c>
      <c r="BE445" s="177">
        <f t="shared" si="151"/>
        <v>1.0477815699658704</v>
      </c>
      <c r="BF445" s="179" t="s">
        <v>20515</v>
      </c>
      <c r="BG445" s="174"/>
      <c r="BH445" s="166" t="s">
        <v>20501</v>
      </c>
      <c r="BI445" s="162"/>
      <c r="BJ445" s="163">
        <v>1</v>
      </c>
      <c r="BK445" s="163"/>
    </row>
    <row r="446" spans="1:63" ht="34.5" customHeight="1" x14ac:dyDescent="0.25">
      <c r="A446" s="157">
        <v>440</v>
      </c>
      <c r="B446" s="164" t="s">
        <v>483</v>
      </c>
      <c r="C446" s="169" t="s">
        <v>466</v>
      </c>
      <c r="D446" s="169" t="s">
        <v>467</v>
      </c>
      <c r="E446" s="170" t="s">
        <v>484</v>
      </c>
      <c r="F446" s="171" t="s">
        <v>485</v>
      </c>
      <c r="G446" s="171" t="s">
        <v>485</v>
      </c>
      <c r="H446" s="172" t="s">
        <v>485</v>
      </c>
      <c r="I446" s="164"/>
      <c r="J446" s="164">
        <v>1</v>
      </c>
      <c r="K446" s="171">
        <v>1</v>
      </c>
      <c r="L446" s="171" t="s">
        <v>470</v>
      </c>
      <c r="M446" s="173">
        <v>18001</v>
      </c>
      <c r="N446" s="173">
        <f t="shared" si="166"/>
        <v>31299</v>
      </c>
      <c r="O446" s="173">
        <v>31302.782608695699</v>
      </c>
      <c r="P446" s="173">
        <v>49300</v>
      </c>
      <c r="Q446" s="173">
        <f t="shared" si="167"/>
        <v>40693.617391304404</v>
      </c>
      <c r="R446" s="173">
        <f t="shared" si="168"/>
        <v>58694.617391304404</v>
      </c>
      <c r="S446" s="173">
        <v>58600</v>
      </c>
      <c r="T446" s="174"/>
      <c r="U446" s="175" t="s">
        <v>6404</v>
      </c>
      <c r="V446" s="175" t="s">
        <v>6493</v>
      </c>
      <c r="W446" s="175" t="s">
        <v>173</v>
      </c>
      <c r="X446" s="176">
        <v>43294</v>
      </c>
      <c r="Y446" s="171" t="s">
        <v>7684</v>
      </c>
      <c r="Z446" s="171"/>
      <c r="AA446" s="173">
        <v>120000</v>
      </c>
      <c r="AB446" s="173"/>
      <c r="AC446" s="173"/>
      <c r="AD446" s="173"/>
      <c r="AE446" s="173">
        <v>150000</v>
      </c>
      <c r="AF446" s="173"/>
      <c r="AG446" s="173"/>
      <c r="AH446" s="173"/>
      <c r="AI446" s="173">
        <v>69100</v>
      </c>
      <c r="AJ446" s="173"/>
      <c r="AK446" s="173"/>
      <c r="AL446" s="173"/>
      <c r="AM446" s="173"/>
      <c r="AN446" s="173"/>
      <c r="AO446" s="173"/>
      <c r="AP446" s="173"/>
      <c r="AQ446" s="173"/>
      <c r="AR446" s="173"/>
      <c r="AS446" s="173"/>
      <c r="AT446" s="160">
        <f t="shared" si="152"/>
        <v>3</v>
      </c>
      <c r="AU446" s="173">
        <f t="shared" si="153"/>
        <v>339100</v>
      </c>
      <c r="AV446" s="173">
        <f t="shared" si="154"/>
        <v>113000</v>
      </c>
      <c r="AW446" s="173">
        <f t="shared" si="155"/>
        <v>69100</v>
      </c>
      <c r="AX446" s="173">
        <f t="shared" si="156"/>
        <v>54400</v>
      </c>
      <c r="AY446" s="173">
        <f t="shared" si="157"/>
        <v>10500</v>
      </c>
      <c r="AZ446" s="177">
        <f t="shared" si="158"/>
        <v>0.92832764505119458</v>
      </c>
      <c r="BA446" s="177">
        <f t="shared" si="159"/>
        <v>0.17918088737201365</v>
      </c>
      <c r="BB446" s="173">
        <f t="shared" si="169"/>
        <v>69100</v>
      </c>
      <c r="BC446" s="178">
        <f t="shared" si="164"/>
        <v>113000</v>
      </c>
      <c r="BD446" s="173">
        <f t="shared" si="150"/>
        <v>10500</v>
      </c>
      <c r="BE446" s="177">
        <f t="shared" si="151"/>
        <v>0.17918088737201365</v>
      </c>
      <c r="BF446" s="179" t="s">
        <v>20515</v>
      </c>
      <c r="BG446" s="174"/>
      <c r="BH446" s="166" t="s">
        <v>20501</v>
      </c>
      <c r="BI446" s="162"/>
      <c r="BJ446" s="163">
        <v>1</v>
      </c>
      <c r="BK446" s="163"/>
    </row>
    <row r="447" spans="1:63" ht="34.5" customHeight="1" x14ac:dyDescent="0.25">
      <c r="A447" s="157">
        <v>441</v>
      </c>
      <c r="B447" s="164" t="s">
        <v>486</v>
      </c>
      <c r="C447" s="169" t="s">
        <v>466</v>
      </c>
      <c r="D447" s="169" t="s">
        <v>467</v>
      </c>
      <c r="E447" s="170" t="s">
        <v>487</v>
      </c>
      <c r="F447" s="171" t="s">
        <v>488</v>
      </c>
      <c r="G447" s="171" t="s">
        <v>488</v>
      </c>
      <c r="H447" s="172" t="s">
        <v>488</v>
      </c>
      <c r="I447" s="164"/>
      <c r="J447" s="164">
        <v>1</v>
      </c>
      <c r="K447" s="171">
        <v>1</v>
      </c>
      <c r="L447" s="171" t="s">
        <v>470</v>
      </c>
      <c r="M447" s="173">
        <v>18001</v>
      </c>
      <c r="N447" s="173">
        <f t="shared" si="166"/>
        <v>31299</v>
      </c>
      <c r="O447" s="173">
        <v>31302.782608695699</v>
      </c>
      <c r="P447" s="173">
        <v>49300</v>
      </c>
      <c r="Q447" s="173">
        <f t="shared" si="167"/>
        <v>40693.617391304404</v>
      </c>
      <c r="R447" s="173">
        <f t="shared" si="168"/>
        <v>58694.617391304404</v>
      </c>
      <c r="S447" s="173">
        <v>58600</v>
      </c>
      <c r="T447" s="174"/>
      <c r="U447" s="175" t="s">
        <v>6404</v>
      </c>
      <c r="V447" s="175" t="s">
        <v>6493</v>
      </c>
      <c r="W447" s="175" t="s">
        <v>173</v>
      </c>
      <c r="X447" s="176">
        <v>43294</v>
      </c>
      <c r="Y447" s="171" t="s">
        <v>7684</v>
      </c>
      <c r="Z447" s="171"/>
      <c r="AA447" s="173">
        <v>120000</v>
      </c>
      <c r="AB447" s="173"/>
      <c r="AC447" s="173"/>
      <c r="AD447" s="173"/>
      <c r="AE447" s="173">
        <v>150000</v>
      </c>
      <c r="AF447" s="173"/>
      <c r="AG447" s="173"/>
      <c r="AH447" s="173"/>
      <c r="AI447" s="173">
        <v>69100</v>
      </c>
      <c r="AJ447" s="173"/>
      <c r="AK447" s="173"/>
      <c r="AL447" s="173"/>
      <c r="AM447" s="173"/>
      <c r="AN447" s="173"/>
      <c r="AO447" s="173"/>
      <c r="AP447" s="173"/>
      <c r="AQ447" s="173"/>
      <c r="AR447" s="173"/>
      <c r="AS447" s="173"/>
      <c r="AT447" s="160">
        <f t="shared" si="152"/>
        <v>3</v>
      </c>
      <c r="AU447" s="173">
        <f t="shared" si="153"/>
        <v>339100</v>
      </c>
      <c r="AV447" s="173">
        <f t="shared" si="154"/>
        <v>113000</v>
      </c>
      <c r="AW447" s="173">
        <f t="shared" si="155"/>
        <v>69100</v>
      </c>
      <c r="AX447" s="173">
        <f t="shared" si="156"/>
        <v>54400</v>
      </c>
      <c r="AY447" s="173">
        <f t="shared" si="157"/>
        <v>10500</v>
      </c>
      <c r="AZ447" s="177">
        <f t="shared" si="158"/>
        <v>0.92832764505119458</v>
      </c>
      <c r="BA447" s="177">
        <f t="shared" si="159"/>
        <v>0.17918088737201365</v>
      </c>
      <c r="BB447" s="173">
        <f t="shared" si="169"/>
        <v>69100</v>
      </c>
      <c r="BC447" s="178">
        <f t="shared" si="164"/>
        <v>113000</v>
      </c>
      <c r="BD447" s="173">
        <f t="shared" si="150"/>
        <v>10500</v>
      </c>
      <c r="BE447" s="177">
        <f t="shared" si="151"/>
        <v>0.17918088737201365</v>
      </c>
      <c r="BF447" s="179" t="s">
        <v>20515</v>
      </c>
      <c r="BG447" s="174"/>
      <c r="BH447" s="166" t="s">
        <v>20501</v>
      </c>
      <c r="BI447" s="162"/>
      <c r="BJ447" s="163">
        <v>1</v>
      </c>
      <c r="BK447" s="163"/>
    </row>
    <row r="448" spans="1:63" ht="34.5" customHeight="1" x14ac:dyDescent="0.25">
      <c r="A448" s="157">
        <v>442</v>
      </c>
      <c r="B448" s="164" t="s">
        <v>489</v>
      </c>
      <c r="C448" s="169" t="s">
        <v>466</v>
      </c>
      <c r="D448" s="169" t="s">
        <v>467</v>
      </c>
      <c r="E448" s="170" t="s">
        <v>490</v>
      </c>
      <c r="F448" s="171" t="s">
        <v>491</v>
      </c>
      <c r="G448" s="171" t="s">
        <v>491</v>
      </c>
      <c r="H448" s="172" t="s">
        <v>491</v>
      </c>
      <c r="I448" s="164"/>
      <c r="J448" s="164">
        <v>1</v>
      </c>
      <c r="K448" s="171">
        <v>1</v>
      </c>
      <c r="L448" s="171" t="s">
        <v>470</v>
      </c>
      <c r="M448" s="173">
        <v>18001</v>
      </c>
      <c r="N448" s="173">
        <f t="shared" si="166"/>
        <v>31299</v>
      </c>
      <c r="O448" s="173">
        <v>31302.782608695699</v>
      </c>
      <c r="P448" s="173">
        <v>49300</v>
      </c>
      <c r="Q448" s="173">
        <f t="shared" si="167"/>
        <v>40693.617391304404</v>
      </c>
      <c r="R448" s="173">
        <f t="shared" si="168"/>
        <v>58694.617391304404</v>
      </c>
      <c r="S448" s="173">
        <v>58600</v>
      </c>
      <c r="T448" s="174"/>
      <c r="U448" s="175" t="s">
        <v>6404</v>
      </c>
      <c r="V448" s="175" t="s">
        <v>6493</v>
      </c>
      <c r="W448" s="175" t="s">
        <v>173</v>
      </c>
      <c r="X448" s="176">
        <v>43294</v>
      </c>
      <c r="Y448" s="171" t="s">
        <v>7684</v>
      </c>
      <c r="Z448" s="171"/>
      <c r="AA448" s="173">
        <v>120000</v>
      </c>
      <c r="AB448" s="173"/>
      <c r="AC448" s="173"/>
      <c r="AD448" s="173"/>
      <c r="AE448" s="173"/>
      <c r="AF448" s="173"/>
      <c r="AG448" s="173"/>
      <c r="AH448" s="173"/>
      <c r="AI448" s="173">
        <v>69100</v>
      </c>
      <c r="AJ448" s="173"/>
      <c r="AK448" s="173"/>
      <c r="AL448" s="173"/>
      <c r="AM448" s="173"/>
      <c r="AN448" s="173"/>
      <c r="AO448" s="173"/>
      <c r="AP448" s="173"/>
      <c r="AQ448" s="173"/>
      <c r="AR448" s="173"/>
      <c r="AS448" s="173">
        <v>180000</v>
      </c>
      <c r="AT448" s="160">
        <f t="shared" si="152"/>
        <v>3</v>
      </c>
      <c r="AU448" s="173">
        <f t="shared" si="153"/>
        <v>369100</v>
      </c>
      <c r="AV448" s="173">
        <f t="shared" si="154"/>
        <v>123000</v>
      </c>
      <c r="AW448" s="173">
        <f t="shared" si="155"/>
        <v>69100</v>
      </c>
      <c r="AX448" s="173">
        <f t="shared" si="156"/>
        <v>64400</v>
      </c>
      <c r="AY448" s="173">
        <f t="shared" si="157"/>
        <v>10500</v>
      </c>
      <c r="AZ448" s="177">
        <f t="shared" si="158"/>
        <v>1.098976109215017</v>
      </c>
      <c r="BA448" s="177">
        <f t="shared" si="159"/>
        <v>0.17918088737201365</v>
      </c>
      <c r="BB448" s="173">
        <f t="shared" si="169"/>
        <v>69100</v>
      </c>
      <c r="BC448" s="178">
        <f t="shared" si="164"/>
        <v>123000</v>
      </c>
      <c r="BD448" s="173">
        <f t="shared" si="150"/>
        <v>10500</v>
      </c>
      <c r="BE448" s="177">
        <f t="shared" si="151"/>
        <v>0.17918088737201365</v>
      </c>
      <c r="BF448" s="179" t="s">
        <v>20515</v>
      </c>
      <c r="BG448" s="174"/>
      <c r="BH448" s="166" t="s">
        <v>20501</v>
      </c>
      <c r="BI448" s="162"/>
      <c r="BJ448" s="163">
        <v>1</v>
      </c>
      <c r="BK448" s="163"/>
    </row>
    <row r="449" spans="1:63" ht="34.5" customHeight="1" x14ac:dyDescent="0.25">
      <c r="A449" s="157">
        <v>443</v>
      </c>
      <c r="B449" s="164" t="s">
        <v>492</v>
      </c>
      <c r="C449" s="169" t="s">
        <v>466</v>
      </c>
      <c r="D449" s="169" t="s">
        <v>467</v>
      </c>
      <c r="E449" s="170" t="s">
        <v>493</v>
      </c>
      <c r="F449" s="171" t="s">
        <v>494</v>
      </c>
      <c r="G449" s="171" t="s">
        <v>494</v>
      </c>
      <c r="H449" s="172" t="s">
        <v>494</v>
      </c>
      <c r="I449" s="164"/>
      <c r="J449" s="164">
        <v>1</v>
      </c>
      <c r="K449" s="171">
        <v>1</v>
      </c>
      <c r="L449" s="171" t="s">
        <v>470</v>
      </c>
      <c r="M449" s="173">
        <v>18001</v>
      </c>
      <c r="N449" s="173">
        <f t="shared" si="166"/>
        <v>31299</v>
      </c>
      <c r="O449" s="173">
        <v>31302.782608695699</v>
      </c>
      <c r="P449" s="173">
        <v>49300</v>
      </c>
      <c r="Q449" s="173">
        <f t="shared" si="167"/>
        <v>40693.617391304404</v>
      </c>
      <c r="R449" s="173">
        <f t="shared" si="168"/>
        <v>58694.617391304404</v>
      </c>
      <c r="S449" s="173">
        <v>58600</v>
      </c>
      <c r="T449" s="174"/>
      <c r="U449" s="175" t="s">
        <v>6404</v>
      </c>
      <c r="V449" s="175" t="s">
        <v>6493</v>
      </c>
      <c r="W449" s="175" t="s">
        <v>173</v>
      </c>
      <c r="X449" s="176">
        <v>43294</v>
      </c>
      <c r="Y449" s="171" t="s">
        <v>7684</v>
      </c>
      <c r="Z449" s="171"/>
      <c r="AA449" s="173">
        <v>120000</v>
      </c>
      <c r="AB449" s="173">
        <v>110000</v>
      </c>
      <c r="AC449" s="173"/>
      <c r="AD449" s="173"/>
      <c r="AE449" s="173"/>
      <c r="AF449" s="173"/>
      <c r="AG449" s="173"/>
      <c r="AH449" s="173"/>
      <c r="AI449" s="173">
        <v>69100</v>
      </c>
      <c r="AJ449" s="173"/>
      <c r="AK449" s="173"/>
      <c r="AL449" s="173"/>
      <c r="AM449" s="173"/>
      <c r="AN449" s="173"/>
      <c r="AO449" s="173"/>
      <c r="AP449" s="173"/>
      <c r="AQ449" s="173"/>
      <c r="AR449" s="173"/>
      <c r="AS449" s="173"/>
      <c r="AT449" s="160">
        <f t="shared" si="152"/>
        <v>3</v>
      </c>
      <c r="AU449" s="173">
        <f t="shared" si="153"/>
        <v>299100</v>
      </c>
      <c r="AV449" s="173">
        <f t="shared" si="154"/>
        <v>99700</v>
      </c>
      <c r="AW449" s="173">
        <f t="shared" si="155"/>
        <v>69100</v>
      </c>
      <c r="AX449" s="173">
        <f t="shared" si="156"/>
        <v>41100</v>
      </c>
      <c r="AY449" s="173">
        <f t="shared" si="157"/>
        <v>10500</v>
      </c>
      <c r="AZ449" s="177">
        <f t="shared" si="158"/>
        <v>0.70136518771331058</v>
      </c>
      <c r="BA449" s="177">
        <f t="shared" si="159"/>
        <v>0.17918088737201365</v>
      </c>
      <c r="BB449" s="173">
        <f t="shared" si="169"/>
        <v>69100</v>
      </c>
      <c r="BC449" s="178">
        <f t="shared" si="164"/>
        <v>99700</v>
      </c>
      <c r="BD449" s="173">
        <f t="shared" si="150"/>
        <v>10500</v>
      </c>
      <c r="BE449" s="177">
        <f t="shared" si="151"/>
        <v>0.17918088737201365</v>
      </c>
      <c r="BF449" s="179" t="s">
        <v>20515</v>
      </c>
      <c r="BG449" s="174"/>
      <c r="BH449" s="166" t="s">
        <v>20501</v>
      </c>
      <c r="BI449" s="162"/>
      <c r="BJ449" s="163">
        <v>1</v>
      </c>
      <c r="BK449" s="163"/>
    </row>
    <row r="450" spans="1:63" ht="34.5" customHeight="1" x14ac:dyDescent="0.25">
      <c r="A450" s="157">
        <v>444</v>
      </c>
      <c r="B450" s="164" t="s">
        <v>500</v>
      </c>
      <c r="C450" s="169" t="s">
        <v>466</v>
      </c>
      <c r="D450" s="169" t="s">
        <v>467</v>
      </c>
      <c r="E450" s="170" t="s">
        <v>501</v>
      </c>
      <c r="F450" s="171" t="s">
        <v>498</v>
      </c>
      <c r="G450" s="171" t="s">
        <v>498</v>
      </c>
      <c r="H450" s="172" t="s">
        <v>498</v>
      </c>
      <c r="I450" s="164"/>
      <c r="J450" s="164">
        <v>1</v>
      </c>
      <c r="K450" s="171">
        <v>1</v>
      </c>
      <c r="L450" s="171" t="s">
        <v>470</v>
      </c>
      <c r="M450" s="173">
        <v>18001</v>
      </c>
      <c r="N450" s="173">
        <f t="shared" si="166"/>
        <v>31299</v>
      </c>
      <c r="O450" s="173">
        <v>31302.782608695699</v>
      </c>
      <c r="P450" s="173">
        <v>49300</v>
      </c>
      <c r="Q450" s="173">
        <f t="shared" si="167"/>
        <v>40693.617391304404</v>
      </c>
      <c r="R450" s="173">
        <f t="shared" si="168"/>
        <v>58694.617391304404</v>
      </c>
      <c r="S450" s="173">
        <v>58600</v>
      </c>
      <c r="T450" s="174"/>
      <c r="U450" s="175" t="s">
        <v>6404</v>
      </c>
      <c r="V450" s="175" t="s">
        <v>6493</v>
      </c>
      <c r="W450" s="175" t="s">
        <v>173</v>
      </c>
      <c r="X450" s="176">
        <v>43294</v>
      </c>
      <c r="Y450" s="171" t="s">
        <v>7684</v>
      </c>
      <c r="Z450" s="171"/>
      <c r="AA450" s="173">
        <v>120000</v>
      </c>
      <c r="AB450" s="173"/>
      <c r="AC450" s="173"/>
      <c r="AD450" s="173"/>
      <c r="AE450" s="173"/>
      <c r="AF450" s="173"/>
      <c r="AG450" s="173"/>
      <c r="AH450" s="173"/>
      <c r="AI450" s="173">
        <v>69100</v>
      </c>
      <c r="AJ450" s="173"/>
      <c r="AK450" s="173"/>
      <c r="AL450" s="173"/>
      <c r="AM450" s="173"/>
      <c r="AN450" s="173"/>
      <c r="AO450" s="173"/>
      <c r="AP450" s="173"/>
      <c r="AQ450" s="173"/>
      <c r="AR450" s="173"/>
      <c r="AS450" s="173">
        <v>180000</v>
      </c>
      <c r="AT450" s="160">
        <f t="shared" si="152"/>
        <v>3</v>
      </c>
      <c r="AU450" s="173">
        <f t="shared" si="153"/>
        <v>369100</v>
      </c>
      <c r="AV450" s="173">
        <f t="shared" si="154"/>
        <v>123000</v>
      </c>
      <c r="AW450" s="173">
        <f t="shared" si="155"/>
        <v>69100</v>
      </c>
      <c r="AX450" s="173">
        <f t="shared" si="156"/>
        <v>64400</v>
      </c>
      <c r="AY450" s="173">
        <f t="shared" si="157"/>
        <v>10500</v>
      </c>
      <c r="AZ450" s="177">
        <f t="shared" si="158"/>
        <v>1.098976109215017</v>
      </c>
      <c r="BA450" s="177">
        <f t="shared" si="159"/>
        <v>0.17918088737201365</v>
      </c>
      <c r="BB450" s="173">
        <f t="shared" si="169"/>
        <v>69100</v>
      </c>
      <c r="BC450" s="178">
        <f t="shared" si="164"/>
        <v>123000</v>
      </c>
      <c r="BD450" s="173">
        <f t="shared" si="150"/>
        <v>10500</v>
      </c>
      <c r="BE450" s="177">
        <f t="shared" si="151"/>
        <v>0.17918088737201365</v>
      </c>
      <c r="BF450" s="179" t="s">
        <v>20515</v>
      </c>
      <c r="BG450" s="174"/>
      <c r="BH450" s="166" t="s">
        <v>20501</v>
      </c>
      <c r="BI450" s="162"/>
      <c r="BJ450" s="163">
        <v>1</v>
      </c>
      <c r="BK450" s="163"/>
    </row>
    <row r="451" spans="1:63" ht="34.5" customHeight="1" x14ac:dyDescent="0.25">
      <c r="A451" s="157">
        <v>445</v>
      </c>
      <c r="B451" s="164" t="s">
        <v>502</v>
      </c>
      <c r="C451" s="169" t="s">
        <v>466</v>
      </c>
      <c r="D451" s="169" t="s">
        <v>467</v>
      </c>
      <c r="E451" s="170" t="s">
        <v>503</v>
      </c>
      <c r="F451" s="171" t="s">
        <v>504</v>
      </c>
      <c r="G451" s="171" t="s">
        <v>504</v>
      </c>
      <c r="H451" s="172" t="s">
        <v>504</v>
      </c>
      <c r="I451" s="164"/>
      <c r="J451" s="164">
        <v>1</v>
      </c>
      <c r="K451" s="171">
        <v>1</v>
      </c>
      <c r="L451" s="171" t="s">
        <v>470</v>
      </c>
      <c r="M451" s="173">
        <v>18001</v>
      </c>
      <c r="N451" s="173">
        <f t="shared" si="166"/>
        <v>31299</v>
      </c>
      <c r="O451" s="173">
        <v>31302.782608695699</v>
      </c>
      <c r="P451" s="173">
        <v>49300</v>
      </c>
      <c r="Q451" s="173">
        <f t="shared" si="167"/>
        <v>40693.617391304404</v>
      </c>
      <c r="R451" s="173">
        <f t="shared" si="168"/>
        <v>58694.617391304404</v>
      </c>
      <c r="S451" s="173">
        <v>58600</v>
      </c>
      <c r="T451" s="174"/>
      <c r="U451" s="175" t="s">
        <v>6404</v>
      </c>
      <c r="V451" s="175" t="s">
        <v>6493</v>
      </c>
      <c r="W451" s="175" t="s">
        <v>173</v>
      </c>
      <c r="X451" s="176">
        <v>43294</v>
      </c>
      <c r="Y451" s="171" t="s">
        <v>7684</v>
      </c>
      <c r="Z451" s="171"/>
      <c r="AA451" s="173">
        <v>120000</v>
      </c>
      <c r="AB451" s="173"/>
      <c r="AC451" s="173"/>
      <c r="AD451" s="173"/>
      <c r="AE451" s="173"/>
      <c r="AF451" s="173"/>
      <c r="AG451" s="173"/>
      <c r="AH451" s="173"/>
      <c r="AI451" s="173">
        <v>69100</v>
      </c>
      <c r="AJ451" s="173"/>
      <c r="AK451" s="173"/>
      <c r="AL451" s="173"/>
      <c r="AM451" s="173"/>
      <c r="AN451" s="173"/>
      <c r="AO451" s="173"/>
      <c r="AP451" s="173"/>
      <c r="AQ451" s="173"/>
      <c r="AR451" s="173"/>
      <c r="AS451" s="173">
        <v>180000</v>
      </c>
      <c r="AT451" s="160">
        <f t="shared" si="152"/>
        <v>3</v>
      </c>
      <c r="AU451" s="173">
        <f t="shared" si="153"/>
        <v>369100</v>
      </c>
      <c r="AV451" s="173">
        <f t="shared" si="154"/>
        <v>123000</v>
      </c>
      <c r="AW451" s="173">
        <f t="shared" si="155"/>
        <v>69100</v>
      </c>
      <c r="AX451" s="173">
        <f t="shared" si="156"/>
        <v>64400</v>
      </c>
      <c r="AY451" s="173">
        <f t="shared" si="157"/>
        <v>10500</v>
      </c>
      <c r="AZ451" s="177">
        <f t="shared" si="158"/>
        <v>1.098976109215017</v>
      </c>
      <c r="BA451" s="177">
        <f t="shared" si="159"/>
        <v>0.17918088737201365</v>
      </c>
      <c r="BB451" s="173">
        <f t="shared" si="169"/>
        <v>69100</v>
      </c>
      <c r="BC451" s="178">
        <f t="shared" si="164"/>
        <v>123000</v>
      </c>
      <c r="BD451" s="173">
        <f t="shared" ref="BD451:BD514" si="170">BB451-S451</f>
        <v>10500</v>
      </c>
      <c r="BE451" s="177">
        <f t="shared" ref="BE451:BE514" si="171">BD451/S451</f>
        <v>0.17918088737201365</v>
      </c>
      <c r="BF451" s="179" t="s">
        <v>20515</v>
      </c>
      <c r="BG451" s="174"/>
      <c r="BH451" s="166" t="s">
        <v>20501</v>
      </c>
      <c r="BI451" s="162"/>
      <c r="BJ451" s="163">
        <v>1</v>
      </c>
      <c r="BK451" s="163"/>
    </row>
    <row r="452" spans="1:63" ht="34.5" customHeight="1" x14ac:dyDescent="0.25">
      <c r="A452" s="157">
        <v>446</v>
      </c>
      <c r="B452" s="164" t="s">
        <v>505</v>
      </c>
      <c r="C452" s="169" t="s">
        <v>466</v>
      </c>
      <c r="D452" s="169" t="s">
        <v>467</v>
      </c>
      <c r="E452" s="170" t="s">
        <v>506</v>
      </c>
      <c r="F452" s="171" t="s">
        <v>507</v>
      </c>
      <c r="G452" s="171" t="s">
        <v>507</v>
      </c>
      <c r="H452" s="172" t="s">
        <v>507</v>
      </c>
      <c r="I452" s="164"/>
      <c r="J452" s="164">
        <v>1</v>
      </c>
      <c r="K452" s="171">
        <v>1</v>
      </c>
      <c r="L452" s="171" t="s">
        <v>470</v>
      </c>
      <c r="M452" s="173">
        <v>18001</v>
      </c>
      <c r="N452" s="173">
        <f t="shared" si="166"/>
        <v>31299</v>
      </c>
      <c r="O452" s="173">
        <v>31302.782608695699</v>
      </c>
      <c r="P452" s="173">
        <v>49300</v>
      </c>
      <c r="Q452" s="173">
        <f t="shared" si="167"/>
        <v>40693.617391304404</v>
      </c>
      <c r="R452" s="173">
        <f t="shared" si="168"/>
        <v>58694.617391304404</v>
      </c>
      <c r="S452" s="173">
        <v>58600</v>
      </c>
      <c r="T452" s="174"/>
      <c r="U452" s="175" t="s">
        <v>6404</v>
      </c>
      <c r="V452" s="175" t="s">
        <v>6493</v>
      </c>
      <c r="W452" s="175" t="s">
        <v>173</v>
      </c>
      <c r="X452" s="176">
        <v>43294</v>
      </c>
      <c r="Y452" s="171" t="s">
        <v>7684</v>
      </c>
      <c r="Z452" s="171"/>
      <c r="AA452" s="173">
        <v>120000</v>
      </c>
      <c r="AB452" s="173">
        <v>110000</v>
      </c>
      <c r="AC452" s="173">
        <v>150000</v>
      </c>
      <c r="AD452" s="173"/>
      <c r="AE452" s="173"/>
      <c r="AF452" s="173"/>
      <c r="AG452" s="173"/>
      <c r="AH452" s="173"/>
      <c r="AI452" s="173"/>
      <c r="AJ452" s="173"/>
      <c r="AK452" s="173"/>
      <c r="AL452" s="173"/>
      <c r="AM452" s="173"/>
      <c r="AN452" s="173"/>
      <c r="AO452" s="173"/>
      <c r="AP452" s="173"/>
      <c r="AQ452" s="173"/>
      <c r="AR452" s="173"/>
      <c r="AS452" s="173"/>
      <c r="AT452" s="160">
        <f t="shared" si="152"/>
        <v>3</v>
      </c>
      <c r="AU452" s="173">
        <f t="shared" si="153"/>
        <v>380000</v>
      </c>
      <c r="AV452" s="173">
        <f t="shared" si="154"/>
        <v>126700</v>
      </c>
      <c r="AW452" s="173">
        <f t="shared" si="155"/>
        <v>110000</v>
      </c>
      <c r="AX452" s="173">
        <f t="shared" si="156"/>
        <v>68100</v>
      </c>
      <c r="AY452" s="173">
        <f t="shared" si="157"/>
        <v>51400</v>
      </c>
      <c r="AZ452" s="177">
        <f t="shared" si="158"/>
        <v>1.1621160409556315</v>
      </c>
      <c r="BA452" s="177">
        <f t="shared" si="159"/>
        <v>0.87713310580204773</v>
      </c>
      <c r="BB452" s="173">
        <f t="shared" si="169"/>
        <v>110000</v>
      </c>
      <c r="BC452" s="178">
        <f t="shared" si="164"/>
        <v>126700</v>
      </c>
      <c r="BD452" s="173">
        <f t="shared" si="170"/>
        <v>51400</v>
      </c>
      <c r="BE452" s="177">
        <f t="shared" si="171"/>
        <v>0.87713310580204773</v>
      </c>
      <c r="BF452" s="179" t="s">
        <v>20515</v>
      </c>
      <c r="BG452" s="174"/>
      <c r="BH452" s="166" t="s">
        <v>20501</v>
      </c>
      <c r="BI452" s="162"/>
      <c r="BJ452" s="163">
        <v>1</v>
      </c>
      <c r="BK452" s="163"/>
    </row>
    <row r="453" spans="1:63" ht="34.5" customHeight="1" x14ac:dyDescent="0.25">
      <c r="A453" s="157">
        <v>447</v>
      </c>
      <c r="B453" s="164" t="s">
        <v>508</v>
      </c>
      <c r="C453" s="169" t="s">
        <v>466</v>
      </c>
      <c r="D453" s="169" t="s">
        <v>467</v>
      </c>
      <c r="E453" s="170" t="s">
        <v>509</v>
      </c>
      <c r="F453" s="171" t="s">
        <v>510</v>
      </c>
      <c r="G453" s="171" t="s">
        <v>510</v>
      </c>
      <c r="H453" s="172" t="s">
        <v>510</v>
      </c>
      <c r="I453" s="164"/>
      <c r="J453" s="164">
        <v>1</v>
      </c>
      <c r="K453" s="171">
        <v>1</v>
      </c>
      <c r="L453" s="171" t="s">
        <v>470</v>
      </c>
      <c r="M453" s="173">
        <v>18001</v>
      </c>
      <c r="N453" s="173">
        <f t="shared" si="166"/>
        <v>31299</v>
      </c>
      <c r="O453" s="173">
        <v>31302.782608695699</v>
      </c>
      <c r="P453" s="173">
        <v>49300</v>
      </c>
      <c r="Q453" s="173">
        <f t="shared" si="167"/>
        <v>40693.617391304404</v>
      </c>
      <c r="R453" s="173">
        <f t="shared" si="168"/>
        <v>58694.617391304404</v>
      </c>
      <c r="S453" s="173">
        <v>58600</v>
      </c>
      <c r="T453" s="174"/>
      <c r="U453" s="175" t="s">
        <v>6404</v>
      </c>
      <c r="V453" s="175" t="s">
        <v>6493</v>
      </c>
      <c r="W453" s="175" t="s">
        <v>173</v>
      </c>
      <c r="X453" s="176">
        <v>43294</v>
      </c>
      <c r="Y453" s="171" t="s">
        <v>7684</v>
      </c>
      <c r="Z453" s="171"/>
      <c r="AA453" s="173">
        <v>120000</v>
      </c>
      <c r="AB453" s="173"/>
      <c r="AC453" s="173"/>
      <c r="AD453" s="173"/>
      <c r="AE453" s="173"/>
      <c r="AF453" s="173"/>
      <c r="AG453" s="173"/>
      <c r="AH453" s="173"/>
      <c r="AI453" s="173">
        <v>69100</v>
      </c>
      <c r="AJ453" s="173"/>
      <c r="AK453" s="173"/>
      <c r="AL453" s="173"/>
      <c r="AM453" s="173"/>
      <c r="AN453" s="173"/>
      <c r="AO453" s="173"/>
      <c r="AP453" s="173"/>
      <c r="AQ453" s="173"/>
      <c r="AR453" s="173"/>
      <c r="AS453" s="173">
        <v>180000</v>
      </c>
      <c r="AT453" s="160">
        <f t="shared" si="152"/>
        <v>3</v>
      </c>
      <c r="AU453" s="173">
        <f t="shared" si="153"/>
        <v>369100</v>
      </c>
      <c r="AV453" s="173">
        <f t="shared" si="154"/>
        <v>123000</v>
      </c>
      <c r="AW453" s="173">
        <f t="shared" si="155"/>
        <v>69100</v>
      </c>
      <c r="AX453" s="173">
        <f t="shared" si="156"/>
        <v>64400</v>
      </c>
      <c r="AY453" s="173">
        <f t="shared" si="157"/>
        <v>10500</v>
      </c>
      <c r="AZ453" s="177">
        <f t="shared" si="158"/>
        <v>1.098976109215017</v>
      </c>
      <c r="BA453" s="177">
        <f t="shared" si="159"/>
        <v>0.17918088737201365</v>
      </c>
      <c r="BB453" s="173">
        <f t="shared" si="169"/>
        <v>69100</v>
      </c>
      <c r="BC453" s="178">
        <f t="shared" si="164"/>
        <v>123000</v>
      </c>
      <c r="BD453" s="173">
        <f t="shared" si="170"/>
        <v>10500</v>
      </c>
      <c r="BE453" s="177">
        <f t="shared" si="171"/>
        <v>0.17918088737201365</v>
      </c>
      <c r="BF453" s="179" t="s">
        <v>20515</v>
      </c>
      <c r="BG453" s="174"/>
      <c r="BH453" s="166" t="s">
        <v>20501</v>
      </c>
      <c r="BI453" s="162"/>
      <c r="BJ453" s="163">
        <v>1</v>
      </c>
      <c r="BK453" s="163"/>
    </row>
    <row r="454" spans="1:63" ht="34.5" customHeight="1" x14ac:dyDescent="0.25">
      <c r="A454" s="157">
        <v>448</v>
      </c>
      <c r="B454" s="164" t="s">
        <v>511</v>
      </c>
      <c r="C454" s="169" t="s">
        <v>466</v>
      </c>
      <c r="D454" s="169" t="s">
        <v>467</v>
      </c>
      <c r="E454" s="170" t="s">
        <v>512</v>
      </c>
      <c r="F454" s="171" t="s">
        <v>513</v>
      </c>
      <c r="G454" s="171" t="s">
        <v>513</v>
      </c>
      <c r="H454" s="172" t="s">
        <v>513</v>
      </c>
      <c r="I454" s="164"/>
      <c r="J454" s="164">
        <v>1</v>
      </c>
      <c r="K454" s="171">
        <v>1</v>
      </c>
      <c r="L454" s="171" t="s">
        <v>470</v>
      </c>
      <c r="M454" s="173">
        <v>18001</v>
      </c>
      <c r="N454" s="173">
        <f t="shared" si="166"/>
        <v>31299</v>
      </c>
      <c r="O454" s="173">
        <v>31302.782608695699</v>
      </c>
      <c r="P454" s="173">
        <v>49300</v>
      </c>
      <c r="Q454" s="173">
        <f t="shared" si="167"/>
        <v>40693.617391304404</v>
      </c>
      <c r="R454" s="173">
        <f t="shared" si="168"/>
        <v>58694.617391304404</v>
      </c>
      <c r="S454" s="173">
        <v>58600</v>
      </c>
      <c r="T454" s="174"/>
      <c r="U454" s="175" t="s">
        <v>6404</v>
      </c>
      <c r="V454" s="175" t="s">
        <v>6493</v>
      </c>
      <c r="W454" s="175" t="s">
        <v>173</v>
      </c>
      <c r="X454" s="176">
        <v>43294</v>
      </c>
      <c r="Y454" s="171" t="s">
        <v>7684</v>
      </c>
      <c r="Z454" s="171"/>
      <c r="AA454" s="173">
        <v>120000</v>
      </c>
      <c r="AB454" s="173">
        <v>110000</v>
      </c>
      <c r="AC454" s="173"/>
      <c r="AD454" s="173"/>
      <c r="AE454" s="173"/>
      <c r="AF454" s="173"/>
      <c r="AG454" s="173"/>
      <c r="AH454" s="173"/>
      <c r="AI454" s="173">
        <v>69100</v>
      </c>
      <c r="AJ454" s="173"/>
      <c r="AK454" s="173"/>
      <c r="AL454" s="173"/>
      <c r="AM454" s="173"/>
      <c r="AN454" s="173"/>
      <c r="AO454" s="173"/>
      <c r="AP454" s="173"/>
      <c r="AQ454" s="173"/>
      <c r="AR454" s="173"/>
      <c r="AS454" s="173"/>
      <c r="AT454" s="160">
        <f t="shared" si="152"/>
        <v>3</v>
      </c>
      <c r="AU454" s="173">
        <f t="shared" si="153"/>
        <v>299100</v>
      </c>
      <c r="AV454" s="173">
        <f t="shared" si="154"/>
        <v>99700</v>
      </c>
      <c r="AW454" s="173">
        <f t="shared" si="155"/>
        <v>69100</v>
      </c>
      <c r="AX454" s="173">
        <f t="shared" si="156"/>
        <v>41100</v>
      </c>
      <c r="AY454" s="173">
        <f t="shared" si="157"/>
        <v>10500</v>
      </c>
      <c r="AZ454" s="177">
        <f t="shared" si="158"/>
        <v>0.70136518771331058</v>
      </c>
      <c r="BA454" s="177">
        <f t="shared" si="159"/>
        <v>0.17918088737201365</v>
      </c>
      <c r="BB454" s="173">
        <f t="shared" si="169"/>
        <v>69100</v>
      </c>
      <c r="BC454" s="178">
        <f t="shared" si="164"/>
        <v>99700</v>
      </c>
      <c r="BD454" s="173">
        <f t="shared" si="170"/>
        <v>10500</v>
      </c>
      <c r="BE454" s="177">
        <f t="shared" si="171"/>
        <v>0.17918088737201365</v>
      </c>
      <c r="BF454" s="179" t="s">
        <v>20515</v>
      </c>
      <c r="BG454" s="174"/>
      <c r="BH454" s="166" t="s">
        <v>20501</v>
      </c>
      <c r="BI454" s="162"/>
      <c r="BJ454" s="163">
        <v>1</v>
      </c>
      <c r="BK454" s="163"/>
    </row>
    <row r="455" spans="1:63" ht="34.5" customHeight="1" x14ac:dyDescent="0.25">
      <c r="A455" s="157">
        <v>449</v>
      </c>
      <c r="B455" s="164" t="s">
        <v>514</v>
      </c>
      <c r="C455" s="169" t="s">
        <v>466</v>
      </c>
      <c r="D455" s="169" t="s">
        <v>467</v>
      </c>
      <c r="E455" s="170" t="s">
        <v>515</v>
      </c>
      <c r="F455" s="171" t="s">
        <v>516</v>
      </c>
      <c r="G455" s="171" t="s">
        <v>516</v>
      </c>
      <c r="H455" s="172" t="s">
        <v>516</v>
      </c>
      <c r="I455" s="164"/>
      <c r="J455" s="164">
        <v>1</v>
      </c>
      <c r="K455" s="171">
        <v>1</v>
      </c>
      <c r="L455" s="171" t="s">
        <v>470</v>
      </c>
      <c r="M455" s="173">
        <v>18001</v>
      </c>
      <c r="N455" s="173">
        <f t="shared" si="166"/>
        <v>31299</v>
      </c>
      <c r="O455" s="173">
        <v>31302.782608695699</v>
      </c>
      <c r="P455" s="173">
        <v>49300</v>
      </c>
      <c r="Q455" s="173">
        <f t="shared" si="167"/>
        <v>40693.617391304404</v>
      </c>
      <c r="R455" s="173">
        <f t="shared" si="168"/>
        <v>58694.617391304404</v>
      </c>
      <c r="S455" s="173">
        <v>58600</v>
      </c>
      <c r="T455" s="174"/>
      <c r="U455" s="175" t="s">
        <v>6404</v>
      </c>
      <c r="V455" s="175" t="s">
        <v>6493</v>
      </c>
      <c r="W455" s="175" t="s">
        <v>173</v>
      </c>
      <c r="X455" s="176">
        <v>43294</v>
      </c>
      <c r="Y455" s="171" t="s">
        <v>7684</v>
      </c>
      <c r="Z455" s="171"/>
      <c r="AA455" s="173">
        <v>120000</v>
      </c>
      <c r="AB455" s="173">
        <v>110000</v>
      </c>
      <c r="AC455" s="173">
        <v>150000</v>
      </c>
      <c r="AD455" s="173"/>
      <c r="AE455" s="173"/>
      <c r="AF455" s="173"/>
      <c r="AG455" s="173"/>
      <c r="AH455" s="173"/>
      <c r="AI455" s="173"/>
      <c r="AJ455" s="173"/>
      <c r="AK455" s="173"/>
      <c r="AL455" s="173"/>
      <c r="AM455" s="173"/>
      <c r="AN455" s="173"/>
      <c r="AO455" s="173"/>
      <c r="AP455" s="173"/>
      <c r="AQ455" s="173"/>
      <c r="AR455" s="173"/>
      <c r="AS455" s="173"/>
      <c r="AT455" s="160">
        <f t="shared" ref="AT455:AT518" si="172">COUNT(AA455:AS455)</f>
        <v>3</v>
      </c>
      <c r="AU455" s="173">
        <f t="shared" ref="AU455:AU518" si="173">SUM(AA455:AS455)</f>
        <v>380000</v>
      </c>
      <c r="AV455" s="173">
        <f t="shared" ref="AV455:AV518" si="174">ROUND(AU455/AT455,-2)</f>
        <v>126700</v>
      </c>
      <c r="AW455" s="173">
        <f t="shared" ref="AW455:AW518" si="175">MIN(AA455:AS455)</f>
        <v>110000</v>
      </c>
      <c r="AX455" s="173">
        <f t="shared" ref="AX455:AX518" si="176">AV455-S455</f>
        <v>68100</v>
      </c>
      <c r="AY455" s="173">
        <f t="shared" ref="AY455:AY518" si="177">AW455-S455</f>
        <v>51400</v>
      </c>
      <c r="AZ455" s="177">
        <f t="shared" ref="AZ455:AZ518" si="178">AX455/S455</f>
        <v>1.1621160409556315</v>
      </c>
      <c r="BA455" s="177">
        <f t="shared" ref="BA455:BA518" si="179">AY455/S455</f>
        <v>0.87713310580204773</v>
      </c>
      <c r="BB455" s="173">
        <f t="shared" si="169"/>
        <v>110000</v>
      </c>
      <c r="BC455" s="178">
        <f t="shared" si="164"/>
        <v>126700</v>
      </c>
      <c r="BD455" s="173">
        <f t="shared" si="170"/>
        <v>51400</v>
      </c>
      <c r="BE455" s="177">
        <f t="shared" si="171"/>
        <v>0.87713310580204773</v>
      </c>
      <c r="BF455" s="179" t="s">
        <v>20515</v>
      </c>
      <c r="BG455" s="174"/>
      <c r="BH455" s="166" t="s">
        <v>20501</v>
      </c>
      <c r="BI455" s="162"/>
      <c r="BJ455" s="163">
        <v>1</v>
      </c>
      <c r="BK455" s="163"/>
    </row>
    <row r="456" spans="1:63" ht="34.5" customHeight="1" x14ac:dyDescent="0.25">
      <c r="A456" s="157">
        <v>450</v>
      </c>
      <c r="B456" s="164" t="s">
        <v>519</v>
      </c>
      <c r="C456" s="169" t="s">
        <v>466</v>
      </c>
      <c r="D456" s="169" t="s">
        <v>467</v>
      </c>
      <c r="E456" s="170" t="s">
        <v>520</v>
      </c>
      <c r="F456" s="171" t="s">
        <v>521</v>
      </c>
      <c r="G456" s="171" t="s">
        <v>521</v>
      </c>
      <c r="H456" s="172" t="s">
        <v>521</v>
      </c>
      <c r="I456" s="164"/>
      <c r="J456" s="164">
        <v>1</v>
      </c>
      <c r="K456" s="171">
        <v>1</v>
      </c>
      <c r="L456" s="171" t="s">
        <v>470</v>
      </c>
      <c r="M456" s="173">
        <v>18001</v>
      </c>
      <c r="N456" s="173">
        <f t="shared" si="166"/>
        <v>31299</v>
      </c>
      <c r="O456" s="173">
        <v>31302.782608695699</v>
      </c>
      <c r="P456" s="173">
        <v>49300</v>
      </c>
      <c r="Q456" s="173">
        <f t="shared" si="167"/>
        <v>40693.617391304404</v>
      </c>
      <c r="R456" s="173">
        <f t="shared" si="168"/>
        <v>58694.617391304404</v>
      </c>
      <c r="S456" s="173">
        <v>58600</v>
      </c>
      <c r="T456" s="174"/>
      <c r="U456" s="175" t="s">
        <v>6404</v>
      </c>
      <c r="V456" s="175" t="s">
        <v>6493</v>
      </c>
      <c r="W456" s="175" t="s">
        <v>173</v>
      </c>
      <c r="X456" s="176">
        <v>43294</v>
      </c>
      <c r="Y456" s="171" t="s">
        <v>7684</v>
      </c>
      <c r="Z456" s="171"/>
      <c r="AA456" s="173">
        <v>120000</v>
      </c>
      <c r="AB456" s="173"/>
      <c r="AC456" s="173">
        <v>150000</v>
      </c>
      <c r="AD456" s="173"/>
      <c r="AE456" s="173"/>
      <c r="AF456" s="173"/>
      <c r="AG456" s="173"/>
      <c r="AH456" s="173"/>
      <c r="AI456" s="173">
        <v>69100</v>
      </c>
      <c r="AJ456" s="173"/>
      <c r="AK456" s="173"/>
      <c r="AL456" s="173"/>
      <c r="AM456" s="173"/>
      <c r="AN456" s="173"/>
      <c r="AO456" s="173"/>
      <c r="AP456" s="173"/>
      <c r="AQ456" s="173"/>
      <c r="AR456" s="173"/>
      <c r="AS456" s="173"/>
      <c r="AT456" s="160">
        <f t="shared" si="172"/>
        <v>3</v>
      </c>
      <c r="AU456" s="173">
        <f t="shared" si="173"/>
        <v>339100</v>
      </c>
      <c r="AV456" s="173">
        <f t="shared" si="174"/>
        <v>113000</v>
      </c>
      <c r="AW456" s="173">
        <f t="shared" si="175"/>
        <v>69100</v>
      </c>
      <c r="AX456" s="173">
        <f t="shared" si="176"/>
        <v>54400</v>
      </c>
      <c r="AY456" s="173">
        <f t="shared" si="177"/>
        <v>10500</v>
      </c>
      <c r="AZ456" s="177">
        <f t="shared" si="178"/>
        <v>0.92832764505119458</v>
      </c>
      <c r="BA456" s="177">
        <f t="shared" si="179"/>
        <v>0.17918088737201365</v>
      </c>
      <c r="BB456" s="173">
        <f t="shared" si="169"/>
        <v>69100</v>
      </c>
      <c r="BC456" s="178">
        <f t="shared" si="164"/>
        <v>113000</v>
      </c>
      <c r="BD456" s="173">
        <f t="shared" si="170"/>
        <v>10500</v>
      </c>
      <c r="BE456" s="177">
        <f t="shared" si="171"/>
        <v>0.17918088737201365</v>
      </c>
      <c r="BF456" s="179" t="s">
        <v>20515</v>
      </c>
      <c r="BG456" s="174"/>
      <c r="BH456" s="166" t="s">
        <v>20501</v>
      </c>
      <c r="BI456" s="162"/>
      <c r="BJ456" s="163">
        <v>1</v>
      </c>
      <c r="BK456" s="163"/>
    </row>
    <row r="457" spans="1:63" ht="34.5" customHeight="1" x14ac:dyDescent="0.25">
      <c r="A457" s="157">
        <v>451</v>
      </c>
      <c r="B457" s="164" t="s">
        <v>522</v>
      </c>
      <c r="C457" s="169" t="s">
        <v>466</v>
      </c>
      <c r="D457" s="169" t="s">
        <v>467</v>
      </c>
      <c r="E457" s="170" t="s">
        <v>523</v>
      </c>
      <c r="F457" s="171" t="s">
        <v>524</v>
      </c>
      <c r="G457" s="171" t="s">
        <v>524</v>
      </c>
      <c r="H457" s="172" t="s">
        <v>524</v>
      </c>
      <c r="I457" s="164"/>
      <c r="J457" s="164">
        <v>1</v>
      </c>
      <c r="K457" s="171">
        <v>1</v>
      </c>
      <c r="L457" s="171" t="s">
        <v>470</v>
      </c>
      <c r="M457" s="173">
        <v>18001</v>
      </c>
      <c r="N457" s="173">
        <f t="shared" si="166"/>
        <v>31299</v>
      </c>
      <c r="O457" s="173">
        <v>31302.782608695699</v>
      </c>
      <c r="P457" s="173">
        <v>49300</v>
      </c>
      <c r="Q457" s="173">
        <f t="shared" si="167"/>
        <v>40693.617391304404</v>
      </c>
      <c r="R457" s="173">
        <f t="shared" si="168"/>
        <v>58694.617391304404</v>
      </c>
      <c r="S457" s="173">
        <v>58600</v>
      </c>
      <c r="T457" s="174"/>
      <c r="U457" s="175" t="s">
        <v>6404</v>
      </c>
      <c r="V457" s="175" t="s">
        <v>6493</v>
      </c>
      <c r="W457" s="175" t="s">
        <v>173</v>
      </c>
      <c r="X457" s="176">
        <v>43294</v>
      </c>
      <c r="Y457" s="171" t="s">
        <v>7684</v>
      </c>
      <c r="Z457" s="171"/>
      <c r="AA457" s="173">
        <v>120000</v>
      </c>
      <c r="AB457" s="173"/>
      <c r="AC457" s="173"/>
      <c r="AD457" s="173"/>
      <c r="AE457" s="173"/>
      <c r="AF457" s="173"/>
      <c r="AG457" s="173"/>
      <c r="AH457" s="173"/>
      <c r="AI457" s="173">
        <v>69100</v>
      </c>
      <c r="AJ457" s="173"/>
      <c r="AK457" s="173"/>
      <c r="AL457" s="173"/>
      <c r="AM457" s="173"/>
      <c r="AN457" s="173"/>
      <c r="AO457" s="173"/>
      <c r="AP457" s="173"/>
      <c r="AQ457" s="173"/>
      <c r="AR457" s="173"/>
      <c r="AS457" s="173">
        <v>180000</v>
      </c>
      <c r="AT457" s="160">
        <f t="shared" si="172"/>
        <v>3</v>
      </c>
      <c r="AU457" s="173">
        <f t="shared" si="173"/>
        <v>369100</v>
      </c>
      <c r="AV457" s="173">
        <f t="shared" si="174"/>
        <v>123000</v>
      </c>
      <c r="AW457" s="173">
        <f t="shared" si="175"/>
        <v>69100</v>
      </c>
      <c r="AX457" s="173">
        <f t="shared" si="176"/>
        <v>64400</v>
      </c>
      <c r="AY457" s="173">
        <f t="shared" si="177"/>
        <v>10500</v>
      </c>
      <c r="AZ457" s="177">
        <f t="shared" si="178"/>
        <v>1.098976109215017</v>
      </c>
      <c r="BA457" s="177">
        <f t="shared" si="179"/>
        <v>0.17918088737201365</v>
      </c>
      <c r="BB457" s="173">
        <f t="shared" si="169"/>
        <v>69100</v>
      </c>
      <c r="BC457" s="178">
        <f t="shared" si="164"/>
        <v>123000</v>
      </c>
      <c r="BD457" s="173">
        <f t="shared" si="170"/>
        <v>10500</v>
      </c>
      <c r="BE457" s="177">
        <f t="shared" si="171"/>
        <v>0.17918088737201365</v>
      </c>
      <c r="BF457" s="179" t="s">
        <v>20515</v>
      </c>
      <c r="BG457" s="174"/>
      <c r="BH457" s="166" t="s">
        <v>20501</v>
      </c>
      <c r="BI457" s="162"/>
      <c r="BJ457" s="163">
        <v>1</v>
      </c>
      <c r="BK457" s="163"/>
    </row>
    <row r="458" spans="1:63" ht="29.25" customHeight="1" x14ac:dyDescent="0.25">
      <c r="A458" s="157">
        <v>452</v>
      </c>
      <c r="B458" s="164" t="s">
        <v>525</v>
      </c>
      <c r="C458" s="169" t="s">
        <v>466</v>
      </c>
      <c r="D458" s="169" t="s">
        <v>467</v>
      </c>
      <c r="E458" s="170" t="s">
        <v>526</v>
      </c>
      <c r="F458" s="171" t="s">
        <v>527</v>
      </c>
      <c r="G458" s="171" t="s">
        <v>527</v>
      </c>
      <c r="H458" s="172" t="s">
        <v>527</v>
      </c>
      <c r="I458" s="164"/>
      <c r="J458" s="164">
        <v>1</v>
      </c>
      <c r="K458" s="171">
        <v>1</v>
      </c>
      <c r="L458" s="171" t="s">
        <v>470</v>
      </c>
      <c r="M458" s="173">
        <v>18001</v>
      </c>
      <c r="N458" s="173">
        <f t="shared" si="166"/>
        <v>31299</v>
      </c>
      <c r="O458" s="173">
        <v>31302.782608695699</v>
      </c>
      <c r="P458" s="173">
        <v>49300</v>
      </c>
      <c r="Q458" s="173">
        <f t="shared" si="167"/>
        <v>40693.617391304404</v>
      </c>
      <c r="R458" s="173">
        <f t="shared" si="168"/>
        <v>58694.617391304404</v>
      </c>
      <c r="S458" s="173">
        <v>58600</v>
      </c>
      <c r="T458" s="174"/>
      <c r="U458" s="175" t="s">
        <v>2615</v>
      </c>
      <c r="V458" s="175" t="s">
        <v>6385</v>
      </c>
      <c r="W458" s="175" t="s">
        <v>173</v>
      </c>
      <c r="X458" s="176">
        <v>43294</v>
      </c>
      <c r="Y458" s="171" t="s">
        <v>7684</v>
      </c>
      <c r="Z458" s="171"/>
      <c r="AA458" s="173">
        <v>120000</v>
      </c>
      <c r="AB458" s="173"/>
      <c r="AC458" s="173"/>
      <c r="AD458" s="173"/>
      <c r="AE458" s="173"/>
      <c r="AF458" s="173"/>
      <c r="AG458" s="173"/>
      <c r="AH458" s="173"/>
      <c r="AI458" s="173">
        <v>69100</v>
      </c>
      <c r="AJ458" s="173"/>
      <c r="AK458" s="173"/>
      <c r="AL458" s="173"/>
      <c r="AM458" s="173"/>
      <c r="AN458" s="173"/>
      <c r="AO458" s="173"/>
      <c r="AP458" s="173"/>
      <c r="AQ458" s="173"/>
      <c r="AR458" s="173"/>
      <c r="AS458" s="173">
        <v>180000</v>
      </c>
      <c r="AT458" s="160">
        <f t="shared" si="172"/>
        <v>3</v>
      </c>
      <c r="AU458" s="173">
        <f t="shared" si="173"/>
        <v>369100</v>
      </c>
      <c r="AV458" s="173">
        <f t="shared" si="174"/>
        <v>123000</v>
      </c>
      <c r="AW458" s="173">
        <f t="shared" si="175"/>
        <v>69100</v>
      </c>
      <c r="AX458" s="173">
        <f t="shared" si="176"/>
        <v>64400</v>
      </c>
      <c r="AY458" s="173">
        <f t="shared" si="177"/>
        <v>10500</v>
      </c>
      <c r="AZ458" s="177">
        <f t="shared" si="178"/>
        <v>1.098976109215017</v>
      </c>
      <c r="BA458" s="177">
        <f t="shared" si="179"/>
        <v>0.17918088737201365</v>
      </c>
      <c r="BB458" s="173">
        <f t="shared" si="169"/>
        <v>69100</v>
      </c>
      <c r="BC458" s="178">
        <f t="shared" si="164"/>
        <v>123000</v>
      </c>
      <c r="BD458" s="173">
        <f t="shared" si="170"/>
        <v>10500</v>
      </c>
      <c r="BE458" s="177">
        <f t="shared" si="171"/>
        <v>0.17918088737201365</v>
      </c>
      <c r="BF458" s="179" t="s">
        <v>20515</v>
      </c>
      <c r="BG458" s="174"/>
      <c r="BH458" s="166" t="s">
        <v>20501</v>
      </c>
      <c r="BI458" s="162"/>
      <c r="BJ458" s="163">
        <v>1</v>
      </c>
      <c r="BK458" s="163"/>
    </row>
    <row r="459" spans="1:63" ht="29.25" customHeight="1" x14ac:dyDescent="0.25">
      <c r="A459" s="157">
        <v>453</v>
      </c>
      <c r="B459" s="164" t="s">
        <v>528</v>
      </c>
      <c r="C459" s="169" t="s">
        <v>466</v>
      </c>
      <c r="D459" s="169" t="s">
        <v>467</v>
      </c>
      <c r="E459" s="170" t="s">
        <v>529</v>
      </c>
      <c r="F459" s="171" t="s">
        <v>530</v>
      </c>
      <c r="G459" s="171" t="s">
        <v>530</v>
      </c>
      <c r="H459" s="172" t="s">
        <v>530</v>
      </c>
      <c r="I459" s="164"/>
      <c r="J459" s="164">
        <v>1</v>
      </c>
      <c r="K459" s="171">
        <v>1</v>
      </c>
      <c r="L459" s="171" t="s">
        <v>470</v>
      </c>
      <c r="M459" s="173">
        <v>18001</v>
      </c>
      <c r="N459" s="173">
        <f t="shared" si="166"/>
        <v>31299</v>
      </c>
      <c r="O459" s="173">
        <v>31302.782608695699</v>
      </c>
      <c r="P459" s="173">
        <v>49300</v>
      </c>
      <c r="Q459" s="173">
        <f t="shared" si="167"/>
        <v>40693.617391304404</v>
      </c>
      <c r="R459" s="173">
        <f t="shared" si="168"/>
        <v>58694.617391304404</v>
      </c>
      <c r="S459" s="173">
        <v>58600</v>
      </c>
      <c r="T459" s="174"/>
      <c r="U459" s="175" t="s">
        <v>6404</v>
      </c>
      <c r="V459" s="175" t="s">
        <v>6493</v>
      </c>
      <c r="W459" s="175" t="s">
        <v>173</v>
      </c>
      <c r="X459" s="176">
        <v>43294</v>
      </c>
      <c r="Y459" s="171" t="s">
        <v>7684</v>
      </c>
      <c r="Z459" s="171"/>
      <c r="AA459" s="173">
        <v>120000</v>
      </c>
      <c r="AB459" s="173"/>
      <c r="AC459" s="173"/>
      <c r="AD459" s="173"/>
      <c r="AE459" s="173"/>
      <c r="AF459" s="173"/>
      <c r="AG459" s="173"/>
      <c r="AH459" s="173"/>
      <c r="AI459" s="173">
        <v>69100</v>
      </c>
      <c r="AJ459" s="173"/>
      <c r="AK459" s="173"/>
      <c r="AL459" s="173"/>
      <c r="AM459" s="173"/>
      <c r="AN459" s="173"/>
      <c r="AO459" s="173"/>
      <c r="AP459" s="173"/>
      <c r="AQ459" s="173"/>
      <c r="AR459" s="173"/>
      <c r="AS459" s="173">
        <v>180000</v>
      </c>
      <c r="AT459" s="160">
        <f t="shared" si="172"/>
        <v>3</v>
      </c>
      <c r="AU459" s="173">
        <f t="shared" si="173"/>
        <v>369100</v>
      </c>
      <c r="AV459" s="173">
        <f t="shared" si="174"/>
        <v>123000</v>
      </c>
      <c r="AW459" s="173">
        <f t="shared" si="175"/>
        <v>69100</v>
      </c>
      <c r="AX459" s="173">
        <f t="shared" si="176"/>
        <v>64400</v>
      </c>
      <c r="AY459" s="173">
        <f t="shared" si="177"/>
        <v>10500</v>
      </c>
      <c r="AZ459" s="177">
        <f t="shared" si="178"/>
        <v>1.098976109215017</v>
      </c>
      <c r="BA459" s="177">
        <f t="shared" si="179"/>
        <v>0.17918088737201365</v>
      </c>
      <c r="BB459" s="173">
        <f t="shared" si="169"/>
        <v>69100</v>
      </c>
      <c r="BC459" s="178">
        <f t="shared" si="164"/>
        <v>123000</v>
      </c>
      <c r="BD459" s="173">
        <f t="shared" si="170"/>
        <v>10500</v>
      </c>
      <c r="BE459" s="177">
        <f t="shared" si="171"/>
        <v>0.17918088737201365</v>
      </c>
      <c r="BF459" s="179" t="s">
        <v>20515</v>
      </c>
      <c r="BG459" s="174"/>
      <c r="BH459" s="166" t="s">
        <v>20501</v>
      </c>
      <c r="BI459" s="162"/>
      <c r="BJ459" s="163">
        <v>1</v>
      </c>
      <c r="BK459" s="163"/>
    </row>
    <row r="460" spans="1:63" ht="29.25" customHeight="1" x14ac:dyDescent="0.25">
      <c r="A460" s="157">
        <v>454</v>
      </c>
      <c r="B460" s="164" t="s">
        <v>531</v>
      </c>
      <c r="C460" s="169" t="s">
        <v>466</v>
      </c>
      <c r="D460" s="169" t="s">
        <v>467</v>
      </c>
      <c r="E460" s="170" t="s">
        <v>532</v>
      </c>
      <c r="F460" s="171" t="s">
        <v>533</v>
      </c>
      <c r="G460" s="171" t="s">
        <v>533</v>
      </c>
      <c r="H460" s="172" t="s">
        <v>533</v>
      </c>
      <c r="I460" s="164"/>
      <c r="J460" s="164">
        <v>1</v>
      </c>
      <c r="K460" s="171">
        <v>1</v>
      </c>
      <c r="L460" s="171" t="s">
        <v>470</v>
      </c>
      <c r="M460" s="173">
        <v>18001</v>
      </c>
      <c r="N460" s="173">
        <f t="shared" si="166"/>
        <v>31299</v>
      </c>
      <c r="O460" s="173">
        <v>31302.782608695699</v>
      </c>
      <c r="P460" s="173">
        <v>49300</v>
      </c>
      <c r="Q460" s="173">
        <f t="shared" si="167"/>
        <v>40693.617391304404</v>
      </c>
      <c r="R460" s="173">
        <f t="shared" si="168"/>
        <v>58694.617391304404</v>
      </c>
      <c r="S460" s="173">
        <v>58600</v>
      </c>
      <c r="T460" s="174"/>
      <c r="U460" s="175" t="s">
        <v>2615</v>
      </c>
      <c r="V460" s="175" t="s">
        <v>6493</v>
      </c>
      <c r="W460" s="175" t="s">
        <v>29</v>
      </c>
      <c r="X460" s="176">
        <v>43294</v>
      </c>
      <c r="Y460" s="171" t="s">
        <v>7684</v>
      </c>
      <c r="Z460" s="171"/>
      <c r="AA460" s="173">
        <v>120000</v>
      </c>
      <c r="AB460" s="173">
        <v>110000</v>
      </c>
      <c r="AC460" s="173"/>
      <c r="AD460" s="173"/>
      <c r="AE460" s="173"/>
      <c r="AF460" s="173"/>
      <c r="AG460" s="173"/>
      <c r="AH460" s="173"/>
      <c r="AI460" s="173">
        <v>69100</v>
      </c>
      <c r="AJ460" s="173"/>
      <c r="AK460" s="173"/>
      <c r="AL460" s="173"/>
      <c r="AM460" s="173"/>
      <c r="AN460" s="173"/>
      <c r="AO460" s="173"/>
      <c r="AP460" s="173"/>
      <c r="AQ460" s="173"/>
      <c r="AR460" s="173"/>
      <c r="AS460" s="173"/>
      <c r="AT460" s="160">
        <f t="shared" si="172"/>
        <v>3</v>
      </c>
      <c r="AU460" s="173">
        <f t="shared" si="173"/>
        <v>299100</v>
      </c>
      <c r="AV460" s="173">
        <f t="shared" si="174"/>
        <v>99700</v>
      </c>
      <c r="AW460" s="173">
        <f t="shared" si="175"/>
        <v>69100</v>
      </c>
      <c r="AX460" s="173">
        <f t="shared" si="176"/>
        <v>41100</v>
      </c>
      <c r="AY460" s="173">
        <f t="shared" si="177"/>
        <v>10500</v>
      </c>
      <c r="AZ460" s="177">
        <f t="shared" si="178"/>
        <v>0.70136518771331058</v>
      </c>
      <c r="BA460" s="177">
        <f t="shared" si="179"/>
        <v>0.17918088737201365</v>
      </c>
      <c r="BB460" s="173">
        <f t="shared" si="169"/>
        <v>69100</v>
      </c>
      <c r="BC460" s="178">
        <f t="shared" si="164"/>
        <v>99700</v>
      </c>
      <c r="BD460" s="173">
        <f t="shared" si="170"/>
        <v>10500</v>
      </c>
      <c r="BE460" s="177">
        <f t="shared" si="171"/>
        <v>0.17918088737201365</v>
      </c>
      <c r="BF460" s="179" t="s">
        <v>20515</v>
      </c>
      <c r="BG460" s="174"/>
      <c r="BH460" s="166" t="s">
        <v>20501</v>
      </c>
      <c r="BI460" s="162"/>
      <c r="BJ460" s="163">
        <v>1</v>
      </c>
      <c r="BK460" s="163"/>
    </row>
    <row r="461" spans="1:63" ht="29.25" customHeight="1" x14ac:dyDescent="0.25">
      <c r="A461" s="157">
        <v>455</v>
      </c>
      <c r="B461" s="164" t="s">
        <v>534</v>
      </c>
      <c r="C461" s="169" t="s">
        <v>466</v>
      </c>
      <c r="D461" s="169" t="s">
        <v>467</v>
      </c>
      <c r="E461" s="170" t="s">
        <v>535</v>
      </c>
      <c r="F461" s="171" t="s">
        <v>536</v>
      </c>
      <c r="G461" s="171" t="s">
        <v>536</v>
      </c>
      <c r="H461" s="172" t="s">
        <v>536</v>
      </c>
      <c r="I461" s="164"/>
      <c r="J461" s="164">
        <v>1</v>
      </c>
      <c r="K461" s="171">
        <v>1</v>
      </c>
      <c r="L461" s="171" t="s">
        <v>470</v>
      </c>
      <c r="M461" s="173">
        <v>18001</v>
      </c>
      <c r="N461" s="173">
        <f t="shared" si="166"/>
        <v>31299</v>
      </c>
      <c r="O461" s="173">
        <v>31302.782608695699</v>
      </c>
      <c r="P461" s="173">
        <v>49300</v>
      </c>
      <c r="Q461" s="173">
        <f t="shared" si="167"/>
        <v>40693.617391304404</v>
      </c>
      <c r="R461" s="173">
        <f t="shared" si="168"/>
        <v>58694.617391304404</v>
      </c>
      <c r="S461" s="173">
        <v>58600</v>
      </c>
      <c r="T461" s="174"/>
      <c r="U461" s="175" t="s">
        <v>6404</v>
      </c>
      <c r="V461" s="175" t="s">
        <v>6493</v>
      </c>
      <c r="W461" s="175" t="s">
        <v>173</v>
      </c>
      <c r="X461" s="176">
        <v>43294</v>
      </c>
      <c r="Y461" s="171" t="s">
        <v>7684</v>
      </c>
      <c r="Z461" s="171"/>
      <c r="AA461" s="173">
        <v>120000</v>
      </c>
      <c r="AB461" s="173">
        <v>110000</v>
      </c>
      <c r="AC461" s="173"/>
      <c r="AD461" s="173"/>
      <c r="AE461" s="173"/>
      <c r="AF461" s="173"/>
      <c r="AG461" s="173"/>
      <c r="AH461" s="173"/>
      <c r="AI461" s="173">
        <v>69100</v>
      </c>
      <c r="AJ461" s="173"/>
      <c r="AK461" s="173"/>
      <c r="AL461" s="173"/>
      <c r="AM461" s="173"/>
      <c r="AN461" s="173"/>
      <c r="AO461" s="173"/>
      <c r="AP461" s="173"/>
      <c r="AQ461" s="173"/>
      <c r="AR461" s="173"/>
      <c r="AS461" s="173"/>
      <c r="AT461" s="160">
        <f t="shared" si="172"/>
        <v>3</v>
      </c>
      <c r="AU461" s="173">
        <f t="shared" si="173"/>
        <v>299100</v>
      </c>
      <c r="AV461" s="173">
        <f t="shared" si="174"/>
        <v>99700</v>
      </c>
      <c r="AW461" s="173">
        <f t="shared" si="175"/>
        <v>69100</v>
      </c>
      <c r="AX461" s="173">
        <f t="shared" si="176"/>
        <v>41100</v>
      </c>
      <c r="AY461" s="173">
        <f t="shared" si="177"/>
        <v>10500</v>
      </c>
      <c r="AZ461" s="177">
        <f t="shared" si="178"/>
        <v>0.70136518771331058</v>
      </c>
      <c r="BA461" s="177">
        <f t="shared" si="179"/>
        <v>0.17918088737201365</v>
      </c>
      <c r="BB461" s="173">
        <f t="shared" si="169"/>
        <v>69100</v>
      </c>
      <c r="BC461" s="178">
        <f t="shared" si="164"/>
        <v>99700</v>
      </c>
      <c r="BD461" s="173">
        <f t="shared" si="170"/>
        <v>10500</v>
      </c>
      <c r="BE461" s="177">
        <f t="shared" si="171"/>
        <v>0.17918088737201365</v>
      </c>
      <c r="BF461" s="179" t="s">
        <v>20515</v>
      </c>
      <c r="BG461" s="174"/>
      <c r="BH461" s="166" t="s">
        <v>20501</v>
      </c>
      <c r="BI461" s="162"/>
      <c r="BJ461" s="163">
        <v>1</v>
      </c>
      <c r="BK461" s="163"/>
    </row>
    <row r="462" spans="1:63" ht="29.25" customHeight="1" x14ac:dyDescent="0.25">
      <c r="A462" s="157">
        <v>456</v>
      </c>
      <c r="B462" s="164" t="s">
        <v>537</v>
      </c>
      <c r="C462" s="169" t="s">
        <v>466</v>
      </c>
      <c r="D462" s="169" t="s">
        <v>467</v>
      </c>
      <c r="E462" s="170" t="s">
        <v>538</v>
      </c>
      <c r="F462" s="171" t="s">
        <v>539</v>
      </c>
      <c r="G462" s="171" t="s">
        <v>539</v>
      </c>
      <c r="H462" s="172" t="s">
        <v>539</v>
      </c>
      <c r="I462" s="164"/>
      <c r="J462" s="164">
        <v>1</v>
      </c>
      <c r="K462" s="171">
        <v>1</v>
      </c>
      <c r="L462" s="171" t="s">
        <v>470</v>
      </c>
      <c r="M462" s="173">
        <v>18001</v>
      </c>
      <c r="N462" s="173">
        <f t="shared" si="166"/>
        <v>31299</v>
      </c>
      <c r="O462" s="173">
        <v>31302.782608695699</v>
      </c>
      <c r="P462" s="173">
        <v>49300</v>
      </c>
      <c r="Q462" s="173">
        <f t="shared" si="167"/>
        <v>40693.617391304404</v>
      </c>
      <c r="R462" s="173">
        <f t="shared" si="168"/>
        <v>58694.617391304404</v>
      </c>
      <c r="S462" s="173">
        <v>58600</v>
      </c>
      <c r="T462" s="174"/>
      <c r="U462" s="175" t="s">
        <v>2615</v>
      </c>
      <c r="V462" s="175" t="s">
        <v>6385</v>
      </c>
      <c r="W462" s="175" t="s">
        <v>173</v>
      </c>
      <c r="X462" s="176">
        <v>43294</v>
      </c>
      <c r="Y462" s="171" t="s">
        <v>7684</v>
      </c>
      <c r="Z462" s="171"/>
      <c r="AA462" s="173">
        <v>120000</v>
      </c>
      <c r="AB462" s="173"/>
      <c r="AC462" s="173">
        <v>150000</v>
      </c>
      <c r="AD462" s="173"/>
      <c r="AE462" s="173"/>
      <c r="AF462" s="173"/>
      <c r="AG462" s="173"/>
      <c r="AH462" s="173"/>
      <c r="AI462" s="173">
        <v>69100</v>
      </c>
      <c r="AJ462" s="173"/>
      <c r="AK462" s="173"/>
      <c r="AL462" s="173"/>
      <c r="AM462" s="173"/>
      <c r="AN462" s="173"/>
      <c r="AO462" s="173"/>
      <c r="AP462" s="173"/>
      <c r="AQ462" s="173"/>
      <c r="AR462" s="173"/>
      <c r="AS462" s="173"/>
      <c r="AT462" s="160">
        <f t="shared" si="172"/>
        <v>3</v>
      </c>
      <c r="AU462" s="173">
        <f t="shared" si="173"/>
        <v>339100</v>
      </c>
      <c r="AV462" s="173">
        <f t="shared" si="174"/>
        <v>113000</v>
      </c>
      <c r="AW462" s="173">
        <f t="shared" si="175"/>
        <v>69100</v>
      </c>
      <c r="AX462" s="173">
        <f t="shared" si="176"/>
        <v>54400</v>
      </c>
      <c r="AY462" s="173">
        <f t="shared" si="177"/>
        <v>10500</v>
      </c>
      <c r="AZ462" s="177">
        <f t="shared" si="178"/>
        <v>0.92832764505119458</v>
      </c>
      <c r="BA462" s="177">
        <f t="shared" si="179"/>
        <v>0.17918088737201365</v>
      </c>
      <c r="BB462" s="173">
        <f t="shared" si="169"/>
        <v>69100</v>
      </c>
      <c r="BC462" s="178">
        <f t="shared" si="164"/>
        <v>113000</v>
      </c>
      <c r="BD462" s="173">
        <f t="shared" si="170"/>
        <v>10500</v>
      </c>
      <c r="BE462" s="177">
        <f t="shared" si="171"/>
        <v>0.17918088737201365</v>
      </c>
      <c r="BF462" s="179" t="s">
        <v>20515</v>
      </c>
      <c r="BG462" s="174"/>
      <c r="BH462" s="166" t="s">
        <v>20501</v>
      </c>
      <c r="BI462" s="162"/>
      <c r="BJ462" s="163">
        <v>1</v>
      </c>
      <c r="BK462" s="163"/>
    </row>
    <row r="463" spans="1:63" ht="29.25" customHeight="1" x14ac:dyDescent="0.25">
      <c r="A463" s="157">
        <v>457</v>
      </c>
      <c r="B463" s="164" t="s">
        <v>540</v>
      </c>
      <c r="C463" s="169" t="s">
        <v>466</v>
      </c>
      <c r="D463" s="169" t="s">
        <v>467</v>
      </c>
      <c r="E463" s="170" t="s">
        <v>541</v>
      </c>
      <c r="F463" s="171" t="s">
        <v>542</v>
      </c>
      <c r="G463" s="171" t="s">
        <v>542</v>
      </c>
      <c r="H463" s="172" t="s">
        <v>542</v>
      </c>
      <c r="I463" s="164"/>
      <c r="J463" s="164">
        <v>1</v>
      </c>
      <c r="K463" s="171">
        <v>1</v>
      </c>
      <c r="L463" s="171" t="s">
        <v>470</v>
      </c>
      <c r="M463" s="173">
        <v>18001</v>
      </c>
      <c r="N463" s="173">
        <f t="shared" si="166"/>
        <v>31299</v>
      </c>
      <c r="O463" s="173">
        <v>31302.782608695699</v>
      </c>
      <c r="P463" s="173">
        <v>49300</v>
      </c>
      <c r="Q463" s="173">
        <f t="shared" si="167"/>
        <v>40693.617391304404</v>
      </c>
      <c r="R463" s="173">
        <f t="shared" si="168"/>
        <v>58694.617391304404</v>
      </c>
      <c r="S463" s="173">
        <v>58600</v>
      </c>
      <c r="T463" s="174"/>
      <c r="U463" s="175" t="s">
        <v>6804</v>
      </c>
      <c r="V463" s="175" t="s">
        <v>6805</v>
      </c>
      <c r="W463" s="175" t="s">
        <v>173</v>
      </c>
      <c r="X463" s="176">
        <v>43294</v>
      </c>
      <c r="Y463" s="171" t="s">
        <v>7684</v>
      </c>
      <c r="Z463" s="171"/>
      <c r="AA463" s="173">
        <v>120000</v>
      </c>
      <c r="AB463" s="173">
        <v>110000</v>
      </c>
      <c r="AC463" s="173"/>
      <c r="AD463" s="173"/>
      <c r="AE463" s="173"/>
      <c r="AF463" s="173"/>
      <c r="AG463" s="173"/>
      <c r="AH463" s="173"/>
      <c r="AI463" s="173">
        <v>69100</v>
      </c>
      <c r="AJ463" s="173"/>
      <c r="AK463" s="173"/>
      <c r="AL463" s="173"/>
      <c r="AM463" s="173"/>
      <c r="AN463" s="173"/>
      <c r="AO463" s="173"/>
      <c r="AP463" s="173"/>
      <c r="AQ463" s="173"/>
      <c r="AR463" s="173"/>
      <c r="AS463" s="173"/>
      <c r="AT463" s="160">
        <f t="shared" si="172"/>
        <v>3</v>
      </c>
      <c r="AU463" s="173">
        <f t="shared" si="173"/>
        <v>299100</v>
      </c>
      <c r="AV463" s="173">
        <f t="shared" si="174"/>
        <v>99700</v>
      </c>
      <c r="AW463" s="173">
        <f t="shared" si="175"/>
        <v>69100</v>
      </c>
      <c r="AX463" s="173">
        <f t="shared" si="176"/>
        <v>41100</v>
      </c>
      <c r="AY463" s="173">
        <f t="shared" si="177"/>
        <v>10500</v>
      </c>
      <c r="AZ463" s="177">
        <f t="shared" si="178"/>
        <v>0.70136518771331058</v>
      </c>
      <c r="BA463" s="177">
        <f t="shared" si="179"/>
        <v>0.17918088737201365</v>
      </c>
      <c r="BB463" s="173">
        <f t="shared" si="169"/>
        <v>69100</v>
      </c>
      <c r="BC463" s="178">
        <f t="shared" si="164"/>
        <v>99700</v>
      </c>
      <c r="BD463" s="173">
        <f t="shared" si="170"/>
        <v>10500</v>
      </c>
      <c r="BE463" s="177">
        <f t="shared" si="171"/>
        <v>0.17918088737201365</v>
      </c>
      <c r="BF463" s="179" t="s">
        <v>20515</v>
      </c>
      <c r="BG463" s="174"/>
      <c r="BH463" s="166" t="s">
        <v>20501</v>
      </c>
      <c r="BI463" s="162"/>
      <c r="BJ463" s="163">
        <v>1</v>
      </c>
      <c r="BK463" s="163"/>
    </row>
    <row r="464" spans="1:63" ht="29.25" customHeight="1" x14ac:dyDescent="0.25">
      <c r="A464" s="157">
        <v>458</v>
      </c>
      <c r="B464" s="164" t="s">
        <v>543</v>
      </c>
      <c r="C464" s="169" t="s">
        <v>466</v>
      </c>
      <c r="D464" s="169" t="s">
        <v>467</v>
      </c>
      <c r="E464" s="170" t="s">
        <v>544</v>
      </c>
      <c r="F464" s="171" t="s">
        <v>545</v>
      </c>
      <c r="G464" s="171" t="s">
        <v>545</v>
      </c>
      <c r="H464" s="172" t="s">
        <v>545</v>
      </c>
      <c r="I464" s="164"/>
      <c r="J464" s="164">
        <v>1</v>
      </c>
      <c r="K464" s="171">
        <v>1</v>
      </c>
      <c r="L464" s="171" t="s">
        <v>470</v>
      </c>
      <c r="M464" s="173">
        <v>18001</v>
      </c>
      <c r="N464" s="173">
        <f t="shared" si="166"/>
        <v>31299</v>
      </c>
      <c r="O464" s="173">
        <v>31302.782608695699</v>
      </c>
      <c r="P464" s="173">
        <v>49300</v>
      </c>
      <c r="Q464" s="173">
        <f t="shared" si="167"/>
        <v>40693.617391304404</v>
      </c>
      <c r="R464" s="173">
        <f t="shared" si="168"/>
        <v>58694.617391304404</v>
      </c>
      <c r="S464" s="173">
        <v>58600</v>
      </c>
      <c r="T464" s="174"/>
      <c r="U464" s="175" t="s">
        <v>6804</v>
      </c>
      <c r="V464" s="175" t="s">
        <v>6805</v>
      </c>
      <c r="W464" s="175" t="s">
        <v>173</v>
      </c>
      <c r="X464" s="176">
        <v>43294</v>
      </c>
      <c r="Y464" s="171" t="s">
        <v>7684</v>
      </c>
      <c r="Z464" s="171"/>
      <c r="AA464" s="173">
        <v>120000</v>
      </c>
      <c r="AB464" s="173">
        <v>110000</v>
      </c>
      <c r="AC464" s="173"/>
      <c r="AD464" s="173"/>
      <c r="AE464" s="173"/>
      <c r="AF464" s="173"/>
      <c r="AG464" s="173"/>
      <c r="AH464" s="173"/>
      <c r="AI464" s="173">
        <v>69100</v>
      </c>
      <c r="AJ464" s="173"/>
      <c r="AK464" s="173"/>
      <c r="AL464" s="173"/>
      <c r="AM464" s="173"/>
      <c r="AN464" s="173"/>
      <c r="AO464" s="173"/>
      <c r="AP464" s="173"/>
      <c r="AQ464" s="173"/>
      <c r="AR464" s="173"/>
      <c r="AS464" s="173"/>
      <c r="AT464" s="160">
        <f t="shared" si="172"/>
        <v>3</v>
      </c>
      <c r="AU464" s="173">
        <f t="shared" si="173"/>
        <v>299100</v>
      </c>
      <c r="AV464" s="173">
        <f t="shared" si="174"/>
        <v>99700</v>
      </c>
      <c r="AW464" s="173">
        <f t="shared" si="175"/>
        <v>69100</v>
      </c>
      <c r="AX464" s="173">
        <f t="shared" si="176"/>
        <v>41100</v>
      </c>
      <c r="AY464" s="173">
        <f t="shared" si="177"/>
        <v>10500</v>
      </c>
      <c r="AZ464" s="177">
        <f t="shared" si="178"/>
        <v>0.70136518771331058</v>
      </c>
      <c r="BA464" s="177">
        <f t="shared" si="179"/>
        <v>0.17918088737201365</v>
      </c>
      <c r="BB464" s="173">
        <f t="shared" si="169"/>
        <v>69100</v>
      </c>
      <c r="BC464" s="178">
        <f t="shared" si="164"/>
        <v>99700</v>
      </c>
      <c r="BD464" s="173">
        <f t="shared" si="170"/>
        <v>10500</v>
      </c>
      <c r="BE464" s="177">
        <f t="shared" si="171"/>
        <v>0.17918088737201365</v>
      </c>
      <c r="BF464" s="179" t="s">
        <v>20515</v>
      </c>
      <c r="BG464" s="174"/>
      <c r="BH464" s="166" t="s">
        <v>20501</v>
      </c>
      <c r="BI464" s="162"/>
      <c r="BJ464" s="163">
        <v>1</v>
      </c>
      <c r="BK464" s="163"/>
    </row>
    <row r="465" spans="1:63" ht="29.25" customHeight="1" x14ac:dyDescent="0.25">
      <c r="A465" s="157">
        <v>459</v>
      </c>
      <c r="B465" s="164" t="s">
        <v>546</v>
      </c>
      <c r="C465" s="169" t="s">
        <v>466</v>
      </c>
      <c r="D465" s="169" t="s">
        <v>467</v>
      </c>
      <c r="E465" s="170" t="s">
        <v>547</v>
      </c>
      <c r="F465" s="171" t="s">
        <v>548</v>
      </c>
      <c r="G465" s="171" t="s">
        <v>548</v>
      </c>
      <c r="H465" s="172" t="s">
        <v>548</v>
      </c>
      <c r="I465" s="164"/>
      <c r="J465" s="164">
        <v>1</v>
      </c>
      <c r="K465" s="171">
        <v>1</v>
      </c>
      <c r="L465" s="171" t="s">
        <v>470</v>
      </c>
      <c r="M465" s="173">
        <v>18001</v>
      </c>
      <c r="N465" s="173">
        <f t="shared" si="166"/>
        <v>31299</v>
      </c>
      <c r="O465" s="173">
        <v>31302.782608695699</v>
      </c>
      <c r="P465" s="173">
        <v>49300</v>
      </c>
      <c r="Q465" s="173">
        <f t="shared" si="167"/>
        <v>40693.617391304404</v>
      </c>
      <c r="R465" s="173">
        <f t="shared" si="168"/>
        <v>58694.617391304404</v>
      </c>
      <c r="S465" s="173">
        <v>58600</v>
      </c>
      <c r="T465" s="174"/>
      <c r="U465" s="175" t="s">
        <v>1743</v>
      </c>
      <c r="V465" s="175" t="s">
        <v>7052</v>
      </c>
      <c r="W465" s="175" t="s">
        <v>195</v>
      </c>
      <c r="X465" s="176">
        <v>43294</v>
      </c>
      <c r="Y465" s="171" t="s">
        <v>7684</v>
      </c>
      <c r="Z465" s="171"/>
      <c r="AA465" s="173">
        <v>120000</v>
      </c>
      <c r="AB465" s="173">
        <v>110000</v>
      </c>
      <c r="AC465" s="173"/>
      <c r="AD465" s="173"/>
      <c r="AE465" s="173"/>
      <c r="AF465" s="173"/>
      <c r="AG465" s="173"/>
      <c r="AH465" s="173"/>
      <c r="AI465" s="173">
        <v>69100</v>
      </c>
      <c r="AJ465" s="173"/>
      <c r="AK465" s="173"/>
      <c r="AL465" s="173"/>
      <c r="AM465" s="173"/>
      <c r="AN465" s="173"/>
      <c r="AO465" s="173"/>
      <c r="AP465" s="173"/>
      <c r="AQ465" s="173"/>
      <c r="AR465" s="173"/>
      <c r="AS465" s="173"/>
      <c r="AT465" s="160">
        <f t="shared" si="172"/>
        <v>3</v>
      </c>
      <c r="AU465" s="173">
        <f t="shared" si="173"/>
        <v>299100</v>
      </c>
      <c r="AV465" s="173">
        <f t="shared" si="174"/>
        <v>99700</v>
      </c>
      <c r="AW465" s="173">
        <f t="shared" si="175"/>
        <v>69100</v>
      </c>
      <c r="AX465" s="173">
        <f t="shared" si="176"/>
        <v>41100</v>
      </c>
      <c r="AY465" s="173">
        <f t="shared" si="177"/>
        <v>10500</v>
      </c>
      <c r="AZ465" s="177">
        <f t="shared" si="178"/>
        <v>0.70136518771331058</v>
      </c>
      <c r="BA465" s="177">
        <f t="shared" si="179"/>
        <v>0.17918088737201365</v>
      </c>
      <c r="BB465" s="173">
        <f t="shared" si="169"/>
        <v>69100</v>
      </c>
      <c r="BC465" s="178">
        <f t="shared" si="164"/>
        <v>99700</v>
      </c>
      <c r="BD465" s="173">
        <f t="shared" si="170"/>
        <v>10500</v>
      </c>
      <c r="BE465" s="177">
        <f t="shared" si="171"/>
        <v>0.17918088737201365</v>
      </c>
      <c r="BF465" s="179" t="s">
        <v>20515</v>
      </c>
      <c r="BG465" s="174"/>
      <c r="BH465" s="166" t="s">
        <v>20501</v>
      </c>
      <c r="BI465" s="162"/>
      <c r="BJ465" s="163">
        <v>1</v>
      </c>
      <c r="BK465" s="163"/>
    </row>
    <row r="466" spans="1:63" ht="29.25" customHeight="1" x14ac:dyDescent="0.25">
      <c r="A466" s="157">
        <v>460</v>
      </c>
      <c r="B466" s="164" t="s">
        <v>555</v>
      </c>
      <c r="C466" s="169" t="s">
        <v>551</v>
      </c>
      <c r="D466" s="169" t="s">
        <v>467</v>
      </c>
      <c r="E466" s="170" t="s">
        <v>556</v>
      </c>
      <c r="F466" s="171" t="s">
        <v>557</v>
      </c>
      <c r="G466" s="171" t="s">
        <v>557</v>
      </c>
      <c r="H466" s="172" t="s">
        <v>557</v>
      </c>
      <c r="I466" s="164" t="s">
        <v>439</v>
      </c>
      <c r="J466" s="164">
        <v>3</v>
      </c>
      <c r="K466" s="171">
        <v>3</v>
      </c>
      <c r="L466" s="171" t="s">
        <v>554</v>
      </c>
      <c r="M466" s="173">
        <v>157000</v>
      </c>
      <c r="N466" s="173">
        <f t="shared" si="166"/>
        <v>29000</v>
      </c>
      <c r="O466" s="173">
        <v>29739.130434782601</v>
      </c>
      <c r="P466" s="173">
        <v>186000</v>
      </c>
      <c r="Q466" s="173">
        <f t="shared" si="167"/>
        <v>38660.869565217377</v>
      </c>
      <c r="R466" s="173">
        <f t="shared" si="168"/>
        <v>195660.86956521738</v>
      </c>
      <c r="S466" s="173">
        <v>195600</v>
      </c>
      <c r="T466" s="174"/>
      <c r="U466" s="175" t="s">
        <v>6804</v>
      </c>
      <c r="V466" s="175" t="s">
        <v>6805</v>
      </c>
      <c r="W466" s="175" t="s">
        <v>173</v>
      </c>
      <c r="X466" s="176">
        <v>43294</v>
      </c>
      <c r="Y466" s="171" t="s">
        <v>7684</v>
      </c>
      <c r="Z466" s="171"/>
      <c r="AA466" s="173"/>
      <c r="AB466" s="173"/>
      <c r="AC466" s="173"/>
      <c r="AD466" s="173"/>
      <c r="AE466" s="173"/>
      <c r="AF466" s="173"/>
      <c r="AG466" s="173"/>
      <c r="AH466" s="173">
        <v>287000</v>
      </c>
      <c r="AI466" s="173">
        <v>244000</v>
      </c>
      <c r="AJ466" s="173"/>
      <c r="AK466" s="173"/>
      <c r="AL466" s="173"/>
      <c r="AM466" s="173"/>
      <c r="AN466" s="173"/>
      <c r="AO466" s="173"/>
      <c r="AP466" s="173"/>
      <c r="AQ466" s="173"/>
      <c r="AR466" s="173"/>
      <c r="AS466" s="173">
        <v>264000</v>
      </c>
      <c r="AT466" s="160">
        <f t="shared" si="172"/>
        <v>3</v>
      </c>
      <c r="AU466" s="173">
        <f t="shared" si="173"/>
        <v>795000</v>
      </c>
      <c r="AV466" s="173">
        <f t="shared" si="174"/>
        <v>265000</v>
      </c>
      <c r="AW466" s="173">
        <f t="shared" si="175"/>
        <v>244000</v>
      </c>
      <c r="AX466" s="173">
        <f t="shared" si="176"/>
        <v>69400</v>
      </c>
      <c r="AY466" s="173">
        <f t="shared" si="177"/>
        <v>48400</v>
      </c>
      <c r="AZ466" s="177">
        <f t="shared" si="178"/>
        <v>0.35480572597137017</v>
      </c>
      <c r="BA466" s="177">
        <f t="shared" si="179"/>
        <v>0.2474437627811861</v>
      </c>
      <c r="BB466" s="173">
        <f t="shared" si="169"/>
        <v>244000</v>
      </c>
      <c r="BC466" s="178">
        <f t="shared" si="164"/>
        <v>265000</v>
      </c>
      <c r="BD466" s="173">
        <f t="shared" si="170"/>
        <v>48400</v>
      </c>
      <c r="BE466" s="177">
        <f t="shared" si="171"/>
        <v>0.2474437627811861</v>
      </c>
      <c r="BF466" s="179" t="s">
        <v>20515</v>
      </c>
      <c r="BG466" s="174"/>
      <c r="BH466" s="166" t="s">
        <v>20501</v>
      </c>
      <c r="BI466" s="162"/>
      <c r="BJ466" s="163">
        <v>1</v>
      </c>
      <c r="BK466" s="163"/>
    </row>
    <row r="467" spans="1:63" ht="29.25" customHeight="1" x14ac:dyDescent="0.25">
      <c r="A467" s="157">
        <v>461</v>
      </c>
      <c r="B467" s="164" t="s">
        <v>558</v>
      </c>
      <c r="C467" s="169" t="s">
        <v>551</v>
      </c>
      <c r="D467" s="169" t="s">
        <v>467</v>
      </c>
      <c r="E467" s="170" t="s">
        <v>559</v>
      </c>
      <c r="F467" s="171" t="s">
        <v>560</v>
      </c>
      <c r="G467" s="171" t="s">
        <v>560</v>
      </c>
      <c r="H467" s="172" t="s">
        <v>560</v>
      </c>
      <c r="I467" s="164" t="s">
        <v>439</v>
      </c>
      <c r="J467" s="164">
        <v>3</v>
      </c>
      <c r="K467" s="171">
        <v>3</v>
      </c>
      <c r="L467" s="171" t="s">
        <v>554</v>
      </c>
      <c r="M467" s="173">
        <v>157000</v>
      </c>
      <c r="N467" s="173">
        <f t="shared" si="166"/>
        <v>29000</v>
      </c>
      <c r="O467" s="173">
        <v>29739.130434782601</v>
      </c>
      <c r="P467" s="173">
        <v>186000</v>
      </c>
      <c r="Q467" s="173">
        <f t="shared" si="167"/>
        <v>38660.869565217377</v>
      </c>
      <c r="R467" s="173">
        <f t="shared" si="168"/>
        <v>195660.86956521738</v>
      </c>
      <c r="S467" s="173">
        <v>195600</v>
      </c>
      <c r="T467" s="174"/>
      <c r="U467" s="175" t="s">
        <v>6404</v>
      </c>
      <c r="V467" s="175" t="s">
        <v>6493</v>
      </c>
      <c r="W467" s="175" t="s">
        <v>173</v>
      </c>
      <c r="X467" s="176">
        <v>43294</v>
      </c>
      <c r="Y467" s="171" t="s">
        <v>7684</v>
      </c>
      <c r="Z467" s="171"/>
      <c r="AA467" s="173"/>
      <c r="AB467" s="173"/>
      <c r="AC467" s="173">
        <v>200000</v>
      </c>
      <c r="AD467" s="173"/>
      <c r="AE467" s="173"/>
      <c r="AF467" s="173"/>
      <c r="AG467" s="173"/>
      <c r="AH467" s="173"/>
      <c r="AI467" s="173">
        <v>244000</v>
      </c>
      <c r="AJ467" s="173"/>
      <c r="AK467" s="173"/>
      <c r="AL467" s="173"/>
      <c r="AM467" s="173"/>
      <c r="AN467" s="173"/>
      <c r="AO467" s="173"/>
      <c r="AP467" s="173"/>
      <c r="AQ467" s="173"/>
      <c r="AR467" s="173"/>
      <c r="AS467" s="173">
        <v>264000</v>
      </c>
      <c r="AT467" s="160">
        <f t="shared" si="172"/>
        <v>3</v>
      </c>
      <c r="AU467" s="173">
        <f t="shared" si="173"/>
        <v>708000</v>
      </c>
      <c r="AV467" s="173">
        <f t="shared" si="174"/>
        <v>236000</v>
      </c>
      <c r="AW467" s="173">
        <f t="shared" si="175"/>
        <v>200000</v>
      </c>
      <c r="AX467" s="173">
        <f t="shared" si="176"/>
        <v>40400</v>
      </c>
      <c r="AY467" s="173">
        <f t="shared" si="177"/>
        <v>4400</v>
      </c>
      <c r="AZ467" s="177">
        <f t="shared" si="178"/>
        <v>0.20654396728016361</v>
      </c>
      <c r="BA467" s="177">
        <f t="shared" si="179"/>
        <v>2.2494887525562373E-2</v>
      </c>
      <c r="BB467" s="173">
        <f t="shared" ref="BB467:BB476" si="180">AV467</f>
        <v>236000</v>
      </c>
      <c r="BC467" s="178">
        <f t="shared" si="164"/>
        <v>236000</v>
      </c>
      <c r="BD467" s="173">
        <f t="shared" si="170"/>
        <v>40400</v>
      </c>
      <c r="BE467" s="177">
        <f t="shared" si="171"/>
        <v>0.20654396728016361</v>
      </c>
      <c r="BF467" s="179" t="s">
        <v>7679</v>
      </c>
      <c r="BG467" s="174"/>
      <c r="BH467" s="166" t="s">
        <v>20501</v>
      </c>
      <c r="BI467" s="162"/>
      <c r="BJ467" s="163">
        <v>1</v>
      </c>
      <c r="BK467" s="163"/>
    </row>
    <row r="468" spans="1:63" ht="29.25" customHeight="1" x14ac:dyDescent="0.25">
      <c r="A468" s="157">
        <v>462</v>
      </c>
      <c r="B468" s="164" t="s">
        <v>566</v>
      </c>
      <c r="C468" s="169" t="s">
        <v>562</v>
      </c>
      <c r="D468" s="169" t="s">
        <v>467</v>
      </c>
      <c r="E468" s="170" t="s">
        <v>567</v>
      </c>
      <c r="F468" s="171" t="s">
        <v>568</v>
      </c>
      <c r="G468" s="171" t="s">
        <v>568</v>
      </c>
      <c r="H468" s="172" t="s">
        <v>568</v>
      </c>
      <c r="I468" s="164" t="s">
        <v>497</v>
      </c>
      <c r="J468" s="164">
        <v>4</v>
      </c>
      <c r="K468" s="171">
        <v>4</v>
      </c>
      <c r="L468" s="171" t="s">
        <v>565</v>
      </c>
      <c r="M468" s="173">
        <v>171000</v>
      </c>
      <c r="N468" s="173">
        <f t="shared" si="166"/>
        <v>62000</v>
      </c>
      <c r="O468" s="173">
        <v>62608.695652173898</v>
      </c>
      <c r="P468" s="173">
        <v>233000</v>
      </c>
      <c r="Q468" s="173">
        <f t="shared" si="167"/>
        <v>81391.304347826066</v>
      </c>
      <c r="R468" s="173">
        <f t="shared" si="168"/>
        <v>252391.30434782605</v>
      </c>
      <c r="S468" s="173">
        <v>252300</v>
      </c>
      <c r="T468" s="174"/>
      <c r="U468" s="175" t="s">
        <v>6404</v>
      </c>
      <c r="V468" s="175" t="s">
        <v>6493</v>
      </c>
      <c r="W468" s="175" t="s">
        <v>173</v>
      </c>
      <c r="X468" s="176">
        <v>43294</v>
      </c>
      <c r="Y468" s="171" t="s">
        <v>7684</v>
      </c>
      <c r="Z468" s="171"/>
      <c r="AA468" s="173">
        <v>300000</v>
      </c>
      <c r="AB468" s="173"/>
      <c r="AC468" s="173"/>
      <c r="AD468" s="173"/>
      <c r="AE468" s="173"/>
      <c r="AF468" s="173"/>
      <c r="AG468" s="173"/>
      <c r="AH468" s="173"/>
      <c r="AI468" s="173">
        <v>323000</v>
      </c>
      <c r="AJ468" s="173"/>
      <c r="AK468" s="173"/>
      <c r="AL468" s="173"/>
      <c r="AM468" s="173"/>
      <c r="AN468" s="173"/>
      <c r="AO468" s="173"/>
      <c r="AP468" s="173"/>
      <c r="AQ468" s="173"/>
      <c r="AR468" s="173"/>
      <c r="AS468" s="173">
        <v>356000</v>
      </c>
      <c r="AT468" s="160">
        <f t="shared" si="172"/>
        <v>3</v>
      </c>
      <c r="AU468" s="173">
        <f t="shared" si="173"/>
        <v>979000</v>
      </c>
      <c r="AV468" s="173">
        <f t="shared" si="174"/>
        <v>326300</v>
      </c>
      <c r="AW468" s="173">
        <f t="shared" si="175"/>
        <v>300000</v>
      </c>
      <c r="AX468" s="173">
        <f t="shared" si="176"/>
        <v>74000</v>
      </c>
      <c r="AY468" s="173">
        <f t="shared" si="177"/>
        <v>47700</v>
      </c>
      <c r="AZ468" s="177">
        <f t="shared" si="178"/>
        <v>0.29330162504954421</v>
      </c>
      <c r="BA468" s="177">
        <f t="shared" si="179"/>
        <v>0.18906064209274673</v>
      </c>
      <c r="BB468" s="173">
        <f t="shared" si="180"/>
        <v>326300</v>
      </c>
      <c r="BC468" s="178">
        <f t="shared" si="164"/>
        <v>326300</v>
      </c>
      <c r="BD468" s="173">
        <f t="shared" si="170"/>
        <v>74000</v>
      </c>
      <c r="BE468" s="177">
        <f t="shared" si="171"/>
        <v>0.29330162504954421</v>
      </c>
      <c r="BF468" s="179" t="s">
        <v>7679</v>
      </c>
      <c r="BG468" s="174"/>
      <c r="BH468" s="166" t="s">
        <v>20501</v>
      </c>
      <c r="BI468" s="162"/>
      <c r="BJ468" s="163">
        <v>1</v>
      </c>
      <c r="BK468" s="163"/>
    </row>
    <row r="469" spans="1:63" ht="29.25" customHeight="1" x14ac:dyDescent="0.25">
      <c r="A469" s="157">
        <v>463</v>
      </c>
      <c r="B469" s="164" t="s">
        <v>569</v>
      </c>
      <c r="C469" s="169" t="s">
        <v>562</v>
      </c>
      <c r="D469" s="169" t="s">
        <v>467</v>
      </c>
      <c r="E469" s="170" t="s">
        <v>570</v>
      </c>
      <c r="F469" s="171" t="s">
        <v>571</v>
      </c>
      <c r="G469" s="171" t="s">
        <v>571</v>
      </c>
      <c r="H469" s="172" t="s">
        <v>572</v>
      </c>
      <c r="I469" s="164" t="s">
        <v>497</v>
      </c>
      <c r="J469" s="164">
        <v>4</v>
      </c>
      <c r="K469" s="171">
        <v>4</v>
      </c>
      <c r="L469" s="171" t="s">
        <v>565</v>
      </c>
      <c r="M469" s="173">
        <v>171000</v>
      </c>
      <c r="N469" s="173">
        <f t="shared" si="166"/>
        <v>62000</v>
      </c>
      <c r="O469" s="173">
        <v>62608.695652173898</v>
      </c>
      <c r="P469" s="173">
        <v>233000</v>
      </c>
      <c r="Q469" s="173">
        <f t="shared" si="167"/>
        <v>81391.304347826066</v>
      </c>
      <c r="R469" s="173">
        <f t="shared" si="168"/>
        <v>252391.30434782605</v>
      </c>
      <c r="S469" s="173">
        <v>252300</v>
      </c>
      <c r="T469" s="174"/>
      <c r="U469" s="175" t="s">
        <v>2615</v>
      </c>
      <c r="V469" s="175" t="s">
        <v>6385</v>
      </c>
      <c r="W469" s="175" t="s">
        <v>173</v>
      </c>
      <c r="X469" s="176">
        <v>43294</v>
      </c>
      <c r="Y469" s="171" t="s">
        <v>7684</v>
      </c>
      <c r="Z469" s="171"/>
      <c r="AA469" s="173">
        <v>300000</v>
      </c>
      <c r="AB469" s="173"/>
      <c r="AC469" s="173"/>
      <c r="AD469" s="173"/>
      <c r="AE469" s="173"/>
      <c r="AF469" s="173"/>
      <c r="AG469" s="173"/>
      <c r="AH469" s="173">
        <v>380000</v>
      </c>
      <c r="AI469" s="173">
        <v>323000</v>
      </c>
      <c r="AJ469" s="173"/>
      <c r="AK469" s="173"/>
      <c r="AL469" s="173"/>
      <c r="AM469" s="173"/>
      <c r="AN469" s="173"/>
      <c r="AO469" s="173"/>
      <c r="AP469" s="173"/>
      <c r="AQ469" s="173"/>
      <c r="AR469" s="173"/>
      <c r="AS469" s="173"/>
      <c r="AT469" s="160">
        <f t="shared" si="172"/>
        <v>3</v>
      </c>
      <c r="AU469" s="173">
        <f t="shared" si="173"/>
        <v>1003000</v>
      </c>
      <c r="AV469" s="173">
        <f t="shared" si="174"/>
        <v>334300</v>
      </c>
      <c r="AW469" s="173">
        <f t="shared" si="175"/>
        <v>300000</v>
      </c>
      <c r="AX469" s="173">
        <f t="shared" si="176"/>
        <v>82000</v>
      </c>
      <c r="AY469" s="173">
        <f t="shared" si="177"/>
        <v>47700</v>
      </c>
      <c r="AZ469" s="177">
        <f t="shared" si="178"/>
        <v>0.32500990883868408</v>
      </c>
      <c r="BA469" s="177">
        <f t="shared" si="179"/>
        <v>0.18906064209274673</v>
      </c>
      <c r="BB469" s="173">
        <f t="shared" si="180"/>
        <v>334300</v>
      </c>
      <c r="BC469" s="178">
        <f t="shared" si="164"/>
        <v>334300</v>
      </c>
      <c r="BD469" s="173">
        <f t="shared" si="170"/>
        <v>82000</v>
      </c>
      <c r="BE469" s="177">
        <f t="shared" si="171"/>
        <v>0.32500990883868408</v>
      </c>
      <c r="BF469" s="179" t="s">
        <v>7679</v>
      </c>
      <c r="BG469" s="174"/>
      <c r="BH469" s="166" t="s">
        <v>20501</v>
      </c>
      <c r="BI469" s="162"/>
      <c r="BJ469" s="163">
        <v>1</v>
      </c>
      <c r="BK469" s="163"/>
    </row>
    <row r="470" spans="1:63" ht="29.25" customHeight="1" x14ac:dyDescent="0.25">
      <c r="A470" s="157">
        <v>464</v>
      </c>
      <c r="B470" s="164" t="s">
        <v>573</v>
      </c>
      <c r="C470" s="169" t="s">
        <v>562</v>
      </c>
      <c r="D470" s="169" t="s">
        <v>467</v>
      </c>
      <c r="E470" s="170" t="s">
        <v>574</v>
      </c>
      <c r="F470" s="171" t="s">
        <v>575</v>
      </c>
      <c r="G470" s="171" t="s">
        <v>575</v>
      </c>
      <c r="H470" s="172" t="s">
        <v>576</v>
      </c>
      <c r="I470" s="164" t="s">
        <v>497</v>
      </c>
      <c r="J470" s="164">
        <v>4</v>
      </c>
      <c r="K470" s="171">
        <v>4</v>
      </c>
      <c r="L470" s="171" t="s">
        <v>565</v>
      </c>
      <c r="M470" s="173">
        <v>171000</v>
      </c>
      <c r="N470" s="173">
        <f t="shared" si="166"/>
        <v>62000</v>
      </c>
      <c r="O470" s="173">
        <v>62608.695652173898</v>
      </c>
      <c r="P470" s="173">
        <v>233000</v>
      </c>
      <c r="Q470" s="173">
        <f t="shared" si="167"/>
        <v>81391.304347826066</v>
      </c>
      <c r="R470" s="173">
        <f t="shared" si="168"/>
        <v>252391.30434782605</v>
      </c>
      <c r="S470" s="173">
        <v>252300</v>
      </c>
      <c r="T470" s="174"/>
      <c r="U470" s="175" t="s">
        <v>6804</v>
      </c>
      <c r="V470" s="175" t="s">
        <v>6805</v>
      </c>
      <c r="W470" s="175" t="s">
        <v>173</v>
      </c>
      <c r="X470" s="176">
        <v>43294</v>
      </c>
      <c r="Y470" s="171" t="s">
        <v>7684</v>
      </c>
      <c r="Z470" s="171"/>
      <c r="AA470" s="173">
        <v>300000</v>
      </c>
      <c r="AB470" s="173"/>
      <c r="AC470" s="173"/>
      <c r="AD470" s="173"/>
      <c r="AE470" s="173"/>
      <c r="AF470" s="173"/>
      <c r="AG470" s="173"/>
      <c r="AH470" s="173"/>
      <c r="AI470" s="173">
        <v>323000</v>
      </c>
      <c r="AJ470" s="173"/>
      <c r="AK470" s="173"/>
      <c r="AL470" s="173"/>
      <c r="AM470" s="173"/>
      <c r="AN470" s="173"/>
      <c r="AO470" s="173"/>
      <c r="AP470" s="173"/>
      <c r="AQ470" s="173"/>
      <c r="AR470" s="173"/>
      <c r="AS470" s="173">
        <v>356000</v>
      </c>
      <c r="AT470" s="160">
        <f t="shared" si="172"/>
        <v>3</v>
      </c>
      <c r="AU470" s="173">
        <f t="shared" si="173"/>
        <v>979000</v>
      </c>
      <c r="AV470" s="173">
        <f t="shared" si="174"/>
        <v>326300</v>
      </c>
      <c r="AW470" s="173">
        <f t="shared" si="175"/>
        <v>300000</v>
      </c>
      <c r="AX470" s="173">
        <f t="shared" si="176"/>
        <v>74000</v>
      </c>
      <c r="AY470" s="173">
        <f t="shared" si="177"/>
        <v>47700</v>
      </c>
      <c r="AZ470" s="177">
        <f t="shared" si="178"/>
        <v>0.29330162504954421</v>
      </c>
      <c r="BA470" s="177">
        <f t="shared" si="179"/>
        <v>0.18906064209274673</v>
      </c>
      <c r="BB470" s="173">
        <f t="shared" si="180"/>
        <v>326300</v>
      </c>
      <c r="BC470" s="178">
        <f t="shared" si="164"/>
        <v>326300</v>
      </c>
      <c r="BD470" s="173">
        <f t="shared" si="170"/>
        <v>74000</v>
      </c>
      <c r="BE470" s="177">
        <f t="shared" si="171"/>
        <v>0.29330162504954421</v>
      </c>
      <c r="BF470" s="179" t="s">
        <v>7679</v>
      </c>
      <c r="BG470" s="174"/>
      <c r="BH470" s="166" t="s">
        <v>20501</v>
      </c>
      <c r="BI470" s="162"/>
      <c r="BJ470" s="163">
        <v>1</v>
      </c>
      <c r="BK470" s="163"/>
    </row>
    <row r="471" spans="1:63" ht="29.25" customHeight="1" x14ac:dyDescent="0.25">
      <c r="A471" s="157">
        <v>465</v>
      </c>
      <c r="B471" s="164" t="s">
        <v>577</v>
      </c>
      <c r="C471" s="169" t="s">
        <v>562</v>
      </c>
      <c r="D471" s="169" t="s">
        <v>467</v>
      </c>
      <c r="E471" s="170" t="s">
        <v>578</v>
      </c>
      <c r="F471" s="171" t="s">
        <v>579</v>
      </c>
      <c r="G471" s="171" t="s">
        <v>579</v>
      </c>
      <c r="H471" s="172" t="s">
        <v>580</v>
      </c>
      <c r="I471" s="164" t="s">
        <v>497</v>
      </c>
      <c r="J471" s="164">
        <v>4</v>
      </c>
      <c r="K471" s="171">
        <v>4</v>
      </c>
      <c r="L471" s="171" t="s">
        <v>565</v>
      </c>
      <c r="M471" s="173">
        <v>171000</v>
      </c>
      <c r="N471" s="173">
        <f t="shared" si="166"/>
        <v>62000</v>
      </c>
      <c r="O471" s="173">
        <v>62608.695652173898</v>
      </c>
      <c r="P471" s="173">
        <v>233000</v>
      </c>
      <c r="Q471" s="173">
        <f t="shared" si="167"/>
        <v>81391.304347826066</v>
      </c>
      <c r="R471" s="173">
        <f t="shared" si="168"/>
        <v>252391.30434782605</v>
      </c>
      <c r="S471" s="173">
        <v>252300</v>
      </c>
      <c r="T471" s="174"/>
      <c r="U471" s="175" t="s">
        <v>471</v>
      </c>
      <c r="V471" s="175" t="s">
        <v>470</v>
      </c>
      <c r="W471" s="175" t="s">
        <v>173</v>
      </c>
      <c r="X471" s="176">
        <v>43294</v>
      </c>
      <c r="Y471" s="171" t="s">
        <v>7684</v>
      </c>
      <c r="Z471" s="171"/>
      <c r="AA471" s="173">
        <v>300000</v>
      </c>
      <c r="AB471" s="173"/>
      <c r="AC471" s="173"/>
      <c r="AD471" s="173"/>
      <c r="AE471" s="173"/>
      <c r="AF471" s="173"/>
      <c r="AG471" s="173"/>
      <c r="AH471" s="173"/>
      <c r="AI471" s="173">
        <v>323000</v>
      </c>
      <c r="AJ471" s="173"/>
      <c r="AK471" s="173"/>
      <c r="AL471" s="173"/>
      <c r="AM471" s="173"/>
      <c r="AN471" s="173"/>
      <c r="AO471" s="173"/>
      <c r="AP471" s="173"/>
      <c r="AQ471" s="173"/>
      <c r="AR471" s="173"/>
      <c r="AS471" s="173">
        <v>356000</v>
      </c>
      <c r="AT471" s="160">
        <f t="shared" si="172"/>
        <v>3</v>
      </c>
      <c r="AU471" s="173">
        <f t="shared" si="173"/>
        <v>979000</v>
      </c>
      <c r="AV471" s="173">
        <f t="shared" si="174"/>
        <v>326300</v>
      </c>
      <c r="AW471" s="173">
        <f t="shared" si="175"/>
        <v>300000</v>
      </c>
      <c r="AX471" s="173">
        <f t="shared" si="176"/>
        <v>74000</v>
      </c>
      <c r="AY471" s="173">
        <f t="shared" si="177"/>
        <v>47700</v>
      </c>
      <c r="AZ471" s="177">
        <f t="shared" si="178"/>
        <v>0.29330162504954421</v>
      </c>
      <c r="BA471" s="177">
        <f t="shared" si="179"/>
        <v>0.18906064209274673</v>
      </c>
      <c r="BB471" s="173">
        <f t="shared" si="180"/>
        <v>326300</v>
      </c>
      <c r="BC471" s="178">
        <f t="shared" si="164"/>
        <v>326300</v>
      </c>
      <c r="BD471" s="173">
        <f t="shared" si="170"/>
        <v>74000</v>
      </c>
      <c r="BE471" s="177">
        <f t="shared" si="171"/>
        <v>0.29330162504954421</v>
      </c>
      <c r="BF471" s="179" t="s">
        <v>7679</v>
      </c>
      <c r="BG471" s="174"/>
      <c r="BH471" s="166" t="s">
        <v>20501</v>
      </c>
      <c r="BI471" s="162"/>
      <c r="BJ471" s="163">
        <v>1</v>
      </c>
      <c r="BK471" s="163"/>
    </row>
    <row r="472" spans="1:63" ht="36" customHeight="1" x14ac:dyDescent="0.25">
      <c r="A472" s="157">
        <v>466</v>
      </c>
      <c r="B472" s="164" t="s">
        <v>581</v>
      </c>
      <c r="C472" s="169" t="s">
        <v>562</v>
      </c>
      <c r="D472" s="169" t="s">
        <v>467</v>
      </c>
      <c r="E472" s="170" t="s">
        <v>582</v>
      </c>
      <c r="F472" s="171" t="s">
        <v>583</v>
      </c>
      <c r="G472" s="171" t="s">
        <v>583</v>
      </c>
      <c r="H472" s="172" t="s">
        <v>584</v>
      </c>
      <c r="I472" s="164" t="s">
        <v>497</v>
      </c>
      <c r="J472" s="164">
        <v>4</v>
      </c>
      <c r="K472" s="171">
        <v>4</v>
      </c>
      <c r="L472" s="171" t="s">
        <v>565</v>
      </c>
      <c r="M472" s="173">
        <v>171000</v>
      </c>
      <c r="N472" s="173">
        <f t="shared" si="166"/>
        <v>62000</v>
      </c>
      <c r="O472" s="173">
        <v>62608.695652173898</v>
      </c>
      <c r="P472" s="173">
        <v>233000</v>
      </c>
      <c r="Q472" s="173">
        <f t="shared" si="167"/>
        <v>81391.304347826066</v>
      </c>
      <c r="R472" s="173">
        <f t="shared" si="168"/>
        <v>252391.30434782605</v>
      </c>
      <c r="S472" s="173">
        <v>252300</v>
      </c>
      <c r="T472" s="174"/>
      <c r="U472" s="175" t="s">
        <v>471</v>
      </c>
      <c r="V472" s="175" t="s">
        <v>470</v>
      </c>
      <c r="W472" s="175" t="s">
        <v>173</v>
      </c>
      <c r="X472" s="176">
        <v>43294</v>
      </c>
      <c r="Y472" s="171" t="s">
        <v>7684</v>
      </c>
      <c r="Z472" s="171"/>
      <c r="AA472" s="173">
        <v>300000</v>
      </c>
      <c r="AB472" s="173"/>
      <c r="AC472" s="173"/>
      <c r="AD472" s="173"/>
      <c r="AE472" s="173"/>
      <c r="AF472" s="173"/>
      <c r="AG472" s="173"/>
      <c r="AH472" s="173"/>
      <c r="AI472" s="173">
        <v>323000</v>
      </c>
      <c r="AJ472" s="173"/>
      <c r="AK472" s="173"/>
      <c r="AL472" s="173"/>
      <c r="AM472" s="173"/>
      <c r="AN472" s="173"/>
      <c r="AO472" s="173"/>
      <c r="AP472" s="173"/>
      <c r="AQ472" s="173"/>
      <c r="AR472" s="173"/>
      <c r="AS472" s="173">
        <v>356000</v>
      </c>
      <c r="AT472" s="160">
        <f t="shared" si="172"/>
        <v>3</v>
      </c>
      <c r="AU472" s="173">
        <f t="shared" si="173"/>
        <v>979000</v>
      </c>
      <c r="AV472" s="173">
        <f t="shared" si="174"/>
        <v>326300</v>
      </c>
      <c r="AW472" s="173">
        <f t="shared" si="175"/>
        <v>300000</v>
      </c>
      <c r="AX472" s="173">
        <f t="shared" si="176"/>
        <v>74000</v>
      </c>
      <c r="AY472" s="173">
        <f t="shared" si="177"/>
        <v>47700</v>
      </c>
      <c r="AZ472" s="177">
        <f t="shared" si="178"/>
        <v>0.29330162504954421</v>
      </c>
      <c r="BA472" s="177">
        <f t="shared" si="179"/>
        <v>0.18906064209274673</v>
      </c>
      <c r="BB472" s="173">
        <f t="shared" si="180"/>
        <v>326300</v>
      </c>
      <c r="BC472" s="178">
        <f t="shared" si="164"/>
        <v>326300</v>
      </c>
      <c r="BD472" s="173">
        <f t="shared" si="170"/>
        <v>74000</v>
      </c>
      <c r="BE472" s="177">
        <f t="shared" si="171"/>
        <v>0.29330162504954421</v>
      </c>
      <c r="BF472" s="179" t="s">
        <v>7679</v>
      </c>
      <c r="BG472" s="174"/>
      <c r="BH472" s="166" t="s">
        <v>20501</v>
      </c>
      <c r="BI472" s="162"/>
      <c r="BJ472" s="163">
        <v>1</v>
      </c>
      <c r="BK472" s="163"/>
    </row>
    <row r="473" spans="1:63" ht="31.5" customHeight="1" x14ac:dyDescent="0.25">
      <c r="A473" s="157">
        <v>467</v>
      </c>
      <c r="B473" s="164" t="s">
        <v>585</v>
      </c>
      <c r="C473" s="169" t="s">
        <v>562</v>
      </c>
      <c r="D473" s="169" t="s">
        <v>467</v>
      </c>
      <c r="E473" s="170" t="s">
        <v>586</v>
      </c>
      <c r="F473" s="171" t="s">
        <v>587</v>
      </c>
      <c r="G473" s="171" t="s">
        <v>587</v>
      </c>
      <c r="H473" s="172" t="s">
        <v>588</v>
      </c>
      <c r="I473" s="164" t="s">
        <v>497</v>
      </c>
      <c r="J473" s="164">
        <v>4</v>
      </c>
      <c r="K473" s="171">
        <v>4</v>
      </c>
      <c r="L473" s="171" t="s">
        <v>565</v>
      </c>
      <c r="M473" s="173">
        <v>171000</v>
      </c>
      <c r="N473" s="173">
        <f t="shared" si="166"/>
        <v>62000</v>
      </c>
      <c r="O473" s="173">
        <v>62608.695652173898</v>
      </c>
      <c r="P473" s="173">
        <v>233000</v>
      </c>
      <c r="Q473" s="173">
        <f t="shared" si="167"/>
        <v>81391.304347826066</v>
      </c>
      <c r="R473" s="173">
        <f t="shared" si="168"/>
        <v>252391.30434782605</v>
      </c>
      <c r="S473" s="173">
        <v>252300</v>
      </c>
      <c r="T473" s="174"/>
      <c r="U473" s="175" t="s">
        <v>471</v>
      </c>
      <c r="V473" s="175" t="s">
        <v>470</v>
      </c>
      <c r="W473" s="175" t="s">
        <v>173</v>
      </c>
      <c r="X473" s="176">
        <v>43294</v>
      </c>
      <c r="Y473" s="171" t="s">
        <v>7684</v>
      </c>
      <c r="Z473" s="171"/>
      <c r="AA473" s="173">
        <v>300000</v>
      </c>
      <c r="AB473" s="173"/>
      <c r="AC473" s="173"/>
      <c r="AD473" s="173"/>
      <c r="AE473" s="173"/>
      <c r="AF473" s="173"/>
      <c r="AG473" s="173"/>
      <c r="AH473" s="173"/>
      <c r="AI473" s="173">
        <v>323000</v>
      </c>
      <c r="AJ473" s="173"/>
      <c r="AK473" s="173"/>
      <c r="AL473" s="173"/>
      <c r="AM473" s="173"/>
      <c r="AN473" s="173"/>
      <c r="AO473" s="173"/>
      <c r="AP473" s="173"/>
      <c r="AQ473" s="173"/>
      <c r="AR473" s="173"/>
      <c r="AS473" s="173">
        <v>356000</v>
      </c>
      <c r="AT473" s="160">
        <f t="shared" si="172"/>
        <v>3</v>
      </c>
      <c r="AU473" s="173">
        <f t="shared" si="173"/>
        <v>979000</v>
      </c>
      <c r="AV473" s="173">
        <f t="shared" si="174"/>
        <v>326300</v>
      </c>
      <c r="AW473" s="173">
        <f t="shared" si="175"/>
        <v>300000</v>
      </c>
      <c r="AX473" s="173">
        <f t="shared" si="176"/>
        <v>74000</v>
      </c>
      <c r="AY473" s="173">
        <f t="shared" si="177"/>
        <v>47700</v>
      </c>
      <c r="AZ473" s="177">
        <f t="shared" si="178"/>
        <v>0.29330162504954421</v>
      </c>
      <c r="BA473" s="177">
        <f t="shared" si="179"/>
        <v>0.18906064209274673</v>
      </c>
      <c r="BB473" s="173">
        <f t="shared" si="180"/>
        <v>326300</v>
      </c>
      <c r="BC473" s="178">
        <f t="shared" si="164"/>
        <v>326300</v>
      </c>
      <c r="BD473" s="173">
        <f t="shared" si="170"/>
        <v>74000</v>
      </c>
      <c r="BE473" s="177">
        <f t="shared" si="171"/>
        <v>0.29330162504954421</v>
      </c>
      <c r="BF473" s="179" t="s">
        <v>7679</v>
      </c>
      <c r="BG473" s="174"/>
      <c r="BH473" s="166" t="s">
        <v>20501</v>
      </c>
      <c r="BI473" s="162"/>
      <c r="BJ473" s="163">
        <v>1</v>
      </c>
      <c r="BK473" s="163"/>
    </row>
    <row r="474" spans="1:63" ht="31.5" customHeight="1" x14ac:dyDescent="0.25">
      <c r="A474" s="157">
        <v>468</v>
      </c>
      <c r="B474" s="164" t="s">
        <v>589</v>
      </c>
      <c r="C474" s="169" t="s">
        <v>562</v>
      </c>
      <c r="D474" s="169" t="s">
        <v>467</v>
      </c>
      <c r="E474" s="170" t="s">
        <v>590</v>
      </c>
      <c r="F474" s="171" t="s">
        <v>591</v>
      </c>
      <c r="G474" s="171" t="s">
        <v>591</v>
      </c>
      <c r="H474" s="172" t="s">
        <v>592</v>
      </c>
      <c r="I474" s="164" t="s">
        <v>497</v>
      </c>
      <c r="J474" s="164">
        <v>4</v>
      </c>
      <c r="K474" s="171">
        <v>4</v>
      </c>
      <c r="L474" s="171" t="s">
        <v>565</v>
      </c>
      <c r="M474" s="173">
        <v>171000</v>
      </c>
      <c r="N474" s="173">
        <f t="shared" si="166"/>
        <v>62000</v>
      </c>
      <c r="O474" s="173">
        <v>62608.695652173898</v>
      </c>
      <c r="P474" s="173">
        <v>233000</v>
      </c>
      <c r="Q474" s="173">
        <f t="shared" si="167"/>
        <v>81391.304347826066</v>
      </c>
      <c r="R474" s="173">
        <f t="shared" si="168"/>
        <v>252391.30434782605</v>
      </c>
      <c r="S474" s="173">
        <v>252300</v>
      </c>
      <c r="T474" s="174"/>
      <c r="U474" s="175" t="s">
        <v>471</v>
      </c>
      <c r="V474" s="175" t="s">
        <v>470</v>
      </c>
      <c r="W474" s="175" t="s">
        <v>173</v>
      </c>
      <c r="X474" s="176">
        <v>43294</v>
      </c>
      <c r="Y474" s="171" t="s">
        <v>7684</v>
      </c>
      <c r="Z474" s="171"/>
      <c r="AA474" s="173">
        <v>300000</v>
      </c>
      <c r="AB474" s="173"/>
      <c r="AC474" s="173"/>
      <c r="AD474" s="173"/>
      <c r="AE474" s="173"/>
      <c r="AF474" s="173"/>
      <c r="AG474" s="173"/>
      <c r="AH474" s="173"/>
      <c r="AI474" s="173">
        <v>323000</v>
      </c>
      <c r="AJ474" s="173"/>
      <c r="AK474" s="173"/>
      <c r="AL474" s="173"/>
      <c r="AM474" s="173"/>
      <c r="AN474" s="173"/>
      <c r="AO474" s="173"/>
      <c r="AP474" s="173"/>
      <c r="AQ474" s="173"/>
      <c r="AR474" s="173"/>
      <c r="AS474" s="173">
        <v>356000</v>
      </c>
      <c r="AT474" s="160">
        <f t="shared" si="172"/>
        <v>3</v>
      </c>
      <c r="AU474" s="173">
        <f t="shared" si="173"/>
        <v>979000</v>
      </c>
      <c r="AV474" s="173">
        <f t="shared" si="174"/>
        <v>326300</v>
      </c>
      <c r="AW474" s="173">
        <f t="shared" si="175"/>
        <v>300000</v>
      </c>
      <c r="AX474" s="173">
        <f t="shared" si="176"/>
        <v>74000</v>
      </c>
      <c r="AY474" s="173">
        <f t="shared" si="177"/>
        <v>47700</v>
      </c>
      <c r="AZ474" s="177">
        <f t="shared" si="178"/>
        <v>0.29330162504954421</v>
      </c>
      <c r="BA474" s="177">
        <f t="shared" si="179"/>
        <v>0.18906064209274673</v>
      </c>
      <c r="BB474" s="173">
        <f t="shared" si="180"/>
        <v>326300</v>
      </c>
      <c r="BC474" s="178">
        <f t="shared" si="164"/>
        <v>326300</v>
      </c>
      <c r="BD474" s="173">
        <f t="shared" si="170"/>
        <v>74000</v>
      </c>
      <c r="BE474" s="177">
        <f t="shared" si="171"/>
        <v>0.29330162504954421</v>
      </c>
      <c r="BF474" s="179" t="s">
        <v>7679</v>
      </c>
      <c r="BG474" s="174"/>
      <c r="BH474" s="166" t="s">
        <v>20501</v>
      </c>
      <c r="BI474" s="162"/>
      <c r="BJ474" s="163">
        <v>1</v>
      </c>
      <c r="BK474" s="163"/>
    </row>
    <row r="475" spans="1:63" ht="31.5" customHeight="1" x14ac:dyDescent="0.25">
      <c r="A475" s="157">
        <v>469</v>
      </c>
      <c r="B475" s="164" t="s">
        <v>593</v>
      </c>
      <c r="C475" s="169" t="s">
        <v>562</v>
      </c>
      <c r="D475" s="169" t="s">
        <v>467</v>
      </c>
      <c r="E475" s="170" t="s">
        <v>594</v>
      </c>
      <c r="F475" s="171" t="s">
        <v>595</v>
      </c>
      <c r="G475" s="171" t="s">
        <v>595</v>
      </c>
      <c r="H475" s="172" t="s">
        <v>596</v>
      </c>
      <c r="I475" s="164" t="s">
        <v>439</v>
      </c>
      <c r="J475" s="164">
        <v>4</v>
      </c>
      <c r="K475" s="171">
        <v>4</v>
      </c>
      <c r="L475" s="171" t="s">
        <v>565</v>
      </c>
      <c r="M475" s="173">
        <v>171000</v>
      </c>
      <c r="N475" s="173">
        <f t="shared" si="166"/>
        <v>62000</v>
      </c>
      <c r="O475" s="173">
        <v>62608.695652173898</v>
      </c>
      <c r="P475" s="173">
        <v>233000</v>
      </c>
      <c r="Q475" s="173">
        <f t="shared" si="167"/>
        <v>81391.304347826066</v>
      </c>
      <c r="R475" s="173">
        <f t="shared" si="168"/>
        <v>252391.30434782605</v>
      </c>
      <c r="S475" s="173">
        <v>252300</v>
      </c>
      <c r="T475" s="174"/>
      <c r="U475" s="175" t="s">
        <v>471</v>
      </c>
      <c r="V475" s="175" t="s">
        <v>470</v>
      </c>
      <c r="W475" s="175" t="s">
        <v>173</v>
      </c>
      <c r="X475" s="176">
        <v>43294</v>
      </c>
      <c r="Y475" s="171" t="s">
        <v>7684</v>
      </c>
      <c r="Z475" s="171"/>
      <c r="AA475" s="173">
        <v>300000</v>
      </c>
      <c r="AB475" s="173"/>
      <c r="AC475" s="173"/>
      <c r="AD475" s="173"/>
      <c r="AE475" s="173"/>
      <c r="AF475" s="173"/>
      <c r="AG475" s="173"/>
      <c r="AH475" s="173"/>
      <c r="AI475" s="173">
        <v>323000</v>
      </c>
      <c r="AJ475" s="173"/>
      <c r="AK475" s="173"/>
      <c r="AL475" s="173"/>
      <c r="AM475" s="173"/>
      <c r="AN475" s="173"/>
      <c r="AO475" s="173"/>
      <c r="AP475" s="173"/>
      <c r="AQ475" s="173"/>
      <c r="AR475" s="173"/>
      <c r="AS475" s="173">
        <v>356000</v>
      </c>
      <c r="AT475" s="160">
        <f t="shared" si="172"/>
        <v>3</v>
      </c>
      <c r="AU475" s="173">
        <f t="shared" si="173"/>
        <v>979000</v>
      </c>
      <c r="AV475" s="173">
        <f t="shared" si="174"/>
        <v>326300</v>
      </c>
      <c r="AW475" s="173">
        <f t="shared" si="175"/>
        <v>300000</v>
      </c>
      <c r="AX475" s="173">
        <f t="shared" si="176"/>
        <v>74000</v>
      </c>
      <c r="AY475" s="173">
        <f t="shared" si="177"/>
        <v>47700</v>
      </c>
      <c r="AZ475" s="177">
        <f t="shared" si="178"/>
        <v>0.29330162504954421</v>
      </c>
      <c r="BA475" s="177">
        <f t="shared" si="179"/>
        <v>0.18906064209274673</v>
      </c>
      <c r="BB475" s="173">
        <f t="shared" si="180"/>
        <v>326300</v>
      </c>
      <c r="BC475" s="178">
        <f t="shared" si="164"/>
        <v>326300</v>
      </c>
      <c r="BD475" s="173">
        <f t="shared" si="170"/>
        <v>74000</v>
      </c>
      <c r="BE475" s="177">
        <f t="shared" si="171"/>
        <v>0.29330162504954421</v>
      </c>
      <c r="BF475" s="179" t="s">
        <v>7679</v>
      </c>
      <c r="BG475" s="174"/>
      <c r="BH475" s="166" t="s">
        <v>20501</v>
      </c>
      <c r="BI475" s="162"/>
      <c r="BJ475" s="163">
        <v>1</v>
      </c>
      <c r="BK475" s="163"/>
    </row>
    <row r="476" spans="1:63" ht="31.5" customHeight="1" x14ac:dyDescent="0.25">
      <c r="A476" s="157">
        <v>470</v>
      </c>
      <c r="B476" s="164" t="s">
        <v>601</v>
      </c>
      <c r="C476" s="169" t="s">
        <v>562</v>
      </c>
      <c r="D476" s="169" t="s">
        <v>467</v>
      </c>
      <c r="E476" s="170" t="s">
        <v>602</v>
      </c>
      <c r="F476" s="171" t="s">
        <v>603</v>
      </c>
      <c r="G476" s="171" t="s">
        <v>603</v>
      </c>
      <c r="H476" s="172" t="s">
        <v>603</v>
      </c>
      <c r="I476" s="164"/>
      <c r="J476" s="164">
        <v>4</v>
      </c>
      <c r="K476" s="171">
        <v>4</v>
      </c>
      <c r="L476" s="171" t="s">
        <v>565</v>
      </c>
      <c r="M476" s="173">
        <v>171000</v>
      </c>
      <c r="N476" s="173">
        <f t="shared" si="166"/>
        <v>62000</v>
      </c>
      <c r="O476" s="173">
        <v>62608.695652173898</v>
      </c>
      <c r="P476" s="173">
        <v>233000</v>
      </c>
      <c r="Q476" s="173">
        <f t="shared" si="167"/>
        <v>81391.304347826066</v>
      </c>
      <c r="R476" s="173">
        <f t="shared" si="168"/>
        <v>252391.30434782605</v>
      </c>
      <c r="S476" s="173">
        <v>252300</v>
      </c>
      <c r="T476" s="174"/>
      <c r="U476" s="175" t="s">
        <v>471</v>
      </c>
      <c r="V476" s="175" t="s">
        <v>470</v>
      </c>
      <c r="W476" s="175" t="s">
        <v>173</v>
      </c>
      <c r="X476" s="176">
        <v>43294</v>
      </c>
      <c r="Y476" s="171" t="s">
        <v>7684</v>
      </c>
      <c r="Z476" s="171"/>
      <c r="AA476" s="173">
        <v>300000</v>
      </c>
      <c r="AB476" s="173"/>
      <c r="AC476" s="173"/>
      <c r="AD476" s="173"/>
      <c r="AE476" s="173"/>
      <c r="AF476" s="173"/>
      <c r="AG476" s="173"/>
      <c r="AH476" s="173"/>
      <c r="AI476" s="173">
        <v>323000</v>
      </c>
      <c r="AJ476" s="173"/>
      <c r="AK476" s="173"/>
      <c r="AL476" s="173"/>
      <c r="AM476" s="173"/>
      <c r="AN476" s="173"/>
      <c r="AO476" s="173"/>
      <c r="AP476" s="173"/>
      <c r="AQ476" s="173"/>
      <c r="AR476" s="173"/>
      <c r="AS476" s="173">
        <v>356000</v>
      </c>
      <c r="AT476" s="160">
        <f t="shared" si="172"/>
        <v>3</v>
      </c>
      <c r="AU476" s="173">
        <f t="shared" si="173"/>
        <v>979000</v>
      </c>
      <c r="AV476" s="173">
        <f t="shared" si="174"/>
        <v>326300</v>
      </c>
      <c r="AW476" s="173">
        <f t="shared" si="175"/>
        <v>300000</v>
      </c>
      <c r="AX476" s="173">
        <f t="shared" si="176"/>
        <v>74000</v>
      </c>
      <c r="AY476" s="173">
        <f t="shared" si="177"/>
        <v>47700</v>
      </c>
      <c r="AZ476" s="177">
        <f t="shared" si="178"/>
        <v>0.29330162504954421</v>
      </c>
      <c r="BA476" s="177">
        <f t="shared" si="179"/>
        <v>0.18906064209274673</v>
      </c>
      <c r="BB476" s="173">
        <f t="shared" si="180"/>
        <v>326300</v>
      </c>
      <c r="BC476" s="178">
        <f t="shared" si="164"/>
        <v>326300</v>
      </c>
      <c r="BD476" s="173">
        <f t="shared" si="170"/>
        <v>74000</v>
      </c>
      <c r="BE476" s="177">
        <f t="shared" si="171"/>
        <v>0.29330162504954421</v>
      </c>
      <c r="BF476" s="179" t="s">
        <v>7679</v>
      </c>
      <c r="BG476" s="174"/>
      <c r="BH476" s="166" t="s">
        <v>20501</v>
      </c>
      <c r="BI476" s="162"/>
      <c r="BJ476" s="163">
        <v>1</v>
      </c>
      <c r="BK476" s="163"/>
    </row>
    <row r="477" spans="1:63" ht="31.5" customHeight="1" x14ac:dyDescent="0.25">
      <c r="A477" s="157">
        <v>471</v>
      </c>
      <c r="B477" s="164" t="s">
        <v>606</v>
      </c>
      <c r="C477" s="169" t="s">
        <v>604</v>
      </c>
      <c r="D477" s="169" t="s">
        <v>467</v>
      </c>
      <c r="E477" s="170" t="s">
        <v>607</v>
      </c>
      <c r="F477" s="171" t="s">
        <v>608</v>
      </c>
      <c r="G477" s="171" t="s">
        <v>608</v>
      </c>
      <c r="H477" s="172" t="s">
        <v>608</v>
      </c>
      <c r="I477" s="164" t="s">
        <v>439</v>
      </c>
      <c r="J477" s="164">
        <v>5</v>
      </c>
      <c r="K477" s="171">
        <v>5</v>
      </c>
      <c r="L477" s="171" t="s">
        <v>605</v>
      </c>
      <c r="M477" s="173">
        <v>207000</v>
      </c>
      <c r="N477" s="173">
        <v>61000</v>
      </c>
      <c r="O477" s="173">
        <v>61043.478260869597</v>
      </c>
      <c r="P477" s="173">
        <v>268000</v>
      </c>
      <c r="Q477" s="173">
        <v>79356.521739130476</v>
      </c>
      <c r="R477" s="173">
        <v>286356.52173913049</v>
      </c>
      <c r="S477" s="173">
        <v>286300</v>
      </c>
      <c r="T477" s="174"/>
      <c r="U477" s="175" t="s">
        <v>471</v>
      </c>
      <c r="V477" s="175" t="s">
        <v>470</v>
      </c>
      <c r="W477" s="175" t="s">
        <v>173</v>
      </c>
      <c r="X477" s="176">
        <v>43294</v>
      </c>
      <c r="Y477" s="171" t="s">
        <v>7684</v>
      </c>
      <c r="Z477" s="171"/>
      <c r="AA477" s="173"/>
      <c r="AB477" s="173"/>
      <c r="AC477" s="173"/>
      <c r="AD477" s="173"/>
      <c r="AE477" s="173"/>
      <c r="AF477" s="173"/>
      <c r="AG477" s="173"/>
      <c r="AH477" s="173"/>
      <c r="AI477" s="173">
        <v>308400</v>
      </c>
      <c r="AJ477" s="173"/>
      <c r="AK477" s="173"/>
      <c r="AL477" s="173"/>
      <c r="AM477" s="173"/>
      <c r="AN477" s="173"/>
      <c r="AO477" s="173"/>
      <c r="AP477" s="173"/>
      <c r="AQ477" s="173"/>
      <c r="AR477" s="173">
        <v>534000</v>
      </c>
      <c r="AS477" s="173">
        <v>369000</v>
      </c>
      <c r="AT477" s="160">
        <f t="shared" si="172"/>
        <v>3</v>
      </c>
      <c r="AU477" s="173">
        <f t="shared" si="173"/>
        <v>1211400</v>
      </c>
      <c r="AV477" s="173">
        <f t="shared" si="174"/>
        <v>403800</v>
      </c>
      <c r="AW477" s="173">
        <f t="shared" si="175"/>
        <v>308400</v>
      </c>
      <c r="AX477" s="173">
        <f t="shared" si="176"/>
        <v>117500</v>
      </c>
      <c r="AY477" s="173">
        <f t="shared" si="177"/>
        <v>22100</v>
      </c>
      <c r="AZ477" s="177">
        <f t="shared" si="178"/>
        <v>0.41040866224240308</v>
      </c>
      <c r="BA477" s="177">
        <f t="shared" si="179"/>
        <v>7.719175689835836E-2</v>
      </c>
      <c r="BB477" s="173">
        <f>AS477</f>
        <v>369000</v>
      </c>
      <c r="BC477" s="178">
        <f t="shared" si="164"/>
        <v>403800</v>
      </c>
      <c r="BD477" s="173">
        <f t="shared" si="170"/>
        <v>82700</v>
      </c>
      <c r="BE477" s="177">
        <f t="shared" si="171"/>
        <v>0.28885784142507859</v>
      </c>
      <c r="BF477" s="179" t="s">
        <v>20562</v>
      </c>
      <c r="BG477" s="174"/>
      <c r="BH477" s="166" t="s">
        <v>20501</v>
      </c>
      <c r="BI477" s="162"/>
      <c r="BJ477" s="163">
        <v>1</v>
      </c>
      <c r="BK477" s="163"/>
    </row>
    <row r="478" spans="1:63" ht="31.5" customHeight="1" x14ac:dyDescent="0.25">
      <c r="A478" s="157">
        <v>472</v>
      </c>
      <c r="B478" s="164" t="s">
        <v>609</v>
      </c>
      <c r="C478" s="169" t="s">
        <v>610</v>
      </c>
      <c r="D478" s="169" t="s">
        <v>467</v>
      </c>
      <c r="E478" s="170" t="s">
        <v>611</v>
      </c>
      <c r="F478" s="171" t="s">
        <v>612</v>
      </c>
      <c r="G478" s="171" t="s">
        <v>612</v>
      </c>
      <c r="H478" s="172" t="s">
        <v>612</v>
      </c>
      <c r="I478" s="164" t="s">
        <v>439</v>
      </c>
      <c r="J478" s="164">
        <v>7</v>
      </c>
      <c r="K478" s="171">
        <v>7</v>
      </c>
      <c r="L478" s="171" t="s">
        <v>613</v>
      </c>
      <c r="M478" s="173">
        <v>407000</v>
      </c>
      <c r="N478" s="173">
        <f>P478-M478</f>
        <v>61000</v>
      </c>
      <c r="O478" s="173">
        <v>61043.478260869597</v>
      </c>
      <c r="P478" s="173">
        <v>468000</v>
      </c>
      <c r="Q478" s="173">
        <f>+O478/1800000*2340000</f>
        <v>79356.521739130476</v>
      </c>
      <c r="R478" s="173">
        <f>+M478+Q478</f>
        <v>486356.52173913049</v>
      </c>
      <c r="S478" s="173">
        <v>486300</v>
      </c>
      <c r="T478" s="174" t="s">
        <v>614</v>
      </c>
      <c r="U478" s="175" t="s">
        <v>471</v>
      </c>
      <c r="V478" s="175" t="s">
        <v>470</v>
      </c>
      <c r="W478" s="175" t="s">
        <v>173</v>
      </c>
      <c r="X478" s="176">
        <v>43294</v>
      </c>
      <c r="Y478" s="171" t="s">
        <v>7684</v>
      </c>
      <c r="Z478" s="171"/>
      <c r="AA478" s="173"/>
      <c r="AB478" s="173"/>
      <c r="AC478" s="173"/>
      <c r="AD478" s="173"/>
      <c r="AE478" s="173"/>
      <c r="AF478" s="173"/>
      <c r="AG478" s="173">
        <v>1084000</v>
      </c>
      <c r="AH478" s="173"/>
      <c r="AI478" s="173">
        <v>548400</v>
      </c>
      <c r="AJ478" s="173"/>
      <c r="AK478" s="173"/>
      <c r="AL478" s="173"/>
      <c r="AM478" s="173"/>
      <c r="AN478" s="173"/>
      <c r="AO478" s="173"/>
      <c r="AP478" s="173"/>
      <c r="AQ478" s="173"/>
      <c r="AR478" s="173"/>
      <c r="AS478" s="173">
        <v>669000</v>
      </c>
      <c r="AT478" s="160">
        <f t="shared" si="172"/>
        <v>3</v>
      </c>
      <c r="AU478" s="173">
        <f t="shared" si="173"/>
        <v>2301400</v>
      </c>
      <c r="AV478" s="173">
        <f t="shared" si="174"/>
        <v>767100</v>
      </c>
      <c r="AW478" s="173">
        <f t="shared" si="175"/>
        <v>548400</v>
      </c>
      <c r="AX478" s="173">
        <f t="shared" si="176"/>
        <v>280800</v>
      </c>
      <c r="AY478" s="173">
        <f t="shared" si="177"/>
        <v>62100</v>
      </c>
      <c r="AZ478" s="177">
        <f t="shared" si="178"/>
        <v>0.57742134484885876</v>
      </c>
      <c r="BA478" s="177">
        <f t="shared" si="179"/>
        <v>0.12769895126465144</v>
      </c>
      <c r="BB478" s="173">
        <f>AV478</f>
        <v>767100</v>
      </c>
      <c r="BC478" s="178">
        <f t="shared" si="164"/>
        <v>767100</v>
      </c>
      <c r="BD478" s="173">
        <f t="shared" si="170"/>
        <v>280800</v>
      </c>
      <c r="BE478" s="177">
        <f t="shared" si="171"/>
        <v>0.57742134484885876</v>
      </c>
      <c r="BF478" s="179" t="s">
        <v>7679</v>
      </c>
      <c r="BG478" s="174" t="s">
        <v>614</v>
      </c>
      <c r="BH478" s="166" t="s">
        <v>20501</v>
      </c>
      <c r="BI478" s="162"/>
      <c r="BJ478" s="163">
        <v>1</v>
      </c>
      <c r="BK478" s="163"/>
    </row>
    <row r="479" spans="1:63" ht="31.5" customHeight="1" x14ac:dyDescent="0.25">
      <c r="A479" s="157">
        <v>473</v>
      </c>
      <c r="B479" s="164" t="s">
        <v>617</v>
      </c>
      <c r="C479" s="169" t="s">
        <v>615</v>
      </c>
      <c r="D479" s="169" t="s">
        <v>467</v>
      </c>
      <c r="E479" s="170" t="s">
        <v>618</v>
      </c>
      <c r="F479" s="171" t="s">
        <v>619</v>
      </c>
      <c r="G479" s="171" t="s">
        <v>619</v>
      </c>
      <c r="H479" s="172" t="s">
        <v>619</v>
      </c>
      <c r="I479" s="164" t="s">
        <v>439</v>
      </c>
      <c r="J479" s="164">
        <v>8</v>
      </c>
      <c r="K479" s="171">
        <v>8</v>
      </c>
      <c r="L479" s="171" t="s">
        <v>616</v>
      </c>
      <c r="M479" s="173">
        <v>755000</v>
      </c>
      <c r="N479" s="173">
        <v>61000</v>
      </c>
      <c r="O479" s="173">
        <v>61043.478260869597</v>
      </c>
      <c r="P479" s="173">
        <v>816000</v>
      </c>
      <c r="Q479" s="173">
        <v>79356.521739130476</v>
      </c>
      <c r="R479" s="173">
        <v>834356.52173913049</v>
      </c>
      <c r="S479" s="173">
        <v>834300</v>
      </c>
      <c r="T479" s="174"/>
      <c r="U479" s="175" t="s">
        <v>471</v>
      </c>
      <c r="V479" s="175" t="s">
        <v>470</v>
      </c>
      <c r="W479" s="175" t="s">
        <v>173</v>
      </c>
      <c r="X479" s="176">
        <v>43294</v>
      </c>
      <c r="Y479" s="171" t="s">
        <v>7684</v>
      </c>
      <c r="Z479" s="171"/>
      <c r="AA479" s="173"/>
      <c r="AB479" s="173"/>
      <c r="AC479" s="173"/>
      <c r="AD479" s="173"/>
      <c r="AE479" s="173"/>
      <c r="AF479" s="173"/>
      <c r="AG479" s="173"/>
      <c r="AH479" s="173"/>
      <c r="AI479" s="173">
        <v>966000</v>
      </c>
      <c r="AJ479" s="173"/>
      <c r="AK479" s="173"/>
      <c r="AL479" s="173"/>
      <c r="AM479" s="173"/>
      <c r="AN479" s="173"/>
      <c r="AO479" s="173"/>
      <c r="AP479" s="173"/>
      <c r="AQ479" s="173"/>
      <c r="AR479" s="173">
        <v>1241000</v>
      </c>
      <c r="AS479" s="173">
        <v>1191000</v>
      </c>
      <c r="AT479" s="160">
        <f t="shared" si="172"/>
        <v>3</v>
      </c>
      <c r="AU479" s="173">
        <f t="shared" si="173"/>
        <v>3398000</v>
      </c>
      <c r="AV479" s="173">
        <f t="shared" si="174"/>
        <v>1132700</v>
      </c>
      <c r="AW479" s="173">
        <f t="shared" si="175"/>
        <v>966000</v>
      </c>
      <c r="AX479" s="173">
        <f t="shared" si="176"/>
        <v>298400</v>
      </c>
      <c r="AY479" s="173">
        <f t="shared" si="177"/>
        <v>131700</v>
      </c>
      <c r="AZ479" s="177">
        <f t="shared" si="178"/>
        <v>0.35766510847416999</v>
      </c>
      <c r="BA479" s="177">
        <f t="shared" si="179"/>
        <v>0.15785688601222581</v>
      </c>
      <c r="BB479" s="173">
        <f>AV479</f>
        <v>1132700</v>
      </c>
      <c r="BC479" s="178">
        <f t="shared" si="164"/>
        <v>1132700</v>
      </c>
      <c r="BD479" s="173">
        <f t="shared" si="170"/>
        <v>298400</v>
      </c>
      <c r="BE479" s="177">
        <f t="shared" si="171"/>
        <v>0.35766510847416999</v>
      </c>
      <c r="BF479" s="179" t="s">
        <v>7679</v>
      </c>
      <c r="BG479" s="174"/>
      <c r="BH479" s="166" t="s">
        <v>20501</v>
      </c>
      <c r="BI479" s="162"/>
      <c r="BJ479" s="163">
        <v>1</v>
      </c>
      <c r="BK479" s="163"/>
    </row>
    <row r="480" spans="1:63" ht="31.5" customHeight="1" x14ac:dyDescent="0.25">
      <c r="A480" s="157">
        <v>474</v>
      </c>
      <c r="B480" s="164" t="s">
        <v>623</v>
      </c>
      <c r="C480" s="169" t="s">
        <v>620</v>
      </c>
      <c r="D480" s="169" t="s">
        <v>467</v>
      </c>
      <c r="E480" s="170" t="s">
        <v>624</v>
      </c>
      <c r="F480" s="171" t="s">
        <v>625</v>
      </c>
      <c r="G480" s="171" t="s">
        <v>625</v>
      </c>
      <c r="H480" s="172" t="s">
        <v>625</v>
      </c>
      <c r="I480" s="164" t="s">
        <v>626</v>
      </c>
      <c r="J480" s="164">
        <v>9</v>
      </c>
      <c r="K480" s="171">
        <v>9</v>
      </c>
      <c r="L480" s="171" t="s">
        <v>621</v>
      </c>
      <c r="M480" s="173">
        <v>1875000</v>
      </c>
      <c r="N480" s="173">
        <v>148000</v>
      </c>
      <c r="O480" s="173">
        <v>148695.652173913</v>
      </c>
      <c r="P480" s="173">
        <v>2023000</v>
      </c>
      <c r="Q480" s="173">
        <v>193304.34782608689</v>
      </c>
      <c r="R480" s="173">
        <v>2068304.3478260869</v>
      </c>
      <c r="S480" s="173">
        <v>2068300</v>
      </c>
      <c r="T480" s="174" t="s">
        <v>20544</v>
      </c>
      <c r="U480" s="175" t="s">
        <v>471</v>
      </c>
      <c r="V480" s="175" t="s">
        <v>470</v>
      </c>
      <c r="W480" s="175" t="s">
        <v>173</v>
      </c>
      <c r="X480" s="176">
        <v>43294</v>
      </c>
      <c r="Y480" s="171" t="s">
        <v>7684</v>
      </c>
      <c r="Z480" s="171"/>
      <c r="AA480" s="173"/>
      <c r="AB480" s="173"/>
      <c r="AC480" s="173"/>
      <c r="AD480" s="173"/>
      <c r="AE480" s="173"/>
      <c r="AF480" s="173"/>
      <c r="AG480" s="173"/>
      <c r="AH480" s="173"/>
      <c r="AI480" s="173">
        <v>2397600</v>
      </c>
      <c r="AJ480" s="173"/>
      <c r="AK480" s="173"/>
      <c r="AL480" s="173"/>
      <c r="AM480" s="173"/>
      <c r="AN480" s="173"/>
      <c r="AO480" s="173"/>
      <c r="AP480" s="173"/>
      <c r="AQ480" s="173"/>
      <c r="AR480" s="173">
        <v>3024000</v>
      </c>
      <c r="AS480" s="173">
        <v>2955000</v>
      </c>
      <c r="AT480" s="160">
        <f t="shared" si="172"/>
        <v>3</v>
      </c>
      <c r="AU480" s="173">
        <f t="shared" si="173"/>
        <v>8376600</v>
      </c>
      <c r="AV480" s="173">
        <f t="shared" si="174"/>
        <v>2792200</v>
      </c>
      <c r="AW480" s="173">
        <f t="shared" si="175"/>
        <v>2397600</v>
      </c>
      <c r="AX480" s="173">
        <f t="shared" si="176"/>
        <v>723900</v>
      </c>
      <c r="AY480" s="173">
        <f t="shared" si="177"/>
        <v>329300</v>
      </c>
      <c r="AZ480" s="177">
        <f t="shared" si="178"/>
        <v>0.34999758255572211</v>
      </c>
      <c r="BA480" s="177">
        <f t="shared" si="179"/>
        <v>0.15921288014311269</v>
      </c>
      <c r="BB480" s="173">
        <f t="shared" ref="BB480:BB506" si="181">AW480</f>
        <v>2397600</v>
      </c>
      <c r="BC480" s="178">
        <f t="shared" si="164"/>
        <v>2792200</v>
      </c>
      <c r="BD480" s="173">
        <f t="shared" si="170"/>
        <v>329300</v>
      </c>
      <c r="BE480" s="177">
        <f t="shared" si="171"/>
        <v>0.15921288014311269</v>
      </c>
      <c r="BF480" s="179" t="s">
        <v>20515</v>
      </c>
      <c r="BG480" s="174" t="s">
        <v>20544</v>
      </c>
      <c r="BH480" s="166" t="s">
        <v>20501</v>
      </c>
      <c r="BI480" s="162"/>
      <c r="BJ480" s="163">
        <v>1</v>
      </c>
      <c r="BK480" s="163"/>
    </row>
    <row r="481" spans="1:63" ht="31.5" customHeight="1" x14ac:dyDescent="0.25">
      <c r="A481" s="157">
        <v>475</v>
      </c>
      <c r="B481" s="164" t="s">
        <v>788</v>
      </c>
      <c r="C481" s="169" t="s">
        <v>777</v>
      </c>
      <c r="D481" s="169" t="s">
        <v>467</v>
      </c>
      <c r="E481" s="157">
        <v>18.96</v>
      </c>
      <c r="F481" s="171" t="s">
        <v>708</v>
      </c>
      <c r="G481" s="171" t="s">
        <v>789</v>
      </c>
      <c r="H481" s="172" t="s">
        <v>709</v>
      </c>
      <c r="I481" s="164"/>
      <c r="J481" s="164">
        <v>13</v>
      </c>
      <c r="K481" s="171">
        <v>13</v>
      </c>
      <c r="L481" s="171" t="s">
        <v>780</v>
      </c>
      <c r="M481" s="173">
        <v>55000</v>
      </c>
      <c r="N481" s="173">
        <f t="shared" ref="N481:N505" si="182">P481-M481</f>
        <v>17200</v>
      </c>
      <c r="O481" s="173">
        <v>17217.391304347799</v>
      </c>
      <c r="P481" s="173">
        <v>72200</v>
      </c>
      <c r="Q481" s="173">
        <f t="shared" ref="Q481:Q505" si="183">+O481/1800000*2340000</f>
        <v>22382.608695652136</v>
      </c>
      <c r="R481" s="173">
        <f t="shared" ref="R481:R505" si="184">+M481+Q481</f>
        <v>77382.608695652132</v>
      </c>
      <c r="S481" s="173">
        <v>77300</v>
      </c>
      <c r="T481" s="174" t="s">
        <v>20549</v>
      </c>
      <c r="U481" s="175" t="s">
        <v>471</v>
      </c>
      <c r="V481" s="175" t="s">
        <v>940</v>
      </c>
      <c r="W481" s="175" t="s">
        <v>196</v>
      </c>
      <c r="X481" s="176">
        <v>43294</v>
      </c>
      <c r="Y481" s="171" t="s">
        <v>7684</v>
      </c>
      <c r="Z481" s="171"/>
      <c r="AA481" s="173">
        <v>120000</v>
      </c>
      <c r="AB481" s="173">
        <v>120000</v>
      </c>
      <c r="AC481" s="173"/>
      <c r="AD481" s="173"/>
      <c r="AE481" s="173"/>
      <c r="AF481" s="173"/>
      <c r="AG481" s="173">
        <v>141000</v>
      </c>
      <c r="AH481" s="173"/>
      <c r="AI481" s="173"/>
      <c r="AJ481" s="173"/>
      <c r="AK481" s="173"/>
      <c r="AL481" s="173"/>
      <c r="AM481" s="173"/>
      <c r="AN481" s="173"/>
      <c r="AO481" s="173"/>
      <c r="AP481" s="173"/>
      <c r="AQ481" s="173"/>
      <c r="AR481" s="173"/>
      <c r="AS481" s="173"/>
      <c r="AT481" s="160">
        <f t="shared" si="172"/>
        <v>3</v>
      </c>
      <c r="AU481" s="173">
        <f t="shared" si="173"/>
        <v>381000</v>
      </c>
      <c r="AV481" s="173">
        <f t="shared" si="174"/>
        <v>127000</v>
      </c>
      <c r="AW481" s="173">
        <f t="shared" si="175"/>
        <v>120000</v>
      </c>
      <c r="AX481" s="173">
        <f t="shared" si="176"/>
        <v>49700</v>
      </c>
      <c r="AY481" s="173">
        <f t="shared" si="177"/>
        <v>42700</v>
      </c>
      <c r="AZ481" s="177">
        <f t="shared" si="178"/>
        <v>0.64294954721862874</v>
      </c>
      <c r="BA481" s="177">
        <f t="shared" si="179"/>
        <v>0.55239327296248386</v>
      </c>
      <c r="BB481" s="173">
        <f t="shared" si="181"/>
        <v>120000</v>
      </c>
      <c r="BC481" s="178">
        <f t="shared" si="164"/>
        <v>127000</v>
      </c>
      <c r="BD481" s="173">
        <f t="shared" si="170"/>
        <v>42700</v>
      </c>
      <c r="BE481" s="177">
        <f t="shared" si="171"/>
        <v>0.55239327296248386</v>
      </c>
      <c r="BF481" s="179" t="s">
        <v>20515</v>
      </c>
      <c r="BG481" s="174" t="s">
        <v>20549</v>
      </c>
      <c r="BH481" s="166" t="s">
        <v>20501</v>
      </c>
      <c r="BI481" s="162"/>
      <c r="BJ481" s="163">
        <v>1</v>
      </c>
      <c r="BK481" s="163"/>
    </row>
    <row r="482" spans="1:63" ht="31.5" customHeight="1" x14ac:dyDescent="0.25">
      <c r="A482" s="157">
        <v>476</v>
      </c>
      <c r="B482" s="164" t="s">
        <v>790</v>
      </c>
      <c r="C482" s="169" t="s">
        <v>777</v>
      </c>
      <c r="D482" s="169" t="s">
        <v>467</v>
      </c>
      <c r="E482" s="170" t="s">
        <v>710</v>
      </c>
      <c r="F482" s="171" t="s">
        <v>711</v>
      </c>
      <c r="G482" s="171" t="s">
        <v>791</v>
      </c>
      <c r="H482" s="172" t="s">
        <v>712</v>
      </c>
      <c r="I482" s="164"/>
      <c r="J482" s="164">
        <v>13</v>
      </c>
      <c r="K482" s="171">
        <v>13</v>
      </c>
      <c r="L482" s="171" t="s">
        <v>780</v>
      </c>
      <c r="M482" s="173">
        <v>55000</v>
      </c>
      <c r="N482" s="173">
        <f t="shared" si="182"/>
        <v>17200</v>
      </c>
      <c r="O482" s="173">
        <v>17217.391304347799</v>
      </c>
      <c r="P482" s="173">
        <v>72200</v>
      </c>
      <c r="Q482" s="173">
        <f t="shared" si="183"/>
        <v>22382.608695652136</v>
      </c>
      <c r="R482" s="173">
        <f t="shared" si="184"/>
        <v>77382.608695652132</v>
      </c>
      <c r="S482" s="173">
        <v>77300</v>
      </c>
      <c r="T482" s="174" t="s">
        <v>20549</v>
      </c>
      <c r="U482" s="175" t="s">
        <v>471</v>
      </c>
      <c r="V482" s="175" t="s">
        <v>940</v>
      </c>
      <c r="W482" s="175"/>
      <c r="X482" s="176"/>
      <c r="Y482" s="171" t="s">
        <v>7684</v>
      </c>
      <c r="Z482" s="171"/>
      <c r="AA482" s="173">
        <v>120000</v>
      </c>
      <c r="AB482" s="173">
        <v>120000</v>
      </c>
      <c r="AC482" s="173"/>
      <c r="AD482" s="173"/>
      <c r="AE482" s="173"/>
      <c r="AF482" s="173"/>
      <c r="AG482" s="173">
        <v>141000</v>
      </c>
      <c r="AH482" s="173"/>
      <c r="AI482" s="173"/>
      <c r="AJ482" s="173"/>
      <c r="AK482" s="173"/>
      <c r="AL482" s="173"/>
      <c r="AM482" s="173"/>
      <c r="AN482" s="173"/>
      <c r="AO482" s="173"/>
      <c r="AP482" s="173"/>
      <c r="AQ482" s="173"/>
      <c r="AR482" s="173"/>
      <c r="AS482" s="173"/>
      <c r="AT482" s="160">
        <f t="shared" si="172"/>
        <v>3</v>
      </c>
      <c r="AU482" s="173">
        <f t="shared" si="173"/>
        <v>381000</v>
      </c>
      <c r="AV482" s="173">
        <f t="shared" si="174"/>
        <v>127000</v>
      </c>
      <c r="AW482" s="173">
        <f t="shared" si="175"/>
        <v>120000</v>
      </c>
      <c r="AX482" s="173">
        <f t="shared" si="176"/>
        <v>49700</v>
      </c>
      <c r="AY482" s="173">
        <f t="shared" si="177"/>
        <v>42700</v>
      </c>
      <c r="AZ482" s="177">
        <f t="shared" si="178"/>
        <v>0.64294954721862874</v>
      </c>
      <c r="BA482" s="177">
        <f t="shared" si="179"/>
        <v>0.55239327296248386</v>
      </c>
      <c r="BB482" s="173">
        <f t="shared" si="181"/>
        <v>120000</v>
      </c>
      <c r="BC482" s="178">
        <f t="shared" si="164"/>
        <v>127000</v>
      </c>
      <c r="BD482" s="173">
        <f t="shared" si="170"/>
        <v>42700</v>
      </c>
      <c r="BE482" s="177">
        <f t="shared" si="171"/>
        <v>0.55239327296248386</v>
      </c>
      <c r="BF482" s="179" t="s">
        <v>20515</v>
      </c>
      <c r="BG482" s="174" t="s">
        <v>20549</v>
      </c>
      <c r="BH482" s="166" t="s">
        <v>20501</v>
      </c>
      <c r="BI482" s="162"/>
      <c r="BJ482" s="163">
        <v>1</v>
      </c>
      <c r="BK482" s="163"/>
    </row>
    <row r="483" spans="1:63" ht="31.5" customHeight="1" x14ac:dyDescent="0.25">
      <c r="A483" s="157">
        <v>477</v>
      </c>
      <c r="B483" s="164" t="s">
        <v>792</v>
      </c>
      <c r="C483" s="169" t="s">
        <v>777</v>
      </c>
      <c r="D483" s="169" t="s">
        <v>467</v>
      </c>
      <c r="E483" s="157">
        <v>18.920000000000002</v>
      </c>
      <c r="F483" s="171" t="s">
        <v>714</v>
      </c>
      <c r="G483" s="171" t="s">
        <v>793</v>
      </c>
      <c r="H483" s="172" t="s">
        <v>715</v>
      </c>
      <c r="I483" s="164"/>
      <c r="J483" s="164">
        <v>13</v>
      </c>
      <c r="K483" s="171">
        <v>13</v>
      </c>
      <c r="L483" s="171" t="s">
        <v>780</v>
      </c>
      <c r="M483" s="173">
        <v>55000</v>
      </c>
      <c r="N483" s="173">
        <f t="shared" si="182"/>
        <v>17200</v>
      </c>
      <c r="O483" s="173">
        <v>17217.391304347799</v>
      </c>
      <c r="P483" s="173">
        <v>72200</v>
      </c>
      <c r="Q483" s="173">
        <f t="shared" si="183"/>
        <v>22382.608695652136</v>
      </c>
      <c r="R483" s="173">
        <f t="shared" si="184"/>
        <v>77382.608695652132</v>
      </c>
      <c r="S483" s="173">
        <v>77300</v>
      </c>
      <c r="T483" s="174" t="s">
        <v>20549</v>
      </c>
      <c r="U483" s="175" t="s">
        <v>471</v>
      </c>
      <c r="V483" s="175" t="s">
        <v>940</v>
      </c>
      <c r="W483" s="175" t="s">
        <v>173</v>
      </c>
      <c r="X483" s="176">
        <v>43294</v>
      </c>
      <c r="Y483" s="171" t="s">
        <v>7684</v>
      </c>
      <c r="Z483" s="171"/>
      <c r="AA483" s="173">
        <v>120000</v>
      </c>
      <c r="AB483" s="173">
        <v>120000</v>
      </c>
      <c r="AC483" s="173"/>
      <c r="AD483" s="173"/>
      <c r="AE483" s="173"/>
      <c r="AF483" s="173"/>
      <c r="AG483" s="173">
        <v>141000</v>
      </c>
      <c r="AH483" s="173"/>
      <c r="AI483" s="173"/>
      <c r="AJ483" s="173"/>
      <c r="AK483" s="173"/>
      <c r="AL483" s="173"/>
      <c r="AM483" s="173"/>
      <c r="AN483" s="173"/>
      <c r="AO483" s="173"/>
      <c r="AP483" s="173"/>
      <c r="AQ483" s="173"/>
      <c r="AR483" s="173"/>
      <c r="AS483" s="173"/>
      <c r="AT483" s="160">
        <f t="shared" si="172"/>
        <v>3</v>
      </c>
      <c r="AU483" s="173">
        <f t="shared" si="173"/>
        <v>381000</v>
      </c>
      <c r="AV483" s="173">
        <f t="shared" si="174"/>
        <v>127000</v>
      </c>
      <c r="AW483" s="173">
        <f t="shared" si="175"/>
        <v>120000</v>
      </c>
      <c r="AX483" s="173">
        <f t="shared" si="176"/>
        <v>49700</v>
      </c>
      <c r="AY483" s="173">
        <f t="shared" si="177"/>
        <v>42700</v>
      </c>
      <c r="AZ483" s="177">
        <f t="shared" si="178"/>
        <v>0.64294954721862874</v>
      </c>
      <c r="BA483" s="177">
        <f t="shared" si="179"/>
        <v>0.55239327296248386</v>
      </c>
      <c r="BB483" s="173">
        <f t="shared" si="181"/>
        <v>120000</v>
      </c>
      <c r="BC483" s="178">
        <f t="shared" si="164"/>
        <v>127000</v>
      </c>
      <c r="BD483" s="173">
        <f t="shared" si="170"/>
        <v>42700</v>
      </c>
      <c r="BE483" s="177">
        <f t="shared" si="171"/>
        <v>0.55239327296248386</v>
      </c>
      <c r="BF483" s="179" t="s">
        <v>20515</v>
      </c>
      <c r="BG483" s="174" t="s">
        <v>20549</v>
      </c>
      <c r="BH483" s="166" t="s">
        <v>20501</v>
      </c>
      <c r="BI483" s="162"/>
      <c r="BJ483" s="163">
        <v>1</v>
      </c>
      <c r="BK483" s="163"/>
    </row>
    <row r="484" spans="1:63" ht="31.5" customHeight="1" x14ac:dyDescent="0.25">
      <c r="A484" s="157">
        <v>478</v>
      </c>
      <c r="B484" s="164" t="s">
        <v>794</v>
      </c>
      <c r="C484" s="169" t="s">
        <v>777</v>
      </c>
      <c r="D484" s="169" t="s">
        <v>467</v>
      </c>
      <c r="E484" s="157">
        <v>18.940000000000001</v>
      </c>
      <c r="F484" s="171" t="s">
        <v>717</v>
      </c>
      <c r="G484" s="171" t="s">
        <v>795</v>
      </c>
      <c r="H484" s="172" t="s">
        <v>718</v>
      </c>
      <c r="I484" s="164"/>
      <c r="J484" s="164">
        <v>13</v>
      </c>
      <c r="K484" s="171">
        <v>13</v>
      </c>
      <c r="L484" s="171" t="s">
        <v>780</v>
      </c>
      <c r="M484" s="173">
        <v>55000</v>
      </c>
      <c r="N484" s="173">
        <f t="shared" si="182"/>
        <v>17200</v>
      </c>
      <c r="O484" s="173">
        <v>17217.391304347799</v>
      </c>
      <c r="P484" s="173">
        <v>72200</v>
      </c>
      <c r="Q484" s="173">
        <f t="shared" si="183"/>
        <v>22382.608695652136</v>
      </c>
      <c r="R484" s="173">
        <f t="shared" si="184"/>
        <v>77382.608695652132</v>
      </c>
      <c r="S484" s="173">
        <v>77300</v>
      </c>
      <c r="T484" s="174" t="s">
        <v>20549</v>
      </c>
      <c r="U484" s="175" t="s">
        <v>471</v>
      </c>
      <c r="V484" s="175" t="s">
        <v>940</v>
      </c>
      <c r="W484" s="175" t="s">
        <v>173</v>
      </c>
      <c r="X484" s="176">
        <v>43294</v>
      </c>
      <c r="Y484" s="171" t="s">
        <v>7684</v>
      </c>
      <c r="Z484" s="171"/>
      <c r="AA484" s="173">
        <v>120000</v>
      </c>
      <c r="AB484" s="173">
        <v>120000</v>
      </c>
      <c r="AC484" s="173"/>
      <c r="AD484" s="173"/>
      <c r="AE484" s="173"/>
      <c r="AF484" s="173"/>
      <c r="AG484" s="173">
        <v>141000</v>
      </c>
      <c r="AH484" s="173"/>
      <c r="AI484" s="173"/>
      <c r="AJ484" s="173"/>
      <c r="AK484" s="173"/>
      <c r="AL484" s="173"/>
      <c r="AM484" s="173"/>
      <c r="AN484" s="173"/>
      <c r="AO484" s="173"/>
      <c r="AP484" s="173"/>
      <c r="AQ484" s="173"/>
      <c r="AR484" s="173"/>
      <c r="AS484" s="173"/>
      <c r="AT484" s="160">
        <f t="shared" si="172"/>
        <v>3</v>
      </c>
      <c r="AU484" s="173">
        <f t="shared" si="173"/>
        <v>381000</v>
      </c>
      <c r="AV484" s="173">
        <f t="shared" si="174"/>
        <v>127000</v>
      </c>
      <c r="AW484" s="173">
        <f t="shared" si="175"/>
        <v>120000</v>
      </c>
      <c r="AX484" s="173">
        <f t="shared" si="176"/>
        <v>49700</v>
      </c>
      <c r="AY484" s="173">
        <f t="shared" si="177"/>
        <v>42700</v>
      </c>
      <c r="AZ484" s="177">
        <f t="shared" si="178"/>
        <v>0.64294954721862874</v>
      </c>
      <c r="BA484" s="177">
        <f t="shared" si="179"/>
        <v>0.55239327296248386</v>
      </c>
      <c r="BB484" s="173">
        <f t="shared" si="181"/>
        <v>120000</v>
      </c>
      <c r="BC484" s="178">
        <f t="shared" si="164"/>
        <v>127000</v>
      </c>
      <c r="BD484" s="173">
        <f t="shared" si="170"/>
        <v>42700</v>
      </c>
      <c r="BE484" s="177">
        <f t="shared" si="171"/>
        <v>0.55239327296248386</v>
      </c>
      <c r="BF484" s="179" t="s">
        <v>20515</v>
      </c>
      <c r="BG484" s="174" t="s">
        <v>20549</v>
      </c>
      <c r="BH484" s="166" t="s">
        <v>20501</v>
      </c>
      <c r="BI484" s="162"/>
      <c r="BJ484" s="163">
        <v>1</v>
      </c>
      <c r="BK484" s="163"/>
    </row>
    <row r="485" spans="1:63" ht="31.5" customHeight="1" x14ac:dyDescent="0.25">
      <c r="A485" s="157">
        <v>479</v>
      </c>
      <c r="B485" s="164" t="s">
        <v>796</v>
      </c>
      <c r="C485" s="169" t="s">
        <v>777</v>
      </c>
      <c r="D485" s="169" t="s">
        <v>467</v>
      </c>
      <c r="E485" s="157">
        <v>18.93</v>
      </c>
      <c r="F485" s="171" t="s">
        <v>720</v>
      </c>
      <c r="G485" s="171" t="s">
        <v>797</v>
      </c>
      <c r="H485" s="172" t="s">
        <v>721</v>
      </c>
      <c r="I485" s="164"/>
      <c r="J485" s="164">
        <v>13</v>
      </c>
      <c r="K485" s="171">
        <v>13</v>
      </c>
      <c r="L485" s="171" t="s">
        <v>780</v>
      </c>
      <c r="M485" s="173">
        <v>55000</v>
      </c>
      <c r="N485" s="173">
        <f t="shared" si="182"/>
        <v>17200</v>
      </c>
      <c r="O485" s="173">
        <v>17217.391304347799</v>
      </c>
      <c r="P485" s="173">
        <v>72200</v>
      </c>
      <c r="Q485" s="173">
        <f t="shared" si="183"/>
        <v>22382.608695652136</v>
      </c>
      <c r="R485" s="173">
        <f t="shared" si="184"/>
        <v>77382.608695652132</v>
      </c>
      <c r="S485" s="173">
        <v>77300</v>
      </c>
      <c r="T485" s="174" t="s">
        <v>20549</v>
      </c>
      <c r="U485" s="175" t="s">
        <v>471</v>
      </c>
      <c r="V485" s="175" t="s">
        <v>940</v>
      </c>
      <c r="W485" s="175" t="s">
        <v>173</v>
      </c>
      <c r="X485" s="176">
        <v>43294</v>
      </c>
      <c r="Y485" s="171" t="s">
        <v>7684</v>
      </c>
      <c r="Z485" s="171"/>
      <c r="AA485" s="173">
        <v>120000</v>
      </c>
      <c r="AB485" s="173">
        <v>120000</v>
      </c>
      <c r="AC485" s="173"/>
      <c r="AD485" s="173"/>
      <c r="AE485" s="173"/>
      <c r="AF485" s="173"/>
      <c r="AG485" s="173">
        <v>141000</v>
      </c>
      <c r="AH485" s="173"/>
      <c r="AI485" s="173"/>
      <c r="AJ485" s="173"/>
      <c r="AK485" s="173"/>
      <c r="AL485" s="173"/>
      <c r="AM485" s="173"/>
      <c r="AN485" s="173"/>
      <c r="AO485" s="173"/>
      <c r="AP485" s="173"/>
      <c r="AQ485" s="173"/>
      <c r="AR485" s="173"/>
      <c r="AS485" s="173"/>
      <c r="AT485" s="160">
        <f t="shared" si="172"/>
        <v>3</v>
      </c>
      <c r="AU485" s="173">
        <f t="shared" si="173"/>
        <v>381000</v>
      </c>
      <c r="AV485" s="173">
        <f t="shared" si="174"/>
        <v>127000</v>
      </c>
      <c r="AW485" s="173">
        <f t="shared" si="175"/>
        <v>120000</v>
      </c>
      <c r="AX485" s="173">
        <f t="shared" si="176"/>
        <v>49700</v>
      </c>
      <c r="AY485" s="173">
        <f t="shared" si="177"/>
        <v>42700</v>
      </c>
      <c r="AZ485" s="177">
        <f t="shared" si="178"/>
        <v>0.64294954721862874</v>
      </c>
      <c r="BA485" s="177">
        <f t="shared" si="179"/>
        <v>0.55239327296248386</v>
      </c>
      <c r="BB485" s="173">
        <f t="shared" si="181"/>
        <v>120000</v>
      </c>
      <c r="BC485" s="178">
        <f t="shared" si="164"/>
        <v>127000</v>
      </c>
      <c r="BD485" s="173">
        <f t="shared" si="170"/>
        <v>42700</v>
      </c>
      <c r="BE485" s="177">
        <f t="shared" si="171"/>
        <v>0.55239327296248386</v>
      </c>
      <c r="BF485" s="179" t="s">
        <v>20515</v>
      </c>
      <c r="BG485" s="174" t="s">
        <v>20549</v>
      </c>
      <c r="BH485" s="166" t="s">
        <v>20501</v>
      </c>
      <c r="BI485" s="162"/>
      <c r="BJ485" s="163">
        <v>1</v>
      </c>
      <c r="BK485" s="163"/>
    </row>
    <row r="486" spans="1:63" ht="31.5" customHeight="1" x14ac:dyDescent="0.25">
      <c r="A486" s="157">
        <v>480</v>
      </c>
      <c r="B486" s="164" t="s">
        <v>798</v>
      </c>
      <c r="C486" s="169" t="s">
        <v>777</v>
      </c>
      <c r="D486" s="169" t="s">
        <v>467</v>
      </c>
      <c r="E486" s="157">
        <v>18.91</v>
      </c>
      <c r="F486" s="171" t="s">
        <v>723</v>
      </c>
      <c r="G486" s="171" t="s">
        <v>799</v>
      </c>
      <c r="H486" s="172" t="s">
        <v>724</v>
      </c>
      <c r="I486" s="164"/>
      <c r="J486" s="164">
        <v>13</v>
      </c>
      <c r="K486" s="171">
        <v>13</v>
      </c>
      <c r="L486" s="171" t="s">
        <v>780</v>
      </c>
      <c r="M486" s="173">
        <v>55000</v>
      </c>
      <c r="N486" s="173">
        <f t="shared" si="182"/>
        <v>17200</v>
      </c>
      <c r="O486" s="173">
        <v>17217.391304347799</v>
      </c>
      <c r="P486" s="173">
        <v>72200</v>
      </c>
      <c r="Q486" s="173">
        <f t="shared" si="183"/>
        <v>22382.608695652136</v>
      </c>
      <c r="R486" s="173">
        <f t="shared" si="184"/>
        <v>77382.608695652132</v>
      </c>
      <c r="S486" s="173">
        <v>77300</v>
      </c>
      <c r="T486" s="174" t="s">
        <v>20549</v>
      </c>
      <c r="U486" s="175" t="s">
        <v>471</v>
      </c>
      <c r="V486" s="175" t="s">
        <v>940</v>
      </c>
      <c r="W486" s="175" t="s">
        <v>173</v>
      </c>
      <c r="X486" s="176">
        <v>43294</v>
      </c>
      <c r="Y486" s="171" t="s">
        <v>7684</v>
      </c>
      <c r="Z486" s="171"/>
      <c r="AA486" s="173">
        <v>120000</v>
      </c>
      <c r="AB486" s="173">
        <v>120000</v>
      </c>
      <c r="AC486" s="173"/>
      <c r="AD486" s="173"/>
      <c r="AE486" s="173"/>
      <c r="AF486" s="173"/>
      <c r="AG486" s="173">
        <v>141000</v>
      </c>
      <c r="AH486" s="173"/>
      <c r="AI486" s="173"/>
      <c r="AJ486" s="173"/>
      <c r="AK486" s="173"/>
      <c r="AL486" s="173"/>
      <c r="AM486" s="173"/>
      <c r="AN486" s="173"/>
      <c r="AO486" s="173"/>
      <c r="AP486" s="173"/>
      <c r="AQ486" s="173"/>
      <c r="AR486" s="173"/>
      <c r="AS486" s="173"/>
      <c r="AT486" s="160">
        <f t="shared" si="172"/>
        <v>3</v>
      </c>
      <c r="AU486" s="173">
        <f t="shared" si="173"/>
        <v>381000</v>
      </c>
      <c r="AV486" s="173">
        <f t="shared" si="174"/>
        <v>127000</v>
      </c>
      <c r="AW486" s="173">
        <f t="shared" si="175"/>
        <v>120000</v>
      </c>
      <c r="AX486" s="173">
        <f t="shared" si="176"/>
        <v>49700</v>
      </c>
      <c r="AY486" s="173">
        <f t="shared" si="177"/>
        <v>42700</v>
      </c>
      <c r="AZ486" s="177">
        <f t="shared" si="178"/>
        <v>0.64294954721862874</v>
      </c>
      <c r="BA486" s="177">
        <f t="shared" si="179"/>
        <v>0.55239327296248386</v>
      </c>
      <c r="BB486" s="173">
        <f t="shared" si="181"/>
        <v>120000</v>
      </c>
      <c r="BC486" s="178">
        <f t="shared" si="164"/>
        <v>127000</v>
      </c>
      <c r="BD486" s="173">
        <f t="shared" si="170"/>
        <v>42700</v>
      </c>
      <c r="BE486" s="177">
        <f t="shared" si="171"/>
        <v>0.55239327296248386</v>
      </c>
      <c r="BF486" s="179" t="s">
        <v>20515</v>
      </c>
      <c r="BG486" s="174" t="s">
        <v>20549</v>
      </c>
      <c r="BH486" s="166" t="s">
        <v>20501</v>
      </c>
      <c r="BI486" s="162"/>
      <c r="BJ486" s="163">
        <v>1</v>
      </c>
      <c r="BK486" s="163"/>
    </row>
    <row r="487" spans="1:63" ht="31.5" customHeight="1" x14ac:dyDescent="0.25">
      <c r="A487" s="157">
        <v>481</v>
      </c>
      <c r="B487" s="164" t="s">
        <v>800</v>
      </c>
      <c r="C487" s="169" t="s">
        <v>777</v>
      </c>
      <c r="D487" s="169" t="s">
        <v>467</v>
      </c>
      <c r="E487" s="157">
        <v>18.111999999999998</v>
      </c>
      <c r="F487" s="171" t="s">
        <v>729</v>
      </c>
      <c r="G487" s="171" t="s">
        <v>801</v>
      </c>
      <c r="H487" s="172" t="s">
        <v>730</v>
      </c>
      <c r="I487" s="164"/>
      <c r="J487" s="164">
        <v>13</v>
      </c>
      <c r="K487" s="171">
        <v>13</v>
      </c>
      <c r="L487" s="171" t="s">
        <v>780</v>
      </c>
      <c r="M487" s="173">
        <v>55000</v>
      </c>
      <c r="N487" s="173">
        <f t="shared" si="182"/>
        <v>17200</v>
      </c>
      <c r="O487" s="173">
        <v>17217.391304347799</v>
      </c>
      <c r="P487" s="173">
        <v>72200</v>
      </c>
      <c r="Q487" s="173">
        <f t="shared" si="183"/>
        <v>22382.608695652136</v>
      </c>
      <c r="R487" s="173">
        <f t="shared" si="184"/>
        <v>77382.608695652132</v>
      </c>
      <c r="S487" s="173">
        <v>77300</v>
      </c>
      <c r="T487" s="174" t="s">
        <v>20549</v>
      </c>
      <c r="U487" s="175" t="s">
        <v>471</v>
      </c>
      <c r="V487" s="175" t="s">
        <v>940</v>
      </c>
      <c r="W487" s="175" t="s">
        <v>173</v>
      </c>
      <c r="X487" s="176">
        <v>43294</v>
      </c>
      <c r="Y487" s="171" t="s">
        <v>7684</v>
      </c>
      <c r="Z487" s="171"/>
      <c r="AA487" s="173">
        <v>120000</v>
      </c>
      <c r="AB487" s="173">
        <v>120000</v>
      </c>
      <c r="AC487" s="173"/>
      <c r="AD487" s="173"/>
      <c r="AE487" s="173"/>
      <c r="AF487" s="173"/>
      <c r="AG487" s="173">
        <v>141000</v>
      </c>
      <c r="AH487" s="173"/>
      <c r="AI487" s="173"/>
      <c r="AJ487" s="173"/>
      <c r="AK487" s="173"/>
      <c r="AL487" s="173"/>
      <c r="AM487" s="173"/>
      <c r="AN487" s="173"/>
      <c r="AO487" s="173"/>
      <c r="AP487" s="173"/>
      <c r="AQ487" s="173"/>
      <c r="AR487" s="173"/>
      <c r="AS487" s="173"/>
      <c r="AT487" s="160">
        <f t="shared" si="172"/>
        <v>3</v>
      </c>
      <c r="AU487" s="173">
        <f t="shared" si="173"/>
        <v>381000</v>
      </c>
      <c r="AV487" s="173">
        <f t="shared" si="174"/>
        <v>127000</v>
      </c>
      <c r="AW487" s="173">
        <f t="shared" si="175"/>
        <v>120000</v>
      </c>
      <c r="AX487" s="173">
        <f t="shared" si="176"/>
        <v>49700</v>
      </c>
      <c r="AY487" s="173">
        <f t="shared" si="177"/>
        <v>42700</v>
      </c>
      <c r="AZ487" s="177">
        <f t="shared" si="178"/>
        <v>0.64294954721862874</v>
      </c>
      <c r="BA487" s="177">
        <f t="shared" si="179"/>
        <v>0.55239327296248386</v>
      </c>
      <c r="BB487" s="173">
        <f t="shared" si="181"/>
        <v>120000</v>
      </c>
      <c r="BC487" s="178">
        <f t="shared" si="164"/>
        <v>127000</v>
      </c>
      <c r="BD487" s="173">
        <f t="shared" si="170"/>
        <v>42700</v>
      </c>
      <c r="BE487" s="177">
        <f t="shared" si="171"/>
        <v>0.55239327296248386</v>
      </c>
      <c r="BF487" s="179" t="s">
        <v>20515</v>
      </c>
      <c r="BG487" s="174" t="s">
        <v>20549</v>
      </c>
      <c r="BH487" s="166" t="s">
        <v>20501</v>
      </c>
      <c r="BI487" s="162"/>
      <c r="BJ487" s="163">
        <v>1</v>
      </c>
      <c r="BK487" s="163"/>
    </row>
    <row r="488" spans="1:63" ht="31.5" customHeight="1" x14ac:dyDescent="0.25">
      <c r="A488" s="157">
        <v>482</v>
      </c>
      <c r="B488" s="164" t="s">
        <v>802</v>
      </c>
      <c r="C488" s="169" t="s">
        <v>777</v>
      </c>
      <c r="D488" s="169" t="s">
        <v>467</v>
      </c>
      <c r="E488" s="157">
        <v>18.103999999999999</v>
      </c>
      <c r="F488" s="171" t="s">
        <v>732</v>
      </c>
      <c r="G488" s="171" t="s">
        <v>803</v>
      </c>
      <c r="H488" s="172" t="s">
        <v>733</v>
      </c>
      <c r="I488" s="164"/>
      <c r="J488" s="164">
        <v>13</v>
      </c>
      <c r="K488" s="171">
        <v>13</v>
      </c>
      <c r="L488" s="171" t="s">
        <v>780</v>
      </c>
      <c r="M488" s="173">
        <v>55000</v>
      </c>
      <c r="N488" s="173">
        <f t="shared" si="182"/>
        <v>17200</v>
      </c>
      <c r="O488" s="173">
        <v>17217.391304347799</v>
      </c>
      <c r="P488" s="173">
        <v>72200</v>
      </c>
      <c r="Q488" s="173">
        <f t="shared" si="183"/>
        <v>22382.608695652136</v>
      </c>
      <c r="R488" s="173">
        <f t="shared" si="184"/>
        <v>77382.608695652132</v>
      </c>
      <c r="S488" s="173">
        <v>77300</v>
      </c>
      <c r="T488" s="174" t="s">
        <v>20549</v>
      </c>
      <c r="U488" s="175" t="s">
        <v>471</v>
      </c>
      <c r="V488" s="175" t="s">
        <v>940</v>
      </c>
      <c r="W488" s="175" t="s">
        <v>173</v>
      </c>
      <c r="X488" s="176">
        <v>43294</v>
      </c>
      <c r="Y488" s="171" t="s">
        <v>7684</v>
      </c>
      <c r="Z488" s="171"/>
      <c r="AA488" s="173">
        <v>120000</v>
      </c>
      <c r="AB488" s="173">
        <v>120000</v>
      </c>
      <c r="AC488" s="173"/>
      <c r="AD488" s="173"/>
      <c r="AE488" s="173"/>
      <c r="AF488" s="173"/>
      <c r="AG488" s="173">
        <v>141000</v>
      </c>
      <c r="AH488" s="173"/>
      <c r="AI488" s="173"/>
      <c r="AJ488" s="173"/>
      <c r="AK488" s="173"/>
      <c r="AL488" s="173"/>
      <c r="AM488" s="173"/>
      <c r="AN488" s="173"/>
      <c r="AO488" s="173"/>
      <c r="AP488" s="173"/>
      <c r="AQ488" s="173"/>
      <c r="AR488" s="173"/>
      <c r="AS488" s="173"/>
      <c r="AT488" s="160">
        <f t="shared" si="172"/>
        <v>3</v>
      </c>
      <c r="AU488" s="173">
        <f t="shared" si="173"/>
        <v>381000</v>
      </c>
      <c r="AV488" s="173">
        <f t="shared" si="174"/>
        <v>127000</v>
      </c>
      <c r="AW488" s="173">
        <f t="shared" si="175"/>
        <v>120000</v>
      </c>
      <c r="AX488" s="173">
        <f t="shared" si="176"/>
        <v>49700</v>
      </c>
      <c r="AY488" s="173">
        <f t="shared" si="177"/>
        <v>42700</v>
      </c>
      <c r="AZ488" s="177">
        <f t="shared" si="178"/>
        <v>0.64294954721862874</v>
      </c>
      <c r="BA488" s="177">
        <f t="shared" si="179"/>
        <v>0.55239327296248386</v>
      </c>
      <c r="BB488" s="173">
        <f t="shared" si="181"/>
        <v>120000</v>
      </c>
      <c r="BC488" s="178">
        <f t="shared" ref="BC488:BC551" si="185">AV488</f>
        <v>127000</v>
      </c>
      <c r="BD488" s="173">
        <f t="shared" si="170"/>
        <v>42700</v>
      </c>
      <c r="BE488" s="177">
        <f t="shared" si="171"/>
        <v>0.55239327296248386</v>
      </c>
      <c r="BF488" s="179" t="s">
        <v>20515</v>
      </c>
      <c r="BG488" s="174" t="s">
        <v>20549</v>
      </c>
      <c r="BH488" s="166" t="s">
        <v>20501</v>
      </c>
      <c r="BI488" s="162"/>
      <c r="BJ488" s="163">
        <v>1</v>
      </c>
      <c r="BK488" s="163"/>
    </row>
    <row r="489" spans="1:63" ht="31.5" customHeight="1" x14ac:dyDescent="0.25">
      <c r="A489" s="157">
        <v>483</v>
      </c>
      <c r="B489" s="164" t="s">
        <v>804</v>
      </c>
      <c r="C489" s="169" t="s">
        <v>777</v>
      </c>
      <c r="D489" s="169" t="s">
        <v>467</v>
      </c>
      <c r="E489" s="157">
        <v>18.122</v>
      </c>
      <c r="F489" s="171" t="s">
        <v>735</v>
      </c>
      <c r="G489" s="171" t="s">
        <v>805</v>
      </c>
      <c r="H489" s="172" t="s">
        <v>736</v>
      </c>
      <c r="I489" s="164"/>
      <c r="J489" s="164">
        <v>13</v>
      </c>
      <c r="K489" s="171">
        <v>13</v>
      </c>
      <c r="L489" s="171" t="s">
        <v>780</v>
      </c>
      <c r="M489" s="173">
        <v>55000</v>
      </c>
      <c r="N489" s="173">
        <f t="shared" si="182"/>
        <v>17200</v>
      </c>
      <c r="O489" s="173">
        <v>17217.391304347799</v>
      </c>
      <c r="P489" s="173">
        <v>72200</v>
      </c>
      <c r="Q489" s="173">
        <f t="shared" si="183"/>
        <v>22382.608695652136</v>
      </c>
      <c r="R489" s="173">
        <f t="shared" si="184"/>
        <v>77382.608695652132</v>
      </c>
      <c r="S489" s="173">
        <v>77300</v>
      </c>
      <c r="T489" s="174" t="s">
        <v>20549</v>
      </c>
      <c r="U489" s="175" t="s">
        <v>471</v>
      </c>
      <c r="V489" s="175" t="s">
        <v>940</v>
      </c>
      <c r="W489" s="175" t="s">
        <v>173</v>
      </c>
      <c r="X489" s="176">
        <v>43294</v>
      </c>
      <c r="Y489" s="171" t="s">
        <v>7684</v>
      </c>
      <c r="Z489" s="171"/>
      <c r="AA489" s="173">
        <v>120000</v>
      </c>
      <c r="AB489" s="173">
        <v>120000</v>
      </c>
      <c r="AC489" s="173"/>
      <c r="AD489" s="173"/>
      <c r="AE489" s="173"/>
      <c r="AF489" s="173"/>
      <c r="AG489" s="173">
        <v>141000</v>
      </c>
      <c r="AH489" s="173"/>
      <c r="AI489" s="173"/>
      <c r="AJ489" s="173"/>
      <c r="AK489" s="173"/>
      <c r="AL489" s="173"/>
      <c r="AM489" s="173"/>
      <c r="AN489" s="173"/>
      <c r="AO489" s="173"/>
      <c r="AP489" s="173"/>
      <c r="AQ489" s="173"/>
      <c r="AR489" s="173"/>
      <c r="AS489" s="173"/>
      <c r="AT489" s="160">
        <f t="shared" si="172"/>
        <v>3</v>
      </c>
      <c r="AU489" s="173">
        <f t="shared" si="173"/>
        <v>381000</v>
      </c>
      <c r="AV489" s="173">
        <f t="shared" si="174"/>
        <v>127000</v>
      </c>
      <c r="AW489" s="173">
        <f t="shared" si="175"/>
        <v>120000</v>
      </c>
      <c r="AX489" s="173">
        <f t="shared" si="176"/>
        <v>49700</v>
      </c>
      <c r="AY489" s="173">
        <f t="shared" si="177"/>
        <v>42700</v>
      </c>
      <c r="AZ489" s="177">
        <f t="shared" si="178"/>
        <v>0.64294954721862874</v>
      </c>
      <c r="BA489" s="177">
        <f t="shared" si="179"/>
        <v>0.55239327296248386</v>
      </c>
      <c r="BB489" s="173">
        <f t="shared" si="181"/>
        <v>120000</v>
      </c>
      <c r="BC489" s="178">
        <f t="shared" si="185"/>
        <v>127000</v>
      </c>
      <c r="BD489" s="173">
        <f t="shared" si="170"/>
        <v>42700</v>
      </c>
      <c r="BE489" s="177">
        <f t="shared" si="171"/>
        <v>0.55239327296248386</v>
      </c>
      <c r="BF489" s="179" t="s">
        <v>20515</v>
      </c>
      <c r="BG489" s="174" t="s">
        <v>20549</v>
      </c>
      <c r="BH489" s="166" t="s">
        <v>20501</v>
      </c>
      <c r="BI489" s="162"/>
      <c r="BJ489" s="163">
        <v>1</v>
      </c>
      <c r="BK489" s="163"/>
    </row>
    <row r="490" spans="1:63" ht="31.5" customHeight="1" x14ac:dyDescent="0.25">
      <c r="A490" s="157">
        <v>484</v>
      </c>
      <c r="B490" s="164" t="s">
        <v>806</v>
      </c>
      <c r="C490" s="169" t="s">
        <v>777</v>
      </c>
      <c r="D490" s="169" t="s">
        <v>467</v>
      </c>
      <c r="E490" s="170" t="s">
        <v>663</v>
      </c>
      <c r="F490" s="171" t="s">
        <v>664</v>
      </c>
      <c r="G490" s="171" t="s">
        <v>807</v>
      </c>
      <c r="H490" s="172" t="s">
        <v>808</v>
      </c>
      <c r="I490" s="164"/>
      <c r="J490" s="164">
        <v>13</v>
      </c>
      <c r="K490" s="171">
        <v>13</v>
      </c>
      <c r="L490" s="171" t="s">
        <v>780</v>
      </c>
      <c r="M490" s="173">
        <v>55000</v>
      </c>
      <c r="N490" s="173">
        <f t="shared" si="182"/>
        <v>17200</v>
      </c>
      <c r="O490" s="173">
        <v>17217.391304347799</v>
      </c>
      <c r="P490" s="173">
        <v>72200</v>
      </c>
      <c r="Q490" s="173">
        <f t="shared" si="183"/>
        <v>22382.608695652136</v>
      </c>
      <c r="R490" s="173">
        <f t="shared" si="184"/>
        <v>77382.608695652132</v>
      </c>
      <c r="S490" s="173">
        <v>77300</v>
      </c>
      <c r="T490" s="174" t="s">
        <v>20549</v>
      </c>
      <c r="U490" s="175" t="s">
        <v>471</v>
      </c>
      <c r="V490" s="175" t="s">
        <v>940</v>
      </c>
      <c r="W490" s="175" t="s">
        <v>173</v>
      </c>
      <c r="X490" s="176">
        <v>43294</v>
      </c>
      <c r="Y490" s="171" t="s">
        <v>7684</v>
      </c>
      <c r="Z490" s="171"/>
      <c r="AA490" s="173">
        <v>120000</v>
      </c>
      <c r="AB490" s="173">
        <v>120000</v>
      </c>
      <c r="AC490" s="173"/>
      <c r="AD490" s="173"/>
      <c r="AE490" s="173"/>
      <c r="AF490" s="173"/>
      <c r="AG490" s="173">
        <v>141000</v>
      </c>
      <c r="AH490" s="173"/>
      <c r="AI490" s="173"/>
      <c r="AJ490" s="173"/>
      <c r="AK490" s="173"/>
      <c r="AL490" s="173"/>
      <c r="AM490" s="173"/>
      <c r="AN490" s="173"/>
      <c r="AO490" s="173"/>
      <c r="AP490" s="173"/>
      <c r="AQ490" s="173"/>
      <c r="AR490" s="173"/>
      <c r="AS490" s="173"/>
      <c r="AT490" s="160">
        <f t="shared" si="172"/>
        <v>3</v>
      </c>
      <c r="AU490" s="173">
        <f t="shared" si="173"/>
        <v>381000</v>
      </c>
      <c r="AV490" s="173">
        <f t="shared" si="174"/>
        <v>127000</v>
      </c>
      <c r="AW490" s="173">
        <f t="shared" si="175"/>
        <v>120000</v>
      </c>
      <c r="AX490" s="173">
        <f t="shared" si="176"/>
        <v>49700</v>
      </c>
      <c r="AY490" s="173">
        <f t="shared" si="177"/>
        <v>42700</v>
      </c>
      <c r="AZ490" s="177">
        <f t="shared" si="178"/>
        <v>0.64294954721862874</v>
      </c>
      <c r="BA490" s="177">
        <f t="shared" si="179"/>
        <v>0.55239327296248386</v>
      </c>
      <c r="BB490" s="173">
        <f t="shared" si="181"/>
        <v>120000</v>
      </c>
      <c r="BC490" s="178">
        <f t="shared" si="185"/>
        <v>127000</v>
      </c>
      <c r="BD490" s="173">
        <f t="shared" si="170"/>
        <v>42700</v>
      </c>
      <c r="BE490" s="177">
        <f t="shared" si="171"/>
        <v>0.55239327296248386</v>
      </c>
      <c r="BF490" s="179" t="s">
        <v>20515</v>
      </c>
      <c r="BG490" s="174" t="s">
        <v>20549</v>
      </c>
      <c r="BH490" s="166" t="s">
        <v>20501</v>
      </c>
      <c r="BI490" s="162"/>
      <c r="BJ490" s="163">
        <v>1</v>
      </c>
      <c r="BK490" s="163"/>
    </row>
    <row r="491" spans="1:63" ht="31.5" customHeight="1" x14ac:dyDescent="0.25">
      <c r="A491" s="157">
        <v>485</v>
      </c>
      <c r="B491" s="164" t="s">
        <v>809</v>
      </c>
      <c r="C491" s="169" t="s">
        <v>777</v>
      </c>
      <c r="D491" s="169" t="s">
        <v>467</v>
      </c>
      <c r="E491" s="157">
        <v>18.68</v>
      </c>
      <c r="F491" s="171" t="s">
        <v>738</v>
      </c>
      <c r="G491" s="171" t="s">
        <v>810</v>
      </c>
      <c r="H491" s="172" t="s">
        <v>739</v>
      </c>
      <c r="I491" s="164"/>
      <c r="J491" s="164">
        <v>13</v>
      </c>
      <c r="K491" s="171">
        <v>13</v>
      </c>
      <c r="L491" s="171" t="s">
        <v>780</v>
      </c>
      <c r="M491" s="173">
        <v>55000</v>
      </c>
      <c r="N491" s="173">
        <f t="shared" si="182"/>
        <v>17200</v>
      </c>
      <c r="O491" s="173">
        <v>17217.391304347799</v>
      </c>
      <c r="P491" s="173">
        <v>72200</v>
      </c>
      <c r="Q491" s="173">
        <f t="shared" si="183"/>
        <v>22382.608695652136</v>
      </c>
      <c r="R491" s="173">
        <f t="shared" si="184"/>
        <v>77382.608695652132</v>
      </c>
      <c r="S491" s="173">
        <v>77300</v>
      </c>
      <c r="T491" s="174" t="s">
        <v>20549</v>
      </c>
      <c r="U491" s="175" t="s">
        <v>471</v>
      </c>
      <c r="V491" s="175" t="s">
        <v>940</v>
      </c>
      <c r="W491" s="175" t="s">
        <v>173</v>
      </c>
      <c r="X491" s="176">
        <v>43294</v>
      </c>
      <c r="Y491" s="171" t="s">
        <v>7684</v>
      </c>
      <c r="Z491" s="171"/>
      <c r="AA491" s="173">
        <v>120000</v>
      </c>
      <c r="AB491" s="173">
        <v>120000</v>
      </c>
      <c r="AC491" s="173"/>
      <c r="AD491" s="173"/>
      <c r="AE491" s="173"/>
      <c r="AF491" s="173"/>
      <c r="AG491" s="173">
        <v>141000</v>
      </c>
      <c r="AH491" s="173"/>
      <c r="AI491" s="173"/>
      <c r="AJ491" s="173"/>
      <c r="AK491" s="173"/>
      <c r="AL491" s="173"/>
      <c r="AM491" s="173"/>
      <c r="AN491" s="173"/>
      <c r="AO491" s="173"/>
      <c r="AP491" s="173"/>
      <c r="AQ491" s="173"/>
      <c r="AR491" s="173"/>
      <c r="AS491" s="173"/>
      <c r="AT491" s="160">
        <f t="shared" si="172"/>
        <v>3</v>
      </c>
      <c r="AU491" s="173">
        <f t="shared" si="173"/>
        <v>381000</v>
      </c>
      <c r="AV491" s="173">
        <f t="shared" si="174"/>
        <v>127000</v>
      </c>
      <c r="AW491" s="173">
        <f t="shared" si="175"/>
        <v>120000</v>
      </c>
      <c r="AX491" s="173">
        <f t="shared" si="176"/>
        <v>49700</v>
      </c>
      <c r="AY491" s="173">
        <f t="shared" si="177"/>
        <v>42700</v>
      </c>
      <c r="AZ491" s="177">
        <f t="shared" si="178"/>
        <v>0.64294954721862874</v>
      </c>
      <c r="BA491" s="177">
        <f t="shared" si="179"/>
        <v>0.55239327296248386</v>
      </c>
      <c r="BB491" s="173">
        <f t="shared" si="181"/>
        <v>120000</v>
      </c>
      <c r="BC491" s="178">
        <f t="shared" si="185"/>
        <v>127000</v>
      </c>
      <c r="BD491" s="173">
        <f t="shared" si="170"/>
        <v>42700</v>
      </c>
      <c r="BE491" s="177">
        <f t="shared" si="171"/>
        <v>0.55239327296248386</v>
      </c>
      <c r="BF491" s="179" t="s">
        <v>20515</v>
      </c>
      <c r="BG491" s="174" t="s">
        <v>20549</v>
      </c>
      <c r="BH491" s="166" t="s">
        <v>20501</v>
      </c>
      <c r="BI491" s="162"/>
      <c r="BJ491" s="163">
        <v>1</v>
      </c>
      <c r="BK491" s="163"/>
    </row>
    <row r="492" spans="1:63" ht="31.5" customHeight="1" x14ac:dyDescent="0.25">
      <c r="A492" s="157">
        <v>486</v>
      </c>
      <c r="B492" s="164" t="s">
        <v>811</v>
      </c>
      <c r="C492" s="169" t="s">
        <v>777</v>
      </c>
      <c r="D492" s="169" t="s">
        <v>467</v>
      </c>
      <c r="E492" s="157">
        <v>18.119</v>
      </c>
      <c r="F492" s="171" t="s">
        <v>679</v>
      </c>
      <c r="G492" s="171" t="s">
        <v>812</v>
      </c>
      <c r="H492" s="172" t="s">
        <v>813</v>
      </c>
      <c r="I492" s="164"/>
      <c r="J492" s="164">
        <v>13</v>
      </c>
      <c r="K492" s="171">
        <v>13</v>
      </c>
      <c r="L492" s="171" t="s">
        <v>780</v>
      </c>
      <c r="M492" s="173">
        <v>55000</v>
      </c>
      <c r="N492" s="173">
        <f t="shared" si="182"/>
        <v>17200</v>
      </c>
      <c r="O492" s="173">
        <v>17217.391304347799</v>
      </c>
      <c r="P492" s="173">
        <v>72200</v>
      </c>
      <c r="Q492" s="173">
        <f t="shared" si="183"/>
        <v>22382.608695652136</v>
      </c>
      <c r="R492" s="173">
        <f t="shared" si="184"/>
        <v>77382.608695652132</v>
      </c>
      <c r="S492" s="173">
        <v>77300</v>
      </c>
      <c r="T492" s="174" t="s">
        <v>20549</v>
      </c>
      <c r="U492" s="175" t="s">
        <v>471</v>
      </c>
      <c r="V492" s="175" t="s">
        <v>940</v>
      </c>
      <c r="W492" s="175" t="s">
        <v>173</v>
      </c>
      <c r="X492" s="176">
        <v>43294</v>
      </c>
      <c r="Y492" s="171" t="s">
        <v>7684</v>
      </c>
      <c r="Z492" s="171"/>
      <c r="AA492" s="173">
        <v>120000</v>
      </c>
      <c r="AB492" s="173">
        <v>120000</v>
      </c>
      <c r="AC492" s="173"/>
      <c r="AD492" s="173"/>
      <c r="AE492" s="173"/>
      <c r="AF492" s="173"/>
      <c r="AG492" s="173">
        <v>141000</v>
      </c>
      <c r="AH492" s="173"/>
      <c r="AI492" s="173"/>
      <c r="AJ492" s="173"/>
      <c r="AK492" s="173"/>
      <c r="AL492" s="173"/>
      <c r="AM492" s="173"/>
      <c r="AN492" s="173"/>
      <c r="AO492" s="173"/>
      <c r="AP492" s="173"/>
      <c r="AQ492" s="173"/>
      <c r="AR492" s="173"/>
      <c r="AS492" s="173"/>
      <c r="AT492" s="160">
        <f t="shared" si="172"/>
        <v>3</v>
      </c>
      <c r="AU492" s="173">
        <f t="shared" si="173"/>
        <v>381000</v>
      </c>
      <c r="AV492" s="173">
        <f t="shared" si="174"/>
        <v>127000</v>
      </c>
      <c r="AW492" s="173">
        <f t="shared" si="175"/>
        <v>120000</v>
      </c>
      <c r="AX492" s="173">
        <f t="shared" si="176"/>
        <v>49700</v>
      </c>
      <c r="AY492" s="173">
        <f t="shared" si="177"/>
        <v>42700</v>
      </c>
      <c r="AZ492" s="177">
        <f t="shared" si="178"/>
        <v>0.64294954721862874</v>
      </c>
      <c r="BA492" s="177">
        <f t="shared" si="179"/>
        <v>0.55239327296248386</v>
      </c>
      <c r="BB492" s="173">
        <f t="shared" si="181"/>
        <v>120000</v>
      </c>
      <c r="BC492" s="178">
        <f t="shared" si="185"/>
        <v>127000</v>
      </c>
      <c r="BD492" s="173">
        <f t="shared" si="170"/>
        <v>42700</v>
      </c>
      <c r="BE492" s="177">
        <f t="shared" si="171"/>
        <v>0.55239327296248386</v>
      </c>
      <c r="BF492" s="179" t="s">
        <v>20515</v>
      </c>
      <c r="BG492" s="174" t="s">
        <v>20549</v>
      </c>
      <c r="BH492" s="166" t="s">
        <v>20501</v>
      </c>
      <c r="BI492" s="162"/>
      <c r="BJ492" s="163">
        <v>1</v>
      </c>
      <c r="BK492" s="163"/>
    </row>
    <row r="493" spans="1:63" ht="31.5" customHeight="1" x14ac:dyDescent="0.25">
      <c r="A493" s="157">
        <v>487</v>
      </c>
      <c r="B493" s="164" t="s">
        <v>814</v>
      </c>
      <c r="C493" s="169" t="s">
        <v>777</v>
      </c>
      <c r="D493" s="169" t="s">
        <v>467</v>
      </c>
      <c r="E493" s="157">
        <v>18.670000000000002</v>
      </c>
      <c r="F493" s="171" t="s">
        <v>687</v>
      </c>
      <c r="G493" s="171" t="s">
        <v>815</v>
      </c>
      <c r="H493" s="172" t="s">
        <v>688</v>
      </c>
      <c r="I493" s="164"/>
      <c r="J493" s="164">
        <v>13</v>
      </c>
      <c r="K493" s="171">
        <v>13</v>
      </c>
      <c r="L493" s="171" t="s">
        <v>780</v>
      </c>
      <c r="M493" s="173">
        <v>55000</v>
      </c>
      <c r="N493" s="173">
        <f t="shared" si="182"/>
        <v>17200</v>
      </c>
      <c r="O493" s="173">
        <v>17217.391304347799</v>
      </c>
      <c r="P493" s="173">
        <v>72200</v>
      </c>
      <c r="Q493" s="173">
        <f t="shared" si="183"/>
        <v>22382.608695652136</v>
      </c>
      <c r="R493" s="173">
        <f t="shared" si="184"/>
        <v>77382.608695652132</v>
      </c>
      <c r="S493" s="173">
        <v>77300</v>
      </c>
      <c r="T493" s="174" t="s">
        <v>20549</v>
      </c>
      <c r="U493" s="175" t="s">
        <v>471</v>
      </c>
      <c r="V493" s="175" t="s">
        <v>940</v>
      </c>
      <c r="W493" s="175" t="s">
        <v>173</v>
      </c>
      <c r="X493" s="176">
        <v>43294</v>
      </c>
      <c r="Y493" s="171" t="s">
        <v>7684</v>
      </c>
      <c r="Z493" s="171"/>
      <c r="AA493" s="173">
        <v>120000</v>
      </c>
      <c r="AB493" s="173">
        <v>120000</v>
      </c>
      <c r="AC493" s="173"/>
      <c r="AD493" s="173"/>
      <c r="AE493" s="173"/>
      <c r="AF493" s="173"/>
      <c r="AG493" s="173">
        <v>141000</v>
      </c>
      <c r="AH493" s="173"/>
      <c r="AI493" s="173"/>
      <c r="AJ493" s="173"/>
      <c r="AK493" s="173"/>
      <c r="AL493" s="173"/>
      <c r="AM493" s="173"/>
      <c r="AN493" s="173"/>
      <c r="AO493" s="173"/>
      <c r="AP493" s="173"/>
      <c r="AQ493" s="173"/>
      <c r="AR493" s="173"/>
      <c r="AS493" s="173"/>
      <c r="AT493" s="160">
        <f t="shared" si="172"/>
        <v>3</v>
      </c>
      <c r="AU493" s="173">
        <f t="shared" si="173"/>
        <v>381000</v>
      </c>
      <c r="AV493" s="173">
        <f t="shared" si="174"/>
        <v>127000</v>
      </c>
      <c r="AW493" s="173">
        <f t="shared" si="175"/>
        <v>120000</v>
      </c>
      <c r="AX493" s="173">
        <f t="shared" si="176"/>
        <v>49700</v>
      </c>
      <c r="AY493" s="173">
        <f t="shared" si="177"/>
        <v>42700</v>
      </c>
      <c r="AZ493" s="177">
        <f t="shared" si="178"/>
        <v>0.64294954721862874</v>
      </c>
      <c r="BA493" s="177">
        <f t="shared" si="179"/>
        <v>0.55239327296248386</v>
      </c>
      <c r="BB493" s="173">
        <f t="shared" si="181"/>
        <v>120000</v>
      </c>
      <c r="BC493" s="178">
        <f t="shared" si="185"/>
        <v>127000</v>
      </c>
      <c r="BD493" s="173">
        <f t="shared" si="170"/>
        <v>42700</v>
      </c>
      <c r="BE493" s="177">
        <f t="shared" si="171"/>
        <v>0.55239327296248386</v>
      </c>
      <c r="BF493" s="179" t="s">
        <v>20515</v>
      </c>
      <c r="BG493" s="174" t="s">
        <v>20549</v>
      </c>
      <c r="BH493" s="166" t="s">
        <v>20501</v>
      </c>
      <c r="BI493" s="162"/>
      <c r="BJ493" s="163">
        <v>1</v>
      </c>
      <c r="BK493" s="163"/>
    </row>
    <row r="494" spans="1:63" ht="31.5" customHeight="1" x14ac:dyDescent="0.25">
      <c r="A494" s="157">
        <v>488</v>
      </c>
      <c r="B494" s="164" t="s">
        <v>816</v>
      </c>
      <c r="C494" s="169" t="s">
        <v>777</v>
      </c>
      <c r="D494" s="169" t="s">
        <v>467</v>
      </c>
      <c r="E494" s="157">
        <v>18.117999999999999</v>
      </c>
      <c r="F494" s="171" t="s">
        <v>7575</v>
      </c>
      <c r="G494" s="171" t="s">
        <v>818</v>
      </c>
      <c r="H494" s="172" t="s">
        <v>819</v>
      </c>
      <c r="I494" s="164"/>
      <c r="J494" s="164">
        <v>13</v>
      </c>
      <c r="K494" s="171">
        <v>13</v>
      </c>
      <c r="L494" s="171" t="s">
        <v>780</v>
      </c>
      <c r="M494" s="173">
        <v>55000</v>
      </c>
      <c r="N494" s="173">
        <f t="shared" si="182"/>
        <v>17200</v>
      </c>
      <c r="O494" s="173">
        <v>17217.391304347799</v>
      </c>
      <c r="P494" s="173">
        <v>72200</v>
      </c>
      <c r="Q494" s="173">
        <f t="shared" si="183"/>
        <v>22382.608695652136</v>
      </c>
      <c r="R494" s="173">
        <f t="shared" si="184"/>
        <v>77382.608695652132</v>
      </c>
      <c r="S494" s="173">
        <v>77300</v>
      </c>
      <c r="T494" s="174" t="s">
        <v>20549</v>
      </c>
      <c r="U494" s="175" t="s">
        <v>471</v>
      </c>
      <c r="V494" s="175" t="s">
        <v>940</v>
      </c>
      <c r="W494" s="175" t="s">
        <v>173</v>
      </c>
      <c r="X494" s="176">
        <v>43294</v>
      </c>
      <c r="Y494" s="171" t="s">
        <v>7684</v>
      </c>
      <c r="Z494" s="171"/>
      <c r="AA494" s="173">
        <v>120000</v>
      </c>
      <c r="AB494" s="173">
        <v>120000</v>
      </c>
      <c r="AC494" s="173"/>
      <c r="AD494" s="173"/>
      <c r="AE494" s="173"/>
      <c r="AF494" s="173"/>
      <c r="AG494" s="173">
        <v>141000</v>
      </c>
      <c r="AH494" s="173"/>
      <c r="AI494" s="173"/>
      <c r="AJ494" s="173"/>
      <c r="AK494" s="173"/>
      <c r="AL494" s="173"/>
      <c r="AM494" s="173"/>
      <c r="AN494" s="173"/>
      <c r="AO494" s="173"/>
      <c r="AP494" s="173"/>
      <c r="AQ494" s="173"/>
      <c r="AR494" s="173"/>
      <c r="AS494" s="173"/>
      <c r="AT494" s="160">
        <f t="shared" si="172"/>
        <v>3</v>
      </c>
      <c r="AU494" s="173">
        <f t="shared" si="173"/>
        <v>381000</v>
      </c>
      <c r="AV494" s="173">
        <f t="shared" si="174"/>
        <v>127000</v>
      </c>
      <c r="AW494" s="173">
        <f t="shared" si="175"/>
        <v>120000</v>
      </c>
      <c r="AX494" s="173">
        <f t="shared" si="176"/>
        <v>49700</v>
      </c>
      <c r="AY494" s="173">
        <f t="shared" si="177"/>
        <v>42700</v>
      </c>
      <c r="AZ494" s="177">
        <f t="shared" si="178"/>
        <v>0.64294954721862874</v>
      </c>
      <c r="BA494" s="177">
        <f t="shared" si="179"/>
        <v>0.55239327296248386</v>
      </c>
      <c r="BB494" s="173">
        <f t="shared" si="181"/>
        <v>120000</v>
      </c>
      <c r="BC494" s="178">
        <f t="shared" si="185"/>
        <v>127000</v>
      </c>
      <c r="BD494" s="173">
        <f t="shared" si="170"/>
        <v>42700</v>
      </c>
      <c r="BE494" s="177">
        <f t="shared" si="171"/>
        <v>0.55239327296248386</v>
      </c>
      <c r="BF494" s="179" t="s">
        <v>20515</v>
      </c>
      <c r="BG494" s="174" t="s">
        <v>20549</v>
      </c>
      <c r="BH494" s="166" t="s">
        <v>20501</v>
      </c>
      <c r="BI494" s="162"/>
      <c r="BJ494" s="163">
        <v>1</v>
      </c>
      <c r="BK494" s="163"/>
    </row>
    <row r="495" spans="1:63" ht="31.5" customHeight="1" x14ac:dyDescent="0.25">
      <c r="A495" s="157">
        <v>489</v>
      </c>
      <c r="B495" s="164" t="s">
        <v>820</v>
      </c>
      <c r="C495" s="169" t="s">
        <v>777</v>
      </c>
      <c r="D495" s="169" t="s">
        <v>467</v>
      </c>
      <c r="E495" s="157">
        <v>18.102</v>
      </c>
      <c r="F495" s="171" t="s">
        <v>696</v>
      </c>
      <c r="G495" s="171" t="s">
        <v>821</v>
      </c>
      <c r="H495" s="172" t="s">
        <v>697</v>
      </c>
      <c r="I495" s="164"/>
      <c r="J495" s="164">
        <v>13</v>
      </c>
      <c r="K495" s="171">
        <v>13</v>
      </c>
      <c r="L495" s="171" t="s">
        <v>780</v>
      </c>
      <c r="M495" s="173">
        <v>55000</v>
      </c>
      <c r="N495" s="173">
        <f t="shared" si="182"/>
        <v>17200</v>
      </c>
      <c r="O495" s="173">
        <v>17217.391304347799</v>
      </c>
      <c r="P495" s="173">
        <v>72200</v>
      </c>
      <c r="Q495" s="173">
        <f t="shared" si="183"/>
        <v>22382.608695652136</v>
      </c>
      <c r="R495" s="173">
        <f t="shared" si="184"/>
        <v>77382.608695652132</v>
      </c>
      <c r="S495" s="173">
        <v>77300</v>
      </c>
      <c r="T495" s="174" t="s">
        <v>20549</v>
      </c>
      <c r="U495" s="175" t="s">
        <v>471</v>
      </c>
      <c r="V495" s="175" t="s">
        <v>940</v>
      </c>
      <c r="W495" s="175" t="s">
        <v>173</v>
      </c>
      <c r="X495" s="176">
        <v>43294</v>
      </c>
      <c r="Y495" s="171" t="s">
        <v>7684</v>
      </c>
      <c r="Z495" s="171"/>
      <c r="AA495" s="173">
        <v>120000</v>
      </c>
      <c r="AB495" s="173">
        <v>120000</v>
      </c>
      <c r="AC495" s="173"/>
      <c r="AD495" s="173"/>
      <c r="AE495" s="173"/>
      <c r="AF495" s="173"/>
      <c r="AG495" s="173">
        <v>141000</v>
      </c>
      <c r="AH495" s="173"/>
      <c r="AI495" s="173"/>
      <c r="AJ495" s="173"/>
      <c r="AK495" s="173"/>
      <c r="AL495" s="173"/>
      <c r="AM495" s="173"/>
      <c r="AN495" s="173"/>
      <c r="AO495" s="173"/>
      <c r="AP495" s="173"/>
      <c r="AQ495" s="173"/>
      <c r="AR495" s="173"/>
      <c r="AS495" s="173"/>
      <c r="AT495" s="160">
        <f t="shared" si="172"/>
        <v>3</v>
      </c>
      <c r="AU495" s="173">
        <f t="shared" si="173"/>
        <v>381000</v>
      </c>
      <c r="AV495" s="173">
        <f t="shared" si="174"/>
        <v>127000</v>
      </c>
      <c r="AW495" s="173">
        <f t="shared" si="175"/>
        <v>120000</v>
      </c>
      <c r="AX495" s="173">
        <f t="shared" si="176"/>
        <v>49700</v>
      </c>
      <c r="AY495" s="173">
        <f t="shared" si="177"/>
        <v>42700</v>
      </c>
      <c r="AZ495" s="177">
        <f t="shared" si="178"/>
        <v>0.64294954721862874</v>
      </c>
      <c r="BA495" s="177">
        <f t="shared" si="179"/>
        <v>0.55239327296248386</v>
      </c>
      <c r="BB495" s="173">
        <f t="shared" si="181"/>
        <v>120000</v>
      </c>
      <c r="BC495" s="178">
        <f t="shared" si="185"/>
        <v>127000</v>
      </c>
      <c r="BD495" s="173">
        <f t="shared" si="170"/>
        <v>42700</v>
      </c>
      <c r="BE495" s="177">
        <f t="shared" si="171"/>
        <v>0.55239327296248386</v>
      </c>
      <c r="BF495" s="179" t="s">
        <v>20515</v>
      </c>
      <c r="BG495" s="174" t="s">
        <v>20549</v>
      </c>
      <c r="BH495" s="166" t="s">
        <v>20501</v>
      </c>
      <c r="BI495" s="162"/>
      <c r="BJ495" s="163">
        <v>1</v>
      </c>
      <c r="BK495" s="163"/>
    </row>
    <row r="496" spans="1:63" ht="31.5" customHeight="1" x14ac:dyDescent="0.25">
      <c r="A496" s="157">
        <v>490</v>
      </c>
      <c r="B496" s="164" t="s">
        <v>822</v>
      </c>
      <c r="C496" s="169" t="s">
        <v>777</v>
      </c>
      <c r="D496" s="169" t="s">
        <v>467</v>
      </c>
      <c r="E496" s="157">
        <v>18.108000000000001</v>
      </c>
      <c r="F496" s="171" t="s">
        <v>699</v>
      </c>
      <c r="G496" s="171" t="s">
        <v>823</v>
      </c>
      <c r="H496" s="172" t="s">
        <v>700</v>
      </c>
      <c r="I496" s="164"/>
      <c r="J496" s="164">
        <v>13</v>
      </c>
      <c r="K496" s="171">
        <v>13</v>
      </c>
      <c r="L496" s="171" t="s">
        <v>780</v>
      </c>
      <c r="M496" s="173">
        <v>55000</v>
      </c>
      <c r="N496" s="173">
        <f t="shared" si="182"/>
        <v>17200</v>
      </c>
      <c r="O496" s="173">
        <v>17217.391304347799</v>
      </c>
      <c r="P496" s="173">
        <v>72200</v>
      </c>
      <c r="Q496" s="173">
        <f t="shared" si="183"/>
        <v>22382.608695652136</v>
      </c>
      <c r="R496" s="173">
        <f t="shared" si="184"/>
        <v>77382.608695652132</v>
      </c>
      <c r="S496" s="173">
        <v>77300</v>
      </c>
      <c r="T496" s="174" t="s">
        <v>20549</v>
      </c>
      <c r="U496" s="175" t="s">
        <v>471</v>
      </c>
      <c r="V496" s="175" t="s">
        <v>940</v>
      </c>
      <c r="W496" s="175" t="s">
        <v>173</v>
      </c>
      <c r="X496" s="176">
        <v>43294</v>
      </c>
      <c r="Y496" s="171" t="s">
        <v>7684</v>
      </c>
      <c r="Z496" s="171"/>
      <c r="AA496" s="173">
        <v>120000</v>
      </c>
      <c r="AB496" s="173">
        <v>120000</v>
      </c>
      <c r="AC496" s="173"/>
      <c r="AD496" s="173"/>
      <c r="AE496" s="173"/>
      <c r="AF496" s="173"/>
      <c r="AG496" s="173">
        <v>141000</v>
      </c>
      <c r="AH496" s="173"/>
      <c r="AI496" s="173"/>
      <c r="AJ496" s="173"/>
      <c r="AK496" s="173"/>
      <c r="AL496" s="173"/>
      <c r="AM496" s="173"/>
      <c r="AN496" s="173"/>
      <c r="AO496" s="173"/>
      <c r="AP496" s="173"/>
      <c r="AQ496" s="173"/>
      <c r="AR496" s="173"/>
      <c r="AS496" s="173"/>
      <c r="AT496" s="160">
        <f t="shared" si="172"/>
        <v>3</v>
      </c>
      <c r="AU496" s="173">
        <f t="shared" si="173"/>
        <v>381000</v>
      </c>
      <c r="AV496" s="173">
        <f t="shared" si="174"/>
        <v>127000</v>
      </c>
      <c r="AW496" s="173">
        <f t="shared" si="175"/>
        <v>120000</v>
      </c>
      <c r="AX496" s="173">
        <f t="shared" si="176"/>
        <v>49700</v>
      </c>
      <c r="AY496" s="173">
        <f t="shared" si="177"/>
        <v>42700</v>
      </c>
      <c r="AZ496" s="177">
        <f t="shared" si="178"/>
        <v>0.64294954721862874</v>
      </c>
      <c r="BA496" s="177">
        <f t="shared" si="179"/>
        <v>0.55239327296248386</v>
      </c>
      <c r="BB496" s="173">
        <f t="shared" si="181"/>
        <v>120000</v>
      </c>
      <c r="BC496" s="178">
        <f t="shared" si="185"/>
        <v>127000</v>
      </c>
      <c r="BD496" s="173">
        <f t="shared" si="170"/>
        <v>42700</v>
      </c>
      <c r="BE496" s="177">
        <f t="shared" si="171"/>
        <v>0.55239327296248386</v>
      </c>
      <c r="BF496" s="179" t="s">
        <v>20515</v>
      </c>
      <c r="BG496" s="174" t="s">
        <v>20549</v>
      </c>
      <c r="BH496" s="166" t="s">
        <v>20501</v>
      </c>
      <c r="BI496" s="162"/>
      <c r="BJ496" s="163">
        <v>1</v>
      </c>
      <c r="BK496" s="163"/>
    </row>
    <row r="497" spans="1:63" ht="31.5" customHeight="1" x14ac:dyDescent="0.25">
      <c r="A497" s="157">
        <v>491</v>
      </c>
      <c r="B497" s="164" t="s">
        <v>824</v>
      </c>
      <c r="C497" s="169" t="s">
        <v>777</v>
      </c>
      <c r="D497" s="169" t="s">
        <v>467</v>
      </c>
      <c r="E497" s="157">
        <v>18.116</v>
      </c>
      <c r="F497" s="171" t="s">
        <v>741</v>
      </c>
      <c r="G497" s="171" t="s">
        <v>825</v>
      </c>
      <c r="H497" s="172" t="s">
        <v>742</v>
      </c>
      <c r="I497" s="164"/>
      <c r="J497" s="164">
        <v>13</v>
      </c>
      <c r="K497" s="171">
        <v>13</v>
      </c>
      <c r="L497" s="171" t="s">
        <v>780</v>
      </c>
      <c r="M497" s="173">
        <v>55000</v>
      </c>
      <c r="N497" s="173">
        <f t="shared" si="182"/>
        <v>17200</v>
      </c>
      <c r="O497" s="173">
        <v>17217.391304347799</v>
      </c>
      <c r="P497" s="173">
        <v>72200</v>
      </c>
      <c r="Q497" s="173">
        <f t="shared" si="183"/>
        <v>22382.608695652136</v>
      </c>
      <c r="R497" s="173">
        <f t="shared" si="184"/>
        <v>77382.608695652132</v>
      </c>
      <c r="S497" s="173">
        <v>77300</v>
      </c>
      <c r="T497" s="174" t="s">
        <v>20549</v>
      </c>
      <c r="U497" s="175" t="s">
        <v>471</v>
      </c>
      <c r="V497" s="175" t="s">
        <v>940</v>
      </c>
      <c r="W497" s="175" t="s">
        <v>173</v>
      </c>
      <c r="X497" s="176">
        <v>43294</v>
      </c>
      <c r="Y497" s="171" t="s">
        <v>7684</v>
      </c>
      <c r="Z497" s="171"/>
      <c r="AA497" s="173">
        <v>120000</v>
      </c>
      <c r="AB497" s="173">
        <v>120000</v>
      </c>
      <c r="AC497" s="173"/>
      <c r="AD497" s="173"/>
      <c r="AE497" s="173"/>
      <c r="AF497" s="173"/>
      <c r="AG497" s="173">
        <v>141000</v>
      </c>
      <c r="AH497" s="173"/>
      <c r="AI497" s="173"/>
      <c r="AJ497" s="173"/>
      <c r="AK497" s="173"/>
      <c r="AL497" s="173"/>
      <c r="AM497" s="173"/>
      <c r="AN497" s="173"/>
      <c r="AO497" s="173"/>
      <c r="AP497" s="173"/>
      <c r="AQ497" s="173"/>
      <c r="AR497" s="173"/>
      <c r="AS497" s="173"/>
      <c r="AT497" s="160">
        <f t="shared" si="172"/>
        <v>3</v>
      </c>
      <c r="AU497" s="173">
        <f t="shared" si="173"/>
        <v>381000</v>
      </c>
      <c r="AV497" s="173">
        <f t="shared" si="174"/>
        <v>127000</v>
      </c>
      <c r="AW497" s="173">
        <f t="shared" si="175"/>
        <v>120000</v>
      </c>
      <c r="AX497" s="173">
        <f t="shared" si="176"/>
        <v>49700</v>
      </c>
      <c r="AY497" s="173">
        <f t="shared" si="177"/>
        <v>42700</v>
      </c>
      <c r="AZ497" s="177">
        <f t="shared" si="178"/>
        <v>0.64294954721862874</v>
      </c>
      <c r="BA497" s="177">
        <f t="shared" si="179"/>
        <v>0.55239327296248386</v>
      </c>
      <c r="BB497" s="173">
        <f t="shared" si="181"/>
        <v>120000</v>
      </c>
      <c r="BC497" s="178">
        <f t="shared" si="185"/>
        <v>127000</v>
      </c>
      <c r="BD497" s="173">
        <f t="shared" si="170"/>
        <v>42700</v>
      </c>
      <c r="BE497" s="177">
        <f t="shared" si="171"/>
        <v>0.55239327296248386</v>
      </c>
      <c r="BF497" s="179" t="s">
        <v>20515</v>
      </c>
      <c r="BG497" s="174" t="s">
        <v>20549</v>
      </c>
      <c r="BH497" s="166" t="s">
        <v>20501</v>
      </c>
      <c r="BI497" s="162"/>
      <c r="BJ497" s="163">
        <v>1</v>
      </c>
      <c r="BK497" s="163"/>
    </row>
    <row r="498" spans="1:63" ht="31.5" customHeight="1" x14ac:dyDescent="0.25">
      <c r="A498" s="157">
        <v>492</v>
      </c>
      <c r="B498" s="164" t="s">
        <v>826</v>
      </c>
      <c r="C498" s="169" t="s">
        <v>777</v>
      </c>
      <c r="D498" s="169" t="s">
        <v>467</v>
      </c>
      <c r="E498" s="157">
        <v>18.113</v>
      </c>
      <c r="F498" s="171" t="s">
        <v>744</v>
      </c>
      <c r="G498" s="171" t="s">
        <v>827</v>
      </c>
      <c r="H498" s="172" t="s">
        <v>745</v>
      </c>
      <c r="I498" s="164"/>
      <c r="J498" s="164">
        <v>13</v>
      </c>
      <c r="K498" s="171">
        <v>13</v>
      </c>
      <c r="L498" s="171" t="s">
        <v>780</v>
      </c>
      <c r="M498" s="173">
        <v>55000</v>
      </c>
      <c r="N498" s="173">
        <f t="shared" si="182"/>
        <v>17200</v>
      </c>
      <c r="O498" s="173">
        <v>17217.391304347799</v>
      </c>
      <c r="P498" s="173">
        <v>72200</v>
      </c>
      <c r="Q498" s="173">
        <f t="shared" si="183"/>
        <v>22382.608695652136</v>
      </c>
      <c r="R498" s="173">
        <f t="shared" si="184"/>
        <v>77382.608695652132</v>
      </c>
      <c r="S498" s="173">
        <v>77300</v>
      </c>
      <c r="T498" s="174" t="s">
        <v>20549</v>
      </c>
      <c r="U498" s="175" t="s">
        <v>471</v>
      </c>
      <c r="V498" s="175" t="s">
        <v>940</v>
      </c>
      <c r="W498" s="175" t="s">
        <v>173</v>
      </c>
      <c r="X498" s="176">
        <v>43294</v>
      </c>
      <c r="Y498" s="171" t="s">
        <v>7684</v>
      </c>
      <c r="Z498" s="171"/>
      <c r="AA498" s="173">
        <v>120000</v>
      </c>
      <c r="AB498" s="173">
        <v>120000</v>
      </c>
      <c r="AC498" s="173"/>
      <c r="AD498" s="173"/>
      <c r="AE498" s="173"/>
      <c r="AF498" s="173"/>
      <c r="AG498" s="173">
        <v>141000</v>
      </c>
      <c r="AH498" s="173"/>
      <c r="AI498" s="173"/>
      <c r="AJ498" s="173"/>
      <c r="AK498" s="173"/>
      <c r="AL498" s="173"/>
      <c r="AM498" s="173"/>
      <c r="AN498" s="173"/>
      <c r="AO498" s="173"/>
      <c r="AP498" s="173"/>
      <c r="AQ498" s="173"/>
      <c r="AR498" s="173"/>
      <c r="AS498" s="173"/>
      <c r="AT498" s="160">
        <f t="shared" si="172"/>
        <v>3</v>
      </c>
      <c r="AU498" s="173">
        <f t="shared" si="173"/>
        <v>381000</v>
      </c>
      <c r="AV498" s="173">
        <f t="shared" si="174"/>
        <v>127000</v>
      </c>
      <c r="AW498" s="173">
        <f t="shared" si="175"/>
        <v>120000</v>
      </c>
      <c r="AX498" s="173">
        <f t="shared" si="176"/>
        <v>49700</v>
      </c>
      <c r="AY498" s="173">
        <f t="shared" si="177"/>
        <v>42700</v>
      </c>
      <c r="AZ498" s="177">
        <f t="shared" si="178"/>
        <v>0.64294954721862874</v>
      </c>
      <c r="BA498" s="177">
        <f t="shared" si="179"/>
        <v>0.55239327296248386</v>
      </c>
      <c r="BB498" s="173">
        <f t="shared" si="181"/>
        <v>120000</v>
      </c>
      <c r="BC498" s="178">
        <f t="shared" si="185"/>
        <v>127000</v>
      </c>
      <c r="BD498" s="173">
        <f t="shared" si="170"/>
        <v>42700</v>
      </c>
      <c r="BE498" s="177">
        <f t="shared" si="171"/>
        <v>0.55239327296248386</v>
      </c>
      <c r="BF498" s="179" t="s">
        <v>20515</v>
      </c>
      <c r="BG498" s="174" t="s">
        <v>20549</v>
      </c>
      <c r="BH498" s="166" t="s">
        <v>20501</v>
      </c>
      <c r="BI498" s="162"/>
      <c r="BJ498" s="163">
        <v>1</v>
      </c>
      <c r="BK498" s="163"/>
    </row>
    <row r="499" spans="1:63" ht="31.5" customHeight="1" x14ac:dyDescent="0.25">
      <c r="A499" s="157">
        <v>493</v>
      </c>
      <c r="B499" s="164" t="s">
        <v>828</v>
      </c>
      <c r="C499" s="169" t="s">
        <v>777</v>
      </c>
      <c r="D499" s="169" t="s">
        <v>467</v>
      </c>
      <c r="E499" s="157">
        <v>18.114000000000001</v>
      </c>
      <c r="F499" s="171" t="s">
        <v>747</v>
      </c>
      <c r="G499" s="171" t="s">
        <v>829</v>
      </c>
      <c r="H499" s="172" t="s">
        <v>748</v>
      </c>
      <c r="I499" s="164"/>
      <c r="J499" s="164">
        <v>13</v>
      </c>
      <c r="K499" s="171">
        <v>13</v>
      </c>
      <c r="L499" s="171" t="s">
        <v>780</v>
      </c>
      <c r="M499" s="173">
        <v>55000</v>
      </c>
      <c r="N499" s="173">
        <f t="shared" si="182"/>
        <v>17200</v>
      </c>
      <c r="O499" s="173">
        <v>17217.391304347799</v>
      </c>
      <c r="P499" s="173">
        <v>72200</v>
      </c>
      <c r="Q499" s="173">
        <f t="shared" si="183"/>
        <v>22382.608695652136</v>
      </c>
      <c r="R499" s="173">
        <f t="shared" si="184"/>
        <v>77382.608695652132</v>
      </c>
      <c r="S499" s="173">
        <v>77300</v>
      </c>
      <c r="T499" s="174" t="s">
        <v>20549</v>
      </c>
      <c r="U499" s="175" t="s">
        <v>471</v>
      </c>
      <c r="V499" s="175" t="s">
        <v>940</v>
      </c>
      <c r="W499" s="175" t="s">
        <v>173</v>
      </c>
      <c r="X499" s="176">
        <v>43294</v>
      </c>
      <c r="Y499" s="171" t="s">
        <v>7684</v>
      </c>
      <c r="Z499" s="171"/>
      <c r="AA499" s="173">
        <v>120000</v>
      </c>
      <c r="AB499" s="173">
        <v>120000</v>
      </c>
      <c r="AC499" s="173"/>
      <c r="AD499" s="173"/>
      <c r="AE499" s="173"/>
      <c r="AF499" s="173"/>
      <c r="AG499" s="173">
        <v>141000</v>
      </c>
      <c r="AH499" s="173"/>
      <c r="AI499" s="173"/>
      <c r="AJ499" s="173"/>
      <c r="AK499" s="173"/>
      <c r="AL499" s="173"/>
      <c r="AM499" s="173"/>
      <c r="AN499" s="173"/>
      <c r="AO499" s="173"/>
      <c r="AP499" s="173"/>
      <c r="AQ499" s="173"/>
      <c r="AR499" s="173"/>
      <c r="AS499" s="173"/>
      <c r="AT499" s="160">
        <f t="shared" si="172"/>
        <v>3</v>
      </c>
      <c r="AU499" s="173">
        <f t="shared" si="173"/>
        <v>381000</v>
      </c>
      <c r="AV499" s="173">
        <f t="shared" si="174"/>
        <v>127000</v>
      </c>
      <c r="AW499" s="173">
        <f t="shared" si="175"/>
        <v>120000</v>
      </c>
      <c r="AX499" s="173">
        <f t="shared" si="176"/>
        <v>49700</v>
      </c>
      <c r="AY499" s="173">
        <f t="shared" si="177"/>
        <v>42700</v>
      </c>
      <c r="AZ499" s="177">
        <f t="shared" si="178"/>
        <v>0.64294954721862874</v>
      </c>
      <c r="BA499" s="177">
        <f t="shared" si="179"/>
        <v>0.55239327296248386</v>
      </c>
      <c r="BB499" s="173">
        <f t="shared" si="181"/>
        <v>120000</v>
      </c>
      <c r="BC499" s="178">
        <f t="shared" si="185"/>
        <v>127000</v>
      </c>
      <c r="BD499" s="173">
        <f t="shared" si="170"/>
        <v>42700</v>
      </c>
      <c r="BE499" s="177">
        <f t="shared" si="171"/>
        <v>0.55239327296248386</v>
      </c>
      <c r="BF499" s="179" t="s">
        <v>20515</v>
      </c>
      <c r="BG499" s="174" t="s">
        <v>20549</v>
      </c>
      <c r="BH499" s="166" t="s">
        <v>20501</v>
      </c>
      <c r="BI499" s="162"/>
      <c r="BJ499" s="163">
        <v>1</v>
      </c>
      <c r="BK499" s="163"/>
    </row>
    <row r="500" spans="1:63" ht="31.5" customHeight="1" x14ac:dyDescent="0.25">
      <c r="A500" s="157">
        <v>494</v>
      </c>
      <c r="B500" s="164" t="s">
        <v>830</v>
      </c>
      <c r="C500" s="169" t="s">
        <v>777</v>
      </c>
      <c r="D500" s="169" t="s">
        <v>467</v>
      </c>
      <c r="E500" s="157">
        <v>18.106000000000002</v>
      </c>
      <c r="F500" s="171" t="s">
        <v>750</v>
      </c>
      <c r="G500" s="171" t="s">
        <v>831</v>
      </c>
      <c r="H500" s="172" t="s">
        <v>751</v>
      </c>
      <c r="I500" s="164"/>
      <c r="J500" s="164">
        <v>13</v>
      </c>
      <c r="K500" s="171">
        <v>13</v>
      </c>
      <c r="L500" s="171" t="s">
        <v>780</v>
      </c>
      <c r="M500" s="173">
        <v>55000</v>
      </c>
      <c r="N500" s="173">
        <f t="shared" si="182"/>
        <v>17200</v>
      </c>
      <c r="O500" s="173">
        <v>17217.391304347799</v>
      </c>
      <c r="P500" s="173">
        <v>72200</v>
      </c>
      <c r="Q500" s="173">
        <f t="shared" si="183"/>
        <v>22382.608695652136</v>
      </c>
      <c r="R500" s="173">
        <f t="shared" si="184"/>
        <v>77382.608695652132</v>
      </c>
      <c r="S500" s="173">
        <v>77300</v>
      </c>
      <c r="T500" s="174" t="s">
        <v>20549</v>
      </c>
      <c r="U500" s="175" t="s">
        <v>471</v>
      </c>
      <c r="V500" s="175" t="s">
        <v>940</v>
      </c>
      <c r="W500" s="175" t="s">
        <v>173</v>
      </c>
      <c r="X500" s="176">
        <v>43294</v>
      </c>
      <c r="Y500" s="171" t="s">
        <v>7684</v>
      </c>
      <c r="Z500" s="171"/>
      <c r="AA500" s="173">
        <v>120000</v>
      </c>
      <c r="AB500" s="173">
        <v>120000</v>
      </c>
      <c r="AC500" s="173"/>
      <c r="AD500" s="173"/>
      <c r="AE500" s="173"/>
      <c r="AF500" s="173"/>
      <c r="AG500" s="173">
        <v>141000</v>
      </c>
      <c r="AH500" s="173"/>
      <c r="AI500" s="173"/>
      <c r="AJ500" s="173"/>
      <c r="AK500" s="173"/>
      <c r="AL500" s="173"/>
      <c r="AM500" s="173"/>
      <c r="AN500" s="173"/>
      <c r="AO500" s="173"/>
      <c r="AP500" s="173"/>
      <c r="AQ500" s="173"/>
      <c r="AR500" s="173"/>
      <c r="AS500" s="173"/>
      <c r="AT500" s="160">
        <f t="shared" si="172"/>
        <v>3</v>
      </c>
      <c r="AU500" s="173">
        <f t="shared" si="173"/>
        <v>381000</v>
      </c>
      <c r="AV500" s="173">
        <f t="shared" si="174"/>
        <v>127000</v>
      </c>
      <c r="AW500" s="173">
        <f t="shared" si="175"/>
        <v>120000</v>
      </c>
      <c r="AX500" s="173">
        <f t="shared" si="176"/>
        <v>49700</v>
      </c>
      <c r="AY500" s="173">
        <f t="shared" si="177"/>
        <v>42700</v>
      </c>
      <c r="AZ500" s="177">
        <f t="shared" si="178"/>
        <v>0.64294954721862874</v>
      </c>
      <c r="BA500" s="177">
        <f t="shared" si="179"/>
        <v>0.55239327296248386</v>
      </c>
      <c r="BB500" s="173">
        <f t="shared" si="181"/>
        <v>120000</v>
      </c>
      <c r="BC500" s="178">
        <f t="shared" si="185"/>
        <v>127000</v>
      </c>
      <c r="BD500" s="173">
        <f t="shared" si="170"/>
        <v>42700</v>
      </c>
      <c r="BE500" s="177">
        <f t="shared" si="171"/>
        <v>0.55239327296248386</v>
      </c>
      <c r="BF500" s="179" t="s">
        <v>20515</v>
      </c>
      <c r="BG500" s="174" t="s">
        <v>20549</v>
      </c>
      <c r="BH500" s="166" t="s">
        <v>20501</v>
      </c>
      <c r="BI500" s="162"/>
      <c r="BJ500" s="163">
        <v>1</v>
      </c>
      <c r="BK500" s="163"/>
    </row>
    <row r="501" spans="1:63" ht="31.5" customHeight="1" x14ac:dyDescent="0.25">
      <c r="A501" s="157">
        <v>495</v>
      </c>
      <c r="B501" s="164" t="s">
        <v>832</v>
      </c>
      <c r="C501" s="169" t="s">
        <v>777</v>
      </c>
      <c r="D501" s="169" t="s">
        <v>467</v>
      </c>
      <c r="E501" s="157">
        <v>18.103000000000002</v>
      </c>
      <c r="F501" s="171" t="s">
        <v>753</v>
      </c>
      <c r="G501" s="171" t="s">
        <v>833</v>
      </c>
      <c r="H501" s="172" t="s">
        <v>754</v>
      </c>
      <c r="I501" s="164"/>
      <c r="J501" s="164">
        <v>13</v>
      </c>
      <c r="K501" s="171">
        <v>13</v>
      </c>
      <c r="L501" s="171" t="s">
        <v>780</v>
      </c>
      <c r="M501" s="173">
        <v>55000</v>
      </c>
      <c r="N501" s="173">
        <f t="shared" si="182"/>
        <v>17200</v>
      </c>
      <c r="O501" s="173">
        <v>17217.391304347799</v>
      </c>
      <c r="P501" s="173">
        <v>72200</v>
      </c>
      <c r="Q501" s="173">
        <f t="shared" si="183"/>
        <v>22382.608695652136</v>
      </c>
      <c r="R501" s="173">
        <f t="shared" si="184"/>
        <v>77382.608695652132</v>
      </c>
      <c r="S501" s="173">
        <v>77300</v>
      </c>
      <c r="T501" s="174" t="s">
        <v>20549</v>
      </c>
      <c r="U501" s="175" t="s">
        <v>471</v>
      </c>
      <c r="V501" s="175" t="s">
        <v>940</v>
      </c>
      <c r="W501" s="175" t="s">
        <v>173</v>
      </c>
      <c r="X501" s="176">
        <v>43294</v>
      </c>
      <c r="Y501" s="171" t="s">
        <v>7684</v>
      </c>
      <c r="Z501" s="171"/>
      <c r="AA501" s="173">
        <v>120000</v>
      </c>
      <c r="AB501" s="173">
        <v>120000</v>
      </c>
      <c r="AC501" s="173"/>
      <c r="AD501" s="173"/>
      <c r="AE501" s="173"/>
      <c r="AF501" s="173"/>
      <c r="AG501" s="173">
        <v>141000</v>
      </c>
      <c r="AH501" s="173"/>
      <c r="AI501" s="173"/>
      <c r="AJ501" s="173"/>
      <c r="AK501" s="173"/>
      <c r="AL501" s="173"/>
      <c r="AM501" s="173"/>
      <c r="AN501" s="173"/>
      <c r="AO501" s="173"/>
      <c r="AP501" s="173"/>
      <c r="AQ501" s="173"/>
      <c r="AR501" s="173"/>
      <c r="AS501" s="173"/>
      <c r="AT501" s="160">
        <f t="shared" si="172"/>
        <v>3</v>
      </c>
      <c r="AU501" s="173">
        <f t="shared" si="173"/>
        <v>381000</v>
      </c>
      <c r="AV501" s="173">
        <f t="shared" si="174"/>
        <v>127000</v>
      </c>
      <c r="AW501" s="173">
        <f t="shared" si="175"/>
        <v>120000</v>
      </c>
      <c r="AX501" s="173">
        <f t="shared" si="176"/>
        <v>49700</v>
      </c>
      <c r="AY501" s="173">
        <f t="shared" si="177"/>
        <v>42700</v>
      </c>
      <c r="AZ501" s="177">
        <f t="shared" si="178"/>
        <v>0.64294954721862874</v>
      </c>
      <c r="BA501" s="177">
        <f t="shared" si="179"/>
        <v>0.55239327296248386</v>
      </c>
      <c r="BB501" s="173">
        <f t="shared" si="181"/>
        <v>120000</v>
      </c>
      <c r="BC501" s="178">
        <f t="shared" si="185"/>
        <v>127000</v>
      </c>
      <c r="BD501" s="173">
        <f t="shared" si="170"/>
        <v>42700</v>
      </c>
      <c r="BE501" s="177">
        <f t="shared" si="171"/>
        <v>0.55239327296248386</v>
      </c>
      <c r="BF501" s="179" t="s">
        <v>20515</v>
      </c>
      <c r="BG501" s="174" t="s">
        <v>20549</v>
      </c>
      <c r="BH501" s="166" t="s">
        <v>20501</v>
      </c>
      <c r="BI501" s="162"/>
      <c r="BJ501" s="163">
        <v>1</v>
      </c>
      <c r="BK501" s="163"/>
    </row>
    <row r="502" spans="1:63" ht="31.5" customHeight="1" x14ac:dyDescent="0.25">
      <c r="A502" s="157">
        <v>496</v>
      </c>
      <c r="B502" s="164" t="s">
        <v>834</v>
      </c>
      <c r="C502" s="169" t="s">
        <v>777</v>
      </c>
      <c r="D502" s="169" t="s">
        <v>467</v>
      </c>
      <c r="E502" s="157">
        <v>18.114999999999998</v>
      </c>
      <c r="F502" s="171" t="s">
        <v>756</v>
      </c>
      <c r="G502" s="171" t="s">
        <v>835</v>
      </c>
      <c r="H502" s="172" t="s">
        <v>757</v>
      </c>
      <c r="I502" s="164"/>
      <c r="J502" s="164">
        <v>13</v>
      </c>
      <c r="K502" s="171">
        <v>13</v>
      </c>
      <c r="L502" s="171" t="s">
        <v>780</v>
      </c>
      <c r="M502" s="173">
        <v>55000</v>
      </c>
      <c r="N502" s="173">
        <f t="shared" si="182"/>
        <v>17200</v>
      </c>
      <c r="O502" s="173">
        <v>17217.391304347799</v>
      </c>
      <c r="P502" s="173">
        <v>72200</v>
      </c>
      <c r="Q502" s="173">
        <f t="shared" si="183"/>
        <v>22382.608695652136</v>
      </c>
      <c r="R502" s="173">
        <f t="shared" si="184"/>
        <v>77382.608695652132</v>
      </c>
      <c r="S502" s="173">
        <v>77300</v>
      </c>
      <c r="T502" s="174" t="s">
        <v>20549</v>
      </c>
      <c r="U502" s="175" t="s">
        <v>471</v>
      </c>
      <c r="V502" s="175" t="s">
        <v>940</v>
      </c>
      <c r="W502" s="175" t="s">
        <v>173</v>
      </c>
      <c r="X502" s="176">
        <v>43294</v>
      </c>
      <c r="Y502" s="171" t="s">
        <v>7684</v>
      </c>
      <c r="Z502" s="171"/>
      <c r="AA502" s="173">
        <v>120000</v>
      </c>
      <c r="AB502" s="173">
        <v>120000</v>
      </c>
      <c r="AC502" s="173"/>
      <c r="AD502" s="173"/>
      <c r="AE502" s="173"/>
      <c r="AF502" s="173"/>
      <c r="AG502" s="173">
        <v>141000</v>
      </c>
      <c r="AH502" s="173"/>
      <c r="AI502" s="173"/>
      <c r="AJ502" s="173"/>
      <c r="AK502" s="173"/>
      <c r="AL502" s="173"/>
      <c r="AM502" s="173"/>
      <c r="AN502" s="173"/>
      <c r="AO502" s="173"/>
      <c r="AP502" s="173"/>
      <c r="AQ502" s="173"/>
      <c r="AR502" s="173"/>
      <c r="AS502" s="173"/>
      <c r="AT502" s="160">
        <f t="shared" si="172"/>
        <v>3</v>
      </c>
      <c r="AU502" s="173">
        <f t="shared" si="173"/>
        <v>381000</v>
      </c>
      <c r="AV502" s="173">
        <f t="shared" si="174"/>
        <v>127000</v>
      </c>
      <c r="AW502" s="173">
        <f t="shared" si="175"/>
        <v>120000</v>
      </c>
      <c r="AX502" s="173">
        <f t="shared" si="176"/>
        <v>49700</v>
      </c>
      <c r="AY502" s="173">
        <f t="shared" si="177"/>
        <v>42700</v>
      </c>
      <c r="AZ502" s="177">
        <f t="shared" si="178"/>
        <v>0.64294954721862874</v>
      </c>
      <c r="BA502" s="177">
        <f t="shared" si="179"/>
        <v>0.55239327296248386</v>
      </c>
      <c r="BB502" s="173">
        <f t="shared" si="181"/>
        <v>120000</v>
      </c>
      <c r="BC502" s="178">
        <f t="shared" si="185"/>
        <v>127000</v>
      </c>
      <c r="BD502" s="173">
        <f t="shared" si="170"/>
        <v>42700</v>
      </c>
      <c r="BE502" s="177">
        <f t="shared" si="171"/>
        <v>0.55239327296248386</v>
      </c>
      <c r="BF502" s="179" t="s">
        <v>20515</v>
      </c>
      <c r="BG502" s="174" t="s">
        <v>20549</v>
      </c>
      <c r="BH502" s="166" t="s">
        <v>20501</v>
      </c>
      <c r="BI502" s="162"/>
      <c r="BJ502" s="163">
        <v>1</v>
      </c>
      <c r="BK502" s="163"/>
    </row>
    <row r="503" spans="1:63" ht="31.5" customHeight="1" x14ac:dyDescent="0.25">
      <c r="A503" s="157">
        <v>497</v>
      </c>
      <c r="B503" s="164" t="s">
        <v>836</v>
      </c>
      <c r="C503" s="169" t="s">
        <v>777</v>
      </c>
      <c r="D503" s="169" t="s">
        <v>467</v>
      </c>
      <c r="E503" s="157">
        <v>18.106999999999999</v>
      </c>
      <c r="F503" s="171" t="s">
        <v>759</v>
      </c>
      <c r="G503" s="171" t="s">
        <v>837</v>
      </c>
      <c r="H503" s="172" t="s">
        <v>760</v>
      </c>
      <c r="I503" s="164"/>
      <c r="J503" s="164">
        <v>13</v>
      </c>
      <c r="K503" s="171">
        <v>13</v>
      </c>
      <c r="L503" s="171" t="s">
        <v>780</v>
      </c>
      <c r="M503" s="173">
        <v>55000</v>
      </c>
      <c r="N503" s="173">
        <f t="shared" si="182"/>
        <v>17200</v>
      </c>
      <c r="O503" s="173">
        <v>17217.391304347799</v>
      </c>
      <c r="P503" s="173">
        <v>72200</v>
      </c>
      <c r="Q503" s="173">
        <f t="shared" si="183"/>
        <v>22382.608695652136</v>
      </c>
      <c r="R503" s="173">
        <f t="shared" si="184"/>
        <v>77382.608695652132</v>
      </c>
      <c r="S503" s="173">
        <v>77300</v>
      </c>
      <c r="T503" s="174" t="s">
        <v>20549</v>
      </c>
      <c r="U503" s="175" t="s">
        <v>471</v>
      </c>
      <c r="V503" s="175" t="s">
        <v>940</v>
      </c>
      <c r="W503" s="175" t="s">
        <v>173</v>
      </c>
      <c r="X503" s="176">
        <v>43294</v>
      </c>
      <c r="Y503" s="171" t="s">
        <v>7684</v>
      </c>
      <c r="Z503" s="171"/>
      <c r="AA503" s="173">
        <v>120000</v>
      </c>
      <c r="AB503" s="173">
        <v>120000</v>
      </c>
      <c r="AC503" s="173"/>
      <c r="AD503" s="173"/>
      <c r="AE503" s="173"/>
      <c r="AF503" s="173"/>
      <c r="AG503" s="173">
        <v>141000</v>
      </c>
      <c r="AH503" s="173"/>
      <c r="AI503" s="173"/>
      <c r="AJ503" s="173"/>
      <c r="AK503" s="173"/>
      <c r="AL503" s="173"/>
      <c r="AM503" s="173"/>
      <c r="AN503" s="173"/>
      <c r="AO503" s="173"/>
      <c r="AP503" s="173"/>
      <c r="AQ503" s="173"/>
      <c r="AR503" s="173"/>
      <c r="AS503" s="173"/>
      <c r="AT503" s="160">
        <f t="shared" si="172"/>
        <v>3</v>
      </c>
      <c r="AU503" s="173">
        <f t="shared" si="173"/>
        <v>381000</v>
      </c>
      <c r="AV503" s="173">
        <f t="shared" si="174"/>
        <v>127000</v>
      </c>
      <c r="AW503" s="173">
        <f t="shared" si="175"/>
        <v>120000</v>
      </c>
      <c r="AX503" s="173">
        <f t="shared" si="176"/>
        <v>49700</v>
      </c>
      <c r="AY503" s="173">
        <f t="shared" si="177"/>
        <v>42700</v>
      </c>
      <c r="AZ503" s="177">
        <f t="shared" si="178"/>
        <v>0.64294954721862874</v>
      </c>
      <c r="BA503" s="177">
        <f t="shared" si="179"/>
        <v>0.55239327296248386</v>
      </c>
      <c r="BB503" s="173">
        <f t="shared" si="181"/>
        <v>120000</v>
      </c>
      <c r="BC503" s="178">
        <f t="shared" si="185"/>
        <v>127000</v>
      </c>
      <c r="BD503" s="173">
        <f t="shared" si="170"/>
        <v>42700</v>
      </c>
      <c r="BE503" s="177">
        <f t="shared" si="171"/>
        <v>0.55239327296248386</v>
      </c>
      <c r="BF503" s="179" t="s">
        <v>20515</v>
      </c>
      <c r="BG503" s="174" t="s">
        <v>20549</v>
      </c>
      <c r="BH503" s="166" t="s">
        <v>20501</v>
      </c>
      <c r="BI503" s="162"/>
      <c r="BJ503" s="163">
        <v>1</v>
      </c>
      <c r="BK503" s="163"/>
    </row>
    <row r="504" spans="1:63" ht="31.5" customHeight="1" x14ac:dyDescent="0.25">
      <c r="A504" s="157">
        <v>498</v>
      </c>
      <c r="B504" s="164" t="s">
        <v>838</v>
      </c>
      <c r="C504" s="169" t="s">
        <v>777</v>
      </c>
      <c r="D504" s="169" t="s">
        <v>467</v>
      </c>
      <c r="E504" s="157">
        <v>18.111000000000001</v>
      </c>
      <c r="F504" s="171" t="s">
        <v>762</v>
      </c>
      <c r="G504" s="171" t="s">
        <v>839</v>
      </c>
      <c r="H504" s="172" t="s">
        <v>763</v>
      </c>
      <c r="I504" s="164"/>
      <c r="J504" s="164">
        <v>13</v>
      </c>
      <c r="K504" s="171">
        <v>13</v>
      </c>
      <c r="L504" s="171" t="s">
        <v>780</v>
      </c>
      <c r="M504" s="173">
        <v>55000</v>
      </c>
      <c r="N504" s="173">
        <f t="shared" si="182"/>
        <v>17200</v>
      </c>
      <c r="O504" s="173">
        <v>17217.391304347799</v>
      </c>
      <c r="P504" s="173">
        <v>72200</v>
      </c>
      <c r="Q504" s="173">
        <f t="shared" si="183"/>
        <v>22382.608695652136</v>
      </c>
      <c r="R504" s="173">
        <f t="shared" si="184"/>
        <v>77382.608695652132</v>
      </c>
      <c r="S504" s="173">
        <v>77300</v>
      </c>
      <c r="T504" s="174" t="s">
        <v>20549</v>
      </c>
      <c r="U504" s="175" t="s">
        <v>471</v>
      </c>
      <c r="V504" s="175" t="s">
        <v>940</v>
      </c>
      <c r="W504" s="175" t="s">
        <v>173</v>
      </c>
      <c r="X504" s="176">
        <v>43294</v>
      </c>
      <c r="Y504" s="171" t="s">
        <v>7684</v>
      </c>
      <c r="Z504" s="171"/>
      <c r="AA504" s="173">
        <v>120000</v>
      </c>
      <c r="AB504" s="173">
        <v>120000</v>
      </c>
      <c r="AC504" s="173"/>
      <c r="AD504" s="173"/>
      <c r="AE504" s="173"/>
      <c r="AF504" s="173"/>
      <c r="AG504" s="173">
        <v>141000</v>
      </c>
      <c r="AH504" s="173"/>
      <c r="AI504" s="173"/>
      <c r="AJ504" s="173"/>
      <c r="AK504" s="173"/>
      <c r="AL504" s="173"/>
      <c r="AM504" s="173"/>
      <c r="AN504" s="173"/>
      <c r="AO504" s="173"/>
      <c r="AP504" s="173"/>
      <c r="AQ504" s="173"/>
      <c r="AR504" s="173"/>
      <c r="AS504" s="173"/>
      <c r="AT504" s="160">
        <f t="shared" si="172"/>
        <v>3</v>
      </c>
      <c r="AU504" s="173">
        <f t="shared" si="173"/>
        <v>381000</v>
      </c>
      <c r="AV504" s="173">
        <f t="shared" si="174"/>
        <v>127000</v>
      </c>
      <c r="AW504" s="173">
        <f t="shared" si="175"/>
        <v>120000</v>
      </c>
      <c r="AX504" s="173">
        <f t="shared" si="176"/>
        <v>49700</v>
      </c>
      <c r="AY504" s="173">
        <f t="shared" si="177"/>
        <v>42700</v>
      </c>
      <c r="AZ504" s="177">
        <f t="shared" si="178"/>
        <v>0.64294954721862874</v>
      </c>
      <c r="BA504" s="177">
        <f t="shared" si="179"/>
        <v>0.55239327296248386</v>
      </c>
      <c r="BB504" s="173">
        <f t="shared" si="181"/>
        <v>120000</v>
      </c>
      <c r="BC504" s="178">
        <f t="shared" si="185"/>
        <v>127000</v>
      </c>
      <c r="BD504" s="173">
        <f t="shared" si="170"/>
        <v>42700</v>
      </c>
      <c r="BE504" s="177">
        <f t="shared" si="171"/>
        <v>0.55239327296248386</v>
      </c>
      <c r="BF504" s="179" t="s">
        <v>20515</v>
      </c>
      <c r="BG504" s="174" t="s">
        <v>20549</v>
      </c>
      <c r="BH504" s="166" t="s">
        <v>20501</v>
      </c>
      <c r="BI504" s="162"/>
      <c r="BJ504" s="163">
        <v>1</v>
      </c>
      <c r="BK504" s="163"/>
    </row>
    <row r="505" spans="1:63" ht="31.5" customHeight="1" x14ac:dyDescent="0.25">
      <c r="A505" s="157">
        <v>499</v>
      </c>
      <c r="B505" s="164" t="s">
        <v>840</v>
      </c>
      <c r="C505" s="169" t="s">
        <v>777</v>
      </c>
      <c r="D505" s="169" t="s">
        <v>467</v>
      </c>
      <c r="E505" s="157">
        <v>18.120999999999999</v>
      </c>
      <c r="F505" s="171" t="s">
        <v>768</v>
      </c>
      <c r="G505" s="171" t="s">
        <v>841</v>
      </c>
      <c r="H505" s="172" t="s">
        <v>769</v>
      </c>
      <c r="I505" s="164"/>
      <c r="J505" s="164">
        <v>13</v>
      </c>
      <c r="K505" s="171">
        <v>13</v>
      </c>
      <c r="L505" s="171" t="s">
        <v>780</v>
      </c>
      <c r="M505" s="173">
        <v>55000</v>
      </c>
      <c r="N505" s="173">
        <f t="shared" si="182"/>
        <v>17200</v>
      </c>
      <c r="O505" s="173">
        <v>17217.391304347799</v>
      </c>
      <c r="P505" s="173">
        <v>72200</v>
      </c>
      <c r="Q505" s="173">
        <f t="shared" si="183"/>
        <v>22382.608695652136</v>
      </c>
      <c r="R505" s="173">
        <f t="shared" si="184"/>
        <v>77382.608695652132</v>
      </c>
      <c r="S505" s="173">
        <v>77300</v>
      </c>
      <c r="T505" s="174" t="s">
        <v>20549</v>
      </c>
      <c r="U505" s="175" t="s">
        <v>471</v>
      </c>
      <c r="V505" s="175" t="s">
        <v>940</v>
      </c>
      <c r="W505" s="175" t="s">
        <v>173</v>
      </c>
      <c r="X505" s="176">
        <v>43294</v>
      </c>
      <c r="Y505" s="171" t="s">
        <v>7684</v>
      </c>
      <c r="Z505" s="171"/>
      <c r="AA505" s="173">
        <v>120000</v>
      </c>
      <c r="AB505" s="173">
        <v>120000</v>
      </c>
      <c r="AC505" s="173"/>
      <c r="AD505" s="173"/>
      <c r="AE505" s="173"/>
      <c r="AF505" s="173"/>
      <c r="AG505" s="173">
        <v>141000</v>
      </c>
      <c r="AH505" s="173"/>
      <c r="AI505" s="173"/>
      <c r="AJ505" s="173"/>
      <c r="AK505" s="173"/>
      <c r="AL505" s="173"/>
      <c r="AM505" s="173"/>
      <c r="AN505" s="173"/>
      <c r="AO505" s="173"/>
      <c r="AP505" s="173"/>
      <c r="AQ505" s="173"/>
      <c r="AR505" s="173"/>
      <c r="AS505" s="173"/>
      <c r="AT505" s="160">
        <f t="shared" si="172"/>
        <v>3</v>
      </c>
      <c r="AU505" s="173">
        <f t="shared" si="173"/>
        <v>381000</v>
      </c>
      <c r="AV505" s="173">
        <f t="shared" si="174"/>
        <v>127000</v>
      </c>
      <c r="AW505" s="173">
        <f t="shared" si="175"/>
        <v>120000</v>
      </c>
      <c r="AX505" s="173">
        <f t="shared" si="176"/>
        <v>49700</v>
      </c>
      <c r="AY505" s="173">
        <f t="shared" si="177"/>
        <v>42700</v>
      </c>
      <c r="AZ505" s="177">
        <f t="shared" si="178"/>
        <v>0.64294954721862874</v>
      </c>
      <c r="BA505" s="177">
        <f t="shared" si="179"/>
        <v>0.55239327296248386</v>
      </c>
      <c r="BB505" s="173">
        <f t="shared" si="181"/>
        <v>120000</v>
      </c>
      <c r="BC505" s="178">
        <f t="shared" si="185"/>
        <v>127000</v>
      </c>
      <c r="BD505" s="173">
        <f t="shared" si="170"/>
        <v>42700</v>
      </c>
      <c r="BE505" s="177">
        <f t="shared" si="171"/>
        <v>0.55239327296248386</v>
      </c>
      <c r="BF505" s="179" t="s">
        <v>20515</v>
      </c>
      <c r="BG505" s="174" t="s">
        <v>20549</v>
      </c>
      <c r="BH505" s="166" t="s">
        <v>20501</v>
      </c>
      <c r="BI505" s="162"/>
      <c r="BJ505" s="163">
        <v>1</v>
      </c>
      <c r="BK505" s="163"/>
    </row>
    <row r="506" spans="1:63" ht="31.5" customHeight="1" x14ac:dyDescent="0.25">
      <c r="A506" s="157">
        <v>500</v>
      </c>
      <c r="B506" s="164" t="s">
        <v>881</v>
      </c>
      <c r="C506" s="169" t="s">
        <v>882</v>
      </c>
      <c r="D506" s="169" t="s">
        <v>467</v>
      </c>
      <c r="E506" s="170" t="s">
        <v>883</v>
      </c>
      <c r="F506" s="171" t="s">
        <v>884</v>
      </c>
      <c r="G506" s="171" t="s">
        <v>884</v>
      </c>
      <c r="H506" s="172" t="s">
        <v>885</v>
      </c>
      <c r="I506" s="164" t="s">
        <v>497</v>
      </c>
      <c r="J506" s="164">
        <v>20</v>
      </c>
      <c r="K506" s="171">
        <v>20</v>
      </c>
      <c r="L506" s="171" t="s">
        <v>886</v>
      </c>
      <c r="M506" s="173">
        <v>171000</v>
      </c>
      <c r="N506" s="173">
        <v>84000</v>
      </c>
      <c r="O506" s="173">
        <v>84521.739130434798</v>
      </c>
      <c r="P506" s="173">
        <v>255000</v>
      </c>
      <c r="Q506" s="173">
        <v>109878.26086956525</v>
      </c>
      <c r="R506" s="173">
        <v>280878.26086956525</v>
      </c>
      <c r="S506" s="173">
        <v>280800</v>
      </c>
      <c r="T506" s="174" t="s">
        <v>887</v>
      </c>
      <c r="U506" s="175" t="s">
        <v>6404</v>
      </c>
      <c r="V506" s="175" t="s">
        <v>6493</v>
      </c>
      <c r="W506" s="175" t="s">
        <v>173</v>
      </c>
      <c r="X506" s="176">
        <v>43294</v>
      </c>
      <c r="Y506" s="171" t="s">
        <v>7684</v>
      </c>
      <c r="Z506" s="171"/>
      <c r="AA506" s="173"/>
      <c r="AB506" s="173"/>
      <c r="AC506" s="173"/>
      <c r="AD506" s="173"/>
      <c r="AE506" s="173"/>
      <c r="AF506" s="173"/>
      <c r="AG506" s="173"/>
      <c r="AH506" s="173"/>
      <c r="AI506" s="173">
        <v>357000</v>
      </c>
      <c r="AJ506" s="173"/>
      <c r="AK506" s="173"/>
      <c r="AL506" s="173"/>
      <c r="AM506" s="173"/>
      <c r="AN506" s="173"/>
      <c r="AO506" s="173"/>
      <c r="AP506" s="173"/>
      <c r="AQ506" s="173"/>
      <c r="AR506" s="173">
        <v>421000</v>
      </c>
      <c r="AS506" s="173">
        <v>399000</v>
      </c>
      <c r="AT506" s="160">
        <f t="shared" si="172"/>
        <v>3</v>
      </c>
      <c r="AU506" s="173">
        <f t="shared" si="173"/>
        <v>1177000</v>
      </c>
      <c r="AV506" s="173">
        <f t="shared" si="174"/>
        <v>392300</v>
      </c>
      <c r="AW506" s="173">
        <f t="shared" si="175"/>
        <v>357000</v>
      </c>
      <c r="AX506" s="173">
        <f t="shared" si="176"/>
        <v>111500</v>
      </c>
      <c r="AY506" s="173">
        <f t="shared" si="177"/>
        <v>76200</v>
      </c>
      <c r="AZ506" s="177">
        <f t="shared" si="178"/>
        <v>0.39707977207977208</v>
      </c>
      <c r="BA506" s="177">
        <f t="shared" si="179"/>
        <v>0.27136752136752135</v>
      </c>
      <c r="BB506" s="173">
        <f t="shared" si="181"/>
        <v>357000</v>
      </c>
      <c r="BC506" s="178">
        <f t="shared" si="185"/>
        <v>392300</v>
      </c>
      <c r="BD506" s="173">
        <f t="shared" si="170"/>
        <v>76200</v>
      </c>
      <c r="BE506" s="177">
        <f t="shared" si="171"/>
        <v>0.27136752136752135</v>
      </c>
      <c r="BF506" s="179" t="s">
        <v>20515</v>
      </c>
      <c r="BG506" s="174" t="s">
        <v>887</v>
      </c>
      <c r="BH506" s="166" t="s">
        <v>20501</v>
      </c>
      <c r="BI506" s="162"/>
      <c r="BJ506" s="163">
        <v>1</v>
      </c>
      <c r="BK506" s="163"/>
    </row>
    <row r="507" spans="1:63" ht="31.5" customHeight="1" x14ac:dyDescent="0.25">
      <c r="A507" s="157">
        <v>501</v>
      </c>
      <c r="B507" s="164" t="s">
        <v>902</v>
      </c>
      <c r="C507" s="169" t="s">
        <v>903</v>
      </c>
      <c r="D507" s="169" t="s">
        <v>467</v>
      </c>
      <c r="E507" s="170" t="s">
        <v>904</v>
      </c>
      <c r="F507" s="171" t="s">
        <v>7582</v>
      </c>
      <c r="G507" s="171" t="s">
        <v>905</v>
      </c>
      <c r="H507" s="172" t="s">
        <v>906</v>
      </c>
      <c r="I507" s="164" t="s">
        <v>499</v>
      </c>
      <c r="J507" s="164">
        <v>22</v>
      </c>
      <c r="K507" s="171">
        <v>22</v>
      </c>
      <c r="L507" s="171" t="s">
        <v>907</v>
      </c>
      <c r="M507" s="173">
        <v>460000</v>
      </c>
      <c r="N507" s="173">
        <v>84000</v>
      </c>
      <c r="O507" s="173">
        <v>84521.739130434798</v>
      </c>
      <c r="P507" s="173">
        <v>544000</v>
      </c>
      <c r="Q507" s="173">
        <v>109878.26086956525</v>
      </c>
      <c r="R507" s="173">
        <v>569878.26086956519</v>
      </c>
      <c r="S507" s="173">
        <v>569800</v>
      </c>
      <c r="T507" s="174"/>
      <c r="U507" s="175" t="s">
        <v>260</v>
      </c>
      <c r="V507" s="175" t="s">
        <v>420</v>
      </c>
      <c r="W507" s="175" t="s">
        <v>195</v>
      </c>
      <c r="X507" s="176">
        <v>43294</v>
      </c>
      <c r="Y507" s="171" t="s">
        <v>7684</v>
      </c>
      <c r="Z507" s="171"/>
      <c r="AA507" s="173"/>
      <c r="AB507" s="173"/>
      <c r="AC507" s="173"/>
      <c r="AD507" s="173"/>
      <c r="AE507" s="173"/>
      <c r="AF507" s="173">
        <v>890000</v>
      </c>
      <c r="AG507" s="173"/>
      <c r="AH507" s="173"/>
      <c r="AI507" s="173">
        <v>634800</v>
      </c>
      <c r="AJ507" s="173"/>
      <c r="AK507" s="173"/>
      <c r="AL507" s="173"/>
      <c r="AM507" s="173"/>
      <c r="AN507" s="173"/>
      <c r="AO507" s="173"/>
      <c r="AP507" s="173"/>
      <c r="AQ507" s="173"/>
      <c r="AR507" s="173">
        <v>751000</v>
      </c>
      <c r="AS507" s="173"/>
      <c r="AT507" s="160">
        <f t="shared" si="172"/>
        <v>3</v>
      </c>
      <c r="AU507" s="173">
        <f t="shared" si="173"/>
        <v>2275800</v>
      </c>
      <c r="AV507" s="173">
        <f t="shared" si="174"/>
        <v>758600</v>
      </c>
      <c r="AW507" s="173">
        <f t="shared" si="175"/>
        <v>634800</v>
      </c>
      <c r="AX507" s="173">
        <f t="shared" si="176"/>
        <v>188800</v>
      </c>
      <c r="AY507" s="173">
        <f t="shared" si="177"/>
        <v>65000</v>
      </c>
      <c r="AZ507" s="177">
        <f t="shared" si="178"/>
        <v>0.33134433134433133</v>
      </c>
      <c r="BA507" s="177">
        <f t="shared" si="179"/>
        <v>0.11407511407511407</v>
      </c>
      <c r="BB507" s="173">
        <f>AV507</f>
        <v>758600</v>
      </c>
      <c r="BC507" s="178">
        <f t="shared" si="185"/>
        <v>758600</v>
      </c>
      <c r="BD507" s="173">
        <f t="shared" si="170"/>
        <v>188800</v>
      </c>
      <c r="BE507" s="177">
        <f t="shared" si="171"/>
        <v>0.33134433134433133</v>
      </c>
      <c r="BF507" s="179" t="s">
        <v>7679</v>
      </c>
      <c r="BG507" s="174"/>
      <c r="BH507" s="166" t="s">
        <v>20501</v>
      </c>
      <c r="BI507" s="162"/>
      <c r="BJ507" s="163">
        <v>1</v>
      </c>
      <c r="BK507" s="163"/>
    </row>
    <row r="508" spans="1:63" ht="31.5" customHeight="1" x14ac:dyDescent="0.25">
      <c r="A508" s="157">
        <v>502</v>
      </c>
      <c r="B508" s="164" t="s">
        <v>910</v>
      </c>
      <c r="C508" s="169" t="s">
        <v>908</v>
      </c>
      <c r="D508" s="169" t="s">
        <v>467</v>
      </c>
      <c r="E508" s="170" t="s">
        <v>911</v>
      </c>
      <c r="F508" s="171" t="s">
        <v>912</v>
      </c>
      <c r="G508" s="171" t="s">
        <v>912</v>
      </c>
      <c r="H508" s="172" t="s">
        <v>913</v>
      </c>
      <c r="I508" s="164" t="s">
        <v>439</v>
      </c>
      <c r="J508" s="164">
        <v>23</v>
      </c>
      <c r="K508" s="171">
        <v>23</v>
      </c>
      <c r="L508" s="171" t="s">
        <v>909</v>
      </c>
      <c r="M508" s="173">
        <v>137000</v>
      </c>
      <c r="N508" s="173">
        <v>84000</v>
      </c>
      <c r="O508" s="173">
        <v>84521.739130434798</v>
      </c>
      <c r="P508" s="173">
        <v>221000</v>
      </c>
      <c r="Q508" s="173">
        <v>109878.26086956525</v>
      </c>
      <c r="R508" s="173">
        <v>246878.26086956525</v>
      </c>
      <c r="S508" s="173">
        <v>246800</v>
      </c>
      <c r="T508" s="174"/>
      <c r="U508" s="175" t="s">
        <v>6404</v>
      </c>
      <c r="V508" s="175" t="s">
        <v>6493</v>
      </c>
      <c r="W508" s="175" t="s">
        <v>173</v>
      </c>
      <c r="X508" s="176">
        <v>43294</v>
      </c>
      <c r="Y508" s="171" t="s">
        <v>7684</v>
      </c>
      <c r="Z508" s="171"/>
      <c r="AA508" s="173"/>
      <c r="AB508" s="173"/>
      <c r="AC508" s="173"/>
      <c r="AD508" s="173"/>
      <c r="AE508" s="173"/>
      <c r="AF508" s="173"/>
      <c r="AG508" s="173"/>
      <c r="AH508" s="173"/>
      <c r="AI508" s="173">
        <v>247200</v>
      </c>
      <c r="AJ508" s="173"/>
      <c r="AK508" s="173"/>
      <c r="AL508" s="173"/>
      <c r="AM508" s="173"/>
      <c r="AN508" s="173"/>
      <c r="AO508" s="173"/>
      <c r="AP508" s="173"/>
      <c r="AQ508" s="173"/>
      <c r="AR508" s="173">
        <v>399000</v>
      </c>
      <c r="AS508" s="173">
        <v>287000</v>
      </c>
      <c r="AT508" s="160">
        <f t="shared" si="172"/>
        <v>3</v>
      </c>
      <c r="AU508" s="173">
        <f t="shared" si="173"/>
        <v>933200</v>
      </c>
      <c r="AV508" s="173">
        <f t="shared" si="174"/>
        <v>311100</v>
      </c>
      <c r="AW508" s="173">
        <f t="shared" si="175"/>
        <v>247200</v>
      </c>
      <c r="AX508" s="173">
        <f t="shared" si="176"/>
        <v>64300</v>
      </c>
      <c r="AY508" s="173">
        <f t="shared" si="177"/>
        <v>400</v>
      </c>
      <c r="AZ508" s="177">
        <f t="shared" si="178"/>
        <v>0.26053484602917343</v>
      </c>
      <c r="BA508" s="177">
        <f t="shared" si="179"/>
        <v>1.6207455429497568E-3</v>
      </c>
      <c r="BB508" s="173">
        <f>AV508</f>
        <v>311100</v>
      </c>
      <c r="BC508" s="178">
        <f t="shared" si="185"/>
        <v>311100</v>
      </c>
      <c r="BD508" s="173">
        <f t="shared" si="170"/>
        <v>64300</v>
      </c>
      <c r="BE508" s="177">
        <f t="shared" si="171"/>
        <v>0.26053484602917343</v>
      </c>
      <c r="BF508" s="179" t="s">
        <v>7679</v>
      </c>
      <c r="BG508" s="174"/>
      <c r="BH508" s="166" t="s">
        <v>20501</v>
      </c>
      <c r="BI508" s="162"/>
      <c r="BJ508" s="163">
        <v>1</v>
      </c>
      <c r="BK508" s="163"/>
    </row>
    <row r="509" spans="1:63" ht="31.5" customHeight="1" x14ac:dyDescent="0.25">
      <c r="A509" s="157">
        <v>503</v>
      </c>
      <c r="B509" s="164" t="s">
        <v>914</v>
      </c>
      <c r="C509" s="169" t="s">
        <v>915</v>
      </c>
      <c r="D509" s="169" t="s">
        <v>467</v>
      </c>
      <c r="E509" s="170" t="s">
        <v>916</v>
      </c>
      <c r="F509" s="171" t="s">
        <v>7583</v>
      </c>
      <c r="G509" s="171" t="s">
        <v>917</v>
      </c>
      <c r="H509" s="172" t="s">
        <v>918</v>
      </c>
      <c r="I509" s="164" t="s">
        <v>439</v>
      </c>
      <c r="J509" s="164">
        <v>24</v>
      </c>
      <c r="K509" s="171">
        <v>24</v>
      </c>
      <c r="L509" s="171" t="s">
        <v>919</v>
      </c>
      <c r="M509" s="173">
        <v>302000</v>
      </c>
      <c r="N509" s="173">
        <f>P509-M509</f>
        <v>84000</v>
      </c>
      <c r="O509" s="173">
        <v>84521.739130434798</v>
      </c>
      <c r="P509" s="173">
        <v>386000</v>
      </c>
      <c r="Q509" s="173">
        <f>+O509/1800000*2340000</f>
        <v>109878.26086956525</v>
      </c>
      <c r="R509" s="173">
        <f>+M509+Q509</f>
        <v>411878.26086956525</v>
      </c>
      <c r="S509" s="173">
        <v>411800</v>
      </c>
      <c r="T509" s="174"/>
      <c r="U509" s="175" t="s">
        <v>6404</v>
      </c>
      <c r="V509" s="175" t="s">
        <v>6493</v>
      </c>
      <c r="W509" s="175" t="s">
        <v>173</v>
      </c>
      <c r="X509" s="176">
        <v>43294</v>
      </c>
      <c r="Y509" s="171" t="s">
        <v>7684</v>
      </c>
      <c r="Z509" s="171"/>
      <c r="AA509" s="173"/>
      <c r="AB509" s="173">
        <v>547000</v>
      </c>
      <c r="AC509" s="173">
        <v>425000</v>
      </c>
      <c r="AD509" s="173"/>
      <c r="AE509" s="173"/>
      <c r="AF509" s="173"/>
      <c r="AG509" s="173"/>
      <c r="AH509" s="173"/>
      <c r="AI509" s="173">
        <v>540000</v>
      </c>
      <c r="AJ509" s="173"/>
      <c r="AK509" s="173"/>
      <c r="AL509" s="173"/>
      <c r="AM509" s="173"/>
      <c r="AN509" s="173"/>
      <c r="AO509" s="173"/>
      <c r="AP509" s="173"/>
      <c r="AQ509" s="173"/>
      <c r="AR509" s="173"/>
      <c r="AS509" s="173"/>
      <c r="AT509" s="160">
        <f t="shared" si="172"/>
        <v>3</v>
      </c>
      <c r="AU509" s="173">
        <f t="shared" si="173"/>
        <v>1512000</v>
      </c>
      <c r="AV509" s="173">
        <f t="shared" si="174"/>
        <v>504000</v>
      </c>
      <c r="AW509" s="173">
        <f t="shared" si="175"/>
        <v>425000</v>
      </c>
      <c r="AX509" s="173">
        <f t="shared" si="176"/>
        <v>92200</v>
      </c>
      <c r="AY509" s="173">
        <f t="shared" si="177"/>
        <v>13200</v>
      </c>
      <c r="AZ509" s="177">
        <f t="shared" si="178"/>
        <v>0.22389509470616803</v>
      </c>
      <c r="BA509" s="177">
        <f t="shared" si="179"/>
        <v>3.2054395337542493E-2</v>
      </c>
      <c r="BB509" s="173">
        <f>AV509</f>
        <v>504000</v>
      </c>
      <c r="BC509" s="178">
        <f t="shared" si="185"/>
        <v>504000</v>
      </c>
      <c r="BD509" s="173">
        <f t="shared" si="170"/>
        <v>92200</v>
      </c>
      <c r="BE509" s="177">
        <f t="shared" si="171"/>
        <v>0.22389509470616803</v>
      </c>
      <c r="BF509" s="179" t="s">
        <v>7679</v>
      </c>
      <c r="BG509" s="174"/>
      <c r="BH509" s="166" t="s">
        <v>20501</v>
      </c>
      <c r="BI509" s="162"/>
      <c r="BJ509" s="163">
        <v>1</v>
      </c>
      <c r="BK509" s="163"/>
    </row>
    <row r="510" spans="1:63" ht="31.5" customHeight="1" x14ac:dyDescent="0.25">
      <c r="A510" s="157">
        <v>504</v>
      </c>
      <c r="B510" s="164" t="s">
        <v>920</v>
      </c>
      <c r="C510" s="169" t="s">
        <v>921</v>
      </c>
      <c r="D510" s="169" t="s">
        <v>467</v>
      </c>
      <c r="E510" s="170" t="s">
        <v>922</v>
      </c>
      <c r="F510" s="171" t="s">
        <v>923</v>
      </c>
      <c r="G510" s="171" t="s">
        <v>923</v>
      </c>
      <c r="H510" s="172" t="s">
        <v>924</v>
      </c>
      <c r="I510" s="164" t="s">
        <v>439</v>
      </c>
      <c r="J510" s="164">
        <v>26</v>
      </c>
      <c r="K510" s="171">
        <v>26</v>
      </c>
      <c r="L510" s="171" t="s">
        <v>925</v>
      </c>
      <c r="M510" s="173">
        <v>337000</v>
      </c>
      <c r="N510" s="173">
        <v>84000</v>
      </c>
      <c r="O510" s="173">
        <v>84521.739130434798</v>
      </c>
      <c r="P510" s="173">
        <v>421000</v>
      </c>
      <c r="Q510" s="173">
        <v>109878.26086956525</v>
      </c>
      <c r="R510" s="173">
        <v>446878.26086956525</v>
      </c>
      <c r="S510" s="173">
        <v>446800</v>
      </c>
      <c r="T510" s="174"/>
      <c r="U510" s="175" t="s">
        <v>6404</v>
      </c>
      <c r="V510" s="175" t="s">
        <v>6493</v>
      </c>
      <c r="W510" s="175" t="s">
        <v>173</v>
      </c>
      <c r="X510" s="176">
        <v>43294</v>
      </c>
      <c r="Y510" s="171" t="s">
        <v>7684</v>
      </c>
      <c r="Z510" s="171"/>
      <c r="AA510" s="173"/>
      <c r="AB510" s="173"/>
      <c r="AC510" s="173"/>
      <c r="AD510" s="173"/>
      <c r="AE510" s="173"/>
      <c r="AF510" s="173"/>
      <c r="AG510" s="173"/>
      <c r="AH510" s="173"/>
      <c r="AI510" s="173">
        <v>487200</v>
      </c>
      <c r="AJ510" s="173"/>
      <c r="AK510" s="173"/>
      <c r="AL510" s="173"/>
      <c r="AM510" s="173"/>
      <c r="AN510" s="173"/>
      <c r="AO510" s="173"/>
      <c r="AP510" s="173"/>
      <c r="AQ510" s="173"/>
      <c r="AR510" s="173">
        <v>607000</v>
      </c>
      <c r="AS510" s="173">
        <v>587000</v>
      </c>
      <c r="AT510" s="160">
        <f t="shared" si="172"/>
        <v>3</v>
      </c>
      <c r="AU510" s="173">
        <f t="shared" si="173"/>
        <v>1681200</v>
      </c>
      <c r="AV510" s="173">
        <f t="shared" si="174"/>
        <v>560400</v>
      </c>
      <c r="AW510" s="173">
        <f t="shared" si="175"/>
        <v>487200</v>
      </c>
      <c r="AX510" s="173">
        <f t="shared" si="176"/>
        <v>113600</v>
      </c>
      <c r="AY510" s="173">
        <f t="shared" si="177"/>
        <v>40400</v>
      </c>
      <c r="AZ510" s="177">
        <f t="shared" si="178"/>
        <v>0.25425246195165624</v>
      </c>
      <c r="BA510" s="177">
        <f t="shared" si="179"/>
        <v>9.0420769919427033E-2</v>
      </c>
      <c r="BB510" s="173">
        <f>AV510</f>
        <v>560400</v>
      </c>
      <c r="BC510" s="178">
        <f t="shared" si="185"/>
        <v>560400</v>
      </c>
      <c r="BD510" s="173">
        <f t="shared" si="170"/>
        <v>113600</v>
      </c>
      <c r="BE510" s="177">
        <f t="shared" si="171"/>
        <v>0.25425246195165624</v>
      </c>
      <c r="BF510" s="179" t="s">
        <v>7679</v>
      </c>
      <c r="BG510" s="174"/>
      <c r="BH510" s="166" t="s">
        <v>20501</v>
      </c>
      <c r="BI510" s="162"/>
      <c r="BJ510" s="163">
        <v>1</v>
      </c>
      <c r="BK510" s="163"/>
    </row>
    <row r="511" spans="1:63" ht="31.5" customHeight="1" x14ac:dyDescent="0.25">
      <c r="A511" s="157">
        <v>505</v>
      </c>
      <c r="B511" s="164" t="s">
        <v>926</v>
      </c>
      <c r="C511" s="169" t="s">
        <v>927</v>
      </c>
      <c r="D511" s="169" t="s">
        <v>467</v>
      </c>
      <c r="E511" s="170" t="s">
        <v>928</v>
      </c>
      <c r="F511" s="171" t="s">
        <v>929</v>
      </c>
      <c r="G511" s="171" t="s">
        <v>929</v>
      </c>
      <c r="H511" s="172" t="s">
        <v>930</v>
      </c>
      <c r="I511" s="164"/>
      <c r="J511" s="164">
        <v>27</v>
      </c>
      <c r="K511" s="171">
        <v>27</v>
      </c>
      <c r="L511" s="171" t="s">
        <v>931</v>
      </c>
      <c r="M511" s="173">
        <v>80000</v>
      </c>
      <c r="N511" s="173">
        <f>P511-M511</f>
        <v>17200</v>
      </c>
      <c r="O511" s="173">
        <v>17217.391304347799</v>
      </c>
      <c r="P511" s="173">
        <v>97200</v>
      </c>
      <c r="Q511" s="173">
        <f>+O511/1800000*2340000</f>
        <v>22382.608695652136</v>
      </c>
      <c r="R511" s="173">
        <f>+M511+Q511</f>
        <v>102382.60869565213</v>
      </c>
      <c r="S511" s="173">
        <v>102300</v>
      </c>
      <c r="T511" s="174"/>
      <c r="U511" s="175" t="s">
        <v>6404</v>
      </c>
      <c r="V511" s="175" t="s">
        <v>6493</v>
      </c>
      <c r="W511" s="175" t="s">
        <v>173</v>
      </c>
      <c r="X511" s="176">
        <v>43294</v>
      </c>
      <c r="Y511" s="171" t="s">
        <v>7684</v>
      </c>
      <c r="Z511" s="171"/>
      <c r="AA511" s="173"/>
      <c r="AB511" s="173"/>
      <c r="AC511" s="173"/>
      <c r="AD511" s="173"/>
      <c r="AE511" s="173"/>
      <c r="AF511" s="173">
        <v>270000</v>
      </c>
      <c r="AG511" s="173"/>
      <c r="AH511" s="173"/>
      <c r="AI511" s="173">
        <v>136100</v>
      </c>
      <c r="AJ511" s="173"/>
      <c r="AK511" s="173"/>
      <c r="AL511" s="173"/>
      <c r="AM511" s="173"/>
      <c r="AN511" s="173"/>
      <c r="AO511" s="173"/>
      <c r="AP511" s="173"/>
      <c r="AQ511" s="173"/>
      <c r="AR511" s="173"/>
      <c r="AS511" s="173">
        <v>153000</v>
      </c>
      <c r="AT511" s="160">
        <f t="shared" si="172"/>
        <v>3</v>
      </c>
      <c r="AU511" s="173">
        <f t="shared" si="173"/>
        <v>559100</v>
      </c>
      <c r="AV511" s="173">
        <f t="shared" si="174"/>
        <v>186400</v>
      </c>
      <c r="AW511" s="173">
        <f t="shared" si="175"/>
        <v>136100</v>
      </c>
      <c r="AX511" s="173">
        <f t="shared" si="176"/>
        <v>84100</v>
      </c>
      <c r="AY511" s="173">
        <f t="shared" si="177"/>
        <v>33800</v>
      </c>
      <c r="AZ511" s="177">
        <f t="shared" si="178"/>
        <v>0.82209188660801569</v>
      </c>
      <c r="BA511" s="177">
        <f t="shared" si="179"/>
        <v>0.33040078201368522</v>
      </c>
      <c r="BB511" s="173">
        <f t="shared" ref="BB511:BB542" si="186">AW511</f>
        <v>136100</v>
      </c>
      <c r="BC511" s="178">
        <f t="shared" si="185"/>
        <v>186400</v>
      </c>
      <c r="BD511" s="173">
        <f t="shared" si="170"/>
        <v>33800</v>
      </c>
      <c r="BE511" s="177">
        <f t="shared" si="171"/>
        <v>0.33040078201368522</v>
      </c>
      <c r="BF511" s="179" t="s">
        <v>20515</v>
      </c>
      <c r="BG511" s="174"/>
      <c r="BH511" s="166" t="s">
        <v>20501</v>
      </c>
      <c r="BI511" s="162"/>
      <c r="BJ511" s="163">
        <v>1</v>
      </c>
      <c r="BK511" s="163"/>
    </row>
    <row r="512" spans="1:63" ht="31.5" customHeight="1" x14ac:dyDescent="0.25">
      <c r="A512" s="157">
        <v>506</v>
      </c>
      <c r="B512" s="164" t="s">
        <v>941</v>
      </c>
      <c r="C512" s="169" t="s">
        <v>938</v>
      </c>
      <c r="D512" s="169" t="s">
        <v>467</v>
      </c>
      <c r="E512" s="170" t="s">
        <v>629</v>
      </c>
      <c r="F512" s="171" t="s">
        <v>630</v>
      </c>
      <c r="G512" s="171" t="s">
        <v>942</v>
      </c>
      <c r="H512" s="172" t="s">
        <v>631</v>
      </c>
      <c r="I512" s="164"/>
      <c r="J512" s="164">
        <v>29</v>
      </c>
      <c r="K512" s="171">
        <v>29</v>
      </c>
      <c r="L512" s="171" t="s">
        <v>939</v>
      </c>
      <c r="M512" s="173">
        <v>51591</v>
      </c>
      <c r="N512" s="173">
        <f>P512-M512</f>
        <v>16709</v>
      </c>
      <c r="O512" s="173">
        <v>16752.5217391304</v>
      </c>
      <c r="P512" s="173">
        <v>68300</v>
      </c>
      <c r="Q512" s="173">
        <f>+O512/1800000*2340000</f>
        <v>21778.278260869516</v>
      </c>
      <c r="R512" s="173">
        <f>+M512+Q512</f>
        <v>73369.278260869512</v>
      </c>
      <c r="S512" s="173">
        <v>73300</v>
      </c>
      <c r="T512" s="174" t="s">
        <v>20549</v>
      </c>
      <c r="U512" s="175" t="s">
        <v>198</v>
      </c>
      <c r="V512" s="175" t="s">
        <v>420</v>
      </c>
      <c r="W512" s="175" t="s">
        <v>173</v>
      </c>
      <c r="X512" s="176">
        <v>43294</v>
      </c>
      <c r="Y512" s="171" t="s">
        <v>7684</v>
      </c>
      <c r="Z512" s="171"/>
      <c r="AA512" s="173">
        <v>120000</v>
      </c>
      <c r="AB512" s="173"/>
      <c r="AC512" s="173"/>
      <c r="AD512" s="173"/>
      <c r="AE512" s="173"/>
      <c r="AF512" s="173"/>
      <c r="AG512" s="173"/>
      <c r="AH512" s="173"/>
      <c r="AI512" s="173">
        <v>95700</v>
      </c>
      <c r="AJ512" s="173"/>
      <c r="AK512" s="173"/>
      <c r="AL512" s="173"/>
      <c r="AM512" s="173"/>
      <c r="AN512" s="173"/>
      <c r="AO512" s="173"/>
      <c r="AP512" s="173"/>
      <c r="AQ512" s="173"/>
      <c r="AR512" s="173"/>
      <c r="AS512" s="173">
        <v>89000</v>
      </c>
      <c r="AT512" s="160">
        <f t="shared" si="172"/>
        <v>3</v>
      </c>
      <c r="AU512" s="173">
        <f t="shared" si="173"/>
        <v>304700</v>
      </c>
      <c r="AV512" s="173">
        <f t="shared" si="174"/>
        <v>101600</v>
      </c>
      <c r="AW512" s="173">
        <f t="shared" si="175"/>
        <v>89000</v>
      </c>
      <c r="AX512" s="173">
        <f t="shared" si="176"/>
        <v>28300</v>
      </c>
      <c r="AY512" s="173">
        <f t="shared" si="177"/>
        <v>15700</v>
      </c>
      <c r="AZ512" s="177">
        <f t="shared" si="178"/>
        <v>0.38608458390177353</v>
      </c>
      <c r="BA512" s="177">
        <f t="shared" si="179"/>
        <v>0.21418826739427013</v>
      </c>
      <c r="BB512" s="173">
        <f t="shared" si="186"/>
        <v>89000</v>
      </c>
      <c r="BC512" s="178">
        <f t="shared" si="185"/>
        <v>101600</v>
      </c>
      <c r="BD512" s="173">
        <f t="shared" si="170"/>
        <v>15700</v>
      </c>
      <c r="BE512" s="177">
        <f t="shared" si="171"/>
        <v>0.21418826739427013</v>
      </c>
      <c r="BF512" s="179" t="s">
        <v>20515</v>
      </c>
      <c r="BG512" s="174" t="s">
        <v>20549</v>
      </c>
      <c r="BH512" s="166" t="s">
        <v>20501</v>
      </c>
      <c r="BI512" s="162"/>
      <c r="BJ512" s="163">
        <v>1</v>
      </c>
      <c r="BK512" s="163"/>
    </row>
    <row r="513" spans="1:63" ht="36.75" customHeight="1" x14ac:dyDescent="0.25">
      <c r="A513" s="157">
        <v>507</v>
      </c>
      <c r="B513" s="164" t="s">
        <v>943</v>
      </c>
      <c r="C513" s="169" t="s">
        <v>938</v>
      </c>
      <c r="D513" s="169" t="s">
        <v>467</v>
      </c>
      <c r="E513" s="170" t="s">
        <v>770</v>
      </c>
      <c r="F513" s="171" t="s">
        <v>771</v>
      </c>
      <c r="G513" s="171" t="s">
        <v>944</v>
      </c>
      <c r="H513" s="172" t="s">
        <v>772</v>
      </c>
      <c r="I513" s="164"/>
      <c r="J513" s="164">
        <v>29</v>
      </c>
      <c r="K513" s="171">
        <v>29</v>
      </c>
      <c r="L513" s="171" t="s">
        <v>939</v>
      </c>
      <c r="M513" s="173">
        <v>51591</v>
      </c>
      <c r="N513" s="173">
        <f>P513-M513</f>
        <v>16709</v>
      </c>
      <c r="O513" s="173">
        <v>16752.5217391304</v>
      </c>
      <c r="P513" s="173">
        <v>68300</v>
      </c>
      <c r="Q513" s="173">
        <f>+O513/1800000*2340000</f>
        <v>21778.278260869516</v>
      </c>
      <c r="R513" s="173">
        <f>+M513+Q513</f>
        <v>73369.278260869512</v>
      </c>
      <c r="S513" s="173">
        <v>73300</v>
      </c>
      <c r="T513" s="174" t="s">
        <v>20549</v>
      </c>
      <c r="U513" s="175" t="s">
        <v>198</v>
      </c>
      <c r="V513" s="175" t="s">
        <v>420</v>
      </c>
      <c r="W513" s="175" t="s">
        <v>173</v>
      </c>
      <c r="X513" s="176">
        <v>43294</v>
      </c>
      <c r="Y513" s="171" t="s">
        <v>7684</v>
      </c>
      <c r="Z513" s="171"/>
      <c r="AA513" s="173">
        <v>120000</v>
      </c>
      <c r="AB513" s="173"/>
      <c r="AC513" s="173"/>
      <c r="AD513" s="173"/>
      <c r="AE513" s="173"/>
      <c r="AF513" s="173"/>
      <c r="AG513" s="173"/>
      <c r="AH513" s="173"/>
      <c r="AI513" s="173">
        <v>95700</v>
      </c>
      <c r="AJ513" s="173"/>
      <c r="AK513" s="173"/>
      <c r="AL513" s="173"/>
      <c r="AM513" s="173"/>
      <c r="AN513" s="173"/>
      <c r="AO513" s="173"/>
      <c r="AP513" s="173"/>
      <c r="AQ513" s="173"/>
      <c r="AR513" s="173"/>
      <c r="AS513" s="173">
        <v>89000</v>
      </c>
      <c r="AT513" s="160">
        <f t="shared" si="172"/>
        <v>3</v>
      </c>
      <c r="AU513" s="173">
        <f t="shared" si="173"/>
        <v>304700</v>
      </c>
      <c r="AV513" s="173">
        <f t="shared" si="174"/>
        <v>101600</v>
      </c>
      <c r="AW513" s="173">
        <f t="shared" si="175"/>
        <v>89000</v>
      </c>
      <c r="AX513" s="173">
        <f t="shared" si="176"/>
        <v>28300</v>
      </c>
      <c r="AY513" s="173">
        <f t="shared" si="177"/>
        <v>15700</v>
      </c>
      <c r="AZ513" s="177">
        <f t="shared" si="178"/>
        <v>0.38608458390177353</v>
      </c>
      <c r="BA513" s="177">
        <f t="shared" si="179"/>
        <v>0.21418826739427013</v>
      </c>
      <c r="BB513" s="173">
        <f t="shared" si="186"/>
        <v>89000</v>
      </c>
      <c r="BC513" s="178">
        <f t="shared" si="185"/>
        <v>101600</v>
      </c>
      <c r="BD513" s="173">
        <f t="shared" si="170"/>
        <v>15700</v>
      </c>
      <c r="BE513" s="177">
        <f t="shared" si="171"/>
        <v>0.21418826739427013</v>
      </c>
      <c r="BF513" s="179" t="s">
        <v>20515</v>
      </c>
      <c r="BG513" s="174" t="s">
        <v>20549</v>
      </c>
      <c r="BH513" s="166" t="s">
        <v>20501</v>
      </c>
      <c r="BI513" s="162"/>
      <c r="BJ513" s="163">
        <v>1</v>
      </c>
      <c r="BK513" s="163"/>
    </row>
    <row r="514" spans="1:63" ht="31.5" customHeight="1" x14ac:dyDescent="0.25">
      <c r="A514" s="157">
        <v>508</v>
      </c>
      <c r="B514" s="164" t="s">
        <v>945</v>
      </c>
      <c r="C514" s="169" t="s">
        <v>938</v>
      </c>
      <c r="D514" s="169" t="s">
        <v>467</v>
      </c>
      <c r="E514" s="170" t="s">
        <v>632</v>
      </c>
      <c r="F514" s="171" t="s">
        <v>7569</v>
      </c>
      <c r="G514" s="171" t="s">
        <v>946</v>
      </c>
      <c r="H514" s="172" t="s">
        <v>633</v>
      </c>
      <c r="I514" s="164"/>
      <c r="J514" s="164">
        <v>29</v>
      </c>
      <c r="K514" s="171">
        <v>29</v>
      </c>
      <c r="L514" s="171" t="s">
        <v>939</v>
      </c>
      <c r="M514" s="173">
        <v>51591</v>
      </c>
      <c r="N514" s="173">
        <v>16709</v>
      </c>
      <c r="O514" s="173">
        <v>16752.5217391304</v>
      </c>
      <c r="P514" s="173">
        <v>68300</v>
      </c>
      <c r="Q514" s="173">
        <v>21778.278260869516</v>
      </c>
      <c r="R514" s="173">
        <v>73369.278260869512</v>
      </c>
      <c r="S514" s="173">
        <v>73300</v>
      </c>
      <c r="T514" s="174" t="s">
        <v>20549</v>
      </c>
      <c r="U514" s="175" t="s">
        <v>26</v>
      </c>
      <c r="V514" s="175" t="s">
        <v>420</v>
      </c>
      <c r="W514" s="175" t="s">
        <v>27</v>
      </c>
      <c r="X514" s="176">
        <v>43294</v>
      </c>
      <c r="Y514" s="171" t="s">
        <v>7684</v>
      </c>
      <c r="Z514" s="171"/>
      <c r="AA514" s="173"/>
      <c r="AB514" s="173"/>
      <c r="AC514" s="173"/>
      <c r="AD514" s="173"/>
      <c r="AE514" s="173"/>
      <c r="AF514" s="173"/>
      <c r="AG514" s="173"/>
      <c r="AH514" s="173"/>
      <c r="AI514" s="173">
        <v>95700</v>
      </c>
      <c r="AJ514" s="173"/>
      <c r="AK514" s="173"/>
      <c r="AL514" s="173"/>
      <c r="AM514" s="173"/>
      <c r="AN514" s="173"/>
      <c r="AO514" s="173"/>
      <c r="AP514" s="173"/>
      <c r="AQ514" s="173"/>
      <c r="AR514" s="173">
        <v>146000</v>
      </c>
      <c r="AS514" s="173">
        <v>89000</v>
      </c>
      <c r="AT514" s="160">
        <f t="shared" si="172"/>
        <v>3</v>
      </c>
      <c r="AU514" s="173">
        <f t="shared" si="173"/>
        <v>330700</v>
      </c>
      <c r="AV514" s="173">
        <f t="shared" si="174"/>
        <v>110200</v>
      </c>
      <c r="AW514" s="173">
        <f t="shared" si="175"/>
        <v>89000</v>
      </c>
      <c r="AX514" s="173">
        <f t="shared" si="176"/>
        <v>36900</v>
      </c>
      <c r="AY514" s="173">
        <f t="shared" si="177"/>
        <v>15700</v>
      </c>
      <c r="AZ514" s="177">
        <f t="shared" si="178"/>
        <v>0.50341064120054568</v>
      </c>
      <c r="BA514" s="177">
        <f t="shared" si="179"/>
        <v>0.21418826739427013</v>
      </c>
      <c r="BB514" s="173">
        <f t="shared" si="186"/>
        <v>89000</v>
      </c>
      <c r="BC514" s="178">
        <f t="shared" si="185"/>
        <v>110200</v>
      </c>
      <c r="BD514" s="173">
        <f t="shared" si="170"/>
        <v>15700</v>
      </c>
      <c r="BE514" s="177">
        <f t="shared" si="171"/>
        <v>0.21418826739427013</v>
      </c>
      <c r="BF514" s="179" t="s">
        <v>20515</v>
      </c>
      <c r="BG514" s="174" t="s">
        <v>20549</v>
      </c>
      <c r="BH514" s="166" t="s">
        <v>20501</v>
      </c>
      <c r="BI514" s="162"/>
      <c r="BJ514" s="163">
        <v>1</v>
      </c>
      <c r="BK514" s="163"/>
    </row>
    <row r="515" spans="1:63" ht="31.5" customHeight="1" x14ac:dyDescent="0.25">
      <c r="A515" s="157">
        <v>509</v>
      </c>
      <c r="B515" s="164" t="s">
        <v>947</v>
      </c>
      <c r="C515" s="169" t="s">
        <v>938</v>
      </c>
      <c r="D515" s="169" t="s">
        <v>467</v>
      </c>
      <c r="E515" s="170" t="s">
        <v>634</v>
      </c>
      <c r="F515" s="171" t="s">
        <v>7570</v>
      </c>
      <c r="G515" s="171" t="s">
        <v>948</v>
      </c>
      <c r="H515" s="172" t="s">
        <v>635</v>
      </c>
      <c r="I515" s="164"/>
      <c r="J515" s="164">
        <v>29</v>
      </c>
      <c r="K515" s="171">
        <v>29</v>
      </c>
      <c r="L515" s="171" t="s">
        <v>939</v>
      </c>
      <c r="M515" s="173">
        <v>51591</v>
      </c>
      <c r="N515" s="173">
        <f t="shared" ref="N515:N529" si="187">P515-M515</f>
        <v>16709</v>
      </c>
      <c r="O515" s="173">
        <v>16752.5217391304</v>
      </c>
      <c r="P515" s="173">
        <v>68300</v>
      </c>
      <c r="Q515" s="173">
        <f t="shared" ref="Q515:Q529" si="188">+O515/1800000*2340000</f>
        <v>21778.278260869516</v>
      </c>
      <c r="R515" s="173">
        <f t="shared" ref="R515:R529" si="189">+M515+Q515</f>
        <v>73369.278260869512</v>
      </c>
      <c r="S515" s="173">
        <v>73300</v>
      </c>
      <c r="T515" s="174" t="s">
        <v>20549</v>
      </c>
      <c r="U515" s="175" t="s">
        <v>6404</v>
      </c>
      <c r="V515" s="175" t="s">
        <v>6493</v>
      </c>
      <c r="W515" s="175" t="s">
        <v>173</v>
      </c>
      <c r="X515" s="176">
        <v>43294</v>
      </c>
      <c r="Y515" s="171" t="s">
        <v>7684</v>
      </c>
      <c r="Z515" s="171"/>
      <c r="AA515" s="173"/>
      <c r="AB515" s="173">
        <v>120000</v>
      </c>
      <c r="AC515" s="173"/>
      <c r="AD515" s="173"/>
      <c r="AE515" s="173"/>
      <c r="AF515" s="173"/>
      <c r="AG515" s="173"/>
      <c r="AH515" s="173"/>
      <c r="AI515" s="173">
        <v>95700</v>
      </c>
      <c r="AJ515" s="173"/>
      <c r="AK515" s="173"/>
      <c r="AL515" s="173"/>
      <c r="AM515" s="173"/>
      <c r="AN515" s="173"/>
      <c r="AO515" s="173"/>
      <c r="AP515" s="173"/>
      <c r="AQ515" s="173"/>
      <c r="AR515" s="173"/>
      <c r="AS515" s="173">
        <v>89000</v>
      </c>
      <c r="AT515" s="160">
        <f t="shared" si="172"/>
        <v>3</v>
      </c>
      <c r="AU515" s="173">
        <f t="shared" si="173"/>
        <v>304700</v>
      </c>
      <c r="AV515" s="173">
        <f t="shared" si="174"/>
        <v>101600</v>
      </c>
      <c r="AW515" s="173">
        <f t="shared" si="175"/>
        <v>89000</v>
      </c>
      <c r="AX515" s="173">
        <f t="shared" si="176"/>
        <v>28300</v>
      </c>
      <c r="AY515" s="173">
        <f t="shared" si="177"/>
        <v>15700</v>
      </c>
      <c r="AZ515" s="177">
        <f t="shared" si="178"/>
        <v>0.38608458390177353</v>
      </c>
      <c r="BA515" s="177">
        <f t="shared" si="179"/>
        <v>0.21418826739427013</v>
      </c>
      <c r="BB515" s="173">
        <f t="shared" si="186"/>
        <v>89000</v>
      </c>
      <c r="BC515" s="178">
        <f t="shared" si="185"/>
        <v>101600</v>
      </c>
      <c r="BD515" s="173">
        <f t="shared" ref="BD515:BD578" si="190">BB515-S515</f>
        <v>15700</v>
      </c>
      <c r="BE515" s="177">
        <f t="shared" ref="BE515:BE578" si="191">BD515/S515</f>
        <v>0.21418826739427013</v>
      </c>
      <c r="BF515" s="179" t="s">
        <v>20515</v>
      </c>
      <c r="BG515" s="174" t="s">
        <v>20549</v>
      </c>
      <c r="BH515" s="166" t="s">
        <v>20501</v>
      </c>
      <c r="BI515" s="162"/>
      <c r="BJ515" s="163">
        <v>1</v>
      </c>
      <c r="BK515" s="163"/>
    </row>
    <row r="516" spans="1:63" ht="31.5" customHeight="1" x14ac:dyDescent="0.25">
      <c r="A516" s="157">
        <v>510</v>
      </c>
      <c r="B516" s="164" t="s">
        <v>949</v>
      </c>
      <c r="C516" s="169" t="s">
        <v>938</v>
      </c>
      <c r="D516" s="169" t="s">
        <v>467</v>
      </c>
      <c r="E516" s="170" t="s">
        <v>636</v>
      </c>
      <c r="F516" s="171" t="s">
        <v>637</v>
      </c>
      <c r="G516" s="171" t="s">
        <v>950</v>
      </c>
      <c r="H516" s="172" t="s">
        <v>638</v>
      </c>
      <c r="I516" s="164"/>
      <c r="J516" s="164">
        <v>29</v>
      </c>
      <c r="K516" s="171">
        <v>29</v>
      </c>
      <c r="L516" s="171" t="s">
        <v>939</v>
      </c>
      <c r="M516" s="173">
        <v>51591</v>
      </c>
      <c r="N516" s="173">
        <f t="shared" si="187"/>
        <v>16709</v>
      </c>
      <c r="O516" s="173">
        <v>16752.5217391304</v>
      </c>
      <c r="P516" s="173">
        <v>68300</v>
      </c>
      <c r="Q516" s="173">
        <f t="shared" si="188"/>
        <v>21778.278260869516</v>
      </c>
      <c r="R516" s="173">
        <f t="shared" si="189"/>
        <v>73369.278260869512</v>
      </c>
      <c r="S516" s="173">
        <v>73300</v>
      </c>
      <c r="T516" s="174" t="s">
        <v>20549</v>
      </c>
      <c r="U516" s="175" t="s">
        <v>6404</v>
      </c>
      <c r="V516" s="175" t="s">
        <v>6493</v>
      </c>
      <c r="W516" s="175" t="s">
        <v>173</v>
      </c>
      <c r="X516" s="176">
        <v>43294</v>
      </c>
      <c r="Y516" s="171" t="s">
        <v>7684</v>
      </c>
      <c r="Z516" s="171"/>
      <c r="AA516" s="173">
        <v>120000</v>
      </c>
      <c r="AB516" s="173"/>
      <c r="AC516" s="173"/>
      <c r="AD516" s="173"/>
      <c r="AE516" s="173"/>
      <c r="AF516" s="173"/>
      <c r="AG516" s="173"/>
      <c r="AH516" s="173"/>
      <c r="AI516" s="173">
        <v>95700</v>
      </c>
      <c r="AJ516" s="173"/>
      <c r="AK516" s="173"/>
      <c r="AL516" s="173"/>
      <c r="AM516" s="173"/>
      <c r="AN516" s="173"/>
      <c r="AO516" s="173"/>
      <c r="AP516" s="173"/>
      <c r="AQ516" s="173"/>
      <c r="AR516" s="173"/>
      <c r="AS516" s="173">
        <v>89000</v>
      </c>
      <c r="AT516" s="160">
        <f t="shared" si="172"/>
        <v>3</v>
      </c>
      <c r="AU516" s="173">
        <f t="shared" si="173"/>
        <v>304700</v>
      </c>
      <c r="AV516" s="173">
        <f t="shared" si="174"/>
        <v>101600</v>
      </c>
      <c r="AW516" s="173">
        <f t="shared" si="175"/>
        <v>89000</v>
      </c>
      <c r="AX516" s="173">
        <f t="shared" si="176"/>
        <v>28300</v>
      </c>
      <c r="AY516" s="173">
        <f t="shared" si="177"/>
        <v>15700</v>
      </c>
      <c r="AZ516" s="177">
        <f t="shared" si="178"/>
        <v>0.38608458390177353</v>
      </c>
      <c r="BA516" s="177">
        <f t="shared" si="179"/>
        <v>0.21418826739427013</v>
      </c>
      <c r="BB516" s="173">
        <f t="shared" si="186"/>
        <v>89000</v>
      </c>
      <c r="BC516" s="178">
        <f t="shared" si="185"/>
        <v>101600</v>
      </c>
      <c r="BD516" s="173">
        <f t="shared" si="190"/>
        <v>15700</v>
      </c>
      <c r="BE516" s="177">
        <f t="shared" si="191"/>
        <v>0.21418826739427013</v>
      </c>
      <c r="BF516" s="179" t="s">
        <v>20515</v>
      </c>
      <c r="BG516" s="174" t="s">
        <v>20549</v>
      </c>
      <c r="BH516" s="166" t="s">
        <v>20501</v>
      </c>
      <c r="BI516" s="162"/>
      <c r="BJ516" s="163">
        <v>1</v>
      </c>
      <c r="BK516" s="163"/>
    </row>
    <row r="517" spans="1:63" ht="31.5" customHeight="1" x14ac:dyDescent="0.25">
      <c r="A517" s="157">
        <v>511</v>
      </c>
      <c r="B517" s="164" t="s">
        <v>951</v>
      </c>
      <c r="C517" s="169" t="s">
        <v>938</v>
      </c>
      <c r="D517" s="169" t="s">
        <v>467</v>
      </c>
      <c r="E517" s="170" t="s">
        <v>784</v>
      </c>
      <c r="F517" s="171" t="s">
        <v>785</v>
      </c>
      <c r="G517" s="171" t="s">
        <v>952</v>
      </c>
      <c r="H517" s="172" t="s">
        <v>787</v>
      </c>
      <c r="I517" s="164"/>
      <c r="J517" s="164">
        <v>29</v>
      </c>
      <c r="K517" s="171">
        <v>29</v>
      </c>
      <c r="L517" s="171" t="s">
        <v>939</v>
      </c>
      <c r="M517" s="173">
        <v>51591</v>
      </c>
      <c r="N517" s="173">
        <f t="shared" si="187"/>
        <v>16709</v>
      </c>
      <c r="O517" s="173">
        <v>16752.5217391304</v>
      </c>
      <c r="P517" s="173">
        <v>68300</v>
      </c>
      <c r="Q517" s="173">
        <f t="shared" si="188"/>
        <v>21778.278260869516</v>
      </c>
      <c r="R517" s="173">
        <f t="shared" si="189"/>
        <v>73369.278260869512</v>
      </c>
      <c r="S517" s="173">
        <v>73300</v>
      </c>
      <c r="T517" s="174" t="s">
        <v>20549</v>
      </c>
      <c r="U517" s="175" t="s">
        <v>471</v>
      </c>
      <c r="V517" s="175" t="s">
        <v>470</v>
      </c>
      <c r="W517" s="175" t="s">
        <v>173</v>
      </c>
      <c r="X517" s="176">
        <v>43294</v>
      </c>
      <c r="Y517" s="171" t="s">
        <v>7684</v>
      </c>
      <c r="Z517" s="171"/>
      <c r="AA517" s="173">
        <v>120000</v>
      </c>
      <c r="AB517" s="173"/>
      <c r="AC517" s="173"/>
      <c r="AD517" s="173"/>
      <c r="AE517" s="173"/>
      <c r="AF517" s="173"/>
      <c r="AG517" s="173"/>
      <c r="AH517" s="173"/>
      <c r="AI517" s="173">
        <v>95700</v>
      </c>
      <c r="AJ517" s="173"/>
      <c r="AK517" s="173"/>
      <c r="AL517" s="173"/>
      <c r="AM517" s="173"/>
      <c r="AN517" s="173"/>
      <c r="AO517" s="173"/>
      <c r="AP517" s="173"/>
      <c r="AQ517" s="173"/>
      <c r="AR517" s="173"/>
      <c r="AS517" s="173">
        <v>89000</v>
      </c>
      <c r="AT517" s="160">
        <f t="shared" si="172"/>
        <v>3</v>
      </c>
      <c r="AU517" s="173">
        <f t="shared" si="173"/>
        <v>304700</v>
      </c>
      <c r="AV517" s="173">
        <f t="shared" si="174"/>
        <v>101600</v>
      </c>
      <c r="AW517" s="173">
        <f t="shared" si="175"/>
        <v>89000</v>
      </c>
      <c r="AX517" s="173">
        <f t="shared" si="176"/>
        <v>28300</v>
      </c>
      <c r="AY517" s="173">
        <f t="shared" si="177"/>
        <v>15700</v>
      </c>
      <c r="AZ517" s="177">
        <f t="shared" si="178"/>
        <v>0.38608458390177353</v>
      </c>
      <c r="BA517" s="177">
        <f t="shared" si="179"/>
        <v>0.21418826739427013</v>
      </c>
      <c r="BB517" s="173">
        <f t="shared" si="186"/>
        <v>89000</v>
      </c>
      <c r="BC517" s="178">
        <f t="shared" si="185"/>
        <v>101600</v>
      </c>
      <c r="BD517" s="173">
        <f t="shared" si="190"/>
        <v>15700</v>
      </c>
      <c r="BE517" s="177">
        <f t="shared" si="191"/>
        <v>0.21418826739427013</v>
      </c>
      <c r="BF517" s="179" t="s">
        <v>20515</v>
      </c>
      <c r="BG517" s="174" t="s">
        <v>20549</v>
      </c>
      <c r="BH517" s="166" t="s">
        <v>20501</v>
      </c>
      <c r="BI517" s="162"/>
      <c r="BJ517" s="163">
        <v>1</v>
      </c>
      <c r="BK517" s="163"/>
    </row>
    <row r="518" spans="1:63" ht="31.5" customHeight="1" x14ac:dyDescent="0.25">
      <c r="A518" s="157">
        <v>512</v>
      </c>
      <c r="B518" s="164" t="s">
        <v>953</v>
      </c>
      <c r="C518" s="169" t="s">
        <v>938</v>
      </c>
      <c r="D518" s="169" t="s">
        <v>467</v>
      </c>
      <c r="E518" s="170" t="s">
        <v>707</v>
      </c>
      <c r="F518" s="171" t="s">
        <v>708</v>
      </c>
      <c r="G518" s="171" t="s">
        <v>954</v>
      </c>
      <c r="H518" s="172" t="s">
        <v>709</v>
      </c>
      <c r="I518" s="164"/>
      <c r="J518" s="164">
        <v>29</v>
      </c>
      <c r="K518" s="171">
        <v>29</v>
      </c>
      <c r="L518" s="171" t="s">
        <v>939</v>
      </c>
      <c r="M518" s="173">
        <v>51591</v>
      </c>
      <c r="N518" s="173">
        <f t="shared" si="187"/>
        <v>16709</v>
      </c>
      <c r="O518" s="173">
        <v>16752.5217391304</v>
      </c>
      <c r="P518" s="173">
        <v>68300</v>
      </c>
      <c r="Q518" s="173">
        <f t="shared" si="188"/>
        <v>21778.278260869516</v>
      </c>
      <c r="R518" s="173">
        <f t="shared" si="189"/>
        <v>73369.278260869512</v>
      </c>
      <c r="S518" s="173">
        <v>73300</v>
      </c>
      <c r="T518" s="174" t="s">
        <v>20549</v>
      </c>
      <c r="U518" s="175" t="s">
        <v>471</v>
      </c>
      <c r="V518" s="175" t="s">
        <v>470</v>
      </c>
      <c r="W518" s="175" t="s">
        <v>173</v>
      </c>
      <c r="X518" s="176">
        <v>43294</v>
      </c>
      <c r="Y518" s="171" t="s">
        <v>7684</v>
      </c>
      <c r="Z518" s="171"/>
      <c r="AA518" s="173">
        <v>120000</v>
      </c>
      <c r="AB518" s="173"/>
      <c r="AC518" s="173"/>
      <c r="AD518" s="173"/>
      <c r="AE518" s="173"/>
      <c r="AF518" s="173"/>
      <c r="AG518" s="173"/>
      <c r="AH518" s="173"/>
      <c r="AI518" s="173">
        <v>95700</v>
      </c>
      <c r="AJ518" s="173"/>
      <c r="AK518" s="173"/>
      <c r="AL518" s="173"/>
      <c r="AM518" s="173"/>
      <c r="AN518" s="173"/>
      <c r="AO518" s="173"/>
      <c r="AP518" s="173"/>
      <c r="AQ518" s="173"/>
      <c r="AR518" s="173"/>
      <c r="AS518" s="173">
        <v>89000</v>
      </c>
      <c r="AT518" s="160">
        <f t="shared" si="172"/>
        <v>3</v>
      </c>
      <c r="AU518" s="173">
        <f t="shared" si="173"/>
        <v>304700</v>
      </c>
      <c r="AV518" s="173">
        <f t="shared" si="174"/>
        <v>101600</v>
      </c>
      <c r="AW518" s="173">
        <f t="shared" si="175"/>
        <v>89000</v>
      </c>
      <c r="AX518" s="173">
        <f t="shared" si="176"/>
        <v>28300</v>
      </c>
      <c r="AY518" s="173">
        <f t="shared" si="177"/>
        <v>15700</v>
      </c>
      <c r="AZ518" s="177">
        <f t="shared" si="178"/>
        <v>0.38608458390177353</v>
      </c>
      <c r="BA518" s="177">
        <f t="shared" si="179"/>
        <v>0.21418826739427013</v>
      </c>
      <c r="BB518" s="173">
        <f t="shared" si="186"/>
        <v>89000</v>
      </c>
      <c r="BC518" s="178">
        <f t="shared" si="185"/>
        <v>101600</v>
      </c>
      <c r="BD518" s="173">
        <f t="shared" si="190"/>
        <v>15700</v>
      </c>
      <c r="BE518" s="177">
        <f t="shared" si="191"/>
        <v>0.21418826739427013</v>
      </c>
      <c r="BF518" s="179" t="s">
        <v>20515</v>
      </c>
      <c r="BG518" s="174" t="s">
        <v>20549</v>
      </c>
      <c r="BH518" s="166" t="s">
        <v>20501</v>
      </c>
      <c r="BI518" s="162"/>
      <c r="BJ518" s="163">
        <v>1</v>
      </c>
      <c r="BK518" s="163"/>
    </row>
    <row r="519" spans="1:63" ht="31.5" customHeight="1" x14ac:dyDescent="0.25">
      <c r="A519" s="157">
        <v>513</v>
      </c>
      <c r="B519" s="164" t="s">
        <v>955</v>
      </c>
      <c r="C519" s="169" t="s">
        <v>938</v>
      </c>
      <c r="D519" s="169" t="s">
        <v>467</v>
      </c>
      <c r="E519" s="170" t="s">
        <v>710</v>
      </c>
      <c r="F519" s="171" t="s">
        <v>711</v>
      </c>
      <c r="G519" s="171" t="s">
        <v>956</v>
      </c>
      <c r="H519" s="172" t="s">
        <v>712</v>
      </c>
      <c r="I519" s="164"/>
      <c r="J519" s="164">
        <v>29</v>
      </c>
      <c r="K519" s="171">
        <v>29</v>
      </c>
      <c r="L519" s="171" t="s">
        <v>939</v>
      </c>
      <c r="M519" s="173">
        <v>51591</v>
      </c>
      <c r="N519" s="173">
        <f t="shared" si="187"/>
        <v>16709</v>
      </c>
      <c r="O519" s="173">
        <v>16752.5217391304</v>
      </c>
      <c r="P519" s="173">
        <v>68300</v>
      </c>
      <c r="Q519" s="173">
        <f t="shared" si="188"/>
        <v>21778.278260869516</v>
      </c>
      <c r="R519" s="173">
        <f t="shared" si="189"/>
        <v>73369.278260869512</v>
      </c>
      <c r="S519" s="173">
        <v>73300</v>
      </c>
      <c r="T519" s="174" t="s">
        <v>20549</v>
      </c>
      <c r="U519" s="175" t="s">
        <v>471</v>
      </c>
      <c r="V519" s="175" t="s">
        <v>470</v>
      </c>
      <c r="W519" s="175" t="s">
        <v>173</v>
      </c>
      <c r="X519" s="176">
        <v>43294</v>
      </c>
      <c r="Y519" s="171" t="s">
        <v>7684</v>
      </c>
      <c r="Z519" s="171"/>
      <c r="AA519" s="173">
        <v>120000</v>
      </c>
      <c r="AB519" s="173"/>
      <c r="AC519" s="173"/>
      <c r="AD519" s="173"/>
      <c r="AE519" s="173"/>
      <c r="AF519" s="173"/>
      <c r="AG519" s="173"/>
      <c r="AH519" s="173"/>
      <c r="AI519" s="173">
        <v>95700</v>
      </c>
      <c r="AJ519" s="173"/>
      <c r="AK519" s="173"/>
      <c r="AL519" s="173"/>
      <c r="AM519" s="173"/>
      <c r="AN519" s="173"/>
      <c r="AO519" s="173"/>
      <c r="AP519" s="173"/>
      <c r="AQ519" s="173"/>
      <c r="AR519" s="173"/>
      <c r="AS519" s="173">
        <v>89000</v>
      </c>
      <c r="AT519" s="160">
        <f t="shared" ref="AT519:AT582" si="192">COUNT(AA519:AS519)</f>
        <v>3</v>
      </c>
      <c r="AU519" s="173">
        <f t="shared" ref="AU519:AU582" si="193">SUM(AA519:AS519)</f>
        <v>304700</v>
      </c>
      <c r="AV519" s="173">
        <f t="shared" ref="AV519:AV582" si="194">ROUND(AU519/AT519,-2)</f>
        <v>101600</v>
      </c>
      <c r="AW519" s="173">
        <f t="shared" ref="AW519:AW582" si="195">MIN(AA519:AS519)</f>
        <v>89000</v>
      </c>
      <c r="AX519" s="173">
        <f t="shared" ref="AX519:AX582" si="196">AV519-S519</f>
        <v>28300</v>
      </c>
      <c r="AY519" s="173">
        <f t="shared" ref="AY519:AY582" si="197">AW519-S519</f>
        <v>15700</v>
      </c>
      <c r="AZ519" s="177">
        <f t="shared" ref="AZ519:AZ582" si="198">AX519/S519</f>
        <v>0.38608458390177353</v>
      </c>
      <c r="BA519" s="177">
        <f t="shared" ref="BA519:BA582" si="199">AY519/S519</f>
        <v>0.21418826739427013</v>
      </c>
      <c r="BB519" s="173">
        <f t="shared" si="186"/>
        <v>89000</v>
      </c>
      <c r="BC519" s="178">
        <f t="shared" si="185"/>
        <v>101600</v>
      </c>
      <c r="BD519" s="173">
        <f t="shared" si="190"/>
        <v>15700</v>
      </c>
      <c r="BE519" s="177">
        <f t="shared" si="191"/>
        <v>0.21418826739427013</v>
      </c>
      <c r="BF519" s="179" t="s">
        <v>20515</v>
      </c>
      <c r="BG519" s="174" t="s">
        <v>20549</v>
      </c>
      <c r="BH519" s="166" t="s">
        <v>20501</v>
      </c>
      <c r="BI519" s="162"/>
      <c r="BJ519" s="163">
        <v>1</v>
      </c>
      <c r="BK519" s="163"/>
    </row>
    <row r="520" spans="1:63" ht="31.5" customHeight="1" x14ac:dyDescent="0.25">
      <c r="A520" s="157">
        <v>514</v>
      </c>
      <c r="B520" s="164" t="s">
        <v>957</v>
      </c>
      <c r="C520" s="169" t="s">
        <v>938</v>
      </c>
      <c r="D520" s="169" t="s">
        <v>467</v>
      </c>
      <c r="E520" s="170" t="s">
        <v>713</v>
      </c>
      <c r="F520" s="171" t="s">
        <v>714</v>
      </c>
      <c r="G520" s="171" t="s">
        <v>958</v>
      </c>
      <c r="H520" s="172" t="s">
        <v>715</v>
      </c>
      <c r="I520" s="164"/>
      <c r="J520" s="164">
        <v>29</v>
      </c>
      <c r="K520" s="171">
        <v>29</v>
      </c>
      <c r="L520" s="171" t="s">
        <v>939</v>
      </c>
      <c r="M520" s="173">
        <v>51591</v>
      </c>
      <c r="N520" s="173">
        <f t="shared" si="187"/>
        <v>16709</v>
      </c>
      <c r="O520" s="173">
        <v>16752.5217391304</v>
      </c>
      <c r="P520" s="173">
        <v>68300</v>
      </c>
      <c r="Q520" s="173">
        <f t="shared" si="188"/>
        <v>21778.278260869516</v>
      </c>
      <c r="R520" s="173">
        <f t="shared" si="189"/>
        <v>73369.278260869512</v>
      </c>
      <c r="S520" s="173">
        <v>73300</v>
      </c>
      <c r="T520" s="174" t="s">
        <v>20549</v>
      </c>
      <c r="U520" s="175" t="s">
        <v>471</v>
      </c>
      <c r="V520" s="175" t="s">
        <v>470</v>
      </c>
      <c r="W520" s="175" t="s">
        <v>173</v>
      </c>
      <c r="X520" s="176">
        <v>43294</v>
      </c>
      <c r="Y520" s="171" t="s">
        <v>7684</v>
      </c>
      <c r="Z520" s="171"/>
      <c r="AA520" s="173">
        <v>120000</v>
      </c>
      <c r="AB520" s="173"/>
      <c r="AC520" s="173"/>
      <c r="AD520" s="173"/>
      <c r="AE520" s="173"/>
      <c r="AF520" s="173"/>
      <c r="AG520" s="173"/>
      <c r="AH520" s="173"/>
      <c r="AI520" s="173">
        <v>95700</v>
      </c>
      <c r="AJ520" s="173"/>
      <c r="AK520" s="173"/>
      <c r="AL520" s="173"/>
      <c r="AM520" s="173"/>
      <c r="AN520" s="173"/>
      <c r="AO520" s="173"/>
      <c r="AP520" s="173"/>
      <c r="AQ520" s="173"/>
      <c r="AR520" s="173"/>
      <c r="AS520" s="173">
        <v>89000</v>
      </c>
      <c r="AT520" s="160">
        <f t="shared" si="192"/>
        <v>3</v>
      </c>
      <c r="AU520" s="173">
        <f t="shared" si="193"/>
        <v>304700</v>
      </c>
      <c r="AV520" s="173">
        <f t="shared" si="194"/>
        <v>101600</v>
      </c>
      <c r="AW520" s="173">
        <f t="shared" si="195"/>
        <v>89000</v>
      </c>
      <c r="AX520" s="173">
        <f t="shared" si="196"/>
        <v>28300</v>
      </c>
      <c r="AY520" s="173">
        <f t="shared" si="197"/>
        <v>15700</v>
      </c>
      <c r="AZ520" s="177">
        <f t="shared" si="198"/>
        <v>0.38608458390177353</v>
      </c>
      <c r="BA520" s="177">
        <f t="shared" si="199"/>
        <v>0.21418826739427013</v>
      </c>
      <c r="BB520" s="173">
        <f t="shared" si="186"/>
        <v>89000</v>
      </c>
      <c r="BC520" s="178">
        <f t="shared" si="185"/>
        <v>101600</v>
      </c>
      <c r="BD520" s="173">
        <f t="shared" si="190"/>
        <v>15700</v>
      </c>
      <c r="BE520" s="177">
        <f t="shared" si="191"/>
        <v>0.21418826739427013</v>
      </c>
      <c r="BF520" s="179" t="s">
        <v>20515</v>
      </c>
      <c r="BG520" s="174" t="s">
        <v>20549</v>
      </c>
      <c r="BH520" s="166" t="s">
        <v>20501</v>
      </c>
      <c r="BI520" s="162"/>
      <c r="BJ520" s="163">
        <v>1</v>
      </c>
      <c r="BK520" s="163"/>
    </row>
    <row r="521" spans="1:63" ht="31.5" customHeight="1" x14ac:dyDescent="0.25">
      <c r="A521" s="157">
        <v>515</v>
      </c>
      <c r="B521" s="164" t="s">
        <v>959</v>
      </c>
      <c r="C521" s="169" t="s">
        <v>938</v>
      </c>
      <c r="D521" s="169" t="s">
        <v>467</v>
      </c>
      <c r="E521" s="170" t="s">
        <v>639</v>
      </c>
      <c r="F521" s="171" t="s">
        <v>7571</v>
      </c>
      <c r="G521" s="171" t="s">
        <v>960</v>
      </c>
      <c r="H521" s="172" t="s">
        <v>640</v>
      </c>
      <c r="I521" s="164"/>
      <c r="J521" s="164">
        <v>29</v>
      </c>
      <c r="K521" s="171">
        <v>29</v>
      </c>
      <c r="L521" s="171" t="s">
        <v>939</v>
      </c>
      <c r="M521" s="173">
        <v>51591</v>
      </c>
      <c r="N521" s="173">
        <f t="shared" si="187"/>
        <v>16709</v>
      </c>
      <c r="O521" s="173">
        <v>16752.5217391304</v>
      </c>
      <c r="P521" s="173">
        <v>68300</v>
      </c>
      <c r="Q521" s="173">
        <f t="shared" si="188"/>
        <v>21778.278260869516</v>
      </c>
      <c r="R521" s="173">
        <f t="shared" si="189"/>
        <v>73369.278260869512</v>
      </c>
      <c r="S521" s="173">
        <v>73300</v>
      </c>
      <c r="T521" s="174" t="s">
        <v>20549</v>
      </c>
      <c r="U521" s="175" t="s">
        <v>471</v>
      </c>
      <c r="V521" s="175" t="s">
        <v>470</v>
      </c>
      <c r="W521" s="175" t="s">
        <v>173</v>
      </c>
      <c r="X521" s="176">
        <v>43294</v>
      </c>
      <c r="Y521" s="171" t="s">
        <v>7684</v>
      </c>
      <c r="Z521" s="171"/>
      <c r="AA521" s="173">
        <v>120000</v>
      </c>
      <c r="AB521" s="173">
        <v>120000</v>
      </c>
      <c r="AC521" s="173"/>
      <c r="AD521" s="173"/>
      <c r="AE521" s="173"/>
      <c r="AF521" s="173"/>
      <c r="AG521" s="173"/>
      <c r="AH521" s="173"/>
      <c r="AI521" s="173"/>
      <c r="AJ521" s="173"/>
      <c r="AK521" s="173"/>
      <c r="AL521" s="173"/>
      <c r="AM521" s="173"/>
      <c r="AN521" s="173"/>
      <c r="AO521" s="173"/>
      <c r="AP521" s="173"/>
      <c r="AQ521" s="173"/>
      <c r="AR521" s="173"/>
      <c r="AS521" s="173">
        <v>89000</v>
      </c>
      <c r="AT521" s="160">
        <f t="shared" si="192"/>
        <v>3</v>
      </c>
      <c r="AU521" s="173">
        <f t="shared" si="193"/>
        <v>329000</v>
      </c>
      <c r="AV521" s="173">
        <f t="shared" si="194"/>
        <v>109700</v>
      </c>
      <c r="AW521" s="173">
        <f t="shared" si="195"/>
        <v>89000</v>
      </c>
      <c r="AX521" s="173">
        <f t="shared" si="196"/>
        <v>36400</v>
      </c>
      <c r="AY521" s="173">
        <f t="shared" si="197"/>
        <v>15700</v>
      </c>
      <c r="AZ521" s="177">
        <f t="shared" si="198"/>
        <v>0.49658935879945432</v>
      </c>
      <c r="BA521" s="177">
        <f t="shared" si="199"/>
        <v>0.21418826739427013</v>
      </c>
      <c r="BB521" s="173">
        <f t="shared" si="186"/>
        <v>89000</v>
      </c>
      <c r="BC521" s="178">
        <f t="shared" si="185"/>
        <v>109700</v>
      </c>
      <c r="BD521" s="173">
        <f t="shared" si="190"/>
        <v>15700</v>
      </c>
      <c r="BE521" s="177">
        <f t="shared" si="191"/>
        <v>0.21418826739427013</v>
      </c>
      <c r="BF521" s="179" t="s">
        <v>20515</v>
      </c>
      <c r="BG521" s="174" t="s">
        <v>20549</v>
      </c>
      <c r="BH521" s="166" t="s">
        <v>20501</v>
      </c>
      <c r="BI521" s="162"/>
      <c r="BJ521" s="163">
        <v>1</v>
      </c>
      <c r="BK521" s="163"/>
    </row>
    <row r="522" spans="1:63" ht="31.5" customHeight="1" x14ac:dyDescent="0.25">
      <c r="A522" s="157">
        <v>516</v>
      </c>
      <c r="B522" s="164" t="s">
        <v>961</v>
      </c>
      <c r="C522" s="169" t="s">
        <v>938</v>
      </c>
      <c r="D522" s="169" t="s">
        <v>467</v>
      </c>
      <c r="E522" s="170" t="s">
        <v>716</v>
      </c>
      <c r="F522" s="171" t="s">
        <v>717</v>
      </c>
      <c r="G522" s="171" t="s">
        <v>962</v>
      </c>
      <c r="H522" s="172" t="s">
        <v>718</v>
      </c>
      <c r="I522" s="164"/>
      <c r="J522" s="164">
        <v>29</v>
      </c>
      <c r="K522" s="171">
        <v>29</v>
      </c>
      <c r="L522" s="171" t="s">
        <v>939</v>
      </c>
      <c r="M522" s="173">
        <v>51591</v>
      </c>
      <c r="N522" s="173">
        <f t="shared" si="187"/>
        <v>16709</v>
      </c>
      <c r="O522" s="173">
        <v>16752.5217391304</v>
      </c>
      <c r="P522" s="173">
        <v>68300</v>
      </c>
      <c r="Q522" s="173">
        <f t="shared" si="188"/>
        <v>21778.278260869516</v>
      </c>
      <c r="R522" s="173">
        <f t="shared" si="189"/>
        <v>73369.278260869512</v>
      </c>
      <c r="S522" s="173">
        <v>73300</v>
      </c>
      <c r="T522" s="174" t="s">
        <v>20549</v>
      </c>
      <c r="U522" s="175" t="s">
        <v>471</v>
      </c>
      <c r="V522" s="175" t="s">
        <v>470</v>
      </c>
      <c r="W522" s="175" t="s">
        <v>173</v>
      </c>
      <c r="X522" s="176">
        <v>43294</v>
      </c>
      <c r="Y522" s="171" t="s">
        <v>7684</v>
      </c>
      <c r="Z522" s="171"/>
      <c r="AA522" s="173">
        <v>120000</v>
      </c>
      <c r="AB522" s="173"/>
      <c r="AC522" s="173"/>
      <c r="AD522" s="173"/>
      <c r="AE522" s="173"/>
      <c r="AF522" s="173"/>
      <c r="AG522" s="173"/>
      <c r="AH522" s="173"/>
      <c r="AI522" s="173">
        <v>95700</v>
      </c>
      <c r="AJ522" s="173"/>
      <c r="AK522" s="173"/>
      <c r="AL522" s="173"/>
      <c r="AM522" s="173"/>
      <c r="AN522" s="173"/>
      <c r="AO522" s="173"/>
      <c r="AP522" s="173"/>
      <c r="AQ522" s="173"/>
      <c r="AR522" s="173"/>
      <c r="AS522" s="173">
        <v>89000</v>
      </c>
      <c r="AT522" s="160">
        <f t="shared" si="192"/>
        <v>3</v>
      </c>
      <c r="AU522" s="173">
        <f t="shared" si="193"/>
        <v>304700</v>
      </c>
      <c r="AV522" s="173">
        <f t="shared" si="194"/>
        <v>101600</v>
      </c>
      <c r="AW522" s="173">
        <f t="shared" si="195"/>
        <v>89000</v>
      </c>
      <c r="AX522" s="173">
        <f t="shared" si="196"/>
        <v>28300</v>
      </c>
      <c r="AY522" s="173">
        <f t="shared" si="197"/>
        <v>15700</v>
      </c>
      <c r="AZ522" s="177">
        <f t="shared" si="198"/>
        <v>0.38608458390177353</v>
      </c>
      <c r="BA522" s="177">
        <f t="shared" si="199"/>
        <v>0.21418826739427013</v>
      </c>
      <c r="BB522" s="173">
        <f t="shared" si="186"/>
        <v>89000</v>
      </c>
      <c r="BC522" s="178">
        <f t="shared" si="185"/>
        <v>101600</v>
      </c>
      <c r="BD522" s="173">
        <f t="shared" si="190"/>
        <v>15700</v>
      </c>
      <c r="BE522" s="177">
        <f t="shared" si="191"/>
        <v>0.21418826739427013</v>
      </c>
      <c r="BF522" s="179" t="s">
        <v>20515</v>
      </c>
      <c r="BG522" s="174" t="s">
        <v>20549</v>
      </c>
      <c r="BH522" s="166" t="s">
        <v>20501</v>
      </c>
      <c r="BI522" s="162"/>
      <c r="BJ522" s="163">
        <v>1</v>
      </c>
      <c r="BK522" s="163"/>
    </row>
    <row r="523" spans="1:63" ht="31.5" customHeight="1" x14ac:dyDescent="0.25">
      <c r="A523" s="157">
        <v>517</v>
      </c>
      <c r="B523" s="164" t="s">
        <v>963</v>
      </c>
      <c r="C523" s="169" t="s">
        <v>938</v>
      </c>
      <c r="D523" s="169" t="s">
        <v>467</v>
      </c>
      <c r="E523" s="170" t="s">
        <v>719</v>
      </c>
      <c r="F523" s="171" t="s">
        <v>720</v>
      </c>
      <c r="G523" s="171" t="s">
        <v>964</v>
      </c>
      <c r="H523" s="172" t="s">
        <v>721</v>
      </c>
      <c r="I523" s="164"/>
      <c r="J523" s="164">
        <v>29</v>
      </c>
      <c r="K523" s="171">
        <v>29</v>
      </c>
      <c r="L523" s="171" t="s">
        <v>939</v>
      </c>
      <c r="M523" s="173">
        <v>51591</v>
      </c>
      <c r="N523" s="173">
        <f t="shared" si="187"/>
        <v>16709</v>
      </c>
      <c r="O523" s="173">
        <v>16752.5217391304</v>
      </c>
      <c r="P523" s="173">
        <v>68300</v>
      </c>
      <c r="Q523" s="173">
        <f t="shared" si="188"/>
        <v>21778.278260869516</v>
      </c>
      <c r="R523" s="173">
        <f t="shared" si="189"/>
        <v>73369.278260869512</v>
      </c>
      <c r="S523" s="173">
        <v>73300</v>
      </c>
      <c r="T523" s="174" t="s">
        <v>20549</v>
      </c>
      <c r="U523" s="175" t="s">
        <v>471</v>
      </c>
      <c r="V523" s="175" t="s">
        <v>470</v>
      </c>
      <c r="W523" s="175" t="s">
        <v>29</v>
      </c>
      <c r="X523" s="176">
        <v>43294</v>
      </c>
      <c r="Y523" s="171" t="s">
        <v>7684</v>
      </c>
      <c r="Z523" s="171"/>
      <c r="AA523" s="173">
        <v>120000</v>
      </c>
      <c r="AB523" s="173"/>
      <c r="AC523" s="173"/>
      <c r="AD523" s="173"/>
      <c r="AE523" s="173"/>
      <c r="AF523" s="173"/>
      <c r="AG523" s="173"/>
      <c r="AH523" s="173"/>
      <c r="AI523" s="173">
        <v>95700</v>
      </c>
      <c r="AJ523" s="173"/>
      <c r="AK523" s="173"/>
      <c r="AL523" s="173"/>
      <c r="AM523" s="173"/>
      <c r="AN523" s="173"/>
      <c r="AO523" s="173"/>
      <c r="AP523" s="173"/>
      <c r="AQ523" s="173"/>
      <c r="AR523" s="173"/>
      <c r="AS523" s="173">
        <v>89000</v>
      </c>
      <c r="AT523" s="160">
        <f t="shared" si="192"/>
        <v>3</v>
      </c>
      <c r="AU523" s="173">
        <f t="shared" si="193"/>
        <v>304700</v>
      </c>
      <c r="AV523" s="173">
        <f t="shared" si="194"/>
        <v>101600</v>
      </c>
      <c r="AW523" s="173">
        <f t="shared" si="195"/>
        <v>89000</v>
      </c>
      <c r="AX523" s="173">
        <f t="shared" si="196"/>
        <v>28300</v>
      </c>
      <c r="AY523" s="173">
        <f t="shared" si="197"/>
        <v>15700</v>
      </c>
      <c r="AZ523" s="177">
        <f t="shared" si="198"/>
        <v>0.38608458390177353</v>
      </c>
      <c r="BA523" s="177">
        <f t="shared" si="199"/>
        <v>0.21418826739427013</v>
      </c>
      <c r="BB523" s="173">
        <f t="shared" si="186"/>
        <v>89000</v>
      </c>
      <c r="BC523" s="178">
        <f t="shared" si="185"/>
        <v>101600</v>
      </c>
      <c r="BD523" s="173">
        <f t="shared" si="190"/>
        <v>15700</v>
      </c>
      <c r="BE523" s="177">
        <f t="shared" si="191"/>
        <v>0.21418826739427013</v>
      </c>
      <c r="BF523" s="179" t="s">
        <v>20515</v>
      </c>
      <c r="BG523" s="174" t="s">
        <v>20549</v>
      </c>
      <c r="BH523" s="166" t="s">
        <v>20501</v>
      </c>
      <c r="BI523" s="162"/>
      <c r="BJ523" s="163">
        <v>1</v>
      </c>
      <c r="BK523" s="163"/>
    </row>
    <row r="524" spans="1:63" ht="31.5" customHeight="1" x14ac:dyDescent="0.25">
      <c r="A524" s="157">
        <v>518</v>
      </c>
      <c r="B524" s="164" t="s">
        <v>965</v>
      </c>
      <c r="C524" s="169" t="s">
        <v>938</v>
      </c>
      <c r="D524" s="169" t="s">
        <v>467</v>
      </c>
      <c r="E524" s="170" t="s">
        <v>722</v>
      </c>
      <c r="F524" s="171" t="s">
        <v>723</v>
      </c>
      <c r="G524" s="171" t="s">
        <v>966</v>
      </c>
      <c r="H524" s="172" t="s">
        <v>724</v>
      </c>
      <c r="I524" s="164"/>
      <c r="J524" s="164">
        <v>29</v>
      </c>
      <c r="K524" s="171">
        <v>29</v>
      </c>
      <c r="L524" s="171" t="s">
        <v>939</v>
      </c>
      <c r="M524" s="173">
        <v>51591</v>
      </c>
      <c r="N524" s="173">
        <f t="shared" si="187"/>
        <v>16709</v>
      </c>
      <c r="O524" s="173">
        <v>16752.5217391304</v>
      </c>
      <c r="P524" s="173">
        <v>68300</v>
      </c>
      <c r="Q524" s="173">
        <f t="shared" si="188"/>
        <v>21778.278260869516</v>
      </c>
      <c r="R524" s="173">
        <f t="shared" si="189"/>
        <v>73369.278260869512</v>
      </c>
      <c r="S524" s="173">
        <v>73300</v>
      </c>
      <c r="T524" s="174" t="s">
        <v>20549</v>
      </c>
      <c r="U524" s="175" t="s">
        <v>471</v>
      </c>
      <c r="V524" s="175" t="s">
        <v>470</v>
      </c>
      <c r="W524" s="175" t="s">
        <v>173</v>
      </c>
      <c r="X524" s="176">
        <v>43294</v>
      </c>
      <c r="Y524" s="171" t="s">
        <v>7684</v>
      </c>
      <c r="Z524" s="171"/>
      <c r="AA524" s="173">
        <v>120000</v>
      </c>
      <c r="AB524" s="173"/>
      <c r="AC524" s="173"/>
      <c r="AD524" s="173"/>
      <c r="AE524" s="173"/>
      <c r="AF524" s="173"/>
      <c r="AG524" s="173"/>
      <c r="AH524" s="173"/>
      <c r="AI524" s="173">
        <v>95700</v>
      </c>
      <c r="AJ524" s="173"/>
      <c r="AK524" s="173"/>
      <c r="AL524" s="173"/>
      <c r="AM524" s="173"/>
      <c r="AN524" s="173"/>
      <c r="AO524" s="173"/>
      <c r="AP524" s="173"/>
      <c r="AQ524" s="173"/>
      <c r="AR524" s="173"/>
      <c r="AS524" s="173">
        <v>89000</v>
      </c>
      <c r="AT524" s="160">
        <f t="shared" si="192"/>
        <v>3</v>
      </c>
      <c r="AU524" s="173">
        <f t="shared" si="193"/>
        <v>304700</v>
      </c>
      <c r="AV524" s="173">
        <f t="shared" si="194"/>
        <v>101600</v>
      </c>
      <c r="AW524" s="173">
        <f t="shared" si="195"/>
        <v>89000</v>
      </c>
      <c r="AX524" s="173">
        <f t="shared" si="196"/>
        <v>28300</v>
      </c>
      <c r="AY524" s="173">
        <f t="shared" si="197"/>
        <v>15700</v>
      </c>
      <c r="AZ524" s="177">
        <f t="shared" si="198"/>
        <v>0.38608458390177353</v>
      </c>
      <c r="BA524" s="177">
        <f t="shared" si="199"/>
        <v>0.21418826739427013</v>
      </c>
      <c r="BB524" s="173">
        <f t="shared" si="186"/>
        <v>89000</v>
      </c>
      <c r="BC524" s="178">
        <f t="shared" si="185"/>
        <v>101600</v>
      </c>
      <c r="BD524" s="173">
        <f t="shared" si="190"/>
        <v>15700</v>
      </c>
      <c r="BE524" s="177">
        <f t="shared" si="191"/>
        <v>0.21418826739427013</v>
      </c>
      <c r="BF524" s="179" t="s">
        <v>20515</v>
      </c>
      <c r="BG524" s="174" t="s">
        <v>20549</v>
      </c>
      <c r="BH524" s="166" t="s">
        <v>20501</v>
      </c>
      <c r="BI524" s="162"/>
      <c r="BJ524" s="163">
        <v>1</v>
      </c>
      <c r="BK524" s="163"/>
    </row>
    <row r="525" spans="1:63" ht="31.5" customHeight="1" x14ac:dyDescent="0.25">
      <c r="A525" s="157">
        <v>519</v>
      </c>
      <c r="B525" s="164" t="s">
        <v>967</v>
      </c>
      <c r="C525" s="169" t="s">
        <v>938</v>
      </c>
      <c r="D525" s="169" t="s">
        <v>467</v>
      </c>
      <c r="E525" s="170" t="s">
        <v>641</v>
      </c>
      <c r="F525" s="171" t="s">
        <v>7572</v>
      </c>
      <c r="G525" s="171" t="s">
        <v>968</v>
      </c>
      <c r="H525" s="172" t="s">
        <v>642</v>
      </c>
      <c r="I525" s="164"/>
      <c r="J525" s="164">
        <v>29</v>
      </c>
      <c r="K525" s="171">
        <v>29</v>
      </c>
      <c r="L525" s="171" t="s">
        <v>939</v>
      </c>
      <c r="M525" s="173">
        <v>51591</v>
      </c>
      <c r="N525" s="173">
        <f t="shared" si="187"/>
        <v>16709</v>
      </c>
      <c r="O525" s="173">
        <v>16752.5217391304</v>
      </c>
      <c r="P525" s="173">
        <v>68300</v>
      </c>
      <c r="Q525" s="173">
        <f t="shared" si="188"/>
        <v>21778.278260869516</v>
      </c>
      <c r="R525" s="173">
        <f t="shared" si="189"/>
        <v>73369.278260869512</v>
      </c>
      <c r="S525" s="173">
        <v>73300</v>
      </c>
      <c r="T525" s="174" t="s">
        <v>20549</v>
      </c>
      <c r="U525" s="175" t="s">
        <v>471</v>
      </c>
      <c r="V525" s="175" t="s">
        <v>470</v>
      </c>
      <c r="W525" s="175" t="s">
        <v>29</v>
      </c>
      <c r="X525" s="176">
        <v>43294</v>
      </c>
      <c r="Y525" s="171" t="s">
        <v>7684</v>
      </c>
      <c r="Z525" s="171"/>
      <c r="AA525" s="173">
        <v>120000</v>
      </c>
      <c r="AB525" s="173"/>
      <c r="AC525" s="173"/>
      <c r="AD525" s="173"/>
      <c r="AE525" s="173"/>
      <c r="AF525" s="173"/>
      <c r="AG525" s="173"/>
      <c r="AH525" s="173"/>
      <c r="AI525" s="173">
        <v>95700</v>
      </c>
      <c r="AJ525" s="173"/>
      <c r="AK525" s="173"/>
      <c r="AL525" s="173"/>
      <c r="AM525" s="173"/>
      <c r="AN525" s="173"/>
      <c r="AO525" s="173"/>
      <c r="AP525" s="173"/>
      <c r="AQ525" s="173"/>
      <c r="AR525" s="173"/>
      <c r="AS525" s="173">
        <v>89000</v>
      </c>
      <c r="AT525" s="160">
        <f t="shared" si="192"/>
        <v>3</v>
      </c>
      <c r="AU525" s="173">
        <f t="shared" si="193"/>
        <v>304700</v>
      </c>
      <c r="AV525" s="173">
        <f t="shared" si="194"/>
        <v>101600</v>
      </c>
      <c r="AW525" s="173">
        <f t="shared" si="195"/>
        <v>89000</v>
      </c>
      <c r="AX525" s="173">
        <f t="shared" si="196"/>
        <v>28300</v>
      </c>
      <c r="AY525" s="173">
        <f t="shared" si="197"/>
        <v>15700</v>
      </c>
      <c r="AZ525" s="177">
        <f t="shared" si="198"/>
        <v>0.38608458390177353</v>
      </c>
      <c r="BA525" s="177">
        <f t="shared" si="199"/>
        <v>0.21418826739427013</v>
      </c>
      <c r="BB525" s="173">
        <f t="shared" si="186"/>
        <v>89000</v>
      </c>
      <c r="BC525" s="178">
        <f t="shared" si="185"/>
        <v>101600</v>
      </c>
      <c r="BD525" s="173">
        <f t="shared" si="190"/>
        <v>15700</v>
      </c>
      <c r="BE525" s="177">
        <f t="shared" si="191"/>
        <v>0.21418826739427013</v>
      </c>
      <c r="BF525" s="179" t="s">
        <v>20515</v>
      </c>
      <c r="BG525" s="174" t="s">
        <v>20549</v>
      </c>
      <c r="BH525" s="166" t="s">
        <v>20501</v>
      </c>
      <c r="BI525" s="162"/>
      <c r="BJ525" s="163">
        <v>1</v>
      </c>
      <c r="BK525" s="163"/>
    </row>
    <row r="526" spans="1:63" ht="31.5" customHeight="1" x14ac:dyDescent="0.25">
      <c r="A526" s="157">
        <v>520</v>
      </c>
      <c r="B526" s="164" t="s">
        <v>969</v>
      </c>
      <c r="C526" s="169" t="s">
        <v>938</v>
      </c>
      <c r="D526" s="169" t="s">
        <v>467</v>
      </c>
      <c r="E526" s="170" t="s">
        <v>643</v>
      </c>
      <c r="F526" s="171" t="s">
        <v>644</v>
      </c>
      <c r="G526" s="171" t="s">
        <v>970</v>
      </c>
      <c r="H526" s="172" t="s">
        <v>645</v>
      </c>
      <c r="I526" s="164"/>
      <c r="J526" s="164">
        <v>29</v>
      </c>
      <c r="K526" s="171">
        <v>29</v>
      </c>
      <c r="L526" s="171" t="s">
        <v>939</v>
      </c>
      <c r="M526" s="173">
        <v>51591</v>
      </c>
      <c r="N526" s="173">
        <f t="shared" si="187"/>
        <v>16709</v>
      </c>
      <c r="O526" s="173">
        <v>16752.5217391304</v>
      </c>
      <c r="P526" s="173">
        <v>68300</v>
      </c>
      <c r="Q526" s="173">
        <f t="shared" si="188"/>
        <v>21778.278260869516</v>
      </c>
      <c r="R526" s="173">
        <f t="shared" si="189"/>
        <v>73369.278260869512</v>
      </c>
      <c r="S526" s="173">
        <v>73300</v>
      </c>
      <c r="T526" s="174" t="s">
        <v>20549</v>
      </c>
      <c r="U526" s="175" t="s">
        <v>471</v>
      </c>
      <c r="V526" s="175" t="s">
        <v>470</v>
      </c>
      <c r="W526" s="175" t="s">
        <v>173</v>
      </c>
      <c r="X526" s="176">
        <v>43294</v>
      </c>
      <c r="Y526" s="171" t="s">
        <v>7684</v>
      </c>
      <c r="Z526" s="171"/>
      <c r="AA526" s="173">
        <v>120000</v>
      </c>
      <c r="AB526" s="173"/>
      <c r="AC526" s="173"/>
      <c r="AD526" s="173"/>
      <c r="AE526" s="173"/>
      <c r="AF526" s="173"/>
      <c r="AG526" s="173"/>
      <c r="AH526" s="173"/>
      <c r="AI526" s="173">
        <v>95700</v>
      </c>
      <c r="AJ526" s="173"/>
      <c r="AK526" s="173"/>
      <c r="AL526" s="173"/>
      <c r="AM526" s="173"/>
      <c r="AN526" s="173"/>
      <c r="AO526" s="173"/>
      <c r="AP526" s="173"/>
      <c r="AQ526" s="173"/>
      <c r="AR526" s="173"/>
      <c r="AS526" s="173">
        <v>89000</v>
      </c>
      <c r="AT526" s="160">
        <f t="shared" si="192"/>
        <v>3</v>
      </c>
      <c r="AU526" s="173">
        <f t="shared" si="193"/>
        <v>304700</v>
      </c>
      <c r="AV526" s="173">
        <f t="shared" si="194"/>
        <v>101600</v>
      </c>
      <c r="AW526" s="173">
        <f t="shared" si="195"/>
        <v>89000</v>
      </c>
      <c r="AX526" s="173">
        <f t="shared" si="196"/>
        <v>28300</v>
      </c>
      <c r="AY526" s="173">
        <f t="shared" si="197"/>
        <v>15700</v>
      </c>
      <c r="AZ526" s="177">
        <f t="shared" si="198"/>
        <v>0.38608458390177353</v>
      </c>
      <c r="BA526" s="177">
        <f t="shared" si="199"/>
        <v>0.21418826739427013</v>
      </c>
      <c r="BB526" s="173">
        <f t="shared" si="186"/>
        <v>89000</v>
      </c>
      <c r="BC526" s="178">
        <f t="shared" si="185"/>
        <v>101600</v>
      </c>
      <c r="BD526" s="173">
        <f t="shared" si="190"/>
        <v>15700</v>
      </c>
      <c r="BE526" s="177">
        <f t="shared" si="191"/>
        <v>0.21418826739427013</v>
      </c>
      <c r="BF526" s="179" t="s">
        <v>20515</v>
      </c>
      <c r="BG526" s="174" t="s">
        <v>20549</v>
      </c>
      <c r="BH526" s="166" t="s">
        <v>20501</v>
      </c>
      <c r="BI526" s="162"/>
      <c r="BJ526" s="163">
        <v>1</v>
      </c>
      <c r="BK526" s="163"/>
    </row>
    <row r="527" spans="1:63" ht="31.5" customHeight="1" x14ac:dyDescent="0.25">
      <c r="A527" s="157">
        <v>521</v>
      </c>
      <c r="B527" s="164" t="s">
        <v>971</v>
      </c>
      <c r="C527" s="169" t="s">
        <v>938</v>
      </c>
      <c r="D527" s="169" t="s">
        <v>467</v>
      </c>
      <c r="E527" s="170" t="s">
        <v>646</v>
      </c>
      <c r="F527" s="171" t="s">
        <v>647</v>
      </c>
      <c r="G527" s="171" t="s">
        <v>972</v>
      </c>
      <c r="H527" s="172" t="s">
        <v>648</v>
      </c>
      <c r="I527" s="164"/>
      <c r="J527" s="164">
        <v>29</v>
      </c>
      <c r="K527" s="171">
        <v>29</v>
      </c>
      <c r="L527" s="171" t="s">
        <v>939</v>
      </c>
      <c r="M527" s="173">
        <v>51591</v>
      </c>
      <c r="N527" s="173">
        <f t="shared" si="187"/>
        <v>16709</v>
      </c>
      <c r="O527" s="173">
        <v>16752.5217391304</v>
      </c>
      <c r="P527" s="173">
        <v>68300</v>
      </c>
      <c r="Q527" s="173">
        <f t="shared" si="188"/>
        <v>21778.278260869516</v>
      </c>
      <c r="R527" s="173">
        <f t="shared" si="189"/>
        <v>73369.278260869512</v>
      </c>
      <c r="S527" s="173">
        <v>73300</v>
      </c>
      <c r="T527" s="174" t="s">
        <v>20549</v>
      </c>
      <c r="U527" s="175" t="s">
        <v>198</v>
      </c>
      <c r="V527" s="175" t="s">
        <v>420</v>
      </c>
      <c r="W527" s="175" t="s">
        <v>173</v>
      </c>
      <c r="X527" s="176">
        <v>43294</v>
      </c>
      <c r="Y527" s="171" t="s">
        <v>7684</v>
      </c>
      <c r="Z527" s="171"/>
      <c r="AA527" s="173">
        <v>120000</v>
      </c>
      <c r="AB527" s="173">
        <v>120000</v>
      </c>
      <c r="AC527" s="173"/>
      <c r="AD527" s="173"/>
      <c r="AE527" s="173"/>
      <c r="AF527" s="173"/>
      <c r="AG527" s="173"/>
      <c r="AH527" s="173"/>
      <c r="AI527" s="173"/>
      <c r="AJ527" s="173"/>
      <c r="AK527" s="173"/>
      <c r="AL527" s="173"/>
      <c r="AM527" s="173"/>
      <c r="AN527" s="173"/>
      <c r="AO527" s="173"/>
      <c r="AP527" s="173"/>
      <c r="AQ527" s="173"/>
      <c r="AR527" s="173"/>
      <c r="AS527" s="173">
        <v>89000</v>
      </c>
      <c r="AT527" s="160">
        <f t="shared" si="192"/>
        <v>3</v>
      </c>
      <c r="AU527" s="173">
        <f t="shared" si="193"/>
        <v>329000</v>
      </c>
      <c r="AV527" s="173">
        <f t="shared" si="194"/>
        <v>109700</v>
      </c>
      <c r="AW527" s="173">
        <f t="shared" si="195"/>
        <v>89000</v>
      </c>
      <c r="AX527" s="173">
        <f t="shared" si="196"/>
        <v>36400</v>
      </c>
      <c r="AY527" s="173">
        <f t="shared" si="197"/>
        <v>15700</v>
      </c>
      <c r="AZ527" s="177">
        <f t="shared" si="198"/>
        <v>0.49658935879945432</v>
      </c>
      <c r="BA527" s="177">
        <f t="shared" si="199"/>
        <v>0.21418826739427013</v>
      </c>
      <c r="BB527" s="173">
        <f t="shared" si="186"/>
        <v>89000</v>
      </c>
      <c r="BC527" s="178">
        <f t="shared" si="185"/>
        <v>109700</v>
      </c>
      <c r="BD527" s="173">
        <f t="shared" si="190"/>
        <v>15700</v>
      </c>
      <c r="BE527" s="177">
        <f t="shared" si="191"/>
        <v>0.21418826739427013</v>
      </c>
      <c r="BF527" s="179" t="s">
        <v>20515</v>
      </c>
      <c r="BG527" s="174" t="s">
        <v>20549</v>
      </c>
      <c r="BH527" s="166" t="s">
        <v>20501</v>
      </c>
      <c r="BI527" s="162"/>
      <c r="BJ527" s="163">
        <v>1</v>
      </c>
      <c r="BK527" s="163"/>
    </row>
    <row r="528" spans="1:63" ht="31.5" customHeight="1" x14ac:dyDescent="0.25">
      <c r="A528" s="157">
        <v>522</v>
      </c>
      <c r="B528" s="164" t="s">
        <v>973</v>
      </c>
      <c r="C528" s="169" t="s">
        <v>938</v>
      </c>
      <c r="D528" s="169" t="s">
        <v>467</v>
      </c>
      <c r="E528" s="170" t="s">
        <v>649</v>
      </c>
      <c r="F528" s="171" t="s">
        <v>7573</v>
      </c>
      <c r="G528" s="171" t="s">
        <v>974</v>
      </c>
      <c r="H528" s="172" t="s">
        <v>650</v>
      </c>
      <c r="I528" s="164"/>
      <c r="J528" s="164">
        <v>29</v>
      </c>
      <c r="K528" s="171">
        <v>29</v>
      </c>
      <c r="L528" s="171" t="s">
        <v>939</v>
      </c>
      <c r="M528" s="173">
        <v>51591</v>
      </c>
      <c r="N528" s="173">
        <f t="shared" si="187"/>
        <v>16709</v>
      </c>
      <c r="O528" s="173">
        <v>16752.5217391304</v>
      </c>
      <c r="P528" s="173">
        <v>68300</v>
      </c>
      <c r="Q528" s="173">
        <f t="shared" si="188"/>
        <v>21778.278260869516</v>
      </c>
      <c r="R528" s="173">
        <f t="shared" si="189"/>
        <v>73369.278260869512</v>
      </c>
      <c r="S528" s="173">
        <v>73300</v>
      </c>
      <c r="T528" s="174" t="s">
        <v>20549</v>
      </c>
      <c r="U528" s="175" t="s">
        <v>2615</v>
      </c>
      <c r="V528" s="175" t="s">
        <v>6385</v>
      </c>
      <c r="W528" s="175" t="s">
        <v>173</v>
      </c>
      <c r="X528" s="176">
        <v>43294</v>
      </c>
      <c r="Y528" s="171" t="s">
        <v>7684</v>
      </c>
      <c r="Z528" s="171"/>
      <c r="AA528" s="173"/>
      <c r="AB528" s="173">
        <v>120000</v>
      </c>
      <c r="AC528" s="173"/>
      <c r="AD528" s="173"/>
      <c r="AE528" s="173"/>
      <c r="AF528" s="173"/>
      <c r="AG528" s="173"/>
      <c r="AH528" s="173"/>
      <c r="AI528" s="173">
        <v>95700</v>
      </c>
      <c r="AJ528" s="173"/>
      <c r="AK528" s="173"/>
      <c r="AL528" s="173"/>
      <c r="AM528" s="173"/>
      <c r="AN528" s="173"/>
      <c r="AO528" s="173"/>
      <c r="AP528" s="173"/>
      <c r="AQ528" s="173"/>
      <c r="AR528" s="173"/>
      <c r="AS528" s="173">
        <v>89000</v>
      </c>
      <c r="AT528" s="160">
        <f t="shared" si="192"/>
        <v>3</v>
      </c>
      <c r="AU528" s="173">
        <f t="shared" si="193"/>
        <v>304700</v>
      </c>
      <c r="AV528" s="173">
        <f t="shared" si="194"/>
        <v>101600</v>
      </c>
      <c r="AW528" s="173">
        <f t="shared" si="195"/>
        <v>89000</v>
      </c>
      <c r="AX528" s="173">
        <f t="shared" si="196"/>
        <v>28300</v>
      </c>
      <c r="AY528" s="173">
        <f t="shared" si="197"/>
        <v>15700</v>
      </c>
      <c r="AZ528" s="177">
        <f t="shared" si="198"/>
        <v>0.38608458390177353</v>
      </c>
      <c r="BA528" s="177">
        <f t="shared" si="199"/>
        <v>0.21418826739427013</v>
      </c>
      <c r="BB528" s="173">
        <f t="shared" si="186"/>
        <v>89000</v>
      </c>
      <c r="BC528" s="178">
        <f t="shared" si="185"/>
        <v>101600</v>
      </c>
      <c r="BD528" s="173">
        <f t="shared" si="190"/>
        <v>15700</v>
      </c>
      <c r="BE528" s="177">
        <f t="shared" si="191"/>
        <v>0.21418826739427013</v>
      </c>
      <c r="BF528" s="179" t="s">
        <v>20515</v>
      </c>
      <c r="BG528" s="174" t="s">
        <v>20549</v>
      </c>
      <c r="BH528" s="166" t="s">
        <v>20501</v>
      </c>
      <c r="BI528" s="162"/>
      <c r="BJ528" s="163">
        <v>1</v>
      </c>
      <c r="BK528" s="163"/>
    </row>
    <row r="529" spans="1:63" ht="31.5" customHeight="1" x14ac:dyDescent="0.25">
      <c r="A529" s="157">
        <v>523</v>
      </c>
      <c r="B529" s="164" t="s">
        <v>975</v>
      </c>
      <c r="C529" s="169" t="s">
        <v>938</v>
      </c>
      <c r="D529" s="169" t="s">
        <v>467</v>
      </c>
      <c r="E529" s="170" t="s">
        <v>725</v>
      </c>
      <c r="F529" s="171" t="s">
        <v>726</v>
      </c>
      <c r="G529" s="171" t="s">
        <v>976</v>
      </c>
      <c r="H529" s="172" t="s">
        <v>727</v>
      </c>
      <c r="I529" s="164"/>
      <c r="J529" s="164">
        <v>29</v>
      </c>
      <c r="K529" s="171">
        <v>29</v>
      </c>
      <c r="L529" s="171" t="s">
        <v>939</v>
      </c>
      <c r="M529" s="173">
        <v>51591</v>
      </c>
      <c r="N529" s="173">
        <f t="shared" si="187"/>
        <v>16709</v>
      </c>
      <c r="O529" s="173">
        <v>16752.5217391304</v>
      </c>
      <c r="P529" s="173">
        <v>68300</v>
      </c>
      <c r="Q529" s="173">
        <f t="shared" si="188"/>
        <v>21778.278260869516</v>
      </c>
      <c r="R529" s="173">
        <f t="shared" si="189"/>
        <v>73369.278260869512</v>
      </c>
      <c r="S529" s="173">
        <v>73300</v>
      </c>
      <c r="T529" s="174" t="s">
        <v>20549</v>
      </c>
      <c r="U529" s="175" t="s">
        <v>6404</v>
      </c>
      <c r="V529" s="175" t="s">
        <v>6493</v>
      </c>
      <c r="W529" s="175" t="s">
        <v>173</v>
      </c>
      <c r="X529" s="176">
        <v>43294</v>
      </c>
      <c r="Y529" s="171" t="s">
        <v>7684</v>
      </c>
      <c r="Z529" s="171"/>
      <c r="AA529" s="173">
        <v>120000</v>
      </c>
      <c r="AB529" s="173">
        <v>120000</v>
      </c>
      <c r="AC529" s="173"/>
      <c r="AD529" s="173"/>
      <c r="AE529" s="173"/>
      <c r="AF529" s="173"/>
      <c r="AG529" s="173"/>
      <c r="AH529" s="173"/>
      <c r="AI529" s="173"/>
      <c r="AJ529" s="173"/>
      <c r="AK529" s="173"/>
      <c r="AL529" s="173"/>
      <c r="AM529" s="173"/>
      <c r="AN529" s="173"/>
      <c r="AO529" s="173"/>
      <c r="AP529" s="173"/>
      <c r="AQ529" s="173"/>
      <c r="AR529" s="173"/>
      <c r="AS529" s="173">
        <v>89000</v>
      </c>
      <c r="AT529" s="160">
        <f t="shared" si="192"/>
        <v>3</v>
      </c>
      <c r="AU529" s="173">
        <f t="shared" si="193"/>
        <v>329000</v>
      </c>
      <c r="AV529" s="173">
        <f t="shared" si="194"/>
        <v>109700</v>
      </c>
      <c r="AW529" s="173">
        <f t="shared" si="195"/>
        <v>89000</v>
      </c>
      <c r="AX529" s="173">
        <f t="shared" si="196"/>
        <v>36400</v>
      </c>
      <c r="AY529" s="173">
        <f t="shared" si="197"/>
        <v>15700</v>
      </c>
      <c r="AZ529" s="177">
        <f t="shared" si="198"/>
        <v>0.49658935879945432</v>
      </c>
      <c r="BA529" s="177">
        <f t="shared" si="199"/>
        <v>0.21418826739427013</v>
      </c>
      <c r="BB529" s="173">
        <f t="shared" si="186"/>
        <v>89000</v>
      </c>
      <c r="BC529" s="178">
        <f t="shared" si="185"/>
        <v>109700</v>
      </c>
      <c r="BD529" s="173">
        <f t="shared" si="190"/>
        <v>15700</v>
      </c>
      <c r="BE529" s="177">
        <f t="shared" si="191"/>
        <v>0.21418826739427013</v>
      </c>
      <c r="BF529" s="179" t="s">
        <v>20515</v>
      </c>
      <c r="BG529" s="174" t="s">
        <v>20549</v>
      </c>
      <c r="BH529" s="166" t="s">
        <v>20501</v>
      </c>
      <c r="BI529" s="162"/>
      <c r="BJ529" s="163">
        <v>1</v>
      </c>
      <c r="BK529" s="163"/>
    </row>
    <row r="530" spans="1:63" ht="31.5" customHeight="1" x14ac:dyDescent="0.25">
      <c r="A530" s="157">
        <v>524</v>
      </c>
      <c r="B530" s="164" t="s">
        <v>977</v>
      </c>
      <c r="C530" s="169" t="s">
        <v>938</v>
      </c>
      <c r="D530" s="169" t="s">
        <v>467</v>
      </c>
      <c r="E530" s="170" t="s">
        <v>728</v>
      </c>
      <c r="F530" s="171" t="s">
        <v>729</v>
      </c>
      <c r="G530" s="171" t="s">
        <v>978</v>
      </c>
      <c r="H530" s="172" t="s">
        <v>730</v>
      </c>
      <c r="I530" s="164"/>
      <c r="J530" s="164">
        <v>29</v>
      </c>
      <c r="K530" s="171">
        <v>29</v>
      </c>
      <c r="L530" s="171" t="s">
        <v>939</v>
      </c>
      <c r="M530" s="173">
        <v>51591</v>
      </c>
      <c r="N530" s="173">
        <v>16709</v>
      </c>
      <c r="O530" s="173">
        <v>16752.5217391304</v>
      </c>
      <c r="P530" s="173">
        <v>68300</v>
      </c>
      <c r="Q530" s="173">
        <v>21778.278260869516</v>
      </c>
      <c r="R530" s="173">
        <v>73369.278260869512</v>
      </c>
      <c r="S530" s="173">
        <v>73300</v>
      </c>
      <c r="T530" s="174" t="s">
        <v>20549</v>
      </c>
      <c r="U530" s="175" t="s">
        <v>26</v>
      </c>
      <c r="V530" s="175" t="s">
        <v>2524</v>
      </c>
      <c r="W530" s="175" t="s">
        <v>27</v>
      </c>
      <c r="X530" s="176">
        <v>43294</v>
      </c>
      <c r="Y530" s="171" t="s">
        <v>7684</v>
      </c>
      <c r="Z530" s="171"/>
      <c r="AA530" s="173">
        <v>120000</v>
      </c>
      <c r="AB530" s="173"/>
      <c r="AC530" s="173"/>
      <c r="AD530" s="173"/>
      <c r="AE530" s="173"/>
      <c r="AF530" s="173"/>
      <c r="AG530" s="173"/>
      <c r="AH530" s="173"/>
      <c r="AI530" s="173"/>
      <c r="AJ530" s="173"/>
      <c r="AK530" s="173"/>
      <c r="AL530" s="173"/>
      <c r="AM530" s="173"/>
      <c r="AN530" s="173"/>
      <c r="AO530" s="173"/>
      <c r="AP530" s="173"/>
      <c r="AQ530" s="173"/>
      <c r="AR530" s="173">
        <v>146000</v>
      </c>
      <c r="AS530" s="173">
        <v>89000</v>
      </c>
      <c r="AT530" s="160">
        <f t="shared" si="192"/>
        <v>3</v>
      </c>
      <c r="AU530" s="173">
        <f t="shared" si="193"/>
        <v>355000</v>
      </c>
      <c r="AV530" s="173">
        <f t="shared" si="194"/>
        <v>118300</v>
      </c>
      <c r="AW530" s="173">
        <f t="shared" si="195"/>
        <v>89000</v>
      </c>
      <c r="AX530" s="173">
        <f t="shared" si="196"/>
        <v>45000</v>
      </c>
      <c r="AY530" s="173">
        <f t="shared" si="197"/>
        <v>15700</v>
      </c>
      <c r="AZ530" s="177">
        <f t="shared" si="198"/>
        <v>0.61391541609822642</v>
      </c>
      <c r="BA530" s="177">
        <f t="shared" si="199"/>
        <v>0.21418826739427013</v>
      </c>
      <c r="BB530" s="173">
        <f t="shared" si="186"/>
        <v>89000</v>
      </c>
      <c r="BC530" s="178">
        <f t="shared" si="185"/>
        <v>118300</v>
      </c>
      <c r="BD530" s="173">
        <f t="shared" si="190"/>
        <v>15700</v>
      </c>
      <c r="BE530" s="177">
        <f t="shared" si="191"/>
        <v>0.21418826739427013</v>
      </c>
      <c r="BF530" s="179" t="s">
        <v>20515</v>
      </c>
      <c r="BG530" s="174" t="s">
        <v>20549</v>
      </c>
      <c r="BH530" s="166" t="s">
        <v>20501</v>
      </c>
      <c r="BI530" s="162"/>
      <c r="BJ530" s="163">
        <v>1</v>
      </c>
      <c r="BK530" s="163"/>
    </row>
    <row r="531" spans="1:63" ht="31.5" customHeight="1" x14ac:dyDescent="0.25">
      <c r="A531" s="157">
        <v>525</v>
      </c>
      <c r="B531" s="164" t="s">
        <v>979</v>
      </c>
      <c r="C531" s="169" t="s">
        <v>938</v>
      </c>
      <c r="D531" s="169" t="s">
        <v>467</v>
      </c>
      <c r="E531" s="170" t="s">
        <v>651</v>
      </c>
      <c r="F531" s="171" t="s">
        <v>652</v>
      </c>
      <c r="G531" s="171" t="s">
        <v>980</v>
      </c>
      <c r="H531" s="172" t="s">
        <v>653</v>
      </c>
      <c r="I531" s="164"/>
      <c r="J531" s="164">
        <v>29</v>
      </c>
      <c r="K531" s="171">
        <v>29</v>
      </c>
      <c r="L531" s="171" t="s">
        <v>939</v>
      </c>
      <c r="M531" s="173">
        <v>51591</v>
      </c>
      <c r="N531" s="173">
        <f t="shared" ref="N531:N539" si="200">P531-M531</f>
        <v>16709</v>
      </c>
      <c r="O531" s="173">
        <v>16752.5217391304</v>
      </c>
      <c r="P531" s="173">
        <v>68300</v>
      </c>
      <c r="Q531" s="173">
        <f t="shared" ref="Q531:Q539" si="201">+O531/1800000*2340000</f>
        <v>21778.278260869516</v>
      </c>
      <c r="R531" s="173">
        <f t="shared" ref="R531:R539" si="202">+M531+Q531</f>
        <v>73369.278260869512</v>
      </c>
      <c r="S531" s="173">
        <v>73300</v>
      </c>
      <c r="T531" s="174" t="s">
        <v>20549</v>
      </c>
      <c r="U531" s="175" t="s">
        <v>26</v>
      </c>
      <c r="V531" s="175" t="s">
        <v>2524</v>
      </c>
      <c r="W531" s="175" t="s">
        <v>27</v>
      </c>
      <c r="X531" s="176">
        <v>43294</v>
      </c>
      <c r="Y531" s="171" t="s">
        <v>7684</v>
      </c>
      <c r="Z531" s="171"/>
      <c r="AA531" s="173">
        <v>120000</v>
      </c>
      <c r="AB531" s="173">
        <v>120000</v>
      </c>
      <c r="AC531" s="173"/>
      <c r="AD531" s="173"/>
      <c r="AE531" s="173"/>
      <c r="AF531" s="173"/>
      <c r="AG531" s="173"/>
      <c r="AH531" s="173"/>
      <c r="AI531" s="173"/>
      <c r="AJ531" s="173"/>
      <c r="AK531" s="173"/>
      <c r="AL531" s="173"/>
      <c r="AM531" s="173"/>
      <c r="AN531" s="173"/>
      <c r="AO531" s="173"/>
      <c r="AP531" s="173"/>
      <c r="AQ531" s="173"/>
      <c r="AR531" s="173"/>
      <c r="AS531" s="173">
        <v>89000</v>
      </c>
      <c r="AT531" s="160">
        <f t="shared" si="192"/>
        <v>3</v>
      </c>
      <c r="AU531" s="173">
        <f t="shared" si="193"/>
        <v>329000</v>
      </c>
      <c r="AV531" s="173">
        <f t="shared" si="194"/>
        <v>109700</v>
      </c>
      <c r="AW531" s="173">
        <f t="shared" si="195"/>
        <v>89000</v>
      </c>
      <c r="AX531" s="173">
        <f t="shared" si="196"/>
        <v>36400</v>
      </c>
      <c r="AY531" s="173">
        <f t="shared" si="197"/>
        <v>15700</v>
      </c>
      <c r="AZ531" s="177">
        <f t="shared" si="198"/>
        <v>0.49658935879945432</v>
      </c>
      <c r="BA531" s="177">
        <f t="shared" si="199"/>
        <v>0.21418826739427013</v>
      </c>
      <c r="BB531" s="173">
        <f t="shared" si="186"/>
        <v>89000</v>
      </c>
      <c r="BC531" s="178">
        <f t="shared" si="185"/>
        <v>109700</v>
      </c>
      <c r="BD531" s="173">
        <f t="shared" si="190"/>
        <v>15700</v>
      </c>
      <c r="BE531" s="177">
        <f t="shared" si="191"/>
        <v>0.21418826739427013</v>
      </c>
      <c r="BF531" s="179" t="s">
        <v>20515</v>
      </c>
      <c r="BG531" s="174" t="s">
        <v>20549</v>
      </c>
      <c r="BH531" s="166" t="s">
        <v>20501</v>
      </c>
      <c r="BI531" s="162"/>
      <c r="BJ531" s="163">
        <v>1</v>
      </c>
      <c r="BK531" s="163"/>
    </row>
    <row r="532" spans="1:63" ht="31.5" customHeight="1" x14ac:dyDescent="0.25">
      <c r="A532" s="157">
        <v>526</v>
      </c>
      <c r="B532" s="164" t="s">
        <v>981</v>
      </c>
      <c r="C532" s="169" t="s">
        <v>938</v>
      </c>
      <c r="D532" s="169" t="s">
        <v>467</v>
      </c>
      <c r="E532" s="170" t="s">
        <v>773</v>
      </c>
      <c r="F532" s="171" t="s">
        <v>774</v>
      </c>
      <c r="G532" s="171" t="s">
        <v>982</v>
      </c>
      <c r="H532" s="172" t="s">
        <v>775</v>
      </c>
      <c r="I532" s="164"/>
      <c r="J532" s="164">
        <v>29</v>
      </c>
      <c r="K532" s="171">
        <v>29</v>
      </c>
      <c r="L532" s="171" t="s">
        <v>939</v>
      </c>
      <c r="M532" s="173">
        <v>51591</v>
      </c>
      <c r="N532" s="173">
        <f t="shared" si="200"/>
        <v>16709</v>
      </c>
      <c r="O532" s="173">
        <v>16752.5217391304</v>
      </c>
      <c r="P532" s="173">
        <v>68300</v>
      </c>
      <c r="Q532" s="173">
        <f t="shared" si="201"/>
        <v>21778.278260869516</v>
      </c>
      <c r="R532" s="173">
        <f t="shared" si="202"/>
        <v>73369.278260869512</v>
      </c>
      <c r="S532" s="173">
        <v>73300</v>
      </c>
      <c r="T532" s="174" t="s">
        <v>20549</v>
      </c>
      <c r="U532" s="175" t="s">
        <v>441</v>
      </c>
      <c r="V532" s="175" t="s">
        <v>2524</v>
      </c>
      <c r="W532" s="175" t="s">
        <v>173</v>
      </c>
      <c r="X532" s="176">
        <v>43294</v>
      </c>
      <c r="Y532" s="171" t="s">
        <v>7684</v>
      </c>
      <c r="Z532" s="171"/>
      <c r="AA532" s="173">
        <v>120000</v>
      </c>
      <c r="AB532" s="173">
        <v>120000</v>
      </c>
      <c r="AC532" s="173"/>
      <c r="AD532" s="173"/>
      <c r="AE532" s="173"/>
      <c r="AF532" s="173"/>
      <c r="AG532" s="173"/>
      <c r="AH532" s="173"/>
      <c r="AI532" s="173"/>
      <c r="AJ532" s="173"/>
      <c r="AK532" s="173"/>
      <c r="AL532" s="173"/>
      <c r="AM532" s="173"/>
      <c r="AN532" s="173"/>
      <c r="AO532" s="173"/>
      <c r="AP532" s="173"/>
      <c r="AQ532" s="173"/>
      <c r="AR532" s="173"/>
      <c r="AS532" s="173">
        <v>89000</v>
      </c>
      <c r="AT532" s="160">
        <f t="shared" si="192"/>
        <v>3</v>
      </c>
      <c r="AU532" s="173">
        <f t="shared" si="193"/>
        <v>329000</v>
      </c>
      <c r="AV532" s="173">
        <f t="shared" si="194"/>
        <v>109700</v>
      </c>
      <c r="AW532" s="173">
        <f t="shared" si="195"/>
        <v>89000</v>
      </c>
      <c r="AX532" s="173">
        <f t="shared" si="196"/>
        <v>36400</v>
      </c>
      <c r="AY532" s="173">
        <f t="shared" si="197"/>
        <v>15700</v>
      </c>
      <c r="AZ532" s="177">
        <f t="shared" si="198"/>
        <v>0.49658935879945432</v>
      </c>
      <c r="BA532" s="177">
        <f t="shared" si="199"/>
        <v>0.21418826739427013</v>
      </c>
      <c r="BB532" s="173">
        <f t="shared" si="186"/>
        <v>89000</v>
      </c>
      <c r="BC532" s="178">
        <f t="shared" si="185"/>
        <v>109700</v>
      </c>
      <c r="BD532" s="173">
        <f t="shared" si="190"/>
        <v>15700</v>
      </c>
      <c r="BE532" s="177">
        <f t="shared" si="191"/>
        <v>0.21418826739427013</v>
      </c>
      <c r="BF532" s="179" t="s">
        <v>20515</v>
      </c>
      <c r="BG532" s="174" t="s">
        <v>20549</v>
      </c>
      <c r="BH532" s="166" t="s">
        <v>20501</v>
      </c>
      <c r="BI532" s="162"/>
      <c r="BJ532" s="163">
        <v>1</v>
      </c>
      <c r="BK532" s="163"/>
    </row>
    <row r="533" spans="1:63" ht="31.5" customHeight="1" x14ac:dyDescent="0.25">
      <c r="A533" s="157">
        <v>527</v>
      </c>
      <c r="B533" s="164" t="s">
        <v>983</v>
      </c>
      <c r="C533" s="169" t="s">
        <v>938</v>
      </c>
      <c r="D533" s="169" t="s">
        <v>467</v>
      </c>
      <c r="E533" s="170" t="s">
        <v>654</v>
      </c>
      <c r="F533" s="171" t="s">
        <v>655</v>
      </c>
      <c r="G533" s="171" t="s">
        <v>984</v>
      </c>
      <c r="H533" s="172" t="s">
        <v>656</v>
      </c>
      <c r="I533" s="164"/>
      <c r="J533" s="164">
        <v>29</v>
      </c>
      <c r="K533" s="171">
        <v>29</v>
      </c>
      <c r="L533" s="171" t="s">
        <v>939</v>
      </c>
      <c r="M533" s="173">
        <v>51591</v>
      </c>
      <c r="N533" s="173">
        <f t="shared" si="200"/>
        <v>16709</v>
      </c>
      <c r="O533" s="173">
        <v>16752.5217391304</v>
      </c>
      <c r="P533" s="173">
        <v>68300</v>
      </c>
      <c r="Q533" s="173">
        <f t="shared" si="201"/>
        <v>21778.278260869516</v>
      </c>
      <c r="R533" s="173">
        <f t="shared" si="202"/>
        <v>73369.278260869512</v>
      </c>
      <c r="S533" s="173">
        <v>73300</v>
      </c>
      <c r="T533" s="174" t="s">
        <v>20549</v>
      </c>
      <c r="U533" s="175" t="s">
        <v>441</v>
      </c>
      <c r="V533" s="175" t="s">
        <v>2524</v>
      </c>
      <c r="W533" s="175" t="s">
        <v>173</v>
      </c>
      <c r="X533" s="176">
        <v>43294</v>
      </c>
      <c r="Y533" s="171" t="s">
        <v>7684</v>
      </c>
      <c r="Z533" s="171"/>
      <c r="AA533" s="173">
        <v>120000</v>
      </c>
      <c r="AB533" s="173"/>
      <c r="AC533" s="173"/>
      <c r="AD533" s="173"/>
      <c r="AE533" s="173"/>
      <c r="AF533" s="173"/>
      <c r="AG533" s="173"/>
      <c r="AH533" s="173"/>
      <c r="AI533" s="173">
        <v>95700</v>
      </c>
      <c r="AJ533" s="173"/>
      <c r="AK533" s="173"/>
      <c r="AL533" s="173"/>
      <c r="AM533" s="173"/>
      <c r="AN533" s="173"/>
      <c r="AO533" s="173"/>
      <c r="AP533" s="173"/>
      <c r="AQ533" s="173"/>
      <c r="AR533" s="173"/>
      <c r="AS533" s="173">
        <v>89000</v>
      </c>
      <c r="AT533" s="160">
        <f t="shared" si="192"/>
        <v>3</v>
      </c>
      <c r="AU533" s="173">
        <f t="shared" si="193"/>
        <v>304700</v>
      </c>
      <c r="AV533" s="173">
        <f t="shared" si="194"/>
        <v>101600</v>
      </c>
      <c r="AW533" s="173">
        <f t="shared" si="195"/>
        <v>89000</v>
      </c>
      <c r="AX533" s="173">
        <f t="shared" si="196"/>
        <v>28300</v>
      </c>
      <c r="AY533" s="173">
        <f t="shared" si="197"/>
        <v>15700</v>
      </c>
      <c r="AZ533" s="177">
        <f t="shared" si="198"/>
        <v>0.38608458390177353</v>
      </c>
      <c r="BA533" s="177">
        <f t="shared" si="199"/>
        <v>0.21418826739427013</v>
      </c>
      <c r="BB533" s="173">
        <f t="shared" si="186"/>
        <v>89000</v>
      </c>
      <c r="BC533" s="178">
        <f t="shared" si="185"/>
        <v>101600</v>
      </c>
      <c r="BD533" s="173">
        <f t="shared" si="190"/>
        <v>15700</v>
      </c>
      <c r="BE533" s="177">
        <f t="shared" si="191"/>
        <v>0.21418826739427013</v>
      </c>
      <c r="BF533" s="179" t="s">
        <v>20515</v>
      </c>
      <c r="BG533" s="174" t="s">
        <v>20549</v>
      </c>
      <c r="BH533" s="166" t="s">
        <v>20501</v>
      </c>
      <c r="BI533" s="162"/>
      <c r="BJ533" s="163">
        <v>1</v>
      </c>
      <c r="BK533" s="163"/>
    </row>
    <row r="534" spans="1:63" ht="31.5" customHeight="1" x14ac:dyDescent="0.25">
      <c r="A534" s="157">
        <v>528</v>
      </c>
      <c r="B534" s="164" t="s">
        <v>985</v>
      </c>
      <c r="C534" s="169" t="s">
        <v>938</v>
      </c>
      <c r="D534" s="169" t="s">
        <v>467</v>
      </c>
      <c r="E534" s="170" t="s">
        <v>731</v>
      </c>
      <c r="F534" s="171" t="s">
        <v>732</v>
      </c>
      <c r="G534" s="171" t="s">
        <v>986</v>
      </c>
      <c r="H534" s="172" t="s">
        <v>733</v>
      </c>
      <c r="I534" s="164"/>
      <c r="J534" s="164">
        <v>29</v>
      </c>
      <c r="K534" s="171">
        <v>29</v>
      </c>
      <c r="L534" s="171" t="s">
        <v>939</v>
      </c>
      <c r="M534" s="173">
        <v>51591</v>
      </c>
      <c r="N534" s="173">
        <f t="shared" si="200"/>
        <v>16709</v>
      </c>
      <c r="O534" s="173">
        <v>16752.5217391304</v>
      </c>
      <c r="P534" s="173">
        <v>68300</v>
      </c>
      <c r="Q534" s="173">
        <f t="shared" si="201"/>
        <v>21778.278260869516</v>
      </c>
      <c r="R534" s="173">
        <f t="shared" si="202"/>
        <v>73369.278260869512</v>
      </c>
      <c r="S534" s="173">
        <v>73300</v>
      </c>
      <c r="T534" s="174" t="s">
        <v>20549</v>
      </c>
      <c r="U534" s="175" t="s">
        <v>441</v>
      </c>
      <c r="V534" s="175" t="s">
        <v>2524</v>
      </c>
      <c r="W534" s="175" t="s">
        <v>173</v>
      </c>
      <c r="X534" s="176">
        <v>43294</v>
      </c>
      <c r="Y534" s="171" t="s">
        <v>7684</v>
      </c>
      <c r="Z534" s="171"/>
      <c r="AA534" s="173">
        <v>120000</v>
      </c>
      <c r="AB534" s="173"/>
      <c r="AC534" s="173"/>
      <c r="AD534" s="173"/>
      <c r="AE534" s="173"/>
      <c r="AF534" s="173"/>
      <c r="AG534" s="173"/>
      <c r="AH534" s="173"/>
      <c r="AI534" s="173">
        <v>95700</v>
      </c>
      <c r="AJ534" s="173"/>
      <c r="AK534" s="173"/>
      <c r="AL534" s="173"/>
      <c r="AM534" s="173"/>
      <c r="AN534" s="173"/>
      <c r="AO534" s="173"/>
      <c r="AP534" s="173"/>
      <c r="AQ534" s="173"/>
      <c r="AR534" s="173"/>
      <c r="AS534" s="173">
        <v>89000</v>
      </c>
      <c r="AT534" s="160">
        <f t="shared" si="192"/>
        <v>3</v>
      </c>
      <c r="AU534" s="173">
        <f t="shared" si="193"/>
        <v>304700</v>
      </c>
      <c r="AV534" s="173">
        <f t="shared" si="194"/>
        <v>101600</v>
      </c>
      <c r="AW534" s="173">
        <f t="shared" si="195"/>
        <v>89000</v>
      </c>
      <c r="AX534" s="173">
        <f t="shared" si="196"/>
        <v>28300</v>
      </c>
      <c r="AY534" s="173">
        <f t="shared" si="197"/>
        <v>15700</v>
      </c>
      <c r="AZ534" s="177">
        <f t="shared" si="198"/>
        <v>0.38608458390177353</v>
      </c>
      <c r="BA534" s="177">
        <f t="shared" si="199"/>
        <v>0.21418826739427013</v>
      </c>
      <c r="BB534" s="173">
        <f t="shared" si="186"/>
        <v>89000</v>
      </c>
      <c r="BC534" s="178">
        <f t="shared" si="185"/>
        <v>101600</v>
      </c>
      <c r="BD534" s="173">
        <f t="shared" si="190"/>
        <v>15700</v>
      </c>
      <c r="BE534" s="177">
        <f t="shared" si="191"/>
        <v>0.21418826739427013</v>
      </c>
      <c r="BF534" s="179" t="s">
        <v>20515</v>
      </c>
      <c r="BG534" s="174" t="s">
        <v>20549</v>
      </c>
      <c r="BH534" s="166" t="s">
        <v>20501</v>
      </c>
      <c r="BI534" s="162"/>
      <c r="BJ534" s="163">
        <v>1</v>
      </c>
      <c r="BK534" s="163"/>
    </row>
    <row r="535" spans="1:63" ht="31.5" customHeight="1" x14ac:dyDescent="0.25">
      <c r="A535" s="157">
        <v>529</v>
      </c>
      <c r="B535" s="164" t="s">
        <v>987</v>
      </c>
      <c r="C535" s="169" t="s">
        <v>938</v>
      </c>
      <c r="D535" s="169" t="s">
        <v>467</v>
      </c>
      <c r="E535" s="170" t="s">
        <v>657</v>
      </c>
      <c r="F535" s="171" t="s">
        <v>658</v>
      </c>
      <c r="G535" s="171" t="s">
        <v>988</v>
      </c>
      <c r="H535" s="172" t="s">
        <v>659</v>
      </c>
      <c r="I535" s="164"/>
      <c r="J535" s="164">
        <v>29</v>
      </c>
      <c r="K535" s="171">
        <v>29</v>
      </c>
      <c r="L535" s="171" t="s">
        <v>939</v>
      </c>
      <c r="M535" s="173">
        <v>51591</v>
      </c>
      <c r="N535" s="173">
        <f t="shared" si="200"/>
        <v>16709</v>
      </c>
      <c r="O535" s="173">
        <v>16752.5217391304</v>
      </c>
      <c r="P535" s="173">
        <v>68300</v>
      </c>
      <c r="Q535" s="173">
        <f t="shared" si="201"/>
        <v>21778.278260869516</v>
      </c>
      <c r="R535" s="173">
        <f t="shared" si="202"/>
        <v>73369.278260869512</v>
      </c>
      <c r="S535" s="173">
        <v>73300</v>
      </c>
      <c r="T535" s="174" t="s">
        <v>20549</v>
      </c>
      <c r="U535" s="175" t="s">
        <v>441</v>
      </c>
      <c r="V535" s="175" t="s">
        <v>2524</v>
      </c>
      <c r="W535" s="175" t="s">
        <v>173</v>
      </c>
      <c r="X535" s="176">
        <v>43294</v>
      </c>
      <c r="Y535" s="171" t="s">
        <v>7684</v>
      </c>
      <c r="Z535" s="171"/>
      <c r="AA535" s="173">
        <v>120000</v>
      </c>
      <c r="AB535" s="173">
        <v>120000</v>
      </c>
      <c r="AC535" s="173"/>
      <c r="AD535" s="173"/>
      <c r="AE535" s="173"/>
      <c r="AF535" s="173"/>
      <c r="AG535" s="173"/>
      <c r="AH535" s="173"/>
      <c r="AI535" s="173"/>
      <c r="AJ535" s="173"/>
      <c r="AK535" s="173"/>
      <c r="AL535" s="173"/>
      <c r="AM535" s="173"/>
      <c r="AN535" s="173"/>
      <c r="AO535" s="173"/>
      <c r="AP535" s="173"/>
      <c r="AQ535" s="173"/>
      <c r="AR535" s="173"/>
      <c r="AS535" s="173">
        <v>89000</v>
      </c>
      <c r="AT535" s="160">
        <f t="shared" si="192"/>
        <v>3</v>
      </c>
      <c r="AU535" s="173">
        <f t="shared" si="193"/>
        <v>329000</v>
      </c>
      <c r="AV535" s="173">
        <f t="shared" si="194"/>
        <v>109700</v>
      </c>
      <c r="AW535" s="173">
        <f t="shared" si="195"/>
        <v>89000</v>
      </c>
      <c r="AX535" s="173">
        <f t="shared" si="196"/>
        <v>36400</v>
      </c>
      <c r="AY535" s="173">
        <f t="shared" si="197"/>
        <v>15700</v>
      </c>
      <c r="AZ535" s="177">
        <f t="shared" si="198"/>
        <v>0.49658935879945432</v>
      </c>
      <c r="BA535" s="177">
        <f t="shared" si="199"/>
        <v>0.21418826739427013</v>
      </c>
      <c r="BB535" s="173">
        <f t="shared" si="186"/>
        <v>89000</v>
      </c>
      <c r="BC535" s="178">
        <f t="shared" si="185"/>
        <v>109700</v>
      </c>
      <c r="BD535" s="173">
        <f t="shared" si="190"/>
        <v>15700</v>
      </c>
      <c r="BE535" s="177">
        <f t="shared" si="191"/>
        <v>0.21418826739427013</v>
      </c>
      <c r="BF535" s="179" t="s">
        <v>20515</v>
      </c>
      <c r="BG535" s="174" t="s">
        <v>20549</v>
      </c>
      <c r="BH535" s="166" t="s">
        <v>20501</v>
      </c>
      <c r="BI535" s="162"/>
      <c r="BJ535" s="163">
        <v>1</v>
      </c>
      <c r="BK535" s="163"/>
    </row>
    <row r="536" spans="1:63" ht="31.5" customHeight="1" x14ac:dyDescent="0.25">
      <c r="A536" s="157">
        <v>530</v>
      </c>
      <c r="B536" s="164" t="s">
        <v>989</v>
      </c>
      <c r="C536" s="169" t="s">
        <v>938</v>
      </c>
      <c r="D536" s="169" t="s">
        <v>467</v>
      </c>
      <c r="E536" s="170" t="s">
        <v>734</v>
      </c>
      <c r="F536" s="171" t="s">
        <v>735</v>
      </c>
      <c r="G536" s="171" t="s">
        <v>990</v>
      </c>
      <c r="H536" s="172" t="s">
        <v>736</v>
      </c>
      <c r="I536" s="164"/>
      <c r="J536" s="164">
        <v>29</v>
      </c>
      <c r="K536" s="171">
        <v>29</v>
      </c>
      <c r="L536" s="171" t="s">
        <v>939</v>
      </c>
      <c r="M536" s="173">
        <v>51591</v>
      </c>
      <c r="N536" s="173">
        <f t="shared" si="200"/>
        <v>16709</v>
      </c>
      <c r="O536" s="173">
        <v>16752.5217391304</v>
      </c>
      <c r="P536" s="173">
        <v>68300</v>
      </c>
      <c r="Q536" s="173">
        <f t="shared" si="201"/>
        <v>21778.278260869516</v>
      </c>
      <c r="R536" s="173">
        <f t="shared" si="202"/>
        <v>73369.278260869512</v>
      </c>
      <c r="S536" s="173">
        <v>73300</v>
      </c>
      <c r="T536" s="174" t="s">
        <v>20549</v>
      </c>
      <c r="U536" s="175" t="s">
        <v>441</v>
      </c>
      <c r="V536" s="175" t="s">
        <v>2524</v>
      </c>
      <c r="W536" s="175" t="s">
        <v>173</v>
      </c>
      <c r="X536" s="176">
        <v>43294</v>
      </c>
      <c r="Y536" s="171" t="s">
        <v>7684</v>
      </c>
      <c r="Z536" s="171"/>
      <c r="AA536" s="173"/>
      <c r="AB536" s="173">
        <v>120000</v>
      </c>
      <c r="AC536" s="173"/>
      <c r="AD536" s="173"/>
      <c r="AE536" s="173"/>
      <c r="AF536" s="173"/>
      <c r="AG536" s="173"/>
      <c r="AH536" s="173"/>
      <c r="AI536" s="173">
        <v>95700</v>
      </c>
      <c r="AJ536" s="173"/>
      <c r="AK536" s="173"/>
      <c r="AL536" s="173"/>
      <c r="AM536" s="173"/>
      <c r="AN536" s="173"/>
      <c r="AO536" s="173"/>
      <c r="AP536" s="173"/>
      <c r="AQ536" s="173"/>
      <c r="AR536" s="173"/>
      <c r="AS536" s="173">
        <v>89000</v>
      </c>
      <c r="AT536" s="160">
        <f t="shared" si="192"/>
        <v>3</v>
      </c>
      <c r="AU536" s="173">
        <f t="shared" si="193"/>
        <v>304700</v>
      </c>
      <c r="AV536" s="173">
        <f t="shared" si="194"/>
        <v>101600</v>
      </c>
      <c r="AW536" s="173">
        <f t="shared" si="195"/>
        <v>89000</v>
      </c>
      <c r="AX536" s="173">
        <f t="shared" si="196"/>
        <v>28300</v>
      </c>
      <c r="AY536" s="173">
        <f t="shared" si="197"/>
        <v>15700</v>
      </c>
      <c r="AZ536" s="177">
        <f t="shared" si="198"/>
        <v>0.38608458390177353</v>
      </c>
      <c r="BA536" s="177">
        <f t="shared" si="199"/>
        <v>0.21418826739427013</v>
      </c>
      <c r="BB536" s="173">
        <f t="shared" si="186"/>
        <v>89000</v>
      </c>
      <c r="BC536" s="178">
        <f t="shared" si="185"/>
        <v>101600</v>
      </c>
      <c r="BD536" s="173">
        <f t="shared" si="190"/>
        <v>15700</v>
      </c>
      <c r="BE536" s="177">
        <f t="shared" si="191"/>
        <v>0.21418826739427013</v>
      </c>
      <c r="BF536" s="179" t="s">
        <v>20515</v>
      </c>
      <c r="BG536" s="174" t="s">
        <v>20549</v>
      </c>
      <c r="BH536" s="166" t="s">
        <v>20501</v>
      </c>
      <c r="BI536" s="162"/>
      <c r="BJ536" s="163">
        <v>1</v>
      </c>
      <c r="BK536" s="163"/>
    </row>
    <row r="537" spans="1:63" ht="31.5" customHeight="1" x14ac:dyDescent="0.25">
      <c r="A537" s="157">
        <v>531</v>
      </c>
      <c r="B537" s="164" t="s">
        <v>991</v>
      </c>
      <c r="C537" s="169" t="s">
        <v>938</v>
      </c>
      <c r="D537" s="169" t="s">
        <v>467</v>
      </c>
      <c r="E537" s="170" t="s">
        <v>660</v>
      </c>
      <c r="F537" s="171" t="s">
        <v>661</v>
      </c>
      <c r="G537" s="171" t="s">
        <v>992</v>
      </c>
      <c r="H537" s="172" t="s">
        <v>662</v>
      </c>
      <c r="I537" s="164"/>
      <c r="J537" s="164">
        <v>29</v>
      </c>
      <c r="K537" s="171">
        <v>29</v>
      </c>
      <c r="L537" s="171" t="s">
        <v>939</v>
      </c>
      <c r="M537" s="173">
        <v>51591</v>
      </c>
      <c r="N537" s="173">
        <f t="shared" si="200"/>
        <v>16709</v>
      </c>
      <c r="O537" s="173">
        <v>16752.5217391304</v>
      </c>
      <c r="P537" s="173">
        <v>68300</v>
      </c>
      <c r="Q537" s="173">
        <f t="shared" si="201"/>
        <v>21778.278260869516</v>
      </c>
      <c r="R537" s="173">
        <f t="shared" si="202"/>
        <v>73369.278260869512</v>
      </c>
      <c r="S537" s="173">
        <v>73300</v>
      </c>
      <c r="T537" s="174" t="s">
        <v>20549</v>
      </c>
      <c r="U537" s="175" t="s">
        <v>441</v>
      </c>
      <c r="V537" s="175" t="s">
        <v>2524</v>
      </c>
      <c r="W537" s="175" t="s">
        <v>173</v>
      </c>
      <c r="X537" s="176">
        <v>43294</v>
      </c>
      <c r="Y537" s="171" t="s">
        <v>7684</v>
      </c>
      <c r="Z537" s="171"/>
      <c r="AA537" s="173">
        <v>120000</v>
      </c>
      <c r="AB537" s="173"/>
      <c r="AC537" s="173"/>
      <c r="AD537" s="173"/>
      <c r="AE537" s="173"/>
      <c r="AF537" s="173"/>
      <c r="AG537" s="173"/>
      <c r="AH537" s="173"/>
      <c r="AI537" s="173">
        <v>95700</v>
      </c>
      <c r="AJ537" s="173"/>
      <c r="AK537" s="173"/>
      <c r="AL537" s="173"/>
      <c r="AM537" s="173"/>
      <c r="AN537" s="173"/>
      <c r="AO537" s="173"/>
      <c r="AP537" s="173"/>
      <c r="AQ537" s="173"/>
      <c r="AR537" s="173"/>
      <c r="AS537" s="173">
        <v>89000</v>
      </c>
      <c r="AT537" s="160">
        <f t="shared" si="192"/>
        <v>3</v>
      </c>
      <c r="AU537" s="173">
        <f t="shared" si="193"/>
        <v>304700</v>
      </c>
      <c r="AV537" s="173">
        <f t="shared" si="194"/>
        <v>101600</v>
      </c>
      <c r="AW537" s="173">
        <f t="shared" si="195"/>
        <v>89000</v>
      </c>
      <c r="AX537" s="173">
        <f t="shared" si="196"/>
        <v>28300</v>
      </c>
      <c r="AY537" s="173">
        <f t="shared" si="197"/>
        <v>15700</v>
      </c>
      <c r="AZ537" s="177">
        <f t="shared" si="198"/>
        <v>0.38608458390177353</v>
      </c>
      <c r="BA537" s="177">
        <f t="shared" si="199"/>
        <v>0.21418826739427013</v>
      </c>
      <c r="BB537" s="173">
        <f t="shared" si="186"/>
        <v>89000</v>
      </c>
      <c r="BC537" s="178">
        <f t="shared" si="185"/>
        <v>101600</v>
      </c>
      <c r="BD537" s="173">
        <f t="shared" si="190"/>
        <v>15700</v>
      </c>
      <c r="BE537" s="177">
        <f t="shared" si="191"/>
        <v>0.21418826739427013</v>
      </c>
      <c r="BF537" s="179" t="s">
        <v>20515</v>
      </c>
      <c r="BG537" s="174" t="s">
        <v>20549</v>
      </c>
      <c r="BH537" s="166" t="s">
        <v>20501</v>
      </c>
      <c r="BI537" s="162"/>
      <c r="BJ537" s="163">
        <v>1</v>
      </c>
      <c r="BK537" s="163"/>
    </row>
    <row r="538" spans="1:63" ht="31.5" customHeight="1" x14ac:dyDescent="0.25">
      <c r="A538" s="157">
        <v>532</v>
      </c>
      <c r="B538" s="164" t="s">
        <v>993</v>
      </c>
      <c r="C538" s="169" t="s">
        <v>938</v>
      </c>
      <c r="D538" s="169" t="s">
        <v>467</v>
      </c>
      <c r="E538" s="170" t="s">
        <v>663</v>
      </c>
      <c r="F538" s="171" t="s">
        <v>664</v>
      </c>
      <c r="G538" s="171" t="s">
        <v>994</v>
      </c>
      <c r="H538" s="172" t="s">
        <v>665</v>
      </c>
      <c r="I538" s="164"/>
      <c r="J538" s="164">
        <v>29</v>
      </c>
      <c r="K538" s="171">
        <v>29</v>
      </c>
      <c r="L538" s="171" t="s">
        <v>939</v>
      </c>
      <c r="M538" s="173">
        <v>51591</v>
      </c>
      <c r="N538" s="173">
        <f t="shared" si="200"/>
        <v>16709</v>
      </c>
      <c r="O538" s="173">
        <v>16752.5217391304</v>
      </c>
      <c r="P538" s="173">
        <v>68300</v>
      </c>
      <c r="Q538" s="173">
        <f t="shared" si="201"/>
        <v>21778.278260869516</v>
      </c>
      <c r="R538" s="173">
        <f t="shared" si="202"/>
        <v>73369.278260869512</v>
      </c>
      <c r="S538" s="173">
        <v>73300</v>
      </c>
      <c r="T538" s="174" t="s">
        <v>20549</v>
      </c>
      <c r="U538" s="175" t="s">
        <v>441</v>
      </c>
      <c r="V538" s="175" t="s">
        <v>2524</v>
      </c>
      <c r="W538" s="175" t="s">
        <v>173</v>
      </c>
      <c r="X538" s="176">
        <v>43294</v>
      </c>
      <c r="Y538" s="171" t="s">
        <v>7684</v>
      </c>
      <c r="Z538" s="171"/>
      <c r="AA538" s="173">
        <v>120000</v>
      </c>
      <c r="AB538" s="173">
        <v>120000</v>
      </c>
      <c r="AC538" s="173"/>
      <c r="AD538" s="173"/>
      <c r="AE538" s="173"/>
      <c r="AF538" s="173"/>
      <c r="AG538" s="173"/>
      <c r="AH538" s="173"/>
      <c r="AI538" s="173"/>
      <c r="AJ538" s="173"/>
      <c r="AK538" s="173"/>
      <c r="AL538" s="173"/>
      <c r="AM538" s="173"/>
      <c r="AN538" s="173"/>
      <c r="AO538" s="173"/>
      <c r="AP538" s="173"/>
      <c r="AQ538" s="173"/>
      <c r="AR538" s="173"/>
      <c r="AS538" s="173">
        <v>89000</v>
      </c>
      <c r="AT538" s="160">
        <f t="shared" si="192"/>
        <v>3</v>
      </c>
      <c r="AU538" s="173">
        <f t="shared" si="193"/>
        <v>329000</v>
      </c>
      <c r="AV538" s="173">
        <f t="shared" si="194"/>
        <v>109700</v>
      </c>
      <c r="AW538" s="173">
        <f t="shared" si="195"/>
        <v>89000</v>
      </c>
      <c r="AX538" s="173">
        <f t="shared" si="196"/>
        <v>36400</v>
      </c>
      <c r="AY538" s="173">
        <f t="shared" si="197"/>
        <v>15700</v>
      </c>
      <c r="AZ538" s="177">
        <f t="shared" si="198"/>
        <v>0.49658935879945432</v>
      </c>
      <c r="BA538" s="177">
        <f t="shared" si="199"/>
        <v>0.21418826739427013</v>
      </c>
      <c r="BB538" s="173">
        <f t="shared" si="186"/>
        <v>89000</v>
      </c>
      <c r="BC538" s="178">
        <f t="shared" si="185"/>
        <v>109700</v>
      </c>
      <c r="BD538" s="173">
        <f t="shared" si="190"/>
        <v>15700</v>
      </c>
      <c r="BE538" s="177">
        <f t="shared" si="191"/>
        <v>0.21418826739427013</v>
      </c>
      <c r="BF538" s="179" t="s">
        <v>20515</v>
      </c>
      <c r="BG538" s="174" t="s">
        <v>20549</v>
      </c>
      <c r="BH538" s="166" t="s">
        <v>20501</v>
      </c>
      <c r="BI538" s="162"/>
      <c r="BJ538" s="163">
        <v>1</v>
      </c>
      <c r="BK538" s="163"/>
    </row>
    <row r="539" spans="1:63" ht="31.5" customHeight="1" x14ac:dyDescent="0.25">
      <c r="A539" s="157">
        <v>533</v>
      </c>
      <c r="B539" s="164" t="s">
        <v>995</v>
      </c>
      <c r="C539" s="169" t="s">
        <v>938</v>
      </c>
      <c r="D539" s="169" t="s">
        <v>467</v>
      </c>
      <c r="E539" s="170" t="s">
        <v>666</v>
      </c>
      <c r="F539" s="171" t="s">
        <v>667</v>
      </c>
      <c r="G539" s="171" t="s">
        <v>996</v>
      </c>
      <c r="H539" s="172" t="s">
        <v>668</v>
      </c>
      <c r="I539" s="164"/>
      <c r="J539" s="164">
        <v>29</v>
      </c>
      <c r="K539" s="171">
        <v>29</v>
      </c>
      <c r="L539" s="171" t="s">
        <v>939</v>
      </c>
      <c r="M539" s="173">
        <v>51591</v>
      </c>
      <c r="N539" s="173">
        <f t="shared" si="200"/>
        <v>16709</v>
      </c>
      <c r="O539" s="173">
        <v>16752.5217391304</v>
      </c>
      <c r="P539" s="173">
        <v>68300</v>
      </c>
      <c r="Q539" s="173">
        <f t="shared" si="201"/>
        <v>21778.278260869516</v>
      </c>
      <c r="R539" s="173">
        <f t="shared" si="202"/>
        <v>73369.278260869512</v>
      </c>
      <c r="S539" s="173">
        <v>73300</v>
      </c>
      <c r="T539" s="174" t="s">
        <v>20549</v>
      </c>
      <c r="U539" s="175" t="s">
        <v>441</v>
      </c>
      <c r="V539" s="175" t="s">
        <v>2524</v>
      </c>
      <c r="W539" s="175" t="s">
        <v>173</v>
      </c>
      <c r="X539" s="176">
        <v>43294</v>
      </c>
      <c r="Y539" s="171" t="s">
        <v>7684</v>
      </c>
      <c r="Z539" s="171"/>
      <c r="AA539" s="173">
        <v>120000</v>
      </c>
      <c r="AB539" s="173">
        <v>120000</v>
      </c>
      <c r="AC539" s="173"/>
      <c r="AD539" s="173"/>
      <c r="AE539" s="173"/>
      <c r="AF539" s="173"/>
      <c r="AG539" s="173"/>
      <c r="AH539" s="173"/>
      <c r="AI539" s="173"/>
      <c r="AJ539" s="173"/>
      <c r="AK539" s="173"/>
      <c r="AL539" s="173"/>
      <c r="AM539" s="173"/>
      <c r="AN539" s="173"/>
      <c r="AO539" s="173"/>
      <c r="AP539" s="173"/>
      <c r="AQ539" s="173"/>
      <c r="AR539" s="173"/>
      <c r="AS539" s="173">
        <v>89000</v>
      </c>
      <c r="AT539" s="160">
        <f t="shared" si="192"/>
        <v>3</v>
      </c>
      <c r="AU539" s="173">
        <f t="shared" si="193"/>
        <v>329000</v>
      </c>
      <c r="AV539" s="173">
        <f t="shared" si="194"/>
        <v>109700</v>
      </c>
      <c r="AW539" s="173">
        <f t="shared" si="195"/>
        <v>89000</v>
      </c>
      <c r="AX539" s="173">
        <f t="shared" si="196"/>
        <v>36400</v>
      </c>
      <c r="AY539" s="173">
        <f t="shared" si="197"/>
        <v>15700</v>
      </c>
      <c r="AZ539" s="177">
        <f t="shared" si="198"/>
        <v>0.49658935879945432</v>
      </c>
      <c r="BA539" s="177">
        <f t="shared" si="199"/>
        <v>0.21418826739427013</v>
      </c>
      <c r="BB539" s="173">
        <f t="shared" si="186"/>
        <v>89000</v>
      </c>
      <c r="BC539" s="178">
        <f t="shared" si="185"/>
        <v>109700</v>
      </c>
      <c r="BD539" s="173">
        <f t="shared" si="190"/>
        <v>15700</v>
      </c>
      <c r="BE539" s="177">
        <f t="shared" si="191"/>
        <v>0.21418826739427013</v>
      </c>
      <c r="BF539" s="179" t="s">
        <v>20515</v>
      </c>
      <c r="BG539" s="174" t="s">
        <v>20549</v>
      </c>
      <c r="BH539" s="166" t="s">
        <v>20501</v>
      </c>
      <c r="BI539" s="162"/>
      <c r="BJ539" s="163">
        <v>1</v>
      </c>
      <c r="BK539" s="163"/>
    </row>
    <row r="540" spans="1:63" ht="31.5" customHeight="1" x14ac:dyDescent="0.25">
      <c r="A540" s="157">
        <v>534</v>
      </c>
      <c r="B540" s="164" t="s">
        <v>997</v>
      </c>
      <c r="C540" s="169" t="s">
        <v>938</v>
      </c>
      <c r="D540" s="169" t="s">
        <v>467</v>
      </c>
      <c r="E540" s="170" t="s">
        <v>737</v>
      </c>
      <c r="F540" s="171" t="s">
        <v>738</v>
      </c>
      <c r="G540" s="171" t="s">
        <v>998</v>
      </c>
      <c r="H540" s="172" t="s">
        <v>739</v>
      </c>
      <c r="I540" s="164"/>
      <c r="J540" s="164">
        <v>29</v>
      </c>
      <c r="K540" s="171">
        <v>29</v>
      </c>
      <c r="L540" s="171" t="s">
        <v>939</v>
      </c>
      <c r="M540" s="173">
        <v>51591</v>
      </c>
      <c r="N540" s="173">
        <v>16709</v>
      </c>
      <c r="O540" s="173">
        <v>16752.5217391304</v>
      </c>
      <c r="P540" s="173">
        <v>68300</v>
      </c>
      <c r="Q540" s="173">
        <v>21778.278260869516</v>
      </c>
      <c r="R540" s="173">
        <v>73369.278260869512</v>
      </c>
      <c r="S540" s="173">
        <v>73300</v>
      </c>
      <c r="T540" s="174" t="s">
        <v>20549</v>
      </c>
      <c r="U540" s="175" t="s">
        <v>441</v>
      </c>
      <c r="V540" s="175" t="s">
        <v>2524</v>
      </c>
      <c r="W540" s="175" t="s">
        <v>173</v>
      </c>
      <c r="X540" s="176">
        <v>43294</v>
      </c>
      <c r="Y540" s="171" t="s">
        <v>7684</v>
      </c>
      <c r="Z540" s="171"/>
      <c r="AA540" s="173"/>
      <c r="AB540" s="173">
        <v>120000</v>
      </c>
      <c r="AC540" s="173"/>
      <c r="AD540" s="173"/>
      <c r="AE540" s="173"/>
      <c r="AF540" s="173"/>
      <c r="AG540" s="173"/>
      <c r="AH540" s="173"/>
      <c r="AI540" s="173"/>
      <c r="AJ540" s="173"/>
      <c r="AK540" s="173"/>
      <c r="AL540" s="173"/>
      <c r="AM540" s="173"/>
      <c r="AN540" s="173"/>
      <c r="AO540" s="173"/>
      <c r="AP540" s="173"/>
      <c r="AQ540" s="173"/>
      <c r="AR540" s="173">
        <v>146000</v>
      </c>
      <c r="AS540" s="173">
        <v>89000</v>
      </c>
      <c r="AT540" s="160">
        <f t="shared" si="192"/>
        <v>3</v>
      </c>
      <c r="AU540" s="173">
        <f t="shared" si="193"/>
        <v>355000</v>
      </c>
      <c r="AV540" s="173">
        <f t="shared" si="194"/>
        <v>118300</v>
      </c>
      <c r="AW540" s="173">
        <f t="shared" si="195"/>
        <v>89000</v>
      </c>
      <c r="AX540" s="173">
        <f t="shared" si="196"/>
        <v>45000</v>
      </c>
      <c r="AY540" s="173">
        <f t="shared" si="197"/>
        <v>15700</v>
      </c>
      <c r="AZ540" s="177">
        <f t="shared" si="198"/>
        <v>0.61391541609822642</v>
      </c>
      <c r="BA540" s="177">
        <f t="shared" si="199"/>
        <v>0.21418826739427013</v>
      </c>
      <c r="BB540" s="173">
        <f t="shared" si="186"/>
        <v>89000</v>
      </c>
      <c r="BC540" s="178">
        <f t="shared" si="185"/>
        <v>118300</v>
      </c>
      <c r="BD540" s="173">
        <f t="shared" si="190"/>
        <v>15700</v>
      </c>
      <c r="BE540" s="177">
        <f t="shared" si="191"/>
        <v>0.21418826739427013</v>
      </c>
      <c r="BF540" s="179" t="s">
        <v>20515</v>
      </c>
      <c r="BG540" s="174" t="s">
        <v>20549</v>
      </c>
      <c r="BH540" s="166" t="s">
        <v>20501</v>
      </c>
      <c r="BI540" s="162"/>
      <c r="BJ540" s="163">
        <v>1</v>
      </c>
      <c r="BK540" s="163"/>
    </row>
    <row r="541" spans="1:63" ht="31.5" customHeight="1" x14ac:dyDescent="0.25">
      <c r="A541" s="157">
        <v>535</v>
      </c>
      <c r="B541" s="164" t="s">
        <v>999</v>
      </c>
      <c r="C541" s="169" t="s">
        <v>938</v>
      </c>
      <c r="D541" s="169" t="s">
        <v>467</v>
      </c>
      <c r="E541" s="170" t="s">
        <v>669</v>
      </c>
      <c r="F541" s="171" t="s">
        <v>670</v>
      </c>
      <c r="G541" s="171" t="s">
        <v>1000</v>
      </c>
      <c r="H541" s="172" t="s">
        <v>671</v>
      </c>
      <c r="I541" s="164"/>
      <c r="J541" s="164">
        <v>29</v>
      </c>
      <c r="K541" s="171">
        <v>29</v>
      </c>
      <c r="L541" s="171" t="s">
        <v>939</v>
      </c>
      <c r="M541" s="173">
        <v>51591</v>
      </c>
      <c r="N541" s="173">
        <f t="shared" ref="N541:N569" si="203">P541-M541</f>
        <v>16709</v>
      </c>
      <c r="O541" s="173">
        <v>16752.5217391304</v>
      </c>
      <c r="P541" s="173">
        <v>68300</v>
      </c>
      <c r="Q541" s="173">
        <f t="shared" ref="Q541:Q569" si="204">+O541/1800000*2340000</f>
        <v>21778.278260869516</v>
      </c>
      <c r="R541" s="173">
        <f t="shared" ref="R541:R569" si="205">+M541+Q541</f>
        <v>73369.278260869512</v>
      </c>
      <c r="S541" s="173">
        <v>73300</v>
      </c>
      <c r="T541" s="174" t="s">
        <v>20549</v>
      </c>
      <c r="U541" s="175" t="s">
        <v>441</v>
      </c>
      <c r="V541" s="175" t="s">
        <v>2524</v>
      </c>
      <c r="W541" s="175" t="s">
        <v>173</v>
      </c>
      <c r="X541" s="176">
        <v>43294</v>
      </c>
      <c r="Y541" s="171" t="s">
        <v>7684</v>
      </c>
      <c r="Z541" s="171"/>
      <c r="AA541" s="173">
        <v>120000</v>
      </c>
      <c r="AB541" s="173">
        <v>120000</v>
      </c>
      <c r="AC541" s="173"/>
      <c r="AD541" s="173"/>
      <c r="AE541" s="173"/>
      <c r="AF541" s="173"/>
      <c r="AG541" s="173"/>
      <c r="AH541" s="173"/>
      <c r="AI541" s="173"/>
      <c r="AJ541" s="173"/>
      <c r="AK541" s="173"/>
      <c r="AL541" s="173"/>
      <c r="AM541" s="173"/>
      <c r="AN541" s="173"/>
      <c r="AO541" s="173"/>
      <c r="AP541" s="173"/>
      <c r="AQ541" s="173"/>
      <c r="AR541" s="173"/>
      <c r="AS541" s="173">
        <v>89000</v>
      </c>
      <c r="AT541" s="160">
        <f t="shared" si="192"/>
        <v>3</v>
      </c>
      <c r="AU541" s="173">
        <f t="shared" si="193"/>
        <v>329000</v>
      </c>
      <c r="AV541" s="173">
        <f t="shared" si="194"/>
        <v>109700</v>
      </c>
      <c r="AW541" s="173">
        <f t="shared" si="195"/>
        <v>89000</v>
      </c>
      <c r="AX541" s="173">
        <f t="shared" si="196"/>
        <v>36400</v>
      </c>
      <c r="AY541" s="173">
        <f t="shared" si="197"/>
        <v>15700</v>
      </c>
      <c r="AZ541" s="177">
        <f t="shared" si="198"/>
        <v>0.49658935879945432</v>
      </c>
      <c r="BA541" s="177">
        <f t="shared" si="199"/>
        <v>0.21418826739427013</v>
      </c>
      <c r="BB541" s="173">
        <f t="shared" si="186"/>
        <v>89000</v>
      </c>
      <c r="BC541" s="178">
        <f t="shared" si="185"/>
        <v>109700</v>
      </c>
      <c r="BD541" s="173">
        <f t="shared" si="190"/>
        <v>15700</v>
      </c>
      <c r="BE541" s="177">
        <f t="shared" si="191"/>
        <v>0.21418826739427013</v>
      </c>
      <c r="BF541" s="179" t="s">
        <v>20515</v>
      </c>
      <c r="BG541" s="174" t="s">
        <v>20549</v>
      </c>
      <c r="BH541" s="166" t="s">
        <v>20501</v>
      </c>
      <c r="BI541" s="162"/>
      <c r="BJ541" s="163">
        <v>1</v>
      </c>
      <c r="BK541" s="163"/>
    </row>
    <row r="542" spans="1:63" ht="31.5" customHeight="1" x14ac:dyDescent="0.25">
      <c r="A542" s="157">
        <v>536</v>
      </c>
      <c r="B542" s="164" t="s">
        <v>1001</v>
      </c>
      <c r="C542" s="169" t="s">
        <v>938</v>
      </c>
      <c r="D542" s="169" t="s">
        <v>467</v>
      </c>
      <c r="E542" s="170" t="s">
        <v>672</v>
      </c>
      <c r="F542" s="171" t="s">
        <v>673</v>
      </c>
      <c r="G542" s="171" t="s">
        <v>1002</v>
      </c>
      <c r="H542" s="172" t="s">
        <v>674</v>
      </c>
      <c r="I542" s="164"/>
      <c r="J542" s="164">
        <v>29</v>
      </c>
      <c r="K542" s="171">
        <v>29</v>
      </c>
      <c r="L542" s="171" t="s">
        <v>939</v>
      </c>
      <c r="M542" s="173">
        <v>51591</v>
      </c>
      <c r="N542" s="173">
        <f t="shared" si="203"/>
        <v>16709</v>
      </c>
      <c r="O542" s="173">
        <v>16752.5217391304</v>
      </c>
      <c r="P542" s="173">
        <v>68300</v>
      </c>
      <c r="Q542" s="173">
        <f t="shared" si="204"/>
        <v>21778.278260869516</v>
      </c>
      <c r="R542" s="173">
        <f t="shared" si="205"/>
        <v>73369.278260869512</v>
      </c>
      <c r="S542" s="173">
        <v>73300</v>
      </c>
      <c r="T542" s="174" t="s">
        <v>20549</v>
      </c>
      <c r="U542" s="175" t="s">
        <v>441</v>
      </c>
      <c r="V542" s="175" t="s">
        <v>2524</v>
      </c>
      <c r="W542" s="175" t="s">
        <v>173</v>
      </c>
      <c r="X542" s="176">
        <v>43294</v>
      </c>
      <c r="Y542" s="171" t="s">
        <v>7684</v>
      </c>
      <c r="Z542" s="171"/>
      <c r="AA542" s="173">
        <v>120000</v>
      </c>
      <c r="AB542" s="173">
        <v>120000</v>
      </c>
      <c r="AC542" s="173"/>
      <c r="AD542" s="173"/>
      <c r="AE542" s="173"/>
      <c r="AF542" s="173"/>
      <c r="AG542" s="173"/>
      <c r="AH542" s="173"/>
      <c r="AI542" s="173"/>
      <c r="AJ542" s="173"/>
      <c r="AK542" s="173"/>
      <c r="AL542" s="173"/>
      <c r="AM542" s="173"/>
      <c r="AN542" s="173"/>
      <c r="AO542" s="173"/>
      <c r="AP542" s="173"/>
      <c r="AQ542" s="173"/>
      <c r="AR542" s="173"/>
      <c r="AS542" s="173">
        <v>89000</v>
      </c>
      <c r="AT542" s="160">
        <f t="shared" si="192"/>
        <v>3</v>
      </c>
      <c r="AU542" s="173">
        <f t="shared" si="193"/>
        <v>329000</v>
      </c>
      <c r="AV542" s="173">
        <f t="shared" si="194"/>
        <v>109700</v>
      </c>
      <c r="AW542" s="173">
        <f t="shared" si="195"/>
        <v>89000</v>
      </c>
      <c r="AX542" s="173">
        <f t="shared" si="196"/>
        <v>36400</v>
      </c>
      <c r="AY542" s="173">
        <f t="shared" si="197"/>
        <v>15700</v>
      </c>
      <c r="AZ542" s="177">
        <f t="shared" si="198"/>
        <v>0.49658935879945432</v>
      </c>
      <c r="BA542" s="177">
        <f t="shared" si="199"/>
        <v>0.21418826739427013</v>
      </c>
      <c r="BB542" s="173">
        <f t="shared" si="186"/>
        <v>89000</v>
      </c>
      <c r="BC542" s="178">
        <f t="shared" si="185"/>
        <v>109700</v>
      </c>
      <c r="BD542" s="173">
        <f t="shared" si="190"/>
        <v>15700</v>
      </c>
      <c r="BE542" s="177">
        <f t="shared" si="191"/>
        <v>0.21418826739427013</v>
      </c>
      <c r="BF542" s="179" t="s">
        <v>20515</v>
      </c>
      <c r="BG542" s="174" t="s">
        <v>20549</v>
      </c>
      <c r="BH542" s="166" t="s">
        <v>20501</v>
      </c>
      <c r="BI542" s="162"/>
      <c r="BJ542" s="163">
        <v>1</v>
      </c>
      <c r="BK542" s="163"/>
    </row>
    <row r="543" spans="1:63" ht="31.5" customHeight="1" x14ac:dyDescent="0.25">
      <c r="A543" s="157">
        <v>537</v>
      </c>
      <c r="B543" s="164" t="s">
        <v>1003</v>
      </c>
      <c r="C543" s="169" t="s">
        <v>938</v>
      </c>
      <c r="D543" s="169" t="s">
        <v>467</v>
      </c>
      <c r="E543" s="170" t="s">
        <v>675</v>
      </c>
      <c r="F543" s="171" t="s">
        <v>676</v>
      </c>
      <c r="G543" s="171" t="s">
        <v>1004</v>
      </c>
      <c r="H543" s="172" t="s">
        <v>677</v>
      </c>
      <c r="I543" s="164"/>
      <c r="J543" s="164">
        <v>29</v>
      </c>
      <c r="K543" s="171">
        <v>29</v>
      </c>
      <c r="L543" s="171" t="s">
        <v>939</v>
      </c>
      <c r="M543" s="173">
        <v>51591</v>
      </c>
      <c r="N543" s="173">
        <f t="shared" si="203"/>
        <v>16709</v>
      </c>
      <c r="O543" s="173">
        <v>16752.5217391304</v>
      </c>
      <c r="P543" s="173">
        <v>68300</v>
      </c>
      <c r="Q543" s="173">
        <f t="shared" si="204"/>
        <v>21778.278260869516</v>
      </c>
      <c r="R543" s="173">
        <f t="shared" si="205"/>
        <v>73369.278260869512</v>
      </c>
      <c r="S543" s="173">
        <v>73300</v>
      </c>
      <c r="T543" s="174" t="s">
        <v>20549</v>
      </c>
      <c r="U543" s="175" t="s">
        <v>441</v>
      </c>
      <c r="V543" s="175" t="s">
        <v>2524</v>
      </c>
      <c r="W543" s="175" t="s">
        <v>173</v>
      </c>
      <c r="X543" s="176">
        <v>43294</v>
      </c>
      <c r="Y543" s="171" t="s">
        <v>7684</v>
      </c>
      <c r="Z543" s="171"/>
      <c r="AA543" s="173">
        <v>120000</v>
      </c>
      <c r="AB543" s="173"/>
      <c r="AC543" s="173"/>
      <c r="AD543" s="173"/>
      <c r="AE543" s="173"/>
      <c r="AF543" s="173"/>
      <c r="AG543" s="173"/>
      <c r="AH543" s="173"/>
      <c r="AI543" s="173">
        <v>95700</v>
      </c>
      <c r="AJ543" s="173"/>
      <c r="AK543" s="173"/>
      <c r="AL543" s="173"/>
      <c r="AM543" s="173"/>
      <c r="AN543" s="173"/>
      <c r="AO543" s="173"/>
      <c r="AP543" s="173"/>
      <c r="AQ543" s="173"/>
      <c r="AR543" s="173"/>
      <c r="AS543" s="173">
        <v>89000</v>
      </c>
      <c r="AT543" s="160">
        <f t="shared" si="192"/>
        <v>3</v>
      </c>
      <c r="AU543" s="173">
        <f t="shared" si="193"/>
        <v>304700</v>
      </c>
      <c r="AV543" s="173">
        <f t="shared" si="194"/>
        <v>101600</v>
      </c>
      <c r="AW543" s="173">
        <f t="shared" si="195"/>
        <v>89000</v>
      </c>
      <c r="AX543" s="173">
        <f t="shared" si="196"/>
        <v>28300</v>
      </c>
      <c r="AY543" s="173">
        <f t="shared" si="197"/>
        <v>15700</v>
      </c>
      <c r="AZ543" s="177">
        <f t="shared" si="198"/>
        <v>0.38608458390177353</v>
      </c>
      <c r="BA543" s="177">
        <f t="shared" si="199"/>
        <v>0.21418826739427013</v>
      </c>
      <c r="BB543" s="173">
        <f t="shared" ref="BB543:BB574" si="206">AW543</f>
        <v>89000</v>
      </c>
      <c r="BC543" s="178">
        <f t="shared" si="185"/>
        <v>101600</v>
      </c>
      <c r="BD543" s="173">
        <f t="shared" si="190"/>
        <v>15700</v>
      </c>
      <c r="BE543" s="177">
        <f t="shared" si="191"/>
        <v>0.21418826739427013</v>
      </c>
      <c r="BF543" s="179" t="s">
        <v>20515</v>
      </c>
      <c r="BG543" s="174" t="s">
        <v>20549</v>
      </c>
      <c r="BH543" s="166" t="s">
        <v>20501</v>
      </c>
      <c r="BI543" s="162"/>
      <c r="BJ543" s="163">
        <v>1</v>
      </c>
      <c r="BK543" s="163"/>
    </row>
    <row r="544" spans="1:63" ht="31.5" customHeight="1" x14ac:dyDescent="0.25">
      <c r="A544" s="157">
        <v>538</v>
      </c>
      <c r="B544" s="164" t="s">
        <v>1005</v>
      </c>
      <c r="C544" s="169" t="s">
        <v>938</v>
      </c>
      <c r="D544" s="169" t="s">
        <v>467</v>
      </c>
      <c r="E544" s="170" t="s">
        <v>678</v>
      </c>
      <c r="F544" s="171" t="s">
        <v>679</v>
      </c>
      <c r="G544" s="171" t="s">
        <v>1006</v>
      </c>
      <c r="H544" s="172" t="s">
        <v>680</v>
      </c>
      <c r="I544" s="164"/>
      <c r="J544" s="164">
        <v>29</v>
      </c>
      <c r="K544" s="171">
        <v>29</v>
      </c>
      <c r="L544" s="171" t="s">
        <v>939</v>
      </c>
      <c r="M544" s="173">
        <v>51591</v>
      </c>
      <c r="N544" s="173">
        <f t="shared" si="203"/>
        <v>16709</v>
      </c>
      <c r="O544" s="173">
        <v>16752.5217391304</v>
      </c>
      <c r="P544" s="173">
        <v>68300</v>
      </c>
      <c r="Q544" s="173">
        <f t="shared" si="204"/>
        <v>21778.278260869516</v>
      </c>
      <c r="R544" s="173">
        <f t="shared" si="205"/>
        <v>73369.278260869512</v>
      </c>
      <c r="S544" s="173">
        <v>73300</v>
      </c>
      <c r="T544" s="174" t="s">
        <v>20549</v>
      </c>
      <c r="U544" s="175" t="s">
        <v>441</v>
      </c>
      <c r="V544" s="175" t="s">
        <v>2524</v>
      </c>
      <c r="W544" s="175" t="s">
        <v>173</v>
      </c>
      <c r="X544" s="176">
        <v>43294</v>
      </c>
      <c r="Y544" s="171" t="s">
        <v>7684</v>
      </c>
      <c r="Z544" s="171"/>
      <c r="AA544" s="173">
        <v>120000</v>
      </c>
      <c r="AB544" s="173">
        <v>120000</v>
      </c>
      <c r="AC544" s="173"/>
      <c r="AD544" s="173"/>
      <c r="AE544" s="173"/>
      <c r="AF544" s="173"/>
      <c r="AG544" s="173"/>
      <c r="AH544" s="173"/>
      <c r="AI544" s="173"/>
      <c r="AJ544" s="173"/>
      <c r="AK544" s="173"/>
      <c r="AL544" s="173"/>
      <c r="AM544" s="173"/>
      <c r="AN544" s="173"/>
      <c r="AO544" s="173"/>
      <c r="AP544" s="173"/>
      <c r="AQ544" s="173"/>
      <c r="AR544" s="173"/>
      <c r="AS544" s="173">
        <v>89000</v>
      </c>
      <c r="AT544" s="160">
        <f t="shared" si="192"/>
        <v>3</v>
      </c>
      <c r="AU544" s="173">
        <f t="shared" si="193"/>
        <v>329000</v>
      </c>
      <c r="AV544" s="173">
        <f t="shared" si="194"/>
        <v>109700</v>
      </c>
      <c r="AW544" s="173">
        <f t="shared" si="195"/>
        <v>89000</v>
      </c>
      <c r="AX544" s="173">
        <f t="shared" si="196"/>
        <v>36400</v>
      </c>
      <c r="AY544" s="173">
        <f t="shared" si="197"/>
        <v>15700</v>
      </c>
      <c r="AZ544" s="177">
        <f t="shared" si="198"/>
        <v>0.49658935879945432</v>
      </c>
      <c r="BA544" s="177">
        <f t="shared" si="199"/>
        <v>0.21418826739427013</v>
      </c>
      <c r="BB544" s="173">
        <f t="shared" si="206"/>
        <v>89000</v>
      </c>
      <c r="BC544" s="178">
        <f t="shared" si="185"/>
        <v>109700</v>
      </c>
      <c r="BD544" s="173">
        <f t="shared" si="190"/>
        <v>15700</v>
      </c>
      <c r="BE544" s="177">
        <f t="shared" si="191"/>
        <v>0.21418826739427013</v>
      </c>
      <c r="BF544" s="179" t="s">
        <v>20515</v>
      </c>
      <c r="BG544" s="174" t="s">
        <v>20549</v>
      </c>
      <c r="BH544" s="166" t="s">
        <v>20501</v>
      </c>
      <c r="BI544" s="162"/>
      <c r="BJ544" s="163">
        <v>1</v>
      </c>
      <c r="BK544" s="163"/>
    </row>
    <row r="545" spans="1:63" ht="31.5" customHeight="1" x14ac:dyDescent="0.25">
      <c r="A545" s="157">
        <v>539</v>
      </c>
      <c r="B545" s="164" t="s">
        <v>1007</v>
      </c>
      <c r="C545" s="169" t="s">
        <v>938</v>
      </c>
      <c r="D545" s="169" t="s">
        <v>467</v>
      </c>
      <c r="E545" s="170" t="s">
        <v>1008</v>
      </c>
      <c r="F545" s="171" t="s">
        <v>1009</v>
      </c>
      <c r="G545" s="171" t="s">
        <v>1009</v>
      </c>
      <c r="H545" s="172" t="s">
        <v>1010</v>
      </c>
      <c r="I545" s="164"/>
      <c r="J545" s="164">
        <v>29</v>
      </c>
      <c r="K545" s="171">
        <v>29</v>
      </c>
      <c r="L545" s="171" t="s">
        <v>939</v>
      </c>
      <c r="M545" s="173">
        <v>51591</v>
      </c>
      <c r="N545" s="173">
        <f t="shared" si="203"/>
        <v>16709</v>
      </c>
      <c r="O545" s="173">
        <v>16752.5217391304</v>
      </c>
      <c r="P545" s="173">
        <v>68300</v>
      </c>
      <c r="Q545" s="173">
        <f t="shared" si="204"/>
        <v>21778.278260869516</v>
      </c>
      <c r="R545" s="173">
        <f t="shared" si="205"/>
        <v>73369.278260869512</v>
      </c>
      <c r="S545" s="173">
        <v>73300</v>
      </c>
      <c r="T545" s="174" t="s">
        <v>20549</v>
      </c>
      <c r="U545" s="175" t="s">
        <v>441</v>
      </c>
      <c r="V545" s="175" t="s">
        <v>2524</v>
      </c>
      <c r="W545" s="175" t="s">
        <v>173</v>
      </c>
      <c r="X545" s="176">
        <v>43294</v>
      </c>
      <c r="Y545" s="171" t="s">
        <v>7684</v>
      </c>
      <c r="Z545" s="171"/>
      <c r="AA545" s="173">
        <v>120000</v>
      </c>
      <c r="AB545" s="173">
        <v>120000</v>
      </c>
      <c r="AC545" s="173"/>
      <c r="AD545" s="173"/>
      <c r="AE545" s="173"/>
      <c r="AF545" s="173"/>
      <c r="AG545" s="173"/>
      <c r="AH545" s="173"/>
      <c r="AI545" s="173"/>
      <c r="AJ545" s="173"/>
      <c r="AK545" s="173"/>
      <c r="AL545" s="173"/>
      <c r="AM545" s="173"/>
      <c r="AN545" s="173"/>
      <c r="AO545" s="173"/>
      <c r="AP545" s="173"/>
      <c r="AQ545" s="173"/>
      <c r="AR545" s="173"/>
      <c r="AS545" s="173">
        <v>89000</v>
      </c>
      <c r="AT545" s="160">
        <f t="shared" si="192"/>
        <v>3</v>
      </c>
      <c r="AU545" s="173">
        <f t="shared" si="193"/>
        <v>329000</v>
      </c>
      <c r="AV545" s="173">
        <f t="shared" si="194"/>
        <v>109700</v>
      </c>
      <c r="AW545" s="173">
        <f t="shared" si="195"/>
        <v>89000</v>
      </c>
      <c r="AX545" s="173">
        <f t="shared" si="196"/>
        <v>36400</v>
      </c>
      <c r="AY545" s="173">
        <f t="shared" si="197"/>
        <v>15700</v>
      </c>
      <c r="AZ545" s="177">
        <f t="shared" si="198"/>
        <v>0.49658935879945432</v>
      </c>
      <c r="BA545" s="177">
        <f t="shared" si="199"/>
        <v>0.21418826739427013</v>
      </c>
      <c r="BB545" s="173">
        <f t="shared" si="206"/>
        <v>89000</v>
      </c>
      <c r="BC545" s="178">
        <f t="shared" si="185"/>
        <v>109700</v>
      </c>
      <c r="BD545" s="173">
        <f t="shared" si="190"/>
        <v>15700</v>
      </c>
      <c r="BE545" s="177">
        <f t="shared" si="191"/>
        <v>0.21418826739427013</v>
      </c>
      <c r="BF545" s="179" t="s">
        <v>20515</v>
      </c>
      <c r="BG545" s="174" t="s">
        <v>20549</v>
      </c>
      <c r="BH545" s="166" t="s">
        <v>20501</v>
      </c>
      <c r="BI545" s="162"/>
      <c r="BJ545" s="163">
        <v>1</v>
      </c>
      <c r="BK545" s="163"/>
    </row>
    <row r="546" spans="1:63" ht="31.5" customHeight="1" x14ac:dyDescent="0.25">
      <c r="A546" s="157">
        <v>540</v>
      </c>
      <c r="B546" s="164" t="s">
        <v>1011</v>
      </c>
      <c r="C546" s="169" t="s">
        <v>938</v>
      </c>
      <c r="D546" s="169" t="s">
        <v>467</v>
      </c>
      <c r="E546" s="170" t="s">
        <v>850</v>
      </c>
      <c r="F546" s="171" t="s">
        <v>851</v>
      </c>
      <c r="G546" s="171" t="s">
        <v>1012</v>
      </c>
      <c r="H546" s="172" t="s">
        <v>853</v>
      </c>
      <c r="I546" s="164"/>
      <c r="J546" s="164">
        <v>29</v>
      </c>
      <c r="K546" s="171">
        <v>29</v>
      </c>
      <c r="L546" s="171" t="s">
        <v>939</v>
      </c>
      <c r="M546" s="173">
        <v>51591</v>
      </c>
      <c r="N546" s="173">
        <f t="shared" si="203"/>
        <v>16709</v>
      </c>
      <c r="O546" s="173">
        <v>16752.5217391304</v>
      </c>
      <c r="P546" s="173">
        <v>68300</v>
      </c>
      <c r="Q546" s="173">
        <f t="shared" si="204"/>
        <v>21778.278260869516</v>
      </c>
      <c r="R546" s="173">
        <f t="shared" si="205"/>
        <v>73369.278260869512</v>
      </c>
      <c r="S546" s="173">
        <v>73300</v>
      </c>
      <c r="T546" s="174" t="s">
        <v>20549</v>
      </c>
      <c r="U546" s="175" t="s">
        <v>441</v>
      </c>
      <c r="V546" s="175" t="s">
        <v>2524</v>
      </c>
      <c r="W546" s="175" t="s">
        <v>173</v>
      </c>
      <c r="X546" s="176">
        <v>43294</v>
      </c>
      <c r="Y546" s="171" t="s">
        <v>7684</v>
      </c>
      <c r="Z546" s="171"/>
      <c r="AA546" s="173">
        <v>120000</v>
      </c>
      <c r="AB546" s="173"/>
      <c r="AC546" s="173"/>
      <c r="AD546" s="173"/>
      <c r="AE546" s="173"/>
      <c r="AF546" s="173"/>
      <c r="AG546" s="173"/>
      <c r="AH546" s="173"/>
      <c r="AI546" s="173">
        <v>95700</v>
      </c>
      <c r="AJ546" s="173"/>
      <c r="AK546" s="173"/>
      <c r="AL546" s="173"/>
      <c r="AM546" s="173"/>
      <c r="AN546" s="173"/>
      <c r="AO546" s="173"/>
      <c r="AP546" s="173"/>
      <c r="AQ546" s="173"/>
      <c r="AR546" s="173"/>
      <c r="AS546" s="173">
        <v>89000</v>
      </c>
      <c r="AT546" s="160">
        <f t="shared" si="192"/>
        <v>3</v>
      </c>
      <c r="AU546" s="173">
        <f t="shared" si="193"/>
        <v>304700</v>
      </c>
      <c r="AV546" s="173">
        <f t="shared" si="194"/>
        <v>101600</v>
      </c>
      <c r="AW546" s="173">
        <f t="shared" si="195"/>
        <v>89000</v>
      </c>
      <c r="AX546" s="173">
        <f t="shared" si="196"/>
        <v>28300</v>
      </c>
      <c r="AY546" s="173">
        <f t="shared" si="197"/>
        <v>15700</v>
      </c>
      <c r="AZ546" s="177">
        <f t="shared" si="198"/>
        <v>0.38608458390177353</v>
      </c>
      <c r="BA546" s="177">
        <f t="shared" si="199"/>
        <v>0.21418826739427013</v>
      </c>
      <c r="BB546" s="173">
        <f t="shared" si="206"/>
        <v>89000</v>
      </c>
      <c r="BC546" s="178">
        <f t="shared" si="185"/>
        <v>101600</v>
      </c>
      <c r="BD546" s="173">
        <f t="shared" si="190"/>
        <v>15700</v>
      </c>
      <c r="BE546" s="177">
        <f t="shared" si="191"/>
        <v>0.21418826739427013</v>
      </c>
      <c r="BF546" s="179" t="s">
        <v>20515</v>
      </c>
      <c r="BG546" s="174" t="s">
        <v>20549</v>
      </c>
      <c r="BH546" s="166" t="s">
        <v>20501</v>
      </c>
      <c r="BI546" s="162"/>
      <c r="BJ546" s="163">
        <v>1</v>
      </c>
      <c r="BK546" s="163"/>
    </row>
    <row r="547" spans="1:63" ht="31.5" customHeight="1" x14ac:dyDescent="0.25">
      <c r="A547" s="157">
        <v>541</v>
      </c>
      <c r="B547" s="164" t="s">
        <v>1013</v>
      </c>
      <c r="C547" s="169" t="s">
        <v>938</v>
      </c>
      <c r="D547" s="169" t="s">
        <v>467</v>
      </c>
      <c r="E547" s="170" t="s">
        <v>681</v>
      </c>
      <c r="F547" s="171" t="s">
        <v>682</v>
      </c>
      <c r="G547" s="171" t="s">
        <v>1014</v>
      </c>
      <c r="H547" s="172" t="s">
        <v>683</v>
      </c>
      <c r="I547" s="164"/>
      <c r="J547" s="164">
        <v>29</v>
      </c>
      <c r="K547" s="171">
        <v>29</v>
      </c>
      <c r="L547" s="171" t="s">
        <v>939</v>
      </c>
      <c r="M547" s="173">
        <v>51591</v>
      </c>
      <c r="N547" s="173">
        <f t="shared" si="203"/>
        <v>16709</v>
      </c>
      <c r="O547" s="173">
        <v>16752.5217391304</v>
      </c>
      <c r="P547" s="173">
        <v>68300</v>
      </c>
      <c r="Q547" s="173">
        <f t="shared" si="204"/>
        <v>21778.278260869516</v>
      </c>
      <c r="R547" s="173">
        <f t="shared" si="205"/>
        <v>73369.278260869512</v>
      </c>
      <c r="S547" s="173">
        <v>73300</v>
      </c>
      <c r="T547" s="174" t="s">
        <v>20549</v>
      </c>
      <c r="U547" s="175" t="s">
        <v>6804</v>
      </c>
      <c r="V547" s="175" t="s">
        <v>6805</v>
      </c>
      <c r="W547" s="175" t="s">
        <v>173</v>
      </c>
      <c r="X547" s="176">
        <v>43294</v>
      </c>
      <c r="Y547" s="171" t="s">
        <v>7684</v>
      </c>
      <c r="Z547" s="171"/>
      <c r="AA547" s="173">
        <v>120000</v>
      </c>
      <c r="AB547" s="173">
        <v>120000</v>
      </c>
      <c r="AC547" s="173"/>
      <c r="AD547" s="173"/>
      <c r="AE547" s="173"/>
      <c r="AF547" s="173"/>
      <c r="AG547" s="173"/>
      <c r="AH547" s="173"/>
      <c r="AI547" s="173"/>
      <c r="AJ547" s="173"/>
      <c r="AK547" s="173"/>
      <c r="AL547" s="173"/>
      <c r="AM547" s="173"/>
      <c r="AN547" s="173"/>
      <c r="AO547" s="173"/>
      <c r="AP547" s="173"/>
      <c r="AQ547" s="173"/>
      <c r="AR547" s="173"/>
      <c r="AS547" s="173">
        <v>89000</v>
      </c>
      <c r="AT547" s="160">
        <f t="shared" si="192"/>
        <v>3</v>
      </c>
      <c r="AU547" s="173">
        <f t="shared" si="193"/>
        <v>329000</v>
      </c>
      <c r="AV547" s="173">
        <f t="shared" si="194"/>
        <v>109700</v>
      </c>
      <c r="AW547" s="173">
        <f t="shared" si="195"/>
        <v>89000</v>
      </c>
      <c r="AX547" s="173">
        <f t="shared" si="196"/>
        <v>36400</v>
      </c>
      <c r="AY547" s="173">
        <f t="shared" si="197"/>
        <v>15700</v>
      </c>
      <c r="AZ547" s="177">
        <f t="shared" si="198"/>
        <v>0.49658935879945432</v>
      </c>
      <c r="BA547" s="177">
        <f t="shared" si="199"/>
        <v>0.21418826739427013</v>
      </c>
      <c r="BB547" s="173">
        <f t="shared" si="206"/>
        <v>89000</v>
      </c>
      <c r="BC547" s="178">
        <f t="shared" si="185"/>
        <v>109700</v>
      </c>
      <c r="BD547" s="173">
        <f t="shared" si="190"/>
        <v>15700</v>
      </c>
      <c r="BE547" s="177">
        <f t="shared" si="191"/>
        <v>0.21418826739427013</v>
      </c>
      <c r="BF547" s="179" t="s">
        <v>20515</v>
      </c>
      <c r="BG547" s="174" t="s">
        <v>20549</v>
      </c>
      <c r="BH547" s="166" t="s">
        <v>20501</v>
      </c>
      <c r="BI547" s="162"/>
      <c r="BJ547" s="163">
        <v>1</v>
      </c>
      <c r="BK547" s="163"/>
    </row>
    <row r="548" spans="1:63" ht="31.5" customHeight="1" x14ac:dyDescent="0.25">
      <c r="A548" s="157">
        <v>542</v>
      </c>
      <c r="B548" s="164" t="s">
        <v>1015</v>
      </c>
      <c r="C548" s="169" t="s">
        <v>938</v>
      </c>
      <c r="D548" s="169" t="s">
        <v>467</v>
      </c>
      <c r="E548" s="170" t="s">
        <v>856</v>
      </c>
      <c r="F548" s="171" t="s">
        <v>857</v>
      </c>
      <c r="G548" s="171" t="s">
        <v>1016</v>
      </c>
      <c r="H548" s="172" t="s">
        <v>858</v>
      </c>
      <c r="I548" s="164"/>
      <c r="J548" s="164">
        <v>29</v>
      </c>
      <c r="K548" s="171">
        <v>29</v>
      </c>
      <c r="L548" s="171" t="s">
        <v>939</v>
      </c>
      <c r="M548" s="173">
        <v>51591</v>
      </c>
      <c r="N548" s="173">
        <f t="shared" si="203"/>
        <v>16709</v>
      </c>
      <c r="O548" s="173">
        <v>16752.5217391304</v>
      </c>
      <c r="P548" s="173">
        <v>68300</v>
      </c>
      <c r="Q548" s="173">
        <f t="shared" si="204"/>
        <v>21778.278260869516</v>
      </c>
      <c r="R548" s="173">
        <f t="shared" si="205"/>
        <v>73369.278260869512</v>
      </c>
      <c r="S548" s="173">
        <v>73300</v>
      </c>
      <c r="T548" s="174" t="s">
        <v>20549</v>
      </c>
      <c r="U548" s="175" t="s">
        <v>6804</v>
      </c>
      <c r="V548" s="175" t="s">
        <v>6805</v>
      </c>
      <c r="W548" s="175" t="s">
        <v>173</v>
      </c>
      <c r="X548" s="176">
        <v>43294</v>
      </c>
      <c r="Y548" s="171" t="s">
        <v>7684</v>
      </c>
      <c r="Z548" s="171"/>
      <c r="AA548" s="173"/>
      <c r="AB548" s="173">
        <v>120000</v>
      </c>
      <c r="AC548" s="173"/>
      <c r="AD548" s="173"/>
      <c r="AE548" s="173"/>
      <c r="AF548" s="173"/>
      <c r="AG548" s="173"/>
      <c r="AH548" s="173"/>
      <c r="AI548" s="173">
        <v>95700</v>
      </c>
      <c r="AJ548" s="173"/>
      <c r="AK548" s="173"/>
      <c r="AL548" s="173"/>
      <c r="AM548" s="173"/>
      <c r="AN548" s="173"/>
      <c r="AO548" s="173"/>
      <c r="AP548" s="173"/>
      <c r="AQ548" s="173"/>
      <c r="AR548" s="173"/>
      <c r="AS548" s="173">
        <v>89000</v>
      </c>
      <c r="AT548" s="160">
        <f t="shared" si="192"/>
        <v>3</v>
      </c>
      <c r="AU548" s="173">
        <f t="shared" si="193"/>
        <v>304700</v>
      </c>
      <c r="AV548" s="173">
        <f t="shared" si="194"/>
        <v>101600</v>
      </c>
      <c r="AW548" s="173">
        <f t="shared" si="195"/>
        <v>89000</v>
      </c>
      <c r="AX548" s="173">
        <f t="shared" si="196"/>
        <v>28300</v>
      </c>
      <c r="AY548" s="173">
        <f t="shared" si="197"/>
        <v>15700</v>
      </c>
      <c r="AZ548" s="177">
        <f t="shared" si="198"/>
        <v>0.38608458390177353</v>
      </c>
      <c r="BA548" s="177">
        <f t="shared" si="199"/>
        <v>0.21418826739427013</v>
      </c>
      <c r="BB548" s="173">
        <f t="shared" si="206"/>
        <v>89000</v>
      </c>
      <c r="BC548" s="178">
        <f t="shared" si="185"/>
        <v>101600</v>
      </c>
      <c r="BD548" s="173">
        <f t="shared" si="190"/>
        <v>15700</v>
      </c>
      <c r="BE548" s="177">
        <f t="shared" si="191"/>
        <v>0.21418826739427013</v>
      </c>
      <c r="BF548" s="179" t="s">
        <v>20515</v>
      </c>
      <c r="BG548" s="174" t="s">
        <v>20549</v>
      </c>
      <c r="BH548" s="166" t="s">
        <v>20501</v>
      </c>
      <c r="BI548" s="162"/>
      <c r="BJ548" s="163">
        <v>1</v>
      </c>
      <c r="BK548" s="163"/>
    </row>
    <row r="549" spans="1:63" ht="31.5" customHeight="1" x14ac:dyDescent="0.25">
      <c r="A549" s="157">
        <v>543</v>
      </c>
      <c r="B549" s="164" t="s">
        <v>1017</v>
      </c>
      <c r="C549" s="169" t="s">
        <v>938</v>
      </c>
      <c r="D549" s="169" t="s">
        <v>467</v>
      </c>
      <c r="E549" s="170" t="s">
        <v>684</v>
      </c>
      <c r="F549" s="171" t="s">
        <v>7574</v>
      </c>
      <c r="G549" s="171" t="s">
        <v>1018</v>
      </c>
      <c r="H549" s="172" t="s">
        <v>685</v>
      </c>
      <c r="I549" s="164"/>
      <c r="J549" s="164">
        <v>29</v>
      </c>
      <c r="K549" s="171">
        <v>29</v>
      </c>
      <c r="L549" s="171" t="s">
        <v>939</v>
      </c>
      <c r="M549" s="173">
        <v>51591</v>
      </c>
      <c r="N549" s="173">
        <f t="shared" si="203"/>
        <v>16709</v>
      </c>
      <c r="O549" s="173">
        <v>16752.5217391304</v>
      </c>
      <c r="P549" s="173">
        <v>68300</v>
      </c>
      <c r="Q549" s="173">
        <f t="shared" si="204"/>
        <v>21778.278260869516</v>
      </c>
      <c r="R549" s="173">
        <f t="shared" si="205"/>
        <v>73369.278260869512</v>
      </c>
      <c r="S549" s="173">
        <v>73300</v>
      </c>
      <c r="T549" s="174" t="s">
        <v>20549</v>
      </c>
      <c r="U549" s="175" t="s">
        <v>441</v>
      </c>
      <c r="V549" s="175" t="s">
        <v>2524</v>
      </c>
      <c r="W549" s="175" t="s">
        <v>173</v>
      </c>
      <c r="X549" s="176">
        <v>43294</v>
      </c>
      <c r="Y549" s="171" t="s">
        <v>7684</v>
      </c>
      <c r="Z549" s="171"/>
      <c r="AA549" s="173"/>
      <c r="AB549" s="173">
        <v>120000</v>
      </c>
      <c r="AC549" s="173"/>
      <c r="AD549" s="173"/>
      <c r="AE549" s="173"/>
      <c r="AF549" s="173"/>
      <c r="AG549" s="173"/>
      <c r="AH549" s="173"/>
      <c r="AI549" s="173">
        <v>95700</v>
      </c>
      <c r="AJ549" s="173"/>
      <c r="AK549" s="173"/>
      <c r="AL549" s="173"/>
      <c r="AM549" s="173"/>
      <c r="AN549" s="173"/>
      <c r="AO549" s="173"/>
      <c r="AP549" s="173"/>
      <c r="AQ549" s="173"/>
      <c r="AR549" s="173"/>
      <c r="AS549" s="173">
        <v>89000</v>
      </c>
      <c r="AT549" s="160">
        <f t="shared" si="192"/>
        <v>3</v>
      </c>
      <c r="AU549" s="173">
        <f t="shared" si="193"/>
        <v>304700</v>
      </c>
      <c r="AV549" s="173">
        <f t="shared" si="194"/>
        <v>101600</v>
      </c>
      <c r="AW549" s="173">
        <f t="shared" si="195"/>
        <v>89000</v>
      </c>
      <c r="AX549" s="173">
        <f t="shared" si="196"/>
        <v>28300</v>
      </c>
      <c r="AY549" s="173">
        <f t="shared" si="197"/>
        <v>15700</v>
      </c>
      <c r="AZ549" s="177">
        <f t="shared" si="198"/>
        <v>0.38608458390177353</v>
      </c>
      <c r="BA549" s="177">
        <f t="shared" si="199"/>
        <v>0.21418826739427013</v>
      </c>
      <c r="BB549" s="173">
        <f t="shared" si="206"/>
        <v>89000</v>
      </c>
      <c r="BC549" s="178">
        <f t="shared" si="185"/>
        <v>101600</v>
      </c>
      <c r="BD549" s="173">
        <f t="shared" si="190"/>
        <v>15700</v>
      </c>
      <c r="BE549" s="177">
        <f t="shared" si="191"/>
        <v>0.21418826739427013</v>
      </c>
      <c r="BF549" s="179" t="s">
        <v>20515</v>
      </c>
      <c r="BG549" s="174" t="s">
        <v>20549</v>
      </c>
      <c r="BH549" s="166" t="s">
        <v>20501</v>
      </c>
      <c r="BI549" s="162"/>
      <c r="BJ549" s="163">
        <v>1</v>
      </c>
      <c r="BK549" s="163"/>
    </row>
    <row r="550" spans="1:63" ht="31.5" customHeight="1" x14ac:dyDescent="0.25">
      <c r="A550" s="157">
        <v>544</v>
      </c>
      <c r="B550" s="164" t="s">
        <v>1019</v>
      </c>
      <c r="C550" s="169" t="s">
        <v>938</v>
      </c>
      <c r="D550" s="169" t="s">
        <v>467</v>
      </c>
      <c r="E550" s="170" t="s">
        <v>686</v>
      </c>
      <c r="F550" s="171" t="s">
        <v>687</v>
      </c>
      <c r="G550" s="171" t="s">
        <v>1020</v>
      </c>
      <c r="H550" s="172" t="s">
        <v>688</v>
      </c>
      <c r="I550" s="164"/>
      <c r="J550" s="164">
        <v>29</v>
      </c>
      <c r="K550" s="171">
        <v>29</v>
      </c>
      <c r="L550" s="171" t="s">
        <v>939</v>
      </c>
      <c r="M550" s="173">
        <v>51591</v>
      </c>
      <c r="N550" s="173">
        <f t="shared" si="203"/>
        <v>16709</v>
      </c>
      <c r="O550" s="173">
        <v>16752.5217391304</v>
      </c>
      <c r="P550" s="173">
        <v>68300</v>
      </c>
      <c r="Q550" s="173">
        <f t="shared" si="204"/>
        <v>21778.278260869516</v>
      </c>
      <c r="R550" s="173">
        <f t="shared" si="205"/>
        <v>73369.278260869512</v>
      </c>
      <c r="S550" s="173">
        <v>73300</v>
      </c>
      <c r="T550" s="174" t="s">
        <v>20549</v>
      </c>
      <c r="U550" s="175" t="s">
        <v>198</v>
      </c>
      <c r="V550" s="175" t="s">
        <v>420</v>
      </c>
      <c r="W550" s="175" t="s">
        <v>173</v>
      </c>
      <c r="X550" s="176">
        <v>43294</v>
      </c>
      <c r="Y550" s="171" t="s">
        <v>7684</v>
      </c>
      <c r="Z550" s="171"/>
      <c r="AA550" s="173">
        <v>120000</v>
      </c>
      <c r="AB550" s="173">
        <v>120000</v>
      </c>
      <c r="AC550" s="173"/>
      <c r="AD550" s="173"/>
      <c r="AE550" s="173"/>
      <c r="AF550" s="173"/>
      <c r="AG550" s="173"/>
      <c r="AH550" s="173"/>
      <c r="AI550" s="173"/>
      <c r="AJ550" s="173"/>
      <c r="AK550" s="173"/>
      <c r="AL550" s="173"/>
      <c r="AM550" s="173"/>
      <c r="AN550" s="173"/>
      <c r="AO550" s="173"/>
      <c r="AP550" s="173"/>
      <c r="AQ550" s="173"/>
      <c r="AR550" s="173"/>
      <c r="AS550" s="173">
        <v>89000</v>
      </c>
      <c r="AT550" s="160">
        <f t="shared" si="192"/>
        <v>3</v>
      </c>
      <c r="AU550" s="173">
        <f t="shared" si="193"/>
        <v>329000</v>
      </c>
      <c r="AV550" s="173">
        <f t="shared" si="194"/>
        <v>109700</v>
      </c>
      <c r="AW550" s="173">
        <f t="shared" si="195"/>
        <v>89000</v>
      </c>
      <c r="AX550" s="173">
        <f t="shared" si="196"/>
        <v>36400</v>
      </c>
      <c r="AY550" s="173">
        <f t="shared" si="197"/>
        <v>15700</v>
      </c>
      <c r="AZ550" s="177">
        <f t="shared" si="198"/>
        <v>0.49658935879945432</v>
      </c>
      <c r="BA550" s="177">
        <f t="shared" si="199"/>
        <v>0.21418826739427013</v>
      </c>
      <c r="BB550" s="173">
        <f t="shared" si="206"/>
        <v>89000</v>
      </c>
      <c r="BC550" s="178">
        <f t="shared" si="185"/>
        <v>109700</v>
      </c>
      <c r="BD550" s="173">
        <f t="shared" si="190"/>
        <v>15700</v>
      </c>
      <c r="BE550" s="177">
        <f t="shared" si="191"/>
        <v>0.21418826739427013</v>
      </c>
      <c r="BF550" s="179" t="s">
        <v>20515</v>
      </c>
      <c r="BG550" s="174" t="s">
        <v>20549</v>
      </c>
      <c r="BH550" s="166" t="s">
        <v>20501</v>
      </c>
      <c r="BI550" s="162"/>
      <c r="BJ550" s="163">
        <v>1</v>
      </c>
      <c r="BK550" s="163"/>
    </row>
    <row r="551" spans="1:63" ht="31.5" customHeight="1" x14ac:dyDescent="0.25">
      <c r="A551" s="157">
        <v>545</v>
      </c>
      <c r="B551" s="164" t="s">
        <v>1021</v>
      </c>
      <c r="C551" s="169" t="s">
        <v>938</v>
      </c>
      <c r="D551" s="169" t="s">
        <v>467</v>
      </c>
      <c r="E551" s="170" t="s">
        <v>689</v>
      </c>
      <c r="F551" s="171" t="s">
        <v>690</v>
      </c>
      <c r="G551" s="171" t="s">
        <v>1022</v>
      </c>
      <c r="H551" s="172" t="s">
        <v>691</v>
      </c>
      <c r="I551" s="164"/>
      <c r="J551" s="164">
        <v>29</v>
      </c>
      <c r="K551" s="171">
        <v>29</v>
      </c>
      <c r="L551" s="171" t="s">
        <v>939</v>
      </c>
      <c r="M551" s="173">
        <v>51591</v>
      </c>
      <c r="N551" s="173">
        <f t="shared" si="203"/>
        <v>16709</v>
      </c>
      <c r="O551" s="173">
        <v>16752.5217391304</v>
      </c>
      <c r="P551" s="173">
        <v>68300</v>
      </c>
      <c r="Q551" s="173">
        <f t="shared" si="204"/>
        <v>21778.278260869516</v>
      </c>
      <c r="R551" s="173">
        <f t="shared" si="205"/>
        <v>73369.278260869512</v>
      </c>
      <c r="S551" s="173">
        <v>73300</v>
      </c>
      <c r="T551" s="174" t="s">
        <v>20549</v>
      </c>
      <c r="U551" s="175" t="s">
        <v>198</v>
      </c>
      <c r="V551" s="175" t="s">
        <v>420</v>
      </c>
      <c r="W551" s="175" t="s">
        <v>173</v>
      </c>
      <c r="X551" s="176">
        <v>43294</v>
      </c>
      <c r="Y551" s="171" t="s">
        <v>7684</v>
      </c>
      <c r="Z551" s="171"/>
      <c r="AA551" s="173">
        <v>120000</v>
      </c>
      <c r="AB551" s="173">
        <v>120000</v>
      </c>
      <c r="AC551" s="173"/>
      <c r="AD551" s="173"/>
      <c r="AE551" s="173"/>
      <c r="AF551" s="173"/>
      <c r="AG551" s="173"/>
      <c r="AH551" s="173"/>
      <c r="AI551" s="173"/>
      <c r="AJ551" s="173"/>
      <c r="AK551" s="173"/>
      <c r="AL551" s="173"/>
      <c r="AM551" s="173"/>
      <c r="AN551" s="173"/>
      <c r="AO551" s="173"/>
      <c r="AP551" s="173"/>
      <c r="AQ551" s="173"/>
      <c r="AR551" s="173"/>
      <c r="AS551" s="173">
        <v>89000</v>
      </c>
      <c r="AT551" s="160">
        <f t="shared" si="192"/>
        <v>3</v>
      </c>
      <c r="AU551" s="173">
        <f t="shared" si="193"/>
        <v>329000</v>
      </c>
      <c r="AV551" s="173">
        <f t="shared" si="194"/>
        <v>109700</v>
      </c>
      <c r="AW551" s="173">
        <f t="shared" si="195"/>
        <v>89000</v>
      </c>
      <c r="AX551" s="173">
        <f t="shared" si="196"/>
        <v>36400</v>
      </c>
      <c r="AY551" s="173">
        <f t="shared" si="197"/>
        <v>15700</v>
      </c>
      <c r="AZ551" s="177">
        <f t="shared" si="198"/>
        <v>0.49658935879945432</v>
      </c>
      <c r="BA551" s="177">
        <f t="shared" si="199"/>
        <v>0.21418826739427013</v>
      </c>
      <c r="BB551" s="173">
        <f t="shared" si="206"/>
        <v>89000</v>
      </c>
      <c r="BC551" s="178">
        <f t="shared" si="185"/>
        <v>109700</v>
      </c>
      <c r="BD551" s="173">
        <f t="shared" si="190"/>
        <v>15700</v>
      </c>
      <c r="BE551" s="177">
        <f t="shared" si="191"/>
        <v>0.21418826739427013</v>
      </c>
      <c r="BF551" s="179" t="s">
        <v>20515</v>
      </c>
      <c r="BG551" s="174" t="s">
        <v>20549</v>
      </c>
      <c r="BH551" s="166" t="s">
        <v>20501</v>
      </c>
      <c r="BI551" s="162"/>
      <c r="BJ551" s="163">
        <v>1</v>
      </c>
      <c r="BK551" s="163"/>
    </row>
    <row r="552" spans="1:63" ht="31.5" customHeight="1" x14ac:dyDescent="0.25">
      <c r="A552" s="157">
        <v>546</v>
      </c>
      <c r="B552" s="164" t="s">
        <v>1023</v>
      </c>
      <c r="C552" s="169" t="s">
        <v>938</v>
      </c>
      <c r="D552" s="169" t="s">
        <v>467</v>
      </c>
      <c r="E552" s="170" t="s">
        <v>692</v>
      </c>
      <c r="F552" s="171" t="s">
        <v>693</v>
      </c>
      <c r="G552" s="171" t="s">
        <v>1024</v>
      </c>
      <c r="H552" s="172" t="s">
        <v>694</v>
      </c>
      <c r="I552" s="164"/>
      <c r="J552" s="164">
        <v>29</v>
      </c>
      <c r="K552" s="171">
        <v>29</v>
      </c>
      <c r="L552" s="171" t="s">
        <v>939</v>
      </c>
      <c r="M552" s="173">
        <v>51591</v>
      </c>
      <c r="N552" s="173">
        <f t="shared" si="203"/>
        <v>16709</v>
      </c>
      <c r="O552" s="173">
        <v>16752.5217391304</v>
      </c>
      <c r="P552" s="173">
        <v>68300</v>
      </c>
      <c r="Q552" s="173">
        <f t="shared" si="204"/>
        <v>21778.278260869516</v>
      </c>
      <c r="R552" s="173">
        <f t="shared" si="205"/>
        <v>73369.278260869512</v>
      </c>
      <c r="S552" s="173">
        <v>73300</v>
      </c>
      <c r="T552" s="174" t="s">
        <v>20549</v>
      </c>
      <c r="U552" s="175" t="s">
        <v>471</v>
      </c>
      <c r="V552" s="175" t="s">
        <v>1197</v>
      </c>
      <c r="W552" s="175" t="s">
        <v>173</v>
      </c>
      <c r="X552" s="176">
        <v>43294</v>
      </c>
      <c r="Y552" s="171" t="s">
        <v>7684</v>
      </c>
      <c r="Z552" s="171"/>
      <c r="AA552" s="173">
        <v>120000</v>
      </c>
      <c r="AB552" s="173">
        <v>120000</v>
      </c>
      <c r="AC552" s="173"/>
      <c r="AD552" s="173"/>
      <c r="AE552" s="173"/>
      <c r="AF552" s="173"/>
      <c r="AG552" s="173"/>
      <c r="AH552" s="173"/>
      <c r="AI552" s="173"/>
      <c r="AJ552" s="173"/>
      <c r="AK552" s="173"/>
      <c r="AL552" s="173"/>
      <c r="AM552" s="173"/>
      <c r="AN552" s="173"/>
      <c r="AO552" s="173"/>
      <c r="AP552" s="173"/>
      <c r="AQ552" s="173"/>
      <c r="AR552" s="173"/>
      <c r="AS552" s="173">
        <v>89000</v>
      </c>
      <c r="AT552" s="160">
        <f t="shared" si="192"/>
        <v>3</v>
      </c>
      <c r="AU552" s="173">
        <f t="shared" si="193"/>
        <v>329000</v>
      </c>
      <c r="AV552" s="173">
        <f t="shared" si="194"/>
        <v>109700</v>
      </c>
      <c r="AW552" s="173">
        <f t="shared" si="195"/>
        <v>89000</v>
      </c>
      <c r="AX552" s="173">
        <f t="shared" si="196"/>
        <v>36400</v>
      </c>
      <c r="AY552" s="173">
        <f t="shared" si="197"/>
        <v>15700</v>
      </c>
      <c r="AZ552" s="177">
        <f t="shared" si="198"/>
        <v>0.49658935879945432</v>
      </c>
      <c r="BA552" s="177">
        <f t="shared" si="199"/>
        <v>0.21418826739427013</v>
      </c>
      <c r="BB552" s="173">
        <f t="shared" si="206"/>
        <v>89000</v>
      </c>
      <c r="BC552" s="178">
        <f t="shared" ref="BC552:BC615" si="207">AV552</f>
        <v>109700</v>
      </c>
      <c r="BD552" s="173">
        <f t="shared" si="190"/>
        <v>15700</v>
      </c>
      <c r="BE552" s="177">
        <f t="shared" si="191"/>
        <v>0.21418826739427013</v>
      </c>
      <c r="BF552" s="179" t="s">
        <v>20515</v>
      </c>
      <c r="BG552" s="174" t="s">
        <v>20549</v>
      </c>
      <c r="BH552" s="166" t="s">
        <v>20501</v>
      </c>
      <c r="BI552" s="162"/>
      <c r="BJ552" s="163">
        <v>1</v>
      </c>
      <c r="BK552" s="163"/>
    </row>
    <row r="553" spans="1:63" ht="31.5" customHeight="1" x14ac:dyDescent="0.25">
      <c r="A553" s="157">
        <v>547</v>
      </c>
      <c r="B553" s="164" t="s">
        <v>1025</v>
      </c>
      <c r="C553" s="169" t="s">
        <v>938</v>
      </c>
      <c r="D553" s="169" t="s">
        <v>467</v>
      </c>
      <c r="E553" s="170" t="s">
        <v>1026</v>
      </c>
      <c r="F553" s="171" t="s">
        <v>1027</v>
      </c>
      <c r="G553" s="171" t="s">
        <v>1027</v>
      </c>
      <c r="H553" s="172" t="s">
        <v>1028</v>
      </c>
      <c r="I553" s="164" t="s">
        <v>497</v>
      </c>
      <c r="J553" s="164">
        <v>29</v>
      </c>
      <c r="K553" s="171">
        <v>29</v>
      </c>
      <c r="L553" s="171" t="s">
        <v>939</v>
      </c>
      <c r="M553" s="173">
        <v>51591</v>
      </c>
      <c r="N553" s="173">
        <f t="shared" si="203"/>
        <v>16709</v>
      </c>
      <c r="O553" s="173">
        <v>16752.5217391304</v>
      </c>
      <c r="P553" s="173">
        <v>68300</v>
      </c>
      <c r="Q553" s="173">
        <f t="shared" si="204"/>
        <v>21778.278260869516</v>
      </c>
      <c r="R553" s="173">
        <f t="shared" si="205"/>
        <v>73369.278260869512</v>
      </c>
      <c r="S553" s="173">
        <v>73300</v>
      </c>
      <c r="T553" s="174" t="s">
        <v>20549</v>
      </c>
      <c r="U553" s="175" t="s">
        <v>471</v>
      </c>
      <c r="V553" s="175" t="s">
        <v>1197</v>
      </c>
      <c r="W553" s="175" t="s">
        <v>173</v>
      </c>
      <c r="X553" s="176">
        <v>43294</v>
      </c>
      <c r="Y553" s="171" t="s">
        <v>7684</v>
      </c>
      <c r="Z553" s="171"/>
      <c r="AA553" s="173">
        <v>120000</v>
      </c>
      <c r="AB553" s="173"/>
      <c r="AC553" s="173"/>
      <c r="AD553" s="173"/>
      <c r="AE553" s="173"/>
      <c r="AF553" s="173"/>
      <c r="AG553" s="173"/>
      <c r="AH553" s="173"/>
      <c r="AI553" s="173">
        <v>95700</v>
      </c>
      <c r="AJ553" s="173"/>
      <c r="AK553" s="173"/>
      <c r="AL553" s="173"/>
      <c r="AM553" s="173"/>
      <c r="AN553" s="173"/>
      <c r="AO553" s="173"/>
      <c r="AP553" s="173"/>
      <c r="AQ553" s="173"/>
      <c r="AR553" s="173"/>
      <c r="AS553" s="173">
        <v>89000</v>
      </c>
      <c r="AT553" s="160">
        <f t="shared" si="192"/>
        <v>3</v>
      </c>
      <c r="AU553" s="173">
        <f t="shared" si="193"/>
        <v>304700</v>
      </c>
      <c r="AV553" s="173">
        <f t="shared" si="194"/>
        <v>101600</v>
      </c>
      <c r="AW553" s="173">
        <f t="shared" si="195"/>
        <v>89000</v>
      </c>
      <c r="AX553" s="173">
        <f t="shared" si="196"/>
        <v>28300</v>
      </c>
      <c r="AY553" s="173">
        <f t="shared" si="197"/>
        <v>15700</v>
      </c>
      <c r="AZ553" s="177">
        <f t="shared" si="198"/>
        <v>0.38608458390177353</v>
      </c>
      <c r="BA553" s="177">
        <f t="shared" si="199"/>
        <v>0.21418826739427013</v>
      </c>
      <c r="BB553" s="173">
        <f t="shared" si="206"/>
        <v>89000</v>
      </c>
      <c r="BC553" s="178">
        <f t="shared" si="207"/>
        <v>101600</v>
      </c>
      <c r="BD553" s="173">
        <f t="shared" si="190"/>
        <v>15700</v>
      </c>
      <c r="BE553" s="177">
        <f t="shared" si="191"/>
        <v>0.21418826739427013</v>
      </c>
      <c r="BF553" s="179" t="s">
        <v>20515</v>
      </c>
      <c r="BG553" s="174" t="s">
        <v>20549</v>
      </c>
      <c r="BH553" s="166" t="s">
        <v>20501</v>
      </c>
      <c r="BI553" s="162"/>
      <c r="BJ553" s="163">
        <v>1</v>
      </c>
      <c r="BK553" s="163"/>
    </row>
    <row r="554" spans="1:63" ht="31.5" customHeight="1" x14ac:dyDescent="0.25">
      <c r="A554" s="157">
        <v>548</v>
      </c>
      <c r="B554" s="164" t="s">
        <v>1029</v>
      </c>
      <c r="C554" s="169" t="s">
        <v>938</v>
      </c>
      <c r="D554" s="169" t="s">
        <v>467</v>
      </c>
      <c r="E554" s="170" t="s">
        <v>1030</v>
      </c>
      <c r="F554" s="171" t="s">
        <v>1031</v>
      </c>
      <c r="G554" s="171" t="s">
        <v>1031</v>
      </c>
      <c r="H554" s="172" t="s">
        <v>1032</v>
      </c>
      <c r="I554" s="164" t="s">
        <v>497</v>
      </c>
      <c r="J554" s="164">
        <v>29</v>
      </c>
      <c r="K554" s="171">
        <v>29</v>
      </c>
      <c r="L554" s="171" t="s">
        <v>939</v>
      </c>
      <c r="M554" s="173">
        <v>51591</v>
      </c>
      <c r="N554" s="173">
        <f t="shared" si="203"/>
        <v>16709</v>
      </c>
      <c r="O554" s="173">
        <v>16752.5217391304</v>
      </c>
      <c r="P554" s="173">
        <v>68300</v>
      </c>
      <c r="Q554" s="173">
        <f t="shared" si="204"/>
        <v>21778.278260869516</v>
      </c>
      <c r="R554" s="173">
        <f t="shared" si="205"/>
        <v>73369.278260869512</v>
      </c>
      <c r="S554" s="173">
        <v>73300</v>
      </c>
      <c r="T554" s="174" t="s">
        <v>20549</v>
      </c>
      <c r="U554" s="175" t="s">
        <v>471</v>
      </c>
      <c r="V554" s="175" t="s">
        <v>1197</v>
      </c>
      <c r="W554" s="175" t="s">
        <v>173</v>
      </c>
      <c r="X554" s="176">
        <v>43294</v>
      </c>
      <c r="Y554" s="171" t="s">
        <v>7684</v>
      </c>
      <c r="Z554" s="171"/>
      <c r="AA554" s="173">
        <v>120000</v>
      </c>
      <c r="AB554" s="173"/>
      <c r="AC554" s="173"/>
      <c r="AD554" s="173"/>
      <c r="AE554" s="173"/>
      <c r="AF554" s="173"/>
      <c r="AG554" s="173"/>
      <c r="AH554" s="173"/>
      <c r="AI554" s="173">
        <v>95700</v>
      </c>
      <c r="AJ554" s="173"/>
      <c r="AK554" s="173"/>
      <c r="AL554" s="173"/>
      <c r="AM554" s="173"/>
      <c r="AN554" s="173"/>
      <c r="AO554" s="173"/>
      <c r="AP554" s="173"/>
      <c r="AQ554" s="173"/>
      <c r="AR554" s="173"/>
      <c r="AS554" s="173">
        <v>89000</v>
      </c>
      <c r="AT554" s="160">
        <f t="shared" si="192"/>
        <v>3</v>
      </c>
      <c r="AU554" s="173">
        <f t="shared" si="193"/>
        <v>304700</v>
      </c>
      <c r="AV554" s="173">
        <f t="shared" si="194"/>
        <v>101600</v>
      </c>
      <c r="AW554" s="173">
        <f t="shared" si="195"/>
        <v>89000</v>
      </c>
      <c r="AX554" s="173">
        <f t="shared" si="196"/>
        <v>28300</v>
      </c>
      <c r="AY554" s="173">
        <f t="shared" si="197"/>
        <v>15700</v>
      </c>
      <c r="AZ554" s="177">
        <f t="shared" si="198"/>
        <v>0.38608458390177353</v>
      </c>
      <c r="BA554" s="177">
        <f t="shared" si="199"/>
        <v>0.21418826739427013</v>
      </c>
      <c r="BB554" s="173">
        <f t="shared" si="206"/>
        <v>89000</v>
      </c>
      <c r="BC554" s="178">
        <f t="shared" si="207"/>
        <v>101600</v>
      </c>
      <c r="BD554" s="173">
        <f t="shared" si="190"/>
        <v>15700</v>
      </c>
      <c r="BE554" s="177">
        <f t="shared" si="191"/>
        <v>0.21418826739427013</v>
      </c>
      <c r="BF554" s="179" t="s">
        <v>20515</v>
      </c>
      <c r="BG554" s="174" t="s">
        <v>20549</v>
      </c>
      <c r="BH554" s="166" t="s">
        <v>20501</v>
      </c>
      <c r="BI554" s="162"/>
      <c r="BJ554" s="163">
        <v>1</v>
      </c>
      <c r="BK554" s="163"/>
    </row>
    <row r="555" spans="1:63" ht="31.5" customHeight="1" x14ac:dyDescent="0.25">
      <c r="A555" s="157">
        <v>549</v>
      </c>
      <c r="B555" s="164" t="s">
        <v>1033</v>
      </c>
      <c r="C555" s="169" t="s">
        <v>938</v>
      </c>
      <c r="D555" s="169" t="s">
        <v>467</v>
      </c>
      <c r="E555" s="170" t="s">
        <v>695</v>
      </c>
      <c r="F555" s="171" t="s">
        <v>696</v>
      </c>
      <c r="G555" s="171" t="s">
        <v>1034</v>
      </c>
      <c r="H555" s="172" t="s">
        <v>697</v>
      </c>
      <c r="I555" s="164"/>
      <c r="J555" s="164">
        <v>29</v>
      </c>
      <c r="K555" s="171">
        <v>29</v>
      </c>
      <c r="L555" s="171" t="s">
        <v>939</v>
      </c>
      <c r="M555" s="173">
        <v>51591</v>
      </c>
      <c r="N555" s="173">
        <f t="shared" si="203"/>
        <v>16709</v>
      </c>
      <c r="O555" s="173">
        <v>16752.5217391304</v>
      </c>
      <c r="P555" s="173">
        <v>68300</v>
      </c>
      <c r="Q555" s="173">
        <f t="shared" si="204"/>
        <v>21778.278260869516</v>
      </c>
      <c r="R555" s="173">
        <f t="shared" si="205"/>
        <v>73369.278260869512</v>
      </c>
      <c r="S555" s="173">
        <v>73300</v>
      </c>
      <c r="T555" s="174" t="s">
        <v>20549</v>
      </c>
      <c r="U555" s="175" t="s">
        <v>471</v>
      </c>
      <c r="V555" s="175" t="s">
        <v>1197</v>
      </c>
      <c r="W555" s="175" t="s">
        <v>173</v>
      </c>
      <c r="X555" s="176">
        <v>43294</v>
      </c>
      <c r="Y555" s="171" t="s">
        <v>7684</v>
      </c>
      <c r="Z555" s="171"/>
      <c r="AA555" s="173">
        <v>120000</v>
      </c>
      <c r="AB555" s="173"/>
      <c r="AC555" s="173"/>
      <c r="AD555" s="173"/>
      <c r="AE555" s="173"/>
      <c r="AF555" s="173"/>
      <c r="AG555" s="173"/>
      <c r="AH555" s="173"/>
      <c r="AI555" s="173">
        <v>95700</v>
      </c>
      <c r="AJ555" s="173"/>
      <c r="AK555" s="173"/>
      <c r="AL555" s="173"/>
      <c r="AM555" s="173"/>
      <c r="AN555" s="173"/>
      <c r="AO555" s="173"/>
      <c r="AP555" s="173"/>
      <c r="AQ555" s="173"/>
      <c r="AR555" s="173"/>
      <c r="AS555" s="173">
        <v>89000</v>
      </c>
      <c r="AT555" s="160">
        <f t="shared" si="192"/>
        <v>3</v>
      </c>
      <c r="AU555" s="173">
        <f t="shared" si="193"/>
        <v>304700</v>
      </c>
      <c r="AV555" s="173">
        <f t="shared" si="194"/>
        <v>101600</v>
      </c>
      <c r="AW555" s="173">
        <f t="shared" si="195"/>
        <v>89000</v>
      </c>
      <c r="AX555" s="173">
        <f t="shared" si="196"/>
        <v>28300</v>
      </c>
      <c r="AY555" s="173">
        <f t="shared" si="197"/>
        <v>15700</v>
      </c>
      <c r="AZ555" s="177">
        <f t="shared" si="198"/>
        <v>0.38608458390177353</v>
      </c>
      <c r="BA555" s="177">
        <f t="shared" si="199"/>
        <v>0.21418826739427013</v>
      </c>
      <c r="BB555" s="173">
        <f t="shared" si="206"/>
        <v>89000</v>
      </c>
      <c r="BC555" s="178">
        <f t="shared" si="207"/>
        <v>101600</v>
      </c>
      <c r="BD555" s="173">
        <f t="shared" si="190"/>
        <v>15700</v>
      </c>
      <c r="BE555" s="177">
        <f t="shared" si="191"/>
        <v>0.21418826739427013</v>
      </c>
      <c r="BF555" s="179" t="s">
        <v>20515</v>
      </c>
      <c r="BG555" s="174" t="s">
        <v>20549</v>
      </c>
      <c r="BH555" s="166" t="s">
        <v>20501</v>
      </c>
      <c r="BI555" s="162"/>
      <c r="BJ555" s="163">
        <v>1</v>
      </c>
      <c r="BK555" s="163"/>
    </row>
    <row r="556" spans="1:63" ht="31.5" customHeight="1" x14ac:dyDescent="0.25">
      <c r="A556" s="157">
        <v>550</v>
      </c>
      <c r="B556" s="164" t="s">
        <v>1035</v>
      </c>
      <c r="C556" s="169" t="s">
        <v>938</v>
      </c>
      <c r="D556" s="169" t="s">
        <v>467</v>
      </c>
      <c r="E556" s="170" t="s">
        <v>698</v>
      </c>
      <c r="F556" s="171" t="s">
        <v>699</v>
      </c>
      <c r="G556" s="171" t="s">
        <v>1036</v>
      </c>
      <c r="H556" s="172" t="s">
        <v>700</v>
      </c>
      <c r="I556" s="164"/>
      <c r="J556" s="164">
        <v>29</v>
      </c>
      <c r="K556" s="171">
        <v>29</v>
      </c>
      <c r="L556" s="171" t="s">
        <v>939</v>
      </c>
      <c r="M556" s="173">
        <v>51591</v>
      </c>
      <c r="N556" s="173">
        <f t="shared" si="203"/>
        <v>16709</v>
      </c>
      <c r="O556" s="173">
        <v>16752.5217391304</v>
      </c>
      <c r="P556" s="173">
        <v>68300</v>
      </c>
      <c r="Q556" s="173">
        <f t="shared" si="204"/>
        <v>21778.278260869516</v>
      </c>
      <c r="R556" s="173">
        <f t="shared" si="205"/>
        <v>73369.278260869512</v>
      </c>
      <c r="S556" s="173">
        <v>73300</v>
      </c>
      <c r="T556" s="174" t="s">
        <v>20549</v>
      </c>
      <c r="U556" s="175" t="s">
        <v>471</v>
      </c>
      <c r="V556" s="175" t="s">
        <v>1197</v>
      </c>
      <c r="W556" s="175" t="s">
        <v>173</v>
      </c>
      <c r="X556" s="176">
        <v>43294</v>
      </c>
      <c r="Y556" s="171" t="s">
        <v>7684</v>
      </c>
      <c r="Z556" s="171"/>
      <c r="AA556" s="173">
        <v>120000</v>
      </c>
      <c r="AB556" s="173"/>
      <c r="AC556" s="173"/>
      <c r="AD556" s="173"/>
      <c r="AE556" s="173"/>
      <c r="AF556" s="173"/>
      <c r="AG556" s="173"/>
      <c r="AH556" s="173"/>
      <c r="AI556" s="173">
        <v>95700</v>
      </c>
      <c r="AJ556" s="173"/>
      <c r="AK556" s="173"/>
      <c r="AL556" s="173"/>
      <c r="AM556" s="173"/>
      <c r="AN556" s="173"/>
      <c r="AO556" s="173"/>
      <c r="AP556" s="173"/>
      <c r="AQ556" s="173"/>
      <c r="AR556" s="173"/>
      <c r="AS556" s="173">
        <v>89000</v>
      </c>
      <c r="AT556" s="160">
        <f t="shared" si="192"/>
        <v>3</v>
      </c>
      <c r="AU556" s="173">
        <f t="shared" si="193"/>
        <v>304700</v>
      </c>
      <c r="AV556" s="173">
        <f t="shared" si="194"/>
        <v>101600</v>
      </c>
      <c r="AW556" s="173">
        <f t="shared" si="195"/>
        <v>89000</v>
      </c>
      <c r="AX556" s="173">
        <f t="shared" si="196"/>
        <v>28300</v>
      </c>
      <c r="AY556" s="173">
        <f t="shared" si="197"/>
        <v>15700</v>
      </c>
      <c r="AZ556" s="177">
        <f t="shared" si="198"/>
        <v>0.38608458390177353</v>
      </c>
      <c r="BA556" s="177">
        <f t="shared" si="199"/>
        <v>0.21418826739427013</v>
      </c>
      <c r="BB556" s="173">
        <f t="shared" si="206"/>
        <v>89000</v>
      </c>
      <c r="BC556" s="178">
        <f t="shared" si="207"/>
        <v>101600</v>
      </c>
      <c r="BD556" s="173">
        <f t="shared" si="190"/>
        <v>15700</v>
      </c>
      <c r="BE556" s="177">
        <f t="shared" si="191"/>
        <v>0.21418826739427013</v>
      </c>
      <c r="BF556" s="179" t="s">
        <v>20515</v>
      </c>
      <c r="BG556" s="174" t="s">
        <v>20549</v>
      </c>
      <c r="BH556" s="166" t="s">
        <v>20501</v>
      </c>
      <c r="BI556" s="162"/>
      <c r="BJ556" s="163">
        <v>1</v>
      </c>
      <c r="BK556" s="163"/>
    </row>
    <row r="557" spans="1:63" ht="31.5" customHeight="1" x14ac:dyDescent="0.25">
      <c r="A557" s="157">
        <v>551</v>
      </c>
      <c r="B557" s="164" t="s">
        <v>1037</v>
      </c>
      <c r="C557" s="169" t="s">
        <v>938</v>
      </c>
      <c r="D557" s="169" t="s">
        <v>467</v>
      </c>
      <c r="E557" s="170" t="s">
        <v>740</v>
      </c>
      <c r="F557" s="171" t="s">
        <v>741</v>
      </c>
      <c r="G557" s="171" t="s">
        <v>1038</v>
      </c>
      <c r="H557" s="172" t="s">
        <v>742</v>
      </c>
      <c r="I557" s="164"/>
      <c r="J557" s="164">
        <v>29</v>
      </c>
      <c r="K557" s="171">
        <v>29</v>
      </c>
      <c r="L557" s="171" t="s">
        <v>939</v>
      </c>
      <c r="M557" s="173">
        <v>51591</v>
      </c>
      <c r="N557" s="173">
        <f t="shared" si="203"/>
        <v>16709</v>
      </c>
      <c r="O557" s="173">
        <v>16752.5217391304</v>
      </c>
      <c r="P557" s="173">
        <v>68300</v>
      </c>
      <c r="Q557" s="173">
        <f t="shared" si="204"/>
        <v>21778.278260869516</v>
      </c>
      <c r="R557" s="173">
        <f t="shared" si="205"/>
        <v>73369.278260869512</v>
      </c>
      <c r="S557" s="173">
        <v>73300</v>
      </c>
      <c r="T557" s="174" t="s">
        <v>20549</v>
      </c>
      <c r="U557" s="175" t="s">
        <v>471</v>
      </c>
      <c r="V557" s="175" t="s">
        <v>1197</v>
      </c>
      <c r="W557" s="175" t="s">
        <v>173</v>
      </c>
      <c r="X557" s="176">
        <v>43294</v>
      </c>
      <c r="Y557" s="171" t="s">
        <v>7684</v>
      </c>
      <c r="Z557" s="171"/>
      <c r="AA557" s="173">
        <v>120000</v>
      </c>
      <c r="AB557" s="173"/>
      <c r="AC557" s="173"/>
      <c r="AD557" s="173"/>
      <c r="AE557" s="173"/>
      <c r="AF557" s="173"/>
      <c r="AG557" s="173"/>
      <c r="AH557" s="173"/>
      <c r="AI557" s="173">
        <v>95700</v>
      </c>
      <c r="AJ557" s="173"/>
      <c r="AK557" s="173"/>
      <c r="AL557" s="173"/>
      <c r="AM557" s="173"/>
      <c r="AN557" s="173"/>
      <c r="AO557" s="173"/>
      <c r="AP557" s="173"/>
      <c r="AQ557" s="173"/>
      <c r="AR557" s="173"/>
      <c r="AS557" s="173">
        <v>89000</v>
      </c>
      <c r="AT557" s="160">
        <f t="shared" si="192"/>
        <v>3</v>
      </c>
      <c r="AU557" s="173">
        <f t="shared" si="193"/>
        <v>304700</v>
      </c>
      <c r="AV557" s="173">
        <f t="shared" si="194"/>
        <v>101600</v>
      </c>
      <c r="AW557" s="173">
        <f t="shared" si="195"/>
        <v>89000</v>
      </c>
      <c r="AX557" s="173">
        <f t="shared" si="196"/>
        <v>28300</v>
      </c>
      <c r="AY557" s="173">
        <f t="shared" si="197"/>
        <v>15700</v>
      </c>
      <c r="AZ557" s="177">
        <f t="shared" si="198"/>
        <v>0.38608458390177353</v>
      </c>
      <c r="BA557" s="177">
        <f t="shared" si="199"/>
        <v>0.21418826739427013</v>
      </c>
      <c r="BB557" s="173">
        <f t="shared" si="206"/>
        <v>89000</v>
      </c>
      <c r="BC557" s="178">
        <f t="shared" si="207"/>
        <v>101600</v>
      </c>
      <c r="BD557" s="173">
        <f t="shared" si="190"/>
        <v>15700</v>
      </c>
      <c r="BE557" s="177">
        <f t="shared" si="191"/>
        <v>0.21418826739427013</v>
      </c>
      <c r="BF557" s="179" t="s">
        <v>20515</v>
      </c>
      <c r="BG557" s="174" t="s">
        <v>20549</v>
      </c>
      <c r="BH557" s="166" t="s">
        <v>20501</v>
      </c>
      <c r="BI557" s="162"/>
      <c r="BJ557" s="163">
        <v>1</v>
      </c>
      <c r="BK557" s="163"/>
    </row>
    <row r="558" spans="1:63" ht="31.5" customHeight="1" x14ac:dyDescent="0.25">
      <c r="A558" s="157">
        <v>552</v>
      </c>
      <c r="B558" s="164" t="s">
        <v>1039</v>
      </c>
      <c r="C558" s="169" t="s">
        <v>938</v>
      </c>
      <c r="D558" s="169" t="s">
        <v>467</v>
      </c>
      <c r="E558" s="170" t="s">
        <v>743</v>
      </c>
      <c r="F558" s="171" t="s">
        <v>744</v>
      </c>
      <c r="G558" s="171" t="s">
        <v>1040</v>
      </c>
      <c r="H558" s="172" t="s">
        <v>745</v>
      </c>
      <c r="I558" s="164"/>
      <c r="J558" s="164">
        <v>29</v>
      </c>
      <c r="K558" s="171">
        <v>29</v>
      </c>
      <c r="L558" s="171" t="s">
        <v>939</v>
      </c>
      <c r="M558" s="173">
        <v>51591</v>
      </c>
      <c r="N558" s="173">
        <f t="shared" si="203"/>
        <v>16709</v>
      </c>
      <c r="O558" s="173">
        <v>16752.5217391304</v>
      </c>
      <c r="P558" s="173">
        <v>68300</v>
      </c>
      <c r="Q558" s="173">
        <f t="shared" si="204"/>
        <v>21778.278260869516</v>
      </c>
      <c r="R558" s="173">
        <f t="shared" si="205"/>
        <v>73369.278260869512</v>
      </c>
      <c r="S558" s="173">
        <v>73300</v>
      </c>
      <c r="T558" s="174" t="s">
        <v>20549</v>
      </c>
      <c r="U558" s="175" t="s">
        <v>471</v>
      </c>
      <c r="V558" s="175" t="s">
        <v>1197</v>
      </c>
      <c r="W558" s="175" t="s">
        <v>173</v>
      </c>
      <c r="X558" s="176">
        <v>43294</v>
      </c>
      <c r="Y558" s="171" t="s">
        <v>7684</v>
      </c>
      <c r="Z558" s="171"/>
      <c r="AA558" s="173">
        <v>120000</v>
      </c>
      <c r="AB558" s="173"/>
      <c r="AC558" s="173"/>
      <c r="AD558" s="173"/>
      <c r="AE558" s="173"/>
      <c r="AF558" s="173"/>
      <c r="AG558" s="173"/>
      <c r="AH558" s="173"/>
      <c r="AI558" s="173">
        <v>95700</v>
      </c>
      <c r="AJ558" s="173"/>
      <c r="AK558" s="173"/>
      <c r="AL558" s="173"/>
      <c r="AM558" s="173"/>
      <c r="AN558" s="173"/>
      <c r="AO558" s="173"/>
      <c r="AP558" s="173"/>
      <c r="AQ558" s="173"/>
      <c r="AR558" s="173"/>
      <c r="AS558" s="173">
        <v>89000</v>
      </c>
      <c r="AT558" s="160">
        <f t="shared" si="192"/>
        <v>3</v>
      </c>
      <c r="AU558" s="173">
        <f t="shared" si="193"/>
        <v>304700</v>
      </c>
      <c r="AV558" s="173">
        <f t="shared" si="194"/>
        <v>101600</v>
      </c>
      <c r="AW558" s="173">
        <f t="shared" si="195"/>
        <v>89000</v>
      </c>
      <c r="AX558" s="173">
        <f t="shared" si="196"/>
        <v>28300</v>
      </c>
      <c r="AY558" s="173">
        <f t="shared" si="197"/>
        <v>15700</v>
      </c>
      <c r="AZ558" s="177">
        <f t="shared" si="198"/>
        <v>0.38608458390177353</v>
      </c>
      <c r="BA558" s="177">
        <f t="shared" si="199"/>
        <v>0.21418826739427013</v>
      </c>
      <c r="BB558" s="173">
        <f t="shared" si="206"/>
        <v>89000</v>
      </c>
      <c r="BC558" s="178">
        <f t="shared" si="207"/>
        <v>101600</v>
      </c>
      <c r="BD558" s="173">
        <f t="shared" si="190"/>
        <v>15700</v>
      </c>
      <c r="BE558" s="177">
        <f t="shared" si="191"/>
        <v>0.21418826739427013</v>
      </c>
      <c r="BF558" s="179" t="s">
        <v>20515</v>
      </c>
      <c r="BG558" s="174" t="s">
        <v>20549</v>
      </c>
      <c r="BH558" s="166" t="s">
        <v>20501</v>
      </c>
      <c r="BI558" s="162"/>
      <c r="BJ558" s="163">
        <v>1</v>
      </c>
      <c r="BK558" s="163"/>
    </row>
    <row r="559" spans="1:63" ht="31.5" customHeight="1" x14ac:dyDescent="0.25">
      <c r="A559" s="157">
        <v>553</v>
      </c>
      <c r="B559" s="164" t="s">
        <v>1041</v>
      </c>
      <c r="C559" s="169" t="s">
        <v>938</v>
      </c>
      <c r="D559" s="169" t="s">
        <v>467</v>
      </c>
      <c r="E559" s="170" t="s">
        <v>746</v>
      </c>
      <c r="F559" s="171" t="s">
        <v>747</v>
      </c>
      <c r="G559" s="171" t="s">
        <v>1042</v>
      </c>
      <c r="H559" s="172" t="s">
        <v>748</v>
      </c>
      <c r="I559" s="164"/>
      <c r="J559" s="164">
        <v>29</v>
      </c>
      <c r="K559" s="171">
        <v>29</v>
      </c>
      <c r="L559" s="171" t="s">
        <v>939</v>
      </c>
      <c r="M559" s="173">
        <v>51591</v>
      </c>
      <c r="N559" s="173">
        <f t="shared" si="203"/>
        <v>16709</v>
      </c>
      <c r="O559" s="173">
        <v>16752.5217391304</v>
      </c>
      <c r="P559" s="173">
        <v>68300</v>
      </c>
      <c r="Q559" s="173">
        <f t="shared" si="204"/>
        <v>21778.278260869516</v>
      </c>
      <c r="R559" s="173">
        <f t="shared" si="205"/>
        <v>73369.278260869512</v>
      </c>
      <c r="S559" s="173">
        <v>73300</v>
      </c>
      <c r="T559" s="174" t="s">
        <v>20549</v>
      </c>
      <c r="U559" s="175" t="s">
        <v>471</v>
      </c>
      <c r="V559" s="175" t="s">
        <v>1197</v>
      </c>
      <c r="W559" s="175" t="s">
        <v>173</v>
      </c>
      <c r="X559" s="176">
        <v>43294</v>
      </c>
      <c r="Y559" s="171" t="s">
        <v>7684</v>
      </c>
      <c r="Z559" s="171"/>
      <c r="AA559" s="173">
        <v>120000</v>
      </c>
      <c r="AB559" s="173"/>
      <c r="AC559" s="173"/>
      <c r="AD559" s="173"/>
      <c r="AE559" s="173"/>
      <c r="AF559" s="173"/>
      <c r="AG559" s="173"/>
      <c r="AH559" s="173"/>
      <c r="AI559" s="173">
        <v>95700</v>
      </c>
      <c r="AJ559" s="173"/>
      <c r="AK559" s="173"/>
      <c r="AL559" s="173"/>
      <c r="AM559" s="173"/>
      <c r="AN559" s="173"/>
      <c r="AO559" s="173"/>
      <c r="AP559" s="173"/>
      <c r="AQ559" s="173"/>
      <c r="AR559" s="173"/>
      <c r="AS559" s="173">
        <v>89000</v>
      </c>
      <c r="AT559" s="160">
        <f t="shared" si="192"/>
        <v>3</v>
      </c>
      <c r="AU559" s="173">
        <f t="shared" si="193"/>
        <v>304700</v>
      </c>
      <c r="AV559" s="173">
        <f t="shared" si="194"/>
        <v>101600</v>
      </c>
      <c r="AW559" s="173">
        <f t="shared" si="195"/>
        <v>89000</v>
      </c>
      <c r="AX559" s="173">
        <f t="shared" si="196"/>
        <v>28300</v>
      </c>
      <c r="AY559" s="173">
        <f t="shared" si="197"/>
        <v>15700</v>
      </c>
      <c r="AZ559" s="177">
        <f t="shared" si="198"/>
        <v>0.38608458390177353</v>
      </c>
      <c r="BA559" s="177">
        <f t="shared" si="199"/>
        <v>0.21418826739427013</v>
      </c>
      <c r="BB559" s="173">
        <f t="shared" si="206"/>
        <v>89000</v>
      </c>
      <c r="BC559" s="178">
        <f t="shared" si="207"/>
        <v>101600</v>
      </c>
      <c r="BD559" s="173">
        <f t="shared" si="190"/>
        <v>15700</v>
      </c>
      <c r="BE559" s="177">
        <f t="shared" si="191"/>
        <v>0.21418826739427013</v>
      </c>
      <c r="BF559" s="179" t="s">
        <v>20515</v>
      </c>
      <c r="BG559" s="174" t="s">
        <v>20549</v>
      </c>
      <c r="BH559" s="166" t="s">
        <v>20501</v>
      </c>
      <c r="BI559" s="162"/>
      <c r="BJ559" s="163">
        <v>1</v>
      </c>
      <c r="BK559" s="163"/>
    </row>
    <row r="560" spans="1:63" ht="31.5" customHeight="1" x14ac:dyDescent="0.25">
      <c r="A560" s="157">
        <v>554</v>
      </c>
      <c r="B560" s="164" t="s">
        <v>1043</v>
      </c>
      <c r="C560" s="169" t="s">
        <v>938</v>
      </c>
      <c r="D560" s="169" t="s">
        <v>467</v>
      </c>
      <c r="E560" s="170" t="s">
        <v>749</v>
      </c>
      <c r="F560" s="171" t="s">
        <v>750</v>
      </c>
      <c r="G560" s="171" t="s">
        <v>1044</v>
      </c>
      <c r="H560" s="172" t="s">
        <v>751</v>
      </c>
      <c r="I560" s="164"/>
      <c r="J560" s="164">
        <v>29</v>
      </c>
      <c r="K560" s="171">
        <v>29</v>
      </c>
      <c r="L560" s="171" t="s">
        <v>939</v>
      </c>
      <c r="M560" s="173">
        <v>51591</v>
      </c>
      <c r="N560" s="173">
        <f t="shared" si="203"/>
        <v>16709</v>
      </c>
      <c r="O560" s="173">
        <v>16752.5217391304</v>
      </c>
      <c r="P560" s="173">
        <v>68300</v>
      </c>
      <c r="Q560" s="173">
        <f t="shared" si="204"/>
        <v>21778.278260869516</v>
      </c>
      <c r="R560" s="173">
        <f t="shared" si="205"/>
        <v>73369.278260869512</v>
      </c>
      <c r="S560" s="173">
        <v>73300</v>
      </c>
      <c r="T560" s="174" t="s">
        <v>20549</v>
      </c>
      <c r="U560" s="175" t="s">
        <v>471</v>
      </c>
      <c r="V560" s="175" t="s">
        <v>1197</v>
      </c>
      <c r="W560" s="175" t="s">
        <v>173</v>
      </c>
      <c r="X560" s="176">
        <v>43294</v>
      </c>
      <c r="Y560" s="171" t="s">
        <v>7684</v>
      </c>
      <c r="Z560" s="171"/>
      <c r="AA560" s="173">
        <v>120000</v>
      </c>
      <c r="AB560" s="173"/>
      <c r="AC560" s="173"/>
      <c r="AD560" s="173"/>
      <c r="AE560" s="173"/>
      <c r="AF560" s="173"/>
      <c r="AG560" s="173"/>
      <c r="AH560" s="173"/>
      <c r="AI560" s="173">
        <v>95700</v>
      </c>
      <c r="AJ560" s="173"/>
      <c r="AK560" s="173"/>
      <c r="AL560" s="173"/>
      <c r="AM560" s="173"/>
      <c r="AN560" s="173"/>
      <c r="AO560" s="173"/>
      <c r="AP560" s="173"/>
      <c r="AQ560" s="173"/>
      <c r="AR560" s="173"/>
      <c r="AS560" s="173">
        <v>89000</v>
      </c>
      <c r="AT560" s="160">
        <f t="shared" si="192"/>
        <v>3</v>
      </c>
      <c r="AU560" s="173">
        <f t="shared" si="193"/>
        <v>304700</v>
      </c>
      <c r="AV560" s="173">
        <f t="shared" si="194"/>
        <v>101600</v>
      </c>
      <c r="AW560" s="173">
        <f t="shared" si="195"/>
        <v>89000</v>
      </c>
      <c r="AX560" s="173">
        <f t="shared" si="196"/>
        <v>28300</v>
      </c>
      <c r="AY560" s="173">
        <f t="shared" si="197"/>
        <v>15700</v>
      </c>
      <c r="AZ560" s="177">
        <f t="shared" si="198"/>
        <v>0.38608458390177353</v>
      </c>
      <c r="BA560" s="177">
        <f t="shared" si="199"/>
        <v>0.21418826739427013</v>
      </c>
      <c r="BB560" s="173">
        <f t="shared" si="206"/>
        <v>89000</v>
      </c>
      <c r="BC560" s="178">
        <f t="shared" si="207"/>
        <v>101600</v>
      </c>
      <c r="BD560" s="173">
        <f t="shared" si="190"/>
        <v>15700</v>
      </c>
      <c r="BE560" s="177">
        <f t="shared" si="191"/>
        <v>0.21418826739427013</v>
      </c>
      <c r="BF560" s="179" t="s">
        <v>20515</v>
      </c>
      <c r="BG560" s="174" t="s">
        <v>20549</v>
      </c>
      <c r="BH560" s="166" t="s">
        <v>20501</v>
      </c>
      <c r="BI560" s="162"/>
      <c r="BJ560" s="163">
        <v>1</v>
      </c>
      <c r="BK560" s="163"/>
    </row>
    <row r="561" spans="1:63" ht="31.5" customHeight="1" x14ac:dyDescent="0.25">
      <c r="A561" s="157">
        <v>555</v>
      </c>
      <c r="B561" s="164" t="s">
        <v>1045</v>
      </c>
      <c r="C561" s="169" t="s">
        <v>938</v>
      </c>
      <c r="D561" s="169" t="s">
        <v>467</v>
      </c>
      <c r="E561" s="170" t="s">
        <v>752</v>
      </c>
      <c r="F561" s="171" t="s">
        <v>753</v>
      </c>
      <c r="G561" s="171" t="s">
        <v>1046</v>
      </c>
      <c r="H561" s="172" t="s">
        <v>754</v>
      </c>
      <c r="I561" s="164"/>
      <c r="J561" s="164">
        <v>29</v>
      </c>
      <c r="K561" s="171">
        <v>29</v>
      </c>
      <c r="L561" s="171" t="s">
        <v>939</v>
      </c>
      <c r="M561" s="173">
        <v>51591</v>
      </c>
      <c r="N561" s="173">
        <f t="shared" si="203"/>
        <v>16709</v>
      </c>
      <c r="O561" s="173">
        <v>16752.5217391304</v>
      </c>
      <c r="P561" s="173">
        <v>68300</v>
      </c>
      <c r="Q561" s="173">
        <f t="shared" si="204"/>
        <v>21778.278260869516</v>
      </c>
      <c r="R561" s="173">
        <f t="shared" si="205"/>
        <v>73369.278260869512</v>
      </c>
      <c r="S561" s="173">
        <v>73300</v>
      </c>
      <c r="T561" s="174" t="s">
        <v>20549</v>
      </c>
      <c r="U561" s="175" t="s">
        <v>471</v>
      </c>
      <c r="V561" s="175" t="s">
        <v>1197</v>
      </c>
      <c r="W561" s="175" t="s">
        <v>173</v>
      </c>
      <c r="X561" s="176">
        <v>43294</v>
      </c>
      <c r="Y561" s="171" t="s">
        <v>7684</v>
      </c>
      <c r="Z561" s="171"/>
      <c r="AA561" s="173">
        <v>120000</v>
      </c>
      <c r="AB561" s="173"/>
      <c r="AC561" s="173"/>
      <c r="AD561" s="173"/>
      <c r="AE561" s="173"/>
      <c r="AF561" s="173"/>
      <c r="AG561" s="173"/>
      <c r="AH561" s="173"/>
      <c r="AI561" s="173">
        <v>95700</v>
      </c>
      <c r="AJ561" s="173"/>
      <c r="AK561" s="173"/>
      <c r="AL561" s="173"/>
      <c r="AM561" s="173"/>
      <c r="AN561" s="173"/>
      <c r="AO561" s="173"/>
      <c r="AP561" s="173"/>
      <c r="AQ561" s="173"/>
      <c r="AR561" s="173"/>
      <c r="AS561" s="173">
        <v>89000</v>
      </c>
      <c r="AT561" s="160">
        <f t="shared" si="192"/>
        <v>3</v>
      </c>
      <c r="AU561" s="173">
        <f t="shared" si="193"/>
        <v>304700</v>
      </c>
      <c r="AV561" s="173">
        <f t="shared" si="194"/>
        <v>101600</v>
      </c>
      <c r="AW561" s="173">
        <f t="shared" si="195"/>
        <v>89000</v>
      </c>
      <c r="AX561" s="173">
        <f t="shared" si="196"/>
        <v>28300</v>
      </c>
      <c r="AY561" s="173">
        <f t="shared" si="197"/>
        <v>15700</v>
      </c>
      <c r="AZ561" s="177">
        <f t="shared" si="198"/>
        <v>0.38608458390177353</v>
      </c>
      <c r="BA561" s="177">
        <f t="shared" si="199"/>
        <v>0.21418826739427013</v>
      </c>
      <c r="BB561" s="173">
        <f t="shared" si="206"/>
        <v>89000</v>
      </c>
      <c r="BC561" s="178">
        <f t="shared" si="207"/>
        <v>101600</v>
      </c>
      <c r="BD561" s="173">
        <f t="shared" si="190"/>
        <v>15700</v>
      </c>
      <c r="BE561" s="177">
        <f t="shared" si="191"/>
        <v>0.21418826739427013</v>
      </c>
      <c r="BF561" s="179" t="s">
        <v>20515</v>
      </c>
      <c r="BG561" s="174" t="s">
        <v>20549</v>
      </c>
      <c r="BH561" s="166" t="s">
        <v>20501</v>
      </c>
      <c r="BI561" s="162"/>
      <c r="BJ561" s="163">
        <v>1</v>
      </c>
      <c r="BK561" s="163"/>
    </row>
    <row r="562" spans="1:63" ht="31.5" customHeight="1" x14ac:dyDescent="0.25">
      <c r="A562" s="157">
        <v>556</v>
      </c>
      <c r="B562" s="164" t="s">
        <v>1047</v>
      </c>
      <c r="C562" s="169" t="s">
        <v>938</v>
      </c>
      <c r="D562" s="169" t="s">
        <v>467</v>
      </c>
      <c r="E562" s="170" t="s">
        <v>701</v>
      </c>
      <c r="F562" s="171" t="s">
        <v>702</v>
      </c>
      <c r="G562" s="171" t="s">
        <v>1048</v>
      </c>
      <c r="H562" s="172" t="s">
        <v>703</v>
      </c>
      <c r="I562" s="164"/>
      <c r="J562" s="164">
        <v>29</v>
      </c>
      <c r="K562" s="171">
        <v>29</v>
      </c>
      <c r="L562" s="171" t="s">
        <v>939</v>
      </c>
      <c r="M562" s="173">
        <v>51591</v>
      </c>
      <c r="N562" s="173">
        <f t="shared" si="203"/>
        <v>16709</v>
      </c>
      <c r="O562" s="173">
        <v>16752.5217391304</v>
      </c>
      <c r="P562" s="173">
        <v>68300</v>
      </c>
      <c r="Q562" s="173">
        <f t="shared" si="204"/>
        <v>21778.278260869516</v>
      </c>
      <c r="R562" s="173">
        <f t="shared" si="205"/>
        <v>73369.278260869512</v>
      </c>
      <c r="S562" s="173">
        <v>73300</v>
      </c>
      <c r="T562" s="174" t="s">
        <v>20549</v>
      </c>
      <c r="U562" s="175" t="s">
        <v>471</v>
      </c>
      <c r="V562" s="175" t="s">
        <v>1197</v>
      </c>
      <c r="W562" s="175" t="s">
        <v>173</v>
      </c>
      <c r="X562" s="176">
        <v>43294</v>
      </c>
      <c r="Y562" s="171" t="s">
        <v>7684</v>
      </c>
      <c r="Z562" s="171"/>
      <c r="AA562" s="173">
        <v>120000</v>
      </c>
      <c r="AB562" s="173"/>
      <c r="AC562" s="173"/>
      <c r="AD562" s="173"/>
      <c r="AE562" s="173"/>
      <c r="AF562" s="173"/>
      <c r="AG562" s="173"/>
      <c r="AH562" s="173"/>
      <c r="AI562" s="173">
        <v>95700</v>
      </c>
      <c r="AJ562" s="173"/>
      <c r="AK562" s="173"/>
      <c r="AL562" s="173"/>
      <c r="AM562" s="173"/>
      <c r="AN562" s="173"/>
      <c r="AO562" s="173"/>
      <c r="AP562" s="173"/>
      <c r="AQ562" s="173"/>
      <c r="AR562" s="173"/>
      <c r="AS562" s="173">
        <v>89000</v>
      </c>
      <c r="AT562" s="160">
        <f t="shared" si="192"/>
        <v>3</v>
      </c>
      <c r="AU562" s="173">
        <f t="shared" si="193"/>
        <v>304700</v>
      </c>
      <c r="AV562" s="173">
        <f t="shared" si="194"/>
        <v>101600</v>
      </c>
      <c r="AW562" s="173">
        <f t="shared" si="195"/>
        <v>89000</v>
      </c>
      <c r="AX562" s="173">
        <f t="shared" si="196"/>
        <v>28300</v>
      </c>
      <c r="AY562" s="173">
        <f t="shared" si="197"/>
        <v>15700</v>
      </c>
      <c r="AZ562" s="177">
        <f t="shared" si="198"/>
        <v>0.38608458390177353</v>
      </c>
      <c r="BA562" s="177">
        <f t="shared" si="199"/>
        <v>0.21418826739427013</v>
      </c>
      <c r="BB562" s="173">
        <f t="shared" si="206"/>
        <v>89000</v>
      </c>
      <c r="BC562" s="178">
        <f t="shared" si="207"/>
        <v>101600</v>
      </c>
      <c r="BD562" s="173">
        <f t="shared" si="190"/>
        <v>15700</v>
      </c>
      <c r="BE562" s="177">
        <f t="shared" si="191"/>
        <v>0.21418826739427013</v>
      </c>
      <c r="BF562" s="179" t="s">
        <v>20515</v>
      </c>
      <c r="BG562" s="174" t="s">
        <v>20549</v>
      </c>
      <c r="BH562" s="166" t="s">
        <v>20501</v>
      </c>
      <c r="BI562" s="162"/>
      <c r="BJ562" s="163">
        <v>1</v>
      </c>
      <c r="BK562" s="163"/>
    </row>
    <row r="563" spans="1:63" ht="31.5" customHeight="1" x14ac:dyDescent="0.25">
      <c r="A563" s="157">
        <v>557</v>
      </c>
      <c r="B563" s="164" t="s">
        <v>1049</v>
      </c>
      <c r="C563" s="169" t="s">
        <v>938</v>
      </c>
      <c r="D563" s="169" t="s">
        <v>467</v>
      </c>
      <c r="E563" s="170" t="s">
        <v>755</v>
      </c>
      <c r="F563" s="171" t="s">
        <v>756</v>
      </c>
      <c r="G563" s="171" t="s">
        <v>1050</v>
      </c>
      <c r="H563" s="172" t="s">
        <v>757</v>
      </c>
      <c r="I563" s="164"/>
      <c r="J563" s="164">
        <v>29</v>
      </c>
      <c r="K563" s="171">
        <v>29</v>
      </c>
      <c r="L563" s="171" t="s">
        <v>939</v>
      </c>
      <c r="M563" s="173">
        <v>51591</v>
      </c>
      <c r="N563" s="173">
        <f t="shared" si="203"/>
        <v>16709</v>
      </c>
      <c r="O563" s="173">
        <v>16752.5217391304</v>
      </c>
      <c r="P563" s="173">
        <v>68300</v>
      </c>
      <c r="Q563" s="173">
        <f t="shared" si="204"/>
        <v>21778.278260869516</v>
      </c>
      <c r="R563" s="173">
        <f t="shared" si="205"/>
        <v>73369.278260869512</v>
      </c>
      <c r="S563" s="173">
        <v>73300</v>
      </c>
      <c r="T563" s="174" t="s">
        <v>20549</v>
      </c>
      <c r="U563" s="175" t="s">
        <v>471</v>
      </c>
      <c r="V563" s="175" t="s">
        <v>1197</v>
      </c>
      <c r="W563" s="175" t="s">
        <v>173</v>
      </c>
      <c r="X563" s="176">
        <v>43294</v>
      </c>
      <c r="Y563" s="171" t="s">
        <v>7684</v>
      </c>
      <c r="Z563" s="171"/>
      <c r="AA563" s="173">
        <v>120000</v>
      </c>
      <c r="AB563" s="173"/>
      <c r="AC563" s="173"/>
      <c r="AD563" s="173"/>
      <c r="AE563" s="173"/>
      <c r="AF563" s="173"/>
      <c r="AG563" s="173"/>
      <c r="AH563" s="173"/>
      <c r="AI563" s="173">
        <v>95700</v>
      </c>
      <c r="AJ563" s="173"/>
      <c r="AK563" s="173"/>
      <c r="AL563" s="173"/>
      <c r="AM563" s="173"/>
      <c r="AN563" s="173"/>
      <c r="AO563" s="173"/>
      <c r="AP563" s="173"/>
      <c r="AQ563" s="173"/>
      <c r="AR563" s="173"/>
      <c r="AS563" s="173">
        <v>89000</v>
      </c>
      <c r="AT563" s="160">
        <f t="shared" si="192"/>
        <v>3</v>
      </c>
      <c r="AU563" s="173">
        <f t="shared" si="193"/>
        <v>304700</v>
      </c>
      <c r="AV563" s="173">
        <f t="shared" si="194"/>
        <v>101600</v>
      </c>
      <c r="AW563" s="173">
        <f t="shared" si="195"/>
        <v>89000</v>
      </c>
      <c r="AX563" s="173">
        <f t="shared" si="196"/>
        <v>28300</v>
      </c>
      <c r="AY563" s="173">
        <f t="shared" si="197"/>
        <v>15700</v>
      </c>
      <c r="AZ563" s="177">
        <f t="shared" si="198"/>
        <v>0.38608458390177353</v>
      </c>
      <c r="BA563" s="177">
        <f t="shared" si="199"/>
        <v>0.21418826739427013</v>
      </c>
      <c r="BB563" s="173">
        <f t="shared" si="206"/>
        <v>89000</v>
      </c>
      <c r="BC563" s="178">
        <f t="shared" si="207"/>
        <v>101600</v>
      </c>
      <c r="BD563" s="173">
        <f t="shared" si="190"/>
        <v>15700</v>
      </c>
      <c r="BE563" s="177">
        <f t="shared" si="191"/>
        <v>0.21418826739427013</v>
      </c>
      <c r="BF563" s="179" t="s">
        <v>20515</v>
      </c>
      <c r="BG563" s="174" t="s">
        <v>20549</v>
      </c>
      <c r="BH563" s="166" t="s">
        <v>20501</v>
      </c>
      <c r="BI563" s="162"/>
      <c r="BJ563" s="163">
        <v>1</v>
      </c>
      <c r="BK563" s="163"/>
    </row>
    <row r="564" spans="1:63" ht="31.5" customHeight="1" x14ac:dyDescent="0.25">
      <c r="A564" s="157">
        <v>558</v>
      </c>
      <c r="B564" s="164" t="s">
        <v>1051</v>
      </c>
      <c r="C564" s="169" t="s">
        <v>938</v>
      </c>
      <c r="D564" s="169" t="s">
        <v>467</v>
      </c>
      <c r="E564" s="170" t="s">
        <v>758</v>
      </c>
      <c r="F564" s="171" t="s">
        <v>759</v>
      </c>
      <c r="G564" s="171" t="s">
        <v>1052</v>
      </c>
      <c r="H564" s="172" t="s">
        <v>760</v>
      </c>
      <c r="I564" s="164"/>
      <c r="J564" s="164">
        <v>29</v>
      </c>
      <c r="K564" s="171">
        <v>29</v>
      </c>
      <c r="L564" s="171" t="s">
        <v>939</v>
      </c>
      <c r="M564" s="173">
        <v>51591</v>
      </c>
      <c r="N564" s="173">
        <f t="shared" si="203"/>
        <v>16709</v>
      </c>
      <c r="O564" s="173">
        <v>16752.5217391304</v>
      </c>
      <c r="P564" s="173">
        <v>68300</v>
      </c>
      <c r="Q564" s="173">
        <f t="shared" si="204"/>
        <v>21778.278260869516</v>
      </c>
      <c r="R564" s="173">
        <f t="shared" si="205"/>
        <v>73369.278260869512</v>
      </c>
      <c r="S564" s="173">
        <v>73300</v>
      </c>
      <c r="T564" s="174" t="s">
        <v>20549</v>
      </c>
      <c r="U564" s="175" t="s">
        <v>471</v>
      </c>
      <c r="V564" s="175" t="s">
        <v>1197</v>
      </c>
      <c r="W564" s="175" t="s">
        <v>173</v>
      </c>
      <c r="X564" s="176">
        <v>43294</v>
      </c>
      <c r="Y564" s="171" t="s">
        <v>7684</v>
      </c>
      <c r="Z564" s="171"/>
      <c r="AA564" s="173">
        <v>120000</v>
      </c>
      <c r="AB564" s="173"/>
      <c r="AC564" s="173"/>
      <c r="AD564" s="173"/>
      <c r="AE564" s="173"/>
      <c r="AF564" s="173"/>
      <c r="AG564" s="173"/>
      <c r="AH564" s="173"/>
      <c r="AI564" s="173">
        <v>95700</v>
      </c>
      <c r="AJ564" s="173"/>
      <c r="AK564" s="173"/>
      <c r="AL564" s="173"/>
      <c r="AM564" s="173"/>
      <c r="AN564" s="173"/>
      <c r="AO564" s="173"/>
      <c r="AP564" s="173"/>
      <c r="AQ564" s="173"/>
      <c r="AR564" s="173"/>
      <c r="AS564" s="173">
        <v>89000</v>
      </c>
      <c r="AT564" s="160">
        <f t="shared" si="192"/>
        <v>3</v>
      </c>
      <c r="AU564" s="173">
        <f t="shared" si="193"/>
        <v>304700</v>
      </c>
      <c r="AV564" s="173">
        <f t="shared" si="194"/>
        <v>101600</v>
      </c>
      <c r="AW564" s="173">
        <f t="shared" si="195"/>
        <v>89000</v>
      </c>
      <c r="AX564" s="173">
        <f t="shared" si="196"/>
        <v>28300</v>
      </c>
      <c r="AY564" s="173">
        <f t="shared" si="197"/>
        <v>15700</v>
      </c>
      <c r="AZ564" s="177">
        <f t="shared" si="198"/>
        <v>0.38608458390177353</v>
      </c>
      <c r="BA564" s="177">
        <f t="shared" si="199"/>
        <v>0.21418826739427013</v>
      </c>
      <c r="BB564" s="173">
        <f t="shared" si="206"/>
        <v>89000</v>
      </c>
      <c r="BC564" s="178">
        <f t="shared" si="207"/>
        <v>101600</v>
      </c>
      <c r="BD564" s="173">
        <f t="shared" si="190"/>
        <v>15700</v>
      </c>
      <c r="BE564" s="177">
        <f t="shared" si="191"/>
        <v>0.21418826739427013</v>
      </c>
      <c r="BF564" s="179" t="s">
        <v>20515</v>
      </c>
      <c r="BG564" s="174" t="s">
        <v>20549</v>
      </c>
      <c r="BH564" s="166" t="s">
        <v>20501</v>
      </c>
      <c r="BI564" s="162"/>
      <c r="BJ564" s="163">
        <v>1</v>
      </c>
      <c r="BK564" s="163"/>
    </row>
    <row r="565" spans="1:63" ht="31.5" customHeight="1" x14ac:dyDescent="0.25">
      <c r="A565" s="157">
        <v>559</v>
      </c>
      <c r="B565" s="164" t="s">
        <v>1053</v>
      </c>
      <c r="C565" s="169" t="s">
        <v>938</v>
      </c>
      <c r="D565" s="169" t="s">
        <v>467</v>
      </c>
      <c r="E565" s="170" t="s">
        <v>704</v>
      </c>
      <c r="F565" s="171" t="s">
        <v>705</v>
      </c>
      <c r="G565" s="171" t="s">
        <v>1054</v>
      </c>
      <c r="H565" s="172" t="s">
        <v>706</v>
      </c>
      <c r="I565" s="164"/>
      <c r="J565" s="164">
        <v>29</v>
      </c>
      <c r="K565" s="171">
        <v>29</v>
      </c>
      <c r="L565" s="171" t="s">
        <v>939</v>
      </c>
      <c r="M565" s="173">
        <v>51591</v>
      </c>
      <c r="N565" s="173">
        <f t="shared" si="203"/>
        <v>16709</v>
      </c>
      <c r="O565" s="173">
        <v>16752.5217391304</v>
      </c>
      <c r="P565" s="173">
        <v>68300</v>
      </c>
      <c r="Q565" s="173">
        <f t="shared" si="204"/>
        <v>21778.278260869516</v>
      </c>
      <c r="R565" s="173">
        <f t="shared" si="205"/>
        <v>73369.278260869512</v>
      </c>
      <c r="S565" s="173">
        <v>73300</v>
      </c>
      <c r="T565" s="174" t="s">
        <v>20549</v>
      </c>
      <c r="U565" s="175" t="s">
        <v>471</v>
      </c>
      <c r="V565" s="175" t="s">
        <v>1197</v>
      </c>
      <c r="W565" s="175" t="s">
        <v>173</v>
      </c>
      <c r="X565" s="176">
        <v>43294</v>
      </c>
      <c r="Y565" s="171" t="s">
        <v>7684</v>
      </c>
      <c r="Z565" s="171"/>
      <c r="AA565" s="173">
        <v>120000</v>
      </c>
      <c r="AB565" s="173"/>
      <c r="AC565" s="173"/>
      <c r="AD565" s="173"/>
      <c r="AE565" s="173"/>
      <c r="AF565" s="173"/>
      <c r="AG565" s="173"/>
      <c r="AH565" s="173"/>
      <c r="AI565" s="173">
        <v>95700</v>
      </c>
      <c r="AJ565" s="173"/>
      <c r="AK565" s="173"/>
      <c r="AL565" s="173"/>
      <c r="AM565" s="173"/>
      <c r="AN565" s="173"/>
      <c r="AO565" s="173"/>
      <c r="AP565" s="173"/>
      <c r="AQ565" s="173"/>
      <c r="AR565" s="173"/>
      <c r="AS565" s="173">
        <v>89000</v>
      </c>
      <c r="AT565" s="160">
        <f t="shared" si="192"/>
        <v>3</v>
      </c>
      <c r="AU565" s="173">
        <f t="shared" si="193"/>
        <v>304700</v>
      </c>
      <c r="AV565" s="173">
        <f t="shared" si="194"/>
        <v>101600</v>
      </c>
      <c r="AW565" s="173">
        <f t="shared" si="195"/>
        <v>89000</v>
      </c>
      <c r="AX565" s="173">
        <f t="shared" si="196"/>
        <v>28300</v>
      </c>
      <c r="AY565" s="173">
        <f t="shared" si="197"/>
        <v>15700</v>
      </c>
      <c r="AZ565" s="177">
        <f t="shared" si="198"/>
        <v>0.38608458390177353</v>
      </c>
      <c r="BA565" s="177">
        <f t="shared" si="199"/>
        <v>0.21418826739427013</v>
      </c>
      <c r="BB565" s="173">
        <f t="shared" si="206"/>
        <v>89000</v>
      </c>
      <c r="BC565" s="178">
        <f t="shared" si="207"/>
        <v>101600</v>
      </c>
      <c r="BD565" s="173">
        <f t="shared" si="190"/>
        <v>15700</v>
      </c>
      <c r="BE565" s="177">
        <f t="shared" si="191"/>
        <v>0.21418826739427013</v>
      </c>
      <c r="BF565" s="179" t="s">
        <v>20515</v>
      </c>
      <c r="BG565" s="174" t="s">
        <v>20549</v>
      </c>
      <c r="BH565" s="166" t="s">
        <v>20501</v>
      </c>
      <c r="BI565" s="162"/>
      <c r="BJ565" s="163">
        <v>1</v>
      </c>
      <c r="BK565" s="163"/>
    </row>
    <row r="566" spans="1:63" ht="31.5" customHeight="1" x14ac:dyDescent="0.25">
      <c r="A566" s="157">
        <v>560</v>
      </c>
      <c r="B566" s="164" t="s">
        <v>1055</v>
      </c>
      <c r="C566" s="169" t="s">
        <v>938</v>
      </c>
      <c r="D566" s="169" t="s">
        <v>467</v>
      </c>
      <c r="E566" s="170" t="s">
        <v>761</v>
      </c>
      <c r="F566" s="171" t="s">
        <v>762</v>
      </c>
      <c r="G566" s="171" t="s">
        <v>1056</v>
      </c>
      <c r="H566" s="172" t="s">
        <v>763</v>
      </c>
      <c r="I566" s="164"/>
      <c r="J566" s="164">
        <v>29</v>
      </c>
      <c r="K566" s="171">
        <v>29</v>
      </c>
      <c r="L566" s="171" t="s">
        <v>939</v>
      </c>
      <c r="M566" s="173">
        <v>51591</v>
      </c>
      <c r="N566" s="173">
        <f t="shared" si="203"/>
        <v>16709</v>
      </c>
      <c r="O566" s="173">
        <v>16752.5217391304</v>
      </c>
      <c r="P566" s="173">
        <v>68300</v>
      </c>
      <c r="Q566" s="173">
        <f t="shared" si="204"/>
        <v>21778.278260869516</v>
      </c>
      <c r="R566" s="173">
        <f t="shared" si="205"/>
        <v>73369.278260869512</v>
      </c>
      <c r="S566" s="173">
        <v>73300</v>
      </c>
      <c r="T566" s="174" t="s">
        <v>20549</v>
      </c>
      <c r="U566" s="175" t="s">
        <v>471</v>
      </c>
      <c r="V566" s="175" t="s">
        <v>1197</v>
      </c>
      <c r="W566" s="175" t="s">
        <v>173</v>
      </c>
      <c r="X566" s="176">
        <v>43294</v>
      </c>
      <c r="Y566" s="171" t="s">
        <v>7684</v>
      </c>
      <c r="Z566" s="171"/>
      <c r="AA566" s="173">
        <v>120000</v>
      </c>
      <c r="AB566" s="173"/>
      <c r="AC566" s="173"/>
      <c r="AD566" s="173"/>
      <c r="AE566" s="173"/>
      <c r="AF566" s="173"/>
      <c r="AG566" s="173"/>
      <c r="AH566" s="173"/>
      <c r="AI566" s="173">
        <v>95700</v>
      </c>
      <c r="AJ566" s="173"/>
      <c r="AK566" s="173"/>
      <c r="AL566" s="173"/>
      <c r="AM566" s="173"/>
      <c r="AN566" s="173"/>
      <c r="AO566" s="173"/>
      <c r="AP566" s="173"/>
      <c r="AQ566" s="173"/>
      <c r="AR566" s="173"/>
      <c r="AS566" s="173">
        <v>89000</v>
      </c>
      <c r="AT566" s="160">
        <f t="shared" si="192"/>
        <v>3</v>
      </c>
      <c r="AU566" s="173">
        <f t="shared" si="193"/>
        <v>304700</v>
      </c>
      <c r="AV566" s="173">
        <f t="shared" si="194"/>
        <v>101600</v>
      </c>
      <c r="AW566" s="173">
        <f t="shared" si="195"/>
        <v>89000</v>
      </c>
      <c r="AX566" s="173">
        <f t="shared" si="196"/>
        <v>28300</v>
      </c>
      <c r="AY566" s="173">
        <f t="shared" si="197"/>
        <v>15700</v>
      </c>
      <c r="AZ566" s="177">
        <f t="shared" si="198"/>
        <v>0.38608458390177353</v>
      </c>
      <c r="BA566" s="177">
        <f t="shared" si="199"/>
        <v>0.21418826739427013</v>
      </c>
      <c r="BB566" s="173">
        <f t="shared" si="206"/>
        <v>89000</v>
      </c>
      <c r="BC566" s="178">
        <f t="shared" si="207"/>
        <v>101600</v>
      </c>
      <c r="BD566" s="173">
        <f t="shared" si="190"/>
        <v>15700</v>
      </c>
      <c r="BE566" s="177">
        <f t="shared" si="191"/>
        <v>0.21418826739427013</v>
      </c>
      <c r="BF566" s="179" t="s">
        <v>20515</v>
      </c>
      <c r="BG566" s="174" t="s">
        <v>20549</v>
      </c>
      <c r="BH566" s="166" t="s">
        <v>20501</v>
      </c>
      <c r="BI566" s="162"/>
      <c r="BJ566" s="163">
        <v>1</v>
      </c>
      <c r="BK566" s="163"/>
    </row>
    <row r="567" spans="1:63" ht="31.5" customHeight="1" x14ac:dyDescent="0.25">
      <c r="A567" s="157">
        <v>561</v>
      </c>
      <c r="B567" s="164" t="s">
        <v>1057</v>
      </c>
      <c r="C567" s="169" t="s">
        <v>938</v>
      </c>
      <c r="D567" s="169" t="s">
        <v>467</v>
      </c>
      <c r="E567" s="170" t="s">
        <v>764</v>
      </c>
      <c r="F567" s="171" t="s">
        <v>765</v>
      </c>
      <c r="G567" s="171" t="s">
        <v>1058</v>
      </c>
      <c r="H567" s="172" t="s">
        <v>766</v>
      </c>
      <c r="I567" s="164"/>
      <c r="J567" s="164">
        <v>29</v>
      </c>
      <c r="K567" s="171">
        <v>29</v>
      </c>
      <c r="L567" s="171" t="s">
        <v>939</v>
      </c>
      <c r="M567" s="173">
        <v>51591</v>
      </c>
      <c r="N567" s="173">
        <f t="shared" si="203"/>
        <v>16709</v>
      </c>
      <c r="O567" s="173">
        <v>16752.5217391304</v>
      </c>
      <c r="P567" s="173">
        <v>68300</v>
      </c>
      <c r="Q567" s="173">
        <f t="shared" si="204"/>
        <v>21778.278260869516</v>
      </c>
      <c r="R567" s="173">
        <f t="shared" si="205"/>
        <v>73369.278260869512</v>
      </c>
      <c r="S567" s="173">
        <v>73300</v>
      </c>
      <c r="T567" s="174" t="s">
        <v>20549</v>
      </c>
      <c r="U567" s="175" t="s">
        <v>471</v>
      </c>
      <c r="V567" s="175" t="s">
        <v>1197</v>
      </c>
      <c r="W567" s="175" t="s">
        <v>173</v>
      </c>
      <c r="X567" s="176">
        <v>43294</v>
      </c>
      <c r="Y567" s="171" t="s">
        <v>7684</v>
      </c>
      <c r="Z567" s="171"/>
      <c r="AA567" s="173">
        <v>120000</v>
      </c>
      <c r="AB567" s="173"/>
      <c r="AC567" s="173"/>
      <c r="AD567" s="173"/>
      <c r="AE567" s="173"/>
      <c r="AF567" s="173"/>
      <c r="AG567" s="173"/>
      <c r="AH567" s="173"/>
      <c r="AI567" s="173">
        <v>95700</v>
      </c>
      <c r="AJ567" s="173"/>
      <c r="AK567" s="173"/>
      <c r="AL567" s="173"/>
      <c r="AM567" s="173"/>
      <c r="AN567" s="173"/>
      <c r="AO567" s="173"/>
      <c r="AP567" s="173"/>
      <c r="AQ567" s="173"/>
      <c r="AR567" s="173"/>
      <c r="AS567" s="173">
        <v>89000</v>
      </c>
      <c r="AT567" s="160">
        <f t="shared" si="192"/>
        <v>3</v>
      </c>
      <c r="AU567" s="173">
        <f t="shared" si="193"/>
        <v>304700</v>
      </c>
      <c r="AV567" s="173">
        <f t="shared" si="194"/>
        <v>101600</v>
      </c>
      <c r="AW567" s="173">
        <f t="shared" si="195"/>
        <v>89000</v>
      </c>
      <c r="AX567" s="173">
        <f t="shared" si="196"/>
        <v>28300</v>
      </c>
      <c r="AY567" s="173">
        <f t="shared" si="197"/>
        <v>15700</v>
      </c>
      <c r="AZ567" s="177">
        <f t="shared" si="198"/>
        <v>0.38608458390177353</v>
      </c>
      <c r="BA567" s="177">
        <f t="shared" si="199"/>
        <v>0.21418826739427013</v>
      </c>
      <c r="BB567" s="173">
        <f t="shared" si="206"/>
        <v>89000</v>
      </c>
      <c r="BC567" s="178">
        <f t="shared" si="207"/>
        <v>101600</v>
      </c>
      <c r="BD567" s="173">
        <f t="shared" si="190"/>
        <v>15700</v>
      </c>
      <c r="BE567" s="177">
        <f t="shared" si="191"/>
        <v>0.21418826739427013</v>
      </c>
      <c r="BF567" s="179" t="s">
        <v>20515</v>
      </c>
      <c r="BG567" s="174" t="s">
        <v>20549</v>
      </c>
      <c r="BH567" s="166" t="s">
        <v>20501</v>
      </c>
      <c r="BI567" s="162"/>
      <c r="BJ567" s="163">
        <v>1</v>
      </c>
      <c r="BK567" s="163"/>
    </row>
    <row r="568" spans="1:63" ht="31.5" customHeight="1" x14ac:dyDescent="0.25">
      <c r="A568" s="157">
        <v>562</v>
      </c>
      <c r="B568" s="164" t="s">
        <v>1059</v>
      </c>
      <c r="C568" s="169" t="s">
        <v>938</v>
      </c>
      <c r="D568" s="169" t="s">
        <v>467</v>
      </c>
      <c r="E568" s="170" t="s">
        <v>767</v>
      </c>
      <c r="F568" s="171" t="s">
        <v>768</v>
      </c>
      <c r="G568" s="171" t="s">
        <v>1060</v>
      </c>
      <c r="H568" s="172" t="s">
        <v>769</v>
      </c>
      <c r="I568" s="164"/>
      <c r="J568" s="164">
        <v>29</v>
      </c>
      <c r="K568" s="171">
        <v>29</v>
      </c>
      <c r="L568" s="171" t="s">
        <v>939</v>
      </c>
      <c r="M568" s="173">
        <v>51591</v>
      </c>
      <c r="N568" s="173">
        <f t="shared" si="203"/>
        <v>16709</v>
      </c>
      <c r="O568" s="173">
        <v>16752.5217391304</v>
      </c>
      <c r="P568" s="173">
        <v>68300</v>
      </c>
      <c r="Q568" s="173">
        <f t="shared" si="204"/>
        <v>21778.278260869516</v>
      </c>
      <c r="R568" s="173">
        <f t="shared" si="205"/>
        <v>73369.278260869512</v>
      </c>
      <c r="S568" s="173">
        <v>73300</v>
      </c>
      <c r="T568" s="174" t="s">
        <v>20549</v>
      </c>
      <c r="U568" s="175" t="s">
        <v>471</v>
      </c>
      <c r="V568" s="175" t="s">
        <v>1197</v>
      </c>
      <c r="W568" s="175" t="s">
        <v>173</v>
      </c>
      <c r="X568" s="176">
        <v>43294</v>
      </c>
      <c r="Y568" s="171" t="s">
        <v>7684</v>
      </c>
      <c r="Z568" s="171"/>
      <c r="AA568" s="173">
        <v>120000</v>
      </c>
      <c r="AB568" s="173"/>
      <c r="AC568" s="173"/>
      <c r="AD568" s="173"/>
      <c r="AE568" s="173"/>
      <c r="AF568" s="173"/>
      <c r="AG568" s="173"/>
      <c r="AH568" s="173"/>
      <c r="AI568" s="173">
        <v>95700</v>
      </c>
      <c r="AJ568" s="173"/>
      <c r="AK568" s="173"/>
      <c r="AL568" s="173"/>
      <c r="AM568" s="173"/>
      <c r="AN568" s="173"/>
      <c r="AO568" s="173"/>
      <c r="AP568" s="173"/>
      <c r="AQ568" s="173"/>
      <c r="AR568" s="173"/>
      <c r="AS568" s="173">
        <v>89000</v>
      </c>
      <c r="AT568" s="160">
        <f t="shared" si="192"/>
        <v>3</v>
      </c>
      <c r="AU568" s="173">
        <f t="shared" si="193"/>
        <v>304700</v>
      </c>
      <c r="AV568" s="173">
        <f t="shared" si="194"/>
        <v>101600</v>
      </c>
      <c r="AW568" s="173">
        <f t="shared" si="195"/>
        <v>89000</v>
      </c>
      <c r="AX568" s="173">
        <f t="shared" si="196"/>
        <v>28300</v>
      </c>
      <c r="AY568" s="173">
        <f t="shared" si="197"/>
        <v>15700</v>
      </c>
      <c r="AZ568" s="177">
        <f t="shared" si="198"/>
        <v>0.38608458390177353</v>
      </c>
      <c r="BA568" s="177">
        <f t="shared" si="199"/>
        <v>0.21418826739427013</v>
      </c>
      <c r="BB568" s="173">
        <f t="shared" si="206"/>
        <v>89000</v>
      </c>
      <c r="BC568" s="178">
        <f t="shared" si="207"/>
        <v>101600</v>
      </c>
      <c r="BD568" s="173">
        <f t="shared" si="190"/>
        <v>15700</v>
      </c>
      <c r="BE568" s="177">
        <f t="shared" si="191"/>
        <v>0.21418826739427013</v>
      </c>
      <c r="BF568" s="179" t="s">
        <v>20515</v>
      </c>
      <c r="BG568" s="174" t="s">
        <v>20549</v>
      </c>
      <c r="BH568" s="166" t="s">
        <v>20501</v>
      </c>
      <c r="BI568" s="162"/>
      <c r="BJ568" s="163">
        <v>1</v>
      </c>
      <c r="BK568" s="163"/>
    </row>
    <row r="569" spans="1:63" ht="31.5" customHeight="1" x14ac:dyDescent="0.25">
      <c r="A569" s="157">
        <v>563</v>
      </c>
      <c r="B569" s="164" t="s">
        <v>1063</v>
      </c>
      <c r="C569" s="169" t="s">
        <v>1061</v>
      </c>
      <c r="D569" s="169" t="s">
        <v>467</v>
      </c>
      <c r="E569" s="170" t="s">
        <v>629</v>
      </c>
      <c r="F569" s="171" t="s">
        <v>630</v>
      </c>
      <c r="G569" s="171" t="s">
        <v>1064</v>
      </c>
      <c r="H569" s="172" t="s">
        <v>631</v>
      </c>
      <c r="I569" s="164"/>
      <c r="J569" s="164">
        <v>30</v>
      </c>
      <c r="K569" s="171">
        <v>30</v>
      </c>
      <c r="L569" s="171" t="s">
        <v>1062</v>
      </c>
      <c r="M569" s="173">
        <v>83000</v>
      </c>
      <c r="N569" s="173">
        <f t="shared" si="203"/>
        <v>17000</v>
      </c>
      <c r="O569" s="173">
        <v>17217.391304347799</v>
      </c>
      <c r="P569" s="173">
        <v>100000</v>
      </c>
      <c r="Q569" s="173">
        <f t="shared" si="204"/>
        <v>22382.608695652136</v>
      </c>
      <c r="R569" s="173">
        <f t="shared" si="205"/>
        <v>105382.60869565213</v>
      </c>
      <c r="S569" s="173">
        <v>105300</v>
      </c>
      <c r="T569" s="174" t="s">
        <v>20549</v>
      </c>
      <c r="U569" s="175" t="s">
        <v>471</v>
      </c>
      <c r="V569" s="175" t="s">
        <v>1197</v>
      </c>
      <c r="W569" s="175" t="s">
        <v>173</v>
      </c>
      <c r="X569" s="176">
        <v>43294</v>
      </c>
      <c r="Y569" s="171" t="s">
        <v>7684</v>
      </c>
      <c r="Z569" s="171"/>
      <c r="AA569" s="173">
        <v>150000</v>
      </c>
      <c r="AB569" s="173">
        <v>145000</v>
      </c>
      <c r="AC569" s="173"/>
      <c r="AD569" s="173"/>
      <c r="AE569" s="173"/>
      <c r="AF569" s="173"/>
      <c r="AG569" s="173"/>
      <c r="AH569" s="173"/>
      <c r="AI569" s="173"/>
      <c r="AJ569" s="173"/>
      <c r="AK569" s="173"/>
      <c r="AL569" s="173"/>
      <c r="AM569" s="173"/>
      <c r="AN569" s="173"/>
      <c r="AO569" s="173"/>
      <c r="AP569" s="173"/>
      <c r="AQ569" s="173"/>
      <c r="AR569" s="173"/>
      <c r="AS569" s="173">
        <v>163000</v>
      </c>
      <c r="AT569" s="160">
        <f t="shared" si="192"/>
        <v>3</v>
      </c>
      <c r="AU569" s="173">
        <f t="shared" si="193"/>
        <v>458000</v>
      </c>
      <c r="AV569" s="173">
        <f t="shared" si="194"/>
        <v>152700</v>
      </c>
      <c r="AW569" s="173">
        <f t="shared" si="195"/>
        <v>145000</v>
      </c>
      <c r="AX569" s="173">
        <f t="shared" si="196"/>
        <v>47400</v>
      </c>
      <c r="AY569" s="173">
        <f t="shared" si="197"/>
        <v>39700</v>
      </c>
      <c r="AZ569" s="177">
        <f t="shared" si="198"/>
        <v>0.45014245014245013</v>
      </c>
      <c r="BA569" s="177">
        <f t="shared" si="199"/>
        <v>0.37701804368471037</v>
      </c>
      <c r="BB569" s="173">
        <f t="shared" si="206"/>
        <v>145000</v>
      </c>
      <c r="BC569" s="178">
        <f t="shared" si="207"/>
        <v>152700</v>
      </c>
      <c r="BD569" s="173">
        <f t="shared" si="190"/>
        <v>39700</v>
      </c>
      <c r="BE569" s="177">
        <f t="shared" si="191"/>
        <v>0.37701804368471037</v>
      </c>
      <c r="BF569" s="179" t="s">
        <v>20515</v>
      </c>
      <c r="BG569" s="174" t="s">
        <v>20549</v>
      </c>
      <c r="BH569" s="166" t="s">
        <v>20501</v>
      </c>
      <c r="BI569" s="162"/>
      <c r="BJ569" s="163">
        <v>1</v>
      </c>
      <c r="BK569" s="163"/>
    </row>
    <row r="570" spans="1:63" ht="31.5" customHeight="1" x14ac:dyDescent="0.25">
      <c r="A570" s="157">
        <v>564</v>
      </c>
      <c r="B570" s="164" t="s">
        <v>1065</v>
      </c>
      <c r="C570" s="169" t="s">
        <v>1061</v>
      </c>
      <c r="D570" s="169" t="s">
        <v>467</v>
      </c>
      <c r="E570" s="170" t="s">
        <v>770</v>
      </c>
      <c r="F570" s="171" t="s">
        <v>771</v>
      </c>
      <c r="G570" s="171" t="s">
        <v>1066</v>
      </c>
      <c r="H570" s="172" t="s">
        <v>779</v>
      </c>
      <c r="I570" s="164"/>
      <c r="J570" s="164">
        <v>30</v>
      </c>
      <c r="K570" s="171">
        <v>30</v>
      </c>
      <c r="L570" s="171" t="s">
        <v>1062</v>
      </c>
      <c r="M570" s="173">
        <v>83000</v>
      </c>
      <c r="N570" s="173">
        <v>17000</v>
      </c>
      <c r="O570" s="173">
        <v>17217.391304347799</v>
      </c>
      <c r="P570" s="173">
        <v>100000</v>
      </c>
      <c r="Q570" s="173">
        <v>22382.608695652136</v>
      </c>
      <c r="R570" s="173">
        <v>105382.60869565213</v>
      </c>
      <c r="S570" s="173">
        <v>105300</v>
      </c>
      <c r="T570" s="174" t="s">
        <v>20549</v>
      </c>
      <c r="U570" s="175" t="s">
        <v>6804</v>
      </c>
      <c r="V570" s="175" t="s">
        <v>6805</v>
      </c>
      <c r="W570" s="175" t="s">
        <v>173</v>
      </c>
      <c r="X570" s="176">
        <v>43294</v>
      </c>
      <c r="Y570" s="171" t="s">
        <v>7684</v>
      </c>
      <c r="Z570" s="171"/>
      <c r="AA570" s="173">
        <v>150000</v>
      </c>
      <c r="AB570" s="173"/>
      <c r="AC570" s="173"/>
      <c r="AD570" s="173"/>
      <c r="AE570" s="173"/>
      <c r="AF570" s="173"/>
      <c r="AG570" s="173"/>
      <c r="AH570" s="173"/>
      <c r="AI570" s="173"/>
      <c r="AJ570" s="173"/>
      <c r="AK570" s="173"/>
      <c r="AL570" s="173"/>
      <c r="AM570" s="173"/>
      <c r="AN570" s="173"/>
      <c r="AO570" s="173"/>
      <c r="AP570" s="173"/>
      <c r="AQ570" s="173"/>
      <c r="AR570" s="173">
        <v>203000</v>
      </c>
      <c r="AS570" s="173">
        <v>163000</v>
      </c>
      <c r="AT570" s="160">
        <f t="shared" si="192"/>
        <v>3</v>
      </c>
      <c r="AU570" s="173">
        <f t="shared" si="193"/>
        <v>516000</v>
      </c>
      <c r="AV570" s="173">
        <f t="shared" si="194"/>
        <v>172000</v>
      </c>
      <c r="AW570" s="173">
        <f t="shared" si="195"/>
        <v>150000</v>
      </c>
      <c r="AX570" s="173">
        <f t="shared" si="196"/>
        <v>66700</v>
      </c>
      <c r="AY570" s="173">
        <f t="shared" si="197"/>
        <v>44700</v>
      </c>
      <c r="AZ570" s="177">
        <f t="shared" si="198"/>
        <v>0.63342830009496676</v>
      </c>
      <c r="BA570" s="177">
        <f t="shared" si="199"/>
        <v>0.42450142450142453</v>
      </c>
      <c r="BB570" s="173">
        <f t="shared" si="206"/>
        <v>150000</v>
      </c>
      <c r="BC570" s="178">
        <f t="shared" si="207"/>
        <v>172000</v>
      </c>
      <c r="BD570" s="173">
        <f t="shared" si="190"/>
        <v>44700</v>
      </c>
      <c r="BE570" s="177">
        <f t="shared" si="191"/>
        <v>0.42450142450142453</v>
      </c>
      <c r="BF570" s="179" t="s">
        <v>20515</v>
      </c>
      <c r="BG570" s="174" t="s">
        <v>20549</v>
      </c>
      <c r="BH570" s="166" t="s">
        <v>20501</v>
      </c>
      <c r="BI570" s="162"/>
      <c r="BJ570" s="163">
        <v>1</v>
      </c>
      <c r="BK570" s="163"/>
    </row>
    <row r="571" spans="1:63" ht="31.5" customHeight="1" x14ac:dyDescent="0.25">
      <c r="A571" s="157">
        <v>565</v>
      </c>
      <c r="B571" s="164" t="s">
        <v>1067</v>
      </c>
      <c r="C571" s="169" t="s">
        <v>1061</v>
      </c>
      <c r="D571" s="169" t="s">
        <v>467</v>
      </c>
      <c r="E571" s="170" t="s">
        <v>634</v>
      </c>
      <c r="F571" s="171" t="s">
        <v>7570</v>
      </c>
      <c r="G571" s="171" t="s">
        <v>1068</v>
      </c>
      <c r="H571" s="172" t="s">
        <v>635</v>
      </c>
      <c r="I571" s="164"/>
      <c r="J571" s="164">
        <v>30</v>
      </c>
      <c r="K571" s="171">
        <v>30</v>
      </c>
      <c r="L571" s="171" t="s">
        <v>1062</v>
      </c>
      <c r="M571" s="173">
        <v>83000</v>
      </c>
      <c r="N571" s="173">
        <f t="shared" ref="N571:N603" si="208">P571-M571</f>
        <v>17000</v>
      </c>
      <c r="O571" s="173">
        <v>17217.391304347799</v>
      </c>
      <c r="P571" s="173">
        <v>100000</v>
      </c>
      <c r="Q571" s="173">
        <f t="shared" ref="Q571:Q603" si="209">+O571/1800000*2340000</f>
        <v>22382.608695652136</v>
      </c>
      <c r="R571" s="173">
        <f t="shared" ref="R571:R603" si="210">+M571+Q571</f>
        <v>105382.60869565213</v>
      </c>
      <c r="S571" s="173">
        <v>105300</v>
      </c>
      <c r="T571" s="174" t="s">
        <v>20549</v>
      </c>
      <c r="U571" s="175" t="s">
        <v>471</v>
      </c>
      <c r="V571" s="175" t="s">
        <v>1197</v>
      </c>
      <c r="W571" s="175" t="s">
        <v>173</v>
      </c>
      <c r="X571" s="176">
        <v>43294</v>
      </c>
      <c r="Y571" s="171" t="s">
        <v>7684</v>
      </c>
      <c r="Z571" s="171"/>
      <c r="AA571" s="173"/>
      <c r="AB571" s="173">
        <v>145000</v>
      </c>
      <c r="AC571" s="173"/>
      <c r="AD571" s="173"/>
      <c r="AE571" s="173"/>
      <c r="AF571" s="173"/>
      <c r="AG571" s="173"/>
      <c r="AH571" s="173"/>
      <c r="AI571" s="173">
        <v>140000</v>
      </c>
      <c r="AJ571" s="173"/>
      <c r="AK571" s="173"/>
      <c r="AL571" s="173"/>
      <c r="AM571" s="173"/>
      <c r="AN571" s="173"/>
      <c r="AO571" s="173"/>
      <c r="AP571" s="173"/>
      <c r="AQ571" s="173"/>
      <c r="AR571" s="173"/>
      <c r="AS571" s="173">
        <v>163000</v>
      </c>
      <c r="AT571" s="160">
        <f t="shared" si="192"/>
        <v>3</v>
      </c>
      <c r="AU571" s="173">
        <f t="shared" si="193"/>
        <v>448000</v>
      </c>
      <c r="AV571" s="173">
        <f t="shared" si="194"/>
        <v>149300</v>
      </c>
      <c r="AW571" s="173">
        <f t="shared" si="195"/>
        <v>140000</v>
      </c>
      <c r="AX571" s="173">
        <f t="shared" si="196"/>
        <v>44000</v>
      </c>
      <c r="AY571" s="173">
        <f t="shared" si="197"/>
        <v>34700</v>
      </c>
      <c r="AZ571" s="177">
        <f t="shared" si="198"/>
        <v>0.41785375118708451</v>
      </c>
      <c r="BA571" s="177">
        <f t="shared" si="199"/>
        <v>0.32953466286799621</v>
      </c>
      <c r="BB571" s="173">
        <f t="shared" si="206"/>
        <v>140000</v>
      </c>
      <c r="BC571" s="178">
        <f t="shared" si="207"/>
        <v>149300</v>
      </c>
      <c r="BD571" s="173">
        <f t="shared" si="190"/>
        <v>34700</v>
      </c>
      <c r="BE571" s="177">
        <f t="shared" si="191"/>
        <v>0.32953466286799621</v>
      </c>
      <c r="BF571" s="179" t="s">
        <v>20515</v>
      </c>
      <c r="BG571" s="174" t="s">
        <v>20549</v>
      </c>
      <c r="BH571" s="166" t="s">
        <v>20501</v>
      </c>
      <c r="BI571" s="162"/>
      <c r="BJ571" s="163">
        <v>1</v>
      </c>
      <c r="BK571" s="163"/>
    </row>
    <row r="572" spans="1:63" ht="31.5" customHeight="1" x14ac:dyDescent="0.25">
      <c r="A572" s="157">
        <v>566</v>
      </c>
      <c r="B572" s="164" t="s">
        <v>1069</v>
      </c>
      <c r="C572" s="169" t="s">
        <v>1061</v>
      </c>
      <c r="D572" s="169" t="s">
        <v>467</v>
      </c>
      <c r="E572" s="170" t="s">
        <v>636</v>
      </c>
      <c r="F572" s="171" t="s">
        <v>637</v>
      </c>
      <c r="G572" s="171" t="s">
        <v>1070</v>
      </c>
      <c r="H572" s="172" t="s">
        <v>638</v>
      </c>
      <c r="I572" s="164"/>
      <c r="J572" s="164">
        <v>30</v>
      </c>
      <c r="K572" s="171">
        <v>30</v>
      </c>
      <c r="L572" s="171" t="s">
        <v>1062</v>
      </c>
      <c r="M572" s="173">
        <v>83000</v>
      </c>
      <c r="N572" s="173">
        <f t="shared" si="208"/>
        <v>17000</v>
      </c>
      <c r="O572" s="173">
        <v>17217.391304347799</v>
      </c>
      <c r="P572" s="173">
        <v>100000</v>
      </c>
      <c r="Q572" s="173">
        <f t="shared" si="209"/>
        <v>22382.608695652136</v>
      </c>
      <c r="R572" s="173">
        <f t="shared" si="210"/>
        <v>105382.60869565213</v>
      </c>
      <c r="S572" s="173">
        <v>105300</v>
      </c>
      <c r="T572" s="174" t="s">
        <v>20549</v>
      </c>
      <c r="U572" s="175" t="s">
        <v>471</v>
      </c>
      <c r="V572" s="175" t="s">
        <v>1197</v>
      </c>
      <c r="W572" s="175" t="s">
        <v>173</v>
      </c>
      <c r="X572" s="176">
        <v>43294</v>
      </c>
      <c r="Y572" s="171" t="s">
        <v>7684</v>
      </c>
      <c r="Z572" s="171"/>
      <c r="AA572" s="173">
        <v>150000</v>
      </c>
      <c r="AB572" s="173">
        <v>145000</v>
      </c>
      <c r="AC572" s="173"/>
      <c r="AD572" s="173"/>
      <c r="AE572" s="173"/>
      <c r="AF572" s="173"/>
      <c r="AG572" s="173"/>
      <c r="AH572" s="173"/>
      <c r="AI572" s="173"/>
      <c r="AJ572" s="173"/>
      <c r="AK572" s="173"/>
      <c r="AL572" s="173"/>
      <c r="AM572" s="173"/>
      <c r="AN572" s="173"/>
      <c r="AO572" s="173"/>
      <c r="AP572" s="173"/>
      <c r="AQ572" s="173"/>
      <c r="AR572" s="173"/>
      <c r="AS572" s="173">
        <v>163000</v>
      </c>
      <c r="AT572" s="160">
        <f t="shared" si="192"/>
        <v>3</v>
      </c>
      <c r="AU572" s="173">
        <f t="shared" si="193"/>
        <v>458000</v>
      </c>
      <c r="AV572" s="173">
        <f t="shared" si="194"/>
        <v>152700</v>
      </c>
      <c r="AW572" s="173">
        <f t="shared" si="195"/>
        <v>145000</v>
      </c>
      <c r="AX572" s="173">
        <f t="shared" si="196"/>
        <v>47400</v>
      </c>
      <c r="AY572" s="173">
        <f t="shared" si="197"/>
        <v>39700</v>
      </c>
      <c r="AZ572" s="177">
        <f t="shared" si="198"/>
        <v>0.45014245014245013</v>
      </c>
      <c r="BA572" s="177">
        <f t="shared" si="199"/>
        <v>0.37701804368471037</v>
      </c>
      <c r="BB572" s="173">
        <f t="shared" si="206"/>
        <v>145000</v>
      </c>
      <c r="BC572" s="178">
        <f t="shared" si="207"/>
        <v>152700</v>
      </c>
      <c r="BD572" s="173">
        <f t="shared" si="190"/>
        <v>39700</v>
      </c>
      <c r="BE572" s="177">
        <f t="shared" si="191"/>
        <v>0.37701804368471037</v>
      </c>
      <c r="BF572" s="179" t="s">
        <v>20515</v>
      </c>
      <c r="BG572" s="174" t="s">
        <v>20549</v>
      </c>
      <c r="BH572" s="166" t="s">
        <v>20501</v>
      </c>
      <c r="BI572" s="162"/>
      <c r="BJ572" s="163">
        <v>1</v>
      </c>
      <c r="BK572" s="163"/>
    </row>
    <row r="573" spans="1:63" ht="31.5" customHeight="1" x14ac:dyDescent="0.25">
      <c r="A573" s="157">
        <v>567</v>
      </c>
      <c r="B573" s="164" t="s">
        <v>1071</v>
      </c>
      <c r="C573" s="169" t="s">
        <v>1061</v>
      </c>
      <c r="D573" s="169" t="s">
        <v>467</v>
      </c>
      <c r="E573" s="170" t="s">
        <v>784</v>
      </c>
      <c r="F573" s="171" t="s">
        <v>785</v>
      </c>
      <c r="G573" s="171" t="s">
        <v>1072</v>
      </c>
      <c r="H573" s="172" t="s">
        <v>787</v>
      </c>
      <c r="I573" s="164"/>
      <c r="J573" s="164">
        <v>30</v>
      </c>
      <c r="K573" s="171">
        <v>30</v>
      </c>
      <c r="L573" s="171" t="s">
        <v>1062</v>
      </c>
      <c r="M573" s="173">
        <v>83000</v>
      </c>
      <c r="N573" s="173">
        <f t="shared" si="208"/>
        <v>17000</v>
      </c>
      <c r="O573" s="173">
        <v>17217.391304347799</v>
      </c>
      <c r="P573" s="173">
        <v>100000</v>
      </c>
      <c r="Q573" s="173">
        <f t="shared" si="209"/>
        <v>22382.608695652136</v>
      </c>
      <c r="R573" s="173">
        <f t="shared" si="210"/>
        <v>105382.60869565213</v>
      </c>
      <c r="S573" s="173">
        <v>105300</v>
      </c>
      <c r="T573" s="174" t="s">
        <v>20549</v>
      </c>
      <c r="U573" s="175" t="s">
        <v>471</v>
      </c>
      <c r="V573" s="175" t="s">
        <v>1197</v>
      </c>
      <c r="W573" s="175" t="s">
        <v>173</v>
      </c>
      <c r="X573" s="176">
        <v>43294</v>
      </c>
      <c r="Y573" s="171" t="s">
        <v>7684</v>
      </c>
      <c r="Z573" s="171"/>
      <c r="AA573" s="173">
        <v>150000</v>
      </c>
      <c r="AB573" s="173">
        <v>145000</v>
      </c>
      <c r="AC573" s="173"/>
      <c r="AD573" s="173"/>
      <c r="AE573" s="173"/>
      <c r="AF573" s="173"/>
      <c r="AG573" s="173"/>
      <c r="AH573" s="173"/>
      <c r="AI573" s="173"/>
      <c r="AJ573" s="173"/>
      <c r="AK573" s="173"/>
      <c r="AL573" s="173"/>
      <c r="AM573" s="173"/>
      <c r="AN573" s="173"/>
      <c r="AO573" s="173"/>
      <c r="AP573" s="173"/>
      <c r="AQ573" s="173"/>
      <c r="AR573" s="173"/>
      <c r="AS573" s="173">
        <v>163000</v>
      </c>
      <c r="AT573" s="160">
        <f t="shared" si="192"/>
        <v>3</v>
      </c>
      <c r="AU573" s="173">
        <f t="shared" si="193"/>
        <v>458000</v>
      </c>
      <c r="AV573" s="173">
        <f t="shared" si="194"/>
        <v>152700</v>
      </c>
      <c r="AW573" s="173">
        <f t="shared" si="195"/>
        <v>145000</v>
      </c>
      <c r="AX573" s="173">
        <f t="shared" si="196"/>
        <v>47400</v>
      </c>
      <c r="AY573" s="173">
        <f t="shared" si="197"/>
        <v>39700</v>
      </c>
      <c r="AZ573" s="177">
        <f t="shared" si="198"/>
        <v>0.45014245014245013</v>
      </c>
      <c r="BA573" s="177">
        <f t="shared" si="199"/>
        <v>0.37701804368471037</v>
      </c>
      <c r="BB573" s="173">
        <f t="shared" si="206"/>
        <v>145000</v>
      </c>
      <c r="BC573" s="178">
        <f t="shared" si="207"/>
        <v>152700</v>
      </c>
      <c r="BD573" s="173">
        <f t="shared" si="190"/>
        <v>39700</v>
      </c>
      <c r="BE573" s="177">
        <f t="shared" si="191"/>
        <v>0.37701804368471037</v>
      </c>
      <c r="BF573" s="179" t="s">
        <v>20515</v>
      </c>
      <c r="BG573" s="174" t="s">
        <v>20549</v>
      </c>
      <c r="BH573" s="166" t="s">
        <v>20501</v>
      </c>
      <c r="BI573" s="162"/>
      <c r="BJ573" s="163">
        <v>1</v>
      </c>
      <c r="BK573" s="163"/>
    </row>
    <row r="574" spans="1:63" ht="31.5" customHeight="1" x14ac:dyDescent="0.25">
      <c r="A574" s="157">
        <v>568</v>
      </c>
      <c r="B574" s="164" t="s">
        <v>1073</v>
      </c>
      <c r="C574" s="169" t="s">
        <v>1061</v>
      </c>
      <c r="D574" s="169" t="s">
        <v>467</v>
      </c>
      <c r="E574" s="170" t="s">
        <v>707</v>
      </c>
      <c r="F574" s="171" t="s">
        <v>708</v>
      </c>
      <c r="G574" s="171" t="s">
        <v>1074</v>
      </c>
      <c r="H574" s="172" t="s">
        <v>709</v>
      </c>
      <c r="I574" s="164"/>
      <c r="J574" s="164">
        <v>30</v>
      </c>
      <c r="K574" s="171">
        <v>30</v>
      </c>
      <c r="L574" s="171" t="s">
        <v>1062</v>
      </c>
      <c r="M574" s="173">
        <v>83000</v>
      </c>
      <c r="N574" s="173">
        <f t="shared" si="208"/>
        <v>17000</v>
      </c>
      <c r="O574" s="173">
        <v>17217.391304347799</v>
      </c>
      <c r="P574" s="173">
        <v>100000</v>
      </c>
      <c r="Q574" s="173">
        <f t="shared" si="209"/>
        <v>22382.608695652136</v>
      </c>
      <c r="R574" s="173">
        <f t="shared" si="210"/>
        <v>105382.60869565213</v>
      </c>
      <c r="S574" s="173">
        <v>105300</v>
      </c>
      <c r="T574" s="174" t="s">
        <v>20549</v>
      </c>
      <c r="U574" s="175" t="s">
        <v>471</v>
      </c>
      <c r="V574" s="175" t="s">
        <v>1197</v>
      </c>
      <c r="W574" s="175" t="s">
        <v>173</v>
      </c>
      <c r="X574" s="176">
        <v>43294</v>
      </c>
      <c r="Y574" s="171" t="s">
        <v>7684</v>
      </c>
      <c r="Z574" s="171"/>
      <c r="AA574" s="173">
        <v>150000</v>
      </c>
      <c r="AB574" s="173"/>
      <c r="AC574" s="173"/>
      <c r="AD574" s="173"/>
      <c r="AE574" s="173"/>
      <c r="AF574" s="173"/>
      <c r="AG574" s="173"/>
      <c r="AH574" s="173"/>
      <c r="AI574" s="173">
        <v>140000</v>
      </c>
      <c r="AJ574" s="173"/>
      <c r="AK574" s="173"/>
      <c r="AL574" s="173"/>
      <c r="AM574" s="173"/>
      <c r="AN574" s="173"/>
      <c r="AO574" s="173"/>
      <c r="AP574" s="173"/>
      <c r="AQ574" s="173"/>
      <c r="AR574" s="173"/>
      <c r="AS574" s="173">
        <v>163000</v>
      </c>
      <c r="AT574" s="160">
        <f t="shared" si="192"/>
        <v>3</v>
      </c>
      <c r="AU574" s="173">
        <f t="shared" si="193"/>
        <v>453000</v>
      </c>
      <c r="AV574" s="173">
        <f t="shared" si="194"/>
        <v>151000</v>
      </c>
      <c r="AW574" s="173">
        <f t="shared" si="195"/>
        <v>140000</v>
      </c>
      <c r="AX574" s="173">
        <f t="shared" si="196"/>
        <v>45700</v>
      </c>
      <c r="AY574" s="173">
        <f t="shared" si="197"/>
        <v>34700</v>
      </c>
      <c r="AZ574" s="177">
        <f t="shared" si="198"/>
        <v>0.43399810066476735</v>
      </c>
      <c r="BA574" s="177">
        <f t="shared" si="199"/>
        <v>0.32953466286799621</v>
      </c>
      <c r="BB574" s="173">
        <f t="shared" si="206"/>
        <v>140000</v>
      </c>
      <c r="BC574" s="178">
        <f t="shared" si="207"/>
        <v>151000</v>
      </c>
      <c r="BD574" s="173">
        <f t="shared" si="190"/>
        <v>34700</v>
      </c>
      <c r="BE574" s="177">
        <f t="shared" si="191"/>
        <v>0.32953466286799621</v>
      </c>
      <c r="BF574" s="179" t="s">
        <v>20515</v>
      </c>
      <c r="BG574" s="174" t="s">
        <v>20549</v>
      </c>
      <c r="BH574" s="166" t="s">
        <v>20501</v>
      </c>
      <c r="BI574" s="162"/>
      <c r="BJ574" s="163">
        <v>1</v>
      </c>
      <c r="BK574" s="163"/>
    </row>
    <row r="575" spans="1:63" ht="31.5" customHeight="1" x14ac:dyDescent="0.25">
      <c r="A575" s="157">
        <v>569</v>
      </c>
      <c r="B575" s="164" t="s">
        <v>1075</v>
      </c>
      <c r="C575" s="169" t="s">
        <v>1061</v>
      </c>
      <c r="D575" s="169" t="s">
        <v>467</v>
      </c>
      <c r="E575" s="170" t="s">
        <v>710</v>
      </c>
      <c r="F575" s="171" t="s">
        <v>711</v>
      </c>
      <c r="G575" s="171" t="s">
        <v>1076</v>
      </c>
      <c r="H575" s="172" t="s">
        <v>712</v>
      </c>
      <c r="I575" s="164"/>
      <c r="J575" s="164">
        <v>30</v>
      </c>
      <c r="K575" s="171">
        <v>30</v>
      </c>
      <c r="L575" s="171" t="s">
        <v>1062</v>
      </c>
      <c r="M575" s="173">
        <v>83000</v>
      </c>
      <c r="N575" s="173">
        <f t="shared" si="208"/>
        <v>17000</v>
      </c>
      <c r="O575" s="173">
        <v>17217.391304347799</v>
      </c>
      <c r="P575" s="173">
        <v>100000</v>
      </c>
      <c r="Q575" s="173">
        <f t="shared" si="209"/>
        <v>22382.608695652136</v>
      </c>
      <c r="R575" s="173">
        <f t="shared" si="210"/>
        <v>105382.60869565213</v>
      </c>
      <c r="S575" s="173">
        <v>105300</v>
      </c>
      <c r="T575" s="174" t="s">
        <v>20549</v>
      </c>
      <c r="U575" s="175" t="s">
        <v>471</v>
      </c>
      <c r="V575" s="175" t="s">
        <v>1197</v>
      </c>
      <c r="W575" s="175" t="s">
        <v>173</v>
      </c>
      <c r="X575" s="176">
        <v>43294</v>
      </c>
      <c r="Y575" s="171" t="s">
        <v>7684</v>
      </c>
      <c r="Z575" s="171"/>
      <c r="AA575" s="173">
        <v>150000</v>
      </c>
      <c r="AB575" s="173"/>
      <c r="AC575" s="173"/>
      <c r="AD575" s="173"/>
      <c r="AE575" s="173"/>
      <c r="AF575" s="173"/>
      <c r="AG575" s="173"/>
      <c r="AH575" s="173"/>
      <c r="AI575" s="173">
        <v>140000</v>
      </c>
      <c r="AJ575" s="173"/>
      <c r="AK575" s="173"/>
      <c r="AL575" s="173"/>
      <c r="AM575" s="173"/>
      <c r="AN575" s="173"/>
      <c r="AO575" s="173"/>
      <c r="AP575" s="173"/>
      <c r="AQ575" s="173"/>
      <c r="AR575" s="173"/>
      <c r="AS575" s="173">
        <v>163000</v>
      </c>
      <c r="AT575" s="160">
        <f t="shared" si="192"/>
        <v>3</v>
      </c>
      <c r="AU575" s="173">
        <f t="shared" si="193"/>
        <v>453000</v>
      </c>
      <c r="AV575" s="173">
        <f t="shared" si="194"/>
        <v>151000</v>
      </c>
      <c r="AW575" s="173">
        <f t="shared" si="195"/>
        <v>140000</v>
      </c>
      <c r="AX575" s="173">
        <f t="shared" si="196"/>
        <v>45700</v>
      </c>
      <c r="AY575" s="173">
        <f t="shared" si="197"/>
        <v>34700</v>
      </c>
      <c r="AZ575" s="177">
        <f t="shared" si="198"/>
        <v>0.43399810066476735</v>
      </c>
      <c r="BA575" s="177">
        <f t="shared" si="199"/>
        <v>0.32953466286799621</v>
      </c>
      <c r="BB575" s="173">
        <f t="shared" ref="BB575:BB600" si="211">AW575</f>
        <v>140000</v>
      </c>
      <c r="BC575" s="178">
        <f t="shared" si="207"/>
        <v>151000</v>
      </c>
      <c r="BD575" s="173">
        <f t="shared" si="190"/>
        <v>34700</v>
      </c>
      <c r="BE575" s="177">
        <f t="shared" si="191"/>
        <v>0.32953466286799621</v>
      </c>
      <c r="BF575" s="179" t="s">
        <v>20515</v>
      </c>
      <c r="BG575" s="174" t="s">
        <v>20549</v>
      </c>
      <c r="BH575" s="166" t="s">
        <v>20501</v>
      </c>
      <c r="BI575" s="162"/>
      <c r="BJ575" s="163">
        <v>1</v>
      </c>
      <c r="BK575" s="163"/>
    </row>
    <row r="576" spans="1:63" ht="31.5" customHeight="1" x14ac:dyDescent="0.25">
      <c r="A576" s="157">
        <v>570</v>
      </c>
      <c r="B576" s="164" t="s">
        <v>1077</v>
      </c>
      <c r="C576" s="169" t="s">
        <v>1061</v>
      </c>
      <c r="D576" s="169" t="s">
        <v>467</v>
      </c>
      <c r="E576" s="170" t="s">
        <v>713</v>
      </c>
      <c r="F576" s="171" t="s">
        <v>714</v>
      </c>
      <c r="G576" s="171" t="s">
        <v>1078</v>
      </c>
      <c r="H576" s="172" t="s">
        <v>715</v>
      </c>
      <c r="I576" s="164"/>
      <c r="J576" s="164">
        <v>30</v>
      </c>
      <c r="K576" s="171">
        <v>30</v>
      </c>
      <c r="L576" s="171" t="s">
        <v>1062</v>
      </c>
      <c r="M576" s="173">
        <v>83000</v>
      </c>
      <c r="N576" s="173">
        <f t="shared" si="208"/>
        <v>17000</v>
      </c>
      <c r="O576" s="173">
        <v>17217.391304347799</v>
      </c>
      <c r="P576" s="173">
        <v>100000</v>
      </c>
      <c r="Q576" s="173">
        <f t="shared" si="209"/>
        <v>22382.608695652136</v>
      </c>
      <c r="R576" s="173">
        <f t="shared" si="210"/>
        <v>105382.60869565213</v>
      </c>
      <c r="S576" s="173">
        <v>105300</v>
      </c>
      <c r="T576" s="174" t="s">
        <v>20549</v>
      </c>
      <c r="U576" s="175" t="s">
        <v>471</v>
      </c>
      <c r="V576" s="175" t="s">
        <v>1197</v>
      </c>
      <c r="W576" s="175" t="s">
        <v>173</v>
      </c>
      <c r="X576" s="176">
        <v>43294</v>
      </c>
      <c r="Y576" s="171" t="s">
        <v>7684</v>
      </c>
      <c r="Z576" s="171"/>
      <c r="AA576" s="173">
        <v>150000</v>
      </c>
      <c r="AB576" s="173"/>
      <c r="AC576" s="173"/>
      <c r="AD576" s="173"/>
      <c r="AE576" s="173"/>
      <c r="AF576" s="173"/>
      <c r="AG576" s="173"/>
      <c r="AH576" s="173"/>
      <c r="AI576" s="173">
        <v>140000</v>
      </c>
      <c r="AJ576" s="173"/>
      <c r="AK576" s="173"/>
      <c r="AL576" s="173"/>
      <c r="AM576" s="173"/>
      <c r="AN576" s="173"/>
      <c r="AO576" s="173"/>
      <c r="AP576" s="173"/>
      <c r="AQ576" s="173"/>
      <c r="AR576" s="173"/>
      <c r="AS576" s="173">
        <v>163000</v>
      </c>
      <c r="AT576" s="160">
        <f t="shared" si="192"/>
        <v>3</v>
      </c>
      <c r="AU576" s="173">
        <f t="shared" si="193"/>
        <v>453000</v>
      </c>
      <c r="AV576" s="173">
        <f t="shared" si="194"/>
        <v>151000</v>
      </c>
      <c r="AW576" s="173">
        <f t="shared" si="195"/>
        <v>140000</v>
      </c>
      <c r="AX576" s="173">
        <f t="shared" si="196"/>
        <v>45700</v>
      </c>
      <c r="AY576" s="173">
        <f t="shared" si="197"/>
        <v>34700</v>
      </c>
      <c r="AZ576" s="177">
        <f t="shared" si="198"/>
        <v>0.43399810066476735</v>
      </c>
      <c r="BA576" s="177">
        <f t="shared" si="199"/>
        <v>0.32953466286799621</v>
      </c>
      <c r="BB576" s="173">
        <f t="shared" si="211"/>
        <v>140000</v>
      </c>
      <c r="BC576" s="178">
        <f t="shared" si="207"/>
        <v>151000</v>
      </c>
      <c r="BD576" s="173">
        <f t="shared" si="190"/>
        <v>34700</v>
      </c>
      <c r="BE576" s="177">
        <f t="shared" si="191"/>
        <v>0.32953466286799621</v>
      </c>
      <c r="BF576" s="179" t="s">
        <v>20515</v>
      </c>
      <c r="BG576" s="174" t="s">
        <v>20549</v>
      </c>
      <c r="BH576" s="166" t="s">
        <v>20501</v>
      </c>
      <c r="BI576" s="162"/>
      <c r="BJ576" s="163">
        <v>1</v>
      </c>
      <c r="BK576" s="163"/>
    </row>
    <row r="577" spans="1:63" ht="31.5" customHeight="1" x14ac:dyDescent="0.25">
      <c r="A577" s="157">
        <v>571</v>
      </c>
      <c r="B577" s="164" t="s">
        <v>1079</v>
      </c>
      <c r="C577" s="169" t="s">
        <v>1061</v>
      </c>
      <c r="D577" s="169" t="s">
        <v>467</v>
      </c>
      <c r="E577" s="170" t="s">
        <v>716</v>
      </c>
      <c r="F577" s="171" t="s">
        <v>717</v>
      </c>
      <c r="G577" s="171" t="s">
        <v>1080</v>
      </c>
      <c r="H577" s="172" t="s">
        <v>718</v>
      </c>
      <c r="I577" s="164"/>
      <c r="J577" s="164">
        <v>30</v>
      </c>
      <c r="K577" s="171">
        <v>30</v>
      </c>
      <c r="L577" s="171" t="s">
        <v>1062</v>
      </c>
      <c r="M577" s="173">
        <v>83000</v>
      </c>
      <c r="N577" s="173">
        <f t="shared" si="208"/>
        <v>17000</v>
      </c>
      <c r="O577" s="173">
        <v>17217.391304347799</v>
      </c>
      <c r="P577" s="173">
        <v>100000</v>
      </c>
      <c r="Q577" s="173">
        <f t="shared" si="209"/>
        <v>22382.608695652136</v>
      </c>
      <c r="R577" s="173">
        <f t="shared" si="210"/>
        <v>105382.60869565213</v>
      </c>
      <c r="S577" s="173">
        <v>105300</v>
      </c>
      <c r="T577" s="174" t="s">
        <v>20549</v>
      </c>
      <c r="U577" s="175" t="s">
        <v>471</v>
      </c>
      <c r="V577" s="175" t="s">
        <v>1197</v>
      </c>
      <c r="W577" s="175" t="s">
        <v>173</v>
      </c>
      <c r="X577" s="176">
        <v>43294</v>
      </c>
      <c r="Y577" s="171" t="s">
        <v>7684</v>
      </c>
      <c r="Z577" s="171"/>
      <c r="AA577" s="173">
        <v>150000</v>
      </c>
      <c r="AB577" s="173"/>
      <c r="AC577" s="173"/>
      <c r="AD577" s="173"/>
      <c r="AE577" s="173"/>
      <c r="AF577" s="173"/>
      <c r="AG577" s="173"/>
      <c r="AH577" s="173"/>
      <c r="AI577" s="173">
        <v>140000</v>
      </c>
      <c r="AJ577" s="173"/>
      <c r="AK577" s="173"/>
      <c r="AL577" s="173"/>
      <c r="AM577" s="173"/>
      <c r="AN577" s="173"/>
      <c r="AO577" s="173"/>
      <c r="AP577" s="173"/>
      <c r="AQ577" s="173"/>
      <c r="AR577" s="173"/>
      <c r="AS577" s="173">
        <v>163000</v>
      </c>
      <c r="AT577" s="160">
        <f t="shared" si="192"/>
        <v>3</v>
      </c>
      <c r="AU577" s="173">
        <f t="shared" si="193"/>
        <v>453000</v>
      </c>
      <c r="AV577" s="173">
        <f t="shared" si="194"/>
        <v>151000</v>
      </c>
      <c r="AW577" s="173">
        <f t="shared" si="195"/>
        <v>140000</v>
      </c>
      <c r="AX577" s="173">
        <f t="shared" si="196"/>
        <v>45700</v>
      </c>
      <c r="AY577" s="173">
        <f t="shared" si="197"/>
        <v>34700</v>
      </c>
      <c r="AZ577" s="177">
        <f t="shared" si="198"/>
        <v>0.43399810066476735</v>
      </c>
      <c r="BA577" s="177">
        <f t="shared" si="199"/>
        <v>0.32953466286799621</v>
      </c>
      <c r="BB577" s="173">
        <f t="shared" si="211"/>
        <v>140000</v>
      </c>
      <c r="BC577" s="178">
        <f t="shared" si="207"/>
        <v>151000</v>
      </c>
      <c r="BD577" s="173">
        <f t="shared" si="190"/>
        <v>34700</v>
      </c>
      <c r="BE577" s="177">
        <f t="shared" si="191"/>
        <v>0.32953466286799621</v>
      </c>
      <c r="BF577" s="179" t="s">
        <v>20515</v>
      </c>
      <c r="BG577" s="174" t="s">
        <v>20549</v>
      </c>
      <c r="BH577" s="166" t="s">
        <v>20501</v>
      </c>
      <c r="BI577" s="162"/>
      <c r="BJ577" s="163">
        <v>1</v>
      </c>
      <c r="BK577" s="163"/>
    </row>
    <row r="578" spans="1:63" ht="31.5" customHeight="1" x14ac:dyDescent="0.25">
      <c r="A578" s="157">
        <v>572</v>
      </c>
      <c r="B578" s="164" t="s">
        <v>1081</v>
      </c>
      <c r="C578" s="169" t="s">
        <v>1061</v>
      </c>
      <c r="D578" s="169" t="s">
        <v>467</v>
      </c>
      <c r="E578" s="170" t="s">
        <v>719</v>
      </c>
      <c r="F578" s="171" t="s">
        <v>720</v>
      </c>
      <c r="G578" s="171" t="s">
        <v>1082</v>
      </c>
      <c r="H578" s="172" t="s">
        <v>721</v>
      </c>
      <c r="I578" s="164"/>
      <c r="J578" s="164">
        <v>30</v>
      </c>
      <c r="K578" s="171">
        <v>30</v>
      </c>
      <c r="L578" s="171" t="s">
        <v>1062</v>
      </c>
      <c r="M578" s="173">
        <v>83000</v>
      </c>
      <c r="N578" s="173">
        <f t="shared" si="208"/>
        <v>17000</v>
      </c>
      <c r="O578" s="173">
        <v>17217.391304347799</v>
      </c>
      <c r="P578" s="173">
        <v>100000</v>
      </c>
      <c r="Q578" s="173">
        <f t="shared" si="209"/>
        <v>22382.608695652136</v>
      </c>
      <c r="R578" s="173">
        <f t="shared" si="210"/>
        <v>105382.60869565213</v>
      </c>
      <c r="S578" s="173">
        <v>105300</v>
      </c>
      <c r="T578" s="174" t="s">
        <v>20549</v>
      </c>
      <c r="U578" s="175" t="s">
        <v>471</v>
      </c>
      <c r="V578" s="175" t="s">
        <v>1197</v>
      </c>
      <c r="W578" s="175" t="s">
        <v>173</v>
      </c>
      <c r="X578" s="176">
        <v>43294</v>
      </c>
      <c r="Y578" s="171" t="s">
        <v>7684</v>
      </c>
      <c r="Z578" s="171"/>
      <c r="AA578" s="173">
        <v>150000</v>
      </c>
      <c r="AB578" s="173"/>
      <c r="AC578" s="173"/>
      <c r="AD578" s="173"/>
      <c r="AE578" s="173"/>
      <c r="AF578" s="173"/>
      <c r="AG578" s="173"/>
      <c r="AH578" s="173"/>
      <c r="AI578" s="173">
        <v>140000</v>
      </c>
      <c r="AJ578" s="173"/>
      <c r="AK578" s="173"/>
      <c r="AL578" s="173"/>
      <c r="AM578" s="173"/>
      <c r="AN578" s="173"/>
      <c r="AO578" s="173"/>
      <c r="AP578" s="173"/>
      <c r="AQ578" s="173"/>
      <c r="AR578" s="173"/>
      <c r="AS578" s="173">
        <v>163000</v>
      </c>
      <c r="AT578" s="160">
        <f t="shared" si="192"/>
        <v>3</v>
      </c>
      <c r="AU578" s="173">
        <f t="shared" si="193"/>
        <v>453000</v>
      </c>
      <c r="AV578" s="173">
        <f t="shared" si="194"/>
        <v>151000</v>
      </c>
      <c r="AW578" s="173">
        <f t="shared" si="195"/>
        <v>140000</v>
      </c>
      <c r="AX578" s="173">
        <f t="shared" si="196"/>
        <v>45700</v>
      </c>
      <c r="AY578" s="173">
        <f t="shared" si="197"/>
        <v>34700</v>
      </c>
      <c r="AZ578" s="177">
        <f t="shared" si="198"/>
        <v>0.43399810066476735</v>
      </c>
      <c r="BA578" s="177">
        <f t="shared" si="199"/>
        <v>0.32953466286799621</v>
      </c>
      <c r="BB578" s="173">
        <f t="shared" si="211"/>
        <v>140000</v>
      </c>
      <c r="BC578" s="178">
        <f t="shared" si="207"/>
        <v>151000</v>
      </c>
      <c r="BD578" s="173">
        <f t="shared" si="190"/>
        <v>34700</v>
      </c>
      <c r="BE578" s="177">
        <f t="shared" si="191"/>
        <v>0.32953466286799621</v>
      </c>
      <c r="BF578" s="179" t="s">
        <v>20515</v>
      </c>
      <c r="BG578" s="174" t="s">
        <v>20549</v>
      </c>
      <c r="BH578" s="166" t="s">
        <v>20501</v>
      </c>
      <c r="BI578" s="162"/>
      <c r="BJ578" s="163">
        <v>1</v>
      </c>
      <c r="BK578" s="163"/>
    </row>
    <row r="579" spans="1:63" ht="31.5" customHeight="1" x14ac:dyDescent="0.25">
      <c r="A579" s="157">
        <v>573</v>
      </c>
      <c r="B579" s="164" t="s">
        <v>1083</v>
      </c>
      <c r="C579" s="169" t="s">
        <v>1061</v>
      </c>
      <c r="D579" s="169" t="s">
        <v>467</v>
      </c>
      <c r="E579" s="170" t="s">
        <v>722</v>
      </c>
      <c r="F579" s="171" t="s">
        <v>723</v>
      </c>
      <c r="G579" s="171" t="s">
        <v>1084</v>
      </c>
      <c r="H579" s="172" t="s">
        <v>724</v>
      </c>
      <c r="I579" s="164"/>
      <c r="J579" s="164">
        <v>30</v>
      </c>
      <c r="K579" s="171">
        <v>30</v>
      </c>
      <c r="L579" s="171" t="s">
        <v>1062</v>
      </c>
      <c r="M579" s="173">
        <v>83000</v>
      </c>
      <c r="N579" s="173">
        <f t="shared" si="208"/>
        <v>17000</v>
      </c>
      <c r="O579" s="173">
        <v>17217.391304347799</v>
      </c>
      <c r="P579" s="173">
        <v>100000</v>
      </c>
      <c r="Q579" s="173">
        <f t="shared" si="209"/>
        <v>22382.608695652136</v>
      </c>
      <c r="R579" s="173">
        <f t="shared" si="210"/>
        <v>105382.60869565213</v>
      </c>
      <c r="S579" s="173">
        <v>105300</v>
      </c>
      <c r="T579" s="174" t="s">
        <v>20549</v>
      </c>
      <c r="U579" s="175" t="s">
        <v>471</v>
      </c>
      <c r="V579" s="175" t="s">
        <v>1197</v>
      </c>
      <c r="W579" s="175" t="s">
        <v>173</v>
      </c>
      <c r="X579" s="176">
        <v>43294</v>
      </c>
      <c r="Y579" s="171" t="s">
        <v>7684</v>
      </c>
      <c r="Z579" s="171"/>
      <c r="AA579" s="173">
        <v>150000</v>
      </c>
      <c r="AB579" s="173"/>
      <c r="AC579" s="173"/>
      <c r="AD579" s="173"/>
      <c r="AE579" s="173"/>
      <c r="AF579" s="173"/>
      <c r="AG579" s="173"/>
      <c r="AH579" s="173"/>
      <c r="AI579" s="173">
        <v>140000</v>
      </c>
      <c r="AJ579" s="173"/>
      <c r="AK579" s="173"/>
      <c r="AL579" s="173"/>
      <c r="AM579" s="173"/>
      <c r="AN579" s="173"/>
      <c r="AO579" s="173"/>
      <c r="AP579" s="173"/>
      <c r="AQ579" s="173"/>
      <c r="AR579" s="173"/>
      <c r="AS579" s="173">
        <v>163000</v>
      </c>
      <c r="AT579" s="160">
        <f t="shared" si="192"/>
        <v>3</v>
      </c>
      <c r="AU579" s="173">
        <f t="shared" si="193"/>
        <v>453000</v>
      </c>
      <c r="AV579" s="173">
        <f t="shared" si="194"/>
        <v>151000</v>
      </c>
      <c r="AW579" s="173">
        <f t="shared" si="195"/>
        <v>140000</v>
      </c>
      <c r="AX579" s="173">
        <f t="shared" si="196"/>
        <v>45700</v>
      </c>
      <c r="AY579" s="173">
        <f t="shared" si="197"/>
        <v>34700</v>
      </c>
      <c r="AZ579" s="177">
        <f t="shared" si="198"/>
        <v>0.43399810066476735</v>
      </c>
      <c r="BA579" s="177">
        <f t="shared" si="199"/>
        <v>0.32953466286799621</v>
      </c>
      <c r="BB579" s="173">
        <f t="shared" si="211"/>
        <v>140000</v>
      </c>
      <c r="BC579" s="178">
        <f t="shared" si="207"/>
        <v>151000</v>
      </c>
      <c r="BD579" s="173">
        <f t="shared" ref="BD579:BD642" si="212">BB579-S579</f>
        <v>34700</v>
      </c>
      <c r="BE579" s="177">
        <f t="shared" ref="BE579:BE642" si="213">BD579/S579</f>
        <v>0.32953466286799621</v>
      </c>
      <c r="BF579" s="179" t="s">
        <v>20515</v>
      </c>
      <c r="BG579" s="174" t="s">
        <v>20549</v>
      </c>
      <c r="BH579" s="166" t="s">
        <v>20501</v>
      </c>
      <c r="BI579" s="162"/>
      <c r="BJ579" s="163">
        <v>1</v>
      </c>
      <c r="BK579" s="163"/>
    </row>
    <row r="580" spans="1:63" ht="31.5" customHeight="1" x14ac:dyDescent="0.25">
      <c r="A580" s="157">
        <v>574</v>
      </c>
      <c r="B580" s="164" t="s">
        <v>1085</v>
      </c>
      <c r="C580" s="169" t="s">
        <v>1061</v>
      </c>
      <c r="D580" s="169" t="s">
        <v>467</v>
      </c>
      <c r="E580" s="170" t="s">
        <v>725</v>
      </c>
      <c r="F580" s="171" t="s">
        <v>726</v>
      </c>
      <c r="G580" s="171" t="s">
        <v>1086</v>
      </c>
      <c r="H580" s="172" t="s">
        <v>727</v>
      </c>
      <c r="I580" s="164"/>
      <c r="J580" s="164">
        <v>30</v>
      </c>
      <c r="K580" s="171">
        <v>30</v>
      </c>
      <c r="L580" s="171" t="s">
        <v>1062</v>
      </c>
      <c r="M580" s="173">
        <v>83000</v>
      </c>
      <c r="N580" s="173">
        <f t="shared" si="208"/>
        <v>17000</v>
      </c>
      <c r="O580" s="173">
        <v>17217.391304347799</v>
      </c>
      <c r="P580" s="173">
        <v>100000</v>
      </c>
      <c r="Q580" s="173">
        <f t="shared" si="209"/>
        <v>22382.608695652136</v>
      </c>
      <c r="R580" s="173">
        <f t="shared" si="210"/>
        <v>105382.60869565213</v>
      </c>
      <c r="S580" s="173">
        <v>105300</v>
      </c>
      <c r="T580" s="174" t="s">
        <v>20549</v>
      </c>
      <c r="U580" s="175" t="s">
        <v>471</v>
      </c>
      <c r="V580" s="175" t="s">
        <v>1197</v>
      </c>
      <c r="W580" s="175" t="s">
        <v>173</v>
      </c>
      <c r="X580" s="176">
        <v>43294</v>
      </c>
      <c r="Y580" s="171" t="s">
        <v>7684</v>
      </c>
      <c r="Z580" s="171"/>
      <c r="AA580" s="173">
        <v>150000</v>
      </c>
      <c r="AB580" s="173">
        <v>145000</v>
      </c>
      <c r="AC580" s="173"/>
      <c r="AD580" s="173"/>
      <c r="AE580" s="173"/>
      <c r="AF580" s="173"/>
      <c r="AG580" s="173"/>
      <c r="AH580" s="173"/>
      <c r="AI580" s="173"/>
      <c r="AJ580" s="173"/>
      <c r="AK580" s="173"/>
      <c r="AL580" s="173"/>
      <c r="AM580" s="173"/>
      <c r="AN580" s="173"/>
      <c r="AO580" s="173"/>
      <c r="AP580" s="173"/>
      <c r="AQ580" s="173"/>
      <c r="AR580" s="173"/>
      <c r="AS580" s="173">
        <v>163000</v>
      </c>
      <c r="AT580" s="160">
        <f t="shared" si="192"/>
        <v>3</v>
      </c>
      <c r="AU580" s="173">
        <f t="shared" si="193"/>
        <v>458000</v>
      </c>
      <c r="AV580" s="173">
        <f t="shared" si="194"/>
        <v>152700</v>
      </c>
      <c r="AW580" s="173">
        <f t="shared" si="195"/>
        <v>145000</v>
      </c>
      <c r="AX580" s="173">
        <f t="shared" si="196"/>
        <v>47400</v>
      </c>
      <c r="AY580" s="173">
        <f t="shared" si="197"/>
        <v>39700</v>
      </c>
      <c r="AZ580" s="177">
        <f t="shared" si="198"/>
        <v>0.45014245014245013</v>
      </c>
      <c r="BA580" s="177">
        <f t="shared" si="199"/>
        <v>0.37701804368471037</v>
      </c>
      <c r="BB580" s="173">
        <f t="shared" si="211"/>
        <v>145000</v>
      </c>
      <c r="BC580" s="178">
        <f t="shared" si="207"/>
        <v>152700</v>
      </c>
      <c r="BD580" s="173">
        <f t="shared" si="212"/>
        <v>39700</v>
      </c>
      <c r="BE580" s="177">
        <f t="shared" si="213"/>
        <v>0.37701804368471037</v>
      </c>
      <c r="BF580" s="179" t="s">
        <v>20515</v>
      </c>
      <c r="BG580" s="174" t="s">
        <v>20549</v>
      </c>
      <c r="BH580" s="166" t="s">
        <v>20501</v>
      </c>
      <c r="BI580" s="162"/>
      <c r="BJ580" s="163">
        <v>1</v>
      </c>
      <c r="BK580" s="163"/>
    </row>
    <row r="581" spans="1:63" ht="31.5" customHeight="1" x14ac:dyDescent="0.25">
      <c r="A581" s="157">
        <v>575</v>
      </c>
      <c r="B581" s="164" t="s">
        <v>1087</v>
      </c>
      <c r="C581" s="169" t="s">
        <v>1061</v>
      </c>
      <c r="D581" s="169" t="s">
        <v>467</v>
      </c>
      <c r="E581" s="170" t="s">
        <v>728</v>
      </c>
      <c r="F581" s="171" t="s">
        <v>729</v>
      </c>
      <c r="G581" s="171" t="s">
        <v>1088</v>
      </c>
      <c r="H581" s="172" t="s">
        <v>730</v>
      </c>
      <c r="I581" s="164"/>
      <c r="J581" s="164">
        <v>30</v>
      </c>
      <c r="K581" s="171">
        <v>30</v>
      </c>
      <c r="L581" s="171" t="s">
        <v>1062</v>
      </c>
      <c r="M581" s="173">
        <v>83000</v>
      </c>
      <c r="N581" s="173">
        <f t="shared" si="208"/>
        <v>17000</v>
      </c>
      <c r="O581" s="173">
        <v>17217.391304347799</v>
      </c>
      <c r="P581" s="173">
        <v>100000</v>
      </c>
      <c r="Q581" s="173">
        <f t="shared" si="209"/>
        <v>22382.608695652136</v>
      </c>
      <c r="R581" s="173">
        <f t="shared" si="210"/>
        <v>105382.60869565213</v>
      </c>
      <c r="S581" s="173">
        <v>105300</v>
      </c>
      <c r="T581" s="174" t="s">
        <v>20549</v>
      </c>
      <c r="U581" s="175" t="s">
        <v>471</v>
      </c>
      <c r="V581" s="175" t="s">
        <v>1197</v>
      </c>
      <c r="W581" s="175" t="s">
        <v>173</v>
      </c>
      <c r="X581" s="176">
        <v>43294</v>
      </c>
      <c r="Y581" s="171" t="s">
        <v>7684</v>
      </c>
      <c r="Z581" s="171"/>
      <c r="AA581" s="173">
        <v>150000</v>
      </c>
      <c r="AB581" s="173"/>
      <c r="AC581" s="173"/>
      <c r="AD581" s="173"/>
      <c r="AE581" s="173"/>
      <c r="AF581" s="173"/>
      <c r="AG581" s="173"/>
      <c r="AH581" s="173"/>
      <c r="AI581" s="173">
        <v>140000</v>
      </c>
      <c r="AJ581" s="173"/>
      <c r="AK581" s="173"/>
      <c r="AL581" s="173"/>
      <c r="AM581" s="173"/>
      <c r="AN581" s="173"/>
      <c r="AO581" s="173"/>
      <c r="AP581" s="173"/>
      <c r="AQ581" s="173"/>
      <c r="AR581" s="173"/>
      <c r="AS581" s="173">
        <v>163000</v>
      </c>
      <c r="AT581" s="160">
        <f t="shared" si="192"/>
        <v>3</v>
      </c>
      <c r="AU581" s="173">
        <f t="shared" si="193"/>
        <v>453000</v>
      </c>
      <c r="AV581" s="173">
        <f t="shared" si="194"/>
        <v>151000</v>
      </c>
      <c r="AW581" s="173">
        <f t="shared" si="195"/>
        <v>140000</v>
      </c>
      <c r="AX581" s="173">
        <f t="shared" si="196"/>
        <v>45700</v>
      </c>
      <c r="AY581" s="173">
        <f t="shared" si="197"/>
        <v>34700</v>
      </c>
      <c r="AZ581" s="177">
        <f t="shared" si="198"/>
        <v>0.43399810066476735</v>
      </c>
      <c r="BA581" s="177">
        <f t="shared" si="199"/>
        <v>0.32953466286799621</v>
      </c>
      <c r="BB581" s="173">
        <f t="shared" si="211"/>
        <v>140000</v>
      </c>
      <c r="BC581" s="178">
        <f t="shared" si="207"/>
        <v>151000</v>
      </c>
      <c r="BD581" s="173">
        <f t="shared" si="212"/>
        <v>34700</v>
      </c>
      <c r="BE581" s="177">
        <f t="shared" si="213"/>
        <v>0.32953466286799621</v>
      </c>
      <c r="BF581" s="179" t="s">
        <v>20515</v>
      </c>
      <c r="BG581" s="174" t="s">
        <v>20549</v>
      </c>
      <c r="BH581" s="166" t="s">
        <v>20501</v>
      </c>
      <c r="BI581" s="162"/>
      <c r="BJ581" s="163">
        <v>1</v>
      </c>
      <c r="BK581" s="163"/>
    </row>
    <row r="582" spans="1:63" ht="31.5" customHeight="1" x14ac:dyDescent="0.25">
      <c r="A582" s="157">
        <v>576</v>
      </c>
      <c r="B582" s="164" t="s">
        <v>1089</v>
      </c>
      <c r="C582" s="169" t="s">
        <v>1061</v>
      </c>
      <c r="D582" s="169" t="s">
        <v>467</v>
      </c>
      <c r="E582" s="170" t="s">
        <v>731</v>
      </c>
      <c r="F582" s="171" t="s">
        <v>732</v>
      </c>
      <c r="G582" s="171" t="s">
        <v>1090</v>
      </c>
      <c r="H582" s="172" t="s">
        <v>733</v>
      </c>
      <c r="I582" s="164"/>
      <c r="J582" s="164">
        <v>30</v>
      </c>
      <c r="K582" s="171">
        <v>30</v>
      </c>
      <c r="L582" s="171" t="s">
        <v>1062</v>
      </c>
      <c r="M582" s="173">
        <v>83000</v>
      </c>
      <c r="N582" s="173">
        <f t="shared" si="208"/>
        <v>17000</v>
      </c>
      <c r="O582" s="173">
        <v>17217.391304347799</v>
      </c>
      <c r="P582" s="173">
        <v>100000</v>
      </c>
      <c r="Q582" s="173">
        <f t="shared" si="209"/>
        <v>22382.608695652136</v>
      </c>
      <c r="R582" s="173">
        <f t="shared" si="210"/>
        <v>105382.60869565213</v>
      </c>
      <c r="S582" s="173">
        <v>105300</v>
      </c>
      <c r="T582" s="174" t="s">
        <v>20549</v>
      </c>
      <c r="U582" s="175" t="s">
        <v>471</v>
      </c>
      <c r="V582" s="175" t="s">
        <v>1197</v>
      </c>
      <c r="W582" s="175" t="s">
        <v>173</v>
      </c>
      <c r="X582" s="176">
        <v>43294</v>
      </c>
      <c r="Y582" s="171" t="s">
        <v>7684</v>
      </c>
      <c r="Z582" s="171"/>
      <c r="AA582" s="173">
        <v>150000</v>
      </c>
      <c r="AB582" s="173"/>
      <c r="AC582" s="173"/>
      <c r="AD582" s="173"/>
      <c r="AE582" s="173"/>
      <c r="AF582" s="173"/>
      <c r="AG582" s="173"/>
      <c r="AH582" s="173"/>
      <c r="AI582" s="173">
        <v>140000</v>
      </c>
      <c r="AJ582" s="173"/>
      <c r="AK582" s="173"/>
      <c r="AL582" s="173"/>
      <c r="AM582" s="173"/>
      <c r="AN582" s="173"/>
      <c r="AO582" s="173"/>
      <c r="AP582" s="173"/>
      <c r="AQ582" s="173"/>
      <c r="AR582" s="173"/>
      <c r="AS582" s="173">
        <v>163000</v>
      </c>
      <c r="AT582" s="160">
        <f t="shared" si="192"/>
        <v>3</v>
      </c>
      <c r="AU582" s="173">
        <f t="shared" si="193"/>
        <v>453000</v>
      </c>
      <c r="AV582" s="173">
        <f t="shared" si="194"/>
        <v>151000</v>
      </c>
      <c r="AW582" s="173">
        <f t="shared" si="195"/>
        <v>140000</v>
      </c>
      <c r="AX582" s="173">
        <f t="shared" si="196"/>
        <v>45700</v>
      </c>
      <c r="AY582" s="173">
        <f t="shared" si="197"/>
        <v>34700</v>
      </c>
      <c r="AZ582" s="177">
        <f t="shared" si="198"/>
        <v>0.43399810066476735</v>
      </c>
      <c r="BA582" s="177">
        <f t="shared" si="199"/>
        <v>0.32953466286799621</v>
      </c>
      <c r="BB582" s="173">
        <f t="shared" si="211"/>
        <v>140000</v>
      </c>
      <c r="BC582" s="178">
        <f t="shared" si="207"/>
        <v>151000</v>
      </c>
      <c r="BD582" s="173">
        <f t="shared" si="212"/>
        <v>34700</v>
      </c>
      <c r="BE582" s="177">
        <f t="shared" si="213"/>
        <v>0.32953466286799621</v>
      </c>
      <c r="BF582" s="179" t="s">
        <v>20515</v>
      </c>
      <c r="BG582" s="174" t="s">
        <v>20549</v>
      </c>
      <c r="BH582" s="166" t="s">
        <v>20501</v>
      </c>
      <c r="BI582" s="162"/>
      <c r="BJ582" s="163">
        <v>1</v>
      </c>
      <c r="BK582" s="163"/>
    </row>
    <row r="583" spans="1:63" ht="31.5" customHeight="1" x14ac:dyDescent="0.25">
      <c r="A583" s="157">
        <v>577</v>
      </c>
      <c r="B583" s="164" t="s">
        <v>1091</v>
      </c>
      <c r="C583" s="169" t="s">
        <v>1061</v>
      </c>
      <c r="D583" s="169" t="s">
        <v>467</v>
      </c>
      <c r="E583" s="170" t="s">
        <v>734</v>
      </c>
      <c r="F583" s="171" t="s">
        <v>735</v>
      </c>
      <c r="G583" s="171" t="s">
        <v>1092</v>
      </c>
      <c r="H583" s="172" t="s">
        <v>736</v>
      </c>
      <c r="I583" s="164"/>
      <c r="J583" s="164">
        <v>30</v>
      </c>
      <c r="K583" s="171">
        <v>30</v>
      </c>
      <c r="L583" s="171" t="s">
        <v>1062</v>
      </c>
      <c r="M583" s="173">
        <v>83000</v>
      </c>
      <c r="N583" s="173">
        <f t="shared" si="208"/>
        <v>17000</v>
      </c>
      <c r="O583" s="173">
        <v>17217.391304347799</v>
      </c>
      <c r="P583" s="173">
        <v>100000</v>
      </c>
      <c r="Q583" s="173">
        <f t="shared" si="209"/>
        <v>22382.608695652136</v>
      </c>
      <c r="R583" s="173">
        <f t="shared" si="210"/>
        <v>105382.60869565213</v>
      </c>
      <c r="S583" s="173">
        <v>105300</v>
      </c>
      <c r="T583" s="174" t="s">
        <v>20549</v>
      </c>
      <c r="U583" s="175" t="s">
        <v>471</v>
      </c>
      <c r="V583" s="175" t="s">
        <v>1197</v>
      </c>
      <c r="W583" s="175" t="s">
        <v>173</v>
      </c>
      <c r="X583" s="176">
        <v>43294</v>
      </c>
      <c r="Y583" s="171" t="s">
        <v>7684</v>
      </c>
      <c r="Z583" s="171"/>
      <c r="AA583" s="173">
        <v>150000</v>
      </c>
      <c r="AB583" s="173">
        <v>145000</v>
      </c>
      <c r="AC583" s="173"/>
      <c r="AD583" s="173"/>
      <c r="AE583" s="173"/>
      <c r="AF583" s="173"/>
      <c r="AG583" s="173"/>
      <c r="AH583" s="173"/>
      <c r="AI583" s="173"/>
      <c r="AJ583" s="173"/>
      <c r="AK583" s="173"/>
      <c r="AL583" s="173"/>
      <c r="AM583" s="173"/>
      <c r="AN583" s="173"/>
      <c r="AO583" s="173"/>
      <c r="AP583" s="173"/>
      <c r="AQ583" s="173"/>
      <c r="AR583" s="173"/>
      <c r="AS583" s="173">
        <v>163000</v>
      </c>
      <c r="AT583" s="160">
        <f t="shared" ref="AT583:AT646" si="214">COUNT(AA583:AS583)</f>
        <v>3</v>
      </c>
      <c r="AU583" s="173">
        <f t="shared" ref="AU583:AU646" si="215">SUM(AA583:AS583)</f>
        <v>458000</v>
      </c>
      <c r="AV583" s="173">
        <f t="shared" ref="AV583:AV646" si="216">ROUND(AU583/AT583,-2)</f>
        <v>152700</v>
      </c>
      <c r="AW583" s="173">
        <f t="shared" ref="AW583:AW646" si="217">MIN(AA583:AS583)</f>
        <v>145000</v>
      </c>
      <c r="AX583" s="173">
        <f t="shared" ref="AX583:AX646" si="218">AV583-S583</f>
        <v>47400</v>
      </c>
      <c r="AY583" s="173">
        <f t="shared" ref="AY583:AY646" si="219">AW583-S583</f>
        <v>39700</v>
      </c>
      <c r="AZ583" s="177">
        <f t="shared" ref="AZ583:AZ646" si="220">AX583/S583</f>
        <v>0.45014245014245013</v>
      </c>
      <c r="BA583" s="177">
        <f t="shared" ref="BA583:BA646" si="221">AY583/S583</f>
        <v>0.37701804368471037</v>
      </c>
      <c r="BB583" s="173">
        <f t="shared" si="211"/>
        <v>145000</v>
      </c>
      <c r="BC583" s="178">
        <f t="shared" si="207"/>
        <v>152700</v>
      </c>
      <c r="BD583" s="173">
        <f t="shared" si="212"/>
        <v>39700</v>
      </c>
      <c r="BE583" s="177">
        <f t="shared" si="213"/>
        <v>0.37701804368471037</v>
      </c>
      <c r="BF583" s="179" t="s">
        <v>20515</v>
      </c>
      <c r="BG583" s="174" t="s">
        <v>20549</v>
      </c>
      <c r="BH583" s="166" t="s">
        <v>20501</v>
      </c>
      <c r="BI583" s="162"/>
      <c r="BJ583" s="163">
        <v>1</v>
      </c>
      <c r="BK583" s="163"/>
    </row>
    <row r="584" spans="1:63" ht="31.5" customHeight="1" x14ac:dyDescent="0.25">
      <c r="A584" s="157">
        <v>578</v>
      </c>
      <c r="B584" s="164" t="s">
        <v>1093</v>
      </c>
      <c r="C584" s="169" t="s">
        <v>1061</v>
      </c>
      <c r="D584" s="169" t="s">
        <v>467</v>
      </c>
      <c r="E584" s="170" t="s">
        <v>663</v>
      </c>
      <c r="F584" s="171" t="s">
        <v>664</v>
      </c>
      <c r="G584" s="171" t="s">
        <v>1094</v>
      </c>
      <c r="H584" s="172" t="s">
        <v>808</v>
      </c>
      <c r="I584" s="164"/>
      <c r="J584" s="164">
        <v>30</v>
      </c>
      <c r="K584" s="171">
        <v>30</v>
      </c>
      <c r="L584" s="171" t="s">
        <v>1062</v>
      </c>
      <c r="M584" s="173">
        <v>83000</v>
      </c>
      <c r="N584" s="173">
        <f t="shared" si="208"/>
        <v>17000</v>
      </c>
      <c r="O584" s="173">
        <v>17217.391304347799</v>
      </c>
      <c r="P584" s="173">
        <v>100000</v>
      </c>
      <c r="Q584" s="173">
        <f t="shared" si="209"/>
        <v>22382.608695652136</v>
      </c>
      <c r="R584" s="173">
        <f t="shared" si="210"/>
        <v>105382.60869565213</v>
      </c>
      <c r="S584" s="173">
        <v>105300</v>
      </c>
      <c r="T584" s="174" t="s">
        <v>20549</v>
      </c>
      <c r="U584" s="175" t="s">
        <v>471</v>
      </c>
      <c r="V584" s="175" t="s">
        <v>1197</v>
      </c>
      <c r="W584" s="175" t="s">
        <v>173</v>
      </c>
      <c r="X584" s="176">
        <v>43294</v>
      </c>
      <c r="Y584" s="171" t="s">
        <v>7684</v>
      </c>
      <c r="Z584" s="171"/>
      <c r="AA584" s="173"/>
      <c r="AB584" s="173">
        <v>145000</v>
      </c>
      <c r="AC584" s="173"/>
      <c r="AD584" s="173"/>
      <c r="AE584" s="173"/>
      <c r="AF584" s="173"/>
      <c r="AG584" s="173"/>
      <c r="AH584" s="173"/>
      <c r="AI584" s="173">
        <v>140000</v>
      </c>
      <c r="AJ584" s="173"/>
      <c r="AK584" s="173"/>
      <c r="AL584" s="173"/>
      <c r="AM584" s="173"/>
      <c r="AN584" s="173"/>
      <c r="AO584" s="173"/>
      <c r="AP584" s="173"/>
      <c r="AQ584" s="173"/>
      <c r="AR584" s="173"/>
      <c r="AS584" s="173">
        <v>163000</v>
      </c>
      <c r="AT584" s="160">
        <f t="shared" si="214"/>
        <v>3</v>
      </c>
      <c r="AU584" s="173">
        <f t="shared" si="215"/>
        <v>448000</v>
      </c>
      <c r="AV584" s="173">
        <f t="shared" si="216"/>
        <v>149300</v>
      </c>
      <c r="AW584" s="173">
        <f t="shared" si="217"/>
        <v>140000</v>
      </c>
      <c r="AX584" s="173">
        <f t="shared" si="218"/>
        <v>44000</v>
      </c>
      <c r="AY584" s="173">
        <f t="shared" si="219"/>
        <v>34700</v>
      </c>
      <c r="AZ584" s="177">
        <f t="shared" si="220"/>
        <v>0.41785375118708451</v>
      </c>
      <c r="BA584" s="177">
        <f t="shared" si="221"/>
        <v>0.32953466286799621</v>
      </c>
      <c r="BB584" s="173">
        <f t="shared" si="211"/>
        <v>140000</v>
      </c>
      <c r="BC584" s="178">
        <f t="shared" si="207"/>
        <v>149300</v>
      </c>
      <c r="BD584" s="173">
        <f t="shared" si="212"/>
        <v>34700</v>
      </c>
      <c r="BE584" s="177">
        <f t="shared" si="213"/>
        <v>0.32953466286799621</v>
      </c>
      <c r="BF584" s="179" t="s">
        <v>20515</v>
      </c>
      <c r="BG584" s="174" t="s">
        <v>20549</v>
      </c>
      <c r="BH584" s="166" t="s">
        <v>20501</v>
      </c>
      <c r="BI584" s="162"/>
      <c r="BJ584" s="163">
        <v>1</v>
      </c>
      <c r="BK584" s="163"/>
    </row>
    <row r="585" spans="1:63" ht="31.5" customHeight="1" x14ac:dyDescent="0.25">
      <c r="A585" s="157">
        <v>579</v>
      </c>
      <c r="B585" s="164" t="s">
        <v>1095</v>
      </c>
      <c r="C585" s="169" t="s">
        <v>1061</v>
      </c>
      <c r="D585" s="169" t="s">
        <v>467</v>
      </c>
      <c r="E585" s="170" t="s">
        <v>737</v>
      </c>
      <c r="F585" s="171" t="s">
        <v>738</v>
      </c>
      <c r="G585" s="171" t="s">
        <v>1096</v>
      </c>
      <c r="H585" s="172" t="s">
        <v>739</v>
      </c>
      <c r="I585" s="164"/>
      <c r="J585" s="164">
        <v>30</v>
      </c>
      <c r="K585" s="171">
        <v>30</v>
      </c>
      <c r="L585" s="171" t="s">
        <v>1062</v>
      </c>
      <c r="M585" s="173">
        <v>83000</v>
      </c>
      <c r="N585" s="173">
        <f t="shared" si="208"/>
        <v>17000</v>
      </c>
      <c r="O585" s="173">
        <v>17217.391304347799</v>
      </c>
      <c r="P585" s="173">
        <v>100000</v>
      </c>
      <c r="Q585" s="173">
        <f t="shared" si="209"/>
        <v>22382.608695652136</v>
      </c>
      <c r="R585" s="173">
        <f t="shared" si="210"/>
        <v>105382.60869565213</v>
      </c>
      <c r="S585" s="173">
        <v>105300</v>
      </c>
      <c r="T585" s="174" t="s">
        <v>20549</v>
      </c>
      <c r="U585" s="175" t="s">
        <v>471</v>
      </c>
      <c r="V585" s="175" t="s">
        <v>1197</v>
      </c>
      <c r="W585" s="175" t="s">
        <v>173</v>
      </c>
      <c r="X585" s="176">
        <v>43294</v>
      </c>
      <c r="Y585" s="171" t="s">
        <v>7684</v>
      </c>
      <c r="Z585" s="171"/>
      <c r="AA585" s="173">
        <v>150000</v>
      </c>
      <c r="AB585" s="173">
        <v>145000</v>
      </c>
      <c r="AC585" s="173"/>
      <c r="AD585" s="173"/>
      <c r="AE585" s="173"/>
      <c r="AF585" s="173"/>
      <c r="AG585" s="173"/>
      <c r="AH585" s="173"/>
      <c r="AI585" s="173"/>
      <c r="AJ585" s="173"/>
      <c r="AK585" s="173"/>
      <c r="AL585" s="173"/>
      <c r="AM585" s="173"/>
      <c r="AN585" s="173"/>
      <c r="AO585" s="173"/>
      <c r="AP585" s="173"/>
      <c r="AQ585" s="173"/>
      <c r="AR585" s="173"/>
      <c r="AS585" s="173">
        <v>163000</v>
      </c>
      <c r="AT585" s="160">
        <f t="shared" si="214"/>
        <v>3</v>
      </c>
      <c r="AU585" s="173">
        <f t="shared" si="215"/>
        <v>458000</v>
      </c>
      <c r="AV585" s="173">
        <f t="shared" si="216"/>
        <v>152700</v>
      </c>
      <c r="AW585" s="173">
        <f t="shared" si="217"/>
        <v>145000</v>
      </c>
      <c r="AX585" s="173">
        <f t="shared" si="218"/>
        <v>47400</v>
      </c>
      <c r="AY585" s="173">
        <f t="shared" si="219"/>
        <v>39700</v>
      </c>
      <c r="AZ585" s="177">
        <f t="shared" si="220"/>
        <v>0.45014245014245013</v>
      </c>
      <c r="BA585" s="177">
        <f t="shared" si="221"/>
        <v>0.37701804368471037</v>
      </c>
      <c r="BB585" s="173">
        <f t="shared" si="211"/>
        <v>145000</v>
      </c>
      <c r="BC585" s="178">
        <f t="shared" si="207"/>
        <v>152700</v>
      </c>
      <c r="BD585" s="173">
        <f t="shared" si="212"/>
        <v>39700</v>
      </c>
      <c r="BE585" s="177">
        <f t="shared" si="213"/>
        <v>0.37701804368471037</v>
      </c>
      <c r="BF585" s="179" t="s">
        <v>20515</v>
      </c>
      <c r="BG585" s="174" t="s">
        <v>20549</v>
      </c>
      <c r="BH585" s="166" t="s">
        <v>20501</v>
      </c>
      <c r="BI585" s="162"/>
      <c r="BJ585" s="163">
        <v>1</v>
      </c>
      <c r="BK585" s="163"/>
    </row>
    <row r="586" spans="1:63" ht="31.5" customHeight="1" x14ac:dyDescent="0.25">
      <c r="A586" s="157">
        <v>580</v>
      </c>
      <c r="B586" s="164" t="s">
        <v>1097</v>
      </c>
      <c r="C586" s="169" t="s">
        <v>1061</v>
      </c>
      <c r="D586" s="169" t="s">
        <v>467</v>
      </c>
      <c r="E586" s="170" t="s">
        <v>678</v>
      </c>
      <c r="F586" s="171" t="s">
        <v>679</v>
      </c>
      <c r="G586" s="171" t="s">
        <v>1098</v>
      </c>
      <c r="H586" s="172" t="s">
        <v>813</v>
      </c>
      <c r="I586" s="164"/>
      <c r="J586" s="164">
        <v>30</v>
      </c>
      <c r="K586" s="171">
        <v>30</v>
      </c>
      <c r="L586" s="171" t="s">
        <v>1062</v>
      </c>
      <c r="M586" s="173">
        <v>83000</v>
      </c>
      <c r="N586" s="173">
        <f t="shared" si="208"/>
        <v>17000</v>
      </c>
      <c r="O586" s="173">
        <v>17217.391304347799</v>
      </c>
      <c r="P586" s="173">
        <v>100000</v>
      </c>
      <c r="Q586" s="173">
        <f t="shared" si="209"/>
        <v>22382.608695652136</v>
      </c>
      <c r="R586" s="173">
        <f t="shared" si="210"/>
        <v>105382.60869565213</v>
      </c>
      <c r="S586" s="173">
        <v>105300</v>
      </c>
      <c r="T586" s="174" t="s">
        <v>20549</v>
      </c>
      <c r="U586" s="175" t="s">
        <v>471</v>
      </c>
      <c r="V586" s="175" t="s">
        <v>1197</v>
      </c>
      <c r="W586" s="175" t="s">
        <v>173</v>
      </c>
      <c r="X586" s="176">
        <v>43294</v>
      </c>
      <c r="Y586" s="171" t="s">
        <v>7684</v>
      </c>
      <c r="Z586" s="171"/>
      <c r="AA586" s="173"/>
      <c r="AB586" s="173">
        <v>145000</v>
      </c>
      <c r="AC586" s="173"/>
      <c r="AD586" s="173"/>
      <c r="AE586" s="173"/>
      <c r="AF586" s="173"/>
      <c r="AG586" s="173"/>
      <c r="AH586" s="173"/>
      <c r="AI586" s="173">
        <v>140000</v>
      </c>
      <c r="AJ586" s="173"/>
      <c r="AK586" s="173"/>
      <c r="AL586" s="173"/>
      <c r="AM586" s="173"/>
      <c r="AN586" s="173"/>
      <c r="AO586" s="173"/>
      <c r="AP586" s="173"/>
      <c r="AQ586" s="173"/>
      <c r="AR586" s="173"/>
      <c r="AS586" s="173">
        <v>163000</v>
      </c>
      <c r="AT586" s="160">
        <f t="shared" si="214"/>
        <v>3</v>
      </c>
      <c r="AU586" s="173">
        <f t="shared" si="215"/>
        <v>448000</v>
      </c>
      <c r="AV586" s="173">
        <f t="shared" si="216"/>
        <v>149300</v>
      </c>
      <c r="AW586" s="173">
        <f t="shared" si="217"/>
        <v>140000</v>
      </c>
      <c r="AX586" s="173">
        <f t="shared" si="218"/>
        <v>44000</v>
      </c>
      <c r="AY586" s="173">
        <f t="shared" si="219"/>
        <v>34700</v>
      </c>
      <c r="AZ586" s="177">
        <f t="shared" si="220"/>
        <v>0.41785375118708451</v>
      </c>
      <c r="BA586" s="177">
        <f t="shared" si="221"/>
        <v>0.32953466286799621</v>
      </c>
      <c r="BB586" s="173">
        <f t="shared" si="211"/>
        <v>140000</v>
      </c>
      <c r="BC586" s="178">
        <f t="shared" si="207"/>
        <v>149300</v>
      </c>
      <c r="BD586" s="173">
        <f t="shared" si="212"/>
        <v>34700</v>
      </c>
      <c r="BE586" s="177">
        <f t="shared" si="213"/>
        <v>0.32953466286799621</v>
      </c>
      <c r="BF586" s="179" t="s">
        <v>20515</v>
      </c>
      <c r="BG586" s="174" t="s">
        <v>20549</v>
      </c>
      <c r="BH586" s="166" t="s">
        <v>20501</v>
      </c>
      <c r="BI586" s="162"/>
      <c r="BJ586" s="163">
        <v>1</v>
      </c>
      <c r="BK586" s="163"/>
    </row>
    <row r="587" spans="1:63" ht="31.5" customHeight="1" x14ac:dyDescent="0.25">
      <c r="A587" s="157">
        <v>581</v>
      </c>
      <c r="B587" s="164" t="s">
        <v>1099</v>
      </c>
      <c r="C587" s="169" t="s">
        <v>1061</v>
      </c>
      <c r="D587" s="169" t="s">
        <v>467</v>
      </c>
      <c r="E587" s="170" t="s">
        <v>850</v>
      </c>
      <c r="F587" s="171" t="s">
        <v>851</v>
      </c>
      <c r="G587" s="171" t="s">
        <v>1100</v>
      </c>
      <c r="H587" s="172" t="s">
        <v>853</v>
      </c>
      <c r="I587" s="164"/>
      <c r="J587" s="164">
        <v>30</v>
      </c>
      <c r="K587" s="171">
        <v>30</v>
      </c>
      <c r="L587" s="171" t="s">
        <v>1062</v>
      </c>
      <c r="M587" s="173">
        <v>83000</v>
      </c>
      <c r="N587" s="173">
        <f t="shared" si="208"/>
        <v>17000</v>
      </c>
      <c r="O587" s="173">
        <v>17217.391304347799</v>
      </c>
      <c r="P587" s="173">
        <v>100000</v>
      </c>
      <c r="Q587" s="173">
        <f t="shared" si="209"/>
        <v>22382.608695652136</v>
      </c>
      <c r="R587" s="173">
        <f t="shared" si="210"/>
        <v>105382.60869565213</v>
      </c>
      <c r="S587" s="173">
        <v>105300</v>
      </c>
      <c r="T587" s="174" t="s">
        <v>20549</v>
      </c>
      <c r="U587" s="175" t="s">
        <v>471</v>
      </c>
      <c r="V587" s="175" t="s">
        <v>1197</v>
      </c>
      <c r="W587" s="175" t="s">
        <v>173</v>
      </c>
      <c r="X587" s="176">
        <v>43294</v>
      </c>
      <c r="Y587" s="171" t="s">
        <v>7684</v>
      </c>
      <c r="Z587" s="171"/>
      <c r="AA587" s="173"/>
      <c r="AB587" s="173"/>
      <c r="AC587" s="173"/>
      <c r="AD587" s="173"/>
      <c r="AE587" s="173"/>
      <c r="AF587" s="173"/>
      <c r="AG587" s="173">
        <v>138000</v>
      </c>
      <c r="AH587" s="173"/>
      <c r="AI587" s="173">
        <v>140000</v>
      </c>
      <c r="AJ587" s="173"/>
      <c r="AK587" s="173"/>
      <c r="AL587" s="173"/>
      <c r="AM587" s="173"/>
      <c r="AN587" s="173"/>
      <c r="AO587" s="173"/>
      <c r="AP587" s="173"/>
      <c r="AQ587" s="173"/>
      <c r="AR587" s="173"/>
      <c r="AS587" s="173">
        <v>163000</v>
      </c>
      <c r="AT587" s="160">
        <f t="shared" si="214"/>
        <v>3</v>
      </c>
      <c r="AU587" s="173">
        <f t="shared" si="215"/>
        <v>441000</v>
      </c>
      <c r="AV587" s="173">
        <f t="shared" si="216"/>
        <v>147000</v>
      </c>
      <c r="AW587" s="173">
        <f t="shared" si="217"/>
        <v>138000</v>
      </c>
      <c r="AX587" s="173">
        <f t="shared" si="218"/>
        <v>41700</v>
      </c>
      <c r="AY587" s="173">
        <f t="shared" si="219"/>
        <v>32700</v>
      </c>
      <c r="AZ587" s="177">
        <f t="shared" si="220"/>
        <v>0.39601139601139601</v>
      </c>
      <c r="BA587" s="177">
        <f t="shared" si="221"/>
        <v>0.31054131054131057</v>
      </c>
      <c r="BB587" s="173">
        <f t="shared" si="211"/>
        <v>138000</v>
      </c>
      <c r="BC587" s="178">
        <f t="shared" si="207"/>
        <v>147000</v>
      </c>
      <c r="BD587" s="173">
        <f t="shared" si="212"/>
        <v>32700</v>
      </c>
      <c r="BE587" s="177">
        <f t="shared" si="213"/>
        <v>0.31054131054131057</v>
      </c>
      <c r="BF587" s="179" t="s">
        <v>20515</v>
      </c>
      <c r="BG587" s="174" t="s">
        <v>20549</v>
      </c>
      <c r="BH587" s="166" t="s">
        <v>20501</v>
      </c>
      <c r="BI587" s="162"/>
      <c r="BJ587" s="163">
        <v>1</v>
      </c>
      <c r="BK587" s="163"/>
    </row>
    <row r="588" spans="1:63" ht="31.5" customHeight="1" x14ac:dyDescent="0.25">
      <c r="A588" s="157">
        <v>582</v>
      </c>
      <c r="B588" s="164" t="s">
        <v>1101</v>
      </c>
      <c r="C588" s="169" t="s">
        <v>1061</v>
      </c>
      <c r="D588" s="169" t="s">
        <v>467</v>
      </c>
      <c r="E588" s="170" t="s">
        <v>686</v>
      </c>
      <c r="F588" s="171" t="s">
        <v>687</v>
      </c>
      <c r="G588" s="171" t="s">
        <v>1102</v>
      </c>
      <c r="H588" s="172" t="s">
        <v>688</v>
      </c>
      <c r="I588" s="164"/>
      <c r="J588" s="164">
        <v>30</v>
      </c>
      <c r="K588" s="171">
        <v>30</v>
      </c>
      <c r="L588" s="171" t="s">
        <v>1062</v>
      </c>
      <c r="M588" s="173">
        <v>83000</v>
      </c>
      <c r="N588" s="173">
        <f t="shared" si="208"/>
        <v>17000</v>
      </c>
      <c r="O588" s="173">
        <v>17217.391304347799</v>
      </c>
      <c r="P588" s="173">
        <v>100000</v>
      </c>
      <c r="Q588" s="173">
        <f t="shared" si="209"/>
        <v>22382.608695652136</v>
      </c>
      <c r="R588" s="173">
        <f t="shared" si="210"/>
        <v>105382.60869565213</v>
      </c>
      <c r="S588" s="173">
        <v>105300</v>
      </c>
      <c r="T588" s="174" t="s">
        <v>20549</v>
      </c>
      <c r="U588" s="175" t="s">
        <v>471</v>
      </c>
      <c r="V588" s="175" t="s">
        <v>1197</v>
      </c>
      <c r="W588" s="175" t="s">
        <v>173</v>
      </c>
      <c r="X588" s="176">
        <v>43294</v>
      </c>
      <c r="Y588" s="171" t="s">
        <v>7684</v>
      </c>
      <c r="Z588" s="171"/>
      <c r="AA588" s="173">
        <v>150000</v>
      </c>
      <c r="AB588" s="173">
        <v>145000</v>
      </c>
      <c r="AC588" s="173"/>
      <c r="AD588" s="173"/>
      <c r="AE588" s="173"/>
      <c r="AF588" s="173"/>
      <c r="AG588" s="173"/>
      <c r="AH588" s="173"/>
      <c r="AI588" s="173"/>
      <c r="AJ588" s="173"/>
      <c r="AK588" s="173"/>
      <c r="AL588" s="173"/>
      <c r="AM588" s="173"/>
      <c r="AN588" s="173"/>
      <c r="AO588" s="173"/>
      <c r="AP588" s="173"/>
      <c r="AQ588" s="173"/>
      <c r="AR588" s="173"/>
      <c r="AS588" s="173">
        <v>163000</v>
      </c>
      <c r="AT588" s="160">
        <f t="shared" si="214"/>
        <v>3</v>
      </c>
      <c r="AU588" s="173">
        <f t="shared" si="215"/>
        <v>458000</v>
      </c>
      <c r="AV588" s="173">
        <f t="shared" si="216"/>
        <v>152700</v>
      </c>
      <c r="AW588" s="173">
        <f t="shared" si="217"/>
        <v>145000</v>
      </c>
      <c r="AX588" s="173">
        <f t="shared" si="218"/>
        <v>47400</v>
      </c>
      <c r="AY588" s="173">
        <f t="shared" si="219"/>
        <v>39700</v>
      </c>
      <c r="AZ588" s="177">
        <f t="shared" si="220"/>
        <v>0.45014245014245013</v>
      </c>
      <c r="BA588" s="177">
        <f t="shared" si="221"/>
        <v>0.37701804368471037</v>
      </c>
      <c r="BB588" s="173">
        <f t="shared" si="211"/>
        <v>145000</v>
      </c>
      <c r="BC588" s="178">
        <f t="shared" si="207"/>
        <v>152700</v>
      </c>
      <c r="BD588" s="173">
        <f t="shared" si="212"/>
        <v>39700</v>
      </c>
      <c r="BE588" s="177">
        <f t="shared" si="213"/>
        <v>0.37701804368471037</v>
      </c>
      <c r="BF588" s="179" t="s">
        <v>20515</v>
      </c>
      <c r="BG588" s="174" t="s">
        <v>20549</v>
      </c>
      <c r="BH588" s="166" t="s">
        <v>20501</v>
      </c>
      <c r="BI588" s="162"/>
      <c r="BJ588" s="163">
        <v>1</v>
      </c>
      <c r="BK588" s="163"/>
    </row>
    <row r="589" spans="1:63" ht="31.5" customHeight="1" x14ac:dyDescent="0.25">
      <c r="A589" s="157">
        <v>583</v>
      </c>
      <c r="B589" s="164" t="s">
        <v>1103</v>
      </c>
      <c r="C589" s="169" t="s">
        <v>1061</v>
      </c>
      <c r="D589" s="169" t="s">
        <v>467</v>
      </c>
      <c r="E589" s="170" t="s">
        <v>695</v>
      </c>
      <c r="F589" s="171" t="s">
        <v>696</v>
      </c>
      <c r="G589" s="171" t="s">
        <v>1104</v>
      </c>
      <c r="H589" s="172" t="s">
        <v>697</v>
      </c>
      <c r="I589" s="164"/>
      <c r="J589" s="164">
        <v>30</v>
      </c>
      <c r="K589" s="171">
        <v>30</v>
      </c>
      <c r="L589" s="171" t="s">
        <v>1062</v>
      </c>
      <c r="M589" s="173">
        <v>83000</v>
      </c>
      <c r="N589" s="173">
        <f t="shared" si="208"/>
        <v>17000</v>
      </c>
      <c r="O589" s="173">
        <v>17217.391304347799</v>
      </c>
      <c r="P589" s="173">
        <v>100000</v>
      </c>
      <c r="Q589" s="173">
        <f t="shared" si="209"/>
        <v>22382.608695652136</v>
      </c>
      <c r="R589" s="173">
        <f t="shared" si="210"/>
        <v>105382.60869565213</v>
      </c>
      <c r="S589" s="173">
        <v>105300</v>
      </c>
      <c r="T589" s="174" t="s">
        <v>20549</v>
      </c>
      <c r="U589" s="175" t="s">
        <v>471</v>
      </c>
      <c r="V589" s="175" t="s">
        <v>1197</v>
      </c>
      <c r="W589" s="175" t="s">
        <v>173</v>
      </c>
      <c r="X589" s="176">
        <v>43294</v>
      </c>
      <c r="Y589" s="171" t="s">
        <v>7684</v>
      </c>
      <c r="Z589" s="171"/>
      <c r="AA589" s="173">
        <v>150000</v>
      </c>
      <c r="AB589" s="173">
        <v>145000</v>
      </c>
      <c r="AC589" s="173"/>
      <c r="AD589" s="173"/>
      <c r="AE589" s="173"/>
      <c r="AF589" s="173"/>
      <c r="AG589" s="173"/>
      <c r="AH589" s="173"/>
      <c r="AI589" s="173"/>
      <c r="AJ589" s="173"/>
      <c r="AK589" s="173"/>
      <c r="AL589" s="173"/>
      <c r="AM589" s="173"/>
      <c r="AN589" s="173"/>
      <c r="AO589" s="173"/>
      <c r="AP589" s="173"/>
      <c r="AQ589" s="173"/>
      <c r="AR589" s="173"/>
      <c r="AS589" s="173">
        <v>163000</v>
      </c>
      <c r="AT589" s="160">
        <f t="shared" si="214"/>
        <v>3</v>
      </c>
      <c r="AU589" s="173">
        <f t="shared" si="215"/>
        <v>458000</v>
      </c>
      <c r="AV589" s="173">
        <f t="shared" si="216"/>
        <v>152700</v>
      </c>
      <c r="AW589" s="173">
        <f t="shared" si="217"/>
        <v>145000</v>
      </c>
      <c r="AX589" s="173">
        <f t="shared" si="218"/>
        <v>47400</v>
      </c>
      <c r="AY589" s="173">
        <f t="shared" si="219"/>
        <v>39700</v>
      </c>
      <c r="AZ589" s="177">
        <f t="shared" si="220"/>
        <v>0.45014245014245013</v>
      </c>
      <c r="BA589" s="177">
        <f t="shared" si="221"/>
        <v>0.37701804368471037</v>
      </c>
      <c r="BB589" s="173">
        <f t="shared" si="211"/>
        <v>145000</v>
      </c>
      <c r="BC589" s="178">
        <f t="shared" si="207"/>
        <v>152700</v>
      </c>
      <c r="BD589" s="173">
        <f t="shared" si="212"/>
        <v>39700</v>
      </c>
      <c r="BE589" s="177">
        <f t="shared" si="213"/>
        <v>0.37701804368471037</v>
      </c>
      <c r="BF589" s="179" t="s">
        <v>20515</v>
      </c>
      <c r="BG589" s="174" t="s">
        <v>20549</v>
      </c>
      <c r="BH589" s="166" t="s">
        <v>20501</v>
      </c>
      <c r="BI589" s="162"/>
      <c r="BJ589" s="163">
        <v>1</v>
      </c>
      <c r="BK589" s="163"/>
    </row>
    <row r="590" spans="1:63" ht="31.5" customHeight="1" x14ac:dyDescent="0.25">
      <c r="A590" s="157">
        <v>584</v>
      </c>
      <c r="B590" s="164" t="s">
        <v>1105</v>
      </c>
      <c r="C590" s="169" t="s">
        <v>1061</v>
      </c>
      <c r="D590" s="169" t="s">
        <v>467</v>
      </c>
      <c r="E590" s="170" t="s">
        <v>698</v>
      </c>
      <c r="F590" s="171" t="s">
        <v>699</v>
      </c>
      <c r="G590" s="171" t="s">
        <v>1106</v>
      </c>
      <c r="H590" s="172" t="s">
        <v>700</v>
      </c>
      <c r="I590" s="164"/>
      <c r="J590" s="164">
        <v>30</v>
      </c>
      <c r="K590" s="171">
        <v>30</v>
      </c>
      <c r="L590" s="171" t="s">
        <v>1062</v>
      </c>
      <c r="M590" s="173">
        <v>83000</v>
      </c>
      <c r="N590" s="173">
        <f t="shared" si="208"/>
        <v>17000</v>
      </c>
      <c r="O590" s="173">
        <v>17217.391304347799</v>
      </c>
      <c r="P590" s="173">
        <v>100000</v>
      </c>
      <c r="Q590" s="173">
        <f t="shared" si="209"/>
        <v>22382.608695652136</v>
      </c>
      <c r="R590" s="173">
        <f t="shared" si="210"/>
        <v>105382.60869565213</v>
      </c>
      <c r="S590" s="173">
        <v>105300</v>
      </c>
      <c r="T590" s="174" t="s">
        <v>20549</v>
      </c>
      <c r="U590" s="175" t="s">
        <v>471</v>
      </c>
      <c r="V590" s="175" t="s">
        <v>1197</v>
      </c>
      <c r="W590" s="175" t="s">
        <v>173</v>
      </c>
      <c r="X590" s="176">
        <v>43294</v>
      </c>
      <c r="Y590" s="171" t="s">
        <v>7684</v>
      </c>
      <c r="Z590" s="171"/>
      <c r="AA590" s="173">
        <v>150000</v>
      </c>
      <c r="AB590" s="173"/>
      <c r="AC590" s="173"/>
      <c r="AD590" s="173"/>
      <c r="AE590" s="173"/>
      <c r="AF590" s="173"/>
      <c r="AG590" s="173"/>
      <c r="AH590" s="173"/>
      <c r="AI590" s="173">
        <v>140000</v>
      </c>
      <c r="AJ590" s="173"/>
      <c r="AK590" s="173"/>
      <c r="AL590" s="173"/>
      <c r="AM590" s="173"/>
      <c r="AN590" s="173"/>
      <c r="AO590" s="173"/>
      <c r="AP590" s="173"/>
      <c r="AQ590" s="173"/>
      <c r="AR590" s="173"/>
      <c r="AS590" s="173">
        <v>163000</v>
      </c>
      <c r="AT590" s="160">
        <f t="shared" si="214"/>
        <v>3</v>
      </c>
      <c r="AU590" s="173">
        <f t="shared" si="215"/>
        <v>453000</v>
      </c>
      <c r="AV590" s="173">
        <f t="shared" si="216"/>
        <v>151000</v>
      </c>
      <c r="AW590" s="173">
        <f t="shared" si="217"/>
        <v>140000</v>
      </c>
      <c r="AX590" s="173">
        <f t="shared" si="218"/>
        <v>45700</v>
      </c>
      <c r="AY590" s="173">
        <f t="shared" si="219"/>
        <v>34700</v>
      </c>
      <c r="AZ590" s="177">
        <f t="shared" si="220"/>
        <v>0.43399810066476735</v>
      </c>
      <c r="BA590" s="177">
        <f t="shared" si="221"/>
        <v>0.32953466286799621</v>
      </c>
      <c r="BB590" s="173">
        <f t="shared" si="211"/>
        <v>140000</v>
      </c>
      <c r="BC590" s="178">
        <f t="shared" si="207"/>
        <v>151000</v>
      </c>
      <c r="BD590" s="173">
        <f t="shared" si="212"/>
        <v>34700</v>
      </c>
      <c r="BE590" s="177">
        <f t="shared" si="213"/>
        <v>0.32953466286799621</v>
      </c>
      <c r="BF590" s="179" t="s">
        <v>20515</v>
      </c>
      <c r="BG590" s="174" t="s">
        <v>20549</v>
      </c>
      <c r="BH590" s="166" t="s">
        <v>20501</v>
      </c>
      <c r="BI590" s="162"/>
      <c r="BJ590" s="163">
        <v>1</v>
      </c>
      <c r="BK590" s="163"/>
    </row>
    <row r="591" spans="1:63" ht="31.5" customHeight="1" x14ac:dyDescent="0.25">
      <c r="A591" s="157">
        <v>585</v>
      </c>
      <c r="B591" s="164" t="s">
        <v>1107</v>
      </c>
      <c r="C591" s="169" t="s">
        <v>1061</v>
      </c>
      <c r="D591" s="169" t="s">
        <v>467</v>
      </c>
      <c r="E591" s="170" t="s">
        <v>740</v>
      </c>
      <c r="F591" s="171" t="s">
        <v>741</v>
      </c>
      <c r="G591" s="171" t="s">
        <v>1108</v>
      </c>
      <c r="H591" s="172" t="s">
        <v>742</v>
      </c>
      <c r="I591" s="164"/>
      <c r="J591" s="164">
        <v>30</v>
      </c>
      <c r="K591" s="171">
        <v>30</v>
      </c>
      <c r="L591" s="171" t="s">
        <v>1062</v>
      </c>
      <c r="M591" s="173">
        <v>83000</v>
      </c>
      <c r="N591" s="173">
        <f t="shared" si="208"/>
        <v>17000</v>
      </c>
      <c r="O591" s="173">
        <v>17217.391304347799</v>
      </c>
      <c r="P591" s="173">
        <v>100000</v>
      </c>
      <c r="Q591" s="173">
        <f t="shared" si="209"/>
        <v>22382.608695652136</v>
      </c>
      <c r="R591" s="173">
        <f t="shared" si="210"/>
        <v>105382.60869565213</v>
      </c>
      <c r="S591" s="173">
        <v>105300</v>
      </c>
      <c r="T591" s="174" t="s">
        <v>20549</v>
      </c>
      <c r="U591" s="175" t="s">
        <v>471</v>
      </c>
      <c r="V591" s="175" t="s">
        <v>1197</v>
      </c>
      <c r="W591" s="175" t="s">
        <v>173</v>
      </c>
      <c r="X591" s="176">
        <v>43294</v>
      </c>
      <c r="Y591" s="171" t="s">
        <v>7684</v>
      </c>
      <c r="Z591" s="171"/>
      <c r="AA591" s="173">
        <v>150000</v>
      </c>
      <c r="AB591" s="173"/>
      <c r="AC591" s="173"/>
      <c r="AD591" s="173"/>
      <c r="AE591" s="173"/>
      <c r="AF591" s="173"/>
      <c r="AG591" s="173"/>
      <c r="AH591" s="173"/>
      <c r="AI591" s="173">
        <v>140000</v>
      </c>
      <c r="AJ591" s="173"/>
      <c r="AK591" s="173"/>
      <c r="AL591" s="173"/>
      <c r="AM591" s="173"/>
      <c r="AN591" s="173"/>
      <c r="AO591" s="173"/>
      <c r="AP591" s="173"/>
      <c r="AQ591" s="173"/>
      <c r="AR591" s="173"/>
      <c r="AS591" s="173">
        <v>163000</v>
      </c>
      <c r="AT591" s="160">
        <f t="shared" si="214"/>
        <v>3</v>
      </c>
      <c r="AU591" s="173">
        <f t="shared" si="215"/>
        <v>453000</v>
      </c>
      <c r="AV591" s="173">
        <f t="shared" si="216"/>
        <v>151000</v>
      </c>
      <c r="AW591" s="173">
        <f t="shared" si="217"/>
        <v>140000</v>
      </c>
      <c r="AX591" s="173">
        <f t="shared" si="218"/>
        <v>45700</v>
      </c>
      <c r="AY591" s="173">
        <f t="shared" si="219"/>
        <v>34700</v>
      </c>
      <c r="AZ591" s="177">
        <f t="shared" si="220"/>
        <v>0.43399810066476735</v>
      </c>
      <c r="BA591" s="177">
        <f t="shared" si="221"/>
        <v>0.32953466286799621</v>
      </c>
      <c r="BB591" s="173">
        <f t="shared" si="211"/>
        <v>140000</v>
      </c>
      <c r="BC591" s="178">
        <f t="shared" si="207"/>
        <v>151000</v>
      </c>
      <c r="BD591" s="173">
        <f t="shared" si="212"/>
        <v>34700</v>
      </c>
      <c r="BE591" s="177">
        <f t="shared" si="213"/>
        <v>0.32953466286799621</v>
      </c>
      <c r="BF591" s="179" t="s">
        <v>20515</v>
      </c>
      <c r="BG591" s="174" t="s">
        <v>20549</v>
      </c>
      <c r="BH591" s="166" t="s">
        <v>20501</v>
      </c>
      <c r="BI591" s="162"/>
      <c r="BJ591" s="163">
        <v>1</v>
      </c>
      <c r="BK591" s="163"/>
    </row>
    <row r="592" spans="1:63" ht="31.5" customHeight="1" x14ac:dyDescent="0.25">
      <c r="A592" s="157">
        <v>586</v>
      </c>
      <c r="B592" s="164" t="s">
        <v>1109</v>
      </c>
      <c r="C592" s="169" t="s">
        <v>1061</v>
      </c>
      <c r="D592" s="169" t="s">
        <v>467</v>
      </c>
      <c r="E592" s="170" t="s">
        <v>743</v>
      </c>
      <c r="F592" s="171" t="s">
        <v>744</v>
      </c>
      <c r="G592" s="171" t="s">
        <v>1110</v>
      </c>
      <c r="H592" s="172" t="s">
        <v>745</v>
      </c>
      <c r="I592" s="164"/>
      <c r="J592" s="164">
        <v>30</v>
      </c>
      <c r="K592" s="171">
        <v>30</v>
      </c>
      <c r="L592" s="171" t="s">
        <v>1062</v>
      </c>
      <c r="M592" s="173">
        <v>83000</v>
      </c>
      <c r="N592" s="173">
        <f t="shared" si="208"/>
        <v>17000</v>
      </c>
      <c r="O592" s="173">
        <v>17217.391304347799</v>
      </c>
      <c r="P592" s="173">
        <v>100000</v>
      </c>
      <c r="Q592" s="173">
        <f t="shared" si="209"/>
        <v>22382.608695652136</v>
      </c>
      <c r="R592" s="173">
        <f t="shared" si="210"/>
        <v>105382.60869565213</v>
      </c>
      <c r="S592" s="173">
        <v>105300</v>
      </c>
      <c r="T592" s="174" t="s">
        <v>20549</v>
      </c>
      <c r="U592" s="175" t="s">
        <v>22</v>
      </c>
      <c r="V592" s="175" t="s">
        <v>2524</v>
      </c>
      <c r="W592" s="175" t="s">
        <v>94</v>
      </c>
      <c r="X592" s="176">
        <v>43294</v>
      </c>
      <c r="Y592" s="171" t="s">
        <v>7684</v>
      </c>
      <c r="Z592" s="171"/>
      <c r="AA592" s="173">
        <v>150000</v>
      </c>
      <c r="AB592" s="173"/>
      <c r="AC592" s="173"/>
      <c r="AD592" s="173"/>
      <c r="AE592" s="173"/>
      <c r="AF592" s="173"/>
      <c r="AG592" s="173"/>
      <c r="AH592" s="173"/>
      <c r="AI592" s="173">
        <v>140000</v>
      </c>
      <c r="AJ592" s="173"/>
      <c r="AK592" s="173"/>
      <c r="AL592" s="173"/>
      <c r="AM592" s="173"/>
      <c r="AN592" s="173"/>
      <c r="AO592" s="173"/>
      <c r="AP592" s="173"/>
      <c r="AQ592" s="173"/>
      <c r="AR592" s="173"/>
      <c r="AS592" s="173">
        <v>163000</v>
      </c>
      <c r="AT592" s="160">
        <f t="shared" si="214"/>
        <v>3</v>
      </c>
      <c r="AU592" s="173">
        <f t="shared" si="215"/>
        <v>453000</v>
      </c>
      <c r="AV592" s="173">
        <f t="shared" si="216"/>
        <v>151000</v>
      </c>
      <c r="AW592" s="173">
        <f t="shared" si="217"/>
        <v>140000</v>
      </c>
      <c r="AX592" s="173">
        <f t="shared" si="218"/>
        <v>45700</v>
      </c>
      <c r="AY592" s="173">
        <f t="shared" si="219"/>
        <v>34700</v>
      </c>
      <c r="AZ592" s="177">
        <f t="shared" si="220"/>
        <v>0.43399810066476735</v>
      </c>
      <c r="BA592" s="177">
        <f t="shared" si="221"/>
        <v>0.32953466286799621</v>
      </c>
      <c r="BB592" s="173">
        <f t="shared" si="211"/>
        <v>140000</v>
      </c>
      <c r="BC592" s="178">
        <f t="shared" si="207"/>
        <v>151000</v>
      </c>
      <c r="BD592" s="173">
        <f t="shared" si="212"/>
        <v>34700</v>
      </c>
      <c r="BE592" s="177">
        <f t="shared" si="213"/>
        <v>0.32953466286799621</v>
      </c>
      <c r="BF592" s="179" t="s">
        <v>20515</v>
      </c>
      <c r="BG592" s="174" t="s">
        <v>20549</v>
      </c>
      <c r="BH592" s="166" t="s">
        <v>20501</v>
      </c>
      <c r="BI592" s="162"/>
      <c r="BJ592" s="163">
        <v>1</v>
      </c>
      <c r="BK592" s="163"/>
    </row>
    <row r="593" spans="1:63" ht="31.5" customHeight="1" x14ac:dyDescent="0.25">
      <c r="A593" s="157">
        <v>587</v>
      </c>
      <c r="B593" s="164" t="s">
        <v>1111</v>
      </c>
      <c r="C593" s="169" t="s">
        <v>1061</v>
      </c>
      <c r="D593" s="169" t="s">
        <v>467</v>
      </c>
      <c r="E593" s="170" t="s">
        <v>746</v>
      </c>
      <c r="F593" s="171" t="s">
        <v>747</v>
      </c>
      <c r="G593" s="171" t="s">
        <v>1112</v>
      </c>
      <c r="H593" s="172" t="s">
        <v>748</v>
      </c>
      <c r="I593" s="164"/>
      <c r="J593" s="164">
        <v>30</v>
      </c>
      <c r="K593" s="171">
        <v>30</v>
      </c>
      <c r="L593" s="171" t="s">
        <v>1062</v>
      </c>
      <c r="M593" s="173">
        <v>83000</v>
      </c>
      <c r="N593" s="173">
        <f t="shared" si="208"/>
        <v>17000</v>
      </c>
      <c r="O593" s="173">
        <v>17217.391304347799</v>
      </c>
      <c r="P593" s="173">
        <v>100000</v>
      </c>
      <c r="Q593" s="173">
        <f t="shared" si="209"/>
        <v>22382.608695652136</v>
      </c>
      <c r="R593" s="173">
        <f t="shared" si="210"/>
        <v>105382.60869565213</v>
      </c>
      <c r="S593" s="173">
        <v>105300</v>
      </c>
      <c r="T593" s="174" t="s">
        <v>20549</v>
      </c>
      <c r="U593" s="175" t="s">
        <v>471</v>
      </c>
      <c r="V593" s="175" t="s">
        <v>1197</v>
      </c>
      <c r="W593" s="175" t="s">
        <v>173</v>
      </c>
      <c r="X593" s="176">
        <v>43294</v>
      </c>
      <c r="Y593" s="171" t="s">
        <v>7684</v>
      </c>
      <c r="Z593" s="171"/>
      <c r="AA593" s="173">
        <v>150000</v>
      </c>
      <c r="AB593" s="173"/>
      <c r="AC593" s="173"/>
      <c r="AD593" s="173"/>
      <c r="AE593" s="173"/>
      <c r="AF593" s="173"/>
      <c r="AG593" s="173"/>
      <c r="AH593" s="173"/>
      <c r="AI593" s="173">
        <v>140000</v>
      </c>
      <c r="AJ593" s="173"/>
      <c r="AK593" s="173"/>
      <c r="AL593" s="173"/>
      <c r="AM593" s="173"/>
      <c r="AN593" s="173"/>
      <c r="AO593" s="173"/>
      <c r="AP593" s="173"/>
      <c r="AQ593" s="173"/>
      <c r="AR593" s="173"/>
      <c r="AS593" s="173">
        <v>163000</v>
      </c>
      <c r="AT593" s="160">
        <f t="shared" si="214"/>
        <v>3</v>
      </c>
      <c r="AU593" s="173">
        <f t="shared" si="215"/>
        <v>453000</v>
      </c>
      <c r="AV593" s="173">
        <f t="shared" si="216"/>
        <v>151000</v>
      </c>
      <c r="AW593" s="173">
        <f t="shared" si="217"/>
        <v>140000</v>
      </c>
      <c r="AX593" s="173">
        <f t="shared" si="218"/>
        <v>45700</v>
      </c>
      <c r="AY593" s="173">
        <f t="shared" si="219"/>
        <v>34700</v>
      </c>
      <c r="AZ593" s="177">
        <f t="shared" si="220"/>
        <v>0.43399810066476735</v>
      </c>
      <c r="BA593" s="177">
        <f t="shared" si="221"/>
        <v>0.32953466286799621</v>
      </c>
      <c r="BB593" s="173">
        <f t="shared" si="211"/>
        <v>140000</v>
      </c>
      <c r="BC593" s="178">
        <f t="shared" si="207"/>
        <v>151000</v>
      </c>
      <c r="BD593" s="173">
        <f t="shared" si="212"/>
        <v>34700</v>
      </c>
      <c r="BE593" s="177">
        <f t="shared" si="213"/>
        <v>0.32953466286799621</v>
      </c>
      <c r="BF593" s="179" t="s">
        <v>20515</v>
      </c>
      <c r="BG593" s="174" t="s">
        <v>20549</v>
      </c>
      <c r="BH593" s="166" t="s">
        <v>20501</v>
      </c>
      <c r="BI593" s="162"/>
      <c r="BJ593" s="163">
        <v>1</v>
      </c>
      <c r="BK593" s="163"/>
    </row>
    <row r="594" spans="1:63" ht="31.5" customHeight="1" x14ac:dyDescent="0.25">
      <c r="A594" s="157">
        <v>588</v>
      </c>
      <c r="B594" s="164" t="s">
        <v>1113</v>
      </c>
      <c r="C594" s="169" t="s">
        <v>1061</v>
      </c>
      <c r="D594" s="169" t="s">
        <v>467</v>
      </c>
      <c r="E594" s="170" t="s">
        <v>749</v>
      </c>
      <c r="F594" s="171" t="s">
        <v>750</v>
      </c>
      <c r="G594" s="171" t="s">
        <v>1114</v>
      </c>
      <c r="H594" s="172" t="s">
        <v>751</v>
      </c>
      <c r="I594" s="164"/>
      <c r="J594" s="164">
        <v>30</v>
      </c>
      <c r="K594" s="171">
        <v>30</v>
      </c>
      <c r="L594" s="171" t="s">
        <v>1062</v>
      </c>
      <c r="M594" s="173">
        <v>83000</v>
      </c>
      <c r="N594" s="173">
        <f t="shared" si="208"/>
        <v>17000</v>
      </c>
      <c r="O594" s="173">
        <v>17217.391304347799</v>
      </c>
      <c r="P594" s="173">
        <v>100000</v>
      </c>
      <c r="Q594" s="173">
        <f t="shared" si="209"/>
        <v>22382.608695652136</v>
      </c>
      <c r="R594" s="173">
        <f t="shared" si="210"/>
        <v>105382.60869565213</v>
      </c>
      <c r="S594" s="173">
        <v>105300</v>
      </c>
      <c r="T594" s="174" t="s">
        <v>20549</v>
      </c>
      <c r="U594" s="175" t="s">
        <v>471</v>
      </c>
      <c r="V594" s="175" t="s">
        <v>1197</v>
      </c>
      <c r="W594" s="175" t="s">
        <v>173</v>
      </c>
      <c r="X594" s="176">
        <v>43294</v>
      </c>
      <c r="Y594" s="171" t="s">
        <v>7684</v>
      </c>
      <c r="Z594" s="171"/>
      <c r="AA594" s="173">
        <v>150000</v>
      </c>
      <c r="AB594" s="173"/>
      <c r="AC594" s="173"/>
      <c r="AD594" s="173"/>
      <c r="AE594" s="173"/>
      <c r="AF594" s="173"/>
      <c r="AG594" s="173"/>
      <c r="AH594" s="173"/>
      <c r="AI594" s="173">
        <v>140000</v>
      </c>
      <c r="AJ594" s="173"/>
      <c r="AK594" s="173"/>
      <c r="AL594" s="173"/>
      <c r="AM594" s="173"/>
      <c r="AN594" s="173"/>
      <c r="AO594" s="173"/>
      <c r="AP594" s="173"/>
      <c r="AQ594" s="173"/>
      <c r="AR594" s="173"/>
      <c r="AS594" s="173">
        <v>163000</v>
      </c>
      <c r="AT594" s="160">
        <f t="shared" si="214"/>
        <v>3</v>
      </c>
      <c r="AU594" s="173">
        <f t="shared" si="215"/>
        <v>453000</v>
      </c>
      <c r="AV594" s="173">
        <f t="shared" si="216"/>
        <v>151000</v>
      </c>
      <c r="AW594" s="173">
        <f t="shared" si="217"/>
        <v>140000</v>
      </c>
      <c r="AX594" s="173">
        <f t="shared" si="218"/>
        <v>45700</v>
      </c>
      <c r="AY594" s="173">
        <f t="shared" si="219"/>
        <v>34700</v>
      </c>
      <c r="AZ594" s="177">
        <f t="shared" si="220"/>
        <v>0.43399810066476735</v>
      </c>
      <c r="BA594" s="177">
        <f t="shared" si="221"/>
        <v>0.32953466286799621</v>
      </c>
      <c r="BB594" s="173">
        <f t="shared" si="211"/>
        <v>140000</v>
      </c>
      <c r="BC594" s="178">
        <f t="shared" si="207"/>
        <v>151000</v>
      </c>
      <c r="BD594" s="173">
        <f t="shared" si="212"/>
        <v>34700</v>
      </c>
      <c r="BE594" s="177">
        <f t="shared" si="213"/>
        <v>0.32953466286799621</v>
      </c>
      <c r="BF594" s="179" t="s">
        <v>20515</v>
      </c>
      <c r="BG594" s="174" t="s">
        <v>20549</v>
      </c>
      <c r="BH594" s="166" t="s">
        <v>20501</v>
      </c>
      <c r="BI594" s="162"/>
      <c r="BJ594" s="163">
        <v>1</v>
      </c>
      <c r="BK594" s="163"/>
    </row>
    <row r="595" spans="1:63" ht="31.5" customHeight="1" x14ac:dyDescent="0.25">
      <c r="A595" s="157">
        <v>589</v>
      </c>
      <c r="B595" s="164" t="s">
        <v>1115</v>
      </c>
      <c r="C595" s="169" t="s">
        <v>1061</v>
      </c>
      <c r="D595" s="169" t="s">
        <v>467</v>
      </c>
      <c r="E595" s="170" t="s">
        <v>752</v>
      </c>
      <c r="F595" s="171" t="s">
        <v>753</v>
      </c>
      <c r="G595" s="171" t="s">
        <v>1116</v>
      </c>
      <c r="H595" s="172" t="s">
        <v>754</v>
      </c>
      <c r="I595" s="164"/>
      <c r="J595" s="164">
        <v>30</v>
      </c>
      <c r="K595" s="171">
        <v>30</v>
      </c>
      <c r="L595" s="171" t="s">
        <v>1062</v>
      </c>
      <c r="M595" s="173">
        <v>83000</v>
      </c>
      <c r="N595" s="173">
        <f t="shared" si="208"/>
        <v>17000</v>
      </c>
      <c r="O595" s="173">
        <v>17217.391304347799</v>
      </c>
      <c r="P595" s="173">
        <v>100000</v>
      </c>
      <c r="Q595" s="173">
        <f t="shared" si="209"/>
        <v>22382.608695652136</v>
      </c>
      <c r="R595" s="173">
        <f t="shared" si="210"/>
        <v>105382.60869565213</v>
      </c>
      <c r="S595" s="173">
        <v>105300</v>
      </c>
      <c r="T595" s="174" t="s">
        <v>20549</v>
      </c>
      <c r="U595" s="175" t="s">
        <v>471</v>
      </c>
      <c r="V595" s="175" t="s">
        <v>1197</v>
      </c>
      <c r="W595" s="175" t="s">
        <v>173</v>
      </c>
      <c r="X595" s="176">
        <v>43294</v>
      </c>
      <c r="Y595" s="171" t="s">
        <v>7684</v>
      </c>
      <c r="Z595" s="171"/>
      <c r="AA595" s="173">
        <v>150000</v>
      </c>
      <c r="AB595" s="173"/>
      <c r="AC595" s="173"/>
      <c r="AD595" s="173"/>
      <c r="AE595" s="173"/>
      <c r="AF595" s="173"/>
      <c r="AG595" s="173"/>
      <c r="AH595" s="173"/>
      <c r="AI595" s="173">
        <v>140000</v>
      </c>
      <c r="AJ595" s="173"/>
      <c r="AK595" s="173"/>
      <c r="AL595" s="173"/>
      <c r="AM595" s="173"/>
      <c r="AN595" s="173"/>
      <c r="AO595" s="173"/>
      <c r="AP595" s="173"/>
      <c r="AQ595" s="173"/>
      <c r="AR595" s="173"/>
      <c r="AS595" s="173">
        <v>163000</v>
      </c>
      <c r="AT595" s="160">
        <f t="shared" si="214"/>
        <v>3</v>
      </c>
      <c r="AU595" s="173">
        <f t="shared" si="215"/>
        <v>453000</v>
      </c>
      <c r="AV595" s="173">
        <f t="shared" si="216"/>
        <v>151000</v>
      </c>
      <c r="AW595" s="173">
        <f t="shared" si="217"/>
        <v>140000</v>
      </c>
      <c r="AX595" s="173">
        <f t="shared" si="218"/>
        <v>45700</v>
      </c>
      <c r="AY595" s="173">
        <f t="shared" si="219"/>
        <v>34700</v>
      </c>
      <c r="AZ595" s="177">
        <f t="shared" si="220"/>
        <v>0.43399810066476735</v>
      </c>
      <c r="BA595" s="177">
        <f t="shared" si="221"/>
        <v>0.32953466286799621</v>
      </c>
      <c r="BB595" s="173">
        <f t="shared" si="211"/>
        <v>140000</v>
      </c>
      <c r="BC595" s="178">
        <f t="shared" si="207"/>
        <v>151000</v>
      </c>
      <c r="BD595" s="173">
        <f t="shared" si="212"/>
        <v>34700</v>
      </c>
      <c r="BE595" s="177">
        <f t="shared" si="213"/>
        <v>0.32953466286799621</v>
      </c>
      <c r="BF595" s="179" t="s">
        <v>20515</v>
      </c>
      <c r="BG595" s="174" t="s">
        <v>20549</v>
      </c>
      <c r="BH595" s="166" t="s">
        <v>20501</v>
      </c>
      <c r="BI595" s="162"/>
      <c r="BJ595" s="163">
        <v>1</v>
      </c>
      <c r="BK595" s="163"/>
    </row>
    <row r="596" spans="1:63" ht="31.5" customHeight="1" x14ac:dyDescent="0.25">
      <c r="A596" s="157">
        <v>590</v>
      </c>
      <c r="B596" s="164" t="s">
        <v>1117</v>
      </c>
      <c r="C596" s="169" t="s">
        <v>1061</v>
      </c>
      <c r="D596" s="169" t="s">
        <v>467</v>
      </c>
      <c r="E596" s="170" t="s">
        <v>755</v>
      </c>
      <c r="F596" s="171" t="s">
        <v>756</v>
      </c>
      <c r="G596" s="171" t="s">
        <v>1118</v>
      </c>
      <c r="H596" s="172" t="s">
        <v>757</v>
      </c>
      <c r="I596" s="164"/>
      <c r="J596" s="164">
        <v>30</v>
      </c>
      <c r="K596" s="171">
        <v>30</v>
      </c>
      <c r="L596" s="171" t="s">
        <v>1062</v>
      </c>
      <c r="M596" s="173">
        <v>83000</v>
      </c>
      <c r="N596" s="173">
        <f t="shared" si="208"/>
        <v>17000</v>
      </c>
      <c r="O596" s="173">
        <v>17217.391304347799</v>
      </c>
      <c r="P596" s="173">
        <v>100000</v>
      </c>
      <c r="Q596" s="173">
        <f t="shared" si="209"/>
        <v>22382.608695652136</v>
      </c>
      <c r="R596" s="173">
        <f t="shared" si="210"/>
        <v>105382.60869565213</v>
      </c>
      <c r="S596" s="173">
        <v>105300</v>
      </c>
      <c r="T596" s="174" t="s">
        <v>20549</v>
      </c>
      <c r="U596" s="175" t="s">
        <v>471</v>
      </c>
      <c r="V596" s="175" t="s">
        <v>1197</v>
      </c>
      <c r="W596" s="175" t="s">
        <v>173</v>
      </c>
      <c r="X596" s="176">
        <v>43294</v>
      </c>
      <c r="Y596" s="171" t="s">
        <v>7684</v>
      </c>
      <c r="Z596" s="171"/>
      <c r="AA596" s="173">
        <v>150000</v>
      </c>
      <c r="AB596" s="173"/>
      <c r="AC596" s="173"/>
      <c r="AD596" s="173"/>
      <c r="AE596" s="173"/>
      <c r="AF596" s="173"/>
      <c r="AG596" s="173"/>
      <c r="AH596" s="173"/>
      <c r="AI596" s="173">
        <v>140000</v>
      </c>
      <c r="AJ596" s="173"/>
      <c r="AK596" s="173"/>
      <c r="AL596" s="173"/>
      <c r="AM596" s="173"/>
      <c r="AN596" s="173"/>
      <c r="AO596" s="173"/>
      <c r="AP596" s="173"/>
      <c r="AQ596" s="173"/>
      <c r="AR596" s="173"/>
      <c r="AS596" s="173">
        <v>163000</v>
      </c>
      <c r="AT596" s="160">
        <f t="shared" si="214"/>
        <v>3</v>
      </c>
      <c r="AU596" s="173">
        <f t="shared" si="215"/>
        <v>453000</v>
      </c>
      <c r="AV596" s="173">
        <f t="shared" si="216"/>
        <v>151000</v>
      </c>
      <c r="AW596" s="173">
        <f t="shared" si="217"/>
        <v>140000</v>
      </c>
      <c r="AX596" s="173">
        <f t="shared" si="218"/>
        <v>45700</v>
      </c>
      <c r="AY596" s="173">
        <f t="shared" si="219"/>
        <v>34700</v>
      </c>
      <c r="AZ596" s="177">
        <f t="shared" si="220"/>
        <v>0.43399810066476735</v>
      </c>
      <c r="BA596" s="177">
        <f t="shared" si="221"/>
        <v>0.32953466286799621</v>
      </c>
      <c r="BB596" s="173">
        <f t="shared" si="211"/>
        <v>140000</v>
      </c>
      <c r="BC596" s="178">
        <f t="shared" si="207"/>
        <v>151000</v>
      </c>
      <c r="BD596" s="173">
        <f t="shared" si="212"/>
        <v>34700</v>
      </c>
      <c r="BE596" s="177">
        <f t="shared" si="213"/>
        <v>0.32953466286799621</v>
      </c>
      <c r="BF596" s="179" t="s">
        <v>20515</v>
      </c>
      <c r="BG596" s="174" t="s">
        <v>20549</v>
      </c>
      <c r="BH596" s="166" t="s">
        <v>20501</v>
      </c>
      <c r="BI596" s="162"/>
      <c r="BJ596" s="163">
        <v>1</v>
      </c>
      <c r="BK596" s="163"/>
    </row>
    <row r="597" spans="1:63" ht="31.5" customHeight="1" x14ac:dyDescent="0.25">
      <c r="A597" s="157">
        <v>591</v>
      </c>
      <c r="B597" s="164" t="s">
        <v>1119</v>
      </c>
      <c r="C597" s="169" t="s">
        <v>1061</v>
      </c>
      <c r="D597" s="169" t="s">
        <v>467</v>
      </c>
      <c r="E597" s="170" t="s">
        <v>758</v>
      </c>
      <c r="F597" s="171" t="s">
        <v>759</v>
      </c>
      <c r="G597" s="171" t="s">
        <v>1120</v>
      </c>
      <c r="H597" s="172" t="s">
        <v>760</v>
      </c>
      <c r="I597" s="164"/>
      <c r="J597" s="164">
        <v>30</v>
      </c>
      <c r="K597" s="171">
        <v>30</v>
      </c>
      <c r="L597" s="171" t="s">
        <v>1062</v>
      </c>
      <c r="M597" s="173">
        <v>83000</v>
      </c>
      <c r="N597" s="173">
        <f t="shared" si="208"/>
        <v>17000</v>
      </c>
      <c r="O597" s="173">
        <v>17217.391304347799</v>
      </c>
      <c r="P597" s="173">
        <v>100000</v>
      </c>
      <c r="Q597" s="173">
        <f t="shared" si="209"/>
        <v>22382.608695652136</v>
      </c>
      <c r="R597" s="173">
        <f t="shared" si="210"/>
        <v>105382.60869565213</v>
      </c>
      <c r="S597" s="173">
        <v>105300</v>
      </c>
      <c r="T597" s="174" t="s">
        <v>20549</v>
      </c>
      <c r="U597" s="175" t="s">
        <v>471</v>
      </c>
      <c r="V597" s="175" t="s">
        <v>1197</v>
      </c>
      <c r="W597" s="175" t="s">
        <v>173</v>
      </c>
      <c r="X597" s="176">
        <v>43294</v>
      </c>
      <c r="Y597" s="171" t="s">
        <v>7684</v>
      </c>
      <c r="Z597" s="171"/>
      <c r="AA597" s="173">
        <v>150000</v>
      </c>
      <c r="AB597" s="173"/>
      <c r="AC597" s="173"/>
      <c r="AD597" s="173"/>
      <c r="AE597" s="173"/>
      <c r="AF597" s="173"/>
      <c r="AG597" s="173"/>
      <c r="AH597" s="173"/>
      <c r="AI597" s="173">
        <v>140000</v>
      </c>
      <c r="AJ597" s="173"/>
      <c r="AK597" s="173"/>
      <c r="AL597" s="173"/>
      <c r="AM597" s="173"/>
      <c r="AN597" s="173"/>
      <c r="AO597" s="173"/>
      <c r="AP597" s="173"/>
      <c r="AQ597" s="173"/>
      <c r="AR597" s="173"/>
      <c r="AS597" s="173">
        <v>163000</v>
      </c>
      <c r="AT597" s="160">
        <f t="shared" si="214"/>
        <v>3</v>
      </c>
      <c r="AU597" s="173">
        <f t="shared" si="215"/>
        <v>453000</v>
      </c>
      <c r="AV597" s="173">
        <f t="shared" si="216"/>
        <v>151000</v>
      </c>
      <c r="AW597" s="173">
        <f t="shared" si="217"/>
        <v>140000</v>
      </c>
      <c r="AX597" s="173">
        <f t="shared" si="218"/>
        <v>45700</v>
      </c>
      <c r="AY597" s="173">
        <f t="shared" si="219"/>
        <v>34700</v>
      </c>
      <c r="AZ597" s="177">
        <f t="shared" si="220"/>
        <v>0.43399810066476735</v>
      </c>
      <c r="BA597" s="177">
        <f t="shared" si="221"/>
        <v>0.32953466286799621</v>
      </c>
      <c r="BB597" s="173">
        <f t="shared" si="211"/>
        <v>140000</v>
      </c>
      <c r="BC597" s="178">
        <f t="shared" si="207"/>
        <v>151000</v>
      </c>
      <c r="BD597" s="173">
        <f t="shared" si="212"/>
        <v>34700</v>
      </c>
      <c r="BE597" s="177">
        <f t="shared" si="213"/>
        <v>0.32953466286799621</v>
      </c>
      <c r="BF597" s="179" t="s">
        <v>20515</v>
      </c>
      <c r="BG597" s="174" t="s">
        <v>20549</v>
      </c>
      <c r="BH597" s="166" t="s">
        <v>20501</v>
      </c>
      <c r="BI597" s="162"/>
      <c r="BJ597" s="163">
        <v>1</v>
      </c>
      <c r="BK597" s="163"/>
    </row>
    <row r="598" spans="1:63" ht="31.5" customHeight="1" x14ac:dyDescent="0.25">
      <c r="A598" s="157">
        <v>592</v>
      </c>
      <c r="B598" s="164" t="s">
        <v>1121</v>
      </c>
      <c r="C598" s="169" t="s">
        <v>1061</v>
      </c>
      <c r="D598" s="169" t="s">
        <v>467</v>
      </c>
      <c r="E598" s="170" t="s">
        <v>761</v>
      </c>
      <c r="F598" s="171" t="s">
        <v>762</v>
      </c>
      <c r="G598" s="171" t="s">
        <v>1122</v>
      </c>
      <c r="H598" s="172" t="s">
        <v>763</v>
      </c>
      <c r="I598" s="164"/>
      <c r="J598" s="164">
        <v>30</v>
      </c>
      <c r="K598" s="171">
        <v>30</v>
      </c>
      <c r="L598" s="171" t="s">
        <v>1062</v>
      </c>
      <c r="M598" s="173">
        <v>83000</v>
      </c>
      <c r="N598" s="173">
        <f t="shared" si="208"/>
        <v>17000</v>
      </c>
      <c r="O598" s="173">
        <v>17217.391304347799</v>
      </c>
      <c r="P598" s="173">
        <v>100000</v>
      </c>
      <c r="Q598" s="173">
        <f t="shared" si="209"/>
        <v>22382.608695652136</v>
      </c>
      <c r="R598" s="173">
        <f t="shared" si="210"/>
        <v>105382.60869565213</v>
      </c>
      <c r="S598" s="173">
        <v>105300</v>
      </c>
      <c r="T598" s="174" t="s">
        <v>20549</v>
      </c>
      <c r="U598" s="175" t="s">
        <v>471</v>
      </c>
      <c r="V598" s="175" t="s">
        <v>1197</v>
      </c>
      <c r="W598" s="175" t="s">
        <v>173</v>
      </c>
      <c r="X598" s="176">
        <v>43294</v>
      </c>
      <c r="Y598" s="171" t="s">
        <v>7684</v>
      </c>
      <c r="Z598" s="171"/>
      <c r="AA598" s="173">
        <v>150000</v>
      </c>
      <c r="AB598" s="173">
        <v>145000</v>
      </c>
      <c r="AC598" s="173"/>
      <c r="AD598" s="173"/>
      <c r="AE598" s="173"/>
      <c r="AF598" s="173"/>
      <c r="AG598" s="173"/>
      <c r="AH598" s="173"/>
      <c r="AI598" s="173"/>
      <c r="AJ598" s="173"/>
      <c r="AK598" s="173"/>
      <c r="AL598" s="173"/>
      <c r="AM598" s="173"/>
      <c r="AN598" s="173"/>
      <c r="AO598" s="173"/>
      <c r="AP598" s="173"/>
      <c r="AQ598" s="173"/>
      <c r="AR598" s="173"/>
      <c r="AS598" s="173">
        <v>163000</v>
      </c>
      <c r="AT598" s="160">
        <f t="shared" si="214"/>
        <v>3</v>
      </c>
      <c r="AU598" s="173">
        <f t="shared" si="215"/>
        <v>458000</v>
      </c>
      <c r="AV598" s="173">
        <f t="shared" si="216"/>
        <v>152700</v>
      </c>
      <c r="AW598" s="173">
        <f t="shared" si="217"/>
        <v>145000</v>
      </c>
      <c r="AX598" s="173">
        <f t="shared" si="218"/>
        <v>47400</v>
      </c>
      <c r="AY598" s="173">
        <f t="shared" si="219"/>
        <v>39700</v>
      </c>
      <c r="AZ598" s="177">
        <f t="shared" si="220"/>
        <v>0.45014245014245013</v>
      </c>
      <c r="BA598" s="177">
        <f t="shared" si="221"/>
        <v>0.37701804368471037</v>
      </c>
      <c r="BB598" s="173">
        <f t="shared" si="211"/>
        <v>145000</v>
      </c>
      <c r="BC598" s="178">
        <f t="shared" si="207"/>
        <v>152700</v>
      </c>
      <c r="BD598" s="173">
        <f t="shared" si="212"/>
        <v>39700</v>
      </c>
      <c r="BE598" s="177">
        <f t="shared" si="213"/>
        <v>0.37701804368471037</v>
      </c>
      <c r="BF598" s="179" t="s">
        <v>20515</v>
      </c>
      <c r="BG598" s="174" t="s">
        <v>20549</v>
      </c>
      <c r="BH598" s="166" t="s">
        <v>20501</v>
      </c>
      <c r="BI598" s="162"/>
      <c r="BJ598" s="163">
        <v>1</v>
      </c>
      <c r="BK598" s="163"/>
    </row>
    <row r="599" spans="1:63" ht="31.5" customHeight="1" x14ac:dyDescent="0.25">
      <c r="A599" s="157">
        <v>593</v>
      </c>
      <c r="B599" s="164" t="s">
        <v>1123</v>
      </c>
      <c r="C599" s="169" t="s">
        <v>1061</v>
      </c>
      <c r="D599" s="169" t="s">
        <v>467</v>
      </c>
      <c r="E599" s="170" t="s">
        <v>764</v>
      </c>
      <c r="F599" s="171" t="s">
        <v>765</v>
      </c>
      <c r="G599" s="171" t="s">
        <v>1124</v>
      </c>
      <c r="H599" s="172" t="s">
        <v>766</v>
      </c>
      <c r="I599" s="164"/>
      <c r="J599" s="164">
        <v>30</v>
      </c>
      <c r="K599" s="171">
        <v>30</v>
      </c>
      <c r="L599" s="171" t="s">
        <v>1062</v>
      </c>
      <c r="M599" s="173">
        <v>83000</v>
      </c>
      <c r="N599" s="173">
        <f t="shared" si="208"/>
        <v>17000</v>
      </c>
      <c r="O599" s="173">
        <v>17217.391304347799</v>
      </c>
      <c r="P599" s="173">
        <v>100000</v>
      </c>
      <c r="Q599" s="173">
        <f t="shared" si="209"/>
        <v>22382.608695652136</v>
      </c>
      <c r="R599" s="173">
        <f t="shared" si="210"/>
        <v>105382.60869565213</v>
      </c>
      <c r="S599" s="173">
        <v>105300</v>
      </c>
      <c r="T599" s="174" t="s">
        <v>20549</v>
      </c>
      <c r="U599" s="175" t="s">
        <v>471</v>
      </c>
      <c r="V599" s="175" t="s">
        <v>1197</v>
      </c>
      <c r="W599" s="175" t="s">
        <v>173</v>
      </c>
      <c r="X599" s="176">
        <v>43294</v>
      </c>
      <c r="Y599" s="171" t="s">
        <v>7684</v>
      </c>
      <c r="Z599" s="171"/>
      <c r="AA599" s="173">
        <v>150000</v>
      </c>
      <c r="AB599" s="173">
        <v>145000</v>
      </c>
      <c r="AC599" s="173"/>
      <c r="AD599" s="173"/>
      <c r="AE599" s="173"/>
      <c r="AF599" s="173"/>
      <c r="AG599" s="173"/>
      <c r="AH599" s="173"/>
      <c r="AI599" s="173"/>
      <c r="AJ599" s="173"/>
      <c r="AK599" s="173"/>
      <c r="AL599" s="173"/>
      <c r="AM599" s="173"/>
      <c r="AN599" s="173"/>
      <c r="AO599" s="173"/>
      <c r="AP599" s="173"/>
      <c r="AQ599" s="173"/>
      <c r="AR599" s="173"/>
      <c r="AS599" s="173">
        <v>163000</v>
      </c>
      <c r="AT599" s="160">
        <f t="shared" si="214"/>
        <v>3</v>
      </c>
      <c r="AU599" s="173">
        <f t="shared" si="215"/>
        <v>458000</v>
      </c>
      <c r="AV599" s="173">
        <f t="shared" si="216"/>
        <v>152700</v>
      </c>
      <c r="AW599" s="173">
        <f t="shared" si="217"/>
        <v>145000</v>
      </c>
      <c r="AX599" s="173">
        <f t="shared" si="218"/>
        <v>47400</v>
      </c>
      <c r="AY599" s="173">
        <f t="shared" si="219"/>
        <v>39700</v>
      </c>
      <c r="AZ599" s="177">
        <f t="shared" si="220"/>
        <v>0.45014245014245013</v>
      </c>
      <c r="BA599" s="177">
        <f t="shared" si="221"/>
        <v>0.37701804368471037</v>
      </c>
      <c r="BB599" s="173">
        <f t="shared" si="211"/>
        <v>145000</v>
      </c>
      <c r="BC599" s="178">
        <f t="shared" si="207"/>
        <v>152700</v>
      </c>
      <c r="BD599" s="173">
        <f t="shared" si="212"/>
        <v>39700</v>
      </c>
      <c r="BE599" s="177">
        <f t="shared" si="213"/>
        <v>0.37701804368471037</v>
      </c>
      <c r="BF599" s="179" t="s">
        <v>20515</v>
      </c>
      <c r="BG599" s="174" t="s">
        <v>20549</v>
      </c>
      <c r="BH599" s="166" t="s">
        <v>20501</v>
      </c>
      <c r="BI599" s="162"/>
      <c r="BJ599" s="163">
        <v>1</v>
      </c>
      <c r="BK599" s="163"/>
    </row>
    <row r="600" spans="1:63" ht="31.5" customHeight="1" x14ac:dyDescent="0.25">
      <c r="A600" s="157">
        <v>594</v>
      </c>
      <c r="B600" s="164" t="s">
        <v>1125</v>
      </c>
      <c r="C600" s="169" t="s">
        <v>1061</v>
      </c>
      <c r="D600" s="169" t="s">
        <v>467</v>
      </c>
      <c r="E600" s="170" t="s">
        <v>767</v>
      </c>
      <c r="F600" s="171" t="s">
        <v>768</v>
      </c>
      <c r="G600" s="171" t="s">
        <v>1126</v>
      </c>
      <c r="H600" s="172" t="s">
        <v>769</v>
      </c>
      <c r="I600" s="164"/>
      <c r="J600" s="164">
        <v>30</v>
      </c>
      <c r="K600" s="171">
        <v>30</v>
      </c>
      <c r="L600" s="171" t="s">
        <v>1062</v>
      </c>
      <c r="M600" s="173">
        <v>83000</v>
      </c>
      <c r="N600" s="173">
        <f t="shared" si="208"/>
        <v>17000</v>
      </c>
      <c r="O600" s="173">
        <v>17217.391304347799</v>
      </c>
      <c r="P600" s="173">
        <v>100000</v>
      </c>
      <c r="Q600" s="173">
        <f t="shared" si="209"/>
        <v>22382.608695652136</v>
      </c>
      <c r="R600" s="173">
        <f t="shared" si="210"/>
        <v>105382.60869565213</v>
      </c>
      <c r="S600" s="173">
        <v>105300</v>
      </c>
      <c r="T600" s="174" t="s">
        <v>20549</v>
      </c>
      <c r="U600" s="175" t="s">
        <v>471</v>
      </c>
      <c r="V600" s="175" t="s">
        <v>1197</v>
      </c>
      <c r="W600" s="175" t="s">
        <v>173</v>
      </c>
      <c r="X600" s="176">
        <v>43294</v>
      </c>
      <c r="Y600" s="171" t="s">
        <v>7684</v>
      </c>
      <c r="Z600" s="171"/>
      <c r="AA600" s="173">
        <v>150000</v>
      </c>
      <c r="AB600" s="173">
        <v>145000</v>
      </c>
      <c r="AC600" s="173"/>
      <c r="AD600" s="173"/>
      <c r="AE600" s="173"/>
      <c r="AF600" s="173"/>
      <c r="AG600" s="173"/>
      <c r="AH600" s="173"/>
      <c r="AI600" s="173"/>
      <c r="AJ600" s="173"/>
      <c r="AK600" s="173"/>
      <c r="AL600" s="173"/>
      <c r="AM600" s="173"/>
      <c r="AN600" s="173"/>
      <c r="AO600" s="173"/>
      <c r="AP600" s="173"/>
      <c r="AQ600" s="173"/>
      <c r="AR600" s="173"/>
      <c r="AS600" s="173">
        <v>163000</v>
      </c>
      <c r="AT600" s="160">
        <f t="shared" si="214"/>
        <v>3</v>
      </c>
      <c r="AU600" s="173">
        <f t="shared" si="215"/>
        <v>458000</v>
      </c>
      <c r="AV600" s="173">
        <f t="shared" si="216"/>
        <v>152700</v>
      </c>
      <c r="AW600" s="173">
        <f t="shared" si="217"/>
        <v>145000</v>
      </c>
      <c r="AX600" s="173">
        <f t="shared" si="218"/>
        <v>47400</v>
      </c>
      <c r="AY600" s="173">
        <f t="shared" si="219"/>
        <v>39700</v>
      </c>
      <c r="AZ600" s="177">
        <f t="shared" si="220"/>
        <v>0.45014245014245013</v>
      </c>
      <c r="BA600" s="177">
        <f t="shared" si="221"/>
        <v>0.37701804368471037</v>
      </c>
      <c r="BB600" s="173">
        <f t="shared" si="211"/>
        <v>145000</v>
      </c>
      <c r="BC600" s="178">
        <f t="shared" si="207"/>
        <v>152700</v>
      </c>
      <c r="BD600" s="173">
        <f t="shared" si="212"/>
        <v>39700</v>
      </c>
      <c r="BE600" s="177">
        <f t="shared" si="213"/>
        <v>0.37701804368471037</v>
      </c>
      <c r="BF600" s="179" t="s">
        <v>20515</v>
      </c>
      <c r="BG600" s="174" t="s">
        <v>20549</v>
      </c>
      <c r="BH600" s="166" t="s">
        <v>20501</v>
      </c>
      <c r="BI600" s="162"/>
      <c r="BJ600" s="163">
        <v>1</v>
      </c>
      <c r="BK600" s="163"/>
    </row>
    <row r="601" spans="1:63" ht="31.5" customHeight="1" x14ac:dyDescent="0.25">
      <c r="A601" s="157">
        <v>595</v>
      </c>
      <c r="B601" s="164" t="s">
        <v>1127</v>
      </c>
      <c r="C601" s="169" t="s">
        <v>1128</v>
      </c>
      <c r="D601" s="169" t="s">
        <v>467</v>
      </c>
      <c r="E601" s="170" t="s">
        <v>1129</v>
      </c>
      <c r="F601" s="171" t="s">
        <v>7584</v>
      </c>
      <c r="G601" s="171" t="s">
        <v>1130</v>
      </c>
      <c r="H601" s="172" t="s">
        <v>1131</v>
      </c>
      <c r="I601" s="164"/>
      <c r="J601" s="164">
        <v>31</v>
      </c>
      <c r="K601" s="171">
        <v>31</v>
      </c>
      <c r="L601" s="171" t="s">
        <v>1132</v>
      </c>
      <c r="M601" s="173">
        <v>108000</v>
      </c>
      <c r="N601" s="173">
        <f t="shared" si="208"/>
        <v>17000</v>
      </c>
      <c r="O601" s="173">
        <v>17217.391304347799</v>
      </c>
      <c r="P601" s="173">
        <v>125000</v>
      </c>
      <c r="Q601" s="173">
        <f t="shared" si="209"/>
        <v>22382.608695652136</v>
      </c>
      <c r="R601" s="173">
        <f t="shared" si="210"/>
        <v>130382.60869565213</v>
      </c>
      <c r="S601" s="173">
        <v>130300</v>
      </c>
      <c r="T601" s="174" t="s">
        <v>20549</v>
      </c>
      <c r="U601" s="175" t="s">
        <v>471</v>
      </c>
      <c r="V601" s="175" t="s">
        <v>1197</v>
      </c>
      <c r="W601" s="175" t="s">
        <v>173</v>
      </c>
      <c r="X601" s="176">
        <v>43294</v>
      </c>
      <c r="Y601" s="171" t="s">
        <v>7684</v>
      </c>
      <c r="Z601" s="171"/>
      <c r="AA601" s="173"/>
      <c r="AB601" s="173"/>
      <c r="AC601" s="173"/>
      <c r="AD601" s="173"/>
      <c r="AE601" s="173"/>
      <c r="AF601" s="173"/>
      <c r="AG601" s="173">
        <v>138000</v>
      </c>
      <c r="AH601" s="173"/>
      <c r="AI601" s="173">
        <v>146400</v>
      </c>
      <c r="AJ601" s="173"/>
      <c r="AK601" s="173"/>
      <c r="AL601" s="173"/>
      <c r="AM601" s="173"/>
      <c r="AN601" s="173"/>
      <c r="AO601" s="173"/>
      <c r="AP601" s="173"/>
      <c r="AQ601" s="173"/>
      <c r="AR601" s="173"/>
      <c r="AS601" s="173">
        <v>161000</v>
      </c>
      <c r="AT601" s="160">
        <f t="shared" si="214"/>
        <v>3</v>
      </c>
      <c r="AU601" s="173">
        <f t="shared" si="215"/>
        <v>445400</v>
      </c>
      <c r="AV601" s="173">
        <f t="shared" si="216"/>
        <v>148500</v>
      </c>
      <c r="AW601" s="173">
        <f t="shared" si="217"/>
        <v>138000</v>
      </c>
      <c r="AX601" s="173">
        <f t="shared" si="218"/>
        <v>18200</v>
      </c>
      <c r="AY601" s="173">
        <f t="shared" si="219"/>
        <v>7700</v>
      </c>
      <c r="AZ601" s="177">
        <f t="shared" si="220"/>
        <v>0.13967766692248657</v>
      </c>
      <c r="BA601" s="177">
        <f t="shared" si="221"/>
        <v>5.9094397544128936E-2</v>
      </c>
      <c r="BB601" s="173">
        <f>AV601</f>
        <v>148500</v>
      </c>
      <c r="BC601" s="178">
        <f t="shared" si="207"/>
        <v>148500</v>
      </c>
      <c r="BD601" s="173">
        <f t="shared" si="212"/>
        <v>18200</v>
      </c>
      <c r="BE601" s="177">
        <f t="shared" si="213"/>
        <v>0.13967766692248657</v>
      </c>
      <c r="BF601" s="179" t="s">
        <v>7679</v>
      </c>
      <c r="BG601" s="174" t="s">
        <v>20549</v>
      </c>
      <c r="BH601" s="166" t="s">
        <v>20501</v>
      </c>
      <c r="BI601" s="162"/>
      <c r="BJ601" s="163">
        <v>1</v>
      </c>
      <c r="BK601" s="163"/>
    </row>
    <row r="602" spans="1:63" ht="31.5" customHeight="1" x14ac:dyDescent="0.25">
      <c r="A602" s="157">
        <v>596</v>
      </c>
      <c r="B602" s="164" t="s">
        <v>1133</v>
      </c>
      <c r="C602" s="169" t="s">
        <v>1128</v>
      </c>
      <c r="D602" s="169" t="s">
        <v>467</v>
      </c>
      <c r="E602" s="170" t="s">
        <v>1134</v>
      </c>
      <c r="F602" s="171" t="s">
        <v>7585</v>
      </c>
      <c r="G602" s="171" t="s">
        <v>1135</v>
      </c>
      <c r="H602" s="172" t="s">
        <v>1136</v>
      </c>
      <c r="I602" s="164"/>
      <c r="J602" s="164">
        <v>31</v>
      </c>
      <c r="K602" s="171">
        <v>31</v>
      </c>
      <c r="L602" s="171" t="s">
        <v>1132</v>
      </c>
      <c r="M602" s="173">
        <v>108000</v>
      </c>
      <c r="N602" s="173">
        <f t="shared" si="208"/>
        <v>17000</v>
      </c>
      <c r="O602" s="173">
        <v>17217.391304347799</v>
      </c>
      <c r="P602" s="173">
        <v>125000</v>
      </c>
      <c r="Q602" s="173">
        <f t="shared" si="209"/>
        <v>22382.608695652136</v>
      </c>
      <c r="R602" s="173">
        <f t="shared" si="210"/>
        <v>130382.60869565213</v>
      </c>
      <c r="S602" s="173">
        <v>130300</v>
      </c>
      <c r="T602" s="174" t="s">
        <v>20549</v>
      </c>
      <c r="U602" s="175" t="s">
        <v>471</v>
      </c>
      <c r="V602" s="175" t="s">
        <v>1197</v>
      </c>
      <c r="W602" s="175" t="s">
        <v>173</v>
      </c>
      <c r="X602" s="176">
        <v>43294</v>
      </c>
      <c r="Y602" s="171" t="s">
        <v>7684</v>
      </c>
      <c r="Z602" s="171"/>
      <c r="AA602" s="173"/>
      <c r="AB602" s="173"/>
      <c r="AC602" s="173"/>
      <c r="AD602" s="173"/>
      <c r="AE602" s="173"/>
      <c r="AF602" s="173"/>
      <c r="AG602" s="173">
        <v>138000</v>
      </c>
      <c r="AH602" s="173"/>
      <c r="AI602" s="173">
        <v>146400</v>
      </c>
      <c r="AJ602" s="173"/>
      <c r="AK602" s="173"/>
      <c r="AL602" s="173"/>
      <c r="AM602" s="173"/>
      <c r="AN602" s="173"/>
      <c r="AO602" s="173"/>
      <c r="AP602" s="173"/>
      <c r="AQ602" s="173"/>
      <c r="AR602" s="173"/>
      <c r="AS602" s="173">
        <v>161000</v>
      </c>
      <c r="AT602" s="160">
        <f t="shared" si="214"/>
        <v>3</v>
      </c>
      <c r="AU602" s="173">
        <f t="shared" si="215"/>
        <v>445400</v>
      </c>
      <c r="AV602" s="173">
        <f t="shared" si="216"/>
        <v>148500</v>
      </c>
      <c r="AW602" s="173">
        <f t="shared" si="217"/>
        <v>138000</v>
      </c>
      <c r="AX602" s="173">
        <f t="shared" si="218"/>
        <v>18200</v>
      </c>
      <c r="AY602" s="173">
        <f t="shared" si="219"/>
        <v>7700</v>
      </c>
      <c r="AZ602" s="177">
        <f t="shared" si="220"/>
        <v>0.13967766692248657</v>
      </c>
      <c r="BA602" s="177">
        <f t="shared" si="221"/>
        <v>5.9094397544128936E-2</v>
      </c>
      <c r="BB602" s="173">
        <f>AV602</f>
        <v>148500</v>
      </c>
      <c r="BC602" s="178">
        <f t="shared" si="207"/>
        <v>148500</v>
      </c>
      <c r="BD602" s="173">
        <f t="shared" si="212"/>
        <v>18200</v>
      </c>
      <c r="BE602" s="177">
        <f t="shared" si="213"/>
        <v>0.13967766692248657</v>
      </c>
      <c r="BF602" s="179" t="s">
        <v>7679</v>
      </c>
      <c r="BG602" s="174" t="s">
        <v>20549</v>
      </c>
      <c r="BH602" s="166" t="s">
        <v>20501</v>
      </c>
      <c r="BI602" s="162"/>
      <c r="BJ602" s="163">
        <v>1</v>
      </c>
      <c r="BK602" s="163"/>
    </row>
    <row r="603" spans="1:63" ht="31.5" customHeight="1" x14ac:dyDescent="0.25">
      <c r="A603" s="157">
        <v>597</v>
      </c>
      <c r="B603" s="164" t="s">
        <v>1137</v>
      </c>
      <c r="C603" s="169" t="s">
        <v>1128</v>
      </c>
      <c r="D603" s="169" t="s">
        <v>467</v>
      </c>
      <c r="E603" s="170" t="s">
        <v>817</v>
      </c>
      <c r="F603" s="171" t="s">
        <v>7575</v>
      </c>
      <c r="G603" s="171" t="s">
        <v>1138</v>
      </c>
      <c r="H603" s="172" t="s">
        <v>819</v>
      </c>
      <c r="I603" s="164"/>
      <c r="J603" s="164">
        <v>31</v>
      </c>
      <c r="K603" s="171">
        <v>31</v>
      </c>
      <c r="L603" s="171" t="s">
        <v>1132</v>
      </c>
      <c r="M603" s="173">
        <v>108000</v>
      </c>
      <c r="N603" s="173">
        <f t="shared" si="208"/>
        <v>17000</v>
      </c>
      <c r="O603" s="173">
        <v>17217.391304347799</v>
      </c>
      <c r="P603" s="173">
        <v>125000</v>
      </c>
      <c r="Q603" s="173">
        <f t="shared" si="209"/>
        <v>22382.608695652136</v>
      </c>
      <c r="R603" s="173">
        <f t="shared" si="210"/>
        <v>130382.60869565213</v>
      </c>
      <c r="S603" s="173">
        <v>130300</v>
      </c>
      <c r="T603" s="174" t="s">
        <v>20549</v>
      </c>
      <c r="U603" s="175" t="s">
        <v>471</v>
      </c>
      <c r="V603" s="175" t="s">
        <v>1197</v>
      </c>
      <c r="W603" s="175"/>
      <c r="X603" s="176"/>
      <c r="Y603" s="171" t="s">
        <v>7684</v>
      </c>
      <c r="Z603" s="171"/>
      <c r="AA603" s="173"/>
      <c r="AB603" s="173"/>
      <c r="AC603" s="173"/>
      <c r="AD603" s="173"/>
      <c r="AE603" s="173"/>
      <c r="AF603" s="173"/>
      <c r="AG603" s="173">
        <v>138000</v>
      </c>
      <c r="AH603" s="173"/>
      <c r="AI603" s="173">
        <v>146400</v>
      </c>
      <c r="AJ603" s="173"/>
      <c r="AK603" s="173"/>
      <c r="AL603" s="173"/>
      <c r="AM603" s="173"/>
      <c r="AN603" s="173"/>
      <c r="AO603" s="173"/>
      <c r="AP603" s="173"/>
      <c r="AQ603" s="173"/>
      <c r="AR603" s="173"/>
      <c r="AS603" s="173">
        <v>161000</v>
      </c>
      <c r="AT603" s="160">
        <f t="shared" si="214"/>
        <v>3</v>
      </c>
      <c r="AU603" s="173">
        <f t="shared" si="215"/>
        <v>445400</v>
      </c>
      <c r="AV603" s="173">
        <f t="shared" si="216"/>
        <v>148500</v>
      </c>
      <c r="AW603" s="173">
        <f t="shared" si="217"/>
        <v>138000</v>
      </c>
      <c r="AX603" s="173">
        <f t="shared" si="218"/>
        <v>18200</v>
      </c>
      <c r="AY603" s="173">
        <f t="shared" si="219"/>
        <v>7700</v>
      </c>
      <c r="AZ603" s="177">
        <f t="shared" si="220"/>
        <v>0.13967766692248657</v>
      </c>
      <c r="BA603" s="177">
        <f t="shared" si="221"/>
        <v>5.9094397544128936E-2</v>
      </c>
      <c r="BB603" s="173">
        <f>AV603</f>
        <v>148500</v>
      </c>
      <c r="BC603" s="178">
        <f t="shared" si="207"/>
        <v>148500</v>
      </c>
      <c r="BD603" s="173">
        <f t="shared" si="212"/>
        <v>18200</v>
      </c>
      <c r="BE603" s="177">
        <f t="shared" si="213"/>
        <v>0.13967766692248657</v>
      </c>
      <c r="BF603" s="179" t="s">
        <v>7679</v>
      </c>
      <c r="BG603" s="174" t="s">
        <v>20549</v>
      </c>
      <c r="BH603" s="166" t="s">
        <v>20501</v>
      </c>
      <c r="BI603" s="162"/>
      <c r="BJ603" s="163">
        <v>1</v>
      </c>
      <c r="BK603" s="163"/>
    </row>
    <row r="604" spans="1:63" ht="31.5" customHeight="1" x14ac:dyDescent="0.25">
      <c r="A604" s="157">
        <v>598</v>
      </c>
      <c r="B604" s="164" t="s">
        <v>1143</v>
      </c>
      <c r="C604" s="169" t="s">
        <v>1144</v>
      </c>
      <c r="D604" s="169" t="s">
        <v>467</v>
      </c>
      <c r="E604" s="170" t="s">
        <v>916</v>
      </c>
      <c r="F604" s="171" t="s">
        <v>7583</v>
      </c>
      <c r="G604" s="171" t="s">
        <v>1145</v>
      </c>
      <c r="H604" s="172" t="s">
        <v>918</v>
      </c>
      <c r="I604" s="164" t="s">
        <v>439</v>
      </c>
      <c r="J604" s="164">
        <v>33</v>
      </c>
      <c r="K604" s="171">
        <v>33</v>
      </c>
      <c r="L604" s="171" t="s">
        <v>1146</v>
      </c>
      <c r="M604" s="173">
        <v>342000</v>
      </c>
      <c r="N604" s="173">
        <v>84000</v>
      </c>
      <c r="O604" s="173">
        <v>84521.739130434798</v>
      </c>
      <c r="P604" s="173">
        <v>426000</v>
      </c>
      <c r="Q604" s="173">
        <v>109878.26086956525</v>
      </c>
      <c r="R604" s="173">
        <v>451878.26086956525</v>
      </c>
      <c r="S604" s="173">
        <v>451800</v>
      </c>
      <c r="T604" s="174"/>
      <c r="U604" s="175" t="s">
        <v>471</v>
      </c>
      <c r="V604" s="175" t="s">
        <v>1197</v>
      </c>
      <c r="W604" s="175" t="s">
        <v>173</v>
      </c>
      <c r="X604" s="176">
        <v>43294</v>
      </c>
      <c r="Y604" s="171" t="s">
        <v>7684</v>
      </c>
      <c r="Z604" s="171"/>
      <c r="AA604" s="173"/>
      <c r="AB604" s="173"/>
      <c r="AC604" s="173"/>
      <c r="AD604" s="173"/>
      <c r="AE604" s="173"/>
      <c r="AF604" s="173"/>
      <c r="AG604" s="173"/>
      <c r="AH604" s="173"/>
      <c r="AI604" s="173">
        <v>561000</v>
      </c>
      <c r="AJ604" s="173"/>
      <c r="AK604" s="173"/>
      <c r="AL604" s="173"/>
      <c r="AM604" s="173"/>
      <c r="AN604" s="173"/>
      <c r="AO604" s="173"/>
      <c r="AP604" s="173"/>
      <c r="AQ604" s="173"/>
      <c r="AR604" s="173">
        <v>661000</v>
      </c>
      <c r="AS604" s="173">
        <v>618000</v>
      </c>
      <c r="AT604" s="160">
        <f t="shared" si="214"/>
        <v>3</v>
      </c>
      <c r="AU604" s="173">
        <f t="shared" si="215"/>
        <v>1840000</v>
      </c>
      <c r="AV604" s="173">
        <f t="shared" si="216"/>
        <v>613300</v>
      </c>
      <c r="AW604" s="173">
        <f t="shared" si="217"/>
        <v>561000</v>
      </c>
      <c r="AX604" s="173">
        <f t="shared" si="218"/>
        <v>161500</v>
      </c>
      <c r="AY604" s="173">
        <f t="shared" si="219"/>
        <v>109200</v>
      </c>
      <c r="AZ604" s="177">
        <f t="shared" si="220"/>
        <v>0.35745905267817618</v>
      </c>
      <c r="BA604" s="177">
        <f t="shared" si="221"/>
        <v>0.24169986719787517</v>
      </c>
      <c r="BB604" s="173">
        <f>AW604</f>
        <v>561000</v>
      </c>
      <c r="BC604" s="178">
        <f t="shared" si="207"/>
        <v>613300</v>
      </c>
      <c r="BD604" s="173">
        <f t="shared" si="212"/>
        <v>109200</v>
      </c>
      <c r="BE604" s="177">
        <f t="shared" si="213"/>
        <v>0.24169986719787517</v>
      </c>
      <c r="BF604" s="179" t="s">
        <v>20515</v>
      </c>
      <c r="BG604" s="174"/>
      <c r="BH604" s="166" t="s">
        <v>20501</v>
      </c>
      <c r="BI604" s="162"/>
      <c r="BJ604" s="163">
        <v>1</v>
      </c>
      <c r="BK604" s="163"/>
    </row>
    <row r="605" spans="1:63" ht="31.5" customHeight="1" x14ac:dyDescent="0.25">
      <c r="A605" s="157">
        <v>599</v>
      </c>
      <c r="B605" s="164" t="s">
        <v>1147</v>
      </c>
      <c r="C605" s="169" t="s">
        <v>1148</v>
      </c>
      <c r="D605" s="169" t="s">
        <v>467</v>
      </c>
      <c r="E605" s="170" t="s">
        <v>894</v>
      </c>
      <c r="F605" s="171" t="s">
        <v>7580</v>
      </c>
      <c r="G605" s="171" t="s">
        <v>1149</v>
      </c>
      <c r="H605" s="172" t="s">
        <v>896</v>
      </c>
      <c r="I605" s="164" t="s">
        <v>499</v>
      </c>
      <c r="J605" s="164">
        <v>34</v>
      </c>
      <c r="K605" s="171">
        <v>34</v>
      </c>
      <c r="L605" s="171" t="s">
        <v>1150</v>
      </c>
      <c r="M605" s="173">
        <v>540000</v>
      </c>
      <c r="N605" s="173">
        <v>84000</v>
      </c>
      <c r="O605" s="173">
        <v>84521.739130434798</v>
      </c>
      <c r="P605" s="173">
        <v>624000</v>
      </c>
      <c r="Q605" s="173">
        <v>109878.26086956525</v>
      </c>
      <c r="R605" s="173">
        <v>649878.26086956519</v>
      </c>
      <c r="S605" s="173">
        <v>649800</v>
      </c>
      <c r="T605" s="174"/>
      <c r="U605" s="175" t="s">
        <v>471</v>
      </c>
      <c r="V605" s="175" t="s">
        <v>1197</v>
      </c>
      <c r="W605" s="175" t="s">
        <v>173</v>
      </c>
      <c r="X605" s="176">
        <v>43294</v>
      </c>
      <c r="Y605" s="171" t="s">
        <v>7684</v>
      </c>
      <c r="Z605" s="171"/>
      <c r="AA605" s="173"/>
      <c r="AB605" s="173"/>
      <c r="AC605" s="173"/>
      <c r="AD605" s="173"/>
      <c r="AE605" s="173"/>
      <c r="AF605" s="173"/>
      <c r="AG605" s="173"/>
      <c r="AH605" s="173"/>
      <c r="AI605" s="173">
        <v>804000</v>
      </c>
      <c r="AJ605" s="173"/>
      <c r="AK605" s="173"/>
      <c r="AL605" s="173"/>
      <c r="AM605" s="173"/>
      <c r="AN605" s="173"/>
      <c r="AO605" s="173"/>
      <c r="AP605" s="173"/>
      <c r="AQ605" s="173"/>
      <c r="AR605" s="173">
        <v>945000</v>
      </c>
      <c r="AS605" s="173">
        <v>924000</v>
      </c>
      <c r="AT605" s="160">
        <f t="shared" si="214"/>
        <v>3</v>
      </c>
      <c r="AU605" s="173">
        <f t="shared" si="215"/>
        <v>2673000</v>
      </c>
      <c r="AV605" s="173">
        <f t="shared" si="216"/>
        <v>891000</v>
      </c>
      <c r="AW605" s="173">
        <f t="shared" si="217"/>
        <v>804000</v>
      </c>
      <c r="AX605" s="173">
        <f t="shared" si="218"/>
        <v>241200</v>
      </c>
      <c r="AY605" s="173">
        <f t="shared" si="219"/>
        <v>154200</v>
      </c>
      <c r="AZ605" s="177">
        <f t="shared" si="220"/>
        <v>0.37119113573407203</v>
      </c>
      <c r="BA605" s="177">
        <f t="shared" si="221"/>
        <v>0.23730378578024008</v>
      </c>
      <c r="BB605" s="173">
        <f>AW605</f>
        <v>804000</v>
      </c>
      <c r="BC605" s="178">
        <f t="shared" si="207"/>
        <v>891000</v>
      </c>
      <c r="BD605" s="173">
        <f t="shared" si="212"/>
        <v>154200</v>
      </c>
      <c r="BE605" s="177">
        <f t="shared" si="213"/>
        <v>0.23730378578024008</v>
      </c>
      <c r="BF605" s="179" t="s">
        <v>20515</v>
      </c>
      <c r="BG605" s="174"/>
      <c r="BH605" s="166" t="s">
        <v>20501</v>
      </c>
      <c r="BI605" s="162"/>
      <c r="BJ605" s="163">
        <v>1</v>
      </c>
      <c r="BK605" s="163"/>
    </row>
    <row r="606" spans="1:63" ht="31.5" customHeight="1" x14ac:dyDescent="0.25">
      <c r="A606" s="157">
        <v>600</v>
      </c>
      <c r="B606" s="164" t="s">
        <v>1151</v>
      </c>
      <c r="C606" s="169" t="s">
        <v>1148</v>
      </c>
      <c r="D606" s="169" t="s">
        <v>467</v>
      </c>
      <c r="E606" s="170" t="s">
        <v>899</v>
      </c>
      <c r="F606" s="171" t="s">
        <v>7581</v>
      </c>
      <c r="G606" s="171" t="s">
        <v>1152</v>
      </c>
      <c r="H606" s="172" t="s">
        <v>901</v>
      </c>
      <c r="I606" s="164" t="s">
        <v>497</v>
      </c>
      <c r="J606" s="164">
        <v>34</v>
      </c>
      <c r="K606" s="171">
        <v>34</v>
      </c>
      <c r="L606" s="171" t="s">
        <v>1150</v>
      </c>
      <c r="M606" s="173">
        <v>540000</v>
      </c>
      <c r="N606" s="173">
        <v>84000</v>
      </c>
      <c r="O606" s="173">
        <v>84521.739130434798</v>
      </c>
      <c r="P606" s="173">
        <v>624000</v>
      </c>
      <c r="Q606" s="173">
        <v>109878.26086956525</v>
      </c>
      <c r="R606" s="173">
        <v>649878.26086956519</v>
      </c>
      <c r="S606" s="173">
        <v>649800</v>
      </c>
      <c r="T606" s="174"/>
      <c r="U606" s="175" t="s">
        <v>471</v>
      </c>
      <c r="V606" s="175" t="s">
        <v>1197</v>
      </c>
      <c r="W606" s="175" t="s">
        <v>173</v>
      </c>
      <c r="X606" s="176">
        <v>43294</v>
      </c>
      <c r="Y606" s="171" t="s">
        <v>7684</v>
      </c>
      <c r="Z606" s="171"/>
      <c r="AA606" s="173"/>
      <c r="AB606" s="173"/>
      <c r="AC606" s="173"/>
      <c r="AD606" s="173"/>
      <c r="AE606" s="173"/>
      <c r="AF606" s="173"/>
      <c r="AG606" s="173"/>
      <c r="AH606" s="173"/>
      <c r="AI606" s="173">
        <v>804000</v>
      </c>
      <c r="AJ606" s="173"/>
      <c r="AK606" s="173"/>
      <c r="AL606" s="173"/>
      <c r="AM606" s="173"/>
      <c r="AN606" s="173"/>
      <c r="AO606" s="173"/>
      <c r="AP606" s="173"/>
      <c r="AQ606" s="173"/>
      <c r="AR606" s="173">
        <v>945000</v>
      </c>
      <c r="AS606" s="173">
        <v>924000</v>
      </c>
      <c r="AT606" s="160">
        <f t="shared" si="214"/>
        <v>3</v>
      </c>
      <c r="AU606" s="173">
        <f t="shared" si="215"/>
        <v>2673000</v>
      </c>
      <c r="AV606" s="173">
        <f t="shared" si="216"/>
        <v>891000</v>
      </c>
      <c r="AW606" s="173">
        <f t="shared" si="217"/>
        <v>804000</v>
      </c>
      <c r="AX606" s="173">
        <f t="shared" si="218"/>
        <v>241200</v>
      </c>
      <c r="AY606" s="173">
        <f t="shared" si="219"/>
        <v>154200</v>
      </c>
      <c r="AZ606" s="177">
        <f t="shared" si="220"/>
        <v>0.37119113573407203</v>
      </c>
      <c r="BA606" s="177">
        <f t="shared" si="221"/>
        <v>0.23730378578024008</v>
      </c>
      <c r="BB606" s="173">
        <f>AW606</f>
        <v>804000</v>
      </c>
      <c r="BC606" s="178">
        <f t="shared" si="207"/>
        <v>891000</v>
      </c>
      <c r="BD606" s="173">
        <f t="shared" si="212"/>
        <v>154200</v>
      </c>
      <c r="BE606" s="177">
        <f t="shared" si="213"/>
        <v>0.23730378578024008</v>
      </c>
      <c r="BF606" s="179" t="s">
        <v>20515</v>
      </c>
      <c r="BG606" s="174"/>
      <c r="BH606" s="166" t="s">
        <v>20501</v>
      </c>
      <c r="BI606" s="162"/>
      <c r="BJ606" s="163">
        <v>1</v>
      </c>
      <c r="BK606" s="163"/>
    </row>
    <row r="607" spans="1:63" ht="31.5" customHeight="1" x14ac:dyDescent="0.25">
      <c r="A607" s="157">
        <v>601</v>
      </c>
      <c r="B607" s="164" t="s">
        <v>1153</v>
      </c>
      <c r="C607" s="169" t="s">
        <v>1154</v>
      </c>
      <c r="D607" s="169" t="s">
        <v>467</v>
      </c>
      <c r="E607" s="170" t="s">
        <v>1155</v>
      </c>
      <c r="F607" s="171" t="s">
        <v>1156</v>
      </c>
      <c r="G607" s="171" t="s">
        <v>1156</v>
      </c>
      <c r="H607" s="172" t="s">
        <v>1157</v>
      </c>
      <c r="I607" s="164" t="s">
        <v>439</v>
      </c>
      <c r="J607" s="164">
        <v>35</v>
      </c>
      <c r="K607" s="171">
        <v>35</v>
      </c>
      <c r="L607" s="171" t="s">
        <v>1158</v>
      </c>
      <c r="M607" s="173">
        <v>495000</v>
      </c>
      <c r="N607" s="173">
        <v>84000</v>
      </c>
      <c r="O607" s="173">
        <v>84521.739130434798</v>
      </c>
      <c r="P607" s="173">
        <v>579000</v>
      </c>
      <c r="Q607" s="173">
        <v>109878.26086956525</v>
      </c>
      <c r="R607" s="173">
        <v>604878.26086956519</v>
      </c>
      <c r="S607" s="173">
        <v>604800</v>
      </c>
      <c r="T607" s="174"/>
      <c r="U607" s="175" t="s">
        <v>471</v>
      </c>
      <c r="V607" s="175" t="s">
        <v>1197</v>
      </c>
      <c r="W607" s="175" t="s">
        <v>173</v>
      </c>
      <c r="X607" s="176">
        <v>43294</v>
      </c>
      <c r="Y607" s="171" t="s">
        <v>7684</v>
      </c>
      <c r="Z607" s="171"/>
      <c r="AA607" s="173"/>
      <c r="AB607" s="173"/>
      <c r="AC607" s="173"/>
      <c r="AD607" s="173"/>
      <c r="AE607" s="173"/>
      <c r="AF607" s="173"/>
      <c r="AG607" s="173"/>
      <c r="AH607" s="173"/>
      <c r="AI607" s="173">
        <v>676800</v>
      </c>
      <c r="AJ607" s="173"/>
      <c r="AK607" s="173"/>
      <c r="AL607" s="173"/>
      <c r="AM607" s="173"/>
      <c r="AN607" s="173"/>
      <c r="AO607" s="173"/>
      <c r="AP607" s="173"/>
      <c r="AQ607" s="173"/>
      <c r="AR607" s="173">
        <v>890000</v>
      </c>
      <c r="AS607" s="173">
        <v>830000</v>
      </c>
      <c r="AT607" s="160">
        <f t="shared" si="214"/>
        <v>3</v>
      </c>
      <c r="AU607" s="173">
        <f t="shared" si="215"/>
        <v>2396800</v>
      </c>
      <c r="AV607" s="173">
        <f t="shared" si="216"/>
        <v>798900</v>
      </c>
      <c r="AW607" s="173">
        <f t="shared" si="217"/>
        <v>676800</v>
      </c>
      <c r="AX607" s="173">
        <f t="shared" si="218"/>
        <v>194100</v>
      </c>
      <c r="AY607" s="173">
        <f t="shared" si="219"/>
        <v>72000</v>
      </c>
      <c r="AZ607" s="177">
        <f t="shared" si="220"/>
        <v>0.32093253968253971</v>
      </c>
      <c r="BA607" s="177">
        <f t="shared" si="221"/>
        <v>0.11904761904761904</v>
      </c>
      <c r="BB607" s="173">
        <f>AV607</f>
        <v>798900</v>
      </c>
      <c r="BC607" s="178">
        <f t="shared" si="207"/>
        <v>798900</v>
      </c>
      <c r="BD607" s="173">
        <f t="shared" si="212"/>
        <v>194100</v>
      </c>
      <c r="BE607" s="177">
        <f t="shared" si="213"/>
        <v>0.32093253968253971</v>
      </c>
      <c r="BF607" s="179" t="s">
        <v>7679</v>
      </c>
      <c r="BG607" s="174"/>
      <c r="BH607" s="166" t="s">
        <v>20501</v>
      </c>
      <c r="BI607" s="162"/>
      <c r="BJ607" s="163">
        <v>1</v>
      </c>
      <c r="BK607" s="163"/>
    </row>
    <row r="608" spans="1:63" ht="31.5" customHeight="1" x14ac:dyDescent="0.25">
      <c r="A608" s="157">
        <v>602</v>
      </c>
      <c r="B608" s="164" t="s">
        <v>1159</v>
      </c>
      <c r="C608" s="169" t="s">
        <v>1154</v>
      </c>
      <c r="D608" s="169" t="s">
        <v>467</v>
      </c>
      <c r="E608" s="170" t="s">
        <v>904</v>
      </c>
      <c r="F608" s="171" t="s">
        <v>7582</v>
      </c>
      <c r="G608" s="171" t="s">
        <v>1160</v>
      </c>
      <c r="H608" s="172" t="s">
        <v>906</v>
      </c>
      <c r="I608" s="164" t="s">
        <v>499</v>
      </c>
      <c r="J608" s="164">
        <v>35</v>
      </c>
      <c r="K608" s="171">
        <v>35</v>
      </c>
      <c r="L608" s="171" t="s">
        <v>1158</v>
      </c>
      <c r="M608" s="173">
        <v>495000</v>
      </c>
      <c r="N608" s="173">
        <v>84000</v>
      </c>
      <c r="O608" s="173">
        <v>84521.739130434798</v>
      </c>
      <c r="P608" s="173">
        <v>579000</v>
      </c>
      <c r="Q608" s="173">
        <v>109878.26086956525</v>
      </c>
      <c r="R608" s="173">
        <v>604878.26086956519</v>
      </c>
      <c r="S608" s="173">
        <v>604800</v>
      </c>
      <c r="T608" s="174"/>
      <c r="U608" s="175" t="s">
        <v>471</v>
      </c>
      <c r="V608" s="175" t="s">
        <v>1197</v>
      </c>
      <c r="W608" s="175" t="s">
        <v>173</v>
      </c>
      <c r="X608" s="176">
        <v>43294</v>
      </c>
      <c r="Y608" s="171" t="s">
        <v>7684</v>
      </c>
      <c r="Z608" s="171"/>
      <c r="AA608" s="173"/>
      <c r="AB608" s="173"/>
      <c r="AC608" s="173"/>
      <c r="AD608" s="173"/>
      <c r="AE608" s="173"/>
      <c r="AF608" s="173"/>
      <c r="AG608" s="173"/>
      <c r="AH608" s="173"/>
      <c r="AI608" s="173">
        <v>676800</v>
      </c>
      <c r="AJ608" s="173"/>
      <c r="AK608" s="173"/>
      <c r="AL608" s="173"/>
      <c r="AM608" s="173"/>
      <c r="AN608" s="173"/>
      <c r="AO608" s="173"/>
      <c r="AP608" s="173"/>
      <c r="AQ608" s="173"/>
      <c r="AR608" s="173">
        <v>890000</v>
      </c>
      <c r="AS608" s="173">
        <v>830000</v>
      </c>
      <c r="AT608" s="160">
        <f t="shared" si="214"/>
        <v>3</v>
      </c>
      <c r="AU608" s="173">
        <f t="shared" si="215"/>
        <v>2396800</v>
      </c>
      <c r="AV608" s="173">
        <f t="shared" si="216"/>
        <v>798900</v>
      </c>
      <c r="AW608" s="173">
        <f t="shared" si="217"/>
        <v>676800</v>
      </c>
      <c r="AX608" s="173">
        <f t="shared" si="218"/>
        <v>194100</v>
      </c>
      <c r="AY608" s="173">
        <f t="shared" si="219"/>
        <v>72000</v>
      </c>
      <c r="AZ608" s="177">
        <f t="shared" si="220"/>
        <v>0.32093253968253971</v>
      </c>
      <c r="BA608" s="177">
        <f t="shared" si="221"/>
        <v>0.11904761904761904</v>
      </c>
      <c r="BB608" s="173">
        <f>AV608</f>
        <v>798900</v>
      </c>
      <c r="BC608" s="178">
        <f t="shared" si="207"/>
        <v>798900</v>
      </c>
      <c r="BD608" s="173">
        <f t="shared" si="212"/>
        <v>194100</v>
      </c>
      <c r="BE608" s="177">
        <f t="shared" si="213"/>
        <v>0.32093253968253971</v>
      </c>
      <c r="BF608" s="179" t="s">
        <v>7679</v>
      </c>
      <c r="BG608" s="174"/>
      <c r="BH608" s="166" t="s">
        <v>20501</v>
      </c>
      <c r="BI608" s="162"/>
      <c r="BJ608" s="163">
        <v>1</v>
      </c>
      <c r="BK608" s="163"/>
    </row>
    <row r="609" spans="1:63" ht="31.5" customHeight="1" x14ac:dyDescent="0.25">
      <c r="A609" s="157">
        <v>603</v>
      </c>
      <c r="B609" s="164" t="s">
        <v>1161</v>
      </c>
      <c r="C609" s="169" t="s">
        <v>1162</v>
      </c>
      <c r="D609" s="169" t="s">
        <v>467</v>
      </c>
      <c r="E609" s="170" t="s">
        <v>861</v>
      </c>
      <c r="F609" s="171" t="s">
        <v>7576</v>
      </c>
      <c r="G609" s="171" t="s">
        <v>1163</v>
      </c>
      <c r="H609" s="172" t="s">
        <v>863</v>
      </c>
      <c r="I609" s="164"/>
      <c r="J609" s="164">
        <v>36</v>
      </c>
      <c r="K609" s="171">
        <v>36</v>
      </c>
      <c r="L609" s="171" t="s">
        <v>1164</v>
      </c>
      <c r="M609" s="173">
        <v>155000</v>
      </c>
      <c r="N609" s="173">
        <v>84000</v>
      </c>
      <c r="O609" s="173">
        <v>84521.739130434798</v>
      </c>
      <c r="P609" s="173">
        <v>239000</v>
      </c>
      <c r="Q609" s="173">
        <v>109878.26086956525</v>
      </c>
      <c r="R609" s="173">
        <v>264878.26086956525</v>
      </c>
      <c r="S609" s="173">
        <v>264800</v>
      </c>
      <c r="T609" s="174"/>
      <c r="U609" s="175" t="s">
        <v>471</v>
      </c>
      <c r="V609" s="175" t="s">
        <v>1197</v>
      </c>
      <c r="W609" s="175" t="s">
        <v>173</v>
      </c>
      <c r="X609" s="176">
        <v>43294</v>
      </c>
      <c r="Y609" s="171" t="s">
        <v>7684</v>
      </c>
      <c r="Z609" s="171"/>
      <c r="AA609" s="173"/>
      <c r="AB609" s="173"/>
      <c r="AC609" s="173"/>
      <c r="AD609" s="173"/>
      <c r="AE609" s="173"/>
      <c r="AF609" s="173"/>
      <c r="AG609" s="173"/>
      <c r="AH609" s="173"/>
      <c r="AI609" s="173">
        <v>309000</v>
      </c>
      <c r="AJ609" s="173"/>
      <c r="AK609" s="173"/>
      <c r="AL609" s="173"/>
      <c r="AM609" s="173"/>
      <c r="AN609" s="173"/>
      <c r="AO609" s="173"/>
      <c r="AP609" s="173"/>
      <c r="AQ609" s="173"/>
      <c r="AR609" s="173">
        <v>363000</v>
      </c>
      <c r="AS609" s="173">
        <v>363000</v>
      </c>
      <c r="AT609" s="160">
        <f t="shared" si="214"/>
        <v>3</v>
      </c>
      <c r="AU609" s="173">
        <f t="shared" si="215"/>
        <v>1035000</v>
      </c>
      <c r="AV609" s="173">
        <f t="shared" si="216"/>
        <v>345000</v>
      </c>
      <c r="AW609" s="173">
        <f t="shared" si="217"/>
        <v>309000</v>
      </c>
      <c r="AX609" s="173">
        <f t="shared" si="218"/>
        <v>80200</v>
      </c>
      <c r="AY609" s="173">
        <f t="shared" si="219"/>
        <v>44200</v>
      </c>
      <c r="AZ609" s="177">
        <f t="shared" si="220"/>
        <v>0.30287009063444109</v>
      </c>
      <c r="BA609" s="177">
        <f t="shared" si="221"/>
        <v>0.16691842900302115</v>
      </c>
      <c r="BB609" s="173">
        <f>AV609</f>
        <v>345000</v>
      </c>
      <c r="BC609" s="178">
        <f t="shared" si="207"/>
        <v>345000</v>
      </c>
      <c r="BD609" s="173">
        <f t="shared" si="212"/>
        <v>80200</v>
      </c>
      <c r="BE609" s="177">
        <f t="shared" si="213"/>
        <v>0.30287009063444109</v>
      </c>
      <c r="BF609" s="179" t="s">
        <v>7679</v>
      </c>
      <c r="BG609" s="174"/>
      <c r="BH609" s="166" t="s">
        <v>20501</v>
      </c>
      <c r="BI609" s="162"/>
      <c r="BJ609" s="163">
        <v>1</v>
      </c>
      <c r="BK609" s="163"/>
    </row>
    <row r="610" spans="1:63" ht="31.5" customHeight="1" x14ac:dyDescent="0.25">
      <c r="A610" s="157">
        <v>604</v>
      </c>
      <c r="B610" s="164" t="s">
        <v>1169</v>
      </c>
      <c r="C610" s="169" t="s">
        <v>1166</v>
      </c>
      <c r="D610" s="169" t="s">
        <v>467</v>
      </c>
      <c r="E610" s="170" t="s">
        <v>872</v>
      </c>
      <c r="F610" s="171" t="s">
        <v>7578</v>
      </c>
      <c r="G610" s="171" t="s">
        <v>1170</v>
      </c>
      <c r="H610" s="172" t="s">
        <v>874</v>
      </c>
      <c r="I610" s="164"/>
      <c r="J610" s="164">
        <v>37</v>
      </c>
      <c r="K610" s="171">
        <v>37</v>
      </c>
      <c r="L610" s="171" t="s">
        <v>1168</v>
      </c>
      <c r="M610" s="173">
        <v>155000</v>
      </c>
      <c r="N610" s="173">
        <v>84000</v>
      </c>
      <c r="O610" s="173">
        <v>84521.739130434798</v>
      </c>
      <c r="P610" s="173">
        <v>239000</v>
      </c>
      <c r="Q610" s="173">
        <v>109878.26086956525</v>
      </c>
      <c r="R610" s="173">
        <v>264878.26086956525</v>
      </c>
      <c r="S610" s="173">
        <v>264800</v>
      </c>
      <c r="T610" s="174"/>
      <c r="U610" s="175" t="s">
        <v>471</v>
      </c>
      <c r="V610" s="175" t="s">
        <v>1197</v>
      </c>
      <c r="W610" s="175" t="s">
        <v>173</v>
      </c>
      <c r="X610" s="176">
        <v>43294</v>
      </c>
      <c r="Y610" s="171" t="s">
        <v>7684</v>
      </c>
      <c r="Z610" s="171"/>
      <c r="AA610" s="173"/>
      <c r="AB610" s="173"/>
      <c r="AC610" s="173"/>
      <c r="AD610" s="173"/>
      <c r="AE610" s="173"/>
      <c r="AF610" s="173"/>
      <c r="AG610" s="173"/>
      <c r="AH610" s="173"/>
      <c r="AI610" s="173">
        <v>334600</v>
      </c>
      <c r="AJ610" s="173"/>
      <c r="AK610" s="173"/>
      <c r="AL610" s="173"/>
      <c r="AM610" s="173"/>
      <c r="AN610" s="173"/>
      <c r="AO610" s="173"/>
      <c r="AP610" s="173"/>
      <c r="AQ610" s="173"/>
      <c r="AR610" s="173">
        <v>507000</v>
      </c>
      <c r="AS610" s="173">
        <v>407000</v>
      </c>
      <c r="AT610" s="160">
        <f t="shared" si="214"/>
        <v>3</v>
      </c>
      <c r="AU610" s="173">
        <f t="shared" si="215"/>
        <v>1248600</v>
      </c>
      <c r="AV610" s="173">
        <f t="shared" si="216"/>
        <v>416200</v>
      </c>
      <c r="AW610" s="173">
        <f t="shared" si="217"/>
        <v>334600</v>
      </c>
      <c r="AX610" s="173">
        <f t="shared" si="218"/>
        <v>151400</v>
      </c>
      <c r="AY610" s="173">
        <f t="shared" si="219"/>
        <v>69800</v>
      </c>
      <c r="AZ610" s="177">
        <f t="shared" si="220"/>
        <v>0.57175226586102723</v>
      </c>
      <c r="BA610" s="177">
        <f t="shared" si="221"/>
        <v>0.26359516616314199</v>
      </c>
      <c r="BB610" s="173">
        <f>AW610</f>
        <v>334600</v>
      </c>
      <c r="BC610" s="178">
        <f t="shared" si="207"/>
        <v>416200</v>
      </c>
      <c r="BD610" s="173">
        <f t="shared" si="212"/>
        <v>69800</v>
      </c>
      <c r="BE610" s="177">
        <f t="shared" si="213"/>
        <v>0.26359516616314199</v>
      </c>
      <c r="BF610" s="179" t="s">
        <v>20515</v>
      </c>
      <c r="BG610" s="174"/>
      <c r="BH610" s="166" t="s">
        <v>20501</v>
      </c>
      <c r="BI610" s="162"/>
      <c r="BJ610" s="163">
        <v>1</v>
      </c>
      <c r="BK610" s="163"/>
    </row>
    <row r="611" spans="1:63" ht="31.5" customHeight="1" x14ac:dyDescent="0.25">
      <c r="A611" s="157">
        <v>605</v>
      </c>
      <c r="B611" s="164" t="s">
        <v>1171</v>
      </c>
      <c r="C611" s="169" t="s">
        <v>1172</v>
      </c>
      <c r="D611" s="169" t="s">
        <v>467</v>
      </c>
      <c r="E611" s="170" t="s">
        <v>877</v>
      </c>
      <c r="F611" s="171" t="s">
        <v>7579</v>
      </c>
      <c r="G611" s="171" t="s">
        <v>1173</v>
      </c>
      <c r="H611" s="172" t="s">
        <v>879</v>
      </c>
      <c r="I611" s="164"/>
      <c r="J611" s="164">
        <v>38</v>
      </c>
      <c r="K611" s="171">
        <v>38</v>
      </c>
      <c r="L611" s="171" t="s">
        <v>1174</v>
      </c>
      <c r="M611" s="173">
        <v>195000</v>
      </c>
      <c r="N611" s="173">
        <v>84000</v>
      </c>
      <c r="O611" s="173">
        <v>84521.739130434798</v>
      </c>
      <c r="P611" s="173">
        <v>279000</v>
      </c>
      <c r="Q611" s="173">
        <v>109878.26086956525</v>
      </c>
      <c r="R611" s="173">
        <v>304878.26086956525</v>
      </c>
      <c r="S611" s="173">
        <v>304800</v>
      </c>
      <c r="T611" s="174"/>
      <c r="U611" s="175" t="s">
        <v>471</v>
      </c>
      <c r="V611" s="175" t="s">
        <v>1197</v>
      </c>
      <c r="W611" s="175" t="s">
        <v>173</v>
      </c>
      <c r="X611" s="176">
        <v>43294</v>
      </c>
      <c r="Y611" s="171" t="s">
        <v>7684</v>
      </c>
      <c r="Z611" s="171"/>
      <c r="AA611" s="173"/>
      <c r="AB611" s="173"/>
      <c r="AC611" s="173"/>
      <c r="AD611" s="173"/>
      <c r="AE611" s="173"/>
      <c r="AF611" s="173"/>
      <c r="AG611" s="173"/>
      <c r="AH611" s="173"/>
      <c r="AI611" s="173">
        <v>391000</v>
      </c>
      <c r="AJ611" s="173"/>
      <c r="AK611" s="173"/>
      <c r="AL611" s="173"/>
      <c r="AM611" s="173"/>
      <c r="AN611" s="173"/>
      <c r="AO611" s="173"/>
      <c r="AP611" s="173"/>
      <c r="AQ611" s="173"/>
      <c r="AR611" s="173">
        <v>604000</v>
      </c>
      <c r="AS611" s="173">
        <v>486000</v>
      </c>
      <c r="AT611" s="160">
        <f t="shared" si="214"/>
        <v>3</v>
      </c>
      <c r="AU611" s="173">
        <f t="shared" si="215"/>
        <v>1481000</v>
      </c>
      <c r="AV611" s="173">
        <f t="shared" si="216"/>
        <v>493700</v>
      </c>
      <c r="AW611" s="173">
        <f t="shared" si="217"/>
        <v>391000</v>
      </c>
      <c r="AX611" s="173">
        <f t="shared" si="218"/>
        <v>188900</v>
      </c>
      <c r="AY611" s="173">
        <f t="shared" si="219"/>
        <v>86200</v>
      </c>
      <c r="AZ611" s="177">
        <f t="shared" si="220"/>
        <v>0.61975065616797897</v>
      </c>
      <c r="BA611" s="177">
        <f t="shared" si="221"/>
        <v>0.28280839895013121</v>
      </c>
      <c r="BB611" s="173">
        <f>AW611</f>
        <v>391000</v>
      </c>
      <c r="BC611" s="178">
        <f t="shared" si="207"/>
        <v>493700</v>
      </c>
      <c r="BD611" s="173">
        <f t="shared" si="212"/>
        <v>86200</v>
      </c>
      <c r="BE611" s="177">
        <f t="shared" si="213"/>
        <v>0.28280839895013121</v>
      </c>
      <c r="BF611" s="179" t="s">
        <v>20515</v>
      </c>
      <c r="BG611" s="174"/>
      <c r="BH611" s="166" t="s">
        <v>20501</v>
      </c>
      <c r="BI611" s="162"/>
      <c r="BJ611" s="163">
        <v>1</v>
      </c>
      <c r="BK611" s="163"/>
    </row>
    <row r="612" spans="1:63" ht="31.5" customHeight="1" x14ac:dyDescent="0.25">
      <c r="A612" s="157">
        <v>606</v>
      </c>
      <c r="B612" s="164" t="s">
        <v>1179</v>
      </c>
      <c r="C612" s="169" t="s">
        <v>1180</v>
      </c>
      <c r="D612" s="169" t="s">
        <v>467</v>
      </c>
      <c r="E612" s="170" t="s">
        <v>1181</v>
      </c>
      <c r="F612" s="171" t="s">
        <v>1182</v>
      </c>
      <c r="G612" s="171" t="s">
        <v>1182</v>
      </c>
      <c r="H612" s="172" t="s">
        <v>1183</v>
      </c>
      <c r="I612" s="164" t="s">
        <v>439</v>
      </c>
      <c r="J612" s="164">
        <v>41</v>
      </c>
      <c r="K612" s="171">
        <v>41</v>
      </c>
      <c r="L612" s="171" t="s">
        <v>1184</v>
      </c>
      <c r="M612" s="173">
        <v>317000</v>
      </c>
      <c r="N612" s="173">
        <f>P612-M612</f>
        <v>84000</v>
      </c>
      <c r="O612" s="173">
        <v>84521.739130434798</v>
      </c>
      <c r="P612" s="173">
        <v>401000</v>
      </c>
      <c r="Q612" s="173">
        <f>+O612/1800000*2340000</f>
        <v>109878.26086956525</v>
      </c>
      <c r="R612" s="173">
        <f>+M612+Q612</f>
        <v>426878.26086956525</v>
      </c>
      <c r="S612" s="173">
        <v>426800</v>
      </c>
      <c r="T612" s="174" t="s">
        <v>1185</v>
      </c>
      <c r="U612" s="175" t="s">
        <v>471</v>
      </c>
      <c r="V612" s="175" t="s">
        <v>1197</v>
      </c>
      <c r="W612" s="175" t="s">
        <v>173</v>
      </c>
      <c r="X612" s="176">
        <v>43294</v>
      </c>
      <c r="Y612" s="171" t="s">
        <v>7684</v>
      </c>
      <c r="Z612" s="171"/>
      <c r="AA612" s="173"/>
      <c r="AB612" s="173"/>
      <c r="AC612" s="173"/>
      <c r="AD612" s="173"/>
      <c r="AE612" s="173"/>
      <c r="AF612" s="173">
        <v>580000</v>
      </c>
      <c r="AG612" s="173"/>
      <c r="AH612" s="173"/>
      <c r="AI612" s="173">
        <v>541000</v>
      </c>
      <c r="AJ612" s="173"/>
      <c r="AK612" s="173"/>
      <c r="AL612" s="173"/>
      <c r="AM612" s="173"/>
      <c r="AN612" s="173"/>
      <c r="AO612" s="173"/>
      <c r="AP612" s="173"/>
      <c r="AQ612" s="173"/>
      <c r="AR612" s="173"/>
      <c r="AS612" s="173">
        <v>557000</v>
      </c>
      <c r="AT612" s="160">
        <f t="shared" si="214"/>
        <v>3</v>
      </c>
      <c r="AU612" s="173">
        <f t="shared" si="215"/>
        <v>1678000</v>
      </c>
      <c r="AV612" s="173">
        <f t="shared" si="216"/>
        <v>559300</v>
      </c>
      <c r="AW612" s="173">
        <f t="shared" si="217"/>
        <v>541000</v>
      </c>
      <c r="AX612" s="173">
        <f t="shared" si="218"/>
        <v>132500</v>
      </c>
      <c r="AY612" s="173">
        <f t="shared" si="219"/>
        <v>114200</v>
      </c>
      <c r="AZ612" s="177">
        <f t="shared" si="220"/>
        <v>0.31044985941893161</v>
      </c>
      <c r="BA612" s="177">
        <f t="shared" si="221"/>
        <v>0.26757263355201499</v>
      </c>
      <c r="BB612" s="173">
        <f>AV612</f>
        <v>559300</v>
      </c>
      <c r="BC612" s="178">
        <f t="shared" si="207"/>
        <v>559300</v>
      </c>
      <c r="BD612" s="173">
        <f t="shared" si="212"/>
        <v>132500</v>
      </c>
      <c r="BE612" s="177">
        <f t="shared" si="213"/>
        <v>0.31044985941893161</v>
      </c>
      <c r="BF612" s="179" t="s">
        <v>7679</v>
      </c>
      <c r="BG612" s="174" t="s">
        <v>1185</v>
      </c>
      <c r="BH612" s="166" t="s">
        <v>20501</v>
      </c>
      <c r="BI612" s="162"/>
      <c r="BJ612" s="163">
        <v>1</v>
      </c>
      <c r="BK612" s="163"/>
    </row>
    <row r="613" spans="1:63" ht="31.5" customHeight="1" x14ac:dyDescent="0.25">
      <c r="A613" s="157">
        <v>607</v>
      </c>
      <c r="B613" s="164" t="s">
        <v>1186</v>
      </c>
      <c r="C613" s="169" t="s">
        <v>1180</v>
      </c>
      <c r="D613" s="169" t="s">
        <v>467</v>
      </c>
      <c r="E613" s="170" t="s">
        <v>1187</v>
      </c>
      <c r="F613" s="171" t="s">
        <v>1188</v>
      </c>
      <c r="G613" s="171" t="s">
        <v>1188</v>
      </c>
      <c r="H613" s="172" t="s">
        <v>1189</v>
      </c>
      <c r="I613" s="164" t="s">
        <v>439</v>
      </c>
      <c r="J613" s="164">
        <v>41</v>
      </c>
      <c r="K613" s="171">
        <v>41</v>
      </c>
      <c r="L613" s="171" t="s">
        <v>1184</v>
      </c>
      <c r="M613" s="173">
        <v>317000</v>
      </c>
      <c r="N613" s="173">
        <v>84000</v>
      </c>
      <c r="O613" s="173">
        <v>84521.739130434798</v>
      </c>
      <c r="P613" s="173">
        <v>401000</v>
      </c>
      <c r="Q613" s="173">
        <v>109878.26086956525</v>
      </c>
      <c r="R613" s="173">
        <v>426878.26086956525</v>
      </c>
      <c r="S613" s="173">
        <v>426800</v>
      </c>
      <c r="T613" s="174" t="s">
        <v>1185</v>
      </c>
      <c r="U613" s="175" t="s">
        <v>471</v>
      </c>
      <c r="V613" s="175" t="s">
        <v>1197</v>
      </c>
      <c r="W613" s="175"/>
      <c r="X613" s="176"/>
      <c r="Y613" s="171" t="s">
        <v>7684</v>
      </c>
      <c r="Z613" s="171"/>
      <c r="AA613" s="173"/>
      <c r="AB613" s="173"/>
      <c r="AC613" s="173"/>
      <c r="AD613" s="173"/>
      <c r="AE613" s="173"/>
      <c r="AF613" s="173"/>
      <c r="AG613" s="173"/>
      <c r="AH613" s="173"/>
      <c r="AI613" s="173">
        <v>541000</v>
      </c>
      <c r="AJ613" s="173"/>
      <c r="AK613" s="173"/>
      <c r="AL613" s="173"/>
      <c r="AM613" s="173"/>
      <c r="AN613" s="173"/>
      <c r="AO613" s="173"/>
      <c r="AP613" s="173"/>
      <c r="AQ613" s="173"/>
      <c r="AR613" s="173">
        <v>639000</v>
      </c>
      <c r="AS613" s="173">
        <v>557000</v>
      </c>
      <c r="AT613" s="160">
        <f t="shared" si="214"/>
        <v>3</v>
      </c>
      <c r="AU613" s="173">
        <f t="shared" si="215"/>
        <v>1737000</v>
      </c>
      <c r="AV613" s="173">
        <f t="shared" si="216"/>
        <v>579000</v>
      </c>
      <c r="AW613" s="173">
        <f t="shared" si="217"/>
        <v>541000</v>
      </c>
      <c r="AX613" s="173">
        <f t="shared" si="218"/>
        <v>152200</v>
      </c>
      <c r="AY613" s="173">
        <f t="shared" si="219"/>
        <v>114200</v>
      </c>
      <c r="AZ613" s="177">
        <f t="shared" si="220"/>
        <v>0.35660731021555764</v>
      </c>
      <c r="BA613" s="177">
        <f t="shared" si="221"/>
        <v>0.26757263355201499</v>
      </c>
      <c r="BB613" s="173">
        <f t="shared" ref="BB613:BB644" si="222">AW613</f>
        <v>541000</v>
      </c>
      <c r="BC613" s="178">
        <f t="shared" si="207"/>
        <v>579000</v>
      </c>
      <c r="BD613" s="173">
        <f t="shared" si="212"/>
        <v>114200</v>
      </c>
      <c r="BE613" s="177">
        <f t="shared" si="213"/>
        <v>0.26757263355201499</v>
      </c>
      <c r="BF613" s="179" t="s">
        <v>20515</v>
      </c>
      <c r="BG613" s="174" t="s">
        <v>1185</v>
      </c>
      <c r="BH613" s="166" t="s">
        <v>20501</v>
      </c>
      <c r="BI613" s="162"/>
      <c r="BJ613" s="163">
        <v>1</v>
      </c>
      <c r="BK613" s="163"/>
    </row>
    <row r="614" spans="1:63" ht="31.5" customHeight="1" x14ac:dyDescent="0.25">
      <c r="A614" s="157">
        <v>608</v>
      </c>
      <c r="B614" s="164" t="s">
        <v>1190</v>
      </c>
      <c r="C614" s="169" t="s">
        <v>1191</v>
      </c>
      <c r="D614" s="169" t="s">
        <v>467</v>
      </c>
      <c r="E614" s="170" t="s">
        <v>1192</v>
      </c>
      <c r="F614" s="171" t="s">
        <v>1193</v>
      </c>
      <c r="G614" s="171" t="s">
        <v>1194</v>
      </c>
      <c r="H614" s="172" t="s">
        <v>1195</v>
      </c>
      <c r="I614" s="164" t="s">
        <v>439</v>
      </c>
      <c r="J614" s="164">
        <v>42</v>
      </c>
      <c r="K614" s="171">
        <v>42</v>
      </c>
      <c r="L614" s="171" t="s">
        <v>1196</v>
      </c>
      <c r="M614" s="173">
        <v>475167</v>
      </c>
      <c r="N614" s="173">
        <f>P614-M614</f>
        <v>56833</v>
      </c>
      <c r="O614" s="173">
        <v>57651.652173912997</v>
      </c>
      <c r="P614" s="173">
        <v>532000</v>
      </c>
      <c r="Q614" s="173">
        <f>+O614/1800000*2340000</f>
        <v>74947.14782608689</v>
      </c>
      <c r="R614" s="173">
        <f>+M614+Q614</f>
        <v>550114.14782608685</v>
      </c>
      <c r="S614" s="173">
        <v>550100</v>
      </c>
      <c r="T614" s="174"/>
      <c r="U614" s="175" t="s">
        <v>471</v>
      </c>
      <c r="V614" s="175" t="s">
        <v>1197</v>
      </c>
      <c r="W614" s="175" t="s">
        <v>173</v>
      </c>
      <c r="X614" s="176">
        <v>43294</v>
      </c>
      <c r="Y614" s="171" t="s">
        <v>7684</v>
      </c>
      <c r="Z614" s="171"/>
      <c r="AA614" s="173">
        <v>900000</v>
      </c>
      <c r="AB614" s="173"/>
      <c r="AC614" s="173"/>
      <c r="AD614" s="173"/>
      <c r="AE614" s="173"/>
      <c r="AF614" s="173"/>
      <c r="AG614" s="173"/>
      <c r="AH614" s="173"/>
      <c r="AI614" s="173">
        <v>732000</v>
      </c>
      <c r="AJ614" s="173"/>
      <c r="AK614" s="173"/>
      <c r="AL614" s="173"/>
      <c r="AM614" s="173"/>
      <c r="AN614" s="173"/>
      <c r="AO614" s="173"/>
      <c r="AP614" s="173"/>
      <c r="AQ614" s="173"/>
      <c r="AR614" s="173"/>
      <c r="AS614" s="173">
        <v>729000</v>
      </c>
      <c r="AT614" s="160">
        <f t="shared" si="214"/>
        <v>3</v>
      </c>
      <c r="AU614" s="173">
        <f t="shared" si="215"/>
        <v>2361000</v>
      </c>
      <c r="AV614" s="173">
        <f t="shared" si="216"/>
        <v>787000</v>
      </c>
      <c r="AW614" s="173">
        <f t="shared" si="217"/>
        <v>729000</v>
      </c>
      <c r="AX614" s="173">
        <f t="shared" si="218"/>
        <v>236900</v>
      </c>
      <c r="AY614" s="173">
        <f t="shared" si="219"/>
        <v>178900</v>
      </c>
      <c r="AZ614" s="177">
        <f t="shared" si="220"/>
        <v>0.43064897291401566</v>
      </c>
      <c r="BA614" s="177">
        <f t="shared" si="221"/>
        <v>0.32521359752772222</v>
      </c>
      <c r="BB614" s="173">
        <f t="shared" si="222"/>
        <v>729000</v>
      </c>
      <c r="BC614" s="178">
        <f t="shared" si="207"/>
        <v>787000</v>
      </c>
      <c r="BD614" s="173">
        <f t="shared" si="212"/>
        <v>178900</v>
      </c>
      <c r="BE614" s="177">
        <f t="shared" si="213"/>
        <v>0.32521359752772222</v>
      </c>
      <c r="BF614" s="179" t="s">
        <v>20515</v>
      </c>
      <c r="BG614" s="174"/>
      <c r="BH614" s="166" t="s">
        <v>20501</v>
      </c>
      <c r="BI614" s="162"/>
      <c r="BJ614" s="163">
        <v>1</v>
      </c>
      <c r="BK614" s="163"/>
    </row>
    <row r="615" spans="1:63" ht="31.5" customHeight="1" x14ac:dyDescent="0.25">
      <c r="A615" s="157">
        <v>609</v>
      </c>
      <c r="B615" s="164" t="s">
        <v>1198</v>
      </c>
      <c r="C615" s="169" t="s">
        <v>1191</v>
      </c>
      <c r="D615" s="169" t="s">
        <v>467</v>
      </c>
      <c r="E615" s="170" t="s">
        <v>1199</v>
      </c>
      <c r="F615" s="171" t="s">
        <v>1200</v>
      </c>
      <c r="G615" s="171" t="s">
        <v>1200</v>
      </c>
      <c r="H615" s="172" t="s">
        <v>1200</v>
      </c>
      <c r="I615" s="164"/>
      <c r="J615" s="164">
        <v>42</v>
      </c>
      <c r="K615" s="171">
        <v>42</v>
      </c>
      <c r="L615" s="171" t="s">
        <v>1196</v>
      </c>
      <c r="M615" s="173">
        <v>475167</v>
      </c>
      <c r="N615" s="173">
        <f>P615-M615</f>
        <v>56833</v>
      </c>
      <c r="O615" s="173">
        <v>57651.652173912997</v>
      </c>
      <c r="P615" s="173">
        <v>532000</v>
      </c>
      <c r="Q615" s="173">
        <f>+O615/1800000*2340000</f>
        <v>74947.14782608689</v>
      </c>
      <c r="R615" s="173">
        <f>+M615+Q615</f>
        <v>550114.14782608685</v>
      </c>
      <c r="S615" s="173">
        <v>550100</v>
      </c>
      <c r="T615" s="174"/>
      <c r="U615" s="175" t="s">
        <v>441</v>
      </c>
      <c r="V615" s="175" t="s">
        <v>2524</v>
      </c>
      <c r="W615" s="175" t="s">
        <v>173</v>
      </c>
      <c r="X615" s="176">
        <v>43294</v>
      </c>
      <c r="Y615" s="171" t="s">
        <v>7684</v>
      </c>
      <c r="Z615" s="171"/>
      <c r="AA615" s="173">
        <v>900000</v>
      </c>
      <c r="AB615" s="173"/>
      <c r="AC615" s="173"/>
      <c r="AD615" s="173"/>
      <c r="AE615" s="173"/>
      <c r="AF615" s="173"/>
      <c r="AG615" s="173"/>
      <c r="AH615" s="173"/>
      <c r="AI615" s="173">
        <v>732000</v>
      </c>
      <c r="AJ615" s="173"/>
      <c r="AK615" s="173"/>
      <c r="AL615" s="173"/>
      <c r="AM615" s="173"/>
      <c r="AN615" s="173"/>
      <c r="AO615" s="173"/>
      <c r="AP615" s="173"/>
      <c r="AQ615" s="173"/>
      <c r="AR615" s="173"/>
      <c r="AS615" s="173">
        <v>729000</v>
      </c>
      <c r="AT615" s="160">
        <f t="shared" si="214"/>
        <v>3</v>
      </c>
      <c r="AU615" s="173">
        <f t="shared" si="215"/>
        <v>2361000</v>
      </c>
      <c r="AV615" s="173">
        <f t="shared" si="216"/>
        <v>787000</v>
      </c>
      <c r="AW615" s="173">
        <f t="shared" si="217"/>
        <v>729000</v>
      </c>
      <c r="AX615" s="173">
        <f t="shared" si="218"/>
        <v>236900</v>
      </c>
      <c r="AY615" s="173">
        <f t="shared" si="219"/>
        <v>178900</v>
      </c>
      <c r="AZ615" s="177">
        <f t="shared" si="220"/>
        <v>0.43064897291401566</v>
      </c>
      <c r="BA615" s="177">
        <f t="shared" si="221"/>
        <v>0.32521359752772222</v>
      </c>
      <c r="BB615" s="173">
        <f t="shared" si="222"/>
        <v>729000</v>
      </c>
      <c r="BC615" s="178">
        <f t="shared" si="207"/>
        <v>787000</v>
      </c>
      <c r="BD615" s="173">
        <f t="shared" si="212"/>
        <v>178900</v>
      </c>
      <c r="BE615" s="177">
        <f t="shared" si="213"/>
        <v>0.32521359752772222</v>
      </c>
      <c r="BF615" s="179" t="s">
        <v>20515</v>
      </c>
      <c r="BG615" s="174"/>
      <c r="BH615" s="166" t="s">
        <v>20501</v>
      </c>
      <c r="BI615" s="162"/>
      <c r="BJ615" s="163">
        <v>1</v>
      </c>
      <c r="BK615" s="163"/>
    </row>
    <row r="616" spans="1:63" ht="31.5" customHeight="1" x14ac:dyDescent="0.25">
      <c r="A616" s="157">
        <v>610</v>
      </c>
      <c r="B616" s="164" t="s">
        <v>1201</v>
      </c>
      <c r="C616" s="169" t="s">
        <v>1191</v>
      </c>
      <c r="D616" s="169" t="s">
        <v>467</v>
      </c>
      <c r="E616" s="170" t="s">
        <v>1202</v>
      </c>
      <c r="F616" s="171" t="s">
        <v>1203</v>
      </c>
      <c r="G616" s="171" t="s">
        <v>1203</v>
      </c>
      <c r="H616" s="172" t="s">
        <v>1203</v>
      </c>
      <c r="I616" s="164"/>
      <c r="J616" s="164">
        <v>42</v>
      </c>
      <c r="K616" s="171">
        <v>42</v>
      </c>
      <c r="L616" s="171" t="s">
        <v>1196</v>
      </c>
      <c r="M616" s="173">
        <v>475167</v>
      </c>
      <c r="N616" s="173">
        <f>P616-M616</f>
        <v>56833</v>
      </c>
      <c r="O616" s="173">
        <v>57651.652173912997</v>
      </c>
      <c r="P616" s="173">
        <v>532000</v>
      </c>
      <c r="Q616" s="173">
        <f>+O616/1800000*2340000</f>
        <v>74947.14782608689</v>
      </c>
      <c r="R616" s="173">
        <f>+M616+Q616</f>
        <v>550114.14782608685</v>
      </c>
      <c r="S616" s="173">
        <v>550100</v>
      </c>
      <c r="T616" s="174"/>
      <c r="U616" s="175" t="s">
        <v>441</v>
      </c>
      <c r="V616" s="175" t="s">
        <v>2524</v>
      </c>
      <c r="W616" s="175" t="s">
        <v>173</v>
      </c>
      <c r="X616" s="176">
        <v>43294</v>
      </c>
      <c r="Y616" s="171" t="s">
        <v>7684</v>
      </c>
      <c r="Z616" s="171"/>
      <c r="AA616" s="173">
        <v>900000</v>
      </c>
      <c r="AB616" s="173"/>
      <c r="AC616" s="173"/>
      <c r="AD616" s="173"/>
      <c r="AE616" s="173"/>
      <c r="AF616" s="173"/>
      <c r="AG616" s="173"/>
      <c r="AH616" s="173"/>
      <c r="AI616" s="173">
        <v>732000</v>
      </c>
      <c r="AJ616" s="173"/>
      <c r="AK616" s="173"/>
      <c r="AL616" s="173"/>
      <c r="AM616" s="173"/>
      <c r="AN616" s="173"/>
      <c r="AO616" s="173"/>
      <c r="AP616" s="173"/>
      <c r="AQ616" s="173"/>
      <c r="AR616" s="173"/>
      <c r="AS616" s="173">
        <v>729000</v>
      </c>
      <c r="AT616" s="160">
        <f t="shared" si="214"/>
        <v>3</v>
      </c>
      <c r="AU616" s="173">
        <f t="shared" si="215"/>
        <v>2361000</v>
      </c>
      <c r="AV616" s="173">
        <f t="shared" si="216"/>
        <v>787000</v>
      </c>
      <c r="AW616" s="173">
        <f t="shared" si="217"/>
        <v>729000</v>
      </c>
      <c r="AX616" s="173">
        <f t="shared" si="218"/>
        <v>236900</v>
      </c>
      <c r="AY616" s="173">
        <f t="shared" si="219"/>
        <v>178900</v>
      </c>
      <c r="AZ616" s="177">
        <f t="shared" si="220"/>
        <v>0.43064897291401566</v>
      </c>
      <c r="BA616" s="177">
        <f t="shared" si="221"/>
        <v>0.32521359752772222</v>
      </c>
      <c r="BB616" s="173">
        <f t="shared" si="222"/>
        <v>729000</v>
      </c>
      <c r="BC616" s="178">
        <f t="shared" ref="BC616:BC679" si="223">AV616</f>
        <v>787000</v>
      </c>
      <c r="BD616" s="173">
        <f t="shared" si="212"/>
        <v>178900</v>
      </c>
      <c r="BE616" s="177">
        <f t="shared" si="213"/>
        <v>0.32521359752772222</v>
      </c>
      <c r="BF616" s="179" t="s">
        <v>20515</v>
      </c>
      <c r="BG616" s="174"/>
      <c r="BH616" s="166" t="s">
        <v>20501</v>
      </c>
      <c r="BI616" s="162"/>
      <c r="BJ616" s="163">
        <v>1</v>
      </c>
      <c r="BK616" s="163"/>
    </row>
    <row r="617" spans="1:63" ht="31.5" customHeight="1" x14ac:dyDescent="0.25">
      <c r="A617" s="157">
        <v>611</v>
      </c>
      <c r="B617" s="164" t="s">
        <v>1204</v>
      </c>
      <c r="C617" s="169" t="s">
        <v>1191</v>
      </c>
      <c r="D617" s="169" t="s">
        <v>467</v>
      </c>
      <c r="E617" s="170" t="s">
        <v>1205</v>
      </c>
      <c r="F617" s="171" t="s">
        <v>1206</v>
      </c>
      <c r="G617" s="171" t="s">
        <v>1206</v>
      </c>
      <c r="H617" s="172" t="s">
        <v>1206</v>
      </c>
      <c r="I617" s="164"/>
      <c r="J617" s="164">
        <v>42</v>
      </c>
      <c r="K617" s="171">
        <v>42</v>
      </c>
      <c r="L617" s="171" t="s">
        <v>1196</v>
      </c>
      <c r="M617" s="173">
        <v>475167</v>
      </c>
      <c r="N617" s="173">
        <f>P617-M617</f>
        <v>56833</v>
      </c>
      <c r="O617" s="173">
        <v>57651.652173912997</v>
      </c>
      <c r="P617" s="173">
        <v>532000</v>
      </c>
      <c r="Q617" s="173">
        <f>+O617/1800000*2340000</f>
        <v>74947.14782608689</v>
      </c>
      <c r="R617" s="173">
        <f>+M617+Q617</f>
        <v>550114.14782608685</v>
      </c>
      <c r="S617" s="173">
        <v>550100</v>
      </c>
      <c r="T617" s="174"/>
      <c r="U617" s="175" t="s">
        <v>471</v>
      </c>
      <c r="V617" s="175" t="s">
        <v>1197</v>
      </c>
      <c r="W617" s="175" t="s">
        <v>173</v>
      </c>
      <c r="X617" s="176">
        <v>43294</v>
      </c>
      <c r="Y617" s="171" t="s">
        <v>7684</v>
      </c>
      <c r="Z617" s="171"/>
      <c r="AA617" s="173">
        <v>900000</v>
      </c>
      <c r="AB617" s="173"/>
      <c r="AC617" s="173"/>
      <c r="AD617" s="173"/>
      <c r="AE617" s="173"/>
      <c r="AF617" s="173"/>
      <c r="AG617" s="173"/>
      <c r="AH617" s="173"/>
      <c r="AI617" s="173">
        <v>732000</v>
      </c>
      <c r="AJ617" s="173"/>
      <c r="AK617" s="173"/>
      <c r="AL617" s="173"/>
      <c r="AM617" s="173"/>
      <c r="AN617" s="173"/>
      <c r="AO617" s="173"/>
      <c r="AP617" s="173"/>
      <c r="AQ617" s="173"/>
      <c r="AR617" s="173"/>
      <c r="AS617" s="173">
        <v>729000</v>
      </c>
      <c r="AT617" s="160">
        <f t="shared" si="214"/>
        <v>3</v>
      </c>
      <c r="AU617" s="173">
        <f t="shared" si="215"/>
        <v>2361000</v>
      </c>
      <c r="AV617" s="173">
        <f t="shared" si="216"/>
        <v>787000</v>
      </c>
      <c r="AW617" s="173">
        <f t="shared" si="217"/>
        <v>729000</v>
      </c>
      <c r="AX617" s="173">
        <f t="shared" si="218"/>
        <v>236900</v>
      </c>
      <c r="AY617" s="173">
        <f t="shared" si="219"/>
        <v>178900</v>
      </c>
      <c r="AZ617" s="177">
        <f t="shared" si="220"/>
        <v>0.43064897291401566</v>
      </c>
      <c r="BA617" s="177">
        <f t="shared" si="221"/>
        <v>0.32521359752772222</v>
      </c>
      <c r="BB617" s="173">
        <f t="shared" si="222"/>
        <v>729000</v>
      </c>
      <c r="BC617" s="178">
        <f t="shared" si="223"/>
        <v>787000</v>
      </c>
      <c r="BD617" s="173">
        <f t="shared" si="212"/>
        <v>178900</v>
      </c>
      <c r="BE617" s="177">
        <f t="shared" si="213"/>
        <v>0.32521359752772222</v>
      </c>
      <c r="BF617" s="179" t="s">
        <v>20515</v>
      </c>
      <c r="BG617" s="174"/>
      <c r="BH617" s="166" t="s">
        <v>20501</v>
      </c>
      <c r="BI617" s="162"/>
      <c r="BJ617" s="163">
        <v>1</v>
      </c>
      <c r="BK617" s="163"/>
    </row>
    <row r="618" spans="1:63" ht="31.5" customHeight="1" x14ac:dyDescent="0.25">
      <c r="A618" s="157">
        <v>612</v>
      </c>
      <c r="B618" s="164" t="s">
        <v>1207</v>
      </c>
      <c r="C618" s="169" t="s">
        <v>1191</v>
      </c>
      <c r="D618" s="169" t="s">
        <v>467</v>
      </c>
      <c r="E618" s="170" t="s">
        <v>1208</v>
      </c>
      <c r="F618" s="171" t="s">
        <v>1209</v>
      </c>
      <c r="G618" s="171" t="s">
        <v>1210</v>
      </c>
      <c r="H618" s="172" t="s">
        <v>1209</v>
      </c>
      <c r="I618" s="164"/>
      <c r="J618" s="164">
        <v>42</v>
      </c>
      <c r="K618" s="171">
        <v>42</v>
      </c>
      <c r="L618" s="171" t="s">
        <v>1196</v>
      </c>
      <c r="M618" s="173">
        <v>475167</v>
      </c>
      <c r="N618" s="173">
        <v>56833</v>
      </c>
      <c r="O618" s="173">
        <v>57651.652173912997</v>
      </c>
      <c r="P618" s="173">
        <v>532000</v>
      </c>
      <c r="Q618" s="173">
        <v>74947.14782608689</v>
      </c>
      <c r="R618" s="173">
        <v>550114.14782608685</v>
      </c>
      <c r="S618" s="173">
        <v>550100</v>
      </c>
      <c r="T618" s="174"/>
      <c r="U618" s="175" t="s">
        <v>471</v>
      </c>
      <c r="V618" s="175" t="s">
        <v>1197</v>
      </c>
      <c r="W618" s="175" t="s">
        <v>173</v>
      </c>
      <c r="X618" s="176">
        <v>43294</v>
      </c>
      <c r="Y618" s="171" t="s">
        <v>7684</v>
      </c>
      <c r="Z618" s="171"/>
      <c r="AA618" s="173"/>
      <c r="AB618" s="173"/>
      <c r="AC618" s="173"/>
      <c r="AD618" s="173"/>
      <c r="AE618" s="173"/>
      <c r="AF618" s="173"/>
      <c r="AG618" s="173"/>
      <c r="AH618" s="173"/>
      <c r="AI618" s="173">
        <v>732000</v>
      </c>
      <c r="AJ618" s="173"/>
      <c r="AK618" s="173"/>
      <c r="AL618" s="173"/>
      <c r="AM618" s="173"/>
      <c r="AN618" s="173"/>
      <c r="AO618" s="173"/>
      <c r="AP618" s="173"/>
      <c r="AQ618" s="173"/>
      <c r="AR618" s="173">
        <v>970000</v>
      </c>
      <c r="AS618" s="173">
        <v>729000</v>
      </c>
      <c r="AT618" s="160">
        <f t="shared" si="214"/>
        <v>3</v>
      </c>
      <c r="AU618" s="173">
        <f t="shared" si="215"/>
        <v>2431000</v>
      </c>
      <c r="AV618" s="173">
        <f t="shared" si="216"/>
        <v>810300</v>
      </c>
      <c r="AW618" s="173">
        <f t="shared" si="217"/>
        <v>729000</v>
      </c>
      <c r="AX618" s="173">
        <f t="shared" si="218"/>
        <v>260200</v>
      </c>
      <c r="AY618" s="173">
        <f t="shared" si="219"/>
        <v>178900</v>
      </c>
      <c r="AZ618" s="177">
        <f t="shared" si="220"/>
        <v>0.47300490819850938</v>
      </c>
      <c r="BA618" s="177">
        <f t="shared" si="221"/>
        <v>0.32521359752772222</v>
      </c>
      <c r="BB618" s="173">
        <f t="shared" si="222"/>
        <v>729000</v>
      </c>
      <c r="BC618" s="178">
        <f t="shared" si="223"/>
        <v>810300</v>
      </c>
      <c r="BD618" s="173">
        <f t="shared" si="212"/>
        <v>178900</v>
      </c>
      <c r="BE618" s="177">
        <f t="shared" si="213"/>
        <v>0.32521359752772222</v>
      </c>
      <c r="BF618" s="179" t="s">
        <v>20515</v>
      </c>
      <c r="BG618" s="174"/>
      <c r="BH618" s="166" t="s">
        <v>20501</v>
      </c>
      <c r="BI618" s="162"/>
      <c r="BJ618" s="163">
        <v>1</v>
      </c>
      <c r="BK618" s="163"/>
    </row>
    <row r="619" spans="1:63" ht="31.5" customHeight="1" x14ac:dyDescent="0.25">
      <c r="A619" s="157">
        <v>613</v>
      </c>
      <c r="B619" s="164" t="s">
        <v>1211</v>
      </c>
      <c r="C619" s="169" t="s">
        <v>1191</v>
      </c>
      <c r="D619" s="169" t="s">
        <v>467</v>
      </c>
      <c r="E619" s="170" t="s">
        <v>1212</v>
      </c>
      <c r="F619" s="171" t="s">
        <v>1213</v>
      </c>
      <c r="G619" s="171" t="s">
        <v>1214</v>
      </c>
      <c r="H619" s="172" t="s">
        <v>1213</v>
      </c>
      <c r="I619" s="164"/>
      <c r="J619" s="164">
        <v>42</v>
      </c>
      <c r="K619" s="171">
        <v>42</v>
      </c>
      <c r="L619" s="171" t="s">
        <v>1196</v>
      </c>
      <c r="M619" s="173">
        <v>475167</v>
      </c>
      <c r="N619" s="173">
        <f>P619-M619</f>
        <v>56833</v>
      </c>
      <c r="O619" s="173">
        <v>57651.652173912997</v>
      </c>
      <c r="P619" s="173">
        <v>532000</v>
      </c>
      <c r="Q619" s="173">
        <f>+O619/1800000*2340000</f>
        <v>74947.14782608689</v>
      </c>
      <c r="R619" s="173">
        <f>+M619+Q619</f>
        <v>550114.14782608685</v>
      </c>
      <c r="S619" s="173">
        <v>550100</v>
      </c>
      <c r="T619" s="174"/>
      <c r="U619" s="175" t="s">
        <v>471</v>
      </c>
      <c r="V619" s="175" t="s">
        <v>1197</v>
      </c>
      <c r="W619" s="175" t="s">
        <v>173</v>
      </c>
      <c r="X619" s="176">
        <v>43294</v>
      </c>
      <c r="Y619" s="171" t="s">
        <v>7684</v>
      </c>
      <c r="Z619" s="171"/>
      <c r="AA619" s="173"/>
      <c r="AB619" s="173"/>
      <c r="AC619" s="173"/>
      <c r="AD619" s="173"/>
      <c r="AE619" s="173"/>
      <c r="AF619" s="173">
        <v>900000</v>
      </c>
      <c r="AG619" s="173"/>
      <c r="AH619" s="173"/>
      <c r="AI619" s="173">
        <v>732000</v>
      </c>
      <c r="AJ619" s="173"/>
      <c r="AK619" s="173"/>
      <c r="AL619" s="173"/>
      <c r="AM619" s="173"/>
      <c r="AN619" s="173"/>
      <c r="AO619" s="173"/>
      <c r="AP619" s="173"/>
      <c r="AQ619" s="173"/>
      <c r="AR619" s="173"/>
      <c r="AS619" s="173">
        <v>729000</v>
      </c>
      <c r="AT619" s="160">
        <f t="shared" si="214"/>
        <v>3</v>
      </c>
      <c r="AU619" s="173">
        <f t="shared" si="215"/>
        <v>2361000</v>
      </c>
      <c r="AV619" s="173">
        <f t="shared" si="216"/>
        <v>787000</v>
      </c>
      <c r="AW619" s="173">
        <f t="shared" si="217"/>
        <v>729000</v>
      </c>
      <c r="AX619" s="173">
        <f t="shared" si="218"/>
        <v>236900</v>
      </c>
      <c r="AY619" s="173">
        <f t="shared" si="219"/>
        <v>178900</v>
      </c>
      <c r="AZ619" s="177">
        <f t="shared" si="220"/>
        <v>0.43064897291401566</v>
      </c>
      <c r="BA619" s="177">
        <f t="shared" si="221"/>
        <v>0.32521359752772222</v>
      </c>
      <c r="BB619" s="173">
        <f t="shared" si="222"/>
        <v>729000</v>
      </c>
      <c r="BC619" s="178">
        <f t="shared" si="223"/>
        <v>787000</v>
      </c>
      <c r="BD619" s="173">
        <f t="shared" si="212"/>
        <v>178900</v>
      </c>
      <c r="BE619" s="177">
        <f t="shared" si="213"/>
        <v>0.32521359752772222</v>
      </c>
      <c r="BF619" s="179" t="s">
        <v>20515</v>
      </c>
      <c r="BG619" s="174"/>
      <c r="BH619" s="166" t="s">
        <v>20501</v>
      </c>
      <c r="BI619" s="162"/>
      <c r="BJ619" s="163">
        <v>1</v>
      </c>
      <c r="BK619" s="163"/>
    </row>
    <row r="620" spans="1:63" ht="31.5" customHeight="1" x14ac:dyDescent="0.25">
      <c r="A620" s="157">
        <v>614</v>
      </c>
      <c r="B620" s="164" t="s">
        <v>1215</v>
      </c>
      <c r="C620" s="169" t="s">
        <v>1191</v>
      </c>
      <c r="D620" s="169" t="s">
        <v>467</v>
      </c>
      <c r="E620" s="170" t="s">
        <v>1216</v>
      </c>
      <c r="F620" s="171" t="s">
        <v>1217</v>
      </c>
      <c r="G620" s="171" t="s">
        <v>1218</v>
      </c>
      <c r="H620" s="172" t="s">
        <v>1217</v>
      </c>
      <c r="I620" s="164"/>
      <c r="J620" s="164">
        <v>42</v>
      </c>
      <c r="K620" s="171">
        <v>42</v>
      </c>
      <c r="L620" s="171" t="s">
        <v>1196</v>
      </c>
      <c r="M620" s="173">
        <v>475167</v>
      </c>
      <c r="N620" s="173">
        <v>56833</v>
      </c>
      <c r="O620" s="173">
        <v>57651.652173912997</v>
      </c>
      <c r="P620" s="173">
        <v>532000</v>
      </c>
      <c r="Q620" s="173">
        <v>74947.14782608689</v>
      </c>
      <c r="R620" s="173">
        <v>550114.14782608685</v>
      </c>
      <c r="S620" s="173">
        <v>550100</v>
      </c>
      <c r="T620" s="174"/>
      <c r="U620" s="175" t="s">
        <v>471</v>
      </c>
      <c r="V620" s="175" t="s">
        <v>1197</v>
      </c>
      <c r="W620" s="175" t="s">
        <v>173</v>
      </c>
      <c r="X620" s="176">
        <v>43294</v>
      </c>
      <c r="Y620" s="171" t="s">
        <v>7684</v>
      </c>
      <c r="Z620" s="171"/>
      <c r="AA620" s="173"/>
      <c r="AB620" s="173"/>
      <c r="AC620" s="173"/>
      <c r="AD620" s="173"/>
      <c r="AE620" s="173"/>
      <c r="AF620" s="173"/>
      <c r="AG620" s="173"/>
      <c r="AH620" s="173"/>
      <c r="AI620" s="173">
        <v>732000</v>
      </c>
      <c r="AJ620" s="173"/>
      <c r="AK620" s="173"/>
      <c r="AL620" s="173"/>
      <c r="AM620" s="173"/>
      <c r="AN620" s="173"/>
      <c r="AO620" s="173"/>
      <c r="AP620" s="173"/>
      <c r="AQ620" s="173"/>
      <c r="AR620" s="173">
        <v>970000</v>
      </c>
      <c r="AS620" s="173">
        <v>729000</v>
      </c>
      <c r="AT620" s="160">
        <f t="shared" si="214"/>
        <v>3</v>
      </c>
      <c r="AU620" s="173">
        <f t="shared" si="215"/>
        <v>2431000</v>
      </c>
      <c r="AV620" s="173">
        <f t="shared" si="216"/>
        <v>810300</v>
      </c>
      <c r="AW620" s="173">
        <f t="shared" si="217"/>
        <v>729000</v>
      </c>
      <c r="AX620" s="173">
        <f t="shared" si="218"/>
        <v>260200</v>
      </c>
      <c r="AY620" s="173">
        <f t="shared" si="219"/>
        <v>178900</v>
      </c>
      <c r="AZ620" s="177">
        <f t="shared" si="220"/>
        <v>0.47300490819850938</v>
      </c>
      <c r="BA620" s="177">
        <f t="shared" si="221"/>
        <v>0.32521359752772222</v>
      </c>
      <c r="BB620" s="173">
        <f t="shared" si="222"/>
        <v>729000</v>
      </c>
      <c r="BC620" s="178">
        <f t="shared" si="223"/>
        <v>810300</v>
      </c>
      <c r="BD620" s="173">
        <f t="shared" si="212"/>
        <v>178900</v>
      </c>
      <c r="BE620" s="177">
        <f t="shared" si="213"/>
        <v>0.32521359752772222</v>
      </c>
      <c r="BF620" s="179" t="s">
        <v>20515</v>
      </c>
      <c r="BG620" s="174"/>
      <c r="BH620" s="166" t="s">
        <v>20501</v>
      </c>
      <c r="BI620" s="162"/>
      <c r="BJ620" s="163">
        <v>1</v>
      </c>
      <c r="BK620" s="163"/>
    </row>
    <row r="621" spans="1:63" ht="31.5" customHeight="1" x14ac:dyDescent="0.25">
      <c r="A621" s="157">
        <v>615</v>
      </c>
      <c r="B621" s="164" t="s">
        <v>1219</v>
      </c>
      <c r="C621" s="169" t="s">
        <v>1191</v>
      </c>
      <c r="D621" s="169" t="s">
        <v>467</v>
      </c>
      <c r="E621" s="170" t="s">
        <v>1220</v>
      </c>
      <c r="F621" s="171" t="s">
        <v>1221</v>
      </c>
      <c r="G621" s="171" t="s">
        <v>1222</v>
      </c>
      <c r="H621" s="172" t="s">
        <v>1221</v>
      </c>
      <c r="I621" s="164" t="s">
        <v>439</v>
      </c>
      <c r="J621" s="164">
        <v>42</v>
      </c>
      <c r="K621" s="171">
        <v>42</v>
      </c>
      <c r="L621" s="171" t="s">
        <v>1196</v>
      </c>
      <c r="M621" s="173">
        <v>475167</v>
      </c>
      <c r="N621" s="173">
        <f>P621-M621</f>
        <v>56833</v>
      </c>
      <c r="O621" s="173">
        <v>57651.652173912997</v>
      </c>
      <c r="P621" s="173">
        <v>532000</v>
      </c>
      <c r="Q621" s="173">
        <f>+O621/1800000*2340000</f>
        <v>74947.14782608689</v>
      </c>
      <c r="R621" s="173">
        <f>+M621+Q621</f>
        <v>550114.14782608685</v>
      </c>
      <c r="S621" s="173">
        <v>550100</v>
      </c>
      <c r="T621" s="174"/>
      <c r="U621" s="175" t="s">
        <v>471</v>
      </c>
      <c r="V621" s="175" t="s">
        <v>1197</v>
      </c>
      <c r="W621" s="175" t="s">
        <v>173</v>
      </c>
      <c r="X621" s="176">
        <v>43294</v>
      </c>
      <c r="Y621" s="171" t="s">
        <v>7684</v>
      </c>
      <c r="Z621" s="171"/>
      <c r="AA621" s="173">
        <v>900000</v>
      </c>
      <c r="AB621" s="173"/>
      <c r="AC621" s="173"/>
      <c r="AD621" s="173"/>
      <c r="AE621" s="173"/>
      <c r="AF621" s="173"/>
      <c r="AG621" s="173"/>
      <c r="AH621" s="173"/>
      <c r="AI621" s="173">
        <v>732000</v>
      </c>
      <c r="AJ621" s="173"/>
      <c r="AK621" s="173"/>
      <c r="AL621" s="173"/>
      <c r="AM621" s="173"/>
      <c r="AN621" s="173"/>
      <c r="AO621" s="173"/>
      <c r="AP621" s="173"/>
      <c r="AQ621" s="173"/>
      <c r="AR621" s="173"/>
      <c r="AS621" s="173">
        <v>729000</v>
      </c>
      <c r="AT621" s="160">
        <f t="shared" si="214"/>
        <v>3</v>
      </c>
      <c r="AU621" s="173">
        <f t="shared" si="215"/>
        <v>2361000</v>
      </c>
      <c r="AV621" s="173">
        <f t="shared" si="216"/>
        <v>787000</v>
      </c>
      <c r="AW621" s="173">
        <f t="shared" si="217"/>
        <v>729000</v>
      </c>
      <c r="AX621" s="173">
        <f t="shared" si="218"/>
        <v>236900</v>
      </c>
      <c r="AY621" s="173">
        <f t="shared" si="219"/>
        <v>178900</v>
      </c>
      <c r="AZ621" s="177">
        <f t="shared" si="220"/>
        <v>0.43064897291401566</v>
      </c>
      <c r="BA621" s="177">
        <f t="shared" si="221"/>
        <v>0.32521359752772222</v>
      </c>
      <c r="BB621" s="173">
        <f t="shared" si="222"/>
        <v>729000</v>
      </c>
      <c r="BC621" s="178">
        <f t="shared" si="223"/>
        <v>787000</v>
      </c>
      <c r="BD621" s="173">
        <f t="shared" si="212"/>
        <v>178900</v>
      </c>
      <c r="BE621" s="177">
        <f t="shared" si="213"/>
        <v>0.32521359752772222</v>
      </c>
      <c r="BF621" s="179" t="s">
        <v>20515</v>
      </c>
      <c r="BG621" s="174"/>
      <c r="BH621" s="166" t="s">
        <v>20501</v>
      </c>
      <c r="BI621" s="162"/>
      <c r="BJ621" s="163">
        <v>1</v>
      </c>
      <c r="BK621" s="163"/>
    </row>
    <row r="622" spans="1:63" ht="31.5" customHeight="1" x14ac:dyDescent="0.25">
      <c r="A622" s="157">
        <v>616</v>
      </c>
      <c r="B622" s="164" t="s">
        <v>1223</v>
      </c>
      <c r="C622" s="169" t="s">
        <v>1191</v>
      </c>
      <c r="D622" s="169" t="s">
        <v>467</v>
      </c>
      <c r="E622" s="170" t="s">
        <v>1224</v>
      </c>
      <c r="F622" s="171" t="s">
        <v>1225</v>
      </c>
      <c r="G622" s="171" t="s">
        <v>1225</v>
      </c>
      <c r="H622" s="172" t="s">
        <v>1225</v>
      </c>
      <c r="I622" s="164"/>
      <c r="J622" s="164">
        <v>42</v>
      </c>
      <c r="K622" s="171">
        <v>42</v>
      </c>
      <c r="L622" s="171" t="s">
        <v>1196</v>
      </c>
      <c r="M622" s="173">
        <v>475167</v>
      </c>
      <c r="N622" s="173">
        <f>P622-M622</f>
        <v>56833</v>
      </c>
      <c r="O622" s="173">
        <v>57651.652173912997</v>
      </c>
      <c r="P622" s="173">
        <v>532000</v>
      </c>
      <c r="Q622" s="173">
        <f>+O622/1800000*2340000</f>
        <v>74947.14782608689</v>
      </c>
      <c r="R622" s="173">
        <f>+M622+Q622</f>
        <v>550114.14782608685</v>
      </c>
      <c r="S622" s="173">
        <v>550100</v>
      </c>
      <c r="T622" s="174"/>
      <c r="U622" s="175" t="s">
        <v>471</v>
      </c>
      <c r="V622" s="175" t="s">
        <v>1197</v>
      </c>
      <c r="W622" s="175" t="s">
        <v>173</v>
      </c>
      <c r="X622" s="176">
        <v>43294</v>
      </c>
      <c r="Y622" s="171" t="s">
        <v>7684</v>
      </c>
      <c r="Z622" s="171"/>
      <c r="AA622" s="173">
        <v>900000</v>
      </c>
      <c r="AB622" s="173"/>
      <c r="AC622" s="173"/>
      <c r="AD622" s="173"/>
      <c r="AE622" s="173"/>
      <c r="AF622" s="173"/>
      <c r="AG622" s="173"/>
      <c r="AH622" s="173"/>
      <c r="AI622" s="173">
        <v>732000</v>
      </c>
      <c r="AJ622" s="173"/>
      <c r="AK622" s="173"/>
      <c r="AL622" s="173"/>
      <c r="AM622" s="173"/>
      <c r="AN622" s="173"/>
      <c r="AO622" s="173"/>
      <c r="AP622" s="173"/>
      <c r="AQ622" s="173"/>
      <c r="AR622" s="173"/>
      <c r="AS622" s="173">
        <v>729000</v>
      </c>
      <c r="AT622" s="160">
        <f t="shared" si="214"/>
        <v>3</v>
      </c>
      <c r="AU622" s="173">
        <f t="shared" si="215"/>
        <v>2361000</v>
      </c>
      <c r="AV622" s="173">
        <f t="shared" si="216"/>
        <v>787000</v>
      </c>
      <c r="AW622" s="173">
        <f t="shared" si="217"/>
        <v>729000</v>
      </c>
      <c r="AX622" s="173">
        <f t="shared" si="218"/>
        <v>236900</v>
      </c>
      <c r="AY622" s="173">
        <f t="shared" si="219"/>
        <v>178900</v>
      </c>
      <c r="AZ622" s="177">
        <f t="shared" si="220"/>
        <v>0.43064897291401566</v>
      </c>
      <c r="BA622" s="177">
        <f t="shared" si="221"/>
        <v>0.32521359752772222</v>
      </c>
      <c r="BB622" s="173">
        <f t="shared" si="222"/>
        <v>729000</v>
      </c>
      <c r="BC622" s="178">
        <f t="shared" si="223"/>
        <v>787000</v>
      </c>
      <c r="BD622" s="173">
        <f t="shared" si="212"/>
        <v>178900</v>
      </c>
      <c r="BE622" s="177">
        <f t="shared" si="213"/>
        <v>0.32521359752772222</v>
      </c>
      <c r="BF622" s="179" t="s">
        <v>20515</v>
      </c>
      <c r="BG622" s="174"/>
      <c r="BH622" s="166" t="s">
        <v>20501</v>
      </c>
      <c r="BI622" s="162"/>
      <c r="BJ622" s="163">
        <v>1</v>
      </c>
      <c r="BK622" s="163"/>
    </row>
    <row r="623" spans="1:63" ht="31.5" customHeight="1" x14ac:dyDescent="0.25">
      <c r="A623" s="157">
        <v>617</v>
      </c>
      <c r="B623" s="164" t="s">
        <v>1226</v>
      </c>
      <c r="C623" s="169" t="s">
        <v>1191</v>
      </c>
      <c r="D623" s="169" t="s">
        <v>467</v>
      </c>
      <c r="E623" s="170" t="s">
        <v>1227</v>
      </c>
      <c r="F623" s="171" t="s">
        <v>1228</v>
      </c>
      <c r="G623" s="171" t="s">
        <v>1228</v>
      </c>
      <c r="H623" s="172" t="s">
        <v>1228</v>
      </c>
      <c r="I623" s="164"/>
      <c r="J623" s="164">
        <v>42</v>
      </c>
      <c r="K623" s="171">
        <v>42</v>
      </c>
      <c r="L623" s="171" t="s">
        <v>1196</v>
      </c>
      <c r="M623" s="173">
        <v>475167</v>
      </c>
      <c r="N623" s="173">
        <f>P623-M623</f>
        <v>56833</v>
      </c>
      <c r="O623" s="173">
        <v>57651.652173912997</v>
      </c>
      <c r="P623" s="173">
        <v>532000</v>
      </c>
      <c r="Q623" s="173">
        <f>+O623/1800000*2340000</f>
        <v>74947.14782608689</v>
      </c>
      <c r="R623" s="173">
        <f>+M623+Q623</f>
        <v>550114.14782608685</v>
      </c>
      <c r="S623" s="173">
        <v>550100</v>
      </c>
      <c r="T623" s="174"/>
      <c r="U623" s="175" t="s">
        <v>471</v>
      </c>
      <c r="V623" s="175" t="s">
        <v>1197</v>
      </c>
      <c r="W623" s="175" t="s">
        <v>173</v>
      </c>
      <c r="X623" s="176">
        <v>43294</v>
      </c>
      <c r="Y623" s="171" t="s">
        <v>7684</v>
      </c>
      <c r="Z623" s="171"/>
      <c r="AA623" s="173">
        <v>900000</v>
      </c>
      <c r="AB623" s="173"/>
      <c r="AC623" s="173"/>
      <c r="AD623" s="173"/>
      <c r="AE623" s="173"/>
      <c r="AF623" s="173"/>
      <c r="AG623" s="173"/>
      <c r="AH623" s="173"/>
      <c r="AI623" s="173">
        <v>732000</v>
      </c>
      <c r="AJ623" s="173"/>
      <c r="AK623" s="173"/>
      <c r="AL623" s="173"/>
      <c r="AM623" s="173"/>
      <c r="AN623" s="173"/>
      <c r="AO623" s="173"/>
      <c r="AP623" s="173"/>
      <c r="AQ623" s="173"/>
      <c r="AR623" s="173"/>
      <c r="AS623" s="173">
        <v>729000</v>
      </c>
      <c r="AT623" s="160">
        <f t="shared" si="214"/>
        <v>3</v>
      </c>
      <c r="AU623" s="173">
        <f t="shared" si="215"/>
        <v>2361000</v>
      </c>
      <c r="AV623" s="173">
        <f t="shared" si="216"/>
        <v>787000</v>
      </c>
      <c r="AW623" s="173">
        <f t="shared" si="217"/>
        <v>729000</v>
      </c>
      <c r="AX623" s="173">
        <f t="shared" si="218"/>
        <v>236900</v>
      </c>
      <c r="AY623" s="173">
        <f t="shared" si="219"/>
        <v>178900</v>
      </c>
      <c r="AZ623" s="177">
        <f t="shared" si="220"/>
        <v>0.43064897291401566</v>
      </c>
      <c r="BA623" s="177">
        <f t="shared" si="221"/>
        <v>0.32521359752772222</v>
      </c>
      <c r="BB623" s="173">
        <f t="shared" si="222"/>
        <v>729000</v>
      </c>
      <c r="BC623" s="178">
        <f t="shared" si="223"/>
        <v>787000</v>
      </c>
      <c r="BD623" s="173">
        <f t="shared" si="212"/>
        <v>178900</v>
      </c>
      <c r="BE623" s="177">
        <f t="shared" si="213"/>
        <v>0.32521359752772222</v>
      </c>
      <c r="BF623" s="179" t="s">
        <v>20515</v>
      </c>
      <c r="BG623" s="174"/>
      <c r="BH623" s="166" t="s">
        <v>20501</v>
      </c>
      <c r="BI623" s="162"/>
      <c r="BJ623" s="163">
        <v>1</v>
      </c>
      <c r="BK623" s="163"/>
    </row>
    <row r="624" spans="1:63" ht="31.5" customHeight="1" x14ac:dyDescent="0.25">
      <c r="A624" s="157">
        <v>618</v>
      </c>
      <c r="B624" s="164" t="s">
        <v>1229</v>
      </c>
      <c r="C624" s="169" t="s">
        <v>1191</v>
      </c>
      <c r="D624" s="169" t="s">
        <v>467</v>
      </c>
      <c r="E624" s="170" t="s">
        <v>1230</v>
      </c>
      <c r="F624" s="171" t="s">
        <v>1231</v>
      </c>
      <c r="G624" s="171" t="s">
        <v>1232</v>
      </c>
      <c r="H624" s="172" t="s">
        <v>1231</v>
      </c>
      <c r="I624" s="164"/>
      <c r="J624" s="164">
        <v>42</v>
      </c>
      <c r="K624" s="171">
        <v>42</v>
      </c>
      <c r="L624" s="171" t="s">
        <v>1196</v>
      </c>
      <c r="M624" s="173">
        <v>475167</v>
      </c>
      <c r="N624" s="173">
        <v>56833</v>
      </c>
      <c r="O624" s="173">
        <v>57651.652173912997</v>
      </c>
      <c r="P624" s="173">
        <v>532000</v>
      </c>
      <c r="Q624" s="173">
        <v>74947.14782608689</v>
      </c>
      <c r="R624" s="173">
        <v>550114.14782608685</v>
      </c>
      <c r="S624" s="173">
        <v>550100</v>
      </c>
      <c r="T624" s="174"/>
      <c r="U624" s="175" t="s">
        <v>471</v>
      </c>
      <c r="V624" s="175" t="s">
        <v>1197</v>
      </c>
      <c r="W624" s="175" t="s">
        <v>173</v>
      </c>
      <c r="X624" s="176">
        <v>43294</v>
      </c>
      <c r="Y624" s="171" t="s">
        <v>7684</v>
      </c>
      <c r="Z624" s="171"/>
      <c r="AA624" s="173">
        <v>900000</v>
      </c>
      <c r="AB624" s="173"/>
      <c r="AC624" s="173"/>
      <c r="AD624" s="173"/>
      <c r="AE624" s="173"/>
      <c r="AF624" s="173"/>
      <c r="AG624" s="173"/>
      <c r="AH624" s="173"/>
      <c r="AI624" s="173">
        <v>732000</v>
      </c>
      <c r="AJ624" s="173"/>
      <c r="AK624" s="173"/>
      <c r="AL624" s="173"/>
      <c r="AM624" s="173"/>
      <c r="AN624" s="173"/>
      <c r="AO624" s="173"/>
      <c r="AP624" s="173"/>
      <c r="AQ624" s="173"/>
      <c r="AR624" s="173">
        <v>970000</v>
      </c>
      <c r="AS624" s="173"/>
      <c r="AT624" s="160">
        <f t="shared" si="214"/>
        <v>3</v>
      </c>
      <c r="AU624" s="173">
        <f t="shared" si="215"/>
        <v>2602000</v>
      </c>
      <c r="AV624" s="173">
        <f t="shared" si="216"/>
        <v>867300</v>
      </c>
      <c r="AW624" s="173">
        <f t="shared" si="217"/>
        <v>732000</v>
      </c>
      <c r="AX624" s="173">
        <f t="shared" si="218"/>
        <v>317200</v>
      </c>
      <c r="AY624" s="173">
        <f t="shared" si="219"/>
        <v>181900</v>
      </c>
      <c r="AZ624" s="177">
        <f t="shared" si="220"/>
        <v>0.57662243228503907</v>
      </c>
      <c r="BA624" s="177">
        <f t="shared" si="221"/>
        <v>0.33066715142701325</v>
      </c>
      <c r="BB624" s="173">
        <f t="shared" si="222"/>
        <v>732000</v>
      </c>
      <c r="BC624" s="178">
        <f t="shared" si="223"/>
        <v>867300</v>
      </c>
      <c r="BD624" s="173">
        <f t="shared" si="212"/>
        <v>181900</v>
      </c>
      <c r="BE624" s="177">
        <f t="shared" si="213"/>
        <v>0.33066715142701325</v>
      </c>
      <c r="BF624" s="179" t="s">
        <v>20515</v>
      </c>
      <c r="BG624" s="174"/>
      <c r="BH624" s="166" t="s">
        <v>20501</v>
      </c>
      <c r="BI624" s="162"/>
      <c r="BJ624" s="163">
        <v>1</v>
      </c>
      <c r="BK624" s="163"/>
    </row>
    <row r="625" spans="1:63" ht="31.5" customHeight="1" x14ac:dyDescent="0.25">
      <c r="A625" s="157">
        <v>619</v>
      </c>
      <c r="B625" s="164" t="s">
        <v>1233</v>
      </c>
      <c r="C625" s="169" t="s">
        <v>1191</v>
      </c>
      <c r="D625" s="169" t="s">
        <v>467</v>
      </c>
      <c r="E625" s="170" t="s">
        <v>1234</v>
      </c>
      <c r="F625" s="171" t="s">
        <v>1235</v>
      </c>
      <c r="G625" s="171" t="s">
        <v>1236</v>
      </c>
      <c r="H625" s="172" t="s">
        <v>1235</v>
      </c>
      <c r="I625" s="164"/>
      <c r="J625" s="164">
        <v>42</v>
      </c>
      <c r="K625" s="171">
        <v>42</v>
      </c>
      <c r="L625" s="171" t="s">
        <v>1196</v>
      </c>
      <c r="M625" s="173">
        <v>475167</v>
      </c>
      <c r="N625" s="173">
        <f>P625-M625</f>
        <v>56833</v>
      </c>
      <c r="O625" s="173">
        <v>57651.652173912997</v>
      </c>
      <c r="P625" s="173">
        <v>532000</v>
      </c>
      <c r="Q625" s="173">
        <f>+O625/1800000*2340000</f>
        <v>74947.14782608689</v>
      </c>
      <c r="R625" s="173">
        <f>+M625+Q625</f>
        <v>550114.14782608685</v>
      </c>
      <c r="S625" s="173">
        <v>550100</v>
      </c>
      <c r="T625" s="174"/>
      <c r="U625" s="175" t="s">
        <v>471</v>
      </c>
      <c r="V625" s="175" t="s">
        <v>1197</v>
      </c>
      <c r="W625" s="175" t="s">
        <v>173</v>
      </c>
      <c r="X625" s="176">
        <v>43294</v>
      </c>
      <c r="Y625" s="171" t="s">
        <v>7684</v>
      </c>
      <c r="Z625" s="171"/>
      <c r="AA625" s="173">
        <v>900000</v>
      </c>
      <c r="AB625" s="173"/>
      <c r="AC625" s="173"/>
      <c r="AD625" s="173"/>
      <c r="AE625" s="173"/>
      <c r="AF625" s="173"/>
      <c r="AG625" s="173"/>
      <c r="AH625" s="173"/>
      <c r="AI625" s="173">
        <v>732000</v>
      </c>
      <c r="AJ625" s="173"/>
      <c r="AK625" s="173"/>
      <c r="AL625" s="173"/>
      <c r="AM625" s="173"/>
      <c r="AN625" s="173"/>
      <c r="AO625" s="173"/>
      <c r="AP625" s="173"/>
      <c r="AQ625" s="173"/>
      <c r="AR625" s="173"/>
      <c r="AS625" s="173">
        <v>729000</v>
      </c>
      <c r="AT625" s="160">
        <f t="shared" si="214"/>
        <v>3</v>
      </c>
      <c r="AU625" s="173">
        <f t="shared" si="215"/>
        <v>2361000</v>
      </c>
      <c r="AV625" s="173">
        <f t="shared" si="216"/>
        <v>787000</v>
      </c>
      <c r="AW625" s="173">
        <f t="shared" si="217"/>
        <v>729000</v>
      </c>
      <c r="AX625" s="173">
        <f t="shared" si="218"/>
        <v>236900</v>
      </c>
      <c r="AY625" s="173">
        <f t="shared" si="219"/>
        <v>178900</v>
      </c>
      <c r="AZ625" s="177">
        <f t="shared" si="220"/>
        <v>0.43064897291401566</v>
      </c>
      <c r="BA625" s="177">
        <f t="shared" si="221"/>
        <v>0.32521359752772222</v>
      </c>
      <c r="BB625" s="173">
        <f t="shared" si="222"/>
        <v>729000</v>
      </c>
      <c r="BC625" s="178">
        <f t="shared" si="223"/>
        <v>787000</v>
      </c>
      <c r="BD625" s="173">
        <f t="shared" si="212"/>
        <v>178900</v>
      </c>
      <c r="BE625" s="177">
        <f t="shared" si="213"/>
        <v>0.32521359752772222</v>
      </c>
      <c r="BF625" s="179" t="s">
        <v>20515</v>
      </c>
      <c r="BG625" s="174"/>
      <c r="BH625" s="166" t="s">
        <v>20501</v>
      </c>
      <c r="BI625" s="162"/>
      <c r="BJ625" s="163">
        <v>1</v>
      </c>
      <c r="BK625" s="163"/>
    </row>
    <row r="626" spans="1:63" ht="31.5" customHeight="1" x14ac:dyDescent="0.25">
      <c r="A626" s="157">
        <v>620</v>
      </c>
      <c r="B626" s="164" t="s">
        <v>1237</v>
      </c>
      <c r="C626" s="169" t="s">
        <v>1191</v>
      </c>
      <c r="D626" s="169" t="s">
        <v>467</v>
      </c>
      <c r="E626" s="170" t="s">
        <v>1238</v>
      </c>
      <c r="F626" s="171" t="s">
        <v>1239</v>
      </c>
      <c r="G626" s="171" t="s">
        <v>1240</v>
      </c>
      <c r="H626" s="172" t="s">
        <v>1239</v>
      </c>
      <c r="I626" s="164" t="s">
        <v>439</v>
      </c>
      <c r="J626" s="164">
        <v>42</v>
      </c>
      <c r="K626" s="171">
        <v>42</v>
      </c>
      <c r="L626" s="171" t="s">
        <v>1196</v>
      </c>
      <c r="M626" s="173">
        <v>475167</v>
      </c>
      <c r="N626" s="173">
        <v>56833</v>
      </c>
      <c r="O626" s="173">
        <v>57651.652173912997</v>
      </c>
      <c r="P626" s="173">
        <v>532000</v>
      </c>
      <c r="Q626" s="173">
        <v>74947.14782608689</v>
      </c>
      <c r="R626" s="173">
        <v>550114.14782608685</v>
      </c>
      <c r="S626" s="173">
        <v>550100</v>
      </c>
      <c r="T626" s="174"/>
      <c r="U626" s="175" t="s">
        <v>471</v>
      </c>
      <c r="V626" s="175" t="s">
        <v>1197</v>
      </c>
      <c r="W626" s="175" t="s">
        <v>173</v>
      </c>
      <c r="X626" s="176">
        <v>43294</v>
      </c>
      <c r="Y626" s="171" t="s">
        <v>7684</v>
      </c>
      <c r="Z626" s="171"/>
      <c r="AA626" s="173"/>
      <c r="AB626" s="173"/>
      <c r="AC626" s="173"/>
      <c r="AD626" s="173"/>
      <c r="AE626" s="173"/>
      <c r="AF626" s="173"/>
      <c r="AG626" s="173"/>
      <c r="AH626" s="173"/>
      <c r="AI626" s="173">
        <v>732000</v>
      </c>
      <c r="AJ626" s="173"/>
      <c r="AK626" s="173"/>
      <c r="AL626" s="173"/>
      <c r="AM626" s="173"/>
      <c r="AN626" s="173"/>
      <c r="AO626" s="173"/>
      <c r="AP626" s="173"/>
      <c r="AQ626" s="173"/>
      <c r="AR626" s="173">
        <v>970000</v>
      </c>
      <c r="AS626" s="173">
        <v>729000</v>
      </c>
      <c r="AT626" s="160">
        <f t="shared" si="214"/>
        <v>3</v>
      </c>
      <c r="AU626" s="173">
        <f t="shared" si="215"/>
        <v>2431000</v>
      </c>
      <c r="AV626" s="173">
        <f t="shared" si="216"/>
        <v>810300</v>
      </c>
      <c r="AW626" s="173">
        <f t="shared" si="217"/>
        <v>729000</v>
      </c>
      <c r="AX626" s="173">
        <f t="shared" si="218"/>
        <v>260200</v>
      </c>
      <c r="AY626" s="173">
        <f t="shared" si="219"/>
        <v>178900</v>
      </c>
      <c r="AZ626" s="177">
        <f t="shared" si="220"/>
        <v>0.47300490819850938</v>
      </c>
      <c r="BA626" s="177">
        <f t="shared" si="221"/>
        <v>0.32521359752772222</v>
      </c>
      <c r="BB626" s="173">
        <f t="shared" si="222"/>
        <v>729000</v>
      </c>
      <c r="BC626" s="178">
        <f t="shared" si="223"/>
        <v>810300</v>
      </c>
      <c r="BD626" s="173">
        <f t="shared" si="212"/>
        <v>178900</v>
      </c>
      <c r="BE626" s="177">
        <f t="shared" si="213"/>
        <v>0.32521359752772222</v>
      </c>
      <c r="BF626" s="179" t="s">
        <v>20515</v>
      </c>
      <c r="BG626" s="174"/>
      <c r="BH626" s="166" t="s">
        <v>20501</v>
      </c>
      <c r="BI626" s="162"/>
      <c r="BJ626" s="163">
        <v>1</v>
      </c>
      <c r="BK626" s="163"/>
    </row>
    <row r="627" spans="1:63" ht="54" customHeight="1" x14ac:dyDescent="0.25">
      <c r="A627" s="157">
        <v>621</v>
      </c>
      <c r="B627" s="164" t="s">
        <v>1241</v>
      </c>
      <c r="C627" s="169" t="s">
        <v>1191</v>
      </c>
      <c r="D627" s="169" t="s">
        <v>467</v>
      </c>
      <c r="E627" s="170" t="s">
        <v>1242</v>
      </c>
      <c r="F627" s="171" t="s">
        <v>1243</v>
      </c>
      <c r="G627" s="171" t="s">
        <v>1244</v>
      </c>
      <c r="H627" s="172" t="s">
        <v>1245</v>
      </c>
      <c r="I627" s="164" t="s">
        <v>439</v>
      </c>
      <c r="J627" s="164">
        <v>42</v>
      </c>
      <c r="K627" s="171">
        <v>42</v>
      </c>
      <c r="L627" s="171" t="s">
        <v>1196</v>
      </c>
      <c r="M627" s="173">
        <v>475167</v>
      </c>
      <c r="N627" s="173">
        <f>P627-M627</f>
        <v>56833</v>
      </c>
      <c r="O627" s="173">
        <v>57651.652173912997</v>
      </c>
      <c r="P627" s="173">
        <v>532000</v>
      </c>
      <c r="Q627" s="173">
        <f>+O627/1800000*2340000</f>
        <v>74947.14782608689</v>
      </c>
      <c r="R627" s="173">
        <f>+M627+Q627</f>
        <v>550114.14782608685</v>
      </c>
      <c r="S627" s="173">
        <v>550100</v>
      </c>
      <c r="T627" s="174"/>
      <c r="U627" s="175" t="s">
        <v>471</v>
      </c>
      <c r="V627" s="175" t="s">
        <v>1197</v>
      </c>
      <c r="W627" s="175" t="s">
        <v>173</v>
      </c>
      <c r="X627" s="176">
        <v>43294</v>
      </c>
      <c r="Y627" s="171" t="s">
        <v>7684</v>
      </c>
      <c r="Z627" s="171"/>
      <c r="AA627" s="173">
        <v>900000</v>
      </c>
      <c r="AB627" s="173"/>
      <c r="AC627" s="173"/>
      <c r="AD627" s="173"/>
      <c r="AE627" s="173"/>
      <c r="AF627" s="173"/>
      <c r="AG627" s="173"/>
      <c r="AH627" s="173"/>
      <c r="AI627" s="173">
        <v>732000</v>
      </c>
      <c r="AJ627" s="173"/>
      <c r="AK627" s="173"/>
      <c r="AL627" s="173"/>
      <c r="AM627" s="173"/>
      <c r="AN627" s="173"/>
      <c r="AO627" s="173"/>
      <c r="AP627" s="173"/>
      <c r="AQ627" s="173"/>
      <c r="AR627" s="173"/>
      <c r="AS627" s="173">
        <v>729000</v>
      </c>
      <c r="AT627" s="160">
        <f t="shared" si="214"/>
        <v>3</v>
      </c>
      <c r="AU627" s="173">
        <f t="shared" si="215"/>
        <v>2361000</v>
      </c>
      <c r="AV627" s="173">
        <f t="shared" si="216"/>
        <v>787000</v>
      </c>
      <c r="AW627" s="173">
        <f t="shared" si="217"/>
        <v>729000</v>
      </c>
      <c r="AX627" s="173">
        <f t="shared" si="218"/>
        <v>236900</v>
      </c>
      <c r="AY627" s="173">
        <f t="shared" si="219"/>
        <v>178900</v>
      </c>
      <c r="AZ627" s="177">
        <f t="shared" si="220"/>
        <v>0.43064897291401566</v>
      </c>
      <c r="BA627" s="177">
        <f t="shared" si="221"/>
        <v>0.32521359752772222</v>
      </c>
      <c r="BB627" s="173">
        <f t="shared" si="222"/>
        <v>729000</v>
      </c>
      <c r="BC627" s="178">
        <f t="shared" si="223"/>
        <v>787000</v>
      </c>
      <c r="BD627" s="173">
        <f t="shared" si="212"/>
        <v>178900</v>
      </c>
      <c r="BE627" s="177">
        <f t="shared" si="213"/>
        <v>0.32521359752772222</v>
      </c>
      <c r="BF627" s="179" t="s">
        <v>20515</v>
      </c>
      <c r="BG627" s="174"/>
      <c r="BH627" s="166" t="s">
        <v>20501</v>
      </c>
      <c r="BI627" s="162"/>
      <c r="BJ627" s="163">
        <v>1</v>
      </c>
      <c r="BK627" s="163"/>
    </row>
    <row r="628" spans="1:63" ht="63.75" customHeight="1" x14ac:dyDescent="0.25">
      <c r="A628" s="157">
        <v>622</v>
      </c>
      <c r="B628" s="164" t="s">
        <v>1246</v>
      </c>
      <c r="C628" s="169" t="s">
        <v>1191</v>
      </c>
      <c r="D628" s="169" t="s">
        <v>467</v>
      </c>
      <c r="E628" s="170" t="s">
        <v>1247</v>
      </c>
      <c r="F628" s="171" t="s">
        <v>1248</v>
      </c>
      <c r="G628" s="171" t="s">
        <v>1249</v>
      </c>
      <c r="H628" s="172" t="s">
        <v>1250</v>
      </c>
      <c r="I628" s="164" t="s">
        <v>439</v>
      </c>
      <c r="J628" s="164">
        <v>42</v>
      </c>
      <c r="K628" s="171">
        <v>42</v>
      </c>
      <c r="L628" s="171" t="s">
        <v>1196</v>
      </c>
      <c r="M628" s="173">
        <v>475167</v>
      </c>
      <c r="N628" s="173">
        <f>P628-M628</f>
        <v>56833</v>
      </c>
      <c r="O628" s="173">
        <v>57651.652173912997</v>
      </c>
      <c r="P628" s="173">
        <v>532000</v>
      </c>
      <c r="Q628" s="173">
        <f>+O628/1800000*2340000</f>
        <v>74947.14782608689</v>
      </c>
      <c r="R628" s="173">
        <f>+M628+Q628</f>
        <v>550114.14782608685</v>
      </c>
      <c r="S628" s="173">
        <v>550100</v>
      </c>
      <c r="T628" s="174"/>
      <c r="U628" s="175" t="s">
        <v>471</v>
      </c>
      <c r="V628" s="175" t="s">
        <v>1197</v>
      </c>
      <c r="W628" s="175" t="s">
        <v>173</v>
      </c>
      <c r="X628" s="176">
        <v>43294</v>
      </c>
      <c r="Y628" s="171" t="s">
        <v>7684</v>
      </c>
      <c r="Z628" s="171"/>
      <c r="AA628" s="173">
        <v>900000</v>
      </c>
      <c r="AB628" s="173"/>
      <c r="AC628" s="173"/>
      <c r="AD628" s="173"/>
      <c r="AE628" s="173"/>
      <c r="AF628" s="173"/>
      <c r="AG628" s="173"/>
      <c r="AH628" s="173"/>
      <c r="AI628" s="173">
        <v>732000</v>
      </c>
      <c r="AJ628" s="173"/>
      <c r="AK628" s="173"/>
      <c r="AL628" s="173"/>
      <c r="AM628" s="173"/>
      <c r="AN628" s="173"/>
      <c r="AO628" s="173"/>
      <c r="AP628" s="173"/>
      <c r="AQ628" s="173"/>
      <c r="AR628" s="173"/>
      <c r="AS628" s="173">
        <v>729000</v>
      </c>
      <c r="AT628" s="160">
        <f t="shared" si="214"/>
        <v>3</v>
      </c>
      <c r="AU628" s="173">
        <f t="shared" si="215"/>
        <v>2361000</v>
      </c>
      <c r="AV628" s="173">
        <f t="shared" si="216"/>
        <v>787000</v>
      </c>
      <c r="AW628" s="173">
        <f t="shared" si="217"/>
        <v>729000</v>
      </c>
      <c r="AX628" s="173">
        <f t="shared" si="218"/>
        <v>236900</v>
      </c>
      <c r="AY628" s="173">
        <f t="shared" si="219"/>
        <v>178900</v>
      </c>
      <c r="AZ628" s="177">
        <f t="shared" si="220"/>
        <v>0.43064897291401566</v>
      </c>
      <c r="BA628" s="177">
        <f t="shared" si="221"/>
        <v>0.32521359752772222</v>
      </c>
      <c r="BB628" s="173">
        <f t="shared" si="222"/>
        <v>729000</v>
      </c>
      <c r="BC628" s="178">
        <f t="shared" si="223"/>
        <v>787000</v>
      </c>
      <c r="BD628" s="173">
        <f t="shared" si="212"/>
        <v>178900</v>
      </c>
      <c r="BE628" s="177">
        <f t="shared" si="213"/>
        <v>0.32521359752772222</v>
      </c>
      <c r="BF628" s="179" t="s">
        <v>20515</v>
      </c>
      <c r="BG628" s="174"/>
      <c r="BH628" s="166" t="s">
        <v>20501</v>
      </c>
      <c r="BI628" s="162"/>
      <c r="BJ628" s="163">
        <v>1</v>
      </c>
      <c r="BK628" s="163"/>
    </row>
    <row r="629" spans="1:63" ht="39" customHeight="1" x14ac:dyDescent="0.25">
      <c r="A629" s="157">
        <v>623</v>
      </c>
      <c r="B629" s="164" t="s">
        <v>1255</v>
      </c>
      <c r="C629" s="169" t="s">
        <v>1191</v>
      </c>
      <c r="D629" s="169" t="s">
        <v>467</v>
      </c>
      <c r="E629" s="170" t="s">
        <v>1256</v>
      </c>
      <c r="F629" s="171" t="s">
        <v>1257</v>
      </c>
      <c r="G629" s="171" t="s">
        <v>1258</v>
      </c>
      <c r="H629" s="172" t="s">
        <v>1257</v>
      </c>
      <c r="I629" s="164"/>
      <c r="J629" s="164">
        <v>42</v>
      </c>
      <c r="K629" s="171">
        <v>42</v>
      </c>
      <c r="L629" s="171" t="s">
        <v>1196</v>
      </c>
      <c r="M629" s="173">
        <v>475167</v>
      </c>
      <c r="N629" s="173">
        <f>P629-M629</f>
        <v>56833</v>
      </c>
      <c r="O629" s="173">
        <v>57651.652173912997</v>
      </c>
      <c r="P629" s="173">
        <v>532000</v>
      </c>
      <c r="Q629" s="173">
        <f>+O629/1800000*2340000</f>
        <v>74947.14782608689</v>
      </c>
      <c r="R629" s="173">
        <f>+M629+Q629</f>
        <v>550114.14782608685</v>
      </c>
      <c r="S629" s="173">
        <v>550100</v>
      </c>
      <c r="T629" s="174"/>
      <c r="U629" s="175" t="s">
        <v>471</v>
      </c>
      <c r="V629" s="175" t="s">
        <v>1197</v>
      </c>
      <c r="W629" s="175" t="s">
        <v>173</v>
      </c>
      <c r="X629" s="176">
        <v>43294</v>
      </c>
      <c r="Y629" s="171" t="s">
        <v>7684</v>
      </c>
      <c r="Z629" s="171"/>
      <c r="AA629" s="173">
        <v>900000</v>
      </c>
      <c r="AB629" s="173"/>
      <c r="AC629" s="173"/>
      <c r="AD629" s="173"/>
      <c r="AE629" s="173"/>
      <c r="AF629" s="173"/>
      <c r="AG629" s="173"/>
      <c r="AH629" s="173"/>
      <c r="AI629" s="173">
        <v>732000</v>
      </c>
      <c r="AJ629" s="173"/>
      <c r="AK629" s="173"/>
      <c r="AL629" s="173"/>
      <c r="AM629" s="173"/>
      <c r="AN629" s="173"/>
      <c r="AO629" s="173"/>
      <c r="AP629" s="173"/>
      <c r="AQ629" s="173"/>
      <c r="AR629" s="173"/>
      <c r="AS629" s="173">
        <v>729000</v>
      </c>
      <c r="AT629" s="160">
        <f t="shared" si="214"/>
        <v>3</v>
      </c>
      <c r="AU629" s="173">
        <f t="shared" si="215"/>
        <v>2361000</v>
      </c>
      <c r="AV629" s="173">
        <f t="shared" si="216"/>
        <v>787000</v>
      </c>
      <c r="AW629" s="173">
        <f t="shared" si="217"/>
        <v>729000</v>
      </c>
      <c r="AX629" s="173">
        <f t="shared" si="218"/>
        <v>236900</v>
      </c>
      <c r="AY629" s="173">
        <f t="shared" si="219"/>
        <v>178900</v>
      </c>
      <c r="AZ629" s="177">
        <f t="shared" si="220"/>
        <v>0.43064897291401566</v>
      </c>
      <c r="BA629" s="177">
        <f t="shared" si="221"/>
        <v>0.32521359752772222</v>
      </c>
      <c r="BB629" s="173">
        <f t="shared" si="222"/>
        <v>729000</v>
      </c>
      <c r="BC629" s="178">
        <f t="shared" si="223"/>
        <v>787000</v>
      </c>
      <c r="BD629" s="173">
        <f t="shared" si="212"/>
        <v>178900</v>
      </c>
      <c r="BE629" s="177">
        <f t="shared" si="213"/>
        <v>0.32521359752772222</v>
      </c>
      <c r="BF629" s="179" t="s">
        <v>20515</v>
      </c>
      <c r="BG629" s="174"/>
      <c r="BH629" s="166" t="s">
        <v>20501</v>
      </c>
      <c r="BI629" s="162"/>
      <c r="BJ629" s="163">
        <v>1</v>
      </c>
      <c r="BK629" s="163"/>
    </row>
    <row r="630" spans="1:63" ht="39" customHeight="1" x14ac:dyDescent="0.25">
      <c r="A630" s="157">
        <v>624</v>
      </c>
      <c r="B630" s="164" t="s">
        <v>1259</v>
      </c>
      <c r="C630" s="169" t="s">
        <v>1191</v>
      </c>
      <c r="D630" s="169" t="s">
        <v>467</v>
      </c>
      <c r="E630" s="170" t="s">
        <v>1260</v>
      </c>
      <c r="F630" s="171" t="s">
        <v>1261</v>
      </c>
      <c r="G630" s="171" t="s">
        <v>1261</v>
      </c>
      <c r="H630" s="172" t="s">
        <v>1262</v>
      </c>
      <c r="I630" s="164"/>
      <c r="J630" s="164">
        <v>42</v>
      </c>
      <c r="K630" s="171">
        <v>42</v>
      </c>
      <c r="L630" s="171" t="s">
        <v>1196</v>
      </c>
      <c r="M630" s="173">
        <v>475167</v>
      </c>
      <c r="N630" s="173">
        <f>P630-M630</f>
        <v>56833</v>
      </c>
      <c r="O630" s="173">
        <v>57651.652173912997</v>
      </c>
      <c r="P630" s="173">
        <v>532000</v>
      </c>
      <c r="Q630" s="173">
        <f>+O630/1800000*2340000</f>
        <v>74947.14782608689</v>
      </c>
      <c r="R630" s="173">
        <f>+M630+Q630</f>
        <v>550114.14782608685</v>
      </c>
      <c r="S630" s="173">
        <v>550100</v>
      </c>
      <c r="T630" s="174"/>
      <c r="U630" s="175" t="s">
        <v>471</v>
      </c>
      <c r="V630" s="175" t="s">
        <v>1197</v>
      </c>
      <c r="W630" s="175" t="s">
        <v>173</v>
      </c>
      <c r="X630" s="176">
        <v>43294</v>
      </c>
      <c r="Y630" s="171" t="s">
        <v>7684</v>
      </c>
      <c r="Z630" s="171"/>
      <c r="AA630" s="173">
        <v>900000</v>
      </c>
      <c r="AB630" s="173"/>
      <c r="AC630" s="173"/>
      <c r="AD630" s="173"/>
      <c r="AE630" s="173"/>
      <c r="AF630" s="173"/>
      <c r="AG630" s="173"/>
      <c r="AH630" s="173"/>
      <c r="AI630" s="173">
        <v>732000</v>
      </c>
      <c r="AJ630" s="173"/>
      <c r="AK630" s="173"/>
      <c r="AL630" s="173"/>
      <c r="AM630" s="173"/>
      <c r="AN630" s="173"/>
      <c r="AO630" s="173"/>
      <c r="AP630" s="173"/>
      <c r="AQ630" s="173"/>
      <c r="AR630" s="173"/>
      <c r="AS630" s="173">
        <v>729000</v>
      </c>
      <c r="AT630" s="160">
        <f t="shared" si="214"/>
        <v>3</v>
      </c>
      <c r="AU630" s="173">
        <f t="shared" si="215"/>
        <v>2361000</v>
      </c>
      <c r="AV630" s="173">
        <f t="shared" si="216"/>
        <v>787000</v>
      </c>
      <c r="AW630" s="173">
        <f t="shared" si="217"/>
        <v>729000</v>
      </c>
      <c r="AX630" s="173">
        <f t="shared" si="218"/>
        <v>236900</v>
      </c>
      <c r="AY630" s="173">
        <f t="shared" si="219"/>
        <v>178900</v>
      </c>
      <c r="AZ630" s="177">
        <f t="shared" si="220"/>
        <v>0.43064897291401566</v>
      </c>
      <c r="BA630" s="177">
        <f t="shared" si="221"/>
        <v>0.32521359752772222</v>
      </c>
      <c r="BB630" s="173">
        <f t="shared" si="222"/>
        <v>729000</v>
      </c>
      <c r="BC630" s="178">
        <f t="shared" si="223"/>
        <v>787000</v>
      </c>
      <c r="BD630" s="173">
        <f t="shared" si="212"/>
        <v>178900</v>
      </c>
      <c r="BE630" s="177">
        <f t="shared" si="213"/>
        <v>0.32521359752772222</v>
      </c>
      <c r="BF630" s="179" t="s">
        <v>20515</v>
      </c>
      <c r="BG630" s="174"/>
      <c r="BH630" s="166" t="s">
        <v>20501</v>
      </c>
      <c r="BI630" s="162"/>
      <c r="BJ630" s="163">
        <v>1</v>
      </c>
      <c r="BK630" s="163"/>
    </row>
    <row r="631" spans="1:63" ht="39" customHeight="1" x14ac:dyDescent="0.25">
      <c r="A631" s="157">
        <v>625</v>
      </c>
      <c r="B631" s="164" t="s">
        <v>1263</v>
      </c>
      <c r="C631" s="169" t="s">
        <v>1191</v>
      </c>
      <c r="D631" s="169" t="s">
        <v>467</v>
      </c>
      <c r="E631" s="170" t="s">
        <v>1264</v>
      </c>
      <c r="F631" s="171" t="s">
        <v>1265</v>
      </c>
      <c r="G631" s="171" t="s">
        <v>1266</v>
      </c>
      <c r="H631" s="172" t="s">
        <v>1265</v>
      </c>
      <c r="I631" s="164"/>
      <c r="J631" s="164">
        <v>42</v>
      </c>
      <c r="K631" s="171">
        <v>42</v>
      </c>
      <c r="L631" s="171" t="s">
        <v>1196</v>
      </c>
      <c r="M631" s="173">
        <v>475167</v>
      </c>
      <c r="N631" s="173">
        <f>P631-M631</f>
        <v>56833</v>
      </c>
      <c r="O631" s="173">
        <v>57651.652173912997</v>
      </c>
      <c r="P631" s="173">
        <v>532000</v>
      </c>
      <c r="Q631" s="173">
        <f>+O631/1800000*2340000</f>
        <v>74947.14782608689</v>
      </c>
      <c r="R631" s="173">
        <f>+M631+Q631</f>
        <v>550114.14782608685</v>
      </c>
      <c r="S631" s="173">
        <v>550100</v>
      </c>
      <c r="T631" s="174"/>
      <c r="U631" s="175" t="s">
        <v>471</v>
      </c>
      <c r="V631" s="175" t="s">
        <v>1197</v>
      </c>
      <c r="W631" s="175" t="s">
        <v>173</v>
      </c>
      <c r="X631" s="176">
        <v>43294</v>
      </c>
      <c r="Y631" s="171" t="s">
        <v>7684</v>
      </c>
      <c r="Z631" s="171"/>
      <c r="AA631" s="173">
        <v>900000</v>
      </c>
      <c r="AB631" s="173"/>
      <c r="AC631" s="173"/>
      <c r="AD631" s="173"/>
      <c r="AE631" s="173"/>
      <c r="AF631" s="173"/>
      <c r="AG631" s="173"/>
      <c r="AH631" s="173"/>
      <c r="AI631" s="173">
        <v>732000</v>
      </c>
      <c r="AJ631" s="173"/>
      <c r="AK631" s="173"/>
      <c r="AL631" s="173"/>
      <c r="AM631" s="173"/>
      <c r="AN631" s="173"/>
      <c r="AO631" s="173"/>
      <c r="AP631" s="173"/>
      <c r="AQ631" s="173"/>
      <c r="AR631" s="173"/>
      <c r="AS631" s="173">
        <v>729000</v>
      </c>
      <c r="AT631" s="160">
        <f t="shared" si="214"/>
        <v>3</v>
      </c>
      <c r="AU631" s="173">
        <f t="shared" si="215"/>
        <v>2361000</v>
      </c>
      <c r="AV631" s="173">
        <f t="shared" si="216"/>
        <v>787000</v>
      </c>
      <c r="AW631" s="173">
        <f t="shared" si="217"/>
        <v>729000</v>
      </c>
      <c r="AX631" s="173">
        <f t="shared" si="218"/>
        <v>236900</v>
      </c>
      <c r="AY631" s="173">
        <f t="shared" si="219"/>
        <v>178900</v>
      </c>
      <c r="AZ631" s="177">
        <f t="shared" si="220"/>
        <v>0.43064897291401566</v>
      </c>
      <c r="BA631" s="177">
        <f t="shared" si="221"/>
        <v>0.32521359752772222</v>
      </c>
      <c r="BB631" s="173">
        <f t="shared" si="222"/>
        <v>729000</v>
      </c>
      <c r="BC631" s="178">
        <f t="shared" si="223"/>
        <v>787000</v>
      </c>
      <c r="BD631" s="173">
        <f t="shared" si="212"/>
        <v>178900</v>
      </c>
      <c r="BE631" s="177">
        <f t="shared" si="213"/>
        <v>0.32521359752772222</v>
      </c>
      <c r="BF631" s="179" t="s">
        <v>20515</v>
      </c>
      <c r="BG631" s="174"/>
      <c r="BH631" s="166" t="s">
        <v>20501</v>
      </c>
      <c r="BI631" s="162"/>
      <c r="BJ631" s="163">
        <v>1</v>
      </c>
      <c r="BK631" s="163"/>
    </row>
    <row r="632" spans="1:63" ht="39" customHeight="1" x14ac:dyDescent="0.25">
      <c r="A632" s="157">
        <v>626</v>
      </c>
      <c r="B632" s="164" t="s">
        <v>1267</v>
      </c>
      <c r="C632" s="169" t="s">
        <v>1191</v>
      </c>
      <c r="D632" s="169" t="s">
        <v>467</v>
      </c>
      <c r="E632" s="170" t="s">
        <v>1268</v>
      </c>
      <c r="F632" s="171" t="s">
        <v>1269</v>
      </c>
      <c r="G632" s="171" t="s">
        <v>1270</v>
      </c>
      <c r="H632" s="172" t="s">
        <v>1269</v>
      </c>
      <c r="I632" s="164"/>
      <c r="J632" s="164">
        <v>42</v>
      </c>
      <c r="K632" s="171">
        <v>42</v>
      </c>
      <c r="L632" s="171" t="s">
        <v>1196</v>
      </c>
      <c r="M632" s="173">
        <v>475167</v>
      </c>
      <c r="N632" s="173">
        <v>56833</v>
      </c>
      <c r="O632" s="173">
        <v>57651.652173912997</v>
      </c>
      <c r="P632" s="173">
        <v>532000</v>
      </c>
      <c r="Q632" s="173">
        <v>74947.14782608689</v>
      </c>
      <c r="R632" s="173">
        <v>550114.14782608685</v>
      </c>
      <c r="S632" s="173">
        <v>550100</v>
      </c>
      <c r="T632" s="174"/>
      <c r="U632" s="175" t="s">
        <v>471</v>
      </c>
      <c r="V632" s="175" t="s">
        <v>1197</v>
      </c>
      <c r="W632" s="175" t="s">
        <v>173</v>
      </c>
      <c r="X632" s="176">
        <v>43294</v>
      </c>
      <c r="Y632" s="171" t="s">
        <v>7684</v>
      </c>
      <c r="Z632" s="171"/>
      <c r="AA632" s="173">
        <v>900000</v>
      </c>
      <c r="AB632" s="173"/>
      <c r="AC632" s="173"/>
      <c r="AD632" s="173"/>
      <c r="AE632" s="173"/>
      <c r="AF632" s="173"/>
      <c r="AG632" s="173"/>
      <c r="AH632" s="173"/>
      <c r="AI632" s="173">
        <v>732000</v>
      </c>
      <c r="AJ632" s="173"/>
      <c r="AK632" s="173"/>
      <c r="AL632" s="173"/>
      <c r="AM632" s="173"/>
      <c r="AN632" s="173"/>
      <c r="AO632" s="173"/>
      <c r="AP632" s="173"/>
      <c r="AQ632" s="173"/>
      <c r="AR632" s="173">
        <v>970000</v>
      </c>
      <c r="AS632" s="173"/>
      <c r="AT632" s="160">
        <f t="shared" si="214"/>
        <v>3</v>
      </c>
      <c r="AU632" s="173">
        <f t="shared" si="215"/>
        <v>2602000</v>
      </c>
      <c r="AV632" s="173">
        <f t="shared" si="216"/>
        <v>867300</v>
      </c>
      <c r="AW632" s="173">
        <f t="shared" si="217"/>
        <v>732000</v>
      </c>
      <c r="AX632" s="173">
        <f t="shared" si="218"/>
        <v>317200</v>
      </c>
      <c r="AY632" s="173">
        <f t="shared" si="219"/>
        <v>181900</v>
      </c>
      <c r="AZ632" s="177">
        <f t="shared" si="220"/>
        <v>0.57662243228503907</v>
      </c>
      <c r="BA632" s="177">
        <f t="shared" si="221"/>
        <v>0.33066715142701325</v>
      </c>
      <c r="BB632" s="173">
        <f t="shared" si="222"/>
        <v>732000</v>
      </c>
      <c r="BC632" s="178">
        <f t="shared" si="223"/>
        <v>867300</v>
      </c>
      <c r="BD632" s="173">
        <f t="shared" si="212"/>
        <v>181900</v>
      </c>
      <c r="BE632" s="177">
        <f t="shared" si="213"/>
        <v>0.33066715142701325</v>
      </c>
      <c r="BF632" s="179" t="s">
        <v>20515</v>
      </c>
      <c r="BG632" s="174"/>
      <c r="BH632" s="166" t="s">
        <v>20501</v>
      </c>
      <c r="BI632" s="162"/>
      <c r="BJ632" s="163">
        <v>1</v>
      </c>
      <c r="BK632" s="163"/>
    </row>
    <row r="633" spans="1:63" ht="39" customHeight="1" x14ac:dyDescent="0.25">
      <c r="A633" s="157">
        <v>627</v>
      </c>
      <c r="B633" s="164" t="s">
        <v>1271</v>
      </c>
      <c r="C633" s="169" t="s">
        <v>1191</v>
      </c>
      <c r="D633" s="169" t="s">
        <v>467</v>
      </c>
      <c r="E633" s="170" t="s">
        <v>1272</v>
      </c>
      <c r="F633" s="171" t="s">
        <v>1273</v>
      </c>
      <c r="G633" s="171" t="s">
        <v>1274</v>
      </c>
      <c r="H633" s="172" t="s">
        <v>1273</v>
      </c>
      <c r="I633" s="164"/>
      <c r="J633" s="164">
        <v>42</v>
      </c>
      <c r="K633" s="171">
        <v>42</v>
      </c>
      <c r="L633" s="171" t="s">
        <v>1196</v>
      </c>
      <c r="M633" s="173">
        <v>475167</v>
      </c>
      <c r="N633" s="173">
        <f t="shared" ref="N633:N639" si="224">P633-M633</f>
        <v>56833</v>
      </c>
      <c r="O633" s="173">
        <v>57651.652173912997</v>
      </c>
      <c r="P633" s="173">
        <v>532000</v>
      </c>
      <c r="Q633" s="173">
        <f t="shared" ref="Q633:Q639" si="225">+O633/1800000*2340000</f>
        <v>74947.14782608689</v>
      </c>
      <c r="R633" s="173">
        <f t="shared" ref="R633:R639" si="226">+M633+Q633</f>
        <v>550114.14782608685</v>
      </c>
      <c r="S633" s="173">
        <v>550100</v>
      </c>
      <c r="T633" s="174"/>
      <c r="U633" s="175" t="s">
        <v>471</v>
      </c>
      <c r="V633" s="175" t="s">
        <v>1197</v>
      </c>
      <c r="W633" s="175" t="s">
        <v>173</v>
      </c>
      <c r="X633" s="176">
        <v>43294</v>
      </c>
      <c r="Y633" s="171" t="s">
        <v>7684</v>
      </c>
      <c r="Z633" s="171"/>
      <c r="AA633" s="173">
        <v>900000</v>
      </c>
      <c r="AB633" s="173"/>
      <c r="AC633" s="173"/>
      <c r="AD633" s="173"/>
      <c r="AE633" s="173"/>
      <c r="AF633" s="173"/>
      <c r="AG633" s="173"/>
      <c r="AH633" s="173"/>
      <c r="AI633" s="173">
        <v>732000</v>
      </c>
      <c r="AJ633" s="173"/>
      <c r="AK633" s="173"/>
      <c r="AL633" s="173"/>
      <c r="AM633" s="173"/>
      <c r="AN633" s="173"/>
      <c r="AO633" s="173"/>
      <c r="AP633" s="173"/>
      <c r="AQ633" s="173"/>
      <c r="AR633" s="173"/>
      <c r="AS633" s="173">
        <v>729000</v>
      </c>
      <c r="AT633" s="160">
        <f t="shared" si="214"/>
        <v>3</v>
      </c>
      <c r="AU633" s="173">
        <f t="shared" si="215"/>
        <v>2361000</v>
      </c>
      <c r="AV633" s="173">
        <f t="shared" si="216"/>
        <v>787000</v>
      </c>
      <c r="AW633" s="173">
        <f t="shared" si="217"/>
        <v>729000</v>
      </c>
      <c r="AX633" s="173">
        <f t="shared" si="218"/>
        <v>236900</v>
      </c>
      <c r="AY633" s="173">
        <f t="shared" si="219"/>
        <v>178900</v>
      </c>
      <c r="AZ633" s="177">
        <f t="shared" si="220"/>
        <v>0.43064897291401566</v>
      </c>
      <c r="BA633" s="177">
        <f t="shared" si="221"/>
        <v>0.32521359752772222</v>
      </c>
      <c r="BB633" s="173">
        <f t="shared" si="222"/>
        <v>729000</v>
      </c>
      <c r="BC633" s="178">
        <f t="shared" si="223"/>
        <v>787000</v>
      </c>
      <c r="BD633" s="173">
        <f t="shared" si="212"/>
        <v>178900</v>
      </c>
      <c r="BE633" s="177">
        <f t="shared" si="213"/>
        <v>0.32521359752772222</v>
      </c>
      <c r="BF633" s="179" t="s">
        <v>20515</v>
      </c>
      <c r="BG633" s="174"/>
      <c r="BH633" s="166" t="s">
        <v>20501</v>
      </c>
      <c r="BI633" s="162"/>
      <c r="BJ633" s="163">
        <v>1</v>
      </c>
      <c r="BK633" s="163"/>
    </row>
    <row r="634" spans="1:63" ht="39" customHeight="1" x14ac:dyDescent="0.25">
      <c r="A634" s="157">
        <v>628</v>
      </c>
      <c r="B634" s="164" t="s">
        <v>1275</v>
      </c>
      <c r="C634" s="169" t="s">
        <v>1191</v>
      </c>
      <c r="D634" s="169" t="s">
        <v>467</v>
      </c>
      <c r="E634" s="170" t="s">
        <v>1276</v>
      </c>
      <c r="F634" s="171" t="s">
        <v>1277</v>
      </c>
      <c r="G634" s="171" t="s">
        <v>1277</v>
      </c>
      <c r="H634" s="172" t="s">
        <v>1277</v>
      </c>
      <c r="I634" s="164"/>
      <c r="J634" s="164">
        <v>42</v>
      </c>
      <c r="K634" s="171">
        <v>42</v>
      </c>
      <c r="L634" s="171" t="s">
        <v>1196</v>
      </c>
      <c r="M634" s="173">
        <v>475167</v>
      </c>
      <c r="N634" s="173">
        <f t="shared" si="224"/>
        <v>56833</v>
      </c>
      <c r="O634" s="173">
        <v>57651.652173912997</v>
      </c>
      <c r="P634" s="173">
        <v>532000</v>
      </c>
      <c r="Q634" s="173">
        <f t="shared" si="225"/>
        <v>74947.14782608689</v>
      </c>
      <c r="R634" s="173">
        <f t="shared" si="226"/>
        <v>550114.14782608685</v>
      </c>
      <c r="S634" s="173">
        <v>550100</v>
      </c>
      <c r="T634" s="174"/>
      <c r="U634" s="175" t="s">
        <v>471</v>
      </c>
      <c r="V634" s="175" t="s">
        <v>1197</v>
      </c>
      <c r="W634" s="175" t="s">
        <v>173</v>
      </c>
      <c r="X634" s="176">
        <v>43294</v>
      </c>
      <c r="Y634" s="171" t="s">
        <v>7684</v>
      </c>
      <c r="Z634" s="171"/>
      <c r="AA634" s="173">
        <v>900000</v>
      </c>
      <c r="AB634" s="173"/>
      <c r="AC634" s="173"/>
      <c r="AD634" s="173"/>
      <c r="AE634" s="173"/>
      <c r="AF634" s="173"/>
      <c r="AG634" s="173"/>
      <c r="AH634" s="173"/>
      <c r="AI634" s="173">
        <v>732000</v>
      </c>
      <c r="AJ634" s="173"/>
      <c r="AK634" s="173"/>
      <c r="AL634" s="173"/>
      <c r="AM634" s="173"/>
      <c r="AN634" s="173"/>
      <c r="AO634" s="173"/>
      <c r="AP634" s="173"/>
      <c r="AQ634" s="173"/>
      <c r="AR634" s="173"/>
      <c r="AS634" s="173">
        <v>729000</v>
      </c>
      <c r="AT634" s="160">
        <f t="shared" si="214"/>
        <v>3</v>
      </c>
      <c r="AU634" s="173">
        <f t="shared" si="215"/>
        <v>2361000</v>
      </c>
      <c r="AV634" s="173">
        <f t="shared" si="216"/>
        <v>787000</v>
      </c>
      <c r="AW634" s="173">
        <f t="shared" si="217"/>
        <v>729000</v>
      </c>
      <c r="AX634" s="173">
        <f t="shared" si="218"/>
        <v>236900</v>
      </c>
      <c r="AY634" s="173">
        <f t="shared" si="219"/>
        <v>178900</v>
      </c>
      <c r="AZ634" s="177">
        <f t="shared" si="220"/>
        <v>0.43064897291401566</v>
      </c>
      <c r="BA634" s="177">
        <f t="shared" si="221"/>
        <v>0.32521359752772222</v>
      </c>
      <c r="BB634" s="173">
        <f t="shared" si="222"/>
        <v>729000</v>
      </c>
      <c r="BC634" s="178">
        <f t="shared" si="223"/>
        <v>787000</v>
      </c>
      <c r="BD634" s="173">
        <f t="shared" si="212"/>
        <v>178900</v>
      </c>
      <c r="BE634" s="177">
        <f t="shared" si="213"/>
        <v>0.32521359752772222</v>
      </c>
      <c r="BF634" s="179" t="s">
        <v>20515</v>
      </c>
      <c r="BG634" s="174"/>
      <c r="BH634" s="166" t="s">
        <v>20501</v>
      </c>
      <c r="BI634" s="162"/>
      <c r="BJ634" s="163">
        <v>1</v>
      </c>
      <c r="BK634" s="163"/>
    </row>
    <row r="635" spans="1:63" ht="39" customHeight="1" x14ac:dyDescent="0.25">
      <c r="A635" s="157">
        <v>629</v>
      </c>
      <c r="B635" s="164" t="s">
        <v>1278</v>
      </c>
      <c r="C635" s="169" t="s">
        <v>1191</v>
      </c>
      <c r="D635" s="169" t="s">
        <v>467</v>
      </c>
      <c r="E635" s="170" t="s">
        <v>1279</v>
      </c>
      <c r="F635" s="171" t="s">
        <v>1280</v>
      </c>
      <c r="G635" s="171" t="s">
        <v>1280</v>
      </c>
      <c r="H635" s="172" t="s">
        <v>1281</v>
      </c>
      <c r="I635" s="164"/>
      <c r="J635" s="164">
        <v>42</v>
      </c>
      <c r="K635" s="171">
        <v>42</v>
      </c>
      <c r="L635" s="171" t="s">
        <v>1196</v>
      </c>
      <c r="M635" s="173">
        <v>475167</v>
      </c>
      <c r="N635" s="173">
        <f t="shared" si="224"/>
        <v>56833</v>
      </c>
      <c r="O635" s="173">
        <v>57651.652173912997</v>
      </c>
      <c r="P635" s="173">
        <v>532000</v>
      </c>
      <c r="Q635" s="173">
        <f t="shared" si="225"/>
        <v>74947.14782608689</v>
      </c>
      <c r="R635" s="173">
        <f t="shared" si="226"/>
        <v>550114.14782608685</v>
      </c>
      <c r="S635" s="173">
        <v>550100</v>
      </c>
      <c r="T635" s="174"/>
      <c r="U635" s="175" t="s">
        <v>471</v>
      </c>
      <c r="V635" s="175" t="s">
        <v>1197</v>
      </c>
      <c r="W635" s="175" t="s">
        <v>173</v>
      </c>
      <c r="X635" s="176">
        <v>43294</v>
      </c>
      <c r="Y635" s="171" t="s">
        <v>7684</v>
      </c>
      <c r="Z635" s="171"/>
      <c r="AA635" s="173">
        <v>900000</v>
      </c>
      <c r="AB635" s="173"/>
      <c r="AC635" s="173"/>
      <c r="AD635" s="173"/>
      <c r="AE635" s="173"/>
      <c r="AF635" s="173"/>
      <c r="AG635" s="173"/>
      <c r="AH635" s="173"/>
      <c r="AI635" s="173">
        <v>732000</v>
      </c>
      <c r="AJ635" s="173"/>
      <c r="AK635" s="173"/>
      <c r="AL635" s="173"/>
      <c r="AM635" s="173"/>
      <c r="AN635" s="173"/>
      <c r="AO635" s="173"/>
      <c r="AP635" s="173"/>
      <c r="AQ635" s="173"/>
      <c r="AR635" s="173"/>
      <c r="AS635" s="173">
        <v>729000</v>
      </c>
      <c r="AT635" s="160">
        <f t="shared" si="214"/>
        <v>3</v>
      </c>
      <c r="AU635" s="173">
        <f t="shared" si="215"/>
        <v>2361000</v>
      </c>
      <c r="AV635" s="173">
        <f t="shared" si="216"/>
        <v>787000</v>
      </c>
      <c r="AW635" s="173">
        <f t="shared" si="217"/>
        <v>729000</v>
      </c>
      <c r="AX635" s="173">
        <f t="shared" si="218"/>
        <v>236900</v>
      </c>
      <c r="AY635" s="173">
        <f t="shared" si="219"/>
        <v>178900</v>
      </c>
      <c r="AZ635" s="177">
        <f t="shared" si="220"/>
        <v>0.43064897291401566</v>
      </c>
      <c r="BA635" s="177">
        <f t="shared" si="221"/>
        <v>0.32521359752772222</v>
      </c>
      <c r="BB635" s="173">
        <f t="shared" si="222"/>
        <v>729000</v>
      </c>
      <c r="BC635" s="178">
        <f t="shared" si="223"/>
        <v>787000</v>
      </c>
      <c r="BD635" s="173">
        <f t="shared" si="212"/>
        <v>178900</v>
      </c>
      <c r="BE635" s="177">
        <f t="shared" si="213"/>
        <v>0.32521359752772222</v>
      </c>
      <c r="BF635" s="179" t="s">
        <v>20515</v>
      </c>
      <c r="BG635" s="174"/>
      <c r="BH635" s="166" t="s">
        <v>20501</v>
      </c>
      <c r="BI635" s="162"/>
      <c r="BJ635" s="163">
        <v>1</v>
      </c>
      <c r="BK635" s="163"/>
    </row>
    <row r="636" spans="1:63" ht="39" customHeight="1" x14ac:dyDescent="0.25">
      <c r="A636" s="157">
        <v>630</v>
      </c>
      <c r="B636" s="164" t="s">
        <v>1282</v>
      </c>
      <c r="C636" s="169" t="s">
        <v>1283</v>
      </c>
      <c r="D636" s="169" t="s">
        <v>467</v>
      </c>
      <c r="E636" s="170" t="s">
        <v>1192</v>
      </c>
      <c r="F636" s="171" t="s">
        <v>1193</v>
      </c>
      <c r="G636" s="171" t="s">
        <v>1284</v>
      </c>
      <c r="H636" s="172" t="s">
        <v>1195</v>
      </c>
      <c r="I636" s="164" t="s">
        <v>439</v>
      </c>
      <c r="J636" s="164">
        <v>43</v>
      </c>
      <c r="K636" s="171">
        <v>43</v>
      </c>
      <c r="L636" s="171" t="s">
        <v>1285</v>
      </c>
      <c r="M636" s="173">
        <v>578036</v>
      </c>
      <c r="N636" s="173">
        <f t="shared" si="224"/>
        <v>64964</v>
      </c>
      <c r="O636" s="173">
        <v>65682.782608695605</v>
      </c>
      <c r="P636" s="173">
        <v>643000</v>
      </c>
      <c r="Q636" s="173">
        <f t="shared" si="225"/>
        <v>85387.617391304288</v>
      </c>
      <c r="R636" s="173">
        <f t="shared" si="226"/>
        <v>663423.61739130435</v>
      </c>
      <c r="S636" s="173">
        <v>663400</v>
      </c>
      <c r="T636" s="174" t="s">
        <v>887</v>
      </c>
      <c r="U636" s="175" t="s">
        <v>471</v>
      </c>
      <c r="V636" s="175" t="s">
        <v>1197</v>
      </c>
      <c r="W636" s="175" t="s">
        <v>173</v>
      </c>
      <c r="X636" s="176">
        <v>43294</v>
      </c>
      <c r="Y636" s="171" t="s">
        <v>7684</v>
      </c>
      <c r="Z636" s="171"/>
      <c r="AA636" s="173">
        <v>1030000</v>
      </c>
      <c r="AB636" s="173"/>
      <c r="AC636" s="173"/>
      <c r="AD636" s="173"/>
      <c r="AE636" s="173"/>
      <c r="AF636" s="173"/>
      <c r="AG636" s="173"/>
      <c r="AH636" s="173"/>
      <c r="AI636" s="173">
        <v>843000</v>
      </c>
      <c r="AJ636" s="173"/>
      <c r="AK636" s="173"/>
      <c r="AL636" s="173"/>
      <c r="AM636" s="173"/>
      <c r="AN636" s="173"/>
      <c r="AO636" s="173"/>
      <c r="AP636" s="173"/>
      <c r="AQ636" s="173"/>
      <c r="AR636" s="173"/>
      <c r="AS636" s="173">
        <v>877000</v>
      </c>
      <c r="AT636" s="160">
        <f t="shared" si="214"/>
        <v>3</v>
      </c>
      <c r="AU636" s="173">
        <f t="shared" si="215"/>
        <v>2750000</v>
      </c>
      <c r="AV636" s="173">
        <f t="shared" si="216"/>
        <v>916700</v>
      </c>
      <c r="AW636" s="173">
        <f t="shared" si="217"/>
        <v>843000</v>
      </c>
      <c r="AX636" s="173">
        <f t="shared" si="218"/>
        <v>253300</v>
      </c>
      <c r="AY636" s="173">
        <f t="shared" si="219"/>
        <v>179600</v>
      </c>
      <c r="AZ636" s="177">
        <f t="shared" si="220"/>
        <v>0.38182092252034971</v>
      </c>
      <c r="BA636" s="177">
        <f t="shared" si="221"/>
        <v>0.27072656014470908</v>
      </c>
      <c r="BB636" s="173">
        <f t="shared" si="222"/>
        <v>843000</v>
      </c>
      <c r="BC636" s="178">
        <f t="shared" si="223"/>
        <v>916700</v>
      </c>
      <c r="BD636" s="173">
        <f t="shared" si="212"/>
        <v>179600</v>
      </c>
      <c r="BE636" s="177">
        <f t="shared" si="213"/>
        <v>0.27072656014470908</v>
      </c>
      <c r="BF636" s="179" t="s">
        <v>20515</v>
      </c>
      <c r="BG636" s="174" t="s">
        <v>887</v>
      </c>
      <c r="BH636" s="166" t="s">
        <v>20501</v>
      </c>
      <c r="BI636" s="162"/>
      <c r="BJ636" s="163">
        <v>1</v>
      </c>
      <c r="BK636" s="163"/>
    </row>
    <row r="637" spans="1:63" ht="39" customHeight="1" x14ac:dyDescent="0.25">
      <c r="A637" s="157">
        <v>631</v>
      </c>
      <c r="B637" s="164" t="s">
        <v>1286</v>
      </c>
      <c r="C637" s="169" t="s">
        <v>1283</v>
      </c>
      <c r="D637" s="169" t="s">
        <v>467</v>
      </c>
      <c r="E637" s="170" t="s">
        <v>1287</v>
      </c>
      <c r="F637" s="171" t="s">
        <v>1288</v>
      </c>
      <c r="G637" s="171" t="s">
        <v>1288</v>
      </c>
      <c r="H637" s="172" t="s">
        <v>1288</v>
      </c>
      <c r="I637" s="164" t="s">
        <v>439</v>
      </c>
      <c r="J637" s="164">
        <v>43</v>
      </c>
      <c r="K637" s="171">
        <v>43</v>
      </c>
      <c r="L637" s="171" t="s">
        <v>1285</v>
      </c>
      <c r="M637" s="173">
        <v>578036</v>
      </c>
      <c r="N637" s="173">
        <f t="shared" si="224"/>
        <v>64964</v>
      </c>
      <c r="O637" s="173">
        <v>65682.782608695605</v>
      </c>
      <c r="P637" s="173">
        <v>643000</v>
      </c>
      <c r="Q637" s="173">
        <f t="shared" si="225"/>
        <v>85387.617391304288</v>
      </c>
      <c r="R637" s="173">
        <f t="shared" si="226"/>
        <v>663423.61739130435</v>
      </c>
      <c r="S637" s="173">
        <v>663400</v>
      </c>
      <c r="T637" s="174" t="s">
        <v>887</v>
      </c>
      <c r="U637" s="175" t="s">
        <v>471</v>
      </c>
      <c r="V637" s="175" t="s">
        <v>1197</v>
      </c>
      <c r="W637" s="175" t="s">
        <v>173</v>
      </c>
      <c r="X637" s="176">
        <v>43294</v>
      </c>
      <c r="Y637" s="171" t="s">
        <v>7684</v>
      </c>
      <c r="Z637" s="171"/>
      <c r="AA637" s="173">
        <v>1030000</v>
      </c>
      <c r="AB637" s="173"/>
      <c r="AC637" s="173"/>
      <c r="AD637" s="173"/>
      <c r="AE637" s="173"/>
      <c r="AF637" s="173"/>
      <c r="AG637" s="173"/>
      <c r="AH637" s="173"/>
      <c r="AI637" s="173">
        <v>843000</v>
      </c>
      <c r="AJ637" s="173"/>
      <c r="AK637" s="173"/>
      <c r="AL637" s="173"/>
      <c r="AM637" s="173"/>
      <c r="AN637" s="173"/>
      <c r="AO637" s="173"/>
      <c r="AP637" s="173"/>
      <c r="AQ637" s="173"/>
      <c r="AR637" s="173"/>
      <c r="AS637" s="173">
        <v>877000</v>
      </c>
      <c r="AT637" s="160">
        <f t="shared" si="214"/>
        <v>3</v>
      </c>
      <c r="AU637" s="173">
        <f t="shared" si="215"/>
        <v>2750000</v>
      </c>
      <c r="AV637" s="173">
        <f t="shared" si="216"/>
        <v>916700</v>
      </c>
      <c r="AW637" s="173">
        <f t="shared" si="217"/>
        <v>843000</v>
      </c>
      <c r="AX637" s="173">
        <f t="shared" si="218"/>
        <v>253300</v>
      </c>
      <c r="AY637" s="173">
        <f t="shared" si="219"/>
        <v>179600</v>
      </c>
      <c r="AZ637" s="177">
        <f t="shared" si="220"/>
        <v>0.38182092252034971</v>
      </c>
      <c r="BA637" s="177">
        <f t="shared" si="221"/>
        <v>0.27072656014470908</v>
      </c>
      <c r="BB637" s="173">
        <f t="shared" si="222"/>
        <v>843000</v>
      </c>
      <c r="BC637" s="178">
        <f t="shared" si="223"/>
        <v>916700</v>
      </c>
      <c r="BD637" s="173">
        <f t="shared" si="212"/>
        <v>179600</v>
      </c>
      <c r="BE637" s="177">
        <f t="shared" si="213"/>
        <v>0.27072656014470908</v>
      </c>
      <c r="BF637" s="179" t="s">
        <v>20515</v>
      </c>
      <c r="BG637" s="174" t="s">
        <v>887</v>
      </c>
      <c r="BH637" s="166" t="s">
        <v>20501</v>
      </c>
      <c r="BI637" s="162"/>
      <c r="BJ637" s="163">
        <v>1</v>
      </c>
      <c r="BK637" s="163"/>
    </row>
    <row r="638" spans="1:63" ht="39" customHeight="1" x14ac:dyDescent="0.25">
      <c r="A638" s="157">
        <v>632</v>
      </c>
      <c r="B638" s="164" t="s">
        <v>1289</v>
      </c>
      <c r="C638" s="169" t="s">
        <v>1283</v>
      </c>
      <c r="D638" s="169" t="s">
        <v>467</v>
      </c>
      <c r="E638" s="170" t="s">
        <v>1290</v>
      </c>
      <c r="F638" s="171" t="s">
        <v>1291</v>
      </c>
      <c r="G638" s="171" t="s">
        <v>1291</v>
      </c>
      <c r="H638" s="172" t="s">
        <v>1291</v>
      </c>
      <c r="I638" s="164" t="s">
        <v>439</v>
      </c>
      <c r="J638" s="164">
        <v>43</v>
      </c>
      <c r="K638" s="171">
        <v>43</v>
      </c>
      <c r="L638" s="171" t="s">
        <v>1285</v>
      </c>
      <c r="M638" s="173">
        <v>578036</v>
      </c>
      <c r="N638" s="173">
        <f t="shared" si="224"/>
        <v>64964</v>
      </c>
      <c r="O638" s="173">
        <v>65682.782608695605</v>
      </c>
      <c r="P638" s="173">
        <v>643000</v>
      </c>
      <c r="Q638" s="173">
        <f t="shared" si="225"/>
        <v>85387.617391304288</v>
      </c>
      <c r="R638" s="173">
        <f t="shared" si="226"/>
        <v>663423.61739130435</v>
      </c>
      <c r="S638" s="173">
        <v>663400</v>
      </c>
      <c r="T638" s="174" t="s">
        <v>887</v>
      </c>
      <c r="U638" s="175" t="s">
        <v>471</v>
      </c>
      <c r="V638" s="175" t="s">
        <v>1197</v>
      </c>
      <c r="W638" s="175" t="s">
        <v>173</v>
      </c>
      <c r="X638" s="176">
        <v>43294</v>
      </c>
      <c r="Y638" s="171" t="s">
        <v>7684</v>
      </c>
      <c r="Z638" s="171"/>
      <c r="AA638" s="173">
        <v>1030000</v>
      </c>
      <c r="AB638" s="173"/>
      <c r="AC638" s="173"/>
      <c r="AD638" s="173"/>
      <c r="AE638" s="173"/>
      <c r="AF638" s="173"/>
      <c r="AG638" s="173"/>
      <c r="AH638" s="173"/>
      <c r="AI638" s="173">
        <v>843000</v>
      </c>
      <c r="AJ638" s="173"/>
      <c r="AK638" s="173"/>
      <c r="AL638" s="173"/>
      <c r="AM638" s="173"/>
      <c r="AN638" s="173"/>
      <c r="AO638" s="173"/>
      <c r="AP638" s="173"/>
      <c r="AQ638" s="173"/>
      <c r="AR638" s="173"/>
      <c r="AS638" s="173">
        <v>877000</v>
      </c>
      <c r="AT638" s="160">
        <f t="shared" si="214"/>
        <v>3</v>
      </c>
      <c r="AU638" s="173">
        <f t="shared" si="215"/>
        <v>2750000</v>
      </c>
      <c r="AV638" s="173">
        <f t="shared" si="216"/>
        <v>916700</v>
      </c>
      <c r="AW638" s="173">
        <f t="shared" si="217"/>
        <v>843000</v>
      </c>
      <c r="AX638" s="173">
        <f t="shared" si="218"/>
        <v>253300</v>
      </c>
      <c r="AY638" s="173">
        <f t="shared" si="219"/>
        <v>179600</v>
      </c>
      <c r="AZ638" s="177">
        <f t="shared" si="220"/>
        <v>0.38182092252034971</v>
      </c>
      <c r="BA638" s="177">
        <f t="shared" si="221"/>
        <v>0.27072656014470908</v>
      </c>
      <c r="BB638" s="173">
        <f t="shared" si="222"/>
        <v>843000</v>
      </c>
      <c r="BC638" s="178">
        <f t="shared" si="223"/>
        <v>916700</v>
      </c>
      <c r="BD638" s="173">
        <f t="shared" si="212"/>
        <v>179600</v>
      </c>
      <c r="BE638" s="177">
        <f t="shared" si="213"/>
        <v>0.27072656014470908</v>
      </c>
      <c r="BF638" s="179" t="s">
        <v>20515</v>
      </c>
      <c r="BG638" s="174" t="s">
        <v>887</v>
      </c>
      <c r="BH638" s="166" t="s">
        <v>20501</v>
      </c>
      <c r="BI638" s="162"/>
      <c r="BJ638" s="163">
        <v>1</v>
      </c>
      <c r="BK638" s="163"/>
    </row>
    <row r="639" spans="1:63" ht="39" customHeight="1" x14ac:dyDescent="0.25">
      <c r="A639" s="157">
        <v>633</v>
      </c>
      <c r="B639" s="164" t="s">
        <v>1292</v>
      </c>
      <c r="C639" s="169" t="s">
        <v>1283</v>
      </c>
      <c r="D639" s="169" t="s">
        <v>467</v>
      </c>
      <c r="E639" s="170" t="s">
        <v>1293</v>
      </c>
      <c r="F639" s="171" t="s">
        <v>1294</v>
      </c>
      <c r="G639" s="171" t="s">
        <v>1294</v>
      </c>
      <c r="H639" s="172" t="s">
        <v>1294</v>
      </c>
      <c r="I639" s="164" t="s">
        <v>439</v>
      </c>
      <c r="J639" s="164">
        <v>43</v>
      </c>
      <c r="K639" s="171">
        <v>43</v>
      </c>
      <c r="L639" s="171" t="s">
        <v>1285</v>
      </c>
      <c r="M639" s="173">
        <v>578036</v>
      </c>
      <c r="N639" s="173">
        <f t="shared" si="224"/>
        <v>64964</v>
      </c>
      <c r="O639" s="173">
        <v>65682.782608695605</v>
      </c>
      <c r="P639" s="173">
        <v>643000</v>
      </c>
      <c r="Q639" s="173">
        <f t="shared" si="225"/>
        <v>85387.617391304288</v>
      </c>
      <c r="R639" s="173">
        <f t="shared" si="226"/>
        <v>663423.61739130435</v>
      </c>
      <c r="S639" s="173">
        <v>663400</v>
      </c>
      <c r="T639" s="174" t="s">
        <v>887</v>
      </c>
      <c r="U639" s="175" t="s">
        <v>471</v>
      </c>
      <c r="V639" s="175" t="s">
        <v>1197</v>
      </c>
      <c r="W639" s="175" t="s">
        <v>173</v>
      </c>
      <c r="X639" s="176">
        <v>43294</v>
      </c>
      <c r="Y639" s="171" t="s">
        <v>7684</v>
      </c>
      <c r="Z639" s="171"/>
      <c r="AA639" s="173">
        <v>1030000</v>
      </c>
      <c r="AB639" s="173"/>
      <c r="AC639" s="173"/>
      <c r="AD639" s="173"/>
      <c r="AE639" s="173"/>
      <c r="AF639" s="173"/>
      <c r="AG639" s="173"/>
      <c r="AH639" s="173"/>
      <c r="AI639" s="173">
        <v>843000</v>
      </c>
      <c r="AJ639" s="173"/>
      <c r="AK639" s="173"/>
      <c r="AL639" s="173"/>
      <c r="AM639" s="173"/>
      <c r="AN639" s="173"/>
      <c r="AO639" s="173"/>
      <c r="AP639" s="173"/>
      <c r="AQ639" s="173"/>
      <c r="AR639" s="173"/>
      <c r="AS639" s="173">
        <v>877000</v>
      </c>
      <c r="AT639" s="160">
        <f t="shared" si="214"/>
        <v>3</v>
      </c>
      <c r="AU639" s="173">
        <f t="shared" si="215"/>
        <v>2750000</v>
      </c>
      <c r="AV639" s="173">
        <f t="shared" si="216"/>
        <v>916700</v>
      </c>
      <c r="AW639" s="173">
        <f t="shared" si="217"/>
        <v>843000</v>
      </c>
      <c r="AX639" s="173">
        <f t="shared" si="218"/>
        <v>253300</v>
      </c>
      <c r="AY639" s="173">
        <f t="shared" si="219"/>
        <v>179600</v>
      </c>
      <c r="AZ639" s="177">
        <f t="shared" si="220"/>
        <v>0.38182092252034971</v>
      </c>
      <c r="BA639" s="177">
        <f t="shared" si="221"/>
        <v>0.27072656014470908</v>
      </c>
      <c r="BB639" s="173">
        <f t="shared" si="222"/>
        <v>843000</v>
      </c>
      <c r="BC639" s="178">
        <f t="shared" si="223"/>
        <v>916700</v>
      </c>
      <c r="BD639" s="173">
        <f t="shared" si="212"/>
        <v>179600</v>
      </c>
      <c r="BE639" s="177">
        <f t="shared" si="213"/>
        <v>0.27072656014470908</v>
      </c>
      <c r="BF639" s="179" t="s">
        <v>20515</v>
      </c>
      <c r="BG639" s="174" t="s">
        <v>887</v>
      </c>
      <c r="BH639" s="166" t="s">
        <v>20501</v>
      </c>
      <c r="BI639" s="162"/>
      <c r="BJ639" s="163">
        <v>1</v>
      </c>
      <c r="BK639" s="163"/>
    </row>
    <row r="640" spans="1:63" ht="39" customHeight="1" x14ac:dyDescent="0.25">
      <c r="A640" s="157">
        <v>634</v>
      </c>
      <c r="B640" s="164" t="s">
        <v>1295</v>
      </c>
      <c r="C640" s="169" t="s">
        <v>1283</v>
      </c>
      <c r="D640" s="169" t="s">
        <v>467</v>
      </c>
      <c r="E640" s="170" t="s">
        <v>1296</v>
      </c>
      <c r="F640" s="171" t="s">
        <v>1297</v>
      </c>
      <c r="G640" s="171" t="s">
        <v>1297</v>
      </c>
      <c r="H640" s="172" t="s">
        <v>1297</v>
      </c>
      <c r="I640" s="164" t="s">
        <v>439</v>
      </c>
      <c r="J640" s="164">
        <v>43</v>
      </c>
      <c r="K640" s="171">
        <v>43</v>
      </c>
      <c r="L640" s="171" t="s">
        <v>1285</v>
      </c>
      <c r="M640" s="173">
        <v>578036</v>
      </c>
      <c r="N640" s="173">
        <v>64964</v>
      </c>
      <c r="O640" s="173">
        <v>65682.782608695605</v>
      </c>
      <c r="P640" s="173">
        <v>643000</v>
      </c>
      <c r="Q640" s="173">
        <v>85387.617391304288</v>
      </c>
      <c r="R640" s="173">
        <v>663423.61739130435</v>
      </c>
      <c r="S640" s="173">
        <v>663400</v>
      </c>
      <c r="T640" s="174" t="s">
        <v>887</v>
      </c>
      <c r="U640" s="175" t="s">
        <v>471</v>
      </c>
      <c r="V640" s="175" t="s">
        <v>1197</v>
      </c>
      <c r="W640" s="175" t="s">
        <v>173</v>
      </c>
      <c r="X640" s="176">
        <v>43294</v>
      </c>
      <c r="Y640" s="171" t="s">
        <v>7684</v>
      </c>
      <c r="Z640" s="171"/>
      <c r="AA640" s="173"/>
      <c r="AB640" s="173"/>
      <c r="AC640" s="173"/>
      <c r="AD640" s="173"/>
      <c r="AE640" s="173"/>
      <c r="AF640" s="173"/>
      <c r="AG640" s="173"/>
      <c r="AH640" s="173"/>
      <c r="AI640" s="173">
        <v>843000</v>
      </c>
      <c r="AJ640" s="173"/>
      <c r="AK640" s="173"/>
      <c r="AL640" s="173"/>
      <c r="AM640" s="173"/>
      <c r="AN640" s="173"/>
      <c r="AO640" s="173"/>
      <c r="AP640" s="173"/>
      <c r="AQ640" s="173"/>
      <c r="AR640" s="173">
        <v>1133000</v>
      </c>
      <c r="AS640" s="173">
        <v>877000</v>
      </c>
      <c r="AT640" s="160">
        <f t="shared" si="214"/>
        <v>3</v>
      </c>
      <c r="AU640" s="173">
        <f t="shared" si="215"/>
        <v>2853000</v>
      </c>
      <c r="AV640" s="173">
        <f t="shared" si="216"/>
        <v>951000</v>
      </c>
      <c r="AW640" s="173">
        <f t="shared" si="217"/>
        <v>843000</v>
      </c>
      <c r="AX640" s="173">
        <f t="shared" si="218"/>
        <v>287600</v>
      </c>
      <c r="AY640" s="173">
        <f t="shared" si="219"/>
        <v>179600</v>
      </c>
      <c r="AZ640" s="177">
        <f t="shared" si="220"/>
        <v>0.43352426891769669</v>
      </c>
      <c r="BA640" s="177">
        <f t="shared" si="221"/>
        <v>0.27072656014470908</v>
      </c>
      <c r="BB640" s="173">
        <f t="shared" si="222"/>
        <v>843000</v>
      </c>
      <c r="BC640" s="178">
        <f t="shared" si="223"/>
        <v>951000</v>
      </c>
      <c r="BD640" s="173">
        <f t="shared" si="212"/>
        <v>179600</v>
      </c>
      <c r="BE640" s="177">
        <f t="shared" si="213"/>
        <v>0.27072656014470908</v>
      </c>
      <c r="BF640" s="179" t="s">
        <v>20515</v>
      </c>
      <c r="BG640" s="174" t="s">
        <v>887</v>
      </c>
      <c r="BH640" s="166" t="s">
        <v>20501</v>
      </c>
      <c r="BI640" s="162"/>
      <c r="BJ640" s="163">
        <v>1</v>
      </c>
      <c r="BK640" s="163"/>
    </row>
    <row r="641" spans="1:63" ht="39" customHeight="1" x14ac:dyDescent="0.25">
      <c r="A641" s="157">
        <v>635</v>
      </c>
      <c r="B641" s="164" t="s">
        <v>1298</v>
      </c>
      <c r="C641" s="169" t="s">
        <v>1283</v>
      </c>
      <c r="D641" s="169" t="s">
        <v>467</v>
      </c>
      <c r="E641" s="170" t="s">
        <v>1299</v>
      </c>
      <c r="F641" s="171" t="s">
        <v>1300</v>
      </c>
      <c r="G641" s="171" t="s">
        <v>1300</v>
      </c>
      <c r="H641" s="172" t="s">
        <v>1301</v>
      </c>
      <c r="I641" s="164" t="s">
        <v>439</v>
      </c>
      <c r="J641" s="164">
        <v>43</v>
      </c>
      <c r="K641" s="171">
        <v>43</v>
      </c>
      <c r="L641" s="171" t="s">
        <v>1285</v>
      </c>
      <c r="M641" s="173">
        <v>578036</v>
      </c>
      <c r="N641" s="173">
        <f>P641-M641</f>
        <v>64964</v>
      </c>
      <c r="O641" s="173">
        <v>65682.782608695605</v>
      </c>
      <c r="P641" s="173">
        <v>643000</v>
      </c>
      <c r="Q641" s="173">
        <f>+O641/1800000*2340000</f>
        <v>85387.617391304288</v>
      </c>
      <c r="R641" s="173">
        <f>+M641+Q641</f>
        <v>663423.61739130435</v>
      </c>
      <c r="S641" s="173">
        <v>663400</v>
      </c>
      <c r="T641" s="174" t="s">
        <v>887</v>
      </c>
      <c r="U641" s="175" t="s">
        <v>471</v>
      </c>
      <c r="V641" s="175" t="s">
        <v>1197</v>
      </c>
      <c r="W641" s="175" t="s">
        <v>173</v>
      </c>
      <c r="X641" s="176">
        <v>43294</v>
      </c>
      <c r="Y641" s="171" t="s">
        <v>7684</v>
      </c>
      <c r="Z641" s="171"/>
      <c r="AA641" s="173">
        <v>1030000</v>
      </c>
      <c r="AB641" s="173"/>
      <c r="AC641" s="173"/>
      <c r="AD641" s="173"/>
      <c r="AE641" s="173"/>
      <c r="AF641" s="173"/>
      <c r="AG641" s="173"/>
      <c r="AH641" s="173"/>
      <c r="AI641" s="173">
        <v>843000</v>
      </c>
      <c r="AJ641" s="173"/>
      <c r="AK641" s="173"/>
      <c r="AL641" s="173"/>
      <c r="AM641" s="173"/>
      <c r="AN641" s="173"/>
      <c r="AO641" s="173"/>
      <c r="AP641" s="173"/>
      <c r="AQ641" s="173"/>
      <c r="AR641" s="173"/>
      <c r="AS641" s="173">
        <v>877000</v>
      </c>
      <c r="AT641" s="160">
        <f t="shared" si="214"/>
        <v>3</v>
      </c>
      <c r="AU641" s="173">
        <f t="shared" si="215"/>
        <v>2750000</v>
      </c>
      <c r="AV641" s="173">
        <f t="shared" si="216"/>
        <v>916700</v>
      </c>
      <c r="AW641" s="173">
        <f t="shared" si="217"/>
        <v>843000</v>
      </c>
      <c r="AX641" s="173">
        <f t="shared" si="218"/>
        <v>253300</v>
      </c>
      <c r="AY641" s="173">
        <f t="shared" si="219"/>
        <v>179600</v>
      </c>
      <c r="AZ641" s="177">
        <f t="shared" si="220"/>
        <v>0.38182092252034971</v>
      </c>
      <c r="BA641" s="177">
        <f t="shared" si="221"/>
        <v>0.27072656014470908</v>
      </c>
      <c r="BB641" s="173">
        <f t="shared" si="222"/>
        <v>843000</v>
      </c>
      <c r="BC641" s="178">
        <f t="shared" si="223"/>
        <v>916700</v>
      </c>
      <c r="BD641" s="173">
        <f t="shared" si="212"/>
        <v>179600</v>
      </c>
      <c r="BE641" s="177">
        <f t="shared" si="213"/>
        <v>0.27072656014470908</v>
      </c>
      <c r="BF641" s="179" t="s">
        <v>20515</v>
      </c>
      <c r="BG641" s="174" t="s">
        <v>887</v>
      </c>
      <c r="BH641" s="166" t="s">
        <v>20501</v>
      </c>
      <c r="BI641" s="162"/>
      <c r="BJ641" s="163">
        <v>1</v>
      </c>
      <c r="BK641" s="163"/>
    </row>
    <row r="642" spans="1:63" ht="39" customHeight="1" x14ac:dyDescent="0.25">
      <c r="A642" s="157">
        <v>636</v>
      </c>
      <c r="B642" s="164" t="s">
        <v>1302</v>
      </c>
      <c r="C642" s="169" t="s">
        <v>1283</v>
      </c>
      <c r="D642" s="169" t="s">
        <v>467</v>
      </c>
      <c r="E642" s="170" t="s">
        <v>1303</v>
      </c>
      <c r="F642" s="171" t="s">
        <v>1304</v>
      </c>
      <c r="G642" s="171" t="s">
        <v>1304</v>
      </c>
      <c r="H642" s="172" t="s">
        <v>1304</v>
      </c>
      <c r="I642" s="164" t="s">
        <v>439</v>
      </c>
      <c r="J642" s="164">
        <v>43</v>
      </c>
      <c r="K642" s="171">
        <v>43</v>
      </c>
      <c r="L642" s="171" t="s">
        <v>1285</v>
      </c>
      <c r="M642" s="173">
        <v>578036</v>
      </c>
      <c r="N642" s="173">
        <f>P642-M642</f>
        <v>64964</v>
      </c>
      <c r="O642" s="173">
        <v>65682.782608695605</v>
      </c>
      <c r="P642" s="173">
        <v>643000</v>
      </c>
      <c r="Q642" s="173">
        <f>+O642/1800000*2340000</f>
        <v>85387.617391304288</v>
      </c>
      <c r="R642" s="173">
        <f>+M642+Q642</f>
        <v>663423.61739130435</v>
      </c>
      <c r="S642" s="173">
        <v>663400</v>
      </c>
      <c r="T642" s="174" t="s">
        <v>887</v>
      </c>
      <c r="U642" s="175" t="s">
        <v>471</v>
      </c>
      <c r="V642" s="175" t="s">
        <v>1197</v>
      </c>
      <c r="W642" s="175" t="s">
        <v>173</v>
      </c>
      <c r="X642" s="176">
        <v>43294</v>
      </c>
      <c r="Y642" s="171" t="s">
        <v>7684</v>
      </c>
      <c r="Z642" s="171"/>
      <c r="AA642" s="173">
        <v>1030000</v>
      </c>
      <c r="AB642" s="173"/>
      <c r="AC642" s="173"/>
      <c r="AD642" s="173"/>
      <c r="AE642" s="173"/>
      <c r="AF642" s="173"/>
      <c r="AG642" s="173"/>
      <c r="AH642" s="173"/>
      <c r="AI642" s="173">
        <v>843000</v>
      </c>
      <c r="AJ642" s="173"/>
      <c r="AK642" s="173"/>
      <c r="AL642" s="173"/>
      <c r="AM642" s="173"/>
      <c r="AN642" s="173"/>
      <c r="AO642" s="173"/>
      <c r="AP642" s="173"/>
      <c r="AQ642" s="173"/>
      <c r="AR642" s="173"/>
      <c r="AS642" s="173">
        <v>877000</v>
      </c>
      <c r="AT642" s="160">
        <f t="shared" si="214"/>
        <v>3</v>
      </c>
      <c r="AU642" s="173">
        <f t="shared" si="215"/>
        <v>2750000</v>
      </c>
      <c r="AV642" s="173">
        <f t="shared" si="216"/>
        <v>916700</v>
      </c>
      <c r="AW642" s="173">
        <f t="shared" si="217"/>
        <v>843000</v>
      </c>
      <c r="AX642" s="173">
        <f t="shared" si="218"/>
        <v>253300</v>
      </c>
      <c r="AY642" s="173">
        <f t="shared" si="219"/>
        <v>179600</v>
      </c>
      <c r="AZ642" s="177">
        <f t="shared" si="220"/>
        <v>0.38182092252034971</v>
      </c>
      <c r="BA642" s="177">
        <f t="shared" si="221"/>
        <v>0.27072656014470908</v>
      </c>
      <c r="BB642" s="173">
        <f t="shared" si="222"/>
        <v>843000</v>
      </c>
      <c r="BC642" s="178">
        <f t="shared" si="223"/>
        <v>916700</v>
      </c>
      <c r="BD642" s="173">
        <f t="shared" si="212"/>
        <v>179600</v>
      </c>
      <c r="BE642" s="177">
        <f t="shared" si="213"/>
        <v>0.27072656014470908</v>
      </c>
      <c r="BF642" s="179" t="s">
        <v>20515</v>
      </c>
      <c r="BG642" s="174" t="s">
        <v>887</v>
      </c>
      <c r="BH642" s="166" t="s">
        <v>20501</v>
      </c>
      <c r="BI642" s="162"/>
      <c r="BJ642" s="163">
        <v>1</v>
      </c>
      <c r="BK642" s="163"/>
    </row>
    <row r="643" spans="1:63" ht="39" customHeight="1" x14ac:dyDescent="0.25">
      <c r="A643" s="157">
        <v>637</v>
      </c>
      <c r="B643" s="164" t="s">
        <v>1305</v>
      </c>
      <c r="C643" s="169" t="s">
        <v>1283</v>
      </c>
      <c r="D643" s="169" t="s">
        <v>467</v>
      </c>
      <c r="E643" s="170" t="s">
        <v>1306</v>
      </c>
      <c r="F643" s="171" t="s">
        <v>1307</v>
      </c>
      <c r="G643" s="171" t="s">
        <v>1307</v>
      </c>
      <c r="H643" s="172" t="s">
        <v>1307</v>
      </c>
      <c r="I643" s="164" t="s">
        <v>439</v>
      </c>
      <c r="J643" s="164">
        <v>43</v>
      </c>
      <c r="K643" s="171">
        <v>43</v>
      </c>
      <c r="L643" s="171" t="s">
        <v>1285</v>
      </c>
      <c r="M643" s="173">
        <v>578036</v>
      </c>
      <c r="N643" s="173">
        <v>64964</v>
      </c>
      <c r="O643" s="173">
        <v>65682.782608695605</v>
      </c>
      <c r="P643" s="173">
        <v>643000</v>
      </c>
      <c r="Q643" s="173">
        <v>85387.617391304288</v>
      </c>
      <c r="R643" s="173">
        <v>663423.61739130435</v>
      </c>
      <c r="S643" s="173">
        <v>663400</v>
      </c>
      <c r="T643" s="174" t="s">
        <v>887</v>
      </c>
      <c r="U643" s="175" t="s">
        <v>471</v>
      </c>
      <c r="V643" s="175" t="s">
        <v>1197</v>
      </c>
      <c r="W643" s="175" t="s">
        <v>173</v>
      </c>
      <c r="X643" s="176">
        <v>43294</v>
      </c>
      <c r="Y643" s="171" t="s">
        <v>7684</v>
      </c>
      <c r="Z643" s="171"/>
      <c r="AA643" s="173">
        <v>1030000</v>
      </c>
      <c r="AB643" s="173"/>
      <c r="AC643" s="173"/>
      <c r="AD643" s="173"/>
      <c r="AE643" s="173"/>
      <c r="AF643" s="173"/>
      <c r="AG643" s="173"/>
      <c r="AH643" s="173"/>
      <c r="AI643" s="173">
        <v>843000</v>
      </c>
      <c r="AJ643" s="173"/>
      <c r="AK643" s="173"/>
      <c r="AL643" s="173"/>
      <c r="AM643" s="173"/>
      <c r="AN643" s="173"/>
      <c r="AO643" s="173"/>
      <c r="AP643" s="173"/>
      <c r="AQ643" s="173"/>
      <c r="AR643" s="173">
        <v>1133000</v>
      </c>
      <c r="AS643" s="173"/>
      <c r="AT643" s="160">
        <f t="shared" si="214"/>
        <v>3</v>
      </c>
      <c r="AU643" s="173">
        <f t="shared" si="215"/>
        <v>3006000</v>
      </c>
      <c r="AV643" s="173">
        <f t="shared" si="216"/>
        <v>1002000</v>
      </c>
      <c r="AW643" s="173">
        <f t="shared" si="217"/>
        <v>843000</v>
      </c>
      <c r="AX643" s="173">
        <f t="shared" si="218"/>
        <v>338600</v>
      </c>
      <c r="AY643" s="173">
        <f t="shared" si="219"/>
        <v>179600</v>
      </c>
      <c r="AZ643" s="177">
        <f t="shared" si="220"/>
        <v>0.51040096472716312</v>
      </c>
      <c r="BA643" s="177">
        <f t="shared" si="221"/>
        <v>0.27072656014470908</v>
      </c>
      <c r="BB643" s="173">
        <f t="shared" si="222"/>
        <v>843000</v>
      </c>
      <c r="BC643" s="178">
        <f t="shared" si="223"/>
        <v>1002000</v>
      </c>
      <c r="BD643" s="173">
        <f t="shared" ref="BD643:BD706" si="227">BB643-S643</f>
        <v>179600</v>
      </c>
      <c r="BE643" s="177">
        <f t="shared" ref="BE643:BE706" si="228">BD643/S643</f>
        <v>0.27072656014470908</v>
      </c>
      <c r="BF643" s="179" t="s">
        <v>20515</v>
      </c>
      <c r="BG643" s="174" t="s">
        <v>887</v>
      </c>
      <c r="BH643" s="166" t="s">
        <v>20501</v>
      </c>
      <c r="BI643" s="162"/>
      <c r="BJ643" s="163">
        <v>1</v>
      </c>
      <c r="BK643" s="163"/>
    </row>
    <row r="644" spans="1:63" ht="39" customHeight="1" x14ac:dyDescent="0.25">
      <c r="A644" s="157">
        <v>638</v>
      </c>
      <c r="B644" s="164" t="s">
        <v>1308</v>
      </c>
      <c r="C644" s="169" t="s">
        <v>1283</v>
      </c>
      <c r="D644" s="169" t="s">
        <v>467</v>
      </c>
      <c r="E644" s="170" t="s">
        <v>1309</v>
      </c>
      <c r="F644" s="171" t="s">
        <v>1310</v>
      </c>
      <c r="G644" s="171" t="s">
        <v>1310</v>
      </c>
      <c r="H644" s="172" t="s">
        <v>1310</v>
      </c>
      <c r="I644" s="164" t="s">
        <v>439</v>
      </c>
      <c r="J644" s="164">
        <v>43</v>
      </c>
      <c r="K644" s="171">
        <v>43</v>
      </c>
      <c r="L644" s="171" t="s">
        <v>1285</v>
      </c>
      <c r="M644" s="173">
        <v>578036</v>
      </c>
      <c r="N644" s="173">
        <v>64964</v>
      </c>
      <c r="O644" s="173">
        <v>65682.782608695605</v>
      </c>
      <c r="P644" s="173">
        <v>643000</v>
      </c>
      <c r="Q644" s="173">
        <v>85387.617391304288</v>
      </c>
      <c r="R644" s="173">
        <v>663423.61739130435</v>
      </c>
      <c r="S644" s="173">
        <v>663400</v>
      </c>
      <c r="T644" s="174" t="s">
        <v>887</v>
      </c>
      <c r="U644" s="175" t="s">
        <v>471</v>
      </c>
      <c r="V644" s="175" t="s">
        <v>1197</v>
      </c>
      <c r="W644" s="175" t="s">
        <v>173</v>
      </c>
      <c r="X644" s="176">
        <v>43294</v>
      </c>
      <c r="Y644" s="171" t="s">
        <v>7684</v>
      </c>
      <c r="Z644" s="171"/>
      <c r="AA644" s="173"/>
      <c r="AB644" s="173"/>
      <c r="AC644" s="173"/>
      <c r="AD644" s="173"/>
      <c r="AE644" s="173"/>
      <c r="AF644" s="173"/>
      <c r="AG644" s="173"/>
      <c r="AH644" s="173"/>
      <c r="AI644" s="173">
        <v>843000</v>
      </c>
      <c r="AJ644" s="173"/>
      <c r="AK644" s="173"/>
      <c r="AL644" s="173"/>
      <c r="AM644" s="173"/>
      <c r="AN644" s="173"/>
      <c r="AO644" s="173"/>
      <c r="AP644" s="173"/>
      <c r="AQ644" s="173"/>
      <c r="AR644" s="173">
        <v>1133000</v>
      </c>
      <c r="AS644" s="173">
        <v>877000</v>
      </c>
      <c r="AT644" s="160">
        <f t="shared" si="214"/>
        <v>3</v>
      </c>
      <c r="AU644" s="173">
        <f t="shared" si="215"/>
        <v>2853000</v>
      </c>
      <c r="AV644" s="173">
        <f t="shared" si="216"/>
        <v>951000</v>
      </c>
      <c r="AW644" s="173">
        <f t="shared" si="217"/>
        <v>843000</v>
      </c>
      <c r="AX644" s="173">
        <f t="shared" si="218"/>
        <v>287600</v>
      </c>
      <c r="AY644" s="173">
        <f t="shared" si="219"/>
        <v>179600</v>
      </c>
      <c r="AZ644" s="177">
        <f t="shared" si="220"/>
        <v>0.43352426891769669</v>
      </c>
      <c r="BA644" s="177">
        <f t="shared" si="221"/>
        <v>0.27072656014470908</v>
      </c>
      <c r="BB644" s="173">
        <f t="shared" si="222"/>
        <v>843000</v>
      </c>
      <c r="BC644" s="178">
        <f t="shared" si="223"/>
        <v>951000</v>
      </c>
      <c r="BD644" s="173">
        <f t="shared" si="227"/>
        <v>179600</v>
      </c>
      <c r="BE644" s="177">
        <f t="shared" si="228"/>
        <v>0.27072656014470908</v>
      </c>
      <c r="BF644" s="179" t="s">
        <v>20515</v>
      </c>
      <c r="BG644" s="174" t="s">
        <v>887</v>
      </c>
      <c r="BH644" s="166" t="s">
        <v>20501</v>
      </c>
      <c r="BI644" s="162"/>
      <c r="BJ644" s="163">
        <v>1</v>
      </c>
      <c r="BK644" s="163"/>
    </row>
    <row r="645" spans="1:63" ht="39" customHeight="1" x14ac:dyDescent="0.25">
      <c r="A645" s="157">
        <v>639</v>
      </c>
      <c r="B645" s="164" t="s">
        <v>1311</v>
      </c>
      <c r="C645" s="169" t="s">
        <v>1283</v>
      </c>
      <c r="D645" s="169" t="s">
        <v>467</v>
      </c>
      <c r="E645" s="170" t="s">
        <v>1312</v>
      </c>
      <c r="F645" s="171" t="s">
        <v>1313</v>
      </c>
      <c r="G645" s="171" t="s">
        <v>1314</v>
      </c>
      <c r="H645" s="172" t="s">
        <v>1313</v>
      </c>
      <c r="I645" s="164"/>
      <c r="J645" s="164">
        <v>43</v>
      </c>
      <c r="K645" s="171">
        <v>43</v>
      </c>
      <c r="L645" s="171" t="s">
        <v>1285</v>
      </c>
      <c r="M645" s="173">
        <v>578036</v>
      </c>
      <c r="N645" s="173">
        <v>64964</v>
      </c>
      <c r="O645" s="173">
        <v>65682.782608695605</v>
      </c>
      <c r="P645" s="173">
        <v>643000</v>
      </c>
      <c r="Q645" s="173">
        <v>85387.617391304288</v>
      </c>
      <c r="R645" s="173">
        <v>663423.61739130435</v>
      </c>
      <c r="S645" s="173">
        <v>663400</v>
      </c>
      <c r="T645" s="174" t="s">
        <v>887</v>
      </c>
      <c r="U645" s="175" t="s">
        <v>471</v>
      </c>
      <c r="V645" s="175" t="s">
        <v>1197</v>
      </c>
      <c r="W645" s="175" t="s">
        <v>173</v>
      </c>
      <c r="X645" s="176">
        <v>43294</v>
      </c>
      <c r="Y645" s="171" t="s">
        <v>7684</v>
      </c>
      <c r="Z645" s="171"/>
      <c r="AA645" s="173"/>
      <c r="AB645" s="173"/>
      <c r="AC645" s="173"/>
      <c r="AD645" s="173"/>
      <c r="AE645" s="173"/>
      <c r="AF645" s="173"/>
      <c r="AG645" s="173"/>
      <c r="AH645" s="173"/>
      <c r="AI645" s="173">
        <v>843000</v>
      </c>
      <c r="AJ645" s="173"/>
      <c r="AK645" s="173"/>
      <c r="AL645" s="173"/>
      <c r="AM645" s="173"/>
      <c r="AN645" s="173"/>
      <c r="AO645" s="173"/>
      <c r="AP645" s="173"/>
      <c r="AQ645" s="173"/>
      <c r="AR645" s="173">
        <v>1133000</v>
      </c>
      <c r="AS645" s="173">
        <v>877000</v>
      </c>
      <c r="AT645" s="160">
        <f t="shared" si="214"/>
        <v>3</v>
      </c>
      <c r="AU645" s="173">
        <f t="shared" si="215"/>
        <v>2853000</v>
      </c>
      <c r="AV645" s="173">
        <f t="shared" si="216"/>
        <v>951000</v>
      </c>
      <c r="AW645" s="173">
        <f t="shared" si="217"/>
        <v>843000</v>
      </c>
      <c r="AX645" s="173">
        <f t="shared" si="218"/>
        <v>287600</v>
      </c>
      <c r="AY645" s="173">
        <f t="shared" si="219"/>
        <v>179600</v>
      </c>
      <c r="AZ645" s="177">
        <f t="shared" si="220"/>
        <v>0.43352426891769669</v>
      </c>
      <c r="BA645" s="177">
        <f t="shared" si="221"/>
        <v>0.27072656014470908</v>
      </c>
      <c r="BB645" s="173">
        <f t="shared" ref="BB645:BB676" si="229">AW645</f>
        <v>843000</v>
      </c>
      <c r="BC645" s="178">
        <f t="shared" si="223"/>
        <v>951000</v>
      </c>
      <c r="BD645" s="173">
        <f t="shared" si="227"/>
        <v>179600</v>
      </c>
      <c r="BE645" s="177">
        <f t="shared" si="228"/>
        <v>0.27072656014470908</v>
      </c>
      <c r="BF645" s="179" t="s">
        <v>20515</v>
      </c>
      <c r="BG645" s="174" t="s">
        <v>887</v>
      </c>
      <c r="BH645" s="166" t="s">
        <v>20501</v>
      </c>
      <c r="BI645" s="162"/>
      <c r="BJ645" s="163">
        <v>1</v>
      </c>
      <c r="BK645" s="163"/>
    </row>
    <row r="646" spans="1:63" ht="48.75" customHeight="1" x14ac:dyDescent="0.25">
      <c r="A646" s="157">
        <v>640</v>
      </c>
      <c r="B646" s="164" t="s">
        <v>1315</v>
      </c>
      <c r="C646" s="169" t="s">
        <v>1283</v>
      </c>
      <c r="D646" s="169" t="s">
        <v>467</v>
      </c>
      <c r="E646" s="170" t="s">
        <v>1316</v>
      </c>
      <c r="F646" s="171" t="s">
        <v>1317</v>
      </c>
      <c r="G646" s="171" t="s">
        <v>1318</v>
      </c>
      <c r="H646" s="172" t="s">
        <v>1317</v>
      </c>
      <c r="I646" s="164" t="s">
        <v>439</v>
      </c>
      <c r="J646" s="164">
        <v>43</v>
      </c>
      <c r="K646" s="171">
        <v>43</v>
      </c>
      <c r="L646" s="171" t="s">
        <v>1285</v>
      </c>
      <c r="M646" s="173">
        <v>578036</v>
      </c>
      <c r="N646" s="173">
        <v>64964</v>
      </c>
      <c r="O646" s="173">
        <v>65682.782608695605</v>
      </c>
      <c r="P646" s="173">
        <v>643000</v>
      </c>
      <c r="Q646" s="173">
        <v>85387.617391304288</v>
      </c>
      <c r="R646" s="173">
        <v>663423.61739130435</v>
      </c>
      <c r="S646" s="173">
        <v>663400</v>
      </c>
      <c r="T646" s="174" t="s">
        <v>887</v>
      </c>
      <c r="U646" s="175" t="s">
        <v>31</v>
      </c>
      <c r="V646" s="175" t="s">
        <v>420</v>
      </c>
      <c r="W646" s="175" t="s">
        <v>29</v>
      </c>
      <c r="X646" s="176">
        <v>43294</v>
      </c>
      <c r="Y646" s="171" t="s">
        <v>7684</v>
      </c>
      <c r="Z646" s="171"/>
      <c r="AA646" s="173">
        <v>1030000</v>
      </c>
      <c r="AB646" s="173"/>
      <c r="AC646" s="173"/>
      <c r="AD646" s="173"/>
      <c r="AE646" s="173"/>
      <c r="AF646" s="173"/>
      <c r="AG646" s="173"/>
      <c r="AH646" s="173"/>
      <c r="AI646" s="173">
        <v>843000</v>
      </c>
      <c r="AJ646" s="173"/>
      <c r="AK646" s="173"/>
      <c r="AL646" s="173"/>
      <c r="AM646" s="173"/>
      <c r="AN646" s="173"/>
      <c r="AO646" s="173"/>
      <c r="AP646" s="173"/>
      <c r="AQ646" s="173"/>
      <c r="AR646" s="173">
        <v>1133000</v>
      </c>
      <c r="AS646" s="173"/>
      <c r="AT646" s="160">
        <f t="shared" si="214"/>
        <v>3</v>
      </c>
      <c r="AU646" s="173">
        <f t="shared" si="215"/>
        <v>3006000</v>
      </c>
      <c r="AV646" s="173">
        <f t="shared" si="216"/>
        <v>1002000</v>
      </c>
      <c r="AW646" s="173">
        <f t="shared" si="217"/>
        <v>843000</v>
      </c>
      <c r="AX646" s="173">
        <f t="shared" si="218"/>
        <v>338600</v>
      </c>
      <c r="AY646" s="173">
        <f t="shared" si="219"/>
        <v>179600</v>
      </c>
      <c r="AZ646" s="177">
        <f t="shared" si="220"/>
        <v>0.51040096472716312</v>
      </c>
      <c r="BA646" s="177">
        <f t="shared" si="221"/>
        <v>0.27072656014470908</v>
      </c>
      <c r="BB646" s="173">
        <f t="shared" si="229"/>
        <v>843000</v>
      </c>
      <c r="BC646" s="178">
        <f t="shared" si="223"/>
        <v>1002000</v>
      </c>
      <c r="BD646" s="173">
        <f t="shared" si="227"/>
        <v>179600</v>
      </c>
      <c r="BE646" s="177">
        <f t="shared" si="228"/>
        <v>0.27072656014470908</v>
      </c>
      <c r="BF646" s="179" t="s">
        <v>20515</v>
      </c>
      <c r="BG646" s="174" t="s">
        <v>887</v>
      </c>
      <c r="BH646" s="166" t="s">
        <v>20501</v>
      </c>
      <c r="BI646" s="162"/>
      <c r="BJ646" s="163">
        <v>1</v>
      </c>
      <c r="BK646" s="163"/>
    </row>
    <row r="647" spans="1:63" ht="39" customHeight="1" x14ac:dyDescent="0.25">
      <c r="A647" s="157">
        <v>641</v>
      </c>
      <c r="B647" s="164" t="s">
        <v>1319</v>
      </c>
      <c r="C647" s="169" t="s">
        <v>1283</v>
      </c>
      <c r="D647" s="169" t="s">
        <v>467</v>
      </c>
      <c r="E647" s="170" t="s">
        <v>1220</v>
      </c>
      <c r="F647" s="171" t="s">
        <v>1221</v>
      </c>
      <c r="G647" s="171" t="s">
        <v>1320</v>
      </c>
      <c r="H647" s="172" t="s">
        <v>1221</v>
      </c>
      <c r="I647" s="164" t="s">
        <v>439</v>
      </c>
      <c r="J647" s="164">
        <v>43</v>
      </c>
      <c r="K647" s="171">
        <v>43</v>
      </c>
      <c r="L647" s="171" t="s">
        <v>1285</v>
      </c>
      <c r="M647" s="173">
        <v>578036</v>
      </c>
      <c r="N647" s="173">
        <f>P647-M647</f>
        <v>64964</v>
      </c>
      <c r="O647" s="173">
        <v>65682.782608695605</v>
      </c>
      <c r="P647" s="173">
        <v>643000</v>
      </c>
      <c r="Q647" s="173">
        <f>+O647/1800000*2340000</f>
        <v>85387.617391304288</v>
      </c>
      <c r="R647" s="173">
        <f>+M647+Q647</f>
        <v>663423.61739130435</v>
      </c>
      <c r="S647" s="173">
        <v>663400</v>
      </c>
      <c r="T647" s="174" t="s">
        <v>887</v>
      </c>
      <c r="U647" s="175" t="s">
        <v>31</v>
      </c>
      <c r="V647" s="175" t="s">
        <v>420</v>
      </c>
      <c r="W647" s="175" t="s">
        <v>29</v>
      </c>
      <c r="X647" s="176">
        <v>43294</v>
      </c>
      <c r="Y647" s="171" t="s">
        <v>7684</v>
      </c>
      <c r="Z647" s="171"/>
      <c r="AA647" s="173">
        <v>1030000</v>
      </c>
      <c r="AB647" s="173"/>
      <c r="AC647" s="173"/>
      <c r="AD647" s="173"/>
      <c r="AE647" s="173"/>
      <c r="AF647" s="173"/>
      <c r="AG647" s="173"/>
      <c r="AH647" s="173"/>
      <c r="AI647" s="173">
        <v>843000</v>
      </c>
      <c r="AJ647" s="173"/>
      <c r="AK647" s="173"/>
      <c r="AL647" s="173"/>
      <c r="AM647" s="173"/>
      <c r="AN647" s="173"/>
      <c r="AO647" s="173"/>
      <c r="AP647" s="173"/>
      <c r="AQ647" s="173"/>
      <c r="AR647" s="173"/>
      <c r="AS647" s="173">
        <v>877000</v>
      </c>
      <c r="AT647" s="160">
        <f t="shared" ref="AT647:AT710" si="230">COUNT(AA647:AS647)</f>
        <v>3</v>
      </c>
      <c r="AU647" s="173">
        <f t="shared" ref="AU647:AU710" si="231">SUM(AA647:AS647)</f>
        <v>2750000</v>
      </c>
      <c r="AV647" s="173">
        <f t="shared" ref="AV647:AV710" si="232">ROUND(AU647/AT647,-2)</f>
        <v>916700</v>
      </c>
      <c r="AW647" s="173">
        <f t="shared" ref="AW647:AW710" si="233">MIN(AA647:AS647)</f>
        <v>843000</v>
      </c>
      <c r="AX647" s="173">
        <f t="shared" ref="AX647:AX710" si="234">AV647-S647</f>
        <v>253300</v>
      </c>
      <c r="AY647" s="173">
        <f t="shared" ref="AY647:AY710" si="235">AW647-S647</f>
        <v>179600</v>
      </c>
      <c r="AZ647" s="177">
        <f t="shared" ref="AZ647:AZ710" si="236">AX647/S647</f>
        <v>0.38182092252034971</v>
      </c>
      <c r="BA647" s="177">
        <f t="shared" ref="BA647:BA710" si="237">AY647/S647</f>
        <v>0.27072656014470908</v>
      </c>
      <c r="BB647" s="173">
        <f t="shared" si="229"/>
        <v>843000</v>
      </c>
      <c r="BC647" s="178">
        <f t="shared" si="223"/>
        <v>916700</v>
      </c>
      <c r="BD647" s="173">
        <f t="shared" si="227"/>
        <v>179600</v>
      </c>
      <c r="BE647" s="177">
        <f t="shared" si="228"/>
        <v>0.27072656014470908</v>
      </c>
      <c r="BF647" s="179" t="s">
        <v>20515</v>
      </c>
      <c r="BG647" s="174" t="s">
        <v>887</v>
      </c>
      <c r="BH647" s="166" t="s">
        <v>20501</v>
      </c>
      <c r="BI647" s="162"/>
      <c r="BJ647" s="163">
        <v>1</v>
      </c>
      <c r="BK647" s="163"/>
    </row>
    <row r="648" spans="1:63" ht="39" customHeight="1" x14ac:dyDescent="0.25">
      <c r="A648" s="157">
        <v>642</v>
      </c>
      <c r="B648" s="164" t="s">
        <v>1323</v>
      </c>
      <c r="C648" s="169" t="s">
        <v>1283</v>
      </c>
      <c r="D648" s="169" t="s">
        <v>467</v>
      </c>
      <c r="E648" s="170" t="s">
        <v>1324</v>
      </c>
      <c r="F648" s="171" t="s">
        <v>1325</v>
      </c>
      <c r="G648" s="171" t="s">
        <v>1325</v>
      </c>
      <c r="H648" s="172" t="s">
        <v>1325</v>
      </c>
      <c r="I648" s="164" t="s">
        <v>439</v>
      </c>
      <c r="J648" s="164">
        <v>43</v>
      </c>
      <c r="K648" s="171">
        <v>43</v>
      </c>
      <c r="L648" s="171" t="s">
        <v>1285</v>
      </c>
      <c r="M648" s="173">
        <v>578036</v>
      </c>
      <c r="N648" s="173">
        <f>P648-M648</f>
        <v>64964</v>
      </c>
      <c r="O648" s="173">
        <v>65682.782608695605</v>
      </c>
      <c r="P648" s="173">
        <v>643000</v>
      </c>
      <c r="Q648" s="173">
        <f>+O648/1800000*2340000</f>
        <v>85387.617391304288</v>
      </c>
      <c r="R648" s="173">
        <f>+M648+Q648</f>
        <v>663423.61739130435</v>
      </c>
      <c r="S648" s="173">
        <v>663400</v>
      </c>
      <c r="T648" s="174" t="s">
        <v>887</v>
      </c>
      <c r="U648" s="175" t="s">
        <v>471</v>
      </c>
      <c r="V648" s="175" t="s">
        <v>1197</v>
      </c>
      <c r="W648" s="175" t="s">
        <v>173</v>
      </c>
      <c r="X648" s="176">
        <v>43294</v>
      </c>
      <c r="Y648" s="171" t="s">
        <v>7684</v>
      </c>
      <c r="Z648" s="171"/>
      <c r="AA648" s="173">
        <v>1030000</v>
      </c>
      <c r="AB648" s="173"/>
      <c r="AC648" s="173"/>
      <c r="AD648" s="173"/>
      <c r="AE648" s="173"/>
      <c r="AF648" s="173"/>
      <c r="AG648" s="173"/>
      <c r="AH648" s="173"/>
      <c r="AI648" s="173">
        <v>843000</v>
      </c>
      <c r="AJ648" s="173"/>
      <c r="AK648" s="173"/>
      <c r="AL648" s="173"/>
      <c r="AM648" s="173"/>
      <c r="AN648" s="173"/>
      <c r="AO648" s="173"/>
      <c r="AP648" s="173"/>
      <c r="AQ648" s="173"/>
      <c r="AR648" s="173"/>
      <c r="AS648" s="173">
        <v>877000</v>
      </c>
      <c r="AT648" s="160">
        <f t="shared" si="230"/>
        <v>3</v>
      </c>
      <c r="AU648" s="173">
        <f t="shared" si="231"/>
        <v>2750000</v>
      </c>
      <c r="AV648" s="173">
        <f t="shared" si="232"/>
        <v>916700</v>
      </c>
      <c r="AW648" s="173">
        <f t="shared" si="233"/>
        <v>843000</v>
      </c>
      <c r="AX648" s="173">
        <f t="shared" si="234"/>
        <v>253300</v>
      </c>
      <c r="AY648" s="173">
        <f t="shared" si="235"/>
        <v>179600</v>
      </c>
      <c r="AZ648" s="177">
        <f t="shared" si="236"/>
        <v>0.38182092252034971</v>
      </c>
      <c r="BA648" s="177">
        <f t="shared" si="237"/>
        <v>0.27072656014470908</v>
      </c>
      <c r="BB648" s="173">
        <f t="shared" si="229"/>
        <v>843000</v>
      </c>
      <c r="BC648" s="178">
        <f t="shared" si="223"/>
        <v>916700</v>
      </c>
      <c r="BD648" s="173">
        <f t="shared" si="227"/>
        <v>179600</v>
      </c>
      <c r="BE648" s="177">
        <f t="shared" si="228"/>
        <v>0.27072656014470908</v>
      </c>
      <c r="BF648" s="179" t="s">
        <v>20515</v>
      </c>
      <c r="BG648" s="174" t="s">
        <v>887</v>
      </c>
      <c r="BH648" s="166" t="s">
        <v>20501</v>
      </c>
      <c r="BI648" s="162"/>
      <c r="BJ648" s="163">
        <v>1</v>
      </c>
      <c r="BK648" s="163"/>
    </row>
    <row r="649" spans="1:63" ht="39" customHeight="1" x14ac:dyDescent="0.25">
      <c r="A649" s="157">
        <v>643</v>
      </c>
      <c r="B649" s="164" t="s">
        <v>1326</v>
      </c>
      <c r="C649" s="169" t="s">
        <v>1283</v>
      </c>
      <c r="D649" s="169" t="s">
        <v>467</v>
      </c>
      <c r="E649" s="170" t="s">
        <v>1327</v>
      </c>
      <c r="F649" s="171" t="s">
        <v>1328</v>
      </c>
      <c r="G649" s="171" t="s">
        <v>1328</v>
      </c>
      <c r="H649" s="172" t="s">
        <v>1328</v>
      </c>
      <c r="I649" s="164" t="s">
        <v>439</v>
      </c>
      <c r="J649" s="164">
        <v>43</v>
      </c>
      <c r="K649" s="171">
        <v>43</v>
      </c>
      <c r="L649" s="171" t="s">
        <v>1285</v>
      </c>
      <c r="M649" s="173">
        <v>578036</v>
      </c>
      <c r="N649" s="173">
        <f>P649-M649</f>
        <v>64964</v>
      </c>
      <c r="O649" s="173">
        <v>65682.782608695605</v>
      </c>
      <c r="P649" s="173">
        <v>643000</v>
      </c>
      <c r="Q649" s="173">
        <f>+O649/1800000*2340000</f>
        <v>85387.617391304288</v>
      </c>
      <c r="R649" s="173">
        <f>+M649+Q649</f>
        <v>663423.61739130435</v>
      </c>
      <c r="S649" s="173">
        <v>663400</v>
      </c>
      <c r="T649" s="174" t="s">
        <v>887</v>
      </c>
      <c r="U649" s="175" t="s">
        <v>471</v>
      </c>
      <c r="V649" s="175" t="s">
        <v>1197</v>
      </c>
      <c r="W649" s="175" t="s">
        <v>173</v>
      </c>
      <c r="X649" s="176">
        <v>43294</v>
      </c>
      <c r="Y649" s="171" t="s">
        <v>7684</v>
      </c>
      <c r="Z649" s="171"/>
      <c r="AA649" s="173">
        <v>1030000</v>
      </c>
      <c r="AB649" s="173"/>
      <c r="AC649" s="173"/>
      <c r="AD649" s="173"/>
      <c r="AE649" s="173"/>
      <c r="AF649" s="173"/>
      <c r="AG649" s="173"/>
      <c r="AH649" s="173"/>
      <c r="AI649" s="173">
        <v>843000</v>
      </c>
      <c r="AJ649" s="173"/>
      <c r="AK649" s="173"/>
      <c r="AL649" s="173"/>
      <c r="AM649" s="173"/>
      <c r="AN649" s="173"/>
      <c r="AO649" s="173"/>
      <c r="AP649" s="173"/>
      <c r="AQ649" s="173"/>
      <c r="AR649" s="173"/>
      <c r="AS649" s="173">
        <v>877000</v>
      </c>
      <c r="AT649" s="160">
        <f t="shared" si="230"/>
        <v>3</v>
      </c>
      <c r="AU649" s="173">
        <f t="shared" si="231"/>
        <v>2750000</v>
      </c>
      <c r="AV649" s="173">
        <f t="shared" si="232"/>
        <v>916700</v>
      </c>
      <c r="AW649" s="173">
        <f t="shared" si="233"/>
        <v>843000</v>
      </c>
      <c r="AX649" s="173">
        <f t="shared" si="234"/>
        <v>253300</v>
      </c>
      <c r="AY649" s="173">
        <f t="shared" si="235"/>
        <v>179600</v>
      </c>
      <c r="AZ649" s="177">
        <f t="shared" si="236"/>
        <v>0.38182092252034971</v>
      </c>
      <c r="BA649" s="177">
        <f t="shared" si="237"/>
        <v>0.27072656014470908</v>
      </c>
      <c r="BB649" s="173">
        <f t="shared" si="229"/>
        <v>843000</v>
      </c>
      <c r="BC649" s="178">
        <f t="shared" si="223"/>
        <v>916700</v>
      </c>
      <c r="BD649" s="173">
        <f t="shared" si="227"/>
        <v>179600</v>
      </c>
      <c r="BE649" s="177">
        <f t="shared" si="228"/>
        <v>0.27072656014470908</v>
      </c>
      <c r="BF649" s="179" t="s">
        <v>20515</v>
      </c>
      <c r="BG649" s="174" t="s">
        <v>887</v>
      </c>
      <c r="BH649" s="166" t="s">
        <v>20501</v>
      </c>
      <c r="BI649" s="162"/>
      <c r="BJ649" s="163">
        <v>1</v>
      </c>
      <c r="BK649" s="163"/>
    </row>
    <row r="650" spans="1:63" ht="39" customHeight="1" x14ac:dyDescent="0.25">
      <c r="A650" s="157">
        <v>644</v>
      </c>
      <c r="B650" s="164" t="s">
        <v>1329</v>
      </c>
      <c r="C650" s="169" t="s">
        <v>1283</v>
      </c>
      <c r="D650" s="169" t="s">
        <v>467</v>
      </c>
      <c r="E650" s="170" t="s">
        <v>1330</v>
      </c>
      <c r="F650" s="171" t="s">
        <v>1331</v>
      </c>
      <c r="G650" s="171" t="s">
        <v>1331</v>
      </c>
      <c r="H650" s="172" t="s">
        <v>1331</v>
      </c>
      <c r="I650" s="164" t="s">
        <v>439</v>
      </c>
      <c r="J650" s="164">
        <v>43</v>
      </c>
      <c r="K650" s="171">
        <v>43</v>
      </c>
      <c r="L650" s="171" t="s">
        <v>1285</v>
      </c>
      <c r="M650" s="173">
        <v>578036</v>
      </c>
      <c r="N650" s="173">
        <f>P650-M650</f>
        <v>64964</v>
      </c>
      <c r="O650" s="173">
        <v>65682.782608695605</v>
      </c>
      <c r="P650" s="173">
        <v>643000</v>
      </c>
      <c r="Q650" s="173">
        <f>+O650/1800000*2340000</f>
        <v>85387.617391304288</v>
      </c>
      <c r="R650" s="173">
        <f>+M650+Q650</f>
        <v>663423.61739130435</v>
      </c>
      <c r="S650" s="173">
        <v>663400</v>
      </c>
      <c r="T650" s="174" t="s">
        <v>887</v>
      </c>
      <c r="U650" s="175" t="s">
        <v>471</v>
      </c>
      <c r="V650" s="175" t="s">
        <v>1197</v>
      </c>
      <c r="W650" s="175" t="s">
        <v>173</v>
      </c>
      <c r="X650" s="176">
        <v>43294</v>
      </c>
      <c r="Y650" s="171" t="s">
        <v>7684</v>
      </c>
      <c r="Z650" s="171"/>
      <c r="AA650" s="173">
        <v>1030000</v>
      </c>
      <c r="AB650" s="173"/>
      <c r="AC650" s="173"/>
      <c r="AD650" s="173"/>
      <c r="AE650" s="173"/>
      <c r="AF650" s="173"/>
      <c r="AG650" s="173"/>
      <c r="AH650" s="173"/>
      <c r="AI650" s="173">
        <v>843000</v>
      </c>
      <c r="AJ650" s="173"/>
      <c r="AK650" s="173"/>
      <c r="AL650" s="173"/>
      <c r="AM650" s="173"/>
      <c r="AN650" s="173"/>
      <c r="AO650" s="173"/>
      <c r="AP650" s="173"/>
      <c r="AQ650" s="173"/>
      <c r="AR650" s="173"/>
      <c r="AS650" s="173">
        <v>877000</v>
      </c>
      <c r="AT650" s="160">
        <f t="shared" si="230"/>
        <v>3</v>
      </c>
      <c r="AU650" s="173">
        <f t="shared" si="231"/>
        <v>2750000</v>
      </c>
      <c r="AV650" s="173">
        <f t="shared" si="232"/>
        <v>916700</v>
      </c>
      <c r="AW650" s="173">
        <f t="shared" si="233"/>
        <v>843000</v>
      </c>
      <c r="AX650" s="173">
        <f t="shared" si="234"/>
        <v>253300</v>
      </c>
      <c r="AY650" s="173">
        <f t="shared" si="235"/>
        <v>179600</v>
      </c>
      <c r="AZ650" s="177">
        <f t="shared" si="236"/>
        <v>0.38182092252034971</v>
      </c>
      <c r="BA650" s="177">
        <f t="shared" si="237"/>
        <v>0.27072656014470908</v>
      </c>
      <c r="BB650" s="173">
        <f t="shared" si="229"/>
        <v>843000</v>
      </c>
      <c r="BC650" s="178">
        <f t="shared" si="223"/>
        <v>916700</v>
      </c>
      <c r="BD650" s="173">
        <f t="shared" si="227"/>
        <v>179600</v>
      </c>
      <c r="BE650" s="177">
        <f t="shared" si="228"/>
        <v>0.27072656014470908</v>
      </c>
      <c r="BF650" s="179" t="s">
        <v>20515</v>
      </c>
      <c r="BG650" s="174" t="s">
        <v>887</v>
      </c>
      <c r="BH650" s="166" t="s">
        <v>20501</v>
      </c>
      <c r="BI650" s="162"/>
      <c r="BJ650" s="163">
        <v>1</v>
      </c>
      <c r="BK650" s="163"/>
    </row>
    <row r="651" spans="1:63" ht="39" customHeight="1" x14ac:dyDescent="0.25">
      <c r="A651" s="157">
        <v>645</v>
      </c>
      <c r="B651" s="164" t="s">
        <v>1332</v>
      </c>
      <c r="C651" s="169" t="s">
        <v>1283</v>
      </c>
      <c r="D651" s="169" t="s">
        <v>467</v>
      </c>
      <c r="E651" s="170" t="s">
        <v>1333</v>
      </c>
      <c r="F651" s="171" t="s">
        <v>1334</v>
      </c>
      <c r="G651" s="171" t="s">
        <v>1334</v>
      </c>
      <c r="H651" s="172" t="s">
        <v>1334</v>
      </c>
      <c r="I651" s="164" t="s">
        <v>439</v>
      </c>
      <c r="J651" s="164">
        <v>43</v>
      </c>
      <c r="K651" s="171">
        <v>43</v>
      </c>
      <c r="L651" s="171" t="s">
        <v>1285</v>
      </c>
      <c r="M651" s="173">
        <v>578036</v>
      </c>
      <c r="N651" s="173">
        <f>P651-M651</f>
        <v>64964</v>
      </c>
      <c r="O651" s="173">
        <v>65682.782608695605</v>
      </c>
      <c r="P651" s="173">
        <v>643000</v>
      </c>
      <c r="Q651" s="173">
        <f>+O651/1800000*2340000</f>
        <v>85387.617391304288</v>
      </c>
      <c r="R651" s="173">
        <f>+M651+Q651</f>
        <v>663423.61739130435</v>
      </c>
      <c r="S651" s="173">
        <v>663400</v>
      </c>
      <c r="T651" s="174" t="s">
        <v>887</v>
      </c>
      <c r="U651" s="175" t="s">
        <v>180</v>
      </c>
      <c r="V651" s="175" t="s">
        <v>434</v>
      </c>
      <c r="W651" s="175" t="s">
        <v>29</v>
      </c>
      <c r="X651" s="176">
        <v>43294</v>
      </c>
      <c r="Y651" s="171" t="s">
        <v>7684</v>
      </c>
      <c r="Z651" s="171"/>
      <c r="AA651" s="173">
        <v>1030000</v>
      </c>
      <c r="AB651" s="173"/>
      <c r="AC651" s="173"/>
      <c r="AD651" s="173"/>
      <c r="AE651" s="173"/>
      <c r="AF651" s="173"/>
      <c r="AG651" s="173"/>
      <c r="AH651" s="173"/>
      <c r="AI651" s="173">
        <v>843000</v>
      </c>
      <c r="AJ651" s="173"/>
      <c r="AK651" s="173"/>
      <c r="AL651" s="173"/>
      <c r="AM651" s="173"/>
      <c r="AN651" s="173"/>
      <c r="AO651" s="173"/>
      <c r="AP651" s="173"/>
      <c r="AQ651" s="173"/>
      <c r="AR651" s="173"/>
      <c r="AS651" s="173">
        <v>877000</v>
      </c>
      <c r="AT651" s="160">
        <f t="shared" si="230"/>
        <v>3</v>
      </c>
      <c r="AU651" s="173">
        <f t="shared" si="231"/>
        <v>2750000</v>
      </c>
      <c r="AV651" s="173">
        <f t="shared" si="232"/>
        <v>916700</v>
      </c>
      <c r="AW651" s="173">
        <f t="shared" si="233"/>
        <v>843000</v>
      </c>
      <c r="AX651" s="173">
        <f t="shared" si="234"/>
        <v>253300</v>
      </c>
      <c r="AY651" s="173">
        <f t="shared" si="235"/>
        <v>179600</v>
      </c>
      <c r="AZ651" s="177">
        <f t="shared" si="236"/>
        <v>0.38182092252034971</v>
      </c>
      <c r="BA651" s="177">
        <f t="shared" si="237"/>
        <v>0.27072656014470908</v>
      </c>
      <c r="BB651" s="173">
        <f t="shared" si="229"/>
        <v>843000</v>
      </c>
      <c r="BC651" s="178">
        <f t="shared" si="223"/>
        <v>916700</v>
      </c>
      <c r="BD651" s="173">
        <f t="shared" si="227"/>
        <v>179600</v>
      </c>
      <c r="BE651" s="177">
        <f t="shared" si="228"/>
        <v>0.27072656014470908</v>
      </c>
      <c r="BF651" s="179" t="s">
        <v>20515</v>
      </c>
      <c r="BG651" s="174" t="s">
        <v>887</v>
      </c>
      <c r="BH651" s="166" t="s">
        <v>20501</v>
      </c>
      <c r="BI651" s="162"/>
      <c r="BJ651" s="163">
        <v>1</v>
      </c>
      <c r="BK651" s="163"/>
    </row>
    <row r="652" spans="1:63" ht="39" customHeight="1" x14ac:dyDescent="0.25">
      <c r="A652" s="157">
        <v>646</v>
      </c>
      <c r="B652" s="164" t="s">
        <v>1335</v>
      </c>
      <c r="C652" s="169" t="s">
        <v>1283</v>
      </c>
      <c r="D652" s="169" t="s">
        <v>467</v>
      </c>
      <c r="E652" s="170" t="s">
        <v>1336</v>
      </c>
      <c r="F652" s="171" t="s">
        <v>1337</v>
      </c>
      <c r="G652" s="171" t="s">
        <v>1338</v>
      </c>
      <c r="H652" s="172" t="s">
        <v>1337</v>
      </c>
      <c r="I652" s="164" t="s">
        <v>439</v>
      </c>
      <c r="J652" s="164">
        <v>43</v>
      </c>
      <c r="K652" s="171">
        <v>43</v>
      </c>
      <c r="L652" s="171" t="s">
        <v>1285</v>
      </c>
      <c r="M652" s="173">
        <v>578036</v>
      </c>
      <c r="N652" s="173">
        <v>64964</v>
      </c>
      <c r="O652" s="173">
        <v>65682.782608695605</v>
      </c>
      <c r="P652" s="173">
        <v>643000</v>
      </c>
      <c r="Q652" s="173">
        <v>85387.617391304288</v>
      </c>
      <c r="R652" s="173">
        <v>663423.61739130435</v>
      </c>
      <c r="S652" s="173">
        <v>663400</v>
      </c>
      <c r="T652" s="174" t="s">
        <v>887</v>
      </c>
      <c r="U652" s="175" t="s">
        <v>202</v>
      </c>
      <c r="V652" s="175" t="s">
        <v>201</v>
      </c>
      <c r="W652" s="175" t="s">
        <v>24</v>
      </c>
      <c r="X652" s="176">
        <v>43294</v>
      </c>
      <c r="Y652" s="171" t="s">
        <v>7684</v>
      </c>
      <c r="Z652" s="171"/>
      <c r="AA652" s="173"/>
      <c r="AB652" s="173"/>
      <c r="AC652" s="173"/>
      <c r="AD652" s="173"/>
      <c r="AE652" s="173"/>
      <c r="AF652" s="173"/>
      <c r="AG652" s="173"/>
      <c r="AH652" s="173"/>
      <c r="AI652" s="173">
        <v>843000</v>
      </c>
      <c r="AJ652" s="173"/>
      <c r="AK652" s="173"/>
      <c r="AL652" s="173"/>
      <c r="AM652" s="173"/>
      <c r="AN652" s="173"/>
      <c r="AO652" s="173"/>
      <c r="AP652" s="173"/>
      <c r="AQ652" s="173"/>
      <c r="AR652" s="173">
        <v>1133000</v>
      </c>
      <c r="AS652" s="173">
        <v>877000</v>
      </c>
      <c r="AT652" s="160">
        <f t="shared" si="230"/>
        <v>3</v>
      </c>
      <c r="AU652" s="173">
        <f t="shared" si="231"/>
        <v>2853000</v>
      </c>
      <c r="AV652" s="173">
        <f t="shared" si="232"/>
        <v>951000</v>
      </c>
      <c r="AW652" s="173">
        <f t="shared" si="233"/>
        <v>843000</v>
      </c>
      <c r="AX652" s="173">
        <f t="shared" si="234"/>
        <v>287600</v>
      </c>
      <c r="AY652" s="173">
        <f t="shared" si="235"/>
        <v>179600</v>
      </c>
      <c r="AZ652" s="177">
        <f t="shared" si="236"/>
        <v>0.43352426891769669</v>
      </c>
      <c r="BA652" s="177">
        <f t="shared" si="237"/>
        <v>0.27072656014470908</v>
      </c>
      <c r="BB652" s="173">
        <f t="shared" si="229"/>
        <v>843000</v>
      </c>
      <c r="BC652" s="178">
        <f t="shared" si="223"/>
        <v>951000</v>
      </c>
      <c r="BD652" s="173">
        <f t="shared" si="227"/>
        <v>179600</v>
      </c>
      <c r="BE652" s="177">
        <f t="shared" si="228"/>
        <v>0.27072656014470908</v>
      </c>
      <c r="BF652" s="179" t="s">
        <v>20515</v>
      </c>
      <c r="BG652" s="174" t="s">
        <v>887</v>
      </c>
      <c r="BH652" s="166" t="s">
        <v>20501</v>
      </c>
      <c r="BI652" s="162"/>
      <c r="BJ652" s="163">
        <v>1</v>
      </c>
      <c r="BK652" s="163"/>
    </row>
    <row r="653" spans="1:63" ht="39" customHeight="1" x14ac:dyDescent="0.25">
      <c r="A653" s="157">
        <v>647</v>
      </c>
      <c r="B653" s="164" t="s">
        <v>1339</v>
      </c>
      <c r="C653" s="169" t="s">
        <v>1283</v>
      </c>
      <c r="D653" s="169" t="s">
        <v>467</v>
      </c>
      <c r="E653" s="170" t="s">
        <v>1340</v>
      </c>
      <c r="F653" s="171" t="s">
        <v>1341</v>
      </c>
      <c r="G653" s="171" t="s">
        <v>1342</v>
      </c>
      <c r="H653" s="172" t="s">
        <v>1341</v>
      </c>
      <c r="I653" s="164" t="s">
        <v>439</v>
      </c>
      <c r="J653" s="164">
        <v>43</v>
      </c>
      <c r="K653" s="171">
        <v>43</v>
      </c>
      <c r="L653" s="171" t="s">
        <v>1285</v>
      </c>
      <c r="M653" s="173">
        <v>578036</v>
      </c>
      <c r="N653" s="173">
        <v>64964</v>
      </c>
      <c r="O653" s="173">
        <v>65682.782608695605</v>
      </c>
      <c r="P653" s="173">
        <v>643000</v>
      </c>
      <c r="Q653" s="173">
        <v>85387.617391304288</v>
      </c>
      <c r="R653" s="173">
        <v>663423.61739130435</v>
      </c>
      <c r="S653" s="173">
        <v>663400</v>
      </c>
      <c r="T653" s="174" t="s">
        <v>887</v>
      </c>
      <c r="U653" s="175" t="s">
        <v>202</v>
      </c>
      <c r="V653" s="175" t="s">
        <v>201</v>
      </c>
      <c r="W653" s="175" t="s">
        <v>24</v>
      </c>
      <c r="X653" s="176">
        <v>43294</v>
      </c>
      <c r="Y653" s="171" t="s">
        <v>7684</v>
      </c>
      <c r="Z653" s="171"/>
      <c r="AA653" s="173"/>
      <c r="AB653" s="173"/>
      <c r="AC653" s="173"/>
      <c r="AD653" s="173"/>
      <c r="AE653" s="173"/>
      <c r="AF653" s="173"/>
      <c r="AG653" s="173"/>
      <c r="AH653" s="173"/>
      <c r="AI653" s="173">
        <v>843000</v>
      </c>
      <c r="AJ653" s="173"/>
      <c r="AK653" s="173"/>
      <c r="AL653" s="173"/>
      <c r="AM653" s="173"/>
      <c r="AN653" s="173"/>
      <c r="AO653" s="173"/>
      <c r="AP653" s="173"/>
      <c r="AQ653" s="173"/>
      <c r="AR653" s="173">
        <v>1133000</v>
      </c>
      <c r="AS653" s="173">
        <v>877000</v>
      </c>
      <c r="AT653" s="160">
        <f t="shared" si="230"/>
        <v>3</v>
      </c>
      <c r="AU653" s="173">
        <f t="shared" si="231"/>
        <v>2853000</v>
      </c>
      <c r="AV653" s="173">
        <f t="shared" si="232"/>
        <v>951000</v>
      </c>
      <c r="AW653" s="173">
        <f t="shared" si="233"/>
        <v>843000</v>
      </c>
      <c r="AX653" s="173">
        <f t="shared" si="234"/>
        <v>287600</v>
      </c>
      <c r="AY653" s="173">
        <f t="shared" si="235"/>
        <v>179600</v>
      </c>
      <c r="AZ653" s="177">
        <f t="shared" si="236"/>
        <v>0.43352426891769669</v>
      </c>
      <c r="BA653" s="177">
        <f t="shared" si="237"/>
        <v>0.27072656014470908</v>
      </c>
      <c r="BB653" s="173">
        <f t="shared" si="229"/>
        <v>843000</v>
      </c>
      <c r="BC653" s="178">
        <f t="shared" si="223"/>
        <v>951000</v>
      </c>
      <c r="BD653" s="173">
        <f t="shared" si="227"/>
        <v>179600</v>
      </c>
      <c r="BE653" s="177">
        <f t="shared" si="228"/>
        <v>0.27072656014470908</v>
      </c>
      <c r="BF653" s="179" t="s">
        <v>20515</v>
      </c>
      <c r="BG653" s="174" t="s">
        <v>887</v>
      </c>
      <c r="BH653" s="166" t="s">
        <v>20501</v>
      </c>
      <c r="BI653" s="162"/>
      <c r="BJ653" s="163">
        <v>1</v>
      </c>
      <c r="BK653" s="163"/>
    </row>
    <row r="654" spans="1:63" ht="54" customHeight="1" x14ac:dyDescent="0.25">
      <c r="A654" s="157">
        <v>648</v>
      </c>
      <c r="B654" s="164" t="s">
        <v>1343</v>
      </c>
      <c r="C654" s="169" t="s">
        <v>1283</v>
      </c>
      <c r="D654" s="169" t="s">
        <v>467</v>
      </c>
      <c r="E654" s="170" t="s">
        <v>1344</v>
      </c>
      <c r="F654" s="171" t="s">
        <v>1345</v>
      </c>
      <c r="G654" s="171" t="s">
        <v>1346</v>
      </c>
      <c r="H654" s="172" t="s">
        <v>1345</v>
      </c>
      <c r="I654" s="164" t="s">
        <v>439</v>
      </c>
      <c r="J654" s="164">
        <v>43</v>
      </c>
      <c r="K654" s="171">
        <v>43</v>
      </c>
      <c r="L654" s="171" t="s">
        <v>1285</v>
      </c>
      <c r="M654" s="173">
        <v>578036</v>
      </c>
      <c r="N654" s="173">
        <f>P654-M654</f>
        <v>64964</v>
      </c>
      <c r="O654" s="173">
        <v>65682.782608695605</v>
      </c>
      <c r="P654" s="173">
        <v>643000</v>
      </c>
      <c r="Q654" s="173">
        <f>+O654/1800000*2340000</f>
        <v>85387.617391304288</v>
      </c>
      <c r="R654" s="173">
        <f>+M654+Q654</f>
        <v>663423.61739130435</v>
      </c>
      <c r="S654" s="173">
        <v>663400</v>
      </c>
      <c r="T654" s="174" t="s">
        <v>887</v>
      </c>
      <c r="U654" s="175" t="s">
        <v>202</v>
      </c>
      <c r="V654" s="175" t="s">
        <v>201</v>
      </c>
      <c r="W654" s="175" t="s">
        <v>24</v>
      </c>
      <c r="X654" s="176">
        <v>43294</v>
      </c>
      <c r="Y654" s="171" t="s">
        <v>7684</v>
      </c>
      <c r="Z654" s="171"/>
      <c r="AA654" s="173">
        <v>1030000</v>
      </c>
      <c r="AB654" s="173"/>
      <c r="AC654" s="173"/>
      <c r="AD654" s="173"/>
      <c r="AE654" s="173"/>
      <c r="AF654" s="173"/>
      <c r="AG654" s="173"/>
      <c r="AH654" s="173"/>
      <c r="AI654" s="173">
        <v>843000</v>
      </c>
      <c r="AJ654" s="173"/>
      <c r="AK654" s="173"/>
      <c r="AL654" s="173"/>
      <c r="AM654" s="173"/>
      <c r="AN654" s="173"/>
      <c r="AO654" s="173"/>
      <c r="AP654" s="173"/>
      <c r="AQ654" s="173"/>
      <c r="AR654" s="173"/>
      <c r="AS654" s="173">
        <v>877000</v>
      </c>
      <c r="AT654" s="160">
        <f t="shared" si="230"/>
        <v>3</v>
      </c>
      <c r="AU654" s="173">
        <f t="shared" si="231"/>
        <v>2750000</v>
      </c>
      <c r="AV654" s="173">
        <f t="shared" si="232"/>
        <v>916700</v>
      </c>
      <c r="AW654" s="173">
        <f t="shared" si="233"/>
        <v>843000</v>
      </c>
      <c r="AX654" s="173">
        <f t="shared" si="234"/>
        <v>253300</v>
      </c>
      <c r="AY654" s="173">
        <f t="shared" si="235"/>
        <v>179600</v>
      </c>
      <c r="AZ654" s="177">
        <f t="shared" si="236"/>
        <v>0.38182092252034971</v>
      </c>
      <c r="BA654" s="177">
        <f t="shared" si="237"/>
        <v>0.27072656014470908</v>
      </c>
      <c r="BB654" s="173">
        <f t="shared" si="229"/>
        <v>843000</v>
      </c>
      <c r="BC654" s="178">
        <f t="shared" si="223"/>
        <v>916700</v>
      </c>
      <c r="BD654" s="173">
        <f t="shared" si="227"/>
        <v>179600</v>
      </c>
      <c r="BE654" s="177">
        <f t="shared" si="228"/>
        <v>0.27072656014470908</v>
      </c>
      <c r="BF654" s="179" t="s">
        <v>20515</v>
      </c>
      <c r="BG654" s="174" t="s">
        <v>887</v>
      </c>
      <c r="BH654" s="166" t="s">
        <v>20501</v>
      </c>
      <c r="BI654" s="162"/>
      <c r="BJ654" s="163">
        <v>1</v>
      </c>
      <c r="BK654" s="163"/>
    </row>
    <row r="655" spans="1:63" ht="52.5" customHeight="1" x14ac:dyDescent="0.25">
      <c r="A655" s="157">
        <v>649</v>
      </c>
      <c r="B655" s="164" t="s">
        <v>1347</v>
      </c>
      <c r="C655" s="169" t="s">
        <v>1283</v>
      </c>
      <c r="D655" s="169" t="s">
        <v>467</v>
      </c>
      <c r="E655" s="170" t="s">
        <v>1242</v>
      </c>
      <c r="F655" s="171" t="s">
        <v>1243</v>
      </c>
      <c r="G655" s="171" t="s">
        <v>1348</v>
      </c>
      <c r="H655" s="172" t="s">
        <v>1245</v>
      </c>
      <c r="I655" s="164" t="s">
        <v>439</v>
      </c>
      <c r="J655" s="164">
        <v>43</v>
      </c>
      <c r="K655" s="171">
        <v>43</v>
      </c>
      <c r="L655" s="171" t="s">
        <v>1285</v>
      </c>
      <c r="M655" s="173">
        <v>578036</v>
      </c>
      <c r="N655" s="173">
        <f>P655-M655</f>
        <v>64964</v>
      </c>
      <c r="O655" s="173">
        <v>65682.782608695605</v>
      </c>
      <c r="P655" s="173">
        <v>643000</v>
      </c>
      <c r="Q655" s="173">
        <f>+O655/1800000*2340000</f>
        <v>85387.617391304288</v>
      </c>
      <c r="R655" s="173">
        <f>+M655+Q655</f>
        <v>663423.61739130435</v>
      </c>
      <c r="S655" s="173">
        <v>663400</v>
      </c>
      <c r="T655" s="174" t="s">
        <v>887</v>
      </c>
      <c r="U655" s="175" t="s">
        <v>202</v>
      </c>
      <c r="V655" s="175" t="s">
        <v>201</v>
      </c>
      <c r="W655" s="175" t="s">
        <v>24</v>
      </c>
      <c r="X655" s="176">
        <v>43294</v>
      </c>
      <c r="Y655" s="171" t="s">
        <v>7684</v>
      </c>
      <c r="Z655" s="171"/>
      <c r="AA655" s="173">
        <v>1030000</v>
      </c>
      <c r="AB655" s="173"/>
      <c r="AC655" s="173"/>
      <c r="AD655" s="173"/>
      <c r="AE655" s="173"/>
      <c r="AF655" s="173"/>
      <c r="AG655" s="173"/>
      <c r="AH655" s="173"/>
      <c r="AI655" s="173">
        <v>843000</v>
      </c>
      <c r="AJ655" s="173"/>
      <c r="AK655" s="173"/>
      <c r="AL655" s="173"/>
      <c r="AM655" s="173"/>
      <c r="AN655" s="173"/>
      <c r="AO655" s="173"/>
      <c r="AP655" s="173"/>
      <c r="AQ655" s="173"/>
      <c r="AR655" s="173"/>
      <c r="AS655" s="173">
        <v>877000</v>
      </c>
      <c r="AT655" s="160">
        <f t="shared" si="230"/>
        <v>3</v>
      </c>
      <c r="AU655" s="173">
        <f t="shared" si="231"/>
        <v>2750000</v>
      </c>
      <c r="AV655" s="173">
        <f t="shared" si="232"/>
        <v>916700</v>
      </c>
      <c r="AW655" s="173">
        <f t="shared" si="233"/>
        <v>843000</v>
      </c>
      <c r="AX655" s="173">
        <f t="shared" si="234"/>
        <v>253300</v>
      </c>
      <c r="AY655" s="173">
        <f t="shared" si="235"/>
        <v>179600</v>
      </c>
      <c r="AZ655" s="177">
        <f t="shared" si="236"/>
        <v>0.38182092252034971</v>
      </c>
      <c r="BA655" s="177">
        <f t="shared" si="237"/>
        <v>0.27072656014470908</v>
      </c>
      <c r="BB655" s="173">
        <f t="shared" si="229"/>
        <v>843000</v>
      </c>
      <c r="BC655" s="178">
        <f t="shared" si="223"/>
        <v>916700</v>
      </c>
      <c r="BD655" s="173">
        <f t="shared" si="227"/>
        <v>179600</v>
      </c>
      <c r="BE655" s="177">
        <f t="shared" si="228"/>
        <v>0.27072656014470908</v>
      </c>
      <c r="BF655" s="179" t="s">
        <v>20515</v>
      </c>
      <c r="BG655" s="174" t="s">
        <v>887</v>
      </c>
      <c r="BH655" s="166" t="s">
        <v>20501</v>
      </c>
      <c r="BI655" s="162"/>
      <c r="BJ655" s="163">
        <v>1</v>
      </c>
      <c r="BK655" s="163"/>
    </row>
    <row r="656" spans="1:63" ht="72" customHeight="1" x14ac:dyDescent="0.25">
      <c r="A656" s="157">
        <v>650</v>
      </c>
      <c r="B656" s="164" t="s">
        <v>1349</v>
      </c>
      <c r="C656" s="169" t="s">
        <v>1283</v>
      </c>
      <c r="D656" s="169" t="s">
        <v>467</v>
      </c>
      <c r="E656" s="170" t="s">
        <v>1247</v>
      </c>
      <c r="F656" s="171" t="s">
        <v>1248</v>
      </c>
      <c r="G656" s="171" t="s">
        <v>1350</v>
      </c>
      <c r="H656" s="172" t="s">
        <v>1250</v>
      </c>
      <c r="I656" s="164" t="s">
        <v>439</v>
      </c>
      <c r="J656" s="164">
        <v>43</v>
      </c>
      <c r="K656" s="171">
        <v>43</v>
      </c>
      <c r="L656" s="171" t="s">
        <v>1285</v>
      </c>
      <c r="M656" s="173">
        <v>578036</v>
      </c>
      <c r="N656" s="173">
        <f>P656-M656</f>
        <v>64964</v>
      </c>
      <c r="O656" s="173">
        <v>65682.782608695605</v>
      </c>
      <c r="P656" s="173">
        <v>643000</v>
      </c>
      <c r="Q656" s="173">
        <f>+O656/1800000*2340000</f>
        <v>85387.617391304288</v>
      </c>
      <c r="R656" s="173">
        <f>+M656+Q656</f>
        <v>663423.61739130435</v>
      </c>
      <c r="S656" s="173">
        <v>663400</v>
      </c>
      <c r="T656" s="174" t="s">
        <v>887</v>
      </c>
      <c r="U656" s="175" t="s">
        <v>202</v>
      </c>
      <c r="V656" s="175" t="s">
        <v>201</v>
      </c>
      <c r="W656" s="175" t="s">
        <v>24</v>
      </c>
      <c r="X656" s="176">
        <v>43294</v>
      </c>
      <c r="Y656" s="171" t="s">
        <v>7684</v>
      </c>
      <c r="Z656" s="171"/>
      <c r="AA656" s="173">
        <v>1030000</v>
      </c>
      <c r="AB656" s="173"/>
      <c r="AC656" s="173"/>
      <c r="AD656" s="173"/>
      <c r="AE656" s="173"/>
      <c r="AF656" s="173"/>
      <c r="AG656" s="173"/>
      <c r="AH656" s="173"/>
      <c r="AI656" s="173">
        <v>843000</v>
      </c>
      <c r="AJ656" s="173"/>
      <c r="AK656" s="173"/>
      <c r="AL656" s="173"/>
      <c r="AM656" s="173"/>
      <c r="AN656" s="173"/>
      <c r="AO656" s="173"/>
      <c r="AP656" s="173"/>
      <c r="AQ656" s="173"/>
      <c r="AR656" s="173"/>
      <c r="AS656" s="173">
        <v>877000</v>
      </c>
      <c r="AT656" s="160">
        <f t="shared" si="230"/>
        <v>3</v>
      </c>
      <c r="AU656" s="173">
        <f t="shared" si="231"/>
        <v>2750000</v>
      </c>
      <c r="AV656" s="173">
        <f t="shared" si="232"/>
        <v>916700</v>
      </c>
      <c r="AW656" s="173">
        <f t="shared" si="233"/>
        <v>843000</v>
      </c>
      <c r="AX656" s="173">
        <f t="shared" si="234"/>
        <v>253300</v>
      </c>
      <c r="AY656" s="173">
        <f t="shared" si="235"/>
        <v>179600</v>
      </c>
      <c r="AZ656" s="177">
        <f t="shared" si="236"/>
        <v>0.38182092252034971</v>
      </c>
      <c r="BA656" s="177">
        <f t="shared" si="237"/>
        <v>0.27072656014470908</v>
      </c>
      <c r="BB656" s="173">
        <f t="shared" si="229"/>
        <v>843000</v>
      </c>
      <c r="BC656" s="178">
        <f t="shared" si="223"/>
        <v>916700</v>
      </c>
      <c r="BD656" s="173">
        <f t="shared" si="227"/>
        <v>179600</v>
      </c>
      <c r="BE656" s="177">
        <f t="shared" si="228"/>
        <v>0.27072656014470908</v>
      </c>
      <c r="BF656" s="179" t="s">
        <v>20515</v>
      </c>
      <c r="BG656" s="174" t="s">
        <v>887</v>
      </c>
      <c r="BH656" s="166" t="s">
        <v>20501</v>
      </c>
      <c r="BI656" s="162"/>
      <c r="BJ656" s="163">
        <v>1</v>
      </c>
      <c r="BK656" s="163"/>
    </row>
    <row r="657" spans="1:63" ht="35.25" customHeight="1" x14ac:dyDescent="0.25">
      <c r="A657" s="157">
        <v>651</v>
      </c>
      <c r="B657" s="164" t="s">
        <v>1353</v>
      </c>
      <c r="C657" s="169" t="s">
        <v>1283</v>
      </c>
      <c r="D657" s="169" t="s">
        <v>467</v>
      </c>
      <c r="E657" s="170" t="s">
        <v>1354</v>
      </c>
      <c r="F657" s="171" t="s">
        <v>1355</v>
      </c>
      <c r="G657" s="171" t="s">
        <v>1356</v>
      </c>
      <c r="H657" s="172" t="s">
        <v>1355</v>
      </c>
      <c r="I657" s="164" t="s">
        <v>439</v>
      </c>
      <c r="J657" s="164">
        <v>43</v>
      </c>
      <c r="K657" s="171">
        <v>43</v>
      </c>
      <c r="L657" s="171" t="s">
        <v>1285</v>
      </c>
      <c r="M657" s="173">
        <v>578036</v>
      </c>
      <c r="N657" s="173">
        <f>P657-M657</f>
        <v>64964</v>
      </c>
      <c r="O657" s="173">
        <v>65682.782608695605</v>
      </c>
      <c r="P657" s="173">
        <v>643000</v>
      </c>
      <c r="Q657" s="173">
        <f>+O657/1800000*2340000</f>
        <v>85387.617391304288</v>
      </c>
      <c r="R657" s="173">
        <f>+M657+Q657</f>
        <v>663423.61739130435</v>
      </c>
      <c r="S657" s="173">
        <v>663400</v>
      </c>
      <c r="T657" s="174" t="s">
        <v>887</v>
      </c>
      <c r="U657" s="175" t="s">
        <v>202</v>
      </c>
      <c r="V657" s="175" t="s">
        <v>201</v>
      </c>
      <c r="W657" s="175" t="s">
        <v>24</v>
      </c>
      <c r="X657" s="176">
        <v>43294</v>
      </c>
      <c r="Y657" s="171" t="s">
        <v>7684</v>
      </c>
      <c r="Z657" s="171"/>
      <c r="AA657" s="173">
        <v>1030000</v>
      </c>
      <c r="AB657" s="173"/>
      <c r="AC657" s="173"/>
      <c r="AD657" s="173"/>
      <c r="AE657" s="173"/>
      <c r="AF657" s="173"/>
      <c r="AG657" s="173"/>
      <c r="AH657" s="173"/>
      <c r="AI657" s="173">
        <v>843000</v>
      </c>
      <c r="AJ657" s="173"/>
      <c r="AK657" s="173"/>
      <c r="AL657" s="173"/>
      <c r="AM657" s="173"/>
      <c r="AN657" s="173"/>
      <c r="AO657" s="173"/>
      <c r="AP657" s="173"/>
      <c r="AQ657" s="173"/>
      <c r="AR657" s="173"/>
      <c r="AS657" s="173">
        <v>877000</v>
      </c>
      <c r="AT657" s="160">
        <f t="shared" si="230"/>
        <v>3</v>
      </c>
      <c r="AU657" s="173">
        <f t="shared" si="231"/>
        <v>2750000</v>
      </c>
      <c r="AV657" s="173">
        <f t="shared" si="232"/>
        <v>916700</v>
      </c>
      <c r="AW657" s="173">
        <f t="shared" si="233"/>
        <v>843000</v>
      </c>
      <c r="AX657" s="173">
        <f t="shared" si="234"/>
        <v>253300</v>
      </c>
      <c r="AY657" s="173">
        <f t="shared" si="235"/>
        <v>179600</v>
      </c>
      <c r="AZ657" s="177">
        <f t="shared" si="236"/>
        <v>0.38182092252034971</v>
      </c>
      <c r="BA657" s="177">
        <f t="shared" si="237"/>
        <v>0.27072656014470908</v>
      </c>
      <c r="BB657" s="173">
        <f t="shared" si="229"/>
        <v>843000</v>
      </c>
      <c r="BC657" s="178">
        <f t="shared" si="223"/>
        <v>916700</v>
      </c>
      <c r="BD657" s="173">
        <f t="shared" si="227"/>
        <v>179600</v>
      </c>
      <c r="BE657" s="177">
        <f t="shared" si="228"/>
        <v>0.27072656014470908</v>
      </c>
      <c r="BF657" s="179" t="s">
        <v>20515</v>
      </c>
      <c r="BG657" s="174" t="s">
        <v>887</v>
      </c>
      <c r="BH657" s="166" t="s">
        <v>20501</v>
      </c>
      <c r="BI657" s="162"/>
      <c r="BJ657" s="163">
        <v>1</v>
      </c>
      <c r="BK657" s="163"/>
    </row>
    <row r="658" spans="1:63" ht="35.25" customHeight="1" x14ac:dyDescent="0.25">
      <c r="A658" s="157">
        <v>652</v>
      </c>
      <c r="B658" s="164" t="s">
        <v>1357</v>
      </c>
      <c r="C658" s="169" t="s">
        <v>1283</v>
      </c>
      <c r="D658" s="169" t="s">
        <v>467</v>
      </c>
      <c r="E658" s="170" t="s">
        <v>1358</v>
      </c>
      <c r="F658" s="171" t="s">
        <v>1359</v>
      </c>
      <c r="G658" s="171" t="s">
        <v>1359</v>
      </c>
      <c r="H658" s="172" t="s">
        <v>1360</v>
      </c>
      <c r="I658" s="164" t="s">
        <v>439</v>
      </c>
      <c r="J658" s="164">
        <v>43</v>
      </c>
      <c r="K658" s="171">
        <v>43</v>
      </c>
      <c r="L658" s="171" t="s">
        <v>1285</v>
      </c>
      <c r="M658" s="173">
        <v>578036</v>
      </c>
      <c r="N658" s="173">
        <f>P658-M658</f>
        <v>64964</v>
      </c>
      <c r="O658" s="173">
        <v>65682.782608695605</v>
      </c>
      <c r="P658" s="173">
        <v>643000</v>
      </c>
      <c r="Q658" s="173">
        <f>+O658/1800000*2340000</f>
        <v>85387.617391304288</v>
      </c>
      <c r="R658" s="173">
        <f>+M658+Q658</f>
        <v>663423.61739130435</v>
      </c>
      <c r="S658" s="173">
        <v>663400</v>
      </c>
      <c r="T658" s="174" t="s">
        <v>887</v>
      </c>
      <c r="U658" s="175" t="s">
        <v>202</v>
      </c>
      <c r="V658" s="175" t="s">
        <v>201</v>
      </c>
      <c r="W658" s="175" t="s">
        <v>24</v>
      </c>
      <c r="X658" s="176">
        <v>43294</v>
      </c>
      <c r="Y658" s="171" t="s">
        <v>7684</v>
      </c>
      <c r="Z658" s="171"/>
      <c r="AA658" s="173">
        <v>1030000</v>
      </c>
      <c r="AB658" s="173"/>
      <c r="AC658" s="173"/>
      <c r="AD658" s="173"/>
      <c r="AE658" s="173"/>
      <c r="AF658" s="173"/>
      <c r="AG658" s="173"/>
      <c r="AH658" s="173"/>
      <c r="AI658" s="173">
        <v>843000</v>
      </c>
      <c r="AJ658" s="173"/>
      <c r="AK658" s="173"/>
      <c r="AL658" s="173"/>
      <c r="AM658" s="173"/>
      <c r="AN658" s="173"/>
      <c r="AO658" s="173"/>
      <c r="AP658" s="173"/>
      <c r="AQ658" s="173"/>
      <c r="AR658" s="173"/>
      <c r="AS658" s="173">
        <v>877000</v>
      </c>
      <c r="AT658" s="160">
        <f t="shared" si="230"/>
        <v>3</v>
      </c>
      <c r="AU658" s="173">
        <f t="shared" si="231"/>
        <v>2750000</v>
      </c>
      <c r="AV658" s="173">
        <f t="shared" si="232"/>
        <v>916700</v>
      </c>
      <c r="AW658" s="173">
        <f t="shared" si="233"/>
        <v>843000</v>
      </c>
      <c r="AX658" s="173">
        <f t="shared" si="234"/>
        <v>253300</v>
      </c>
      <c r="AY658" s="173">
        <f t="shared" si="235"/>
        <v>179600</v>
      </c>
      <c r="AZ658" s="177">
        <f t="shared" si="236"/>
        <v>0.38182092252034971</v>
      </c>
      <c r="BA658" s="177">
        <f t="shared" si="237"/>
        <v>0.27072656014470908</v>
      </c>
      <c r="BB658" s="173">
        <f t="shared" si="229"/>
        <v>843000</v>
      </c>
      <c r="BC658" s="178">
        <f t="shared" si="223"/>
        <v>916700</v>
      </c>
      <c r="BD658" s="173">
        <f t="shared" si="227"/>
        <v>179600</v>
      </c>
      <c r="BE658" s="177">
        <f t="shared" si="228"/>
        <v>0.27072656014470908</v>
      </c>
      <c r="BF658" s="179" t="s">
        <v>20515</v>
      </c>
      <c r="BG658" s="174" t="s">
        <v>887</v>
      </c>
      <c r="BH658" s="166" t="s">
        <v>20501</v>
      </c>
      <c r="BI658" s="162"/>
      <c r="BJ658" s="163">
        <v>1</v>
      </c>
      <c r="BK658" s="163"/>
    </row>
    <row r="659" spans="1:63" ht="35.25" customHeight="1" x14ac:dyDescent="0.25">
      <c r="A659" s="157">
        <v>653</v>
      </c>
      <c r="B659" s="164" t="s">
        <v>1361</v>
      </c>
      <c r="C659" s="169" t="s">
        <v>1283</v>
      </c>
      <c r="D659" s="169" t="s">
        <v>467</v>
      </c>
      <c r="E659" s="170" t="s">
        <v>1362</v>
      </c>
      <c r="F659" s="171" t="s">
        <v>1363</v>
      </c>
      <c r="G659" s="171" t="s">
        <v>1363</v>
      </c>
      <c r="H659" s="172" t="s">
        <v>1363</v>
      </c>
      <c r="I659" s="164" t="s">
        <v>439</v>
      </c>
      <c r="J659" s="164">
        <v>43</v>
      </c>
      <c r="K659" s="171">
        <v>43</v>
      </c>
      <c r="L659" s="171" t="s">
        <v>1285</v>
      </c>
      <c r="M659" s="173">
        <v>578036</v>
      </c>
      <c r="N659" s="173">
        <v>64964</v>
      </c>
      <c r="O659" s="173">
        <v>65682.782608695605</v>
      </c>
      <c r="P659" s="173">
        <v>643000</v>
      </c>
      <c r="Q659" s="173">
        <v>85387.617391304288</v>
      </c>
      <c r="R659" s="173">
        <v>663423.61739130435</v>
      </c>
      <c r="S659" s="173">
        <v>663400</v>
      </c>
      <c r="T659" s="174" t="s">
        <v>887</v>
      </c>
      <c r="U659" s="175" t="s">
        <v>471</v>
      </c>
      <c r="V659" s="175" t="s">
        <v>470</v>
      </c>
      <c r="W659" s="175" t="s">
        <v>29</v>
      </c>
      <c r="X659" s="176">
        <v>43294</v>
      </c>
      <c r="Y659" s="171" t="s">
        <v>7684</v>
      </c>
      <c r="Z659" s="171"/>
      <c r="AA659" s="173"/>
      <c r="AB659" s="173"/>
      <c r="AC659" s="173"/>
      <c r="AD659" s="173"/>
      <c r="AE659" s="173"/>
      <c r="AF659" s="173"/>
      <c r="AG659" s="173"/>
      <c r="AH659" s="173"/>
      <c r="AI659" s="173">
        <v>843000</v>
      </c>
      <c r="AJ659" s="173"/>
      <c r="AK659" s="173"/>
      <c r="AL659" s="173"/>
      <c r="AM659" s="173"/>
      <c r="AN659" s="173"/>
      <c r="AO659" s="173"/>
      <c r="AP659" s="173"/>
      <c r="AQ659" s="173"/>
      <c r="AR659" s="173">
        <v>1133000</v>
      </c>
      <c r="AS659" s="173">
        <v>877000</v>
      </c>
      <c r="AT659" s="160">
        <f t="shared" si="230"/>
        <v>3</v>
      </c>
      <c r="AU659" s="173">
        <f t="shared" si="231"/>
        <v>2853000</v>
      </c>
      <c r="AV659" s="173">
        <f t="shared" si="232"/>
        <v>951000</v>
      </c>
      <c r="AW659" s="173">
        <f t="shared" si="233"/>
        <v>843000</v>
      </c>
      <c r="AX659" s="173">
        <f t="shared" si="234"/>
        <v>287600</v>
      </c>
      <c r="AY659" s="173">
        <f t="shared" si="235"/>
        <v>179600</v>
      </c>
      <c r="AZ659" s="177">
        <f t="shared" si="236"/>
        <v>0.43352426891769669</v>
      </c>
      <c r="BA659" s="177">
        <f t="shared" si="237"/>
        <v>0.27072656014470908</v>
      </c>
      <c r="BB659" s="173">
        <f t="shared" si="229"/>
        <v>843000</v>
      </c>
      <c r="BC659" s="178">
        <f t="shared" si="223"/>
        <v>951000</v>
      </c>
      <c r="BD659" s="173">
        <f t="shared" si="227"/>
        <v>179600</v>
      </c>
      <c r="BE659" s="177">
        <f t="shared" si="228"/>
        <v>0.27072656014470908</v>
      </c>
      <c r="BF659" s="179" t="s">
        <v>20515</v>
      </c>
      <c r="BG659" s="174" t="s">
        <v>887</v>
      </c>
      <c r="BH659" s="166" t="s">
        <v>20501</v>
      </c>
      <c r="BI659" s="162"/>
      <c r="BJ659" s="163">
        <v>1</v>
      </c>
      <c r="BK659" s="163"/>
    </row>
    <row r="660" spans="1:63" ht="35.25" customHeight="1" x14ac:dyDescent="0.25">
      <c r="A660" s="157">
        <v>654</v>
      </c>
      <c r="B660" s="164" t="s">
        <v>1364</v>
      </c>
      <c r="C660" s="169" t="s">
        <v>1283</v>
      </c>
      <c r="D660" s="169" t="s">
        <v>467</v>
      </c>
      <c r="E660" s="170" t="s">
        <v>1272</v>
      </c>
      <c r="F660" s="171" t="s">
        <v>1273</v>
      </c>
      <c r="G660" s="171" t="s">
        <v>1365</v>
      </c>
      <c r="H660" s="172" t="s">
        <v>1273</v>
      </c>
      <c r="I660" s="164"/>
      <c r="J660" s="164">
        <v>43</v>
      </c>
      <c r="K660" s="171">
        <v>43</v>
      </c>
      <c r="L660" s="171" t="s">
        <v>1285</v>
      </c>
      <c r="M660" s="173">
        <v>578036</v>
      </c>
      <c r="N660" s="173">
        <f>P660-M660</f>
        <v>64964</v>
      </c>
      <c r="O660" s="173">
        <v>65682.782608695605</v>
      </c>
      <c r="P660" s="173">
        <v>643000</v>
      </c>
      <c r="Q660" s="173">
        <f>+O660/1800000*2340000</f>
        <v>85387.617391304288</v>
      </c>
      <c r="R660" s="173">
        <f>+M660+Q660</f>
        <v>663423.61739130435</v>
      </c>
      <c r="S660" s="173">
        <v>663400</v>
      </c>
      <c r="T660" s="174" t="s">
        <v>887</v>
      </c>
      <c r="U660" s="175" t="s">
        <v>471</v>
      </c>
      <c r="V660" s="175" t="s">
        <v>470</v>
      </c>
      <c r="W660" s="175" t="s">
        <v>173</v>
      </c>
      <c r="X660" s="176">
        <v>43294</v>
      </c>
      <c r="Y660" s="171" t="s">
        <v>7684</v>
      </c>
      <c r="Z660" s="171"/>
      <c r="AA660" s="173">
        <v>1030000</v>
      </c>
      <c r="AB660" s="173"/>
      <c r="AC660" s="173"/>
      <c r="AD660" s="173"/>
      <c r="AE660" s="173"/>
      <c r="AF660" s="173"/>
      <c r="AG660" s="173"/>
      <c r="AH660" s="173"/>
      <c r="AI660" s="173">
        <v>843000</v>
      </c>
      <c r="AJ660" s="173"/>
      <c r="AK660" s="173"/>
      <c r="AL660" s="173"/>
      <c r="AM660" s="173"/>
      <c r="AN660" s="173"/>
      <c r="AO660" s="173"/>
      <c r="AP660" s="173"/>
      <c r="AQ660" s="173"/>
      <c r="AR660" s="173"/>
      <c r="AS660" s="173">
        <v>877000</v>
      </c>
      <c r="AT660" s="160">
        <f t="shared" si="230"/>
        <v>3</v>
      </c>
      <c r="AU660" s="173">
        <f t="shared" si="231"/>
        <v>2750000</v>
      </c>
      <c r="AV660" s="173">
        <f t="shared" si="232"/>
        <v>916700</v>
      </c>
      <c r="AW660" s="173">
        <f t="shared" si="233"/>
        <v>843000</v>
      </c>
      <c r="AX660" s="173">
        <f t="shared" si="234"/>
        <v>253300</v>
      </c>
      <c r="AY660" s="173">
        <f t="shared" si="235"/>
        <v>179600</v>
      </c>
      <c r="AZ660" s="177">
        <f t="shared" si="236"/>
        <v>0.38182092252034971</v>
      </c>
      <c r="BA660" s="177">
        <f t="shared" si="237"/>
        <v>0.27072656014470908</v>
      </c>
      <c r="BB660" s="173">
        <f t="shared" si="229"/>
        <v>843000</v>
      </c>
      <c r="BC660" s="178">
        <f t="shared" si="223"/>
        <v>916700</v>
      </c>
      <c r="BD660" s="173">
        <f t="shared" si="227"/>
        <v>179600</v>
      </c>
      <c r="BE660" s="177">
        <f t="shared" si="228"/>
        <v>0.27072656014470908</v>
      </c>
      <c r="BF660" s="179" t="s">
        <v>20515</v>
      </c>
      <c r="BG660" s="174" t="s">
        <v>887</v>
      </c>
      <c r="BH660" s="166" t="s">
        <v>20501</v>
      </c>
      <c r="BI660" s="162"/>
      <c r="BJ660" s="163">
        <v>1</v>
      </c>
      <c r="BK660" s="163"/>
    </row>
    <row r="661" spans="1:63" ht="35.25" customHeight="1" x14ac:dyDescent="0.25">
      <c r="A661" s="157">
        <v>655</v>
      </c>
      <c r="B661" s="164" t="s">
        <v>1366</v>
      </c>
      <c r="C661" s="169" t="s">
        <v>1283</v>
      </c>
      <c r="D661" s="169" t="s">
        <v>467</v>
      </c>
      <c r="E661" s="170" t="s">
        <v>1367</v>
      </c>
      <c r="F661" s="171" t="s">
        <v>1368</v>
      </c>
      <c r="G661" s="171" t="s">
        <v>1368</v>
      </c>
      <c r="H661" s="172" t="s">
        <v>1368</v>
      </c>
      <c r="I661" s="164" t="s">
        <v>439</v>
      </c>
      <c r="J661" s="164">
        <v>43</v>
      </c>
      <c r="K661" s="171">
        <v>43</v>
      </c>
      <c r="L661" s="171" t="s">
        <v>1285</v>
      </c>
      <c r="M661" s="173">
        <v>578036</v>
      </c>
      <c r="N661" s="173">
        <v>64964</v>
      </c>
      <c r="O661" s="173">
        <v>65682.782608695605</v>
      </c>
      <c r="P661" s="173">
        <v>643000</v>
      </c>
      <c r="Q661" s="173">
        <v>85387.617391304288</v>
      </c>
      <c r="R661" s="173">
        <v>663423.61739130435</v>
      </c>
      <c r="S661" s="173">
        <v>663400</v>
      </c>
      <c r="T661" s="174" t="s">
        <v>887</v>
      </c>
      <c r="U661" s="175" t="s">
        <v>471</v>
      </c>
      <c r="V661" s="175" t="s">
        <v>470</v>
      </c>
      <c r="W661" s="175" t="s">
        <v>196</v>
      </c>
      <c r="X661" s="176">
        <v>43294</v>
      </c>
      <c r="Y661" s="171" t="s">
        <v>7684</v>
      </c>
      <c r="Z661" s="171"/>
      <c r="AA661" s="173"/>
      <c r="AB661" s="173"/>
      <c r="AC661" s="173"/>
      <c r="AD661" s="173"/>
      <c r="AE661" s="173"/>
      <c r="AF661" s="173"/>
      <c r="AG661" s="173"/>
      <c r="AH661" s="173"/>
      <c r="AI661" s="173">
        <v>843000</v>
      </c>
      <c r="AJ661" s="173"/>
      <c r="AK661" s="173"/>
      <c r="AL661" s="173"/>
      <c r="AM661" s="173"/>
      <c r="AN661" s="173"/>
      <c r="AO661" s="173"/>
      <c r="AP661" s="173"/>
      <c r="AQ661" s="173"/>
      <c r="AR661" s="173">
        <v>1133000</v>
      </c>
      <c r="AS661" s="173">
        <v>877000</v>
      </c>
      <c r="AT661" s="160">
        <f t="shared" si="230"/>
        <v>3</v>
      </c>
      <c r="AU661" s="173">
        <f t="shared" si="231"/>
        <v>2853000</v>
      </c>
      <c r="AV661" s="173">
        <f t="shared" si="232"/>
        <v>951000</v>
      </c>
      <c r="AW661" s="173">
        <f t="shared" si="233"/>
        <v>843000</v>
      </c>
      <c r="AX661" s="173">
        <f t="shared" si="234"/>
        <v>287600</v>
      </c>
      <c r="AY661" s="173">
        <f t="shared" si="235"/>
        <v>179600</v>
      </c>
      <c r="AZ661" s="177">
        <f t="shared" si="236"/>
        <v>0.43352426891769669</v>
      </c>
      <c r="BA661" s="177">
        <f t="shared" si="237"/>
        <v>0.27072656014470908</v>
      </c>
      <c r="BB661" s="173">
        <f t="shared" si="229"/>
        <v>843000</v>
      </c>
      <c r="BC661" s="178">
        <f t="shared" si="223"/>
        <v>951000</v>
      </c>
      <c r="BD661" s="173">
        <f t="shared" si="227"/>
        <v>179600</v>
      </c>
      <c r="BE661" s="177">
        <f t="shared" si="228"/>
        <v>0.27072656014470908</v>
      </c>
      <c r="BF661" s="179" t="s">
        <v>20515</v>
      </c>
      <c r="BG661" s="174" t="s">
        <v>887</v>
      </c>
      <c r="BH661" s="166" t="s">
        <v>20501</v>
      </c>
      <c r="BI661" s="162"/>
      <c r="BJ661" s="163">
        <v>1</v>
      </c>
      <c r="BK661" s="163"/>
    </row>
    <row r="662" spans="1:63" ht="35.25" customHeight="1" x14ac:dyDescent="0.25">
      <c r="A662" s="157">
        <v>656</v>
      </c>
      <c r="B662" s="164" t="s">
        <v>1369</v>
      </c>
      <c r="C662" s="169" t="s">
        <v>1283</v>
      </c>
      <c r="D662" s="169" t="s">
        <v>467</v>
      </c>
      <c r="E662" s="170" t="s">
        <v>1370</v>
      </c>
      <c r="F662" s="171" t="s">
        <v>1371</v>
      </c>
      <c r="G662" s="171" t="s">
        <v>1372</v>
      </c>
      <c r="H662" s="172" t="s">
        <v>1371</v>
      </c>
      <c r="I662" s="164"/>
      <c r="J662" s="164">
        <v>43</v>
      </c>
      <c r="K662" s="171">
        <v>43</v>
      </c>
      <c r="L662" s="171" t="s">
        <v>1285</v>
      </c>
      <c r="M662" s="173">
        <v>578036</v>
      </c>
      <c r="N662" s="173">
        <v>64964</v>
      </c>
      <c r="O662" s="173">
        <v>65682.782608695605</v>
      </c>
      <c r="P662" s="173">
        <v>643000</v>
      </c>
      <c r="Q662" s="173">
        <v>85387.617391304288</v>
      </c>
      <c r="R662" s="173">
        <v>663423.61739130435</v>
      </c>
      <c r="S662" s="173">
        <v>663400</v>
      </c>
      <c r="T662" s="174" t="s">
        <v>887</v>
      </c>
      <c r="U662" s="175" t="s">
        <v>471</v>
      </c>
      <c r="V662" s="175" t="s">
        <v>470</v>
      </c>
      <c r="W662" s="175" t="s">
        <v>173</v>
      </c>
      <c r="X662" s="176">
        <v>43294</v>
      </c>
      <c r="Y662" s="171" t="s">
        <v>7684</v>
      </c>
      <c r="Z662" s="171"/>
      <c r="AA662" s="173"/>
      <c r="AB662" s="173"/>
      <c r="AC662" s="173"/>
      <c r="AD662" s="173"/>
      <c r="AE662" s="173"/>
      <c r="AF662" s="173"/>
      <c r="AG662" s="173"/>
      <c r="AH662" s="173"/>
      <c r="AI662" s="173">
        <v>843000</v>
      </c>
      <c r="AJ662" s="173"/>
      <c r="AK662" s="173"/>
      <c r="AL662" s="173"/>
      <c r="AM662" s="173"/>
      <c r="AN662" s="173"/>
      <c r="AO662" s="173"/>
      <c r="AP662" s="173"/>
      <c r="AQ662" s="173"/>
      <c r="AR662" s="173">
        <v>1133000</v>
      </c>
      <c r="AS662" s="173">
        <v>877000</v>
      </c>
      <c r="AT662" s="160">
        <f t="shared" si="230"/>
        <v>3</v>
      </c>
      <c r="AU662" s="173">
        <f t="shared" si="231"/>
        <v>2853000</v>
      </c>
      <c r="AV662" s="173">
        <f t="shared" si="232"/>
        <v>951000</v>
      </c>
      <c r="AW662" s="173">
        <f t="shared" si="233"/>
        <v>843000</v>
      </c>
      <c r="AX662" s="173">
        <f t="shared" si="234"/>
        <v>287600</v>
      </c>
      <c r="AY662" s="173">
        <f t="shared" si="235"/>
        <v>179600</v>
      </c>
      <c r="AZ662" s="177">
        <f t="shared" si="236"/>
        <v>0.43352426891769669</v>
      </c>
      <c r="BA662" s="177">
        <f t="shared" si="237"/>
        <v>0.27072656014470908</v>
      </c>
      <c r="BB662" s="173">
        <f t="shared" si="229"/>
        <v>843000</v>
      </c>
      <c r="BC662" s="178">
        <f t="shared" si="223"/>
        <v>951000</v>
      </c>
      <c r="BD662" s="173">
        <f t="shared" si="227"/>
        <v>179600</v>
      </c>
      <c r="BE662" s="177">
        <f t="shared" si="228"/>
        <v>0.27072656014470908</v>
      </c>
      <c r="BF662" s="179" t="s">
        <v>20515</v>
      </c>
      <c r="BG662" s="174" t="s">
        <v>887</v>
      </c>
      <c r="BH662" s="166" t="s">
        <v>20501</v>
      </c>
      <c r="BI662" s="162"/>
      <c r="BJ662" s="163">
        <v>1</v>
      </c>
      <c r="BK662" s="163"/>
    </row>
    <row r="663" spans="1:63" ht="35.25" customHeight="1" x14ac:dyDescent="0.25">
      <c r="A663" s="157">
        <v>657</v>
      </c>
      <c r="B663" s="164" t="s">
        <v>1373</v>
      </c>
      <c r="C663" s="169" t="s">
        <v>1283</v>
      </c>
      <c r="D663" s="169" t="s">
        <v>467</v>
      </c>
      <c r="E663" s="170" t="s">
        <v>1374</v>
      </c>
      <c r="F663" s="171" t="s">
        <v>1375</v>
      </c>
      <c r="G663" s="171" t="s">
        <v>1375</v>
      </c>
      <c r="H663" s="172" t="s">
        <v>1375</v>
      </c>
      <c r="I663" s="164" t="s">
        <v>439</v>
      </c>
      <c r="J663" s="164">
        <v>43</v>
      </c>
      <c r="K663" s="171">
        <v>43</v>
      </c>
      <c r="L663" s="171" t="s">
        <v>1285</v>
      </c>
      <c r="M663" s="173">
        <v>578036</v>
      </c>
      <c r="N663" s="173">
        <f>P663-M663</f>
        <v>64964</v>
      </c>
      <c r="O663" s="173">
        <v>65682.782608695605</v>
      </c>
      <c r="P663" s="173">
        <v>643000</v>
      </c>
      <c r="Q663" s="173">
        <f>+O663/1800000*2340000</f>
        <v>85387.617391304288</v>
      </c>
      <c r="R663" s="173">
        <f>+M663+Q663</f>
        <v>663423.61739130435</v>
      </c>
      <c r="S663" s="173">
        <v>663400</v>
      </c>
      <c r="T663" s="174" t="s">
        <v>887</v>
      </c>
      <c r="U663" s="175" t="s">
        <v>471</v>
      </c>
      <c r="V663" s="175" t="s">
        <v>470</v>
      </c>
      <c r="W663" s="175" t="s">
        <v>29</v>
      </c>
      <c r="X663" s="176">
        <v>43294</v>
      </c>
      <c r="Y663" s="171" t="s">
        <v>7684</v>
      </c>
      <c r="Z663" s="171"/>
      <c r="AA663" s="173">
        <v>1030000</v>
      </c>
      <c r="AB663" s="173"/>
      <c r="AC663" s="173"/>
      <c r="AD663" s="173"/>
      <c r="AE663" s="173"/>
      <c r="AF663" s="173"/>
      <c r="AG663" s="173"/>
      <c r="AH663" s="173"/>
      <c r="AI663" s="173">
        <v>843000</v>
      </c>
      <c r="AJ663" s="173"/>
      <c r="AK663" s="173"/>
      <c r="AL663" s="173"/>
      <c r="AM663" s="173"/>
      <c r="AN663" s="173"/>
      <c r="AO663" s="173"/>
      <c r="AP663" s="173"/>
      <c r="AQ663" s="173"/>
      <c r="AR663" s="173"/>
      <c r="AS663" s="173">
        <v>877000</v>
      </c>
      <c r="AT663" s="160">
        <f t="shared" si="230"/>
        <v>3</v>
      </c>
      <c r="AU663" s="173">
        <f t="shared" si="231"/>
        <v>2750000</v>
      </c>
      <c r="AV663" s="173">
        <f t="shared" si="232"/>
        <v>916700</v>
      </c>
      <c r="AW663" s="173">
        <f t="shared" si="233"/>
        <v>843000</v>
      </c>
      <c r="AX663" s="173">
        <f t="shared" si="234"/>
        <v>253300</v>
      </c>
      <c r="AY663" s="173">
        <f t="shared" si="235"/>
        <v>179600</v>
      </c>
      <c r="AZ663" s="177">
        <f t="shared" si="236"/>
        <v>0.38182092252034971</v>
      </c>
      <c r="BA663" s="177">
        <f t="shared" si="237"/>
        <v>0.27072656014470908</v>
      </c>
      <c r="BB663" s="173">
        <f t="shared" si="229"/>
        <v>843000</v>
      </c>
      <c r="BC663" s="178">
        <f t="shared" si="223"/>
        <v>916700</v>
      </c>
      <c r="BD663" s="173">
        <f t="shared" si="227"/>
        <v>179600</v>
      </c>
      <c r="BE663" s="177">
        <f t="shared" si="228"/>
        <v>0.27072656014470908</v>
      </c>
      <c r="BF663" s="179" t="s">
        <v>20515</v>
      </c>
      <c r="BG663" s="174" t="s">
        <v>887</v>
      </c>
      <c r="BH663" s="166" t="s">
        <v>20501</v>
      </c>
      <c r="BI663" s="162"/>
      <c r="BJ663" s="163">
        <v>1</v>
      </c>
      <c r="BK663" s="163"/>
    </row>
    <row r="664" spans="1:63" ht="35.25" customHeight="1" x14ac:dyDescent="0.25">
      <c r="A664" s="157">
        <v>658</v>
      </c>
      <c r="B664" s="164" t="s">
        <v>1376</v>
      </c>
      <c r="C664" s="169" t="s">
        <v>1283</v>
      </c>
      <c r="D664" s="169" t="s">
        <v>467</v>
      </c>
      <c r="E664" s="170" t="s">
        <v>1377</v>
      </c>
      <c r="F664" s="171" t="s">
        <v>1378</v>
      </c>
      <c r="G664" s="171" t="s">
        <v>1378</v>
      </c>
      <c r="H664" s="172" t="s">
        <v>1379</v>
      </c>
      <c r="I664" s="164" t="s">
        <v>439</v>
      </c>
      <c r="J664" s="164">
        <v>43</v>
      </c>
      <c r="K664" s="171">
        <v>43</v>
      </c>
      <c r="L664" s="171" t="s">
        <v>1285</v>
      </c>
      <c r="M664" s="173">
        <v>578036</v>
      </c>
      <c r="N664" s="173">
        <f>P664-M664</f>
        <v>64964</v>
      </c>
      <c r="O664" s="173">
        <v>65682.782608695605</v>
      </c>
      <c r="P664" s="173">
        <v>643000</v>
      </c>
      <c r="Q664" s="173">
        <f>+O664/1800000*2340000</f>
        <v>85387.617391304288</v>
      </c>
      <c r="R664" s="173">
        <f>+M664+Q664</f>
        <v>663423.61739130435</v>
      </c>
      <c r="S664" s="173">
        <v>663400</v>
      </c>
      <c r="T664" s="174" t="s">
        <v>887</v>
      </c>
      <c r="U664" s="175" t="s">
        <v>471</v>
      </c>
      <c r="V664" s="175" t="s">
        <v>470</v>
      </c>
      <c r="W664" s="175" t="s">
        <v>173</v>
      </c>
      <c r="X664" s="176">
        <v>43294</v>
      </c>
      <c r="Y664" s="171" t="s">
        <v>7684</v>
      </c>
      <c r="Z664" s="171"/>
      <c r="AA664" s="173">
        <v>1030000</v>
      </c>
      <c r="AB664" s="173"/>
      <c r="AC664" s="173"/>
      <c r="AD664" s="173"/>
      <c r="AE664" s="173"/>
      <c r="AF664" s="173"/>
      <c r="AG664" s="173"/>
      <c r="AH664" s="173"/>
      <c r="AI664" s="173">
        <v>843000</v>
      </c>
      <c r="AJ664" s="173"/>
      <c r="AK664" s="173"/>
      <c r="AL664" s="173"/>
      <c r="AM664" s="173"/>
      <c r="AN664" s="173"/>
      <c r="AO664" s="173"/>
      <c r="AP664" s="173"/>
      <c r="AQ664" s="173"/>
      <c r="AR664" s="173"/>
      <c r="AS664" s="173">
        <v>877000</v>
      </c>
      <c r="AT664" s="160">
        <f t="shared" si="230"/>
        <v>3</v>
      </c>
      <c r="AU664" s="173">
        <f t="shared" si="231"/>
        <v>2750000</v>
      </c>
      <c r="AV664" s="173">
        <f t="shared" si="232"/>
        <v>916700</v>
      </c>
      <c r="AW664" s="173">
        <f t="shared" si="233"/>
        <v>843000</v>
      </c>
      <c r="AX664" s="173">
        <f t="shared" si="234"/>
        <v>253300</v>
      </c>
      <c r="AY664" s="173">
        <f t="shared" si="235"/>
        <v>179600</v>
      </c>
      <c r="AZ664" s="177">
        <f t="shared" si="236"/>
        <v>0.38182092252034971</v>
      </c>
      <c r="BA664" s="177">
        <f t="shared" si="237"/>
        <v>0.27072656014470908</v>
      </c>
      <c r="BB664" s="173">
        <f t="shared" si="229"/>
        <v>843000</v>
      </c>
      <c r="BC664" s="178">
        <f t="shared" si="223"/>
        <v>916700</v>
      </c>
      <c r="BD664" s="173">
        <f t="shared" si="227"/>
        <v>179600</v>
      </c>
      <c r="BE664" s="177">
        <f t="shared" si="228"/>
        <v>0.27072656014470908</v>
      </c>
      <c r="BF664" s="179" t="s">
        <v>20515</v>
      </c>
      <c r="BG664" s="174" t="s">
        <v>887</v>
      </c>
      <c r="BH664" s="166" t="s">
        <v>20501</v>
      </c>
      <c r="BI664" s="162"/>
      <c r="BJ664" s="163">
        <v>1</v>
      </c>
      <c r="BK664" s="163"/>
    </row>
    <row r="665" spans="1:63" ht="35.25" customHeight="1" x14ac:dyDescent="0.25">
      <c r="A665" s="157">
        <v>659</v>
      </c>
      <c r="B665" s="164" t="s">
        <v>1380</v>
      </c>
      <c r="C665" s="169" t="s">
        <v>1283</v>
      </c>
      <c r="D665" s="169" t="s">
        <v>467</v>
      </c>
      <c r="E665" s="170" t="s">
        <v>1381</v>
      </c>
      <c r="F665" s="171" t="s">
        <v>1382</v>
      </c>
      <c r="G665" s="171" t="s">
        <v>1382</v>
      </c>
      <c r="H665" s="172" t="s">
        <v>1382</v>
      </c>
      <c r="I665" s="164" t="s">
        <v>439</v>
      </c>
      <c r="J665" s="164">
        <v>43</v>
      </c>
      <c r="K665" s="171">
        <v>43</v>
      </c>
      <c r="L665" s="171" t="s">
        <v>1285</v>
      </c>
      <c r="M665" s="173">
        <v>578036</v>
      </c>
      <c r="N665" s="173">
        <v>64964</v>
      </c>
      <c r="O665" s="173">
        <v>65682.782608695605</v>
      </c>
      <c r="P665" s="173">
        <v>643000</v>
      </c>
      <c r="Q665" s="173">
        <v>85387.617391304288</v>
      </c>
      <c r="R665" s="173">
        <v>663423.61739130435</v>
      </c>
      <c r="S665" s="173">
        <v>663400</v>
      </c>
      <c r="T665" s="174" t="s">
        <v>887</v>
      </c>
      <c r="U665" s="175" t="s">
        <v>471</v>
      </c>
      <c r="V665" s="175" t="s">
        <v>470</v>
      </c>
      <c r="W665" s="175" t="s">
        <v>173</v>
      </c>
      <c r="X665" s="176">
        <v>43294</v>
      </c>
      <c r="Y665" s="171" t="s">
        <v>7684</v>
      </c>
      <c r="Z665" s="171"/>
      <c r="AA665" s="173"/>
      <c r="AB665" s="173"/>
      <c r="AC665" s="173"/>
      <c r="AD665" s="173"/>
      <c r="AE665" s="173"/>
      <c r="AF665" s="173"/>
      <c r="AG665" s="173"/>
      <c r="AH665" s="173"/>
      <c r="AI665" s="173">
        <v>843000</v>
      </c>
      <c r="AJ665" s="173"/>
      <c r="AK665" s="173"/>
      <c r="AL665" s="173"/>
      <c r="AM665" s="173"/>
      <c r="AN665" s="173"/>
      <c r="AO665" s="173"/>
      <c r="AP665" s="173"/>
      <c r="AQ665" s="173"/>
      <c r="AR665" s="173">
        <v>1133000</v>
      </c>
      <c r="AS665" s="173">
        <v>877000</v>
      </c>
      <c r="AT665" s="160">
        <f t="shared" si="230"/>
        <v>3</v>
      </c>
      <c r="AU665" s="173">
        <f t="shared" si="231"/>
        <v>2853000</v>
      </c>
      <c r="AV665" s="173">
        <f t="shared" si="232"/>
        <v>951000</v>
      </c>
      <c r="AW665" s="173">
        <f t="shared" si="233"/>
        <v>843000</v>
      </c>
      <c r="AX665" s="173">
        <f t="shared" si="234"/>
        <v>287600</v>
      </c>
      <c r="AY665" s="173">
        <f t="shared" si="235"/>
        <v>179600</v>
      </c>
      <c r="AZ665" s="177">
        <f t="shared" si="236"/>
        <v>0.43352426891769669</v>
      </c>
      <c r="BA665" s="177">
        <f t="shared" si="237"/>
        <v>0.27072656014470908</v>
      </c>
      <c r="BB665" s="173">
        <f t="shared" si="229"/>
        <v>843000</v>
      </c>
      <c r="BC665" s="178">
        <f t="shared" si="223"/>
        <v>951000</v>
      </c>
      <c r="BD665" s="173">
        <f t="shared" si="227"/>
        <v>179600</v>
      </c>
      <c r="BE665" s="177">
        <f t="shared" si="228"/>
        <v>0.27072656014470908</v>
      </c>
      <c r="BF665" s="179" t="s">
        <v>20515</v>
      </c>
      <c r="BG665" s="174" t="s">
        <v>887</v>
      </c>
      <c r="BH665" s="166" t="s">
        <v>20501</v>
      </c>
      <c r="BI665" s="162"/>
      <c r="BJ665" s="163">
        <v>1</v>
      </c>
      <c r="BK665" s="163"/>
    </row>
    <row r="666" spans="1:63" ht="35.25" customHeight="1" x14ac:dyDescent="0.25">
      <c r="A666" s="157">
        <v>660</v>
      </c>
      <c r="B666" s="164" t="s">
        <v>1689</v>
      </c>
      <c r="C666" s="169" t="s">
        <v>1685</v>
      </c>
      <c r="D666" s="169" t="s">
        <v>467</v>
      </c>
      <c r="E666" s="170" t="s">
        <v>1690</v>
      </c>
      <c r="F666" s="171" t="s">
        <v>1691</v>
      </c>
      <c r="G666" s="171" t="s">
        <v>1691</v>
      </c>
      <c r="H666" s="172" t="s">
        <v>1691</v>
      </c>
      <c r="I666" s="164" t="s">
        <v>499</v>
      </c>
      <c r="J666" s="164">
        <v>54</v>
      </c>
      <c r="K666" s="171">
        <v>54</v>
      </c>
      <c r="L666" s="171" t="s">
        <v>1688</v>
      </c>
      <c r="M666" s="173">
        <v>5175000</v>
      </c>
      <c r="N666" s="173">
        <v>511000</v>
      </c>
      <c r="O666" s="173">
        <v>511826.08695652202</v>
      </c>
      <c r="P666" s="173">
        <v>5686000</v>
      </c>
      <c r="Q666" s="173">
        <v>665373.91304347862</v>
      </c>
      <c r="R666" s="173">
        <v>5840373.9130434785</v>
      </c>
      <c r="S666" s="173">
        <v>5840300</v>
      </c>
      <c r="T666" s="174"/>
      <c r="U666" s="175" t="s">
        <v>471</v>
      </c>
      <c r="V666" s="175" t="s">
        <v>940</v>
      </c>
      <c r="W666" s="175" t="s">
        <v>173</v>
      </c>
      <c r="X666" s="176">
        <v>43294</v>
      </c>
      <c r="Y666" s="171" t="s">
        <v>7684</v>
      </c>
      <c r="Z666" s="171"/>
      <c r="AA666" s="173"/>
      <c r="AB666" s="173"/>
      <c r="AC666" s="173"/>
      <c r="AD666" s="173"/>
      <c r="AE666" s="173"/>
      <c r="AF666" s="173">
        <v>9000000</v>
      </c>
      <c r="AG666" s="173"/>
      <c r="AH666" s="173"/>
      <c r="AI666" s="173"/>
      <c r="AJ666" s="173"/>
      <c r="AK666" s="173"/>
      <c r="AL666" s="173"/>
      <c r="AM666" s="173"/>
      <c r="AN666" s="173"/>
      <c r="AO666" s="173"/>
      <c r="AP666" s="173"/>
      <c r="AQ666" s="173"/>
      <c r="AR666" s="173">
        <v>10481000</v>
      </c>
      <c r="AS666" s="173">
        <v>8578000</v>
      </c>
      <c r="AT666" s="160">
        <f t="shared" si="230"/>
        <v>3</v>
      </c>
      <c r="AU666" s="173">
        <f t="shared" si="231"/>
        <v>28059000</v>
      </c>
      <c r="AV666" s="173">
        <f t="shared" si="232"/>
        <v>9353000</v>
      </c>
      <c r="AW666" s="173">
        <f t="shared" si="233"/>
        <v>8578000</v>
      </c>
      <c r="AX666" s="173">
        <f t="shared" si="234"/>
        <v>3512700</v>
      </c>
      <c r="AY666" s="173">
        <f t="shared" si="235"/>
        <v>2737700</v>
      </c>
      <c r="AZ666" s="177">
        <f t="shared" si="236"/>
        <v>0.60145882916973448</v>
      </c>
      <c r="BA666" s="177">
        <f t="shared" si="237"/>
        <v>0.46876016642980667</v>
      </c>
      <c r="BB666" s="173">
        <f t="shared" si="229"/>
        <v>8578000</v>
      </c>
      <c r="BC666" s="178">
        <f t="shared" si="223"/>
        <v>9353000</v>
      </c>
      <c r="BD666" s="173">
        <f t="shared" si="227"/>
        <v>2737700</v>
      </c>
      <c r="BE666" s="177">
        <f t="shared" si="228"/>
        <v>0.46876016642980667</v>
      </c>
      <c r="BF666" s="179" t="s">
        <v>20515</v>
      </c>
      <c r="BG666" s="174"/>
      <c r="BH666" s="166" t="s">
        <v>20501</v>
      </c>
      <c r="BI666" s="162"/>
      <c r="BJ666" s="163">
        <v>1</v>
      </c>
      <c r="BK666" s="163"/>
    </row>
    <row r="667" spans="1:63" ht="35.25" customHeight="1" x14ac:dyDescent="0.25">
      <c r="A667" s="157">
        <v>661</v>
      </c>
      <c r="B667" s="164" t="s">
        <v>1692</v>
      </c>
      <c r="C667" s="169" t="s">
        <v>1685</v>
      </c>
      <c r="D667" s="169" t="s">
        <v>467</v>
      </c>
      <c r="E667" s="170" t="s">
        <v>1693</v>
      </c>
      <c r="F667" s="171" t="s">
        <v>1694</v>
      </c>
      <c r="G667" s="171" t="s">
        <v>1694</v>
      </c>
      <c r="H667" s="172" t="s">
        <v>1694</v>
      </c>
      <c r="I667" s="164" t="s">
        <v>499</v>
      </c>
      <c r="J667" s="164">
        <v>54</v>
      </c>
      <c r="K667" s="171">
        <v>54</v>
      </c>
      <c r="L667" s="171" t="s">
        <v>1688</v>
      </c>
      <c r="M667" s="173">
        <v>5175000</v>
      </c>
      <c r="N667" s="173">
        <v>511000</v>
      </c>
      <c r="O667" s="173">
        <v>511826.08695652202</v>
      </c>
      <c r="P667" s="173">
        <v>5686000</v>
      </c>
      <c r="Q667" s="173">
        <v>665373.91304347862</v>
      </c>
      <c r="R667" s="173">
        <v>5840373.9130434785</v>
      </c>
      <c r="S667" s="173">
        <v>5840300</v>
      </c>
      <c r="T667" s="174"/>
      <c r="U667" s="175" t="s">
        <v>471</v>
      </c>
      <c r="V667" s="175" t="s">
        <v>940</v>
      </c>
      <c r="W667" s="175" t="s">
        <v>173</v>
      </c>
      <c r="X667" s="176">
        <v>43294</v>
      </c>
      <c r="Y667" s="171" t="s">
        <v>7684</v>
      </c>
      <c r="Z667" s="171"/>
      <c r="AA667" s="173"/>
      <c r="AB667" s="173"/>
      <c r="AC667" s="173"/>
      <c r="AD667" s="173"/>
      <c r="AE667" s="173"/>
      <c r="AF667" s="173">
        <v>9000000</v>
      </c>
      <c r="AG667" s="173"/>
      <c r="AH667" s="173"/>
      <c r="AI667" s="173"/>
      <c r="AJ667" s="173"/>
      <c r="AK667" s="173"/>
      <c r="AL667" s="173"/>
      <c r="AM667" s="173"/>
      <c r="AN667" s="173"/>
      <c r="AO667" s="173"/>
      <c r="AP667" s="173"/>
      <c r="AQ667" s="173"/>
      <c r="AR667" s="173">
        <v>10481000</v>
      </c>
      <c r="AS667" s="173">
        <v>8578000</v>
      </c>
      <c r="AT667" s="160">
        <f t="shared" si="230"/>
        <v>3</v>
      </c>
      <c r="AU667" s="173">
        <f t="shared" si="231"/>
        <v>28059000</v>
      </c>
      <c r="AV667" s="173">
        <f t="shared" si="232"/>
        <v>9353000</v>
      </c>
      <c r="AW667" s="173">
        <f t="shared" si="233"/>
        <v>8578000</v>
      </c>
      <c r="AX667" s="173">
        <f t="shared" si="234"/>
        <v>3512700</v>
      </c>
      <c r="AY667" s="173">
        <f t="shared" si="235"/>
        <v>2737700</v>
      </c>
      <c r="AZ667" s="177">
        <f t="shared" si="236"/>
        <v>0.60145882916973448</v>
      </c>
      <c r="BA667" s="177">
        <f t="shared" si="237"/>
        <v>0.46876016642980667</v>
      </c>
      <c r="BB667" s="173">
        <f t="shared" si="229"/>
        <v>8578000</v>
      </c>
      <c r="BC667" s="178">
        <f t="shared" si="223"/>
        <v>9353000</v>
      </c>
      <c r="BD667" s="173">
        <f t="shared" si="227"/>
        <v>2737700</v>
      </c>
      <c r="BE667" s="177">
        <f t="shared" si="228"/>
        <v>0.46876016642980667</v>
      </c>
      <c r="BF667" s="179" t="s">
        <v>20515</v>
      </c>
      <c r="BG667" s="174"/>
      <c r="BH667" s="166" t="s">
        <v>20501</v>
      </c>
      <c r="BI667" s="162"/>
      <c r="BJ667" s="163">
        <v>1</v>
      </c>
      <c r="BK667" s="163"/>
    </row>
    <row r="668" spans="1:63" ht="35.25" customHeight="1" x14ac:dyDescent="0.25">
      <c r="A668" s="157">
        <v>662</v>
      </c>
      <c r="B668" s="164" t="s">
        <v>1695</v>
      </c>
      <c r="C668" s="169" t="s">
        <v>1685</v>
      </c>
      <c r="D668" s="169" t="s">
        <v>467</v>
      </c>
      <c r="E668" s="170" t="s">
        <v>1696</v>
      </c>
      <c r="F668" s="171" t="s">
        <v>1697</v>
      </c>
      <c r="G668" s="171" t="s">
        <v>1697</v>
      </c>
      <c r="H668" s="172" t="s">
        <v>1697</v>
      </c>
      <c r="I668" s="164" t="s">
        <v>499</v>
      </c>
      <c r="J668" s="164">
        <v>54</v>
      </c>
      <c r="K668" s="171">
        <v>54</v>
      </c>
      <c r="L668" s="171" t="s">
        <v>1688</v>
      </c>
      <c r="M668" s="173">
        <v>5175000</v>
      </c>
      <c r="N668" s="173">
        <v>511000</v>
      </c>
      <c r="O668" s="173">
        <v>511826.08695652202</v>
      </c>
      <c r="P668" s="173">
        <v>5686000</v>
      </c>
      <c r="Q668" s="173">
        <v>665373.91304347862</v>
      </c>
      <c r="R668" s="173">
        <v>5840373.9130434785</v>
      </c>
      <c r="S668" s="173">
        <v>5840300</v>
      </c>
      <c r="T668" s="174"/>
      <c r="U668" s="175" t="s">
        <v>471</v>
      </c>
      <c r="V668" s="175" t="s">
        <v>940</v>
      </c>
      <c r="W668" s="175" t="s">
        <v>196</v>
      </c>
      <c r="X668" s="176">
        <v>43294</v>
      </c>
      <c r="Y668" s="171" t="s">
        <v>7684</v>
      </c>
      <c r="Z668" s="171"/>
      <c r="AA668" s="173"/>
      <c r="AB668" s="173"/>
      <c r="AC668" s="173"/>
      <c r="AD668" s="173"/>
      <c r="AE668" s="173"/>
      <c r="AF668" s="173">
        <v>9000000</v>
      </c>
      <c r="AG668" s="173"/>
      <c r="AH668" s="173"/>
      <c r="AI668" s="173"/>
      <c r="AJ668" s="173"/>
      <c r="AK668" s="173"/>
      <c r="AL668" s="173"/>
      <c r="AM668" s="173"/>
      <c r="AN668" s="173"/>
      <c r="AO668" s="173"/>
      <c r="AP668" s="173"/>
      <c r="AQ668" s="173"/>
      <c r="AR668" s="173">
        <v>10481000</v>
      </c>
      <c r="AS668" s="173">
        <v>8578000</v>
      </c>
      <c r="AT668" s="160">
        <f t="shared" si="230"/>
        <v>3</v>
      </c>
      <c r="AU668" s="173">
        <f t="shared" si="231"/>
        <v>28059000</v>
      </c>
      <c r="AV668" s="173">
        <f t="shared" si="232"/>
        <v>9353000</v>
      </c>
      <c r="AW668" s="173">
        <f t="shared" si="233"/>
        <v>8578000</v>
      </c>
      <c r="AX668" s="173">
        <f t="shared" si="234"/>
        <v>3512700</v>
      </c>
      <c r="AY668" s="173">
        <f t="shared" si="235"/>
        <v>2737700</v>
      </c>
      <c r="AZ668" s="177">
        <f t="shared" si="236"/>
        <v>0.60145882916973448</v>
      </c>
      <c r="BA668" s="177">
        <f t="shared" si="237"/>
        <v>0.46876016642980667</v>
      </c>
      <c r="BB668" s="173">
        <f t="shared" si="229"/>
        <v>8578000</v>
      </c>
      <c r="BC668" s="178">
        <f t="shared" si="223"/>
        <v>9353000</v>
      </c>
      <c r="BD668" s="173">
        <f t="shared" si="227"/>
        <v>2737700</v>
      </c>
      <c r="BE668" s="177">
        <f t="shared" si="228"/>
        <v>0.46876016642980667</v>
      </c>
      <c r="BF668" s="179" t="s">
        <v>20515</v>
      </c>
      <c r="BG668" s="174"/>
      <c r="BH668" s="166" t="s">
        <v>20501</v>
      </c>
      <c r="BI668" s="162"/>
      <c r="BJ668" s="163">
        <v>1</v>
      </c>
      <c r="BK668" s="163"/>
    </row>
    <row r="669" spans="1:63" ht="35.25" customHeight="1" x14ac:dyDescent="0.25">
      <c r="A669" s="157">
        <v>663</v>
      </c>
      <c r="B669" s="164" t="s">
        <v>1698</v>
      </c>
      <c r="C669" s="169" t="s">
        <v>1685</v>
      </c>
      <c r="D669" s="169" t="s">
        <v>467</v>
      </c>
      <c r="E669" s="170" t="s">
        <v>1699</v>
      </c>
      <c r="F669" s="171" t="s">
        <v>1700</v>
      </c>
      <c r="G669" s="171" t="s">
        <v>1700</v>
      </c>
      <c r="H669" s="172" t="s">
        <v>1700</v>
      </c>
      <c r="I669" s="164" t="s">
        <v>499</v>
      </c>
      <c r="J669" s="164">
        <v>54</v>
      </c>
      <c r="K669" s="171">
        <v>54</v>
      </c>
      <c r="L669" s="171" t="s">
        <v>1688</v>
      </c>
      <c r="M669" s="173">
        <v>5175000</v>
      </c>
      <c r="N669" s="173">
        <v>511000</v>
      </c>
      <c r="O669" s="173">
        <v>511826.08695652202</v>
      </c>
      <c r="P669" s="173">
        <v>5686000</v>
      </c>
      <c r="Q669" s="173">
        <v>665373.91304347862</v>
      </c>
      <c r="R669" s="173">
        <v>5840373.9130434785</v>
      </c>
      <c r="S669" s="173">
        <v>5840300</v>
      </c>
      <c r="T669" s="174"/>
      <c r="U669" s="175" t="s">
        <v>471</v>
      </c>
      <c r="V669" s="175" t="s">
        <v>940</v>
      </c>
      <c r="W669" s="175" t="s">
        <v>196</v>
      </c>
      <c r="X669" s="176">
        <v>43294</v>
      </c>
      <c r="Y669" s="171" t="s">
        <v>7684</v>
      </c>
      <c r="Z669" s="171"/>
      <c r="AA669" s="173"/>
      <c r="AB669" s="173"/>
      <c r="AC669" s="173"/>
      <c r="AD669" s="173"/>
      <c r="AE669" s="173"/>
      <c r="AF669" s="173">
        <v>9000000</v>
      </c>
      <c r="AG669" s="173"/>
      <c r="AH669" s="173"/>
      <c r="AI669" s="173"/>
      <c r="AJ669" s="173"/>
      <c r="AK669" s="173"/>
      <c r="AL669" s="173"/>
      <c r="AM669" s="173"/>
      <c r="AN669" s="173"/>
      <c r="AO669" s="173"/>
      <c r="AP669" s="173"/>
      <c r="AQ669" s="173"/>
      <c r="AR669" s="173">
        <v>10481000</v>
      </c>
      <c r="AS669" s="173">
        <v>8578000</v>
      </c>
      <c r="AT669" s="160">
        <f t="shared" si="230"/>
        <v>3</v>
      </c>
      <c r="AU669" s="173">
        <f t="shared" si="231"/>
        <v>28059000</v>
      </c>
      <c r="AV669" s="173">
        <f t="shared" si="232"/>
        <v>9353000</v>
      </c>
      <c r="AW669" s="173">
        <f t="shared" si="233"/>
        <v>8578000</v>
      </c>
      <c r="AX669" s="173">
        <f t="shared" si="234"/>
        <v>3512700</v>
      </c>
      <c r="AY669" s="173">
        <f t="shared" si="235"/>
        <v>2737700</v>
      </c>
      <c r="AZ669" s="177">
        <f t="shared" si="236"/>
        <v>0.60145882916973448</v>
      </c>
      <c r="BA669" s="177">
        <f t="shared" si="237"/>
        <v>0.46876016642980667</v>
      </c>
      <c r="BB669" s="173">
        <f t="shared" si="229"/>
        <v>8578000</v>
      </c>
      <c r="BC669" s="178">
        <f t="shared" si="223"/>
        <v>9353000</v>
      </c>
      <c r="BD669" s="173">
        <f t="shared" si="227"/>
        <v>2737700</v>
      </c>
      <c r="BE669" s="177">
        <f t="shared" si="228"/>
        <v>0.46876016642980667</v>
      </c>
      <c r="BF669" s="179" t="s">
        <v>20515</v>
      </c>
      <c r="BG669" s="174"/>
      <c r="BH669" s="166" t="s">
        <v>20501</v>
      </c>
      <c r="BI669" s="162"/>
      <c r="BJ669" s="163">
        <v>1</v>
      </c>
      <c r="BK669" s="163"/>
    </row>
    <row r="670" spans="1:63" ht="35.25" customHeight="1" x14ac:dyDescent="0.25">
      <c r="A670" s="157">
        <v>664</v>
      </c>
      <c r="B670" s="164" t="s">
        <v>1701</v>
      </c>
      <c r="C670" s="169" t="s">
        <v>1685</v>
      </c>
      <c r="D670" s="169" t="s">
        <v>467</v>
      </c>
      <c r="E670" s="170" t="s">
        <v>1702</v>
      </c>
      <c r="F670" s="171" t="s">
        <v>1703</v>
      </c>
      <c r="G670" s="171" t="s">
        <v>1703</v>
      </c>
      <c r="H670" s="172" t="s">
        <v>1703</v>
      </c>
      <c r="I670" s="164" t="s">
        <v>499</v>
      </c>
      <c r="J670" s="164">
        <v>54</v>
      </c>
      <c r="K670" s="171">
        <v>54</v>
      </c>
      <c r="L670" s="171" t="s">
        <v>1688</v>
      </c>
      <c r="M670" s="173">
        <v>5175000</v>
      </c>
      <c r="N670" s="173">
        <v>511000</v>
      </c>
      <c r="O670" s="173">
        <v>511826.08695652202</v>
      </c>
      <c r="P670" s="173">
        <v>5686000</v>
      </c>
      <c r="Q670" s="173">
        <v>665373.91304347862</v>
      </c>
      <c r="R670" s="173">
        <v>5840373.9130434785</v>
      </c>
      <c r="S670" s="173">
        <v>5840300</v>
      </c>
      <c r="T670" s="174"/>
      <c r="U670" s="175" t="s">
        <v>471</v>
      </c>
      <c r="V670" s="175" t="s">
        <v>940</v>
      </c>
      <c r="W670" s="175" t="s">
        <v>173</v>
      </c>
      <c r="X670" s="176">
        <v>43294</v>
      </c>
      <c r="Y670" s="171" t="s">
        <v>7684</v>
      </c>
      <c r="Z670" s="171"/>
      <c r="AA670" s="173"/>
      <c r="AB670" s="173"/>
      <c r="AC670" s="173"/>
      <c r="AD670" s="173"/>
      <c r="AE670" s="173"/>
      <c r="AF670" s="173">
        <v>9000000</v>
      </c>
      <c r="AG670" s="173"/>
      <c r="AH670" s="173"/>
      <c r="AI670" s="173"/>
      <c r="AJ670" s="173"/>
      <c r="AK670" s="173"/>
      <c r="AL670" s="173"/>
      <c r="AM670" s="173"/>
      <c r="AN670" s="173"/>
      <c r="AO670" s="173"/>
      <c r="AP670" s="173"/>
      <c r="AQ670" s="173"/>
      <c r="AR670" s="173">
        <v>10481000</v>
      </c>
      <c r="AS670" s="173">
        <v>8578000</v>
      </c>
      <c r="AT670" s="160">
        <f t="shared" si="230"/>
        <v>3</v>
      </c>
      <c r="AU670" s="173">
        <f t="shared" si="231"/>
        <v>28059000</v>
      </c>
      <c r="AV670" s="173">
        <f t="shared" si="232"/>
        <v>9353000</v>
      </c>
      <c r="AW670" s="173">
        <f t="shared" si="233"/>
        <v>8578000</v>
      </c>
      <c r="AX670" s="173">
        <f t="shared" si="234"/>
        <v>3512700</v>
      </c>
      <c r="AY670" s="173">
        <f t="shared" si="235"/>
        <v>2737700</v>
      </c>
      <c r="AZ670" s="177">
        <f t="shared" si="236"/>
        <v>0.60145882916973448</v>
      </c>
      <c r="BA670" s="177">
        <f t="shared" si="237"/>
        <v>0.46876016642980667</v>
      </c>
      <c r="BB670" s="173">
        <f t="shared" si="229"/>
        <v>8578000</v>
      </c>
      <c r="BC670" s="178">
        <f t="shared" si="223"/>
        <v>9353000</v>
      </c>
      <c r="BD670" s="173">
        <f t="shared" si="227"/>
        <v>2737700</v>
      </c>
      <c r="BE670" s="177">
        <f t="shared" si="228"/>
        <v>0.46876016642980667</v>
      </c>
      <c r="BF670" s="179" t="s">
        <v>20515</v>
      </c>
      <c r="BG670" s="174"/>
      <c r="BH670" s="166" t="s">
        <v>20501</v>
      </c>
      <c r="BI670" s="162"/>
      <c r="BJ670" s="163">
        <v>1</v>
      </c>
      <c r="BK670" s="163"/>
    </row>
    <row r="671" spans="1:63" ht="35.25" customHeight="1" x14ac:dyDescent="0.25">
      <c r="A671" s="157">
        <v>665</v>
      </c>
      <c r="B671" s="164" t="s">
        <v>1704</v>
      </c>
      <c r="C671" s="169" t="s">
        <v>1685</v>
      </c>
      <c r="D671" s="169" t="s">
        <v>467</v>
      </c>
      <c r="E671" s="170" t="s">
        <v>1705</v>
      </c>
      <c r="F671" s="171" t="s">
        <v>1706</v>
      </c>
      <c r="G671" s="171" t="s">
        <v>1706</v>
      </c>
      <c r="H671" s="172" t="s">
        <v>1706</v>
      </c>
      <c r="I671" s="164" t="s">
        <v>499</v>
      </c>
      <c r="J671" s="164">
        <v>54</v>
      </c>
      <c r="K671" s="171">
        <v>54</v>
      </c>
      <c r="L671" s="171" t="s">
        <v>1688</v>
      </c>
      <c r="M671" s="173">
        <v>5175000</v>
      </c>
      <c r="N671" s="173">
        <v>511000</v>
      </c>
      <c r="O671" s="173">
        <v>511826.08695652202</v>
      </c>
      <c r="P671" s="173">
        <v>5686000</v>
      </c>
      <c r="Q671" s="173">
        <v>665373.91304347862</v>
      </c>
      <c r="R671" s="173">
        <v>5840373.9130434785</v>
      </c>
      <c r="S671" s="173">
        <v>5840300</v>
      </c>
      <c r="T671" s="174"/>
      <c r="U671" s="175" t="s">
        <v>471</v>
      </c>
      <c r="V671" s="175" t="s">
        <v>940</v>
      </c>
      <c r="W671" s="175" t="s">
        <v>173</v>
      </c>
      <c r="X671" s="176">
        <v>43294</v>
      </c>
      <c r="Y671" s="171" t="s">
        <v>7684</v>
      </c>
      <c r="Z671" s="171"/>
      <c r="AA671" s="173"/>
      <c r="AB671" s="173"/>
      <c r="AC671" s="173"/>
      <c r="AD671" s="173"/>
      <c r="AE671" s="173"/>
      <c r="AF671" s="173">
        <v>9000000</v>
      </c>
      <c r="AG671" s="173"/>
      <c r="AH671" s="173"/>
      <c r="AI671" s="173"/>
      <c r="AJ671" s="173"/>
      <c r="AK671" s="173"/>
      <c r="AL671" s="173"/>
      <c r="AM671" s="173"/>
      <c r="AN671" s="173"/>
      <c r="AO671" s="173"/>
      <c r="AP671" s="173"/>
      <c r="AQ671" s="173"/>
      <c r="AR671" s="173">
        <v>10481000</v>
      </c>
      <c r="AS671" s="173">
        <v>8578000</v>
      </c>
      <c r="AT671" s="160">
        <f t="shared" si="230"/>
        <v>3</v>
      </c>
      <c r="AU671" s="173">
        <f t="shared" si="231"/>
        <v>28059000</v>
      </c>
      <c r="AV671" s="173">
        <f t="shared" si="232"/>
        <v>9353000</v>
      </c>
      <c r="AW671" s="173">
        <f t="shared" si="233"/>
        <v>8578000</v>
      </c>
      <c r="AX671" s="173">
        <f t="shared" si="234"/>
        <v>3512700</v>
      </c>
      <c r="AY671" s="173">
        <f t="shared" si="235"/>
        <v>2737700</v>
      </c>
      <c r="AZ671" s="177">
        <f t="shared" si="236"/>
        <v>0.60145882916973448</v>
      </c>
      <c r="BA671" s="177">
        <f t="shared" si="237"/>
        <v>0.46876016642980667</v>
      </c>
      <c r="BB671" s="173">
        <f t="shared" si="229"/>
        <v>8578000</v>
      </c>
      <c r="BC671" s="178">
        <f t="shared" si="223"/>
        <v>9353000</v>
      </c>
      <c r="BD671" s="173">
        <f t="shared" si="227"/>
        <v>2737700</v>
      </c>
      <c r="BE671" s="177">
        <f t="shared" si="228"/>
        <v>0.46876016642980667</v>
      </c>
      <c r="BF671" s="179" t="s">
        <v>20515</v>
      </c>
      <c r="BG671" s="174"/>
      <c r="BH671" s="166" t="s">
        <v>20501</v>
      </c>
      <c r="BI671" s="162"/>
      <c r="BJ671" s="163">
        <v>1</v>
      </c>
      <c r="BK671" s="163"/>
    </row>
    <row r="672" spans="1:63" ht="35.25" customHeight="1" x14ac:dyDescent="0.25">
      <c r="A672" s="157">
        <v>666</v>
      </c>
      <c r="B672" s="164" t="s">
        <v>1707</v>
      </c>
      <c r="C672" s="169" t="s">
        <v>1685</v>
      </c>
      <c r="D672" s="169" t="s">
        <v>467</v>
      </c>
      <c r="E672" s="170" t="s">
        <v>1708</v>
      </c>
      <c r="F672" s="171" t="s">
        <v>1709</v>
      </c>
      <c r="G672" s="171" t="s">
        <v>1709</v>
      </c>
      <c r="H672" s="172" t="s">
        <v>1709</v>
      </c>
      <c r="I672" s="164" t="s">
        <v>499</v>
      </c>
      <c r="J672" s="164">
        <v>54</v>
      </c>
      <c r="K672" s="171">
        <v>54</v>
      </c>
      <c r="L672" s="171" t="s">
        <v>1688</v>
      </c>
      <c r="M672" s="173">
        <v>5175000</v>
      </c>
      <c r="N672" s="173">
        <v>511000</v>
      </c>
      <c r="O672" s="173">
        <v>511826.08695652202</v>
      </c>
      <c r="P672" s="173">
        <v>5686000</v>
      </c>
      <c r="Q672" s="173">
        <v>665373.91304347862</v>
      </c>
      <c r="R672" s="173">
        <v>5840373.9130434785</v>
      </c>
      <c r="S672" s="173">
        <v>5840300</v>
      </c>
      <c r="T672" s="174"/>
      <c r="U672" s="175" t="s">
        <v>471</v>
      </c>
      <c r="V672" s="175" t="s">
        <v>940</v>
      </c>
      <c r="W672" s="175" t="s">
        <v>173</v>
      </c>
      <c r="X672" s="176">
        <v>43294</v>
      </c>
      <c r="Y672" s="171" t="s">
        <v>7684</v>
      </c>
      <c r="Z672" s="171"/>
      <c r="AA672" s="173"/>
      <c r="AB672" s="173"/>
      <c r="AC672" s="173"/>
      <c r="AD672" s="173"/>
      <c r="AE672" s="173"/>
      <c r="AF672" s="173">
        <v>9000000</v>
      </c>
      <c r="AG672" s="173"/>
      <c r="AH672" s="173"/>
      <c r="AI672" s="173"/>
      <c r="AJ672" s="173"/>
      <c r="AK672" s="173"/>
      <c r="AL672" s="173"/>
      <c r="AM672" s="173"/>
      <c r="AN672" s="173"/>
      <c r="AO672" s="173"/>
      <c r="AP672" s="173"/>
      <c r="AQ672" s="173"/>
      <c r="AR672" s="173">
        <v>10481000</v>
      </c>
      <c r="AS672" s="173">
        <v>8578000</v>
      </c>
      <c r="AT672" s="160">
        <f t="shared" si="230"/>
        <v>3</v>
      </c>
      <c r="AU672" s="173">
        <f t="shared" si="231"/>
        <v>28059000</v>
      </c>
      <c r="AV672" s="173">
        <f t="shared" si="232"/>
        <v>9353000</v>
      </c>
      <c r="AW672" s="173">
        <f t="shared" si="233"/>
        <v>8578000</v>
      </c>
      <c r="AX672" s="173">
        <f t="shared" si="234"/>
        <v>3512700</v>
      </c>
      <c r="AY672" s="173">
        <f t="shared" si="235"/>
        <v>2737700</v>
      </c>
      <c r="AZ672" s="177">
        <f t="shared" si="236"/>
        <v>0.60145882916973448</v>
      </c>
      <c r="BA672" s="177">
        <f t="shared" si="237"/>
        <v>0.46876016642980667</v>
      </c>
      <c r="BB672" s="173">
        <f t="shared" si="229"/>
        <v>8578000</v>
      </c>
      <c r="BC672" s="178">
        <f t="shared" si="223"/>
        <v>9353000</v>
      </c>
      <c r="BD672" s="173">
        <f t="shared" si="227"/>
        <v>2737700</v>
      </c>
      <c r="BE672" s="177">
        <f t="shared" si="228"/>
        <v>0.46876016642980667</v>
      </c>
      <c r="BF672" s="179" t="s">
        <v>20515</v>
      </c>
      <c r="BG672" s="174"/>
      <c r="BH672" s="166" t="s">
        <v>20501</v>
      </c>
      <c r="BI672" s="162"/>
      <c r="BJ672" s="163">
        <v>1</v>
      </c>
      <c r="BK672" s="163"/>
    </row>
    <row r="673" spans="1:63" ht="35.25" customHeight="1" x14ac:dyDescent="0.25">
      <c r="A673" s="157">
        <v>667</v>
      </c>
      <c r="B673" s="164" t="s">
        <v>1710</v>
      </c>
      <c r="C673" s="169" t="s">
        <v>1685</v>
      </c>
      <c r="D673" s="169" t="s">
        <v>467</v>
      </c>
      <c r="E673" s="170" t="s">
        <v>1711</v>
      </c>
      <c r="F673" s="171" t="s">
        <v>1712</v>
      </c>
      <c r="G673" s="171" t="s">
        <v>1712</v>
      </c>
      <c r="H673" s="172" t="s">
        <v>1712</v>
      </c>
      <c r="I673" s="164" t="s">
        <v>499</v>
      </c>
      <c r="J673" s="164">
        <v>54</v>
      </c>
      <c r="K673" s="171">
        <v>54</v>
      </c>
      <c r="L673" s="171" t="s">
        <v>1688</v>
      </c>
      <c r="M673" s="173">
        <v>5175000</v>
      </c>
      <c r="N673" s="173">
        <v>511000</v>
      </c>
      <c r="O673" s="173">
        <v>511826.08695652202</v>
      </c>
      <c r="P673" s="173">
        <v>5686000</v>
      </c>
      <c r="Q673" s="173">
        <v>665373.91304347862</v>
      </c>
      <c r="R673" s="173">
        <v>5840373.9130434785</v>
      </c>
      <c r="S673" s="173">
        <v>5840300</v>
      </c>
      <c r="T673" s="174"/>
      <c r="U673" s="175" t="s">
        <v>471</v>
      </c>
      <c r="V673" s="175" t="s">
        <v>940</v>
      </c>
      <c r="W673" s="175" t="s">
        <v>173</v>
      </c>
      <c r="X673" s="176">
        <v>43294</v>
      </c>
      <c r="Y673" s="171" t="s">
        <v>7684</v>
      </c>
      <c r="Z673" s="171"/>
      <c r="AA673" s="173"/>
      <c r="AB673" s="173"/>
      <c r="AC673" s="173"/>
      <c r="AD673" s="173"/>
      <c r="AE673" s="173"/>
      <c r="AF673" s="173">
        <v>9000000</v>
      </c>
      <c r="AG673" s="173"/>
      <c r="AH673" s="173"/>
      <c r="AI673" s="173"/>
      <c r="AJ673" s="173"/>
      <c r="AK673" s="173"/>
      <c r="AL673" s="173"/>
      <c r="AM673" s="173"/>
      <c r="AN673" s="173"/>
      <c r="AO673" s="173"/>
      <c r="AP673" s="173"/>
      <c r="AQ673" s="173"/>
      <c r="AR673" s="173">
        <v>10481000</v>
      </c>
      <c r="AS673" s="173">
        <v>8578000</v>
      </c>
      <c r="AT673" s="160">
        <f t="shared" si="230"/>
        <v>3</v>
      </c>
      <c r="AU673" s="173">
        <f t="shared" si="231"/>
        <v>28059000</v>
      </c>
      <c r="AV673" s="173">
        <f t="shared" si="232"/>
        <v>9353000</v>
      </c>
      <c r="AW673" s="173">
        <f t="shared" si="233"/>
        <v>8578000</v>
      </c>
      <c r="AX673" s="173">
        <f t="shared" si="234"/>
        <v>3512700</v>
      </c>
      <c r="AY673" s="173">
        <f t="shared" si="235"/>
        <v>2737700</v>
      </c>
      <c r="AZ673" s="177">
        <f t="shared" si="236"/>
        <v>0.60145882916973448</v>
      </c>
      <c r="BA673" s="177">
        <f t="shared" si="237"/>
        <v>0.46876016642980667</v>
      </c>
      <c r="BB673" s="173">
        <f t="shared" si="229"/>
        <v>8578000</v>
      </c>
      <c r="BC673" s="178">
        <f t="shared" si="223"/>
        <v>9353000</v>
      </c>
      <c r="BD673" s="173">
        <f t="shared" si="227"/>
        <v>2737700</v>
      </c>
      <c r="BE673" s="177">
        <f t="shared" si="228"/>
        <v>0.46876016642980667</v>
      </c>
      <c r="BF673" s="179" t="s">
        <v>20515</v>
      </c>
      <c r="BG673" s="174"/>
      <c r="BH673" s="166" t="s">
        <v>20501</v>
      </c>
      <c r="BI673" s="162"/>
      <c r="BJ673" s="163">
        <v>1</v>
      </c>
      <c r="BK673" s="163"/>
    </row>
    <row r="674" spans="1:63" ht="35.25" customHeight="1" x14ac:dyDescent="0.25">
      <c r="A674" s="157">
        <v>668</v>
      </c>
      <c r="B674" s="164" t="s">
        <v>1713</v>
      </c>
      <c r="C674" s="169" t="s">
        <v>1685</v>
      </c>
      <c r="D674" s="169" t="s">
        <v>467</v>
      </c>
      <c r="E674" s="170" t="s">
        <v>1714</v>
      </c>
      <c r="F674" s="171" t="s">
        <v>1715</v>
      </c>
      <c r="G674" s="171" t="s">
        <v>1715</v>
      </c>
      <c r="H674" s="172" t="s">
        <v>1715</v>
      </c>
      <c r="I674" s="164" t="s">
        <v>499</v>
      </c>
      <c r="J674" s="164">
        <v>54</v>
      </c>
      <c r="K674" s="171">
        <v>54</v>
      </c>
      <c r="L674" s="171" t="s">
        <v>1688</v>
      </c>
      <c r="M674" s="173">
        <v>5175000</v>
      </c>
      <c r="N674" s="173">
        <v>511000</v>
      </c>
      <c r="O674" s="173">
        <v>511826.08695652202</v>
      </c>
      <c r="P674" s="173">
        <v>5686000</v>
      </c>
      <c r="Q674" s="173">
        <v>665373.91304347862</v>
      </c>
      <c r="R674" s="173">
        <v>5840373.9130434785</v>
      </c>
      <c r="S674" s="173">
        <v>5840300</v>
      </c>
      <c r="T674" s="174"/>
      <c r="U674" s="175" t="s">
        <v>471</v>
      </c>
      <c r="V674" s="175" t="s">
        <v>940</v>
      </c>
      <c r="W674" s="175" t="s">
        <v>196</v>
      </c>
      <c r="X674" s="176">
        <v>43294</v>
      </c>
      <c r="Y674" s="171" t="s">
        <v>7684</v>
      </c>
      <c r="Z674" s="171"/>
      <c r="AA674" s="173"/>
      <c r="AB674" s="173"/>
      <c r="AC674" s="173"/>
      <c r="AD674" s="173"/>
      <c r="AE674" s="173"/>
      <c r="AF674" s="173">
        <v>9000000</v>
      </c>
      <c r="AG674" s="173"/>
      <c r="AH674" s="173"/>
      <c r="AI674" s="173"/>
      <c r="AJ674" s="173"/>
      <c r="AK674" s="173"/>
      <c r="AL674" s="173"/>
      <c r="AM674" s="173"/>
      <c r="AN674" s="173"/>
      <c r="AO674" s="173"/>
      <c r="AP674" s="173"/>
      <c r="AQ674" s="173"/>
      <c r="AR674" s="173">
        <v>10481000</v>
      </c>
      <c r="AS674" s="173">
        <v>8578000</v>
      </c>
      <c r="AT674" s="160">
        <f t="shared" si="230"/>
        <v>3</v>
      </c>
      <c r="AU674" s="173">
        <f t="shared" si="231"/>
        <v>28059000</v>
      </c>
      <c r="AV674" s="173">
        <f t="shared" si="232"/>
        <v>9353000</v>
      </c>
      <c r="AW674" s="173">
        <f t="shared" si="233"/>
        <v>8578000</v>
      </c>
      <c r="AX674" s="173">
        <f t="shared" si="234"/>
        <v>3512700</v>
      </c>
      <c r="AY674" s="173">
        <f t="shared" si="235"/>
        <v>2737700</v>
      </c>
      <c r="AZ674" s="177">
        <f t="shared" si="236"/>
        <v>0.60145882916973448</v>
      </c>
      <c r="BA674" s="177">
        <f t="shared" si="237"/>
        <v>0.46876016642980667</v>
      </c>
      <c r="BB674" s="173">
        <f t="shared" si="229"/>
        <v>8578000</v>
      </c>
      <c r="BC674" s="178">
        <f t="shared" si="223"/>
        <v>9353000</v>
      </c>
      <c r="BD674" s="173">
        <f t="shared" si="227"/>
        <v>2737700</v>
      </c>
      <c r="BE674" s="177">
        <f t="shared" si="228"/>
        <v>0.46876016642980667</v>
      </c>
      <c r="BF674" s="179" t="s">
        <v>20515</v>
      </c>
      <c r="BG674" s="174"/>
      <c r="BH674" s="166" t="s">
        <v>20501</v>
      </c>
      <c r="BI674" s="162"/>
      <c r="BJ674" s="163">
        <v>1</v>
      </c>
      <c r="BK674" s="163"/>
    </row>
    <row r="675" spans="1:63" ht="35.25" customHeight="1" x14ac:dyDescent="0.25">
      <c r="A675" s="157">
        <v>669</v>
      </c>
      <c r="B675" s="164" t="s">
        <v>1716</v>
      </c>
      <c r="C675" s="169" t="s">
        <v>1685</v>
      </c>
      <c r="D675" s="169" t="s">
        <v>467</v>
      </c>
      <c r="E675" s="170" t="s">
        <v>1717</v>
      </c>
      <c r="F675" s="171" t="s">
        <v>1718</v>
      </c>
      <c r="G675" s="171" t="s">
        <v>1718</v>
      </c>
      <c r="H675" s="172" t="s">
        <v>1718</v>
      </c>
      <c r="I675" s="164" t="s">
        <v>499</v>
      </c>
      <c r="J675" s="164">
        <v>54</v>
      </c>
      <c r="K675" s="171">
        <v>54</v>
      </c>
      <c r="L675" s="171" t="s">
        <v>1688</v>
      </c>
      <c r="M675" s="173">
        <v>5175000</v>
      </c>
      <c r="N675" s="173">
        <v>511000</v>
      </c>
      <c r="O675" s="173">
        <v>511826.08695652202</v>
      </c>
      <c r="P675" s="173">
        <v>5686000</v>
      </c>
      <c r="Q675" s="173">
        <v>665373.91304347862</v>
      </c>
      <c r="R675" s="173">
        <v>5840373.9130434785</v>
      </c>
      <c r="S675" s="173">
        <v>5840300</v>
      </c>
      <c r="T675" s="174"/>
      <c r="U675" s="175" t="s">
        <v>471</v>
      </c>
      <c r="V675" s="175" t="s">
        <v>940</v>
      </c>
      <c r="W675" s="175" t="s">
        <v>173</v>
      </c>
      <c r="X675" s="176">
        <v>43294</v>
      </c>
      <c r="Y675" s="171" t="s">
        <v>7684</v>
      </c>
      <c r="Z675" s="171"/>
      <c r="AA675" s="173"/>
      <c r="AB675" s="173"/>
      <c r="AC675" s="173"/>
      <c r="AD675" s="173"/>
      <c r="AE675" s="173"/>
      <c r="AF675" s="173">
        <v>9000000</v>
      </c>
      <c r="AG675" s="173"/>
      <c r="AH675" s="173"/>
      <c r="AI675" s="173"/>
      <c r="AJ675" s="173"/>
      <c r="AK675" s="173"/>
      <c r="AL675" s="173"/>
      <c r="AM675" s="173"/>
      <c r="AN675" s="173"/>
      <c r="AO675" s="173"/>
      <c r="AP675" s="173"/>
      <c r="AQ675" s="173"/>
      <c r="AR675" s="173">
        <v>10481000</v>
      </c>
      <c r="AS675" s="173">
        <v>8578000</v>
      </c>
      <c r="AT675" s="160">
        <f t="shared" si="230"/>
        <v>3</v>
      </c>
      <c r="AU675" s="173">
        <f t="shared" si="231"/>
        <v>28059000</v>
      </c>
      <c r="AV675" s="173">
        <f t="shared" si="232"/>
        <v>9353000</v>
      </c>
      <c r="AW675" s="173">
        <f t="shared" si="233"/>
        <v>8578000</v>
      </c>
      <c r="AX675" s="173">
        <f t="shared" si="234"/>
        <v>3512700</v>
      </c>
      <c r="AY675" s="173">
        <f t="shared" si="235"/>
        <v>2737700</v>
      </c>
      <c r="AZ675" s="177">
        <f t="shared" si="236"/>
        <v>0.60145882916973448</v>
      </c>
      <c r="BA675" s="177">
        <f t="shared" si="237"/>
        <v>0.46876016642980667</v>
      </c>
      <c r="BB675" s="173">
        <f t="shared" si="229"/>
        <v>8578000</v>
      </c>
      <c r="BC675" s="178">
        <f t="shared" si="223"/>
        <v>9353000</v>
      </c>
      <c r="BD675" s="173">
        <f t="shared" si="227"/>
        <v>2737700</v>
      </c>
      <c r="BE675" s="177">
        <f t="shared" si="228"/>
        <v>0.46876016642980667</v>
      </c>
      <c r="BF675" s="179" t="s">
        <v>20515</v>
      </c>
      <c r="BG675" s="174"/>
      <c r="BH675" s="166" t="s">
        <v>20501</v>
      </c>
      <c r="BI675" s="162"/>
      <c r="BJ675" s="163">
        <v>1</v>
      </c>
      <c r="BK675" s="163"/>
    </row>
    <row r="676" spans="1:63" ht="35.25" customHeight="1" x14ac:dyDescent="0.25">
      <c r="A676" s="157">
        <v>670</v>
      </c>
      <c r="B676" s="164" t="s">
        <v>1740</v>
      </c>
      <c r="C676" s="169" t="s">
        <v>1737</v>
      </c>
      <c r="D676" s="169" t="s">
        <v>467</v>
      </c>
      <c r="E676" s="170" t="s">
        <v>1741</v>
      </c>
      <c r="F676" s="171" t="s">
        <v>1738</v>
      </c>
      <c r="G676" s="171" t="s">
        <v>1738</v>
      </c>
      <c r="H676" s="172" t="s">
        <v>1738</v>
      </c>
      <c r="I676" s="164" t="s">
        <v>499</v>
      </c>
      <c r="J676" s="164">
        <v>55</v>
      </c>
      <c r="K676" s="171">
        <v>55</v>
      </c>
      <c r="L676" s="171" t="s">
        <v>1739</v>
      </c>
      <c r="M676" s="173">
        <v>5388000</v>
      </c>
      <c r="N676" s="173">
        <v>638000</v>
      </c>
      <c r="O676" s="173">
        <v>638608.69565217395</v>
      </c>
      <c r="P676" s="173">
        <v>6026000</v>
      </c>
      <c r="Q676" s="173">
        <v>830191.30434782617</v>
      </c>
      <c r="R676" s="173">
        <v>6218191.3043478262</v>
      </c>
      <c r="S676" s="173">
        <v>6218100</v>
      </c>
      <c r="T676" s="174"/>
      <c r="U676" s="175" t="s">
        <v>471</v>
      </c>
      <c r="V676" s="175" t="s">
        <v>940</v>
      </c>
      <c r="W676" s="175" t="s">
        <v>94</v>
      </c>
      <c r="X676" s="176">
        <v>43294</v>
      </c>
      <c r="Y676" s="171" t="s">
        <v>7684</v>
      </c>
      <c r="Z676" s="171"/>
      <c r="AA676" s="173"/>
      <c r="AB676" s="173"/>
      <c r="AC676" s="173"/>
      <c r="AD676" s="173"/>
      <c r="AE676" s="173"/>
      <c r="AF676" s="173"/>
      <c r="AG676" s="173">
        <v>9822000</v>
      </c>
      <c r="AH676" s="173"/>
      <c r="AI676" s="173"/>
      <c r="AJ676" s="173"/>
      <c r="AK676" s="173"/>
      <c r="AL676" s="173"/>
      <c r="AM676" s="173"/>
      <c r="AN676" s="173"/>
      <c r="AO676" s="173"/>
      <c r="AP676" s="173"/>
      <c r="AQ676" s="173"/>
      <c r="AR676" s="173">
        <v>10150000</v>
      </c>
      <c r="AS676" s="173">
        <v>8694000</v>
      </c>
      <c r="AT676" s="160">
        <f t="shared" si="230"/>
        <v>3</v>
      </c>
      <c r="AU676" s="173">
        <f t="shared" si="231"/>
        <v>28666000</v>
      </c>
      <c r="AV676" s="173">
        <f t="shared" si="232"/>
        <v>9555300</v>
      </c>
      <c r="AW676" s="173">
        <f t="shared" si="233"/>
        <v>8694000</v>
      </c>
      <c r="AX676" s="173">
        <f t="shared" si="234"/>
        <v>3337200</v>
      </c>
      <c r="AY676" s="173">
        <f t="shared" si="235"/>
        <v>2475900</v>
      </c>
      <c r="AZ676" s="177">
        <f t="shared" si="236"/>
        <v>0.53669127225358226</v>
      </c>
      <c r="BA676" s="177">
        <f t="shared" si="237"/>
        <v>0.3981762917933131</v>
      </c>
      <c r="BB676" s="173">
        <f t="shared" si="229"/>
        <v>8694000</v>
      </c>
      <c r="BC676" s="178">
        <f t="shared" si="223"/>
        <v>9555300</v>
      </c>
      <c r="BD676" s="173">
        <f t="shared" si="227"/>
        <v>2475900</v>
      </c>
      <c r="BE676" s="177">
        <f t="shared" si="228"/>
        <v>0.3981762917933131</v>
      </c>
      <c r="BF676" s="179" t="s">
        <v>20515</v>
      </c>
      <c r="BG676" s="174"/>
      <c r="BH676" s="166" t="s">
        <v>20501</v>
      </c>
      <c r="BI676" s="162"/>
      <c r="BJ676" s="163">
        <v>1</v>
      </c>
      <c r="BK676" s="163"/>
    </row>
    <row r="677" spans="1:63" ht="244.5" customHeight="1" x14ac:dyDescent="0.25">
      <c r="A677" s="157">
        <v>671</v>
      </c>
      <c r="B677" s="164" t="s">
        <v>1772</v>
      </c>
      <c r="C677" s="169" t="s">
        <v>1767</v>
      </c>
      <c r="D677" s="169" t="s">
        <v>467</v>
      </c>
      <c r="E677" s="170" t="s">
        <v>1773</v>
      </c>
      <c r="F677" s="171" t="s">
        <v>1774</v>
      </c>
      <c r="G677" s="171" t="s">
        <v>1774</v>
      </c>
      <c r="H677" s="172" t="s">
        <v>1774</v>
      </c>
      <c r="I677" s="164" t="s">
        <v>25</v>
      </c>
      <c r="J677" s="164">
        <v>57</v>
      </c>
      <c r="K677" s="171">
        <v>57</v>
      </c>
      <c r="L677" s="171" t="s">
        <v>1770</v>
      </c>
      <c r="M677" s="173">
        <v>8538000</v>
      </c>
      <c r="N677" s="173">
        <v>638000</v>
      </c>
      <c r="O677" s="173">
        <v>638608.69565217395</v>
      </c>
      <c r="P677" s="173">
        <v>9176000</v>
      </c>
      <c r="Q677" s="173">
        <v>830191.30434782617</v>
      </c>
      <c r="R677" s="173">
        <v>9368191.3043478262</v>
      </c>
      <c r="S677" s="173">
        <v>9368100</v>
      </c>
      <c r="T677" s="174" t="s">
        <v>1771</v>
      </c>
      <c r="U677" s="175" t="s">
        <v>471</v>
      </c>
      <c r="V677" s="175" t="s">
        <v>940</v>
      </c>
      <c r="W677" s="175" t="s">
        <v>94</v>
      </c>
      <c r="X677" s="176">
        <v>43294</v>
      </c>
      <c r="Y677" s="171" t="s">
        <v>7687</v>
      </c>
      <c r="Z677" s="171"/>
      <c r="AA677" s="173"/>
      <c r="AB677" s="173"/>
      <c r="AC677" s="173"/>
      <c r="AD677" s="173"/>
      <c r="AE677" s="173"/>
      <c r="AF677" s="173">
        <v>15000000</v>
      </c>
      <c r="AG677" s="173"/>
      <c r="AH677" s="173"/>
      <c r="AI677" s="173"/>
      <c r="AJ677" s="173"/>
      <c r="AK677" s="173"/>
      <c r="AL677" s="173"/>
      <c r="AM677" s="173"/>
      <c r="AN677" s="173"/>
      <c r="AO677" s="173"/>
      <c r="AP677" s="173"/>
      <c r="AQ677" s="173"/>
      <c r="AR677" s="173">
        <v>16217000</v>
      </c>
      <c r="AS677" s="173">
        <v>13419000</v>
      </c>
      <c r="AT677" s="160">
        <f t="shared" si="230"/>
        <v>3</v>
      </c>
      <c r="AU677" s="173">
        <f t="shared" si="231"/>
        <v>44636000</v>
      </c>
      <c r="AV677" s="173">
        <f t="shared" si="232"/>
        <v>14878700</v>
      </c>
      <c r="AW677" s="173">
        <f t="shared" si="233"/>
        <v>13419000</v>
      </c>
      <c r="AX677" s="173">
        <f t="shared" si="234"/>
        <v>5510600</v>
      </c>
      <c r="AY677" s="173">
        <f t="shared" si="235"/>
        <v>4050900</v>
      </c>
      <c r="AZ677" s="177">
        <f t="shared" si="236"/>
        <v>0.58823027081265145</v>
      </c>
      <c r="BA677" s="177">
        <f t="shared" si="237"/>
        <v>0.43241425689307328</v>
      </c>
      <c r="BB677" s="173">
        <f t="shared" ref="BB677:BB708" si="238">AW677</f>
        <v>13419000</v>
      </c>
      <c r="BC677" s="178">
        <f t="shared" si="223"/>
        <v>14878700</v>
      </c>
      <c r="BD677" s="173">
        <f t="shared" si="227"/>
        <v>4050900</v>
      </c>
      <c r="BE677" s="177">
        <f t="shared" si="228"/>
        <v>0.43241425689307328</v>
      </c>
      <c r="BF677" s="179" t="s">
        <v>20515</v>
      </c>
      <c r="BG677" s="174" t="s">
        <v>1771</v>
      </c>
      <c r="BH677" s="166" t="s">
        <v>20501</v>
      </c>
      <c r="BI677" s="162"/>
      <c r="BJ677" s="163">
        <v>1</v>
      </c>
      <c r="BK677" s="163"/>
    </row>
    <row r="678" spans="1:63" ht="244.5" customHeight="1" x14ac:dyDescent="0.25">
      <c r="A678" s="157">
        <v>672</v>
      </c>
      <c r="B678" s="164" t="s">
        <v>1775</v>
      </c>
      <c r="C678" s="169" t="s">
        <v>1767</v>
      </c>
      <c r="D678" s="169" t="s">
        <v>467</v>
      </c>
      <c r="E678" s="170" t="s">
        <v>1776</v>
      </c>
      <c r="F678" s="171" t="s">
        <v>1777</v>
      </c>
      <c r="G678" s="171" t="s">
        <v>1777</v>
      </c>
      <c r="H678" s="172" t="s">
        <v>1777</v>
      </c>
      <c r="I678" s="164" t="s">
        <v>25</v>
      </c>
      <c r="J678" s="164">
        <v>57</v>
      </c>
      <c r="K678" s="171">
        <v>57</v>
      </c>
      <c r="L678" s="171" t="s">
        <v>1770</v>
      </c>
      <c r="M678" s="173">
        <v>8538000</v>
      </c>
      <c r="N678" s="173">
        <v>638000</v>
      </c>
      <c r="O678" s="173">
        <v>638608.69565217395</v>
      </c>
      <c r="P678" s="173">
        <v>9176000</v>
      </c>
      <c r="Q678" s="173">
        <v>830191.30434782617</v>
      </c>
      <c r="R678" s="173">
        <v>9368191.3043478262</v>
      </c>
      <c r="S678" s="173">
        <v>9368100</v>
      </c>
      <c r="T678" s="174" t="s">
        <v>1771</v>
      </c>
      <c r="U678" s="175" t="s">
        <v>471</v>
      </c>
      <c r="V678" s="175" t="s">
        <v>940</v>
      </c>
      <c r="W678" s="175" t="s">
        <v>173</v>
      </c>
      <c r="X678" s="176">
        <v>43294</v>
      </c>
      <c r="Y678" s="171" t="s">
        <v>7687</v>
      </c>
      <c r="Z678" s="171"/>
      <c r="AA678" s="173"/>
      <c r="AB678" s="173"/>
      <c r="AC678" s="173"/>
      <c r="AD678" s="173"/>
      <c r="AE678" s="173"/>
      <c r="AF678" s="173">
        <v>15000000</v>
      </c>
      <c r="AG678" s="173"/>
      <c r="AH678" s="173"/>
      <c r="AI678" s="173"/>
      <c r="AJ678" s="173"/>
      <c r="AK678" s="173"/>
      <c r="AL678" s="173"/>
      <c r="AM678" s="173"/>
      <c r="AN678" s="173"/>
      <c r="AO678" s="173"/>
      <c r="AP678" s="173"/>
      <c r="AQ678" s="173"/>
      <c r="AR678" s="173">
        <v>16217000</v>
      </c>
      <c r="AS678" s="173">
        <v>13419000</v>
      </c>
      <c r="AT678" s="160">
        <f t="shared" si="230"/>
        <v>3</v>
      </c>
      <c r="AU678" s="173">
        <f t="shared" si="231"/>
        <v>44636000</v>
      </c>
      <c r="AV678" s="173">
        <f t="shared" si="232"/>
        <v>14878700</v>
      </c>
      <c r="AW678" s="173">
        <f t="shared" si="233"/>
        <v>13419000</v>
      </c>
      <c r="AX678" s="173">
        <f t="shared" si="234"/>
        <v>5510600</v>
      </c>
      <c r="AY678" s="173">
        <f t="shared" si="235"/>
        <v>4050900</v>
      </c>
      <c r="AZ678" s="177">
        <f t="shared" si="236"/>
        <v>0.58823027081265145</v>
      </c>
      <c r="BA678" s="177">
        <f t="shared" si="237"/>
        <v>0.43241425689307328</v>
      </c>
      <c r="BB678" s="173">
        <f t="shared" si="238"/>
        <v>13419000</v>
      </c>
      <c r="BC678" s="178">
        <f t="shared" si="223"/>
        <v>14878700</v>
      </c>
      <c r="BD678" s="173">
        <f t="shared" si="227"/>
        <v>4050900</v>
      </c>
      <c r="BE678" s="177">
        <f t="shared" si="228"/>
        <v>0.43241425689307328</v>
      </c>
      <c r="BF678" s="179" t="s">
        <v>20515</v>
      </c>
      <c r="BG678" s="174" t="s">
        <v>1771</v>
      </c>
      <c r="BH678" s="166" t="s">
        <v>20501</v>
      </c>
      <c r="BI678" s="162"/>
      <c r="BJ678" s="163">
        <v>1</v>
      </c>
      <c r="BK678" s="163"/>
    </row>
    <row r="679" spans="1:63" ht="244.5" customHeight="1" x14ac:dyDescent="0.25">
      <c r="A679" s="157">
        <v>673</v>
      </c>
      <c r="B679" s="164" t="s">
        <v>1786</v>
      </c>
      <c r="C679" s="169" t="s">
        <v>1767</v>
      </c>
      <c r="D679" s="169" t="s">
        <v>467</v>
      </c>
      <c r="E679" s="170" t="s">
        <v>1787</v>
      </c>
      <c r="F679" s="171" t="s">
        <v>1788</v>
      </c>
      <c r="G679" s="171" t="s">
        <v>1788</v>
      </c>
      <c r="H679" s="172" t="s">
        <v>1788</v>
      </c>
      <c r="I679" s="164" t="s">
        <v>626</v>
      </c>
      <c r="J679" s="164">
        <v>57</v>
      </c>
      <c r="K679" s="171">
        <v>57</v>
      </c>
      <c r="L679" s="171" t="s">
        <v>1770</v>
      </c>
      <c r="M679" s="173">
        <v>8538000</v>
      </c>
      <c r="N679" s="173">
        <v>638000</v>
      </c>
      <c r="O679" s="173">
        <v>638608.69565217395</v>
      </c>
      <c r="P679" s="173">
        <v>9176000</v>
      </c>
      <c r="Q679" s="173">
        <v>830191.30434782617</v>
      </c>
      <c r="R679" s="173">
        <v>9368191.3043478262</v>
      </c>
      <c r="S679" s="173">
        <v>9368100</v>
      </c>
      <c r="T679" s="174" t="s">
        <v>1771</v>
      </c>
      <c r="U679" s="175" t="s">
        <v>471</v>
      </c>
      <c r="V679" s="175" t="s">
        <v>1197</v>
      </c>
      <c r="W679" s="175" t="s">
        <v>29</v>
      </c>
      <c r="X679" s="176">
        <v>43294</v>
      </c>
      <c r="Y679" s="171" t="s">
        <v>7684</v>
      </c>
      <c r="Z679" s="171"/>
      <c r="AA679" s="173"/>
      <c r="AB679" s="173"/>
      <c r="AC679" s="173"/>
      <c r="AD679" s="173"/>
      <c r="AE679" s="173"/>
      <c r="AF679" s="173"/>
      <c r="AG679" s="173">
        <v>14856000</v>
      </c>
      <c r="AH679" s="173"/>
      <c r="AI679" s="173"/>
      <c r="AJ679" s="173"/>
      <c r="AK679" s="173"/>
      <c r="AL679" s="173"/>
      <c r="AM679" s="173"/>
      <c r="AN679" s="173"/>
      <c r="AO679" s="173"/>
      <c r="AP679" s="173"/>
      <c r="AQ679" s="173"/>
      <c r="AR679" s="173">
        <v>16217000</v>
      </c>
      <c r="AS679" s="173">
        <v>13419000</v>
      </c>
      <c r="AT679" s="160">
        <f t="shared" si="230"/>
        <v>3</v>
      </c>
      <c r="AU679" s="173">
        <f t="shared" si="231"/>
        <v>44492000</v>
      </c>
      <c r="AV679" s="173">
        <f t="shared" si="232"/>
        <v>14830700</v>
      </c>
      <c r="AW679" s="173">
        <f t="shared" si="233"/>
        <v>13419000</v>
      </c>
      <c r="AX679" s="173">
        <f t="shared" si="234"/>
        <v>5462600</v>
      </c>
      <c r="AY679" s="173">
        <f t="shared" si="235"/>
        <v>4050900</v>
      </c>
      <c r="AZ679" s="177">
        <f t="shared" si="236"/>
        <v>0.58310649971712514</v>
      </c>
      <c r="BA679" s="177">
        <f t="shared" si="237"/>
        <v>0.43241425689307328</v>
      </c>
      <c r="BB679" s="173">
        <f t="shared" si="238"/>
        <v>13419000</v>
      </c>
      <c r="BC679" s="178">
        <f t="shared" si="223"/>
        <v>14830700</v>
      </c>
      <c r="BD679" s="173">
        <f t="shared" si="227"/>
        <v>4050900</v>
      </c>
      <c r="BE679" s="177">
        <f t="shared" si="228"/>
        <v>0.43241425689307328</v>
      </c>
      <c r="BF679" s="179" t="s">
        <v>20515</v>
      </c>
      <c r="BG679" s="174" t="s">
        <v>1771</v>
      </c>
      <c r="BH679" s="166" t="s">
        <v>20501</v>
      </c>
      <c r="BI679" s="162"/>
      <c r="BJ679" s="163">
        <v>1</v>
      </c>
      <c r="BK679" s="163"/>
    </row>
    <row r="680" spans="1:63" ht="244.5" customHeight="1" x14ac:dyDescent="0.25">
      <c r="A680" s="157">
        <v>674</v>
      </c>
      <c r="B680" s="164" t="s">
        <v>1789</v>
      </c>
      <c r="C680" s="169" t="s">
        <v>1767</v>
      </c>
      <c r="D680" s="169" t="s">
        <v>467</v>
      </c>
      <c r="E680" s="170" t="s">
        <v>1790</v>
      </c>
      <c r="F680" s="171" t="s">
        <v>1791</v>
      </c>
      <c r="G680" s="171" t="s">
        <v>1791</v>
      </c>
      <c r="H680" s="172" t="s">
        <v>1791</v>
      </c>
      <c r="I680" s="164" t="s">
        <v>626</v>
      </c>
      <c r="J680" s="164">
        <v>57</v>
      </c>
      <c r="K680" s="171">
        <v>57</v>
      </c>
      <c r="L680" s="171" t="s">
        <v>1770</v>
      </c>
      <c r="M680" s="173">
        <v>8538000</v>
      </c>
      <c r="N680" s="173">
        <v>638000</v>
      </c>
      <c r="O680" s="173">
        <v>638608.69565217395</v>
      </c>
      <c r="P680" s="173">
        <v>9176000</v>
      </c>
      <c r="Q680" s="173">
        <v>830191.30434782617</v>
      </c>
      <c r="R680" s="173">
        <v>9368191.3043478262</v>
      </c>
      <c r="S680" s="173">
        <v>9368100</v>
      </c>
      <c r="T680" s="174" t="s">
        <v>1771</v>
      </c>
      <c r="U680" s="175" t="s">
        <v>471</v>
      </c>
      <c r="V680" s="175" t="s">
        <v>1197</v>
      </c>
      <c r="W680" s="175" t="s">
        <v>173</v>
      </c>
      <c r="X680" s="176">
        <v>43294</v>
      </c>
      <c r="Y680" s="171" t="s">
        <v>7684</v>
      </c>
      <c r="Z680" s="171"/>
      <c r="AA680" s="173"/>
      <c r="AB680" s="173"/>
      <c r="AC680" s="173"/>
      <c r="AD680" s="173"/>
      <c r="AE680" s="173"/>
      <c r="AF680" s="173">
        <v>15000000</v>
      </c>
      <c r="AG680" s="173"/>
      <c r="AH680" s="173"/>
      <c r="AI680" s="173"/>
      <c r="AJ680" s="173"/>
      <c r="AK680" s="173"/>
      <c r="AL680" s="173"/>
      <c r="AM680" s="173"/>
      <c r="AN680" s="173"/>
      <c r="AO680" s="173"/>
      <c r="AP680" s="173"/>
      <c r="AQ680" s="173"/>
      <c r="AR680" s="173">
        <v>16217000</v>
      </c>
      <c r="AS680" s="173">
        <v>13419000</v>
      </c>
      <c r="AT680" s="160">
        <f t="shared" si="230"/>
        <v>3</v>
      </c>
      <c r="AU680" s="173">
        <f t="shared" si="231"/>
        <v>44636000</v>
      </c>
      <c r="AV680" s="173">
        <f t="shared" si="232"/>
        <v>14878700</v>
      </c>
      <c r="AW680" s="173">
        <f t="shared" si="233"/>
        <v>13419000</v>
      </c>
      <c r="AX680" s="173">
        <f t="shared" si="234"/>
        <v>5510600</v>
      </c>
      <c r="AY680" s="173">
        <f t="shared" si="235"/>
        <v>4050900</v>
      </c>
      <c r="AZ680" s="177">
        <f t="shared" si="236"/>
        <v>0.58823027081265145</v>
      </c>
      <c r="BA680" s="177">
        <f t="shared" si="237"/>
        <v>0.43241425689307328</v>
      </c>
      <c r="BB680" s="173">
        <f t="shared" si="238"/>
        <v>13419000</v>
      </c>
      <c r="BC680" s="178">
        <f t="shared" ref="BC680:BC743" si="239">AV680</f>
        <v>14878700</v>
      </c>
      <c r="BD680" s="173">
        <f t="shared" si="227"/>
        <v>4050900</v>
      </c>
      <c r="BE680" s="177">
        <f t="shared" si="228"/>
        <v>0.43241425689307328</v>
      </c>
      <c r="BF680" s="179" t="s">
        <v>20515</v>
      </c>
      <c r="BG680" s="174" t="s">
        <v>1771</v>
      </c>
      <c r="BH680" s="166" t="s">
        <v>20501</v>
      </c>
      <c r="BI680" s="162"/>
      <c r="BJ680" s="163">
        <v>1</v>
      </c>
      <c r="BK680" s="163"/>
    </row>
    <row r="681" spans="1:63" ht="244.5" customHeight="1" x14ac:dyDescent="0.25">
      <c r="A681" s="157">
        <v>675</v>
      </c>
      <c r="B681" s="164" t="s">
        <v>1795</v>
      </c>
      <c r="C681" s="169" t="s">
        <v>1767</v>
      </c>
      <c r="D681" s="169" t="s">
        <v>467</v>
      </c>
      <c r="E681" s="170" t="s">
        <v>1796</v>
      </c>
      <c r="F681" s="171" t="s">
        <v>1797</v>
      </c>
      <c r="G681" s="171" t="s">
        <v>1797</v>
      </c>
      <c r="H681" s="172" t="s">
        <v>1798</v>
      </c>
      <c r="I681" s="164" t="s">
        <v>626</v>
      </c>
      <c r="J681" s="164">
        <v>57</v>
      </c>
      <c r="K681" s="171">
        <v>57</v>
      </c>
      <c r="L681" s="171" t="s">
        <v>1770</v>
      </c>
      <c r="M681" s="173">
        <v>8538000</v>
      </c>
      <c r="N681" s="173">
        <v>638000</v>
      </c>
      <c r="O681" s="173">
        <v>638608.69565217395</v>
      </c>
      <c r="P681" s="173">
        <v>9176000</v>
      </c>
      <c r="Q681" s="173">
        <v>830191.30434782617</v>
      </c>
      <c r="R681" s="173">
        <v>9368191.3043478262</v>
      </c>
      <c r="S681" s="173">
        <v>9368100</v>
      </c>
      <c r="T681" s="174" t="s">
        <v>1771</v>
      </c>
      <c r="U681" s="175" t="s">
        <v>471</v>
      </c>
      <c r="V681" s="175" t="s">
        <v>1197</v>
      </c>
      <c r="W681" s="175" t="s">
        <v>173</v>
      </c>
      <c r="X681" s="176">
        <v>43294</v>
      </c>
      <c r="Y681" s="171" t="s">
        <v>7684</v>
      </c>
      <c r="Z681" s="171"/>
      <c r="AA681" s="173"/>
      <c r="AB681" s="173"/>
      <c r="AC681" s="173"/>
      <c r="AD681" s="173"/>
      <c r="AE681" s="173"/>
      <c r="AF681" s="173"/>
      <c r="AG681" s="173">
        <v>16022000</v>
      </c>
      <c r="AH681" s="173"/>
      <c r="AI681" s="173"/>
      <c r="AJ681" s="173"/>
      <c r="AK681" s="173"/>
      <c r="AL681" s="173"/>
      <c r="AM681" s="173"/>
      <c r="AN681" s="173"/>
      <c r="AO681" s="173"/>
      <c r="AP681" s="173"/>
      <c r="AQ681" s="173"/>
      <c r="AR681" s="173">
        <v>16217000</v>
      </c>
      <c r="AS681" s="173">
        <v>13419000</v>
      </c>
      <c r="AT681" s="160">
        <f t="shared" si="230"/>
        <v>3</v>
      </c>
      <c r="AU681" s="173">
        <f t="shared" si="231"/>
        <v>45658000</v>
      </c>
      <c r="AV681" s="173">
        <f t="shared" si="232"/>
        <v>15219300</v>
      </c>
      <c r="AW681" s="173">
        <f t="shared" si="233"/>
        <v>13419000</v>
      </c>
      <c r="AX681" s="173">
        <f t="shared" si="234"/>
        <v>5851200</v>
      </c>
      <c r="AY681" s="173">
        <f t="shared" si="235"/>
        <v>4050900</v>
      </c>
      <c r="AZ681" s="177">
        <f t="shared" si="236"/>
        <v>0.62458769654465685</v>
      </c>
      <c r="BA681" s="177">
        <f t="shared" si="237"/>
        <v>0.43241425689307328</v>
      </c>
      <c r="BB681" s="173">
        <f t="shared" si="238"/>
        <v>13419000</v>
      </c>
      <c r="BC681" s="178">
        <f t="shared" si="239"/>
        <v>15219300</v>
      </c>
      <c r="BD681" s="173">
        <f t="shared" si="227"/>
        <v>4050900</v>
      </c>
      <c r="BE681" s="177">
        <f t="shared" si="228"/>
        <v>0.43241425689307328</v>
      </c>
      <c r="BF681" s="179" t="s">
        <v>20515</v>
      </c>
      <c r="BG681" s="174" t="s">
        <v>1771</v>
      </c>
      <c r="BH681" s="166" t="s">
        <v>20501</v>
      </c>
      <c r="BI681" s="162"/>
      <c r="BJ681" s="163">
        <v>1</v>
      </c>
      <c r="BK681" s="163"/>
    </row>
    <row r="682" spans="1:63" ht="244.5" customHeight="1" x14ac:dyDescent="0.25">
      <c r="A682" s="157">
        <v>676</v>
      </c>
      <c r="B682" s="164" t="s">
        <v>1806</v>
      </c>
      <c r="C682" s="169" t="s">
        <v>1802</v>
      </c>
      <c r="D682" s="169" t="s">
        <v>467</v>
      </c>
      <c r="E682" s="170" t="s">
        <v>1807</v>
      </c>
      <c r="F682" s="171" t="s">
        <v>1808</v>
      </c>
      <c r="G682" s="171" t="s">
        <v>1808</v>
      </c>
      <c r="H682" s="172" t="s">
        <v>1808</v>
      </c>
      <c r="I682" s="164" t="s">
        <v>25</v>
      </c>
      <c r="J682" s="164">
        <v>59</v>
      </c>
      <c r="K682" s="171">
        <v>59</v>
      </c>
      <c r="L682" s="171" t="s">
        <v>1804</v>
      </c>
      <c r="M682" s="173">
        <v>9138000</v>
      </c>
      <c r="N682" s="173">
        <v>638000</v>
      </c>
      <c r="O682" s="173">
        <v>638608.69565217395</v>
      </c>
      <c r="P682" s="173">
        <v>9776000</v>
      </c>
      <c r="Q682" s="173">
        <v>830191.30434782617</v>
      </c>
      <c r="R682" s="173">
        <v>9968191.3043478262</v>
      </c>
      <c r="S682" s="173">
        <v>9968100</v>
      </c>
      <c r="T682" s="174" t="s">
        <v>1805</v>
      </c>
      <c r="U682" s="175" t="s">
        <v>471</v>
      </c>
      <c r="V682" s="175" t="s">
        <v>1197</v>
      </c>
      <c r="W682" s="175" t="s">
        <v>173</v>
      </c>
      <c r="X682" s="176">
        <v>43294</v>
      </c>
      <c r="Y682" s="171" t="s">
        <v>7686</v>
      </c>
      <c r="Z682" s="171"/>
      <c r="AA682" s="173"/>
      <c r="AB682" s="173"/>
      <c r="AC682" s="173"/>
      <c r="AD682" s="173"/>
      <c r="AE682" s="173"/>
      <c r="AF682" s="173"/>
      <c r="AG682" s="173">
        <v>16687000</v>
      </c>
      <c r="AH682" s="173"/>
      <c r="AI682" s="173"/>
      <c r="AJ682" s="173"/>
      <c r="AK682" s="173"/>
      <c r="AL682" s="173"/>
      <c r="AM682" s="173"/>
      <c r="AN682" s="173"/>
      <c r="AO682" s="173"/>
      <c r="AP682" s="173"/>
      <c r="AQ682" s="173"/>
      <c r="AR682" s="173">
        <v>16921000</v>
      </c>
      <c r="AS682" s="173">
        <v>14319000</v>
      </c>
      <c r="AT682" s="160">
        <f t="shared" si="230"/>
        <v>3</v>
      </c>
      <c r="AU682" s="173">
        <f t="shared" si="231"/>
        <v>47927000</v>
      </c>
      <c r="AV682" s="173">
        <f t="shared" si="232"/>
        <v>15975700</v>
      </c>
      <c r="AW682" s="173">
        <f t="shared" si="233"/>
        <v>14319000</v>
      </c>
      <c r="AX682" s="173">
        <f t="shared" si="234"/>
        <v>6007600</v>
      </c>
      <c r="AY682" s="173">
        <f t="shared" si="235"/>
        <v>4350900</v>
      </c>
      <c r="AZ682" s="177">
        <f t="shared" si="236"/>
        <v>0.60268255735797194</v>
      </c>
      <c r="BA682" s="177">
        <f t="shared" si="237"/>
        <v>0.43648237878833479</v>
      </c>
      <c r="BB682" s="173">
        <f t="shared" si="238"/>
        <v>14319000</v>
      </c>
      <c r="BC682" s="178">
        <f t="shared" si="239"/>
        <v>15975700</v>
      </c>
      <c r="BD682" s="173">
        <f t="shared" si="227"/>
        <v>4350900</v>
      </c>
      <c r="BE682" s="177">
        <f t="shared" si="228"/>
        <v>0.43648237878833479</v>
      </c>
      <c r="BF682" s="179" t="s">
        <v>20515</v>
      </c>
      <c r="BG682" s="174" t="s">
        <v>1805</v>
      </c>
      <c r="BH682" s="166" t="s">
        <v>20501</v>
      </c>
      <c r="BI682" s="162"/>
      <c r="BJ682" s="163">
        <v>1</v>
      </c>
      <c r="BK682" s="163"/>
    </row>
    <row r="683" spans="1:63" ht="244.5" customHeight="1" x14ac:dyDescent="0.25">
      <c r="A683" s="157">
        <v>677</v>
      </c>
      <c r="B683" s="164" t="s">
        <v>1809</v>
      </c>
      <c r="C683" s="169" t="s">
        <v>1802</v>
      </c>
      <c r="D683" s="169" t="s">
        <v>467</v>
      </c>
      <c r="E683" s="170" t="s">
        <v>1810</v>
      </c>
      <c r="F683" s="171" t="s">
        <v>1811</v>
      </c>
      <c r="G683" s="171" t="s">
        <v>1811</v>
      </c>
      <c r="H683" s="172" t="s">
        <v>1811</v>
      </c>
      <c r="I683" s="164" t="s">
        <v>25</v>
      </c>
      <c r="J683" s="164">
        <v>59</v>
      </c>
      <c r="K683" s="171">
        <v>59</v>
      </c>
      <c r="L683" s="171" t="s">
        <v>1804</v>
      </c>
      <c r="M683" s="173">
        <v>9138000</v>
      </c>
      <c r="N683" s="173">
        <f>P683-M683</f>
        <v>638000</v>
      </c>
      <c r="O683" s="173">
        <v>638608.69565217395</v>
      </c>
      <c r="P683" s="173">
        <v>9776000</v>
      </c>
      <c r="Q683" s="173">
        <f>+O683/1800000*2340000</f>
        <v>830191.30434782617</v>
      </c>
      <c r="R683" s="173">
        <f>+M683+Q683</f>
        <v>9968191.3043478262</v>
      </c>
      <c r="S683" s="173">
        <v>9968100</v>
      </c>
      <c r="T683" s="174" t="s">
        <v>1805</v>
      </c>
      <c r="U683" s="175" t="s">
        <v>471</v>
      </c>
      <c r="V683" s="175" t="s">
        <v>1197</v>
      </c>
      <c r="W683" s="175" t="s">
        <v>196</v>
      </c>
      <c r="X683" s="176">
        <v>43294</v>
      </c>
      <c r="Y683" s="171" t="s">
        <v>7686</v>
      </c>
      <c r="Z683" s="171"/>
      <c r="AA683" s="173"/>
      <c r="AB683" s="173"/>
      <c r="AC683" s="173"/>
      <c r="AD683" s="173"/>
      <c r="AE683" s="173"/>
      <c r="AF683" s="173">
        <v>16000000</v>
      </c>
      <c r="AG683" s="173">
        <v>16687000</v>
      </c>
      <c r="AH683" s="173"/>
      <c r="AI683" s="173"/>
      <c r="AJ683" s="173"/>
      <c r="AK683" s="173"/>
      <c r="AL683" s="173"/>
      <c r="AM683" s="173"/>
      <c r="AN683" s="173"/>
      <c r="AO683" s="173"/>
      <c r="AP683" s="173"/>
      <c r="AQ683" s="173"/>
      <c r="AR683" s="173"/>
      <c r="AS683" s="173">
        <v>14319000</v>
      </c>
      <c r="AT683" s="160">
        <f t="shared" si="230"/>
        <v>3</v>
      </c>
      <c r="AU683" s="173">
        <f t="shared" si="231"/>
        <v>47006000</v>
      </c>
      <c r="AV683" s="173">
        <f t="shared" si="232"/>
        <v>15668700</v>
      </c>
      <c r="AW683" s="173">
        <f t="shared" si="233"/>
        <v>14319000</v>
      </c>
      <c r="AX683" s="173">
        <f t="shared" si="234"/>
        <v>5700600</v>
      </c>
      <c r="AY683" s="173">
        <f t="shared" si="235"/>
        <v>4350900</v>
      </c>
      <c r="AZ683" s="177">
        <f t="shared" si="236"/>
        <v>0.5718843109519367</v>
      </c>
      <c r="BA683" s="177">
        <f t="shared" si="237"/>
        <v>0.43648237878833479</v>
      </c>
      <c r="BB683" s="173">
        <f t="shared" si="238"/>
        <v>14319000</v>
      </c>
      <c r="BC683" s="178">
        <f t="shared" si="239"/>
        <v>15668700</v>
      </c>
      <c r="BD683" s="173">
        <f t="shared" si="227"/>
        <v>4350900</v>
      </c>
      <c r="BE683" s="177">
        <f t="shared" si="228"/>
        <v>0.43648237878833479</v>
      </c>
      <c r="BF683" s="179" t="s">
        <v>20515</v>
      </c>
      <c r="BG683" s="174" t="s">
        <v>1805</v>
      </c>
      <c r="BH683" s="166" t="s">
        <v>20501</v>
      </c>
      <c r="BI683" s="162"/>
      <c r="BJ683" s="163">
        <v>1</v>
      </c>
      <c r="BK683" s="163"/>
    </row>
    <row r="684" spans="1:63" ht="244.5" customHeight="1" x14ac:dyDescent="0.25">
      <c r="A684" s="157">
        <v>678</v>
      </c>
      <c r="B684" s="164" t="s">
        <v>1820</v>
      </c>
      <c r="C684" s="169" t="s">
        <v>1802</v>
      </c>
      <c r="D684" s="169" t="s">
        <v>467</v>
      </c>
      <c r="E684" s="170" t="s">
        <v>1821</v>
      </c>
      <c r="F684" s="171" t="s">
        <v>1822</v>
      </c>
      <c r="G684" s="171" t="s">
        <v>1822</v>
      </c>
      <c r="H684" s="172" t="s">
        <v>1822</v>
      </c>
      <c r="I684" s="164" t="s">
        <v>25</v>
      </c>
      <c r="J684" s="164">
        <v>59</v>
      </c>
      <c r="K684" s="171">
        <v>59</v>
      </c>
      <c r="L684" s="171" t="s">
        <v>1804</v>
      </c>
      <c r="M684" s="173">
        <v>9138000</v>
      </c>
      <c r="N684" s="173">
        <f>P684-M684</f>
        <v>638000</v>
      </c>
      <c r="O684" s="173">
        <v>638608.69565217395</v>
      </c>
      <c r="P684" s="173">
        <v>9776000</v>
      </c>
      <c r="Q684" s="173">
        <f>+O684/1800000*2340000</f>
        <v>830191.30434782617</v>
      </c>
      <c r="R684" s="173">
        <f>+M684+Q684</f>
        <v>9968191.3043478262</v>
      </c>
      <c r="S684" s="173">
        <v>9968100</v>
      </c>
      <c r="T684" s="174" t="s">
        <v>1805</v>
      </c>
      <c r="U684" s="175" t="s">
        <v>471</v>
      </c>
      <c r="V684" s="175" t="s">
        <v>1197</v>
      </c>
      <c r="W684" s="175" t="s">
        <v>173</v>
      </c>
      <c r="X684" s="176">
        <v>43294</v>
      </c>
      <c r="Y684" s="171" t="s">
        <v>7686</v>
      </c>
      <c r="Z684" s="171"/>
      <c r="AA684" s="173"/>
      <c r="AB684" s="173"/>
      <c r="AC684" s="173"/>
      <c r="AD684" s="173"/>
      <c r="AE684" s="173"/>
      <c r="AF684" s="173">
        <v>16000000</v>
      </c>
      <c r="AG684" s="173">
        <v>16687000</v>
      </c>
      <c r="AH684" s="173"/>
      <c r="AI684" s="173"/>
      <c r="AJ684" s="173"/>
      <c r="AK684" s="173"/>
      <c r="AL684" s="173"/>
      <c r="AM684" s="173"/>
      <c r="AN684" s="173"/>
      <c r="AO684" s="173"/>
      <c r="AP684" s="173"/>
      <c r="AQ684" s="173"/>
      <c r="AR684" s="173"/>
      <c r="AS684" s="173">
        <v>14319000</v>
      </c>
      <c r="AT684" s="160">
        <f t="shared" si="230"/>
        <v>3</v>
      </c>
      <c r="AU684" s="173">
        <f t="shared" si="231"/>
        <v>47006000</v>
      </c>
      <c r="AV684" s="173">
        <f t="shared" si="232"/>
        <v>15668700</v>
      </c>
      <c r="AW684" s="173">
        <f t="shared" si="233"/>
        <v>14319000</v>
      </c>
      <c r="AX684" s="173">
        <f t="shared" si="234"/>
        <v>5700600</v>
      </c>
      <c r="AY684" s="173">
        <f t="shared" si="235"/>
        <v>4350900</v>
      </c>
      <c r="AZ684" s="177">
        <f t="shared" si="236"/>
        <v>0.5718843109519367</v>
      </c>
      <c r="BA684" s="177">
        <f t="shared" si="237"/>
        <v>0.43648237878833479</v>
      </c>
      <c r="BB684" s="173">
        <f t="shared" si="238"/>
        <v>14319000</v>
      </c>
      <c r="BC684" s="178">
        <f t="shared" si="239"/>
        <v>15668700</v>
      </c>
      <c r="BD684" s="173">
        <f t="shared" si="227"/>
        <v>4350900</v>
      </c>
      <c r="BE684" s="177">
        <f t="shared" si="228"/>
        <v>0.43648237878833479</v>
      </c>
      <c r="BF684" s="179" t="s">
        <v>20515</v>
      </c>
      <c r="BG684" s="174" t="s">
        <v>1805</v>
      </c>
      <c r="BH684" s="166" t="s">
        <v>20501</v>
      </c>
      <c r="BI684" s="162"/>
      <c r="BJ684" s="163">
        <v>1</v>
      </c>
      <c r="BK684" s="163"/>
    </row>
    <row r="685" spans="1:63" ht="244.5" customHeight="1" x14ac:dyDescent="0.25">
      <c r="A685" s="157">
        <v>679</v>
      </c>
      <c r="B685" s="164" t="s">
        <v>1823</v>
      </c>
      <c r="C685" s="169" t="s">
        <v>1802</v>
      </c>
      <c r="D685" s="169" t="s">
        <v>467</v>
      </c>
      <c r="E685" s="170" t="s">
        <v>1824</v>
      </c>
      <c r="F685" s="171" t="s">
        <v>1825</v>
      </c>
      <c r="G685" s="171" t="s">
        <v>1825</v>
      </c>
      <c r="H685" s="172" t="s">
        <v>1825</v>
      </c>
      <c r="I685" s="164" t="s">
        <v>25</v>
      </c>
      <c r="J685" s="164">
        <v>59</v>
      </c>
      <c r="K685" s="171">
        <v>59</v>
      </c>
      <c r="L685" s="171" t="s">
        <v>1804</v>
      </c>
      <c r="M685" s="173">
        <v>9138000</v>
      </c>
      <c r="N685" s="173">
        <v>638000</v>
      </c>
      <c r="O685" s="173">
        <v>638608.69565217395</v>
      </c>
      <c r="P685" s="173">
        <v>9776000</v>
      </c>
      <c r="Q685" s="173">
        <v>830191.30434782617</v>
      </c>
      <c r="R685" s="173">
        <v>9968191.3043478262</v>
      </c>
      <c r="S685" s="173">
        <v>9968100</v>
      </c>
      <c r="T685" s="174" t="s">
        <v>1805</v>
      </c>
      <c r="U685" s="175" t="s">
        <v>471</v>
      </c>
      <c r="V685" s="175" t="s">
        <v>1197</v>
      </c>
      <c r="W685" s="175" t="s">
        <v>173</v>
      </c>
      <c r="X685" s="176">
        <v>43294</v>
      </c>
      <c r="Y685" s="171" t="s">
        <v>7686</v>
      </c>
      <c r="Z685" s="171"/>
      <c r="AA685" s="173"/>
      <c r="AB685" s="173"/>
      <c r="AC685" s="173"/>
      <c r="AD685" s="173"/>
      <c r="AE685" s="173"/>
      <c r="AF685" s="173">
        <v>16000000</v>
      </c>
      <c r="AG685" s="173"/>
      <c r="AH685" s="173"/>
      <c r="AI685" s="173"/>
      <c r="AJ685" s="173"/>
      <c r="AK685" s="173"/>
      <c r="AL685" s="173"/>
      <c r="AM685" s="173"/>
      <c r="AN685" s="173"/>
      <c r="AO685" s="173"/>
      <c r="AP685" s="173"/>
      <c r="AQ685" s="173"/>
      <c r="AR685" s="173">
        <v>16921000</v>
      </c>
      <c r="AS685" s="173">
        <v>14319000</v>
      </c>
      <c r="AT685" s="160">
        <f t="shared" si="230"/>
        <v>3</v>
      </c>
      <c r="AU685" s="173">
        <f t="shared" si="231"/>
        <v>47240000</v>
      </c>
      <c r="AV685" s="173">
        <f t="shared" si="232"/>
        <v>15746700</v>
      </c>
      <c r="AW685" s="173">
        <f t="shared" si="233"/>
        <v>14319000</v>
      </c>
      <c r="AX685" s="173">
        <f t="shared" si="234"/>
        <v>5778600</v>
      </c>
      <c r="AY685" s="173">
        <f t="shared" si="235"/>
        <v>4350900</v>
      </c>
      <c r="AZ685" s="177">
        <f t="shared" si="236"/>
        <v>0.57970927257952864</v>
      </c>
      <c r="BA685" s="177">
        <f t="shared" si="237"/>
        <v>0.43648237878833479</v>
      </c>
      <c r="BB685" s="173">
        <f t="shared" si="238"/>
        <v>14319000</v>
      </c>
      <c r="BC685" s="178">
        <f t="shared" si="239"/>
        <v>15746700</v>
      </c>
      <c r="BD685" s="173">
        <f t="shared" si="227"/>
        <v>4350900</v>
      </c>
      <c r="BE685" s="177">
        <f t="shared" si="228"/>
        <v>0.43648237878833479</v>
      </c>
      <c r="BF685" s="179" t="s">
        <v>20515</v>
      </c>
      <c r="BG685" s="174" t="s">
        <v>1805</v>
      </c>
      <c r="BH685" s="166" t="s">
        <v>20501</v>
      </c>
      <c r="BI685" s="162"/>
      <c r="BJ685" s="163">
        <v>1</v>
      </c>
      <c r="BK685" s="163"/>
    </row>
    <row r="686" spans="1:63" ht="244.5" customHeight="1" x14ac:dyDescent="0.25">
      <c r="A686" s="157">
        <v>680</v>
      </c>
      <c r="B686" s="164" t="s">
        <v>1826</v>
      </c>
      <c r="C686" s="169" t="s">
        <v>1802</v>
      </c>
      <c r="D686" s="169" t="s">
        <v>467</v>
      </c>
      <c r="E686" s="170" t="s">
        <v>1827</v>
      </c>
      <c r="F686" s="171" t="s">
        <v>1828</v>
      </c>
      <c r="G686" s="171" t="s">
        <v>1828</v>
      </c>
      <c r="H686" s="172" t="s">
        <v>1828</v>
      </c>
      <c r="I686" s="164" t="s">
        <v>626</v>
      </c>
      <c r="J686" s="164">
        <v>59</v>
      </c>
      <c r="K686" s="171">
        <v>59</v>
      </c>
      <c r="L686" s="171" t="s">
        <v>1804</v>
      </c>
      <c r="M686" s="173">
        <v>9138000</v>
      </c>
      <c r="N686" s="173">
        <v>638000</v>
      </c>
      <c r="O686" s="173">
        <v>638608.69565217395</v>
      </c>
      <c r="P686" s="173">
        <v>9776000</v>
      </c>
      <c r="Q686" s="173">
        <v>830191.30434782617</v>
      </c>
      <c r="R686" s="173">
        <v>9968191.3043478262</v>
      </c>
      <c r="S686" s="173">
        <v>9968100</v>
      </c>
      <c r="T686" s="174" t="s">
        <v>1805</v>
      </c>
      <c r="U686" s="175" t="s">
        <v>471</v>
      </c>
      <c r="V686" s="175" t="s">
        <v>1197</v>
      </c>
      <c r="W686" s="175" t="s">
        <v>173</v>
      </c>
      <c r="X686" s="176">
        <v>43294</v>
      </c>
      <c r="Y686" s="171" t="s">
        <v>7686</v>
      </c>
      <c r="Z686" s="171"/>
      <c r="AA686" s="173"/>
      <c r="AB686" s="173"/>
      <c r="AC686" s="173"/>
      <c r="AD686" s="173"/>
      <c r="AE686" s="173"/>
      <c r="AF686" s="173">
        <v>16000000</v>
      </c>
      <c r="AG686" s="173"/>
      <c r="AH686" s="173"/>
      <c r="AI686" s="173"/>
      <c r="AJ686" s="173"/>
      <c r="AK686" s="173"/>
      <c r="AL686" s="173"/>
      <c r="AM686" s="173"/>
      <c r="AN686" s="173"/>
      <c r="AO686" s="173"/>
      <c r="AP686" s="173"/>
      <c r="AQ686" s="173"/>
      <c r="AR686" s="173">
        <v>16921000</v>
      </c>
      <c r="AS686" s="173">
        <v>14319000</v>
      </c>
      <c r="AT686" s="160">
        <f t="shared" si="230"/>
        <v>3</v>
      </c>
      <c r="AU686" s="173">
        <f t="shared" si="231"/>
        <v>47240000</v>
      </c>
      <c r="AV686" s="173">
        <f t="shared" si="232"/>
        <v>15746700</v>
      </c>
      <c r="AW686" s="173">
        <f t="shared" si="233"/>
        <v>14319000</v>
      </c>
      <c r="AX686" s="173">
        <f t="shared" si="234"/>
        <v>5778600</v>
      </c>
      <c r="AY686" s="173">
        <f t="shared" si="235"/>
        <v>4350900</v>
      </c>
      <c r="AZ686" s="177">
        <f t="shared" si="236"/>
        <v>0.57970927257952864</v>
      </c>
      <c r="BA686" s="177">
        <f t="shared" si="237"/>
        <v>0.43648237878833479</v>
      </c>
      <c r="BB686" s="173">
        <f t="shared" si="238"/>
        <v>14319000</v>
      </c>
      <c r="BC686" s="178">
        <f t="shared" si="239"/>
        <v>15746700</v>
      </c>
      <c r="BD686" s="173">
        <f t="shared" si="227"/>
        <v>4350900</v>
      </c>
      <c r="BE686" s="177">
        <f t="shared" si="228"/>
        <v>0.43648237878833479</v>
      </c>
      <c r="BF686" s="179" t="s">
        <v>20515</v>
      </c>
      <c r="BG686" s="174" t="s">
        <v>1805</v>
      </c>
      <c r="BH686" s="166" t="s">
        <v>20501</v>
      </c>
      <c r="BI686" s="162"/>
      <c r="BJ686" s="163">
        <v>1</v>
      </c>
      <c r="BK686" s="163"/>
    </row>
    <row r="687" spans="1:63" ht="244.5" customHeight="1" x14ac:dyDescent="0.25">
      <c r="A687" s="157">
        <v>681</v>
      </c>
      <c r="B687" s="164" t="s">
        <v>1829</v>
      </c>
      <c r="C687" s="169" t="s">
        <v>1802</v>
      </c>
      <c r="D687" s="169" t="s">
        <v>467</v>
      </c>
      <c r="E687" s="170" t="s">
        <v>1830</v>
      </c>
      <c r="F687" s="171" t="s">
        <v>1831</v>
      </c>
      <c r="G687" s="171" t="s">
        <v>1831</v>
      </c>
      <c r="H687" s="172" t="s">
        <v>1831</v>
      </c>
      <c r="I687" s="164" t="s">
        <v>626</v>
      </c>
      <c r="J687" s="164">
        <v>59</v>
      </c>
      <c r="K687" s="171">
        <v>59</v>
      </c>
      <c r="L687" s="171" t="s">
        <v>1804</v>
      </c>
      <c r="M687" s="173">
        <v>9138000</v>
      </c>
      <c r="N687" s="173">
        <f>P687-M687</f>
        <v>638000</v>
      </c>
      <c r="O687" s="173">
        <v>638608.69565217395</v>
      </c>
      <c r="P687" s="173">
        <v>9776000</v>
      </c>
      <c r="Q687" s="173">
        <f>+O687/1800000*2340000</f>
        <v>830191.30434782617</v>
      </c>
      <c r="R687" s="173">
        <f>+M687+Q687</f>
        <v>9968191.3043478262</v>
      </c>
      <c r="S687" s="173">
        <v>9968100</v>
      </c>
      <c r="T687" s="174" t="s">
        <v>1805</v>
      </c>
      <c r="U687" s="175" t="s">
        <v>471</v>
      </c>
      <c r="V687" s="175" t="s">
        <v>1197</v>
      </c>
      <c r="W687" s="175" t="s">
        <v>173</v>
      </c>
      <c r="X687" s="176">
        <v>43294</v>
      </c>
      <c r="Y687" s="171" t="s">
        <v>7684</v>
      </c>
      <c r="Z687" s="171"/>
      <c r="AA687" s="173"/>
      <c r="AB687" s="173"/>
      <c r="AC687" s="173"/>
      <c r="AD687" s="173"/>
      <c r="AE687" s="173"/>
      <c r="AF687" s="173">
        <v>16000000</v>
      </c>
      <c r="AG687" s="173">
        <v>15516000</v>
      </c>
      <c r="AH687" s="173"/>
      <c r="AI687" s="173"/>
      <c r="AJ687" s="173"/>
      <c r="AK687" s="173"/>
      <c r="AL687" s="173"/>
      <c r="AM687" s="173"/>
      <c r="AN687" s="173"/>
      <c r="AO687" s="173"/>
      <c r="AP687" s="173"/>
      <c r="AQ687" s="173"/>
      <c r="AR687" s="173"/>
      <c r="AS687" s="173">
        <v>14319000</v>
      </c>
      <c r="AT687" s="160">
        <f t="shared" si="230"/>
        <v>3</v>
      </c>
      <c r="AU687" s="173">
        <f t="shared" si="231"/>
        <v>45835000</v>
      </c>
      <c r="AV687" s="173">
        <f t="shared" si="232"/>
        <v>15278300</v>
      </c>
      <c r="AW687" s="173">
        <f t="shared" si="233"/>
        <v>14319000</v>
      </c>
      <c r="AX687" s="173">
        <f t="shared" si="234"/>
        <v>5310200</v>
      </c>
      <c r="AY687" s="173">
        <f t="shared" si="235"/>
        <v>4350900</v>
      </c>
      <c r="AZ687" s="177">
        <f t="shared" si="236"/>
        <v>0.53271937480562992</v>
      </c>
      <c r="BA687" s="177">
        <f t="shared" si="237"/>
        <v>0.43648237878833479</v>
      </c>
      <c r="BB687" s="173">
        <f t="shared" si="238"/>
        <v>14319000</v>
      </c>
      <c r="BC687" s="178">
        <f t="shared" si="239"/>
        <v>15278300</v>
      </c>
      <c r="BD687" s="173">
        <f t="shared" si="227"/>
        <v>4350900</v>
      </c>
      <c r="BE687" s="177">
        <f t="shared" si="228"/>
        <v>0.43648237878833479</v>
      </c>
      <c r="BF687" s="179" t="s">
        <v>20515</v>
      </c>
      <c r="BG687" s="174" t="s">
        <v>1805</v>
      </c>
      <c r="BH687" s="166" t="s">
        <v>20501</v>
      </c>
      <c r="BI687" s="162"/>
      <c r="BJ687" s="163">
        <v>1</v>
      </c>
      <c r="BK687" s="163"/>
    </row>
    <row r="688" spans="1:63" ht="244.5" customHeight="1" x14ac:dyDescent="0.25">
      <c r="A688" s="157">
        <v>682</v>
      </c>
      <c r="B688" s="164" t="s">
        <v>1832</v>
      </c>
      <c r="C688" s="169" t="s">
        <v>1802</v>
      </c>
      <c r="D688" s="169" t="s">
        <v>467</v>
      </c>
      <c r="E688" s="170" t="s">
        <v>1833</v>
      </c>
      <c r="F688" s="171" t="s">
        <v>1834</v>
      </c>
      <c r="G688" s="171" t="s">
        <v>1834</v>
      </c>
      <c r="H688" s="172" t="s">
        <v>1834</v>
      </c>
      <c r="I688" s="164" t="s">
        <v>626</v>
      </c>
      <c r="J688" s="164">
        <v>59</v>
      </c>
      <c r="K688" s="171">
        <v>59</v>
      </c>
      <c r="L688" s="171" t="s">
        <v>1804</v>
      </c>
      <c r="M688" s="173">
        <v>9138000</v>
      </c>
      <c r="N688" s="173">
        <v>638000</v>
      </c>
      <c r="O688" s="173">
        <v>638608.69565217395</v>
      </c>
      <c r="P688" s="173">
        <v>9776000</v>
      </c>
      <c r="Q688" s="173">
        <v>830191.30434782617</v>
      </c>
      <c r="R688" s="173">
        <v>9968191.3043478262</v>
      </c>
      <c r="S688" s="173">
        <v>9968100</v>
      </c>
      <c r="T688" s="174" t="s">
        <v>1805</v>
      </c>
      <c r="U688" s="175" t="s">
        <v>471</v>
      </c>
      <c r="V688" s="175" t="s">
        <v>1197</v>
      </c>
      <c r="W688" s="175" t="s">
        <v>173</v>
      </c>
      <c r="X688" s="176">
        <v>43294</v>
      </c>
      <c r="Y688" s="171" t="s">
        <v>7684</v>
      </c>
      <c r="Z688" s="171"/>
      <c r="AA688" s="173"/>
      <c r="AB688" s="173"/>
      <c r="AC688" s="173"/>
      <c r="AD688" s="173"/>
      <c r="AE688" s="173"/>
      <c r="AF688" s="173">
        <v>16000000</v>
      </c>
      <c r="AG688" s="173"/>
      <c r="AH688" s="173"/>
      <c r="AI688" s="173"/>
      <c r="AJ688" s="173"/>
      <c r="AK688" s="173"/>
      <c r="AL688" s="173"/>
      <c r="AM688" s="173"/>
      <c r="AN688" s="173"/>
      <c r="AO688" s="173"/>
      <c r="AP688" s="173"/>
      <c r="AQ688" s="173"/>
      <c r="AR688" s="173">
        <v>16921000</v>
      </c>
      <c r="AS688" s="173">
        <v>14319000</v>
      </c>
      <c r="AT688" s="160">
        <f t="shared" si="230"/>
        <v>3</v>
      </c>
      <c r="AU688" s="173">
        <f t="shared" si="231"/>
        <v>47240000</v>
      </c>
      <c r="AV688" s="173">
        <f t="shared" si="232"/>
        <v>15746700</v>
      </c>
      <c r="AW688" s="173">
        <f t="shared" si="233"/>
        <v>14319000</v>
      </c>
      <c r="AX688" s="173">
        <f t="shared" si="234"/>
        <v>5778600</v>
      </c>
      <c r="AY688" s="173">
        <f t="shared" si="235"/>
        <v>4350900</v>
      </c>
      <c r="AZ688" s="177">
        <f t="shared" si="236"/>
        <v>0.57970927257952864</v>
      </c>
      <c r="BA688" s="177">
        <f t="shared" si="237"/>
        <v>0.43648237878833479</v>
      </c>
      <c r="BB688" s="173">
        <f t="shared" si="238"/>
        <v>14319000</v>
      </c>
      <c r="BC688" s="178">
        <f t="shared" si="239"/>
        <v>15746700</v>
      </c>
      <c r="BD688" s="173">
        <f t="shared" si="227"/>
        <v>4350900</v>
      </c>
      <c r="BE688" s="177">
        <f t="shared" si="228"/>
        <v>0.43648237878833479</v>
      </c>
      <c r="BF688" s="179" t="s">
        <v>20515</v>
      </c>
      <c r="BG688" s="174" t="s">
        <v>1805</v>
      </c>
      <c r="BH688" s="166" t="s">
        <v>20501</v>
      </c>
      <c r="BI688" s="162"/>
      <c r="BJ688" s="163">
        <v>1</v>
      </c>
      <c r="BK688" s="163"/>
    </row>
    <row r="689" spans="1:63" ht="244.5" customHeight="1" x14ac:dyDescent="0.25">
      <c r="A689" s="157">
        <v>683</v>
      </c>
      <c r="B689" s="164" t="s">
        <v>1835</v>
      </c>
      <c r="C689" s="169" t="s">
        <v>1802</v>
      </c>
      <c r="D689" s="169" t="s">
        <v>467</v>
      </c>
      <c r="E689" s="170" t="s">
        <v>1836</v>
      </c>
      <c r="F689" s="171" t="s">
        <v>1837</v>
      </c>
      <c r="G689" s="171" t="s">
        <v>1837</v>
      </c>
      <c r="H689" s="172" t="s">
        <v>1837</v>
      </c>
      <c r="I689" s="164" t="s">
        <v>626</v>
      </c>
      <c r="J689" s="164">
        <v>59</v>
      </c>
      <c r="K689" s="171">
        <v>59</v>
      </c>
      <c r="L689" s="171" t="s">
        <v>1804</v>
      </c>
      <c r="M689" s="173">
        <v>9138000</v>
      </c>
      <c r="N689" s="173">
        <v>638000</v>
      </c>
      <c r="O689" s="173">
        <v>638608.69565217395</v>
      </c>
      <c r="P689" s="173">
        <v>9776000</v>
      </c>
      <c r="Q689" s="173">
        <v>830191.30434782617</v>
      </c>
      <c r="R689" s="173">
        <v>9968191.3043478262</v>
      </c>
      <c r="S689" s="173">
        <v>9968100</v>
      </c>
      <c r="T689" s="174" t="s">
        <v>1805</v>
      </c>
      <c r="U689" s="175" t="s">
        <v>471</v>
      </c>
      <c r="V689" s="175" t="s">
        <v>1197</v>
      </c>
      <c r="W689" s="175" t="s">
        <v>173</v>
      </c>
      <c r="X689" s="176">
        <v>43294</v>
      </c>
      <c r="Y689" s="171" t="s">
        <v>7684</v>
      </c>
      <c r="Z689" s="171"/>
      <c r="AA689" s="173"/>
      <c r="AB689" s="173"/>
      <c r="AC689" s="173"/>
      <c r="AD689" s="173"/>
      <c r="AE689" s="173"/>
      <c r="AF689" s="173"/>
      <c r="AG689" s="173">
        <v>15516000</v>
      </c>
      <c r="AH689" s="173"/>
      <c r="AI689" s="173"/>
      <c r="AJ689" s="173"/>
      <c r="AK689" s="173"/>
      <c r="AL689" s="173"/>
      <c r="AM689" s="173"/>
      <c r="AN689" s="173"/>
      <c r="AO689" s="173"/>
      <c r="AP689" s="173"/>
      <c r="AQ689" s="173"/>
      <c r="AR689" s="173">
        <v>16921000</v>
      </c>
      <c r="AS689" s="173">
        <v>14319000</v>
      </c>
      <c r="AT689" s="160">
        <f t="shared" si="230"/>
        <v>3</v>
      </c>
      <c r="AU689" s="173">
        <f t="shared" si="231"/>
        <v>46756000</v>
      </c>
      <c r="AV689" s="173">
        <f t="shared" si="232"/>
        <v>15585300</v>
      </c>
      <c r="AW689" s="173">
        <f t="shared" si="233"/>
        <v>14319000</v>
      </c>
      <c r="AX689" s="173">
        <f t="shared" si="234"/>
        <v>5617200</v>
      </c>
      <c r="AY689" s="173">
        <f t="shared" si="235"/>
        <v>4350900</v>
      </c>
      <c r="AZ689" s="177">
        <f t="shared" si="236"/>
        <v>0.56351762121166526</v>
      </c>
      <c r="BA689" s="177">
        <f t="shared" si="237"/>
        <v>0.43648237878833479</v>
      </c>
      <c r="BB689" s="173">
        <f t="shared" si="238"/>
        <v>14319000</v>
      </c>
      <c r="BC689" s="178">
        <f t="shared" si="239"/>
        <v>15585300</v>
      </c>
      <c r="BD689" s="173">
        <f t="shared" si="227"/>
        <v>4350900</v>
      </c>
      <c r="BE689" s="177">
        <f t="shared" si="228"/>
        <v>0.43648237878833479</v>
      </c>
      <c r="BF689" s="179" t="s">
        <v>20515</v>
      </c>
      <c r="BG689" s="174" t="s">
        <v>1805</v>
      </c>
      <c r="BH689" s="166" t="s">
        <v>20501</v>
      </c>
      <c r="BI689" s="162"/>
      <c r="BJ689" s="163">
        <v>1</v>
      </c>
      <c r="BK689" s="163"/>
    </row>
    <row r="690" spans="1:63" ht="244.5" customHeight="1" x14ac:dyDescent="0.25">
      <c r="A690" s="157">
        <v>684</v>
      </c>
      <c r="B690" s="164" t="s">
        <v>1838</v>
      </c>
      <c r="C690" s="169" t="s">
        <v>1802</v>
      </c>
      <c r="D690" s="169" t="s">
        <v>467</v>
      </c>
      <c r="E690" s="170" t="s">
        <v>1839</v>
      </c>
      <c r="F690" s="171" t="s">
        <v>1840</v>
      </c>
      <c r="G690" s="171" t="s">
        <v>1840</v>
      </c>
      <c r="H690" s="172" t="s">
        <v>1840</v>
      </c>
      <c r="I690" s="164" t="s">
        <v>25</v>
      </c>
      <c r="J690" s="164">
        <v>59</v>
      </c>
      <c r="K690" s="171">
        <v>59</v>
      </c>
      <c r="L690" s="171" t="s">
        <v>1804</v>
      </c>
      <c r="M690" s="173">
        <v>9138000</v>
      </c>
      <c r="N690" s="173">
        <f>P690-M690</f>
        <v>638000</v>
      </c>
      <c r="O690" s="173">
        <v>638608.69565217395</v>
      </c>
      <c r="P690" s="173">
        <v>9776000</v>
      </c>
      <c r="Q690" s="173">
        <f>+O690/1800000*2340000</f>
        <v>830191.30434782617</v>
      </c>
      <c r="R690" s="173">
        <f>+M690+Q690</f>
        <v>9968191.3043478262</v>
      </c>
      <c r="S690" s="173">
        <v>9968100</v>
      </c>
      <c r="T690" s="174" t="s">
        <v>1805</v>
      </c>
      <c r="U690" s="175" t="s">
        <v>471</v>
      </c>
      <c r="V690" s="175" t="s">
        <v>1197</v>
      </c>
      <c r="W690" s="175" t="s">
        <v>173</v>
      </c>
      <c r="X690" s="176">
        <v>43294</v>
      </c>
      <c r="Y690" s="171" t="s">
        <v>7686</v>
      </c>
      <c r="Z690" s="171"/>
      <c r="AA690" s="173"/>
      <c r="AB690" s="173"/>
      <c r="AC690" s="173"/>
      <c r="AD690" s="173"/>
      <c r="AE690" s="173"/>
      <c r="AF690" s="173">
        <v>16000000</v>
      </c>
      <c r="AG690" s="173">
        <v>16687000</v>
      </c>
      <c r="AH690" s="173"/>
      <c r="AI690" s="173"/>
      <c r="AJ690" s="173"/>
      <c r="AK690" s="173"/>
      <c r="AL690" s="173"/>
      <c r="AM690" s="173"/>
      <c r="AN690" s="173"/>
      <c r="AO690" s="173"/>
      <c r="AP690" s="173"/>
      <c r="AQ690" s="173"/>
      <c r="AR690" s="173"/>
      <c r="AS690" s="173">
        <v>14319000</v>
      </c>
      <c r="AT690" s="160">
        <f t="shared" si="230"/>
        <v>3</v>
      </c>
      <c r="AU690" s="173">
        <f t="shared" si="231"/>
        <v>47006000</v>
      </c>
      <c r="AV690" s="173">
        <f t="shared" si="232"/>
        <v>15668700</v>
      </c>
      <c r="AW690" s="173">
        <f t="shared" si="233"/>
        <v>14319000</v>
      </c>
      <c r="AX690" s="173">
        <f t="shared" si="234"/>
        <v>5700600</v>
      </c>
      <c r="AY690" s="173">
        <f t="shared" si="235"/>
        <v>4350900</v>
      </c>
      <c r="AZ690" s="177">
        <f t="shared" si="236"/>
        <v>0.5718843109519367</v>
      </c>
      <c r="BA690" s="177">
        <f t="shared" si="237"/>
        <v>0.43648237878833479</v>
      </c>
      <c r="BB690" s="173">
        <f t="shared" si="238"/>
        <v>14319000</v>
      </c>
      <c r="BC690" s="178">
        <f t="shared" si="239"/>
        <v>15668700</v>
      </c>
      <c r="BD690" s="173">
        <f t="shared" si="227"/>
        <v>4350900</v>
      </c>
      <c r="BE690" s="177">
        <f t="shared" si="228"/>
        <v>0.43648237878833479</v>
      </c>
      <c r="BF690" s="179" t="s">
        <v>20515</v>
      </c>
      <c r="BG690" s="174" t="s">
        <v>1805</v>
      </c>
      <c r="BH690" s="166" t="s">
        <v>20501</v>
      </c>
      <c r="BI690" s="162"/>
      <c r="BJ690" s="163">
        <v>1</v>
      </c>
      <c r="BK690" s="163"/>
    </row>
    <row r="691" spans="1:63" ht="244.5" customHeight="1" x14ac:dyDescent="0.25">
      <c r="A691" s="157">
        <v>685</v>
      </c>
      <c r="B691" s="164" t="s">
        <v>1841</v>
      </c>
      <c r="C691" s="169" t="s">
        <v>1802</v>
      </c>
      <c r="D691" s="169" t="s">
        <v>467</v>
      </c>
      <c r="E691" s="170" t="s">
        <v>1842</v>
      </c>
      <c r="F691" s="171" t="s">
        <v>1843</v>
      </c>
      <c r="G691" s="171" t="s">
        <v>1843</v>
      </c>
      <c r="H691" s="172" t="s">
        <v>1843</v>
      </c>
      <c r="I691" s="164" t="s">
        <v>626</v>
      </c>
      <c r="J691" s="164">
        <v>59</v>
      </c>
      <c r="K691" s="171">
        <v>59</v>
      </c>
      <c r="L691" s="171" t="s">
        <v>1804</v>
      </c>
      <c r="M691" s="173">
        <v>9138000</v>
      </c>
      <c r="N691" s="173">
        <v>638000</v>
      </c>
      <c r="O691" s="173">
        <v>638608.69565217395</v>
      </c>
      <c r="P691" s="173">
        <v>9776000</v>
      </c>
      <c r="Q691" s="173">
        <v>830191.30434782617</v>
      </c>
      <c r="R691" s="173">
        <v>9968191.3043478262</v>
      </c>
      <c r="S691" s="173">
        <v>9968100</v>
      </c>
      <c r="T691" s="174" t="s">
        <v>1805</v>
      </c>
      <c r="U691" s="175" t="s">
        <v>471</v>
      </c>
      <c r="V691" s="175" t="s">
        <v>1197</v>
      </c>
      <c r="W691" s="175" t="s">
        <v>173</v>
      </c>
      <c r="X691" s="176">
        <v>43294</v>
      </c>
      <c r="Y691" s="171" t="s">
        <v>7686</v>
      </c>
      <c r="Z691" s="171"/>
      <c r="AA691" s="173"/>
      <c r="AB691" s="173"/>
      <c r="AC691" s="173"/>
      <c r="AD691" s="173"/>
      <c r="AE691" s="173"/>
      <c r="AF691" s="173">
        <v>16000000</v>
      </c>
      <c r="AG691" s="173"/>
      <c r="AH691" s="173"/>
      <c r="AI691" s="173"/>
      <c r="AJ691" s="173"/>
      <c r="AK691" s="173"/>
      <c r="AL691" s="173"/>
      <c r="AM691" s="173"/>
      <c r="AN691" s="173"/>
      <c r="AO691" s="173"/>
      <c r="AP691" s="173"/>
      <c r="AQ691" s="173"/>
      <c r="AR691" s="173">
        <v>16921000</v>
      </c>
      <c r="AS691" s="173">
        <v>14319000</v>
      </c>
      <c r="AT691" s="160">
        <f t="shared" si="230"/>
        <v>3</v>
      </c>
      <c r="AU691" s="173">
        <f t="shared" si="231"/>
        <v>47240000</v>
      </c>
      <c r="AV691" s="173">
        <f t="shared" si="232"/>
        <v>15746700</v>
      </c>
      <c r="AW691" s="173">
        <f t="shared" si="233"/>
        <v>14319000</v>
      </c>
      <c r="AX691" s="173">
        <f t="shared" si="234"/>
        <v>5778600</v>
      </c>
      <c r="AY691" s="173">
        <f t="shared" si="235"/>
        <v>4350900</v>
      </c>
      <c r="AZ691" s="177">
        <f t="shared" si="236"/>
        <v>0.57970927257952864</v>
      </c>
      <c r="BA691" s="177">
        <f t="shared" si="237"/>
        <v>0.43648237878833479</v>
      </c>
      <c r="BB691" s="173">
        <f t="shared" si="238"/>
        <v>14319000</v>
      </c>
      <c r="BC691" s="178">
        <f t="shared" si="239"/>
        <v>15746700</v>
      </c>
      <c r="BD691" s="173">
        <f t="shared" si="227"/>
        <v>4350900</v>
      </c>
      <c r="BE691" s="177">
        <f t="shared" si="228"/>
        <v>0.43648237878833479</v>
      </c>
      <c r="BF691" s="179" t="s">
        <v>20515</v>
      </c>
      <c r="BG691" s="174" t="s">
        <v>1805</v>
      </c>
      <c r="BH691" s="166" t="s">
        <v>20501</v>
      </c>
      <c r="BI691" s="162"/>
      <c r="BJ691" s="163">
        <v>1</v>
      </c>
      <c r="BK691" s="163"/>
    </row>
    <row r="692" spans="1:63" ht="244.5" customHeight="1" x14ac:dyDescent="0.25">
      <c r="A692" s="157">
        <v>686</v>
      </c>
      <c r="B692" s="164" t="s">
        <v>1844</v>
      </c>
      <c r="C692" s="169" t="s">
        <v>1802</v>
      </c>
      <c r="D692" s="169" t="s">
        <v>467</v>
      </c>
      <c r="E692" s="170" t="s">
        <v>1845</v>
      </c>
      <c r="F692" s="171" t="s">
        <v>1846</v>
      </c>
      <c r="G692" s="171" t="s">
        <v>1846</v>
      </c>
      <c r="H692" s="172" t="s">
        <v>1846</v>
      </c>
      <c r="I692" s="164" t="s">
        <v>626</v>
      </c>
      <c r="J692" s="164">
        <v>59</v>
      </c>
      <c r="K692" s="171">
        <v>59</v>
      </c>
      <c r="L692" s="171" t="s">
        <v>1804</v>
      </c>
      <c r="M692" s="173">
        <v>9138000</v>
      </c>
      <c r="N692" s="173">
        <v>638000</v>
      </c>
      <c r="O692" s="173">
        <v>638608.69565217395</v>
      </c>
      <c r="P692" s="173">
        <v>9776000</v>
      </c>
      <c r="Q692" s="173">
        <v>830191.30434782617</v>
      </c>
      <c r="R692" s="173">
        <v>9968191.3043478262</v>
      </c>
      <c r="S692" s="173">
        <v>9968100</v>
      </c>
      <c r="T692" s="174" t="s">
        <v>1805</v>
      </c>
      <c r="U692" s="175" t="s">
        <v>471</v>
      </c>
      <c r="V692" s="175" t="s">
        <v>1197</v>
      </c>
      <c r="W692" s="175" t="s">
        <v>173</v>
      </c>
      <c r="X692" s="176">
        <v>43294</v>
      </c>
      <c r="Y692" s="171" t="s">
        <v>7686</v>
      </c>
      <c r="Z692" s="171"/>
      <c r="AA692" s="173"/>
      <c r="AB692" s="173"/>
      <c r="AC692" s="173"/>
      <c r="AD692" s="173"/>
      <c r="AE692" s="173"/>
      <c r="AF692" s="173"/>
      <c r="AG692" s="173">
        <v>15516000</v>
      </c>
      <c r="AH692" s="173"/>
      <c r="AI692" s="173"/>
      <c r="AJ692" s="173"/>
      <c r="AK692" s="173"/>
      <c r="AL692" s="173"/>
      <c r="AM692" s="173"/>
      <c r="AN692" s="173"/>
      <c r="AO692" s="173"/>
      <c r="AP692" s="173"/>
      <c r="AQ692" s="173"/>
      <c r="AR692" s="173">
        <v>16921000</v>
      </c>
      <c r="AS692" s="173">
        <v>14319000</v>
      </c>
      <c r="AT692" s="160">
        <f t="shared" si="230"/>
        <v>3</v>
      </c>
      <c r="AU692" s="173">
        <f t="shared" si="231"/>
        <v>46756000</v>
      </c>
      <c r="AV692" s="173">
        <f t="shared" si="232"/>
        <v>15585300</v>
      </c>
      <c r="AW692" s="173">
        <f t="shared" si="233"/>
        <v>14319000</v>
      </c>
      <c r="AX692" s="173">
        <f t="shared" si="234"/>
        <v>5617200</v>
      </c>
      <c r="AY692" s="173">
        <f t="shared" si="235"/>
        <v>4350900</v>
      </c>
      <c r="AZ692" s="177">
        <f t="shared" si="236"/>
        <v>0.56351762121166526</v>
      </c>
      <c r="BA692" s="177">
        <f t="shared" si="237"/>
        <v>0.43648237878833479</v>
      </c>
      <c r="BB692" s="173">
        <f t="shared" si="238"/>
        <v>14319000</v>
      </c>
      <c r="BC692" s="178">
        <f t="shared" si="239"/>
        <v>15585300</v>
      </c>
      <c r="BD692" s="173">
        <f t="shared" si="227"/>
        <v>4350900</v>
      </c>
      <c r="BE692" s="177">
        <f t="shared" si="228"/>
        <v>0.43648237878833479</v>
      </c>
      <c r="BF692" s="179" t="s">
        <v>20515</v>
      </c>
      <c r="BG692" s="174" t="s">
        <v>1805</v>
      </c>
      <c r="BH692" s="166" t="s">
        <v>20501</v>
      </c>
      <c r="BI692" s="162"/>
      <c r="BJ692" s="163">
        <v>1</v>
      </c>
      <c r="BK692" s="163"/>
    </row>
    <row r="693" spans="1:63" ht="244.5" customHeight="1" x14ac:dyDescent="0.25">
      <c r="A693" s="157">
        <v>687</v>
      </c>
      <c r="B693" s="164" t="s">
        <v>1847</v>
      </c>
      <c r="C693" s="169" t="s">
        <v>1802</v>
      </c>
      <c r="D693" s="169" t="s">
        <v>467</v>
      </c>
      <c r="E693" s="170" t="s">
        <v>1848</v>
      </c>
      <c r="F693" s="171" t="s">
        <v>1849</v>
      </c>
      <c r="G693" s="171" t="s">
        <v>1849</v>
      </c>
      <c r="H693" s="172" t="s">
        <v>1849</v>
      </c>
      <c r="I693" s="164" t="s">
        <v>25</v>
      </c>
      <c r="J693" s="164">
        <v>59</v>
      </c>
      <c r="K693" s="171">
        <v>59</v>
      </c>
      <c r="L693" s="171" t="s">
        <v>1804</v>
      </c>
      <c r="M693" s="173">
        <v>9138000</v>
      </c>
      <c r="N693" s="173">
        <v>638000</v>
      </c>
      <c r="O693" s="173">
        <v>638608.69565217395</v>
      </c>
      <c r="P693" s="173">
        <v>9776000</v>
      </c>
      <c r="Q693" s="173">
        <v>830191.30434782617</v>
      </c>
      <c r="R693" s="173">
        <v>9968191.3043478262</v>
      </c>
      <c r="S693" s="173">
        <v>9968100</v>
      </c>
      <c r="T693" s="174" t="s">
        <v>1805</v>
      </c>
      <c r="U693" s="175" t="s">
        <v>471</v>
      </c>
      <c r="V693" s="175" t="s">
        <v>1197</v>
      </c>
      <c r="W693" s="175" t="s">
        <v>173</v>
      </c>
      <c r="X693" s="176">
        <v>43294</v>
      </c>
      <c r="Y693" s="171" t="s">
        <v>7686</v>
      </c>
      <c r="Z693" s="171"/>
      <c r="AA693" s="173"/>
      <c r="AB693" s="173"/>
      <c r="AC693" s="173"/>
      <c r="AD693" s="173"/>
      <c r="AE693" s="173"/>
      <c r="AF693" s="173">
        <v>16000000</v>
      </c>
      <c r="AG693" s="173"/>
      <c r="AH693" s="173"/>
      <c r="AI693" s="173"/>
      <c r="AJ693" s="173"/>
      <c r="AK693" s="173"/>
      <c r="AL693" s="173"/>
      <c r="AM693" s="173"/>
      <c r="AN693" s="173"/>
      <c r="AO693" s="173"/>
      <c r="AP693" s="173"/>
      <c r="AQ693" s="173"/>
      <c r="AR693" s="173">
        <v>16921000</v>
      </c>
      <c r="AS693" s="173">
        <v>14319000</v>
      </c>
      <c r="AT693" s="160">
        <f t="shared" si="230"/>
        <v>3</v>
      </c>
      <c r="AU693" s="173">
        <f t="shared" si="231"/>
        <v>47240000</v>
      </c>
      <c r="AV693" s="173">
        <f t="shared" si="232"/>
        <v>15746700</v>
      </c>
      <c r="AW693" s="173">
        <f t="shared" si="233"/>
        <v>14319000</v>
      </c>
      <c r="AX693" s="173">
        <f t="shared" si="234"/>
        <v>5778600</v>
      </c>
      <c r="AY693" s="173">
        <f t="shared" si="235"/>
        <v>4350900</v>
      </c>
      <c r="AZ693" s="177">
        <f t="shared" si="236"/>
        <v>0.57970927257952864</v>
      </c>
      <c r="BA693" s="177">
        <f t="shared" si="237"/>
        <v>0.43648237878833479</v>
      </c>
      <c r="BB693" s="173">
        <f t="shared" si="238"/>
        <v>14319000</v>
      </c>
      <c r="BC693" s="178">
        <f t="shared" si="239"/>
        <v>15746700</v>
      </c>
      <c r="BD693" s="173">
        <f t="shared" si="227"/>
        <v>4350900</v>
      </c>
      <c r="BE693" s="177">
        <f t="shared" si="228"/>
        <v>0.43648237878833479</v>
      </c>
      <c r="BF693" s="179" t="s">
        <v>20515</v>
      </c>
      <c r="BG693" s="174" t="s">
        <v>1805</v>
      </c>
      <c r="BH693" s="166" t="s">
        <v>20501</v>
      </c>
      <c r="BI693" s="162"/>
      <c r="BJ693" s="163">
        <v>1</v>
      </c>
      <c r="BK693" s="163"/>
    </row>
    <row r="694" spans="1:63" ht="244.5" customHeight="1" x14ac:dyDescent="0.25">
      <c r="A694" s="157">
        <v>688</v>
      </c>
      <c r="B694" s="164" t="s">
        <v>1850</v>
      </c>
      <c r="C694" s="169" t="s">
        <v>1802</v>
      </c>
      <c r="D694" s="169" t="s">
        <v>467</v>
      </c>
      <c r="E694" s="170" t="s">
        <v>1851</v>
      </c>
      <c r="F694" s="171" t="s">
        <v>1852</v>
      </c>
      <c r="G694" s="171" t="s">
        <v>1852</v>
      </c>
      <c r="H694" s="172" t="s">
        <v>1853</v>
      </c>
      <c r="I694" s="164" t="s">
        <v>25</v>
      </c>
      <c r="J694" s="164">
        <v>59</v>
      </c>
      <c r="K694" s="171">
        <v>59</v>
      </c>
      <c r="L694" s="171" t="s">
        <v>1804</v>
      </c>
      <c r="M694" s="173">
        <v>9138000</v>
      </c>
      <c r="N694" s="173">
        <f>P694-M694</f>
        <v>638000</v>
      </c>
      <c r="O694" s="173">
        <v>638608.69565217395</v>
      </c>
      <c r="P694" s="173">
        <v>9776000</v>
      </c>
      <c r="Q694" s="173">
        <f>+O694/1800000*2340000</f>
        <v>830191.30434782617</v>
      </c>
      <c r="R694" s="173">
        <f>+M694+Q694</f>
        <v>9968191.3043478262</v>
      </c>
      <c r="S694" s="173">
        <v>9968100</v>
      </c>
      <c r="T694" s="174" t="s">
        <v>1805</v>
      </c>
      <c r="U694" s="175" t="s">
        <v>471</v>
      </c>
      <c r="V694" s="175" t="s">
        <v>1197</v>
      </c>
      <c r="W694" s="175" t="s">
        <v>173</v>
      </c>
      <c r="X694" s="176">
        <v>43294</v>
      </c>
      <c r="Y694" s="171" t="s">
        <v>7686</v>
      </c>
      <c r="Z694" s="171"/>
      <c r="AA694" s="173"/>
      <c r="AB694" s="173"/>
      <c r="AC694" s="173"/>
      <c r="AD694" s="173"/>
      <c r="AE694" s="173"/>
      <c r="AF694" s="173">
        <v>16000000</v>
      </c>
      <c r="AG694" s="173">
        <v>16687000</v>
      </c>
      <c r="AH694" s="173"/>
      <c r="AI694" s="173"/>
      <c r="AJ694" s="173"/>
      <c r="AK694" s="173"/>
      <c r="AL694" s="173"/>
      <c r="AM694" s="173"/>
      <c r="AN694" s="173"/>
      <c r="AO694" s="173"/>
      <c r="AP694" s="173"/>
      <c r="AQ694" s="173"/>
      <c r="AR694" s="173"/>
      <c r="AS694" s="173">
        <v>14319000</v>
      </c>
      <c r="AT694" s="160">
        <f t="shared" si="230"/>
        <v>3</v>
      </c>
      <c r="AU694" s="173">
        <f t="shared" si="231"/>
        <v>47006000</v>
      </c>
      <c r="AV694" s="173">
        <f t="shared" si="232"/>
        <v>15668700</v>
      </c>
      <c r="AW694" s="173">
        <f t="shared" si="233"/>
        <v>14319000</v>
      </c>
      <c r="AX694" s="173">
        <f t="shared" si="234"/>
        <v>5700600</v>
      </c>
      <c r="AY694" s="173">
        <f t="shared" si="235"/>
        <v>4350900</v>
      </c>
      <c r="AZ694" s="177">
        <f t="shared" si="236"/>
        <v>0.5718843109519367</v>
      </c>
      <c r="BA694" s="177">
        <f t="shared" si="237"/>
        <v>0.43648237878833479</v>
      </c>
      <c r="BB694" s="173">
        <f t="shared" si="238"/>
        <v>14319000</v>
      </c>
      <c r="BC694" s="178">
        <f t="shared" si="239"/>
        <v>15668700</v>
      </c>
      <c r="BD694" s="173">
        <f t="shared" si="227"/>
        <v>4350900</v>
      </c>
      <c r="BE694" s="177">
        <f t="shared" si="228"/>
        <v>0.43648237878833479</v>
      </c>
      <c r="BF694" s="179" t="s">
        <v>20515</v>
      </c>
      <c r="BG694" s="174" t="s">
        <v>1805</v>
      </c>
      <c r="BH694" s="166" t="s">
        <v>20501</v>
      </c>
      <c r="BI694" s="162"/>
      <c r="BJ694" s="163">
        <v>1</v>
      </c>
      <c r="BK694" s="163"/>
    </row>
    <row r="695" spans="1:63" ht="244.5" customHeight="1" x14ac:dyDescent="0.25">
      <c r="A695" s="157">
        <v>689</v>
      </c>
      <c r="B695" s="164" t="s">
        <v>1854</v>
      </c>
      <c r="C695" s="169" t="s">
        <v>1855</v>
      </c>
      <c r="D695" s="169" t="s">
        <v>467</v>
      </c>
      <c r="E695" s="170" t="s">
        <v>1856</v>
      </c>
      <c r="F695" s="171" t="s">
        <v>1857</v>
      </c>
      <c r="G695" s="171" t="s">
        <v>1857</v>
      </c>
      <c r="H695" s="172" t="s">
        <v>1857</v>
      </c>
      <c r="I695" s="164" t="s">
        <v>626</v>
      </c>
      <c r="J695" s="164">
        <v>60</v>
      </c>
      <c r="K695" s="171">
        <v>60</v>
      </c>
      <c r="L695" s="171" t="s">
        <v>1858</v>
      </c>
      <c r="M695" s="173">
        <v>8588000</v>
      </c>
      <c r="N695" s="173">
        <f>P695-M695</f>
        <v>638000</v>
      </c>
      <c r="O695" s="173">
        <v>638608.69565217395</v>
      </c>
      <c r="P695" s="173">
        <v>9226000</v>
      </c>
      <c r="Q695" s="173">
        <f>+O695/1800000*2340000</f>
        <v>830191.30434782617</v>
      </c>
      <c r="R695" s="173">
        <f>+M695+Q695</f>
        <v>9418191.3043478262</v>
      </c>
      <c r="S695" s="173">
        <v>9418100</v>
      </c>
      <c r="T695" s="174" t="s">
        <v>20545</v>
      </c>
      <c r="U695" s="175" t="s">
        <v>471</v>
      </c>
      <c r="V695" s="175" t="s">
        <v>1197</v>
      </c>
      <c r="W695" s="175" t="s">
        <v>173</v>
      </c>
      <c r="X695" s="176">
        <v>43294</v>
      </c>
      <c r="Y695" s="171" t="s">
        <v>7684</v>
      </c>
      <c r="Z695" s="171"/>
      <c r="AA695" s="173"/>
      <c r="AB695" s="173"/>
      <c r="AC695" s="173"/>
      <c r="AD695" s="173"/>
      <c r="AE695" s="173"/>
      <c r="AF695" s="173"/>
      <c r="AG695" s="173">
        <v>14873000</v>
      </c>
      <c r="AH695" s="173"/>
      <c r="AI695" s="173">
        <v>14226000</v>
      </c>
      <c r="AJ695" s="173"/>
      <c r="AK695" s="173"/>
      <c r="AL695" s="173"/>
      <c r="AM695" s="173"/>
      <c r="AN695" s="173"/>
      <c r="AO695" s="173"/>
      <c r="AP695" s="173"/>
      <c r="AQ695" s="173"/>
      <c r="AR695" s="173"/>
      <c r="AS695" s="173">
        <v>13494000</v>
      </c>
      <c r="AT695" s="160">
        <f t="shared" si="230"/>
        <v>3</v>
      </c>
      <c r="AU695" s="173">
        <f t="shared" si="231"/>
        <v>42593000</v>
      </c>
      <c r="AV695" s="173">
        <f t="shared" si="232"/>
        <v>14197700</v>
      </c>
      <c r="AW695" s="173">
        <f t="shared" si="233"/>
        <v>13494000</v>
      </c>
      <c r="AX695" s="173">
        <f t="shared" si="234"/>
        <v>4779600</v>
      </c>
      <c r="AY695" s="173">
        <f t="shared" si="235"/>
        <v>4075900</v>
      </c>
      <c r="AZ695" s="177">
        <f t="shared" si="236"/>
        <v>0.50749089519117441</v>
      </c>
      <c r="BA695" s="177">
        <f t="shared" si="237"/>
        <v>0.43277306463087034</v>
      </c>
      <c r="BB695" s="173">
        <f t="shared" si="238"/>
        <v>13494000</v>
      </c>
      <c r="BC695" s="178">
        <f t="shared" si="239"/>
        <v>14197700</v>
      </c>
      <c r="BD695" s="173">
        <f t="shared" si="227"/>
        <v>4075900</v>
      </c>
      <c r="BE695" s="177">
        <f t="shared" si="228"/>
        <v>0.43277306463087034</v>
      </c>
      <c r="BF695" s="179" t="s">
        <v>20515</v>
      </c>
      <c r="BG695" s="174" t="s">
        <v>20545</v>
      </c>
      <c r="BH695" s="166" t="s">
        <v>20501</v>
      </c>
      <c r="BI695" s="162"/>
      <c r="BJ695" s="163">
        <v>1</v>
      </c>
      <c r="BK695" s="163"/>
    </row>
    <row r="696" spans="1:63" ht="244.5" customHeight="1" x14ac:dyDescent="0.25">
      <c r="A696" s="157">
        <v>690</v>
      </c>
      <c r="B696" s="164" t="s">
        <v>1860</v>
      </c>
      <c r="C696" s="169" t="s">
        <v>1855</v>
      </c>
      <c r="D696" s="169" t="s">
        <v>467</v>
      </c>
      <c r="E696" s="170" t="s">
        <v>1861</v>
      </c>
      <c r="F696" s="171" t="s">
        <v>1862</v>
      </c>
      <c r="G696" s="171" t="s">
        <v>1862</v>
      </c>
      <c r="H696" s="172" t="s">
        <v>1862</v>
      </c>
      <c r="I696" s="164" t="s">
        <v>25</v>
      </c>
      <c r="J696" s="164">
        <v>60</v>
      </c>
      <c r="K696" s="171">
        <v>60</v>
      </c>
      <c r="L696" s="171" t="s">
        <v>1858</v>
      </c>
      <c r="M696" s="173">
        <v>8588000</v>
      </c>
      <c r="N696" s="173">
        <f>P696-M696</f>
        <v>638000</v>
      </c>
      <c r="O696" s="173">
        <v>638608.69565217395</v>
      </c>
      <c r="P696" s="173">
        <v>9226000</v>
      </c>
      <c r="Q696" s="173">
        <f>+O696/1800000*2340000</f>
        <v>830191.30434782617</v>
      </c>
      <c r="R696" s="173">
        <f>+M696+Q696</f>
        <v>9418191.3043478262</v>
      </c>
      <c r="S696" s="173">
        <v>9418100</v>
      </c>
      <c r="T696" s="174" t="s">
        <v>20545</v>
      </c>
      <c r="U696" s="175" t="s">
        <v>471</v>
      </c>
      <c r="V696" s="175" t="s">
        <v>1197</v>
      </c>
      <c r="W696" s="175" t="s">
        <v>173</v>
      </c>
      <c r="X696" s="176">
        <v>43294</v>
      </c>
      <c r="Y696" s="171" t="s">
        <v>7684</v>
      </c>
      <c r="Z696" s="171"/>
      <c r="AA696" s="173"/>
      <c r="AB696" s="173"/>
      <c r="AC696" s="173"/>
      <c r="AD696" s="173"/>
      <c r="AE696" s="173"/>
      <c r="AF696" s="173">
        <v>16000000</v>
      </c>
      <c r="AG696" s="173">
        <v>14873000</v>
      </c>
      <c r="AH696" s="173"/>
      <c r="AI696" s="173"/>
      <c r="AJ696" s="173"/>
      <c r="AK696" s="173"/>
      <c r="AL696" s="173"/>
      <c r="AM696" s="173"/>
      <c r="AN696" s="173"/>
      <c r="AO696" s="173"/>
      <c r="AP696" s="173"/>
      <c r="AQ696" s="173"/>
      <c r="AR696" s="173"/>
      <c r="AS696" s="173">
        <v>13494000</v>
      </c>
      <c r="AT696" s="160">
        <f t="shared" si="230"/>
        <v>3</v>
      </c>
      <c r="AU696" s="173">
        <f t="shared" si="231"/>
        <v>44367000</v>
      </c>
      <c r="AV696" s="173">
        <f t="shared" si="232"/>
        <v>14789000</v>
      </c>
      <c r="AW696" s="173">
        <f t="shared" si="233"/>
        <v>13494000</v>
      </c>
      <c r="AX696" s="173">
        <f t="shared" si="234"/>
        <v>5370900</v>
      </c>
      <c r="AY696" s="173">
        <f t="shared" si="235"/>
        <v>4075900</v>
      </c>
      <c r="AZ696" s="177">
        <f t="shared" si="236"/>
        <v>0.57027425913931684</v>
      </c>
      <c r="BA696" s="177">
        <f t="shared" si="237"/>
        <v>0.43277306463087034</v>
      </c>
      <c r="BB696" s="173">
        <f t="shared" si="238"/>
        <v>13494000</v>
      </c>
      <c r="BC696" s="178">
        <f t="shared" si="239"/>
        <v>14789000</v>
      </c>
      <c r="BD696" s="173">
        <f t="shared" si="227"/>
        <v>4075900</v>
      </c>
      <c r="BE696" s="177">
        <f t="shared" si="228"/>
        <v>0.43277306463087034</v>
      </c>
      <c r="BF696" s="179" t="s">
        <v>20515</v>
      </c>
      <c r="BG696" s="174" t="s">
        <v>20545</v>
      </c>
      <c r="BH696" s="166" t="s">
        <v>20501</v>
      </c>
      <c r="BI696" s="162"/>
      <c r="BJ696" s="163">
        <v>1</v>
      </c>
      <c r="BK696" s="163"/>
    </row>
    <row r="697" spans="1:63" ht="244.5" customHeight="1" x14ac:dyDescent="0.25">
      <c r="A697" s="157">
        <v>691</v>
      </c>
      <c r="B697" s="164" t="s">
        <v>1863</v>
      </c>
      <c r="C697" s="169" t="s">
        <v>1855</v>
      </c>
      <c r="D697" s="169" t="s">
        <v>467</v>
      </c>
      <c r="E697" s="170" t="s">
        <v>1864</v>
      </c>
      <c r="F697" s="171" t="s">
        <v>1865</v>
      </c>
      <c r="G697" s="171" t="s">
        <v>1865</v>
      </c>
      <c r="H697" s="172" t="s">
        <v>1865</v>
      </c>
      <c r="I697" s="164" t="s">
        <v>626</v>
      </c>
      <c r="J697" s="164">
        <v>60</v>
      </c>
      <c r="K697" s="171">
        <v>60</v>
      </c>
      <c r="L697" s="171" t="s">
        <v>1858</v>
      </c>
      <c r="M697" s="173">
        <v>8588000</v>
      </c>
      <c r="N697" s="173">
        <f>P697-M697</f>
        <v>638000</v>
      </c>
      <c r="O697" s="173">
        <v>638608.69565217395</v>
      </c>
      <c r="P697" s="173">
        <v>9226000</v>
      </c>
      <c r="Q697" s="173">
        <f>+O697/1800000*2340000</f>
        <v>830191.30434782617</v>
      </c>
      <c r="R697" s="173">
        <f>+M697+Q697</f>
        <v>9418191.3043478262</v>
      </c>
      <c r="S697" s="173">
        <v>9418100</v>
      </c>
      <c r="T697" s="174" t="s">
        <v>20545</v>
      </c>
      <c r="U697" s="175" t="s">
        <v>471</v>
      </c>
      <c r="V697" s="175" t="s">
        <v>1197</v>
      </c>
      <c r="W697" s="175" t="s">
        <v>173</v>
      </c>
      <c r="X697" s="176">
        <v>43294</v>
      </c>
      <c r="Y697" s="171" t="s">
        <v>7684</v>
      </c>
      <c r="Z697" s="171"/>
      <c r="AA697" s="173"/>
      <c r="AB697" s="173"/>
      <c r="AC697" s="173"/>
      <c r="AD697" s="173"/>
      <c r="AE697" s="173"/>
      <c r="AF697" s="173"/>
      <c r="AG697" s="173">
        <v>14873000</v>
      </c>
      <c r="AH697" s="173"/>
      <c r="AI697" s="173">
        <v>14226000</v>
      </c>
      <c r="AJ697" s="173"/>
      <c r="AK697" s="173"/>
      <c r="AL697" s="173"/>
      <c r="AM697" s="173"/>
      <c r="AN697" s="173"/>
      <c r="AO697" s="173"/>
      <c r="AP697" s="173"/>
      <c r="AQ697" s="173"/>
      <c r="AR697" s="173"/>
      <c r="AS697" s="173">
        <v>13494000</v>
      </c>
      <c r="AT697" s="160">
        <f t="shared" si="230"/>
        <v>3</v>
      </c>
      <c r="AU697" s="173">
        <f t="shared" si="231"/>
        <v>42593000</v>
      </c>
      <c r="AV697" s="173">
        <f t="shared" si="232"/>
        <v>14197700</v>
      </c>
      <c r="AW697" s="173">
        <f t="shared" si="233"/>
        <v>13494000</v>
      </c>
      <c r="AX697" s="173">
        <f t="shared" si="234"/>
        <v>4779600</v>
      </c>
      <c r="AY697" s="173">
        <f t="shared" si="235"/>
        <v>4075900</v>
      </c>
      <c r="AZ697" s="177">
        <f t="shared" si="236"/>
        <v>0.50749089519117441</v>
      </c>
      <c r="BA697" s="177">
        <f t="shared" si="237"/>
        <v>0.43277306463087034</v>
      </c>
      <c r="BB697" s="173">
        <f t="shared" si="238"/>
        <v>13494000</v>
      </c>
      <c r="BC697" s="178">
        <f t="shared" si="239"/>
        <v>14197700</v>
      </c>
      <c r="BD697" s="173">
        <f t="shared" si="227"/>
        <v>4075900</v>
      </c>
      <c r="BE697" s="177">
        <f t="shared" si="228"/>
        <v>0.43277306463087034</v>
      </c>
      <c r="BF697" s="179" t="s">
        <v>20515</v>
      </c>
      <c r="BG697" s="174" t="s">
        <v>20545</v>
      </c>
      <c r="BH697" s="166" t="s">
        <v>20501</v>
      </c>
      <c r="BI697" s="162"/>
      <c r="BJ697" s="163">
        <v>1</v>
      </c>
      <c r="BK697" s="163"/>
    </row>
    <row r="698" spans="1:63" ht="244.5" customHeight="1" x14ac:dyDescent="0.25">
      <c r="A698" s="157">
        <v>692</v>
      </c>
      <c r="B698" s="164" t="s">
        <v>1866</v>
      </c>
      <c r="C698" s="169" t="s">
        <v>1855</v>
      </c>
      <c r="D698" s="169" t="s">
        <v>467</v>
      </c>
      <c r="E698" s="170" t="s">
        <v>1867</v>
      </c>
      <c r="F698" s="171" t="s">
        <v>1868</v>
      </c>
      <c r="G698" s="171" t="s">
        <v>1868</v>
      </c>
      <c r="H698" s="172" t="s">
        <v>1868</v>
      </c>
      <c r="I698" s="164" t="s">
        <v>626</v>
      </c>
      <c r="J698" s="164">
        <v>60</v>
      </c>
      <c r="K698" s="171">
        <v>60</v>
      </c>
      <c r="L698" s="171" t="s">
        <v>1858</v>
      </c>
      <c r="M698" s="173">
        <v>8588000</v>
      </c>
      <c r="N698" s="173">
        <v>638000</v>
      </c>
      <c r="O698" s="173">
        <v>638608.69565217395</v>
      </c>
      <c r="P698" s="173">
        <v>9226000</v>
      </c>
      <c r="Q698" s="173">
        <v>830191.30434782617</v>
      </c>
      <c r="R698" s="173">
        <v>9418191.3043478262</v>
      </c>
      <c r="S698" s="173">
        <v>9418100</v>
      </c>
      <c r="T698" s="174" t="s">
        <v>20545</v>
      </c>
      <c r="U698" s="175" t="s">
        <v>471</v>
      </c>
      <c r="V698" s="175" t="s">
        <v>1197</v>
      </c>
      <c r="W698" s="175" t="s">
        <v>173</v>
      </c>
      <c r="X698" s="176">
        <v>43294</v>
      </c>
      <c r="Y698" s="171" t="s">
        <v>7686</v>
      </c>
      <c r="Z698" s="171"/>
      <c r="AA698" s="173"/>
      <c r="AB698" s="173"/>
      <c r="AC698" s="173"/>
      <c r="AD698" s="173"/>
      <c r="AE698" s="173"/>
      <c r="AF698" s="173"/>
      <c r="AG698" s="173">
        <v>14873000</v>
      </c>
      <c r="AH698" s="173"/>
      <c r="AI698" s="173"/>
      <c r="AJ698" s="173"/>
      <c r="AK698" s="173"/>
      <c r="AL698" s="173"/>
      <c r="AM698" s="173"/>
      <c r="AN698" s="173"/>
      <c r="AO698" s="173"/>
      <c r="AP698" s="173"/>
      <c r="AQ698" s="173"/>
      <c r="AR698" s="173">
        <v>16276000</v>
      </c>
      <c r="AS698" s="173">
        <v>13494000</v>
      </c>
      <c r="AT698" s="160">
        <f t="shared" si="230"/>
        <v>3</v>
      </c>
      <c r="AU698" s="173">
        <f t="shared" si="231"/>
        <v>44643000</v>
      </c>
      <c r="AV698" s="173">
        <f t="shared" si="232"/>
        <v>14881000</v>
      </c>
      <c r="AW698" s="173">
        <f t="shared" si="233"/>
        <v>13494000</v>
      </c>
      <c r="AX698" s="173">
        <f t="shared" si="234"/>
        <v>5462900</v>
      </c>
      <c r="AY698" s="173">
        <f t="shared" si="235"/>
        <v>4075900</v>
      </c>
      <c r="AZ698" s="177">
        <f t="shared" si="236"/>
        <v>0.58004268376848833</v>
      </c>
      <c r="BA698" s="177">
        <f t="shared" si="237"/>
        <v>0.43277306463087034</v>
      </c>
      <c r="BB698" s="173">
        <f t="shared" si="238"/>
        <v>13494000</v>
      </c>
      <c r="BC698" s="178">
        <f t="shared" si="239"/>
        <v>14881000</v>
      </c>
      <c r="BD698" s="173">
        <f t="shared" si="227"/>
        <v>4075900</v>
      </c>
      <c r="BE698" s="177">
        <f t="shared" si="228"/>
        <v>0.43277306463087034</v>
      </c>
      <c r="BF698" s="179" t="s">
        <v>20515</v>
      </c>
      <c r="BG698" s="174" t="s">
        <v>20545</v>
      </c>
      <c r="BH698" s="166" t="s">
        <v>20501</v>
      </c>
      <c r="BI698" s="162"/>
      <c r="BJ698" s="163">
        <v>1</v>
      </c>
      <c r="BK698" s="163"/>
    </row>
    <row r="699" spans="1:63" ht="244.5" customHeight="1" x14ac:dyDescent="0.25">
      <c r="A699" s="157">
        <v>693</v>
      </c>
      <c r="B699" s="164" t="s">
        <v>1869</v>
      </c>
      <c r="C699" s="169" t="s">
        <v>1855</v>
      </c>
      <c r="D699" s="169" t="s">
        <v>467</v>
      </c>
      <c r="E699" s="170" t="s">
        <v>1870</v>
      </c>
      <c r="F699" s="171" t="s">
        <v>1871</v>
      </c>
      <c r="G699" s="171" t="s">
        <v>1871</v>
      </c>
      <c r="H699" s="172" t="s">
        <v>1871</v>
      </c>
      <c r="I699" s="164" t="s">
        <v>626</v>
      </c>
      <c r="J699" s="164">
        <v>60</v>
      </c>
      <c r="K699" s="171">
        <v>60</v>
      </c>
      <c r="L699" s="171" t="s">
        <v>1858</v>
      </c>
      <c r="M699" s="173">
        <v>8588000</v>
      </c>
      <c r="N699" s="173">
        <v>638000</v>
      </c>
      <c r="O699" s="173">
        <v>638608.69565217395</v>
      </c>
      <c r="P699" s="173">
        <v>9226000</v>
      </c>
      <c r="Q699" s="173">
        <v>830191.30434782617</v>
      </c>
      <c r="R699" s="173">
        <v>9418191.3043478262</v>
      </c>
      <c r="S699" s="173">
        <v>9418100</v>
      </c>
      <c r="T699" s="174" t="s">
        <v>20545</v>
      </c>
      <c r="U699" s="175" t="s">
        <v>471</v>
      </c>
      <c r="V699" s="175" t="s">
        <v>1197</v>
      </c>
      <c r="W699" s="175" t="s">
        <v>173</v>
      </c>
      <c r="X699" s="176">
        <v>43294</v>
      </c>
      <c r="Y699" s="171" t="s">
        <v>7686</v>
      </c>
      <c r="Z699" s="171"/>
      <c r="AA699" s="173"/>
      <c r="AB699" s="173"/>
      <c r="AC699" s="173"/>
      <c r="AD699" s="173"/>
      <c r="AE699" s="173"/>
      <c r="AF699" s="173">
        <v>16000000</v>
      </c>
      <c r="AG699" s="173"/>
      <c r="AH699" s="173"/>
      <c r="AI699" s="173"/>
      <c r="AJ699" s="173"/>
      <c r="AK699" s="173"/>
      <c r="AL699" s="173"/>
      <c r="AM699" s="173"/>
      <c r="AN699" s="173"/>
      <c r="AO699" s="173"/>
      <c r="AP699" s="173"/>
      <c r="AQ699" s="173"/>
      <c r="AR699" s="173">
        <v>16276000</v>
      </c>
      <c r="AS699" s="173">
        <v>13494000</v>
      </c>
      <c r="AT699" s="160">
        <f t="shared" si="230"/>
        <v>3</v>
      </c>
      <c r="AU699" s="173">
        <f t="shared" si="231"/>
        <v>45770000</v>
      </c>
      <c r="AV699" s="173">
        <f t="shared" si="232"/>
        <v>15256700</v>
      </c>
      <c r="AW699" s="173">
        <f t="shared" si="233"/>
        <v>13494000</v>
      </c>
      <c r="AX699" s="173">
        <f t="shared" si="234"/>
        <v>5838600</v>
      </c>
      <c r="AY699" s="173">
        <f t="shared" si="235"/>
        <v>4075900</v>
      </c>
      <c r="AZ699" s="177">
        <f t="shared" si="236"/>
        <v>0.61993395695522446</v>
      </c>
      <c r="BA699" s="177">
        <f t="shared" si="237"/>
        <v>0.43277306463087034</v>
      </c>
      <c r="BB699" s="173">
        <f t="shared" si="238"/>
        <v>13494000</v>
      </c>
      <c r="BC699" s="178">
        <f t="shared" si="239"/>
        <v>15256700</v>
      </c>
      <c r="BD699" s="173">
        <f t="shared" si="227"/>
        <v>4075900</v>
      </c>
      <c r="BE699" s="177">
        <f t="shared" si="228"/>
        <v>0.43277306463087034</v>
      </c>
      <c r="BF699" s="179" t="s">
        <v>20515</v>
      </c>
      <c r="BG699" s="174" t="s">
        <v>20545</v>
      </c>
      <c r="BH699" s="166" t="s">
        <v>20501</v>
      </c>
      <c r="BI699" s="162"/>
      <c r="BJ699" s="163">
        <v>1</v>
      </c>
      <c r="BK699" s="163"/>
    </row>
    <row r="700" spans="1:63" ht="244.5" customHeight="1" x14ac:dyDescent="0.25">
      <c r="A700" s="157">
        <v>694</v>
      </c>
      <c r="B700" s="164" t="s">
        <v>1877</v>
      </c>
      <c r="C700" s="169" t="s">
        <v>1855</v>
      </c>
      <c r="D700" s="169" t="s">
        <v>467</v>
      </c>
      <c r="E700" s="170" t="s">
        <v>1878</v>
      </c>
      <c r="F700" s="171" t="s">
        <v>1879</v>
      </c>
      <c r="G700" s="171" t="s">
        <v>1879</v>
      </c>
      <c r="H700" s="172" t="s">
        <v>1879</v>
      </c>
      <c r="I700" s="164" t="s">
        <v>626</v>
      </c>
      <c r="J700" s="164">
        <v>60</v>
      </c>
      <c r="K700" s="171">
        <v>60</v>
      </c>
      <c r="L700" s="171" t="s">
        <v>1858</v>
      </c>
      <c r="M700" s="173">
        <v>8588000</v>
      </c>
      <c r="N700" s="173">
        <v>638000</v>
      </c>
      <c r="O700" s="173">
        <v>638608.69565217395</v>
      </c>
      <c r="P700" s="173">
        <v>9226000</v>
      </c>
      <c r="Q700" s="173">
        <v>830191.30434782617</v>
      </c>
      <c r="R700" s="173">
        <v>9418191.3043478262</v>
      </c>
      <c r="S700" s="173">
        <v>9418100</v>
      </c>
      <c r="T700" s="174" t="s">
        <v>20545</v>
      </c>
      <c r="U700" s="175" t="s">
        <v>471</v>
      </c>
      <c r="V700" s="175" t="s">
        <v>1197</v>
      </c>
      <c r="W700" s="175" t="s">
        <v>173</v>
      </c>
      <c r="X700" s="176">
        <v>43294</v>
      </c>
      <c r="Y700" s="171" t="s">
        <v>7684</v>
      </c>
      <c r="Z700" s="171"/>
      <c r="AA700" s="173"/>
      <c r="AB700" s="173"/>
      <c r="AC700" s="173"/>
      <c r="AD700" s="173"/>
      <c r="AE700" s="173"/>
      <c r="AF700" s="173">
        <v>16000000</v>
      </c>
      <c r="AG700" s="173"/>
      <c r="AH700" s="173"/>
      <c r="AI700" s="173"/>
      <c r="AJ700" s="173"/>
      <c r="AK700" s="173"/>
      <c r="AL700" s="173"/>
      <c r="AM700" s="173"/>
      <c r="AN700" s="173"/>
      <c r="AO700" s="173"/>
      <c r="AP700" s="173"/>
      <c r="AQ700" s="173"/>
      <c r="AR700" s="173">
        <v>16276000</v>
      </c>
      <c r="AS700" s="173">
        <v>13494000</v>
      </c>
      <c r="AT700" s="160">
        <f t="shared" si="230"/>
        <v>3</v>
      </c>
      <c r="AU700" s="173">
        <f t="shared" si="231"/>
        <v>45770000</v>
      </c>
      <c r="AV700" s="173">
        <f t="shared" si="232"/>
        <v>15256700</v>
      </c>
      <c r="AW700" s="173">
        <f t="shared" si="233"/>
        <v>13494000</v>
      </c>
      <c r="AX700" s="173">
        <f t="shared" si="234"/>
        <v>5838600</v>
      </c>
      <c r="AY700" s="173">
        <f t="shared" si="235"/>
        <v>4075900</v>
      </c>
      <c r="AZ700" s="177">
        <f t="shared" si="236"/>
        <v>0.61993395695522446</v>
      </c>
      <c r="BA700" s="177">
        <f t="shared" si="237"/>
        <v>0.43277306463087034</v>
      </c>
      <c r="BB700" s="173">
        <f t="shared" si="238"/>
        <v>13494000</v>
      </c>
      <c r="BC700" s="178">
        <f t="shared" si="239"/>
        <v>15256700</v>
      </c>
      <c r="BD700" s="173">
        <f t="shared" si="227"/>
        <v>4075900</v>
      </c>
      <c r="BE700" s="177">
        <f t="shared" si="228"/>
        <v>0.43277306463087034</v>
      </c>
      <c r="BF700" s="179" t="s">
        <v>20515</v>
      </c>
      <c r="BG700" s="174" t="s">
        <v>20545</v>
      </c>
      <c r="BH700" s="166" t="s">
        <v>20501</v>
      </c>
      <c r="BI700" s="162"/>
      <c r="BJ700" s="163">
        <v>1</v>
      </c>
      <c r="BK700" s="163"/>
    </row>
    <row r="701" spans="1:63" ht="244.5" customHeight="1" x14ac:dyDescent="0.25">
      <c r="A701" s="157">
        <v>695</v>
      </c>
      <c r="B701" s="164" t="s">
        <v>1880</v>
      </c>
      <c r="C701" s="169" t="s">
        <v>1855</v>
      </c>
      <c r="D701" s="169" t="s">
        <v>467</v>
      </c>
      <c r="E701" s="170" t="s">
        <v>1881</v>
      </c>
      <c r="F701" s="171" t="s">
        <v>1882</v>
      </c>
      <c r="G701" s="171" t="s">
        <v>1882</v>
      </c>
      <c r="H701" s="172" t="s">
        <v>1882</v>
      </c>
      <c r="I701" s="164" t="s">
        <v>626</v>
      </c>
      <c r="J701" s="164">
        <v>60</v>
      </c>
      <c r="K701" s="171">
        <v>60</v>
      </c>
      <c r="L701" s="171" t="s">
        <v>1858</v>
      </c>
      <c r="M701" s="173">
        <v>8588000</v>
      </c>
      <c r="N701" s="173">
        <f>P701-M701</f>
        <v>638000</v>
      </c>
      <c r="O701" s="173">
        <v>638608.69565217395</v>
      </c>
      <c r="P701" s="173">
        <v>9226000</v>
      </c>
      <c r="Q701" s="173">
        <f>+O701/1800000*2340000</f>
        <v>830191.30434782617</v>
      </c>
      <c r="R701" s="173">
        <f>+M701+Q701</f>
        <v>9418191.3043478262</v>
      </c>
      <c r="S701" s="173">
        <v>9418100</v>
      </c>
      <c r="T701" s="174" t="s">
        <v>20545</v>
      </c>
      <c r="U701" s="175" t="s">
        <v>471</v>
      </c>
      <c r="V701" s="175" t="s">
        <v>1197</v>
      </c>
      <c r="W701" s="175" t="s">
        <v>173</v>
      </c>
      <c r="X701" s="176">
        <v>43294</v>
      </c>
      <c r="Y701" s="171" t="s">
        <v>7684</v>
      </c>
      <c r="Z701" s="171"/>
      <c r="AA701" s="173"/>
      <c r="AB701" s="173"/>
      <c r="AC701" s="173"/>
      <c r="AD701" s="173"/>
      <c r="AE701" s="173"/>
      <c r="AF701" s="173">
        <v>16000000</v>
      </c>
      <c r="AG701" s="173">
        <v>14873000</v>
      </c>
      <c r="AH701" s="173"/>
      <c r="AI701" s="173"/>
      <c r="AJ701" s="173"/>
      <c r="AK701" s="173"/>
      <c r="AL701" s="173"/>
      <c r="AM701" s="173"/>
      <c r="AN701" s="173"/>
      <c r="AO701" s="173"/>
      <c r="AP701" s="173"/>
      <c r="AQ701" s="173"/>
      <c r="AR701" s="173"/>
      <c r="AS701" s="173">
        <v>13494000</v>
      </c>
      <c r="AT701" s="160">
        <f t="shared" si="230"/>
        <v>3</v>
      </c>
      <c r="AU701" s="173">
        <f t="shared" si="231"/>
        <v>44367000</v>
      </c>
      <c r="AV701" s="173">
        <f t="shared" si="232"/>
        <v>14789000</v>
      </c>
      <c r="AW701" s="173">
        <f t="shared" si="233"/>
        <v>13494000</v>
      </c>
      <c r="AX701" s="173">
        <f t="shared" si="234"/>
        <v>5370900</v>
      </c>
      <c r="AY701" s="173">
        <f t="shared" si="235"/>
        <v>4075900</v>
      </c>
      <c r="AZ701" s="177">
        <f t="shared" si="236"/>
        <v>0.57027425913931684</v>
      </c>
      <c r="BA701" s="177">
        <f t="shared" si="237"/>
        <v>0.43277306463087034</v>
      </c>
      <c r="BB701" s="173">
        <f t="shared" si="238"/>
        <v>13494000</v>
      </c>
      <c r="BC701" s="178">
        <f t="shared" si="239"/>
        <v>14789000</v>
      </c>
      <c r="BD701" s="173">
        <f t="shared" si="227"/>
        <v>4075900</v>
      </c>
      <c r="BE701" s="177">
        <f t="shared" si="228"/>
        <v>0.43277306463087034</v>
      </c>
      <c r="BF701" s="179" t="s">
        <v>20515</v>
      </c>
      <c r="BG701" s="174" t="s">
        <v>20545</v>
      </c>
      <c r="BH701" s="166" t="s">
        <v>20501</v>
      </c>
      <c r="BI701" s="162"/>
      <c r="BJ701" s="163">
        <v>1</v>
      </c>
      <c r="BK701" s="163"/>
    </row>
    <row r="702" spans="1:63" ht="244.5" customHeight="1" x14ac:dyDescent="0.25">
      <c r="A702" s="157">
        <v>696</v>
      </c>
      <c r="B702" s="164" t="s">
        <v>1883</v>
      </c>
      <c r="C702" s="169" t="s">
        <v>1855</v>
      </c>
      <c r="D702" s="169" t="s">
        <v>467</v>
      </c>
      <c r="E702" s="170" t="s">
        <v>1884</v>
      </c>
      <c r="F702" s="171" t="s">
        <v>1885</v>
      </c>
      <c r="G702" s="171" t="s">
        <v>1885</v>
      </c>
      <c r="H702" s="172" t="s">
        <v>1885</v>
      </c>
      <c r="I702" s="164" t="s">
        <v>626</v>
      </c>
      <c r="J702" s="164">
        <v>60</v>
      </c>
      <c r="K702" s="171">
        <v>60</v>
      </c>
      <c r="L702" s="171" t="s">
        <v>1858</v>
      </c>
      <c r="M702" s="173">
        <v>8588000</v>
      </c>
      <c r="N702" s="173">
        <f>P702-M702</f>
        <v>638000</v>
      </c>
      <c r="O702" s="173">
        <v>638608.69565217395</v>
      </c>
      <c r="P702" s="173">
        <v>9226000</v>
      </c>
      <c r="Q702" s="173">
        <f>+O702/1800000*2340000</f>
        <v>830191.30434782617</v>
      </c>
      <c r="R702" s="173">
        <f>+M702+Q702</f>
        <v>9418191.3043478262</v>
      </c>
      <c r="S702" s="173">
        <v>9418100</v>
      </c>
      <c r="T702" s="174" t="s">
        <v>20545</v>
      </c>
      <c r="U702" s="175" t="s">
        <v>471</v>
      </c>
      <c r="V702" s="175" t="s">
        <v>1197</v>
      </c>
      <c r="W702" s="175"/>
      <c r="X702" s="176"/>
      <c r="Y702" s="171" t="s">
        <v>7684</v>
      </c>
      <c r="Z702" s="171"/>
      <c r="AA702" s="173"/>
      <c r="AB702" s="173"/>
      <c r="AC702" s="173"/>
      <c r="AD702" s="173"/>
      <c r="AE702" s="173"/>
      <c r="AF702" s="173">
        <v>16000000</v>
      </c>
      <c r="AG702" s="173">
        <v>14873000</v>
      </c>
      <c r="AH702" s="173"/>
      <c r="AI702" s="173"/>
      <c r="AJ702" s="173"/>
      <c r="AK702" s="173"/>
      <c r="AL702" s="173"/>
      <c r="AM702" s="173"/>
      <c r="AN702" s="173"/>
      <c r="AO702" s="173"/>
      <c r="AP702" s="173"/>
      <c r="AQ702" s="173"/>
      <c r="AR702" s="173"/>
      <c r="AS702" s="173">
        <v>13494000</v>
      </c>
      <c r="AT702" s="160">
        <f t="shared" si="230"/>
        <v>3</v>
      </c>
      <c r="AU702" s="173">
        <f t="shared" si="231"/>
        <v>44367000</v>
      </c>
      <c r="AV702" s="173">
        <f t="shared" si="232"/>
        <v>14789000</v>
      </c>
      <c r="AW702" s="173">
        <f t="shared" si="233"/>
        <v>13494000</v>
      </c>
      <c r="AX702" s="173">
        <f t="shared" si="234"/>
        <v>5370900</v>
      </c>
      <c r="AY702" s="173">
        <f t="shared" si="235"/>
        <v>4075900</v>
      </c>
      <c r="AZ702" s="177">
        <f t="shared" si="236"/>
        <v>0.57027425913931684</v>
      </c>
      <c r="BA702" s="177">
        <f t="shared" si="237"/>
        <v>0.43277306463087034</v>
      </c>
      <c r="BB702" s="173">
        <f t="shared" si="238"/>
        <v>13494000</v>
      </c>
      <c r="BC702" s="178">
        <f t="shared" si="239"/>
        <v>14789000</v>
      </c>
      <c r="BD702" s="173">
        <f t="shared" si="227"/>
        <v>4075900</v>
      </c>
      <c r="BE702" s="177">
        <f t="shared" si="228"/>
        <v>0.43277306463087034</v>
      </c>
      <c r="BF702" s="179" t="s">
        <v>20515</v>
      </c>
      <c r="BG702" s="174" t="s">
        <v>20545</v>
      </c>
      <c r="BH702" s="166" t="s">
        <v>20501</v>
      </c>
      <c r="BI702" s="162"/>
      <c r="BJ702" s="163">
        <v>1</v>
      </c>
      <c r="BK702" s="163"/>
    </row>
    <row r="703" spans="1:63" ht="244.5" customHeight="1" x14ac:dyDescent="0.25">
      <c r="A703" s="157">
        <v>697</v>
      </c>
      <c r="B703" s="164" t="s">
        <v>1886</v>
      </c>
      <c r="C703" s="169" t="s">
        <v>1855</v>
      </c>
      <c r="D703" s="169" t="s">
        <v>467</v>
      </c>
      <c r="E703" s="170" t="s">
        <v>1887</v>
      </c>
      <c r="F703" s="171" t="s">
        <v>1888</v>
      </c>
      <c r="G703" s="171" t="s">
        <v>1888</v>
      </c>
      <c r="H703" s="172" t="s">
        <v>1888</v>
      </c>
      <c r="I703" s="164" t="s">
        <v>626</v>
      </c>
      <c r="J703" s="164">
        <v>60</v>
      </c>
      <c r="K703" s="171">
        <v>60</v>
      </c>
      <c r="L703" s="171" t="s">
        <v>1858</v>
      </c>
      <c r="M703" s="173">
        <v>8588000</v>
      </c>
      <c r="N703" s="173">
        <v>638000</v>
      </c>
      <c r="O703" s="173">
        <v>638608.69565217395</v>
      </c>
      <c r="P703" s="173">
        <v>9226000</v>
      </c>
      <c r="Q703" s="173">
        <v>830191.30434782617</v>
      </c>
      <c r="R703" s="173">
        <v>9418191.3043478262</v>
      </c>
      <c r="S703" s="173">
        <v>9418100</v>
      </c>
      <c r="T703" s="174" t="s">
        <v>20545</v>
      </c>
      <c r="U703" s="175" t="s">
        <v>471</v>
      </c>
      <c r="V703" s="175" t="s">
        <v>1197</v>
      </c>
      <c r="W703" s="175" t="s">
        <v>173</v>
      </c>
      <c r="X703" s="176">
        <v>43294</v>
      </c>
      <c r="Y703" s="171" t="s">
        <v>7684</v>
      </c>
      <c r="Z703" s="171"/>
      <c r="AA703" s="173"/>
      <c r="AB703" s="173"/>
      <c r="AC703" s="173"/>
      <c r="AD703" s="173"/>
      <c r="AE703" s="173"/>
      <c r="AF703" s="173">
        <v>16000000</v>
      </c>
      <c r="AG703" s="173"/>
      <c r="AH703" s="173"/>
      <c r="AI703" s="173"/>
      <c r="AJ703" s="173"/>
      <c r="AK703" s="173"/>
      <c r="AL703" s="173"/>
      <c r="AM703" s="173"/>
      <c r="AN703" s="173"/>
      <c r="AO703" s="173"/>
      <c r="AP703" s="173"/>
      <c r="AQ703" s="173"/>
      <c r="AR703" s="173">
        <v>16276000</v>
      </c>
      <c r="AS703" s="173">
        <v>13494000</v>
      </c>
      <c r="AT703" s="160">
        <f t="shared" si="230"/>
        <v>3</v>
      </c>
      <c r="AU703" s="173">
        <f t="shared" si="231"/>
        <v>45770000</v>
      </c>
      <c r="AV703" s="173">
        <f t="shared" si="232"/>
        <v>15256700</v>
      </c>
      <c r="AW703" s="173">
        <f t="shared" si="233"/>
        <v>13494000</v>
      </c>
      <c r="AX703" s="173">
        <f t="shared" si="234"/>
        <v>5838600</v>
      </c>
      <c r="AY703" s="173">
        <f t="shared" si="235"/>
        <v>4075900</v>
      </c>
      <c r="AZ703" s="177">
        <f t="shared" si="236"/>
        <v>0.61993395695522446</v>
      </c>
      <c r="BA703" s="177">
        <f t="shared" si="237"/>
        <v>0.43277306463087034</v>
      </c>
      <c r="BB703" s="173">
        <f t="shared" si="238"/>
        <v>13494000</v>
      </c>
      <c r="BC703" s="178">
        <f t="shared" si="239"/>
        <v>15256700</v>
      </c>
      <c r="BD703" s="173">
        <f t="shared" si="227"/>
        <v>4075900</v>
      </c>
      <c r="BE703" s="177">
        <f t="shared" si="228"/>
        <v>0.43277306463087034</v>
      </c>
      <c r="BF703" s="179" t="s">
        <v>20515</v>
      </c>
      <c r="BG703" s="174" t="s">
        <v>20545</v>
      </c>
      <c r="BH703" s="166" t="s">
        <v>20501</v>
      </c>
      <c r="BI703" s="162"/>
      <c r="BJ703" s="163">
        <v>1</v>
      </c>
      <c r="BK703" s="163"/>
    </row>
    <row r="704" spans="1:63" ht="244.5" customHeight="1" x14ac:dyDescent="0.25">
      <c r="A704" s="157">
        <v>698</v>
      </c>
      <c r="B704" s="164" t="s">
        <v>1889</v>
      </c>
      <c r="C704" s="169" t="s">
        <v>1855</v>
      </c>
      <c r="D704" s="169" t="s">
        <v>467</v>
      </c>
      <c r="E704" s="170" t="s">
        <v>1890</v>
      </c>
      <c r="F704" s="171" t="s">
        <v>1891</v>
      </c>
      <c r="G704" s="171" t="s">
        <v>1891</v>
      </c>
      <c r="H704" s="172" t="s">
        <v>1891</v>
      </c>
      <c r="I704" s="164" t="s">
        <v>626</v>
      </c>
      <c r="J704" s="164">
        <v>60</v>
      </c>
      <c r="K704" s="171">
        <v>60</v>
      </c>
      <c r="L704" s="171" t="s">
        <v>1858</v>
      </c>
      <c r="M704" s="173">
        <v>8588000</v>
      </c>
      <c r="N704" s="173">
        <v>638000</v>
      </c>
      <c r="O704" s="173">
        <v>638608.69565217395</v>
      </c>
      <c r="P704" s="173">
        <v>9226000</v>
      </c>
      <c r="Q704" s="173">
        <v>830191.30434782617</v>
      </c>
      <c r="R704" s="173">
        <v>9418191.3043478262</v>
      </c>
      <c r="S704" s="173">
        <v>9418100</v>
      </c>
      <c r="T704" s="174" t="s">
        <v>20545</v>
      </c>
      <c r="U704" s="175" t="s">
        <v>471</v>
      </c>
      <c r="V704" s="175" t="s">
        <v>1197</v>
      </c>
      <c r="W704" s="175" t="s">
        <v>173</v>
      </c>
      <c r="X704" s="176">
        <v>43294</v>
      </c>
      <c r="Y704" s="171" t="s">
        <v>7684</v>
      </c>
      <c r="Z704" s="171"/>
      <c r="AA704" s="173"/>
      <c r="AB704" s="173"/>
      <c r="AC704" s="173"/>
      <c r="AD704" s="173"/>
      <c r="AE704" s="173"/>
      <c r="AF704" s="173">
        <v>16000000</v>
      </c>
      <c r="AG704" s="173"/>
      <c r="AH704" s="173"/>
      <c r="AI704" s="173"/>
      <c r="AJ704" s="173"/>
      <c r="AK704" s="173"/>
      <c r="AL704" s="173"/>
      <c r="AM704" s="173"/>
      <c r="AN704" s="173"/>
      <c r="AO704" s="173"/>
      <c r="AP704" s="173"/>
      <c r="AQ704" s="173"/>
      <c r="AR704" s="173">
        <v>16276000</v>
      </c>
      <c r="AS704" s="173">
        <v>13494000</v>
      </c>
      <c r="AT704" s="160">
        <f t="shared" si="230"/>
        <v>3</v>
      </c>
      <c r="AU704" s="173">
        <f t="shared" si="231"/>
        <v>45770000</v>
      </c>
      <c r="AV704" s="173">
        <f t="shared" si="232"/>
        <v>15256700</v>
      </c>
      <c r="AW704" s="173">
        <f t="shared" si="233"/>
        <v>13494000</v>
      </c>
      <c r="AX704" s="173">
        <f t="shared" si="234"/>
        <v>5838600</v>
      </c>
      <c r="AY704" s="173">
        <f t="shared" si="235"/>
        <v>4075900</v>
      </c>
      <c r="AZ704" s="177">
        <f t="shared" si="236"/>
        <v>0.61993395695522446</v>
      </c>
      <c r="BA704" s="177">
        <f t="shared" si="237"/>
        <v>0.43277306463087034</v>
      </c>
      <c r="BB704" s="173">
        <f t="shared" si="238"/>
        <v>13494000</v>
      </c>
      <c r="BC704" s="178">
        <f t="shared" si="239"/>
        <v>15256700</v>
      </c>
      <c r="BD704" s="173">
        <f t="shared" si="227"/>
        <v>4075900</v>
      </c>
      <c r="BE704" s="177">
        <f t="shared" si="228"/>
        <v>0.43277306463087034</v>
      </c>
      <c r="BF704" s="179" t="s">
        <v>20515</v>
      </c>
      <c r="BG704" s="174" t="s">
        <v>20545</v>
      </c>
      <c r="BH704" s="166" t="s">
        <v>20501</v>
      </c>
      <c r="BI704" s="162"/>
      <c r="BJ704" s="163">
        <v>1</v>
      </c>
      <c r="BK704" s="163"/>
    </row>
    <row r="705" spans="1:63" ht="244.5" customHeight="1" x14ac:dyDescent="0.25">
      <c r="A705" s="157">
        <v>699</v>
      </c>
      <c r="B705" s="164" t="s">
        <v>1892</v>
      </c>
      <c r="C705" s="169" t="s">
        <v>1855</v>
      </c>
      <c r="D705" s="169" t="s">
        <v>467</v>
      </c>
      <c r="E705" s="170" t="s">
        <v>1893</v>
      </c>
      <c r="F705" s="171" t="s">
        <v>1894</v>
      </c>
      <c r="G705" s="171" t="s">
        <v>1894</v>
      </c>
      <c r="H705" s="172" t="s">
        <v>1894</v>
      </c>
      <c r="I705" s="164" t="s">
        <v>626</v>
      </c>
      <c r="J705" s="164">
        <v>60</v>
      </c>
      <c r="K705" s="171">
        <v>60</v>
      </c>
      <c r="L705" s="171" t="s">
        <v>1858</v>
      </c>
      <c r="M705" s="173">
        <v>8588000</v>
      </c>
      <c r="N705" s="173">
        <v>638000</v>
      </c>
      <c r="O705" s="173">
        <v>638608.69565217395</v>
      </c>
      <c r="P705" s="173">
        <v>9226000</v>
      </c>
      <c r="Q705" s="173">
        <v>830191.30434782617</v>
      </c>
      <c r="R705" s="173">
        <v>9418191.3043478262</v>
      </c>
      <c r="S705" s="173">
        <v>9418100</v>
      </c>
      <c r="T705" s="174" t="s">
        <v>20545</v>
      </c>
      <c r="U705" s="175" t="s">
        <v>471</v>
      </c>
      <c r="V705" s="175" t="s">
        <v>1197</v>
      </c>
      <c r="W705" s="175" t="s">
        <v>173</v>
      </c>
      <c r="X705" s="176">
        <v>43294</v>
      </c>
      <c r="Y705" s="171" t="s">
        <v>7684</v>
      </c>
      <c r="Z705" s="171"/>
      <c r="AA705" s="173"/>
      <c r="AB705" s="173"/>
      <c r="AC705" s="173"/>
      <c r="AD705" s="173"/>
      <c r="AE705" s="173"/>
      <c r="AF705" s="173">
        <v>16000000</v>
      </c>
      <c r="AG705" s="173"/>
      <c r="AH705" s="173"/>
      <c r="AI705" s="173"/>
      <c r="AJ705" s="173"/>
      <c r="AK705" s="173"/>
      <c r="AL705" s="173"/>
      <c r="AM705" s="173"/>
      <c r="AN705" s="173"/>
      <c r="AO705" s="173"/>
      <c r="AP705" s="173"/>
      <c r="AQ705" s="173"/>
      <c r="AR705" s="173">
        <v>16276000</v>
      </c>
      <c r="AS705" s="173">
        <v>13494000</v>
      </c>
      <c r="AT705" s="160">
        <f t="shared" si="230"/>
        <v>3</v>
      </c>
      <c r="AU705" s="173">
        <f t="shared" si="231"/>
        <v>45770000</v>
      </c>
      <c r="AV705" s="173">
        <f t="shared" si="232"/>
        <v>15256700</v>
      </c>
      <c r="AW705" s="173">
        <f t="shared" si="233"/>
        <v>13494000</v>
      </c>
      <c r="AX705" s="173">
        <f t="shared" si="234"/>
        <v>5838600</v>
      </c>
      <c r="AY705" s="173">
        <f t="shared" si="235"/>
        <v>4075900</v>
      </c>
      <c r="AZ705" s="177">
        <f t="shared" si="236"/>
        <v>0.61993395695522446</v>
      </c>
      <c r="BA705" s="177">
        <f t="shared" si="237"/>
        <v>0.43277306463087034</v>
      </c>
      <c r="BB705" s="173">
        <f t="shared" si="238"/>
        <v>13494000</v>
      </c>
      <c r="BC705" s="178">
        <f t="shared" si="239"/>
        <v>15256700</v>
      </c>
      <c r="BD705" s="173">
        <f t="shared" si="227"/>
        <v>4075900</v>
      </c>
      <c r="BE705" s="177">
        <f t="shared" si="228"/>
        <v>0.43277306463087034</v>
      </c>
      <c r="BF705" s="179" t="s">
        <v>20515</v>
      </c>
      <c r="BG705" s="174" t="s">
        <v>20545</v>
      </c>
      <c r="BH705" s="166" t="s">
        <v>20501</v>
      </c>
      <c r="BI705" s="162"/>
      <c r="BJ705" s="163">
        <v>1</v>
      </c>
      <c r="BK705" s="163"/>
    </row>
    <row r="706" spans="1:63" ht="244.5" customHeight="1" x14ac:dyDescent="0.25">
      <c r="A706" s="157">
        <v>700</v>
      </c>
      <c r="B706" s="164" t="s">
        <v>1895</v>
      </c>
      <c r="C706" s="169" t="s">
        <v>1855</v>
      </c>
      <c r="D706" s="169" t="s">
        <v>467</v>
      </c>
      <c r="E706" s="170" t="s">
        <v>1896</v>
      </c>
      <c r="F706" s="171" t="s">
        <v>1897</v>
      </c>
      <c r="G706" s="171" t="s">
        <v>1897</v>
      </c>
      <c r="H706" s="172" t="s">
        <v>1897</v>
      </c>
      <c r="I706" s="164" t="s">
        <v>626</v>
      </c>
      <c r="J706" s="164">
        <v>60</v>
      </c>
      <c r="K706" s="171">
        <v>60</v>
      </c>
      <c r="L706" s="171" t="s">
        <v>1858</v>
      </c>
      <c r="M706" s="173">
        <v>8588000</v>
      </c>
      <c r="N706" s="173">
        <f>P706-M706</f>
        <v>638000</v>
      </c>
      <c r="O706" s="173">
        <v>638608.69565217395</v>
      </c>
      <c r="P706" s="173">
        <v>9226000</v>
      </c>
      <c r="Q706" s="173">
        <f>+O706/1800000*2340000</f>
        <v>830191.30434782617</v>
      </c>
      <c r="R706" s="173">
        <f>+M706+Q706</f>
        <v>9418191.3043478262</v>
      </c>
      <c r="S706" s="173">
        <v>9418100</v>
      </c>
      <c r="T706" s="174" t="s">
        <v>20545</v>
      </c>
      <c r="U706" s="175" t="s">
        <v>471</v>
      </c>
      <c r="V706" s="175" t="s">
        <v>1197</v>
      </c>
      <c r="W706" s="175" t="s">
        <v>173</v>
      </c>
      <c r="X706" s="176">
        <v>43294</v>
      </c>
      <c r="Y706" s="171" t="s">
        <v>7684</v>
      </c>
      <c r="Z706" s="171"/>
      <c r="AA706" s="173"/>
      <c r="AB706" s="173"/>
      <c r="AC706" s="173"/>
      <c r="AD706" s="173"/>
      <c r="AE706" s="173"/>
      <c r="AF706" s="173">
        <v>16000000</v>
      </c>
      <c r="AG706" s="173">
        <v>14873000</v>
      </c>
      <c r="AH706" s="173"/>
      <c r="AI706" s="173"/>
      <c r="AJ706" s="173"/>
      <c r="AK706" s="173"/>
      <c r="AL706" s="173"/>
      <c r="AM706" s="173"/>
      <c r="AN706" s="173"/>
      <c r="AO706" s="173"/>
      <c r="AP706" s="173"/>
      <c r="AQ706" s="173"/>
      <c r="AR706" s="173"/>
      <c r="AS706" s="173">
        <v>13494000</v>
      </c>
      <c r="AT706" s="160">
        <f t="shared" si="230"/>
        <v>3</v>
      </c>
      <c r="AU706" s="173">
        <f t="shared" si="231"/>
        <v>44367000</v>
      </c>
      <c r="AV706" s="173">
        <f t="shared" si="232"/>
        <v>14789000</v>
      </c>
      <c r="AW706" s="173">
        <f t="shared" si="233"/>
        <v>13494000</v>
      </c>
      <c r="AX706" s="173">
        <f t="shared" si="234"/>
        <v>5370900</v>
      </c>
      <c r="AY706" s="173">
        <f t="shared" si="235"/>
        <v>4075900</v>
      </c>
      <c r="AZ706" s="177">
        <f t="shared" si="236"/>
        <v>0.57027425913931684</v>
      </c>
      <c r="BA706" s="177">
        <f t="shared" si="237"/>
        <v>0.43277306463087034</v>
      </c>
      <c r="BB706" s="173">
        <f t="shared" si="238"/>
        <v>13494000</v>
      </c>
      <c r="BC706" s="178">
        <f t="shared" si="239"/>
        <v>14789000</v>
      </c>
      <c r="BD706" s="173">
        <f t="shared" si="227"/>
        <v>4075900</v>
      </c>
      <c r="BE706" s="177">
        <f t="shared" si="228"/>
        <v>0.43277306463087034</v>
      </c>
      <c r="BF706" s="179" t="s">
        <v>20515</v>
      </c>
      <c r="BG706" s="174" t="s">
        <v>20545</v>
      </c>
      <c r="BH706" s="166" t="s">
        <v>20501</v>
      </c>
      <c r="BI706" s="162"/>
      <c r="BJ706" s="163">
        <v>1</v>
      </c>
      <c r="BK706" s="163"/>
    </row>
    <row r="707" spans="1:63" ht="244.5" customHeight="1" x14ac:dyDescent="0.25">
      <c r="A707" s="157">
        <v>701</v>
      </c>
      <c r="B707" s="164" t="s">
        <v>1898</v>
      </c>
      <c r="C707" s="169" t="s">
        <v>1855</v>
      </c>
      <c r="D707" s="169" t="s">
        <v>467</v>
      </c>
      <c r="E707" s="170" t="s">
        <v>1899</v>
      </c>
      <c r="F707" s="171" t="s">
        <v>1900</v>
      </c>
      <c r="G707" s="171" t="s">
        <v>1900</v>
      </c>
      <c r="H707" s="172" t="s">
        <v>1900</v>
      </c>
      <c r="I707" s="164" t="s">
        <v>626</v>
      </c>
      <c r="J707" s="164">
        <v>60</v>
      </c>
      <c r="K707" s="171">
        <v>60</v>
      </c>
      <c r="L707" s="171" t="s">
        <v>1858</v>
      </c>
      <c r="M707" s="173">
        <v>8588000</v>
      </c>
      <c r="N707" s="173">
        <v>638000</v>
      </c>
      <c r="O707" s="173">
        <v>638608.69565217395</v>
      </c>
      <c r="P707" s="173">
        <v>9226000</v>
      </c>
      <c r="Q707" s="173">
        <v>830191.30434782617</v>
      </c>
      <c r="R707" s="173">
        <v>9418191.3043478262</v>
      </c>
      <c r="S707" s="173">
        <v>9418100</v>
      </c>
      <c r="T707" s="174" t="s">
        <v>20545</v>
      </c>
      <c r="U707" s="175" t="s">
        <v>471</v>
      </c>
      <c r="V707" s="175" t="s">
        <v>1197</v>
      </c>
      <c r="W707" s="175" t="s">
        <v>29</v>
      </c>
      <c r="X707" s="176">
        <v>43294</v>
      </c>
      <c r="Y707" s="171" t="s">
        <v>7684</v>
      </c>
      <c r="Z707" s="171"/>
      <c r="AA707" s="173"/>
      <c r="AB707" s="173"/>
      <c r="AC707" s="173"/>
      <c r="AD707" s="173"/>
      <c r="AE707" s="173"/>
      <c r="AF707" s="173">
        <v>16000000</v>
      </c>
      <c r="AG707" s="173"/>
      <c r="AH707" s="173"/>
      <c r="AI707" s="173"/>
      <c r="AJ707" s="173"/>
      <c r="AK707" s="173"/>
      <c r="AL707" s="173"/>
      <c r="AM707" s="173"/>
      <c r="AN707" s="173"/>
      <c r="AO707" s="173"/>
      <c r="AP707" s="173"/>
      <c r="AQ707" s="173"/>
      <c r="AR707" s="173">
        <v>16276000</v>
      </c>
      <c r="AS707" s="173">
        <v>13494000</v>
      </c>
      <c r="AT707" s="160">
        <f t="shared" si="230"/>
        <v>3</v>
      </c>
      <c r="AU707" s="173">
        <f t="shared" si="231"/>
        <v>45770000</v>
      </c>
      <c r="AV707" s="173">
        <f t="shared" si="232"/>
        <v>15256700</v>
      </c>
      <c r="AW707" s="173">
        <f t="shared" si="233"/>
        <v>13494000</v>
      </c>
      <c r="AX707" s="173">
        <f t="shared" si="234"/>
        <v>5838600</v>
      </c>
      <c r="AY707" s="173">
        <f t="shared" si="235"/>
        <v>4075900</v>
      </c>
      <c r="AZ707" s="177">
        <f t="shared" si="236"/>
        <v>0.61993395695522446</v>
      </c>
      <c r="BA707" s="177">
        <f t="shared" si="237"/>
        <v>0.43277306463087034</v>
      </c>
      <c r="BB707" s="173">
        <f t="shared" si="238"/>
        <v>13494000</v>
      </c>
      <c r="BC707" s="178">
        <f t="shared" si="239"/>
        <v>15256700</v>
      </c>
      <c r="BD707" s="173">
        <f t="shared" ref="BD707:BD770" si="240">BB707-S707</f>
        <v>4075900</v>
      </c>
      <c r="BE707" s="177">
        <f t="shared" ref="BE707:BE770" si="241">BD707/S707</f>
        <v>0.43277306463087034</v>
      </c>
      <c r="BF707" s="179" t="s">
        <v>20515</v>
      </c>
      <c r="BG707" s="174" t="s">
        <v>20545</v>
      </c>
      <c r="BH707" s="166" t="s">
        <v>20501</v>
      </c>
      <c r="BI707" s="162"/>
      <c r="BJ707" s="163">
        <v>1</v>
      </c>
      <c r="BK707" s="163"/>
    </row>
    <row r="708" spans="1:63" ht="244.5" customHeight="1" x14ac:dyDescent="0.25">
      <c r="A708" s="157">
        <v>702</v>
      </c>
      <c r="B708" s="164" t="s">
        <v>1908</v>
      </c>
      <c r="C708" s="169" t="s">
        <v>1855</v>
      </c>
      <c r="D708" s="169" t="s">
        <v>467</v>
      </c>
      <c r="E708" s="170" t="s">
        <v>1909</v>
      </c>
      <c r="F708" s="171" t="s">
        <v>1910</v>
      </c>
      <c r="G708" s="171" t="s">
        <v>1910</v>
      </c>
      <c r="H708" s="172" t="s">
        <v>1910</v>
      </c>
      <c r="I708" s="164" t="s">
        <v>626</v>
      </c>
      <c r="J708" s="164">
        <v>60</v>
      </c>
      <c r="K708" s="171">
        <v>60</v>
      </c>
      <c r="L708" s="171" t="s">
        <v>1858</v>
      </c>
      <c r="M708" s="173">
        <v>8588000</v>
      </c>
      <c r="N708" s="173">
        <f>P708-M708</f>
        <v>638000</v>
      </c>
      <c r="O708" s="173">
        <v>638608.69565217395</v>
      </c>
      <c r="P708" s="173">
        <v>9226000</v>
      </c>
      <c r="Q708" s="173">
        <f>+O708/1800000*2340000</f>
        <v>830191.30434782617</v>
      </c>
      <c r="R708" s="173">
        <f>+M708+Q708</f>
        <v>9418191.3043478262</v>
      </c>
      <c r="S708" s="173">
        <v>9418100</v>
      </c>
      <c r="T708" s="174" t="s">
        <v>20545</v>
      </c>
      <c r="U708" s="175" t="s">
        <v>471</v>
      </c>
      <c r="V708" s="175" t="s">
        <v>1197</v>
      </c>
      <c r="W708" s="175" t="s">
        <v>173</v>
      </c>
      <c r="X708" s="176">
        <v>43294</v>
      </c>
      <c r="Y708" s="171" t="s">
        <v>7684</v>
      </c>
      <c r="Z708" s="171"/>
      <c r="AA708" s="173"/>
      <c r="AB708" s="173"/>
      <c r="AC708" s="173"/>
      <c r="AD708" s="173"/>
      <c r="AE708" s="173"/>
      <c r="AF708" s="173">
        <v>16000000</v>
      </c>
      <c r="AG708" s="173">
        <v>14873000</v>
      </c>
      <c r="AH708" s="173"/>
      <c r="AI708" s="173"/>
      <c r="AJ708" s="173"/>
      <c r="AK708" s="173"/>
      <c r="AL708" s="173"/>
      <c r="AM708" s="173"/>
      <c r="AN708" s="173"/>
      <c r="AO708" s="173"/>
      <c r="AP708" s="173"/>
      <c r="AQ708" s="173"/>
      <c r="AR708" s="173"/>
      <c r="AS708" s="173">
        <v>13494000</v>
      </c>
      <c r="AT708" s="160">
        <f t="shared" si="230"/>
        <v>3</v>
      </c>
      <c r="AU708" s="173">
        <f t="shared" si="231"/>
        <v>44367000</v>
      </c>
      <c r="AV708" s="173">
        <f t="shared" si="232"/>
        <v>14789000</v>
      </c>
      <c r="AW708" s="173">
        <f t="shared" si="233"/>
        <v>13494000</v>
      </c>
      <c r="AX708" s="173">
        <f t="shared" si="234"/>
        <v>5370900</v>
      </c>
      <c r="AY708" s="173">
        <f t="shared" si="235"/>
        <v>4075900</v>
      </c>
      <c r="AZ708" s="177">
        <f t="shared" si="236"/>
        <v>0.57027425913931684</v>
      </c>
      <c r="BA708" s="177">
        <f t="shared" si="237"/>
        <v>0.43277306463087034</v>
      </c>
      <c r="BB708" s="173">
        <f t="shared" si="238"/>
        <v>13494000</v>
      </c>
      <c r="BC708" s="178">
        <f t="shared" si="239"/>
        <v>14789000</v>
      </c>
      <c r="BD708" s="173">
        <f t="shared" si="240"/>
        <v>4075900</v>
      </c>
      <c r="BE708" s="177">
        <f t="shared" si="241"/>
        <v>0.43277306463087034</v>
      </c>
      <c r="BF708" s="179" t="s">
        <v>20515</v>
      </c>
      <c r="BG708" s="174" t="s">
        <v>20545</v>
      </c>
      <c r="BH708" s="166" t="s">
        <v>20501</v>
      </c>
      <c r="BI708" s="162"/>
      <c r="BJ708" s="163">
        <v>1</v>
      </c>
      <c r="BK708" s="163"/>
    </row>
    <row r="709" spans="1:63" ht="244.5" customHeight="1" x14ac:dyDescent="0.25">
      <c r="A709" s="157">
        <v>703</v>
      </c>
      <c r="B709" s="164" t="s">
        <v>1921</v>
      </c>
      <c r="C709" s="169" t="s">
        <v>1855</v>
      </c>
      <c r="D709" s="169" t="s">
        <v>467</v>
      </c>
      <c r="E709" s="170" t="s">
        <v>1922</v>
      </c>
      <c r="F709" s="171" t="s">
        <v>1923</v>
      </c>
      <c r="G709" s="171" t="s">
        <v>1923</v>
      </c>
      <c r="H709" s="172" t="s">
        <v>1923</v>
      </c>
      <c r="I709" s="164" t="s">
        <v>626</v>
      </c>
      <c r="J709" s="164">
        <v>60</v>
      </c>
      <c r="K709" s="171">
        <v>60</v>
      </c>
      <c r="L709" s="171" t="s">
        <v>1858</v>
      </c>
      <c r="M709" s="173">
        <v>8588000</v>
      </c>
      <c r="N709" s="173">
        <f>P709-M709</f>
        <v>638000</v>
      </c>
      <c r="O709" s="173">
        <v>638608.69565217395</v>
      </c>
      <c r="P709" s="173">
        <v>9226000</v>
      </c>
      <c r="Q709" s="173">
        <f>+O709/1800000*2340000</f>
        <v>830191.30434782617</v>
      </c>
      <c r="R709" s="173">
        <f>+M709+Q709</f>
        <v>9418191.3043478262</v>
      </c>
      <c r="S709" s="173">
        <v>9418100</v>
      </c>
      <c r="T709" s="174" t="s">
        <v>20545</v>
      </c>
      <c r="U709" s="175" t="s">
        <v>471</v>
      </c>
      <c r="V709" s="175" t="s">
        <v>1197</v>
      </c>
      <c r="W709" s="175" t="s">
        <v>173</v>
      </c>
      <c r="X709" s="176">
        <v>43294</v>
      </c>
      <c r="Y709" s="171" t="s">
        <v>7684</v>
      </c>
      <c r="Z709" s="171"/>
      <c r="AA709" s="173"/>
      <c r="AB709" s="173"/>
      <c r="AC709" s="173"/>
      <c r="AD709" s="173"/>
      <c r="AE709" s="173"/>
      <c r="AF709" s="173">
        <v>16000000</v>
      </c>
      <c r="AG709" s="173"/>
      <c r="AH709" s="173"/>
      <c r="AI709" s="173">
        <v>14226000</v>
      </c>
      <c r="AJ709" s="173"/>
      <c r="AK709" s="173"/>
      <c r="AL709" s="173"/>
      <c r="AM709" s="173"/>
      <c r="AN709" s="173"/>
      <c r="AO709" s="173"/>
      <c r="AP709" s="173"/>
      <c r="AQ709" s="173"/>
      <c r="AR709" s="173"/>
      <c r="AS709" s="173">
        <v>13494000</v>
      </c>
      <c r="AT709" s="160">
        <f t="shared" si="230"/>
        <v>3</v>
      </c>
      <c r="AU709" s="173">
        <f t="shared" si="231"/>
        <v>43720000</v>
      </c>
      <c r="AV709" s="173">
        <f t="shared" si="232"/>
        <v>14573300</v>
      </c>
      <c r="AW709" s="173">
        <f t="shared" si="233"/>
        <v>13494000</v>
      </c>
      <c r="AX709" s="173">
        <f t="shared" si="234"/>
        <v>5155200</v>
      </c>
      <c r="AY709" s="173">
        <f t="shared" si="235"/>
        <v>4075900</v>
      </c>
      <c r="AZ709" s="177">
        <f t="shared" si="236"/>
        <v>0.54737155052505282</v>
      </c>
      <c r="BA709" s="177">
        <f t="shared" si="237"/>
        <v>0.43277306463087034</v>
      </c>
      <c r="BB709" s="173">
        <f t="shared" ref="BB709:BB726" si="242">AW709</f>
        <v>13494000</v>
      </c>
      <c r="BC709" s="178">
        <f t="shared" si="239"/>
        <v>14573300</v>
      </c>
      <c r="BD709" s="173">
        <f t="shared" si="240"/>
        <v>4075900</v>
      </c>
      <c r="BE709" s="177">
        <f t="shared" si="241"/>
        <v>0.43277306463087034</v>
      </c>
      <c r="BF709" s="179" t="s">
        <v>20515</v>
      </c>
      <c r="BG709" s="174" t="s">
        <v>20545</v>
      </c>
      <c r="BH709" s="166" t="s">
        <v>20501</v>
      </c>
      <c r="BI709" s="162"/>
      <c r="BJ709" s="163">
        <v>1</v>
      </c>
      <c r="BK709" s="163"/>
    </row>
    <row r="710" spans="1:63" ht="244.5" customHeight="1" x14ac:dyDescent="0.25">
      <c r="A710" s="157">
        <v>704</v>
      </c>
      <c r="B710" s="164" t="s">
        <v>1924</v>
      </c>
      <c r="C710" s="169" t="s">
        <v>1855</v>
      </c>
      <c r="D710" s="169" t="s">
        <v>467</v>
      </c>
      <c r="E710" s="170" t="s">
        <v>1925</v>
      </c>
      <c r="F710" s="171" t="s">
        <v>1926</v>
      </c>
      <c r="G710" s="171" t="s">
        <v>1926</v>
      </c>
      <c r="H710" s="172" t="s">
        <v>1926</v>
      </c>
      <c r="I710" s="164" t="s">
        <v>626</v>
      </c>
      <c r="J710" s="164">
        <v>60</v>
      </c>
      <c r="K710" s="171">
        <v>60</v>
      </c>
      <c r="L710" s="171" t="s">
        <v>1858</v>
      </c>
      <c r="M710" s="173">
        <v>8588000</v>
      </c>
      <c r="N710" s="173">
        <v>638000</v>
      </c>
      <c r="O710" s="173">
        <v>638608.69565217395</v>
      </c>
      <c r="P710" s="173">
        <v>9226000</v>
      </c>
      <c r="Q710" s="173">
        <v>830191.30434782617</v>
      </c>
      <c r="R710" s="173">
        <v>9418191.3043478262</v>
      </c>
      <c r="S710" s="173">
        <v>9418100</v>
      </c>
      <c r="T710" s="174" t="s">
        <v>20545</v>
      </c>
      <c r="U710" s="175" t="s">
        <v>471</v>
      </c>
      <c r="V710" s="175" t="s">
        <v>1197</v>
      </c>
      <c r="W710" s="175" t="s">
        <v>173</v>
      </c>
      <c r="X710" s="176">
        <v>43294</v>
      </c>
      <c r="Y710" s="171" t="s">
        <v>7686</v>
      </c>
      <c r="Z710" s="171"/>
      <c r="AA710" s="173"/>
      <c r="AB710" s="173"/>
      <c r="AC710" s="173"/>
      <c r="AD710" s="173"/>
      <c r="AE710" s="173"/>
      <c r="AF710" s="173">
        <v>16000000</v>
      </c>
      <c r="AG710" s="173"/>
      <c r="AH710" s="173"/>
      <c r="AI710" s="173"/>
      <c r="AJ710" s="173"/>
      <c r="AK710" s="173"/>
      <c r="AL710" s="173"/>
      <c r="AM710" s="173"/>
      <c r="AN710" s="173"/>
      <c r="AO710" s="173"/>
      <c r="AP710" s="173"/>
      <c r="AQ710" s="173"/>
      <c r="AR710" s="173">
        <v>16276000</v>
      </c>
      <c r="AS710" s="173">
        <v>13494000</v>
      </c>
      <c r="AT710" s="160">
        <f t="shared" si="230"/>
        <v>3</v>
      </c>
      <c r="AU710" s="173">
        <f t="shared" si="231"/>
        <v>45770000</v>
      </c>
      <c r="AV710" s="173">
        <f t="shared" si="232"/>
        <v>15256700</v>
      </c>
      <c r="AW710" s="173">
        <f t="shared" si="233"/>
        <v>13494000</v>
      </c>
      <c r="AX710" s="173">
        <f t="shared" si="234"/>
        <v>5838600</v>
      </c>
      <c r="AY710" s="173">
        <f t="shared" si="235"/>
        <v>4075900</v>
      </c>
      <c r="AZ710" s="177">
        <f t="shared" si="236"/>
        <v>0.61993395695522446</v>
      </c>
      <c r="BA710" s="177">
        <f t="shared" si="237"/>
        <v>0.43277306463087034</v>
      </c>
      <c r="BB710" s="173">
        <f t="shared" si="242"/>
        <v>13494000</v>
      </c>
      <c r="BC710" s="178">
        <f t="shared" si="239"/>
        <v>15256700</v>
      </c>
      <c r="BD710" s="173">
        <f t="shared" si="240"/>
        <v>4075900</v>
      </c>
      <c r="BE710" s="177">
        <f t="shared" si="241"/>
        <v>0.43277306463087034</v>
      </c>
      <c r="BF710" s="179" t="s">
        <v>20515</v>
      </c>
      <c r="BG710" s="174" t="s">
        <v>20545</v>
      </c>
      <c r="BH710" s="166" t="s">
        <v>20501</v>
      </c>
      <c r="BI710" s="162"/>
      <c r="BJ710" s="163">
        <v>1</v>
      </c>
      <c r="BK710" s="163"/>
    </row>
    <row r="711" spans="1:63" ht="244.5" customHeight="1" x14ac:dyDescent="0.25">
      <c r="A711" s="157">
        <v>705</v>
      </c>
      <c r="B711" s="164" t="s">
        <v>1927</v>
      </c>
      <c r="C711" s="169" t="s">
        <v>1855</v>
      </c>
      <c r="D711" s="169" t="s">
        <v>467</v>
      </c>
      <c r="E711" s="170" t="s">
        <v>1928</v>
      </c>
      <c r="F711" s="171" t="s">
        <v>1929</v>
      </c>
      <c r="G711" s="171" t="s">
        <v>1929</v>
      </c>
      <c r="H711" s="172" t="s">
        <v>1929</v>
      </c>
      <c r="I711" s="164" t="s">
        <v>626</v>
      </c>
      <c r="J711" s="164">
        <v>60</v>
      </c>
      <c r="K711" s="171">
        <v>60</v>
      </c>
      <c r="L711" s="171" t="s">
        <v>1858</v>
      </c>
      <c r="M711" s="173">
        <v>8588000</v>
      </c>
      <c r="N711" s="173">
        <f>P711-M711</f>
        <v>638000</v>
      </c>
      <c r="O711" s="173">
        <v>638608.69565217395</v>
      </c>
      <c r="P711" s="173">
        <v>9226000</v>
      </c>
      <c r="Q711" s="173">
        <f>+O711/1800000*2340000</f>
        <v>830191.30434782617</v>
      </c>
      <c r="R711" s="173">
        <f>+M711+Q711</f>
        <v>9418191.3043478262</v>
      </c>
      <c r="S711" s="173">
        <v>9418100</v>
      </c>
      <c r="T711" s="174" t="s">
        <v>20545</v>
      </c>
      <c r="U711" s="175" t="s">
        <v>471</v>
      </c>
      <c r="V711" s="175" t="s">
        <v>1197</v>
      </c>
      <c r="W711" s="175" t="s">
        <v>173</v>
      </c>
      <c r="X711" s="176">
        <v>43294</v>
      </c>
      <c r="Y711" s="171" t="s">
        <v>7684</v>
      </c>
      <c r="Z711" s="171"/>
      <c r="AA711" s="173"/>
      <c r="AB711" s="173"/>
      <c r="AC711" s="173"/>
      <c r="AD711" s="173"/>
      <c r="AE711" s="173"/>
      <c r="AF711" s="173">
        <v>16000000</v>
      </c>
      <c r="AG711" s="173">
        <v>14911000</v>
      </c>
      <c r="AH711" s="173"/>
      <c r="AI711" s="173"/>
      <c r="AJ711" s="173"/>
      <c r="AK711" s="173"/>
      <c r="AL711" s="173"/>
      <c r="AM711" s="173"/>
      <c r="AN711" s="173"/>
      <c r="AO711" s="173"/>
      <c r="AP711" s="173"/>
      <c r="AQ711" s="173"/>
      <c r="AR711" s="173"/>
      <c r="AS711" s="173">
        <v>13494000</v>
      </c>
      <c r="AT711" s="160">
        <f t="shared" ref="AT711:AT774" si="243">COUNT(AA711:AS711)</f>
        <v>3</v>
      </c>
      <c r="AU711" s="173">
        <f t="shared" ref="AU711:AU774" si="244">SUM(AA711:AS711)</f>
        <v>44405000</v>
      </c>
      <c r="AV711" s="173">
        <f t="shared" ref="AV711:AV774" si="245">ROUND(AU711/AT711,-2)</f>
        <v>14801700</v>
      </c>
      <c r="AW711" s="173">
        <f t="shared" ref="AW711:AW774" si="246">MIN(AA711:AS711)</f>
        <v>13494000</v>
      </c>
      <c r="AX711" s="173">
        <f t="shared" ref="AX711:AX774" si="247">AV711-S711</f>
        <v>5383600</v>
      </c>
      <c r="AY711" s="173">
        <f t="shared" ref="AY711:AY774" si="248">AW711-S711</f>
        <v>4075900</v>
      </c>
      <c r="AZ711" s="177">
        <f t="shared" ref="AZ711:AZ774" si="249">AX711/S711</f>
        <v>0.57162272645225687</v>
      </c>
      <c r="BA711" s="177">
        <f t="shared" ref="BA711:BA774" si="250">AY711/S711</f>
        <v>0.43277306463087034</v>
      </c>
      <c r="BB711" s="173">
        <f t="shared" si="242"/>
        <v>13494000</v>
      </c>
      <c r="BC711" s="178">
        <f t="shared" si="239"/>
        <v>14801700</v>
      </c>
      <c r="BD711" s="173">
        <f t="shared" si="240"/>
        <v>4075900</v>
      </c>
      <c r="BE711" s="177">
        <f t="shared" si="241"/>
        <v>0.43277306463087034</v>
      </c>
      <c r="BF711" s="179" t="s">
        <v>20515</v>
      </c>
      <c r="BG711" s="174" t="s">
        <v>20545</v>
      </c>
      <c r="BH711" s="166" t="s">
        <v>20501</v>
      </c>
      <c r="BI711" s="162"/>
      <c r="BJ711" s="163">
        <v>1</v>
      </c>
      <c r="BK711" s="163"/>
    </row>
    <row r="712" spans="1:63" ht="244.5" customHeight="1" x14ac:dyDescent="0.25">
      <c r="A712" s="157">
        <v>706</v>
      </c>
      <c r="B712" s="164" t="s">
        <v>1932</v>
      </c>
      <c r="C712" s="169" t="s">
        <v>1855</v>
      </c>
      <c r="D712" s="169" t="s">
        <v>467</v>
      </c>
      <c r="E712" s="170" t="s">
        <v>1933</v>
      </c>
      <c r="F712" s="171" t="s">
        <v>1934</v>
      </c>
      <c r="G712" s="171" t="s">
        <v>1934</v>
      </c>
      <c r="H712" s="172" t="s">
        <v>1934</v>
      </c>
      <c r="I712" s="164" t="s">
        <v>626</v>
      </c>
      <c r="J712" s="164">
        <v>60</v>
      </c>
      <c r="K712" s="171">
        <v>60</v>
      </c>
      <c r="L712" s="171" t="s">
        <v>1858</v>
      </c>
      <c r="M712" s="173">
        <v>8588000</v>
      </c>
      <c r="N712" s="173">
        <f>P712-M712</f>
        <v>638000</v>
      </c>
      <c r="O712" s="173">
        <v>638608.69565217395</v>
      </c>
      <c r="P712" s="173">
        <v>9226000</v>
      </c>
      <c r="Q712" s="173">
        <f>+O712/1800000*2340000</f>
        <v>830191.30434782617</v>
      </c>
      <c r="R712" s="173">
        <f>+M712+Q712</f>
        <v>9418191.3043478262</v>
      </c>
      <c r="S712" s="173">
        <v>9418100</v>
      </c>
      <c r="T712" s="174" t="s">
        <v>20545</v>
      </c>
      <c r="U712" s="175" t="s">
        <v>471</v>
      </c>
      <c r="V712" s="175" t="s">
        <v>1197</v>
      </c>
      <c r="W712" s="175" t="s">
        <v>173</v>
      </c>
      <c r="X712" s="176">
        <v>43294</v>
      </c>
      <c r="Y712" s="171" t="s">
        <v>7686</v>
      </c>
      <c r="Z712" s="171"/>
      <c r="AA712" s="173"/>
      <c r="AB712" s="173"/>
      <c r="AC712" s="173"/>
      <c r="AD712" s="173"/>
      <c r="AE712" s="173"/>
      <c r="AF712" s="173">
        <v>16000000</v>
      </c>
      <c r="AG712" s="173">
        <v>14873000</v>
      </c>
      <c r="AH712" s="173"/>
      <c r="AI712" s="173"/>
      <c r="AJ712" s="173"/>
      <c r="AK712" s="173"/>
      <c r="AL712" s="173"/>
      <c r="AM712" s="173"/>
      <c r="AN712" s="173"/>
      <c r="AO712" s="173"/>
      <c r="AP712" s="173"/>
      <c r="AQ712" s="173"/>
      <c r="AR712" s="173"/>
      <c r="AS712" s="173">
        <v>13494000</v>
      </c>
      <c r="AT712" s="160">
        <f t="shared" si="243"/>
        <v>3</v>
      </c>
      <c r="AU712" s="173">
        <f t="shared" si="244"/>
        <v>44367000</v>
      </c>
      <c r="AV712" s="173">
        <f t="shared" si="245"/>
        <v>14789000</v>
      </c>
      <c r="AW712" s="173">
        <f t="shared" si="246"/>
        <v>13494000</v>
      </c>
      <c r="AX712" s="173">
        <f t="shared" si="247"/>
        <v>5370900</v>
      </c>
      <c r="AY712" s="173">
        <f t="shared" si="248"/>
        <v>4075900</v>
      </c>
      <c r="AZ712" s="177">
        <f t="shared" si="249"/>
        <v>0.57027425913931684</v>
      </c>
      <c r="BA712" s="177">
        <f t="shared" si="250"/>
        <v>0.43277306463087034</v>
      </c>
      <c r="BB712" s="173">
        <f t="shared" si="242"/>
        <v>13494000</v>
      </c>
      <c r="BC712" s="178">
        <f t="shared" si="239"/>
        <v>14789000</v>
      </c>
      <c r="BD712" s="173">
        <f t="shared" si="240"/>
        <v>4075900</v>
      </c>
      <c r="BE712" s="177">
        <f t="shared" si="241"/>
        <v>0.43277306463087034</v>
      </c>
      <c r="BF712" s="179" t="s">
        <v>20515</v>
      </c>
      <c r="BG712" s="174" t="s">
        <v>20545</v>
      </c>
      <c r="BH712" s="166" t="s">
        <v>20501</v>
      </c>
      <c r="BI712" s="162"/>
      <c r="BJ712" s="163">
        <v>1</v>
      </c>
      <c r="BK712" s="163"/>
    </row>
    <row r="713" spans="1:63" ht="244.5" customHeight="1" x14ac:dyDescent="0.25">
      <c r="A713" s="157">
        <v>707</v>
      </c>
      <c r="B713" s="164" t="s">
        <v>1935</v>
      </c>
      <c r="C713" s="169" t="s">
        <v>1855</v>
      </c>
      <c r="D713" s="169" t="s">
        <v>467</v>
      </c>
      <c r="E713" s="170" t="s">
        <v>1936</v>
      </c>
      <c r="F713" s="171" t="s">
        <v>1937</v>
      </c>
      <c r="G713" s="171" t="s">
        <v>1937</v>
      </c>
      <c r="H713" s="172" t="s">
        <v>1938</v>
      </c>
      <c r="I713" s="164" t="s">
        <v>626</v>
      </c>
      <c r="J713" s="164">
        <v>60</v>
      </c>
      <c r="K713" s="171">
        <v>60</v>
      </c>
      <c r="L713" s="171" t="s">
        <v>1858</v>
      </c>
      <c r="M713" s="173">
        <v>8588000</v>
      </c>
      <c r="N713" s="173">
        <f>P713-M713</f>
        <v>638000</v>
      </c>
      <c r="O713" s="173">
        <v>638608.69565217395</v>
      </c>
      <c r="P713" s="173">
        <v>9226000</v>
      </c>
      <c r="Q713" s="173">
        <f>+O713/1800000*2340000</f>
        <v>830191.30434782617</v>
      </c>
      <c r="R713" s="173">
        <f>+M713+Q713</f>
        <v>9418191.3043478262</v>
      </c>
      <c r="S713" s="173">
        <v>9418100</v>
      </c>
      <c r="T713" s="174" t="s">
        <v>20545</v>
      </c>
      <c r="U713" s="175" t="s">
        <v>471</v>
      </c>
      <c r="V713" s="175" t="s">
        <v>1197</v>
      </c>
      <c r="W713" s="175" t="s">
        <v>173</v>
      </c>
      <c r="X713" s="176">
        <v>43294</v>
      </c>
      <c r="Y713" s="171" t="s">
        <v>7684</v>
      </c>
      <c r="Z713" s="171"/>
      <c r="AA713" s="173"/>
      <c r="AB713" s="173"/>
      <c r="AC713" s="173"/>
      <c r="AD713" s="173"/>
      <c r="AE713" s="173"/>
      <c r="AF713" s="173"/>
      <c r="AG713" s="173">
        <v>14873000</v>
      </c>
      <c r="AH713" s="173"/>
      <c r="AI713" s="173">
        <v>14226000</v>
      </c>
      <c r="AJ713" s="173"/>
      <c r="AK713" s="173"/>
      <c r="AL713" s="173"/>
      <c r="AM713" s="173"/>
      <c r="AN713" s="173"/>
      <c r="AO713" s="173"/>
      <c r="AP713" s="173"/>
      <c r="AQ713" s="173"/>
      <c r="AR713" s="173"/>
      <c r="AS713" s="173">
        <v>13494000</v>
      </c>
      <c r="AT713" s="160">
        <f t="shared" si="243"/>
        <v>3</v>
      </c>
      <c r="AU713" s="173">
        <f t="shared" si="244"/>
        <v>42593000</v>
      </c>
      <c r="AV713" s="173">
        <f t="shared" si="245"/>
        <v>14197700</v>
      </c>
      <c r="AW713" s="173">
        <f t="shared" si="246"/>
        <v>13494000</v>
      </c>
      <c r="AX713" s="173">
        <f t="shared" si="247"/>
        <v>4779600</v>
      </c>
      <c r="AY713" s="173">
        <f t="shared" si="248"/>
        <v>4075900</v>
      </c>
      <c r="AZ713" s="177">
        <f t="shared" si="249"/>
        <v>0.50749089519117441</v>
      </c>
      <c r="BA713" s="177">
        <f t="shared" si="250"/>
        <v>0.43277306463087034</v>
      </c>
      <c r="BB713" s="173">
        <f t="shared" si="242"/>
        <v>13494000</v>
      </c>
      <c r="BC713" s="178">
        <f t="shared" si="239"/>
        <v>14197700</v>
      </c>
      <c r="BD713" s="173">
        <f t="shared" si="240"/>
        <v>4075900</v>
      </c>
      <c r="BE713" s="177">
        <f t="shared" si="241"/>
        <v>0.43277306463087034</v>
      </c>
      <c r="BF713" s="179" t="s">
        <v>20515</v>
      </c>
      <c r="BG713" s="174" t="s">
        <v>20545</v>
      </c>
      <c r="BH713" s="166" t="s">
        <v>20501</v>
      </c>
      <c r="BI713" s="162"/>
      <c r="BJ713" s="163">
        <v>1</v>
      </c>
      <c r="BK713" s="163"/>
    </row>
    <row r="714" spans="1:63" ht="244.5" customHeight="1" x14ac:dyDescent="0.25">
      <c r="A714" s="157">
        <v>708</v>
      </c>
      <c r="B714" s="164" t="s">
        <v>1966</v>
      </c>
      <c r="C714" s="169" t="s">
        <v>1947</v>
      </c>
      <c r="D714" s="169" t="s">
        <v>467</v>
      </c>
      <c r="E714" s="170" t="s">
        <v>1967</v>
      </c>
      <c r="F714" s="171" t="s">
        <v>1968</v>
      </c>
      <c r="G714" s="171" t="s">
        <v>1968</v>
      </c>
      <c r="H714" s="172" t="s">
        <v>1968</v>
      </c>
      <c r="I714" s="164" t="s">
        <v>499</v>
      </c>
      <c r="J714" s="164">
        <v>61</v>
      </c>
      <c r="K714" s="171">
        <v>61</v>
      </c>
      <c r="L714" s="171" t="s">
        <v>1949</v>
      </c>
      <c r="M714" s="173">
        <v>1575000</v>
      </c>
      <c r="N714" s="173">
        <v>638000</v>
      </c>
      <c r="O714" s="173">
        <v>638608.69565217395</v>
      </c>
      <c r="P714" s="173">
        <v>2213000</v>
      </c>
      <c r="Q714" s="173">
        <v>830191.30434782617</v>
      </c>
      <c r="R714" s="173">
        <v>2405191.3043478262</v>
      </c>
      <c r="S714" s="173">
        <v>2405100</v>
      </c>
      <c r="T714" s="174" t="s">
        <v>1950</v>
      </c>
      <c r="U714" s="175" t="s">
        <v>471</v>
      </c>
      <c r="V714" s="175" t="s">
        <v>1197</v>
      </c>
      <c r="W714" s="175" t="s">
        <v>29</v>
      </c>
      <c r="X714" s="176">
        <v>43294</v>
      </c>
      <c r="Y714" s="171" t="s">
        <v>7686</v>
      </c>
      <c r="Z714" s="171"/>
      <c r="AA714" s="173"/>
      <c r="AB714" s="173"/>
      <c r="AC714" s="173"/>
      <c r="AD714" s="173"/>
      <c r="AE714" s="173"/>
      <c r="AF714" s="173"/>
      <c r="AG714" s="173">
        <v>6297000</v>
      </c>
      <c r="AH714" s="173"/>
      <c r="AI714" s="173"/>
      <c r="AJ714" s="173"/>
      <c r="AK714" s="173"/>
      <c r="AL714" s="173"/>
      <c r="AM714" s="173"/>
      <c r="AN714" s="173"/>
      <c r="AO714" s="173"/>
      <c r="AP714" s="173"/>
      <c r="AQ714" s="173"/>
      <c r="AR714" s="173">
        <v>3411000</v>
      </c>
      <c r="AS714" s="173">
        <v>2975000</v>
      </c>
      <c r="AT714" s="160">
        <f t="shared" si="243"/>
        <v>3</v>
      </c>
      <c r="AU714" s="173">
        <f t="shared" si="244"/>
        <v>12683000</v>
      </c>
      <c r="AV714" s="173">
        <f t="shared" si="245"/>
        <v>4227700</v>
      </c>
      <c r="AW714" s="173">
        <f t="shared" si="246"/>
        <v>2975000</v>
      </c>
      <c r="AX714" s="173">
        <f t="shared" si="247"/>
        <v>1822600</v>
      </c>
      <c r="AY714" s="173">
        <f t="shared" si="248"/>
        <v>569900</v>
      </c>
      <c r="AZ714" s="177">
        <f t="shared" si="249"/>
        <v>0.75780632821920091</v>
      </c>
      <c r="BA714" s="177">
        <f t="shared" si="250"/>
        <v>0.23695480437403851</v>
      </c>
      <c r="BB714" s="173">
        <f t="shared" si="242"/>
        <v>2975000</v>
      </c>
      <c r="BC714" s="178">
        <f t="shared" si="239"/>
        <v>4227700</v>
      </c>
      <c r="BD714" s="173">
        <f t="shared" si="240"/>
        <v>569900</v>
      </c>
      <c r="BE714" s="177">
        <f t="shared" si="241"/>
        <v>0.23695480437403851</v>
      </c>
      <c r="BF714" s="179" t="s">
        <v>20515</v>
      </c>
      <c r="BG714" s="174" t="s">
        <v>1950</v>
      </c>
      <c r="BH714" s="166" t="s">
        <v>20501</v>
      </c>
      <c r="BI714" s="162"/>
      <c r="BJ714" s="163">
        <v>1</v>
      </c>
      <c r="BK714" s="163"/>
    </row>
    <row r="715" spans="1:63" ht="244.5" customHeight="1" x14ac:dyDescent="0.25">
      <c r="A715" s="157">
        <v>709</v>
      </c>
      <c r="B715" s="164" t="s">
        <v>1969</v>
      </c>
      <c r="C715" s="169" t="s">
        <v>1947</v>
      </c>
      <c r="D715" s="169" t="s">
        <v>467</v>
      </c>
      <c r="E715" s="170" t="s">
        <v>1970</v>
      </c>
      <c r="F715" s="171" t="s">
        <v>1971</v>
      </c>
      <c r="G715" s="171" t="s">
        <v>1971</v>
      </c>
      <c r="H715" s="172" t="s">
        <v>1971</v>
      </c>
      <c r="I715" s="164" t="s">
        <v>499</v>
      </c>
      <c r="J715" s="164">
        <v>61</v>
      </c>
      <c r="K715" s="171">
        <v>61</v>
      </c>
      <c r="L715" s="171" t="s">
        <v>1949</v>
      </c>
      <c r="M715" s="173">
        <v>1575000</v>
      </c>
      <c r="N715" s="173">
        <v>638000</v>
      </c>
      <c r="O715" s="173">
        <v>638608.69565217395</v>
      </c>
      <c r="P715" s="173">
        <v>2213000</v>
      </c>
      <c r="Q715" s="173">
        <v>830191.30434782617</v>
      </c>
      <c r="R715" s="173">
        <v>2405191.3043478262</v>
      </c>
      <c r="S715" s="173">
        <v>2405100</v>
      </c>
      <c r="T715" s="174" t="s">
        <v>1950</v>
      </c>
      <c r="U715" s="175" t="s">
        <v>471</v>
      </c>
      <c r="V715" s="175" t="s">
        <v>1197</v>
      </c>
      <c r="W715" s="175" t="s">
        <v>173</v>
      </c>
      <c r="X715" s="176">
        <v>43294</v>
      </c>
      <c r="Y715" s="171" t="s">
        <v>7686</v>
      </c>
      <c r="Z715" s="171"/>
      <c r="AA715" s="173"/>
      <c r="AB715" s="173"/>
      <c r="AC715" s="173"/>
      <c r="AD715" s="173"/>
      <c r="AE715" s="173"/>
      <c r="AF715" s="173"/>
      <c r="AG715" s="173">
        <v>5674000</v>
      </c>
      <c r="AH715" s="173"/>
      <c r="AI715" s="173"/>
      <c r="AJ715" s="173"/>
      <c r="AK715" s="173"/>
      <c r="AL715" s="173"/>
      <c r="AM715" s="173"/>
      <c r="AN715" s="173"/>
      <c r="AO715" s="173"/>
      <c r="AP715" s="173"/>
      <c r="AQ715" s="173"/>
      <c r="AR715" s="173">
        <v>3411000</v>
      </c>
      <c r="AS715" s="173">
        <v>2975000</v>
      </c>
      <c r="AT715" s="160">
        <f t="shared" si="243"/>
        <v>3</v>
      </c>
      <c r="AU715" s="173">
        <f t="shared" si="244"/>
        <v>12060000</v>
      </c>
      <c r="AV715" s="173">
        <f t="shared" si="245"/>
        <v>4020000</v>
      </c>
      <c r="AW715" s="173">
        <f t="shared" si="246"/>
        <v>2975000</v>
      </c>
      <c r="AX715" s="173">
        <f t="shared" si="247"/>
        <v>1614900</v>
      </c>
      <c r="AY715" s="173">
        <f t="shared" si="248"/>
        <v>569900</v>
      </c>
      <c r="AZ715" s="177">
        <f t="shared" si="249"/>
        <v>0.67144817263315459</v>
      </c>
      <c r="BA715" s="177">
        <f t="shared" si="250"/>
        <v>0.23695480437403851</v>
      </c>
      <c r="BB715" s="173">
        <f t="shared" si="242"/>
        <v>2975000</v>
      </c>
      <c r="BC715" s="178">
        <f t="shared" si="239"/>
        <v>4020000</v>
      </c>
      <c r="BD715" s="173">
        <f t="shared" si="240"/>
        <v>569900</v>
      </c>
      <c r="BE715" s="177">
        <f t="shared" si="241"/>
        <v>0.23695480437403851</v>
      </c>
      <c r="BF715" s="179" t="s">
        <v>20515</v>
      </c>
      <c r="BG715" s="174" t="s">
        <v>1950</v>
      </c>
      <c r="BH715" s="166" t="s">
        <v>20501</v>
      </c>
      <c r="BI715" s="162"/>
      <c r="BJ715" s="163">
        <v>1</v>
      </c>
      <c r="BK715" s="163"/>
    </row>
    <row r="716" spans="1:63" ht="244.5" customHeight="1" x14ac:dyDescent="0.25">
      <c r="A716" s="157">
        <v>710</v>
      </c>
      <c r="B716" s="164" t="s">
        <v>1972</v>
      </c>
      <c r="C716" s="169" t="s">
        <v>1947</v>
      </c>
      <c r="D716" s="169" t="s">
        <v>467</v>
      </c>
      <c r="E716" s="170" t="s">
        <v>1973</v>
      </c>
      <c r="F716" s="171" t="s">
        <v>1974</v>
      </c>
      <c r="G716" s="171" t="s">
        <v>1974</v>
      </c>
      <c r="H716" s="172" t="s">
        <v>1974</v>
      </c>
      <c r="I716" s="164" t="s">
        <v>499</v>
      </c>
      <c r="J716" s="164">
        <v>61</v>
      </c>
      <c r="K716" s="171">
        <v>61</v>
      </c>
      <c r="L716" s="171" t="s">
        <v>1949</v>
      </c>
      <c r="M716" s="173">
        <v>1575000</v>
      </c>
      <c r="N716" s="173">
        <v>638000</v>
      </c>
      <c r="O716" s="173">
        <v>638608.69565217395</v>
      </c>
      <c r="P716" s="173">
        <v>2213000</v>
      </c>
      <c r="Q716" s="173">
        <v>830191.30434782617</v>
      </c>
      <c r="R716" s="173">
        <v>2405191.3043478262</v>
      </c>
      <c r="S716" s="173">
        <v>2405100</v>
      </c>
      <c r="T716" s="174" t="s">
        <v>1950</v>
      </c>
      <c r="U716" s="175" t="s">
        <v>471</v>
      </c>
      <c r="V716" s="175" t="s">
        <v>1197</v>
      </c>
      <c r="W716" s="175" t="s">
        <v>173</v>
      </c>
      <c r="X716" s="176">
        <v>43294</v>
      </c>
      <c r="Y716" s="171" t="s">
        <v>7686</v>
      </c>
      <c r="Z716" s="171"/>
      <c r="AA716" s="173"/>
      <c r="AB716" s="173"/>
      <c r="AC716" s="173"/>
      <c r="AD716" s="173"/>
      <c r="AE716" s="173"/>
      <c r="AF716" s="173"/>
      <c r="AG716" s="173">
        <v>5674000</v>
      </c>
      <c r="AH716" s="173"/>
      <c r="AI716" s="173"/>
      <c r="AJ716" s="173"/>
      <c r="AK716" s="173"/>
      <c r="AL716" s="173"/>
      <c r="AM716" s="173"/>
      <c r="AN716" s="173"/>
      <c r="AO716" s="173"/>
      <c r="AP716" s="173"/>
      <c r="AQ716" s="173"/>
      <c r="AR716" s="173">
        <v>3411000</v>
      </c>
      <c r="AS716" s="173">
        <v>2975000</v>
      </c>
      <c r="AT716" s="160">
        <f t="shared" si="243"/>
        <v>3</v>
      </c>
      <c r="AU716" s="173">
        <f t="shared" si="244"/>
        <v>12060000</v>
      </c>
      <c r="AV716" s="173">
        <f t="shared" si="245"/>
        <v>4020000</v>
      </c>
      <c r="AW716" s="173">
        <f t="shared" si="246"/>
        <v>2975000</v>
      </c>
      <c r="AX716" s="173">
        <f t="shared" si="247"/>
        <v>1614900</v>
      </c>
      <c r="AY716" s="173">
        <f t="shared" si="248"/>
        <v>569900</v>
      </c>
      <c r="AZ716" s="177">
        <f t="shared" si="249"/>
        <v>0.67144817263315459</v>
      </c>
      <c r="BA716" s="177">
        <f t="shared" si="250"/>
        <v>0.23695480437403851</v>
      </c>
      <c r="BB716" s="173">
        <f t="shared" si="242"/>
        <v>2975000</v>
      </c>
      <c r="BC716" s="178">
        <f t="shared" si="239"/>
        <v>4020000</v>
      </c>
      <c r="BD716" s="173">
        <f t="shared" si="240"/>
        <v>569900</v>
      </c>
      <c r="BE716" s="177">
        <f t="shared" si="241"/>
        <v>0.23695480437403851</v>
      </c>
      <c r="BF716" s="179" t="s">
        <v>20515</v>
      </c>
      <c r="BG716" s="174" t="s">
        <v>1950</v>
      </c>
      <c r="BH716" s="166" t="s">
        <v>20501</v>
      </c>
      <c r="BI716" s="162"/>
      <c r="BJ716" s="163">
        <v>1</v>
      </c>
      <c r="BK716" s="163"/>
    </row>
    <row r="717" spans="1:63" ht="52.5" customHeight="1" x14ac:dyDescent="0.25">
      <c r="A717" s="157">
        <v>711</v>
      </c>
      <c r="B717" s="164" t="s">
        <v>1992</v>
      </c>
      <c r="C717" s="169" t="s">
        <v>1987</v>
      </c>
      <c r="D717" s="169" t="s">
        <v>467</v>
      </c>
      <c r="E717" s="170" t="s">
        <v>1993</v>
      </c>
      <c r="F717" s="171" t="s">
        <v>1994</v>
      </c>
      <c r="G717" s="171" t="s">
        <v>1994</v>
      </c>
      <c r="H717" s="172" t="s">
        <v>1994</v>
      </c>
      <c r="I717" s="164" t="s">
        <v>499</v>
      </c>
      <c r="J717" s="164">
        <v>62</v>
      </c>
      <c r="K717" s="171">
        <v>62</v>
      </c>
      <c r="L717" s="171" t="s">
        <v>1990</v>
      </c>
      <c r="M717" s="173">
        <v>1075000</v>
      </c>
      <c r="N717" s="173">
        <v>131000</v>
      </c>
      <c r="O717" s="173">
        <v>131478.26086956501</v>
      </c>
      <c r="P717" s="173">
        <v>1206000</v>
      </c>
      <c r="Q717" s="173">
        <v>170921.73913043449</v>
      </c>
      <c r="R717" s="173">
        <v>1245921.7391304346</v>
      </c>
      <c r="S717" s="173">
        <v>1245900</v>
      </c>
      <c r="T717" s="174" t="s">
        <v>1991</v>
      </c>
      <c r="U717" s="175" t="s">
        <v>471</v>
      </c>
      <c r="V717" s="175" t="s">
        <v>1197</v>
      </c>
      <c r="W717" s="175" t="s">
        <v>173</v>
      </c>
      <c r="X717" s="176">
        <v>43294</v>
      </c>
      <c r="Y717" s="171" t="s">
        <v>7684</v>
      </c>
      <c r="Z717" s="171"/>
      <c r="AA717" s="173"/>
      <c r="AB717" s="173"/>
      <c r="AC717" s="173"/>
      <c r="AD717" s="173"/>
      <c r="AE717" s="173"/>
      <c r="AF717" s="173">
        <v>2785000</v>
      </c>
      <c r="AG717" s="173"/>
      <c r="AH717" s="173"/>
      <c r="AI717" s="173"/>
      <c r="AJ717" s="173"/>
      <c r="AK717" s="173"/>
      <c r="AL717" s="173"/>
      <c r="AM717" s="173"/>
      <c r="AN717" s="173"/>
      <c r="AO717" s="173"/>
      <c r="AP717" s="173"/>
      <c r="AQ717" s="173"/>
      <c r="AR717" s="173">
        <v>1715000</v>
      </c>
      <c r="AS717" s="173">
        <v>1702000</v>
      </c>
      <c r="AT717" s="160">
        <f t="shared" si="243"/>
        <v>3</v>
      </c>
      <c r="AU717" s="173">
        <f t="shared" si="244"/>
        <v>6202000</v>
      </c>
      <c r="AV717" s="173">
        <f t="shared" si="245"/>
        <v>2067300</v>
      </c>
      <c r="AW717" s="173">
        <f t="shared" si="246"/>
        <v>1702000</v>
      </c>
      <c r="AX717" s="173">
        <f t="shared" si="247"/>
        <v>821400</v>
      </c>
      <c r="AY717" s="173">
        <f t="shared" si="248"/>
        <v>456100</v>
      </c>
      <c r="AZ717" s="177">
        <f t="shared" si="249"/>
        <v>0.65928244642427158</v>
      </c>
      <c r="BA717" s="177">
        <f t="shared" si="250"/>
        <v>0.36608074484308534</v>
      </c>
      <c r="BB717" s="173">
        <f t="shared" si="242"/>
        <v>1702000</v>
      </c>
      <c r="BC717" s="178">
        <f t="shared" si="239"/>
        <v>2067300</v>
      </c>
      <c r="BD717" s="173">
        <f t="shared" si="240"/>
        <v>456100</v>
      </c>
      <c r="BE717" s="177">
        <f t="shared" si="241"/>
        <v>0.36608074484308534</v>
      </c>
      <c r="BF717" s="179" t="s">
        <v>20515</v>
      </c>
      <c r="BG717" s="174" t="s">
        <v>1991</v>
      </c>
      <c r="BH717" s="166" t="s">
        <v>20501</v>
      </c>
      <c r="BI717" s="162"/>
      <c r="BJ717" s="163">
        <v>1</v>
      </c>
      <c r="BK717" s="163"/>
    </row>
    <row r="718" spans="1:63" ht="52.5" customHeight="1" x14ac:dyDescent="0.25">
      <c r="A718" s="157">
        <v>712</v>
      </c>
      <c r="B718" s="164" t="s">
        <v>1995</v>
      </c>
      <c r="C718" s="169" t="s">
        <v>1987</v>
      </c>
      <c r="D718" s="169" t="s">
        <v>467</v>
      </c>
      <c r="E718" s="170" t="s">
        <v>1996</v>
      </c>
      <c r="F718" s="171" t="s">
        <v>1997</v>
      </c>
      <c r="G718" s="171" t="s">
        <v>1997</v>
      </c>
      <c r="H718" s="172" t="s">
        <v>1997</v>
      </c>
      <c r="I718" s="164" t="s">
        <v>499</v>
      </c>
      <c r="J718" s="164">
        <v>62</v>
      </c>
      <c r="K718" s="171">
        <v>62</v>
      </c>
      <c r="L718" s="171" t="s">
        <v>1990</v>
      </c>
      <c r="M718" s="173">
        <v>1075000</v>
      </c>
      <c r="N718" s="173">
        <v>131000</v>
      </c>
      <c r="O718" s="173">
        <v>131478.26086956501</v>
      </c>
      <c r="P718" s="173">
        <v>1206000</v>
      </c>
      <c r="Q718" s="173">
        <v>170921.73913043449</v>
      </c>
      <c r="R718" s="173">
        <v>1245921.7391304346</v>
      </c>
      <c r="S718" s="173">
        <v>1245900</v>
      </c>
      <c r="T718" s="174" t="s">
        <v>1991</v>
      </c>
      <c r="U718" s="175" t="s">
        <v>471</v>
      </c>
      <c r="V718" s="175" t="s">
        <v>1197</v>
      </c>
      <c r="W718" s="175" t="s">
        <v>173</v>
      </c>
      <c r="X718" s="176">
        <v>43294</v>
      </c>
      <c r="Y718" s="171" t="s">
        <v>7684</v>
      </c>
      <c r="Z718" s="171"/>
      <c r="AA718" s="173"/>
      <c r="AB718" s="173"/>
      <c r="AC718" s="173"/>
      <c r="AD718" s="173"/>
      <c r="AE718" s="173"/>
      <c r="AF718" s="173">
        <v>2785000</v>
      </c>
      <c r="AG718" s="173"/>
      <c r="AH718" s="173"/>
      <c r="AI718" s="173"/>
      <c r="AJ718" s="173"/>
      <c r="AK718" s="173"/>
      <c r="AL718" s="173"/>
      <c r="AM718" s="173"/>
      <c r="AN718" s="173"/>
      <c r="AO718" s="173"/>
      <c r="AP718" s="173"/>
      <c r="AQ718" s="173"/>
      <c r="AR718" s="173">
        <v>1715000</v>
      </c>
      <c r="AS718" s="173">
        <v>1702000</v>
      </c>
      <c r="AT718" s="160">
        <f t="shared" si="243"/>
        <v>3</v>
      </c>
      <c r="AU718" s="173">
        <f t="shared" si="244"/>
        <v>6202000</v>
      </c>
      <c r="AV718" s="173">
        <f t="shared" si="245"/>
        <v>2067300</v>
      </c>
      <c r="AW718" s="173">
        <f t="shared" si="246"/>
        <v>1702000</v>
      </c>
      <c r="AX718" s="173">
        <f t="shared" si="247"/>
        <v>821400</v>
      </c>
      <c r="AY718" s="173">
        <f t="shared" si="248"/>
        <v>456100</v>
      </c>
      <c r="AZ718" s="177">
        <f t="shared" si="249"/>
        <v>0.65928244642427158</v>
      </c>
      <c r="BA718" s="177">
        <f t="shared" si="250"/>
        <v>0.36608074484308534</v>
      </c>
      <c r="BB718" s="173">
        <f t="shared" si="242"/>
        <v>1702000</v>
      </c>
      <c r="BC718" s="178">
        <f t="shared" si="239"/>
        <v>2067300</v>
      </c>
      <c r="BD718" s="173">
        <f t="shared" si="240"/>
        <v>456100</v>
      </c>
      <c r="BE718" s="177">
        <f t="shared" si="241"/>
        <v>0.36608074484308534</v>
      </c>
      <c r="BF718" s="179" t="s">
        <v>20515</v>
      </c>
      <c r="BG718" s="174" t="s">
        <v>1991</v>
      </c>
      <c r="BH718" s="166" t="s">
        <v>20501</v>
      </c>
      <c r="BI718" s="162"/>
      <c r="BJ718" s="163">
        <v>1</v>
      </c>
      <c r="BK718" s="163"/>
    </row>
    <row r="719" spans="1:63" ht="52.5" customHeight="1" x14ac:dyDescent="0.25">
      <c r="A719" s="157">
        <v>713</v>
      </c>
      <c r="B719" s="164" t="s">
        <v>1998</v>
      </c>
      <c r="C719" s="169" t="s">
        <v>1999</v>
      </c>
      <c r="D719" s="169" t="s">
        <v>467</v>
      </c>
      <c r="E719" s="170" t="s">
        <v>2000</v>
      </c>
      <c r="F719" s="171" t="s">
        <v>2001</v>
      </c>
      <c r="G719" s="171" t="s">
        <v>2001</v>
      </c>
      <c r="H719" s="172" t="s">
        <v>2001</v>
      </c>
      <c r="I719" s="164" t="s">
        <v>499</v>
      </c>
      <c r="J719" s="164">
        <v>63</v>
      </c>
      <c r="K719" s="171">
        <v>63</v>
      </c>
      <c r="L719" s="171" t="s">
        <v>2002</v>
      </c>
      <c r="M719" s="173">
        <v>3088000</v>
      </c>
      <c r="N719" s="173">
        <v>638000</v>
      </c>
      <c r="O719" s="173">
        <v>638608.69565217395</v>
      </c>
      <c r="P719" s="173">
        <v>3726000</v>
      </c>
      <c r="Q719" s="173">
        <v>830191.30434782617</v>
      </c>
      <c r="R719" s="173">
        <v>3918191.3043478262</v>
      </c>
      <c r="S719" s="173">
        <v>3918100</v>
      </c>
      <c r="T719" s="174" t="s">
        <v>2003</v>
      </c>
      <c r="U719" s="175" t="s">
        <v>471</v>
      </c>
      <c r="V719" s="175" t="s">
        <v>1197</v>
      </c>
      <c r="W719" s="175" t="s">
        <v>173</v>
      </c>
      <c r="X719" s="176">
        <v>43294</v>
      </c>
      <c r="Y719" s="171" t="s">
        <v>7684</v>
      </c>
      <c r="Z719" s="171"/>
      <c r="AA719" s="173"/>
      <c r="AB719" s="173"/>
      <c r="AC719" s="173"/>
      <c r="AD719" s="173"/>
      <c r="AE719" s="173"/>
      <c r="AF719" s="173"/>
      <c r="AG719" s="173"/>
      <c r="AH719" s="173"/>
      <c r="AI719" s="173">
        <v>6726000</v>
      </c>
      <c r="AJ719" s="173"/>
      <c r="AK719" s="173"/>
      <c r="AL719" s="173"/>
      <c r="AM719" s="173"/>
      <c r="AN719" s="173"/>
      <c r="AO719" s="173"/>
      <c r="AP719" s="173"/>
      <c r="AQ719" s="173"/>
      <c r="AR719" s="173">
        <v>7633000</v>
      </c>
      <c r="AS719" s="173">
        <v>5244000</v>
      </c>
      <c r="AT719" s="160">
        <f t="shared" si="243"/>
        <v>3</v>
      </c>
      <c r="AU719" s="173">
        <f t="shared" si="244"/>
        <v>19603000</v>
      </c>
      <c r="AV719" s="173">
        <f t="shared" si="245"/>
        <v>6534300</v>
      </c>
      <c r="AW719" s="173">
        <f t="shared" si="246"/>
        <v>5244000</v>
      </c>
      <c r="AX719" s="173">
        <f t="shared" si="247"/>
        <v>2616200</v>
      </c>
      <c r="AY719" s="173">
        <f t="shared" si="248"/>
        <v>1325900</v>
      </c>
      <c r="AZ719" s="177">
        <f t="shared" si="249"/>
        <v>0.66772159975498324</v>
      </c>
      <c r="BA719" s="177">
        <f t="shared" si="250"/>
        <v>0.33840381817717774</v>
      </c>
      <c r="BB719" s="173">
        <f t="shared" si="242"/>
        <v>5244000</v>
      </c>
      <c r="BC719" s="178">
        <f t="shared" si="239"/>
        <v>6534300</v>
      </c>
      <c r="BD719" s="173">
        <f t="shared" si="240"/>
        <v>1325900</v>
      </c>
      <c r="BE719" s="177">
        <f t="shared" si="241"/>
        <v>0.33840381817717774</v>
      </c>
      <c r="BF719" s="179" t="s">
        <v>20515</v>
      </c>
      <c r="BG719" s="174" t="s">
        <v>2003</v>
      </c>
      <c r="BH719" s="166" t="s">
        <v>20501</v>
      </c>
      <c r="BI719" s="162"/>
      <c r="BJ719" s="163">
        <v>1</v>
      </c>
      <c r="BK719" s="163"/>
    </row>
    <row r="720" spans="1:63" ht="52.5" customHeight="1" x14ac:dyDescent="0.25">
      <c r="A720" s="157">
        <v>714</v>
      </c>
      <c r="B720" s="164" t="s">
        <v>2006</v>
      </c>
      <c r="C720" s="169" t="s">
        <v>1999</v>
      </c>
      <c r="D720" s="169" t="s">
        <v>467</v>
      </c>
      <c r="E720" s="170" t="s">
        <v>2007</v>
      </c>
      <c r="F720" s="171" t="s">
        <v>2008</v>
      </c>
      <c r="G720" s="171" t="s">
        <v>2008</v>
      </c>
      <c r="H720" s="172" t="s">
        <v>2009</v>
      </c>
      <c r="I720" s="164" t="s">
        <v>626</v>
      </c>
      <c r="J720" s="164">
        <v>63</v>
      </c>
      <c r="K720" s="171">
        <v>63</v>
      </c>
      <c r="L720" s="171" t="s">
        <v>2002</v>
      </c>
      <c r="M720" s="173">
        <v>3088000</v>
      </c>
      <c r="N720" s="173">
        <f>P720-M720</f>
        <v>638000</v>
      </c>
      <c r="O720" s="173">
        <v>638608.69565217395</v>
      </c>
      <c r="P720" s="173">
        <v>3726000</v>
      </c>
      <c r="Q720" s="173">
        <f>+O720/1800000*2340000</f>
        <v>830191.30434782617</v>
      </c>
      <c r="R720" s="173">
        <f>+M720+Q720</f>
        <v>3918191.3043478262</v>
      </c>
      <c r="S720" s="173">
        <v>3918100</v>
      </c>
      <c r="T720" s="174" t="s">
        <v>2003</v>
      </c>
      <c r="U720" s="175" t="s">
        <v>471</v>
      </c>
      <c r="V720" s="175" t="s">
        <v>1197</v>
      </c>
      <c r="W720" s="175" t="s">
        <v>173</v>
      </c>
      <c r="X720" s="176">
        <v>43294</v>
      </c>
      <c r="Y720" s="171" t="s">
        <v>7684</v>
      </c>
      <c r="Z720" s="171"/>
      <c r="AA720" s="173"/>
      <c r="AB720" s="173"/>
      <c r="AC720" s="173"/>
      <c r="AD720" s="173"/>
      <c r="AE720" s="173"/>
      <c r="AF720" s="173"/>
      <c r="AG720" s="173">
        <v>7979000</v>
      </c>
      <c r="AH720" s="173"/>
      <c r="AI720" s="173">
        <v>6726000</v>
      </c>
      <c r="AJ720" s="173"/>
      <c r="AK720" s="173"/>
      <c r="AL720" s="173"/>
      <c r="AM720" s="173"/>
      <c r="AN720" s="173"/>
      <c r="AO720" s="173"/>
      <c r="AP720" s="173"/>
      <c r="AQ720" s="173"/>
      <c r="AR720" s="173"/>
      <c r="AS720" s="173">
        <v>5244000</v>
      </c>
      <c r="AT720" s="160">
        <f t="shared" si="243"/>
        <v>3</v>
      </c>
      <c r="AU720" s="173">
        <f t="shared" si="244"/>
        <v>19949000</v>
      </c>
      <c r="AV720" s="173">
        <f t="shared" si="245"/>
        <v>6649700</v>
      </c>
      <c r="AW720" s="173">
        <f t="shared" si="246"/>
        <v>5244000</v>
      </c>
      <c r="AX720" s="173">
        <f t="shared" si="247"/>
        <v>2731600</v>
      </c>
      <c r="AY720" s="173">
        <f t="shared" si="248"/>
        <v>1325900</v>
      </c>
      <c r="AZ720" s="177">
        <f t="shared" si="249"/>
        <v>0.69717465097879072</v>
      </c>
      <c r="BA720" s="177">
        <f t="shared" si="250"/>
        <v>0.33840381817717774</v>
      </c>
      <c r="BB720" s="173">
        <f t="shared" si="242"/>
        <v>5244000</v>
      </c>
      <c r="BC720" s="178">
        <f t="shared" si="239"/>
        <v>6649700</v>
      </c>
      <c r="BD720" s="173">
        <f t="shared" si="240"/>
        <v>1325900</v>
      </c>
      <c r="BE720" s="177">
        <f t="shared" si="241"/>
        <v>0.33840381817717774</v>
      </c>
      <c r="BF720" s="179" t="s">
        <v>20515</v>
      </c>
      <c r="BG720" s="174" t="s">
        <v>2003</v>
      </c>
      <c r="BH720" s="166" t="s">
        <v>20501</v>
      </c>
      <c r="BI720" s="162"/>
      <c r="BJ720" s="163">
        <v>1</v>
      </c>
      <c r="BK720" s="163"/>
    </row>
    <row r="721" spans="1:63" ht="52.5" customHeight="1" x14ac:dyDescent="0.25">
      <c r="A721" s="157">
        <v>715</v>
      </c>
      <c r="B721" s="164" t="s">
        <v>2010</v>
      </c>
      <c r="C721" s="169" t="s">
        <v>1999</v>
      </c>
      <c r="D721" s="169" t="s">
        <v>467</v>
      </c>
      <c r="E721" s="170" t="s">
        <v>2011</v>
      </c>
      <c r="F721" s="171" t="s">
        <v>2012</v>
      </c>
      <c r="G721" s="171" t="s">
        <v>2012</v>
      </c>
      <c r="H721" s="172" t="s">
        <v>2012</v>
      </c>
      <c r="I721" s="164" t="s">
        <v>626</v>
      </c>
      <c r="J721" s="164">
        <v>63</v>
      </c>
      <c r="K721" s="171">
        <v>63</v>
      </c>
      <c r="L721" s="171" t="s">
        <v>2002</v>
      </c>
      <c r="M721" s="173">
        <v>3088000</v>
      </c>
      <c r="N721" s="173">
        <v>638000</v>
      </c>
      <c r="O721" s="173">
        <v>638608.69565217395</v>
      </c>
      <c r="P721" s="173">
        <v>3726000</v>
      </c>
      <c r="Q721" s="173">
        <v>830191.30434782617</v>
      </c>
      <c r="R721" s="173">
        <v>3918191.3043478262</v>
      </c>
      <c r="S721" s="173">
        <v>3918100</v>
      </c>
      <c r="T721" s="174" t="s">
        <v>2003</v>
      </c>
      <c r="U721" s="175" t="s">
        <v>471</v>
      </c>
      <c r="V721" s="175" t="s">
        <v>1197</v>
      </c>
      <c r="W721" s="175" t="s">
        <v>173</v>
      </c>
      <c r="X721" s="176">
        <v>43294</v>
      </c>
      <c r="Y721" s="171" t="s">
        <v>7686</v>
      </c>
      <c r="Z721" s="171"/>
      <c r="AA721" s="173"/>
      <c r="AB721" s="173"/>
      <c r="AC721" s="173"/>
      <c r="AD721" s="173"/>
      <c r="AE721" s="173"/>
      <c r="AF721" s="173"/>
      <c r="AG721" s="173">
        <v>7979000</v>
      </c>
      <c r="AH721" s="173"/>
      <c r="AI721" s="173"/>
      <c r="AJ721" s="173"/>
      <c r="AK721" s="173"/>
      <c r="AL721" s="173"/>
      <c r="AM721" s="173"/>
      <c r="AN721" s="173"/>
      <c r="AO721" s="173"/>
      <c r="AP721" s="173"/>
      <c r="AQ721" s="173"/>
      <c r="AR721" s="173">
        <v>7633000</v>
      </c>
      <c r="AS721" s="173">
        <v>5244000</v>
      </c>
      <c r="AT721" s="160">
        <f t="shared" si="243"/>
        <v>3</v>
      </c>
      <c r="AU721" s="173">
        <f t="shared" si="244"/>
        <v>20856000</v>
      </c>
      <c r="AV721" s="173">
        <f t="shared" si="245"/>
        <v>6952000</v>
      </c>
      <c r="AW721" s="173">
        <f t="shared" si="246"/>
        <v>5244000</v>
      </c>
      <c r="AX721" s="173">
        <f t="shared" si="247"/>
        <v>3033900</v>
      </c>
      <c r="AY721" s="173">
        <f t="shared" si="248"/>
        <v>1325900</v>
      </c>
      <c r="AZ721" s="177">
        <f t="shared" si="249"/>
        <v>0.77432939434930192</v>
      </c>
      <c r="BA721" s="177">
        <f t="shared" si="250"/>
        <v>0.33840381817717774</v>
      </c>
      <c r="BB721" s="173">
        <f t="shared" si="242"/>
        <v>5244000</v>
      </c>
      <c r="BC721" s="178">
        <f t="shared" si="239"/>
        <v>6952000</v>
      </c>
      <c r="BD721" s="173">
        <f t="shared" si="240"/>
        <v>1325900</v>
      </c>
      <c r="BE721" s="177">
        <f t="shared" si="241"/>
        <v>0.33840381817717774</v>
      </c>
      <c r="BF721" s="179" t="s">
        <v>20515</v>
      </c>
      <c r="BG721" s="174" t="s">
        <v>2003</v>
      </c>
      <c r="BH721" s="166" t="s">
        <v>20501</v>
      </c>
      <c r="BI721" s="162"/>
      <c r="BJ721" s="163">
        <v>1</v>
      </c>
      <c r="BK721" s="163"/>
    </row>
    <row r="722" spans="1:63" ht="52.5" customHeight="1" x14ac:dyDescent="0.25">
      <c r="A722" s="157">
        <v>716</v>
      </c>
      <c r="B722" s="164" t="s">
        <v>2036</v>
      </c>
      <c r="C722" s="169" t="s">
        <v>2031</v>
      </c>
      <c r="D722" s="169" t="s">
        <v>467</v>
      </c>
      <c r="E722" s="170" t="s">
        <v>2037</v>
      </c>
      <c r="F722" s="171" t="s">
        <v>2038</v>
      </c>
      <c r="G722" s="171" t="s">
        <v>2038</v>
      </c>
      <c r="H722" s="172" t="s">
        <v>2039</v>
      </c>
      <c r="I722" s="164" t="s">
        <v>626</v>
      </c>
      <c r="J722" s="164">
        <v>66</v>
      </c>
      <c r="K722" s="171">
        <v>66</v>
      </c>
      <c r="L722" s="171" t="s">
        <v>2034</v>
      </c>
      <c r="M722" s="173">
        <v>2588000</v>
      </c>
      <c r="N722" s="173">
        <v>638000</v>
      </c>
      <c r="O722" s="173">
        <v>638608.69565217395</v>
      </c>
      <c r="P722" s="173">
        <v>3226000</v>
      </c>
      <c r="Q722" s="173">
        <v>830191.30434782617</v>
      </c>
      <c r="R722" s="173">
        <v>3418191.3043478262</v>
      </c>
      <c r="S722" s="173">
        <v>3418100</v>
      </c>
      <c r="T722" s="174" t="s">
        <v>2035</v>
      </c>
      <c r="U722" s="175" t="s">
        <v>471</v>
      </c>
      <c r="V722" s="175" t="s">
        <v>1197</v>
      </c>
      <c r="W722" s="175" t="s">
        <v>173</v>
      </c>
      <c r="X722" s="176">
        <v>43294</v>
      </c>
      <c r="Y722" s="171" t="s">
        <v>7684</v>
      </c>
      <c r="Z722" s="171"/>
      <c r="AA722" s="173"/>
      <c r="AB722" s="173"/>
      <c r="AC722" s="173"/>
      <c r="AD722" s="173"/>
      <c r="AE722" s="173"/>
      <c r="AF722" s="173"/>
      <c r="AG722" s="173">
        <v>7429000</v>
      </c>
      <c r="AH722" s="173"/>
      <c r="AI722" s="173"/>
      <c r="AJ722" s="173"/>
      <c r="AK722" s="173"/>
      <c r="AL722" s="173"/>
      <c r="AM722" s="173"/>
      <c r="AN722" s="173"/>
      <c r="AO722" s="173"/>
      <c r="AP722" s="173"/>
      <c r="AQ722" s="173"/>
      <c r="AR722" s="173">
        <v>4533000</v>
      </c>
      <c r="AS722" s="173">
        <v>4494000</v>
      </c>
      <c r="AT722" s="160">
        <f t="shared" si="243"/>
        <v>3</v>
      </c>
      <c r="AU722" s="173">
        <f t="shared" si="244"/>
        <v>16456000</v>
      </c>
      <c r="AV722" s="173">
        <f t="shared" si="245"/>
        <v>5485300</v>
      </c>
      <c r="AW722" s="173">
        <f t="shared" si="246"/>
        <v>4494000</v>
      </c>
      <c r="AX722" s="173">
        <f t="shared" si="247"/>
        <v>2067200</v>
      </c>
      <c r="AY722" s="173">
        <f t="shared" si="248"/>
        <v>1075900</v>
      </c>
      <c r="AZ722" s="177">
        <f t="shared" si="249"/>
        <v>0.60478043357420785</v>
      </c>
      <c r="BA722" s="177">
        <f t="shared" si="250"/>
        <v>0.31476551300430061</v>
      </c>
      <c r="BB722" s="173">
        <f t="shared" si="242"/>
        <v>4494000</v>
      </c>
      <c r="BC722" s="178">
        <f t="shared" si="239"/>
        <v>5485300</v>
      </c>
      <c r="BD722" s="173">
        <f t="shared" si="240"/>
        <v>1075900</v>
      </c>
      <c r="BE722" s="177">
        <f t="shared" si="241"/>
        <v>0.31476551300430061</v>
      </c>
      <c r="BF722" s="179" t="s">
        <v>20515</v>
      </c>
      <c r="BG722" s="174" t="s">
        <v>2035</v>
      </c>
      <c r="BH722" s="166" t="s">
        <v>20501</v>
      </c>
      <c r="BI722" s="162"/>
      <c r="BJ722" s="163">
        <v>1</v>
      </c>
      <c r="BK722" s="163"/>
    </row>
    <row r="723" spans="1:63" ht="52.5" customHeight="1" x14ac:dyDescent="0.25">
      <c r="A723" s="157">
        <v>717</v>
      </c>
      <c r="B723" s="164" t="s">
        <v>2045</v>
      </c>
      <c r="C723" s="169" t="s">
        <v>2031</v>
      </c>
      <c r="D723" s="169" t="s">
        <v>467</v>
      </c>
      <c r="E723" s="170" t="s">
        <v>2046</v>
      </c>
      <c r="F723" s="171" t="s">
        <v>2047</v>
      </c>
      <c r="G723" s="171" t="s">
        <v>2047</v>
      </c>
      <c r="H723" s="172" t="s">
        <v>2047</v>
      </c>
      <c r="I723" s="164" t="s">
        <v>499</v>
      </c>
      <c r="J723" s="164">
        <v>66</v>
      </c>
      <c r="K723" s="171">
        <v>66</v>
      </c>
      <c r="L723" s="171" t="s">
        <v>2034</v>
      </c>
      <c r="M723" s="173">
        <v>2588000</v>
      </c>
      <c r="N723" s="173">
        <v>638000</v>
      </c>
      <c r="O723" s="173">
        <v>638608.69565217395</v>
      </c>
      <c r="P723" s="173">
        <v>3226000</v>
      </c>
      <c r="Q723" s="173">
        <v>830191.30434782617</v>
      </c>
      <c r="R723" s="173">
        <v>3418191.3043478262</v>
      </c>
      <c r="S723" s="173">
        <v>3418100</v>
      </c>
      <c r="T723" s="174" t="s">
        <v>2035</v>
      </c>
      <c r="U723" s="175" t="s">
        <v>471</v>
      </c>
      <c r="V723" s="175" t="s">
        <v>1197</v>
      </c>
      <c r="W723" s="175" t="s">
        <v>173</v>
      </c>
      <c r="X723" s="176">
        <v>43294</v>
      </c>
      <c r="Y723" s="171" t="s">
        <v>7684</v>
      </c>
      <c r="Z723" s="171"/>
      <c r="AA723" s="173"/>
      <c r="AB723" s="173"/>
      <c r="AC723" s="173"/>
      <c r="AD723" s="173"/>
      <c r="AE723" s="173"/>
      <c r="AF723" s="173"/>
      <c r="AG723" s="173">
        <v>6007000</v>
      </c>
      <c r="AH723" s="173"/>
      <c r="AI723" s="173"/>
      <c r="AJ723" s="173"/>
      <c r="AK723" s="173"/>
      <c r="AL723" s="173"/>
      <c r="AM723" s="173"/>
      <c r="AN723" s="173"/>
      <c r="AO723" s="173"/>
      <c r="AP723" s="173"/>
      <c r="AQ723" s="173"/>
      <c r="AR723" s="173">
        <v>4465000</v>
      </c>
      <c r="AS723" s="173">
        <v>4494000</v>
      </c>
      <c r="AT723" s="160">
        <f t="shared" si="243"/>
        <v>3</v>
      </c>
      <c r="AU723" s="173">
        <f t="shared" si="244"/>
        <v>14966000</v>
      </c>
      <c r="AV723" s="173">
        <f t="shared" si="245"/>
        <v>4988700</v>
      </c>
      <c r="AW723" s="173">
        <f t="shared" si="246"/>
        <v>4465000</v>
      </c>
      <c r="AX723" s="173">
        <f t="shared" si="247"/>
        <v>1570600</v>
      </c>
      <c r="AY723" s="173">
        <f t="shared" si="248"/>
        <v>1046900</v>
      </c>
      <c r="AZ723" s="177">
        <f t="shared" si="249"/>
        <v>0.45949504110470729</v>
      </c>
      <c r="BA723" s="177">
        <f t="shared" si="250"/>
        <v>0.30628126737076156</v>
      </c>
      <c r="BB723" s="173">
        <f t="shared" si="242"/>
        <v>4465000</v>
      </c>
      <c r="BC723" s="178">
        <f t="shared" si="239"/>
        <v>4988700</v>
      </c>
      <c r="BD723" s="173">
        <f t="shared" si="240"/>
        <v>1046900</v>
      </c>
      <c r="BE723" s="177">
        <f t="shared" si="241"/>
        <v>0.30628126737076156</v>
      </c>
      <c r="BF723" s="179" t="s">
        <v>20515</v>
      </c>
      <c r="BG723" s="174" t="s">
        <v>2035</v>
      </c>
      <c r="BH723" s="166" t="s">
        <v>20501</v>
      </c>
      <c r="BI723" s="162"/>
      <c r="BJ723" s="163">
        <v>1</v>
      </c>
      <c r="BK723" s="163"/>
    </row>
    <row r="724" spans="1:63" ht="52.5" customHeight="1" x14ac:dyDescent="0.25">
      <c r="A724" s="157">
        <v>718</v>
      </c>
      <c r="B724" s="164" t="s">
        <v>2048</v>
      </c>
      <c r="C724" s="169" t="s">
        <v>2031</v>
      </c>
      <c r="D724" s="169" t="s">
        <v>467</v>
      </c>
      <c r="E724" s="170" t="s">
        <v>2049</v>
      </c>
      <c r="F724" s="171" t="s">
        <v>2050</v>
      </c>
      <c r="G724" s="171" t="s">
        <v>2050</v>
      </c>
      <c r="H724" s="172" t="s">
        <v>2050</v>
      </c>
      <c r="I724" s="164" t="s">
        <v>626</v>
      </c>
      <c r="J724" s="164">
        <v>66</v>
      </c>
      <c r="K724" s="171">
        <v>66</v>
      </c>
      <c r="L724" s="171" t="s">
        <v>2034</v>
      </c>
      <c r="M724" s="173">
        <v>2588000</v>
      </c>
      <c r="N724" s="173">
        <v>638000</v>
      </c>
      <c r="O724" s="173">
        <v>638608.69565217395</v>
      </c>
      <c r="P724" s="173">
        <v>3226000</v>
      </c>
      <c r="Q724" s="173">
        <v>830191.30434782617</v>
      </c>
      <c r="R724" s="173">
        <v>3418191.3043478262</v>
      </c>
      <c r="S724" s="173">
        <v>3418100</v>
      </c>
      <c r="T724" s="174" t="s">
        <v>2035</v>
      </c>
      <c r="U724" s="175" t="s">
        <v>471</v>
      </c>
      <c r="V724" s="175" t="s">
        <v>1197</v>
      </c>
      <c r="W724" s="175" t="s">
        <v>173</v>
      </c>
      <c r="X724" s="176">
        <v>43294</v>
      </c>
      <c r="Y724" s="171" t="s">
        <v>7684</v>
      </c>
      <c r="Z724" s="171"/>
      <c r="AA724" s="173"/>
      <c r="AB724" s="173"/>
      <c r="AC724" s="173"/>
      <c r="AD724" s="173"/>
      <c r="AE724" s="173"/>
      <c r="AF724" s="173"/>
      <c r="AG724" s="173">
        <v>7429000</v>
      </c>
      <c r="AH724" s="173"/>
      <c r="AI724" s="173"/>
      <c r="AJ724" s="173"/>
      <c r="AK724" s="173"/>
      <c r="AL724" s="173"/>
      <c r="AM724" s="173"/>
      <c r="AN724" s="173"/>
      <c r="AO724" s="173"/>
      <c r="AP724" s="173"/>
      <c r="AQ724" s="173"/>
      <c r="AR724" s="173">
        <v>4533000</v>
      </c>
      <c r="AS724" s="173">
        <v>4494000</v>
      </c>
      <c r="AT724" s="160">
        <f t="shared" si="243"/>
        <v>3</v>
      </c>
      <c r="AU724" s="173">
        <f t="shared" si="244"/>
        <v>16456000</v>
      </c>
      <c r="AV724" s="173">
        <f t="shared" si="245"/>
        <v>5485300</v>
      </c>
      <c r="AW724" s="173">
        <f t="shared" si="246"/>
        <v>4494000</v>
      </c>
      <c r="AX724" s="173">
        <f t="shared" si="247"/>
        <v>2067200</v>
      </c>
      <c r="AY724" s="173">
        <f t="shared" si="248"/>
        <v>1075900</v>
      </c>
      <c r="AZ724" s="177">
        <f t="shared" si="249"/>
        <v>0.60478043357420785</v>
      </c>
      <c r="BA724" s="177">
        <f t="shared" si="250"/>
        <v>0.31476551300430061</v>
      </c>
      <c r="BB724" s="173">
        <f t="shared" si="242"/>
        <v>4494000</v>
      </c>
      <c r="BC724" s="178">
        <f t="shared" si="239"/>
        <v>5485300</v>
      </c>
      <c r="BD724" s="173">
        <f t="shared" si="240"/>
        <v>1075900</v>
      </c>
      <c r="BE724" s="177">
        <f t="shared" si="241"/>
        <v>0.31476551300430061</v>
      </c>
      <c r="BF724" s="179" t="s">
        <v>20515</v>
      </c>
      <c r="BG724" s="174" t="s">
        <v>2035</v>
      </c>
      <c r="BH724" s="166" t="s">
        <v>20501</v>
      </c>
      <c r="BI724" s="162"/>
      <c r="BJ724" s="163">
        <v>1</v>
      </c>
      <c r="BK724" s="163"/>
    </row>
    <row r="725" spans="1:63" ht="33" customHeight="1" x14ac:dyDescent="0.25">
      <c r="A725" s="157">
        <v>719</v>
      </c>
      <c r="B725" s="164" t="s">
        <v>2063</v>
      </c>
      <c r="C725" s="169" t="s">
        <v>2064</v>
      </c>
      <c r="D725" s="169" t="s">
        <v>467</v>
      </c>
      <c r="E725" s="170" t="s">
        <v>2065</v>
      </c>
      <c r="F725" s="171" t="s">
        <v>2066</v>
      </c>
      <c r="G725" s="171" t="s">
        <v>2066</v>
      </c>
      <c r="H725" s="172" t="s">
        <v>2066</v>
      </c>
      <c r="I725" s="164" t="s">
        <v>439</v>
      </c>
      <c r="J725" s="164">
        <v>67</v>
      </c>
      <c r="K725" s="171">
        <v>67</v>
      </c>
      <c r="L725" s="171" t="s">
        <v>2067</v>
      </c>
      <c r="M725" s="173">
        <v>2150892</v>
      </c>
      <c r="N725" s="173">
        <v>76108</v>
      </c>
      <c r="O725" s="173">
        <v>76864.695652173905</v>
      </c>
      <c r="P725" s="173">
        <v>2227000</v>
      </c>
      <c r="Q725" s="173">
        <v>99924.104347826084</v>
      </c>
      <c r="R725" s="173">
        <v>2250816.104347826</v>
      </c>
      <c r="S725" s="173">
        <v>2250800</v>
      </c>
      <c r="T725" s="174"/>
      <c r="U725" s="175" t="s">
        <v>471</v>
      </c>
      <c r="V725" s="175" t="s">
        <v>1197</v>
      </c>
      <c r="W725" s="175" t="s">
        <v>173</v>
      </c>
      <c r="X725" s="176">
        <v>43294</v>
      </c>
      <c r="Y725" s="171" t="s">
        <v>7684</v>
      </c>
      <c r="Z725" s="171"/>
      <c r="AA725" s="173"/>
      <c r="AB725" s="173"/>
      <c r="AC725" s="173"/>
      <c r="AD725" s="173"/>
      <c r="AE725" s="173"/>
      <c r="AF725" s="173"/>
      <c r="AG725" s="173"/>
      <c r="AH725" s="173"/>
      <c r="AI725" s="173">
        <v>2527000</v>
      </c>
      <c r="AJ725" s="173"/>
      <c r="AK725" s="173"/>
      <c r="AL725" s="173"/>
      <c r="AM725" s="173"/>
      <c r="AN725" s="173"/>
      <c r="AO725" s="173"/>
      <c r="AP725" s="173"/>
      <c r="AQ725" s="173"/>
      <c r="AR725" s="173">
        <v>3371000</v>
      </c>
      <c r="AS725" s="173">
        <v>2715000</v>
      </c>
      <c r="AT725" s="160">
        <f t="shared" si="243"/>
        <v>3</v>
      </c>
      <c r="AU725" s="173">
        <f t="shared" si="244"/>
        <v>8613000</v>
      </c>
      <c r="AV725" s="173">
        <f t="shared" si="245"/>
        <v>2871000</v>
      </c>
      <c r="AW725" s="173">
        <f t="shared" si="246"/>
        <v>2527000</v>
      </c>
      <c r="AX725" s="173">
        <f t="shared" si="247"/>
        <v>620200</v>
      </c>
      <c r="AY725" s="173">
        <f t="shared" si="248"/>
        <v>276200</v>
      </c>
      <c r="AZ725" s="177">
        <f t="shared" si="249"/>
        <v>0.27554647236538121</v>
      </c>
      <c r="BA725" s="177">
        <f t="shared" si="250"/>
        <v>0.12271192464901369</v>
      </c>
      <c r="BB725" s="173">
        <f t="shared" si="242"/>
        <v>2527000</v>
      </c>
      <c r="BC725" s="178">
        <f t="shared" si="239"/>
        <v>2871000</v>
      </c>
      <c r="BD725" s="173">
        <f t="shared" si="240"/>
        <v>276200</v>
      </c>
      <c r="BE725" s="177">
        <f t="shared" si="241"/>
        <v>0.12271192464901369</v>
      </c>
      <c r="BF725" s="179" t="s">
        <v>20515</v>
      </c>
      <c r="BG725" s="174"/>
      <c r="BH725" s="166" t="s">
        <v>20501</v>
      </c>
      <c r="BI725" s="162"/>
      <c r="BJ725" s="163">
        <v>1</v>
      </c>
      <c r="BK725" s="163"/>
    </row>
    <row r="726" spans="1:63" ht="33" customHeight="1" x14ac:dyDescent="0.25">
      <c r="A726" s="157">
        <v>720</v>
      </c>
      <c r="B726" s="164" t="s">
        <v>2068</v>
      </c>
      <c r="C726" s="169" t="s">
        <v>2064</v>
      </c>
      <c r="D726" s="169" t="s">
        <v>467</v>
      </c>
      <c r="E726" s="170" t="s">
        <v>2069</v>
      </c>
      <c r="F726" s="171" t="s">
        <v>2070</v>
      </c>
      <c r="G726" s="171" t="s">
        <v>2070</v>
      </c>
      <c r="H726" s="172" t="s">
        <v>2070</v>
      </c>
      <c r="I726" s="164" t="s">
        <v>439</v>
      </c>
      <c r="J726" s="164">
        <v>67</v>
      </c>
      <c r="K726" s="171">
        <v>67</v>
      </c>
      <c r="L726" s="171" t="s">
        <v>2067</v>
      </c>
      <c r="M726" s="173">
        <v>2150892</v>
      </c>
      <c r="N726" s="173">
        <v>76108</v>
      </c>
      <c r="O726" s="173">
        <v>76864.695652173905</v>
      </c>
      <c r="P726" s="173">
        <v>2227000</v>
      </c>
      <c r="Q726" s="173">
        <v>99924.104347826084</v>
      </c>
      <c r="R726" s="173">
        <v>2250816.104347826</v>
      </c>
      <c r="S726" s="173">
        <v>2250800</v>
      </c>
      <c r="T726" s="174"/>
      <c r="U726" s="175" t="s">
        <v>471</v>
      </c>
      <c r="V726" s="175" t="s">
        <v>1197</v>
      </c>
      <c r="W726" s="175" t="s">
        <v>173</v>
      </c>
      <c r="X726" s="176">
        <v>43294</v>
      </c>
      <c r="Y726" s="171" t="s">
        <v>7684</v>
      </c>
      <c r="Z726" s="171"/>
      <c r="AA726" s="173"/>
      <c r="AB726" s="173"/>
      <c r="AC726" s="173"/>
      <c r="AD726" s="173"/>
      <c r="AE726" s="173"/>
      <c r="AF726" s="173"/>
      <c r="AG726" s="173"/>
      <c r="AH726" s="173"/>
      <c r="AI726" s="173">
        <v>2527000</v>
      </c>
      <c r="AJ726" s="173"/>
      <c r="AK726" s="173"/>
      <c r="AL726" s="173"/>
      <c r="AM726" s="173"/>
      <c r="AN726" s="173"/>
      <c r="AO726" s="173"/>
      <c r="AP726" s="173"/>
      <c r="AQ726" s="173"/>
      <c r="AR726" s="173">
        <v>3371000</v>
      </c>
      <c r="AS726" s="173">
        <v>2715000</v>
      </c>
      <c r="AT726" s="160">
        <f t="shared" si="243"/>
        <v>3</v>
      </c>
      <c r="AU726" s="173">
        <f t="shared" si="244"/>
        <v>8613000</v>
      </c>
      <c r="AV726" s="173">
        <f t="shared" si="245"/>
        <v>2871000</v>
      </c>
      <c r="AW726" s="173">
        <f t="shared" si="246"/>
        <v>2527000</v>
      </c>
      <c r="AX726" s="173">
        <f t="shared" si="247"/>
        <v>620200</v>
      </c>
      <c r="AY726" s="173">
        <f t="shared" si="248"/>
        <v>276200</v>
      </c>
      <c r="AZ726" s="177">
        <f t="shared" si="249"/>
        <v>0.27554647236538121</v>
      </c>
      <c r="BA726" s="177">
        <f t="shared" si="250"/>
        <v>0.12271192464901369</v>
      </c>
      <c r="BB726" s="173">
        <f t="shared" si="242"/>
        <v>2527000</v>
      </c>
      <c r="BC726" s="178">
        <f t="shared" si="239"/>
        <v>2871000</v>
      </c>
      <c r="BD726" s="173">
        <f t="shared" si="240"/>
        <v>276200</v>
      </c>
      <c r="BE726" s="177">
        <f t="shared" si="241"/>
        <v>0.12271192464901369</v>
      </c>
      <c r="BF726" s="179" t="s">
        <v>20515</v>
      </c>
      <c r="BG726" s="174"/>
      <c r="BH726" s="166" t="s">
        <v>20501</v>
      </c>
      <c r="BI726" s="162"/>
      <c r="BJ726" s="163">
        <v>1</v>
      </c>
      <c r="BK726" s="163"/>
    </row>
    <row r="727" spans="1:63" ht="33" customHeight="1" x14ac:dyDescent="0.25">
      <c r="A727" s="157">
        <v>721</v>
      </c>
      <c r="B727" s="164" t="s">
        <v>2074</v>
      </c>
      <c r="C727" s="169" t="s">
        <v>2064</v>
      </c>
      <c r="D727" s="169" t="s">
        <v>467</v>
      </c>
      <c r="E727" s="170" t="s">
        <v>2075</v>
      </c>
      <c r="F727" s="171" t="s">
        <v>2076</v>
      </c>
      <c r="G727" s="171" t="s">
        <v>2076</v>
      </c>
      <c r="H727" s="172" t="s">
        <v>2076</v>
      </c>
      <c r="I727" s="164" t="s">
        <v>439</v>
      </c>
      <c r="J727" s="164">
        <v>67</v>
      </c>
      <c r="K727" s="171">
        <v>67</v>
      </c>
      <c r="L727" s="171" t="s">
        <v>2067</v>
      </c>
      <c r="M727" s="173">
        <v>2150892</v>
      </c>
      <c r="N727" s="173">
        <f>P727-M727</f>
        <v>76108</v>
      </c>
      <c r="O727" s="173">
        <v>76864.695652173905</v>
      </c>
      <c r="P727" s="173">
        <v>2227000</v>
      </c>
      <c r="Q727" s="173">
        <f>+O727/1800000*2340000</f>
        <v>99924.104347826084</v>
      </c>
      <c r="R727" s="173">
        <f>+M727+Q727</f>
        <v>2250816.104347826</v>
      </c>
      <c r="S727" s="173">
        <v>2250800</v>
      </c>
      <c r="T727" s="174"/>
      <c r="U727" s="175" t="s">
        <v>471</v>
      </c>
      <c r="V727" s="175" t="s">
        <v>1197</v>
      </c>
      <c r="W727" s="175" t="s">
        <v>173</v>
      </c>
      <c r="X727" s="176">
        <v>43294</v>
      </c>
      <c r="Y727" s="171" t="s">
        <v>7684</v>
      </c>
      <c r="Z727" s="171"/>
      <c r="AA727" s="173"/>
      <c r="AB727" s="173"/>
      <c r="AC727" s="173"/>
      <c r="AD727" s="173"/>
      <c r="AE727" s="173"/>
      <c r="AF727" s="173">
        <v>3200000</v>
      </c>
      <c r="AG727" s="173"/>
      <c r="AH727" s="173"/>
      <c r="AI727" s="173">
        <v>2527000</v>
      </c>
      <c r="AJ727" s="173"/>
      <c r="AK727" s="173"/>
      <c r="AL727" s="173"/>
      <c r="AM727" s="173"/>
      <c r="AN727" s="173"/>
      <c r="AO727" s="173"/>
      <c r="AP727" s="173"/>
      <c r="AQ727" s="173"/>
      <c r="AR727" s="173"/>
      <c r="AS727" s="173">
        <v>2715000</v>
      </c>
      <c r="AT727" s="160">
        <f t="shared" si="243"/>
        <v>3</v>
      </c>
      <c r="AU727" s="173">
        <f t="shared" si="244"/>
        <v>8442000</v>
      </c>
      <c r="AV727" s="173">
        <f t="shared" si="245"/>
        <v>2814000</v>
      </c>
      <c r="AW727" s="173">
        <f t="shared" si="246"/>
        <v>2527000</v>
      </c>
      <c r="AX727" s="173">
        <f t="shared" si="247"/>
        <v>563200</v>
      </c>
      <c r="AY727" s="173">
        <f t="shared" si="248"/>
        <v>276200</v>
      </c>
      <c r="AZ727" s="177">
        <f t="shared" si="249"/>
        <v>0.25022214323795983</v>
      </c>
      <c r="BA727" s="177">
        <f t="shared" si="250"/>
        <v>0.12271192464901369</v>
      </c>
      <c r="BB727" s="173">
        <f>AV727</f>
        <v>2814000</v>
      </c>
      <c r="BC727" s="178">
        <f t="shared" si="239"/>
        <v>2814000</v>
      </c>
      <c r="BD727" s="173">
        <f t="shared" si="240"/>
        <v>563200</v>
      </c>
      <c r="BE727" s="177">
        <f t="shared" si="241"/>
        <v>0.25022214323795983</v>
      </c>
      <c r="BF727" s="179" t="s">
        <v>7679</v>
      </c>
      <c r="BG727" s="174"/>
      <c r="BH727" s="166" t="s">
        <v>20501</v>
      </c>
      <c r="BI727" s="162"/>
      <c r="BJ727" s="163">
        <v>1</v>
      </c>
      <c r="BK727" s="163"/>
    </row>
    <row r="728" spans="1:63" ht="33" customHeight="1" x14ac:dyDescent="0.25">
      <c r="A728" s="157">
        <v>722</v>
      </c>
      <c r="B728" s="164" t="s">
        <v>2077</v>
      </c>
      <c r="C728" s="169" t="s">
        <v>2064</v>
      </c>
      <c r="D728" s="169" t="s">
        <v>467</v>
      </c>
      <c r="E728" s="170" t="s">
        <v>2078</v>
      </c>
      <c r="F728" s="171" t="s">
        <v>2079</v>
      </c>
      <c r="G728" s="171" t="s">
        <v>2079</v>
      </c>
      <c r="H728" s="172" t="s">
        <v>2079</v>
      </c>
      <c r="I728" s="164" t="s">
        <v>439</v>
      </c>
      <c r="J728" s="164">
        <v>67</v>
      </c>
      <c r="K728" s="171">
        <v>67</v>
      </c>
      <c r="L728" s="171" t="s">
        <v>2067</v>
      </c>
      <c r="M728" s="173">
        <v>2150892</v>
      </c>
      <c r="N728" s="173">
        <f>P728-M728</f>
        <v>76108</v>
      </c>
      <c r="O728" s="173">
        <v>76864.695652173905</v>
      </c>
      <c r="P728" s="173">
        <v>2227000</v>
      </c>
      <c r="Q728" s="173">
        <f>+O728/1800000*2340000</f>
        <v>99924.104347826084</v>
      </c>
      <c r="R728" s="173">
        <f>+M728+Q728</f>
        <v>2250816.104347826</v>
      </c>
      <c r="S728" s="173">
        <v>2250800</v>
      </c>
      <c r="T728" s="174"/>
      <c r="U728" s="175" t="s">
        <v>471</v>
      </c>
      <c r="V728" s="175" t="s">
        <v>1197</v>
      </c>
      <c r="W728" s="175" t="s">
        <v>173</v>
      </c>
      <c r="X728" s="176">
        <v>43294</v>
      </c>
      <c r="Y728" s="171" t="s">
        <v>7684</v>
      </c>
      <c r="Z728" s="171"/>
      <c r="AA728" s="173">
        <v>2650000</v>
      </c>
      <c r="AB728" s="173"/>
      <c r="AC728" s="173"/>
      <c r="AD728" s="173"/>
      <c r="AE728" s="173"/>
      <c r="AF728" s="173"/>
      <c r="AG728" s="173"/>
      <c r="AH728" s="173"/>
      <c r="AI728" s="173">
        <v>2527000</v>
      </c>
      <c r="AJ728" s="173"/>
      <c r="AK728" s="173"/>
      <c r="AL728" s="173"/>
      <c r="AM728" s="173"/>
      <c r="AN728" s="173"/>
      <c r="AO728" s="173"/>
      <c r="AP728" s="173"/>
      <c r="AQ728" s="173"/>
      <c r="AR728" s="173"/>
      <c r="AS728" s="173">
        <v>2715000</v>
      </c>
      <c r="AT728" s="160">
        <f t="shared" si="243"/>
        <v>3</v>
      </c>
      <c r="AU728" s="173">
        <f t="shared" si="244"/>
        <v>7892000</v>
      </c>
      <c r="AV728" s="173">
        <f t="shared" si="245"/>
        <v>2630700</v>
      </c>
      <c r="AW728" s="173">
        <f t="shared" si="246"/>
        <v>2527000</v>
      </c>
      <c r="AX728" s="173">
        <f t="shared" si="247"/>
        <v>379900</v>
      </c>
      <c r="AY728" s="173">
        <f t="shared" si="248"/>
        <v>276200</v>
      </c>
      <c r="AZ728" s="177">
        <f t="shared" si="249"/>
        <v>0.16878443220188377</v>
      </c>
      <c r="BA728" s="177">
        <f t="shared" si="250"/>
        <v>0.12271192464901369</v>
      </c>
      <c r="BB728" s="173">
        <f>AV728</f>
        <v>2630700</v>
      </c>
      <c r="BC728" s="178">
        <f t="shared" si="239"/>
        <v>2630700</v>
      </c>
      <c r="BD728" s="173">
        <f t="shared" si="240"/>
        <v>379900</v>
      </c>
      <c r="BE728" s="177">
        <f t="shared" si="241"/>
        <v>0.16878443220188377</v>
      </c>
      <c r="BF728" s="179" t="s">
        <v>7679</v>
      </c>
      <c r="BG728" s="174"/>
      <c r="BH728" s="166" t="s">
        <v>20501</v>
      </c>
      <c r="BI728" s="162"/>
      <c r="BJ728" s="163">
        <v>1</v>
      </c>
      <c r="BK728" s="163"/>
    </row>
    <row r="729" spans="1:63" ht="33" customHeight="1" x14ac:dyDescent="0.25">
      <c r="A729" s="157">
        <v>723</v>
      </c>
      <c r="B729" s="164" t="s">
        <v>2080</v>
      </c>
      <c r="C729" s="169" t="s">
        <v>2064</v>
      </c>
      <c r="D729" s="169" t="s">
        <v>467</v>
      </c>
      <c r="E729" s="170" t="s">
        <v>2081</v>
      </c>
      <c r="F729" s="171" t="s">
        <v>2082</v>
      </c>
      <c r="G729" s="171" t="s">
        <v>2082</v>
      </c>
      <c r="H729" s="172" t="s">
        <v>2082</v>
      </c>
      <c r="I729" s="164" t="s">
        <v>439</v>
      </c>
      <c r="J729" s="164">
        <v>67</v>
      </c>
      <c r="K729" s="171">
        <v>67</v>
      </c>
      <c r="L729" s="171" t="s">
        <v>2067</v>
      </c>
      <c r="M729" s="173">
        <v>2150892</v>
      </c>
      <c r="N729" s="173">
        <f>P729-M729</f>
        <v>76108</v>
      </c>
      <c r="O729" s="173">
        <v>76864.695652173905</v>
      </c>
      <c r="P729" s="173">
        <v>2227000</v>
      </c>
      <c r="Q729" s="173">
        <f>+O729/1800000*2340000</f>
        <v>99924.104347826084</v>
      </c>
      <c r="R729" s="173">
        <f>+M729+Q729</f>
        <v>2250816.104347826</v>
      </c>
      <c r="S729" s="173">
        <v>2250800</v>
      </c>
      <c r="T729" s="174"/>
      <c r="U729" s="175" t="s">
        <v>471</v>
      </c>
      <c r="V729" s="175" t="s">
        <v>1197</v>
      </c>
      <c r="W729" s="175" t="s">
        <v>173</v>
      </c>
      <c r="X729" s="176">
        <v>43294</v>
      </c>
      <c r="Y729" s="171" t="s">
        <v>7684</v>
      </c>
      <c r="Z729" s="171"/>
      <c r="AA729" s="173">
        <v>2650000</v>
      </c>
      <c r="AB729" s="173"/>
      <c r="AC729" s="173"/>
      <c r="AD729" s="173"/>
      <c r="AE729" s="173"/>
      <c r="AF729" s="173"/>
      <c r="AG729" s="173"/>
      <c r="AH729" s="173"/>
      <c r="AI729" s="173">
        <v>2527000</v>
      </c>
      <c r="AJ729" s="173"/>
      <c r="AK729" s="173"/>
      <c r="AL729" s="173"/>
      <c r="AM729" s="173"/>
      <c r="AN729" s="173"/>
      <c r="AO729" s="173"/>
      <c r="AP729" s="173"/>
      <c r="AQ729" s="173"/>
      <c r="AR729" s="173"/>
      <c r="AS729" s="173">
        <v>2715000</v>
      </c>
      <c r="AT729" s="160">
        <f t="shared" si="243"/>
        <v>3</v>
      </c>
      <c r="AU729" s="173">
        <f t="shared" si="244"/>
        <v>7892000</v>
      </c>
      <c r="AV729" s="173">
        <f t="shared" si="245"/>
        <v>2630700</v>
      </c>
      <c r="AW729" s="173">
        <f t="shared" si="246"/>
        <v>2527000</v>
      </c>
      <c r="AX729" s="173">
        <f t="shared" si="247"/>
        <v>379900</v>
      </c>
      <c r="AY729" s="173">
        <f t="shared" si="248"/>
        <v>276200</v>
      </c>
      <c r="AZ729" s="177">
        <f t="shared" si="249"/>
        <v>0.16878443220188377</v>
      </c>
      <c r="BA729" s="177">
        <f t="shared" si="250"/>
        <v>0.12271192464901369</v>
      </c>
      <c r="BB729" s="173">
        <f>AV729</f>
        <v>2630700</v>
      </c>
      <c r="BC729" s="178">
        <f t="shared" si="239"/>
        <v>2630700</v>
      </c>
      <c r="BD729" s="173">
        <f t="shared" si="240"/>
        <v>379900</v>
      </c>
      <c r="BE729" s="177">
        <f t="shared" si="241"/>
        <v>0.16878443220188377</v>
      </c>
      <c r="BF729" s="179" t="s">
        <v>7679</v>
      </c>
      <c r="BG729" s="174"/>
      <c r="BH729" s="166" t="s">
        <v>20501</v>
      </c>
      <c r="BI729" s="162"/>
      <c r="BJ729" s="163">
        <v>1</v>
      </c>
      <c r="BK729" s="163"/>
    </row>
    <row r="730" spans="1:63" ht="33" customHeight="1" x14ac:dyDescent="0.25">
      <c r="A730" s="157">
        <v>724</v>
      </c>
      <c r="B730" s="164" t="s">
        <v>2083</v>
      </c>
      <c r="C730" s="169" t="s">
        <v>2064</v>
      </c>
      <c r="D730" s="169" t="s">
        <v>467</v>
      </c>
      <c r="E730" s="170" t="s">
        <v>2084</v>
      </c>
      <c r="F730" s="171" t="s">
        <v>2085</v>
      </c>
      <c r="G730" s="171" t="s">
        <v>2085</v>
      </c>
      <c r="H730" s="172" t="s">
        <v>2085</v>
      </c>
      <c r="I730" s="164" t="s">
        <v>439</v>
      </c>
      <c r="J730" s="164">
        <v>67</v>
      </c>
      <c r="K730" s="171">
        <v>67</v>
      </c>
      <c r="L730" s="171" t="s">
        <v>2067</v>
      </c>
      <c r="M730" s="173">
        <v>2150892</v>
      </c>
      <c r="N730" s="173">
        <f>P730-M730</f>
        <v>76108</v>
      </c>
      <c r="O730" s="173">
        <v>76864.695652173905</v>
      </c>
      <c r="P730" s="173">
        <v>2227000</v>
      </c>
      <c r="Q730" s="173">
        <f>+O730/1800000*2340000</f>
        <v>99924.104347826084</v>
      </c>
      <c r="R730" s="173">
        <f>+M730+Q730</f>
        <v>2250816.104347826</v>
      </c>
      <c r="S730" s="173">
        <v>2250800</v>
      </c>
      <c r="T730" s="174"/>
      <c r="U730" s="175" t="s">
        <v>471</v>
      </c>
      <c r="V730" s="175" t="s">
        <v>1197</v>
      </c>
      <c r="W730" s="175" t="s">
        <v>173</v>
      </c>
      <c r="X730" s="176">
        <v>43294</v>
      </c>
      <c r="Y730" s="171" t="s">
        <v>7684</v>
      </c>
      <c r="Z730" s="171"/>
      <c r="AA730" s="173">
        <v>2650000</v>
      </c>
      <c r="AB730" s="173"/>
      <c r="AC730" s="173"/>
      <c r="AD730" s="173"/>
      <c r="AE730" s="173"/>
      <c r="AF730" s="173"/>
      <c r="AG730" s="173"/>
      <c r="AH730" s="173"/>
      <c r="AI730" s="173">
        <v>2527000</v>
      </c>
      <c r="AJ730" s="173"/>
      <c r="AK730" s="173"/>
      <c r="AL730" s="173"/>
      <c r="AM730" s="173"/>
      <c r="AN730" s="173"/>
      <c r="AO730" s="173"/>
      <c r="AP730" s="173"/>
      <c r="AQ730" s="173"/>
      <c r="AR730" s="173"/>
      <c r="AS730" s="173">
        <v>2715000</v>
      </c>
      <c r="AT730" s="160">
        <f t="shared" si="243"/>
        <v>3</v>
      </c>
      <c r="AU730" s="173">
        <f t="shared" si="244"/>
        <v>7892000</v>
      </c>
      <c r="AV730" s="173">
        <f t="shared" si="245"/>
        <v>2630700</v>
      </c>
      <c r="AW730" s="173">
        <f t="shared" si="246"/>
        <v>2527000</v>
      </c>
      <c r="AX730" s="173">
        <f t="shared" si="247"/>
        <v>379900</v>
      </c>
      <c r="AY730" s="173">
        <f t="shared" si="248"/>
        <v>276200</v>
      </c>
      <c r="AZ730" s="177">
        <f t="shared" si="249"/>
        <v>0.16878443220188377</v>
      </c>
      <c r="BA730" s="177">
        <f t="shared" si="250"/>
        <v>0.12271192464901369</v>
      </c>
      <c r="BB730" s="173">
        <f>AV730</f>
        <v>2630700</v>
      </c>
      <c r="BC730" s="178">
        <f t="shared" si="239"/>
        <v>2630700</v>
      </c>
      <c r="BD730" s="173">
        <f t="shared" si="240"/>
        <v>379900</v>
      </c>
      <c r="BE730" s="177">
        <f t="shared" si="241"/>
        <v>0.16878443220188377</v>
      </c>
      <c r="BF730" s="179" t="s">
        <v>7679</v>
      </c>
      <c r="BG730" s="174"/>
      <c r="BH730" s="166" t="s">
        <v>20501</v>
      </c>
      <c r="BI730" s="162"/>
      <c r="BJ730" s="163">
        <v>1</v>
      </c>
      <c r="BK730" s="163"/>
    </row>
    <row r="731" spans="1:63" ht="33" customHeight="1" x14ac:dyDescent="0.25">
      <c r="A731" s="157">
        <v>725</v>
      </c>
      <c r="B731" s="164" t="s">
        <v>2087</v>
      </c>
      <c r="C731" s="169" t="s">
        <v>2064</v>
      </c>
      <c r="D731" s="169" t="s">
        <v>467</v>
      </c>
      <c r="E731" s="170" t="s">
        <v>2088</v>
      </c>
      <c r="F731" s="171" t="s">
        <v>2089</v>
      </c>
      <c r="G731" s="171" t="s">
        <v>2090</v>
      </c>
      <c r="H731" s="172" t="s">
        <v>2089</v>
      </c>
      <c r="I731" s="164" t="s">
        <v>439</v>
      </c>
      <c r="J731" s="164">
        <v>67</v>
      </c>
      <c r="K731" s="171">
        <v>67</v>
      </c>
      <c r="L731" s="171" t="s">
        <v>2067</v>
      </c>
      <c r="M731" s="173">
        <v>2150892</v>
      </c>
      <c r="N731" s="173">
        <v>76108</v>
      </c>
      <c r="O731" s="173">
        <v>76864.695652173905</v>
      </c>
      <c r="P731" s="173">
        <v>2227000</v>
      </c>
      <c r="Q731" s="173">
        <v>99924.104347826084</v>
      </c>
      <c r="R731" s="173">
        <v>2250816.104347826</v>
      </c>
      <c r="S731" s="173">
        <v>2250800</v>
      </c>
      <c r="T731" s="174"/>
      <c r="U731" s="175" t="s">
        <v>471</v>
      </c>
      <c r="V731" s="175" t="s">
        <v>1197</v>
      </c>
      <c r="W731" s="175" t="s">
        <v>173</v>
      </c>
      <c r="X731" s="176">
        <v>43294</v>
      </c>
      <c r="Y731" s="171" t="s">
        <v>7684</v>
      </c>
      <c r="Z731" s="171"/>
      <c r="AA731" s="173"/>
      <c r="AB731" s="173"/>
      <c r="AC731" s="173"/>
      <c r="AD731" s="173"/>
      <c r="AE731" s="173"/>
      <c r="AF731" s="173"/>
      <c r="AG731" s="173"/>
      <c r="AH731" s="173"/>
      <c r="AI731" s="173">
        <v>2527000</v>
      </c>
      <c r="AJ731" s="173"/>
      <c r="AK731" s="173"/>
      <c r="AL731" s="173"/>
      <c r="AM731" s="173"/>
      <c r="AN731" s="173"/>
      <c r="AO731" s="173"/>
      <c r="AP731" s="173"/>
      <c r="AQ731" s="173"/>
      <c r="AR731" s="173">
        <v>3371000</v>
      </c>
      <c r="AS731" s="173">
        <v>2715000</v>
      </c>
      <c r="AT731" s="160">
        <f t="shared" si="243"/>
        <v>3</v>
      </c>
      <c r="AU731" s="173">
        <f t="shared" si="244"/>
        <v>8613000</v>
      </c>
      <c r="AV731" s="173">
        <f t="shared" si="245"/>
        <v>2871000</v>
      </c>
      <c r="AW731" s="173">
        <f t="shared" si="246"/>
        <v>2527000</v>
      </c>
      <c r="AX731" s="173">
        <f t="shared" si="247"/>
        <v>620200</v>
      </c>
      <c r="AY731" s="173">
        <f t="shared" si="248"/>
        <v>276200</v>
      </c>
      <c r="AZ731" s="177">
        <f t="shared" si="249"/>
        <v>0.27554647236538121</v>
      </c>
      <c r="BA731" s="177">
        <f t="shared" si="250"/>
        <v>0.12271192464901369</v>
      </c>
      <c r="BB731" s="173">
        <f t="shared" ref="BB731:BB737" si="251">AW731</f>
        <v>2527000</v>
      </c>
      <c r="BC731" s="178">
        <f t="shared" si="239"/>
        <v>2871000</v>
      </c>
      <c r="BD731" s="173">
        <f t="shared" si="240"/>
        <v>276200</v>
      </c>
      <c r="BE731" s="177">
        <f t="shared" si="241"/>
        <v>0.12271192464901369</v>
      </c>
      <c r="BF731" s="179" t="s">
        <v>20515</v>
      </c>
      <c r="BG731" s="174"/>
      <c r="BH731" s="166" t="s">
        <v>20501</v>
      </c>
      <c r="BI731" s="162"/>
      <c r="BJ731" s="163">
        <v>1</v>
      </c>
      <c r="BK731" s="163"/>
    </row>
    <row r="732" spans="1:63" ht="33" customHeight="1" x14ac:dyDescent="0.25">
      <c r="A732" s="157">
        <v>726</v>
      </c>
      <c r="B732" s="164" t="s">
        <v>2091</v>
      </c>
      <c r="C732" s="169" t="s">
        <v>2064</v>
      </c>
      <c r="D732" s="169" t="s">
        <v>467</v>
      </c>
      <c r="E732" s="170" t="s">
        <v>2092</v>
      </c>
      <c r="F732" s="171" t="s">
        <v>2093</v>
      </c>
      <c r="G732" s="171" t="s">
        <v>2093</v>
      </c>
      <c r="H732" s="172" t="s">
        <v>2093</v>
      </c>
      <c r="I732" s="164" t="s">
        <v>439</v>
      </c>
      <c r="J732" s="164">
        <v>67</v>
      </c>
      <c r="K732" s="171">
        <v>67</v>
      </c>
      <c r="L732" s="171" t="s">
        <v>2067</v>
      </c>
      <c r="M732" s="173">
        <v>2150892</v>
      </c>
      <c r="N732" s="173">
        <v>76108</v>
      </c>
      <c r="O732" s="173">
        <v>76864.695652173905</v>
      </c>
      <c r="P732" s="173">
        <v>2227000</v>
      </c>
      <c r="Q732" s="173">
        <v>99924.104347826084</v>
      </c>
      <c r="R732" s="173">
        <v>2250816.104347826</v>
      </c>
      <c r="S732" s="173">
        <v>2250800</v>
      </c>
      <c r="T732" s="174"/>
      <c r="U732" s="175" t="s">
        <v>471</v>
      </c>
      <c r="V732" s="175" t="s">
        <v>1197</v>
      </c>
      <c r="W732" s="175" t="s">
        <v>173</v>
      </c>
      <c r="X732" s="176">
        <v>43294</v>
      </c>
      <c r="Y732" s="171" t="s">
        <v>7684</v>
      </c>
      <c r="Z732" s="171"/>
      <c r="AA732" s="173"/>
      <c r="AB732" s="173"/>
      <c r="AC732" s="173"/>
      <c r="AD732" s="173"/>
      <c r="AE732" s="173"/>
      <c r="AF732" s="173"/>
      <c r="AG732" s="173"/>
      <c r="AH732" s="173"/>
      <c r="AI732" s="173">
        <v>2527000</v>
      </c>
      <c r="AJ732" s="173"/>
      <c r="AK732" s="173"/>
      <c r="AL732" s="173"/>
      <c r="AM732" s="173"/>
      <c r="AN732" s="173"/>
      <c r="AO732" s="173"/>
      <c r="AP732" s="173"/>
      <c r="AQ732" s="173"/>
      <c r="AR732" s="173">
        <v>3371000</v>
      </c>
      <c r="AS732" s="173">
        <v>2715000</v>
      </c>
      <c r="AT732" s="160">
        <f t="shared" si="243"/>
        <v>3</v>
      </c>
      <c r="AU732" s="173">
        <f t="shared" si="244"/>
        <v>8613000</v>
      </c>
      <c r="AV732" s="173">
        <f t="shared" si="245"/>
        <v>2871000</v>
      </c>
      <c r="AW732" s="173">
        <f t="shared" si="246"/>
        <v>2527000</v>
      </c>
      <c r="AX732" s="173">
        <f t="shared" si="247"/>
        <v>620200</v>
      </c>
      <c r="AY732" s="173">
        <f t="shared" si="248"/>
        <v>276200</v>
      </c>
      <c r="AZ732" s="177">
        <f t="shared" si="249"/>
        <v>0.27554647236538121</v>
      </c>
      <c r="BA732" s="177">
        <f t="shared" si="250"/>
        <v>0.12271192464901369</v>
      </c>
      <c r="BB732" s="173">
        <f t="shared" si="251"/>
        <v>2527000</v>
      </c>
      <c r="BC732" s="178">
        <f t="shared" si="239"/>
        <v>2871000</v>
      </c>
      <c r="BD732" s="173">
        <f t="shared" si="240"/>
        <v>276200</v>
      </c>
      <c r="BE732" s="177">
        <f t="shared" si="241"/>
        <v>0.12271192464901369</v>
      </c>
      <c r="BF732" s="179" t="s">
        <v>20515</v>
      </c>
      <c r="BG732" s="174"/>
      <c r="BH732" s="166" t="s">
        <v>20501</v>
      </c>
      <c r="BI732" s="162"/>
      <c r="BJ732" s="163">
        <v>1</v>
      </c>
      <c r="BK732" s="163"/>
    </row>
    <row r="733" spans="1:63" ht="33" customHeight="1" x14ac:dyDescent="0.25">
      <c r="A733" s="157">
        <v>727</v>
      </c>
      <c r="B733" s="164" t="s">
        <v>2094</v>
      </c>
      <c r="C733" s="169" t="s">
        <v>2064</v>
      </c>
      <c r="D733" s="169" t="s">
        <v>467</v>
      </c>
      <c r="E733" s="170" t="s">
        <v>2095</v>
      </c>
      <c r="F733" s="171" t="s">
        <v>2096</v>
      </c>
      <c r="G733" s="171" t="s">
        <v>2096</v>
      </c>
      <c r="H733" s="172" t="s">
        <v>2096</v>
      </c>
      <c r="I733" s="164" t="s">
        <v>439</v>
      </c>
      <c r="J733" s="164">
        <v>67</v>
      </c>
      <c r="K733" s="171">
        <v>67</v>
      </c>
      <c r="L733" s="171" t="s">
        <v>2067</v>
      </c>
      <c r="M733" s="173">
        <v>2150892</v>
      </c>
      <c r="N733" s="173">
        <v>76108</v>
      </c>
      <c r="O733" s="173">
        <v>76864.695652173905</v>
      </c>
      <c r="P733" s="173">
        <v>2227000</v>
      </c>
      <c r="Q733" s="173">
        <v>99924.104347826084</v>
      </c>
      <c r="R733" s="173">
        <v>2250816.104347826</v>
      </c>
      <c r="S733" s="173">
        <v>2250800</v>
      </c>
      <c r="T733" s="174"/>
      <c r="U733" s="175" t="s">
        <v>471</v>
      </c>
      <c r="V733" s="175" t="s">
        <v>1197</v>
      </c>
      <c r="W733" s="175" t="s">
        <v>173</v>
      </c>
      <c r="X733" s="176">
        <v>43294</v>
      </c>
      <c r="Y733" s="171" t="s">
        <v>7684</v>
      </c>
      <c r="Z733" s="171"/>
      <c r="AA733" s="173"/>
      <c r="AB733" s="173"/>
      <c r="AC733" s="173"/>
      <c r="AD733" s="173"/>
      <c r="AE733" s="173"/>
      <c r="AF733" s="173"/>
      <c r="AG733" s="173"/>
      <c r="AH733" s="173"/>
      <c r="AI733" s="173">
        <v>2527000</v>
      </c>
      <c r="AJ733" s="173"/>
      <c r="AK733" s="173"/>
      <c r="AL733" s="173"/>
      <c r="AM733" s="173"/>
      <c r="AN733" s="173"/>
      <c r="AO733" s="173"/>
      <c r="AP733" s="173"/>
      <c r="AQ733" s="173"/>
      <c r="AR733" s="173">
        <v>3371000</v>
      </c>
      <c r="AS733" s="173">
        <v>2715000</v>
      </c>
      <c r="AT733" s="160">
        <f t="shared" si="243"/>
        <v>3</v>
      </c>
      <c r="AU733" s="173">
        <f t="shared" si="244"/>
        <v>8613000</v>
      </c>
      <c r="AV733" s="173">
        <f t="shared" si="245"/>
        <v>2871000</v>
      </c>
      <c r="AW733" s="173">
        <f t="shared" si="246"/>
        <v>2527000</v>
      </c>
      <c r="AX733" s="173">
        <f t="shared" si="247"/>
        <v>620200</v>
      </c>
      <c r="AY733" s="173">
        <f t="shared" si="248"/>
        <v>276200</v>
      </c>
      <c r="AZ733" s="177">
        <f t="shared" si="249"/>
        <v>0.27554647236538121</v>
      </c>
      <c r="BA733" s="177">
        <f t="shared" si="250"/>
        <v>0.12271192464901369</v>
      </c>
      <c r="BB733" s="173">
        <f t="shared" si="251"/>
        <v>2527000</v>
      </c>
      <c r="BC733" s="178">
        <f t="shared" si="239"/>
        <v>2871000</v>
      </c>
      <c r="BD733" s="173">
        <f t="shared" si="240"/>
        <v>276200</v>
      </c>
      <c r="BE733" s="177">
        <f t="shared" si="241"/>
        <v>0.12271192464901369</v>
      </c>
      <c r="BF733" s="179" t="s">
        <v>20515</v>
      </c>
      <c r="BG733" s="174"/>
      <c r="BH733" s="166" t="s">
        <v>20501</v>
      </c>
      <c r="BI733" s="162"/>
      <c r="BJ733" s="163">
        <v>1</v>
      </c>
      <c r="BK733" s="163"/>
    </row>
    <row r="734" spans="1:63" ht="33" customHeight="1" x14ac:dyDescent="0.25">
      <c r="A734" s="157">
        <v>728</v>
      </c>
      <c r="B734" s="164" t="s">
        <v>2097</v>
      </c>
      <c r="C734" s="169" t="s">
        <v>2064</v>
      </c>
      <c r="D734" s="169" t="s">
        <v>467</v>
      </c>
      <c r="E734" s="170" t="s">
        <v>2098</v>
      </c>
      <c r="F734" s="171" t="s">
        <v>7594</v>
      </c>
      <c r="G734" s="171" t="s">
        <v>2099</v>
      </c>
      <c r="H734" s="172" t="s">
        <v>2100</v>
      </c>
      <c r="I734" s="164" t="s">
        <v>439</v>
      </c>
      <c r="J734" s="164">
        <v>67</v>
      </c>
      <c r="K734" s="171">
        <v>67</v>
      </c>
      <c r="L734" s="171" t="s">
        <v>2067</v>
      </c>
      <c r="M734" s="173">
        <v>2150892</v>
      </c>
      <c r="N734" s="173">
        <v>76108</v>
      </c>
      <c r="O734" s="173">
        <v>76864.695652173905</v>
      </c>
      <c r="P734" s="173">
        <v>2227000</v>
      </c>
      <c r="Q734" s="173">
        <v>99924.104347826084</v>
      </c>
      <c r="R734" s="173">
        <v>2250816.104347826</v>
      </c>
      <c r="S734" s="173">
        <v>2250800</v>
      </c>
      <c r="T734" s="174"/>
      <c r="U734" s="175" t="s">
        <v>471</v>
      </c>
      <c r="V734" s="175" t="s">
        <v>1197</v>
      </c>
      <c r="W734" s="175" t="s">
        <v>173</v>
      </c>
      <c r="X734" s="176">
        <v>43294</v>
      </c>
      <c r="Y734" s="171" t="s">
        <v>7684</v>
      </c>
      <c r="Z734" s="171"/>
      <c r="AA734" s="173"/>
      <c r="AB734" s="173"/>
      <c r="AC734" s="173"/>
      <c r="AD734" s="173"/>
      <c r="AE734" s="173"/>
      <c r="AF734" s="173"/>
      <c r="AG734" s="173"/>
      <c r="AH734" s="173"/>
      <c r="AI734" s="173">
        <v>2527000</v>
      </c>
      <c r="AJ734" s="173"/>
      <c r="AK734" s="173"/>
      <c r="AL734" s="173"/>
      <c r="AM734" s="173"/>
      <c r="AN734" s="173"/>
      <c r="AO734" s="173"/>
      <c r="AP734" s="173"/>
      <c r="AQ734" s="173"/>
      <c r="AR734" s="173">
        <v>3371000</v>
      </c>
      <c r="AS734" s="173">
        <v>2715000</v>
      </c>
      <c r="AT734" s="160">
        <f t="shared" si="243"/>
        <v>3</v>
      </c>
      <c r="AU734" s="173">
        <f t="shared" si="244"/>
        <v>8613000</v>
      </c>
      <c r="AV734" s="173">
        <f t="shared" si="245"/>
        <v>2871000</v>
      </c>
      <c r="AW734" s="173">
        <f t="shared" si="246"/>
        <v>2527000</v>
      </c>
      <c r="AX734" s="173">
        <f t="shared" si="247"/>
        <v>620200</v>
      </c>
      <c r="AY734" s="173">
        <f t="shared" si="248"/>
        <v>276200</v>
      </c>
      <c r="AZ734" s="177">
        <f t="shared" si="249"/>
        <v>0.27554647236538121</v>
      </c>
      <c r="BA734" s="177">
        <f t="shared" si="250"/>
        <v>0.12271192464901369</v>
      </c>
      <c r="BB734" s="173">
        <f t="shared" si="251"/>
        <v>2527000</v>
      </c>
      <c r="BC734" s="178">
        <f t="shared" si="239"/>
        <v>2871000</v>
      </c>
      <c r="BD734" s="173">
        <f t="shared" si="240"/>
        <v>276200</v>
      </c>
      <c r="BE734" s="177">
        <f t="shared" si="241"/>
        <v>0.12271192464901369</v>
      </c>
      <c r="BF734" s="179" t="s">
        <v>20515</v>
      </c>
      <c r="BG734" s="174"/>
      <c r="BH734" s="166" t="s">
        <v>20501</v>
      </c>
      <c r="BI734" s="162"/>
      <c r="BJ734" s="163">
        <v>1</v>
      </c>
      <c r="BK734" s="163"/>
    </row>
    <row r="735" spans="1:63" ht="33" customHeight="1" x14ac:dyDescent="0.25">
      <c r="A735" s="157">
        <v>729</v>
      </c>
      <c r="B735" s="164" t="s">
        <v>2101</v>
      </c>
      <c r="C735" s="169" t="s">
        <v>2064</v>
      </c>
      <c r="D735" s="169" t="s">
        <v>467</v>
      </c>
      <c r="E735" s="170" t="s">
        <v>2102</v>
      </c>
      <c r="F735" s="171" t="s">
        <v>7595</v>
      </c>
      <c r="G735" s="171" t="s">
        <v>2103</v>
      </c>
      <c r="H735" s="172" t="s">
        <v>2104</v>
      </c>
      <c r="I735" s="164" t="s">
        <v>439</v>
      </c>
      <c r="J735" s="164">
        <v>67</v>
      </c>
      <c r="K735" s="171">
        <v>67</v>
      </c>
      <c r="L735" s="171" t="s">
        <v>2067</v>
      </c>
      <c r="M735" s="173">
        <v>2150892</v>
      </c>
      <c r="N735" s="173">
        <v>76108</v>
      </c>
      <c r="O735" s="173">
        <v>76864.695652173905</v>
      </c>
      <c r="P735" s="173">
        <v>2227000</v>
      </c>
      <c r="Q735" s="173">
        <v>99924.104347826084</v>
      </c>
      <c r="R735" s="173">
        <v>2250816.104347826</v>
      </c>
      <c r="S735" s="173">
        <v>2250800</v>
      </c>
      <c r="T735" s="174"/>
      <c r="U735" s="175" t="s">
        <v>471</v>
      </c>
      <c r="V735" s="175" t="s">
        <v>1197</v>
      </c>
      <c r="W735" s="175" t="s">
        <v>173</v>
      </c>
      <c r="X735" s="176">
        <v>43294</v>
      </c>
      <c r="Y735" s="171" t="s">
        <v>7684</v>
      </c>
      <c r="Z735" s="171"/>
      <c r="AA735" s="173"/>
      <c r="AB735" s="173"/>
      <c r="AC735" s="173"/>
      <c r="AD735" s="173"/>
      <c r="AE735" s="173"/>
      <c r="AF735" s="173"/>
      <c r="AG735" s="173"/>
      <c r="AH735" s="173"/>
      <c r="AI735" s="173">
        <v>2527000</v>
      </c>
      <c r="AJ735" s="173"/>
      <c r="AK735" s="173"/>
      <c r="AL735" s="173"/>
      <c r="AM735" s="173"/>
      <c r="AN735" s="173"/>
      <c r="AO735" s="173"/>
      <c r="AP735" s="173"/>
      <c r="AQ735" s="173"/>
      <c r="AR735" s="173">
        <v>3371000</v>
      </c>
      <c r="AS735" s="173">
        <v>2715000</v>
      </c>
      <c r="AT735" s="160">
        <f t="shared" si="243"/>
        <v>3</v>
      </c>
      <c r="AU735" s="173">
        <f t="shared" si="244"/>
        <v>8613000</v>
      </c>
      <c r="AV735" s="173">
        <f t="shared" si="245"/>
        <v>2871000</v>
      </c>
      <c r="AW735" s="173">
        <f t="shared" si="246"/>
        <v>2527000</v>
      </c>
      <c r="AX735" s="173">
        <f t="shared" si="247"/>
        <v>620200</v>
      </c>
      <c r="AY735" s="173">
        <f t="shared" si="248"/>
        <v>276200</v>
      </c>
      <c r="AZ735" s="177">
        <f t="shared" si="249"/>
        <v>0.27554647236538121</v>
      </c>
      <c r="BA735" s="177">
        <f t="shared" si="250"/>
        <v>0.12271192464901369</v>
      </c>
      <c r="BB735" s="173">
        <f t="shared" si="251"/>
        <v>2527000</v>
      </c>
      <c r="BC735" s="178">
        <f t="shared" si="239"/>
        <v>2871000</v>
      </c>
      <c r="BD735" s="173">
        <f t="shared" si="240"/>
        <v>276200</v>
      </c>
      <c r="BE735" s="177">
        <f t="shared" si="241"/>
        <v>0.12271192464901369</v>
      </c>
      <c r="BF735" s="179" t="s">
        <v>20515</v>
      </c>
      <c r="BG735" s="174"/>
      <c r="BH735" s="166" t="s">
        <v>20501</v>
      </c>
      <c r="BI735" s="162"/>
      <c r="BJ735" s="163">
        <v>1</v>
      </c>
      <c r="BK735" s="163"/>
    </row>
    <row r="736" spans="1:63" ht="33" customHeight="1" x14ac:dyDescent="0.25">
      <c r="A736" s="157">
        <v>730</v>
      </c>
      <c r="B736" s="164" t="s">
        <v>2105</v>
      </c>
      <c r="C736" s="169" t="s">
        <v>2064</v>
      </c>
      <c r="D736" s="169" t="s">
        <v>467</v>
      </c>
      <c r="E736" s="170" t="s">
        <v>2106</v>
      </c>
      <c r="F736" s="171" t="s">
        <v>2107</v>
      </c>
      <c r="G736" s="171" t="s">
        <v>2108</v>
      </c>
      <c r="H736" s="172" t="s">
        <v>2107</v>
      </c>
      <c r="I736" s="164" t="s">
        <v>439</v>
      </c>
      <c r="J736" s="164">
        <v>67</v>
      </c>
      <c r="K736" s="171">
        <v>67</v>
      </c>
      <c r="L736" s="171" t="s">
        <v>2067</v>
      </c>
      <c r="M736" s="173">
        <v>2150892</v>
      </c>
      <c r="N736" s="173">
        <v>76108</v>
      </c>
      <c r="O736" s="173">
        <v>76864.695652173905</v>
      </c>
      <c r="P736" s="173">
        <v>2227000</v>
      </c>
      <c r="Q736" s="173">
        <v>99924.104347826084</v>
      </c>
      <c r="R736" s="173">
        <v>2250816.104347826</v>
      </c>
      <c r="S736" s="173">
        <v>2250800</v>
      </c>
      <c r="T736" s="174"/>
      <c r="U736" s="175" t="s">
        <v>471</v>
      </c>
      <c r="V736" s="175" t="s">
        <v>1197</v>
      </c>
      <c r="W736" s="175" t="s">
        <v>173</v>
      </c>
      <c r="X736" s="176">
        <v>43294</v>
      </c>
      <c r="Y736" s="171" t="s">
        <v>7684</v>
      </c>
      <c r="Z736" s="171"/>
      <c r="AA736" s="173"/>
      <c r="AB736" s="173"/>
      <c r="AC736" s="173"/>
      <c r="AD736" s="173"/>
      <c r="AE736" s="173"/>
      <c r="AF736" s="173"/>
      <c r="AG736" s="173"/>
      <c r="AH736" s="173"/>
      <c r="AI736" s="173">
        <v>2527000</v>
      </c>
      <c r="AJ736" s="173"/>
      <c r="AK736" s="173"/>
      <c r="AL736" s="173"/>
      <c r="AM736" s="173"/>
      <c r="AN736" s="173"/>
      <c r="AO736" s="173"/>
      <c r="AP736" s="173"/>
      <c r="AQ736" s="173"/>
      <c r="AR736" s="173">
        <v>3371000</v>
      </c>
      <c r="AS736" s="173">
        <v>2715000</v>
      </c>
      <c r="AT736" s="160">
        <f t="shared" si="243"/>
        <v>3</v>
      </c>
      <c r="AU736" s="173">
        <f t="shared" si="244"/>
        <v>8613000</v>
      </c>
      <c r="AV736" s="173">
        <f t="shared" si="245"/>
        <v>2871000</v>
      </c>
      <c r="AW736" s="173">
        <f t="shared" si="246"/>
        <v>2527000</v>
      </c>
      <c r="AX736" s="173">
        <f t="shared" si="247"/>
        <v>620200</v>
      </c>
      <c r="AY736" s="173">
        <f t="shared" si="248"/>
        <v>276200</v>
      </c>
      <c r="AZ736" s="177">
        <f t="shared" si="249"/>
        <v>0.27554647236538121</v>
      </c>
      <c r="BA736" s="177">
        <f t="shared" si="250"/>
        <v>0.12271192464901369</v>
      </c>
      <c r="BB736" s="173">
        <f t="shared" si="251"/>
        <v>2527000</v>
      </c>
      <c r="BC736" s="178">
        <f t="shared" si="239"/>
        <v>2871000</v>
      </c>
      <c r="BD736" s="173">
        <f t="shared" si="240"/>
        <v>276200</v>
      </c>
      <c r="BE736" s="177">
        <f t="shared" si="241"/>
        <v>0.12271192464901369</v>
      </c>
      <c r="BF736" s="179" t="s">
        <v>20515</v>
      </c>
      <c r="BG736" s="174"/>
      <c r="BH736" s="166" t="s">
        <v>20501</v>
      </c>
      <c r="BI736" s="162"/>
      <c r="BJ736" s="163">
        <v>1</v>
      </c>
      <c r="BK736" s="163"/>
    </row>
    <row r="737" spans="1:63" ht="33" customHeight="1" x14ac:dyDescent="0.25">
      <c r="A737" s="157">
        <v>731</v>
      </c>
      <c r="B737" s="164" t="s">
        <v>2109</v>
      </c>
      <c r="C737" s="169" t="s">
        <v>2064</v>
      </c>
      <c r="D737" s="169" t="s">
        <v>467</v>
      </c>
      <c r="E737" s="170" t="s">
        <v>2110</v>
      </c>
      <c r="F737" s="171" t="s">
        <v>2111</v>
      </c>
      <c r="G737" s="171" t="s">
        <v>2111</v>
      </c>
      <c r="H737" s="172" t="s">
        <v>2111</v>
      </c>
      <c r="I737" s="164" t="s">
        <v>439</v>
      </c>
      <c r="J737" s="164">
        <v>67</v>
      </c>
      <c r="K737" s="171">
        <v>67</v>
      </c>
      <c r="L737" s="171" t="s">
        <v>2067</v>
      </c>
      <c r="M737" s="173">
        <v>2150892</v>
      </c>
      <c r="N737" s="173">
        <v>76108</v>
      </c>
      <c r="O737" s="173">
        <v>76864.695652173905</v>
      </c>
      <c r="P737" s="173">
        <v>2227000</v>
      </c>
      <c r="Q737" s="173">
        <v>99924.104347826084</v>
      </c>
      <c r="R737" s="173">
        <v>2250816.104347826</v>
      </c>
      <c r="S737" s="173">
        <v>2250800</v>
      </c>
      <c r="T737" s="174"/>
      <c r="U737" s="175" t="s">
        <v>471</v>
      </c>
      <c r="V737" s="175" t="s">
        <v>1197</v>
      </c>
      <c r="W737" s="175" t="s">
        <v>173</v>
      </c>
      <c r="X737" s="176">
        <v>43294</v>
      </c>
      <c r="Y737" s="171" t="s">
        <v>7684</v>
      </c>
      <c r="Z737" s="171"/>
      <c r="AA737" s="173"/>
      <c r="AB737" s="173"/>
      <c r="AC737" s="173"/>
      <c r="AD737" s="173"/>
      <c r="AE737" s="173"/>
      <c r="AF737" s="173"/>
      <c r="AG737" s="173"/>
      <c r="AH737" s="173"/>
      <c r="AI737" s="173">
        <v>2527000</v>
      </c>
      <c r="AJ737" s="173"/>
      <c r="AK737" s="173"/>
      <c r="AL737" s="173"/>
      <c r="AM737" s="173"/>
      <c r="AN737" s="173"/>
      <c r="AO737" s="173"/>
      <c r="AP737" s="173"/>
      <c r="AQ737" s="173"/>
      <c r="AR737" s="173">
        <v>3371000</v>
      </c>
      <c r="AS737" s="173">
        <v>2715000</v>
      </c>
      <c r="AT737" s="160">
        <f t="shared" si="243"/>
        <v>3</v>
      </c>
      <c r="AU737" s="173">
        <f t="shared" si="244"/>
        <v>8613000</v>
      </c>
      <c r="AV737" s="173">
        <f t="shared" si="245"/>
        <v>2871000</v>
      </c>
      <c r="AW737" s="173">
        <f t="shared" si="246"/>
        <v>2527000</v>
      </c>
      <c r="AX737" s="173">
        <f t="shared" si="247"/>
        <v>620200</v>
      </c>
      <c r="AY737" s="173">
        <f t="shared" si="248"/>
        <v>276200</v>
      </c>
      <c r="AZ737" s="177">
        <f t="shared" si="249"/>
        <v>0.27554647236538121</v>
      </c>
      <c r="BA737" s="177">
        <f t="shared" si="250"/>
        <v>0.12271192464901369</v>
      </c>
      <c r="BB737" s="173">
        <f t="shared" si="251"/>
        <v>2527000</v>
      </c>
      <c r="BC737" s="178">
        <f t="shared" si="239"/>
        <v>2871000</v>
      </c>
      <c r="BD737" s="173">
        <f t="shared" si="240"/>
        <v>276200</v>
      </c>
      <c r="BE737" s="177">
        <f t="shared" si="241"/>
        <v>0.12271192464901369</v>
      </c>
      <c r="BF737" s="179" t="s">
        <v>20515</v>
      </c>
      <c r="BG737" s="174"/>
      <c r="BH737" s="166" t="s">
        <v>20501</v>
      </c>
      <c r="BI737" s="162"/>
      <c r="BJ737" s="163">
        <v>1</v>
      </c>
      <c r="BK737" s="163"/>
    </row>
    <row r="738" spans="1:63" ht="33" customHeight="1" x14ac:dyDescent="0.25">
      <c r="A738" s="157">
        <v>732</v>
      </c>
      <c r="B738" s="164" t="s">
        <v>2112</v>
      </c>
      <c r="C738" s="169" t="s">
        <v>2064</v>
      </c>
      <c r="D738" s="169" t="s">
        <v>467</v>
      </c>
      <c r="E738" s="170" t="s">
        <v>2113</v>
      </c>
      <c r="F738" s="171" t="s">
        <v>2114</v>
      </c>
      <c r="G738" s="171" t="s">
        <v>2114</v>
      </c>
      <c r="H738" s="172" t="s">
        <v>2114</v>
      </c>
      <c r="I738" s="164" t="s">
        <v>439</v>
      </c>
      <c r="J738" s="164">
        <v>67</v>
      </c>
      <c r="K738" s="171">
        <v>67</v>
      </c>
      <c r="L738" s="171" t="s">
        <v>2067</v>
      </c>
      <c r="M738" s="173">
        <v>2150892</v>
      </c>
      <c r="N738" s="173">
        <f>P738-M738</f>
        <v>76108</v>
      </c>
      <c r="O738" s="173">
        <v>76864.695652173905</v>
      </c>
      <c r="P738" s="173">
        <v>2227000</v>
      </c>
      <c r="Q738" s="173">
        <f>+O738/1800000*2340000</f>
        <v>99924.104347826084</v>
      </c>
      <c r="R738" s="173">
        <f>+M738+Q738</f>
        <v>2250816.104347826</v>
      </c>
      <c r="S738" s="173">
        <v>2250800</v>
      </c>
      <c r="T738" s="174"/>
      <c r="U738" s="175" t="s">
        <v>471</v>
      </c>
      <c r="V738" s="175" t="s">
        <v>1197</v>
      </c>
      <c r="W738" s="175" t="s">
        <v>173</v>
      </c>
      <c r="X738" s="176">
        <v>43294</v>
      </c>
      <c r="Y738" s="171" t="s">
        <v>7684</v>
      </c>
      <c r="Z738" s="171"/>
      <c r="AA738" s="173">
        <v>2650000</v>
      </c>
      <c r="AB738" s="173"/>
      <c r="AC738" s="173"/>
      <c r="AD738" s="173"/>
      <c r="AE738" s="173"/>
      <c r="AF738" s="173"/>
      <c r="AG738" s="173"/>
      <c r="AH738" s="173"/>
      <c r="AI738" s="173">
        <v>2527000</v>
      </c>
      <c r="AJ738" s="173"/>
      <c r="AK738" s="173"/>
      <c r="AL738" s="173"/>
      <c r="AM738" s="173"/>
      <c r="AN738" s="173"/>
      <c r="AO738" s="173"/>
      <c r="AP738" s="173"/>
      <c r="AQ738" s="173"/>
      <c r="AR738" s="173"/>
      <c r="AS738" s="173">
        <v>2715000</v>
      </c>
      <c r="AT738" s="160">
        <f t="shared" si="243"/>
        <v>3</v>
      </c>
      <c r="AU738" s="173">
        <f t="shared" si="244"/>
        <v>7892000</v>
      </c>
      <c r="AV738" s="173">
        <f t="shared" si="245"/>
        <v>2630700</v>
      </c>
      <c r="AW738" s="173">
        <f t="shared" si="246"/>
        <v>2527000</v>
      </c>
      <c r="AX738" s="173">
        <f t="shared" si="247"/>
        <v>379900</v>
      </c>
      <c r="AY738" s="173">
        <f t="shared" si="248"/>
        <v>276200</v>
      </c>
      <c r="AZ738" s="177">
        <f t="shared" si="249"/>
        <v>0.16878443220188377</v>
      </c>
      <c r="BA738" s="177">
        <f t="shared" si="250"/>
        <v>0.12271192464901369</v>
      </c>
      <c r="BB738" s="173">
        <f>AV738</f>
        <v>2630700</v>
      </c>
      <c r="BC738" s="178">
        <f t="shared" si="239"/>
        <v>2630700</v>
      </c>
      <c r="BD738" s="173">
        <f t="shared" si="240"/>
        <v>379900</v>
      </c>
      <c r="BE738" s="177">
        <f t="shared" si="241"/>
        <v>0.16878443220188377</v>
      </c>
      <c r="BF738" s="179" t="s">
        <v>7679</v>
      </c>
      <c r="BG738" s="174"/>
      <c r="BH738" s="166" t="s">
        <v>20501</v>
      </c>
      <c r="BI738" s="162"/>
      <c r="BJ738" s="163">
        <v>1</v>
      </c>
      <c r="BK738" s="163"/>
    </row>
    <row r="739" spans="1:63" ht="33" customHeight="1" x14ac:dyDescent="0.25">
      <c r="A739" s="157">
        <v>733</v>
      </c>
      <c r="B739" s="164" t="s">
        <v>2115</v>
      </c>
      <c r="C739" s="169" t="s">
        <v>2064</v>
      </c>
      <c r="D739" s="169" t="s">
        <v>467</v>
      </c>
      <c r="E739" s="170" t="s">
        <v>2116</v>
      </c>
      <c r="F739" s="171" t="s">
        <v>2117</v>
      </c>
      <c r="G739" s="171" t="s">
        <v>2117</v>
      </c>
      <c r="H739" s="172" t="s">
        <v>2117</v>
      </c>
      <c r="I739" s="164" t="s">
        <v>439</v>
      </c>
      <c r="J739" s="164">
        <v>67</v>
      </c>
      <c r="K739" s="171">
        <v>67</v>
      </c>
      <c r="L739" s="171" t="s">
        <v>2067</v>
      </c>
      <c r="M739" s="173">
        <v>2150892</v>
      </c>
      <c r="N739" s="173">
        <f>P739-M739</f>
        <v>76108</v>
      </c>
      <c r="O739" s="173">
        <v>76864.695652173905</v>
      </c>
      <c r="P739" s="173">
        <v>2227000</v>
      </c>
      <c r="Q739" s="173">
        <f>+O739/1800000*2340000</f>
        <v>99924.104347826084</v>
      </c>
      <c r="R739" s="173">
        <f>+M739+Q739</f>
        <v>2250816.104347826</v>
      </c>
      <c r="S739" s="173">
        <v>2250800</v>
      </c>
      <c r="T739" s="174"/>
      <c r="U739" s="175" t="s">
        <v>471</v>
      </c>
      <c r="V739" s="175" t="s">
        <v>1197</v>
      </c>
      <c r="W739" s="175" t="s">
        <v>173</v>
      </c>
      <c r="X739" s="176">
        <v>43294</v>
      </c>
      <c r="Y739" s="171" t="s">
        <v>7684</v>
      </c>
      <c r="Z739" s="171"/>
      <c r="AA739" s="173"/>
      <c r="AB739" s="173"/>
      <c r="AC739" s="173"/>
      <c r="AD739" s="173"/>
      <c r="AE739" s="173"/>
      <c r="AF739" s="173">
        <v>3200000</v>
      </c>
      <c r="AG739" s="173"/>
      <c r="AH739" s="173"/>
      <c r="AI739" s="173">
        <v>2527000</v>
      </c>
      <c r="AJ739" s="173"/>
      <c r="AK739" s="173"/>
      <c r="AL739" s="173"/>
      <c r="AM739" s="173"/>
      <c r="AN739" s="173"/>
      <c r="AO739" s="173"/>
      <c r="AP739" s="173"/>
      <c r="AQ739" s="173"/>
      <c r="AR739" s="173"/>
      <c r="AS739" s="173">
        <v>2715000</v>
      </c>
      <c r="AT739" s="160">
        <f t="shared" si="243"/>
        <v>3</v>
      </c>
      <c r="AU739" s="173">
        <f t="shared" si="244"/>
        <v>8442000</v>
      </c>
      <c r="AV739" s="173">
        <f t="shared" si="245"/>
        <v>2814000</v>
      </c>
      <c r="AW739" s="173">
        <f t="shared" si="246"/>
        <v>2527000</v>
      </c>
      <c r="AX739" s="173">
        <f t="shared" si="247"/>
        <v>563200</v>
      </c>
      <c r="AY739" s="173">
        <f t="shared" si="248"/>
        <v>276200</v>
      </c>
      <c r="AZ739" s="177">
        <f t="shared" si="249"/>
        <v>0.25022214323795983</v>
      </c>
      <c r="BA739" s="177">
        <f t="shared" si="250"/>
        <v>0.12271192464901369</v>
      </c>
      <c r="BB739" s="173">
        <f>AV739</f>
        <v>2814000</v>
      </c>
      <c r="BC739" s="178">
        <f t="shared" si="239"/>
        <v>2814000</v>
      </c>
      <c r="BD739" s="173">
        <f t="shared" si="240"/>
        <v>563200</v>
      </c>
      <c r="BE739" s="177">
        <f t="shared" si="241"/>
        <v>0.25022214323795983</v>
      </c>
      <c r="BF739" s="179" t="s">
        <v>7679</v>
      </c>
      <c r="BG739" s="174"/>
      <c r="BH739" s="166" t="s">
        <v>20501</v>
      </c>
      <c r="BI739" s="162"/>
      <c r="BJ739" s="163">
        <v>1</v>
      </c>
      <c r="BK739" s="163"/>
    </row>
    <row r="740" spans="1:63" ht="33" customHeight="1" x14ac:dyDescent="0.25">
      <c r="A740" s="157">
        <v>734</v>
      </c>
      <c r="B740" s="164" t="s">
        <v>2118</v>
      </c>
      <c r="C740" s="169" t="s">
        <v>2064</v>
      </c>
      <c r="D740" s="169" t="s">
        <v>467</v>
      </c>
      <c r="E740" s="170" t="s">
        <v>2119</v>
      </c>
      <c r="F740" s="171" t="s">
        <v>2120</v>
      </c>
      <c r="G740" s="171" t="s">
        <v>2120</v>
      </c>
      <c r="H740" s="172" t="s">
        <v>2120</v>
      </c>
      <c r="I740" s="164" t="s">
        <v>439</v>
      </c>
      <c r="J740" s="164">
        <v>67</v>
      </c>
      <c r="K740" s="171">
        <v>67</v>
      </c>
      <c r="L740" s="171" t="s">
        <v>2067</v>
      </c>
      <c r="M740" s="173">
        <v>2150892</v>
      </c>
      <c r="N740" s="173">
        <f>P740-M740</f>
        <v>76108</v>
      </c>
      <c r="O740" s="173">
        <v>76864.695652173905</v>
      </c>
      <c r="P740" s="173">
        <v>2227000</v>
      </c>
      <c r="Q740" s="173">
        <f>+O740/1800000*2340000</f>
        <v>99924.104347826084</v>
      </c>
      <c r="R740" s="173">
        <f>+M740+Q740</f>
        <v>2250816.104347826</v>
      </c>
      <c r="S740" s="173">
        <v>2250800</v>
      </c>
      <c r="T740" s="174"/>
      <c r="U740" s="175" t="s">
        <v>471</v>
      </c>
      <c r="V740" s="175" t="s">
        <v>1197</v>
      </c>
      <c r="W740" s="175" t="s">
        <v>173</v>
      </c>
      <c r="X740" s="176">
        <v>43294</v>
      </c>
      <c r="Y740" s="171" t="s">
        <v>7684</v>
      </c>
      <c r="Z740" s="171"/>
      <c r="AA740" s="173">
        <v>2650000</v>
      </c>
      <c r="AB740" s="173"/>
      <c r="AC740" s="173"/>
      <c r="AD740" s="173"/>
      <c r="AE740" s="173"/>
      <c r="AF740" s="173"/>
      <c r="AG740" s="173"/>
      <c r="AH740" s="173"/>
      <c r="AI740" s="173">
        <v>2527000</v>
      </c>
      <c r="AJ740" s="173"/>
      <c r="AK740" s="173"/>
      <c r="AL740" s="173"/>
      <c r="AM740" s="173"/>
      <c r="AN740" s="173"/>
      <c r="AO740" s="173"/>
      <c r="AP740" s="173"/>
      <c r="AQ740" s="173"/>
      <c r="AR740" s="173"/>
      <c r="AS740" s="173">
        <v>2715000</v>
      </c>
      <c r="AT740" s="160">
        <f t="shared" si="243"/>
        <v>3</v>
      </c>
      <c r="AU740" s="173">
        <f t="shared" si="244"/>
        <v>7892000</v>
      </c>
      <c r="AV740" s="173">
        <f t="shared" si="245"/>
        <v>2630700</v>
      </c>
      <c r="AW740" s="173">
        <f t="shared" si="246"/>
        <v>2527000</v>
      </c>
      <c r="AX740" s="173">
        <f t="shared" si="247"/>
        <v>379900</v>
      </c>
      <c r="AY740" s="173">
        <f t="shared" si="248"/>
        <v>276200</v>
      </c>
      <c r="AZ740" s="177">
        <f t="shared" si="249"/>
        <v>0.16878443220188377</v>
      </c>
      <c r="BA740" s="177">
        <f t="shared" si="250"/>
        <v>0.12271192464901369</v>
      </c>
      <c r="BB740" s="173">
        <f>AV740</f>
        <v>2630700</v>
      </c>
      <c r="BC740" s="178">
        <f t="shared" si="239"/>
        <v>2630700</v>
      </c>
      <c r="BD740" s="173">
        <f t="shared" si="240"/>
        <v>379900</v>
      </c>
      <c r="BE740" s="177">
        <f t="shared" si="241"/>
        <v>0.16878443220188377</v>
      </c>
      <c r="BF740" s="179" t="s">
        <v>7679</v>
      </c>
      <c r="BG740" s="174"/>
      <c r="BH740" s="166" t="s">
        <v>20501</v>
      </c>
      <c r="BI740" s="162"/>
      <c r="BJ740" s="163">
        <v>1</v>
      </c>
      <c r="BK740" s="163"/>
    </row>
    <row r="741" spans="1:63" ht="33" customHeight="1" x14ac:dyDescent="0.25">
      <c r="A741" s="157">
        <v>735</v>
      </c>
      <c r="B741" s="164" t="s">
        <v>2121</v>
      </c>
      <c r="C741" s="169" t="s">
        <v>2064</v>
      </c>
      <c r="D741" s="169" t="s">
        <v>467</v>
      </c>
      <c r="E741" s="170" t="s">
        <v>2122</v>
      </c>
      <c r="F741" s="171" t="s">
        <v>2123</v>
      </c>
      <c r="G741" s="171" t="s">
        <v>2123</v>
      </c>
      <c r="H741" s="172" t="s">
        <v>2124</v>
      </c>
      <c r="I741" s="164" t="s">
        <v>439</v>
      </c>
      <c r="J741" s="164">
        <v>67</v>
      </c>
      <c r="K741" s="171">
        <v>67</v>
      </c>
      <c r="L741" s="171" t="s">
        <v>2067</v>
      </c>
      <c r="M741" s="173">
        <v>2150892</v>
      </c>
      <c r="N741" s="173">
        <v>76108</v>
      </c>
      <c r="O741" s="173">
        <v>76864.695652173905</v>
      </c>
      <c r="P741" s="173">
        <v>2227000</v>
      </c>
      <c r="Q741" s="173">
        <v>99924.104347826084</v>
      </c>
      <c r="R741" s="173">
        <v>2250816.104347826</v>
      </c>
      <c r="S741" s="173">
        <v>2250800</v>
      </c>
      <c r="T741" s="174"/>
      <c r="U741" s="175" t="s">
        <v>471</v>
      </c>
      <c r="V741" s="175" t="s">
        <v>1197</v>
      </c>
      <c r="W741" s="175" t="s">
        <v>173</v>
      </c>
      <c r="X741" s="176">
        <v>43294</v>
      </c>
      <c r="Y741" s="171" t="s">
        <v>7686</v>
      </c>
      <c r="Z741" s="171"/>
      <c r="AA741" s="173"/>
      <c r="AB741" s="173"/>
      <c r="AC741" s="173"/>
      <c r="AD741" s="173"/>
      <c r="AE741" s="173"/>
      <c r="AF741" s="173"/>
      <c r="AG741" s="173"/>
      <c r="AH741" s="173"/>
      <c r="AI741" s="173">
        <v>2527000</v>
      </c>
      <c r="AJ741" s="173"/>
      <c r="AK741" s="173"/>
      <c r="AL741" s="173"/>
      <c r="AM741" s="173"/>
      <c r="AN741" s="173"/>
      <c r="AO741" s="173"/>
      <c r="AP741" s="173"/>
      <c r="AQ741" s="173"/>
      <c r="AR741" s="173">
        <v>3371000</v>
      </c>
      <c r="AS741" s="173">
        <v>2715000</v>
      </c>
      <c r="AT741" s="160">
        <f t="shared" si="243"/>
        <v>3</v>
      </c>
      <c r="AU741" s="173">
        <f t="shared" si="244"/>
        <v>8613000</v>
      </c>
      <c r="AV741" s="173">
        <f t="shared" si="245"/>
        <v>2871000</v>
      </c>
      <c r="AW741" s="173">
        <f t="shared" si="246"/>
        <v>2527000</v>
      </c>
      <c r="AX741" s="173">
        <f t="shared" si="247"/>
        <v>620200</v>
      </c>
      <c r="AY741" s="173">
        <f t="shared" si="248"/>
        <v>276200</v>
      </c>
      <c r="AZ741" s="177">
        <f t="shared" si="249"/>
        <v>0.27554647236538121</v>
      </c>
      <c r="BA741" s="177">
        <f t="shared" si="250"/>
        <v>0.12271192464901369</v>
      </c>
      <c r="BB741" s="173">
        <f>AW741</f>
        <v>2527000</v>
      </c>
      <c r="BC741" s="178">
        <f t="shared" si="239"/>
        <v>2871000</v>
      </c>
      <c r="BD741" s="173">
        <f t="shared" si="240"/>
        <v>276200</v>
      </c>
      <c r="BE741" s="177">
        <f t="shared" si="241"/>
        <v>0.12271192464901369</v>
      </c>
      <c r="BF741" s="179" t="s">
        <v>20515</v>
      </c>
      <c r="BG741" s="174"/>
      <c r="BH741" s="166" t="s">
        <v>20501</v>
      </c>
      <c r="BI741" s="162"/>
      <c r="BJ741" s="163">
        <v>1</v>
      </c>
      <c r="BK741" s="163"/>
    </row>
    <row r="742" spans="1:63" ht="33" customHeight="1" x14ac:dyDescent="0.25">
      <c r="A742" s="157">
        <v>736</v>
      </c>
      <c r="B742" s="164" t="s">
        <v>2125</v>
      </c>
      <c r="C742" s="169" t="s">
        <v>2064</v>
      </c>
      <c r="D742" s="169" t="s">
        <v>467</v>
      </c>
      <c r="E742" s="170" t="s">
        <v>2126</v>
      </c>
      <c r="F742" s="171" t="s">
        <v>2127</v>
      </c>
      <c r="G742" s="171" t="s">
        <v>2127</v>
      </c>
      <c r="H742" s="172" t="s">
        <v>2127</v>
      </c>
      <c r="I742" s="164" t="s">
        <v>439</v>
      </c>
      <c r="J742" s="164">
        <v>67</v>
      </c>
      <c r="K742" s="171">
        <v>67</v>
      </c>
      <c r="L742" s="171" t="s">
        <v>2067</v>
      </c>
      <c r="M742" s="173">
        <v>2150892</v>
      </c>
      <c r="N742" s="173">
        <f>P742-M742</f>
        <v>76108</v>
      </c>
      <c r="O742" s="173">
        <v>76864.695652173905</v>
      </c>
      <c r="P742" s="173">
        <v>2227000</v>
      </c>
      <c r="Q742" s="173">
        <f>+O742/1800000*2340000</f>
        <v>99924.104347826084</v>
      </c>
      <c r="R742" s="173">
        <f>+M742+Q742</f>
        <v>2250816.104347826</v>
      </c>
      <c r="S742" s="173">
        <v>2250800</v>
      </c>
      <c r="T742" s="174"/>
      <c r="U742" s="175" t="s">
        <v>471</v>
      </c>
      <c r="V742" s="175" t="s">
        <v>1197</v>
      </c>
      <c r="W742" s="175" t="s">
        <v>173</v>
      </c>
      <c r="X742" s="176">
        <v>43294</v>
      </c>
      <c r="Y742" s="171" t="s">
        <v>7684</v>
      </c>
      <c r="Z742" s="171"/>
      <c r="AA742" s="173">
        <v>2650000</v>
      </c>
      <c r="AB742" s="173"/>
      <c r="AC742" s="173"/>
      <c r="AD742" s="173"/>
      <c r="AE742" s="173"/>
      <c r="AF742" s="173"/>
      <c r="AG742" s="173"/>
      <c r="AH742" s="173"/>
      <c r="AI742" s="173">
        <v>2527000</v>
      </c>
      <c r="AJ742" s="173"/>
      <c r="AK742" s="173"/>
      <c r="AL742" s="173"/>
      <c r="AM742" s="173"/>
      <c r="AN742" s="173"/>
      <c r="AO742" s="173"/>
      <c r="AP742" s="173"/>
      <c r="AQ742" s="173"/>
      <c r="AR742" s="173"/>
      <c r="AS742" s="173">
        <v>2715000</v>
      </c>
      <c r="AT742" s="160">
        <f t="shared" si="243"/>
        <v>3</v>
      </c>
      <c r="AU742" s="173">
        <f t="shared" si="244"/>
        <v>7892000</v>
      </c>
      <c r="AV742" s="173">
        <f t="shared" si="245"/>
        <v>2630700</v>
      </c>
      <c r="AW742" s="173">
        <f t="shared" si="246"/>
        <v>2527000</v>
      </c>
      <c r="AX742" s="173">
        <f t="shared" si="247"/>
        <v>379900</v>
      </c>
      <c r="AY742" s="173">
        <f t="shared" si="248"/>
        <v>276200</v>
      </c>
      <c r="AZ742" s="177">
        <f t="shared" si="249"/>
        <v>0.16878443220188377</v>
      </c>
      <c r="BA742" s="177">
        <f t="shared" si="250"/>
        <v>0.12271192464901369</v>
      </c>
      <c r="BB742" s="173">
        <f>AV742</f>
        <v>2630700</v>
      </c>
      <c r="BC742" s="178">
        <f t="shared" si="239"/>
        <v>2630700</v>
      </c>
      <c r="BD742" s="173">
        <f t="shared" si="240"/>
        <v>379900</v>
      </c>
      <c r="BE742" s="177">
        <f t="shared" si="241"/>
        <v>0.16878443220188377</v>
      </c>
      <c r="BF742" s="179" t="s">
        <v>7679</v>
      </c>
      <c r="BG742" s="174"/>
      <c r="BH742" s="166" t="s">
        <v>20501</v>
      </c>
      <c r="BI742" s="162"/>
      <c r="BJ742" s="163">
        <v>1</v>
      </c>
      <c r="BK742" s="163"/>
    </row>
    <row r="743" spans="1:63" ht="33" customHeight="1" x14ac:dyDescent="0.25">
      <c r="A743" s="157">
        <v>737</v>
      </c>
      <c r="B743" s="164" t="s">
        <v>2128</v>
      </c>
      <c r="C743" s="169" t="s">
        <v>2064</v>
      </c>
      <c r="D743" s="169" t="s">
        <v>467</v>
      </c>
      <c r="E743" s="170" t="s">
        <v>2129</v>
      </c>
      <c r="F743" s="171" t="s">
        <v>2130</v>
      </c>
      <c r="G743" s="171" t="s">
        <v>2131</v>
      </c>
      <c r="H743" s="172" t="s">
        <v>2130</v>
      </c>
      <c r="I743" s="164" t="s">
        <v>439</v>
      </c>
      <c r="J743" s="164">
        <v>67</v>
      </c>
      <c r="K743" s="171">
        <v>67</v>
      </c>
      <c r="L743" s="171" t="s">
        <v>2067</v>
      </c>
      <c r="M743" s="173">
        <v>2150892</v>
      </c>
      <c r="N743" s="173">
        <v>76108</v>
      </c>
      <c r="O743" s="173">
        <v>76864.695652173905</v>
      </c>
      <c r="P743" s="173">
        <v>2227000</v>
      </c>
      <c r="Q743" s="173">
        <v>99924.104347826084</v>
      </c>
      <c r="R743" s="173">
        <v>2250816.104347826</v>
      </c>
      <c r="S743" s="173">
        <v>2250800</v>
      </c>
      <c r="T743" s="174"/>
      <c r="U743" s="175" t="s">
        <v>471</v>
      </c>
      <c r="V743" s="175" t="s">
        <v>1197</v>
      </c>
      <c r="W743" s="175" t="s">
        <v>173</v>
      </c>
      <c r="X743" s="176">
        <v>43294</v>
      </c>
      <c r="Y743" s="171" t="s">
        <v>7684</v>
      </c>
      <c r="Z743" s="171"/>
      <c r="AA743" s="173"/>
      <c r="AB743" s="173"/>
      <c r="AC743" s="173"/>
      <c r="AD743" s="173"/>
      <c r="AE743" s="173"/>
      <c r="AF743" s="173"/>
      <c r="AG743" s="173"/>
      <c r="AH743" s="173"/>
      <c r="AI743" s="173">
        <v>2527000</v>
      </c>
      <c r="AJ743" s="173"/>
      <c r="AK743" s="173"/>
      <c r="AL743" s="173"/>
      <c r="AM743" s="173"/>
      <c r="AN743" s="173"/>
      <c r="AO743" s="173"/>
      <c r="AP743" s="173"/>
      <c r="AQ743" s="173"/>
      <c r="AR743" s="173">
        <v>3371000</v>
      </c>
      <c r="AS743" s="173">
        <v>2715000</v>
      </c>
      <c r="AT743" s="160">
        <f t="shared" si="243"/>
        <v>3</v>
      </c>
      <c r="AU743" s="173">
        <f t="shared" si="244"/>
        <v>8613000</v>
      </c>
      <c r="AV743" s="173">
        <f t="shared" si="245"/>
        <v>2871000</v>
      </c>
      <c r="AW743" s="173">
        <f t="shared" si="246"/>
        <v>2527000</v>
      </c>
      <c r="AX743" s="173">
        <f t="shared" si="247"/>
        <v>620200</v>
      </c>
      <c r="AY743" s="173">
        <f t="shared" si="248"/>
        <v>276200</v>
      </c>
      <c r="AZ743" s="177">
        <f t="shared" si="249"/>
        <v>0.27554647236538121</v>
      </c>
      <c r="BA743" s="177">
        <f t="shared" si="250"/>
        <v>0.12271192464901369</v>
      </c>
      <c r="BB743" s="173">
        <f>AW743</f>
        <v>2527000</v>
      </c>
      <c r="BC743" s="178">
        <f t="shared" si="239"/>
        <v>2871000</v>
      </c>
      <c r="BD743" s="173">
        <f t="shared" si="240"/>
        <v>276200</v>
      </c>
      <c r="BE743" s="177">
        <f t="shared" si="241"/>
        <v>0.12271192464901369</v>
      </c>
      <c r="BF743" s="179" t="s">
        <v>20515</v>
      </c>
      <c r="BG743" s="174"/>
      <c r="BH743" s="166" t="s">
        <v>20501</v>
      </c>
      <c r="BI743" s="162"/>
      <c r="BJ743" s="163">
        <v>1</v>
      </c>
      <c r="BK743" s="163"/>
    </row>
    <row r="744" spans="1:63" ht="33" customHeight="1" x14ac:dyDescent="0.25">
      <c r="A744" s="157">
        <v>738</v>
      </c>
      <c r="B744" s="164" t="s">
        <v>2132</v>
      </c>
      <c r="C744" s="169" t="s">
        <v>2064</v>
      </c>
      <c r="D744" s="169" t="s">
        <v>467</v>
      </c>
      <c r="E744" s="170" t="s">
        <v>2133</v>
      </c>
      <c r="F744" s="171" t="s">
        <v>2134</v>
      </c>
      <c r="G744" s="171" t="s">
        <v>2134</v>
      </c>
      <c r="H744" s="172" t="s">
        <v>2134</v>
      </c>
      <c r="I744" s="164" t="s">
        <v>439</v>
      </c>
      <c r="J744" s="164">
        <v>67</v>
      </c>
      <c r="K744" s="171">
        <v>67</v>
      </c>
      <c r="L744" s="171" t="s">
        <v>2067</v>
      </c>
      <c r="M744" s="173">
        <v>2150892</v>
      </c>
      <c r="N744" s="173">
        <f>P744-M744</f>
        <v>76108</v>
      </c>
      <c r="O744" s="173">
        <v>76864.695652173905</v>
      </c>
      <c r="P744" s="173">
        <v>2227000</v>
      </c>
      <c r="Q744" s="173">
        <f>+O744/1800000*2340000</f>
        <v>99924.104347826084</v>
      </c>
      <c r="R744" s="173">
        <f>+M744+Q744</f>
        <v>2250816.104347826</v>
      </c>
      <c r="S744" s="173">
        <v>2250800</v>
      </c>
      <c r="T744" s="174"/>
      <c r="U744" s="175" t="s">
        <v>471</v>
      </c>
      <c r="V744" s="175" t="s">
        <v>1197</v>
      </c>
      <c r="W744" s="175"/>
      <c r="X744" s="176"/>
      <c r="Y744" s="171" t="s">
        <v>7684</v>
      </c>
      <c r="Z744" s="171"/>
      <c r="AA744" s="173">
        <v>2650000</v>
      </c>
      <c r="AB744" s="173"/>
      <c r="AC744" s="173"/>
      <c r="AD744" s="173"/>
      <c r="AE744" s="173"/>
      <c r="AF744" s="173"/>
      <c r="AG744" s="173"/>
      <c r="AH744" s="173"/>
      <c r="AI744" s="173">
        <v>2527000</v>
      </c>
      <c r="AJ744" s="173"/>
      <c r="AK744" s="173"/>
      <c r="AL744" s="173"/>
      <c r="AM744" s="173"/>
      <c r="AN744" s="173"/>
      <c r="AO744" s="173"/>
      <c r="AP744" s="173"/>
      <c r="AQ744" s="173"/>
      <c r="AR744" s="173"/>
      <c r="AS744" s="173">
        <v>2715000</v>
      </c>
      <c r="AT744" s="160">
        <f t="shared" si="243"/>
        <v>3</v>
      </c>
      <c r="AU744" s="173">
        <f t="shared" si="244"/>
        <v>7892000</v>
      </c>
      <c r="AV744" s="173">
        <f t="shared" si="245"/>
        <v>2630700</v>
      </c>
      <c r="AW744" s="173">
        <f t="shared" si="246"/>
        <v>2527000</v>
      </c>
      <c r="AX744" s="173">
        <f t="shared" si="247"/>
        <v>379900</v>
      </c>
      <c r="AY744" s="173">
        <f t="shared" si="248"/>
        <v>276200</v>
      </c>
      <c r="AZ744" s="177">
        <f t="shared" si="249"/>
        <v>0.16878443220188377</v>
      </c>
      <c r="BA744" s="177">
        <f t="shared" si="250"/>
        <v>0.12271192464901369</v>
      </c>
      <c r="BB744" s="173">
        <f>AV744</f>
        <v>2630700</v>
      </c>
      <c r="BC744" s="178">
        <f t="shared" ref="BC744:BC807" si="252">AV744</f>
        <v>2630700</v>
      </c>
      <c r="BD744" s="173">
        <f t="shared" si="240"/>
        <v>379900</v>
      </c>
      <c r="BE744" s="177">
        <f t="shared" si="241"/>
        <v>0.16878443220188377</v>
      </c>
      <c r="BF744" s="179" t="s">
        <v>7679</v>
      </c>
      <c r="BG744" s="174"/>
      <c r="BH744" s="166" t="s">
        <v>20501</v>
      </c>
      <c r="BI744" s="162"/>
      <c r="BJ744" s="163">
        <v>1</v>
      </c>
      <c r="BK744" s="163"/>
    </row>
    <row r="745" spans="1:63" ht="33" customHeight="1" x14ac:dyDescent="0.25">
      <c r="A745" s="157">
        <v>739</v>
      </c>
      <c r="B745" s="164" t="s">
        <v>2135</v>
      </c>
      <c r="C745" s="169" t="s">
        <v>2064</v>
      </c>
      <c r="D745" s="169" t="s">
        <v>467</v>
      </c>
      <c r="E745" s="170" t="s">
        <v>2136</v>
      </c>
      <c r="F745" s="171" t="s">
        <v>2137</v>
      </c>
      <c r="G745" s="171" t="s">
        <v>2138</v>
      </c>
      <c r="H745" s="172" t="s">
        <v>2137</v>
      </c>
      <c r="I745" s="164" t="s">
        <v>439</v>
      </c>
      <c r="J745" s="164">
        <v>67</v>
      </c>
      <c r="K745" s="171">
        <v>67</v>
      </c>
      <c r="L745" s="171" t="s">
        <v>2067</v>
      </c>
      <c r="M745" s="173">
        <v>2150892</v>
      </c>
      <c r="N745" s="173">
        <v>76108</v>
      </c>
      <c r="O745" s="173">
        <v>76864.695652173905</v>
      </c>
      <c r="P745" s="173">
        <v>2227000</v>
      </c>
      <c r="Q745" s="173">
        <v>99924.104347826084</v>
      </c>
      <c r="R745" s="173">
        <v>2250816.104347826</v>
      </c>
      <c r="S745" s="173">
        <v>2250800</v>
      </c>
      <c r="T745" s="174"/>
      <c r="U745" s="175" t="s">
        <v>471</v>
      </c>
      <c r="V745" s="175" t="s">
        <v>1197</v>
      </c>
      <c r="W745" s="175" t="s">
        <v>173</v>
      </c>
      <c r="X745" s="176">
        <v>43294</v>
      </c>
      <c r="Y745" s="171" t="s">
        <v>7684</v>
      </c>
      <c r="Z745" s="171"/>
      <c r="AA745" s="173"/>
      <c r="AB745" s="173"/>
      <c r="AC745" s="173"/>
      <c r="AD745" s="173"/>
      <c r="AE745" s="173"/>
      <c r="AF745" s="173"/>
      <c r="AG745" s="173"/>
      <c r="AH745" s="173"/>
      <c r="AI745" s="173">
        <v>2527000</v>
      </c>
      <c r="AJ745" s="173"/>
      <c r="AK745" s="173"/>
      <c r="AL745" s="173"/>
      <c r="AM745" s="173"/>
      <c r="AN745" s="173"/>
      <c r="AO745" s="173"/>
      <c r="AP745" s="173"/>
      <c r="AQ745" s="173"/>
      <c r="AR745" s="173">
        <v>3371000</v>
      </c>
      <c r="AS745" s="173">
        <v>2715000</v>
      </c>
      <c r="AT745" s="160">
        <f t="shared" si="243"/>
        <v>3</v>
      </c>
      <c r="AU745" s="173">
        <f t="shared" si="244"/>
        <v>8613000</v>
      </c>
      <c r="AV745" s="173">
        <f t="shared" si="245"/>
        <v>2871000</v>
      </c>
      <c r="AW745" s="173">
        <f t="shared" si="246"/>
        <v>2527000</v>
      </c>
      <c r="AX745" s="173">
        <f t="shared" si="247"/>
        <v>620200</v>
      </c>
      <c r="AY745" s="173">
        <f t="shared" si="248"/>
        <v>276200</v>
      </c>
      <c r="AZ745" s="177">
        <f t="shared" si="249"/>
        <v>0.27554647236538121</v>
      </c>
      <c r="BA745" s="177">
        <f t="shared" si="250"/>
        <v>0.12271192464901369</v>
      </c>
      <c r="BB745" s="173">
        <f>AW745</f>
        <v>2527000</v>
      </c>
      <c r="BC745" s="178">
        <f t="shared" si="252"/>
        <v>2871000</v>
      </c>
      <c r="BD745" s="173">
        <f t="shared" si="240"/>
        <v>276200</v>
      </c>
      <c r="BE745" s="177">
        <f t="shared" si="241"/>
        <v>0.12271192464901369</v>
      </c>
      <c r="BF745" s="179" t="s">
        <v>20515</v>
      </c>
      <c r="BG745" s="174"/>
      <c r="BH745" s="166" t="s">
        <v>20501</v>
      </c>
      <c r="BI745" s="162"/>
      <c r="BJ745" s="163">
        <v>1</v>
      </c>
      <c r="BK745" s="163"/>
    </row>
    <row r="746" spans="1:63" ht="33" customHeight="1" x14ac:dyDescent="0.25">
      <c r="A746" s="157">
        <v>740</v>
      </c>
      <c r="B746" s="164" t="s">
        <v>2139</v>
      </c>
      <c r="C746" s="169" t="s">
        <v>2064</v>
      </c>
      <c r="D746" s="169" t="s">
        <v>467</v>
      </c>
      <c r="E746" s="170" t="s">
        <v>2140</v>
      </c>
      <c r="F746" s="171" t="s">
        <v>2141</v>
      </c>
      <c r="G746" s="171" t="s">
        <v>2141</v>
      </c>
      <c r="H746" s="172" t="s">
        <v>2141</v>
      </c>
      <c r="I746" s="164" t="s">
        <v>439</v>
      </c>
      <c r="J746" s="164">
        <v>67</v>
      </c>
      <c r="K746" s="171">
        <v>67</v>
      </c>
      <c r="L746" s="171" t="s">
        <v>2067</v>
      </c>
      <c r="M746" s="173">
        <v>2150892</v>
      </c>
      <c r="N746" s="173">
        <f>P746-M746</f>
        <v>76108</v>
      </c>
      <c r="O746" s="173">
        <v>76864.695652173905</v>
      </c>
      <c r="P746" s="173">
        <v>2227000</v>
      </c>
      <c r="Q746" s="173">
        <f>+O746/1800000*2340000</f>
        <v>99924.104347826084</v>
      </c>
      <c r="R746" s="173">
        <f>+M746+Q746</f>
        <v>2250816.104347826</v>
      </c>
      <c r="S746" s="173">
        <v>2250800</v>
      </c>
      <c r="T746" s="174"/>
      <c r="U746" s="175" t="s">
        <v>471</v>
      </c>
      <c r="V746" s="175" t="s">
        <v>1197</v>
      </c>
      <c r="W746" s="175" t="s">
        <v>29</v>
      </c>
      <c r="X746" s="176">
        <v>43294</v>
      </c>
      <c r="Y746" s="171" t="s">
        <v>7684</v>
      </c>
      <c r="Z746" s="171"/>
      <c r="AA746" s="173">
        <v>2650000</v>
      </c>
      <c r="AB746" s="173"/>
      <c r="AC746" s="173"/>
      <c r="AD746" s="173"/>
      <c r="AE746" s="173"/>
      <c r="AF746" s="173"/>
      <c r="AG746" s="173"/>
      <c r="AH746" s="173"/>
      <c r="AI746" s="173">
        <v>2527000</v>
      </c>
      <c r="AJ746" s="173"/>
      <c r="AK746" s="173"/>
      <c r="AL746" s="173"/>
      <c r="AM746" s="173"/>
      <c r="AN746" s="173"/>
      <c r="AO746" s="173"/>
      <c r="AP746" s="173"/>
      <c r="AQ746" s="173"/>
      <c r="AR746" s="173"/>
      <c r="AS746" s="173">
        <v>2715000</v>
      </c>
      <c r="AT746" s="160">
        <f t="shared" si="243"/>
        <v>3</v>
      </c>
      <c r="AU746" s="173">
        <f t="shared" si="244"/>
        <v>7892000</v>
      </c>
      <c r="AV746" s="173">
        <f t="shared" si="245"/>
        <v>2630700</v>
      </c>
      <c r="AW746" s="173">
        <f t="shared" si="246"/>
        <v>2527000</v>
      </c>
      <c r="AX746" s="173">
        <f t="shared" si="247"/>
        <v>379900</v>
      </c>
      <c r="AY746" s="173">
        <f t="shared" si="248"/>
        <v>276200</v>
      </c>
      <c r="AZ746" s="177">
        <f t="shared" si="249"/>
        <v>0.16878443220188377</v>
      </c>
      <c r="BA746" s="177">
        <f t="shared" si="250"/>
        <v>0.12271192464901369</v>
      </c>
      <c r="BB746" s="173">
        <f>AV746</f>
        <v>2630700</v>
      </c>
      <c r="BC746" s="178">
        <f t="shared" si="252"/>
        <v>2630700</v>
      </c>
      <c r="BD746" s="173">
        <f t="shared" si="240"/>
        <v>379900</v>
      </c>
      <c r="BE746" s="177">
        <f t="shared" si="241"/>
        <v>0.16878443220188377</v>
      </c>
      <c r="BF746" s="179" t="s">
        <v>7679</v>
      </c>
      <c r="BG746" s="174"/>
      <c r="BH746" s="166" t="s">
        <v>20501</v>
      </c>
      <c r="BI746" s="162"/>
      <c r="BJ746" s="163">
        <v>1</v>
      </c>
      <c r="BK746" s="163"/>
    </row>
    <row r="747" spans="1:63" ht="66" customHeight="1" x14ac:dyDescent="0.25">
      <c r="A747" s="157">
        <v>741</v>
      </c>
      <c r="B747" s="164" t="s">
        <v>2142</v>
      </c>
      <c r="C747" s="169" t="s">
        <v>2064</v>
      </c>
      <c r="D747" s="169" t="s">
        <v>467</v>
      </c>
      <c r="E747" s="170" t="s">
        <v>2143</v>
      </c>
      <c r="F747" s="171" t="s">
        <v>2144</v>
      </c>
      <c r="G747" s="171" t="s">
        <v>2144</v>
      </c>
      <c r="H747" s="172" t="s">
        <v>2145</v>
      </c>
      <c r="I747" s="164" t="s">
        <v>439</v>
      </c>
      <c r="J747" s="164">
        <v>67</v>
      </c>
      <c r="K747" s="171">
        <v>67</v>
      </c>
      <c r="L747" s="171" t="s">
        <v>2067</v>
      </c>
      <c r="M747" s="173">
        <v>2150892</v>
      </c>
      <c r="N747" s="173">
        <f>P747-M747</f>
        <v>76108</v>
      </c>
      <c r="O747" s="173">
        <v>76864.695652173905</v>
      </c>
      <c r="P747" s="173">
        <v>2227000</v>
      </c>
      <c r="Q747" s="173">
        <f>+O747/1800000*2340000</f>
        <v>99924.104347826084</v>
      </c>
      <c r="R747" s="173">
        <f>+M747+Q747</f>
        <v>2250816.104347826</v>
      </c>
      <c r="S747" s="173">
        <v>2250800</v>
      </c>
      <c r="T747" s="174"/>
      <c r="U747" s="175" t="s">
        <v>471</v>
      </c>
      <c r="V747" s="175" t="s">
        <v>1197</v>
      </c>
      <c r="W747" s="175" t="s">
        <v>173</v>
      </c>
      <c r="X747" s="176">
        <v>43294</v>
      </c>
      <c r="Y747" s="171" t="s">
        <v>7684</v>
      </c>
      <c r="Z747" s="171"/>
      <c r="AA747" s="173"/>
      <c r="AB747" s="173"/>
      <c r="AC747" s="173"/>
      <c r="AD747" s="173"/>
      <c r="AE747" s="173"/>
      <c r="AF747" s="173">
        <v>3200000</v>
      </c>
      <c r="AG747" s="173"/>
      <c r="AH747" s="173"/>
      <c r="AI747" s="173">
        <v>2527000</v>
      </c>
      <c r="AJ747" s="173"/>
      <c r="AK747" s="173"/>
      <c r="AL747" s="173"/>
      <c r="AM747" s="173"/>
      <c r="AN747" s="173"/>
      <c r="AO747" s="173"/>
      <c r="AP747" s="173"/>
      <c r="AQ747" s="173"/>
      <c r="AR747" s="173"/>
      <c r="AS747" s="173">
        <v>2715000</v>
      </c>
      <c r="AT747" s="160">
        <f t="shared" si="243"/>
        <v>3</v>
      </c>
      <c r="AU747" s="173">
        <f t="shared" si="244"/>
        <v>8442000</v>
      </c>
      <c r="AV747" s="173">
        <f t="shared" si="245"/>
        <v>2814000</v>
      </c>
      <c r="AW747" s="173">
        <f t="shared" si="246"/>
        <v>2527000</v>
      </c>
      <c r="AX747" s="173">
        <f t="shared" si="247"/>
        <v>563200</v>
      </c>
      <c r="AY747" s="173">
        <f t="shared" si="248"/>
        <v>276200</v>
      </c>
      <c r="AZ747" s="177">
        <f t="shared" si="249"/>
        <v>0.25022214323795983</v>
      </c>
      <c r="BA747" s="177">
        <f t="shared" si="250"/>
        <v>0.12271192464901369</v>
      </c>
      <c r="BB747" s="173">
        <f>AV747</f>
        <v>2814000</v>
      </c>
      <c r="BC747" s="178">
        <f t="shared" si="252"/>
        <v>2814000</v>
      </c>
      <c r="BD747" s="173">
        <f t="shared" si="240"/>
        <v>563200</v>
      </c>
      <c r="BE747" s="177">
        <f t="shared" si="241"/>
        <v>0.25022214323795983</v>
      </c>
      <c r="BF747" s="179" t="s">
        <v>7679</v>
      </c>
      <c r="BG747" s="174"/>
      <c r="BH747" s="166" t="s">
        <v>20501</v>
      </c>
      <c r="BI747" s="162"/>
      <c r="BJ747" s="163">
        <v>1</v>
      </c>
      <c r="BK747" s="163"/>
    </row>
    <row r="748" spans="1:63" ht="54" customHeight="1" x14ac:dyDescent="0.25">
      <c r="A748" s="157">
        <v>742</v>
      </c>
      <c r="B748" s="164" t="s">
        <v>2146</v>
      </c>
      <c r="C748" s="169" t="s">
        <v>2064</v>
      </c>
      <c r="D748" s="169" t="s">
        <v>467</v>
      </c>
      <c r="E748" s="170" t="s">
        <v>2147</v>
      </c>
      <c r="F748" s="171" t="s">
        <v>2148</v>
      </c>
      <c r="G748" s="171" t="s">
        <v>2149</v>
      </c>
      <c r="H748" s="172" t="s">
        <v>2148</v>
      </c>
      <c r="I748" s="164" t="s">
        <v>439</v>
      </c>
      <c r="J748" s="164">
        <v>67</v>
      </c>
      <c r="K748" s="171">
        <v>67</v>
      </c>
      <c r="L748" s="171" t="s">
        <v>2067</v>
      </c>
      <c r="M748" s="173">
        <v>2150892</v>
      </c>
      <c r="N748" s="173">
        <f>P748-M748</f>
        <v>76108</v>
      </c>
      <c r="O748" s="173">
        <v>76864.695652173905</v>
      </c>
      <c r="P748" s="173">
        <v>2227000</v>
      </c>
      <c r="Q748" s="173">
        <f>+O748/1800000*2340000</f>
        <v>99924.104347826084</v>
      </c>
      <c r="R748" s="173">
        <f>+M748+Q748</f>
        <v>2250816.104347826</v>
      </c>
      <c r="S748" s="173">
        <v>2250800</v>
      </c>
      <c r="T748" s="174"/>
      <c r="U748" s="175" t="s">
        <v>471</v>
      </c>
      <c r="V748" s="175" t="s">
        <v>1197</v>
      </c>
      <c r="W748" s="175" t="s">
        <v>173</v>
      </c>
      <c r="X748" s="176">
        <v>43294</v>
      </c>
      <c r="Y748" s="171" t="s">
        <v>7684</v>
      </c>
      <c r="Z748" s="171"/>
      <c r="AA748" s="173">
        <v>2650000</v>
      </c>
      <c r="AB748" s="173"/>
      <c r="AC748" s="173"/>
      <c r="AD748" s="173"/>
      <c r="AE748" s="173"/>
      <c r="AF748" s="173"/>
      <c r="AG748" s="173"/>
      <c r="AH748" s="173"/>
      <c r="AI748" s="173">
        <v>2527000</v>
      </c>
      <c r="AJ748" s="173"/>
      <c r="AK748" s="173"/>
      <c r="AL748" s="173"/>
      <c r="AM748" s="173"/>
      <c r="AN748" s="173"/>
      <c r="AO748" s="173"/>
      <c r="AP748" s="173"/>
      <c r="AQ748" s="173"/>
      <c r="AR748" s="173"/>
      <c r="AS748" s="173">
        <v>2715000</v>
      </c>
      <c r="AT748" s="160">
        <f t="shared" si="243"/>
        <v>3</v>
      </c>
      <c r="AU748" s="173">
        <f t="shared" si="244"/>
        <v>7892000</v>
      </c>
      <c r="AV748" s="173">
        <f t="shared" si="245"/>
        <v>2630700</v>
      </c>
      <c r="AW748" s="173">
        <f t="shared" si="246"/>
        <v>2527000</v>
      </c>
      <c r="AX748" s="173">
        <f t="shared" si="247"/>
        <v>379900</v>
      </c>
      <c r="AY748" s="173">
        <f t="shared" si="248"/>
        <v>276200</v>
      </c>
      <c r="AZ748" s="177">
        <f t="shared" si="249"/>
        <v>0.16878443220188377</v>
      </c>
      <c r="BA748" s="177">
        <f t="shared" si="250"/>
        <v>0.12271192464901369</v>
      </c>
      <c r="BB748" s="173">
        <f>AV748</f>
        <v>2630700</v>
      </c>
      <c r="BC748" s="178">
        <f t="shared" si="252"/>
        <v>2630700</v>
      </c>
      <c r="BD748" s="173">
        <f t="shared" si="240"/>
        <v>379900</v>
      </c>
      <c r="BE748" s="177">
        <f t="shared" si="241"/>
        <v>0.16878443220188377</v>
      </c>
      <c r="BF748" s="179" t="s">
        <v>7679</v>
      </c>
      <c r="BG748" s="174"/>
      <c r="BH748" s="166" t="s">
        <v>20501</v>
      </c>
      <c r="BI748" s="162"/>
      <c r="BJ748" s="163">
        <v>1</v>
      </c>
      <c r="BK748" s="163"/>
    </row>
    <row r="749" spans="1:63" ht="31.5" customHeight="1" x14ac:dyDescent="0.25">
      <c r="A749" s="157">
        <v>743</v>
      </c>
      <c r="B749" s="164" t="s">
        <v>2153</v>
      </c>
      <c r="C749" s="169" t="s">
        <v>2064</v>
      </c>
      <c r="D749" s="169" t="s">
        <v>467</v>
      </c>
      <c r="E749" s="170" t="s">
        <v>2154</v>
      </c>
      <c r="F749" s="171" t="s">
        <v>2155</v>
      </c>
      <c r="G749" s="171" t="s">
        <v>2156</v>
      </c>
      <c r="H749" s="172" t="s">
        <v>2155</v>
      </c>
      <c r="I749" s="164" t="s">
        <v>439</v>
      </c>
      <c r="J749" s="164">
        <v>67</v>
      </c>
      <c r="K749" s="171">
        <v>67</v>
      </c>
      <c r="L749" s="171" t="s">
        <v>2067</v>
      </c>
      <c r="M749" s="173">
        <v>2150892</v>
      </c>
      <c r="N749" s="173">
        <v>76108</v>
      </c>
      <c r="O749" s="173">
        <v>76864.695652173905</v>
      </c>
      <c r="P749" s="173">
        <v>2227000</v>
      </c>
      <c r="Q749" s="173">
        <v>99924.104347826084</v>
      </c>
      <c r="R749" s="173">
        <v>2250816.104347826</v>
      </c>
      <c r="S749" s="173">
        <v>2250800</v>
      </c>
      <c r="T749" s="174"/>
      <c r="U749" s="175" t="s">
        <v>471</v>
      </c>
      <c r="V749" s="175" t="s">
        <v>1197</v>
      </c>
      <c r="W749" s="175" t="s">
        <v>173</v>
      </c>
      <c r="X749" s="176">
        <v>43294</v>
      </c>
      <c r="Y749" s="171" t="s">
        <v>7684</v>
      </c>
      <c r="Z749" s="171"/>
      <c r="AA749" s="173"/>
      <c r="AB749" s="173"/>
      <c r="AC749" s="173"/>
      <c r="AD749" s="173"/>
      <c r="AE749" s="173"/>
      <c r="AF749" s="173"/>
      <c r="AG749" s="173"/>
      <c r="AH749" s="173"/>
      <c r="AI749" s="173">
        <v>2527000</v>
      </c>
      <c r="AJ749" s="173"/>
      <c r="AK749" s="173"/>
      <c r="AL749" s="173"/>
      <c r="AM749" s="173"/>
      <c r="AN749" s="173"/>
      <c r="AO749" s="173"/>
      <c r="AP749" s="173"/>
      <c r="AQ749" s="173"/>
      <c r="AR749" s="173">
        <v>3371000</v>
      </c>
      <c r="AS749" s="173">
        <v>2715000</v>
      </c>
      <c r="AT749" s="160">
        <f t="shared" si="243"/>
        <v>3</v>
      </c>
      <c r="AU749" s="173">
        <f t="shared" si="244"/>
        <v>8613000</v>
      </c>
      <c r="AV749" s="173">
        <f t="shared" si="245"/>
        <v>2871000</v>
      </c>
      <c r="AW749" s="173">
        <f t="shared" si="246"/>
        <v>2527000</v>
      </c>
      <c r="AX749" s="173">
        <f t="shared" si="247"/>
        <v>620200</v>
      </c>
      <c r="AY749" s="173">
        <f t="shared" si="248"/>
        <v>276200</v>
      </c>
      <c r="AZ749" s="177">
        <f t="shared" si="249"/>
        <v>0.27554647236538121</v>
      </c>
      <c r="BA749" s="177">
        <f t="shared" si="250"/>
        <v>0.12271192464901369</v>
      </c>
      <c r="BB749" s="173">
        <f>AW749</f>
        <v>2527000</v>
      </c>
      <c r="BC749" s="178">
        <f t="shared" si="252"/>
        <v>2871000</v>
      </c>
      <c r="BD749" s="173">
        <f t="shared" si="240"/>
        <v>276200</v>
      </c>
      <c r="BE749" s="177">
        <f t="shared" si="241"/>
        <v>0.12271192464901369</v>
      </c>
      <c r="BF749" s="179" t="s">
        <v>20515</v>
      </c>
      <c r="BG749" s="174"/>
      <c r="BH749" s="166" t="s">
        <v>20501</v>
      </c>
      <c r="BI749" s="162"/>
      <c r="BJ749" s="163">
        <v>1</v>
      </c>
      <c r="BK749" s="163"/>
    </row>
    <row r="750" spans="1:63" ht="31.5" customHeight="1" x14ac:dyDescent="0.25">
      <c r="A750" s="157">
        <v>744</v>
      </c>
      <c r="B750" s="164" t="s">
        <v>2167</v>
      </c>
      <c r="C750" s="169" t="s">
        <v>2064</v>
      </c>
      <c r="D750" s="169" t="s">
        <v>467</v>
      </c>
      <c r="E750" s="170" t="s">
        <v>2168</v>
      </c>
      <c r="F750" s="171" t="s">
        <v>2169</v>
      </c>
      <c r="G750" s="171" t="s">
        <v>2169</v>
      </c>
      <c r="H750" s="172" t="s">
        <v>2169</v>
      </c>
      <c r="I750" s="164" t="s">
        <v>439</v>
      </c>
      <c r="J750" s="164">
        <v>67</v>
      </c>
      <c r="K750" s="171">
        <v>67</v>
      </c>
      <c r="L750" s="171" t="s">
        <v>2067</v>
      </c>
      <c r="M750" s="173">
        <v>2150892</v>
      </c>
      <c r="N750" s="173">
        <v>76108</v>
      </c>
      <c r="O750" s="173">
        <v>76864.695652173905</v>
      </c>
      <c r="P750" s="173">
        <v>2227000</v>
      </c>
      <c r="Q750" s="173">
        <v>99924.104347826084</v>
      </c>
      <c r="R750" s="173">
        <v>2250816.104347826</v>
      </c>
      <c r="S750" s="173">
        <v>2250800</v>
      </c>
      <c r="T750" s="174"/>
      <c r="U750" s="175" t="s">
        <v>471</v>
      </c>
      <c r="V750" s="175" t="s">
        <v>1197</v>
      </c>
      <c r="W750" s="175" t="s">
        <v>173</v>
      </c>
      <c r="X750" s="176">
        <v>43294</v>
      </c>
      <c r="Y750" s="171" t="s">
        <v>7684</v>
      </c>
      <c r="Z750" s="171"/>
      <c r="AA750" s="173"/>
      <c r="AB750" s="173"/>
      <c r="AC750" s="173"/>
      <c r="AD750" s="173"/>
      <c r="AE750" s="173"/>
      <c r="AF750" s="173"/>
      <c r="AG750" s="173"/>
      <c r="AH750" s="173"/>
      <c r="AI750" s="173">
        <v>2527000</v>
      </c>
      <c r="AJ750" s="173"/>
      <c r="AK750" s="173"/>
      <c r="AL750" s="173"/>
      <c r="AM750" s="173"/>
      <c r="AN750" s="173"/>
      <c r="AO750" s="173"/>
      <c r="AP750" s="173"/>
      <c r="AQ750" s="173"/>
      <c r="AR750" s="173">
        <v>3371000</v>
      </c>
      <c r="AS750" s="173">
        <v>2715000</v>
      </c>
      <c r="AT750" s="160">
        <f t="shared" si="243"/>
        <v>3</v>
      </c>
      <c r="AU750" s="173">
        <f t="shared" si="244"/>
        <v>8613000</v>
      </c>
      <c r="AV750" s="173">
        <f t="shared" si="245"/>
        <v>2871000</v>
      </c>
      <c r="AW750" s="173">
        <f t="shared" si="246"/>
        <v>2527000</v>
      </c>
      <c r="AX750" s="173">
        <f t="shared" si="247"/>
        <v>620200</v>
      </c>
      <c r="AY750" s="173">
        <f t="shared" si="248"/>
        <v>276200</v>
      </c>
      <c r="AZ750" s="177">
        <f t="shared" si="249"/>
        <v>0.27554647236538121</v>
      </c>
      <c r="BA750" s="177">
        <f t="shared" si="250"/>
        <v>0.12271192464901369</v>
      </c>
      <c r="BB750" s="173">
        <f>AW750</f>
        <v>2527000</v>
      </c>
      <c r="BC750" s="178">
        <f t="shared" si="252"/>
        <v>2871000</v>
      </c>
      <c r="BD750" s="173">
        <f t="shared" si="240"/>
        <v>276200</v>
      </c>
      <c r="BE750" s="177">
        <f t="shared" si="241"/>
        <v>0.12271192464901369</v>
      </c>
      <c r="BF750" s="179" t="s">
        <v>20515</v>
      </c>
      <c r="BG750" s="174"/>
      <c r="BH750" s="166" t="s">
        <v>20501</v>
      </c>
      <c r="BI750" s="162"/>
      <c r="BJ750" s="163">
        <v>1</v>
      </c>
      <c r="BK750" s="163"/>
    </row>
    <row r="751" spans="1:63" ht="31.5" customHeight="1" x14ac:dyDescent="0.25">
      <c r="A751" s="157">
        <v>745</v>
      </c>
      <c r="B751" s="164" t="s">
        <v>2171</v>
      </c>
      <c r="C751" s="169" t="s">
        <v>2064</v>
      </c>
      <c r="D751" s="169" t="s">
        <v>467</v>
      </c>
      <c r="E751" s="170" t="s">
        <v>2172</v>
      </c>
      <c r="F751" s="171" t="s">
        <v>2173</v>
      </c>
      <c r="G751" s="171" t="s">
        <v>2173</v>
      </c>
      <c r="H751" s="172" t="s">
        <v>2173</v>
      </c>
      <c r="I751" s="164" t="s">
        <v>439</v>
      </c>
      <c r="J751" s="164">
        <v>67</v>
      </c>
      <c r="K751" s="171">
        <v>67</v>
      </c>
      <c r="L751" s="171" t="s">
        <v>2067</v>
      </c>
      <c r="M751" s="173">
        <v>2150892</v>
      </c>
      <c r="N751" s="173">
        <f t="shared" ref="N751:N756" si="253">P751-M751</f>
        <v>76108</v>
      </c>
      <c r="O751" s="173">
        <v>76864.695652173905</v>
      </c>
      <c r="P751" s="173">
        <v>2227000</v>
      </c>
      <c r="Q751" s="173">
        <f t="shared" ref="Q751:Q756" si="254">+O751/1800000*2340000</f>
        <v>99924.104347826084</v>
      </c>
      <c r="R751" s="173">
        <f t="shared" ref="R751:R756" si="255">+M751+Q751</f>
        <v>2250816.104347826</v>
      </c>
      <c r="S751" s="173">
        <v>2250800</v>
      </c>
      <c r="T751" s="174"/>
      <c r="U751" s="175" t="s">
        <v>471</v>
      </c>
      <c r="V751" s="175" t="s">
        <v>1197</v>
      </c>
      <c r="W751" s="175" t="s">
        <v>173</v>
      </c>
      <c r="X751" s="176">
        <v>43294</v>
      </c>
      <c r="Y751" s="171" t="s">
        <v>7684</v>
      </c>
      <c r="Z751" s="171"/>
      <c r="AA751" s="173">
        <v>2650000</v>
      </c>
      <c r="AB751" s="173"/>
      <c r="AC751" s="173"/>
      <c r="AD751" s="173"/>
      <c r="AE751" s="173"/>
      <c r="AF751" s="173"/>
      <c r="AG751" s="173"/>
      <c r="AH751" s="173"/>
      <c r="AI751" s="173">
        <v>2527000</v>
      </c>
      <c r="AJ751" s="173"/>
      <c r="AK751" s="173"/>
      <c r="AL751" s="173"/>
      <c r="AM751" s="173"/>
      <c r="AN751" s="173"/>
      <c r="AO751" s="173"/>
      <c r="AP751" s="173"/>
      <c r="AQ751" s="173"/>
      <c r="AR751" s="173"/>
      <c r="AS751" s="173">
        <v>2715000</v>
      </c>
      <c r="AT751" s="160">
        <f t="shared" si="243"/>
        <v>3</v>
      </c>
      <c r="AU751" s="173">
        <f t="shared" si="244"/>
        <v>7892000</v>
      </c>
      <c r="AV751" s="173">
        <f t="shared" si="245"/>
        <v>2630700</v>
      </c>
      <c r="AW751" s="173">
        <f t="shared" si="246"/>
        <v>2527000</v>
      </c>
      <c r="AX751" s="173">
        <f t="shared" si="247"/>
        <v>379900</v>
      </c>
      <c r="AY751" s="173">
        <f t="shared" si="248"/>
        <v>276200</v>
      </c>
      <c r="AZ751" s="177">
        <f t="shared" si="249"/>
        <v>0.16878443220188377</v>
      </c>
      <c r="BA751" s="177">
        <f t="shared" si="250"/>
        <v>0.12271192464901369</v>
      </c>
      <c r="BB751" s="173">
        <f t="shared" ref="BB751:BB756" si="256">AV751</f>
        <v>2630700</v>
      </c>
      <c r="BC751" s="178">
        <f t="shared" si="252"/>
        <v>2630700</v>
      </c>
      <c r="BD751" s="173">
        <f t="shared" si="240"/>
        <v>379900</v>
      </c>
      <c r="BE751" s="177">
        <f t="shared" si="241"/>
        <v>0.16878443220188377</v>
      </c>
      <c r="BF751" s="179" t="s">
        <v>7679</v>
      </c>
      <c r="BG751" s="174"/>
      <c r="BH751" s="166" t="s">
        <v>20501</v>
      </c>
      <c r="BI751" s="162"/>
      <c r="BJ751" s="163">
        <v>1</v>
      </c>
      <c r="BK751" s="163"/>
    </row>
    <row r="752" spans="1:63" ht="31.5" customHeight="1" x14ac:dyDescent="0.25">
      <c r="A752" s="157">
        <v>746</v>
      </c>
      <c r="B752" s="164" t="s">
        <v>2174</v>
      </c>
      <c r="C752" s="169" t="s">
        <v>2064</v>
      </c>
      <c r="D752" s="169" t="s">
        <v>467</v>
      </c>
      <c r="E752" s="170" t="s">
        <v>2175</v>
      </c>
      <c r="F752" s="171" t="s">
        <v>2176</v>
      </c>
      <c r="G752" s="171" t="s">
        <v>2176</v>
      </c>
      <c r="H752" s="172" t="s">
        <v>2176</v>
      </c>
      <c r="I752" s="164" t="s">
        <v>439</v>
      </c>
      <c r="J752" s="164">
        <v>67</v>
      </c>
      <c r="K752" s="171">
        <v>67</v>
      </c>
      <c r="L752" s="171" t="s">
        <v>2067</v>
      </c>
      <c r="M752" s="173">
        <v>2150892</v>
      </c>
      <c r="N752" s="173">
        <f t="shared" si="253"/>
        <v>76108</v>
      </c>
      <c r="O752" s="173">
        <v>76864.695652173905</v>
      </c>
      <c r="P752" s="173">
        <v>2227000</v>
      </c>
      <c r="Q752" s="173">
        <f t="shared" si="254"/>
        <v>99924.104347826084</v>
      </c>
      <c r="R752" s="173">
        <f t="shared" si="255"/>
        <v>2250816.104347826</v>
      </c>
      <c r="S752" s="173">
        <v>2250800</v>
      </c>
      <c r="T752" s="174"/>
      <c r="U752" s="175" t="s">
        <v>471</v>
      </c>
      <c r="V752" s="175" t="s">
        <v>1197</v>
      </c>
      <c r="W752" s="175" t="s">
        <v>173</v>
      </c>
      <c r="X752" s="176">
        <v>43294</v>
      </c>
      <c r="Y752" s="171" t="s">
        <v>7684</v>
      </c>
      <c r="Z752" s="171"/>
      <c r="AA752" s="173">
        <v>2650000</v>
      </c>
      <c r="AB752" s="173"/>
      <c r="AC752" s="173"/>
      <c r="AD752" s="173"/>
      <c r="AE752" s="173"/>
      <c r="AF752" s="173"/>
      <c r="AG752" s="173"/>
      <c r="AH752" s="173"/>
      <c r="AI752" s="173">
        <v>2527000</v>
      </c>
      <c r="AJ752" s="173"/>
      <c r="AK752" s="173"/>
      <c r="AL752" s="173"/>
      <c r="AM752" s="173"/>
      <c r="AN752" s="173"/>
      <c r="AO752" s="173"/>
      <c r="AP752" s="173"/>
      <c r="AQ752" s="173"/>
      <c r="AR752" s="173"/>
      <c r="AS752" s="173">
        <v>2715000</v>
      </c>
      <c r="AT752" s="160">
        <f t="shared" si="243"/>
        <v>3</v>
      </c>
      <c r="AU752" s="173">
        <f t="shared" si="244"/>
        <v>7892000</v>
      </c>
      <c r="AV752" s="173">
        <f t="shared" si="245"/>
        <v>2630700</v>
      </c>
      <c r="AW752" s="173">
        <f t="shared" si="246"/>
        <v>2527000</v>
      </c>
      <c r="AX752" s="173">
        <f t="shared" si="247"/>
        <v>379900</v>
      </c>
      <c r="AY752" s="173">
        <f t="shared" si="248"/>
        <v>276200</v>
      </c>
      <c r="AZ752" s="177">
        <f t="shared" si="249"/>
        <v>0.16878443220188377</v>
      </c>
      <c r="BA752" s="177">
        <f t="shared" si="250"/>
        <v>0.12271192464901369</v>
      </c>
      <c r="BB752" s="173">
        <f t="shared" si="256"/>
        <v>2630700</v>
      </c>
      <c r="BC752" s="178">
        <f t="shared" si="252"/>
        <v>2630700</v>
      </c>
      <c r="BD752" s="173">
        <f t="shared" si="240"/>
        <v>379900</v>
      </c>
      <c r="BE752" s="177">
        <f t="shared" si="241"/>
        <v>0.16878443220188377</v>
      </c>
      <c r="BF752" s="179" t="s">
        <v>7679</v>
      </c>
      <c r="BG752" s="174"/>
      <c r="BH752" s="166" t="s">
        <v>20501</v>
      </c>
      <c r="BI752" s="162"/>
      <c r="BJ752" s="163">
        <v>1</v>
      </c>
      <c r="BK752" s="163"/>
    </row>
    <row r="753" spans="1:63" ht="31.5" customHeight="1" x14ac:dyDescent="0.25">
      <c r="A753" s="157">
        <v>747</v>
      </c>
      <c r="B753" s="164" t="s">
        <v>2177</v>
      </c>
      <c r="C753" s="169" t="s">
        <v>2064</v>
      </c>
      <c r="D753" s="169" t="s">
        <v>467</v>
      </c>
      <c r="E753" s="170" t="s">
        <v>2178</v>
      </c>
      <c r="F753" s="171" t="s">
        <v>2179</v>
      </c>
      <c r="G753" s="171" t="s">
        <v>2179</v>
      </c>
      <c r="H753" s="172" t="s">
        <v>2179</v>
      </c>
      <c r="I753" s="164" t="s">
        <v>439</v>
      </c>
      <c r="J753" s="164">
        <v>67</v>
      </c>
      <c r="K753" s="171">
        <v>67</v>
      </c>
      <c r="L753" s="171" t="s">
        <v>2067</v>
      </c>
      <c r="M753" s="173">
        <v>2150892</v>
      </c>
      <c r="N753" s="173">
        <f t="shared" si="253"/>
        <v>76108</v>
      </c>
      <c r="O753" s="173">
        <v>76864.695652173905</v>
      </c>
      <c r="P753" s="173">
        <v>2227000</v>
      </c>
      <c r="Q753" s="173">
        <f t="shared" si="254"/>
        <v>99924.104347826084</v>
      </c>
      <c r="R753" s="173">
        <f t="shared" si="255"/>
        <v>2250816.104347826</v>
      </c>
      <c r="S753" s="173">
        <v>2250800</v>
      </c>
      <c r="T753" s="174"/>
      <c r="U753" s="175" t="s">
        <v>471</v>
      </c>
      <c r="V753" s="175" t="s">
        <v>1197</v>
      </c>
      <c r="W753" s="175" t="s">
        <v>173</v>
      </c>
      <c r="X753" s="176">
        <v>43294</v>
      </c>
      <c r="Y753" s="171" t="s">
        <v>7684</v>
      </c>
      <c r="Z753" s="171"/>
      <c r="AA753" s="173">
        <v>2650000</v>
      </c>
      <c r="AB753" s="173"/>
      <c r="AC753" s="173"/>
      <c r="AD753" s="173"/>
      <c r="AE753" s="173"/>
      <c r="AF753" s="173"/>
      <c r="AG753" s="173"/>
      <c r="AH753" s="173"/>
      <c r="AI753" s="173">
        <v>2527000</v>
      </c>
      <c r="AJ753" s="173"/>
      <c r="AK753" s="173"/>
      <c r="AL753" s="173"/>
      <c r="AM753" s="173"/>
      <c r="AN753" s="173"/>
      <c r="AO753" s="173"/>
      <c r="AP753" s="173"/>
      <c r="AQ753" s="173"/>
      <c r="AR753" s="173"/>
      <c r="AS753" s="173">
        <v>2715000</v>
      </c>
      <c r="AT753" s="160">
        <f t="shared" si="243"/>
        <v>3</v>
      </c>
      <c r="AU753" s="173">
        <f t="shared" si="244"/>
        <v>7892000</v>
      </c>
      <c r="AV753" s="173">
        <f t="shared" si="245"/>
        <v>2630700</v>
      </c>
      <c r="AW753" s="173">
        <f t="shared" si="246"/>
        <v>2527000</v>
      </c>
      <c r="AX753" s="173">
        <f t="shared" si="247"/>
        <v>379900</v>
      </c>
      <c r="AY753" s="173">
        <f t="shared" si="248"/>
        <v>276200</v>
      </c>
      <c r="AZ753" s="177">
        <f t="shared" si="249"/>
        <v>0.16878443220188377</v>
      </c>
      <c r="BA753" s="177">
        <f t="shared" si="250"/>
        <v>0.12271192464901369</v>
      </c>
      <c r="BB753" s="173">
        <f t="shared" si="256"/>
        <v>2630700</v>
      </c>
      <c r="BC753" s="178">
        <f t="shared" si="252"/>
        <v>2630700</v>
      </c>
      <c r="BD753" s="173">
        <f t="shared" si="240"/>
        <v>379900</v>
      </c>
      <c r="BE753" s="177">
        <f t="shared" si="241"/>
        <v>0.16878443220188377</v>
      </c>
      <c r="BF753" s="179" t="s">
        <v>7679</v>
      </c>
      <c r="BG753" s="174"/>
      <c r="BH753" s="166" t="s">
        <v>20501</v>
      </c>
      <c r="BI753" s="162"/>
      <c r="BJ753" s="163">
        <v>1</v>
      </c>
      <c r="BK753" s="163"/>
    </row>
    <row r="754" spans="1:63" ht="31.5" customHeight="1" x14ac:dyDescent="0.25">
      <c r="A754" s="157">
        <v>748</v>
      </c>
      <c r="B754" s="164" t="s">
        <v>2180</v>
      </c>
      <c r="C754" s="169" t="s">
        <v>2064</v>
      </c>
      <c r="D754" s="169" t="s">
        <v>467</v>
      </c>
      <c r="E754" s="170" t="s">
        <v>2181</v>
      </c>
      <c r="F754" s="171" t="s">
        <v>2182</v>
      </c>
      <c r="G754" s="171" t="s">
        <v>2182</v>
      </c>
      <c r="H754" s="172" t="s">
        <v>2183</v>
      </c>
      <c r="I754" s="164" t="s">
        <v>439</v>
      </c>
      <c r="J754" s="164">
        <v>67</v>
      </c>
      <c r="K754" s="171">
        <v>67</v>
      </c>
      <c r="L754" s="171" t="s">
        <v>2067</v>
      </c>
      <c r="M754" s="173">
        <v>2150892</v>
      </c>
      <c r="N754" s="173">
        <f t="shared" si="253"/>
        <v>76108</v>
      </c>
      <c r="O754" s="173">
        <v>76864.695652173905</v>
      </c>
      <c r="P754" s="173">
        <v>2227000</v>
      </c>
      <c r="Q754" s="173">
        <f t="shared" si="254"/>
        <v>99924.104347826084</v>
      </c>
      <c r="R754" s="173">
        <f t="shared" si="255"/>
        <v>2250816.104347826</v>
      </c>
      <c r="S754" s="173">
        <v>2250800</v>
      </c>
      <c r="T754" s="174"/>
      <c r="U754" s="175" t="s">
        <v>471</v>
      </c>
      <c r="V754" s="175" t="s">
        <v>1197</v>
      </c>
      <c r="W754" s="175" t="s">
        <v>173</v>
      </c>
      <c r="X754" s="176">
        <v>43294</v>
      </c>
      <c r="Y754" s="171" t="s">
        <v>7684</v>
      </c>
      <c r="Z754" s="171"/>
      <c r="AA754" s="173">
        <v>2650000</v>
      </c>
      <c r="AB754" s="173"/>
      <c r="AC754" s="173"/>
      <c r="AD754" s="173"/>
      <c r="AE754" s="173"/>
      <c r="AF754" s="173"/>
      <c r="AG754" s="173"/>
      <c r="AH754" s="173"/>
      <c r="AI754" s="173">
        <v>2527000</v>
      </c>
      <c r="AJ754" s="173"/>
      <c r="AK754" s="173"/>
      <c r="AL754" s="173"/>
      <c r="AM754" s="173"/>
      <c r="AN754" s="173"/>
      <c r="AO754" s="173"/>
      <c r="AP754" s="173"/>
      <c r="AQ754" s="173"/>
      <c r="AR754" s="173"/>
      <c r="AS754" s="173">
        <v>2715000</v>
      </c>
      <c r="AT754" s="160">
        <f t="shared" si="243"/>
        <v>3</v>
      </c>
      <c r="AU754" s="173">
        <f t="shared" si="244"/>
        <v>7892000</v>
      </c>
      <c r="AV754" s="173">
        <f t="shared" si="245"/>
        <v>2630700</v>
      </c>
      <c r="AW754" s="173">
        <f t="shared" si="246"/>
        <v>2527000</v>
      </c>
      <c r="AX754" s="173">
        <f t="shared" si="247"/>
        <v>379900</v>
      </c>
      <c r="AY754" s="173">
        <f t="shared" si="248"/>
        <v>276200</v>
      </c>
      <c r="AZ754" s="177">
        <f t="shared" si="249"/>
        <v>0.16878443220188377</v>
      </c>
      <c r="BA754" s="177">
        <f t="shared" si="250"/>
        <v>0.12271192464901369</v>
      </c>
      <c r="BB754" s="173">
        <f t="shared" si="256"/>
        <v>2630700</v>
      </c>
      <c r="BC754" s="178">
        <f t="shared" si="252"/>
        <v>2630700</v>
      </c>
      <c r="BD754" s="173">
        <f t="shared" si="240"/>
        <v>379900</v>
      </c>
      <c r="BE754" s="177">
        <f t="shared" si="241"/>
        <v>0.16878443220188377</v>
      </c>
      <c r="BF754" s="179" t="s">
        <v>7679</v>
      </c>
      <c r="BG754" s="174"/>
      <c r="BH754" s="166" t="s">
        <v>20501</v>
      </c>
      <c r="BI754" s="162"/>
      <c r="BJ754" s="163">
        <v>1</v>
      </c>
      <c r="BK754" s="163"/>
    </row>
    <row r="755" spans="1:63" ht="31.5" customHeight="1" x14ac:dyDescent="0.25">
      <c r="A755" s="157">
        <v>749</v>
      </c>
      <c r="B755" s="164" t="s">
        <v>2184</v>
      </c>
      <c r="C755" s="169" t="s">
        <v>2064</v>
      </c>
      <c r="D755" s="169" t="s">
        <v>467</v>
      </c>
      <c r="E755" s="170" t="s">
        <v>2185</v>
      </c>
      <c r="F755" s="171" t="s">
        <v>2186</v>
      </c>
      <c r="G755" s="171" t="s">
        <v>2187</v>
      </c>
      <c r="H755" s="172" t="s">
        <v>2186</v>
      </c>
      <c r="I755" s="164" t="s">
        <v>439</v>
      </c>
      <c r="J755" s="164">
        <v>67</v>
      </c>
      <c r="K755" s="171">
        <v>67</v>
      </c>
      <c r="L755" s="171" t="s">
        <v>2067</v>
      </c>
      <c r="M755" s="173">
        <v>2150892</v>
      </c>
      <c r="N755" s="173">
        <f t="shared" si="253"/>
        <v>76108</v>
      </c>
      <c r="O755" s="173">
        <v>76864.695652173905</v>
      </c>
      <c r="P755" s="173">
        <v>2227000</v>
      </c>
      <c r="Q755" s="173">
        <f t="shared" si="254"/>
        <v>99924.104347826084</v>
      </c>
      <c r="R755" s="173">
        <f t="shared" si="255"/>
        <v>2250816.104347826</v>
      </c>
      <c r="S755" s="173">
        <v>2250800</v>
      </c>
      <c r="T755" s="174"/>
      <c r="U755" s="175" t="s">
        <v>471</v>
      </c>
      <c r="V755" s="175" t="s">
        <v>1197</v>
      </c>
      <c r="W755" s="175" t="s">
        <v>173</v>
      </c>
      <c r="X755" s="176">
        <v>43294</v>
      </c>
      <c r="Y755" s="171" t="s">
        <v>7684</v>
      </c>
      <c r="Z755" s="171"/>
      <c r="AA755" s="173">
        <v>2650000</v>
      </c>
      <c r="AB755" s="173"/>
      <c r="AC755" s="173"/>
      <c r="AD755" s="173"/>
      <c r="AE755" s="173"/>
      <c r="AF755" s="173"/>
      <c r="AG755" s="173"/>
      <c r="AH755" s="173"/>
      <c r="AI755" s="173">
        <v>2527000</v>
      </c>
      <c r="AJ755" s="173"/>
      <c r="AK755" s="173"/>
      <c r="AL755" s="173"/>
      <c r="AM755" s="173"/>
      <c r="AN755" s="173"/>
      <c r="AO755" s="173"/>
      <c r="AP755" s="173"/>
      <c r="AQ755" s="173"/>
      <c r="AR755" s="173"/>
      <c r="AS755" s="173">
        <v>2715000</v>
      </c>
      <c r="AT755" s="160">
        <f t="shared" si="243"/>
        <v>3</v>
      </c>
      <c r="AU755" s="173">
        <f t="shared" si="244"/>
        <v>7892000</v>
      </c>
      <c r="AV755" s="173">
        <f t="shared" si="245"/>
        <v>2630700</v>
      </c>
      <c r="AW755" s="173">
        <f t="shared" si="246"/>
        <v>2527000</v>
      </c>
      <c r="AX755" s="173">
        <f t="shared" si="247"/>
        <v>379900</v>
      </c>
      <c r="AY755" s="173">
        <f t="shared" si="248"/>
        <v>276200</v>
      </c>
      <c r="AZ755" s="177">
        <f t="shared" si="249"/>
        <v>0.16878443220188377</v>
      </c>
      <c r="BA755" s="177">
        <f t="shared" si="250"/>
        <v>0.12271192464901369</v>
      </c>
      <c r="BB755" s="173">
        <f t="shared" si="256"/>
        <v>2630700</v>
      </c>
      <c r="BC755" s="178">
        <f t="shared" si="252"/>
        <v>2630700</v>
      </c>
      <c r="BD755" s="173">
        <f t="shared" si="240"/>
        <v>379900</v>
      </c>
      <c r="BE755" s="177">
        <f t="shared" si="241"/>
        <v>0.16878443220188377</v>
      </c>
      <c r="BF755" s="179" t="s">
        <v>7679</v>
      </c>
      <c r="BG755" s="174"/>
      <c r="BH755" s="166" t="s">
        <v>20501</v>
      </c>
      <c r="BI755" s="162"/>
      <c r="BJ755" s="163">
        <v>1</v>
      </c>
      <c r="BK755" s="163"/>
    </row>
    <row r="756" spans="1:63" ht="31.5" customHeight="1" x14ac:dyDescent="0.25">
      <c r="A756" s="157">
        <v>750</v>
      </c>
      <c r="B756" s="164" t="s">
        <v>2188</v>
      </c>
      <c r="C756" s="169" t="s">
        <v>2064</v>
      </c>
      <c r="D756" s="169" t="s">
        <v>467</v>
      </c>
      <c r="E756" s="170" t="s">
        <v>2189</v>
      </c>
      <c r="F756" s="171" t="s">
        <v>2190</v>
      </c>
      <c r="G756" s="171" t="s">
        <v>2190</v>
      </c>
      <c r="H756" s="172" t="s">
        <v>2191</v>
      </c>
      <c r="I756" s="164" t="s">
        <v>439</v>
      </c>
      <c r="J756" s="164">
        <v>67</v>
      </c>
      <c r="K756" s="171">
        <v>67</v>
      </c>
      <c r="L756" s="171" t="s">
        <v>2067</v>
      </c>
      <c r="M756" s="173">
        <v>2150892</v>
      </c>
      <c r="N756" s="173">
        <f t="shared" si="253"/>
        <v>76108</v>
      </c>
      <c r="O756" s="173">
        <v>76864.695652173905</v>
      </c>
      <c r="P756" s="173">
        <v>2227000</v>
      </c>
      <c r="Q756" s="173">
        <f t="shared" si="254"/>
        <v>99924.104347826084</v>
      </c>
      <c r="R756" s="173">
        <f t="shared" si="255"/>
        <v>2250816.104347826</v>
      </c>
      <c r="S756" s="173">
        <v>2250800</v>
      </c>
      <c r="T756" s="174"/>
      <c r="U756" s="175" t="s">
        <v>471</v>
      </c>
      <c r="V756" s="175" t="s">
        <v>1197</v>
      </c>
      <c r="W756" s="175" t="s">
        <v>173</v>
      </c>
      <c r="X756" s="176">
        <v>43294</v>
      </c>
      <c r="Y756" s="171" t="s">
        <v>7684</v>
      </c>
      <c r="Z756" s="171"/>
      <c r="AA756" s="173">
        <v>2650000</v>
      </c>
      <c r="AB756" s="173"/>
      <c r="AC756" s="173"/>
      <c r="AD756" s="173"/>
      <c r="AE756" s="173"/>
      <c r="AF756" s="173"/>
      <c r="AG756" s="173"/>
      <c r="AH756" s="173"/>
      <c r="AI756" s="173">
        <v>2527000</v>
      </c>
      <c r="AJ756" s="173"/>
      <c r="AK756" s="173"/>
      <c r="AL756" s="173"/>
      <c r="AM756" s="173"/>
      <c r="AN756" s="173"/>
      <c r="AO756" s="173"/>
      <c r="AP756" s="173"/>
      <c r="AQ756" s="173"/>
      <c r="AR756" s="173"/>
      <c r="AS756" s="173">
        <v>2715000</v>
      </c>
      <c r="AT756" s="160">
        <f t="shared" si="243"/>
        <v>3</v>
      </c>
      <c r="AU756" s="173">
        <f t="shared" si="244"/>
        <v>7892000</v>
      </c>
      <c r="AV756" s="173">
        <f t="shared" si="245"/>
        <v>2630700</v>
      </c>
      <c r="AW756" s="173">
        <f t="shared" si="246"/>
        <v>2527000</v>
      </c>
      <c r="AX756" s="173">
        <f t="shared" si="247"/>
        <v>379900</v>
      </c>
      <c r="AY756" s="173">
        <f t="shared" si="248"/>
        <v>276200</v>
      </c>
      <c r="AZ756" s="177">
        <f t="shared" si="249"/>
        <v>0.16878443220188377</v>
      </c>
      <c r="BA756" s="177">
        <f t="shared" si="250"/>
        <v>0.12271192464901369</v>
      </c>
      <c r="BB756" s="173">
        <f t="shared" si="256"/>
        <v>2630700</v>
      </c>
      <c r="BC756" s="178">
        <f t="shared" si="252"/>
        <v>2630700</v>
      </c>
      <c r="BD756" s="173">
        <f t="shared" si="240"/>
        <v>379900</v>
      </c>
      <c r="BE756" s="177">
        <f t="shared" si="241"/>
        <v>0.16878443220188377</v>
      </c>
      <c r="BF756" s="179" t="s">
        <v>7679</v>
      </c>
      <c r="BG756" s="174"/>
      <c r="BH756" s="166" t="s">
        <v>20501</v>
      </c>
      <c r="BI756" s="162"/>
      <c r="BJ756" s="163">
        <v>1</v>
      </c>
      <c r="BK756" s="163"/>
    </row>
    <row r="757" spans="1:63" ht="31.5" customHeight="1" x14ac:dyDescent="0.25">
      <c r="A757" s="157">
        <v>751</v>
      </c>
      <c r="B757" s="164" t="s">
        <v>2192</v>
      </c>
      <c r="C757" s="169" t="s">
        <v>2064</v>
      </c>
      <c r="D757" s="169" t="s">
        <v>467</v>
      </c>
      <c r="E757" s="170" t="s">
        <v>2193</v>
      </c>
      <c r="F757" s="171" t="s">
        <v>2194</v>
      </c>
      <c r="G757" s="171" t="s">
        <v>2194</v>
      </c>
      <c r="H757" s="172" t="s">
        <v>2194</v>
      </c>
      <c r="I757" s="164" t="s">
        <v>439</v>
      </c>
      <c r="J757" s="164">
        <v>67</v>
      </c>
      <c r="K757" s="171">
        <v>67</v>
      </c>
      <c r="L757" s="171" t="s">
        <v>2067</v>
      </c>
      <c r="M757" s="173">
        <v>2150892</v>
      </c>
      <c r="N757" s="173">
        <v>76108</v>
      </c>
      <c r="O757" s="173">
        <v>76864.695652173905</v>
      </c>
      <c r="P757" s="173">
        <v>2227000</v>
      </c>
      <c r="Q757" s="173">
        <v>99924.104347826084</v>
      </c>
      <c r="R757" s="173">
        <v>2250816.104347826</v>
      </c>
      <c r="S757" s="173">
        <v>2250800</v>
      </c>
      <c r="T757" s="174"/>
      <c r="U757" s="175" t="s">
        <v>471</v>
      </c>
      <c r="V757" s="175" t="s">
        <v>1197</v>
      </c>
      <c r="W757" s="175" t="s">
        <v>173</v>
      </c>
      <c r="X757" s="176">
        <v>43294</v>
      </c>
      <c r="Y757" s="171" t="s">
        <v>7684</v>
      </c>
      <c r="Z757" s="171"/>
      <c r="AA757" s="173"/>
      <c r="AB757" s="173"/>
      <c r="AC757" s="173"/>
      <c r="AD757" s="173"/>
      <c r="AE757" s="173"/>
      <c r="AF757" s="173"/>
      <c r="AG757" s="173"/>
      <c r="AH757" s="173"/>
      <c r="AI757" s="173">
        <v>2527000</v>
      </c>
      <c r="AJ757" s="173"/>
      <c r="AK757" s="173"/>
      <c r="AL757" s="173"/>
      <c r="AM757" s="173"/>
      <c r="AN757" s="173"/>
      <c r="AO757" s="173"/>
      <c r="AP757" s="173"/>
      <c r="AQ757" s="173"/>
      <c r="AR757" s="173">
        <v>3371000</v>
      </c>
      <c r="AS757" s="173">
        <v>2715000</v>
      </c>
      <c r="AT757" s="160">
        <f t="shared" si="243"/>
        <v>3</v>
      </c>
      <c r="AU757" s="173">
        <f t="shared" si="244"/>
        <v>8613000</v>
      </c>
      <c r="AV757" s="173">
        <f t="shared" si="245"/>
        <v>2871000</v>
      </c>
      <c r="AW757" s="173">
        <f t="shared" si="246"/>
        <v>2527000</v>
      </c>
      <c r="AX757" s="173">
        <f t="shared" si="247"/>
        <v>620200</v>
      </c>
      <c r="AY757" s="173">
        <f t="shared" si="248"/>
        <v>276200</v>
      </c>
      <c r="AZ757" s="177">
        <f t="shared" si="249"/>
        <v>0.27554647236538121</v>
      </c>
      <c r="BA757" s="177">
        <f t="shared" si="250"/>
        <v>0.12271192464901369</v>
      </c>
      <c r="BB757" s="173">
        <f>AW757</f>
        <v>2527000</v>
      </c>
      <c r="BC757" s="178">
        <f t="shared" si="252"/>
        <v>2871000</v>
      </c>
      <c r="BD757" s="173">
        <f t="shared" si="240"/>
        <v>276200</v>
      </c>
      <c r="BE757" s="177">
        <f t="shared" si="241"/>
        <v>0.12271192464901369</v>
      </c>
      <c r="BF757" s="179" t="s">
        <v>20515</v>
      </c>
      <c r="BG757" s="174"/>
      <c r="BH757" s="166" t="s">
        <v>20501</v>
      </c>
      <c r="BI757" s="162"/>
      <c r="BJ757" s="163">
        <v>1</v>
      </c>
      <c r="BK757" s="163"/>
    </row>
    <row r="758" spans="1:63" ht="31.5" customHeight="1" x14ac:dyDescent="0.25">
      <c r="A758" s="157">
        <v>752</v>
      </c>
      <c r="B758" s="164" t="s">
        <v>2063</v>
      </c>
      <c r="C758" s="169" t="s">
        <v>2064</v>
      </c>
      <c r="D758" s="169" t="s">
        <v>467</v>
      </c>
      <c r="E758" s="170" t="s">
        <v>2195</v>
      </c>
      <c r="F758" s="171" t="s">
        <v>2196</v>
      </c>
      <c r="G758" s="171" t="s">
        <v>2196</v>
      </c>
      <c r="H758" s="172" t="s">
        <v>2196</v>
      </c>
      <c r="I758" s="164" t="s">
        <v>499</v>
      </c>
      <c r="J758" s="164">
        <v>67</v>
      </c>
      <c r="K758" s="171">
        <v>67</v>
      </c>
      <c r="L758" s="171" t="s">
        <v>2067</v>
      </c>
      <c r="M758" s="173">
        <v>2150892</v>
      </c>
      <c r="N758" s="173">
        <v>76108</v>
      </c>
      <c r="O758" s="173">
        <v>76864.695652173905</v>
      </c>
      <c r="P758" s="173">
        <v>2227000</v>
      </c>
      <c r="Q758" s="173">
        <v>99924.104347826084</v>
      </c>
      <c r="R758" s="173">
        <v>2250816.104347826</v>
      </c>
      <c r="S758" s="173">
        <v>2250800</v>
      </c>
      <c r="T758" s="174"/>
      <c r="U758" s="175" t="s">
        <v>471</v>
      </c>
      <c r="V758" s="175" t="s">
        <v>1197</v>
      </c>
      <c r="W758" s="175" t="s">
        <v>173</v>
      </c>
      <c r="X758" s="176">
        <v>43294</v>
      </c>
      <c r="Y758" s="171" t="s">
        <v>7684</v>
      </c>
      <c r="Z758" s="171" t="s">
        <v>7860</v>
      </c>
      <c r="AA758" s="173"/>
      <c r="AB758" s="173"/>
      <c r="AC758" s="173"/>
      <c r="AD758" s="173"/>
      <c r="AE758" s="173"/>
      <c r="AF758" s="173"/>
      <c r="AG758" s="173"/>
      <c r="AH758" s="173"/>
      <c r="AI758" s="173">
        <v>2527000</v>
      </c>
      <c r="AJ758" s="173"/>
      <c r="AK758" s="173"/>
      <c r="AL758" s="173"/>
      <c r="AM758" s="173"/>
      <c r="AN758" s="173"/>
      <c r="AO758" s="173"/>
      <c r="AP758" s="173"/>
      <c r="AQ758" s="173"/>
      <c r="AR758" s="173">
        <v>3371000</v>
      </c>
      <c r="AS758" s="173">
        <v>2715000</v>
      </c>
      <c r="AT758" s="160">
        <f t="shared" si="243"/>
        <v>3</v>
      </c>
      <c r="AU758" s="173">
        <f t="shared" si="244"/>
        <v>8613000</v>
      </c>
      <c r="AV758" s="173">
        <f t="shared" si="245"/>
        <v>2871000</v>
      </c>
      <c r="AW758" s="173">
        <f t="shared" si="246"/>
        <v>2527000</v>
      </c>
      <c r="AX758" s="173">
        <f t="shared" si="247"/>
        <v>620200</v>
      </c>
      <c r="AY758" s="173">
        <f t="shared" si="248"/>
        <v>276200</v>
      </c>
      <c r="AZ758" s="177">
        <f t="shared" si="249"/>
        <v>0.27554647236538121</v>
      </c>
      <c r="BA758" s="177">
        <f t="shared" si="250"/>
        <v>0.12271192464901369</v>
      </c>
      <c r="BB758" s="173">
        <f>AW758</f>
        <v>2527000</v>
      </c>
      <c r="BC758" s="178">
        <f t="shared" si="252"/>
        <v>2871000</v>
      </c>
      <c r="BD758" s="173">
        <f t="shared" si="240"/>
        <v>276200</v>
      </c>
      <c r="BE758" s="177">
        <f t="shared" si="241"/>
        <v>0.12271192464901369</v>
      </c>
      <c r="BF758" s="179" t="s">
        <v>20515</v>
      </c>
      <c r="BG758" s="174"/>
      <c r="BH758" s="166" t="s">
        <v>20501</v>
      </c>
      <c r="BI758" s="162"/>
      <c r="BJ758" s="163">
        <v>1</v>
      </c>
      <c r="BK758" s="163"/>
    </row>
    <row r="759" spans="1:63" ht="31.5" customHeight="1" x14ac:dyDescent="0.25">
      <c r="A759" s="157">
        <v>753</v>
      </c>
      <c r="B759" s="164" t="s">
        <v>2068</v>
      </c>
      <c r="C759" s="169" t="s">
        <v>2064</v>
      </c>
      <c r="D759" s="169" t="s">
        <v>467</v>
      </c>
      <c r="E759" s="170" t="s">
        <v>2197</v>
      </c>
      <c r="F759" s="171" t="s">
        <v>2198</v>
      </c>
      <c r="G759" s="171" t="s">
        <v>2198</v>
      </c>
      <c r="H759" s="172" t="s">
        <v>2198</v>
      </c>
      <c r="I759" s="164" t="s">
        <v>439</v>
      </c>
      <c r="J759" s="164">
        <v>67</v>
      </c>
      <c r="K759" s="171">
        <v>67</v>
      </c>
      <c r="L759" s="171" t="s">
        <v>2067</v>
      </c>
      <c r="M759" s="173">
        <v>2150892</v>
      </c>
      <c r="N759" s="173">
        <v>76108</v>
      </c>
      <c r="O759" s="173">
        <v>76864.695652173905</v>
      </c>
      <c r="P759" s="173">
        <v>2227000</v>
      </c>
      <c r="Q759" s="173">
        <v>99924.104347826084</v>
      </c>
      <c r="R759" s="173">
        <v>2250816.104347826</v>
      </c>
      <c r="S759" s="173">
        <v>2250800</v>
      </c>
      <c r="T759" s="174"/>
      <c r="U759" s="175" t="s">
        <v>471</v>
      </c>
      <c r="V759" s="175" t="s">
        <v>1197</v>
      </c>
      <c r="W759" s="175" t="s">
        <v>173</v>
      </c>
      <c r="X759" s="176">
        <v>43294</v>
      </c>
      <c r="Y759" s="171" t="s">
        <v>7684</v>
      </c>
      <c r="Z759" s="171" t="s">
        <v>7860</v>
      </c>
      <c r="AA759" s="173"/>
      <c r="AB759" s="173"/>
      <c r="AC759" s="173"/>
      <c r="AD759" s="173"/>
      <c r="AE759" s="173"/>
      <c r="AF759" s="173"/>
      <c r="AG759" s="173"/>
      <c r="AH759" s="173"/>
      <c r="AI759" s="173">
        <v>2527000</v>
      </c>
      <c r="AJ759" s="173"/>
      <c r="AK759" s="173"/>
      <c r="AL759" s="173"/>
      <c r="AM759" s="173"/>
      <c r="AN759" s="173"/>
      <c r="AO759" s="173"/>
      <c r="AP759" s="173"/>
      <c r="AQ759" s="173"/>
      <c r="AR759" s="173">
        <v>3371000</v>
      </c>
      <c r="AS759" s="173">
        <v>2715000</v>
      </c>
      <c r="AT759" s="160">
        <f t="shared" si="243"/>
        <v>3</v>
      </c>
      <c r="AU759" s="173">
        <f t="shared" si="244"/>
        <v>8613000</v>
      </c>
      <c r="AV759" s="173">
        <f t="shared" si="245"/>
        <v>2871000</v>
      </c>
      <c r="AW759" s="173">
        <f t="shared" si="246"/>
        <v>2527000</v>
      </c>
      <c r="AX759" s="173">
        <f t="shared" si="247"/>
        <v>620200</v>
      </c>
      <c r="AY759" s="173">
        <f t="shared" si="248"/>
        <v>276200</v>
      </c>
      <c r="AZ759" s="177">
        <f t="shared" si="249"/>
        <v>0.27554647236538121</v>
      </c>
      <c r="BA759" s="177">
        <f t="shared" si="250"/>
        <v>0.12271192464901369</v>
      </c>
      <c r="BB759" s="173">
        <f>AW759</f>
        <v>2527000</v>
      </c>
      <c r="BC759" s="178">
        <f t="shared" si="252"/>
        <v>2871000</v>
      </c>
      <c r="BD759" s="173">
        <f t="shared" si="240"/>
        <v>276200</v>
      </c>
      <c r="BE759" s="177">
        <f t="shared" si="241"/>
        <v>0.12271192464901369</v>
      </c>
      <c r="BF759" s="179" t="s">
        <v>20515</v>
      </c>
      <c r="BG759" s="174"/>
      <c r="BH759" s="166" t="s">
        <v>20501</v>
      </c>
      <c r="BI759" s="162"/>
      <c r="BJ759" s="163">
        <v>1</v>
      </c>
      <c r="BK759" s="163"/>
    </row>
    <row r="760" spans="1:63" ht="31.5" customHeight="1" x14ac:dyDescent="0.25">
      <c r="A760" s="157">
        <v>754</v>
      </c>
      <c r="B760" s="164" t="s">
        <v>2074</v>
      </c>
      <c r="C760" s="169" t="s">
        <v>2064</v>
      </c>
      <c r="D760" s="169" t="s">
        <v>467</v>
      </c>
      <c r="E760" s="170" t="s">
        <v>2199</v>
      </c>
      <c r="F760" s="171" t="s">
        <v>2200</v>
      </c>
      <c r="G760" s="171" t="s">
        <v>2200</v>
      </c>
      <c r="H760" s="172" t="s">
        <v>2200</v>
      </c>
      <c r="I760" s="164" t="s">
        <v>439</v>
      </c>
      <c r="J760" s="164">
        <v>67</v>
      </c>
      <c r="K760" s="171">
        <v>67</v>
      </c>
      <c r="L760" s="171" t="s">
        <v>2067</v>
      </c>
      <c r="M760" s="173">
        <v>2150892</v>
      </c>
      <c r="N760" s="173">
        <f>P760-M760</f>
        <v>76108</v>
      </c>
      <c r="O760" s="173">
        <v>76864.695652173905</v>
      </c>
      <c r="P760" s="173">
        <v>2227000</v>
      </c>
      <c r="Q760" s="173">
        <f>+O760/1800000*2340000</f>
        <v>99924.104347826084</v>
      </c>
      <c r="R760" s="173">
        <f>+M760+Q760</f>
        <v>2250816.104347826</v>
      </c>
      <c r="S760" s="173">
        <v>2250800</v>
      </c>
      <c r="T760" s="174"/>
      <c r="U760" s="175" t="s">
        <v>471</v>
      </c>
      <c r="V760" s="175" t="s">
        <v>1197</v>
      </c>
      <c r="W760" s="175" t="s">
        <v>173</v>
      </c>
      <c r="X760" s="176">
        <v>43294</v>
      </c>
      <c r="Y760" s="171" t="s">
        <v>7684</v>
      </c>
      <c r="Z760" s="171" t="s">
        <v>7860</v>
      </c>
      <c r="AA760" s="173"/>
      <c r="AB760" s="173"/>
      <c r="AC760" s="173"/>
      <c r="AD760" s="173"/>
      <c r="AE760" s="173"/>
      <c r="AF760" s="173">
        <v>3200000</v>
      </c>
      <c r="AG760" s="173"/>
      <c r="AH760" s="173"/>
      <c r="AI760" s="173">
        <v>2527000</v>
      </c>
      <c r="AJ760" s="173"/>
      <c r="AK760" s="173"/>
      <c r="AL760" s="173"/>
      <c r="AM760" s="173"/>
      <c r="AN760" s="173"/>
      <c r="AO760" s="173"/>
      <c r="AP760" s="173"/>
      <c r="AQ760" s="173"/>
      <c r="AR760" s="173"/>
      <c r="AS760" s="173">
        <v>2715000</v>
      </c>
      <c r="AT760" s="160">
        <f t="shared" si="243"/>
        <v>3</v>
      </c>
      <c r="AU760" s="173">
        <f t="shared" si="244"/>
        <v>8442000</v>
      </c>
      <c r="AV760" s="173">
        <f t="shared" si="245"/>
        <v>2814000</v>
      </c>
      <c r="AW760" s="173">
        <f t="shared" si="246"/>
        <v>2527000</v>
      </c>
      <c r="AX760" s="173">
        <f t="shared" si="247"/>
        <v>563200</v>
      </c>
      <c r="AY760" s="173">
        <f t="shared" si="248"/>
        <v>276200</v>
      </c>
      <c r="AZ760" s="177">
        <f t="shared" si="249"/>
        <v>0.25022214323795983</v>
      </c>
      <c r="BA760" s="177">
        <f t="shared" si="250"/>
        <v>0.12271192464901369</v>
      </c>
      <c r="BB760" s="173">
        <f>AV760</f>
        <v>2814000</v>
      </c>
      <c r="BC760" s="178">
        <f t="shared" si="252"/>
        <v>2814000</v>
      </c>
      <c r="BD760" s="173">
        <f t="shared" si="240"/>
        <v>563200</v>
      </c>
      <c r="BE760" s="177">
        <f t="shared" si="241"/>
        <v>0.25022214323795983</v>
      </c>
      <c r="BF760" s="179" t="s">
        <v>7679</v>
      </c>
      <c r="BG760" s="174"/>
      <c r="BH760" s="166" t="s">
        <v>20501</v>
      </c>
      <c r="BI760" s="162"/>
      <c r="BJ760" s="163">
        <v>1</v>
      </c>
      <c r="BK760" s="163"/>
    </row>
    <row r="761" spans="1:63" ht="31.5" customHeight="1" x14ac:dyDescent="0.25">
      <c r="A761" s="157">
        <v>755</v>
      </c>
      <c r="B761" s="164" t="s">
        <v>2077</v>
      </c>
      <c r="C761" s="169" t="s">
        <v>2064</v>
      </c>
      <c r="D761" s="169" t="s">
        <v>467</v>
      </c>
      <c r="E761" s="170" t="s">
        <v>2201</v>
      </c>
      <c r="F761" s="171" t="s">
        <v>2202</v>
      </c>
      <c r="G761" s="171" t="s">
        <v>2202</v>
      </c>
      <c r="H761" s="172" t="s">
        <v>2202</v>
      </c>
      <c r="I761" s="164" t="s">
        <v>439</v>
      </c>
      <c r="J761" s="164">
        <v>67</v>
      </c>
      <c r="K761" s="171">
        <v>67</v>
      </c>
      <c r="L761" s="171" t="s">
        <v>2067</v>
      </c>
      <c r="M761" s="173">
        <v>2150892</v>
      </c>
      <c r="N761" s="173">
        <f>P761-M761</f>
        <v>76108</v>
      </c>
      <c r="O761" s="173">
        <v>76864.695652173905</v>
      </c>
      <c r="P761" s="173">
        <v>2227000</v>
      </c>
      <c r="Q761" s="173">
        <f>+O761/1800000*2340000</f>
        <v>99924.104347826084</v>
      </c>
      <c r="R761" s="173">
        <f>+M761+Q761</f>
        <v>2250816.104347826</v>
      </c>
      <c r="S761" s="173">
        <v>2250800</v>
      </c>
      <c r="T761" s="174"/>
      <c r="U761" s="175" t="s">
        <v>471</v>
      </c>
      <c r="V761" s="175" t="s">
        <v>1197</v>
      </c>
      <c r="W761" s="175" t="s">
        <v>173</v>
      </c>
      <c r="X761" s="176">
        <v>43294</v>
      </c>
      <c r="Y761" s="171" t="s">
        <v>7684</v>
      </c>
      <c r="Z761" s="171" t="s">
        <v>7860</v>
      </c>
      <c r="AA761" s="173">
        <v>2650000</v>
      </c>
      <c r="AB761" s="173"/>
      <c r="AC761" s="173"/>
      <c r="AD761" s="173"/>
      <c r="AE761" s="173"/>
      <c r="AF761" s="173"/>
      <c r="AG761" s="173"/>
      <c r="AH761" s="173"/>
      <c r="AI761" s="173">
        <v>2527000</v>
      </c>
      <c r="AJ761" s="173"/>
      <c r="AK761" s="173"/>
      <c r="AL761" s="173"/>
      <c r="AM761" s="173"/>
      <c r="AN761" s="173"/>
      <c r="AO761" s="173"/>
      <c r="AP761" s="173"/>
      <c r="AQ761" s="173"/>
      <c r="AR761" s="173"/>
      <c r="AS761" s="173">
        <v>2715000</v>
      </c>
      <c r="AT761" s="160">
        <f t="shared" si="243"/>
        <v>3</v>
      </c>
      <c r="AU761" s="173">
        <f t="shared" si="244"/>
        <v>7892000</v>
      </c>
      <c r="AV761" s="173">
        <f t="shared" si="245"/>
        <v>2630700</v>
      </c>
      <c r="AW761" s="173">
        <f t="shared" si="246"/>
        <v>2527000</v>
      </c>
      <c r="AX761" s="173">
        <f t="shared" si="247"/>
        <v>379900</v>
      </c>
      <c r="AY761" s="173">
        <f t="shared" si="248"/>
        <v>276200</v>
      </c>
      <c r="AZ761" s="177">
        <f t="shared" si="249"/>
        <v>0.16878443220188377</v>
      </c>
      <c r="BA761" s="177">
        <f t="shared" si="250"/>
        <v>0.12271192464901369</v>
      </c>
      <c r="BB761" s="173">
        <f>AV761</f>
        <v>2630700</v>
      </c>
      <c r="BC761" s="178">
        <f t="shared" si="252"/>
        <v>2630700</v>
      </c>
      <c r="BD761" s="173">
        <f t="shared" si="240"/>
        <v>379900</v>
      </c>
      <c r="BE761" s="177">
        <f t="shared" si="241"/>
        <v>0.16878443220188377</v>
      </c>
      <c r="BF761" s="179" t="s">
        <v>7679</v>
      </c>
      <c r="BG761" s="174"/>
      <c r="BH761" s="166" t="s">
        <v>20501</v>
      </c>
      <c r="BI761" s="162"/>
      <c r="BJ761" s="163">
        <v>1</v>
      </c>
      <c r="BK761" s="163"/>
    </row>
    <row r="762" spans="1:63" ht="31.5" customHeight="1" x14ac:dyDescent="0.25">
      <c r="A762" s="157">
        <v>756</v>
      </c>
      <c r="B762" s="164" t="s">
        <v>2080</v>
      </c>
      <c r="C762" s="169" t="s">
        <v>2064</v>
      </c>
      <c r="D762" s="169" t="s">
        <v>467</v>
      </c>
      <c r="E762" s="170" t="s">
        <v>2203</v>
      </c>
      <c r="F762" s="171" t="s">
        <v>2204</v>
      </c>
      <c r="G762" s="171" t="s">
        <v>2204</v>
      </c>
      <c r="H762" s="172" t="s">
        <v>2204</v>
      </c>
      <c r="I762" s="164" t="s">
        <v>439</v>
      </c>
      <c r="J762" s="164">
        <v>67</v>
      </c>
      <c r="K762" s="171">
        <v>67</v>
      </c>
      <c r="L762" s="171" t="s">
        <v>2067</v>
      </c>
      <c r="M762" s="173">
        <v>2150892</v>
      </c>
      <c r="N762" s="173">
        <f>P762-M762</f>
        <v>76108</v>
      </c>
      <c r="O762" s="173">
        <v>76864.695652173905</v>
      </c>
      <c r="P762" s="173">
        <v>2227000</v>
      </c>
      <c r="Q762" s="173">
        <f>+O762/1800000*2340000</f>
        <v>99924.104347826084</v>
      </c>
      <c r="R762" s="173">
        <f>+M762+Q762</f>
        <v>2250816.104347826</v>
      </c>
      <c r="S762" s="173">
        <v>2250800</v>
      </c>
      <c r="T762" s="174"/>
      <c r="U762" s="175" t="s">
        <v>471</v>
      </c>
      <c r="V762" s="175" t="s">
        <v>1197</v>
      </c>
      <c r="W762" s="175" t="s">
        <v>173</v>
      </c>
      <c r="X762" s="176">
        <v>43294</v>
      </c>
      <c r="Y762" s="171" t="s">
        <v>7684</v>
      </c>
      <c r="Z762" s="171" t="s">
        <v>7860</v>
      </c>
      <c r="AA762" s="173">
        <v>2650000</v>
      </c>
      <c r="AB762" s="173"/>
      <c r="AC762" s="173"/>
      <c r="AD762" s="173"/>
      <c r="AE762" s="173"/>
      <c r="AF762" s="173"/>
      <c r="AG762" s="173"/>
      <c r="AH762" s="173"/>
      <c r="AI762" s="173">
        <v>2527000</v>
      </c>
      <c r="AJ762" s="173"/>
      <c r="AK762" s="173"/>
      <c r="AL762" s="173"/>
      <c r="AM762" s="173"/>
      <c r="AN762" s="173"/>
      <c r="AO762" s="173"/>
      <c r="AP762" s="173"/>
      <c r="AQ762" s="173"/>
      <c r="AR762" s="173"/>
      <c r="AS762" s="173">
        <v>2715000</v>
      </c>
      <c r="AT762" s="160">
        <f t="shared" si="243"/>
        <v>3</v>
      </c>
      <c r="AU762" s="173">
        <f t="shared" si="244"/>
        <v>7892000</v>
      </c>
      <c r="AV762" s="173">
        <f t="shared" si="245"/>
        <v>2630700</v>
      </c>
      <c r="AW762" s="173">
        <f t="shared" si="246"/>
        <v>2527000</v>
      </c>
      <c r="AX762" s="173">
        <f t="shared" si="247"/>
        <v>379900</v>
      </c>
      <c r="AY762" s="173">
        <f t="shared" si="248"/>
        <v>276200</v>
      </c>
      <c r="AZ762" s="177">
        <f t="shared" si="249"/>
        <v>0.16878443220188377</v>
      </c>
      <c r="BA762" s="177">
        <f t="shared" si="250"/>
        <v>0.12271192464901369</v>
      </c>
      <c r="BB762" s="173">
        <f>AV762</f>
        <v>2630700</v>
      </c>
      <c r="BC762" s="178">
        <f t="shared" si="252"/>
        <v>2630700</v>
      </c>
      <c r="BD762" s="173">
        <f t="shared" si="240"/>
        <v>379900</v>
      </c>
      <c r="BE762" s="177">
        <f t="shared" si="241"/>
        <v>0.16878443220188377</v>
      </c>
      <c r="BF762" s="179" t="s">
        <v>7679</v>
      </c>
      <c r="BG762" s="174"/>
      <c r="BH762" s="166" t="s">
        <v>20501</v>
      </c>
      <c r="BI762" s="162"/>
      <c r="BJ762" s="163">
        <v>1</v>
      </c>
      <c r="BK762" s="163"/>
    </row>
    <row r="763" spans="1:63" ht="31.5" customHeight="1" x14ac:dyDescent="0.25">
      <c r="A763" s="157">
        <v>757</v>
      </c>
      <c r="B763" s="164" t="s">
        <v>2083</v>
      </c>
      <c r="C763" s="169" t="s">
        <v>2064</v>
      </c>
      <c r="D763" s="169" t="s">
        <v>467</v>
      </c>
      <c r="E763" s="170" t="s">
        <v>2205</v>
      </c>
      <c r="F763" s="171" t="s">
        <v>2206</v>
      </c>
      <c r="G763" s="171" t="s">
        <v>2206</v>
      </c>
      <c r="H763" s="172" t="s">
        <v>2206</v>
      </c>
      <c r="I763" s="164" t="s">
        <v>439</v>
      </c>
      <c r="J763" s="164">
        <v>67</v>
      </c>
      <c r="K763" s="171">
        <v>67</v>
      </c>
      <c r="L763" s="171" t="s">
        <v>2067</v>
      </c>
      <c r="M763" s="173">
        <v>2150892</v>
      </c>
      <c r="N763" s="173">
        <f>P763-M763</f>
        <v>76108</v>
      </c>
      <c r="O763" s="173">
        <v>76864.695652173905</v>
      </c>
      <c r="P763" s="173">
        <v>2227000</v>
      </c>
      <c r="Q763" s="173">
        <f>+O763/1800000*2340000</f>
        <v>99924.104347826084</v>
      </c>
      <c r="R763" s="173">
        <f>+M763+Q763</f>
        <v>2250816.104347826</v>
      </c>
      <c r="S763" s="173">
        <v>2250800</v>
      </c>
      <c r="T763" s="174"/>
      <c r="U763" s="175" t="s">
        <v>471</v>
      </c>
      <c r="V763" s="175" t="s">
        <v>1197</v>
      </c>
      <c r="W763" s="175" t="s">
        <v>173</v>
      </c>
      <c r="X763" s="176">
        <v>43294</v>
      </c>
      <c r="Y763" s="171" t="s">
        <v>7684</v>
      </c>
      <c r="Z763" s="171" t="s">
        <v>7860</v>
      </c>
      <c r="AA763" s="173">
        <v>2650000</v>
      </c>
      <c r="AB763" s="173"/>
      <c r="AC763" s="173"/>
      <c r="AD763" s="173"/>
      <c r="AE763" s="173"/>
      <c r="AF763" s="173"/>
      <c r="AG763" s="173"/>
      <c r="AH763" s="173"/>
      <c r="AI763" s="173">
        <v>2527000</v>
      </c>
      <c r="AJ763" s="173"/>
      <c r="AK763" s="173"/>
      <c r="AL763" s="173"/>
      <c r="AM763" s="173"/>
      <c r="AN763" s="173"/>
      <c r="AO763" s="173"/>
      <c r="AP763" s="173"/>
      <c r="AQ763" s="173"/>
      <c r="AR763" s="173"/>
      <c r="AS763" s="173">
        <v>2715000</v>
      </c>
      <c r="AT763" s="160">
        <f t="shared" si="243"/>
        <v>3</v>
      </c>
      <c r="AU763" s="173">
        <f t="shared" si="244"/>
        <v>7892000</v>
      </c>
      <c r="AV763" s="173">
        <f t="shared" si="245"/>
        <v>2630700</v>
      </c>
      <c r="AW763" s="173">
        <f t="shared" si="246"/>
        <v>2527000</v>
      </c>
      <c r="AX763" s="173">
        <f t="shared" si="247"/>
        <v>379900</v>
      </c>
      <c r="AY763" s="173">
        <f t="shared" si="248"/>
        <v>276200</v>
      </c>
      <c r="AZ763" s="177">
        <f t="shared" si="249"/>
        <v>0.16878443220188377</v>
      </c>
      <c r="BA763" s="177">
        <f t="shared" si="250"/>
        <v>0.12271192464901369</v>
      </c>
      <c r="BB763" s="173">
        <f>AV763</f>
        <v>2630700</v>
      </c>
      <c r="BC763" s="178">
        <f t="shared" si="252"/>
        <v>2630700</v>
      </c>
      <c r="BD763" s="173">
        <f t="shared" si="240"/>
        <v>379900</v>
      </c>
      <c r="BE763" s="177">
        <f t="shared" si="241"/>
        <v>0.16878443220188377</v>
      </c>
      <c r="BF763" s="179" t="s">
        <v>7679</v>
      </c>
      <c r="BG763" s="174"/>
      <c r="BH763" s="166" t="s">
        <v>20501</v>
      </c>
      <c r="BI763" s="162"/>
      <c r="BJ763" s="163">
        <v>1</v>
      </c>
      <c r="BK763" s="163"/>
    </row>
    <row r="764" spans="1:63" ht="31.5" customHeight="1" x14ac:dyDescent="0.25">
      <c r="A764" s="157">
        <v>758</v>
      </c>
      <c r="B764" s="164" t="s">
        <v>2087</v>
      </c>
      <c r="C764" s="169" t="s">
        <v>2064</v>
      </c>
      <c r="D764" s="169" t="s">
        <v>467</v>
      </c>
      <c r="E764" s="170" t="s">
        <v>2210</v>
      </c>
      <c r="F764" s="171" t="s">
        <v>2211</v>
      </c>
      <c r="G764" s="171" t="s">
        <v>2212</v>
      </c>
      <c r="H764" s="172" t="s">
        <v>2211</v>
      </c>
      <c r="I764" s="164" t="s">
        <v>439</v>
      </c>
      <c r="J764" s="164">
        <v>67</v>
      </c>
      <c r="K764" s="171">
        <v>67</v>
      </c>
      <c r="L764" s="171" t="s">
        <v>2067</v>
      </c>
      <c r="M764" s="173">
        <v>2150892</v>
      </c>
      <c r="N764" s="173">
        <v>76108</v>
      </c>
      <c r="O764" s="173">
        <v>76864.695652173905</v>
      </c>
      <c r="P764" s="173">
        <v>2227000</v>
      </c>
      <c r="Q764" s="173">
        <v>99924.104347826084</v>
      </c>
      <c r="R764" s="173">
        <v>2250816.104347826</v>
      </c>
      <c r="S764" s="173">
        <v>2250800</v>
      </c>
      <c r="T764" s="174"/>
      <c r="U764" s="175" t="s">
        <v>471</v>
      </c>
      <c r="V764" s="175" t="s">
        <v>1197</v>
      </c>
      <c r="W764" s="175" t="s">
        <v>173</v>
      </c>
      <c r="X764" s="176">
        <v>43294</v>
      </c>
      <c r="Y764" s="171" t="s">
        <v>7684</v>
      </c>
      <c r="Z764" s="171" t="s">
        <v>7860</v>
      </c>
      <c r="AA764" s="173"/>
      <c r="AB764" s="173"/>
      <c r="AC764" s="173"/>
      <c r="AD764" s="173"/>
      <c r="AE764" s="173"/>
      <c r="AF764" s="173"/>
      <c r="AG764" s="173"/>
      <c r="AH764" s="173"/>
      <c r="AI764" s="173">
        <v>2527000</v>
      </c>
      <c r="AJ764" s="173"/>
      <c r="AK764" s="173"/>
      <c r="AL764" s="173"/>
      <c r="AM764" s="173"/>
      <c r="AN764" s="173"/>
      <c r="AO764" s="173"/>
      <c r="AP764" s="173"/>
      <c r="AQ764" s="173"/>
      <c r="AR764" s="173">
        <v>3371000</v>
      </c>
      <c r="AS764" s="173">
        <v>2715000</v>
      </c>
      <c r="AT764" s="160">
        <f t="shared" si="243"/>
        <v>3</v>
      </c>
      <c r="AU764" s="173">
        <f t="shared" si="244"/>
        <v>8613000</v>
      </c>
      <c r="AV764" s="173">
        <f t="shared" si="245"/>
        <v>2871000</v>
      </c>
      <c r="AW764" s="173">
        <f t="shared" si="246"/>
        <v>2527000</v>
      </c>
      <c r="AX764" s="173">
        <f t="shared" si="247"/>
        <v>620200</v>
      </c>
      <c r="AY764" s="173">
        <f t="shared" si="248"/>
        <v>276200</v>
      </c>
      <c r="AZ764" s="177">
        <f t="shared" si="249"/>
        <v>0.27554647236538121</v>
      </c>
      <c r="BA764" s="177">
        <f t="shared" si="250"/>
        <v>0.12271192464901369</v>
      </c>
      <c r="BB764" s="173">
        <f t="shared" ref="BB764:BB770" si="257">AW764</f>
        <v>2527000</v>
      </c>
      <c r="BC764" s="178">
        <f t="shared" si="252"/>
        <v>2871000</v>
      </c>
      <c r="BD764" s="173">
        <f t="shared" si="240"/>
        <v>276200</v>
      </c>
      <c r="BE764" s="177">
        <f t="shared" si="241"/>
        <v>0.12271192464901369</v>
      </c>
      <c r="BF764" s="179" t="s">
        <v>20515</v>
      </c>
      <c r="BG764" s="174"/>
      <c r="BH764" s="166" t="s">
        <v>20501</v>
      </c>
      <c r="BI764" s="162"/>
      <c r="BJ764" s="163">
        <v>1</v>
      </c>
      <c r="BK764" s="163"/>
    </row>
    <row r="765" spans="1:63" ht="31.5" customHeight="1" x14ac:dyDescent="0.25">
      <c r="A765" s="157">
        <v>759</v>
      </c>
      <c r="B765" s="164" t="s">
        <v>2091</v>
      </c>
      <c r="C765" s="169" t="s">
        <v>2064</v>
      </c>
      <c r="D765" s="169" t="s">
        <v>467</v>
      </c>
      <c r="E765" s="170" t="s">
        <v>2213</v>
      </c>
      <c r="F765" s="171" t="s">
        <v>2214</v>
      </c>
      <c r="G765" s="171" t="s">
        <v>2214</v>
      </c>
      <c r="H765" s="172" t="s">
        <v>2214</v>
      </c>
      <c r="I765" s="164" t="s">
        <v>439</v>
      </c>
      <c r="J765" s="164">
        <v>67</v>
      </c>
      <c r="K765" s="171">
        <v>67</v>
      </c>
      <c r="L765" s="171" t="s">
        <v>2067</v>
      </c>
      <c r="M765" s="173">
        <v>2150892</v>
      </c>
      <c r="N765" s="173">
        <v>76108</v>
      </c>
      <c r="O765" s="173">
        <v>76864.695652173905</v>
      </c>
      <c r="P765" s="173">
        <v>2227000</v>
      </c>
      <c r="Q765" s="173">
        <v>99924.104347826084</v>
      </c>
      <c r="R765" s="173">
        <v>2250816.104347826</v>
      </c>
      <c r="S765" s="173">
        <v>2250800</v>
      </c>
      <c r="T765" s="174"/>
      <c r="U765" s="175" t="s">
        <v>471</v>
      </c>
      <c r="V765" s="175" t="s">
        <v>1197</v>
      </c>
      <c r="W765" s="175" t="s">
        <v>173</v>
      </c>
      <c r="X765" s="176">
        <v>43294</v>
      </c>
      <c r="Y765" s="171" t="s">
        <v>7684</v>
      </c>
      <c r="Z765" s="171" t="s">
        <v>7860</v>
      </c>
      <c r="AA765" s="173"/>
      <c r="AB765" s="173"/>
      <c r="AC765" s="173"/>
      <c r="AD765" s="173"/>
      <c r="AE765" s="173"/>
      <c r="AF765" s="173"/>
      <c r="AG765" s="173"/>
      <c r="AH765" s="173"/>
      <c r="AI765" s="173">
        <v>2527000</v>
      </c>
      <c r="AJ765" s="173"/>
      <c r="AK765" s="173"/>
      <c r="AL765" s="173"/>
      <c r="AM765" s="173"/>
      <c r="AN765" s="173"/>
      <c r="AO765" s="173"/>
      <c r="AP765" s="173"/>
      <c r="AQ765" s="173"/>
      <c r="AR765" s="173">
        <v>3371000</v>
      </c>
      <c r="AS765" s="173">
        <v>2715000</v>
      </c>
      <c r="AT765" s="160">
        <f t="shared" si="243"/>
        <v>3</v>
      </c>
      <c r="AU765" s="173">
        <f t="shared" si="244"/>
        <v>8613000</v>
      </c>
      <c r="AV765" s="173">
        <f t="shared" si="245"/>
        <v>2871000</v>
      </c>
      <c r="AW765" s="173">
        <f t="shared" si="246"/>
        <v>2527000</v>
      </c>
      <c r="AX765" s="173">
        <f t="shared" si="247"/>
        <v>620200</v>
      </c>
      <c r="AY765" s="173">
        <f t="shared" si="248"/>
        <v>276200</v>
      </c>
      <c r="AZ765" s="177">
        <f t="shared" si="249"/>
        <v>0.27554647236538121</v>
      </c>
      <c r="BA765" s="177">
        <f t="shared" si="250"/>
        <v>0.12271192464901369</v>
      </c>
      <c r="BB765" s="173">
        <f t="shared" si="257"/>
        <v>2527000</v>
      </c>
      <c r="BC765" s="178">
        <f t="shared" si="252"/>
        <v>2871000</v>
      </c>
      <c r="BD765" s="173">
        <f t="shared" si="240"/>
        <v>276200</v>
      </c>
      <c r="BE765" s="177">
        <f t="shared" si="241"/>
        <v>0.12271192464901369</v>
      </c>
      <c r="BF765" s="179" t="s">
        <v>20515</v>
      </c>
      <c r="BG765" s="174"/>
      <c r="BH765" s="166" t="s">
        <v>20501</v>
      </c>
      <c r="BI765" s="162"/>
      <c r="BJ765" s="163">
        <v>1</v>
      </c>
      <c r="BK765" s="163"/>
    </row>
    <row r="766" spans="1:63" ht="36.75" customHeight="1" x14ac:dyDescent="0.25">
      <c r="A766" s="157">
        <v>760</v>
      </c>
      <c r="B766" s="164" t="s">
        <v>2094</v>
      </c>
      <c r="C766" s="169" t="s">
        <v>2064</v>
      </c>
      <c r="D766" s="169" t="s">
        <v>467</v>
      </c>
      <c r="E766" s="170" t="s">
        <v>2215</v>
      </c>
      <c r="F766" s="171" t="s">
        <v>2216</v>
      </c>
      <c r="G766" s="171" t="s">
        <v>2216</v>
      </c>
      <c r="H766" s="172" t="s">
        <v>2216</v>
      </c>
      <c r="I766" s="164" t="s">
        <v>439</v>
      </c>
      <c r="J766" s="164">
        <v>67</v>
      </c>
      <c r="K766" s="171">
        <v>67</v>
      </c>
      <c r="L766" s="171" t="s">
        <v>2067</v>
      </c>
      <c r="M766" s="173">
        <v>2150892</v>
      </c>
      <c r="N766" s="173">
        <v>76108</v>
      </c>
      <c r="O766" s="173">
        <v>76864.695652173905</v>
      </c>
      <c r="P766" s="173">
        <v>2227000</v>
      </c>
      <c r="Q766" s="173">
        <v>99924.104347826084</v>
      </c>
      <c r="R766" s="173">
        <v>2250816.104347826</v>
      </c>
      <c r="S766" s="173">
        <v>2250800</v>
      </c>
      <c r="T766" s="174"/>
      <c r="U766" s="175" t="s">
        <v>471</v>
      </c>
      <c r="V766" s="175" t="s">
        <v>1197</v>
      </c>
      <c r="W766" s="175" t="s">
        <v>173</v>
      </c>
      <c r="X766" s="176">
        <v>43294</v>
      </c>
      <c r="Y766" s="171" t="s">
        <v>7684</v>
      </c>
      <c r="Z766" s="171" t="s">
        <v>7860</v>
      </c>
      <c r="AA766" s="173"/>
      <c r="AB766" s="173"/>
      <c r="AC766" s="173"/>
      <c r="AD766" s="173"/>
      <c r="AE766" s="173"/>
      <c r="AF766" s="173"/>
      <c r="AG766" s="173"/>
      <c r="AH766" s="173"/>
      <c r="AI766" s="173">
        <v>2527000</v>
      </c>
      <c r="AJ766" s="173"/>
      <c r="AK766" s="173"/>
      <c r="AL766" s="173"/>
      <c r="AM766" s="173"/>
      <c r="AN766" s="173"/>
      <c r="AO766" s="173"/>
      <c r="AP766" s="173"/>
      <c r="AQ766" s="173"/>
      <c r="AR766" s="173">
        <v>3371000</v>
      </c>
      <c r="AS766" s="173">
        <v>2715000</v>
      </c>
      <c r="AT766" s="160">
        <f t="shared" si="243"/>
        <v>3</v>
      </c>
      <c r="AU766" s="173">
        <f t="shared" si="244"/>
        <v>8613000</v>
      </c>
      <c r="AV766" s="173">
        <f t="shared" si="245"/>
        <v>2871000</v>
      </c>
      <c r="AW766" s="173">
        <f t="shared" si="246"/>
        <v>2527000</v>
      </c>
      <c r="AX766" s="173">
        <f t="shared" si="247"/>
        <v>620200</v>
      </c>
      <c r="AY766" s="173">
        <f t="shared" si="248"/>
        <v>276200</v>
      </c>
      <c r="AZ766" s="177">
        <f t="shared" si="249"/>
        <v>0.27554647236538121</v>
      </c>
      <c r="BA766" s="177">
        <f t="shared" si="250"/>
        <v>0.12271192464901369</v>
      </c>
      <c r="BB766" s="173">
        <f t="shared" si="257"/>
        <v>2527000</v>
      </c>
      <c r="BC766" s="178">
        <f t="shared" si="252"/>
        <v>2871000</v>
      </c>
      <c r="BD766" s="173">
        <f t="shared" si="240"/>
        <v>276200</v>
      </c>
      <c r="BE766" s="177">
        <f t="shared" si="241"/>
        <v>0.12271192464901369</v>
      </c>
      <c r="BF766" s="179" t="s">
        <v>20515</v>
      </c>
      <c r="BG766" s="174"/>
      <c r="BH766" s="166" t="s">
        <v>20501</v>
      </c>
      <c r="BI766" s="162"/>
      <c r="BJ766" s="163">
        <v>1</v>
      </c>
      <c r="BK766" s="163"/>
    </row>
    <row r="767" spans="1:63" ht="36.75" customHeight="1" x14ac:dyDescent="0.25">
      <c r="A767" s="157">
        <v>761</v>
      </c>
      <c r="B767" s="164" t="s">
        <v>2097</v>
      </c>
      <c r="C767" s="169" t="s">
        <v>2064</v>
      </c>
      <c r="D767" s="169" t="s">
        <v>467</v>
      </c>
      <c r="E767" s="170" t="s">
        <v>2217</v>
      </c>
      <c r="F767" s="171" t="s">
        <v>7596</v>
      </c>
      <c r="G767" s="171" t="s">
        <v>2218</v>
      </c>
      <c r="H767" s="172" t="s">
        <v>2219</v>
      </c>
      <c r="I767" s="164" t="s">
        <v>439</v>
      </c>
      <c r="J767" s="164">
        <v>67</v>
      </c>
      <c r="K767" s="171">
        <v>67</v>
      </c>
      <c r="L767" s="171" t="s">
        <v>2067</v>
      </c>
      <c r="M767" s="173">
        <v>2150892</v>
      </c>
      <c r="N767" s="173">
        <v>76108</v>
      </c>
      <c r="O767" s="173">
        <v>76864.695652173905</v>
      </c>
      <c r="P767" s="173">
        <v>2227000</v>
      </c>
      <c r="Q767" s="173">
        <v>99924.104347826084</v>
      </c>
      <c r="R767" s="173">
        <v>2250816.104347826</v>
      </c>
      <c r="S767" s="173">
        <v>2250800</v>
      </c>
      <c r="T767" s="174"/>
      <c r="U767" s="175" t="s">
        <v>471</v>
      </c>
      <c r="V767" s="175" t="s">
        <v>1197</v>
      </c>
      <c r="W767" s="175" t="s">
        <v>29</v>
      </c>
      <c r="X767" s="176">
        <v>43294</v>
      </c>
      <c r="Y767" s="171" t="s">
        <v>7684</v>
      </c>
      <c r="Z767" s="171" t="s">
        <v>7860</v>
      </c>
      <c r="AA767" s="173"/>
      <c r="AB767" s="173"/>
      <c r="AC767" s="173"/>
      <c r="AD767" s="173"/>
      <c r="AE767" s="173"/>
      <c r="AF767" s="173"/>
      <c r="AG767" s="173"/>
      <c r="AH767" s="173"/>
      <c r="AI767" s="173">
        <v>2527000</v>
      </c>
      <c r="AJ767" s="173"/>
      <c r="AK767" s="173"/>
      <c r="AL767" s="173"/>
      <c r="AM767" s="173"/>
      <c r="AN767" s="173"/>
      <c r="AO767" s="173"/>
      <c r="AP767" s="173"/>
      <c r="AQ767" s="173"/>
      <c r="AR767" s="173">
        <v>3371000</v>
      </c>
      <c r="AS767" s="173">
        <v>2715000</v>
      </c>
      <c r="AT767" s="160">
        <f t="shared" si="243"/>
        <v>3</v>
      </c>
      <c r="AU767" s="173">
        <f t="shared" si="244"/>
        <v>8613000</v>
      </c>
      <c r="AV767" s="173">
        <f t="shared" si="245"/>
        <v>2871000</v>
      </c>
      <c r="AW767" s="173">
        <f t="shared" si="246"/>
        <v>2527000</v>
      </c>
      <c r="AX767" s="173">
        <f t="shared" si="247"/>
        <v>620200</v>
      </c>
      <c r="AY767" s="173">
        <f t="shared" si="248"/>
        <v>276200</v>
      </c>
      <c r="AZ767" s="177">
        <f t="shared" si="249"/>
        <v>0.27554647236538121</v>
      </c>
      <c r="BA767" s="177">
        <f t="shared" si="250"/>
        <v>0.12271192464901369</v>
      </c>
      <c r="BB767" s="173">
        <f t="shared" si="257"/>
        <v>2527000</v>
      </c>
      <c r="BC767" s="178">
        <f t="shared" si="252"/>
        <v>2871000</v>
      </c>
      <c r="BD767" s="173">
        <f t="shared" si="240"/>
        <v>276200</v>
      </c>
      <c r="BE767" s="177">
        <f t="shared" si="241"/>
        <v>0.12271192464901369</v>
      </c>
      <c r="BF767" s="179" t="s">
        <v>20515</v>
      </c>
      <c r="BG767" s="174"/>
      <c r="BH767" s="166" t="s">
        <v>20501</v>
      </c>
      <c r="BI767" s="162"/>
      <c r="BJ767" s="163">
        <v>1</v>
      </c>
      <c r="BK767" s="163"/>
    </row>
    <row r="768" spans="1:63" ht="36.75" customHeight="1" x14ac:dyDescent="0.25">
      <c r="A768" s="157">
        <v>762</v>
      </c>
      <c r="B768" s="164" t="s">
        <v>2101</v>
      </c>
      <c r="C768" s="169" t="s">
        <v>2064</v>
      </c>
      <c r="D768" s="169" t="s">
        <v>467</v>
      </c>
      <c r="E768" s="170" t="s">
        <v>2220</v>
      </c>
      <c r="F768" s="171" t="s">
        <v>2221</v>
      </c>
      <c r="G768" s="171" t="s">
        <v>2222</v>
      </c>
      <c r="H768" s="172" t="s">
        <v>2221</v>
      </c>
      <c r="I768" s="164" t="s">
        <v>439</v>
      </c>
      <c r="J768" s="164">
        <v>67</v>
      </c>
      <c r="K768" s="171">
        <v>67</v>
      </c>
      <c r="L768" s="171" t="s">
        <v>2067</v>
      </c>
      <c r="M768" s="173">
        <v>2150892</v>
      </c>
      <c r="N768" s="173">
        <v>76108</v>
      </c>
      <c r="O768" s="173">
        <v>76864.695652173905</v>
      </c>
      <c r="P768" s="173">
        <v>2227000</v>
      </c>
      <c r="Q768" s="173">
        <v>99924.104347826084</v>
      </c>
      <c r="R768" s="173">
        <v>2250816.104347826</v>
      </c>
      <c r="S768" s="173">
        <v>2250800</v>
      </c>
      <c r="T768" s="174"/>
      <c r="U768" s="175" t="s">
        <v>471</v>
      </c>
      <c r="V768" s="175" t="s">
        <v>1197</v>
      </c>
      <c r="W768" s="175" t="s">
        <v>29</v>
      </c>
      <c r="X768" s="176">
        <v>43294</v>
      </c>
      <c r="Y768" s="171" t="s">
        <v>7684</v>
      </c>
      <c r="Z768" s="171" t="s">
        <v>7860</v>
      </c>
      <c r="AA768" s="173"/>
      <c r="AB768" s="173"/>
      <c r="AC768" s="173"/>
      <c r="AD768" s="173"/>
      <c r="AE768" s="173"/>
      <c r="AF768" s="173"/>
      <c r="AG768" s="173"/>
      <c r="AH768" s="173"/>
      <c r="AI768" s="173">
        <v>2527000</v>
      </c>
      <c r="AJ768" s="173"/>
      <c r="AK768" s="173"/>
      <c r="AL768" s="173"/>
      <c r="AM768" s="173"/>
      <c r="AN768" s="173"/>
      <c r="AO768" s="173"/>
      <c r="AP768" s="173"/>
      <c r="AQ768" s="173"/>
      <c r="AR768" s="173">
        <v>3371000</v>
      </c>
      <c r="AS768" s="173">
        <v>2715000</v>
      </c>
      <c r="AT768" s="160">
        <f t="shared" si="243"/>
        <v>3</v>
      </c>
      <c r="AU768" s="173">
        <f t="shared" si="244"/>
        <v>8613000</v>
      </c>
      <c r="AV768" s="173">
        <f t="shared" si="245"/>
        <v>2871000</v>
      </c>
      <c r="AW768" s="173">
        <f t="shared" si="246"/>
        <v>2527000</v>
      </c>
      <c r="AX768" s="173">
        <f t="shared" si="247"/>
        <v>620200</v>
      </c>
      <c r="AY768" s="173">
        <f t="shared" si="248"/>
        <v>276200</v>
      </c>
      <c r="AZ768" s="177">
        <f t="shared" si="249"/>
        <v>0.27554647236538121</v>
      </c>
      <c r="BA768" s="177">
        <f t="shared" si="250"/>
        <v>0.12271192464901369</v>
      </c>
      <c r="BB768" s="173">
        <f t="shared" si="257"/>
        <v>2527000</v>
      </c>
      <c r="BC768" s="178">
        <f t="shared" si="252"/>
        <v>2871000</v>
      </c>
      <c r="BD768" s="173">
        <f t="shared" si="240"/>
        <v>276200</v>
      </c>
      <c r="BE768" s="177">
        <f t="shared" si="241"/>
        <v>0.12271192464901369</v>
      </c>
      <c r="BF768" s="179" t="s">
        <v>20515</v>
      </c>
      <c r="BG768" s="174"/>
      <c r="BH768" s="166" t="s">
        <v>20501</v>
      </c>
      <c r="BI768" s="162"/>
      <c r="BJ768" s="163">
        <v>1</v>
      </c>
      <c r="BK768" s="163"/>
    </row>
    <row r="769" spans="1:63" ht="36.75" customHeight="1" x14ac:dyDescent="0.25">
      <c r="A769" s="157">
        <v>763</v>
      </c>
      <c r="B769" s="164" t="s">
        <v>2105</v>
      </c>
      <c r="C769" s="169" t="s">
        <v>2064</v>
      </c>
      <c r="D769" s="169" t="s">
        <v>467</v>
      </c>
      <c r="E769" s="170" t="s">
        <v>2223</v>
      </c>
      <c r="F769" s="171" t="s">
        <v>2224</v>
      </c>
      <c r="G769" s="171" t="s">
        <v>2225</v>
      </c>
      <c r="H769" s="172" t="s">
        <v>2224</v>
      </c>
      <c r="I769" s="164" t="s">
        <v>439</v>
      </c>
      <c r="J769" s="164">
        <v>67</v>
      </c>
      <c r="K769" s="171">
        <v>67</v>
      </c>
      <c r="L769" s="171" t="s">
        <v>2067</v>
      </c>
      <c r="M769" s="173">
        <v>2150892</v>
      </c>
      <c r="N769" s="173">
        <v>76108</v>
      </c>
      <c r="O769" s="173">
        <v>76864.695652173905</v>
      </c>
      <c r="P769" s="173">
        <v>2227000</v>
      </c>
      <c r="Q769" s="173">
        <v>99924.104347826084</v>
      </c>
      <c r="R769" s="173">
        <v>2250816.104347826</v>
      </c>
      <c r="S769" s="173">
        <v>2250800</v>
      </c>
      <c r="T769" s="174"/>
      <c r="U769" s="175" t="s">
        <v>471</v>
      </c>
      <c r="V769" s="175" t="s">
        <v>1197</v>
      </c>
      <c r="W769" s="175" t="s">
        <v>173</v>
      </c>
      <c r="X769" s="176">
        <v>43294</v>
      </c>
      <c r="Y769" s="171" t="s">
        <v>7684</v>
      </c>
      <c r="Z769" s="171" t="s">
        <v>7860</v>
      </c>
      <c r="AA769" s="173"/>
      <c r="AB769" s="173"/>
      <c r="AC769" s="173"/>
      <c r="AD769" s="173"/>
      <c r="AE769" s="173"/>
      <c r="AF769" s="173"/>
      <c r="AG769" s="173"/>
      <c r="AH769" s="173"/>
      <c r="AI769" s="173">
        <v>2527000</v>
      </c>
      <c r="AJ769" s="173"/>
      <c r="AK769" s="173"/>
      <c r="AL769" s="173"/>
      <c r="AM769" s="173"/>
      <c r="AN769" s="173"/>
      <c r="AO769" s="173"/>
      <c r="AP769" s="173"/>
      <c r="AQ769" s="173"/>
      <c r="AR769" s="173">
        <v>3371000</v>
      </c>
      <c r="AS769" s="173">
        <v>2715000</v>
      </c>
      <c r="AT769" s="160">
        <f t="shared" si="243"/>
        <v>3</v>
      </c>
      <c r="AU769" s="173">
        <f t="shared" si="244"/>
        <v>8613000</v>
      </c>
      <c r="AV769" s="173">
        <f t="shared" si="245"/>
        <v>2871000</v>
      </c>
      <c r="AW769" s="173">
        <f t="shared" si="246"/>
        <v>2527000</v>
      </c>
      <c r="AX769" s="173">
        <f t="shared" si="247"/>
        <v>620200</v>
      </c>
      <c r="AY769" s="173">
        <f t="shared" si="248"/>
        <v>276200</v>
      </c>
      <c r="AZ769" s="177">
        <f t="shared" si="249"/>
        <v>0.27554647236538121</v>
      </c>
      <c r="BA769" s="177">
        <f t="shared" si="250"/>
        <v>0.12271192464901369</v>
      </c>
      <c r="BB769" s="173">
        <f t="shared" si="257"/>
        <v>2527000</v>
      </c>
      <c r="BC769" s="178">
        <f t="shared" si="252"/>
        <v>2871000</v>
      </c>
      <c r="BD769" s="173">
        <f t="shared" si="240"/>
        <v>276200</v>
      </c>
      <c r="BE769" s="177">
        <f t="shared" si="241"/>
        <v>0.12271192464901369</v>
      </c>
      <c r="BF769" s="179" t="s">
        <v>20515</v>
      </c>
      <c r="BG769" s="174"/>
      <c r="BH769" s="166" t="s">
        <v>20501</v>
      </c>
      <c r="BI769" s="162"/>
      <c r="BJ769" s="163">
        <v>1</v>
      </c>
      <c r="BK769" s="163"/>
    </row>
    <row r="770" spans="1:63" ht="36.75" customHeight="1" x14ac:dyDescent="0.25">
      <c r="A770" s="157">
        <v>764</v>
      </c>
      <c r="B770" s="164" t="s">
        <v>2109</v>
      </c>
      <c r="C770" s="169" t="s">
        <v>2064</v>
      </c>
      <c r="D770" s="169" t="s">
        <v>467</v>
      </c>
      <c r="E770" s="170" t="s">
        <v>2226</v>
      </c>
      <c r="F770" s="171" t="s">
        <v>2227</v>
      </c>
      <c r="G770" s="171" t="s">
        <v>2227</v>
      </c>
      <c r="H770" s="172" t="s">
        <v>2227</v>
      </c>
      <c r="I770" s="164" t="s">
        <v>439</v>
      </c>
      <c r="J770" s="164">
        <v>67</v>
      </c>
      <c r="K770" s="171">
        <v>67</v>
      </c>
      <c r="L770" s="171" t="s">
        <v>2067</v>
      </c>
      <c r="M770" s="173">
        <v>2150892</v>
      </c>
      <c r="N770" s="173">
        <v>76108</v>
      </c>
      <c r="O770" s="173">
        <v>76864.695652173905</v>
      </c>
      <c r="P770" s="173">
        <v>2227000</v>
      </c>
      <c r="Q770" s="173">
        <v>99924.104347826084</v>
      </c>
      <c r="R770" s="173">
        <v>2250816.104347826</v>
      </c>
      <c r="S770" s="173">
        <v>2250800</v>
      </c>
      <c r="T770" s="174"/>
      <c r="U770" s="175" t="s">
        <v>471</v>
      </c>
      <c r="V770" s="175" t="s">
        <v>1197</v>
      </c>
      <c r="W770" s="175" t="s">
        <v>173</v>
      </c>
      <c r="X770" s="176">
        <v>43294</v>
      </c>
      <c r="Y770" s="171" t="s">
        <v>7684</v>
      </c>
      <c r="Z770" s="171" t="s">
        <v>7860</v>
      </c>
      <c r="AA770" s="173"/>
      <c r="AB770" s="173"/>
      <c r="AC770" s="173"/>
      <c r="AD770" s="173"/>
      <c r="AE770" s="173"/>
      <c r="AF770" s="173"/>
      <c r="AG770" s="173"/>
      <c r="AH770" s="173"/>
      <c r="AI770" s="173">
        <v>2527000</v>
      </c>
      <c r="AJ770" s="173"/>
      <c r="AK770" s="173"/>
      <c r="AL770" s="173"/>
      <c r="AM770" s="173"/>
      <c r="AN770" s="173"/>
      <c r="AO770" s="173"/>
      <c r="AP770" s="173"/>
      <c r="AQ770" s="173"/>
      <c r="AR770" s="173">
        <v>3371000</v>
      </c>
      <c r="AS770" s="173">
        <v>2715000</v>
      </c>
      <c r="AT770" s="160">
        <f t="shared" si="243"/>
        <v>3</v>
      </c>
      <c r="AU770" s="173">
        <f t="shared" si="244"/>
        <v>8613000</v>
      </c>
      <c r="AV770" s="173">
        <f t="shared" si="245"/>
        <v>2871000</v>
      </c>
      <c r="AW770" s="173">
        <f t="shared" si="246"/>
        <v>2527000</v>
      </c>
      <c r="AX770" s="173">
        <f t="shared" si="247"/>
        <v>620200</v>
      </c>
      <c r="AY770" s="173">
        <f t="shared" si="248"/>
        <v>276200</v>
      </c>
      <c r="AZ770" s="177">
        <f t="shared" si="249"/>
        <v>0.27554647236538121</v>
      </c>
      <c r="BA770" s="177">
        <f t="shared" si="250"/>
        <v>0.12271192464901369</v>
      </c>
      <c r="BB770" s="173">
        <f t="shared" si="257"/>
        <v>2527000</v>
      </c>
      <c r="BC770" s="178">
        <f t="shared" si="252"/>
        <v>2871000</v>
      </c>
      <c r="BD770" s="173">
        <f t="shared" si="240"/>
        <v>276200</v>
      </c>
      <c r="BE770" s="177">
        <f t="shared" si="241"/>
        <v>0.12271192464901369</v>
      </c>
      <c r="BF770" s="179" t="s">
        <v>20515</v>
      </c>
      <c r="BG770" s="174"/>
      <c r="BH770" s="166" t="s">
        <v>20501</v>
      </c>
      <c r="BI770" s="162"/>
      <c r="BJ770" s="163">
        <v>1</v>
      </c>
      <c r="BK770" s="163"/>
    </row>
    <row r="771" spans="1:63" ht="36.75" customHeight="1" x14ac:dyDescent="0.25">
      <c r="A771" s="157">
        <v>765</v>
      </c>
      <c r="B771" s="164" t="s">
        <v>2112</v>
      </c>
      <c r="C771" s="169" t="s">
        <v>2064</v>
      </c>
      <c r="D771" s="169" t="s">
        <v>467</v>
      </c>
      <c r="E771" s="170" t="s">
        <v>2228</v>
      </c>
      <c r="F771" s="171" t="s">
        <v>2229</v>
      </c>
      <c r="G771" s="171" t="s">
        <v>2229</v>
      </c>
      <c r="H771" s="172" t="s">
        <v>2229</v>
      </c>
      <c r="I771" s="164" t="s">
        <v>439</v>
      </c>
      <c r="J771" s="164">
        <v>67</v>
      </c>
      <c r="K771" s="171">
        <v>67</v>
      </c>
      <c r="L771" s="171" t="s">
        <v>2067</v>
      </c>
      <c r="M771" s="173">
        <v>2150892</v>
      </c>
      <c r="N771" s="173">
        <f>P771-M771</f>
        <v>76108</v>
      </c>
      <c r="O771" s="173">
        <v>76864.695652173905</v>
      </c>
      <c r="P771" s="173">
        <v>2227000</v>
      </c>
      <c r="Q771" s="173">
        <f>+O771/1800000*2340000</f>
        <v>99924.104347826084</v>
      </c>
      <c r="R771" s="173">
        <f>+M771+Q771</f>
        <v>2250816.104347826</v>
      </c>
      <c r="S771" s="173">
        <v>2250800</v>
      </c>
      <c r="T771" s="174"/>
      <c r="U771" s="175" t="s">
        <v>471</v>
      </c>
      <c r="V771" s="175" t="s">
        <v>1197</v>
      </c>
      <c r="W771" s="175" t="s">
        <v>173</v>
      </c>
      <c r="X771" s="176">
        <v>43294</v>
      </c>
      <c r="Y771" s="171" t="s">
        <v>7684</v>
      </c>
      <c r="Z771" s="171" t="s">
        <v>7860</v>
      </c>
      <c r="AA771" s="173">
        <v>2650000</v>
      </c>
      <c r="AB771" s="173"/>
      <c r="AC771" s="173"/>
      <c r="AD771" s="173"/>
      <c r="AE771" s="173"/>
      <c r="AF771" s="173"/>
      <c r="AG771" s="173"/>
      <c r="AH771" s="173"/>
      <c r="AI771" s="173">
        <v>2527000</v>
      </c>
      <c r="AJ771" s="173"/>
      <c r="AK771" s="173"/>
      <c r="AL771" s="173"/>
      <c r="AM771" s="173"/>
      <c r="AN771" s="173"/>
      <c r="AO771" s="173"/>
      <c r="AP771" s="173"/>
      <c r="AQ771" s="173"/>
      <c r="AR771" s="173"/>
      <c r="AS771" s="173">
        <v>2715000</v>
      </c>
      <c r="AT771" s="160">
        <f t="shared" si="243"/>
        <v>3</v>
      </c>
      <c r="AU771" s="173">
        <f t="shared" si="244"/>
        <v>7892000</v>
      </c>
      <c r="AV771" s="173">
        <f t="shared" si="245"/>
        <v>2630700</v>
      </c>
      <c r="AW771" s="173">
        <f t="shared" si="246"/>
        <v>2527000</v>
      </c>
      <c r="AX771" s="173">
        <f t="shared" si="247"/>
        <v>379900</v>
      </c>
      <c r="AY771" s="173">
        <f t="shared" si="248"/>
        <v>276200</v>
      </c>
      <c r="AZ771" s="177">
        <f t="shared" si="249"/>
        <v>0.16878443220188377</v>
      </c>
      <c r="BA771" s="177">
        <f t="shared" si="250"/>
        <v>0.12271192464901369</v>
      </c>
      <c r="BB771" s="173">
        <f>AV771</f>
        <v>2630700</v>
      </c>
      <c r="BC771" s="178">
        <f t="shared" si="252"/>
        <v>2630700</v>
      </c>
      <c r="BD771" s="173">
        <f t="shared" ref="BD771:BD834" si="258">BB771-S771</f>
        <v>379900</v>
      </c>
      <c r="BE771" s="177">
        <f t="shared" ref="BE771:BE834" si="259">BD771/S771</f>
        <v>0.16878443220188377</v>
      </c>
      <c r="BF771" s="179" t="s">
        <v>7679</v>
      </c>
      <c r="BG771" s="174"/>
      <c r="BH771" s="166" t="s">
        <v>20501</v>
      </c>
      <c r="BI771" s="162"/>
      <c r="BJ771" s="163">
        <v>1</v>
      </c>
      <c r="BK771" s="163"/>
    </row>
    <row r="772" spans="1:63" ht="36.75" customHeight="1" x14ac:dyDescent="0.25">
      <c r="A772" s="157">
        <v>766</v>
      </c>
      <c r="B772" s="164" t="s">
        <v>2115</v>
      </c>
      <c r="C772" s="169" t="s">
        <v>2064</v>
      </c>
      <c r="D772" s="169" t="s">
        <v>467</v>
      </c>
      <c r="E772" s="170" t="s">
        <v>2230</v>
      </c>
      <c r="F772" s="171" t="s">
        <v>2231</v>
      </c>
      <c r="G772" s="171" t="s">
        <v>2231</v>
      </c>
      <c r="H772" s="172" t="s">
        <v>2231</v>
      </c>
      <c r="I772" s="164" t="s">
        <v>439</v>
      </c>
      <c r="J772" s="164">
        <v>67</v>
      </c>
      <c r="K772" s="171">
        <v>67</v>
      </c>
      <c r="L772" s="171" t="s">
        <v>2067</v>
      </c>
      <c r="M772" s="173">
        <v>2150892</v>
      </c>
      <c r="N772" s="173">
        <f>P772-M772</f>
        <v>76108</v>
      </c>
      <c r="O772" s="173">
        <v>76864.695652173905</v>
      </c>
      <c r="P772" s="173">
        <v>2227000</v>
      </c>
      <c r="Q772" s="173">
        <f>+O772/1800000*2340000</f>
        <v>99924.104347826084</v>
      </c>
      <c r="R772" s="173">
        <f>+M772+Q772</f>
        <v>2250816.104347826</v>
      </c>
      <c r="S772" s="173">
        <v>2250800</v>
      </c>
      <c r="T772" s="174"/>
      <c r="U772" s="175" t="s">
        <v>471</v>
      </c>
      <c r="V772" s="175" t="s">
        <v>1197</v>
      </c>
      <c r="W772" s="175" t="s">
        <v>173</v>
      </c>
      <c r="X772" s="176">
        <v>43294</v>
      </c>
      <c r="Y772" s="171" t="s">
        <v>7684</v>
      </c>
      <c r="Z772" s="171" t="s">
        <v>7860</v>
      </c>
      <c r="AA772" s="173"/>
      <c r="AB772" s="173"/>
      <c r="AC772" s="173"/>
      <c r="AD772" s="173"/>
      <c r="AE772" s="173"/>
      <c r="AF772" s="173">
        <v>3200000</v>
      </c>
      <c r="AG772" s="173"/>
      <c r="AH772" s="173"/>
      <c r="AI772" s="173">
        <v>2527000</v>
      </c>
      <c r="AJ772" s="173"/>
      <c r="AK772" s="173"/>
      <c r="AL772" s="173"/>
      <c r="AM772" s="173"/>
      <c r="AN772" s="173"/>
      <c r="AO772" s="173"/>
      <c r="AP772" s="173"/>
      <c r="AQ772" s="173"/>
      <c r="AR772" s="173"/>
      <c r="AS772" s="173">
        <v>2715000</v>
      </c>
      <c r="AT772" s="160">
        <f t="shared" si="243"/>
        <v>3</v>
      </c>
      <c r="AU772" s="173">
        <f t="shared" si="244"/>
        <v>8442000</v>
      </c>
      <c r="AV772" s="173">
        <f t="shared" si="245"/>
        <v>2814000</v>
      </c>
      <c r="AW772" s="173">
        <f t="shared" si="246"/>
        <v>2527000</v>
      </c>
      <c r="AX772" s="173">
        <f t="shared" si="247"/>
        <v>563200</v>
      </c>
      <c r="AY772" s="173">
        <f t="shared" si="248"/>
        <v>276200</v>
      </c>
      <c r="AZ772" s="177">
        <f t="shared" si="249"/>
        <v>0.25022214323795983</v>
      </c>
      <c r="BA772" s="177">
        <f t="shared" si="250"/>
        <v>0.12271192464901369</v>
      </c>
      <c r="BB772" s="173">
        <f>AV772</f>
        <v>2814000</v>
      </c>
      <c r="BC772" s="178">
        <f t="shared" si="252"/>
        <v>2814000</v>
      </c>
      <c r="BD772" s="173">
        <f t="shared" si="258"/>
        <v>563200</v>
      </c>
      <c r="BE772" s="177">
        <f t="shared" si="259"/>
        <v>0.25022214323795983</v>
      </c>
      <c r="BF772" s="179" t="s">
        <v>7679</v>
      </c>
      <c r="BG772" s="174"/>
      <c r="BH772" s="166" t="s">
        <v>20501</v>
      </c>
      <c r="BI772" s="162"/>
      <c r="BJ772" s="163">
        <v>1</v>
      </c>
      <c r="BK772" s="163"/>
    </row>
    <row r="773" spans="1:63" ht="36.75" customHeight="1" x14ac:dyDescent="0.25">
      <c r="A773" s="157">
        <v>767</v>
      </c>
      <c r="B773" s="164" t="s">
        <v>2118</v>
      </c>
      <c r="C773" s="169" t="s">
        <v>2064</v>
      </c>
      <c r="D773" s="169" t="s">
        <v>467</v>
      </c>
      <c r="E773" s="170" t="s">
        <v>2232</v>
      </c>
      <c r="F773" s="171" t="s">
        <v>2233</v>
      </c>
      <c r="G773" s="171" t="s">
        <v>2233</v>
      </c>
      <c r="H773" s="172" t="s">
        <v>2233</v>
      </c>
      <c r="I773" s="164" t="s">
        <v>439</v>
      </c>
      <c r="J773" s="164">
        <v>67</v>
      </c>
      <c r="K773" s="171">
        <v>67</v>
      </c>
      <c r="L773" s="171" t="s">
        <v>2067</v>
      </c>
      <c r="M773" s="173">
        <v>2150892</v>
      </c>
      <c r="N773" s="173">
        <f>P773-M773</f>
        <v>76108</v>
      </c>
      <c r="O773" s="173">
        <v>76864.695652173905</v>
      </c>
      <c r="P773" s="173">
        <v>2227000</v>
      </c>
      <c r="Q773" s="173">
        <f>+O773/1800000*2340000</f>
        <v>99924.104347826084</v>
      </c>
      <c r="R773" s="173">
        <f>+M773+Q773</f>
        <v>2250816.104347826</v>
      </c>
      <c r="S773" s="173">
        <v>2250800</v>
      </c>
      <c r="T773" s="174"/>
      <c r="U773" s="175" t="s">
        <v>471</v>
      </c>
      <c r="V773" s="175" t="s">
        <v>1197</v>
      </c>
      <c r="W773" s="175" t="s">
        <v>173</v>
      </c>
      <c r="X773" s="176">
        <v>43294</v>
      </c>
      <c r="Y773" s="171" t="s">
        <v>7684</v>
      </c>
      <c r="Z773" s="171" t="s">
        <v>7860</v>
      </c>
      <c r="AA773" s="173">
        <v>2650000</v>
      </c>
      <c r="AB773" s="173"/>
      <c r="AC773" s="173"/>
      <c r="AD773" s="173"/>
      <c r="AE773" s="173"/>
      <c r="AF773" s="173"/>
      <c r="AG773" s="173"/>
      <c r="AH773" s="173"/>
      <c r="AI773" s="173">
        <v>2527000</v>
      </c>
      <c r="AJ773" s="173"/>
      <c r="AK773" s="173"/>
      <c r="AL773" s="173"/>
      <c r="AM773" s="173"/>
      <c r="AN773" s="173"/>
      <c r="AO773" s="173"/>
      <c r="AP773" s="173"/>
      <c r="AQ773" s="173"/>
      <c r="AR773" s="173"/>
      <c r="AS773" s="173">
        <v>2715000</v>
      </c>
      <c r="AT773" s="160">
        <f t="shared" si="243"/>
        <v>3</v>
      </c>
      <c r="AU773" s="173">
        <f t="shared" si="244"/>
        <v>7892000</v>
      </c>
      <c r="AV773" s="173">
        <f t="shared" si="245"/>
        <v>2630700</v>
      </c>
      <c r="AW773" s="173">
        <f t="shared" si="246"/>
        <v>2527000</v>
      </c>
      <c r="AX773" s="173">
        <f t="shared" si="247"/>
        <v>379900</v>
      </c>
      <c r="AY773" s="173">
        <f t="shared" si="248"/>
        <v>276200</v>
      </c>
      <c r="AZ773" s="177">
        <f t="shared" si="249"/>
        <v>0.16878443220188377</v>
      </c>
      <c r="BA773" s="177">
        <f t="shared" si="250"/>
        <v>0.12271192464901369</v>
      </c>
      <c r="BB773" s="173">
        <f>AV773</f>
        <v>2630700</v>
      </c>
      <c r="BC773" s="178">
        <f t="shared" si="252"/>
        <v>2630700</v>
      </c>
      <c r="BD773" s="173">
        <f t="shared" si="258"/>
        <v>379900</v>
      </c>
      <c r="BE773" s="177">
        <f t="shared" si="259"/>
        <v>0.16878443220188377</v>
      </c>
      <c r="BF773" s="179" t="s">
        <v>7679</v>
      </c>
      <c r="BG773" s="174"/>
      <c r="BH773" s="166" t="s">
        <v>20501</v>
      </c>
      <c r="BI773" s="162"/>
      <c r="BJ773" s="163">
        <v>1</v>
      </c>
      <c r="BK773" s="163"/>
    </row>
    <row r="774" spans="1:63" ht="36.75" customHeight="1" x14ac:dyDescent="0.25">
      <c r="A774" s="157">
        <v>768</v>
      </c>
      <c r="B774" s="164" t="s">
        <v>2121</v>
      </c>
      <c r="C774" s="169" t="s">
        <v>2064</v>
      </c>
      <c r="D774" s="169" t="s">
        <v>467</v>
      </c>
      <c r="E774" s="170" t="s">
        <v>2234</v>
      </c>
      <c r="F774" s="171" t="s">
        <v>2235</v>
      </c>
      <c r="G774" s="171" t="s">
        <v>2235</v>
      </c>
      <c r="H774" s="172" t="s">
        <v>2236</v>
      </c>
      <c r="I774" s="164" t="s">
        <v>439</v>
      </c>
      <c r="J774" s="164">
        <v>67</v>
      </c>
      <c r="K774" s="171">
        <v>67</v>
      </c>
      <c r="L774" s="171" t="s">
        <v>2067</v>
      </c>
      <c r="M774" s="173">
        <v>2150892</v>
      </c>
      <c r="N774" s="173">
        <v>76108</v>
      </c>
      <c r="O774" s="173">
        <v>76864.695652173905</v>
      </c>
      <c r="P774" s="173">
        <v>2227000</v>
      </c>
      <c r="Q774" s="173">
        <v>99924.104347826084</v>
      </c>
      <c r="R774" s="173">
        <v>2250816.104347826</v>
      </c>
      <c r="S774" s="173">
        <v>2250800</v>
      </c>
      <c r="T774" s="174"/>
      <c r="U774" s="175" t="s">
        <v>471</v>
      </c>
      <c r="V774" s="175" t="s">
        <v>1197</v>
      </c>
      <c r="W774" s="175" t="s">
        <v>173</v>
      </c>
      <c r="X774" s="176">
        <v>43294</v>
      </c>
      <c r="Y774" s="171" t="s">
        <v>7686</v>
      </c>
      <c r="Z774" s="171" t="s">
        <v>7860</v>
      </c>
      <c r="AA774" s="173"/>
      <c r="AB774" s="173"/>
      <c r="AC774" s="173"/>
      <c r="AD774" s="173"/>
      <c r="AE774" s="173"/>
      <c r="AF774" s="173"/>
      <c r="AG774" s="173"/>
      <c r="AH774" s="173"/>
      <c r="AI774" s="173">
        <v>2527000</v>
      </c>
      <c r="AJ774" s="173"/>
      <c r="AK774" s="173"/>
      <c r="AL774" s="173"/>
      <c r="AM774" s="173"/>
      <c r="AN774" s="173"/>
      <c r="AO774" s="173"/>
      <c r="AP774" s="173"/>
      <c r="AQ774" s="173"/>
      <c r="AR774" s="173">
        <v>3371000</v>
      </c>
      <c r="AS774" s="173">
        <v>2715000</v>
      </c>
      <c r="AT774" s="160">
        <f t="shared" si="243"/>
        <v>3</v>
      </c>
      <c r="AU774" s="173">
        <f t="shared" si="244"/>
        <v>8613000</v>
      </c>
      <c r="AV774" s="173">
        <f t="shared" si="245"/>
        <v>2871000</v>
      </c>
      <c r="AW774" s="173">
        <f t="shared" si="246"/>
        <v>2527000</v>
      </c>
      <c r="AX774" s="173">
        <f t="shared" si="247"/>
        <v>620200</v>
      </c>
      <c r="AY774" s="173">
        <f t="shared" si="248"/>
        <v>276200</v>
      </c>
      <c r="AZ774" s="177">
        <f t="shared" si="249"/>
        <v>0.27554647236538121</v>
      </c>
      <c r="BA774" s="177">
        <f t="shared" si="250"/>
        <v>0.12271192464901369</v>
      </c>
      <c r="BB774" s="173">
        <f>AW774</f>
        <v>2527000</v>
      </c>
      <c r="BC774" s="178">
        <f t="shared" si="252"/>
        <v>2871000</v>
      </c>
      <c r="BD774" s="173">
        <f t="shared" si="258"/>
        <v>276200</v>
      </c>
      <c r="BE774" s="177">
        <f t="shared" si="259"/>
        <v>0.12271192464901369</v>
      </c>
      <c r="BF774" s="179" t="s">
        <v>20515</v>
      </c>
      <c r="BG774" s="174"/>
      <c r="BH774" s="166" t="s">
        <v>20501</v>
      </c>
      <c r="BI774" s="162"/>
      <c r="BJ774" s="163">
        <v>1</v>
      </c>
      <c r="BK774" s="163"/>
    </row>
    <row r="775" spans="1:63" ht="36.75" customHeight="1" x14ac:dyDescent="0.25">
      <c r="A775" s="157">
        <v>769</v>
      </c>
      <c r="B775" s="164" t="s">
        <v>2125</v>
      </c>
      <c r="C775" s="169" t="s">
        <v>2064</v>
      </c>
      <c r="D775" s="169" t="s">
        <v>467</v>
      </c>
      <c r="E775" s="170" t="s">
        <v>2237</v>
      </c>
      <c r="F775" s="171" t="s">
        <v>2238</v>
      </c>
      <c r="G775" s="171" t="s">
        <v>2238</v>
      </c>
      <c r="H775" s="172" t="s">
        <v>2238</v>
      </c>
      <c r="I775" s="164" t="s">
        <v>439</v>
      </c>
      <c r="J775" s="164">
        <v>67</v>
      </c>
      <c r="K775" s="171">
        <v>67</v>
      </c>
      <c r="L775" s="171" t="s">
        <v>2067</v>
      </c>
      <c r="M775" s="173">
        <v>2150892</v>
      </c>
      <c r="N775" s="173">
        <f>P775-M775</f>
        <v>76108</v>
      </c>
      <c r="O775" s="173">
        <v>76864.695652173905</v>
      </c>
      <c r="P775" s="173">
        <v>2227000</v>
      </c>
      <c r="Q775" s="173">
        <f>+O775/1800000*2340000</f>
        <v>99924.104347826084</v>
      </c>
      <c r="R775" s="173">
        <f>+M775+Q775</f>
        <v>2250816.104347826</v>
      </c>
      <c r="S775" s="173">
        <v>2250800</v>
      </c>
      <c r="T775" s="174"/>
      <c r="U775" s="175" t="s">
        <v>471</v>
      </c>
      <c r="V775" s="175" t="s">
        <v>1197</v>
      </c>
      <c r="W775" s="175" t="s">
        <v>94</v>
      </c>
      <c r="X775" s="176">
        <v>43294</v>
      </c>
      <c r="Y775" s="171" t="s">
        <v>7684</v>
      </c>
      <c r="Z775" s="171" t="s">
        <v>7860</v>
      </c>
      <c r="AA775" s="173">
        <v>2650000</v>
      </c>
      <c r="AB775" s="173"/>
      <c r="AC775" s="173"/>
      <c r="AD775" s="173"/>
      <c r="AE775" s="173"/>
      <c r="AF775" s="173"/>
      <c r="AG775" s="173"/>
      <c r="AH775" s="173"/>
      <c r="AI775" s="173">
        <v>2527000</v>
      </c>
      <c r="AJ775" s="173"/>
      <c r="AK775" s="173"/>
      <c r="AL775" s="173"/>
      <c r="AM775" s="173"/>
      <c r="AN775" s="173"/>
      <c r="AO775" s="173"/>
      <c r="AP775" s="173"/>
      <c r="AQ775" s="173"/>
      <c r="AR775" s="173"/>
      <c r="AS775" s="173">
        <v>2715000</v>
      </c>
      <c r="AT775" s="160">
        <f t="shared" ref="AT775:AT838" si="260">COUNT(AA775:AS775)</f>
        <v>3</v>
      </c>
      <c r="AU775" s="173">
        <f t="shared" ref="AU775:AU838" si="261">SUM(AA775:AS775)</f>
        <v>7892000</v>
      </c>
      <c r="AV775" s="173">
        <f t="shared" ref="AV775:AV838" si="262">ROUND(AU775/AT775,-2)</f>
        <v>2630700</v>
      </c>
      <c r="AW775" s="173">
        <f t="shared" ref="AW775:AW838" si="263">MIN(AA775:AS775)</f>
        <v>2527000</v>
      </c>
      <c r="AX775" s="173">
        <f t="shared" ref="AX775:AX838" si="264">AV775-S775</f>
        <v>379900</v>
      </c>
      <c r="AY775" s="173">
        <f t="shared" ref="AY775:AY838" si="265">AW775-S775</f>
        <v>276200</v>
      </c>
      <c r="AZ775" s="177">
        <f t="shared" ref="AZ775:AZ838" si="266">AX775/S775</f>
        <v>0.16878443220188377</v>
      </c>
      <c r="BA775" s="177">
        <f t="shared" ref="BA775:BA838" si="267">AY775/S775</f>
        <v>0.12271192464901369</v>
      </c>
      <c r="BB775" s="173">
        <f>AV775</f>
        <v>2630700</v>
      </c>
      <c r="BC775" s="178">
        <f t="shared" si="252"/>
        <v>2630700</v>
      </c>
      <c r="BD775" s="173">
        <f t="shared" si="258"/>
        <v>379900</v>
      </c>
      <c r="BE775" s="177">
        <f t="shared" si="259"/>
        <v>0.16878443220188377</v>
      </c>
      <c r="BF775" s="179" t="s">
        <v>7679</v>
      </c>
      <c r="BG775" s="174"/>
      <c r="BH775" s="166" t="s">
        <v>20501</v>
      </c>
      <c r="BI775" s="162"/>
      <c r="BJ775" s="163">
        <v>1</v>
      </c>
      <c r="BK775" s="163"/>
    </row>
    <row r="776" spans="1:63" ht="36.75" customHeight="1" x14ac:dyDescent="0.25">
      <c r="A776" s="157">
        <v>770</v>
      </c>
      <c r="B776" s="164" t="s">
        <v>2128</v>
      </c>
      <c r="C776" s="169" t="s">
        <v>2064</v>
      </c>
      <c r="D776" s="169" t="s">
        <v>467</v>
      </c>
      <c r="E776" s="170" t="s">
        <v>2239</v>
      </c>
      <c r="F776" s="171" t="s">
        <v>2240</v>
      </c>
      <c r="G776" s="171" t="s">
        <v>2241</v>
      </c>
      <c r="H776" s="172" t="s">
        <v>2240</v>
      </c>
      <c r="I776" s="164" t="s">
        <v>2209</v>
      </c>
      <c r="J776" s="164">
        <v>67</v>
      </c>
      <c r="K776" s="171">
        <v>67</v>
      </c>
      <c r="L776" s="171" t="s">
        <v>2067</v>
      </c>
      <c r="M776" s="173">
        <v>2150892</v>
      </c>
      <c r="N776" s="173">
        <v>76108</v>
      </c>
      <c r="O776" s="173">
        <v>76864.695652173905</v>
      </c>
      <c r="P776" s="173">
        <v>2227000</v>
      </c>
      <c r="Q776" s="173">
        <v>99924.104347826084</v>
      </c>
      <c r="R776" s="173">
        <v>2250816.104347826</v>
      </c>
      <c r="S776" s="173">
        <v>2250800</v>
      </c>
      <c r="T776" s="174"/>
      <c r="U776" s="175" t="s">
        <v>471</v>
      </c>
      <c r="V776" s="175" t="s">
        <v>1197</v>
      </c>
      <c r="W776" s="175" t="s">
        <v>173</v>
      </c>
      <c r="X776" s="176">
        <v>43294</v>
      </c>
      <c r="Y776" s="171" t="s">
        <v>7684</v>
      </c>
      <c r="Z776" s="171" t="s">
        <v>7860</v>
      </c>
      <c r="AA776" s="173"/>
      <c r="AB776" s="173"/>
      <c r="AC776" s="173"/>
      <c r="AD776" s="173"/>
      <c r="AE776" s="173"/>
      <c r="AF776" s="173"/>
      <c r="AG776" s="173"/>
      <c r="AH776" s="173"/>
      <c r="AI776" s="173">
        <v>2527000</v>
      </c>
      <c r="AJ776" s="173"/>
      <c r="AK776" s="173"/>
      <c r="AL776" s="173"/>
      <c r="AM776" s="173"/>
      <c r="AN776" s="173"/>
      <c r="AO776" s="173"/>
      <c r="AP776" s="173"/>
      <c r="AQ776" s="173"/>
      <c r="AR776" s="173">
        <v>3371000</v>
      </c>
      <c r="AS776" s="173">
        <v>2715000</v>
      </c>
      <c r="AT776" s="160">
        <f t="shared" si="260"/>
        <v>3</v>
      </c>
      <c r="AU776" s="173">
        <f t="shared" si="261"/>
        <v>8613000</v>
      </c>
      <c r="AV776" s="173">
        <f t="shared" si="262"/>
        <v>2871000</v>
      </c>
      <c r="AW776" s="173">
        <f t="shared" si="263"/>
        <v>2527000</v>
      </c>
      <c r="AX776" s="173">
        <f t="shared" si="264"/>
        <v>620200</v>
      </c>
      <c r="AY776" s="173">
        <f t="shared" si="265"/>
        <v>276200</v>
      </c>
      <c r="AZ776" s="177">
        <f t="shared" si="266"/>
        <v>0.27554647236538121</v>
      </c>
      <c r="BA776" s="177">
        <f t="shared" si="267"/>
        <v>0.12271192464901369</v>
      </c>
      <c r="BB776" s="173">
        <f>AW776</f>
        <v>2527000</v>
      </c>
      <c r="BC776" s="178">
        <f t="shared" si="252"/>
        <v>2871000</v>
      </c>
      <c r="BD776" s="173">
        <f t="shared" si="258"/>
        <v>276200</v>
      </c>
      <c r="BE776" s="177">
        <f t="shared" si="259"/>
        <v>0.12271192464901369</v>
      </c>
      <c r="BF776" s="179" t="s">
        <v>20515</v>
      </c>
      <c r="BG776" s="174"/>
      <c r="BH776" s="166" t="s">
        <v>20501</v>
      </c>
      <c r="BI776" s="162"/>
      <c r="BJ776" s="163">
        <v>1</v>
      </c>
      <c r="BK776" s="163"/>
    </row>
    <row r="777" spans="1:63" ht="36.75" customHeight="1" x14ac:dyDescent="0.25">
      <c r="A777" s="157">
        <v>771</v>
      </c>
      <c r="B777" s="164" t="s">
        <v>2132</v>
      </c>
      <c r="C777" s="169" t="s">
        <v>2064</v>
      </c>
      <c r="D777" s="169" t="s">
        <v>467</v>
      </c>
      <c r="E777" s="170" t="s">
        <v>2242</v>
      </c>
      <c r="F777" s="171" t="s">
        <v>2243</v>
      </c>
      <c r="G777" s="171" t="s">
        <v>2243</v>
      </c>
      <c r="H777" s="172" t="s">
        <v>2243</v>
      </c>
      <c r="I777" s="164" t="s">
        <v>439</v>
      </c>
      <c r="J777" s="164">
        <v>67</v>
      </c>
      <c r="K777" s="171">
        <v>67</v>
      </c>
      <c r="L777" s="171" t="s">
        <v>2067</v>
      </c>
      <c r="M777" s="173">
        <v>2150892</v>
      </c>
      <c r="N777" s="173">
        <f>P777-M777</f>
        <v>76108</v>
      </c>
      <c r="O777" s="173">
        <v>76864.695652173905</v>
      </c>
      <c r="P777" s="173">
        <v>2227000</v>
      </c>
      <c r="Q777" s="173">
        <f>+O777/1800000*2340000</f>
        <v>99924.104347826084</v>
      </c>
      <c r="R777" s="173">
        <f>+M777+Q777</f>
        <v>2250816.104347826</v>
      </c>
      <c r="S777" s="173">
        <v>2250800</v>
      </c>
      <c r="T777" s="174"/>
      <c r="U777" s="175" t="s">
        <v>471</v>
      </c>
      <c r="V777" s="175" t="s">
        <v>1197</v>
      </c>
      <c r="W777" s="175" t="s">
        <v>173</v>
      </c>
      <c r="X777" s="176">
        <v>43294</v>
      </c>
      <c r="Y777" s="171" t="s">
        <v>7684</v>
      </c>
      <c r="Z777" s="171" t="s">
        <v>7860</v>
      </c>
      <c r="AA777" s="173">
        <v>2650000</v>
      </c>
      <c r="AB777" s="173"/>
      <c r="AC777" s="173"/>
      <c r="AD777" s="173"/>
      <c r="AE777" s="173"/>
      <c r="AF777" s="173"/>
      <c r="AG777" s="173"/>
      <c r="AH777" s="173"/>
      <c r="AI777" s="173">
        <v>2527000</v>
      </c>
      <c r="AJ777" s="173"/>
      <c r="AK777" s="173"/>
      <c r="AL777" s="173"/>
      <c r="AM777" s="173"/>
      <c r="AN777" s="173"/>
      <c r="AO777" s="173"/>
      <c r="AP777" s="173"/>
      <c r="AQ777" s="173"/>
      <c r="AR777" s="173"/>
      <c r="AS777" s="173">
        <v>2715000</v>
      </c>
      <c r="AT777" s="160">
        <f t="shared" si="260"/>
        <v>3</v>
      </c>
      <c r="AU777" s="173">
        <f t="shared" si="261"/>
        <v>7892000</v>
      </c>
      <c r="AV777" s="173">
        <f t="shared" si="262"/>
        <v>2630700</v>
      </c>
      <c r="AW777" s="173">
        <f t="shared" si="263"/>
        <v>2527000</v>
      </c>
      <c r="AX777" s="173">
        <f t="shared" si="264"/>
        <v>379900</v>
      </c>
      <c r="AY777" s="173">
        <f t="shared" si="265"/>
        <v>276200</v>
      </c>
      <c r="AZ777" s="177">
        <f t="shared" si="266"/>
        <v>0.16878443220188377</v>
      </c>
      <c r="BA777" s="177">
        <f t="shared" si="267"/>
        <v>0.12271192464901369</v>
      </c>
      <c r="BB777" s="173">
        <f>AV777</f>
        <v>2630700</v>
      </c>
      <c r="BC777" s="178">
        <f t="shared" si="252"/>
        <v>2630700</v>
      </c>
      <c r="BD777" s="173">
        <f t="shared" si="258"/>
        <v>379900</v>
      </c>
      <c r="BE777" s="177">
        <f t="shared" si="259"/>
        <v>0.16878443220188377</v>
      </c>
      <c r="BF777" s="179" t="s">
        <v>7679</v>
      </c>
      <c r="BG777" s="174"/>
      <c r="BH777" s="166" t="s">
        <v>20501</v>
      </c>
      <c r="BI777" s="162"/>
      <c r="BJ777" s="163">
        <v>1</v>
      </c>
      <c r="BK777" s="163"/>
    </row>
    <row r="778" spans="1:63" ht="36.75" customHeight="1" x14ac:dyDescent="0.25">
      <c r="A778" s="157">
        <v>772</v>
      </c>
      <c r="B778" s="164" t="s">
        <v>2135</v>
      </c>
      <c r="C778" s="169" t="s">
        <v>2064</v>
      </c>
      <c r="D778" s="169" t="s">
        <v>467</v>
      </c>
      <c r="E778" s="170" t="s">
        <v>2244</v>
      </c>
      <c r="F778" s="171" t="s">
        <v>2245</v>
      </c>
      <c r="G778" s="171" t="s">
        <v>2246</v>
      </c>
      <c r="H778" s="172" t="s">
        <v>2245</v>
      </c>
      <c r="I778" s="164" t="s">
        <v>439</v>
      </c>
      <c r="J778" s="164">
        <v>67</v>
      </c>
      <c r="K778" s="171">
        <v>67</v>
      </c>
      <c r="L778" s="171" t="s">
        <v>2067</v>
      </c>
      <c r="M778" s="173">
        <v>2150892</v>
      </c>
      <c r="N778" s="173">
        <v>76108</v>
      </c>
      <c r="O778" s="173">
        <v>76864.695652173905</v>
      </c>
      <c r="P778" s="173">
        <v>2227000</v>
      </c>
      <c r="Q778" s="173">
        <v>99924.104347826084</v>
      </c>
      <c r="R778" s="173">
        <v>2250816.104347826</v>
      </c>
      <c r="S778" s="173">
        <v>2250800</v>
      </c>
      <c r="T778" s="174"/>
      <c r="U778" s="175" t="s">
        <v>471</v>
      </c>
      <c r="V778" s="175" t="s">
        <v>1197</v>
      </c>
      <c r="W778" s="175" t="s">
        <v>173</v>
      </c>
      <c r="X778" s="176">
        <v>43294</v>
      </c>
      <c r="Y778" s="171" t="s">
        <v>7684</v>
      </c>
      <c r="Z778" s="171" t="s">
        <v>7860</v>
      </c>
      <c r="AA778" s="173"/>
      <c r="AB778" s="173"/>
      <c r="AC778" s="173"/>
      <c r="AD778" s="173"/>
      <c r="AE778" s="173"/>
      <c r="AF778" s="173"/>
      <c r="AG778" s="173"/>
      <c r="AH778" s="173"/>
      <c r="AI778" s="173">
        <v>2527000</v>
      </c>
      <c r="AJ778" s="173"/>
      <c r="AK778" s="173"/>
      <c r="AL778" s="173"/>
      <c r="AM778" s="173"/>
      <c r="AN778" s="173"/>
      <c r="AO778" s="173"/>
      <c r="AP778" s="173"/>
      <c r="AQ778" s="173"/>
      <c r="AR778" s="173">
        <v>3371000</v>
      </c>
      <c r="AS778" s="173">
        <v>2715000</v>
      </c>
      <c r="AT778" s="160">
        <f t="shared" si="260"/>
        <v>3</v>
      </c>
      <c r="AU778" s="173">
        <f t="shared" si="261"/>
        <v>8613000</v>
      </c>
      <c r="AV778" s="173">
        <f t="shared" si="262"/>
        <v>2871000</v>
      </c>
      <c r="AW778" s="173">
        <f t="shared" si="263"/>
        <v>2527000</v>
      </c>
      <c r="AX778" s="173">
        <f t="shared" si="264"/>
        <v>620200</v>
      </c>
      <c r="AY778" s="173">
        <f t="shared" si="265"/>
        <v>276200</v>
      </c>
      <c r="AZ778" s="177">
        <f t="shared" si="266"/>
        <v>0.27554647236538121</v>
      </c>
      <c r="BA778" s="177">
        <f t="shared" si="267"/>
        <v>0.12271192464901369</v>
      </c>
      <c r="BB778" s="173">
        <f>AW778</f>
        <v>2527000</v>
      </c>
      <c r="BC778" s="178">
        <f t="shared" si="252"/>
        <v>2871000</v>
      </c>
      <c r="BD778" s="173">
        <f t="shared" si="258"/>
        <v>276200</v>
      </c>
      <c r="BE778" s="177">
        <f t="shared" si="259"/>
        <v>0.12271192464901369</v>
      </c>
      <c r="BF778" s="179" t="s">
        <v>20515</v>
      </c>
      <c r="BG778" s="174"/>
      <c r="BH778" s="166" t="s">
        <v>20501</v>
      </c>
      <c r="BI778" s="162"/>
      <c r="BJ778" s="163">
        <v>1</v>
      </c>
      <c r="BK778" s="163"/>
    </row>
    <row r="779" spans="1:63" ht="36.75" customHeight="1" x14ac:dyDescent="0.25">
      <c r="A779" s="157">
        <v>773</v>
      </c>
      <c r="B779" s="164" t="s">
        <v>2139</v>
      </c>
      <c r="C779" s="169" t="s">
        <v>2064</v>
      </c>
      <c r="D779" s="169" t="s">
        <v>467</v>
      </c>
      <c r="E779" s="170" t="s">
        <v>2247</v>
      </c>
      <c r="F779" s="171" t="s">
        <v>2248</v>
      </c>
      <c r="G779" s="171" t="s">
        <v>2248</v>
      </c>
      <c r="H779" s="172" t="s">
        <v>2248</v>
      </c>
      <c r="I779" s="164" t="s">
        <v>439</v>
      </c>
      <c r="J779" s="164">
        <v>67</v>
      </c>
      <c r="K779" s="171">
        <v>67</v>
      </c>
      <c r="L779" s="171" t="s">
        <v>2067</v>
      </c>
      <c r="M779" s="173">
        <v>2150892</v>
      </c>
      <c r="N779" s="173">
        <f>P779-M779</f>
        <v>76108</v>
      </c>
      <c r="O779" s="173">
        <v>76864.695652173905</v>
      </c>
      <c r="P779" s="173">
        <v>2227000</v>
      </c>
      <c r="Q779" s="173">
        <f>+O779/1800000*2340000</f>
        <v>99924.104347826084</v>
      </c>
      <c r="R779" s="173">
        <f>+M779+Q779</f>
        <v>2250816.104347826</v>
      </c>
      <c r="S779" s="173">
        <v>2250800</v>
      </c>
      <c r="T779" s="174"/>
      <c r="U779" s="175" t="s">
        <v>471</v>
      </c>
      <c r="V779" s="175" t="s">
        <v>1197</v>
      </c>
      <c r="W779" s="175" t="s">
        <v>173</v>
      </c>
      <c r="X779" s="176">
        <v>43294</v>
      </c>
      <c r="Y779" s="171" t="s">
        <v>7684</v>
      </c>
      <c r="Z779" s="171" t="s">
        <v>7860</v>
      </c>
      <c r="AA779" s="173">
        <v>2650000</v>
      </c>
      <c r="AB779" s="173"/>
      <c r="AC779" s="173"/>
      <c r="AD779" s="173"/>
      <c r="AE779" s="173"/>
      <c r="AF779" s="173"/>
      <c r="AG779" s="173"/>
      <c r="AH779" s="173"/>
      <c r="AI779" s="173">
        <v>2527000</v>
      </c>
      <c r="AJ779" s="173"/>
      <c r="AK779" s="173"/>
      <c r="AL779" s="173"/>
      <c r="AM779" s="173"/>
      <c r="AN779" s="173"/>
      <c r="AO779" s="173"/>
      <c r="AP779" s="173"/>
      <c r="AQ779" s="173"/>
      <c r="AR779" s="173"/>
      <c r="AS779" s="173">
        <v>2715000</v>
      </c>
      <c r="AT779" s="160">
        <f t="shared" si="260"/>
        <v>3</v>
      </c>
      <c r="AU779" s="173">
        <f t="shared" si="261"/>
        <v>7892000</v>
      </c>
      <c r="AV779" s="173">
        <f t="shared" si="262"/>
        <v>2630700</v>
      </c>
      <c r="AW779" s="173">
        <f t="shared" si="263"/>
        <v>2527000</v>
      </c>
      <c r="AX779" s="173">
        <f t="shared" si="264"/>
        <v>379900</v>
      </c>
      <c r="AY779" s="173">
        <f t="shared" si="265"/>
        <v>276200</v>
      </c>
      <c r="AZ779" s="177">
        <f t="shared" si="266"/>
        <v>0.16878443220188377</v>
      </c>
      <c r="BA779" s="177">
        <f t="shared" si="267"/>
        <v>0.12271192464901369</v>
      </c>
      <c r="BB779" s="173">
        <f>AV779</f>
        <v>2630700</v>
      </c>
      <c r="BC779" s="178">
        <f t="shared" si="252"/>
        <v>2630700</v>
      </c>
      <c r="BD779" s="173">
        <f t="shared" si="258"/>
        <v>379900</v>
      </c>
      <c r="BE779" s="177">
        <f t="shared" si="259"/>
        <v>0.16878443220188377</v>
      </c>
      <c r="BF779" s="179" t="s">
        <v>7679</v>
      </c>
      <c r="BG779" s="174"/>
      <c r="BH779" s="166" t="s">
        <v>20501</v>
      </c>
      <c r="BI779" s="162"/>
      <c r="BJ779" s="163">
        <v>1</v>
      </c>
      <c r="BK779" s="163"/>
    </row>
    <row r="780" spans="1:63" ht="57" customHeight="1" x14ac:dyDescent="0.25">
      <c r="A780" s="157">
        <v>774</v>
      </c>
      <c r="B780" s="164" t="s">
        <v>2142</v>
      </c>
      <c r="C780" s="169" t="s">
        <v>2064</v>
      </c>
      <c r="D780" s="169" t="s">
        <v>467</v>
      </c>
      <c r="E780" s="170" t="s">
        <v>2249</v>
      </c>
      <c r="F780" s="171" t="s">
        <v>2250</v>
      </c>
      <c r="G780" s="171" t="s">
        <v>2250</v>
      </c>
      <c r="H780" s="172" t="s">
        <v>2251</v>
      </c>
      <c r="I780" s="164" t="s">
        <v>439</v>
      </c>
      <c r="J780" s="164">
        <v>67</v>
      </c>
      <c r="K780" s="171">
        <v>67</v>
      </c>
      <c r="L780" s="171" t="s">
        <v>2067</v>
      </c>
      <c r="M780" s="173">
        <v>2150892</v>
      </c>
      <c r="N780" s="173">
        <f>P780-M780</f>
        <v>76108</v>
      </c>
      <c r="O780" s="173">
        <v>76864.695652173905</v>
      </c>
      <c r="P780" s="173">
        <v>2227000</v>
      </c>
      <c r="Q780" s="173">
        <f>+O780/1800000*2340000</f>
        <v>99924.104347826084</v>
      </c>
      <c r="R780" s="173">
        <f>+M780+Q780</f>
        <v>2250816.104347826</v>
      </c>
      <c r="S780" s="173">
        <v>2250800</v>
      </c>
      <c r="T780" s="174"/>
      <c r="U780" s="175" t="s">
        <v>471</v>
      </c>
      <c r="V780" s="175" t="s">
        <v>1197</v>
      </c>
      <c r="W780" s="175" t="s">
        <v>173</v>
      </c>
      <c r="X780" s="176">
        <v>43294</v>
      </c>
      <c r="Y780" s="171" t="s">
        <v>7684</v>
      </c>
      <c r="Z780" s="171" t="s">
        <v>7860</v>
      </c>
      <c r="AA780" s="173"/>
      <c r="AB780" s="173"/>
      <c r="AC780" s="173"/>
      <c r="AD780" s="173"/>
      <c r="AE780" s="173"/>
      <c r="AF780" s="173">
        <v>3200000</v>
      </c>
      <c r="AG780" s="173"/>
      <c r="AH780" s="173"/>
      <c r="AI780" s="173">
        <v>2527000</v>
      </c>
      <c r="AJ780" s="173"/>
      <c r="AK780" s="173"/>
      <c r="AL780" s="173"/>
      <c r="AM780" s="173"/>
      <c r="AN780" s="173"/>
      <c r="AO780" s="173"/>
      <c r="AP780" s="173"/>
      <c r="AQ780" s="173"/>
      <c r="AR780" s="173"/>
      <c r="AS780" s="173">
        <v>2715000</v>
      </c>
      <c r="AT780" s="160">
        <f t="shared" si="260"/>
        <v>3</v>
      </c>
      <c r="AU780" s="173">
        <f t="shared" si="261"/>
        <v>8442000</v>
      </c>
      <c r="AV780" s="173">
        <f t="shared" si="262"/>
        <v>2814000</v>
      </c>
      <c r="AW780" s="173">
        <f t="shared" si="263"/>
        <v>2527000</v>
      </c>
      <c r="AX780" s="173">
        <f t="shared" si="264"/>
        <v>563200</v>
      </c>
      <c r="AY780" s="173">
        <f t="shared" si="265"/>
        <v>276200</v>
      </c>
      <c r="AZ780" s="177">
        <f t="shared" si="266"/>
        <v>0.25022214323795983</v>
      </c>
      <c r="BA780" s="177">
        <f t="shared" si="267"/>
        <v>0.12271192464901369</v>
      </c>
      <c r="BB780" s="173">
        <f>AV780</f>
        <v>2814000</v>
      </c>
      <c r="BC780" s="178">
        <f t="shared" si="252"/>
        <v>2814000</v>
      </c>
      <c r="BD780" s="173">
        <f t="shared" si="258"/>
        <v>563200</v>
      </c>
      <c r="BE780" s="177">
        <f t="shared" si="259"/>
        <v>0.25022214323795983</v>
      </c>
      <c r="BF780" s="179" t="s">
        <v>7679</v>
      </c>
      <c r="BG780" s="174"/>
      <c r="BH780" s="166" t="s">
        <v>20501</v>
      </c>
      <c r="BI780" s="162"/>
      <c r="BJ780" s="163">
        <v>1</v>
      </c>
      <c r="BK780" s="163"/>
    </row>
    <row r="781" spans="1:63" ht="54" customHeight="1" x14ac:dyDescent="0.25">
      <c r="A781" s="157">
        <v>775</v>
      </c>
      <c r="B781" s="164" t="s">
        <v>2146</v>
      </c>
      <c r="C781" s="169" t="s">
        <v>2064</v>
      </c>
      <c r="D781" s="169" t="s">
        <v>467</v>
      </c>
      <c r="E781" s="170" t="s">
        <v>2252</v>
      </c>
      <c r="F781" s="171" t="s">
        <v>2253</v>
      </c>
      <c r="G781" s="171" t="s">
        <v>2254</v>
      </c>
      <c r="H781" s="172" t="s">
        <v>2253</v>
      </c>
      <c r="I781" s="164" t="s">
        <v>439</v>
      </c>
      <c r="J781" s="164">
        <v>67</v>
      </c>
      <c r="K781" s="171">
        <v>67</v>
      </c>
      <c r="L781" s="171" t="s">
        <v>2067</v>
      </c>
      <c r="M781" s="173">
        <v>2150892</v>
      </c>
      <c r="N781" s="173">
        <f>P781-M781</f>
        <v>76108</v>
      </c>
      <c r="O781" s="173">
        <v>76864.695652173905</v>
      </c>
      <c r="P781" s="173">
        <v>2227000</v>
      </c>
      <c r="Q781" s="173">
        <f>+O781/1800000*2340000</f>
        <v>99924.104347826084</v>
      </c>
      <c r="R781" s="173">
        <f>+M781+Q781</f>
        <v>2250816.104347826</v>
      </c>
      <c r="S781" s="173">
        <v>2250800</v>
      </c>
      <c r="T781" s="174"/>
      <c r="U781" s="175" t="s">
        <v>471</v>
      </c>
      <c r="V781" s="175" t="s">
        <v>1197</v>
      </c>
      <c r="W781" s="175" t="s">
        <v>173</v>
      </c>
      <c r="X781" s="176">
        <v>43294</v>
      </c>
      <c r="Y781" s="171" t="s">
        <v>7684</v>
      </c>
      <c r="Z781" s="171" t="s">
        <v>7860</v>
      </c>
      <c r="AA781" s="173">
        <v>2650000</v>
      </c>
      <c r="AB781" s="173"/>
      <c r="AC781" s="173"/>
      <c r="AD781" s="173"/>
      <c r="AE781" s="173"/>
      <c r="AF781" s="173"/>
      <c r="AG781" s="173"/>
      <c r="AH781" s="173"/>
      <c r="AI781" s="173">
        <v>2527000</v>
      </c>
      <c r="AJ781" s="173"/>
      <c r="AK781" s="173"/>
      <c r="AL781" s="173"/>
      <c r="AM781" s="173"/>
      <c r="AN781" s="173"/>
      <c r="AO781" s="173"/>
      <c r="AP781" s="173"/>
      <c r="AQ781" s="173"/>
      <c r="AR781" s="173"/>
      <c r="AS781" s="173">
        <v>2715000</v>
      </c>
      <c r="AT781" s="160">
        <f t="shared" si="260"/>
        <v>3</v>
      </c>
      <c r="AU781" s="173">
        <f t="shared" si="261"/>
        <v>7892000</v>
      </c>
      <c r="AV781" s="173">
        <f t="shared" si="262"/>
        <v>2630700</v>
      </c>
      <c r="AW781" s="173">
        <f t="shared" si="263"/>
        <v>2527000</v>
      </c>
      <c r="AX781" s="173">
        <f t="shared" si="264"/>
        <v>379900</v>
      </c>
      <c r="AY781" s="173">
        <f t="shared" si="265"/>
        <v>276200</v>
      </c>
      <c r="AZ781" s="177">
        <f t="shared" si="266"/>
        <v>0.16878443220188377</v>
      </c>
      <c r="BA781" s="177">
        <f t="shared" si="267"/>
        <v>0.12271192464901369</v>
      </c>
      <c r="BB781" s="173">
        <f>AV781</f>
        <v>2630700</v>
      </c>
      <c r="BC781" s="178">
        <f t="shared" si="252"/>
        <v>2630700</v>
      </c>
      <c r="BD781" s="173">
        <f t="shared" si="258"/>
        <v>379900</v>
      </c>
      <c r="BE781" s="177">
        <f t="shared" si="259"/>
        <v>0.16878443220188377</v>
      </c>
      <c r="BF781" s="179" t="s">
        <v>7679</v>
      </c>
      <c r="BG781" s="174"/>
      <c r="BH781" s="166" t="s">
        <v>20501</v>
      </c>
      <c r="BI781" s="162"/>
      <c r="BJ781" s="163">
        <v>1</v>
      </c>
      <c r="BK781" s="163"/>
    </row>
    <row r="782" spans="1:63" ht="36.75" customHeight="1" x14ac:dyDescent="0.25">
      <c r="A782" s="157">
        <v>776</v>
      </c>
      <c r="B782" s="164" t="s">
        <v>2153</v>
      </c>
      <c r="C782" s="169" t="s">
        <v>2064</v>
      </c>
      <c r="D782" s="169" t="s">
        <v>467</v>
      </c>
      <c r="E782" s="170" t="s">
        <v>2257</v>
      </c>
      <c r="F782" s="171" t="s">
        <v>2258</v>
      </c>
      <c r="G782" s="171" t="s">
        <v>2259</v>
      </c>
      <c r="H782" s="172" t="s">
        <v>2258</v>
      </c>
      <c r="I782" s="164" t="s">
        <v>439</v>
      </c>
      <c r="J782" s="164">
        <v>67</v>
      </c>
      <c r="K782" s="171">
        <v>67</v>
      </c>
      <c r="L782" s="171" t="s">
        <v>2067</v>
      </c>
      <c r="M782" s="173">
        <v>2150892</v>
      </c>
      <c r="N782" s="173">
        <v>76108</v>
      </c>
      <c r="O782" s="173">
        <v>76864.695652173905</v>
      </c>
      <c r="P782" s="173">
        <v>2227000</v>
      </c>
      <c r="Q782" s="173">
        <v>99924.104347826084</v>
      </c>
      <c r="R782" s="173">
        <v>2250816.104347826</v>
      </c>
      <c r="S782" s="173">
        <v>2250800</v>
      </c>
      <c r="T782" s="174"/>
      <c r="U782" s="175" t="s">
        <v>471</v>
      </c>
      <c r="V782" s="175" t="s">
        <v>1197</v>
      </c>
      <c r="W782" s="175" t="s">
        <v>173</v>
      </c>
      <c r="X782" s="176">
        <v>43294</v>
      </c>
      <c r="Y782" s="171" t="s">
        <v>7684</v>
      </c>
      <c r="Z782" s="171" t="s">
        <v>7860</v>
      </c>
      <c r="AA782" s="173"/>
      <c r="AB782" s="173"/>
      <c r="AC782" s="173"/>
      <c r="AD782" s="173"/>
      <c r="AE782" s="173"/>
      <c r="AF782" s="173"/>
      <c r="AG782" s="173"/>
      <c r="AH782" s="173"/>
      <c r="AI782" s="173">
        <v>2527000</v>
      </c>
      <c r="AJ782" s="173"/>
      <c r="AK782" s="173"/>
      <c r="AL782" s="173"/>
      <c r="AM782" s="173"/>
      <c r="AN782" s="173"/>
      <c r="AO782" s="173"/>
      <c r="AP782" s="173"/>
      <c r="AQ782" s="173"/>
      <c r="AR782" s="173">
        <v>3371000</v>
      </c>
      <c r="AS782" s="173">
        <v>2715000</v>
      </c>
      <c r="AT782" s="160">
        <f t="shared" si="260"/>
        <v>3</v>
      </c>
      <c r="AU782" s="173">
        <f t="shared" si="261"/>
        <v>8613000</v>
      </c>
      <c r="AV782" s="173">
        <f t="shared" si="262"/>
        <v>2871000</v>
      </c>
      <c r="AW782" s="173">
        <f t="shared" si="263"/>
        <v>2527000</v>
      </c>
      <c r="AX782" s="173">
        <f t="shared" si="264"/>
        <v>620200</v>
      </c>
      <c r="AY782" s="173">
        <f t="shared" si="265"/>
        <v>276200</v>
      </c>
      <c r="AZ782" s="177">
        <f t="shared" si="266"/>
        <v>0.27554647236538121</v>
      </c>
      <c r="BA782" s="177">
        <f t="shared" si="267"/>
        <v>0.12271192464901369</v>
      </c>
      <c r="BB782" s="173">
        <f>AW782</f>
        <v>2527000</v>
      </c>
      <c r="BC782" s="178">
        <f t="shared" si="252"/>
        <v>2871000</v>
      </c>
      <c r="BD782" s="173">
        <f t="shared" si="258"/>
        <v>276200</v>
      </c>
      <c r="BE782" s="177">
        <f t="shared" si="259"/>
        <v>0.12271192464901369</v>
      </c>
      <c r="BF782" s="179" t="s">
        <v>20515</v>
      </c>
      <c r="BG782" s="174"/>
      <c r="BH782" s="166" t="s">
        <v>20501</v>
      </c>
      <c r="BI782" s="162"/>
      <c r="BJ782" s="163">
        <v>1</v>
      </c>
      <c r="BK782" s="163"/>
    </row>
    <row r="783" spans="1:63" ht="36.75" customHeight="1" x14ac:dyDescent="0.25">
      <c r="A783" s="157">
        <v>777</v>
      </c>
      <c r="B783" s="164" t="s">
        <v>2167</v>
      </c>
      <c r="C783" s="169" t="s">
        <v>2064</v>
      </c>
      <c r="D783" s="169" t="s">
        <v>467</v>
      </c>
      <c r="E783" s="170" t="s">
        <v>2260</v>
      </c>
      <c r="F783" s="171" t="s">
        <v>2261</v>
      </c>
      <c r="G783" s="171" t="s">
        <v>2262</v>
      </c>
      <c r="H783" s="172" t="s">
        <v>2261</v>
      </c>
      <c r="I783" s="164" t="s">
        <v>439</v>
      </c>
      <c r="J783" s="164">
        <v>67</v>
      </c>
      <c r="K783" s="171">
        <v>67</v>
      </c>
      <c r="L783" s="171" t="s">
        <v>2067</v>
      </c>
      <c r="M783" s="173">
        <v>2150892</v>
      </c>
      <c r="N783" s="173">
        <v>76108</v>
      </c>
      <c r="O783" s="173">
        <v>76864.695652173905</v>
      </c>
      <c r="P783" s="173">
        <v>2227000</v>
      </c>
      <c r="Q783" s="173">
        <v>99924.104347826084</v>
      </c>
      <c r="R783" s="173">
        <v>2250816.104347826</v>
      </c>
      <c r="S783" s="173">
        <v>2250800</v>
      </c>
      <c r="T783" s="174"/>
      <c r="U783" s="175" t="s">
        <v>471</v>
      </c>
      <c r="V783" s="175" t="s">
        <v>1197</v>
      </c>
      <c r="W783" s="175" t="s">
        <v>173</v>
      </c>
      <c r="X783" s="176">
        <v>43294</v>
      </c>
      <c r="Y783" s="171" t="s">
        <v>7684</v>
      </c>
      <c r="Z783" s="171" t="s">
        <v>7860</v>
      </c>
      <c r="AA783" s="173"/>
      <c r="AB783" s="173"/>
      <c r="AC783" s="173"/>
      <c r="AD783" s="173"/>
      <c r="AE783" s="173"/>
      <c r="AF783" s="173"/>
      <c r="AG783" s="173"/>
      <c r="AH783" s="173"/>
      <c r="AI783" s="173">
        <v>2527000</v>
      </c>
      <c r="AJ783" s="173"/>
      <c r="AK783" s="173"/>
      <c r="AL783" s="173"/>
      <c r="AM783" s="173"/>
      <c r="AN783" s="173"/>
      <c r="AO783" s="173"/>
      <c r="AP783" s="173"/>
      <c r="AQ783" s="173"/>
      <c r="AR783" s="173">
        <v>3371000</v>
      </c>
      <c r="AS783" s="173">
        <v>2715000</v>
      </c>
      <c r="AT783" s="160">
        <f t="shared" si="260"/>
        <v>3</v>
      </c>
      <c r="AU783" s="173">
        <f t="shared" si="261"/>
        <v>8613000</v>
      </c>
      <c r="AV783" s="173">
        <f t="shared" si="262"/>
        <v>2871000</v>
      </c>
      <c r="AW783" s="173">
        <f t="shared" si="263"/>
        <v>2527000</v>
      </c>
      <c r="AX783" s="173">
        <f t="shared" si="264"/>
        <v>620200</v>
      </c>
      <c r="AY783" s="173">
        <f t="shared" si="265"/>
        <v>276200</v>
      </c>
      <c r="AZ783" s="177">
        <f t="shared" si="266"/>
        <v>0.27554647236538121</v>
      </c>
      <c r="BA783" s="177">
        <f t="shared" si="267"/>
        <v>0.12271192464901369</v>
      </c>
      <c r="BB783" s="173">
        <f>AW783</f>
        <v>2527000</v>
      </c>
      <c r="BC783" s="178">
        <f t="shared" si="252"/>
        <v>2871000</v>
      </c>
      <c r="BD783" s="173">
        <f t="shared" si="258"/>
        <v>276200</v>
      </c>
      <c r="BE783" s="177">
        <f t="shared" si="259"/>
        <v>0.12271192464901369</v>
      </c>
      <c r="BF783" s="179" t="s">
        <v>20515</v>
      </c>
      <c r="BG783" s="174"/>
      <c r="BH783" s="166" t="s">
        <v>20501</v>
      </c>
      <c r="BI783" s="162"/>
      <c r="BJ783" s="163">
        <v>1</v>
      </c>
      <c r="BK783" s="163"/>
    </row>
    <row r="784" spans="1:63" ht="36.75" customHeight="1" x14ac:dyDescent="0.25">
      <c r="A784" s="157">
        <v>778</v>
      </c>
      <c r="B784" s="164" t="s">
        <v>2171</v>
      </c>
      <c r="C784" s="169" t="s">
        <v>2064</v>
      </c>
      <c r="D784" s="169" t="s">
        <v>467</v>
      </c>
      <c r="E784" s="170" t="s">
        <v>2265</v>
      </c>
      <c r="F784" s="171" t="s">
        <v>2266</v>
      </c>
      <c r="G784" s="171" t="s">
        <v>2266</v>
      </c>
      <c r="H784" s="172" t="s">
        <v>2266</v>
      </c>
      <c r="I784" s="164" t="s">
        <v>439</v>
      </c>
      <c r="J784" s="164">
        <v>67</v>
      </c>
      <c r="K784" s="171">
        <v>67</v>
      </c>
      <c r="L784" s="171" t="s">
        <v>2067</v>
      </c>
      <c r="M784" s="173">
        <v>2150892</v>
      </c>
      <c r="N784" s="173">
        <f t="shared" ref="N784:N789" si="268">P784-M784</f>
        <v>76108</v>
      </c>
      <c r="O784" s="173">
        <v>76864.695652173905</v>
      </c>
      <c r="P784" s="173">
        <v>2227000</v>
      </c>
      <c r="Q784" s="173">
        <f t="shared" ref="Q784:Q789" si="269">+O784/1800000*2340000</f>
        <v>99924.104347826084</v>
      </c>
      <c r="R784" s="173">
        <f t="shared" ref="R784:R789" si="270">+M784+Q784</f>
        <v>2250816.104347826</v>
      </c>
      <c r="S784" s="173">
        <v>2250800</v>
      </c>
      <c r="T784" s="174"/>
      <c r="U784" s="175" t="s">
        <v>471</v>
      </c>
      <c r="V784" s="175" t="s">
        <v>1197</v>
      </c>
      <c r="W784" s="175" t="s">
        <v>173</v>
      </c>
      <c r="X784" s="176">
        <v>43294</v>
      </c>
      <c r="Y784" s="171" t="s">
        <v>7684</v>
      </c>
      <c r="Z784" s="171" t="s">
        <v>7860</v>
      </c>
      <c r="AA784" s="173">
        <v>2650000</v>
      </c>
      <c r="AB784" s="173"/>
      <c r="AC784" s="173"/>
      <c r="AD784" s="173"/>
      <c r="AE784" s="173"/>
      <c r="AF784" s="173"/>
      <c r="AG784" s="173"/>
      <c r="AH784" s="173"/>
      <c r="AI784" s="173">
        <v>2527000</v>
      </c>
      <c r="AJ784" s="173"/>
      <c r="AK784" s="173"/>
      <c r="AL784" s="173"/>
      <c r="AM784" s="173"/>
      <c r="AN784" s="173"/>
      <c r="AO784" s="173"/>
      <c r="AP784" s="173"/>
      <c r="AQ784" s="173"/>
      <c r="AR784" s="173"/>
      <c r="AS784" s="173">
        <v>2715000</v>
      </c>
      <c r="AT784" s="160">
        <f t="shared" si="260"/>
        <v>3</v>
      </c>
      <c r="AU784" s="173">
        <f t="shared" si="261"/>
        <v>7892000</v>
      </c>
      <c r="AV784" s="173">
        <f t="shared" si="262"/>
        <v>2630700</v>
      </c>
      <c r="AW784" s="173">
        <f t="shared" si="263"/>
        <v>2527000</v>
      </c>
      <c r="AX784" s="173">
        <f t="shared" si="264"/>
        <v>379900</v>
      </c>
      <c r="AY784" s="173">
        <f t="shared" si="265"/>
        <v>276200</v>
      </c>
      <c r="AZ784" s="177">
        <f t="shared" si="266"/>
        <v>0.16878443220188377</v>
      </c>
      <c r="BA784" s="177">
        <f t="shared" si="267"/>
        <v>0.12271192464901369</v>
      </c>
      <c r="BB784" s="173">
        <f t="shared" ref="BB784:BB789" si="271">AV784</f>
        <v>2630700</v>
      </c>
      <c r="BC784" s="178">
        <f t="shared" si="252"/>
        <v>2630700</v>
      </c>
      <c r="BD784" s="173">
        <f t="shared" si="258"/>
        <v>379900</v>
      </c>
      <c r="BE784" s="177">
        <f t="shared" si="259"/>
        <v>0.16878443220188377</v>
      </c>
      <c r="BF784" s="179" t="s">
        <v>7679</v>
      </c>
      <c r="BG784" s="174"/>
      <c r="BH784" s="166" t="s">
        <v>20501</v>
      </c>
      <c r="BI784" s="162"/>
      <c r="BJ784" s="163">
        <v>1</v>
      </c>
      <c r="BK784" s="163"/>
    </row>
    <row r="785" spans="1:63" ht="36.75" customHeight="1" x14ac:dyDescent="0.25">
      <c r="A785" s="157">
        <v>779</v>
      </c>
      <c r="B785" s="164" t="s">
        <v>2174</v>
      </c>
      <c r="C785" s="169" t="s">
        <v>2064</v>
      </c>
      <c r="D785" s="169" t="s">
        <v>467</v>
      </c>
      <c r="E785" s="170" t="s">
        <v>2267</v>
      </c>
      <c r="F785" s="171" t="s">
        <v>2268</v>
      </c>
      <c r="G785" s="171" t="s">
        <v>2268</v>
      </c>
      <c r="H785" s="172" t="s">
        <v>2268</v>
      </c>
      <c r="I785" s="164" t="s">
        <v>439</v>
      </c>
      <c r="J785" s="164">
        <v>67</v>
      </c>
      <c r="K785" s="171">
        <v>67</v>
      </c>
      <c r="L785" s="171" t="s">
        <v>2067</v>
      </c>
      <c r="M785" s="173">
        <v>2150892</v>
      </c>
      <c r="N785" s="173">
        <f t="shared" si="268"/>
        <v>76108</v>
      </c>
      <c r="O785" s="173">
        <v>76864.695652173905</v>
      </c>
      <c r="P785" s="173">
        <v>2227000</v>
      </c>
      <c r="Q785" s="173">
        <f t="shared" si="269"/>
        <v>99924.104347826084</v>
      </c>
      <c r="R785" s="173">
        <f t="shared" si="270"/>
        <v>2250816.104347826</v>
      </c>
      <c r="S785" s="173">
        <v>2250800</v>
      </c>
      <c r="T785" s="174"/>
      <c r="U785" s="175" t="s">
        <v>471</v>
      </c>
      <c r="V785" s="175" t="s">
        <v>1197</v>
      </c>
      <c r="W785" s="175" t="s">
        <v>173</v>
      </c>
      <c r="X785" s="176">
        <v>43294</v>
      </c>
      <c r="Y785" s="171" t="s">
        <v>7684</v>
      </c>
      <c r="Z785" s="171" t="s">
        <v>7860</v>
      </c>
      <c r="AA785" s="173">
        <v>2650000</v>
      </c>
      <c r="AB785" s="173"/>
      <c r="AC785" s="173"/>
      <c r="AD785" s="173"/>
      <c r="AE785" s="173"/>
      <c r="AF785" s="173"/>
      <c r="AG785" s="173"/>
      <c r="AH785" s="173"/>
      <c r="AI785" s="173">
        <v>2527000</v>
      </c>
      <c r="AJ785" s="173"/>
      <c r="AK785" s="173"/>
      <c r="AL785" s="173"/>
      <c r="AM785" s="173"/>
      <c r="AN785" s="173"/>
      <c r="AO785" s="173"/>
      <c r="AP785" s="173"/>
      <c r="AQ785" s="173"/>
      <c r="AR785" s="173"/>
      <c r="AS785" s="173">
        <v>2715000</v>
      </c>
      <c r="AT785" s="160">
        <f t="shared" si="260"/>
        <v>3</v>
      </c>
      <c r="AU785" s="173">
        <f t="shared" si="261"/>
        <v>7892000</v>
      </c>
      <c r="AV785" s="173">
        <f t="shared" si="262"/>
        <v>2630700</v>
      </c>
      <c r="AW785" s="173">
        <f t="shared" si="263"/>
        <v>2527000</v>
      </c>
      <c r="AX785" s="173">
        <f t="shared" si="264"/>
        <v>379900</v>
      </c>
      <c r="AY785" s="173">
        <f t="shared" si="265"/>
        <v>276200</v>
      </c>
      <c r="AZ785" s="177">
        <f t="shared" si="266"/>
        <v>0.16878443220188377</v>
      </c>
      <c r="BA785" s="177">
        <f t="shared" si="267"/>
        <v>0.12271192464901369</v>
      </c>
      <c r="BB785" s="173">
        <f t="shared" si="271"/>
        <v>2630700</v>
      </c>
      <c r="BC785" s="178">
        <f t="shared" si="252"/>
        <v>2630700</v>
      </c>
      <c r="BD785" s="173">
        <f t="shared" si="258"/>
        <v>379900</v>
      </c>
      <c r="BE785" s="177">
        <f t="shared" si="259"/>
        <v>0.16878443220188377</v>
      </c>
      <c r="BF785" s="179" t="s">
        <v>7679</v>
      </c>
      <c r="BG785" s="174"/>
      <c r="BH785" s="166" t="s">
        <v>20501</v>
      </c>
      <c r="BI785" s="162"/>
      <c r="BJ785" s="163">
        <v>1</v>
      </c>
      <c r="BK785" s="163"/>
    </row>
    <row r="786" spans="1:63" ht="36.75" customHeight="1" x14ac:dyDescent="0.25">
      <c r="A786" s="157">
        <v>780</v>
      </c>
      <c r="B786" s="164" t="s">
        <v>2177</v>
      </c>
      <c r="C786" s="169" t="s">
        <v>2064</v>
      </c>
      <c r="D786" s="169" t="s">
        <v>467</v>
      </c>
      <c r="E786" s="170" t="s">
        <v>2269</v>
      </c>
      <c r="F786" s="171" t="s">
        <v>2270</v>
      </c>
      <c r="G786" s="171" t="s">
        <v>2270</v>
      </c>
      <c r="H786" s="172" t="s">
        <v>2270</v>
      </c>
      <c r="I786" s="164" t="s">
        <v>439</v>
      </c>
      <c r="J786" s="164">
        <v>67</v>
      </c>
      <c r="K786" s="171">
        <v>67</v>
      </c>
      <c r="L786" s="171" t="s">
        <v>2067</v>
      </c>
      <c r="M786" s="173">
        <v>2150892</v>
      </c>
      <c r="N786" s="173">
        <f t="shared" si="268"/>
        <v>76108</v>
      </c>
      <c r="O786" s="173">
        <v>76864.695652173905</v>
      </c>
      <c r="P786" s="173">
        <v>2227000</v>
      </c>
      <c r="Q786" s="173">
        <f t="shared" si="269"/>
        <v>99924.104347826084</v>
      </c>
      <c r="R786" s="173">
        <f t="shared" si="270"/>
        <v>2250816.104347826</v>
      </c>
      <c r="S786" s="173">
        <v>2250800</v>
      </c>
      <c r="T786" s="174"/>
      <c r="U786" s="175" t="s">
        <v>471</v>
      </c>
      <c r="V786" s="175" t="s">
        <v>1197</v>
      </c>
      <c r="W786" s="175" t="s">
        <v>173</v>
      </c>
      <c r="X786" s="176">
        <v>43294</v>
      </c>
      <c r="Y786" s="171" t="s">
        <v>7684</v>
      </c>
      <c r="Z786" s="171" t="s">
        <v>7860</v>
      </c>
      <c r="AA786" s="173">
        <v>2650000</v>
      </c>
      <c r="AB786" s="173"/>
      <c r="AC786" s="173"/>
      <c r="AD786" s="173"/>
      <c r="AE786" s="173"/>
      <c r="AF786" s="173"/>
      <c r="AG786" s="173"/>
      <c r="AH786" s="173"/>
      <c r="AI786" s="173">
        <v>2527000</v>
      </c>
      <c r="AJ786" s="173"/>
      <c r="AK786" s="173"/>
      <c r="AL786" s="173"/>
      <c r="AM786" s="173"/>
      <c r="AN786" s="173"/>
      <c r="AO786" s="173"/>
      <c r="AP786" s="173"/>
      <c r="AQ786" s="173"/>
      <c r="AR786" s="173"/>
      <c r="AS786" s="173">
        <v>2715000</v>
      </c>
      <c r="AT786" s="160">
        <f t="shared" si="260"/>
        <v>3</v>
      </c>
      <c r="AU786" s="173">
        <f t="shared" si="261"/>
        <v>7892000</v>
      </c>
      <c r="AV786" s="173">
        <f t="shared" si="262"/>
        <v>2630700</v>
      </c>
      <c r="AW786" s="173">
        <f t="shared" si="263"/>
        <v>2527000</v>
      </c>
      <c r="AX786" s="173">
        <f t="shared" si="264"/>
        <v>379900</v>
      </c>
      <c r="AY786" s="173">
        <f t="shared" si="265"/>
        <v>276200</v>
      </c>
      <c r="AZ786" s="177">
        <f t="shared" si="266"/>
        <v>0.16878443220188377</v>
      </c>
      <c r="BA786" s="177">
        <f t="shared" si="267"/>
        <v>0.12271192464901369</v>
      </c>
      <c r="BB786" s="173">
        <f t="shared" si="271"/>
        <v>2630700</v>
      </c>
      <c r="BC786" s="178">
        <f t="shared" si="252"/>
        <v>2630700</v>
      </c>
      <c r="BD786" s="173">
        <f t="shared" si="258"/>
        <v>379900</v>
      </c>
      <c r="BE786" s="177">
        <f t="shared" si="259"/>
        <v>0.16878443220188377</v>
      </c>
      <c r="BF786" s="179" t="s">
        <v>7679</v>
      </c>
      <c r="BG786" s="174"/>
      <c r="BH786" s="166" t="s">
        <v>20501</v>
      </c>
      <c r="BI786" s="162"/>
      <c r="BJ786" s="163">
        <v>1</v>
      </c>
      <c r="BK786" s="163"/>
    </row>
    <row r="787" spans="1:63" ht="69" customHeight="1" x14ac:dyDescent="0.25">
      <c r="A787" s="157">
        <v>781</v>
      </c>
      <c r="B787" s="164" t="s">
        <v>2180</v>
      </c>
      <c r="C787" s="169" t="s">
        <v>2064</v>
      </c>
      <c r="D787" s="169" t="s">
        <v>467</v>
      </c>
      <c r="E787" s="170" t="s">
        <v>2181</v>
      </c>
      <c r="F787" s="171" t="s">
        <v>2182</v>
      </c>
      <c r="G787" s="171" t="s">
        <v>2182</v>
      </c>
      <c r="H787" s="172" t="s">
        <v>2183</v>
      </c>
      <c r="I787" s="164" t="s">
        <v>439</v>
      </c>
      <c r="J787" s="164">
        <v>67</v>
      </c>
      <c r="K787" s="171">
        <v>67</v>
      </c>
      <c r="L787" s="171" t="s">
        <v>2067</v>
      </c>
      <c r="M787" s="173">
        <v>2150892</v>
      </c>
      <c r="N787" s="173">
        <f t="shared" si="268"/>
        <v>76108</v>
      </c>
      <c r="O787" s="173">
        <v>76864.695652173905</v>
      </c>
      <c r="P787" s="173">
        <v>2227000</v>
      </c>
      <c r="Q787" s="173">
        <f t="shared" si="269"/>
        <v>99924.104347826084</v>
      </c>
      <c r="R787" s="173">
        <f t="shared" si="270"/>
        <v>2250816.104347826</v>
      </c>
      <c r="S787" s="173">
        <v>2250800</v>
      </c>
      <c r="T787" s="174"/>
      <c r="U787" s="175" t="s">
        <v>471</v>
      </c>
      <c r="V787" s="175" t="s">
        <v>1197</v>
      </c>
      <c r="W787" s="175" t="s">
        <v>173</v>
      </c>
      <c r="X787" s="176">
        <v>43294</v>
      </c>
      <c r="Y787" s="171" t="s">
        <v>7684</v>
      </c>
      <c r="Z787" s="171"/>
      <c r="AA787" s="173">
        <v>2650000</v>
      </c>
      <c r="AB787" s="173"/>
      <c r="AC787" s="173"/>
      <c r="AD787" s="173"/>
      <c r="AE787" s="173"/>
      <c r="AF787" s="173"/>
      <c r="AG787" s="173"/>
      <c r="AH787" s="173"/>
      <c r="AI787" s="173">
        <v>2527000</v>
      </c>
      <c r="AJ787" s="173"/>
      <c r="AK787" s="173"/>
      <c r="AL787" s="173"/>
      <c r="AM787" s="173"/>
      <c r="AN787" s="173"/>
      <c r="AO787" s="173"/>
      <c r="AP787" s="173"/>
      <c r="AQ787" s="173"/>
      <c r="AR787" s="173"/>
      <c r="AS787" s="173">
        <v>2715000</v>
      </c>
      <c r="AT787" s="160">
        <f t="shared" si="260"/>
        <v>3</v>
      </c>
      <c r="AU787" s="173">
        <f t="shared" si="261"/>
        <v>7892000</v>
      </c>
      <c r="AV787" s="173">
        <f t="shared" si="262"/>
        <v>2630700</v>
      </c>
      <c r="AW787" s="173">
        <f t="shared" si="263"/>
        <v>2527000</v>
      </c>
      <c r="AX787" s="173">
        <f t="shared" si="264"/>
        <v>379900</v>
      </c>
      <c r="AY787" s="173">
        <f t="shared" si="265"/>
        <v>276200</v>
      </c>
      <c r="AZ787" s="177">
        <f t="shared" si="266"/>
        <v>0.16878443220188377</v>
      </c>
      <c r="BA787" s="177">
        <f t="shared" si="267"/>
        <v>0.12271192464901369</v>
      </c>
      <c r="BB787" s="173">
        <f t="shared" si="271"/>
        <v>2630700</v>
      </c>
      <c r="BC787" s="178">
        <f t="shared" si="252"/>
        <v>2630700</v>
      </c>
      <c r="BD787" s="173">
        <f t="shared" si="258"/>
        <v>379900</v>
      </c>
      <c r="BE787" s="177">
        <f t="shared" si="259"/>
        <v>0.16878443220188377</v>
      </c>
      <c r="BF787" s="179" t="s">
        <v>7679</v>
      </c>
      <c r="BG787" s="174"/>
      <c r="BH787" s="166" t="s">
        <v>20501</v>
      </c>
      <c r="BI787" s="162"/>
      <c r="BJ787" s="163">
        <v>1</v>
      </c>
      <c r="BK787" s="163"/>
    </row>
    <row r="788" spans="1:63" ht="36.75" customHeight="1" x14ac:dyDescent="0.25">
      <c r="A788" s="157">
        <v>782</v>
      </c>
      <c r="B788" s="164" t="s">
        <v>2184</v>
      </c>
      <c r="C788" s="169" t="s">
        <v>2064</v>
      </c>
      <c r="D788" s="169" t="s">
        <v>467</v>
      </c>
      <c r="E788" s="170" t="s">
        <v>2271</v>
      </c>
      <c r="F788" s="171" t="s">
        <v>2272</v>
      </c>
      <c r="G788" s="171" t="s">
        <v>2273</v>
      </c>
      <c r="H788" s="172" t="s">
        <v>2272</v>
      </c>
      <c r="I788" s="164" t="s">
        <v>439</v>
      </c>
      <c r="J788" s="164">
        <v>67</v>
      </c>
      <c r="K788" s="171">
        <v>67</v>
      </c>
      <c r="L788" s="171" t="s">
        <v>2067</v>
      </c>
      <c r="M788" s="173">
        <v>2150892</v>
      </c>
      <c r="N788" s="173">
        <f t="shared" si="268"/>
        <v>76108</v>
      </c>
      <c r="O788" s="173">
        <v>76864.695652173905</v>
      </c>
      <c r="P788" s="173">
        <v>2227000</v>
      </c>
      <c r="Q788" s="173">
        <f t="shared" si="269"/>
        <v>99924.104347826084</v>
      </c>
      <c r="R788" s="173">
        <f t="shared" si="270"/>
        <v>2250816.104347826</v>
      </c>
      <c r="S788" s="173">
        <v>2250800</v>
      </c>
      <c r="T788" s="174"/>
      <c r="U788" s="175" t="s">
        <v>471</v>
      </c>
      <c r="V788" s="175" t="s">
        <v>1197</v>
      </c>
      <c r="W788" s="175" t="s">
        <v>173</v>
      </c>
      <c r="X788" s="176">
        <v>43294</v>
      </c>
      <c r="Y788" s="171" t="s">
        <v>7684</v>
      </c>
      <c r="Z788" s="171" t="s">
        <v>7860</v>
      </c>
      <c r="AA788" s="173">
        <v>2650000</v>
      </c>
      <c r="AB788" s="173"/>
      <c r="AC788" s="173"/>
      <c r="AD788" s="173"/>
      <c r="AE788" s="173"/>
      <c r="AF788" s="173"/>
      <c r="AG788" s="173"/>
      <c r="AH788" s="173"/>
      <c r="AI788" s="173">
        <v>2527000</v>
      </c>
      <c r="AJ788" s="173"/>
      <c r="AK788" s="173"/>
      <c r="AL788" s="173"/>
      <c r="AM788" s="173"/>
      <c r="AN788" s="173"/>
      <c r="AO788" s="173"/>
      <c r="AP788" s="173"/>
      <c r="AQ788" s="173"/>
      <c r="AR788" s="173"/>
      <c r="AS788" s="173">
        <v>2715000</v>
      </c>
      <c r="AT788" s="160">
        <f t="shared" si="260"/>
        <v>3</v>
      </c>
      <c r="AU788" s="173">
        <f t="shared" si="261"/>
        <v>7892000</v>
      </c>
      <c r="AV788" s="173">
        <f t="shared" si="262"/>
        <v>2630700</v>
      </c>
      <c r="AW788" s="173">
        <f t="shared" si="263"/>
        <v>2527000</v>
      </c>
      <c r="AX788" s="173">
        <f t="shared" si="264"/>
        <v>379900</v>
      </c>
      <c r="AY788" s="173">
        <f t="shared" si="265"/>
        <v>276200</v>
      </c>
      <c r="AZ788" s="177">
        <f t="shared" si="266"/>
        <v>0.16878443220188377</v>
      </c>
      <c r="BA788" s="177">
        <f t="shared" si="267"/>
        <v>0.12271192464901369</v>
      </c>
      <c r="BB788" s="173">
        <f t="shared" si="271"/>
        <v>2630700</v>
      </c>
      <c r="BC788" s="178">
        <f t="shared" si="252"/>
        <v>2630700</v>
      </c>
      <c r="BD788" s="173">
        <f t="shared" si="258"/>
        <v>379900</v>
      </c>
      <c r="BE788" s="177">
        <f t="shared" si="259"/>
        <v>0.16878443220188377</v>
      </c>
      <c r="BF788" s="179" t="s">
        <v>7679</v>
      </c>
      <c r="BG788" s="174"/>
      <c r="BH788" s="166" t="s">
        <v>20501</v>
      </c>
      <c r="BI788" s="162"/>
      <c r="BJ788" s="163">
        <v>1</v>
      </c>
      <c r="BK788" s="163"/>
    </row>
    <row r="789" spans="1:63" ht="36.75" customHeight="1" x14ac:dyDescent="0.25">
      <c r="A789" s="157">
        <v>783</v>
      </c>
      <c r="B789" s="164" t="s">
        <v>2188</v>
      </c>
      <c r="C789" s="169" t="s">
        <v>2064</v>
      </c>
      <c r="D789" s="169" t="s">
        <v>467</v>
      </c>
      <c r="E789" s="170" t="s">
        <v>2274</v>
      </c>
      <c r="F789" s="171" t="s">
        <v>2275</v>
      </c>
      <c r="G789" s="171" t="s">
        <v>2275</v>
      </c>
      <c r="H789" s="172" t="s">
        <v>2275</v>
      </c>
      <c r="I789" s="164" t="s">
        <v>439</v>
      </c>
      <c r="J789" s="164">
        <v>67</v>
      </c>
      <c r="K789" s="171">
        <v>67</v>
      </c>
      <c r="L789" s="171" t="s">
        <v>2067</v>
      </c>
      <c r="M789" s="173">
        <v>2150892</v>
      </c>
      <c r="N789" s="173">
        <f t="shared" si="268"/>
        <v>76108</v>
      </c>
      <c r="O789" s="173">
        <v>76864.695652173905</v>
      </c>
      <c r="P789" s="173">
        <v>2227000</v>
      </c>
      <c r="Q789" s="173">
        <f t="shared" si="269"/>
        <v>99924.104347826084</v>
      </c>
      <c r="R789" s="173">
        <f t="shared" si="270"/>
        <v>2250816.104347826</v>
      </c>
      <c r="S789" s="173">
        <v>2250800</v>
      </c>
      <c r="T789" s="174"/>
      <c r="U789" s="175" t="s">
        <v>471</v>
      </c>
      <c r="V789" s="175" t="s">
        <v>1197</v>
      </c>
      <c r="W789" s="175" t="s">
        <v>173</v>
      </c>
      <c r="X789" s="176">
        <v>43294</v>
      </c>
      <c r="Y789" s="171" t="s">
        <v>7684</v>
      </c>
      <c r="Z789" s="171" t="s">
        <v>7860</v>
      </c>
      <c r="AA789" s="173">
        <v>2650000</v>
      </c>
      <c r="AB789" s="173"/>
      <c r="AC789" s="173"/>
      <c r="AD789" s="173"/>
      <c r="AE789" s="173"/>
      <c r="AF789" s="173"/>
      <c r="AG789" s="173"/>
      <c r="AH789" s="173"/>
      <c r="AI789" s="173">
        <v>2527000</v>
      </c>
      <c r="AJ789" s="173"/>
      <c r="AK789" s="173"/>
      <c r="AL789" s="173"/>
      <c r="AM789" s="173"/>
      <c r="AN789" s="173"/>
      <c r="AO789" s="173"/>
      <c r="AP789" s="173"/>
      <c r="AQ789" s="173"/>
      <c r="AR789" s="173"/>
      <c r="AS789" s="173">
        <v>2715000</v>
      </c>
      <c r="AT789" s="160">
        <f t="shared" si="260"/>
        <v>3</v>
      </c>
      <c r="AU789" s="173">
        <f t="shared" si="261"/>
        <v>7892000</v>
      </c>
      <c r="AV789" s="173">
        <f t="shared" si="262"/>
        <v>2630700</v>
      </c>
      <c r="AW789" s="173">
        <f t="shared" si="263"/>
        <v>2527000</v>
      </c>
      <c r="AX789" s="173">
        <f t="shared" si="264"/>
        <v>379900</v>
      </c>
      <c r="AY789" s="173">
        <f t="shared" si="265"/>
        <v>276200</v>
      </c>
      <c r="AZ789" s="177">
        <f t="shared" si="266"/>
        <v>0.16878443220188377</v>
      </c>
      <c r="BA789" s="177">
        <f t="shared" si="267"/>
        <v>0.12271192464901369</v>
      </c>
      <c r="BB789" s="173">
        <f t="shared" si="271"/>
        <v>2630700</v>
      </c>
      <c r="BC789" s="178">
        <f t="shared" si="252"/>
        <v>2630700</v>
      </c>
      <c r="BD789" s="173">
        <f t="shared" si="258"/>
        <v>379900</v>
      </c>
      <c r="BE789" s="177">
        <f t="shared" si="259"/>
        <v>0.16878443220188377</v>
      </c>
      <c r="BF789" s="179" t="s">
        <v>7679</v>
      </c>
      <c r="BG789" s="174"/>
      <c r="BH789" s="166" t="s">
        <v>20501</v>
      </c>
      <c r="BI789" s="162"/>
      <c r="BJ789" s="163">
        <v>1</v>
      </c>
      <c r="BK789" s="163"/>
    </row>
    <row r="790" spans="1:63" ht="36.75" customHeight="1" x14ac:dyDescent="0.25">
      <c r="A790" s="157">
        <v>784</v>
      </c>
      <c r="B790" s="164" t="s">
        <v>2192</v>
      </c>
      <c r="C790" s="169" t="s">
        <v>2064</v>
      </c>
      <c r="D790" s="169" t="s">
        <v>467</v>
      </c>
      <c r="E790" s="170" t="s">
        <v>2276</v>
      </c>
      <c r="F790" s="171" t="s">
        <v>2277</v>
      </c>
      <c r="G790" s="171" t="s">
        <v>2277</v>
      </c>
      <c r="H790" s="172" t="s">
        <v>2277</v>
      </c>
      <c r="I790" s="164" t="s">
        <v>439</v>
      </c>
      <c r="J790" s="164">
        <v>67</v>
      </c>
      <c r="K790" s="171">
        <v>67</v>
      </c>
      <c r="L790" s="171" t="s">
        <v>2067</v>
      </c>
      <c r="M790" s="173">
        <v>2150892</v>
      </c>
      <c r="N790" s="173">
        <v>76108</v>
      </c>
      <c r="O790" s="173">
        <v>76864.695652173905</v>
      </c>
      <c r="P790" s="173">
        <v>2227000</v>
      </c>
      <c r="Q790" s="173">
        <v>99924.104347826084</v>
      </c>
      <c r="R790" s="173">
        <v>2250816.104347826</v>
      </c>
      <c r="S790" s="173">
        <v>2250800</v>
      </c>
      <c r="T790" s="174"/>
      <c r="U790" s="175" t="s">
        <v>471</v>
      </c>
      <c r="V790" s="175" t="s">
        <v>1197</v>
      </c>
      <c r="W790" s="175" t="s">
        <v>173</v>
      </c>
      <c r="X790" s="176">
        <v>43294</v>
      </c>
      <c r="Y790" s="171" t="s">
        <v>7684</v>
      </c>
      <c r="Z790" s="171" t="s">
        <v>7860</v>
      </c>
      <c r="AA790" s="173"/>
      <c r="AB790" s="173"/>
      <c r="AC790" s="173"/>
      <c r="AD790" s="173"/>
      <c r="AE790" s="173"/>
      <c r="AF790" s="173"/>
      <c r="AG790" s="173"/>
      <c r="AH790" s="173"/>
      <c r="AI790" s="173">
        <v>2527000</v>
      </c>
      <c r="AJ790" s="173"/>
      <c r="AK790" s="173"/>
      <c r="AL790" s="173"/>
      <c r="AM790" s="173"/>
      <c r="AN790" s="173"/>
      <c r="AO790" s="173"/>
      <c r="AP790" s="173"/>
      <c r="AQ790" s="173"/>
      <c r="AR790" s="173">
        <v>3371000</v>
      </c>
      <c r="AS790" s="173">
        <v>2715000</v>
      </c>
      <c r="AT790" s="160">
        <f t="shared" si="260"/>
        <v>3</v>
      </c>
      <c r="AU790" s="173">
        <f t="shared" si="261"/>
        <v>8613000</v>
      </c>
      <c r="AV790" s="173">
        <f t="shared" si="262"/>
        <v>2871000</v>
      </c>
      <c r="AW790" s="173">
        <f t="shared" si="263"/>
        <v>2527000</v>
      </c>
      <c r="AX790" s="173">
        <f t="shared" si="264"/>
        <v>620200</v>
      </c>
      <c r="AY790" s="173">
        <f t="shared" si="265"/>
        <v>276200</v>
      </c>
      <c r="AZ790" s="177">
        <f t="shared" si="266"/>
        <v>0.27554647236538121</v>
      </c>
      <c r="BA790" s="177">
        <f t="shared" si="267"/>
        <v>0.12271192464901369</v>
      </c>
      <c r="BB790" s="173">
        <f>AW790</f>
        <v>2527000</v>
      </c>
      <c r="BC790" s="178">
        <f t="shared" si="252"/>
        <v>2871000</v>
      </c>
      <c r="BD790" s="173">
        <f t="shared" si="258"/>
        <v>276200</v>
      </c>
      <c r="BE790" s="177">
        <f t="shared" si="259"/>
        <v>0.12271192464901369</v>
      </c>
      <c r="BF790" s="179" t="s">
        <v>20515</v>
      </c>
      <c r="BG790" s="174"/>
      <c r="BH790" s="166" t="s">
        <v>20501</v>
      </c>
      <c r="BI790" s="162"/>
      <c r="BJ790" s="163">
        <v>1</v>
      </c>
      <c r="BK790" s="163"/>
    </row>
    <row r="791" spans="1:63" ht="36.75" customHeight="1" x14ac:dyDescent="0.25">
      <c r="A791" s="157">
        <v>785</v>
      </c>
      <c r="B791" s="164" t="s">
        <v>2278</v>
      </c>
      <c r="C791" s="169" t="s">
        <v>2279</v>
      </c>
      <c r="D791" s="169" t="s">
        <v>467</v>
      </c>
      <c r="E791" s="170" t="s">
        <v>2280</v>
      </c>
      <c r="F791" s="171" t="s">
        <v>2281</v>
      </c>
      <c r="G791" s="171" t="s">
        <v>2282</v>
      </c>
      <c r="H791" s="172" t="s">
        <v>2281</v>
      </c>
      <c r="I791" s="164"/>
      <c r="J791" s="164">
        <v>68</v>
      </c>
      <c r="K791" s="171">
        <v>68</v>
      </c>
      <c r="L791" s="171" t="s">
        <v>2283</v>
      </c>
      <c r="M791" s="173">
        <v>1259810</v>
      </c>
      <c r="N791" s="173">
        <f t="shared" ref="N791:N796" si="272">P791-M791</f>
        <v>62190</v>
      </c>
      <c r="O791" s="173">
        <v>62906.086956521802</v>
      </c>
      <c r="P791" s="173">
        <v>1322000</v>
      </c>
      <c r="Q791" s="173">
        <f t="shared" ref="Q791:Q796" si="273">+O791/1800000*2340000</f>
        <v>81777.913043478344</v>
      </c>
      <c r="R791" s="173">
        <f t="shared" ref="R791:R796" si="274">+M791+Q791</f>
        <v>1341587.9130434783</v>
      </c>
      <c r="S791" s="173">
        <v>1341500</v>
      </c>
      <c r="T791" s="174"/>
      <c r="U791" s="175" t="s">
        <v>471</v>
      </c>
      <c r="V791" s="175" t="s">
        <v>1197</v>
      </c>
      <c r="W791" s="175" t="s">
        <v>173</v>
      </c>
      <c r="X791" s="176">
        <v>43294</v>
      </c>
      <c r="Y791" s="171" t="s">
        <v>7684</v>
      </c>
      <c r="Z791" s="171"/>
      <c r="AA791" s="173">
        <v>1740000</v>
      </c>
      <c r="AB791" s="173"/>
      <c r="AC791" s="173"/>
      <c r="AD791" s="173"/>
      <c r="AE791" s="173"/>
      <c r="AF791" s="173"/>
      <c r="AG791" s="173"/>
      <c r="AH791" s="173"/>
      <c r="AI791" s="173">
        <v>1622000</v>
      </c>
      <c r="AJ791" s="173"/>
      <c r="AK791" s="173"/>
      <c r="AL791" s="173"/>
      <c r="AM791" s="173"/>
      <c r="AN791" s="173"/>
      <c r="AO791" s="173"/>
      <c r="AP791" s="173"/>
      <c r="AQ791" s="173"/>
      <c r="AR791" s="173"/>
      <c r="AS791" s="173">
        <v>2009000</v>
      </c>
      <c r="AT791" s="160">
        <f t="shared" si="260"/>
        <v>3</v>
      </c>
      <c r="AU791" s="173">
        <f t="shared" si="261"/>
        <v>5371000</v>
      </c>
      <c r="AV791" s="173">
        <f t="shared" si="262"/>
        <v>1790300</v>
      </c>
      <c r="AW791" s="173">
        <f t="shared" si="263"/>
        <v>1622000</v>
      </c>
      <c r="AX791" s="173">
        <f t="shared" si="264"/>
        <v>448800</v>
      </c>
      <c r="AY791" s="173">
        <f t="shared" si="265"/>
        <v>280500</v>
      </c>
      <c r="AZ791" s="177">
        <f t="shared" si="266"/>
        <v>0.33455087588520316</v>
      </c>
      <c r="BA791" s="177">
        <f t="shared" si="267"/>
        <v>0.20909429742825195</v>
      </c>
      <c r="BB791" s="173">
        <f>AV791</f>
        <v>1790300</v>
      </c>
      <c r="BC791" s="178">
        <f t="shared" si="252"/>
        <v>1790300</v>
      </c>
      <c r="BD791" s="173">
        <f t="shared" si="258"/>
        <v>448800</v>
      </c>
      <c r="BE791" s="177">
        <f t="shared" si="259"/>
        <v>0.33455087588520316</v>
      </c>
      <c r="BF791" s="179" t="s">
        <v>7679</v>
      </c>
      <c r="BG791" s="174"/>
      <c r="BH791" s="166" t="s">
        <v>20501</v>
      </c>
      <c r="BI791" s="162"/>
      <c r="BJ791" s="163">
        <v>1</v>
      </c>
      <c r="BK791" s="163"/>
    </row>
    <row r="792" spans="1:63" ht="36.75" customHeight="1" x14ac:dyDescent="0.25">
      <c r="A792" s="157">
        <v>786</v>
      </c>
      <c r="B792" s="164" t="s">
        <v>2284</v>
      </c>
      <c r="C792" s="169" t="s">
        <v>2279</v>
      </c>
      <c r="D792" s="169" t="s">
        <v>467</v>
      </c>
      <c r="E792" s="170" t="s">
        <v>2285</v>
      </c>
      <c r="F792" s="171" t="s">
        <v>2286</v>
      </c>
      <c r="G792" s="171" t="s">
        <v>2287</v>
      </c>
      <c r="H792" s="172" t="s">
        <v>2286</v>
      </c>
      <c r="I792" s="164"/>
      <c r="J792" s="164">
        <v>68</v>
      </c>
      <c r="K792" s="171">
        <v>68</v>
      </c>
      <c r="L792" s="171" t="s">
        <v>2283</v>
      </c>
      <c r="M792" s="173">
        <v>1259810</v>
      </c>
      <c r="N792" s="173">
        <f t="shared" si="272"/>
        <v>62190</v>
      </c>
      <c r="O792" s="173">
        <v>62906.086956521802</v>
      </c>
      <c r="P792" s="173">
        <v>1322000</v>
      </c>
      <c r="Q792" s="173">
        <f t="shared" si="273"/>
        <v>81777.913043478344</v>
      </c>
      <c r="R792" s="173">
        <f t="shared" si="274"/>
        <v>1341587.9130434783</v>
      </c>
      <c r="S792" s="173">
        <v>1341500</v>
      </c>
      <c r="T792" s="174"/>
      <c r="U792" s="175" t="s">
        <v>471</v>
      </c>
      <c r="V792" s="175" t="s">
        <v>1197</v>
      </c>
      <c r="W792" s="175" t="s">
        <v>173</v>
      </c>
      <c r="X792" s="176">
        <v>43294</v>
      </c>
      <c r="Y792" s="171" t="s">
        <v>7684</v>
      </c>
      <c r="Z792" s="171"/>
      <c r="AA792" s="173">
        <v>1740000</v>
      </c>
      <c r="AB792" s="173"/>
      <c r="AC792" s="173"/>
      <c r="AD792" s="173"/>
      <c r="AE792" s="173"/>
      <c r="AF792" s="173"/>
      <c r="AG792" s="173"/>
      <c r="AH792" s="173"/>
      <c r="AI792" s="173">
        <v>1622000</v>
      </c>
      <c r="AJ792" s="173"/>
      <c r="AK792" s="173"/>
      <c r="AL792" s="173"/>
      <c r="AM792" s="173"/>
      <c r="AN792" s="173"/>
      <c r="AO792" s="173"/>
      <c r="AP792" s="173"/>
      <c r="AQ792" s="173"/>
      <c r="AR792" s="173"/>
      <c r="AS792" s="173">
        <v>2009000</v>
      </c>
      <c r="AT792" s="160">
        <f t="shared" si="260"/>
        <v>3</v>
      </c>
      <c r="AU792" s="173">
        <f t="shared" si="261"/>
        <v>5371000</v>
      </c>
      <c r="AV792" s="173">
        <f t="shared" si="262"/>
        <v>1790300</v>
      </c>
      <c r="AW792" s="173">
        <f t="shared" si="263"/>
        <v>1622000</v>
      </c>
      <c r="AX792" s="173">
        <f t="shared" si="264"/>
        <v>448800</v>
      </c>
      <c r="AY792" s="173">
        <f t="shared" si="265"/>
        <v>280500</v>
      </c>
      <c r="AZ792" s="177">
        <f t="shared" si="266"/>
        <v>0.33455087588520316</v>
      </c>
      <c r="BA792" s="177">
        <f t="shared" si="267"/>
        <v>0.20909429742825195</v>
      </c>
      <c r="BB792" s="173">
        <f>AV792</f>
        <v>1790300</v>
      </c>
      <c r="BC792" s="178">
        <f t="shared" si="252"/>
        <v>1790300</v>
      </c>
      <c r="BD792" s="173">
        <f t="shared" si="258"/>
        <v>448800</v>
      </c>
      <c r="BE792" s="177">
        <f t="shared" si="259"/>
        <v>0.33455087588520316</v>
      </c>
      <c r="BF792" s="179" t="s">
        <v>7679</v>
      </c>
      <c r="BG792" s="174"/>
      <c r="BH792" s="166" t="s">
        <v>20501</v>
      </c>
      <c r="BI792" s="162"/>
      <c r="BJ792" s="163">
        <v>1</v>
      </c>
      <c r="BK792" s="163"/>
    </row>
    <row r="793" spans="1:63" ht="36.75" customHeight="1" x14ac:dyDescent="0.25">
      <c r="A793" s="157">
        <v>787</v>
      </c>
      <c r="B793" s="164" t="s">
        <v>2288</v>
      </c>
      <c r="C793" s="169" t="s">
        <v>2279</v>
      </c>
      <c r="D793" s="169" t="s">
        <v>467</v>
      </c>
      <c r="E793" s="170" t="s">
        <v>2289</v>
      </c>
      <c r="F793" s="171" t="s">
        <v>2290</v>
      </c>
      <c r="G793" s="171" t="s">
        <v>2291</v>
      </c>
      <c r="H793" s="172" t="s">
        <v>2290</v>
      </c>
      <c r="I793" s="164"/>
      <c r="J793" s="164">
        <v>68</v>
      </c>
      <c r="K793" s="171">
        <v>68</v>
      </c>
      <c r="L793" s="171" t="s">
        <v>2283</v>
      </c>
      <c r="M793" s="173">
        <v>1259810</v>
      </c>
      <c r="N793" s="173">
        <f t="shared" si="272"/>
        <v>62190</v>
      </c>
      <c r="O793" s="173">
        <v>62906.086956521802</v>
      </c>
      <c r="P793" s="173">
        <v>1322000</v>
      </c>
      <c r="Q793" s="173">
        <f t="shared" si="273"/>
        <v>81777.913043478344</v>
      </c>
      <c r="R793" s="173">
        <f t="shared" si="274"/>
        <v>1341587.9130434783</v>
      </c>
      <c r="S793" s="173">
        <v>1341500</v>
      </c>
      <c r="T793" s="174"/>
      <c r="U793" s="175" t="s">
        <v>471</v>
      </c>
      <c r="V793" s="175" t="s">
        <v>1197</v>
      </c>
      <c r="W793" s="175" t="s">
        <v>173</v>
      </c>
      <c r="X793" s="176">
        <v>43294</v>
      </c>
      <c r="Y793" s="171" t="s">
        <v>7684</v>
      </c>
      <c r="Z793" s="171"/>
      <c r="AA793" s="173">
        <v>1740000</v>
      </c>
      <c r="AB793" s="173"/>
      <c r="AC793" s="173"/>
      <c r="AD793" s="173"/>
      <c r="AE793" s="173"/>
      <c r="AF793" s="173"/>
      <c r="AG793" s="173"/>
      <c r="AH793" s="173"/>
      <c r="AI793" s="173">
        <v>1622000</v>
      </c>
      <c r="AJ793" s="173"/>
      <c r="AK793" s="173"/>
      <c r="AL793" s="173"/>
      <c r="AM793" s="173"/>
      <c r="AN793" s="173"/>
      <c r="AO793" s="173"/>
      <c r="AP793" s="173"/>
      <c r="AQ793" s="173"/>
      <c r="AR793" s="173"/>
      <c r="AS793" s="173">
        <v>2009000</v>
      </c>
      <c r="AT793" s="160">
        <f t="shared" si="260"/>
        <v>3</v>
      </c>
      <c r="AU793" s="173">
        <f t="shared" si="261"/>
        <v>5371000</v>
      </c>
      <c r="AV793" s="173">
        <f t="shared" si="262"/>
        <v>1790300</v>
      </c>
      <c r="AW793" s="173">
        <f t="shared" si="263"/>
        <v>1622000</v>
      </c>
      <c r="AX793" s="173">
        <f t="shared" si="264"/>
        <v>448800</v>
      </c>
      <c r="AY793" s="173">
        <f t="shared" si="265"/>
        <v>280500</v>
      </c>
      <c r="AZ793" s="177">
        <f t="shared" si="266"/>
        <v>0.33455087588520316</v>
      </c>
      <c r="BA793" s="177">
        <f t="shared" si="267"/>
        <v>0.20909429742825195</v>
      </c>
      <c r="BB793" s="173">
        <f>AV793</f>
        <v>1790300</v>
      </c>
      <c r="BC793" s="178">
        <f t="shared" si="252"/>
        <v>1790300</v>
      </c>
      <c r="BD793" s="173">
        <f t="shared" si="258"/>
        <v>448800</v>
      </c>
      <c r="BE793" s="177">
        <f t="shared" si="259"/>
        <v>0.33455087588520316</v>
      </c>
      <c r="BF793" s="179" t="s">
        <v>7679</v>
      </c>
      <c r="BG793" s="174"/>
      <c r="BH793" s="166" t="s">
        <v>20501</v>
      </c>
      <c r="BI793" s="162"/>
      <c r="BJ793" s="163">
        <v>1</v>
      </c>
      <c r="BK793" s="163"/>
    </row>
    <row r="794" spans="1:63" ht="36.75" customHeight="1" x14ac:dyDescent="0.25">
      <c r="A794" s="157">
        <v>788</v>
      </c>
      <c r="B794" s="164" t="s">
        <v>2292</v>
      </c>
      <c r="C794" s="169" t="s">
        <v>2279</v>
      </c>
      <c r="D794" s="169" t="s">
        <v>467</v>
      </c>
      <c r="E794" s="170" t="s">
        <v>2293</v>
      </c>
      <c r="F794" s="171" t="s">
        <v>2294</v>
      </c>
      <c r="G794" s="171" t="s">
        <v>2295</v>
      </c>
      <c r="H794" s="172" t="s">
        <v>2294</v>
      </c>
      <c r="I794" s="164"/>
      <c r="J794" s="164">
        <v>68</v>
      </c>
      <c r="K794" s="171">
        <v>68</v>
      </c>
      <c r="L794" s="171" t="s">
        <v>2283</v>
      </c>
      <c r="M794" s="173">
        <v>1259810</v>
      </c>
      <c r="N794" s="173">
        <f t="shared" si="272"/>
        <v>62190</v>
      </c>
      <c r="O794" s="173">
        <v>62906.086956521802</v>
      </c>
      <c r="P794" s="173">
        <v>1322000</v>
      </c>
      <c r="Q794" s="173">
        <f t="shared" si="273"/>
        <v>81777.913043478344</v>
      </c>
      <c r="R794" s="173">
        <f t="shared" si="274"/>
        <v>1341587.9130434783</v>
      </c>
      <c r="S794" s="173">
        <v>1341500</v>
      </c>
      <c r="T794" s="174"/>
      <c r="U794" s="175" t="s">
        <v>471</v>
      </c>
      <c r="V794" s="175" t="s">
        <v>1197</v>
      </c>
      <c r="W794" s="175" t="s">
        <v>173</v>
      </c>
      <c r="X794" s="176">
        <v>43294</v>
      </c>
      <c r="Y794" s="171" t="s">
        <v>7684</v>
      </c>
      <c r="Z794" s="171"/>
      <c r="AA794" s="173">
        <v>1740000</v>
      </c>
      <c r="AB794" s="173"/>
      <c r="AC794" s="173"/>
      <c r="AD794" s="173"/>
      <c r="AE794" s="173"/>
      <c r="AF794" s="173"/>
      <c r="AG794" s="173"/>
      <c r="AH794" s="173"/>
      <c r="AI794" s="173">
        <v>1622000</v>
      </c>
      <c r="AJ794" s="173"/>
      <c r="AK794" s="173"/>
      <c r="AL794" s="173"/>
      <c r="AM794" s="173"/>
      <c r="AN794" s="173"/>
      <c r="AO794" s="173"/>
      <c r="AP794" s="173"/>
      <c r="AQ794" s="173"/>
      <c r="AR794" s="173"/>
      <c r="AS794" s="173">
        <v>2009000</v>
      </c>
      <c r="AT794" s="160">
        <f t="shared" si="260"/>
        <v>3</v>
      </c>
      <c r="AU794" s="173">
        <f t="shared" si="261"/>
        <v>5371000</v>
      </c>
      <c r="AV794" s="173">
        <f t="shared" si="262"/>
        <v>1790300</v>
      </c>
      <c r="AW794" s="173">
        <f t="shared" si="263"/>
        <v>1622000</v>
      </c>
      <c r="AX794" s="173">
        <f t="shared" si="264"/>
        <v>448800</v>
      </c>
      <c r="AY794" s="173">
        <f t="shared" si="265"/>
        <v>280500</v>
      </c>
      <c r="AZ794" s="177">
        <f t="shared" si="266"/>
        <v>0.33455087588520316</v>
      </c>
      <c r="BA794" s="177">
        <f t="shared" si="267"/>
        <v>0.20909429742825195</v>
      </c>
      <c r="BB794" s="173">
        <f>AV794</f>
        <v>1790300</v>
      </c>
      <c r="BC794" s="178">
        <f t="shared" si="252"/>
        <v>1790300</v>
      </c>
      <c r="BD794" s="173">
        <f t="shared" si="258"/>
        <v>448800</v>
      </c>
      <c r="BE794" s="177">
        <f t="shared" si="259"/>
        <v>0.33455087588520316</v>
      </c>
      <c r="BF794" s="179" t="s">
        <v>7679</v>
      </c>
      <c r="BG794" s="174"/>
      <c r="BH794" s="166" t="s">
        <v>20501</v>
      </c>
      <c r="BI794" s="162"/>
      <c r="BJ794" s="163">
        <v>1</v>
      </c>
      <c r="BK794" s="163"/>
    </row>
    <row r="795" spans="1:63" ht="36.75" customHeight="1" x14ac:dyDescent="0.25">
      <c r="A795" s="157">
        <v>789</v>
      </c>
      <c r="B795" s="164" t="s">
        <v>2296</v>
      </c>
      <c r="C795" s="169" t="s">
        <v>2279</v>
      </c>
      <c r="D795" s="169" t="s">
        <v>467</v>
      </c>
      <c r="E795" s="170" t="s">
        <v>2297</v>
      </c>
      <c r="F795" s="171" t="s">
        <v>2298</v>
      </c>
      <c r="G795" s="171" t="s">
        <v>2299</v>
      </c>
      <c r="H795" s="172" t="s">
        <v>2298</v>
      </c>
      <c r="I795" s="164"/>
      <c r="J795" s="164">
        <v>68</v>
      </c>
      <c r="K795" s="171">
        <v>68</v>
      </c>
      <c r="L795" s="171" t="s">
        <v>2283</v>
      </c>
      <c r="M795" s="173">
        <v>1259810</v>
      </c>
      <c r="N795" s="173">
        <f t="shared" si="272"/>
        <v>62190</v>
      </c>
      <c r="O795" s="173">
        <v>62906.086956521802</v>
      </c>
      <c r="P795" s="173">
        <v>1322000</v>
      </c>
      <c r="Q795" s="173">
        <f t="shared" si="273"/>
        <v>81777.913043478344</v>
      </c>
      <c r="R795" s="173">
        <f t="shared" si="274"/>
        <v>1341587.9130434783</v>
      </c>
      <c r="S795" s="173">
        <v>1341500</v>
      </c>
      <c r="T795" s="174"/>
      <c r="U795" s="175" t="s">
        <v>471</v>
      </c>
      <c r="V795" s="175" t="s">
        <v>1197</v>
      </c>
      <c r="W795" s="175" t="s">
        <v>173</v>
      </c>
      <c r="X795" s="176">
        <v>43294</v>
      </c>
      <c r="Y795" s="171" t="s">
        <v>7684</v>
      </c>
      <c r="Z795" s="171"/>
      <c r="AA795" s="173">
        <v>1740000</v>
      </c>
      <c r="AB795" s="173"/>
      <c r="AC795" s="173"/>
      <c r="AD795" s="173"/>
      <c r="AE795" s="173"/>
      <c r="AF795" s="173"/>
      <c r="AG795" s="173"/>
      <c r="AH795" s="173"/>
      <c r="AI795" s="173">
        <v>1622000</v>
      </c>
      <c r="AJ795" s="173"/>
      <c r="AK795" s="173"/>
      <c r="AL795" s="173"/>
      <c r="AM795" s="173"/>
      <c r="AN795" s="173"/>
      <c r="AO795" s="173"/>
      <c r="AP795" s="173"/>
      <c r="AQ795" s="173"/>
      <c r="AR795" s="173"/>
      <c r="AS795" s="173">
        <v>2009000</v>
      </c>
      <c r="AT795" s="160">
        <f t="shared" si="260"/>
        <v>3</v>
      </c>
      <c r="AU795" s="173">
        <f t="shared" si="261"/>
        <v>5371000</v>
      </c>
      <c r="AV795" s="173">
        <f t="shared" si="262"/>
        <v>1790300</v>
      </c>
      <c r="AW795" s="173">
        <f t="shared" si="263"/>
        <v>1622000</v>
      </c>
      <c r="AX795" s="173">
        <f t="shared" si="264"/>
        <v>448800</v>
      </c>
      <c r="AY795" s="173">
        <f t="shared" si="265"/>
        <v>280500</v>
      </c>
      <c r="AZ795" s="177">
        <f t="shared" si="266"/>
        <v>0.33455087588520316</v>
      </c>
      <c r="BA795" s="177">
        <f t="shared" si="267"/>
        <v>0.20909429742825195</v>
      </c>
      <c r="BB795" s="173">
        <f>AV795</f>
        <v>1790300</v>
      </c>
      <c r="BC795" s="178">
        <f t="shared" si="252"/>
        <v>1790300</v>
      </c>
      <c r="BD795" s="173">
        <f t="shared" si="258"/>
        <v>448800</v>
      </c>
      <c r="BE795" s="177">
        <f t="shared" si="259"/>
        <v>0.33455087588520316</v>
      </c>
      <c r="BF795" s="179" t="s">
        <v>7679</v>
      </c>
      <c r="BG795" s="174"/>
      <c r="BH795" s="166" t="s">
        <v>20501</v>
      </c>
      <c r="BI795" s="162"/>
      <c r="BJ795" s="163">
        <v>1</v>
      </c>
      <c r="BK795" s="163"/>
    </row>
    <row r="796" spans="1:63" ht="36.75" customHeight="1" x14ac:dyDescent="0.25">
      <c r="A796" s="157">
        <v>790</v>
      </c>
      <c r="B796" s="164" t="s">
        <v>2300</v>
      </c>
      <c r="C796" s="169" t="s">
        <v>2279</v>
      </c>
      <c r="D796" s="169" t="s">
        <v>467</v>
      </c>
      <c r="E796" s="170" t="s">
        <v>2301</v>
      </c>
      <c r="F796" s="171" t="s">
        <v>2302</v>
      </c>
      <c r="G796" s="171" t="s">
        <v>2303</v>
      </c>
      <c r="H796" s="172" t="s">
        <v>2302</v>
      </c>
      <c r="I796" s="164"/>
      <c r="J796" s="164">
        <v>68</v>
      </c>
      <c r="K796" s="171">
        <v>68</v>
      </c>
      <c r="L796" s="171" t="s">
        <v>2283</v>
      </c>
      <c r="M796" s="173">
        <v>1259810</v>
      </c>
      <c r="N796" s="173">
        <f t="shared" si="272"/>
        <v>62190</v>
      </c>
      <c r="O796" s="173">
        <v>62906.086956521802</v>
      </c>
      <c r="P796" s="173">
        <v>1322000</v>
      </c>
      <c r="Q796" s="173">
        <f t="shared" si="273"/>
        <v>81777.913043478344</v>
      </c>
      <c r="R796" s="173">
        <f t="shared" si="274"/>
        <v>1341587.9130434783</v>
      </c>
      <c r="S796" s="173">
        <v>1341500</v>
      </c>
      <c r="T796" s="174"/>
      <c r="U796" s="175" t="s">
        <v>471</v>
      </c>
      <c r="V796" s="175" t="s">
        <v>1197</v>
      </c>
      <c r="W796" s="175" t="s">
        <v>29</v>
      </c>
      <c r="X796" s="176">
        <v>43294</v>
      </c>
      <c r="Y796" s="171" t="s">
        <v>7684</v>
      </c>
      <c r="Z796" s="171"/>
      <c r="AA796" s="173"/>
      <c r="AB796" s="173"/>
      <c r="AC796" s="173"/>
      <c r="AD796" s="173"/>
      <c r="AE796" s="173"/>
      <c r="AF796" s="173">
        <v>2000000</v>
      </c>
      <c r="AG796" s="173"/>
      <c r="AH796" s="173"/>
      <c r="AI796" s="173">
        <v>1622000</v>
      </c>
      <c r="AJ796" s="173"/>
      <c r="AK796" s="173"/>
      <c r="AL796" s="173"/>
      <c r="AM796" s="173"/>
      <c r="AN796" s="173"/>
      <c r="AO796" s="173"/>
      <c r="AP796" s="173"/>
      <c r="AQ796" s="173"/>
      <c r="AR796" s="173"/>
      <c r="AS796" s="173">
        <v>2009000</v>
      </c>
      <c r="AT796" s="160">
        <f t="shared" si="260"/>
        <v>3</v>
      </c>
      <c r="AU796" s="173">
        <f t="shared" si="261"/>
        <v>5631000</v>
      </c>
      <c r="AV796" s="173">
        <f t="shared" si="262"/>
        <v>1877000</v>
      </c>
      <c r="AW796" s="173">
        <f t="shared" si="263"/>
        <v>1622000</v>
      </c>
      <c r="AX796" s="173">
        <f t="shared" si="264"/>
        <v>535500</v>
      </c>
      <c r="AY796" s="173">
        <f t="shared" si="265"/>
        <v>280500</v>
      </c>
      <c r="AZ796" s="177">
        <f t="shared" si="266"/>
        <v>0.39918002236302647</v>
      </c>
      <c r="BA796" s="177">
        <f t="shared" si="267"/>
        <v>0.20909429742825195</v>
      </c>
      <c r="BB796" s="173">
        <f>AW796</f>
        <v>1622000</v>
      </c>
      <c r="BC796" s="178">
        <f t="shared" si="252"/>
        <v>1877000</v>
      </c>
      <c r="BD796" s="173">
        <f t="shared" si="258"/>
        <v>280500</v>
      </c>
      <c r="BE796" s="177">
        <f t="shared" si="259"/>
        <v>0.20909429742825195</v>
      </c>
      <c r="BF796" s="179" t="s">
        <v>20515</v>
      </c>
      <c r="BG796" s="174"/>
      <c r="BH796" s="166" t="s">
        <v>20501</v>
      </c>
      <c r="BI796" s="162"/>
      <c r="BJ796" s="163">
        <v>1</v>
      </c>
      <c r="BK796" s="163"/>
    </row>
    <row r="797" spans="1:63" ht="36.75" customHeight="1" x14ac:dyDescent="0.25">
      <c r="A797" s="157">
        <v>791</v>
      </c>
      <c r="B797" s="164" t="s">
        <v>2304</v>
      </c>
      <c r="C797" s="169" t="s">
        <v>2279</v>
      </c>
      <c r="D797" s="169" t="s">
        <v>467</v>
      </c>
      <c r="E797" s="170" t="s">
        <v>2305</v>
      </c>
      <c r="F797" s="171" t="s">
        <v>2306</v>
      </c>
      <c r="G797" s="171" t="s">
        <v>2307</v>
      </c>
      <c r="H797" s="172" t="s">
        <v>2306</v>
      </c>
      <c r="I797" s="164"/>
      <c r="J797" s="164">
        <v>68</v>
      </c>
      <c r="K797" s="171">
        <v>68</v>
      </c>
      <c r="L797" s="171" t="s">
        <v>2283</v>
      </c>
      <c r="M797" s="173">
        <v>1259810</v>
      </c>
      <c r="N797" s="173">
        <v>62190</v>
      </c>
      <c r="O797" s="173">
        <v>62906.086956521802</v>
      </c>
      <c r="P797" s="173">
        <v>1322000</v>
      </c>
      <c r="Q797" s="173">
        <v>81777.913043478344</v>
      </c>
      <c r="R797" s="173">
        <v>1341587.9130434783</v>
      </c>
      <c r="S797" s="173">
        <v>1341500</v>
      </c>
      <c r="T797" s="174"/>
      <c r="U797" s="175" t="s">
        <v>471</v>
      </c>
      <c r="V797" s="175" t="s">
        <v>1197</v>
      </c>
      <c r="W797" s="175" t="s">
        <v>29</v>
      </c>
      <c r="X797" s="176">
        <v>43294</v>
      </c>
      <c r="Y797" s="171" t="s">
        <v>7684</v>
      </c>
      <c r="Z797" s="171"/>
      <c r="AA797" s="173"/>
      <c r="AB797" s="173"/>
      <c r="AC797" s="173"/>
      <c r="AD797" s="173"/>
      <c r="AE797" s="173"/>
      <c r="AF797" s="173"/>
      <c r="AG797" s="173"/>
      <c r="AH797" s="173"/>
      <c r="AI797" s="173">
        <v>1622000</v>
      </c>
      <c r="AJ797" s="173"/>
      <c r="AK797" s="173"/>
      <c r="AL797" s="173"/>
      <c r="AM797" s="173"/>
      <c r="AN797" s="173"/>
      <c r="AO797" s="173"/>
      <c r="AP797" s="173"/>
      <c r="AQ797" s="173"/>
      <c r="AR797" s="173">
        <v>2251000</v>
      </c>
      <c r="AS797" s="173">
        <v>2009000</v>
      </c>
      <c r="AT797" s="160">
        <f t="shared" si="260"/>
        <v>3</v>
      </c>
      <c r="AU797" s="173">
        <f t="shared" si="261"/>
        <v>5882000</v>
      </c>
      <c r="AV797" s="173">
        <f t="shared" si="262"/>
        <v>1960700</v>
      </c>
      <c r="AW797" s="173">
        <f t="shared" si="263"/>
        <v>1622000</v>
      </c>
      <c r="AX797" s="173">
        <f t="shared" si="264"/>
        <v>619200</v>
      </c>
      <c r="AY797" s="173">
        <f t="shared" si="265"/>
        <v>280500</v>
      </c>
      <c r="AZ797" s="177">
        <f t="shared" si="266"/>
        <v>0.46157286619455834</v>
      </c>
      <c r="BA797" s="177">
        <f t="shared" si="267"/>
        <v>0.20909429742825195</v>
      </c>
      <c r="BB797" s="173">
        <f>AW797</f>
        <v>1622000</v>
      </c>
      <c r="BC797" s="178">
        <f t="shared" si="252"/>
        <v>1960700</v>
      </c>
      <c r="BD797" s="173">
        <f t="shared" si="258"/>
        <v>280500</v>
      </c>
      <c r="BE797" s="177">
        <f t="shared" si="259"/>
        <v>0.20909429742825195</v>
      </c>
      <c r="BF797" s="179" t="s">
        <v>20515</v>
      </c>
      <c r="BG797" s="174"/>
      <c r="BH797" s="166" t="s">
        <v>20501</v>
      </c>
      <c r="BI797" s="162"/>
      <c r="BJ797" s="163">
        <v>1</v>
      </c>
      <c r="BK797" s="163"/>
    </row>
    <row r="798" spans="1:63" ht="36.75" customHeight="1" x14ac:dyDescent="0.25">
      <c r="A798" s="157">
        <v>792</v>
      </c>
      <c r="B798" s="164" t="s">
        <v>2308</v>
      </c>
      <c r="C798" s="169" t="s">
        <v>2279</v>
      </c>
      <c r="D798" s="169" t="s">
        <v>467</v>
      </c>
      <c r="E798" s="170" t="s">
        <v>2309</v>
      </c>
      <c r="F798" s="171" t="s">
        <v>2310</v>
      </c>
      <c r="G798" s="171" t="s">
        <v>2311</v>
      </c>
      <c r="H798" s="172" t="s">
        <v>2310</v>
      </c>
      <c r="I798" s="164"/>
      <c r="J798" s="164">
        <v>68</v>
      </c>
      <c r="K798" s="171">
        <v>68</v>
      </c>
      <c r="L798" s="171" t="s">
        <v>2283</v>
      </c>
      <c r="M798" s="173">
        <v>1259810</v>
      </c>
      <c r="N798" s="173">
        <v>62190</v>
      </c>
      <c r="O798" s="173">
        <v>62906.086956521802</v>
      </c>
      <c r="P798" s="173">
        <v>1322000</v>
      </c>
      <c r="Q798" s="173">
        <v>81777.913043478344</v>
      </c>
      <c r="R798" s="173">
        <v>1341587.9130434783</v>
      </c>
      <c r="S798" s="173">
        <v>1341500</v>
      </c>
      <c r="T798" s="174"/>
      <c r="U798" s="175" t="s">
        <v>471</v>
      </c>
      <c r="V798" s="175" t="s">
        <v>1197</v>
      </c>
      <c r="W798" s="175" t="s">
        <v>29</v>
      </c>
      <c r="X798" s="176">
        <v>43294</v>
      </c>
      <c r="Y798" s="171" t="s">
        <v>7684</v>
      </c>
      <c r="Z798" s="171"/>
      <c r="AA798" s="173"/>
      <c r="AB798" s="173"/>
      <c r="AC798" s="173"/>
      <c r="AD798" s="173"/>
      <c r="AE798" s="173"/>
      <c r="AF798" s="173"/>
      <c r="AG798" s="173"/>
      <c r="AH798" s="173"/>
      <c r="AI798" s="173">
        <v>1622000</v>
      </c>
      <c r="AJ798" s="173"/>
      <c r="AK798" s="173"/>
      <c r="AL798" s="173"/>
      <c r="AM798" s="173"/>
      <c r="AN798" s="173"/>
      <c r="AO798" s="173"/>
      <c r="AP798" s="173"/>
      <c r="AQ798" s="173"/>
      <c r="AR798" s="173">
        <v>2251000</v>
      </c>
      <c r="AS798" s="173">
        <v>2009000</v>
      </c>
      <c r="AT798" s="160">
        <f t="shared" si="260"/>
        <v>3</v>
      </c>
      <c r="AU798" s="173">
        <f t="shared" si="261"/>
        <v>5882000</v>
      </c>
      <c r="AV798" s="173">
        <f t="shared" si="262"/>
        <v>1960700</v>
      </c>
      <c r="AW798" s="173">
        <f t="shared" si="263"/>
        <v>1622000</v>
      </c>
      <c r="AX798" s="173">
        <f t="shared" si="264"/>
        <v>619200</v>
      </c>
      <c r="AY798" s="173">
        <f t="shared" si="265"/>
        <v>280500</v>
      </c>
      <c r="AZ798" s="177">
        <f t="shared" si="266"/>
        <v>0.46157286619455834</v>
      </c>
      <c r="BA798" s="177">
        <f t="shared" si="267"/>
        <v>0.20909429742825195</v>
      </c>
      <c r="BB798" s="173">
        <f>AW798</f>
        <v>1622000</v>
      </c>
      <c r="BC798" s="178">
        <f t="shared" si="252"/>
        <v>1960700</v>
      </c>
      <c r="BD798" s="173">
        <f t="shared" si="258"/>
        <v>280500</v>
      </c>
      <c r="BE798" s="177">
        <f t="shared" si="259"/>
        <v>0.20909429742825195</v>
      </c>
      <c r="BF798" s="179" t="s">
        <v>20515</v>
      </c>
      <c r="BG798" s="174"/>
      <c r="BH798" s="166" t="s">
        <v>20501</v>
      </c>
      <c r="BI798" s="162"/>
      <c r="BJ798" s="163">
        <v>1</v>
      </c>
      <c r="BK798" s="163"/>
    </row>
    <row r="799" spans="1:63" ht="36.75" customHeight="1" x14ac:dyDescent="0.25">
      <c r="A799" s="157">
        <v>793</v>
      </c>
      <c r="B799" s="164" t="s">
        <v>2312</v>
      </c>
      <c r="C799" s="169" t="s">
        <v>2279</v>
      </c>
      <c r="D799" s="169" t="s">
        <v>467</v>
      </c>
      <c r="E799" s="170" t="s">
        <v>2313</v>
      </c>
      <c r="F799" s="171" t="s">
        <v>2314</v>
      </c>
      <c r="G799" s="171" t="s">
        <v>2314</v>
      </c>
      <c r="H799" s="172" t="s">
        <v>2314</v>
      </c>
      <c r="I799" s="164"/>
      <c r="J799" s="164">
        <v>68</v>
      </c>
      <c r="K799" s="171">
        <v>68</v>
      </c>
      <c r="L799" s="171" t="s">
        <v>2283</v>
      </c>
      <c r="M799" s="173">
        <v>1259810</v>
      </c>
      <c r="N799" s="173">
        <v>62190</v>
      </c>
      <c r="O799" s="173">
        <v>62906.086956521802</v>
      </c>
      <c r="P799" s="173">
        <v>1322000</v>
      </c>
      <c r="Q799" s="173">
        <v>81777.913043478344</v>
      </c>
      <c r="R799" s="173">
        <v>1341587.9130434783</v>
      </c>
      <c r="S799" s="173">
        <v>1341500</v>
      </c>
      <c r="T799" s="174"/>
      <c r="U799" s="175" t="s">
        <v>471</v>
      </c>
      <c r="V799" s="175" t="s">
        <v>1197</v>
      </c>
      <c r="W799" s="175" t="s">
        <v>173</v>
      </c>
      <c r="X799" s="176">
        <v>43294</v>
      </c>
      <c r="Y799" s="171" t="s">
        <v>7684</v>
      </c>
      <c r="Z799" s="171"/>
      <c r="AA799" s="173"/>
      <c r="AB799" s="173"/>
      <c r="AC799" s="173"/>
      <c r="AD799" s="173"/>
      <c r="AE799" s="173"/>
      <c r="AF799" s="173"/>
      <c r="AG799" s="173"/>
      <c r="AH799" s="173"/>
      <c r="AI799" s="173">
        <v>1622000</v>
      </c>
      <c r="AJ799" s="173"/>
      <c r="AK799" s="173"/>
      <c r="AL799" s="173"/>
      <c r="AM799" s="173"/>
      <c r="AN799" s="173"/>
      <c r="AO799" s="173"/>
      <c r="AP799" s="173"/>
      <c r="AQ799" s="173"/>
      <c r="AR799" s="173">
        <v>2251000</v>
      </c>
      <c r="AS799" s="173">
        <v>2009000</v>
      </c>
      <c r="AT799" s="160">
        <f t="shared" si="260"/>
        <v>3</v>
      </c>
      <c r="AU799" s="173">
        <f t="shared" si="261"/>
        <v>5882000</v>
      </c>
      <c r="AV799" s="173">
        <f t="shared" si="262"/>
        <v>1960700</v>
      </c>
      <c r="AW799" s="173">
        <f t="shared" si="263"/>
        <v>1622000</v>
      </c>
      <c r="AX799" s="173">
        <f t="shared" si="264"/>
        <v>619200</v>
      </c>
      <c r="AY799" s="173">
        <f t="shared" si="265"/>
        <v>280500</v>
      </c>
      <c r="AZ799" s="177">
        <f t="shared" si="266"/>
        <v>0.46157286619455834</v>
      </c>
      <c r="BA799" s="177">
        <f t="shared" si="267"/>
        <v>0.20909429742825195</v>
      </c>
      <c r="BB799" s="173">
        <f>AW799</f>
        <v>1622000</v>
      </c>
      <c r="BC799" s="178">
        <f t="shared" si="252"/>
        <v>1960700</v>
      </c>
      <c r="BD799" s="173">
        <f t="shared" si="258"/>
        <v>280500</v>
      </c>
      <c r="BE799" s="177">
        <f t="shared" si="259"/>
        <v>0.20909429742825195</v>
      </c>
      <c r="BF799" s="179" t="s">
        <v>20515</v>
      </c>
      <c r="BG799" s="174"/>
      <c r="BH799" s="166" t="s">
        <v>20501</v>
      </c>
      <c r="BI799" s="162"/>
      <c r="BJ799" s="163">
        <v>1</v>
      </c>
      <c r="BK799" s="163"/>
    </row>
    <row r="800" spans="1:63" ht="36.75" customHeight="1" x14ac:dyDescent="0.25">
      <c r="A800" s="157">
        <v>794</v>
      </c>
      <c r="B800" s="164" t="s">
        <v>2316</v>
      </c>
      <c r="C800" s="169" t="s">
        <v>2279</v>
      </c>
      <c r="D800" s="169" t="s">
        <v>467</v>
      </c>
      <c r="E800" s="170" t="s">
        <v>2317</v>
      </c>
      <c r="F800" s="171" t="s">
        <v>2318</v>
      </c>
      <c r="G800" s="171" t="s">
        <v>2319</v>
      </c>
      <c r="H800" s="172" t="s">
        <v>2318</v>
      </c>
      <c r="I800" s="164"/>
      <c r="J800" s="164">
        <v>68</v>
      </c>
      <c r="K800" s="171">
        <v>68</v>
      </c>
      <c r="L800" s="171" t="s">
        <v>2283</v>
      </c>
      <c r="M800" s="173">
        <v>1259810</v>
      </c>
      <c r="N800" s="173">
        <f>P800-M800</f>
        <v>62190</v>
      </c>
      <c r="O800" s="173">
        <v>62906.086956521802</v>
      </c>
      <c r="P800" s="173">
        <v>1322000</v>
      </c>
      <c r="Q800" s="173">
        <f>+O800/1800000*2340000</f>
        <v>81777.913043478344</v>
      </c>
      <c r="R800" s="173">
        <f>+M800+Q800</f>
        <v>1341587.9130434783</v>
      </c>
      <c r="S800" s="173">
        <v>1341500</v>
      </c>
      <c r="T800" s="174"/>
      <c r="U800" s="175" t="s">
        <v>471</v>
      </c>
      <c r="V800" s="175" t="s">
        <v>1197</v>
      </c>
      <c r="W800" s="175" t="s">
        <v>173</v>
      </c>
      <c r="X800" s="176">
        <v>43294</v>
      </c>
      <c r="Y800" s="171" t="s">
        <v>7684</v>
      </c>
      <c r="Z800" s="171"/>
      <c r="AA800" s="173">
        <v>1740000</v>
      </c>
      <c r="AB800" s="173"/>
      <c r="AC800" s="173"/>
      <c r="AD800" s="173"/>
      <c r="AE800" s="173"/>
      <c r="AF800" s="173"/>
      <c r="AG800" s="173"/>
      <c r="AH800" s="173"/>
      <c r="AI800" s="173">
        <v>1622000</v>
      </c>
      <c r="AJ800" s="173"/>
      <c r="AK800" s="173"/>
      <c r="AL800" s="173"/>
      <c r="AM800" s="173"/>
      <c r="AN800" s="173"/>
      <c r="AO800" s="173"/>
      <c r="AP800" s="173"/>
      <c r="AQ800" s="173"/>
      <c r="AR800" s="173"/>
      <c r="AS800" s="173">
        <v>2009000</v>
      </c>
      <c r="AT800" s="160">
        <f t="shared" si="260"/>
        <v>3</v>
      </c>
      <c r="AU800" s="173">
        <f t="shared" si="261"/>
        <v>5371000</v>
      </c>
      <c r="AV800" s="173">
        <f t="shared" si="262"/>
        <v>1790300</v>
      </c>
      <c r="AW800" s="173">
        <f t="shared" si="263"/>
        <v>1622000</v>
      </c>
      <c r="AX800" s="173">
        <f t="shared" si="264"/>
        <v>448800</v>
      </c>
      <c r="AY800" s="173">
        <f t="shared" si="265"/>
        <v>280500</v>
      </c>
      <c r="AZ800" s="177">
        <f t="shared" si="266"/>
        <v>0.33455087588520316</v>
      </c>
      <c r="BA800" s="177">
        <f t="shared" si="267"/>
        <v>0.20909429742825195</v>
      </c>
      <c r="BB800" s="173">
        <f>AV800</f>
        <v>1790300</v>
      </c>
      <c r="BC800" s="178">
        <f t="shared" si="252"/>
        <v>1790300</v>
      </c>
      <c r="BD800" s="173">
        <f t="shared" si="258"/>
        <v>448800</v>
      </c>
      <c r="BE800" s="177">
        <f t="shared" si="259"/>
        <v>0.33455087588520316</v>
      </c>
      <c r="BF800" s="179" t="s">
        <v>7679</v>
      </c>
      <c r="BG800" s="174"/>
      <c r="BH800" s="166" t="s">
        <v>20501</v>
      </c>
      <c r="BI800" s="162"/>
      <c r="BJ800" s="163">
        <v>1</v>
      </c>
      <c r="BK800" s="163"/>
    </row>
    <row r="801" spans="1:63" ht="36.75" customHeight="1" x14ac:dyDescent="0.25">
      <c r="A801" s="157">
        <v>795</v>
      </c>
      <c r="B801" s="164" t="s">
        <v>2320</v>
      </c>
      <c r="C801" s="169" t="s">
        <v>2279</v>
      </c>
      <c r="D801" s="169" t="s">
        <v>467</v>
      </c>
      <c r="E801" s="170" t="s">
        <v>2321</v>
      </c>
      <c r="F801" s="171" t="s">
        <v>2322</v>
      </c>
      <c r="G801" s="171" t="s">
        <v>2323</v>
      </c>
      <c r="H801" s="172" t="s">
        <v>2322</v>
      </c>
      <c r="I801" s="164"/>
      <c r="J801" s="164">
        <v>68</v>
      </c>
      <c r="K801" s="171">
        <v>68</v>
      </c>
      <c r="L801" s="171" t="s">
        <v>2283</v>
      </c>
      <c r="M801" s="173">
        <v>1259810</v>
      </c>
      <c r="N801" s="173">
        <v>62190</v>
      </c>
      <c r="O801" s="173">
        <v>62906.086956521802</v>
      </c>
      <c r="P801" s="173">
        <v>1322000</v>
      </c>
      <c r="Q801" s="173">
        <v>81777.913043478344</v>
      </c>
      <c r="R801" s="173">
        <v>1341587.9130434783</v>
      </c>
      <c r="S801" s="173">
        <v>1341500</v>
      </c>
      <c r="T801" s="174"/>
      <c r="U801" s="175" t="s">
        <v>471</v>
      </c>
      <c r="V801" s="175" t="s">
        <v>1197</v>
      </c>
      <c r="W801" s="175" t="s">
        <v>173</v>
      </c>
      <c r="X801" s="176">
        <v>43294</v>
      </c>
      <c r="Y801" s="171" t="s">
        <v>7688</v>
      </c>
      <c r="Z801" s="171"/>
      <c r="AA801" s="173"/>
      <c r="AB801" s="173"/>
      <c r="AC801" s="173"/>
      <c r="AD801" s="173"/>
      <c r="AE801" s="173"/>
      <c r="AF801" s="173"/>
      <c r="AG801" s="173"/>
      <c r="AH801" s="173"/>
      <c r="AI801" s="173">
        <v>1622000</v>
      </c>
      <c r="AJ801" s="173"/>
      <c r="AK801" s="173"/>
      <c r="AL801" s="173"/>
      <c r="AM801" s="173"/>
      <c r="AN801" s="173"/>
      <c r="AO801" s="173"/>
      <c r="AP801" s="173"/>
      <c r="AQ801" s="173"/>
      <c r="AR801" s="173">
        <v>2251000</v>
      </c>
      <c r="AS801" s="173">
        <v>2009000</v>
      </c>
      <c r="AT801" s="160">
        <f t="shared" si="260"/>
        <v>3</v>
      </c>
      <c r="AU801" s="173">
        <f t="shared" si="261"/>
        <v>5882000</v>
      </c>
      <c r="AV801" s="173">
        <f t="shared" si="262"/>
        <v>1960700</v>
      </c>
      <c r="AW801" s="173">
        <f t="shared" si="263"/>
        <v>1622000</v>
      </c>
      <c r="AX801" s="173">
        <f t="shared" si="264"/>
        <v>619200</v>
      </c>
      <c r="AY801" s="173">
        <f t="shared" si="265"/>
        <v>280500</v>
      </c>
      <c r="AZ801" s="177">
        <f t="shared" si="266"/>
        <v>0.46157286619455834</v>
      </c>
      <c r="BA801" s="177">
        <f t="shared" si="267"/>
        <v>0.20909429742825195</v>
      </c>
      <c r="BB801" s="173">
        <f>AW801</f>
        <v>1622000</v>
      </c>
      <c r="BC801" s="178">
        <f t="shared" si="252"/>
        <v>1960700</v>
      </c>
      <c r="BD801" s="173">
        <f t="shared" si="258"/>
        <v>280500</v>
      </c>
      <c r="BE801" s="177">
        <f t="shared" si="259"/>
        <v>0.20909429742825195</v>
      </c>
      <c r="BF801" s="179" t="s">
        <v>20515</v>
      </c>
      <c r="BG801" s="174"/>
      <c r="BH801" s="166" t="s">
        <v>20501</v>
      </c>
      <c r="BI801" s="162"/>
      <c r="BJ801" s="163">
        <v>1</v>
      </c>
      <c r="BK801" s="163"/>
    </row>
    <row r="802" spans="1:63" ht="36.75" customHeight="1" x14ac:dyDescent="0.25">
      <c r="A802" s="157">
        <v>796</v>
      </c>
      <c r="B802" s="164" t="s">
        <v>2324</v>
      </c>
      <c r="C802" s="169" t="s">
        <v>2279</v>
      </c>
      <c r="D802" s="169" t="s">
        <v>467</v>
      </c>
      <c r="E802" s="170" t="s">
        <v>2325</v>
      </c>
      <c r="F802" s="171" t="s">
        <v>2326</v>
      </c>
      <c r="G802" s="171" t="s">
        <v>2326</v>
      </c>
      <c r="H802" s="172" t="s">
        <v>2326</v>
      </c>
      <c r="I802" s="164"/>
      <c r="J802" s="164">
        <v>68</v>
      </c>
      <c r="K802" s="171">
        <v>68</v>
      </c>
      <c r="L802" s="171" t="s">
        <v>2283</v>
      </c>
      <c r="M802" s="173">
        <v>1259810</v>
      </c>
      <c r="N802" s="173">
        <f>P802-M802</f>
        <v>62190</v>
      </c>
      <c r="O802" s="173">
        <v>62906.086956521802</v>
      </c>
      <c r="P802" s="173">
        <v>1322000</v>
      </c>
      <c r="Q802" s="173">
        <f>+O802/1800000*2340000</f>
        <v>81777.913043478344</v>
      </c>
      <c r="R802" s="173">
        <f>+M802+Q802</f>
        <v>1341587.9130434783</v>
      </c>
      <c r="S802" s="173">
        <v>1341500</v>
      </c>
      <c r="T802" s="174"/>
      <c r="U802" s="175" t="s">
        <v>471</v>
      </c>
      <c r="V802" s="175" t="s">
        <v>1197</v>
      </c>
      <c r="W802" s="175" t="s">
        <v>173</v>
      </c>
      <c r="X802" s="176">
        <v>43294</v>
      </c>
      <c r="Y802" s="171" t="s">
        <v>7684</v>
      </c>
      <c r="Z802" s="171"/>
      <c r="AA802" s="173">
        <v>1740000</v>
      </c>
      <c r="AB802" s="173"/>
      <c r="AC802" s="173"/>
      <c r="AD802" s="173"/>
      <c r="AE802" s="173"/>
      <c r="AF802" s="173"/>
      <c r="AG802" s="173"/>
      <c r="AH802" s="173"/>
      <c r="AI802" s="173">
        <v>1622000</v>
      </c>
      <c r="AJ802" s="173"/>
      <c r="AK802" s="173"/>
      <c r="AL802" s="173"/>
      <c r="AM802" s="173"/>
      <c r="AN802" s="173"/>
      <c r="AO802" s="173"/>
      <c r="AP802" s="173"/>
      <c r="AQ802" s="173"/>
      <c r="AR802" s="173"/>
      <c r="AS802" s="173">
        <v>2009000</v>
      </c>
      <c r="AT802" s="160">
        <f t="shared" si="260"/>
        <v>3</v>
      </c>
      <c r="AU802" s="173">
        <f t="shared" si="261"/>
        <v>5371000</v>
      </c>
      <c r="AV802" s="173">
        <f t="shared" si="262"/>
        <v>1790300</v>
      </c>
      <c r="AW802" s="173">
        <f t="shared" si="263"/>
        <v>1622000</v>
      </c>
      <c r="AX802" s="173">
        <f t="shared" si="264"/>
        <v>448800</v>
      </c>
      <c r="AY802" s="173">
        <f t="shared" si="265"/>
        <v>280500</v>
      </c>
      <c r="AZ802" s="177">
        <f t="shared" si="266"/>
        <v>0.33455087588520316</v>
      </c>
      <c r="BA802" s="177">
        <f t="shared" si="267"/>
        <v>0.20909429742825195</v>
      </c>
      <c r="BB802" s="173">
        <f>AV802</f>
        <v>1790300</v>
      </c>
      <c r="BC802" s="178">
        <f t="shared" si="252"/>
        <v>1790300</v>
      </c>
      <c r="BD802" s="173">
        <f t="shared" si="258"/>
        <v>448800</v>
      </c>
      <c r="BE802" s="177">
        <f t="shared" si="259"/>
        <v>0.33455087588520316</v>
      </c>
      <c r="BF802" s="179" t="s">
        <v>7679</v>
      </c>
      <c r="BG802" s="174"/>
      <c r="BH802" s="166" t="s">
        <v>20501</v>
      </c>
      <c r="BI802" s="162"/>
      <c r="BJ802" s="163">
        <v>1</v>
      </c>
      <c r="BK802" s="163"/>
    </row>
    <row r="803" spans="1:63" ht="36.75" customHeight="1" x14ac:dyDescent="0.25">
      <c r="A803" s="157">
        <v>797</v>
      </c>
      <c r="B803" s="164" t="s">
        <v>2327</v>
      </c>
      <c r="C803" s="169" t="s">
        <v>2279</v>
      </c>
      <c r="D803" s="169" t="s">
        <v>467</v>
      </c>
      <c r="E803" s="170" t="s">
        <v>2328</v>
      </c>
      <c r="F803" s="171" t="s">
        <v>2329</v>
      </c>
      <c r="G803" s="171" t="s">
        <v>2330</v>
      </c>
      <c r="H803" s="172" t="s">
        <v>2329</v>
      </c>
      <c r="I803" s="164"/>
      <c r="J803" s="164">
        <v>68</v>
      </c>
      <c r="K803" s="171">
        <v>68</v>
      </c>
      <c r="L803" s="171" t="s">
        <v>2283</v>
      </c>
      <c r="M803" s="173">
        <v>1259810</v>
      </c>
      <c r="N803" s="173">
        <f>P803-M803</f>
        <v>62190</v>
      </c>
      <c r="O803" s="173">
        <v>62906.086956521802</v>
      </c>
      <c r="P803" s="173">
        <v>1322000</v>
      </c>
      <c r="Q803" s="173">
        <f>+O803/1800000*2340000</f>
        <v>81777.913043478344</v>
      </c>
      <c r="R803" s="173">
        <f>+M803+Q803</f>
        <v>1341587.9130434783</v>
      </c>
      <c r="S803" s="173">
        <v>1341500</v>
      </c>
      <c r="T803" s="174"/>
      <c r="U803" s="175" t="s">
        <v>471</v>
      </c>
      <c r="V803" s="175" t="s">
        <v>1197</v>
      </c>
      <c r="W803" s="175" t="s">
        <v>173</v>
      </c>
      <c r="X803" s="176">
        <v>43294</v>
      </c>
      <c r="Y803" s="171" t="s">
        <v>7684</v>
      </c>
      <c r="Z803" s="171"/>
      <c r="AA803" s="173">
        <v>1740000</v>
      </c>
      <c r="AB803" s="173"/>
      <c r="AC803" s="173"/>
      <c r="AD803" s="173"/>
      <c r="AE803" s="173"/>
      <c r="AF803" s="173"/>
      <c r="AG803" s="173"/>
      <c r="AH803" s="173"/>
      <c r="AI803" s="173">
        <v>1622000</v>
      </c>
      <c r="AJ803" s="173"/>
      <c r="AK803" s="173"/>
      <c r="AL803" s="173"/>
      <c r="AM803" s="173"/>
      <c r="AN803" s="173"/>
      <c r="AO803" s="173"/>
      <c r="AP803" s="173"/>
      <c r="AQ803" s="173"/>
      <c r="AR803" s="173"/>
      <c r="AS803" s="173">
        <v>2009000</v>
      </c>
      <c r="AT803" s="160">
        <f t="shared" si="260"/>
        <v>3</v>
      </c>
      <c r="AU803" s="173">
        <f t="shared" si="261"/>
        <v>5371000</v>
      </c>
      <c r="AV803" s="173">
        <f t="shared" si="262"/>
        <v>1790300</v>
      </c>
      <c r="AW803" s="173">
        <f t="shared" si="263"/>
        <v>1622000</v>
      </c>
      <c r="AX803" s="173">
        <f t="shared" si="264"/>
        <v>448800</v>
      </c>
      <c r="AY803" s="173">
        <f t="shared" si="265"/>
        <v>280500</v>
      </c>
      <c r="AZ803" s="177">
        <f t="shared" si="266"/>
        <v>0.33455087588520316</v>
      </c>
      <c r="BA803" s="177">
        <f t="shared" si="267"/>
        <v>0.20909429742825195</v>
      </c>
      <c r="BB803" s="173">
        <f>AV803</f>
        <v>1790300</v>
      </c>
      <c r="BC803" s="178">
        <f t="shared" si="252"/>
        <v>1790300</v>
      </c>
      <c r="BD803" s="173">
        <f t="shared" si="258"/>
        <v>448800</v>
      </c>
      <c r="BE803" s="177">
        <f t="shared" si="259"/>
        <v>0.33455087588520316</v>
      </c>
      <c r="BF803" s="179" t="s">
        <v>7679</v>
      </c>
      <c r="BG803" s="174"/>
      <c r="BH803" s="166" t="s">
        <v>20501</v>
      </c>
      <c r="BI803" s="162"/>
      <c r="BJ803" s="163">
        <v>1</v>
      </c>
      <c r="BK803" s="163"/>
    </row>
    <row r="804" spans="1:63" ht="36.75" customHeight="1" x14ac:dyDescent="0.25">
      <c r="A804" s="157">
        <v>798</v>
      </c>
      <c r="B804" s="164" t="s">
        <v>2331</v>
      </c>
      <c r="C804" s="169" t="s">
        <v>2279</v>
      </c>
      <c r="D804" s="169" t="s">
        <v>467</v>
      </c>
      <c r="E804" s="170" t="s">
        <v>2332</v>
      </c>
      <c r="F804" s="171" t="s">
        <v>2333</v>
      </c>
      <c r="G804" s="171" t="s">
        <v>2334</v>
      </c>
      <c r="H804" s="172" t="s">
        <v>2333</v>
      </c>
      <c r="I804" s="164"/>
      <c r="J804" s="164">
        <v>68</v>
      </c>
      <c r="K804" s="171">
        <v>68</v>
      </c>
      <c r="L804" s="171" t="s">
        <v>2283</v>
      </c>
      <c r="M804" s="173">
        <v>1259810</v>
      </c>
      <c r="N804" s="173">
        <f>P804-M804</f>
        <v>62190</v>
      </c>
      <c r="O804" s="173">
        <v>62906.086956521802</v>
      </c>
      <c r="P804" s="173">
        <v>1322000</v>
      </c>
      <c r="Q804" s="173">
        <f>+O804/1800000*2340000</f>
        <v>81777.913043478344</v>
      </c>
      <c r="R804" s="173">
        <f>+M804+Q804</f>
        <v>1341587.9130434783</v>
      </c>
      <c r="S804" s="173">
        <v>1341500</v>
      </c>
      <c r="T804" s="174"/>
      <c r="U804" s="175" t="s">
        <v>471</v>
      </c>
      <c r="V804" s="175" t="s">
        <v>1197</v>
      </c>
      <c r="W804" s="175" t="s">
        <v>173</v>
      </c>
      <c r="X804" s="176">
        <v>43294</v>
      </c>
      <c r="Y804" s="171" t="s">
        <v>7684</v>
      </c>
      <c r="Z804" s="171"/>
      <c r="AA804" s="173"/>
      <c r="AB804" s="173"/>
      <c r="AC804" s="173"/>
      <c r="AD804" s="173"/>
      <c r="AE804" s="173"/>
      <c r="AF804" s="173">
        <v>2000000</v>
      </c>
      <c r="AG804" s="173"/>
      <c r="AH804" s="173"/>
      <c r="AI804" s="173">
        <v>1622000</v>
      </c>
      <c r="AJ804" s="173"/>
      <c r="AK804" s="173"/>
      <c r="AL804" s="173"/>
      <c r="AM804" s="173"/>
      <c r="AN804" s="173"/>
      <c r="AO804" s="173"/>
      <c r="AP804" s="173"/>
      <c r="AQ804" s="173"/>
      <c r="AR804" s="173"/>
      <c r="AS804" s="173">
        <v>2009000</v>
      </c>
      <c r="AT804" s="160">
        <f t="shared" si="260"/>
        <v>3</v>
      </c>
      <c r="AU804" s="173">
        <f t="shared" si="261"/>
        <v>5631000</v>
      </c>
      <c r="AV804" s="173">
        <f t="shared" si="262"/>
        <v>1877000</v>
      </c>
      <c r="AW804" s="173">
        <f t="shared" si="263"/>
        <v>1622000</v>
      </c>
      <c r="AX804" s="173">
        <f t="shared" si="264"/>
        <v>535500</v>
      </c>
      <c r="AY804" s="173">
        <f t="shared" si="265"/>
        <v>280500</v>
      </c>
      <c r="AZ804" s="177">
        <f t="shared" si="266"/>
        <v>0.39918002236302647</v>
      </c>
      <c r="BA804" s="177">
        <f t="shared" si="267"/>
        <v>0.20909429742825195</v>
      </c>
      <c r="BB804" s="173">
        <f>AW804</f>
        <v>1622000</v>
      </c>
      <c r="BC804" s="178">
        <f t="shared" si="252"/>
        <v>1877000</v>
      </c>
      <c r="BD804" s="173">
        <f t="shared" si="258"/>
        <v>280500</v>
      </c>
      <c r="BE804" s="177">
        <f t="shared" si="259"/>
        <v>0.20909429742825195</v>
      </c>
      <c r="BF804" s="179" t="s">
        <v>20515</v>
      </c>
      <c r="BG804" s="174"/>
      <c r="BH804" s="166" t="s">
        <v>20501</v>
      </c>
      <c r="BI804" s="162"/>
      <c r="BJ804" s="163">
        <v>1</v>
      </c>
      <c r="BK804" s="163"/>
    </row>
    <row r="805" spans="1:63" ht="67.5" customHeight="1" x14ac:dyDescent="0.25">
      <c r="A805" s="157">
        <v>799</v>
      </c>
      <c r="B805" s="164" t="s">
        <v>2335</v>
      </c>
      <c r="C805" s="169" t="s">
        <v>2279</v>
      </c>
      <c r="D805" s="169" t="s">
        <v>467</v>
      </c>
      <c r="E805" s="170" t="s">
        <v>2336</v>
      </c>
      <c r="F805" s="171" t="s">
        <v>2337</v>
      </c>
      <c r="G805" s="171" t="s">
        <v>2337</v>
      </c>
      <c r="H805" s="172" t="s">
        <v>2338</v>
      </c>
      <c r="I805" s="164"/>
      <c r="J805" s="164">
        <v>68</v>
      </c>
      <c r="K805" s="171">
        <v>68</v>
      </c>
      <c r="L805" s="171" t="s">
        <v>2283</v>
      </c>
      <c r="M805" s="173">
        <v>1259810</v>
      </c>
      <c r="N805" s="173">
        <f>P805-M805</f>
        <v>62190</v>
      </c>
      <c r="O805" s="173">
        <v>62906.086956521802</v>
      </c>
      <c r="P805" s="173">
        <v>1322000</v>
      </c>
      <c r="Q805" s="173">
        <f>+O805/1800000*2340000</f>
        <v>81777.913043478344</v>
      </c>
      <c r="R805" s="173">
        <f>+M805+Q805</f>
        <v>1341587.9130434783</v>
      </c>
      <c r="S805" s="173">
        <v>1341500</v>
      </c>
      <c r="T805" s="174"/>
      <c r="U805" s="175" t="s">
        <v>471</v>
      </c>
      <c r="V805" s="175" t="s">
        <v>1197</v>
      </c>
      <c r="W805" s="175" t="s">
        <v>29</v>
      </c>
      <c r="X805" s="176">
        <v>43294</v>
      </c>
      <c r="Y805" s="171" t="s">
        <v>7684</v>
      </c>
      <c r="Z805" s="171"/>
      <c r="AA805" s="173">
        <v>1740000</v>
      </c>
      <c r="AB805" s="173"/>
      <c r="AC805" s="173"/>
      <c r="AD805" s="173"/>
      <c r="AE805" s="173"/>
      <c r="AF805" s="173"/>
      <c r="AG805" s="173"/>
      <c r="AH805" s="173"/>
      <c r="AI805" s="173">
        <v>1622000</v>
      </c>
      <c r="AJ805" s="173"/>
      <c r="AK805" s="173"/>
      <c r="AL805" s="173"/>
      <c r="AM805" s="173"/>
      <c r="AN805" s="173"/>
      <c r="AO805" s="173"/>
      <c r="AP805" s="173"/>
      <c r="AQ805" s="173"/>
      <c r="AR805" s="173"/>
      <c r="AS805" s="173">
        <v>2009000</v>
      </c>
      <c r="AT805" s="160">
        <f t="shared" si="260"/>
        <v>3</v>
      </c>
      <c r="AU805" s="173">
        <f t="shared" si="261"/>
        <v>5371000</v>
      </c>
      <c r="AV805" s="173">
        <f t="shared" si="262"/>
        <v>1790300</v>
      </c>
      <c r="AW805" s="173">
        <f t="shared" si="263"/>
        <v>1622000</v>
      </c>
      <c r="AX805" s="173">
        <f t="shared" si="264"/>
        <v>448800</v>
      </c>
      <c r="AY805" s="173">
        <f t="shared" si="265"/>
        <v>280500</v>
      </c>
      <c r="AZ805" s="177">
        <f t="shared" si="266"/>
        <v>0.33455087588520316</v>
      </c>
      <c r="BA805" s="177">
        <f t="shared" si="267"/>
        <v>0.20909429742825195</v>
      </c>
      <c r="BB805" s="173">
        <f>AV805</f>
        <v>1790300</v>
      </c>
      <c r="BC805" s="178">
        <f t="shared" si="252"/>
        <v>1790300</v>
      </c>
      <c r="BD805" s="173">
        <f t="shared" si="258"/>
        <v>448800</v>
      </c>
      <c r="BE805" s="177">
        <f t="shared" si="259"/>
        <v>0.33455087588520316</v>
      </c>
      <c r="BF805" s="179" t="s">
        <v>7679</v>
      </c>
      <c r="BG805" s="174"/>
      <c r="BH805" s="166" t="s">
        <v>20501</v>
      </c>
      <c r="BI805" s="162"/>
      <c r="BJ805" s="163">
        <v>1</v>
      </c>
      <c r="BK805" s="163"/>
    </row>
    <row r="806" spans="1:63" ht="36.75" customHeight="1" x14ac:dyDescent="0.25">
      <c r="A806" s="157">
        <v>800</v>
      </c>
      <c r="B806" s="164" t="s">
        <v>2339</v>
      </c>
      <c r="C806" s="169" t="s">
        <v>2279</v>
      </c>
      <c r="D806" s="169" t="s">
        <v>467</v>
      </c>
      <c r="E806" s="170" t="s">
        <v>2340</v>
      </c>
      <c r="F806" s="171" t="s">
        <v>2341</v>
      </c>
      <c r="G806" s="171" t="s">
        <v>2342</v>
      </c>
      <c r="H806" s="172" t="s">
        <v>2341</v>
      </c>
      <c r="I806" s="164" t="s">
        <v>439</v>
      </c>
      <c r="J806" s="164">
        <v>68</v>
      </c>
      <c r="K806" s="171">
        <v>68</v>
      </c>
      <c r="L806" s="171" t="s">
        <v>2283</v>
      </c>
      <c r="M806" s="173">
        <v>1259810</v>
      </c>
      <c r="N806" s="173">
        <v>62190</v>
      </c>
      <c r="O806" s="173">
        <v>62906.086956521802</v>
      </c>
      <c r="P806" s="173">
        <v>1322000</v>
      </c>
      <c r="Q806" s="173">
        <v>81777.913043478344</v>
      </c>
      <c r="R806" s="173">
        <v>1341587.9130434783</v>
      </c>
      <c r="S806" s="173">
        <v>1341500</v>
      </c>
      <c r="T806" s="174"/>
      <c r="U806" s="175" t="s">
        <v>471</v>
      </c>
      <c r="V806" s="175" t="s">
        <v>1197</v>
      </c>
      <c r="W806" s="175" t="s">
        <v>173</v>
      </c>
      <c r="X806" s="176">
        <v>43294</v>
      </c>
      <c r="Y806" s="171" t="s">
        <v>7686</v>
      </c>
      <c r="Z806" s="171"/>
      <c r="AA806" s="173"/>
      <c r="AB806" s="173"/>
      <c r="AC806" s="173"/>
      <c r="AD806" s="173"/>
      <c r="AE806" s="173"/>
      <c r="AF806" s="173"/>
      <c r="AG806" s="173"/>
      <c r="AH806" s="173"/>
      <c r="AI806" s="173">
        <v>1622000</v>
      </c>
      <c r="AJ806" s="173"/>
      <c r="AK806" s="173"/>
      <c r="AL806" s="173"/>
      <c r="AM806" s="173"/>
      <c r="AN806" s="173"/>
      <c r="AO806" s="173"/>
      <c r="AP806" s="173"/>
      <c r="AQ806" s="173"/>
      <c r="AR806" s="173">
        <v>2251000</v>
      </c>
      <c r="AS806" s="173">
        <v>2009000</v>
      </c>
      <c r="AT806" s="160">
        <f t="shared" si="260"/>
        <v>3</v>
      </c>
      <c r="AU806" s="173">
        <f t="shared" si="261"/>
        <v>5882000</v>
      </c>
      <c r="AV806" s="173">
        <f t="shared" si="262"/>
        <v>1960700</v>
      </c>
      <c r="AW806" s="173">
        <f t="shared" si="263"/>
        <v>1622000</v>
      </c>
      <c r="AX806" s="173">
        <f t="shared" si="264"/>
        <v>619200</v>
      </c>
      <c r="AY806" s="173">
        <f t="shared" si="265"/>
        <v>280500</v>
      </c>
      <c r="AZ806" s="177">
        <f t="shared" si="266"/>
        <v>0.46157286619455834</v>
      </c>
      <c r="BA806" s="177">
        <f t="shared" si="267"/>
        <v>0.20909429742825195</v>
      </c>
      <c r="BB806" s="173">
        <f>AW806</f>
        <v>1622000</v>
      </c>
      <c r="BC806" s="178">
        <f t="shared" si="252"/>
        <v>1960700</v>
      </c>
      <c r="BD806" s="173">
        <f t="shared" si="258"/>
        <v>280500</v>
      </c>
      <c r="BE806" s="177">
        <f t="shared" si="259"/>
        <v>0.20909429742825195</v>
      </c>
      <c r="BF806" s="179" t="s">
        <v>20515</v>
      </c>
      <c r="BG806" s="174"/>
      <c r="BH806" s="166" t="s">
        <v>20501</v>
      </c>
      <c r="BI806" s="162"/>
      <c r="BJ806" s="163">
        <v>1</v>
      </c>
      <c r="BK806" s="163"/>
    </row>
    <row r="807" spans="1:63" ht="36.75" customHeight="1" x14ac:dyDescent="0.25">
      <c r="A807" s="157">
        <v>801</v>
      </c>
      <c r="B807" s="164" t="s">
        <v>2347</v>
      </c>
      <c r="C807" s="169" t="s">
        <v>2279</v>
      </c>
      <c r="D807" s="169" t="s">
        <v>467</v>
      </c>
      <c r="E807" s="170" t="s">
        <v>2348</v>
      </c>
      <c r="F807" s="171" t="s">
        <v>2349</v>
      </c>
      <c r="G807" s="171" t="s">
        <v>2350</v>
      </c>
      <c r="H807" s="172" t="s">
        <v>2349</v>
      </c>
      <c r="I807" s="164"/>
      <c r="J807" s="164">
        <v>68</v>
      </c>
      <c r="K807" s="171">
        <v>68</v>
      </c>
      <c r="L807" s="171" t="s">
        <v>2283</v>
      </c>
      <c r="M807" s="173">
        <v>1259810</v>
      </c>
      <c r="N807" s="173">
        <v>62190</v>
      </c>
      <c r="O807" s="173">
        <v>62906.086956521802</v>
      </c>
      <c r="P807" s="173">
        <v>1322000</v>
      </c>
      <c r="Q807" s="173">
        <v>81777.913043478344</v>
      </c>
      <c r="R807" s="173">
        <v>1341587.9130434783</v>
      </c>
      <c r="S807" s="173">
        <v>1341500</v>
      </c>
      <c r="T807" s="174"/>
      <c r="U807" s="175" t="s">
        <v>471</v>
      </c>
      <c r="V807" s="175" t="s">
        <v>1197</v>
      </c>
      <c r="W807" s="175" t="s">
        <v>173</v>
      </c>
      <c r="X807" s="176">
        <v>43294</v>
      </c>
      <c r="Y807" s="171" t="s">
        <v>7684</v>
      </c>
      <c r="Z807" s="171"/>
      <c r="AA807" s="173"/>
      <c r="AB807" s="173"/>
      <c r="AC807" s="173"/>
      <c r="AD807" s="173"/>
      <c r="AE807" s="173"/>
      <c r="AF807" s="173"/>
      <c r="AG807" s="173"/>
      <c r="AH807" s="173"/>
      <c r="AI807" s="173">
        <v>1622000</v>
      </c>
      <c r="AJ807" s="173"/>
      <c r="AK807" s="173"/>
      <c r="AL807" s="173"/>
      <c r="AM807" s="173"/>
      <c r="AN807" s="173"/>
      <c r="AO807" s="173"/>
      <c r="AP807" s="173"/>
      <c r="AQ807" s="173"/>
      <c r="AR807" s="173">
        <v>2251000</v>
      </c>
      <c r="AS807" s="173">
        <v>2009000</v>
      </c>
      <c r="AT807" s="160">
        <f t="shared" si="260"/>
        <v>3</v>
      </c>
      <c r="AU807" s="173">
        <f t="shared" si="261"/>
        <v>5882000</v>
      </c>
      <c r="AV807" s="173">
        <f t="shared" si="262"/>
        <v>1960700</v>
      </c>
      <c r="AW807" s="173">
        <f t="shared" si="263"/>
        <v>1622000</v>
      </c>
      <c r="AX807" s="173">
        <f t="shared" si="264"/>
        <v>619200</v>
      </c>
      <c r="AY807" s="173">
        <f t="shared" si="265"/>
        <v>280500</v>
      </c>
      <c r="AZ807" s="177">
        <f t="shared" si="266"/>
        <v>0.46157286619455834</v>
      </c>
      <c r="BA807" s="177">
        <f t="shared" si="267"/>
        <v>0.20909429742825195</v>
      </c>
      <c r="BB807" s="173">
        <f>AW807</f>
        <v>1622000</v>
      </c>
      <c r="BC807" s="178">
        <f t="shared" si="252"/>
        <v>1960700</v>
      </c>
      <c r="BD807" s="173">
        <f t="shared" si="258"/>
        <v>280500</v>
      </c>
      <c r="BE807" s="177">
        <f t="shared" si="259"/>
        <v>0.20909429742825195</v>
      </c>
      <c r="BF807" s="179" t="s">
        <v>20515</v>
      </c>
      <c r="BG807" s="174"/>
      <c r="BH807" s="166" t="s">
        <v>20501</v>
      </c>
      <c r="BI807" s="162"/>
      <c r="BJ807" s="163">
        <v>1</v>
      </c>
      <c r="BK807" s="163"/>
    </row>
    <row r="808" spans="1:63" ht="36.75" customHeight="1" x14ac:dyDescent="0.25">
      <c r="A808" s="157">
        <v>802</v>
      </c>
      <c r="B808" s="164" t="s">
        <v>2351</v>
      </c>
      <c r="C808" s="169" t="s">
        <v>2279</v>
      </c>
      <c r="D808" s="169" t="s">
        <v>467</v>
      </c>
      <c r="E808" s="170" t="s">
        <v>2352</v>
      </c>
      <c r="F808" s="171" t="s">
        <v>2353</v>
      </c>
      <c r="G808" s="171" t="s">
        <v>2354</v>
      </c>
      <c r="H808" s="172" t="s">
        <v>2353</v>
      </c>
      <c r="I808" s="164" t="s">
        <v>439</v>
      </c>
      <c r="J808" s="164">
        <v>68</v>
      </c>
      <c r="K808" s="171">
        <v>68</v>
      </c>
      <c r="L808" s="171" t="s">
        <v>2283</v>
      </c>
      <c r="M808" s="173">
        <v>1259810</v>
      </c>
      <c r="N808" s="173">
        <f>P808-M808</f>
        <v>62190</v>
      </c>
      <c r="O808" s="173">
        <v>62906.086956521802</v>
      </c>
      <c r="P808" s="173">
        <v>1322000</v>
      </c>
      <c r="Q808" s="173">
        <f>+O808/1800000*2340000</f>
        <v>81777.913043478344</v>
      </c>
      <c r="R808" s="173">
        <f>+M808+Q808</f>
        <v>1341587.9130434783</v>
      </c>
      <c r="S808" s="173">
        <v>1341500</v>
      </c>
      <c r="T808" s="174"/>
      <c r="U808" s="175" t="s">
        <v>471</v>
      </c>
      <c r="V808" s="175" t="s">
        <v>1197</v>
      </c>
      <c r="W808" s="175" t="s">
        <v>29</v>
      </c>
      <c r="X808" s="176">
        <v>43294</v>
      </c>
      <c r="Y808" s="171" t="s">
        <v>7684</v>
      </c>
      <c r="Z808" s="171"/>
      <c r="AA808" s="173">
        <v>1740000</v>
      </c>
      <c r="AB808" s="173"/>
      <c r="AC808" s="173"/>
      <c r="AD808" s="173"/>
      <c r="AE808" s="173"/>
      <c r="AF808" s="173"/>
      <c r="AG808" s="173"/>
      <c r="AH808" s="173"/>
      <c r="AI808" s="173">
        <v>1622000</v>
      </c>
      <c r="AJ808" s="173"/>
      <c r="AK808" s="173"/>
      <c r="AL808" s="173"/>
      <c r="AM808" s="173"/>
      <c r="AN808" s="173"/>
      <c r="AO808" s="173"/>
      <c r="AP808" s="173"/>
      <c r="AQ808" s="173"/>
      <c r="AR808" s="173"/>
      <c r="AS808" s="173">
        <v>2009000</v>
      </c>
      <c r="AT808" s="160">
        <f t="shared" si="260"/>
        <v>3</v>
      </c>
      <c r="AU808" s="173">
        <f t="shared" si="261"/>
        <v>5371000</v>
      </c>
      <c r="AV808" s="173">
        <f t="shared" si="262"/>
        <v>1790300</v>
      </c>
      <c r="AW808" s="173">
        <f t="shared" si="263"/>
        <v>1622000</v>
      </c>
      <c r="AX808" s="173">
        <f t="shared" si="264"/>
        <v>448800</v>
      </c>
      <c r="AY808" s="173">
        <f t="shared" si="265"/>
        <v>280500</v>
      </c>
      <c r="AZ808" s="177">
        <f t="shared" si="266"/>
        <v>0.33455087588520316</v>
      </c>
      <c r="BA808" s="177">
        <f t="shared" si="267"/>
        <v>0.20909429742825195</v>
      </c>
      <c r="BB808" s="173">
        <f>AV808</f>
        <v>1790300</v>
      </c>
      <c r="BC808" s="178">
        <f t="shared" ref="BC808:BC871" si="275">AV808</f>
        <v>1790300</v>
      </c>
      <c r="BD808" s="173">
        <f t="shared" si="258"/>
        <v>448800</v>
      </c>
      <c r="BE808" s="177">
        <f t="shared" si="259"/>
        <v>0.33455087588520316</v>
      </c>
      <c r="BF808" s="179" t="s">
        <v>7679</v>
      </c>
      <c r="BG808" s="174"/>
      <c r="BH808" s="166" t="s">
        <v>20501</v>
      </c>
      <c r="BI808" s="162"/>
      <c r="BJ808" s="163">
        <v>1</v>
      </c>
      <c r="BK808" s="163"/>
    </row>
    <row r="809" spans="1:63" ht="65.25" customHeight="1" x14ac:dyDescent="0.25">
      <c r="A809" s="157">
        <v>803</v>
      </c>
      <c r="B809" s="164" t="s">
        <v>2355</v>
      </c>
      <c r="C809" s="169" t="s">
        <v>2279</v>
      </c>
      <c r="D809" s="169" t="s">
        <v>467</v>
      </c>
      <c r="E809" s="170" t="s">
        <v>2356</v>
      </c>
      <c r="F809" s="171" t="s">
        <v>2357</v>
      </c>
      <c r="G809" s="171" t="s">
        <v>2358</v>
      </c>
      <c r="H809" s="172" t="s">
        <v>2359</v>
      </c>
      <c r="I809" s="164"/>
      <c r="J809" s="164">
        <v>68</v>
      </c>
      <c r="K809" s="171">
        <v>68</v>
      </c>
      <c r="L809" s="171" t="s">
        <v>2283</v>
      </c>
      <c r="M809" s="173">
        <v>1259810</v>
      </c>
      <c r="N809" s="173">
        <f>P809-M809</f>
        <v>62190</v>
      </c>
      <c r="O809" s="173">
        <v>62906.086956521802</v>
      </c>
      <c r="P809" s="173">
        <v>1322000</v>
      </c>
      <c r="Q809" s="173">
        <f>+O809/1800000*2340000</f>
        <v>81777.913043478344</v>
      </c>
      <c r="R809" s="173">
        <f>+M809+Q809</f>
        <v>1341587.9130434783</v>
      </c>
      <c r="S809" s="173">
        <v>1341500</v>
      </c>
      <c r="T809" s="174"/>
      <c r="U809" s="175" t="s">
        <v>471</v>
      </c>
      <c r="V809" s="175" t="s">
        <v>1197</v>
      </c>
      <c r="W809" s="175" t="s">
        <v>29</v>
      </c>
      <c r="X809" s="176">
        <v>43294</v>
      </c>
      <c r="Y809" s="171" t="s">
        <v>7684</v>
      </c>
      <c r="Z809" s="171"/>
      <c r="AA809" s="173">
        <v>1740000</v>
      </c>
      <c r="AB809" s="173"/>
      <c r="AC809" s="173"/>
      <c r="AD809" s="173"/>
      <c r="AE809" s="173"/>
      <c r="AF809" s="173"/>
      <c r="AG809" s="173"/>
      <c r="AH809" s="173"/>
      <c r="AI809" s="173">
        <v>1622000</v>
      </c>
      <c r="AJ809" s="173"/>
      <c r="AK809" s="173"/>
      <c r="AL809" s="173"/>
      <c r="AM809" s="173"/>
      <c r="AN809" s="173"/>
      <c r="AO809" s="173"/>
      <c r="AP809" s="173"/>
      <c r="AQ809" s="173"/>
      <c r="AR809" s="173"/>
      <c r="AS809" s="173">
        <v>2009000</v>
      </c>
      <c r="AT809" s="160">
        <f t="shared" si="260"/>
        <v>3</v>
      </c>
      <c r="AU809" s="173">
        <f t="shared" si="261"/>
        <v>5371000</v>
      </c>
      <c r="AV809" s="173">
        <f t="shared" si="262"/>
        <v>1790300</v>
      </c>
      <c r="AW809" s="173">
        <f t="shared" si="263"/>
        <v>1622000</v>
      </c>
      <c r="AX809" s="173">
        <f t="shared" si="264"/>
        <v>448800</v>
      </c>
      <c r="AY809" s="173">
        <f t="shared" si="265"/>
        <v>280500</v>
      </c>
      <c r="AZ809" s="177">
        <f t="shared" si="266"/>
        <v>0.33455087588520316</v>
      </c>
      <c r="BA809" s="177">
        <f t="shared" si="267"/>
        <v>0.20909429742825195</v>
      </c>
      <c r="BB809" s="173">
        <f>AV809</f>
        <v>1790300</v>
      </c>
      <c r="BC809" s="178">
        <f t="shared" si="275"/>
        <v>1790300</v>
      </c>
      <c r="BD809" s="173">
        <f t="shared" si="258"/>
        <v>448800</v>
      </c>
      <c r="BE809" s="177">
        <f t="shared" si="259"/>
        <v>0.33455087588520316</v>
      </c>
      <c r="BF809" s="179" t="s">
        <v>7679</v>
      </c>
      <c r="BG809" s="174"/>
      <c r="BH809" s="166" t="s">
        <v>20501</v>
      </c>
      <c r="BI809" s="162"/>
      <c r="BJ809" s="163">
        <v>1</v>
      </c>
      <c r="BK809" s="163"/>
    </row>
    <row r="810" spans="1:63" ht="36.75" customHeight="1" x14ac:dyDescent="0.25">
      <c r="A810" s="157">
        <v>804</v>
      </c>
      <c r="B810" s="164" t="s">
        <v>2360</v>
      </c>
      <c r="C810" s="169" t="s">
        <v>2279</v>
      </c>
      <c r="D810" s="169" t="s">
        <v>467</v>
      </c>
      <c r="E810" s="170" t="s">
        <v>2361</v>
      </c>
      <c r="F810" s="171" t="s">
        <v>2362</v>
      </c>
      <c r="G810" s="171" t="s">
        <v>2363</v>
      </c>
      <c r="H810" s="172" t="s">
        <v>2364</v>
      </c>
      <c r="I810" s="164"/>
      <c r="J810" s="164">
        <v>68</v>
      </c>
      <c r="K810" s="171">
        <v>68</v>
      </c>
      <c r="L810" s="171" t="s">
        <v>2283</v>
      </c>
      <c r="M810" s="173">
        <v>1259810</v>
      </c>
      <c r="N810" s="173">
        <f>P810-M810</f>
        <v>62190</v>
      </c>
      <c r="O810" s="173">
        <v>62906.086956521802</v>
      </c>
      <c r="P810" s="173">
        <v>1322000</v>
      </c>
      <c r="Q810" s="173">
        <f>+O810/1800000*2340000</f>
        <v>81777.913043478344</v>
      </c>
      <c r="R810" s="173">
        <f>+M810+Q810</f>
        <v>1341587.9130434783</v>
      </c>
      <c r="S810" s="173">
        <v>1341500</v>
      </c>
      <c r="T810" s="174"/>
      <c r="U810" s="175" t="s">
        <v>471</v>
      </c>
      <c r="V810" s="175" t="s">
        <v>1197</v>
      </c>
      <c r="W810" s="175" t="s">
        <v>173</v>
      </c>
      <c r="X810" s="176">
        <v>43294</v>
      </c>
      <c r="Y810" s="171" t="s">
        <v>7684</v>
      </c>
      <c r="Z810" s="171"/>
      <c r="AA810" s="173">
        <v>1740000</v>
      </c>
      <c r="AB810" s="173"/>
      <c r="AC810" s="173"/>
      <c r="AD810" s="173"/>
      <c r="AE810" s="173"/>
      <c r="AF810" s="173"/>
      <c r="AG810" s="173"/>
      <c r="AH810" s="173"/>
      <c r="AI810" s="173">
        <v>1622000</v>
      </c>
      <c r="AJ810" s="173"/>
      <c r="AK810" s="173"/>
      <c r="AL810" s="173"/>
      <c r="AM810" s="173"/>
      <c r="AN810" s="173"/>
      <c r="AO810" s="173"/>
      <c r="AP810" s="173"/>
      <c r="AQ810" s="173"/>
      <c r="AR810" s="173"/>
      <c r="AS810" s="173">
        <v>2009000</v>
      </c>
      <c r="AT810" s="160">
        <f t="shared" si="260"/>
        <v>3</v>
      </c>
      <c r="AU810" s="173">
        <f t="shared" si="261"/>
        <v>5371000</v>
      </c>
      <c r="AV810" s="173">
        <f t="shared" si="262"/>
        <v>1790300</v>
      </c>
      <c r="AW810" s="173">
        <f t="shared" si="263"/>
        <v>1622000</v>
      </c>
      <c r="AX810" s="173">
        <f t="shared" si="264"/>
        <v>448800</v>
      </c>
      <c r="AY810" s="173">
        <f t="shared" si="265"/>
        <v>280500</v>
      </c>
      <c r="AZ810" s="177">
        <f t="shared" si="266"/>
        <v>0.33455087588520316</v>
      </c>
      <c r="BA810" s="177">
        <f t="shared" si="267"/>
        <v>0.20909429742825195</v>
      </c>
      <c r="BB810" s="173">
        <f>AV810</f>
        <v>1790300</v>
      </c>
      <c r="BC810" s="178">
        <f t="shared" si="275"/>
        <v>1790300</v>
      </c>
      <c r="BD810" s="173">
        <f t="shared" si="258"/>
        <v>448800</v>
      </c>
      <c r="BE810" s="177">
        <f t="shared" si="259"/>
        <v>0.33455087588520316</v>
      </c>
      <c r="BF810" s="179" t="s">
        <v>7679</v>
      </c>
      <c r="BG810" s="174"/>
      <c r="BH810" s="166" t="s">
        <v>20501</v>
      </c>
      <c r="BI810" s="162"/>
      <c r="BJ810" s="163">
        <v>1</v>
      </c>
      <c r="BK810" s="163"/>
    </row>
    <row r="811" spans="1:63" ht="36.75" customHeight="1" x14ac:dyDescent="0.25">
      <c r="A811" s="157">
        <v>805</v>
      </c>
      <c r="B811" s="164" t="s">
        <v>2365</v>
      </c>
      <c r="C811" s="169" t="s">
        <v>2279</v>
      </c>
      <c r="D811" s="169" t="s">
        <v>467</v>
      </c>
      <c r="E811" s="170" t="s">
        <v>2366</v>
      </c>
      <c r="F811" s="171" t="s">
        <v>2367</v>
      </c>
      <c r="G811" s="171" t="s">
        <v>2368</v>
      </c>
      <c r="H811" s="172" t="s">
        <v>2367</v>
      </c>
      <c r="I811" s="164"/>
      <c r="J811" s="164">
        <v>68</v>
      </c>
      <c r="K811" s="171">
        <v>68</v>
      </c>
      <c r="L811" s="171" t="s">
        <v>2283</v>
      </c>
      <c r="M811" s="173">
        <v>1259810</v>
      </c>
      <c r="N811" s="173">
        <v>62190</v>
      </c>
      <c r="O811" s="173">
        <v>62906.086956521802</v>
      </c>
      <c r="P811" s="173">
        <v>1322000</v>
      </c>
      <c r="Q811" s="173">
        <v>81777.913043478344</v>
      </c>
      <c r="R811" s="173">
        <v>1341587.9130434783</v>
      </c>
      <c r="S811" s="173">
        <v>1341500</v>
      </c>
      <c r="T811" s="174"/>
      <c r="U811" s="175" t="s">
        <v>471</v>
      </c>
      <c r="V811" s="175" t="s">
        <v>1197</v>
      </c>
      <c r="W811" s="175" t="s">
        <v>173</v>
      </c>
      <c r="X811" s="176">
        <v>43294</v>
      </c>
      <c r="Y811" s="171" t="s">
        <v>7684</v>
      </c>
      <c r="Z811" s="171"/>
      <c r="AA811" s="173"/>
      <c r="AB811" s="173"/>
      <c r="AC811" s="173"/>
      <c r="AD811" s="173"/>
      <c r="AE811" s="173"/>
      <c r="AF811" s="173"/>
      <c r="AG811" s="173"/>
      <c r="AH811" s="173"/>
      <c r="AI811" s="173">
        <v>1622000</v>
      </c>
      <c r="AJ811" s="173"/>
      <c r="AK811" s="173"/>
      <c r="AL811" s="173"/>
      <c r="AM811" s="173"/>
      <c r="AN811" s="173"/>
      <c r="AO811" s="173"/>
      <c r="AP811" s="173"/>
      <c r="AQ811" s="173"/>
      <c r="AR811" s="173">
        <v>2251000</v>
      </c>
      <c r="AS811" s="173">
        <v>2009000</v>
      </c>
      <c r="AT811" s="160">
        <f t="shared" si="260"/>
        <v>3</v>
      </c>
      <c r="AU811" s="173">
        <f t="shared" si="261"/>
        <v>5882000</v>
      </c>
      <c r="AV811" s="173">
        <f t="shared" si="262"/>
        <v>1960700</v>
      </c>
      <c r="AW811" s="173">
        <f t="shared" si="263"/>
        <v>1622000</v>
      </c>
      <c r="AX811" s="173">
        <f t="shared" si="264"/>
        <v>619200</v>
      </c>
      <c r="AY811" s="173">
        <f t="shared" si="265"/>
        <v>280500</v>
      </c>
      <c r="AZ811" s="177">
        <f t="shared" si="266"/>
        <v>0.46157286619455834</v>
      </c>
      <c r="BA811" s="177">
        <f t="shared" si="267"/>
        <v>0.20909429742825195</v>
      </c>
      <c r="BB811" s="173">
        <f>AW811</f>
        <v>1622000</v>
      </c>
      <c r="BC811" s="178">
        <f t="shared" si="275"/>
        <v>1960700</v>
      </c>
      <c r="BD811" s="173">
        <f t="shared" si="258"/>
        <v>280500</v>
      </c>
      <c r="BE811" s="177">
        <f t="shared" si="259"/>
        <v>0.20909429742825195</v>
      </c>
      <c r="BF811" s="179" t="s">
        <v>20515</v>
      </c>
      <c r="BG811" s="174"/>
      <c r="BH811" s="166" t="s">
        <v>20501</v>
      </c>
      <c r="BI811" s="162"/>
      <c r="BJ811" s="163">
        <v>1</v>
      </c>
      <c r="BK811" s="163"/>
    </row>
    <row r="812" spans="1:63" ht="36.75" customHeight="1" x14ac:dyDescent="0.25">
      <c r="A812" s="157">
        <v>806</v>
      </c>
      <c r="B812" s="164" t="s">
        <v>2278</v>
      </c>
      <c r="C812" s="169" t="s">
        <v>2279</v>
      </c>
      <c r="D812" s="169" t="s">
        <v>467</v>
      </c>
      <c r="E812" s="170" t="s">
        <v>2369</v>
      </c>
      <c r="F812" s="171" t="s">
        <v>2370</v>
      </c>
      <c r="G812" s="171" t="s">
        <v>2371</v>
      </c>
      <c r="H812" s="172" t="s">
        <v>2370</v>
      </c>
      <c r="I812" s="164" t="s">
        <v>2209</v>
      </c>
      <c r="J812" s="164">
        <v>68</v>
      </c>
      <c r="K812" s="171">
        <v>68</v>
      </c>
      <c r="L812" s="171" t="s">
        <v>2283</v>
      </c>
      <c r="M812" s="173">
        <v>1259810</v>
      </c>
      <c r="N812" s="173">
        <f t="shared" ref="N812:N817" si="276">P812-M812</f>
        <v>62190</v>
      </c>
      <c r="O812" s="173">
        <v>62906.086956521802</v>
      </c>
      <c r="P812" s="173">
        <v>1322000</v>
      </c>
      <c r="Q812" s="173">
        <f t="shared" ref="Q812:Q817" si="277">+O812/1800000*2340000</f>
        <v>81777.913043478344</v>
      </c>
      <c r="R812" s="173">
        <f t="shared" ref="R812:R817" si="278">+M812+Q812</f>
        <v>1341587.9130434783</v>
      </c>
      <c r="S812" s="173">
        <v>1341500</v>
      </c>
      <c r="T812" s="174"/>
      <c r="U812" s="175" t="s">
        <v>471</v>
      </c>
      <c r="V812" s="175" t="s">
        <v>1197</v>
      </c>
      <c r="W812" s="175" t="s">
        <v>173</v>
      </c>
      <c r="X812" s="176">
        <v>43294</v>
      </c>
      <c r="Y812" s="171" t="s">
        <v>7684</v>
      </c>
      <c r="Z812" s="171" t="s">
        <v>7860</v>
      </c>
      <c r="AA812" s="173">
        <v>1740000</v>
      </c>
      <c r="AB812" s="173"/>
      <c r="AC812" s="173"/>
      <c r="AD812" s="173"/>
      <c r="AE812" s="173"/>
      <c r="AF812" s="173"/>
      <c r="AG812" s="173"/>
      <c r="AH812" s="173"/>
      <c r="AI812" s="173">
        <v>1622000</v>
      </c>
      <c r="AJ812" s="173"/>
      <c r="AK812" s="173"/>
      <c r="AL812" s="173"/>
      <c r="AM812" s="173"/>
      <c r="AN812" s="173"/>
      <c r="AO812" s="173"/>
      <c r="AP812" s="173"/>
      <c r="AQ812" s="173"/>
      <c r="AR812" s="173"/>
      <c r="AS812" s="173">
        <v>2009000</v>
      </c>
      <c r="AT812" s="160">
        <f t="shared" si="260"/>
        <v>3</v>
      </c>
      <c r="AU812" s="173">
        <f t="shared" si="261"/>
        <v>5371000</v>
      </c>
      <c r="AV812" s="173">
        <f t="shared" si="262"/>
        <v>1790300</v>
      </c>
      <c r="AW812" s="173">
        <f t="shared" si="263"/>
        <v>1622000</v>
      </c>
      <c r="AX812" s="173">
        <f t="shared" si="264"/>
        <v>448800</v>
      </c>
      <c r="AY812" s="173">
        <f t="shared" si="265"/>
        <v>280500</v>
      </c>
      <c r="AZ812" s="177">
        <f t="shared" si="266"/>
        <v>0.33455087588520316</v>
      </c>
      <c r="BA812" s="177">
        <f t="shared" si="267"/>
        <v>0.20909429742825195</v>
      </c>
      <c r="BB812" s="173">
        <f>AV812</f>
        <v>1790300</v>
      </c>
      <c r="BC812" s="178">
        <f t="shared" si="275"/>
        <v>1790300</v>
      </c>
      <c r="BD812" s="173">
        <f t="shared" si="258"/>
        <v>448800</v>
      </c>
      <c r="BE812" s="177">
        <f t="shared" si="259"/>
        <v>0.33455087588520316</v>
      </c>
      <c r="BF812" s="179" t="s">
        <v>7679</v>
      </c>
      <c r="BG812" s="174"/>
      <c r="BH812" s="166" t="s">
        <v>20501</v>
      </c>
      <c r="BI812" s="162"/>
      <c r="BJ812" s="163">
        <v>1</v>
      </c>
      <c r="BK812" s="163"/>
    </row>
    <row r="813" spans="1:63" ht="36.75" customHeight="1" x14ac:dyDescent="0.25">
      <c r="A813" s="157">
        <v>807</v>
      </c>
      <c r="B813" s="164" t="s">
        <v>2284</v>
      </c>
      <c r="C813" s="169" t="s">
        <v>2279</v>
      </c>
      <c r="D813" s="169" t="s">
        <v>467</v>
      </c>
      <c r="E813" s="170" t="s">
        <v>2372</v>
      </c>
      <c r="F813" s="171" t="s">
        <v>2373</v>
      </c>
      <c r="G813" s="171" t="s">
        <v>2374</v>
      </c>
      <c r="H813" s="172" t="s">
        <v>2373</v>
      </c>
      <c r="I813" s="164" t="s">
        <v>2209</v>
      </c>
      <c r="J813" s="164">
        <v>68</v>
      </c>
      <c r="K813" s="171">
        <v>68</v>
      </c>
      <c r="L813" s="171" t="s">
        <v>2283</v>
      </c>
      <c r="M813" s="173">
        <v>1259810</v>
      </c>
      <c r="N813" s="173">
        <f t="shared" si="276"/>
        <v>62190</v>
      </c>
      <c r="O813" s="173">
        <v>62906.086956521802</v>
      </c>
      <c r="P813" s="173">
        <v>1322000</v>
      </c>
      <c r="Q813" s="173">
        <f t="shared" si="277"/>
        <v>81777.913043478344</v>
      </c>
      <c r="R813" s="173">
        <f t="shared" si="278"/>
        <v>1341587.9130434783</v>
      </c>
      <c r="S813" s="173">
        <v>1341500</v>
      </c>
      <c r="T813" s="174"/>
      <c r="U813" s="175" t="s">
        <v>471</v>
      </c>
      <c r="V813" s="175" t="s">
        <v>1197</v>
      </c>
      <c r="W813" s="175" t="s">
        <v>173</v>
      </c>
      <c r="X813" s="176">
        <v>43294</v>
      </c>
      <c r="Y813" s="171" t="s">
        <v>7684</v>
      </c>
      <c r="Z813" s="171" t="s">
        <v>7860</v>
      </c>
      <c r="AA813" s="173">
        <v>1740000</v>
      </c>
      <c r="AB813" s="173"/>
      <c r="AC813" s="173"/>
      <c r="AD813" s="173"/>
      <c r="AE813" s="173"/>
      <c r="AF813" s="173"/>
      <c r="AG813" s="173"/>
      <c r="AH813" s="173"/>
      <c r="AI813" s="173">
        <v>1622000</v>
      </c>
      <c r="AJ813" s="173"/>
      <c r="AK813" s="173"/>
      <c r="AL813" s="173"/>
      <c r="AM813" s="173"/>
      <c r="AN813" s="173"/>
      <c r="AO813" s="173"/>
      <c r="AP813" s="173"/>
      <c r="AQ813" s="173"/>
      <c r="AR813" s="173"/>
      <c r="AS813" s="173">
        <v>2009000</v>
      </c>
      <c r="AT813" s="160">
        <f t="shared" si="260"/>
        <v>3</v>
      </c>
      <c r="AU813" s="173">
        <f t="shared" si="261"/>
        <v>5371000</v>
      </c>
      <c r="AV813" s="173">
        <f t="shared" si="262"/>
        <v>1790300</v>
      </c>
      <c r="AW813" s="173">
        <f t="shared" si="263"/>
        <v>1622000</v>
      </c>
      <c r="AX813" s="173">
        <f t="shared" si="264"/>
        <v>448800</v>
      </c>
      <c r="AY813" s="173">
        <f t="shared" si="265"/>
        <v>280500</v>
      </c>
      <c r="AZ813" s="177">
        <f t="shared" si="266"/>
        <v>0.33455087588520316</v>
      </c>
      <c r="BA813" s="177">
        <f t="shared" si="267"/>
        <v>0.20909429742825195</v>
      </c>
      <c r="BB813" s="173">
        <f>AV813</f>
        <v>1790300</v>
      </c>
      <c r="BC813" s="178">
        <f t="shared" si="275"/>
        <v>1790300</v>
      </c>
      <c r="BD813" s="173">
        <f t="shared" si="258"/>
        <v>448800</v>
      </c>
      <c r="BE813" s="177">
        <f t="shared" si="259"/>
        <v>0.33455087588520316</v>
      </c>
      <c r="BF813" s="179" t="s">
        <v>7679</v>
      </c>
      <c r="BG813" s="174"/>
      <c r="BH813" s="166" t="s">
        <v>20501</v>
      </c>
      <c r="BI813" s="162"/>
      <c r="BJ813" s="163">
        <v>1</v>
      </c>
      <c r="BK813" s="163"/>
    </row>
    <row r="814" spans="1:63" ht="36.75" customHeight="1" x14ac:dyDescent="0.25">
      <c r="A814" s="157">
        <v>808</v>
      </c>
      <c r="B814" s="164" t="s">
        <v>2288</v>
      </c>
      <c r="C814" s="169" t="s">
        <v>2279</v>
      </c>
      <c r="D814" s="169" t="s">
        <v>467</v>
      </c>
      <c r="E814" s="170" t="s">
        <v>2375</v>
      </c>
      <c r="F814" s="171" t="s">
        <v>2376</v>
      </c>
      <c r="G814" s="171" t="s">
        <v>2377</v>
      </c>
      <c r="H814" s="172" t="s">
        <v>2376</v>
      </c>
      <c r="I814" s="164" t="s">
        <v>2209</v>
      </c>
      <c r="J814" s="164">
        <v>68</v>
      </c>
      <c r="K814" s="171">
        <v>68</v>
      </c>
      <c r="L814" s="171" t="s">
        <v>2283</v>
      </c>
      <c r="M814" s="173">
        <v>1259810</v>
      </c>
      <c r="N814" s="173">
        <f t="shared" si="276"/>
        <v>62190</v>
      </c>
      <c r="O814" s="173">
        <v>62906.086956521802</v>
      </c>
      <c r="P814" s="173">
        <v>1322000</v>
      </c>
      <c r="Q814" s="173">
        <f t="shared" si="277"/>
        <v>81777.913043478344</v>
      </c>
      <c r="R814" s="173">
        <f t="shared" si="278"/>
        <v>1341587.9130434783</v>
      </c>
      <c r="S814" s="173">
        <v>1341500</v>
      </c>
      <c r="T814" s="174"/>
      <c r="U814" s="175" t="s">
        <v>471</v>
      </c>
      <c r="V814" s="175" t="s">
        <v>1197</v>
      </c>
      <c r="W814" s="175" t="s">
        <v>173</v>
      </c>
      <c r="X814" s="176">
        <v>43294</v>
      </c>
      <c r="Y814" s="171" t="s">
        <v>7684</v>
      </c>
      <c r="Z814" s="171" t="s">
        <v>7860</v>
      </c>
      <c r="AA814" s="173">
        <v>1740000</v>
      </c>
      <c r="AB814" s="173"/>
      <c r="AC814" s="173"/>
      <c r="AD814" s="173"/>
      <c r="AE814" s="173"/>
      <c r="AF814" s="173"/>
      <c r="AG814" s="173"/>
      <c r="AH814" s="173"/>
      <c r="AI814" s="173">
        <v>1622000</v>
      </c>
      <c r="AJ814" s="173"/>
      <c r="AK814" s="173"/>
      <c r="AL814" s="173"/>
      <c r="AM814" s="173"/>
      <c r="AN814" s="173"/>
      <c r="AO814" s="173"/>
      <c r="AP814" s="173"/>
      <c r="AQ814" s="173"/>
      <c r="AR814" s="173"/>
      <c r="AS814" s="173">
        <v>2009000</v>
      </c>
      <c r="AT814" s="160">
        <f t="shared" si="260"/>
        <v>3</v>
      </c>
      <c r="AU814" s="173">
        <f t="shared" si="261"/>
        <v>5371000</v>
      </c>
      <c r="AV814" s="173">
        <f t="shared" si="262"/>
        <v>1790300</v>
      </c>
      <c r="AW814" s="173">
        <f t="shared" si="263"/>
        <v>1622000</v>
      </c>
      <c r="AX814" s="173">
        <f t="shared" si="264"/>
        <v>448800</v>
      </c>
      <c r="AY814" s="173">
        <f t="shared" si="265"/>
        <v>280500</v>
      </c>
      <c r="AZ814" s="177">
        <f t="shared" si="266"/>
        <v>0.33455087588520316</v>
      </c>
      <c r="BA814" s="177">
        <f t="shared" si="267"/>
        <v>0.20909429742825195</v>
      </c>
      <c r="BB814" s="173">
        <f>AV814</f>
        <v>1790300</v>
      </c>
      <c r="BC814" s="178">
        <f t="shared" si="275"/>
        <v>1790300</v>
      </c>
      <c r="BD814" s="173">
        <f t="shared" si="258"/>
        <v>448800</v>
      </c>
      <c r="BE814" s="177">
        <f t="shared" si="259"/>
        <v>0.33455087588520316</v>
      </c>
      <c r="BF814" s="179" t="s">
        <v>7679</v>
      </c>
      <c r="BG814" s="174"/>
      <c r="BH814" s="166" t="s">
        <v>20501</v>
      </c>
      <c r="BI814" s="162"/>
      <c r="BJ814" s="163">
        <v>1</v>
      </c>
      <c r="BK814" s="163"/>
    </row>
    <row r="815" spans="1:63" ht="36.75" customHeight="1" x14ac:dyDescent="0.25">
      <c r="A815" s="157">
        <v>809</v>
      </c>
      <c r="B815" s="164" t="s">
        <v>2292</v>
      </c>
      <c r="C815" s="169" t="s">
        <v>2279</v>
      </c>
      <c r="D815" s="169" t="s">
        <v>467</v>
      </c>
      <c r="E815" s="170" t="s">
        <v>2378</v>
      </c>
      <c r="F815" s="171" t="s">
        <v>2379</v>
      </c>
      <c r="G815" s="171" t="s">
        <v>2380</v>
      </c>
      <c r="H815" s="172" t="s">
        <v>2379</v>
      </c>
      <c r="I815" s="164" t="s">
        <v>2209</v>
      </c>
      <c r="J815" s="164">
        <v>68</v>
      </c>
      <c r="K815" s="171">
        <v>68</v>
      </c>
      <c r="L815" s="171" t="s">
        <v>2283</v>
      </c>
      <c r="M815" s="173">
        <v>1259810</v>
      </c>
      <c r="N815" s="173">
        <f t="shared" si="276"/>
        <v>62190</v>
      </c>
      <c r="O815" s="173">
        <v>62906.086956521802</v>
      </c>
      <c r="P815" s="173">
        <v>1322000</v>
      </c>
      <c r="Q815" s="173">
        <f t="shared" si="277"/>
        <v>81777.913043478344</v>
      </c>
      <c r="R815" s="173">
        <f t="shared" si="278"/>
        <v>1341587.9130434783</v>
      </c>
      <c r="S815" s="173">
        <v>1341500</v>
      </c>
      <c r="T815" s="174"/>
      <c r="U815" s="175" t="s">
        <v>471</v>
      </c>
      <c r="V815" s="175" t="s">
        <v>1197</v>
      </c>
      <c r="W815" s="175" t="s">
        <v>173</v>
      </c>
      <c r="X815" s="176">
        <v>43294</v>
      </c>
      <c r="Y815" s="171" t="s">
        <v>7684</v>
      </c>
      <c r="Z815" s="171" t="s">
        <v>7860</v>
      </c>
      <c r="AA815" s="173">
        <v>1740000</v>
      </c>
      <c r="AB815" s="173"/>
      <c r="AC815" s="173"/>
      <c r="AD815" s="173"/>
      <c r="AE815" s="173"/>
      <c r="AF815" s="173"/>
      <c r="AG815" s="173"/>
      <c r="AH815" s="173"/>
      <c r="AI815" s="173">
        <v>1622000</v>
      </c>
      <c r="AJ815" s="173"/>
      <c r="AK815" s="173"/>
      <c r="AL815" s="173"/>
      <c r="AM815" s="173"/>
      <c r="AN815" s="173"/>
      <c r="AO815" s="173"/>
      <c r="AP815" s="173"/>
      <c r="AQ815" s="173"/>
      <c r="AR815" s="173"/>
      <c r="AS815" s="173">
        <v>2009000</v>
      </c>
      <c r="AT815" s="160">
        <f t="shared" si="260"/>
        <v>3</v>
      </c>
      <c r="AU815" s="173">
        <f t="shared" si="261"/>
        <v>5371000</v>
      </c>
      <c r="AV815" s="173">
        <f t="shared" si="262"/>
        <v>1790300</v>
      </c>
      <c r="AW815" s="173">
        <f t="shared" si="263"/>
        <v>1622000</v>
      </c>
      <c r="AX815" s="173">
        <f t="shared" si="264"/>
        <v>448800</v>
      </c>
      <c r="AY815" s="173">
        <f t="shared" si="265"/>
        <v>280500</v>
      </c>
      <c r="AZ815" s="177">
        <f t="shared" si="266"/>
        <v>0.33455087588520316</v>
      </c>
      <c r="BA815" s="177">
        <f t="shared" si="267"/>
        <v>0.20909429742825195</v>
      </c>
      <c r="BB815" s="173">
        <f>AV815</f>
        <v>1790300</v>
      </c>
      <c r="BC815" s="178">
        <f t="shared" si="275"/>
        <v>1790300</v>
      </c>
      <c r="BD815" s="173">
        <f t="shared" si="258"/>
        <v>448800</v>
      </c>
      <c r="BE815" s="177">
        <f t="shared" si="259"/>
        <v>0.33455087588520316</v>
      </c>
      <c r="BF815" s="179" t="s">
        <v>7679</v>
      </c>
      <c r="BG815" s="174"/>
      <c r="BH815" s="166" t="s">
        <v>20501</v>
      </c>
      <c r="BI815" s="162"/>
      <c r="BJ815" s="163">
        <v>1</v>
      </c>
      <c r="BK815" s="163"/>
    </row>
    <row r="816" spans="1:63" ht="36.75" customHeight="1" x14ac:dyDescent="0.25">
      <c r="A816" s="157">
        <v>810</v>
      </c>
      <c r="B816" s="164" t="s">
        <v>2296</v>
      </c>
      <c r="C816" s="169" t="s">
        <v>2279</v>
      </c>
      <c r="D816" s="169" t="s">
        <v>467</v>
      </c>
      <c r="E816" s="170" t="s">
        <v>2381</v>
      </c>
      <c r="F816" s="171" t="s">
        <v>2382</v>
      </c>
      <c r="G816" s="171" t="s">
        <v>2383</v>
      </c>
      <c r="H816" s="172" t="s">
        <v>2382</v>
      </c>
      <c r="I816" s="164" t="s">
        <v>2209</v>
      </c>
      <c r="J816" s="164">
        <v>68</v>
      </c>
      <c r="K816" s="171">
        <v>68</v>
      </c>
      <c r="L816" s="171" t="s">
        <v>2283</v>
      </c>
      <c r="M816" s="173">
        <v>1259810</v>
      </c>
      <c r="N816" s="173">
        <f t="shared" si="276"/>
        <v>62190</v>
      </c>
      <c r="O816" s="173">
        <v>62906.086956521802</v>
      </c>
      <c r="P816" s="173">
        <v>1322000</v>
      </c>
      <c r="Q816" s="173">
        <f t="shared" si="277"/>
        <v>81777.913043478344</v>
      </c>
      <c r="R816" s="173">
        <f t="shared" si="278"/>
        <v>1341587.9130434783</v>
      </c>
      <c r="S816" s="173">
        <v>1341500</v>
      </c>
      <c r="T816" s="174"/>
      <c r="U816" s="175" t="s">
        <v>471</v>
      </c>
      <c r="V816" s="175" t="s">
        <v>1197</v>
      </c>
      <c r="W816" s="175" t="s">
        <v>29</v>
      </c>
      <c r="X816" s="176">
        <v>43294</v>
      </c>
      <c r="Y816" s="171" t="s">
        <v>7684</v>
      </c>
      <c r="Z816" s="171" t="s">
        <v>7860</v>
      </c>
      <c r="AA816" s="173">
        <v>1740000</v>
      </c>
      <c r="AB816" s="173"/>
      <c r="AC816" s="173"/>
      <c r="AD816" s="173"/>
      <c r="AE816" s="173"/>
      <c r="AF816" s="173"/>
      <c r="AG816" s="173"/>
      <c r="AH816" s="173"/>
      <c r="AI816" s="173">
        <v>1622000</v>
      </c>
      <c r="AJ816" s="173"/>
      <c r="AK816" s="173"/>
      <c r="AL816" s="173"/>
      <c r="AM816" s="173"/>
      <c r="AN816" s="173"/>
      <c r="AO816" s="173"/>
      <c r="AP816" s="173"/>
      <c r="AQ816" s="173"/>
      <c r="AR816" s="173"/>
      <c r="AS816" s="173">
        <v>2009000</v>
      </c>
      <c r="AT816" s="160">
        <f t="shared" si="260"/>
        <v>3</v>
      </c>
      <c r="AU816" s="173">
        <f t="shared" si="261"/>
        <v>5371000</v>
      </c>
      <c r="AV816" s="173">
        <f t="shared" si="262"/>
        <v>1790300</v>
      </c>
      <c r="AW816" s="173">
        <f t="shared" si="263"/>
        <v>1622000</v>
      </c>
      <c r="AX816" s="173">
        <f t="shared" si="264"/>
        <v>448800</v>
      </c>
      <c r="AY816" s="173">
        <f t="shared" si="265"/>
        <v>280500</v>
      </c>
      <c r="AZ816" s="177">
        <f t="shared" si="266"/>
        <v>0.33455087588520316</v>
      </c>
      <c r="BA816" s="177">
        <f t="shared" si="267"/>
        <v>0.20909429742825195</v>
      </c>
      <c r="BB816" s="173">
        <f>AV816</f>
        <v>1790300</v>
      </c>
      <c r="BC816" s="178">
        <f t="shared" si="275"/>
        <v>1790300</v>
      </c>
      <c r="BD816" s="173">
        <f t="shared" si="258"/>
        <v>448800</v>
      </c>
      <c r="BE816" s="177">
        <f t="shared" si="259"/>
        <v>0.33455087588520316</v>
      </c>
      <c r="BF816" s="179" t="s">
        <v>7679</v>
      </c>
      <c r="BG816" s="174"/>
      <c r="BH816" s="166" t="s">
        <v>20501</v>
      </c>
      <c r="BI816" s="162"/>
      <c r="BJ816" s="163">
        <v>1</v>
      </c>
      <c r="BK816" s="163"/>
    </row>
    <row r="817" spans="1:63" ht="36.75" customHeight="1" x14ac:dyDescent="0.25">
      <c r="A817" s="157">
        <v>811</v>
      </c>
      <c r="B817" s="164" t="s">
        <v>2300</v>
      </c>
      <c r="C817" s="169" t="s">
        <v>2279</v>
      </c>
      <c r="D817" s="169" t="s">
        <v>467</v>
      </c>
      <c r="E817" s="170" t="s">
        <v>2384</v>
      </c>
      <c r="F817" s="171" t="s">
        <v>2385</v>
      </c>
      <c r="G817" s="171" t="s">
        <v>2386</v>
      </c>
      <c r="H817" s="172" t="s">
        <v>2385</v>
      </c>
      <c r="I817" s="164" t="s">
        <v>2209</v>
      </c>
      <c r="J817" s="164">
        <v>68</v>
      </c>
      <c r="K817" s="171">
        <v>68</v>
      </c>
      <c r="L817" s="171" t="s">
        <v>2283</v>
      </c>
      <c r="M817" s="173">
        <v>1259810</v>
      </c>
      <c r="N817" s="173">
        <f t="shared" si="276"/>
        <v>62190</v>
      </c>
      <c r="O817" s="173">
        <v>62906.086956521802</v>
      </c>
      <c r="P817" s="173">
        <v>1322000</v>
      </c>
      <c r="Q817" s="173">
        <f t="shared" si="277"/>
        <v>81777.913043478344</v>
      </c>
      <c r="R817" s="173">
        <f t="shared" si="278"/>
        <v>1341587.9130434783</v>
      </c>
      <c r="S817" s="173">
        <v>1341500</v>
      </c>
      <c r="T817" s="174"/>
      <c r="U817" s="175" t="s">
        <v>471</v>
      </c>
      <c r="V817" s="175" t="s">
        <v>1197</v>
      </c>
      <c r="W817" s="175" t="s">
        <v>29</v>
      </c>
      <c r="X817" s="176">
        <v>43294</v>
      </c>
      <c r="Y817" s="171" t="s">
        <v>7684</v>
      </c>
      <c r="Z817" s="171" t="s">
        <v>7860</v>
      </c>
      <c r="AA817" s="173"/>
      <c r="AB817" s="173"/>
      <c r="AC817" s="173"/>
      <c r="AD817" s="173"/>
      <c r="AE817" s="173"/>
      <c r="AF817" s="173">
        <v>2000000</v>
      </c>
      <c r="AG817" s="173"/>
      <c r="AH817" s="173"/>
      <c r="AI817" s="173">
        <v>1622000</v>
      </c>
      <c r="AJ817" s="173"/>
      <c r="AK817" s="173"/>
      <c r="AL817" s="173"/>
      <c r="AM817" s="173"/>
      <c r="AN817" s="173"/>
      <c r="AO817" s="173"/>
      <c r="AP817" s="173"/>
      <c r="AQ817" s="173"/>
      <c r="AR817" s="173"/>
      <c r="AS817" s="173">
        <v>2009000</v>
      </c>
      <c r="AT817" s="160">
        <f t="shared" si="260"/>
        <v>3</v>
      </c>
      <c r="AU817" s="173">
        <f t="shared" si="261"/>
        <v>5631000</v>
      </c>
      <c r="AV817" s="173">
        <f t="shared" si="262"/>
        <v>1877000</v>
      </c>
      <c r="AW817" s="173">
        <f t="shared" si="263"/>
        <v>1622000</v>
      </c>
      <c r="AX817" s="173">
        <f t="shared" si="264"/>
        <v>535500</v>
      </c>
      <c r="AY817" s="173">
        <f t="shared" si="265"/>
        <v>280500</v>
      </c>
      <c r="AZ817" s="177">
        <f t="shared" si="266"/>
        <v>0.39918002236302647</v>
      </c>
      <c r="BA817" s="177">
        <f t="shared" si="267"/>
        <v>0.20909429742825195</v>
      </c>
      <c r="BB817" s="173">
        <f>AW817</f>
        <v>1622000</v>
      </c>
      <c r="BC817" s="178">
        <f t="shared" si="275"/>
        <v>1877000</v>
      </c>
      <c r="BD817" s="173">
        <f t="shared" si="258"/>
        <v>280500</v>
      </c>
      <c r="BE817" s="177">
        <f t="shared" si="259"/>
        <v>0.20909429742825195</v>
      </c>
      <c r="BF817" s="179" t="s">
        <v>20515</v>
      </c>
      <c r="BG817" s="174"/>
      <c r="BH817" s="166" t="s">
        <v>20501</v>
      </c>
      <c r="BI817" s="162"/>
      <c r="BJ817" s="163">
        <v>1</v>
      </c>
      <c r="BK817" s="163"/>
    </row>
    <row r="818" spans="1:63" ht="36.75" customHeight="1" x14ac:dyDescent="0.25">
      <c r="A818" s="157">
        <v>812</v>
      </c>
      <c r="B818" s="164" t="s">
        <v>2304</v>
      </c>
      <c r="C818" s="169" t="s">
        <v>2279</v>
      </c>
      <c r="D818" s="169" t="s">
        <v>467</v>
      </c>
      <c r="E818" s="170" t="s">
        <v>2387</v>
      </c>
      <c r="F818" s="171" t="s">
        <v>2388</v>
      </c>
      <c r="G818" s="171" t="s">
        <v>2389</v>
      </c>
      <c r="H818" s="172" t="s">
        <v>2388</v>
      </c>
      <c r="I818" s="164" t="s">
        <v>2209</v>
      </c>
      <c r="J818" s="164">
        <v>68</v>
      </c>
      <c r="K818" s="171">
        <v>68</v>
      </c>
      <c r="L818" s="171" t="s">
        <v>2283</v>
      </c>
      <c r="M818" s="173">
        <v>1259810</v>
      </c>
      <c r="N818" s="173">
        <v>62190</v>
      </c>
      <c r="O818" s="173">
        <v>62906.086956521802</v>
      </c>
      <c r="P818" s="173">
        <v>1322000</v>
      </c>
      <c r="Q818" s="173">
        <v>81777.913043478344</v>
      </c>
      <c r="R818" s="173">
        <v>1341587.9130434783</v>
      </c>
      <c r="S818" s="173">
        <v>1341500</v>
      </c>
      <c r="T818" s="174"/>
      <c r="U818" s="175" t="s">
        <v>471</v>
      </c>
      <c r="V818" s="175" t="s">
        <v>1197</v>
      </c>
      <c r="W818" s="175" t="s">
        <v>173</v>
      </c>
      <c r="X818" s="176">
        <v>43294</v>
      </c>
      <c r="Y818" s="171" t="s">
        <v>7684</v>
      </c>
      <c r="Z818" s="171" t="s">
        <v>7860</v>
      </c>
      <c r="AA818" s="173"/>
      <c r="AB818" s="173"/>
      <c r="AC818" s="173"/>
      <c r="AD818" s="173"/>
      <c r="AE818" s="173"/>
      <c r="AF818" s="173"/>
      <c r="AG818" s="173"/>
      <c r="AH818" s="173"/>
      <c r="AI818" s="173">
        <v>1622000</v>
      </c>
      <c r="AJ818" s="173"/>
      <c r="AK818" s="173"/>
      <c r="AL818" s="173"/>
      <c r="AM818" s="173"/>
      <c r="AN818" s="173"/>
      <c r="AO818" s="173"/>
      <c r="AP818" s="173"/>
      <c r="AQ818" s="173"/>
      <c r="AR818" s="173">
        <v>2251000</v>
      </c>
      <c r="AS818" s="173">
        <v>2009000</v>
      </c>
      <c r="AT818" s="160">
        <f t="shared" si="260"/>
        <v>3</v>
      </c>
      <c r="AU818" s="173">
        <f t="shared" si="261"/>
        <v>5882000</v>
      </c>
      <c r="AV818" s="173">
        <f t="shared" si="262"/>
        <v>1960700</v>
      </c>
      <c r="AW818" s="173">
        <f t="shared" si="263"/>
        <v>1622000</v>
      </c>
      <c r="AX818" s="173">
        <f t="shared" si="264"/>
        <v>619200</v>
      </c>
      <c r="AY818" s="173">
        <f t="shared" si="265"/>
        <v>280500</v>
      </c>
      <c r="AZ818" s="177">
        <f t="shared" si="266"/>
        <v>0.46157286619455834</v>
      </c>
      <c r="BA818" s="177">
        <f t="shared" si="267"/>
        <v>0.20909429742825195</v>
      </c>
      <c r="BB818" s="173">
        <f>AW818</f>
        <v>1622000</v>
      </c>
      <c r="BC818" s="178">
        <f t="shared" si="275"/>
        <v>1960700</v>
      </c>
      <c r="BD818" s="173">
        <f t="shared" si="258"/>
        <v>280500</v>
      </c>
      <c r="BE818" s="177">
        <f t="shared" si="259"/>
        <v>0.20909429742825195</v>
      </c>
      <c r="BF818" s="179" t="s">
        <v>20515</v>
      </c>
      <c r="BG818" s="174"/>
      <c r="BH818" s="166" t="s">
        <v>20501</v>
      </c>
      <c r="BI818" s="162"/>
      <c r="BJ818" s="163">
        <v>1</v>
      </c>
      <c r="BK818" s="163"/>
    </row>
    <row r="819" spans="1:63" ht="36.75" customHeight="1" x14ac:dyDescent="0.25">
      <c r="A819" s="157">
        <v>813</v>
      </c>
      <c r="B819" s="164" t="s">
        <v>2308</v>
      </c>
      <c r="C819" s="169" t="s">
        <v>2279</v>
      </c>
      <c r="D819" s="169" t="s">
        <v>467</v>
      </c>
      <c r="E819" s="170" t="s">
        <v>2390</v>
      </c>
      <c r="F819" s="171" t="s">
        <v>2391</v>
      </c>
      <c r="G819" s="171" t="s">
        <v>2392</v>
      </c>
      <c r="H819" s="172" t="s">
        <v>2391</v>
      </c>
      <c r="I819" s="164" t="s">
        <v>2209</v>
      </c>
      <c r="J819" s="164">
        <v>68</v>
      </c>
      <c r="K819" s="171">
        <v>68</v>
      </c>
      <c r="L819" s="171" t="s">
        <v>2283</v>
      </c>
      <c r="M819" s="173">
        <v>1259810</v>
      </c>
      <c r="N819" s="173">
        <v>62190</v>
      </c>
      <c r="O819" s="173">
        <v>62906.086956521802</v>
      </c>
      <c r="P819" s="173">
        <v>1322000</v>
      </c>
      <c r="Q819" s="173">
        <v>81777.913043478344</v>
      </c>
      <c r="R819" s="173">
        <v>1341587.9130434783</v>
      </c>
      <c r="S819" s="173">
        <v>1341500</v>
      </c>
      <c r="T819" s="174"/>
      <c r="U819" s="175" t="s">
        <v>471</v>
      </c>
      <c r="V819" s="175" t="s">
        <v>1197</v>
      </c>
      <c r="W819" s="175" t="s">
        <v>173</v>
      </c>
      <c r="X819" s="176">
        <v>43294</v>
      </c>
      <c r="Y819" s="171" t="s">
        <v>7684</v>
      </c>
      <c r="Z819" s="171" t="s">
        <v>7860</v>
      </c>
      <c r="AA819" s="173"/>
      <c r="AB819" s="173"/>
      <c r="AC819" s="173"/>
      <c r="AD819" s="173"/>
      <c r="AE819" s="173"/>
      <c r="AF819" s="173"/>
      <c r="AG819" s="173"/>
      <c r="AH819" s="173"/>
      <c r="AI819" s="173">
        <v>1622000</v>
      </c>
      <c r="AJ819" s="173"/>
      <c r="AK819" s="173"/>
      <c r="AL819" s="173"/>
      <c r="AM819" s="173"/>
      <c r="AN819" s="173"/>
      <c r="AO819" s="173"/>
      <c r="AP819" s="173"/>
      <c r="AQ819" s="173"/>
      <c r="AR819" s="173">
        <v>2251000</v>
      </c>
      <c r="AS819" s="173">
        <v>2009000</v>
      </c>
      <c r="AT819" s="160">
        <f t="shared" si="260"/>
        <v>3</v>
      </c>
      <c r="AU819" s="173">
        <f t="shared" si="261"/>
        <v>5882000</v>
      </c>
      <c r="AV819" s="173">
        <f t="shared" si="262"/>
        <v>1960700</v>
      </c>
      <c r="AW819" s="173">
        <f t="shared" si="263"/>
        <v>1622000</v>
      </c>
      <c r="AX819" s="173">
        <f t="shared" si="264"/>
        <v>619200</v>
      </c>
      <c r="AY819" s="173">
        <f t="shared" si="265"/>
        <v>280500</v>
      </c>
      <c r="AZ819" s="177">
        <f t="shared" si="266"/>
        <v>0.46157286619455834</v>
      </c>
      <c r="BA819" s="177">
        <f t="shared" si="267"/>
        <v>0.20909429742825195</v>
      </c>
      <c r="BB819" s="173">
        <f>AW819</f>
        <v>1622000</v>
      </c>
      <c r="BC819" s="178">
        <f t="shared" si="275"/>
        <v>1960700</v>
      </c>
      <c r="BD819" s="173">
        <f t="shared" si="258"/>
        <v>280500</v>
      </c>
      <c r="BE819" s="177">
        <f t="shared" si="259"/>
        <v>0.20909429742825195</v>
      </c>
      <c r="BF819" s="179" t="s">
        <v>20515</v>
      </c>
      <c r="BG819" s="174"/>
      <c r="BH819" s="166" t="s">
        <v>20501</v>
      </c>
      <c r="BI819" s="162"/>
      <c r="BJ819" s="163">
        <v>1</v>
      </c>
      <c r="BK819" s="163"/>
    </row>
    <row r="820" spans="1:63" ht="36.75" customHeight="1" x14ac:dyDescent="0.25">
      <c r="A820" s="157">
        <v>814</v>
      </c>
      <c r="B820" s="164" t="s">
        <v>2312</v>
      </c>
      <c r="C820" s="169" t="s">
        <v>2279</v>
      </c>
      <c r="D820" s="169" t="s">
        <v>467</v>
      </c>
      <c r="E820" s="170" t="s">
        <v>2393</v>
      </c>
      <c r="F820" s="171" t="s">
        <v>2394</v>
      </c>
      <c r="G820" s="171" t="s">
        <v>2394</v>
      </c>
      <c r="H820" s="172" t="s">
        <v>2394</v>
      </c>
      <c r="I820" s="164" t="s">
        <v>2209</v>
      </c>
      <c r="J820" s="164">
        <v>68</v>
      </c>
      <c r="K820" s="171">
        <v>68</v>
      </c>
      <c r="L820" s="171" t="s">
        <v>2283</v>
      </c>
      <c r="M820" s="173">
        <v>1259810</v>
      </c>
      <c r="N820" s="173">
        <v>62190</v>
      </c>
      <c r="O820" s="173">
        <v>62906.086956521802</v>
      </c>
      <c r="P820" s="173">
        <v>1322000</v>
      </c>
      <c r="Q820" s="173">
        <v>81777.913043478344</v>
      </c>
      <c r="R820" s="173">
        <v>1341587.9130434783</v>
      </c>
      <c r="S820" s="173">
        <v>1341500</v>
      </c>
      <c r="T820" s="174"/>
      <c r="U820" s="175" t="s">
        <v>471</v>
      </c>
      <c r="V820" s="175" t="s">
        <v>1197</v>
      </c>
      <c r="W820" s="175" t="s">
        <v>173</v>
      </c>
      <c r="X820" s="176">
        <v>43294</v>
      </c>
      <c r="Y820" s="171" t="s">
        <v>7684</v>
      </c>
      <c r="Z820" s="171" t="s">
        <v>7860</v>
      </c>
      <c r="AA820" s="173"/>
      <c r="AB820" s="173"/>
      <c r="AC820" s="173"/>
      <c r="AD820" s="173"/>
      <c r="AE820" s="173"/>
      <c r="AF820" s="173"/>
      <c r="AG820" s="173"/>
      <c r="AH820" s="173"/>
      <c r="AI820" s="173">
        <v>1622000</v>
      </c>
      <c r="AJ820" s="173"/>
      <c r="AK820" s="173"/>
      <c r="AL820" s="173"/>
      <c r="AM820" s="173"/>
      <c r="AN820" s="173"/>
      <c r="AO820" s="173"/>
      <c r="AP820" s="173"/>
      <c r="AQ820" s="173"/>
      <c r="AR820" s="173">
        <v>2251000</v>
      </c>
      <c r="AS820" s="173">
        <v>2009000</v>
      </c>
      <c r="AT820" s="160">
        <f t="shared" si="260"/>
        <v>3</v>
      </c>
      <c r="AU820" s="173">
        <f t="shared" si="261"/>
        <v>5882000</v>
      </c>
      <c r="AV820" s="173">
        <f t="shared" si="262"/>
        <v>1960700</v>
      </c>
      <c r="AW820" s="173">
        <f t="shared" si="263"/>
        <v>1622000</v>
      </c>
      <c r="AX820" s="173">
        <f t="shared" si="264"/>
        <v>619200</v>
      </c>
      <c r="AY820" s="173">
        <f t="shared" si="265"/>
        <v>280500</v>
      </c>
      <c r="AZ820" s="177">
        <f t="shared" si="266"/>
        <v>0.46157286619455834</v>
      </c>
      <c r="BA820" s="177">
        <f t="shared" si="267"/>
        <v>0.20909429742825195</v>
      </c>
      <c r="BB820" s="173">
        <f>AW820</f>
        <v>1622000</v>
      </c>
      <c r="BC820" s="178">
        <f t="shared" si="275"/>
        <v>1960700</v>
      </c>
      <c r="BD820" s="173">
        <f t="shared" si="258"/>
        <v>280500</v>
      </c>
      <c r="BE820" s="177">
        <f t="shared" si="259"/>
        <v>0.20909429742825195</v>
      </c>
      <c r="BF820" s="179" t="s">
        <v>20515</v>
      </c>
      <c r="BG820" s="174"/>
      <c r="BH820" s="166" t="s">
        <v>20501</v>
      </c>
      <c r="BI820" s="162"/>
      <c r="BJ820" s="163">
        <v>1</v>
      </c>
      <c r="BK820" s="163"/>
    </row>
    <row r="821" spans="1:63" ht="36.75" customHeight="1" x14ac:dyDescent="0.25">
      <c r="A821" s="157">
        <v>815</v>
      </c>
      <c r="B821" s="164" t="s">
        <v>2316</v>
      </c>
      <c r="C821" s="169" t="s">
        <v>2279</v>
      </c>
      <c r="D821" s="169" t="s">
        <v>467</v>
      </c>
      <c r="E821" s="170" t="s">
        <v>2397</v>
      </c>
      <c r="F821" s="171" t="s">
        <v>2398</v>
      </c>
      <c r="G821" s="171" t="s">
        <v>2399</v>
      </c>
      <c r="H821" s="172" t="s">
        <v>2398</v>
      </c>
      <c r="I821" s="164" t="s">
        <v>2209</v>
      </c>
      <c r="J821" s="164">
        <v>68</v>
      </c>
      <c r="K821" s="171">
        <v>68</v>
      </c>
      <c r="L821" s="171" t="s">
        <v>2283</v>
      </c>
      <c r="M821" s="173">
        <v>1259810</v>
      </c>
      <c r="N821" s="173">
        <f>P821-M821</f>
        <v>62190</v>
      </c>
      <c r="O821" s="173">
        <v>62906.086956521802</v>
      </c>
      <c r="P821" s="173">
        <v>1322000</v>
      </c>
      <c r="Q821" s="173">
        <f>+O821/1800000*2340000</f>
        <v>81777.913043478344</v>
      </c>
      <c r="R821" s="173">
        <f>+M821+Q821</f>
        <v>1341587.9130434783</v>
      </c>
      <c r="S821" s="173">
        <v>1341500</v>
      </c>
      <c r="T821" s="174"/>
      <c r="U821" s="175" t="s">
        <v>471</v>
      </c>
      <c r="V821" s="175" t="s">
        <v>1197</v>
      </c>
      <c r="W821" s="175" t="s">
        <v>173</v>
      </c>
      <c r="X821" s="176">
        <v>43294</v>
      </c>
      <c r="Y821" s="171" t="s">
        <v>7684</v>
      </c>
      <c r="Z821" s="171" t="s">
        <v>7860</v>
      </c>
      <c r="AA821" s="173">
        <v>1740000</v>
      </c>
      <c r="AB821" s="173"/>
      <c r="AC821" s="173"/>
      <c r="AD821" s="173"/>
      <c r="AE821" s="173"/>
      <c r="AF821" s="173"/>
      <c r="AG821" s="173"/>
      <c r="AH821" s="173"/>
      <c r="AI821" s="173">
        <v>1622000</v>
      </c>
      <c r="AJ821" s="173"/>
      <c r="AK821" s="173"/>
      <c r="AL821" s="173"/>
      <c r="AM821" s="173"/>
      <c r="AN821" s="173"/>
      <c r="AO821" s="173"/>
      <c r="AP821" s="173"/>
      <c r="AQ821" s="173"/>
      <c r="AR821" s="173"/>
      <c r="AS821" s="173">
        <v>2009000</v>
      </c>
      <c r="AT821" s="160">
        <f t="shared" si="260"/>
        <v>3</v>
      </c>
      <c r="AU821" s="173">
        <f t="shared" si="261"/>
        <v>5371000</v>
      </c>
      <c r="AV821" s="173">
        <f t="shared" si="262"/>
        <v>1790300</v>
      </c>
      <c r="AW821" s="173">
        <f t="shared" si="263"/>
        <v>1622000</v>
      </c>
      <c r="AX821" s="173">
        <f t="shared" si="264"/>
        <v>448800</v>
      </c>
      <c r="AY821" s="173">
        <f t="shared" si="265"/>
        <v>280500</v>
      </c>
      <c r="AZ821" s="177">
        <f t="shared" si="266"/>
        <v>0.33455087588520316</v>
      </c>
      <c r="BA821" s="177">
        <f t="shared" si="267"/>
        <v>0.20909429742825195</v>
      </c>
      <c r="BB821" s="173">
        <f>AV821</f>
        <v>1790300</v>
      </c>
      <c r="BC821" s="178">
        <f t="shared" si="275"/>
        <v>1790300</v>
      </c>
      <c r="BD821" s="173">
        <f t="shared" si="258"/>
        <v>448800</v>
      </c>
      <c r="BE821" s="177">
        <f t="shared" si="259"/>
        <v>0.33455087588520316</v>
      </c>
      <c r="BF821" s="179" t="s">
        <v>7679</v>
      </c>
      <c r="BG821" s="174"/>
      <c r="BH821" s="166" t="s">
        <v>20501</v>
      </c>
      <c r="BI821" s="162"/>
      <c r="BJ821" s="163">
        <v>1</v>
      </c>
      <c r="BK821" s="163"/>
    </row>
    <row r="822" spans="1:63" ht="36.75" customHeight="1" x14ac:dyDescent="0.25">
      <c r="A822" s="157">
        <v>816</v>
      </c>
      <c r="B822" s="164" t="s">
        <v>2320</v>
      </c>
      <c r="C822" s="169" t="s">
        <v>2279</v>
      </c>
      <c r="D822" s="169" t="s">
        <v>467</v>
      </c>
      <c r="E822" s="170" t="s">
        <v>2400</v>
      </c>
      <c r="F822" s="171" t="s">
        <v>2401</v>
      </c>
      <c r="G822" s="171" t="s">
        <v>2402</v>
      </c>
      <c r="H822" s="172" t="s">
        <v>2401</v>
      </c>
      <c r="I822" s="164" t="s">
        <v>2209</v>
      </c>
      <c r="J822" s="164">
        <v>68</v>
      </c>
      <c r="K822" s="171">
        <v>68</v>
      </c>
      <c r="L822" s="171" t="s">
        <v>2283</v>
      </c>
      <c r="M822" s="173">
        <v>1259810</v>
      </c>
      <c r="N822" s="173">
        <v>62190</v>
      </c>
      <c r="O822" s="173">
        <v>62906.086956521802</v>
      </c>
      <c r="P822" s="173">
        <v>1322000</v>
      </c>
      <c r="Q822" s="173">
        <v>81777.913043478344</v>
      </c>
      <c r="R822" s="173">
        <v>1341587.9130434783</v>
      </c>
      <c r="S822" s="173">
        <v>1341500</v>
      </c>
      <c r="T822" s="174"/>
      <c r="U822" s="175" t="s">
        <v>471</v>
      </c>
      <c r="V822" s="175" t="s">
        <v>1197</v>
      </c>
      <c r="W822" s="175" t="s">
        <v>173</v>
      </c>
      <c r="X822" s="176">
        <v>43294</v>
      </c>
      <c r="Y822" s="171" t="s">
        <v>7688</v>
      </c>
      <c r="Z822" s="171" t="s">
        <v>7860</v>
      </c>
      <c r="AA822" s="173"/>
      <c r="AB822" s="173"/>
      <c r="AC822" s="173"/>
      <c r="AD822" s="173"/>
      <c r="AE822" s="173"/>
      <c r="AF822" s="173"/>
      <c r="AG822" s="173"/>
      <c r="AH822" s="173"/>
      <c r="AI822" s="173">
        <v>1622000</v>
      </c>
      <c r="AJ822" s="173"/>
      <c r="AK822" s="173"/>
      <c r="AL822" s="173"/>
      <c r="AM822" s="173"/>
      <c r="AN822" s="173"/>
      <c r="AO822" s="173"/>
      <c r="AP822" s="173"/>
      <c r="AQ822" s="173"/>
      <c r="AR822" s="173">
        <v>2251000</v>
      </c>
      <c r="AS822" s="173">
        <v>2009000</v>
      </c>
      <c r="AT822" s="160">
        <f t="shared" si="260"/>
        <v>3</v>
      </c>
      <c r="AU822" s="173">
        <f t="shared" si="261"/>
        <v>5882000</v>
      </c>
      <c r="AV822" s="173">
        <f t="shared" si="262"/>
        <v>1960700</v>
      </c>
      <c r="AW822" s="173">
        <f t="shared" si="263"/>
        <v>1622000</v>
      </c>
      <c r="AX822" s="173">
        <f t="shared" si="264"/>
        <v>619200</v>
      </c>
      <c r="AY822" s="173">
        <f t="shared" si="265"/>
        <v>280500</v>
      </c>
      <c r="AZ822" s="177">
        <f t="shared" si="266"/>
        <v>0.46157286619455834</v>
      </c>
      <c r="BA822" s="177">
        <f t="shared" si="267"/>
        <v>0.20909429742825195</v>
      </c>
      <c r="BB822" s="173">
        <f>AW822</f>
        <v>1622000</v>
      </c>
      <c r="BC822" s="178">
        <f t="shared" si="275"/>
        <v>1960700</v>
      </c>
      <c r="BD822" s="173">
        <f t="shared" si="258"/>
        <v>280500</v>
      </c>
      <c r="BE822" s="177">
        <f t="shared" si="259"/>
        <v>0.20909429742825195</v>
      </c>
      <c r="BF822" s="179" t="s">
        <v>20515</v>
      </c>
      <c r="BG822" s="174"/>
      <c r="BH822" s="166" t="s">
        <v>20501</v>
      </c>
      <c r="BI822" s="162"/>
      <c r="BJ822" s="163">
        <v>1</v>
      </c>
      <c r="BK822" s="163"/>
    </row>
    <row r="823" spans="1:63" ht="36.75" customHeight="1" x14ac:dyDescent="0.25">
      <c r="A823" s="157">
        <v>817</v>
      </c>
      <c r="B823" s="164" t="s">
        <v>2324</v>
      </c>
      <c r="C823" s="169" t="s">
        <v>2279</v>
      </c>
      <c r="D823" s="169" t="s">
        <v>467</v>
      </c>
      <c r="E823" s="170" t="s">
        <v>2403</v>
      </c>
      <c r="F823" s="171" t="s">
        <v>2404</v>
      </c>
      <c r="G823" s="171" t="s">
        <v>2405</v>
      </c>
      <c r="H823" s="172" t="s">
        <v>2404</v>
      </c>
      <c r="I823" s="164" t="s">
        <v>2209</v>
      </c>
      <c r="J823" s="164">
        <v>68</v>
      </c>
      <c r="K823" s="171">
        <v>68</v>
      </c>
      <c r="L823" s="171" t="s">
        <v>2283</v>
      </c>
      <c r="M823" s="173">
        <v>1259810</v>
      </c>
      <c r="N823" s="173">
        <f>P823-M823</f>
        <v>62190</v>
      </c>
      <c r="O823" s="173">
        <v>62906.086956521802</v>
      </c>
      <c r="P823" s="173">
        <v>1322000</v>
      </c>
      <c r="Q823" s="173">
        <f>+O823/1800000*2340000</f>
        <v>81777.913043478344</v>
      </c>
      <c r="R823" s="173">
        <f>+M823+Q823</f>
        <v>1341587.9130434783</v>
      </c>
      <c r="S823" s="173">
        <v>1341500</v>
      </c>
      <c r="T823" s="174"/>
      <c r="U823" s="175" t="s">
        <v>471</v>
      </c>
      <c r="V823" s="175" t="s">
        <v>1197</v>
      </c>
      <c r="W823" s="175" t="s">
        <v>173</v>
      </c>
      <c r="X823" s="176">
        <v>43294</v>
      </c>
      <c r="Y823" s="171" t="s">
        <v>7684</v>
      </c>
      <c r="Z823" s="171" t="s">
        <v>7860</v>
      </c>
      <c r="AA823" s="173">
        <v>1740000</v>
      </c>
      <c r="AB823" s="173"/>
      <c r="AC823" s="173"/>
      <c r="AD823" s="173"/>
      <c r="AE823" s="173"/>
      <c r="AF823" s="173"/>
      <c r="AG823" s="173"/>
      <c r="AH823" s="173"/>
      <c r="AI823" s="173">
        <v>1622000</v>
      </c>
      <c r="AJ823" s="173"/>
      <c r="AK823" s="173"/>
      <c r="AL823" s="173"/>
      <c r="AM823" s="173"/>
      <c r="AN823" s="173"/>
      <c r="AO823" s="173"/>
      <c r="AP823" s="173"/>
      <c r="AQ823" s="173"/>
      <c r="AR823" s="173"/>
      <c r="AS823" s="173">
        <v>2009000</v>
      </c>
      <c r="AT823" s="160">
        <f t="shared" si="260"/>
        <v>3</v>
      </c>
      <c r="AU823" s="173">
        <f t="shared" si="261"/>
        <v>5371000</v>
      </c>
      <c r="AV823" s="173">
        <f t="shared" si="262"/>
        <v>1790300</v>
      </c>
      <c r="AW823" s="173">
        <f t="shared" si="263"/>
        <v>1622000</v>
      </c>
      <c r="AX823" s="173">
        <f t="shared" si="264"/>
        <v>448800</v>
      </c>
      <c r="AY823" s="173">
        <f t="shared" si="265"/>
        <v>280500</v>
      </c>
      <c r="AZ823" s="177">
        <f t="shared" si="266"/>
        <v>0.33455087588520316</v>
      </c>
      <c r="BA823" s="177">
        <f t="shared" si="267"/>
        <v>0.20909429742825195</v>
      </c>
      <c r="BB823" s="173">
        <f>AV823</f>
        <v>1790300</v>
      </c>
      <c r="BC823" s="178">
        <f t="shared" si="275"/>
        <v>1790300</v>
      </c>
      <c r="BD823" s="173">
        <f t="shared" si="258"/>
        <v>448800</v>
      </c>
      <c r="BE823" s="177">
        <f t="shared" si="259"/>
        <v>0.33455087588520316</v>
      </c>
      <c r="BF823" s="179" t="s">
        <v>7679</v>
      </c>
      <c r="BG823" s="174"/>
      <c r="BH823" s="166" t="s">
        <v>20501</v>
      </c>
      <c r="BI823" s="162"/>
      <c r="BJ823" s="163">
        <v>1</v>
      </c>
      <c r="BK823" s="163"/>
    </row>
    <row r="824" spans="1:63" ht="36.75" customHeight="1" x14ac:dyDescent="0.25">
      <c r="A824" s="157">
        <v>818</v>
      </c>
      <c r="B824" s="164" t="s">
        <v>2327</v>
      </c>
      <c r="C824" s="169" t="s">
        <v>2279</v>
      </c>
      <c r="D824" s="169" t="s">
        <v>467</v>
      </c>
      <c r="E824" s="170" t="s">
        <v>2406</v>
      </c>
      <c r="F824" s="171" t="s">
        <v>2407</v>
      </c>
      <c r="G824" s="171" t="s">
        <v>2408</v>
      </c>
      <c r="H824" s="172" t="s">
        <v>2407</v>
      </c>
      <c r="I824" s="164" t="s">
        <v>2209</v>
      </c>
      <c r="J824" s="164">
        <v>68</v>
      </c>
      <c r="K824" s="171">
        <v>68</v>
      </c>
      <c r="L824" s="171" t="s">
        <v>2283</v>
      </c>
      <c r="M824" s="173">
        <v>1259810</v>
      </c>
      <c r="N824" s="173">
        <f>P824-M824</f>
        <v>62190</v>
      </c>
      <c r="O824" s="173">
        <v>62906.086956521802</v>
      </c>
      <c r="P824" s="173">
        <v>1322000</v>
      </c>
      <c r="Q824" s="173">
        <f>+O824/1800000*2340000</f>
        <v>81777.913043478344</v>
      </c>
      <c r="R824" s="173">
        <f>+M824+Q824</f>
        <v>1341587.9130434783</v>
      </c>
      <c r="S824" s="173">
        <v>1341500</v>
      </c>
      <c r="T824" s="174"/>
      <c r="U824" s="175" t="s">
        <v>471</v>
      </c>
      <c r="V824" s="175" t="s">
        <v>1197</v>
      </c>
      <c r="W824" s="175" t="s">
        <v>173</v>
      </c>
      <c r="X824" s="176">
        <v>43294</v>
      </c>
      <c r="Y824" s="171" t="s">
        <v>7684</v>
      </c>
      <c r="Z824" s="171" t="s">
        <v>7860</v>
      </c>
      <c r="AA824" s="173">
        <v>1740000</v>
      </c>
      <c r="AB824" s="173"/>
      <c r="AC824" s="173"/>
      <c r="AD824" s="173"/>
      <c r="AE824" s="173"/>
      <c r="AF824" s="173"/>
      <c r="AG824" s="173"/>
      <c r="AH824" s="173"/>
      <c r="AI824" s="173">
        <v>1622000</v>
      </c>
      <c r="AJ824" s="173"/>
      <c r="AK824" s="173"/>
      <c r="AL824" s="173"/>
      <c r="AM824" s="173"/>
      <c r="AN824" s="173"/>
      <c r="AO824" s="173"/>
      <c r="AP824" s="173"/>
      <c r="AQ824" s="173"/>
      <c r="AR824" s="173"/>
      <c r="AS824" s="173">
        <v>2009000</v>
      </c>
      <c r="AT824" s="160">
        <f t="shared" si="260"/>
        <v>3</v>
      </c>
      <c r="AU824" s="173">
        <f t="shared" si="261"/>
        <v>5371000</v>
      </c>
      <c r="AV824" s="173">
        <f t="shared" si="262"/>
        <v>1790300</v>
      </c>
      <c r="AW824" s="173">
        <f t="shared" si="263"/>
        <v>1622000</v>
      </c>
      <c r="AX824" s="173">
        <f t="shared" si="264"/>
        <v>448800</v>
      </c>
      <c r="AY824" s="173">
        <f t="shared" si="265"/>
        <v>280500</v>
      </c>
      <c r="AZ824" s="177">
        <f t="shared" si="266"/>
        <v>0.33455087588520316</v>
      </c>
      <c r="BA824" s="177">
        <f t="shared" si="267"/>
        <v>0.20909429742825195</v>
      </c>
      <c r="BB824" s="173">
        <f>AV824</f>
        <v>1790300</v>
      </c>
      <c r="BC824" s="178">
        <f t="shared" si="275"/>
        <v>1790300</v>
      </c>
      <c r="BD824" s="173">
        <f t="shared" si="258"/>
        <v>448800</v>
      </c>
      <c r="BE824" s="177">
        <f t="shared" si="259"/>
        <v>0.33455087588520316</v>
      </c>
      <c r="BF824" s="179" t="s">
        <v>7679</v>
      </c>
      <c r="BG824" s="174"/>
      <c r="BH824" s="166" t="s">
        <v>20501</v>
      </c>
      <c r="BI824" s="162"/>
      <c r="BJ824" s="163">
        <v>1</v>
      </c>
      <c r="BK824" s="163"/>
    </row>
    <row r="825" spans="1:63" ht="36.75" customHeight="1" x14ac:dyDescent="0.25">
      <c r="A825" s="157">
        <v>819</v>
      </c>
      <c r="B825" s="164" t="s">
        <v>2331</v>
      </c>
      <c r="C825" s="169" t="s">
        <v>2279</v>
      </c>
      <c r="D825" s="169" t="s">
        <v>467</v>
      </c>
      <c r="E825" s="170" t="s">
        <v>2409</v>
      </c>
      <c r="F825" s="171" t="s">
        <v>2410</v>
      </c>
      <c r="G825" s="171" t="s">
        <v>2411</v>
      </c>
      <c r="H825" s="172" t="s">
        <v>2410</v>
      </c>
      <c r="I825" s="164" t="s">
        <v>2209</v>
      </c>
      <c r="J825" s="164">
        <v>68</v>
      </c>
      <c r="K825" s="171">
        <v>68</v>
      </c>
      <c r="L825" s="171" t="s">
        <v>2283</v>
      </c>
      <c r="M825" s="173">
        <v>1259810</v>
      </c>
      <c r="N825" s="173">
        <f>P825-M825</f>
        <v>62190</v>
      </c>
      <c r="O825" s="173">
        <v>62906.086956521802</v>
      </c>
      <c r="P825" s="173">
        <v>1322000</v>
      </c>
      <c r="Q825" s="173">
        <f>+O825/1800000*2340000</f>
        <v>81777.913043478344</v>
      </c>
      <c r="R825" s="173">
        <f>+M825+Q825</f>
        <v>1341587.9130434783</v>
      </c>
      <c r="S825" s="173">
        <v>1341500</v>
      </c>
      <c r="T825" s="174"/>
      <c r="U825" s="175" t="s">
        <v>471</v>
      </c>
      <c r="V825" s="175" t="s">
        <v>1197</v>
      </c>
      <c r="W825" s="175" t="s">
        <v>173</v>
      </c>
      <c r="X825" s="176">
        <v>43294</v>
      </c>
      <c r="Y825" s="171" t="s">
        <v>7684</v>
      </c>
      <c r="Z825" s="171" t="s">
        <v>7860</v>
      </c>
      <c r="AA825" s="173"/>
      <c r="AB825" s="173"/>
      <c r="AC825" s="173"/>
      <c r="AD825" s="173"/>
      <c r="AE825" s="173"/>
      <c r="AF825" s="173">
        <v>2000000</v>
      </c>
      <c r="AG825" s="173"/>
      <c r="AH825" s="173"/>
      <c r="AI825" s="173">
        <v>1622000</v>
      </c>
      <c r="AJ825" s="173"/>
      <c r="AK825" s="173"/>
      <c r="AL825" s="173"/>
      <c r="AM825" s="173"/>
      <c r="AN825" s="173"/>
      <c r="AO825" s="173"/>
      <c r="AP825" s="173"/>
      <c r="AQ825" s="173"/>
      <c r="AR825" s="173"/>
      <c r="AS825" s="173">
        <v>2009000</v>
      </c>
      <c r="AT825" s="160">
        <f t="shared" si="260"/>
        <v>3</v>
      </c>
      <c r="AU825" s="173">
        <f t="shared" si="261"/>
        <v>5631000</v>
      </c>
      <c r="AV825" s="173">
        <f t="shared" si="262"/>
        <v>1877000</v>
      </c>
      <c r="AW825" s="173">
        <f t="shared" si="263"/>
        <v>1622000</v>
      </c>
      <c r="AX825" s="173">
        <f t="shared" si="264"/>
        <v>535500</v>
      </c>
      <c r="AY825" s="173">
        <f t="shared" si="265"/>
        <v>280500</v>
      </c>
      <c r="AZ825" s="177">
        <f t="shared" si="266"/>
        <v>0.39918002236302647</v>
      </c>
      <c r="BA825" s="177">
        <f t="shared" si="267"/>
        <v>0.20909429742825195</v>
      </c>
      <c r="BB825" s="173">
        <f>AW825</f>
        <v>1622000</v>
      </c>
      <c r="BC825" s="178">
        <f t="shared" si="275"/>
        <v>1877000</v>
      </c>
      <c r="BD825" s="173">
        <f t="shared" si="258"/>
        <v>280500</v>
      </c>
      <c r="BE825" s="177">
        <f t="shared" si="259"/>
        <v>0.20909429742825195</v>
      </c>
      <c r="BF825" s="179" t="s">
        <v>20515</v>
      </c>
      <c r="BG825" s="174"/>
      <c r="BH825" s="166" t="s">
        <v>20501</v>
      </c>
      <c r="BI825" s="162"/>
      <c r="BJ825" s="163">
        <v>1</v>
      </c>
      <c r="BK825" s="163"/>
    </row>
    <row r="826" spans="1:63" ht="67.5" customHeight="1" x14ac:dyDescent="0.25">
      <c r="A826" s="157">
        <v>820</v>
      </c>
      <c r="B826" s="164" t="s">
        <v>2335</v>
      </c>
      <c r="C826" s="169" t="s">
        <v>2279</v>
      </c>
      <c r="D826" s="169" t="s">
        <v>467</v>
      </c>
      <c r="E826" s="170" t="s">
        <v>2336</v>
      </c>
      <c r="F826" s="171" t="s">
        <v>2337</v>
      </c>
      <c r="G826" s="171" t="s">
        <v>2337</v>
      </c>
      <c r="H826" s="172" t="s">
        <v>2338</v>
      </c>
      <c r="I826" s="164" t="s">
        <v>2209</v>
      </c>
      <c r="J826" s="164">
        <v>68</v>
      </c>
      <c r="K826" s="171">
        <v>68</v>
      </c>
      <c r="L826" s="171" t="s">
        <v>2283</v>
      </c>
      <c r="M826" s="173">
        <v>1259810</v>
      </c>
      <c r="N826" s="173">
        <f>P826-M826</f>
        <v>62190</v>
      </c>
      <c r="O826" s="173">
        <v>62906.086956521802</v>
      </c>
      <c r="P826" s="173">
        <v>1322000</v>
      </c>
      <c r="Q826" s="173">
        <f>+O826/1800000*2340000</f>
        <v>81777.913043478344</v>
      </c>
      <c r="R826" s="173">
        <f>+M826+Q826</f>
        <v>1341587.9130434783</v>
      </c>
      <c r="S826" s="173">
        <v>1341500</v>
      </c>
      <c r="T826" s="174"/>
      <c r="U826" s="175" t="s">
        <v>471</v>
      </c>
      <c r="V826" s="175" t="s">
        <v>1197</v>
      </c>
      <c r="W826" s="175" t="s">
        <v>29</v>
      </c>
      <c r="X826" s="176">
        <v>43294</v>
      </c>
      <c r="Y826" s="171" t="s">
        <v>7684</v>
      </c>
      <c r="Z826" s="171"/>
      <c r="AA826" s="173">
        <v>1740000</v>
      </c>
      <c r="AB826" s="173"/>
      <c r="AC826" s="173"/>
      <c r="AD826" s="173"/>
      <c r="AE826" s="173"/>
      <c r="AF826" s="173"/>
      <c r="AG826" s="173"/>
      <c r="AH826" s="173"/>
      <c r="AI826" s="173">
        <v>1622000</v>
      </c>
      <c r="AJ826" s="173"/>
      <c r="AK826" s="173"/>
      <c r="AL826" s="173"/>
      <c r="AM826" s="173"/>
      <c r="AN826" s="173"/>
      <c r="AO826" s="173"/>
      <c r="AP826" s="173"/>
      <c r="AQ826" s="173"/>
      <c r="AR826" s="173"/>
      <c r="AS826" s="173">
        <v>2009000</v>
      </c>
      <c r="AT826" s="160">
        <f t="shared" si="260"/>
        <v>3</v>
      </c>
      <c r="AU826" s="173">
        <f t="shared" si="261"/>
        <v>5371000</v>
      </c>
      <c r="AV826" s="173">
        <f t="shared" si="262"/>
        <v>1790300</v>
      </c>
      <c r="AW826" s="173">
        <f t="shared" si="263"/>
        <v>1622000</v>
      </c>
      <c r="AX826" s="173">
        <f t="shared" si="264"/>
        <v>448800</v>
      </c>
      <c r="AY826" s="173">
        <f t="shared" si="265"/>
        <v>280500</v>
      </c>
      <c r="AZ826" s="177">
        <f t="shared" si="266"/>
        <v>0.33455087588520316</v>
      </c>
      <c r="BA826" s="177">
        <f t="shared" si="267"/>
        <v>0.20909429742825195</v>
      </c>
      <c r="BB826" s="173">
        <f>AV826</f>
        <v>1790300</v>
      </c>
      <c r="BC826" s="178">
        <f t="shared" si="275"/>
        <v>1790300</v>
      </c>
      <c r="BD826" s="173">
        <f t="shared" si="258"/>
        <v>448800</v>
      </c>
      <c r="BE826" s="177">
        <f t="shared" si="259"/>
        <v>0.33455087588520316</v>
      </c>
      <c r="BF826" s="179" t="s">
        <v>7679</v>
      </c>
      <c r="BG826" s="174"/>
      <c r="BH826" s="166" t="s">
        <v>20501</v>
      </c>
      <c r="BI826" s="162"/>
      <c r="BJ826" s="163">
        <v>1</v>
      </c>
      <c r="BK826" s="163"/>
    </row>
    <row r="827" spans="1:63" ht="36.75" customHeight="1" x14ac:dyDescent="0.25">
      <c r="A827" s="157">
        <v>821</v>
      </c>
      <c r="B827" s="164" t="s">
        <v>2339</v>
      </c>
      <c r="C827" s="169" t="s">
        <v>2279</v>
      </c>
      <c r="D827" s="169" t="s">
        <v>467</v>
      </c>
      <c r="E827" s="170" t="s">
        <v>2412</v>
      </c>
      <c r="F827" s="171" t="s">
        <v>2413</v>
      </c>
      <c r="G827" s="171" t="s">
        <v>2414</v>
      </c>
      <c r="H827" s="172" t="s">
        <v>2413</v>
      </c>
      <c r="I827" s="164" t="s">
        <v>439</v>
      </c>
      <c r="J827" s="164">
        <v>68</v>
      </c>
      <c r="K827" s="171">
        <v>68</v>
      </c>
      <c r="L827" s="171" t="s">
        <v>2283</v>
      </c>
      <c r="M827" s="173">
        <v>1259810</v>
      </c>
      <c r="N827" s="173">
        <v>62190</v>
      </c>
      <c r="O827" s="173">
        <v>62906.086956521802</v>
      </c>
      <c r="P827" s="173">
        <v>1322000</v>
      </c>
      <c r="Q827" s="173">
        <v>81777.913043478344</v>
      </c>
      <c r="R827" s="173">
        <v>1341587.9130434783</v>
      </c>
      <c r="S827" s="173">
        <v>1341500</v>
      </c>
      <c r="T827" s="174"/>
      <c r="U827" s="175" t="s">
        <v>471</v>
      </c>
      <c r="V827" s="175" t="s">
        <v>1197</v>
      </c>
      <c r="W827" s="175" t="s">
        <v>173</v>
      </c>
      <c r="X827" s="176">
        <v>43294</v>
      </c>
      <c r="Y827" s="171" t="s">
        <v>7686</v>
      </c>
      <c r="Z827" s="171" t="s">
        <v>7860</v>
      </c>
      <c r="AA827" s="173"/>
      <c r="AB827" s="173"/>
      <c r="AC827" s="173"/>
      <c r="AD827" s="173"/>
      <c r="AE827" s="173"/>
      <c r="AF827" s="173"/>
      <c r="AG827" s="173"/>
      <c r="AH827" s="173"/>
      <c r="AI827" s="173">
        <v>1622000</v>
      </c>
      <c r="AJ827" s="173"/>
      <c r="AK827" s="173"/>
      <c r="AL827" s="173"/>
      <c r="AM827" s="173"/>
      <c r="AN827" s="173"/>
      <c r="AO827" s="173"/>
      <c r="AP827" s="173"/>
      <c r="AQ827" s="173"/>
      <c r="AR827" s="173">
        <v>2251000</v>
      </c>
      <c r="AS827" s="173">
        <v>2009000</v>
      </c>
      <c r="AT827" s="160">
        <f t="shared" si="260"/>
        <v>3</v>
      </c>
      <c r="AU827" s="173">
        <f t="shared" si="261"/>
        <v>5882000</v>
      </c>
      <c r="AV827" s="173">
        <f t="shared" si="262"/>
        <v>1960700</v>
      </c>
      <c r="AW827" s="173">
        <f t="shared" si="263"/>
        <v>1622000</v>
      </c>
      <c r="AX827" s="173">
        <f t="shared" si="264"/>
        <v>619200</v>
      </c>
      <c r="AY827" s="173">
        <f t="shared" si="265"/>
        <v>280500</v>
      </c>
      <c r="AZ827" s="177">
        <f t="shared" si="266"/>
        <v>0.46157286619455834</v>
      </c>
      <c r="BA827" s="177">
        <f t="shared" si="267"/>
        <v>0.20909429742825195</v>
      </c>
      <c r="BB827" s="173">
        <f>AW827</f>
        <v>1622000</v>
      </c>
      <c r="BC827" s="178">
        <f t="shared" si="275"/>
        <v>1960700</v>
      </c>
      <c r="BD827" s="173">
        <f t="shared" si="258"/>
        <v>280500</v>
      </c>
      <c r="BE827" s="177">
        <f t="shared" si="259"/>
        <v>0.20909429742825195</v>
      </c>
      <c r="BF827" s="179" t="s">
        <v>20515</v>
      </c>
      <c r="BG827" s="174"/>
      <c r="BH827" s="166" t="s">
        <v>20501</v>
      </c>
      <c r="BI827" s="162"/>
      <c r="BJ827" s="163">
        <v>1</v>
      </c>
      <c r="BK827" s="163"/>
    </row>
    <row r="828" spans="1:63" ht="36.75" customHeight="1" x14ac:dyDescent="0.25">
      <c r="A828" s="157">
        <v>822</v>
      </c>
      <c r="B828" s="164" t="s">
        <v>2347</v>
      </c>
      <c r="C828" s="169" t="s">
        <v>2279</v>
      </c>
      <c r="D828" s="169" t="s">
        <v>467</v>
      </c>
      <c r="E828" s="170" t="s">
        <v>2415</v>
      </c>
      <c r="F828" s="171" t="s">
        <v>2416</v>
      </c>
      <c r="G828" s="171" t="s">
        <v>2417</v>
      </c>
      <c r="H828" s="172" t="s">
        <v>2416</v>
      </c>
      <c r="I828" s="164" t="s">
        <v>2209</v>
      </c>
      <c r="J828" s="164">
        <v>68</v>
      </c>
      <c r="K828" s="171">
        <v>68</v>
      </c>
      <c r="L828" s="171" t="s">
        <v>2283</v>
      </c>
      <c r="M828" s="173">
        <v>1259810</v>
      </c>
      <c r="N828" s="173">
        <v>62190</v>
      </c>
      <c r="O828" s="173">
        <v>62906.086956521802</v>
      </c>
      <c r="P828" s="173">
        <v>1322000</v>
      </c>
      <c r="Q828" s="173">
        <v>81777.913043478344</v>
      </c>
      <c r="R828" s="173">
        <v>1341587.9130434783</v>
      </c>
      <c r="S828" s="173">
        <v>1341500</v>
      </c>
      <c r="T828" s="174"/>
      <c r="U828" s="175" t="s">
        <v>471</v>
      </c>
      <c r="V828" s="175" t="s">
        <v>1197</v>
      </c>
      <c r="W828" s="175" t="s">
        <v>173</v>
      </c>
      <c r="X828" s="176">
        <v>43294</v>
      </c>
      <c r="Y828" s="171" t="s">
        <v>7684</v>
      </c>
      <c r="Z828" s="171" t="s">
        <v>7860</v>
      </c>
      <c r="AA828" s="173"/>
      <c r="AB828" s="173"/>
      <c r="AC828" s="173"/>
      <c r="AD828" s="173"/>
      <c r="AE828" s="173"/>
      <c r="AF828" s="173"/>
      <c r="AG828" s="173"/>
      <c r="AH828" s="173"/>
      <c r="AI828" s="173">
        <v>1622000</v>
      </c>
      <c r="AJ828" s="173"/>
      <c r="AK828" s="173"/>
      <c r="AL828" s="173"/>
      <c r="AM828" s="173"/>
      <c r="AN828" s="173"/>
      <c r="AO828" s="173"/>
      <c r="AP828" s="173"/>
      <c r="AQ828" s="173"/>
      <c r="AR828" s="173">
        <v>2251000</v>
      </c>
      <c r="AS828" s="173">
        <v>2009000</v>
      </c>
      <c r="AT828" s="160">
        <f t="shared" si="260"/>
        <v>3</v>
      </c>
      <c r="AU828" s="173">
        <f t="shared" si="261"/>
        <v>5882000</v>
      </c>
      <c r="AV828" s="173">
        <f t="shared" si="262"/>
        <v>1960700</v>
      </c>
      <c r="AW828" s="173">
        <f t="shared" si="263"/>
        <v>1622000</v>
      </c>
      <c r="AX828" s="173">
        <f t="shared" si="264"/>
        <v>619200</v>
      </c>
      <c r="AY828" s="173">
        <f t="shared" si="265"/>
        <v>280500</v>
      </c>
      <c r="AZ828" s="177">
        <f t="shared" si="266"/>
        <v>0.46157286619455834</v>
      </c>
      <c r="BA828" s="177">
        <f t="shared" si="267"/>
        <v>0.20909429742825195</v>
      </c>
      <c r="BB828" s="173">
        <f>AW828</f>
        <v>1622000</v>
      </c>
      <c r="BC828" s="178">
        <f t="shared" si="275"/>
        <v>1960700</v>
      </c>
      <c r="BD828" s="173">
        <f t="shared" si="258"/>
        <v>280500</v>
      </c>
      <c r="BE828" s="177">
        <f t="shared" si="259"/>
        <v>0.20909429742825195</v>
      </c>
      <c r="BF828" s="179" t="s">
        <v>20515</v>
      </c>
      <c r="BG828" s="174"/>
      <c r="BH828" s="166" t="s">
        <v>20501</v>
      </c>
      <c r="BI828" s="162"/>
      <c r="BJ828" s="163">
        <v>1</v>
      </c>
      <c r="BK828" s="163"/>
    </row>
    <row r="829" spans="1:63" ht="36.75" customHeight="1" x14ac:dyDescent="0.25">
      <c r="A829" s="157">
        <v>823</v>
      </c>
      <c r="B829" s="164" t="s">
        <v>2351</v>
      </c>
      <c r="C829" s="169" t="s">
        <v>2279</v>
      </c>
      <c r="D829" s="169" t="s">
        <v>467</v>
      </c>
      <c r="E829" s="170" t="s">
        <v>2418</v>
      </c>
      <c r="F829" s="171" t="s">
        <v>2419</v>
      </c>
      <c r="G829" s="171" t="s">
        <v>2420</v>
      </c>
      <c r="H829" s="172" t="s">
        <v>2419</v>
      </c>
      <c r="I829" s="164" t="s">
        <v>439</v>
      </c>
      <c r="J829" s="164">
        <v>68</v>
      </c>
      <c r="K829" s="171">
        <v>68</v>
      </c>
      <c r="L829" s="171" t="s">
        <v>2283</v>
      </c>
      <c r="M829" s="173">
        <v>1259810</v>
      </c>
      <c r="N829" s="173">
        <f>P829-M829</f>
        <v>62190</v>
      </c>
      <c r="O829" s="173">
        <v>62906.086956521802</v>
      </c>
      <c r="P829" s="173">
        <v>1322000</v>
      </c>
      <c r="Q829" s="173">
        <f>+O829/1800000*2340000</f>
        <v>81777.913043478344</v>
      </c>
      <c r="R829" s="173">
        <f>+M829+Q829</f>
        <v>1341587.9130434783</v>
      </c>
      <c r="S829" s="173">
        <v>1341500</v>
      </c>
      <c r="T829" s="174"/>
      <c r="U829" s="175" t="s">
        <v>471</v>
      </c>
      <c r="V829" s="175" t="s">
        <v>1197</v>
      </c>
      <c r="W829" s="175" t="s">
        <v>29</v>
      </c>
      <c r="X829" s="176">
        <v>43294</v>
      </c>
      <c r="Y829" s="171" t="s">
        <v>7684</v>
      </c>
      <c r="Z829" s="171" t="s">
        <v>7860</v>
      </c>
      <c r="AA829" s="173">
        <v>1740000</v>
      </c>
      <c r="AB829" s="173"/>
      <c r="AC829" s="173"/>
      <c r="AD829" s="173"/>
      <c r="AE829" s="173"/>
      <c r="AF829" s="173"/>
      <c r="AG829" s="173"/>
      <c r="AH829" s="173"/>
      <c r="AI829" s="173">
        <v>1622000</v>
      </c>
      <c r="AJ829" s="173"/>
      <c r="AK829" s="173"/>
      <c r="AL829" s="173"/>
      <c r="AM829" s="173"/>
      <c r="AN829" s="173"/>
      <c r="AO829" s="173"/>
      <c r="AP829" s="173"/>
      <c r="AQ829" s="173"/>
      <c r="AR829" s="173"/>
      <c r="AS829" s="173">
        <v>2009000</v>
      </c>
      <c r="AT829" s="160">
        <f t="shared" si="260"/>
        <v>3</v>
      </c>
      <c r="AU829" s="173">
        <f t="shared" si="261"/>
        <v>5371000</v>
      </c>
      <c r="AV829" s="173">
        <f t="shared" si="262"/>
        <v>1790300</v>
      </c>
      <c r="AW829" s="173">
        <f t="shared" si="263"/>
        <v>1622000</v>
      </c>
      <c r="AX829" s="173">
        <f t="shared" si="264"/>
        <v>448800</v>
      </c>
      <c r="AY829" s="173">
        <f t="shared" si="265"/>
        <v>280500</v>
      </c>
      <c r="AZ829" s="177">
        <f t="shared" si="266"/>
        <v>0.33455087588520316</v>
      </c>
      <c r="BA829" s="177">
        <f t="shared" si="267"/>
        <v>0.20909429742825195</v>
      </c>
      <c r="BB829" s="173">
        <f>AV829</f>
        <v>1790300</v>
      </c>
      <c r="BC829" s="178">
        <f t="shared" si="275"/>
        <v>1790300</v>
      </c>
      <c r="BD829" s="173">
        <f t="shared" si="258"/>
        <v>448800</v>
      </c>
      <c r="BE829" s="177">
        <f t="shared" si="259"/>
        <v>0.33455087588520316</v>
      </c>
      <c r="BF829" s="179" t="s">
        <v>7679</v>
      </c>
      <c r="BG829" s="174"/>
      <c r="BH829" s="166" t="s">
        <v>20501</v>
      </c>
      <c r="BI829" s="162"/>
      <c r="BJ829" s="163">
        <v>1</v>
      </c>
      <c r="BK829" s="163"/>
    </row>
    <row r="830" spans="1:63" ht="69" customHeight="1" x14ac:dyDescent="0.25">
      <c r="A830" s="157">
        <v>824</v>
      </c>
      <c r="B830" s="164" t="s">
        <v>2355</v>
      </c>
      <c r="C830" s="169" t="s">
        <v>2279</v>
      </c>
      <c r="D830" s="169" t="s">
        <v>467</v>
      </c>
      <c r="E830" s="170" t="s">
        <v>2421</v>
      </c>
      <c r="F830" s="171" t="s">
        <v>2422</v>
      </c>
      <c r="G830" s="171" t="s">
        <v>2423</v>
      </c>
      <c r="H830" s="172" t="s">
        <v>2424</v>
      </c>
      <c r="I830" s="164" t="s">
        <v>2209</v>
      </c>
      <c r="J830" s="164">
        <v>68</v>
      </c>
      <c r="K830" s="171">
        <v>68</v>
      </c>
      <c r="L830" s="171" t="s">
        <v>2283</v>
      </c>
      <c r="M830" s="173">
        <v>1259810</v>
      </c>
      <c r="N830" s="173">
        <f>P830-M830</f>
        <v>62190</v>
      </c>
      <c r="O830" s="173">
        <v>62906.086956521802</v>
      </c>
      <c r="P830" s="173">
        <v>1322000</v>
      </c>
      <c r="Q830" s="173">
        <f>+O830/1800000*2340000</f>
        <v>81777.913043478344</v>
      </c>
      <c r="R830" s="173">
        <f>+M830+Q830</f>
        <v>1341587.9130434783</v>
      </c>
      <c r="S830" s="173">
        <v>1341500</v>
      </c>
      <c r="T830" s="174"/>
      <c r="U830" s="175" t="s">
        <v>471</v>
      </c>
      <c r="V830" s="175" t="s">
        <v>1197</v>
      </c>
      <c r="W830" s="175" t="s">
        <v>29</v>
      </c>
      <c r="X830" s="176">
        <v>43294</v>
      </c>
      <c r="Y830" s="171" t="s">
        <v>7684</v>
      </c>
      <c r="Z830" s="171" t="s">
        <v>7860</v>
      </c>
      <c r="AA830" s="173">
        <v>1740000</v>
      </c>
      <c r="AB830" s="173"/>
      <c r="AC830" s="173"/>
      <c r="AD830" s="173"/>
      <c r="AE830" s="173"/>
      <c r="AF830" s="173"/>
      <c r="AG830" s="173"/>
      <c r="AH830" s="173"/>
      <c r="AI830" s="173">
        <v>1622000</v>
      </c>
      <c r="AJ830" s="173"/>
      <c r="AK830" s="173"/>
      <c r="AL830" s="173"/>
      <c r="AM830" s="173"/>
      <c r="AN830" s="173"/>
      <c r="AO830" s="173"/>
      <c r="AP830" s="173"/>
      <c r="AQ830" s="173"/>
      <c r="AR830" s="173"/>
      <c r="AS830" s="173">
        <v>2009000</v>
      </c>
      <c r="AT830" s="160">
        <f t="shared" si="260"/>
        <v>3</v>
      </c>
      <c r="AU830" s="173">
        <f t="shared" si="261"/>
        <v>5371000</v>
      </c>
      <c r="AV830" s="173">
        <f t="shared" si="262"/>
        <v>1790300</v>
      </c>
      <c r="AW830" s="173">
        <f t="shared" si="263"/>
        <v>1622000</v>
      </c>
      <c r="AX830" s="173">
        <f t="shared" si="264"/>
        <v>448800</v>
      </c>
      <c r="AY830" s="173">
        <f t="shared" si="265"/>
        <v>280500</v>
      </c>
      <c r="AZ830" s="177">
        <f t="shared" si="266"/>
        <v>0.33455087588520316</v>
      </c>
      <c r="BA830" s="177">
        <f t="shared" si="267"/>
        <v>0.20909429742825195</v>
      </c>
      <c r="BB830" s="173">
        <f>AV830</f>
        <v>1790300</v>
      </c>
      <c r="BC830" s="178">
        <f t="shared" si="275"/>
        <v>1790300</v>
      </c>
      <c r="BD830" s="173">
        <f t="shared" si="258"/>
        <v>448800</v>
      </c>
      <c r="BE830" s="177">
        <f t="shared" si="259"/>
        <v>0.33455087588520316</v>
      </c>
      <c r="BF830" s="179" t="s">
        <v>7679</v>
      </c>
      <c r="BG830" s="174"/>
      <c r="BH830" s="166" t="s">
        <v>20501</v>
      </c>
      <c r="BI830" s="162"/>
      <c r="BJ830" s="163">
        <v>1</v>
      </c>
      <c r="BK830" s="163"/>
    </row>
    <row r="831" spans="1:63" ht="36.75" customHeight="1" x14ac:dyDescent="0.25">
      <c r="A831" s="157">
        <v>825</v>
      </c>
      <c r="B831" s="164" t="s">
        <v>2360</v>
      </c>
      <c r="C831" s="169" t="s">
        <v>2279</v>
      </c>
      <c r="D831" s="169" t="s">
        <v>467</v>
      </c>
      <c r="E831" s="170" t="s">
        <v>2425</v>
      </c>
      <c r="F831" s="171" t="s">
        <v>2426</v>
      </c>
      <c r="G831" s="171" t="s">
        <v>2427</v>
      </c>
      <c r="H831" s="172" t="s">
        <v>2426</v>
      </c>
      <c r="I831" s="164" t="s">
        <v>2209</v>
      </c>
      <c r="J831" s="164">
        <v>68</v>
      </c>
      <c r="K831" s="171">
        <v>68</v>
      </c>
      <c r="L831" s="171" t="s">
        <v>2283</v>
      </c>
      <c r="M831" s="173">
        <v>1259810</v>
      </c>
      <c r="N831" s="173">
        <f>P831-M831</f>
        <v>62190</v>
      </c>
      <c r="O831" s="173">
        <v>62906.086956521802</v>
      </c>
      <c r="P831" s="173">
        <v>1322000</v>
      </c>
      <c r="Q831" s="173">
        <f>+O831/1800000*2340000</f>
        <v>81777.913043478344</v>
      </c>
      <c r="R831" s="173">
        <f>+M831+Q831</f>
        <v>1341587.9130434783</v>
      </c>
      <c r="S831" s="173">
        <v>1341500</v>
      </c>
      <c r="T831" s="174"/>
      <c r="U831" s="175" t="s">
        <v>471</v>
      </c>
      <c r="V831" s="175" t="s">
        <v>1197</v>
      </c>
      <c r="W831" s="175" t="s">
        <v>29</v>
      </c>
      <c r="X831" s="176">
        <v>43294</v>
      </c>
      <c r="Y831" s="171" t="s">
        <v>7684</v>
      </c>
      <c r="Z831" s="171" t="s">
        <v>7860</v>
      </c>
      <c r="AA831" s="173">
        <v>1740000</v>
      </c>
      <c r="AB831" s="173"/>
      <c r="AC831" s="173"/>
      <c r="AD831" s="173"/>
      <c r="AE831" s="173"/>
      <c r="AF831" s="173"/>
      <c r="AG831" s="173"/>
      <c r="AH831" s="173"/>
      <c r="AI831" s="173">
        <v>1622000</v>
      </c>
      <c r="AJ831" s="173"/>
      <c r="AK831" s="173"/>
      <c r="AL831" s="173"/>
      <c r="AM831" s="173"/>
      <c r="AN831" s="173"/>
      <c r="AO831" s="173"/>
      <c r="AP831" s="173"/>
      <c r="AQ831" s="173"/>
      <c r="AR831" s="173"/>
      <c r="AS831" s="173">
        <v>2009000</v>
      </c>
      <c r="AT831" s="160">
        <f t="shared" si="260"/>
        <v>3</v>
      </c>
      <c r="AU831" s="173">
        <f t="shared" si="261"/>
        <v>5371000</v>
      </c>
      <c r="AV831" s="173">
        <f t="shared" si="262"/>
        <v>1790300</v>
      </c>
      <c r="AW831" s="173">
        <f t="shared" si="263"/>
        <v>1622000</v>
      </c>
      <c r="AX831" s="173">
        <f t="shared" si="264"/>
        <v>448800</v>
      </c>
      <c r="AY831" s="173">
        <f t="shared" si="265"/>
        <v>280500</v>
      </c>
      <c r="AZ831" s="177">
        <f t="shared" si="266"/>
        <v>0.33455087588520316</v>
      </c>
      <c r="BA831" s="177">
        <f t="shared" si="267"/>
        <v>0.20909429742825195</v>
      </c>
      <c r="BB831" s="173">
        <f>AV831</f>
        <v>1790300</v>
      </c>
      <c r="BC831" s="178">
        <f t="shared" si="275"/>
        <v>1790300</v>
      </c>
      <c r="BD831" s="173">
        <f t="shared" si="258"/>
        <v>448800</v>
      </c>
      <c r="BE831" s="177">
        <f t="shared" si="259"/>
        <v>0.33455087588520316</v>
      </c>
      <c r="BF831" s="179" t="s">
        <v>7679</v>
      </c>
      <c r="BG831" s="174"/>
      <c r="BH831" s="166" t="s">
        <v>20501</v>
      </c>
      <c r="BI831" s="162"/>
      <c r="BJ831" s="163">
        <v>1</v>
      </c>
      <c r="BK831" s="163"/>
    </row>
    <row r="832" spans="1:63" ht="36.75" customHeight="1" x14ac:dyDescent="0.25">
      <c r="A832" s="157">
        <v>826</v>
      </c>
      <c r="B832" s="164" t="s">
        <v>2365</v>
      </c>
      <c r="C832" s="169" t="s">
        <v>2279</v>
      </c>
      <c r="D832" s="169" t="s">
        <v>467</v>
      </c>
      <c r="E832" s="170" t="s">
        <v>2428</v>
      </c>
      <c r="F832" s="171" t="s">
        <v>2429</v>
      </c>
      <c r="G832" s="171" t="s">
        <v>2430</v>
      </c>
      <c r="H832" s="172" t="s">
        <v>2429</v>
      </c>
      <c r="I832" s="164" t="s">
        <v>2209</v>
      </c>
      <c r="J832" s="164">
        <v>68</v>
      </c>
      <c r="K832" s="171">
        <v>68</v>
      </c>
      <c r="L832" s="171" t="s">
        <v>2283</v>
      </c>
      <c r="M832" s="173">
        <v>1259810</v>
      </c>
      <c r="N832" s="173">
        <v>62190</v>
      </c>
      <c r="O832" s="173">
        <v>62906.086956521802</v>
      </c>
      <c r="P832" s="173">
        <v>1322000</v>
      </c>
      <c r="Q832" s="173">
        <v>81777.913043478344</v>
      </c>
      <c r="R832" s="173">
        <v>1341587.9130434783</v>
      </c>
      <c r="S832" s="173">
        <v>1341500</v>
      </c>
      <c r="T832" s="174"/>
      <c r="U832" s="175" t="s">
        <v>471</v>
      </c>
      <c r="V832" s="175" t="s">
        <v>1197</v>
      </c>
      <c r="W832" s="175" t="s">
        <v>29</v>
      </c>
      <c r="X832" s="176">
        <v>43294</v>
      </c>
      <c r="Y832" s="171" t="s">
        <v>7684</v>
      </c>
      <c r="Z832" s="171" t="s">
        <v>7860</v>
      </c>
      <c r="AA832" s="173"/>
      <c r="AB832" s="173"/>
      <c r="AC832" s="173"/>
      <c r="AD832" s="173"/>
      <c r="AE832" s="173"/>
      <c r="AF832" s="173"/>
      <c r="AG832" s="173"/>
      <c r="AH832" s="173"/>
      <c r="AI832" s="173">
        <v>1622000</v>
      </c>
      <c r="AJ832" s="173"/>
      <c r="AK832" s="173"/>
      <c r="AL832" s="173"/>
      <c r="AM832" s="173"/>
      <c r="AN832" s="173"/>
      <c r="AO832" s="173"/>
      <c r="AP832" s="173"/>
      <c r="AQ832" s="173"/>
      <c r="AR832" s="173">
        <v>2251000</v>
      </c>
      <c r="AS832" s="173">
        <v>2009000</v>
      </c>
      <c r="AT832" s="160">
        <f t="shared" si="260"/>
        <v>3</v>
      </c>
      <c r="AU832" s="173">
        <f t="shared" si="261"/>
        <v>5882000</v>
      </c>
      <c r="AV832" s="173">
        <f t="shared" si="262"/>
        <v>1960700</v>
      </c>
      <c r="AW832" s="173">
        <f t="shared" si="263"/>
        <v>1622000</v>
      </c>
      <c r="AX832" s="173">
        <f t="shared" si="264"/>
        <v>619200</v>
      </c>
      <c r="AY832" s="173">
        <f t="shared" si="265"/>
        <v>280500</v>
      </c>
      <c r="AZ832" s="177">
        <f t="shared" si="266"/>
        <v>0.46157286619455834</v>
      </c>
      <c r="BA832" s="177">
        <f t="shared" si="267"/>
        <v>0.20909429742825195</v>
      </c>
      <c r="BB832" s="173">
        <f>AW832</f>
        <v>1622000</v>
      </c>
      <c r="BC832" s="178">
        <f t="shared" si="275"/>
        <v>1960700</v>
      </c>
      <c r="BD832" s="173">
        <f t="shared" si="258"/>
        <v>280500</v>
      </c>
      <c r="BE832" s="177">
        <f t="shared" si="259"/>
        <v>0.20909429742825195</v>
      </c>
      <c r="BF832" s="179" t="s">
        <v>20515</v>
      </c>
      <c r="BG832" s="174"/>
      <c r="BH832" s="166" t="s">
        <v>20501</v>
      </c>
      <c r="BI832" s="162"/>
      <c r="BJ832" s="163">
        <v>1</v>
      </c>
      <c r="BK832" s="163"/>
    </row>
    <row r="833" spans="1:63" ht="36.75" customHeight="1" x14ac:dyDescent="0.25">
      <c r="A833" s="157">
        <v>827</v>
      </c>
      <c r="B833" s="164" t="s">
        <v>2435</v>
      </c>
      <c r="C833" s="169" t="s">
        <v>2432</v>
      </c>
      <c r="D833" s="169" t="s">
        <v>467</v>
      </c>
      <c r="E833" s="170" t="s">
        <v>2436</v>
      </c>
      <c r="F833" s="171" t="s">
        <v>2437</v>
      </c>
      <c r="G833" s="171" t="s">
        <v>2437</v>
      </c>
      <c r="H833" s="172" t="s">
        <v>2437</v>
      </c>
      <c r="I833" s="164" t="s">
        <v>439</v>
      </c>
      <c r="J833" s="164">
        <v>69</v>
      </c>
      <c r="K833" s="171">
        <v>69</v>
      </c>
      <c r="L833" s="171" t="s">
        <v>2434</v>
      </c>
      <c r="M833" s="173">
        <v>8537000</v>
      </c>
      <c r="N833" s="173">
        <v>154000</v>
      </c>
      <c r="O833" s="173">
        <v>154956.52173913</v>
      </c>
      <c r="P833" s="173">
        <v>8691000</v>
      </c>
      <c r="Q833" s="173">
        <v>201443.47826086899</v>
      </c>
      <c r="R833" s="173">
        <v>8738443.4782608692</v>
      </c>
      <c r="S833" s="173">
        <v>8738400</v>
      </c>
      <c r="T833" s="174"/>
      <c r="U833" s="175" t="s">
        <v>471</v>
      </c>
      <c r="V833" s="175" t="s">
        <v>1197</v>
      </c>
      <c r="W833" s="175" t="s">
        <v>173</v>
      </c>
      <c r="X833" s="176">
        <v>43294</v>
      </c>
      <c r="Y833" s="171" t="s">
        <v>7684</v>
      </c>
      <c r="Z833" s="171"/>
      <c r="AA833" s="173"/>
      <c r="AB833" s="173"/>
      <c r="AC833" s="173"/>
      <c r="AD833" s="173"/>
      <c r="AE833" s="173"/>
      <c r="AF833" s="173"/>
      <c r="AG833" s="173"/>
      <c r="AH833" s="173"/>
      <c r="AI833" s="173">
        <v>8991000</v>
      </c>
      <c r="AJ833" s="173"/>
      <c r="AK833" s="173"/>
      <c r="AL833" s="173"/>
      <c r="AM833" s="173"/>
      <c r="AN833" s="173"/>
      <c r="AO833" s="173"/>
      <c r="AP833" s="173"/>
      <c r="AQ833" s="173"/>
      <c r="AR833" s="173">
        <v>11282000</v>
      </c>
      <c r="AS833" s="173">
        <v>11994000</v>
      </c>
      <c r="AT833" s="160">
        <f t="shared" si="260"/>
        <v>3</v>
      </c>
      <c r="AU833" s="173">
        <f t="shared" si="261"/>
        <v>32267000</v>
      </c>
      <c r="AV833" s="173">
        <f t="shared" si="262"/>
        <v>10755700</v>
      </c>
      <c r="AW833" s="173">
        <f t="shared" si="263"/>
        <v>8991000</v>
      </c>
      <c r="AX833" s="173">
        <f t="shared" si="264"/>
        <v>2017300</v>
      </c>
      <c r="AY833" s="173">
        <f t="shared" si="265"/>
        <v>252600</v>
      </c>
      <c r="AZ833" s="177">
        <f t="shared" si="266"/>
        <v>0.23085461869449786</v>
      </c>
      <c r="BA833" s="177">
        <f t="shared" si="267"/>
        <v>2.8906893710519087E-2</v>
      </c>
      <c r="BB833" s="173">
        <f>AV833</f>
        <v>10755700</v>
      </c>
      <c r="BC833" s="178">
        <f t="shared" si="275"/>
        <v>10755700</v>
      </c>
      <c r="BD833" s="173">
        <f t="shared" si="258"/>
        <v>2017300</v>
      </c>
      <c r="BE833" s="177">
        <f t="shared" si="259"/>
        <v>0.23085461869449786</v>
      </c>
      <c r="BF833" s="179" t="s">
        <v>7679</v>
      </c>
      <c r="BG833" s="174"/>
      <c r="BH833" s="166" t="s">
        <v>20501</v>
      </c>
      <c r="BI833" s="162"/>
      <c r="BJ833" s="163">
        <v>1</v>
      </c>
      <c r="BK833" s="163"/>
    </row>
    <row r="834" spans="1:63" ht="36.75" customHeight="1" x14ac:dyDescent="0.25">
      <c r="A834" s="157">
        <v>828</v>
      </c>
      <c r="B834" s="164" t="s">
        <v>2445</v>
      </c>
      <c r="C834" s="169" t="s">
        <v>2439</v>
      </c>
      <c r="D834" s="169" t="s">
        <v>467</v>
      </c>
      <c r="E834" s="170" t="s">
        <v>2446</v>
      </c>
      <c r="F834" s="171" t="s">
        <v>2447</v>
      </c>
      <c r="G834" s="171" t="s">
        <v>2447</v>
      </c>
      <c r="H834" s="172" t="s">
        <v>2447</v>
      </c>
      <c r="I834" s="164" t="s">
        <v>439</v>
      </c>
      <c r="J834" s="164">
        <v>70</v>
      </c>
      <c r="K834" s="171">
        <v>70</v>
      </c>
      <c r="L834" s="171" t="s">
        <v>2443</v>
      </c>
      <c r="M834" s="173">
        <v>3037000</v>
      </c>
      <c r="N834" s="173">
        <v>154000</v>
      </c>
      <c r="O834" s="173">
        <v>154956.52173913</v>
      </c>
      <c r="P834" s="173">
        <v>3191000</v>
      </c>
      <c r="Q834" s="173">
        <v>201443.47826086899</v>
      </c>
      <c r="R834" s="173">
        <v>3238443.4782608692</v>
      </c>
      <c r="S834" s="173">
        <v>3238400</v>
      </c>
      <c r="T834" s="174"/>
      <c r="U834" s="175" t="s">
        <v>471</v>
      </c>
      <c r="V834" s="175" t="s">
        <v>1197</v>
      </c>
      <c r="W834" s="175" t="s">
        <v>29</v>
      </c>
      <c r="X834" s="176">
        <v>43294</v>
      </c>
      <c r="Y834" s="171" t="s">
        <v>7684</v>
      </c>
      <c r="Z834" s="171"/>
      <c r="AA834" s="173"/>
      <c r="AB834" s="173"/>
      <c r="AC834" s="173"/>
      <c r="AD834" s="173"/>
      <c r="AE834" s="173"/>
      <c r="AF834" s="173">
        <v>4200000</v>
      </c>
      <c r="AG834" s="173"/>
      <c r="AH834" s="173"/>
      <c r="AI834" s="173"/>
      <c r="AJ834" s="173"/>
      <c r="AK834" s="173"/>
      <c r="AL834" s="173"/>
      <c r="AM834" s="173"/>
      <c r="AN834" s="173"/>
      <c r="AO834" s="173"/>
      <c r="AP834" s="173"/>
      <c r="AQ834" s="173"/>
      <c r="AR834" s="173">
        <v>4426000</v>
      </c>
      <c r="AS834" s="173">
        <v>4426000</v>
      </c>
      <c r="AT834" s="160">
        <f t="shared" si="260"/>
        <v>3</v>
      </c>
      <c r="AU834" s="173">
        <f t="shared" si="261"/>
        <v>13052000</v>
      </c>
      <c r="AV834" s="173">
        <f t="shared" si="262"/>
        <v>4350700</v>
      </c>
      <c r="AW834" s="173">
        <f t="shared" si="263"/>
        <v>4200000</v>
      </c>
      <c r="AX834" s="173">
        <f t="shared" si="264"/>
        <v>1112300</v>
      </c>
      <c r="AY834" s="173">
        <f t="shared" si="265"/>
        <v>961600</v>
      </c>
      <c r="AZ834" s="177">
        <f t="shared" si="266"/>
        <v>0.34347208498023718</v>
      </c>
      <c r="BA834" s="177">
        <f t="shared" si="267"/>
        <v>0.29693675889328064</v>
      </c>
      <c r="BB834" s="173">
        <f t="shared" ref="BB834:BB839" si="279">AW834</f>
        <v>4200000</v>
      </c>
      <c r="BC834" s="178">
        <f t="shared" si="275"/>
        <v>4350700</v>
      </c>
      <c r="BD834" s="173">
        <f t="shared" si="258"/>
        <v>961600</v>
      </c>
      <c r="BE834" s="177">
        <f t="shared" si="259"/>
        <v>0.29693675889328064</v>
      </c>
      <c r="BF834" s="179" t="s">
        <v>20515</v>
      </c>
      <c r="BG834" s="174"/>
      <c r="BH834" s="166" t="s">
        <v>20501</v>
      </c>
      <c r="BI834" s="162"/>
      <c r="BJ834" s="163">
        <v>1</v>
      </c>
      <c r="BK834" s="163"/>
    </row>
    <row r="835" spans="1:63" ht="36.75" customHeight="1" x14ac:dyDescent="0.25">
      <c r="A835" s="157">
        <v>829</v>
      </c>
      <c r="B835" s="164" t="s">
        <v>2448</v>
      </c>
      <c r="C835" s="169" t="s">
        <v>2439</v>
      </c>
      <c r="D835" s="169" t="s">
        <v>467</v>
      </c>
      <c r="E835" s="170" t="s">
        <v>2449</v>
      </c>
      <c r="F835" s="171" t="s">
        <v>2450</v>
      </c>
      <c r="G835" s="171" t="s">
        <v>2450</v>
      </c>
      <c r="H835" s="172" t="s">
        <v>2450</v>
      </c>
      <c r="I835" s="164" t="s">
        <v>439</v>
      </c>
      <c r="J835" s="164">
        <v>70</v>
      </c>
      <c r="K835" s="171">
        <v>70</v>
      </c>
      <c r="L835" s="171" t="s">
        <v>2443</v>
      </c>
      <c r="M835" s="173">
        <v>3037000</v>
      </c>
      <c r="N835" s="173">
        <v>154000</v>
      </c>
      <c r="O835" s="173">
        <v>154956.52173913</v>
      </c>
      <c r="P835" s="173">
        <v>3191000</v>
      </c>
      <c r="Q835" s="173">
        <v>201443.47826086899</v>
      </c>
      <c r="R835" s="173">
        <v>3238443.4782608692</v>
      </c>
      <c r="S835" s="173">
        <v>3238400</v>
      </c>
      <c r="T835" s="174"/>
      <c r="U835" s="175" t="s">
        <v>471</v>
      </c>
      <c r="V835" s="175" t="s">
        <v>1197</v>
      </c>
      <c r="W835" s="175" t="s">
        <v>173</v>
      </c>
      <c r="X835" s="176">
        <v>43294</v>
      </c>
      <c r="Y835" s="171" t="s">
        <v>7684</v>
      </c>
      <c r="Z835" s="171"/>
      <c r="AA835" s="173"/>
      <c r="AB835" s="173"/>
      <c r="AC835" s="173"/>
      <c r="AD835" s="173"/>
      <c r="AE835" s="173"/>
      <c r="AF835" s="173">
        <v>4200000</v>
      </c>
      <c r="AG835" s="173"/>
      <c r="AH835" s="173"/>
      <c r="AI835" s="173"/>
      <c r="AJ835" s="173"/>
      <c r="AK835" s="173"/>
      <c r="AL835" s="173"/>
      <c r="AM835" s="173"/>
      <c r="AN835" s="173"/>
      <c r="AO835" s="173"/>
      <c r="AP835" s="173"/>
      <c r="AQ835" s="173"/>
      <c r="AR835" s="173">
        <v>4426000</v>
      </c>
      <c r="AS835" s="173">
        <v>4426000</v>
      </c>
      <c r="AT835" s="160">
        <f t="shared" si="260"/>
        <v>3</v>
      </c>
      <c r="AU835" s="173">
        <f t="shared" si="261"/>
        <v>13052000</v>
      </c>
      <c r="AV835" s="173">
        <f t="shared" si="262"/>
        <v>4350700</v>
      </c>
      <c r="AW835" s="173">
        <f t="shared" si="263"/>
        <v>4200000</v>
      </c>
      <c r="AX835" s="173">
        <f t="shared" si="264"/>
        <v>1112300</v>
      </c>
      <c r="AY835" s="173">
        <f t="shared" si="265"/>
        <v>961600</v>
      </c>
      <c r="AZ835" s="177">
        <f t="shared" si="266"/>
        <v>0.34347208498023718</v>
      </c>
      <c r="BA835" s="177">
        <f t="shared" si="267"/>
        <v>0.29693675889328064</v>
      </c>
      <c r="BB835" s="173">
        <f t="shared" si="279"/>
        <v>4200000</v>
      </c>
      <c r="BC835" s="178">
        <f t="shared" si="275"/>
        <v>4350700</v>
      </c>
      <c r="BD835" s="173">
        <f t="shared" ref="BD835:BD898" si="280">BB835-S835</f>
        <v>961600</v>
      </c>
      <c r="BE835" s="177">
        <f t="shared" ref="BE835:BE898" si="281">BD835/S835</f>
        <v>0.29693675889328064</v>
      </c>
      <c r="BF835" s="179" t="s">
        <v>20515</v>
      </c>
      <c r="BG835" s="174"/>
      <c r="BH835" s="166" t="s">
        <v>20501</v>
      </c>
      <c r="BI835" s="162"/>
      <c r="BJ835" s="163">
        <v>1</v>
      </c>
      <c r="BK835" s="163"/>
    </row>
    <row r="836" spans="1:63" ht="34.5" customHeight="1" x14ac:dyDescent="0.25">
      <c r="A836" s="157">
        <v>830</v>
      </c>
      <c r="B836" s="164" t="s">
        <v>2455</v>
      </c>
      <c r="C836" s="169" t="s">
        <v>2439</v>
      </c>
      <c r="D836" s="169" t="s">
        <v>467</v>
      </c>
      <c r="E836" s="170" t="s">
        <v>2456</v>
      </c>
      <c r="F836" s="171" t="s">
        <v>2457</v>
      </c>
      <c r="G836" s="171" t="s">
        <v>2457</v>
      </c>
      <c r="H836" s="172" t="s">
        <v>2457</v>
      </c>
      <c r="I836" s="164" t="s">
        <v>439</v>
      </c>
      <c r="J836" s="164">
        <v>70</v>
      </c>
      <c r="K836" s="171">
        <v>70</v>
      </c>
      <c r="L836" s="171" t="s">
        <v>2443</v>
      </c>
      <c r="M836" s="173">
        <v>3037000</v>
      </c>
      <c r="N836" s="173">
        <v>154000</v>
      </c>
      <c r="O836" s="173">
        <v>154956.52173913</v>
      </c>
      <c r="P836" s="173">
        <v>3191000</v>
      </c>
      <c r="Q836" s="173">
        <v>201443.47826086899</v>
      </c>
      <c r="R836" s="173">
        <v>3238443.4782608692</v>
      </c>
      <c r="S836" s="173">
        <v>3238400</v>
      </c>
      <c r="T836" s="174"/>
      <c r="U836" s="175" t="s">
        <v>471</v>
      </c>
      <c r="V836" s="175" t="s">
        <v>1197</v>
      </c>
      <c r="W836" s="175" t="s">
        <v>29</v>
      </c>
      <c r="X836" s="176">
        <v>43294</v>
      </c>
      <c r="Y836" s="171" t="s">
        <v>7684</v>
      </c>
      <c r="Z836" s="171"/>
      <c r="AA836" s="173"/>
      <c r="AB836" s="173"/>
      <c r="AC836" s="173"/>
      <c r="AD836" s="173"/>
      <c r="AE836" s="173"/>
      <c r="AF836" s="173">
        <v>4200000</v>
      </c>
      <c r="AG836" s="173"/>
      <c r="AH836" s="173"/>
      <c r="AI836" s="173"/>
      <c r="AJ836" s="173"/>
      <c r="AK836" s="173"/>
      <c r="AL836" s="173"/>
      <c r="AM836" s="173"/>
      <c r="AN836" s="173"/>
      <c r="AO836" s="173"/>
      <c r="AP836" s="173"/>
      <c r="AQ836" s="173"/>
      <c r="AR836" s="173">
        <v>4426000</v>
      </c>
      <c r="AS836" s="173">
        <v>4426000</v>
      </c>
      <c r="AT836" s="160">
        <f t="shared" si="260"/>
        <v>3</v>
      </c>
      <c r="AU836" s="173">
        <f t="shared" si="261"/>
        <v>13052000</v>
      </c>
      <c r="AV836" s="173">
        <f t="shared" si="262"/>
        <v>4350700</v>
      </c>
      <c r="AW836" s="173">
        <f t="shared" si="263"/>
        <v>4200000</v>
      </c>
      <c r="AX836" s="173">
        <f t="shared" si="264"/>
        <v>1112300</v>
      </c>
      <c r="AY836" s="173">
        <f t="shared" si="265"/>
        <v>961600</v>
      </c>
      <c r="AZ836" s="177">
        <f t="shared" si="266"/>
        <v>0.34347208498023718</v>
      </c>
      <c r="BA836" s="177">
        <f t="shared" si="267"/>
        <v>0.29693675889328064</v>
      </c>
      <c r="BB836" s="173">
        <f t="shared" si="279"/>
        <v>4200000</v>
      </c>
      <c r="BC836" s="178">
        <f t="shared" si="275"/>
        <v>4350700</v>
      </c>
      <c r="BD836" s="173">
        <f t="shared" si="280"/>
        <v>961600</v>
      </c>
      <c r="BE836" s="177">
        <f t="shared" si="281"/>
        <v>0.29693675889328064</v>
      </c>
      <c r="BF836" s="179" t="s">
        <v>20515</v>
      </c>
      <c r="BG836" s="174"/>
      <c r="BH836" s="166" t="s">
        <v>20501</v>
      </c>
      <c r="BI836" s="162"/>
      <c r="BJ836" s="163">
        <v>1</v>
      </c>
      <c r="BK836" s="163"/>
    </row>
    <row r="837" spans="1:63" ht="34.5" customHeight="1" x14ac:dyDescent="0.25">
      <c r="A837" s="157">
        <v>831</v>
      </c>
      <c r="B837" s="164" t="s">
        <v>2445</v>
      </c>
      <c r="C837" s="169" t="s">
        <v>2439</v>
      </c>
      <c r="D837" s="169" t="s">
        <v>467</v>
      </c>
      <c r="E837" s="170" t="s">
        <v>2464</v>
      </c>
      <c r="F837" s="171" t="s">
        <v>2465</v>
      </c>
      <c r="G837" s="171" t="s">
        <v>2465</v>
      </c>
      <c r="H837" s="172" t="s">
        <v>2465</v>
      </c>
      <c r="I837" s="164" t="s">
        <v>439</v>
      </c>
      <c r="J837" s="164">
        <v>70</v>
      </c>
      <c r="K837" s="171">
        <v>70</v>
      </c>
      <c r="L837" s="171" t="s">
        <v>2443</v>
      </c>
      <c r="M837" s="173">
        <v>3037000</v>
      </c>
      <c r="N837" s="173">
        <v>154000</v>
      </c>
      <c r="O837" s="173">
        <v>154956.52173913</v>
      </c>
      <c r="P837" s="173">
        <v>3191000</v>
      </c>
      <c r="Q837" s="173">
        <v>201443.47826086899</v>
      </c>
      <c r="R837" s="173">
        <v>3238443.4782608692</v>
      </c>
      <c r="S837" s="173">
        <v>3238400</v>
      </c>
      <c r="T837" s="174"/>
      <c r="U837" s="175" t="s">
        <v>471</v>
      </c>
      <c r="V837" s="175" t="s">
        <v>1197</v>
      </c>
      <c r="W837" s="175" t="s">
        <v>29</v>
      </c>
      <c r="X837" s="176">
        <v>43294</v>
      </c>
      <c r="Y837" s="171" t="s">
        <v>7684</v>
      </c>
      <c r="Z837" s="171" t="s">
        <v>7860</v>
      </c>
      <c r="AA837" s="173"/>
      <c r="AB837" s="173"/>
      <c r="AC837" s="173"/>
      <c r="AD837" s="173"/>
      <c r="AE837" s="173"/>
      <c r="AF837" s="173">
        <v>4200000</v>
      </c>
      <c r="AG837" s="173"/>
      <c r="AH837" s="173"/>
      <c r="AI837" s="173"/>
      <c r="AJ837" s="173"/>
      <c r="AK837" s="173"/>
      <c r="AL837" s="173"/>
      <c r="AM837" s="173"/>
      <c r="AN837" s="173"/>
      <c r="AO837" s="173"/>
      <c r="AP837" s="173"/>
      <c r="AQ837" s="173"/>
      <c r="AR837" s="173">
        <v>4426000</v>
      </c>
      <c r="AS837" s="173">
        <v>4426000</v>
      </c>
      <c r="AT837" s="160">
        <f t="shared" si="260"/>
        <v>3</v>
      </c>
      <c r="AU837" s="173">
        <f t="shared" si="261"/>
        <v>13052000</v>
      </c>
      <c r="AV837" s="173">
        <f t="shared" si="262"/>
        <v>4350700</v>
      </c>
      <c r="AW837" s="173">
        <f t="shared" si="263"/>
        <v>4200000</v>
      </c>
      <c r="AX837" s="173">
        <f t="shared" si="264"/>
        <v>1112300</v>
      </c>
      <c r="AY837" s="173">
        <f t="shared" si="265"/>
        <v>961600</v>
      </c>
      <c r="AZ837" s="177">
        <f t="shared" si="266"/>
        <v>0.34347208498023718</v>
      </c>
      <c r="BA837" s="177">
        <f t="shared" si="267"/>
        <v>0.29693675889328064</v>
      </c>
      <c r="BB837" s="173">
        <f t="shared" si="279"/>
        <v>4200000</v>
      </c>
      <c r="BC837" s="178">
        <f t="shared" si="275"/>
        <v>4350700</v>
      </c>
      <c r="BD837" s="173">
        <f t="shared" si="280"/>
        <v>961600</v>
      </c>
      <c r="BE837" s="177">
        <f t="shared" si="281"/>
        <v>0.29693675889328064</v>
      </c>
      <c r="BF837" s="179" t="s">
        <v>20515</v>
      </c>
      <c r="BG837" s="174"/>
      <c r="BH837" s="166" t="s">
        <v>20501</v>
      </c>
      <c r="BI837" s="162"/>
      <c r="BJ837" s="163">
        <v>1</v>
      </c>
      <c r="BK837" s="163"/>
    </row>
    <row r="838" spans="1:63" ht="34.5" customHeight="1" x14ac:dyDescent="0.25">
      <c r="A838" s="157">
        <v>832</v>
      </c>
      <c r="B838" s="164" t="s">
        <v>2448</v>
      </c>
      <c r="C838" s="169" t="s">
        <v>2439</v>
      </c>
      <c r="D838" s="169" t="s">
        <v>467</v>
      </c>
      <c r="E838" s="170" t="s">
        <v>2466</v>
      </c>
      <c r="F838" s="171" t="s">
        <v>2467</v>
      </c>
      <c r="G838" s="171" t="s">
        <v>2467</v>
      </c>
      <c r="H838" s="172" t="s">
        <v>2467</v>
      </c>
      <c r="I838" s="164" t="s">
        <v>439</v>
      </c>
      <c r="J838" s="164">
        <v>70</v>
      </c>
      <c r="K838" s="171">
        <v>70</v>
      </c>
      <c r="L838" s="171" t="s">
        <v>2443</v>
      </c>
      <c r="M838" s="173">
        <v>3037000</v>
      </c>
      <c r="N838" s="173">
        <v>154000</v>
      </c>
      <c r="O838" s="173">
        <v>154956.52173913</v>
      </c>
      <c r="P838" s="173">
        <v>3191000</v>
      </c>
      <c r="Q838" s="173">
        <v>201443.47826086899</v>
      </c>
      <c r="R838" s="173">
        <v>3238443.4782608692</v>
      </c>
      <c r="S838" s="173">
        <v>3238400</v>
      </c>
      <c r="T838" s="174"/>
      <c r="U838" s="175" t="s">
        <v>471</v>
      </c>
      <c r="V838" s="175" t="s">
        <v>1197</v>
      </c>
      <c r="W838" s="175" t="s">
        <v>94</v>
      </c>
      <c r="X838" s="176">
        <v>43294</v>
      </c>
      <c r="Y838" s="171" t="s">
        <v>7684</v>
      </c>
      <c r="Z838" s="171" t="s">
        <v>7860</v>
      </c>
      <c r="AA838" s="173"/>
      <c r="AB838" s="173"/>
      <c r="AC838" s="173"/>
      <c r="AD838" s="173"/>
      <c r="AE838" s="173"/>
      <c r="AF838" s="173">
        <v>4200000</v>
      </c>
      <c r="AG838" s="173"/>
      <c r="AH838" s="173"/>
      <c r="AI838" s="173"/>
      <c r="AJ838" s="173"/>
      <c r="AK838" s="173"/>
      <c r="AL838" s="173"/>
      <c r="AM838" s="173"/>
      <c r="AN838" s="173"/>
      <c r="AO838" s="173"/>
      <c r="AP838" s="173"/>
      <c r="AQ838" s="173"/>
      <c r="AR838" s="173">
        <v>4426000</v>
      </c>
      <c r="AS838" s="173">
        <v>4426000</v>
      </c>
      <c r="AT838" s="160">
        <f t="shared" si="260"/>
        <v>3</v>
      </c>
      <c r="AU838" s="173">
        <f t="shared" si="261"/>
        <v>13052000</v>
      </c>
      <c r="AV838" s="173">
        <f t="shared" si="262"/>
        <v>4350700</v>
      </c>
      <c r="AW838" s="173">
        <f t="shared" si="263"/>
        <v>4200000</v>
      </c>
      <c r="AX838" s="173">
        <f t="shared" si="264"/>
        <v>1112300</v>
      </c>
      <c r="AY838" s="173">
        <f t="shared" si="265"/>
        <v>961600</v>
      </c>
      <c r="AZ838" s="177">
        <f t="shared" si="266"/>
        <v>0.34347208498023718</v>
      </c>
      <c r="BA838" s="177">
        <f t="shared" si="267"/>
        <v>0.29693675889328064</v>
      </c>
      <c r="BB838" s="173">
        <f t="shared" si="279"/>
        <v>4200000</v>
      </c>
      <c r="BC838" s="178">
        <f t="shared" si="275"/>
        <v>4350700</v>
      </c>
      <c r="BD838" s="173">
        <f t="shared" si="280"/>
        <v>961600</v>
      </c>
      <c r="BE838" s="177">
        <f t="shared" si="281"/>
        <v>0.29693675889328064</v>
      </c>
      <c r="BF838" s="179" t="s">
        <v>20515</v>
      </c>
      <c r="BG838" s="174"/>
      <c r="BH838" s="166" t="s">
        <v>20501</v>
      </c>
      <c r="BI838" s="162"/>
      <c r="BJ838" s="163">
        <v>1</v>
      </c>
      <c r="BK838" s="163"/>
    </row>
    <row r="839" spans="1:63" ht="34.5" customHeight="1" x14ac:dyDescent="0.25">
      <c r="A839" s="157">
        <v>833</v>
      </c>
      <c r="B839" s="164" t="s">
        <v>2455</v>
      </c>
      <c r="C839" s="169" t="s">
        <v>2439</v>
      </c>
      <c r="D839" s="169" t="s">
        <v>467</v>
      </c>
      <c r="E839" s="170" t="s">
        <v>2469</v>
      </c>
      <c r="F839" s="171" t="s">
        <v>2470</v>
      </c>
      <c r="G839" s="171" t="s">
        <v>2470</v>
      </c>
      <c r="H839" s="172" t="s">
        <v>2470</v>
      </c>
      <c r="I839" s="164" t="s">
        <v>439</v>
      </c>
      <c r="J839" s="164">
        <v>70</v>
      </c>
      <c r="K839" s="171">
        <v>70</v>
      </c>
      <c r="L839" s="171" t="s">
        <v>2443</v>
      </c>
      <c r="M839" s="173">
        <v>3037000</v>
      </c>
      <c r="N839" s="173">
        <v>154000</v>
      </c>
      <c r="O839" s="173">
        <v>154956.52173913</v>
      </c>
      <c r="P839" s="173">
        <v>3191000</v>
      </c>
      <c r="Q839" s="173">
        <v>201443.47826086899</v>
      </c>
      <c r="R839" s="173">
        <v>3238443.4782608692</v>
      </c>
      <c r="S839" s="173">
        <v>3238400</v>
      </c>
      <c r="T839" s="174"/>
      <c r="U839" s="175" t="s">
        <v>471</v>
      </c>
      <c r="V839" s="175" t="s">
        <v>1197</v>
      </c>
      <c r="W839" s="175" t="s">
        <v>173</v>
      </c>
      <c r="X839" s="176">
        <v>43294</v>
      </c>
      <c r="Y839" s="171" t="s">
        <v>7684</v>
      </c>
      <c r="Z839" s="171" t="s">
        <v>7860</v>
      </c>
      <c r="AA839" s="173"/>
      <c r="AB839" s="173"/>
      <c r="AC839" s="173"/>
      <c r="AD839" s="173"/>
      <c r="AE839" s="173"/>
      <c r="AF839" s="173">
        <v>4200000</v>
      </c>
      <c r="AG839" s="173"/>
      <c r="AH839" s="173"/>
      <c r="AI839" s="173"/>
      <c r="AJ839" s="173"/>
      <c r="AK839" s="173"/>
      <c r="AL839" s="173"/>
      <c r="AM839" s="173"/>
      <c r="AN839" s="173"/>
      <c r="AO839" s="173"/>
      <c r="AP839" s="173"/>
      <c r="AQ839" s="173"/>
      <c r="AR839" s="173">
        <v>4426000</v>
      </c>
      <c r="AS839" s="173">
        <v>4426000</v>
      </c>
      <c r="AT839" s="160">
        <f t="shared" ref="AT839:AT902" si="282">COUNT(AA839:AS839)</f>
        <v>3</v>
      </c>
      <c r="AU839" s="173">
        <f t="shared" ref="AU839:AU902" si="283">SUM(AA839:AS839)</f>
        <v>13052000</v>
      </c>
      <c r="AV839" s="173">
        <f t="shared" ref="AV839:AV902" si="284">ROUND(AU839/AT839,-2)</f>
        <v>4350700</v>
      </c>
      <c r="AW839" s="173">
        <f t="shared" ref="AW839:AW902" si="285">MIN(AA839:AS839)</f>
        <v>4200000</v>
      </c>
      <c r="AX839" s="173">
        <f t="shared" ref="AX839:AX902" si="286">AV839-S839</f>
        <v>1112300</v>
      </c>
      <c r="AY839" s="173">
        <f t="shared" ref="AY839:AY902" si="287">AW839-S839</f>
        <v>961600</v>
      </c>
      <c r="AZ839" s="177">
        <f t="shared" ref="AZ839:AZ902" si="288">AX839/S839</f>
        <v>0.34347208498023718</v>
      </c>
      <c r="BA839" s="177">
        <f t="shared" ref="BA839:BA902" si="289">AY839/S839</f>
        <v>0.29693675889328064</v>
      </c>
      <c r="BB839" s="173">
        <f t="shared" si="279"/>
        <v>4200000</v>
      </c>
      <c r="BC839" s="178">
        <f t="shared" si="275"/>
        <v>4350700</v>
      </c>
      <c r="BD839" s="173">
        <f t="shared" si="280"/>
        <v>961600</v>
      </c>
      <c r="BE839" s="177">
        <f t="shared" si="281"/>
        <v>0.29693675889328064</v>
      </c>
      <c r="BF839" s="179" t="s">
        <v>20515</v>
      </c>
      <c r="BG839" s="174"/>
      <c r="BH839" s="166" t="s">
        <v>20501</v>
      </c>
      <c r="BI839" s="162"/>
      <c r="BJ839" s="163">
        <v>1</v>
      </c>
      <c r="BK839" s="163"/>
    </row>
    <row r="840" spans="1:63" ht="34.5" customHeight="1" x14ac:dyDescent="0.25">
      <c r="A840" s="157">
        <v>834</v>
      </c>
      <c r="B840" s="164" t="s">
        <v>2478</v>
      </c>
      <c r="C840" s="169" t="s">
        <v>2471</v>
      </c>
      <c r="D840" s="169" t="s">
        <v>467</v>
      </c>
      <c r="E840" s="170" t="s">
        <v>2479</v>
      </c>
      <c r="F840" s="171" t="s">
        <v>2480</v>
      </c>
      <c r="G840" s="171" t="s">
        <v>2480</v>
      </c>
      <c r="H840" s="172" t="s">
        <v>2480</v>
      </c>
      <c r="I840" s="164"/>
      <c r="J840" s="164">
        <v>71</v>
      </c>
      <c r="K840" s="171">
        <v>71</v>
      </c>
      <c r="L840" s="171" t="s">
        <v>2472</v>
      </c>
      <c r="M840" s="173">
        <v>70000</v>
      </c>
      <c r="N840" s="173">
        <f t="shared" ref="N840:N851" si="290">P840-M840</f>
        <v>14800</v>
      </c>
      <c r="O840" s="173">
        <v>14869.5652173913</v>
      </c>
      <c r="P840" s="173">
        <v>84800</v>
      </c>
      <c r="Q840" s="173">
        <f t="shared" ref="Q840:Q851" si="291">+O840/1800000*2340000</f>
        <v>19330.434782608689</v>
      </c>
      <c r="R840" s="173">
        <f t="shared" ref="R840:R851" si="292">+M840+Q840</f>
        <v>89330.434782608689</v>
      </c>
      <c r="S840" s="173">
        <v>89300</v>
      </c>
      <c r="T840" s="174"/>
      <c r="U840" s="175" t="s">
        <v>471</v>
      </c>
      <c r="V840" s="175" t="s">
        <v>1197</v>
      </c>
      <c r="W840" s="175" t="s">
        <v>173</v>
      </c>
      <c r="X840" s="176">
        <v>43294</v>
      </c>
      <c r="Y840" s="171" t="s">
        <v>7684</v>
      </c>
      <c r="Z840" s="171"/>
      <c r="AA840" s="173"/>
      <c r="AB840" s="173"/>
      <c r="AC840" s="173">
        <v>150000</v>
      </c>
      <c r="AD840" s="173"/>
      <c r="AE840" s="173"/>
      <c r="AF840" s="173"/>
      <c r="AG840" s="173"/>
      <c r="AH840" s="173"/>
      <c r="AI840" s="173">
        <v>118700</v>
      </c>
      <c r="AJ840" s="173"/>
      <c r="AK840" s="173"/>
      <c r="AL840" s="173"/>
      <c r="AM840" s="173"/>
      <c r="AN840" s="173"/>
      <c r="AO840" s="173"/>
      <c r="AP840" s="173"/>
      <c r="AQ840" s="173"/>
      <c r="AR840" s="173"/>
      <c r="AS840" s="173">
        <v>160000</v>
      </c>
      <c r="AT840" s="160">
        <f t="shared" si="282"/>
        <v>3</v>
      </c>
      <c r="AU840" s="173">
        <f t="shared" si="283"/>
        <v>428700</v>
      </c>
      <c r="AV840" s="173">
        <f t="shared" si="284"/>
        <v>142900</v>
      </c>
      <c r="AW840" s="173">
        <f t="shared" si="285"/>
        <v>118700</v>
      </c>
      <c r="AX840" s="173">
        <f t="shared" si="286"/>
        <v>53600</v>
      </c>
      <c r="AY840" s="173">
        <f t="shared" si="287"/>
        <v>29400</v>
      </c>
      <c r="AZ840" s="177">
        <f t="shared" si="288"/>
        <v>0.60022396416573354</v>
      </c>
      <c r="BA840" s="177">
        <f t="shared" si="289"/>
        <v>0.32922732362821949</v>
      </c>
      <c r="BB840" s="173">
        <f t="shared" ref="BB840:BB852" si="293">AV840</f>
        <v>142900</v>
      </c>
      <c r="BC840" s="178">
        <f t="shared" si="275"/>
        <v>142900</v>
      </c>
      <c r="BD840" s="173">
        <f t="shared" si="280"/>
        <v>53600</v>
      </c>
      <c r="BE840" s="177">
        <f t="shared" si="281"/>
        <v>0.60022396416573354</v>
      </c>
      <c r="BF840" s="179" t="s">
        <v>7679</v>
      </c>
      <c r="BG840" s="174"/>
      <c r="BH840" s="166" t="s">
        <v>20501</v>
      </c>
      <c r="BI840" s="162"/>
      <c r="BJ840" s="163">
        <v>1</v>
      </c>
      <c r="BK840" s="163"/>
    </row>
    <row r="841" spans="1:63" ht="34.5" customHeight="1" x14ac:dyDescent="0.25">
      <c r="A841" s="157">
        <v>835</v>
      </c>
      <c r="B841" s="164" t="s">
        <v>2481</v>
      </c>
      <c r="C841" s="169" t="s">
        <v>2471</v>
      </c>
      <c r="D841" s="169" t="s">
        <v>467</v>
      </c>
      <c r="E841" s="170" t="s">
        <v>2482</v>
      </c>
      <c r="F841" s="171" t="s">
        <v>2483</v>
      </c>
      <c r="G841" s="171" t="s">
        <v>2483</v>
      </c>
      <c r="H841" s="172" t="s">
        <v>2483</v>
      </c>
      <c r="I841" s="164"/>
      <c r="J841" s="164">
        <v>71</v>
      </c>
      <c r="K841" s="171">
        <v>71</v>
      </c>
      <c r="L841" s="171" t="s">
        <v>2472</v>
      </c>
      <c r="M841" s="173">
        <v>70000</v>
      </c>
      <c r="N841" s="173">
        <f t="shared" si="290"/>
        <v>14800</v>
      </c>
      <c r="O841" s="173">
        <v>14869.5652173913</v>
      </c>
      <c r="P841" s="173">
        <v>84800</v>
      </c>
      <c r="Q841" s="173">
        <f t="shared" si="291"/>
        <v>19330.434782608689</v>
      </c>
      <c r="R841" s="173">
        <f t="shared" si="292"/>
        <v>89330.434782608689</v>
      </c>
      <c r="S841" s="173">
        <v>89300</v>
      </c>
      <c r="T841" s="174"/>
      <c r="U841" s="175" t="s">
        <v>471</v>
      </c>
      <c r="V841" s="175" t="s">
        <v>1197</v>
      </c>
      <c r="W841" s="175" t="s">
        <v>173</v>
      </c>
      <c r="X841" s="176">
        <v>43294</v>
      </c>
      <c r="Y841" s="171" t="s">
        <v>7684</v>
      </c>
      <c r="Z841" s="171"/>
      <c r="AA841" s="173"/>
      <c r="AB841" s="173"/>
      <c r="AC841" s="173">
        <v>150000</v>
      </c>
      <c r="AD841" s="173"/>
      <c r="AE841" s="173"/>
      <c r="AF841" s="173"/>
      <c r="AG841" s="173"/>
      <c r="AH841" s="173"/>
      <c r="AI841" s="173">
        <v>118700</v>
      </c>
      <c r="AJ841" s="173"/>
      <c r="AK841" s="173"/>
      <c r="AL841" s="173"/>
      <c r="AM841" s="173"/>
      <c r="AN841" s="173"/>
      <c r="AO841" s="173"/>
      <c r="AP841" s="173"/>
      <c r="AQ841" s="173"/>
      <c r="AR841" s="173"/>
      <c r="AS841" s="173">
        <v>160000</v>
      </c>
      <c r="AT841" s="160">
        <f t="shared" si="282"/>
        <v>3</v>
      </c>
      <c r="AU841" s="173">
        <f t="shared" si="283"/>
        <v>428700</v>
      </c>
      <c r="AV841" s="173">
        <f t="shared" si="284"/>
        <v>142900</v>
      </c>
      <c r="AW841" s="173">
        <f t="shared" si="285"/>
        <v>118700</v>
      </c>
      <c r="AX841" s="173">
        <f t="shared" si="286"/>
        <v>53600</v>
      </c>
      <c r="AY841" s="173">
        <f t="shared" si="287"/>
        <v>29400</v>
      </c>
      <c r="AZ841" s="177">
        <f t="shared" si="288"/>
        <v>0.60022396416573354</v>
      </c>
      <c r="BA841" s="177">
        <f t="shared" si="289"/>
        <v>0.32922732362821949</v>
      </c>
      <c r="BB841" s="173">
        <f t="shared" si="293"/>
        <v>142900</v>
      </c>
      <c r="BC841" s="178">
        <f t="shared" si="275"/>
        <v>142900</v>
      </c>
      <c r="BD841" s="173">
        <f t="shared" si="280"/>
        <v>53600</v>
      </c>
      <c r="BE841" s="177">
        <f t="shared" si="281"/>
        <v>0.60022396416573354</v>
      </c>
      <c r="BF841" s="179" t="s">
        <v>7679</v>
      </c>
      <c r="BG841" s="174"/>
      <c r="BH841" s="166" t="s">
        <v>20501</v>
      </c>
      <c r="BI841" s="162"/>
      <c r="BJ841" s="163">
        <v>1</v>
      </c>
      <c r="BK841" s="163"/>
    </row>
    <row r="842" spans="1:63" ht="34.5" customHeight="1" x14ac:dyDescent="0.25">
      <c r="A842" s="157">
        <v>836</v>
      </c>
      <c r="B842" s="164" t="s">
        <v>2484</v>
      </c>
      <c r="C842" s="169" t="s">
        <v>2471</v>
      </c>
      <c r="D842" s="169" t="s">
        <v>467</v>
      </c>
      <c r="E842" s="170" t="s">
        <v>2485</v>
      </c>
      <c r="F842" s="171" t="s">
        <v>2486</v>
      </c>
      <c r="G842" s="171" t="s">
        <v>2486</v>
      </c>
      <c r="H842" s="172" t="s">
        <v>2487</v>
      </c>
      <c r="I842" s="164" t="s">
        <v>497</v>
      </c>
      <c r="J842" s="164">
        <v>71</v>
      </c>
      <c r="K842" s="171">
        <v>71</v>
      </c>
      <c r="L842" s="171" t="s">
        <v>2472</v>
      </c>
      <c r="M842" s="173">
        <v>70000</v>
      </c>
      <c r="N842" s="173">
        <f t="shared" si="290"/>
        <v>14800</v>
      </c>
      <c r="O842" s="173">
        <v>14869.5652173913</v>
      </c>
      <c r="P842" s="173">
        <v>84800</v>
      </c>
      <c r="Q842" s="173">
        <f t="shared" si="291"/>
        <v>19330.434782608689</v>
      </c>
      <c r="R842" s="173">
        <f t="shared" si="292"/>
        <v>89330.434782608689</v>
      </c>
      <c r="S842" s="173">
        <v>89300</v>
      </c>
      <c r="T842" s="174"/>
      <c r="U842" s="175" t="s">
        <v>471</v>
      </c>
      <c r="V842" s="175" t="s">
        <v>1197</v>
      </c>
      <c r="W842" s="175" t="s">
        <v>173</v>
      </c>
      <c r="X842" s="176">
        <v>43294</v>
      </c>
      <c r="Y842" s="171" t="s">
        <v>7684</v>
      </c>
      <c r="Z842" s="171"/>
      <c r="AA842" s="173"/>
      <c r="AB842" s="173"/>
      <c r="AC842" s="173">
        <v>150000</v>
      </c>
      <c r="AD842" s="173"/>
      <c r="AE842" s="173"/>
      <c r="AF842" s="173"/>
      <c r="AG842" s="173"/>
      <c r="AH842" s="173"/>
      <c r="AI842" s="173">
        <v>118700</v>
      </c>
      <c r="AJ842" s="173"/>
      <c r="AK842" s="173"/>
      <c r="AL842" s="173"/>
      <c r="AM842" s="173"/>
      <c r="AN842" s="173"/>
      <c r="AO842" s="173"/>
      <c r="AP842" s="173"/>
      <c r="AQ842" s="173"/>
      <c r="AR842" s="173"/>
      <c r="AS842" s="173">
        <v>160000</v>
      </c>
      <c r="AT842" s="160">
        <f t="shared" si="282"/>
        <v>3</v>
      </c>
      <c r="AU842" s="173">
        <f t="shared" si="283"/>
        <v>428700</v>
      </c>
      <c r="AV842" s="173">
        <f t="shared" si="284"/>
        <v>142900</v>
      </c>
      <c r="AW842" s="173">
        <f t="shared" si="285"/>
        <v>118700</v>
      </c>
      <c r="AX842" s="173">
        <f t="shared" si="286"/>
        <v>53600</v>
      </c>
      <c r="AY842" s="173">
        <f t="shared" si="287"/>
        <v>29400</v>
      </c>
      <c r="AZ842" s="177">
        <f t="shared" si="288"/>
        <v>0.60022396416573354</v>
      </c>
      <c r="BA842" s="177">
        <f t="shared" si="289"/>
        <v>0.32922732362821949</v>
      </c>
      <c r="BB842" s="173">
        <f t="shared" si="293"/>
        <v>142900</v>
      </c>
      <c r="BC842" s="178">
        <f t="shared" si="275"/>
        <v>142900</v>
      </c>
      <c r="BD842" s="173">
        <f t="shared" si="280"/>
        <v>53600</v>
      </c>
      <c r="BE842" s="177">
        <f t="shared" si="281"/>
        <v>0.60022396416573354</v>
      </c>
      <c r="BF842" s="179" t="s">
        <v>7679</v>
      </c>
      <c r="BG842" s="174"/>
      <c r="BH842" s="166" t="s">
        <v>20501</v>
      </c>
      <c r="BI842" s="162"/>
      <c r="BJ842" s="163">
        <v>1</v>
      </c>
      <c r="BK842" s="163"/>
    </row>
    <row r="843" spans="1:63" ht="34.5" customHeight="1" x14ac:dyDescent="0.25">
      <c r="A843" s="157">
        <v>837</v>
      </c>
      <c r="B843" s="164" t="s">
        <v>2488</v>
      </c>
      <c r="C843" s="169" t="s">
        <v>2471</v>
      </c>
      <c r="D843" s="169" t="s">
        <v>467</v>
      </c>
      <c r="E843" s="170" t="s">
        <v>2489</v>
      </c>
      <c r="F843" s="171" t="s">
        <v>2490</v>
      </c>
      <c r="G843" s="171" t="s">
        <v>2490</v>
      </c>
      <c r="H843" s="172" t="s">
        <v>2491</v>
      </c>
      <c r="I843" s="164" t="s">
        <v>497</v>
      </c>
      <c r="J843" s="164">
        <v>71</v>
      </c>
      <c r="K843" s="171">
        <v>71</v>
      </c>
      <c r="L843" s="171" t="s">
        <v>2472</v>
      </c>
      <c r="M843" s="173">
        <v>70000</v>
      </c>
      <c r="N843" s="173">
        <f t="shared" si="290"/>
        <v>14800</v>
      </c>
      <c r="O843" s="173">
        <v>14869.5652173913</v>
      </c>
      <c r="P843" s="173">
        <v>84800</v>
      </c>
      <c r="Q843" s="173">
        <f t="shared" si="291"/>
        <v>19330.434782608689</v>
      </c>
      <c r="R843" s="173">
        <f t="shared" si="292"/>
        <v>89330.434782608689</v>
      </c>
      <c r="S843" s="173">
        <v>89300</v>
      </c>
      <c r="T843" s="174"/>
      <c r="U843" s="175" t="s">
        <v>471</v>
      </c>
      <c r="V843" s="175" t="s">
        <v>1197</v>
      </c>
      <c r="W843" s="175" t="s">
        <v>173</v>
      </c>
      <c r="X843" s="176">
        <v>43294</v>
      </c>
      <c r="Y843" s="171" t="s">
        <v>7684</v>
      </c>
      <c r="Z843" s="171"/>
      <c r="AA843" s="173"/>
      <c r="AB843" s="173"/>
      <c r="AC843" s="173">
        <v>150000</v>
      </c>
      <c r="AD843" s="173"/>
      <c r="AE843" s="173"/>
      <c r="AF843" s="173"/>
      <c r="AG843" s="173"/>
      <c r="AH843" s="173"/>
      <c r="AI843" s="173">
        <v>118700</v>
      </c>
      <c r="AJ843" s="173"/>
      <c r="AK843" s="173"/>
      <c r="AL843" s="173"/>
      <c r="AM843" s="173"/>
      <c r="AN843" s="173"/>
      <c r="AO843" s="173"/>
      <c r="AP843" s="173"/>
      <c r="AQ843" s="173"/>
      <c r="AR843" s="173"/>
      <c r="AS843" s="173">
        <v>160000</v>
      </c>
      <c r="AT843" s="160">
        <f t="shared" si="282"/>
        <v>3</v>
      </c>
      <c r="AU843" s="173">
        <f t="shared" si="283"/>
        <v>428700</v>
      </c>
      <c r="AV843" s="173">
        <f t="shared" si="284"/>
        <v>142900</v>
      </c>
      <c r="AW843" s="173">
        <f t="shared" si="285"/>
        <v>118700</v>
      </c>
      <c r="AX843" s="173">
        <f t="shared" si="286"/>
        <v>53600</v>
      </c>
      <c r="AY843" s="173">
        <f t="shared" si="287"/>
        <v>29400</v>
      </c>
      <c r="AZ843" s="177">
        <f t="shared" si="288"/>
        <v>0.60022396416573354</v>
      </c>
      <c r="BA843" s="177">
        <f t="shared" si="289"/>
        <v>0.32922732362821949</v>
      </c>
      <c r="BB843" s="173">
        <f t="shared" si="293"/>
        <v>142900</v>
      </c>
      <c r="BC843" s="178">
        <f t="shared" si="275"/>
        <v>142900</v>
      </c>
      <c r="BD843" s="173">
        <f t="shared" si="280"/>
        <v>53600</v>
      </c>
      <c r="BE843" s="177">
        <f t="shared" si="281"/>
        <v>0.60022396416573354</v>
      </c>
      <c r="BF843" s="179" t="s">
        <v>7679</v>
      </c>
      <c r="BG843" s="174"/>
      <c r="BH843" s="166" t="s">
        <v>20501</v>
      </c>
      <c r="BI843" s="162"/>
      <c r="BJ843" s="163">
        <v>1</v>
      </c>
      <c r="BK843" s="163"/>
    </row>
    <row r="844" spans="1:63" ht="34.5" customHeight="1" x14ac:dyDescent="0.25">
      <c r="A844" s="157">
        <v>838</v>
      </c>
      <c r="B844" s="164" t="s">
        <v>2492</v>
      </c>
      <c r="C844" s="169" t="s">
        <v>2471</v>
      </c>
      <c r="D844" s="169" t="s">
        <v>467</v>
      </c>
      <c r="E844" s="170" t="s">
        <v>2493</v>
      </c>
      <c r="F844" s="171" t="s">
        <v>2494</v>
      </c>
      <c r="G844" s="171" t="s">
        <v>2494</v>
      </c>
      <c r="H844" s="172" t="s">
        <v>2495</v>
      </c>
      <c r="I844" s="164" t="s">
        <v>497</v>
      </c>
      <c r="J844" s="164">
        <v>71</v>
      </c>
      <c r="K844" s="171">
        <v>71</v>
      </c>
      <c r="L844" s="171" t="s">
        <v>2472</v>
      </c>
      <c r="M844" s="173">
        <v>70000</v>
      </c>
      <c r="N844" s="173">
        <f t="shared" si="290"/>
        <v>14800</v>
      </c>
      <c r="O844" s="173">
        <v>14869.5652173913</v>
      </c>
      <c r="P844" s="173">
        <v>84800</v>
      </c>
      <c r="Q844" s="173">
        <f t="shared" si="291"/>
        <v>19330.434782608689</v>
      </c>
      <c r="R844" s="173">
        <f t="shared" si="292"/>
        <v>89330.434782608689</v>
      </c>
      <c r="S844" s="173">
        <v>89300</v>
      </c>
      <c r="T844" s="174"/>
      <c r="U844" s="175" t="s">
        <v>471</v>
      </c>
      <c r="V844" s="175" t="s">
        <v>1197</v>
      </c>
      <c r="W844" s="175" t="s">
        <v>173</v>
      </c>
      <c r="X844" s="176">
        <v>43294</v>
      </c>
      <c r="Y844" s="171" t="s">
        <v>7684</v>
      </c>
      <c r="Z844" s="171"/>
      <c r="AA844" s="173"/>
      <c r="AB844" s="173"/>
      <c r="AC844" s="173">
        <v>150000</v>
      </c>
      <c r="AD844" s="173"/>
      <c r="AE844" s="173"/>
      <c r="AF844" s="173"/>
      <c r="AG844" s="173"/>
      <c r="AH844" s="173"/>
      <c r="AI844" s="173">
        <v>118700</v>
      </c>
      <c r="AJ844" s="173"/>
      <c r="AK844" s="173"/>
      <c r="AL844" s="173"/>
      <c r="AM844" s="173"/>
      <c r="AN844" s="173"/>
      <c r="AO844" s="173"/>
      <c r="AP844" s="173"/>
      <c r="AQ844" s="173"/>
      <c r="AR844" s="173"/>
      <c r="AS844" s="173">
        <v>160000</v>
      </c>
      <c r="AT844" s="160">
        <f t="shared" si="282"/>
        <v>3</v>
      </c>
      <c r="AU844" s="173">
        <f t="shared" si="283"/>
        <v>428700</v>
      </c>
      <c r="AV844" s="173">
        <f t="shared" si="284"/>
        <v>142900</v>
      </c>
      <c r="AW844" s="173">
        <f t="shared" si="285"/>
        <v>118700</v>
      </c>
      <c r="AX844" s="173">
        <f t="shared" si="286"/>
        <v>53600</v>
      </c>
      <c r="AY844" s="173">
        <f t="shared" si="287"/>
        <v>29400</v>
      </c>
      <c r="AZ844" s="177">
        <f t="shared" si="288"/>
        <v>0.60022396416573354</v>
      </c>
      <c r="BA844" s="177">
        <f t="shared" si="289"/>
        <v>0.32922732362821949</v>
      </c>
      <c r="BB844" s="173">
        <f t="shared" si="293"/>
        <v>142900</v>
      </c>
      <c r="BC844" s="178">
        <f t="shared" si="275"/>
        <v>142900</v>
      </c>
      <c r="BD844" s="173">
        <f t="shared" si="280"/>
        <v>53600</v>
      </c>
      <c r="BE844" s="177">
        <f t="shared" si="281"/>
        <v>0.60022396416573354</v>
      </c>
      <c r="BF844" s="179" t="s">
        <v>7679</v>
      </c>
      <c r="BG844" s="174"/>
      <c r="BH844" s="166" t="s">
        <v>20501</v>
      </c>
      <c r="BI844" s="162"/>
      <c r="BJ844" s="163">
        <v>1</v>
      </c>
      <c r="BK844" s="163"/>
    </row>
    <row r="845" spans="1:63" ht="34.5" customHeight="1" x14ac:dyDescent="0.25">
      <c r="A845" s="157">
        <v>839</v>
      </c>
      <c r="B845" s="164" t="s">
        <v>2496</v>
      </c>
      <c r="C845" s="169" t="s">
        <v>2471</v>
      </c>
      <c r="D845" s="169" t="s">
        <v>467</v>
      </c>
      <c r="E845" s="170" t="s">
        <v>2497</v>
      </c>
      <c r="F845" s="171" t="s">
        <v>2498</v>
      </c>
      <c r="G845" s="171" t="s">
        <v>2498</v>
      </c>
      <c r="H845" s="172" t="s">
        <v>2499</v>
      </c>
      <c r="I845" s="164" t="s">
        <v>497</v>
      </c>
      <c r="J845" s="164">
        <v>71</v>
      </c>
      <c r="K845" s="171">
        <v>71</v>
      </c>
      <c r="L845" s="171" t="s">
        <v>2472</v>
      </c>
      <c r="M845" s="173">
        <v>70000</v>
      </c>
      <c r="N845" s="173">
        <f t="shared" si="290"/>
        <v>14800</v>
      </c>
      <c r="O845" s="173">
        <v>14869.5652173913</v>
      </c>
      <c r="P845" s="173">
        <v>84800</v>
      </c>
      <c r="Q845" s="173">
        <f t="shared" si="291"/>
        <v>19330.434782608689</v>
      </c>
      <c r="R845" s="173">
        <f t="shared" si="292"/>
        <v>89330.434782608689</v>
      </c>
      <c r="S845" s="173">
        <v>89300</v>
      </c>
      <c r="T845" s="174"/>
      <c r="U845" s="175" t="s">
        <v>471</v>
      </c>
      <c r="V845" s="175" t="s">
        <v>1197</v>
      </c>
      <c r="W845" s="175" t="s">
        <v>173</v>
      </c>
      <c r="X845" s="176">
        <v>43294</v>
      </c>
      <c r="Y845" s="171" t="s">
        <v>7684</v>
      </c>
      <c r="Z845" s="171"/>
      <c r="AA845" s="173"/>
      <c r="AB845" s="173"/>
      <c r="AC845" s="173">
        <v>150000</v>
      </c>
      <c r="AD845" s="173"/>
      <c r="AE845" s="173"/>
      <c r="AF845" s="173"/>
      <c r="AG845" s="173"/>
      <c r="AH845" s="173"/>
      <c r="AI845" s="173">
        <v>118700</v>
      </c>
      <c r="AJ845" s="173"/>
      <c r="AK845" s="173"/>
      <c r="AL845" s="173"/>
      <c r="AM845" s="173"/>
      <c r="AN845" s="173"/>
      <c r="AO845" s="173"/>
      <c r="AP845" s="173"/>
      <c r="AQ845" s="173"/>
      <c r="AR845" s="173"/>
      <c r="AS845" s="173">
        <v>160000</v>
      </c>
      <c r="AT845" s="160">
        <f t="shared" si="282"/>
        <v>3</v>
      </c>
      <c r="AU845" s="173">
        <f t="shared" si="283"/>
        <v>428700</v>
      </c>
      <c r="AV845" s="173">
        <f t="shared" si="284"/>
        <v>142900</v>
      </c>
      <c r="AW845" s="173">
        <f t="shared" si="285"/>
        <v>118700</v>
      </c>
      <c r="AX845" s="173">
        <f t="shared" si="286"/>
        <v>53600</v>
      </c>
      <c r="AY845" s="173">
        <f t="shared" si="287"/>
        <v>29400</v>
      </c>
      <c r="AZ845" s="177">
        <f t="shared" si="288"/>
        <v>0.60022396416573354</v>
      </c>
      <c r="BA845" s="177">
        <f t="shared" si="289"/>
        <v>0.32922732362821949</v>
      </c>
      <c r="BB845" s="173">
        <f t="shared" si="293"/>
        <v>142900</v>
      </c>
      <c r="BC845" s="178">
        <f t="shared" si="275"/>
        <v>142900</v>
      </c>
      <c r="BD845" s="173">
        <f t="shared" si="280"/>
        <v>53600</v>
      </c>
      <c r="BE845" s="177">
        <f t="shared" si="281"/>
        <v>0.60022396416573354</v>
      </c>
      <c r="BF845" s="179" t="s">
        <v>7679</v>
      </c>
      <c r="BG845" s="174"/>
      <c r="BH845" s="166" t="s">
        <v>20501</v>
      </c>
      <c r="BI845" s="162"/>
      <c r="BJ845" s="163">
        <v>1</v>
      </c>
      <c r="BK845" s="163"/>
    </row>
    <row r="846" spans="1:63" ht="34.5" customHeight="1" x14ac:dyDescent="0.25">
      <c r="A846" s="157">
        <v>840</v>
      </c>
      <c r="B846" s="164" t="s">
        <v>2500</v>
      </c>
      <c r="C846" s="169" t="s">
        <v>2471</v>
      </c>
      <c r="D846" s="169" t="s">
        <v>467</v>
      </c>
      <c r="E846" s="170" t="s">
        <v>2501</v>
      </c>
      <c r="F846" s="171" t="s">
        <v>2502</v>
      </c>
      <c r="G846" s="171" t="s">
        <v>2502</v>
      </c>
      <c r="H846" s="172" t="s">
        <v>2503</v>
      </c>
      <c r="I846" s="164" t="s">
        <v>497</v>
      </c>
      <c r="J846" s="164">
        <v>71</v>
      </c>
      <c r="K846" s="171">
        <v>71</v>
      </c>
      <c r="L846" s="171" t="s">
        <v>2472</v>
      </c>
      <c r="M846" s="173">
        <v>70000</v>
      </c>
      <c r="N846" s="173">
        <f t="shared" si="290"/>
        <v>14800</v>
      </c>
      <c r="O846" s="173">
        <v>14869.5652173913</v>
      </c>
      <c r="P846" s="173">
        <v>84800</v>
      </c>
      <c r="Q846" s="173">
        <f t="shared" si="291"/>
        <v>19330.434782608689</v>
      </c>
      <c r="R846" s="173">
        <f t="shared" si="292"/>
        <v>89330.434782608689</v>
      </c>
      <c r="S846" s="173">
        <v>89300</v>
      </c>
      <c r="T846" s="174"/>
      <c r="U846" s="175" t="s">
        <v>471</v>
      </c>
      <c r="V846" s="175" t="s">
        <v>1197</v>
      </c>
      <c r="W846" s="175" t="s">
        <v>29</v>
      </c>
      <c r="X846" s="176">
        <v>43294</v>
      </c>
      <c r="Y846" s="171" t="s">
        <v>7684</v>
      </c>
      <c r="Z846" s="171"/>
      <c r="AA846" s="173"/>
      <c r="AB846" s="173"/>
      <c r="AC846" s="173">
        <v>150000</v>
      </c>
      <c r="AD846" s="173"/>
      <c r="AE846" s="173"/>
      <c r="AF846" s="173"/>
      <c r="AG846" s="173"/>
      <c r="AH846" s="173"/>
      <c r="AI846" s="173">
        <v>118700</v>
      </c>
      <c r="AJ846" s="173"/>
      <c r="AK846" s="173"/>
      <c r="AL846" s="173"/>
      <c r="AM846" s="173"/>
      <c r="AN846" s="173"/>
      <c r="AO846" s="173"/>
      <c r="AP846" s="173"/>
      <c r="AQ846" s="173"/>
      <c r="AR846" s="173"/>
      <c r="AS846" s="173">
        <v>160000</v>
      </c>
      <c r="AT846" s="160">
        <f t="shared" si="282"/>
        <v>3</v>
      </c>
      <c r="AU846" s="173">
        <f t="shared" si="283"/>
        <v>428700</v>
      </c>
      <c r="AV846" s="173">
        <f t="shared" si="284"/>
        <v>142900</v>
      </c>
      <c r="AW846" s="173">
        <f t="shared" si="285"/>
        <v>118700</v>
      </c>
      <c r="AX846" s="173">
        <f t="shared" si="286"/>
        <v>53600</v>
      </c>
      <c r="AY846" s="173">
        <f t="shared" si="287"/>
        <v>29400</v>
      </c>
      <c r="AZ846" s="177">
        <f t="shared" si="288"/>
        <v>0.60022396416573354</v>
      </c>
      <c r="BA846" s="177">
        <f t="shared" si="289"/>
        <v>0.32922732362821949</v>
      </c>
      <c r="BB846" s="173">
        <f t="shared" si="293"/>
        <v>142900</v>
      </c>
      <c r="BC846" s="178">
        <f t="shared" si="275"/>
        <v>142900</v>
      </c>
      <c r="BD846" s="173">
        <f t="shared" si="280"/>
        <v>53600</v>
      </c>
      <c r="BE846" s="177">
        <f t="shared" si="281"/>
        <v>0.60022396416573354</v>
      </c>
      <c r="BF846" s="179" t="s">
        <v>7679</v>
      </c>
      <c r="BG846" s="174"/>
      <c r="BH846" s="166" t="s">
        <v>20501</v>
      </c>
      <c r="BI846" s="162"/>
      <c r="BJ846" s="163">
        <v>1</v>
      </c>
      <c r="BK846" s="163"/>
    </row>
    <row r="847" spans="1:63" ht="34.5" customHeight="1" x14ac:dyDescent="0.25">
      <c r="A847" s="157">
        <v>841</v>
      </c>
      <c r="B847" s="164" t="s">
        <v>2504</v>
      </c>
      <c r="C847" s="169" t="s">
        <v>2471</v>
      </c>
      <c r="D847" s="169" t="s">
        <v>467</v>
      </c>
      <c r="E847" s="170" t="s">
        <v>2505</v>
      </c>
      <c r="F847" s="171" t="s">
        <v>2506</v>
      </c>
      <c r="G847" s="171" t="s">
        <v>2506</v>
      </c>
      <c r="H847" s="172" t="s">
        <v>2507</v>
      </c>
      <c r="I847" s="164" t="s">
        <v>497</v>
      </c>
      <c r="J847" s="164">
        <v>71</v>
      </c>
      <c r="K847" s="171">
        <v>71</v>
      </c>
      <c r="L847" s="171" t="s">
        <v>2472</v>
      </c>
      <c r="M847" s="173">
        <v>70000</v>
      </c>
      <c r="N847" s="173">
        <f t="shared" si="290"/>
        <v>14800</v>
      </c>
      <c r="O847" s="173">
        <v>14869.5652173913</v>
      </c>
      <c r="P847" s="173">
        <v>84800</v>
      </c>
      <c r="Q847" s="173">
        <f t="shared" si="291"/>
        <v>19330.434782608689</v>
      </c>
      <c r="R847" s="173">
        <f t="shared" si="292"/>
        <v>89330.434782608689</v>
      </c>
      <c r="S847" s="173">
        <v>89300</v>
      </c>
      <c r="T847" s="174"/>
      <c r="U847" s="175" t="s">
        <v>471</v>
      </c>
      <c r="V847" s="175" t="s">
        <v>1197</v>
      </c>
      <c r="W847" s="175" t="s">
        <v>173</v>
      </c>
      <c r="X847" s="176">
        <v>43294</v>
      </c>
      <c r="Y847" s="171" t="s">
        <v>7684</v>
      </c>
      <c r="Z847" s="171"/>
      <c r="AA847" s="173"/>
      <c r="AB847" s="173"/>
      <c r="AC847" s="173">
        <v>150000</v>
      </c>
      <c r="AD847" s="173"/>
      <c r="AE847" s="173"/>
      <c r="AF847" s="173"/>
      <c r="AG847" s="173"/>
      <c r="AH847" s="173"/>
      <c r="AI847" s="173">
        <v>118700</v>
      </c>
      <c r="AJ847" s="173"/>
      <c r="AK847" s="173"/>
      <c r="AL847" s="173"/>
      <c r="AM847" s="173"/>
      <c r="AN847" s="173"/>
      <c r="AO847" s="173"/>
      <c r="AP847" s="173"/>
      <c r="AQ847" s="173"/>
      <c r="AR847" s="173"/>
      <c r="AS847" s="173">
        <v>160000</v>
      </c>
      <c r="AT847" s="160">
        <f t="shared" si="282"/>
        <v>3</v>
      </c>
      <c r="AU847" s="173">
        <f t="shared" si="283"/>
        <v>428700</v>
      </c>
      <c r="AV847" s="173">
        <f t="shared" si="284"/>
        <v>142900</v>
      </c>
      <c r="AW847" s="173">
        <f t="shared" si="285"/>
        <v>118700</v>
      </c>
      <c r="AX847" s="173">
        <f t="shared" si="286"/>
        <v>53600</v>
      </c>
      <c r="AY847" s="173">
        <f t="shared" si="287"/>
        <v>29400</v>
      </c>
      <c r="AZ847" s="177">
        <f t="shared" si="288"/>
        <v>0.60022396416573354</v>
      </c>
      <c r="BA847" s="177">
        <f t="shared" si="289"/>
        <v>0.32922732362821949</v>
      </c>
      <c r="BB847" s="173">
        <f t="shared" si="293"/>
        <v>142900</v>
      </c>
      <c r="BC847" s="178">
        <f t="shared" si="275"/>
        <v>142900</v>
      </c>
      <c r="BD847" s="173">
        <f t="shared" si="280"/>
        <v>53600</v>
      </c>
      <c r="BE847" s="177">
        <f t="shared" si="281"/>
        <v>0.60022396416573354</v>
      </c>
      <c r="BF847" s="179" t="s">
        <v>7679</v>
      </c>
      <c r="BG847" s="174"/>
      <c r="BH847" s="166" t="s">
        <v>20501</v>
      </c>
      <c r="BI847" s="162"/>
      <c r="BJ847" s="163">
        <v>1</v>
      </c>
      <c r="BK847" s="163"/>
    </row>
    <row r="848" spans="1:63" ht="34.5" customHeight="1" x14ac:dyDescent="0.25">
      <c r="A848" s="157">
        <v>842</v>
      </c>
      <c r="B848" s="164" t="s">
        <v>2508</v>
      </c>
      <c r="C848" s="169" t="s">
        <v>2471</v>
      </c>
      <c r="D848" s="169" t="s">
        <v>467</v>
      </c>
      <c r="E848" s="170" t="s">
        <v>2509</v>
      </c>
      <c r="F848" s="171" t="s">
        <v>2510</v>
      </c>
      <c r="G848" s="171" t="s">
        <v>2510</v>
      </c>
      <c r="H848" s="172" t="s">
        <v>2511</v>
      </c>
      <c r="I848" s="164" t="s">
        <v>497</v>
      </c>
      <c r="J848" s="164">
        <v>71</v>
      </c>
      <c r="K848" s="171">
        <v>71</v>
      </c>
      <c r="L848" s="171" t="s">
        <v>2472</v>
      </c>
      <c r="M848" s="173">
        <v>70000</v>
      </c>
      <c r="N848" s="173">
        <f t="shared" si="290"/>
        <v>14800</v>
      </c>
      <c r="O848" s="173">
        <v>14869.5652173913</v>
      </c>
      <c r="P848" s="173">
        <v>84800</v>
      </c>
      <c r="Q848" s="173">
        <f t="shared" si="291"/>
        <v>19330.434782608689</v>
      </c>
      <c r="R848" s="173">
        <f t="shared" si="292"/>
        <v>89330.434782608689</v>
      </c>
      <c r="S848" s="173">
        <v>89300</v>
      </c>
      <c r="T848" s="174"/>
      <c r="U848" s="175" t="s">
        <v>471</v>
      </c>
      <c r="V848" s="175" t="s">
        <v>1197</v>
      </c>
      <c r="W848" s="175" t="s">
        <v>173</v>
      </c>
      <c r="X848" s="176">
        <v>43294</v>
      </c>
      <c r="Y848" s="171" t="s">
        <v>7684</v>
      </c>
      <c r="Z848" s="171"/>
      <c r="AA848" s="173"/>
      <c r="AB848" s="173"/>
      <c r="AC848" s="173">
        <v>150000</v>
      </c>
      <c r="AD848" s="173"/>
      <c r="AE848" s="173"/>
      <c r="AF848" s="173"/>
      <c r="AG848" s="173"/>
      <c r="AH848" s="173"/>
      <c r="AI848" s="173">
        <v>118700</v>
      </c>
      <c r="AJ848" s="173"/>
      <c r="AK848" s="173"/>
      <c r="AL848" s="173"/>
      <c r="AM848" s="173"/>
      <c r="AN848" s="173"/>
      <c r="AO848" s="173"/>
      <c r="AP848" s="173"/>
      <c r="AQ848" s="173"/>
      <c r="AR848" s="173"/>
      <c r="AS848" s="173">
        <v>160000</v>
      </c>
      <c r="AT848" s="160">
        <f t="shared" si="282"/>
        <v>3</v>
      </c>
      <c r="AU848" s="173">
        <f t="shared" si="283"/>
        <v>428700</v>
      </c>
      <c r="AV848" s="173">
        <f t="shared" si="284"/>
        <v>142900</v>
      </c>
      <c r="AW848" s="173">
        <f t="shared" si="285"/>
        <v>118700</v>
      </c>
      <c r="AX848" s="173">
        <f t="shared" si="286"/>
        <v>53600</v>
      </c>
      <c r="AY848" s="173">
        <f t="shared" si="287"/>
        <v>29400</v>
      </c>
      <c r="AZ848" s="177">
        <f t="shared" si="288"/>
        <v>0.60022396416573354</v>
      </c>
      <c r="BA848" s="177">
        <f t="shared" si="289"/>
        <v>0.32922732362821949</v>
      </c>
      <c r="BB848" s="173">
        <f t="shared" si="293"/>
        <v>142900</v>
      </c>
      <c r="BC848" s="178">
        <f t="shared" si="275"/>
        <v>142900</v>
      </c>
      <c r="BD848" s="173">
        <f t="shared" si="280"/>
        <v>53600</v>
      </c>
      <c r="BE848" s="177">
        <f t="shared" si="281"/>
        <v>0.60022396416573354</v>
      </c>
      <c r="BF848" s="179" t="s">
        <v>7679</v>
      </c>
      <c r="BG848" s="174"/>
      <c r="BH848" s="166" t="s">
        <v>20501</v>
      </c>
      <c r="BI848" s="162"/>
      <c r="BJ848" s="163">
        <v>1</v>
      </c>
      <c r="BK848" s="163"/>
    </row>
    <row r="849" spans="1:63" ht="34.5" customHeight="1" x14ac:dyDescent="0.25">
      <c r="A849" s="157">
        <v>843</v>
      </c>
      <c r="B849" s="164" t="s">
        <v>2512</v>
      </c>
      <c r="C849" s="169" t="s">
        <v>2471</v>
      </c>
      <c r="D849" s="169" t="s">
        <v>467</v>
      </c>
      <c r="E849" s="170" t="s">
        <v>2513</v>
      </c>
      <c r="F849" s="171" t="s">
        <v>2514</v>
      </c>
      <c r="G849" s="171" t="s">
        <v>2514</v>
      </c>
      <c r="H849" s="172" t="s">
        <v>2515</v>
      </c>
      <c r="I849" s="164" t="s">
        <v>497</v>
      </c>
      <c r="J849" s="164">
        <v>71</v>
      </c>
      <c r="K849" s="171">
        <v>71</v>
      </c>
      <c r="L849" s="171" t="s">
        <v>2472</v>
      </c>
      <c r="M849" s="173">
        <v>70000</v>
      </c>
      <c r="N849" s="173">
        <f t="shared" si="290"/>
        <v>14800</v>
      </c>
      <c r="O849" s="173">
        <v>14869.5652173913</v>
      </c>
      <c r="P849" s="173">
        <v>84800</v>
      </c>
      <c r="Q849" s="173">
        <f t="shared" si="291"/>
        <v>19330.434782608689</v>
      </c>
      <c r="R849" s="173">
        <f t="shared" si="292"/>
        <v>89330.434782608689</v>
      </c>
      <c r="S849" s="173">
        <v>89300</v>
      </c>
      <c r="T849" s="174"/>
      <c r="U849" s="175" t="s">
        <v>471</v>
      </c>
      <c r="V849" s="175" t="s">
        <v>1197</v>
      </c>
      <c r="W849" s="175" t="s">
        <v>173</v>
      </c>
      <c r="X849" s="176">
        <v>43294</v>
      </c>
      <c r="Y849" s="171" t="s">
        <v>7684</v>
      </c>
      <c r="Z849" s="171"/>
      <c r="AA849" s="173"/>
      <c r="AB849" s="173"/>
      <c r="AC849" s="173">
        <v>150000</v>
      </c>
      <c r="AD849" s="173"/>
      <c r="AE849" s="173"/>
      <c r="AF849" s="173"/>
      <c r="AG849" s="173"/>
      <c r="AH849" s="173"/>
      <c r="AI849" s="173">
        <v>118700</v>
      </c>
      <c r="AJ849" s="173"/>
      <c r="AK849" s="173"/>
      <c r="AL849" s="173"/>
      <c r="AM849" s="173"/>
      <c r="AN849" s="173"/>
      <c r="AO849" s="173"/>
      <c r="AP849" s="173"/>
      <c r="AQ849" s="173"/>
      <c r="AR849" s="173"/>
      <c r="AS849" s="173">
        <v>160000</v>
      </c>
      <c r="AT849" s="160">
        <f t="shared" si="282"/>
        <v>3</v>
      </c>
      <c r="AU849" s="173">
        <f t="shared" si="283"/>
        <v>428700</v>
      </c>
      <c r="AV849" s="173">
        <f t="shared" si="284"/>
        <v>142900</v>
      </c>
      <c r="AW849" s="173">
        <f t="shared" si="285"/>
        <v>118700</v>
      </c>
      <c r="AX849" s="173">
        <f t="shared" si="286"/>
        <v>53600</v>
      </c>
      <c r="AY849" s="173">
        <f t="shared" si="287"/>
        <v>29400</v>
      </c>
      <c r="AZ849" s="177">
        <f t="shared" si="288"/>
        <v>0.60022396416573354</v>
      </c>
      <c r="BA849" s="177">
        <f t="shared" si="289"/>
        <v>0.32922732362821949</v>
      </c>
      <c r="BB849" s="173">
        <f t="shared" si="293"/>
        <v>142900</v>
      </c>
      <c r="BC849" s="178">
        <f t="shared" si="275"/>
        <v>142900</v>
      </c>
      <c r="BD849" s="173">
        <f t="shared" si="280"/>
        <v>53600</v>
      </c>
      <c r="BE849" s="177">
        <f t="shared" si="281"/>
        <v>0.60022396416573354</v>
      </c>
      <c r="BF849" s="179" t="s">
        <v>7679</v>
      </c>
      <c r="BG849" s="174"/>
      <c r="BH849" s="166" t="s">
        <v>20501</v>
      </c>
      <c r="BI849" s="162"/>
      <c r="BJ849" s="163">
        <v>1</v>
      </c>
      <c r="BK849" s="163"/>
    </row>
    <row r="850" spans="1:63" ht="34.5" customHeight="1" x14ac:dyDescent="0.25">
      <c r="A850" s="157">
        <v>844</v>
      </c>
      <c r="B850" s="164" t="s">
        <v>2516</v>
      </c>
      <c r="C850" s="169" t="s">
        <v>2471</v>
      </c>
      <c r="D850" s="169" t="s">
        <v>467</v>
      </c>
      <c r="E850" s="170" t="s">
        <v>2517</v>
      </c>
      <c r="F850" s="171" t="s">
        <v>2518</v>
      </c>
      <c r="G850" s="171" t="s">
        <v>2518</v>
      </c>
      <c r="H850" s="172" t="s">
        <v>2519</v>
      </c>
      <c r="I850" s="164" t="s">
        <v>497</v>
      </c>
      <c r="J850" s="164">
        <v>71</v>
      </c>
      <c r="K850" s="171">
        <v>71</v>
      </c>
      <c r="L850" s="171" t="s">
        <v>2472</v>
      </c>
      <c r="M850" s="173">
        <v>70000</v>
      </c>
      <c r="N850" s="173">
        <f t="shared" si="290"/>
        <v>14800</v>
      </c>
      <c r="O850" s="173">
        <v>14869.5652173913</v>
      </c>
      <c r="P850" s="173">
        <v>84800</v>
      </c>
      <c r="Q850" s="173">
        <f t="shared" si="291"/>
        <v>19330.434782608689</v>
      </c>
      <c r="R850" s="173">
        <f t="shared" si="292"/>
        <v>89330.434782608689</v>
      </c>
      <c r="S850" s="173">
        <v>89300</v>
      </c>
      <c r="T850" s="174"/>
      <c r="U850" s="175" t="s">
        <v>471</v>
      </c>
      <c r="V850" s="175" t="s">
        <v>1197</v>
      </c>
      <c r="W850" s="175" t="s">
        <v>173</v>
      </c>
      <c r="X850" s="176">
        <v>43294</v>
      </c>
      <c r="Y850" s="171" t="s">
        <v>7684</v>
      </c>
      <c r="Z850" s="171"/>
      <c r="AA850" s="173"/>
      <c r="AB850" s="173"/>
      <c r="AC850" s="173">
        <v>150000</v>
      </c>
      <c r="AD850" s="173"/>
      <c r="AE850" s="173"/>
      <c r="AF850" s="173"/>
      <c r="AG850" s="173"/>
      <c r="AH850" s="173"/>
      <c r="AI850" s="173">
        <v>118700</v>
      </c>
      <c r="AJ850" s="173"/>
      <c r="AK850" s="173"/>
      <c r="AL850" s="173"/>
      <c r="AM850" s="173"/>
      <c r="AN850" s="173"/>
      <c r="AO850" s="173"/>
      <c r="AP850" s="173"/>
      <c r="AQ850" s="173"/>
      <c r="AR850" s="173"/>
      <c r="AS850" s="173">
        <v>160000</v>
      </c>
      <c r="AT850" s="160">
        <f t="shared" si="282"/>
        <v>3</v>
      </c>
      <c r="AU850" s="173">
        <f t="shared" si="283"/>
        <v>428700</v>
      </c>
      <c r="AV850" s="173">
        <f t="shared" si="284"/>
        <v>142900</v>
      </c>
      <c r="AW850" s="173">
        <f t="shared" si="285"/>
        <v>118700</v>
      </c>
      <c r="AX850" s="173">
        <f t="shared" si="286"/>
        <v>53600</v>
      </c>
      <c r="AY850" s="173">
        <f t="shared" si="287"/>
        <v>29400</v>
      </c>
      <c r="AZ850" s="177">
        <f t="shared" si="288"/>
        <v>0.60022396416573354</v>
      </c>
      <c r="BA850" s="177">
        <f t="shared" si="289"/>
        <v>0.32922732362821949</v>
      </c>
      <c r="BB850" s="173">
        <f t="shared" si="293"/>
        <v>142900</v>
      </c>
      <c r="BC850" s="178">
        <f t="shared" si="275"/>
        <v>142900</v>
      </c>
      <c r="BD850" s="173">
        <f t="shared" si="280"/>
        <v>53600</v>
      </c>
      <c r="BE850" s="177">
        <f t="shared" si="281"/>
        <v>0.60022396416573354</v>
      </c>
      <c r="BF850" s="179" t="s">
        <v>7679</v>
      </c>
      <c r="BG850" s="174"/>
      <c r="BH850" s="166" t="s">
        <v>20501</v>
      </c>
      <c r="BI850" s="162"/>
      <c r="BJ850" s="163">
        <v>1</v>
      </c>
      <c r="BK850" s="163"/>
    </row>
    <row r="851" spans="1:63" ht="34.5" customHeight="1" x14ac:dyDescent="0.25">
      <c r="A851" s="157">
        <v>845</v>
      </c>
      <c r="B851" s="164" t="s">
        <v>2520</v>
      </c>
      <c r="C851" s="169" t="s">
        <v>2471</v>
      </c>
      <c r="D851" s="169" t="s">
        <v>467</v>
      </c>
      <c r="E851" s="170" t="s">
        <v>2521</v>
      </c>
      <c r="F851" s="171" t="s">
        <v>2522</v>
      </c>
      <c r="G851" s="171" t="s">
        <v>2522</v>
      </c>
      <c r="H851" s="172" t="s">
        <v>2523</v>
      </c>
      <c r="I851" s="164" t="s">
        <v>497</v>
      </c>
      <c r="J851" s="164">
        <v>71</v>
      </c>
      <c r="K851" s="171">
        <v>71</v>
      </c>
      <c r="L851" s="171" t="s">
        <v>2472</v>
      </c>
      <c r="M851" s="173">
        <v>70000</v>
      </c>
      <c r="N851" s="173">
        <f t="shared" si="290"/>
        <v>14800</v>
      </c>
      <c r="O851" s="173">
        <v>14869.5652173913</v>
      </c>
      <c r="P851" s="173">
        <v>84800</v>
      </c>
      <c r="Q851" s="173">
        <f t="shared" si="291"/>
        <v>19330.434782608689</v>
      </c>
      <c r="R851" s="173">
        <f t="shared" si="292"/>
        <v>89330.434782608689</v>
      </c>
      <c r="S851" s="173">
        <v>89300</v>
      </c>
      <c r="T851" s="174"/>
      <c r="U851" s="175" t="s">
        <v>471</v>
      </c>
      <c r="V851" s="175" t="s">
        <v>1197</v>
      </c>
      <c r="W851" s="175" t="s">
        <v>173</v>
      </c>
      <c r="X851" s="176">
        <v>43294</v>
      </c>
      <c r="Y851" s="171" t="s">
        <v>7684</v>
      </c>
      <c r="Z851" s="171"/>
      <c r="AA851" s="173"/>
      <c r="AB851" s="173"/>
      <c r="AC851" s="173">
        <v>150000</v>
      </c>
      <c r="AD851" s="173"/>
      <c r="AE851" s="173"/>
      <c r="AF851" s="173"/>
      <c r="AG851" s="173"/>
      <c r="AH851" s="173"/>
      <c r="AI851" s="173">
        <v>118700</v>
      </c>
      <c r="AJ851" s="173"/>
      <c r="AK851" s="173"/>
      <c r="AL851" s="173"/>
      <c r="AM851" s="173"/>
      <c r="AN851" s="173"/>
      <c r="AO851" s="173"/>
      <c r="AP851" s="173"/>
      <c r="AQ851" s="173"/>
      <c r="AR851" s="173"/>
      <c r="AS851" s="173">
        <v>160000</v>
      </c>
      <c r="AT851" s="160">
        <f t="shared" si="282"/>
        <v>3</v>
      </c>
      <c r="AU851" s="173">
        <f t="shared" si="283"/>
        <v>428700</v>
      </c>
      <c r="AV851" s="173">
        <f t="shared" si="284"/>
        <v>142900</v>
      </c>
      <c r="AW851" s="173">
        <f t="shared" si="285"/>
        <v>118700</v>
      </c>
      <c r="AX851" s="173">
        <f t="shared" si="286"/>
        <v>53600</v>
      </c>
      <c r="AY851" s="173">
        <f t="shared" si="287"/>
        <v>29400</v>
      </c>
      <c r="AZ851" s="177">
        <f t="shared" si="288"/>
        <v>0.60022396416573354</v>
      </c>
      <c r="BA851" s="177">
        <f t="shared" si="289"/>
        <v>0.32922732362821949</v>
      </c>
      <c r="BB851" s="173">
        <f t="shared" si="293"/>
        <v>142900</v>
      </c>
      <c r="BC851" s="178">
        <f t="shared" si="275"/>
        <v>142900</v>
      </c>
      <c r="BD851" s="173">
        <f t="shared" si="280"/>
        <v>53600</v>
      </c>
      <c r="BE851" s="177">
        <f t="shared" si="281"/>
        <v>0.60022396416573354</v>
      </c>
      <c r="BF851" s="179" t="s">
        <v>7679</v>
      </c>
      <c r="BG851" s="174"/>
      <c r="BH851" s="166" t="s">
        <v>20501</v>
      </c>
      <c r="BI851" s="162"/>
      <c r="BJ851" s="163">
        <v>1</v>
      </c>
      <c r="BK851" s="163"/>
    </row>
    <row r="852" spans="1:63" ht="34.5" customHeight="1" x14ac:dyDescent="0.25">
      <c r="A852" s="157">
        <v>846</v>
      </c>
      <c r="B852" s="164" t="s">
        <v>2605</v>
      </c>
      <c r="C852" s="169" t="s">
        <v>2603</v>
      </c>
      <c r="D852" s="169" t="s">
        <v>467</v>
      </c>
      <c r="E852" s="170" t="s">
        <v>2606</v>
      </c>
      <c r="F852" s="171" t="s">
        <v>2607</v>
      </c>
      <c r="G852" s="171" t="s">
        <v>2607</v>
      </c>
      <c r="H852" s="172" t="s">
        <v>2607</v>
      </c>
      <c r="I852" s="164" t="s">
        <v>499</v>
      </c>
      <c r="J852" s="164">
        <v>84</v>
      </c>
      <c r="K852" s="171">
        <v>84</v>
      </c>
      <c r="L852" s="171" t="s">
        <v>2604</v>
      </c>
      <c r="M852" s="173">
        <v>189000</v>
      </c>
      <c r="N852" s="173">
        <v>70000</v>
      </c>
      <c r="O852" s="173">
        <v>70434.782608695605</v>
      </c>
      <c r="P852" s="173">
        <v>259000</v>
      </c>
      <c r="Q852" s="173">
        <v>91565.217391304293</v>
      </c>
      <c r="R852" s="173">
        <v>280565.21739130432</v>
      </c>
      <c r="S852" s="173">
        <v>280500</v>
      </c>
      <c r="T852" s="174"/>
      <c r="U852" s="175" t="s">
        <v>471</v>
      </c>
      <c r="V852" s="175" t="s">
        <v>1197</v>
      </c>
      <c r="W852" s="175" t="s">
        <v>29</v>
      </c>
      <c r="X852" s="176">
        <v>43294</v>
      </c>
      <c r="Y852" s="171" t="s">
        <v>7684</v>
      </c>
      <c r="Z852" s="171"/>
      <c r="AA852" s="173"/>
      <c r="AB852" s="173"/>
      <c r="AC852" s="173"/>
      <c r="AD852" s="173"/>
      <c r="AE852" s="173"/>
      <c r="AF852" s="173"/>
      <c r="AG852" s="173"/>
      <c r="AH852" s="173"/>
      <c r="AI852" s="173">
        <v>296400</v>
      </c>
      <c r="AJ852" s="173"/>
      <c r="AK852" s="173"/>
      <c r="AL852" s="173"/>
      <c r="AM852" s="173"/>
      <c r="AN852" s="173"/>
      <c r="AO852" s="173"/>
      <c r="AP852" s="173"/>
      <c r="AQ852" s="173"/>
      <c r="AR852" s="173">
        <v>431000</v>
      </c>
      <c r="AS852" s="173">
        <v>351000</v>
      </c>
      <c r="AT852" s="160">
        <f t="shared" si="282"/>
        <v>3</v>
      </c>
      <c r="AU852" s="173">
        <f t="shared" si="283"/>
        <v>1078400</v>
      </c>
      <c r="AV852" s="173">
        <f t="shared" si="284"/>
        <v>359500</v>
      </c>
      <c r="AW852" s="173">
        <f t="shared" si="285"/>
        <v>296400</v>
      </c>
      <c r="AX852" s="173">
        <f t="shared" si="286"/>
        <v>79000</v>
      </c>
      <c r="AY852" s="173">
        <f t="shared" si="287"/>
        <v>15900</v>
      </c>
      <c r="AZ852" s="177">
        <f t="shared" si="288"/>
        <v>0.28163992869875221</v>
      </c>
      <c r="BA852" s="177">
        <f t="shared" si="289"/>
        <v>5.6684491978609627E-2</v>
      </c>
      <c r="BB852" s="173">
        <f t="shared" si="293"/>
        <v>359500</v>
      </c>
      <c r="BC852" s="178">
        <f t="shared" si="275"/>
        <v>359500</v>
      </c>
      <c r="BD852" s="173">
        <f t="shared" si="280"/>
        <v>79000</v>
      </c>
      <c r="BE852" s="177">
        <f t="shared" si="281"/>
        <v>0.28163992869875221</v>
      </c>
      <c r="BF852" s="179" t="s">
        <v>7679</v>
      </c>
      <c r="BG852" s="174"/>
      <c r="BH852" s="166" t="s">
        <v>20501</v>
      </c>
      <c r="BI852" s="162"/>
      <c r="BJ852" s="163">
        <v>1</v>
      </c>
      <c r="BK852" s="163"/>
    </row>
    <row r="853" spans="1:63" ht="34.5" customHeight="1" x14ac:dyDescent="0.25">
      <c r="A853" s="157">
        <v>847</v>
      </c>
      <c r="B853" s="164" t="s">
        <v>2608</v>
      </c>
      <c r="C853" s="169" t="s">
        <v>2609</v>
      </c>
      <c r="D853" s="169" t="s">
        <v>467</v>
      </c>
      <c r="E853" s="170" t="s">
        <v>2610</v>
      </c>
      <c r="F853" s="171" t="s">
        <v>2611</v>
      </c>
      <c r="G853" s="171" t="s">
        <v>2611</v>
      </c>
      <c r="H853" s="172" t="s">
        <v>2611</v>
      </c>
      <c r="I853" s="164" t="s">
        <v>499</v>
      </c>
      <c r="J853" s="164">
        <v>85</v>
      </c>
      <c r="K853" s="171">
        <v>85</v>
      </c>
      <c r="L853" s="171" t="s">
        <v>2612</v>
      </c>
      <c r="M853" s="173">
        <v>144000</v>
      </c>
      <c r="N853" s="173">
        <f>P853-M853</f>
        <v>40000</v>
      </c>
      <c r="O853" s="173">
        <v>40695.652173913099</v>
      </c>
      <c r="P853" s="173">
        <v>184000</v>
      </c>
      <c r="Q853" s="173">
        <f>+O853/1800000*2340000</f>
        <v>52904.347826087032</v>
      </c>
      <c r="R853" s="173">
        <f>+M853+Q853</f>
        <v>196904.34782608703</v>
      </c>
      <c r="S853" s="173">
        <v>196900</v>
      </c>
      <c r="T853" s="174" t="s">
        <v>2613</v>
      </c>
      <c r="U853" s="175" t="s">
        <v>471</v>
      </c>
      <c r="V853" s="175" t="s">
        <v>1197</v>
      </c>
      <c r="W853" s="175" t="s">
        <v>29</v>
      </c>
      <c r="X853" s="176">
        <v>43294</v>
      </c>
      <c r="Y853" s="171" t="s">
        <v>7684</v>
      </c>
      <c r="Z853" s="171"/>
      <c r="AA853" s="173"/>
      <c r="AB853" s="173"/>
      <c r="AC853" s="173"/>
      <c r="AD853" s="173"/>
      <c r="AE853" s="173"/>
      <c r="AF853" s="173">
        <v>550000</v>
      </c>
      <c r="AG853" s="173"/>
      <c r="AH853" s="173"/>
      <c r="AI853" s="173">
        <v>258000</v>
      </c>
      <c r="AJ853" s="173"/>
      <c r="AK853" s="173"/>
      <c r="AL853" s="173"/>
      <c r="AM853" s="173"/>
      <c r="AN853" s="173"/>
      <c r="AO853" s="173"/>
      <c r="AP853" s="173"/>
      <c r="AQ853" s="173"/>
      <c r="AR853" s="173"/>
      <c r="AS853" s="173">
        <v>294000</v>
      </c>
      <c r="AT853" s="160">
        <f t="shared" si="282"/>
        <v>3</v>
      </c>
      <c r="AU853" s="173">
        <f t="shared" si="283"/>
        <v>1102000</v>
      </c>
      <c r="AV853" s="173">
        <f t="shared" si="284"/>
        <v>367300</v>
      </c>
      <c r="AW853" s="173">
        <f t="shared" si="285"/>
        <v>258000</v>
      </c>
      <c r="AX853" s="173">
        <f t="shared" si="286"/>
        <v>170400</v>
      </c>
      <c r="AY853" s="173">
        <f t="shared" si="287"/>
        <v>61100</v>
      </c>
      <c r="AZ853" s="177">
        <f t="shared" si="288"/>
        <v>0.86541391569324533</v>
      </c>
      <c r="BA853" s="177">
        <f t="shared" si="289"/>
        <v>0.31030980192991364</v>
      </c>
      <c r="BB853" s="173">
        <f>AW853</f>
        <v>258000</v>
      </c>
      <c r="BC853" s="178">
        <f t="shared" si="275"/>
        <v>367300</v>
      </c>
      <c r="BD853" s="173">
        <f t="shared" si="280"/>
        <v>61100</v>
      </c>
      <c r="BE853" s="177">
        <f t="shared" si="281"/>
        <v>0.31030980192991364</v>
      </c>
      <c r="BF853" s="179" t="s">
        <v>20515</v>
      </c>
      <c r="BG853" s="174" t="s">
        <v>2613</v>
      </c>
      <c r="BH853" s="166" t="s">
        <v>20501</v>
      </c>
      <c r="BI853" s="162"/>
      <c r="BJ853" s="163">
        <v>1</v>
      </c>
      <c r="BK853" s="163"/>
    </row>
    <row r="854" spans="1:63" ht="34.5" customHeight="1" x14ac:dyDescent="0.25">
      <c r="A854" s="157">
        <v>848</v>
      </c>
      <c r="B854" s="164" t="s">
        <v>2626</v>
      </c>
      <c r="C854" s="169" t="s">
        <v>2622</v>
      </c>
      <c r="D854" s="169" t="s">
        <v>467</v>
      </c>
      <c r="E854" s="170" t="s">
        <v>2627</v>
      </c>
      <c r="F854" s="171" t="s">
        <v>2628</v>
      </c>
      <c r="G854" s="171" t="s">
        <v>2628</v>
      </c>
      <c r="H854" s="172" t="s">
        <v>2628</v>
      </c>
      <c r="I854" s="164" t="s">
        <v>499</v>
      </c>
      <c r="J854" s="164">
        <v>88</v>
      </c>
      <c r="K854" s="171">
        <v>88</v>
      </c>
      <c r="L854" s="171" t="s">
        <v>2625</v>
      </c>
      <c r="M854" s="173">
        <v>188000</v>
      </c>
      <c r="N854" s="173">
        <f>P854-M854</f>
        <v>40000</v>
      </c>
      <c r="O854" s="173">
        <v>40695.652173913099</v>
      </c>
      <c r="P854" s="173">
        <v>228000</v>
      </c>
      <c r="Q854" s="173">
        <f>+O854/1800000*2340000</f>
        <v>52904.347826087032</v>
      </c>
      <c r="R854" s="173">
        <f>+M854+Q854</f>
        <v>240904.34782608703</v>
      </c>
      <c r="S854" s="173">
        <v>240900</v>
      </c>
      <c r="T854" s="174"/>
      <c r="U854" s="175" t="s">
        <v>471</v>
      </c>
      <c r="V854" s="175" t="s">
        <v>1197</v>
      </c>
      <c r="W854" s="175" t="s">
        <v>173</v>
      </c>
      <c r="X854" s="176">
        <v>43294</v>
      </c>
      <c r="Y854" s="171" t="s">
        <v>7684</v>
      </c>
      <c r="Z854" s="171"/>
      <c r="AA854" s="173"/>
      <c r="AB854" s="173"/>
      <c r="AC854" s="173"/>
      <c r="AD854" s="173"/>
      <c r="AE854" s="173"/>
      <c r="AF854" s="173"/>
      <c r="AG854" s="173">
        <v>708000</v>
      </c>
      <c r="AH854" s="173"/>
      <c r="AI854" s="173">
        <v>265200</v>
      </c>
      <c r="AJ854" s="173"/>
      <c r="AK854" s="173"/>
      <c r="AL854" s="173"/>
      <c r="AM854" s="173"/>
      <c r="AN854" s="173"/>
      <c r="AO854" s="173"/>
      <c r="AP854" s="173"/>
      <c r="AQ854" s="173"/>
      <c r="AR854" s="173"/>
      <c r="AS854" s="173">
        <v>329000</v>
      </c>
      <c r="AT854" s="160">
        <f t="shared" si="282"/>
        <v>3</v>
      </c>
      <c r="AU854" s="173">
        <f t="shared" si="283"/>
        <v>1302200</v>
      </c>
      <c r="AV854" s="173">
        <f t="shared" si="284"/>
        <v>434100</v>
      </c>
      <c r="AW854" s="173">
        <f t="shared" si="285"/>
        <v>265200</v>
      </c>
      <c r="AX854" s="173">
        <f t="shared" si="286"/>
        <v>193200</v>
      </c>
      <c r="AY854" s="173">
        <f t="shared" si="287"/>
        <v>24300</v>
      </c>
      <c r="AZ854" s="177">
        <f t="shared" si="288"/>
        <v>0.80199252801992527</v>
      </c>
      <c r="BA854" s="177">
        <f t="shared" si="289"/>
        <v>0.10087173100871731</v>
      </c>
      <c r="BB854" s="173">
        <f>AW854</f>
        <v>265200</v>
      </c>
      <c r="BC854" s="178">
        <f t="shared" si="275"/>
        <v>434100</v>
      </c>
      <c r="BD854" s="173">
        <f t="shared" si="280"/>
        <v>24300</v>
      </c>
      <c r="BE854" s="177">
        <f t="shared" si="281"/>
        <v>0.10087173100871731</v>
      </c>
      <c r="BF854" s="179" t="s">
        <v>20515</v>
      </c>
      <c r="BG854" s="174"/>
      <c r="BH854" s="166" t="s">
        <v>20501</v>
      </c>
      <c r="BI854" s="162"/>
      <c r="BJ854" s="163">
        <v>1</v>
      </c>
      <c r="BK854" s="163"/>
    </row>
    <row r="855" spans="1:63" ht="34.5" customHeight="1" x14ac:dyDescent="0.25">
      <c r="A855" s="157">
        <v>849</v>
      </c>
      <c r="B855" s="164" t="s">
        <v>2631</v>
      </c>
      <c r="C855" s="169" t="s">
        <v>2629</v>
      </c>
      <c r="D855" s="169" t="s">
        <v>467</v>
      </c>
      <c r="E855" s="170" t="s">
        <v>2632</v>
      </c>
      <c r="F855" s="171" t="s">
        <v>2633</v>
      </c>
      <c r="G855" s="171" t="s">
        <v>2633</v>
      </c>
      <c r="H855" s="172" t="s">
        <v>2633</v>
      </c>
      <c r="I855" s="164" t="s">
        <v>499</v>
      </c>
      <c r="J855" s="164">
        <v>90</v>
      </c>
      <c r="K855" s="171">
        <v>90</v>
      </c>
      <c r="L855" s="171" t="s">
        <v>2630</v>
      </c>
      <c r="M855" s="173">
        <v>119000</v>
      </c>
      <c r="N855" s="173">
        <v>40000</v>
      </c>
      <c r="O855" s="173">
        <v>40695.652173913099</v>
      </c>
      <c r="P855" s="173">
        <v>159000</v>
      </c>
      <c r="Q855" s="173">
        <v>52904.347826087032</v>
      </c>
      <c r="R855" s="173">
        <v>171904.34782608703</v>
      </c>
      <c r="S855" s="173">
        <v>171900</v>
      </c>
      <c r="T855" s="174"/>
      <c r="U855" s="175" t="s">
        <v>471</v>
      </c>
      <c r="V855" s="175" t="s">
        <v>1197</v>
      </c>
      <c r="W855" s="175" t="s">
        <v>173</v>
      </c>
      <c r="X855" s="176">
        <v>43294</v>
      </c>
      <c r="Y855" s="171" t="s">
        <v>7684</v>
      </c>
      <c r="Z855" s="171"/>
      <c r="AA855" s="173"/>
      <c r="AB855" s="173"/>
      <c r="AC855" s="173"/>
      <c r="AD855" s="173"/>
      <c r="AE855" s="173"/>
      <c r="AF855" s="173"/>
      <c r="AG855" s="173"/>
      <c r="AH855" s="173"/>
      <c r="AI855" s="173">
        <v>223000</v>
      </c>
      <c r="AJ855" s="173"/>
      <c r="AK855" s="173"/>
      <c r="AL855" s="173"/>
      <c r="AM855" s="173"/>
      <c r="AN855" s="173"/>
      <c r="AO855" s="173"/>
      <c r="AP855" s="173"/>
      <c r="AQ855" s="173"/>
      <c r="AR855" s="173">
        <v>277000</v>
      </c>
      <c r="AS855" s="173">
        <v>269000</v>
      </c>
      <c r="AT855" s="160">
        <f t="shared" si="282"/>
        <v>3</v>
      </c>
      <c r="AU855" s="173">
        <f t="shared" si="283"/>
        <v>769000</v>
      </c>
      <c r="AV855" s="173">
        <f t="shared" si="284"/>
        <v>256300</v>
      </c>
      <c r="AW855" s="173">
        <f t="shared" si="285"/>
        <v>223000</v>
      </c>
      <c r="AX855" s="173">
        <f t="shared" si="286"/>
        <v>84400</v>
      </c>
      <c r="AY855" s="173">
        <f t="shared" si="287"/>
        <v>51100</v>
      </c>
      <c r="AZ855" s="177">
        <f t="shared" si="288"/>
        <v>0.4909831297265852</v>
      </c>
      <c r="BA855" s="177">
        <f t="shared" si="289"/>
        <v>0.29726585223967422</v>
      </c>
      <c r="BB855" s="173">
        <f>AW855</f>
        <v>223000</v>
      </c>
      <c r="BC855" s="178">
        <f t="shared" si="275"/>
        <v>256300</v>
      </c>
      <c r="BD855" s="173">
        <f t="shared" si="280"/>
        <v>51100</v>
      </c>
      <c r="BE855" s="177">
        <f t="shared" si="281"/>
        <v>0.29726585223967422</v>
      </c>
      <c r="BF855" s="179" t="s">
        <v>20515</v>
      </c>
      <c r="BG855" s="174"/>
      <c r="BH855" s="166" t="s">
        <v>20501</v>
      </c>
      <c r="BI855" s="162"/>
      <c r="BJ855" s="163">
        <v>1</v>
      </c>
      <c r="BK855" s="163"/>
    </row>
    <row r="856" spans="1:63" ht="34.5" customHeight="1" x14ac:dyDescent="0.25">
      <c r="A856" s="157">
        <v>850</v>
      </c>
      <c r="B856" s="164" t="s">
        <v>2657</v>
      </c>
      <c r="C856" s="169" t="s">
        <v>2653</v>
      </c>
      <c r="D856" s="169" t="s">
        <v>467</v>
      </c>
      <c r="E856" s="170" t="s">
        <v>2658</v>
      </c>
      <c r="F856" s="171" t="s">
        <v>2655</v>
      </c>
      <c r="G856" s="171" t="s">
        <v>2655</v>
      </c>
      <c r="H856" s="172" t="s">
        <v>2655</v>
      </c>
      <c r="I856" s="164" t="s">
        <v>499</v>
      </c>
      <c r="J856" s="164">
        <v>93</v>
      </c>
      <c r="K856" s="171">
        <v>93</v>
      </c>
      <c r="L856" s="171" t="s">
        <v>2656</v>
      </c>
      <c r="M856" s="173">
        <v>118000</v>
      </c>
      <c r="N856" s="173">
        <f>P856-M856</f>
        <v>40000</v>
      </c>
      <c r="O856" s="173">
        <v>40695.652173913099</v>
      </c>
      <c r="P856" s="173">
        <v>158000</v>
      </c>
      <c r="Q856" s="173">
        <f>+O856/1800000*2340000</f>
        <v>52904.347826087032</v>
      </c>
      <c r="R856" s="173">
        <f>+M856+Q856</f>
        <v>170904.34782608703</v>
      </c>
      <c r="S856" s="173">
        <v>170900</v>
      </c>
      <c r="T856" s="174"/>
      <c r="U856" s="175" t="s">
        <v>471</v>
      </c>
      <c r="V856" s="175" t="s">
        <v>1197</v>
      </c>
      <c r="W856" s="175" t="s">
        <v>173</v>
      </c>
      <c r="X856" s="176">
        <v>43294</v>
      </c>
      <c r="Y856" s="171" t="s">
        <v>7684</v>
      </c>
      <c r="Z856" s="171"/>
      <c r="AA856" s="173"/>
      <c r="AB856" s="173"/>
      <c r="AC856" s="173"/>
      <c r="AD856" s="173"/>
      <c r="AE856" s="173"/>
      <c r="AF856" s="173">
        <v>550000</v>
      </c>
      <c r="AG856" s="173"/>
      <c r="AH856" s="173"/>
      <c r="AI856" s="173">
        <v>221000</v>
      </c>
      <c r="AJ856" s="173"/>
      <c r="AK856" s="173"/>
      <c r="AL856" s="173"/>
      <c r="AM856" s="173"/>
      <c r="AN856" s="173"/>
      <c r="AO856" s="173"/>
      <c r="AP856" s="173"/>
      <c r="AQ856" s="173"/>
      <c r="AR856" s="173"/>
      <c r="AS856" s="173">
        <v>254000</v>
      </c>
      <c r="AT856" s="160">
        <f t="shared" si="282"/>
        <v>3</v>
      </c>
      <c r="AU856" s="173">
        <f t="shared" si="283"/>
        <v>1025000</v>
      </c>
      <c r="AV856" s="173">
        <f t="shared" si="284"/>
        <v>341700</v>
      </c>
      <c r="AW856" s="173">
        <f t="shared" si="285"/>
        <v>221000</v>
      </c>
      <c r="AX856" s="173">
        <f t="shared" si="286"/>
        <v>170800</v>
      </c>
      <c r="AY856" s="173">
        <f t="shared" si="287"/>
        <v>50100</v>
      </c>
      <c r="AZ856" s="177">
        <f t="shared" si="288"/>
        <v>0.99941486249268574</v>
      </c>
      <c r="BA856" s="177">
        <f t="shared" si="289"/>
        <v>0.29315389116442364</v>
      </c>
      <c r="BB856" s="173">
        <f>AW856</f>
        <v>221000</v>
      </c>
      <c r="BC856" s="178">
        <f t="shared" si="275"/>
        <v>341700</v>
      </c>
      <c r="BD856" s="173">
        <f t="shared" si="280"/>
        <v>50100</v>
      </c>
      <c r="BE856" s="177">
        <f t="shared" si="281"/>
        <v>0.29315389116442364</v>
      </c>
      <c r="BF856" s="179" t="s">
        <v>20515</v>
      </c>
      <c r="BG856" s="174"/>
      <c r="BH856" s="166" t="s">
        <v>20501</v>
      </c>
      <c r="BI856" s="162"/>
      <c r="BJ856" s="163">
        <v>1</v>
      </c>
      <c r="BK856" s="163"/>
    </row>
    <row r="857" spans="1:63" ht="34.5" customHeight="1" x14ac:dyDescent="0.25">
      <c r="A857" s="157">
        <v>851</v>
      </c>
      <c r="B857" s="164" t="s">
        <v>2662</v>
      </c>
      <c r="C857" s="169" t="s">
        <v>2653</v>
      </c>
      <c r="D857" s="169" t="s">
        <v>467</v>
      </c>
      <c r="E857" s="170" t="s">
        <v>2663</v>
      </c>
      <c r="F857" s="171" t="s">
        <v>2664</v>
      </c>
      <c r="G857" s="171" t="s">
        <v>2664</v>
      </c>
      <c r="H857" s="172" t="s">
        <v>2664</v>
      </c>
      <c r="I857" s="164" t="s">
        <v>499</v>
      </c>
      <c r="J857" s="164">
        <v>93</v>
      </c>
      <c r="K857" s="171">
        <v>93</v>
      </c>
      <c r="L857" s="171" t="s">
        <v>2656</v>
      </c>
      <c r="M857" s="173">
        <v>118000</v>
      </c>
      <c r="N857" s="173">
        <f>P857-M857</f>
        <v>40000</v>
      </c>
      <c r="O857" s="173">
        <v>40695.652173913099</v>
      </c>
      <c r="P857" s="173">
        <v>158000</v>
      </c>
      <c r="Q857" s="173">
        <f>+O857/1800000*2340000</f>
        <v>52904.347826087032</v>
      </c>
      <c r="R857" s="173">
        <f>+M857+Q857</f>
        <v>170904.34782608703</v>
      </c>
      <c r="S857" s="173">
        <v>170900</v>
      </c>
      <c r="T857" s="174"/>
      <c r="U857" s="175" t="s">
        <v>471</v>
      </c>
      <c r="V857" s="175" t="s">
        <v>1197</v>
      </c>
      <c r="W857" s="175" t="s">
        <v>173</v>
      </c>
      <c r="X857" s="176">
        <v>43294</v>
      </c>
      <c r="Y857" s="171" t="s">
        <v>7684</v>
      </c>
      <c r="Z857" s="171"/>
      <c r="AA857" s="173"/>
      <c r="AB857" s="173"/>
      <c r="AC857" s="173"/>
      <c r="AD857" s="173"/>
      <c r="AE857" s="173"/>
      <c r="AF857" s="173">
        <v>2080000</v>
      </c>
      <c r="AG857" s="173"/>
      <c r="AH857" s="173"/>
      <c r="AI857" s="173">
        <v>221000</v>
      </c>
      <c r="AJ857" s="173"/>
      <c r="AK857" s="173"/>
      <c r="AL857" s="173"/>
      <c r="AM857" s="173"/>
      <c r="AN857" s="173"/>
      <c r="AO857" s="173"/>
      <c r="AP857" s="173"/>
      <c r="AQ857" s="173"/>
      <c r="AR857" s="173"/>
      <c r="AS857" s="173">
        <v>254000</v>
      </c>
      <c r="AT857" s="160">
        <f t="shared" si="282"/>
        <v>3</v>
      </c>
      <c r="AU857" s="173">
        <f t="shared" si="283"/>
        <v>2555000</v>
      </c>
      <c r="AV857" s="173">
        <f t="shared" si="284"/>
        <v>851700</v>
      </c>
      <c r="AW857" s="173">
        <f t="shared" si="285"/>
        <v>221000</v>
      </c>
      <c r="AX857" s="173">
        <f t="shared" si="286"/>
        <v>680800</v>
      </c>
      <c r="AY857" s="173">
        <f t="shared" si="287"/>
        <v>50100</v>
      </c>
      <c r="AZ857" s="177">
        <f t="shared" si="288"/>
        <v>3.9836161497952021</v>
      </c>
      <c r="BA857" s="177">
        <f t="shared" si="289"/>
        <v>0.29315389116442364</v>
      </c>
      <c r="BB857" s="173">
        <f>AW857</f>
        <v>221000</v>
      </c>
      <c r="BC857" s="178">
        <f t="shared" si="275"/>
        <v>851700</v>
      </c>
      <c r="BD857" s="173">
        <f t="shared" si="280"/>
        <v>50100</v>
      </c>
      <c r="BE857" s="177">
        <f t="shared" si="281"/>
        <v>0.29315389116442364</v>
      </c>
      <c r="BF857" s="179" t="s">
        <v>20515</v>
      </c>
      <c r="BG857" s="174"/>
      <c r="BH857" s="166" t="s">
        <v>20501</v>
      </c>
      <c r="BI857" s="162"/>
      <c r="BJ857" s="163">
        <v>1</v>
      </c>
      <c r="BK857" s="163"/>
    </row>
    <row r="858" spans="1:63" ht="34.5" customHeight="1" x14ac:dyDescent="0.25">
      <c r="A858" s="157">
        <v>852</v>
      </c>
      <c r="B858" s="164" t="s">
        <v>2969</v>
      </c>
      <c r="C858" s="169" t="s">
        <v>2966</v>
      </c>
      <c r="D858" s="169" t="s">
        <v>467</v>
      </c>
      <c r="E858" s="170" t="s">
        <v>2970</v>
      </c>
      <c r="F858" s="171" t="s">
        <v>2971</v>
      </c>
      <c r="G858" s="171" t="s">
        <v>2971</v>
      </c>
      <c r="H858" s="172" t="s">
        <v>2971</v>
      </c>
      <c r="I858" s="164" t="s">
        <v>499</v>
      </c>
      <c r="J858" s="164">
        <v>170</v>
      </c>
      <c r="K858" s="171">
        <v>170</v>
      </c>
      <c r="L858" s="171" t="s">
        <v>2967</v>
      </c>
      <c r="M858" s="173">
        <v>488947</v>
      </c>
      <c r="N858" s="173">
        <v>131053</v>
      </c>
      <c r="O858" s="173">
        <v>131561.217391304</v>
      </c>
      <c r="P858" s="173">
        <v>620000</v>
      </c>
      <c r="Q858" s="173">
        <v>171029.5826086952</v>
      </c>
      <c r="R858" s="173">
        <v>659976.58260869514</v>
      </c>
      <c r="S858" s="173">
        <v>659900</v>
      </c>
      <c r="T858" s="174" t="s">
        <v>2968</v>
      </c>
      <c r="U858" s="175" t="s">
        <v>197</v>
      </c>
      <c r="V858" s="175" t="s">
        <v>2524</v>
      </c>
      <c r="W858" s="175" t="s">
        <v>195</v>
      </c>
      <c r="X858" s="176">
        <v>43294</v>
      </c>
      <c r="Y858" s="171" t="s">
        <v>7684</v>
      </c>
      <c r="Z858" s="171"/>
      <c r="AA858" s="173"/>
      <c r="AB858" s="173"/>
      <c r="AC858" s="173"/>
      <c r="AD858" s="173"/>
      <c r="AE858" s="173"/>
      <c r="AF858" s="173"/>
      <c r="AG858" s="173"/>
      <c r="AH858" s="173"/>
      <c r="AI858" s="173">
        <v>716400</v>
      </c>
      <c r="AJ858" s="173"/>
      <c r="AK858" s="173"/>
      <c r="AL858" s="173"/>
      <c r="AM858" s="173"/>
      <c r="AN858" s="173"/>
      <c r="AO858" s="173"/>
      <c r="AP858" s="173"/>
      <c r="AQ858" s="173"/>
      <c r="AR858" s="173">
        <v>908000</v>
      </c>
      <c r="AS858" s="173">
        <v>902000</v>
      </c>
      <c r="AT858" s="160">
        <f t="shared" si="282"/>
        <v>3</v>
      </c>
      <c r="AU858" s="173">
        <f t="shared" si="283"/>
        <v>2526400</v>
      </c>
      <c r="AV858" s="173">
        <f t="shared" si="284"/>
        <v>842100</v>
      </c>
      <c r="AW858" s="173">
        <f t="shared" si="285"/>
        <v>716400</v>
      </c>
      <c r="AX858" s="173">
        <f t="shared" si="286"/>
        <v>182200</v>
      </c>
      <c r="AY858" s="173">
        <f t="shared" si="287"/>
        <v>56500</v>
      </c>
      <c r="AZ858" s="177">
        <f t="shared" si="288"/>
        <v>0.27610243976360055</v>
      </c>
      <c r="BA858" s="177">
        <f t="shared" si="289"/>
        <v>8.5619033186846494E-2</v>
      </c>
      <c r="BB858" s="173">
        <f t="shared" ref="BB858:BB863" si="294">AV858</f>
        <v>842100</v>
      </c>
      <c r="BC858" s="178">
        <f t="shared" si="275"/>
        <v>842100</v>
      </c>
      <c r="BD858" s="173">
        <f t="shared" si="280"/>
        <v>182200</v>
      </c>
      <c r="BE858" s="177">
        <f t="shared" si="281"/>
        <v>0.27610243976360055</v>
      </c>
      <c r="BF858" s="179" t="s">
        <v>7679</v>
      </c>
      <c r="BG858" s="174" t="s">
        <v>2968</v>
      </c>
      <c r="BH858" s="166" t="s">
        <v>20501</v>
      </c>
      <c r="BI858" s="162"/>
      <c r="BJ858" s="163">
        <v>1</v>
      </c>
      <c r="BK858" s="163"/>
    </row>
    <row r="859" spans="1:63" ht="34.5" customHeight="1" x14ac:dyDescent="0.25">
      <c r="A859" s="157">
        <v>853</v>
      </c>
      <c r="B859" s="164" t="s">
        <v>2972</v>
      </c>
      <c r="C859" s="169" t="s">
        <v>2966</v>
      </c>
      <c r="D859" s="169" t="s">
        <v>467</v>
      </c>
      <c r="E859" s="170" t="s">
        <v>2973</v>
      </c>
      <c r="F859" s="171" t="s">
        <v>2974</v>
      </c>
      <c r="G859" s="171" t="s">
        <v>2974</v>
      </c>
      <c r="H859" s="172" t="s">
        <v>2974</v>
      </c>
      <c r="I859" s="164" t="s">
        <v>499</v>
      </c>
      <c r="J859" s="164">
        <v>170</v>
      </c>
      <c r="K859" s="171">
        <v>170</v>
      </c>
      <c r="L859" s="171" t="s">
        <v>2967</v>
      </c>
      <c r="M859" s="173">
        <v>488947</v>
      </c>
      <c r="N859" s="173">
        <v>131053</v>
      </c>
      <c r="O859" s="173">
        <v>131561.217391304</v>
      </c>
      <c r="P859" s="173">
        <v>620000</v>
      </c>
      <c r="Q859" s="173">
        <v>171029.5826086952</v>
      </c>
      <c r="R859" s="173">
        <v>659976.58260869514</v>
      </c>
      <c r="S859" s="173">
        <v>659900</v>
      </c>
      <c r="T859" s="174" t="s">
        <v>2968</v>
      </c>
      <c r="U859" s="175" t="s">
        <v>197</v>
      </c>
      <c r="V859" s="175" t="s">
        <v>2524</v>
      </c>
      <c r="W859" s="175" t="s">
        <v>195</v>
      </c>
      <c r="X859" s="176">
        <v>43294</v>
      </c>
      <c r="Y859" s="171" t="s">
        <v>7684</v>
      </c>
      <c r="Z859" s="171"/>
      <c r="AA859" s="173"/>
      <c r="AB859" s="173"/>
      <c r="AC859" s="173"/>
      <c r="AD859" s="173"/>
      <c r="AE859" s="173"/>
      <c r="AF859" s="173"/>
      <c r="AG859" s="173"/>
      <c r="AH859" s="173"/>
      <c r="AI859" s="173">
        <v>716400</v>
      </c>
      <c r="AJ859" s="173"/>
      <c r="AK859" s="173"/>
      <c r="AL859" s="173"/>
      <c r="AM859" s="173"/>
      <c r="AN859" s="173"/>
      <c r="AO859" s="173"/>
      <c r="AP859" s="173"/>
      <c r="AQ859" s="173"/>
      <c r="AR859" s="173">
        <v>908000</v>
      </c>
      <c r="AS859" s="173">
        <v>902000</v>
      </c>
      <c r="AT859" s="160">
        <f t="shared" si="282"/>
        <v>3</v>
      </c>
      <c r="AU859" s="173">
        <f t="shared" si="283"/>
        <v>2526400</v>
      </c>
      <c r="AV859" s="173">
        <f t="shared" si="284"/>
        <v>842100</v>
      </c>
      <c r="AW859" s="173">
        <f t="shared" si="285"/>
        <v>716400</v>
      </c>
      <c r="AX859" s="173">
        <f t="shared" si="286"/>
        <v>182200</v>
      </c>
      <c r="AY859" s="173">
        <f t="shared" si="287"/>
        <v>56500</v>
      </c>
      <c r="AZ859" s="177">
        <f t="shared" si="288"/>
        <v>0.27610243976360055</v>
      </c>
      <c r="BA859" s="177">
        <f t="shared" si="289"/>
        <v>8.5619033186846494E-2</v>
      </c>
      <c r="BB859" s="173">
        <f t="shared" si="294"/>
        <v>842100</v>
      </c>
      <c r="BC859" s="178">
        <f t="shared" si="275"/>
        <v>842100</v>
      </c>
      <c r="BD859" s="173">
        <f t="shared" si="280"/>
        <v>182200</v>
      </c>
      <c r="BE859" s="177">
        <f t="shared" si="281"/>
        <v>0.27610243976360055</v>
      </c>
      <c r="BF859" s="179" t="s">
        <v>7679</v>
      </c>
      <c r="BG859" s="174" t="s">
        <v>2968</v>
      </c>
      <c r="BH859" s="166" t="s">
        <v>20501</v>
      </c>
      <c r="BI859" s="162"/>
      <c r="BJ859" s="163">
        <v>1</v>
      </c>
      <c r="BK859" s="163"/>
    </row>
    <row r="860" spans="1:63" ht="34.5" customHeight="1" x14ac:dyDescent="0.25">
      <c r="A860" s="157">
        <v>854</v>
      </c>
      <c r="B860" s="164" t="s">
        <v>2975</v>
      </c>
      <c r="C860" s="169" t="s">
        <v>2976</v>
      </c>
      <c r="D860" s="169" t="s">
        <v>467</v>
      </c>
      <c r="E860" s="170" t="s">
        <v>2977</v>
      </c>
      <c r="F860" s="171" t="s">
        <v>2978</v>
      </c>
      <c r="G860" s="171" t="s">
        <v>2978</v>
      </c>
      <c r="H860" s="172" t="s">
        <v>2978</v>
      </c>
      <c r="I860" s="164" t="s">
        <v>499</v>
      </c>
      <c r="J860" s="164">
        <v>171</v>
      </c>
      <c r="K860" s="171">
        <v>171</v>
      </c>
      <c r="L860" s="171" t="s">
        <v>2979</v>
      </c>
      <c r="M860" s="173">
        <v>509000</v>
      </c>
      <c r="N860" s="173">
        <v>59000</v>
      </c>
      <c r="O860" s="173">
        <v>59478.260869565202</v>
      </c>
      <c r="P860" s="173">
        <v>568000</v>
      </c>
      <c r="Q860" s="173">
        <v>77321.739130434755</v>
      </c>
      <c r="R860" s="173">
        <v>586321.73913043481</v>
      </c>
      <c r="S860" s="173">
        <v>586300</v>
      </c>
      <c r="T860" s="174"/>
      <c r="U860" s="175" t="s">
        <v>471</v>
      </c>
      <c r="V860" s="175" t="s">
        <v>2524</v>
      </c>
      <c r="W860" s="175" t="s">
        <v>173</v>
      </c>
      <c r="X860" s="176">
        <v>43294</v>
      </c>
      <c r="Y860" s="171" t="s">
        <v>7684</v>
      </c>
      <c r="Z860" s="171"/>
      <c r="AA860" s="173"/>
      <c r="AB860" s="173"/>
      <c r="AC860" s="173"/>
      <c r="AD860" s="173"/>
      <c r="AE860" s="173"/>
      <c r="AF860" s="173"/>
      <c r="AG860" s="173"/>
      <c r="AH860" s="173"/>
      <c r="AI860" s="173">
        <v>669600</v>
      </c>
      <c r="AJ860" s="173"/>
      <c r="AK860" s="173"/>
      <c r="AL860" s="173"/>
      <c r="AM860" s="173"/>
      <c r="AN860" s="173"/>
      <c r="AO860" s="173"/>
      <c r="AP860" s="173"/>
      <c r="AQ860" s="173"/>
      <c r="AR860" s="173">
        <v>734000</v>
      </c>
      <c r="AS860" s="173">
        <v>893000</v>
      </c>
      <c r="AT860" s="160">
        <f t="shared" si="282"/>
        <v>3</v>
      </c>
      <c r="AU860" s="173">
        <f t="shared" si="283"/>
        <v>2296600</v>
      </c>
      <c r="AV860" s="173">
        <f t="shared" si="284"/>
        <v>765500</v>
      </c>
      <c r="AW860" s="173">
        <f t="shared" si="285"/>
        <v>669600</v>
      </c>
      <c r="AX860" s="173">
        <f t="shared" si="286"/>
        <v>179200</v>
      </c>
      <c r="AY860" s="173">
        <f t="shared" si="287"/>
        <v>83300</v>
      </c>
      <c r="AZ860" s="177">
        <f t="shared" si="288"/>
        <v>0.30564557393825686</v>
      </c>
      <c r="BA860" s="177">
        <f t="shared" si="289"/>
        <v>0.14207743476036158</v>
      </c>
      <c r="BB860" s="173">
        <f t="shared" si="294"/>
        <v>765500</v>
      </c>
      <c r="BC860" s="178">
        <f t="shared" si="275"/>
        <v>765500</v>
      </c>
      <c r="BD860" s="173">
        <f t="shared" si="280"/>
        <v>179200</v>
      </c>
      <c r="BE860" s="177">
        <f t="shared" si="281"/>
        <v>0.30564557393825686</v>
      </c>
      <c r="BF860" s="179" t="s">
        <v>7679</v>
      </c>
      <c r="BG860" s="174"/>
      <c r="BH860" s="166" t="s">
        <v>20501</v>
      </c>
      <c r="BI860" s="162"/>
      <c r="BJ860" s="163">
        <v>1</v>
      </c>
      <c r="BK860" s="163"/>
    </row>
    <row r="861" spans="1:63" ht="34.5" customHeight="1" x14ac:dyDescent="0.25">
      <c r="A861" s="157">
        <v>855</v>
      </c>
      <c r="B861" s="164" t="s">
        <v>2988</v>
      </c>
      <c r="C861" s="169" t="s">
        <v>2986</v>
      </c>
      <c r="D861" s="169" t="s">
        <v>467</v>
      </c>
      <c r="E861" s="170" t="s">
        <v>2989</v>
      </c>
      <c r="F861" s="171" t="s">
        <v>2990</v>
      </c>
      <c r="G861" s="171" t="s">
        <v>2990</v>
      </c>
      <c r="H861" s="172" t="s">
        <v>2990</v>
      </c>
      <c r="I861" s="164" t="s">
        <v>499</v>
      </c>
      <c r="J861" s="164">
        <v>174</v>
      </c>
      <c r="K861" s="171">
        <v>174</v>
      </c>
      <c r="L861" s="171" t="s">
        <v>2987</v>
      </c>
      <c r="M861" s="173">
        <v>894000</v>
      </c>
      <c r="N861" s="173">
        <v>131000</v>
      </c>
      <c r="O861" s="173">
        <v>131478.26086956501</v>
      </c>
      <c r="P861" s="173">
        <v>1025000</v>
      </c>
      <c r="Q861" s="173">
        <v>170921.73913043449</v>
      </c>
      <c r="R861" s="173">
        <v>1064921.7391304346</v>
      </c>
      <c r="S861" s="173">
        <v>1064900</v>
      </c>
      <c r="T861" s="174"/>
      <c r="U861" s="175" t="s">
        <v>441</v>
      </c>
      <c r="V861" s="175" t="s">
        <v>2524</v>
      </c>
      <c r="W861" s="175" t="s">
        <v>173</v>
      </c>
      <c r="X861" s="176">
        <v>43294</v>
      </c>
      <c r="Y861" s="171" t="s">
        <v>7684</v>
      </c>
      <c r="Z861" s="171"/>
      <c r="AA861" s="173"/>
      <c r="AB861" s="173"/>
      <c r="AC861" s="173"/>
      <c r="AD861" s="173"/>
      <c r="AE861" s="173"/>
      <c r="AF861" s="173">
        <v>2080000</v>
      </c>
      <c r="AG861" s="173"/>
      <c r="AH861" s="173"/>
      <c r="AI861" s="173"/>
      <c r="AJ861" s="173"/>
      <c r="AK861" s="173"/>
      <c r="AL861" s="173"/>
      <c r="AM861" s="173"/>
      <c r="AN861" s="173"/>
      <c r="AO861" s="173"/>
      <c r="AP861" s="173"/>
      <c r="AQ861" s="173"/>
      <c r="AR861" s="173">
        <v>1330000</v>
      </c>
      <c r="AS861" s="173">
        <v>1283000</v>
      </c>
      <c r="AT861" s="160">
        <f t="shared" si="282"/>
        <v>3</v>
      </c>
      <c r="AU861" s="173">
        <f t="shared" si="283"/>
        <v>4693000</v>
      </c>
      <c r="AV861" s="173">
        <f t="shared" si="284"/>
        <v>1564300</v>
      </c>
      <c r="AW861" s="173">
        <f t="shared" si="285"/>
        <v>1283000</v>
      </c>
      <c r="AX861" s="173">
        <f t="shared" si="286"/>
        <v>499400</v>
      </c>
      <c r="AY861" s="173">
        <f t="shared" si="287"/>
        <v>218100</v>
      </c>
      <c r="AZ861" s="177">
        <f t="shared" si="288"/>
        <v>0.46896422199267535</v>
      </c>
      <c r="BA861" s="177">
        <f t="shared" si="289"/>
        <v>0.20480796318903183</v>
      </c>
      <c r="BB861" s="173">
        <f t="shared" si="294"/>
        <v>1564300</v>
      </c>
      <c r="BC861" s="178">
        <f t="shared" si="275"/>
        <v>1564300</v>
      </c>
      <c r="BD861" s="173">
        <f t="shared" si="280"/>
        <v>499400</v>
      </c>
      <c r="BE861" s="177">
        <f t="shared" si="281"/>
        <v>0.46896422199267535</v>
      </c>
      <c r="BF861" s="179" t="s">
        <v>7679</v>
      </c>
      <c r="BG861" s="174"/>
      <c r="BH861" s="166" t="s">
        <v>20501</v>
      </c>
      <c r="BI861" s="162"/>
      <c r="BJ861" s="163">
        <v>1</v>
      </c>
      <c r="BK861" s="163"/>
    </row>
    <row r="862" spans="1:63" ht="34.5" customHeight="1" x14ac:dyDescent="0.25">
      <c r="A862" s="157">
        <v>856</v>
      </c>
      <c r="B862" s="164" t="s">
        <v>2993</v>
      </c>
      <c r="C862" s="169" t="s">
        <v>2986</v>
      </c>
      <c r="D862" s="169" t="s">
        <v>467</v>
      </c>
      <c r="E862" s="170" t="s">
        <v>2994</v>
      </c>
      <c r="F862" s="171" t="s">
        <v>2995</v>
      </c>
      <c r="G862" s="171" t="s">
        <v>2995</v>
      </c>
      <c r="H862" s="172" t="s">
        <v>2995</v>
      </c>
      <c r="I862" s="164" t="s">
        <v>499</v>
      </c>
      <c r="J862" s="164">
        <v>174</v>
      </c>
      <c r="K862" s="171">
        <v>174</v>
      </c>
      <c r="L862" s="171" t="s">
        <v>2987</v>
      </c>
      <c r="M862" s="173">
        <v>894000</v>
      </c>
      <c r="N862" s="173">
        <v>131000</v>
      </c>
      <c r="O862" s="173">
        <v>131478.26086956501</v>
      </c>
      <c r="P862" s="173">
        <v>1025000</v>
      </c>
      <c r="Q862" s="173">
        <v>170921.73913043449</v>
      </c>
      <c r="R862" s="173">
        <v>1064921.7391304346</v>
      </c>
      <c r="S862" s="173">
        <v>1064900</v>
      </c>
      <c r="T862" s="174"/>
      <c r="U862" s="175" t="s">
        <v>471</v>
      </c>
      <c r="V862" s="175" t="s">
        <v>2524</v>
      </c>
      <c r="W862" s="175" t="s">
        <v>173</v>
      </c>
      <c r="X862" s="176">
        <v>43294</v>
      </c>
      <c r="Y862" s="171" t="s">
        <v>7688</v>
      </c>
      <c r="Z862" s="171"/>
      <c r="AA862" s="173"/>
      <c r="AB862" s="173"/>
      <c r="AC862" s="173"/>
      <c r="AD862" s="173"/>
      <c r="AE862" s="173"/>
      <c r="AF862" s="173">
        <v>2080000</v>
      </c>
      <c r="AG862" s="173"/>
      <c r="AH862" s="173"/>
      <c r="AI862" s="173"/>
      <c r="AJ862" s="173"/>
      <c r="AK862" s="173"/>
      <c r="AL862" s="173"/>
      <c r="AM862" s="173"/>
      <c r="AN862" s="173"/>
      <c r="AO862" s="173"/>
      <c r="AP862" s="173"/>
      <c r="AQ862" s="173"/>
      <c r="AR862" s="173">
        <v>1330000</v>
      </c>
      <c r="AS862" s="173">
        <v>1283000</v>
      </c>
      <c r="AT862" s="160">
        <f t="shared" si="282"/>
        <v>3</v>
      </c>
      <c r="AU862" s="173">
        <f t="shared" si="283"/>
        <v>4693000</v>
      </c>
      <c r="AV862" s="173">
        <f t="shared" si="284"/>
        <v>1564300</v>
      </c>
      <c r="AW862" s="173">
        <f t="shared" si="285"/>
        <v>1283000</v>
      </c>
      <c r="AX862" s="173">
        <f t="shared" si="286"/>
        <v>499400</v>
      </c>
      <c r="AY862" s="173">
        <f t="shared" si="287"/>
        <v>218100</v>
      </c>
      <c r="AZ862" s="177">
        <f t="shared" si="288"/>
        <v>0.46896422199267535</v>
      </c>
      <c r="BA862" s="177">
        <f t="shared" si="289"/>
        <v>0.20480796318903183</v>
      </c>
      <c r="BB862" s="173">
        <f t="shared" si="294"/>
        <v>1564300</v>
      </c>
      <c r="BC862" s="178">
        <f t="shared" si="275"/>
        <v>1564300</v>
      </c>
      <c r="BD862" s="173">
        <f t="shared" si="280"/>
        <v>499400</v>
      </c>
      <c r="BE862" s="177">
        <f t="shared" si="281"/>
        <v>0.46896422199267535</v>
      </c>
      <c r="BF862" s="179" t="s">
        <v>7679</v>
      </c>
      <c r="BG862" s="174"/>
      <c r="BH862" s="166" t="s">
        <v>20501</v>
      </c>
      <c r="BI862" s="162"/>
      <c r="BJ862" s="163">
        <v>1</v>
      </c>
      <c r="BK862" s="163"/>
    </row>
    <row r="863" spans="1:63" ht="34.5" customHeight="1" x14ac:dyDescent="0.25">
      <c r="A863" s="157">
        <v>857</v>
      </c>
      <c r="B863" s="164" t="s">
        <v>2996</v>
      </c>
      <c r="C863" s="169" t="s">
        <v>2986</v>
      </c>
      <c r="D863" s="169" t="s">
        <v>467</v>
      </c>
      <c r="E863" s="170" t="s">
        <v>2997</v>
      </c>
      <c r="F863" s="171" t="s">
        <v>2998</v>
      </c>
      <c r="G863" s="171" t="s">
        <v>2998</v>
      </c>
      <c r="H863" s="172" t="s">
        <v>2998</v>
      </c>
      <c r="I863" s="164" t="s">
        <v>499</v>
      </c>
      <c r="J863" s="164">
        <v>174</v>
      </c>
      <c r="K863" s="171">
        <v>174</v>
      </c>
      <c r="L863" s="171" t="s">
        <v>2987</v>
      </c>
      <c r="M863" s="173">
        <v>894000</v>
      </c>
      <c r="N863" s="173">
        <v>131000</v>
      </c>
      <c r="O863" s="173">
        <v>131478.26086956501</v>
      </c>
      <c r="P863" s="173">
        <v>1025000</v>
      </c>
      <c r="Q863" s="173">
        <v>170921.73913043449</v>
      </c>
      <c r="R863" s="173">
        <v>1064921.7391304346</v>
      </c>
      <c r="S863" s="173">
        <v>1064900</v>
      </c>
      <c r="T863" s="174"/>
      <c r="U863" s="175" t="s">
        <v>197</v>
      </c>
      <c r="V863" s="175" t="s">
        <v>2524</v>
      </c>
      <c r="W863" s="175" t="s">
        <v>195</v>
      </c>
      <c r="X863" s="176">
        <v>43294</v>
      </c>
      <c r="Y863" s="171" t="s">
        <v>7688</v>
      </c>
      <c r="Z863" s="171"/>
      <c r="AA863" s="173"/>
      <c r="AB863" s="173"/>
      <c r="AC863" s="173"/>
      <c r="AD863" s="173"/>
      <c r="AE863" s="173"/>
      <c r="AF863" s="173">
        <v>2080000</v>
      </c>
      <c r="AG863" s="173"/>
      <c r="AH863" s="173"/>
      <c r="AI863" s="173"/>
      <c r="AJ863" s="173"/>
      <c r="AK863" s="173"/>
      <c r="AL863" s="173"/>
      <c r="AM863" s="173"/>
      <c r="AN863" s="173"/>
      <c r="AO863" s="173"/>
      <c r="AP863" s="173"/>
      <c r="AQ863" s="173"/>
      <c r="AR863" s="173">
        <v>1330000</v>
      </c>
      <c r="AS863" s="173">
        <v>1283000</v>
      </c>
      <c r="AT863" s="160">
        <f t="shared" si="282"/>
        <v>3</v>
      </c>
      <c r="AU863" s="173">
        <f t="shared" si="283"/>
        <v>4693000</v>
      </c>
      <c r="AV863" s="173">
        <f t="shared" si="284"/>
        <v>1564300</v>
      </c>
      <c r="AW863" s="173">
        <f t="shared" si="285"/>
        <v>1283000</v>
      </c>
      <c r="AX863" s="173">
        <f t="shared" si="286"/>
        <v>499400</v>
      </c>
      <c r="AY863" s="173">
        <f t="shared" si="287"/>
        <v>218100</v>
      </c>
      <c r="AZ863" s="177">
        <f t="shared" si="288"/>
        <v>0.46896422199267535</v>
      </c>
      <c r="BA863" s="177">
        <f t="shared" si="289"/>
        <v>0.20480796318903183</v>
      </c>
      <c r="BB863" s="173">
        <f t="shared" si="294"/>
        <v>1564300</v>
      </c>
      <c r="BC863" s="178">
        <f t="shared" si="275"/>
        <v>1564300</v>
      </c>
      <c r="BD863" s="173">
        <f t="shared" si="280"/>
        <v>499400</v>
      </c>
      <c r="BE863" s="177">
        <f t="shared" si="281"/>
        <v>0.46896422199267535</v>
      </c>
      <c r="BF863" s="179" t="s">
        <v>7679</v>
      </c>
      <c r="BG863" s="174"/>
      <c r="BH863" s="166" t="s">
        <v>20501</v>
      </c>
      <c r="BI863" s="162"/>
      <c r="BJ863" s="163">
        <v>1</v>
      </c>
      <c r="BK863" s="163"/>
    </row>
    <row r="864" spans="1:63" ht="34.5" customHeight="1" x14ac:dyDescent="0.25">
      <c r="A864" s="157">
        <v>858</v>
      </c>
      <c r="B864" s="164" t="s">
        <v>3001</v>
      </c>
      <c r="C864" s="169" t="s">
        <v>3002</v>
      </c>
      <c r="D864" s="169" t="s">
        <v>467</v>
      </c>
      <c r="E864" s="170" t="s">
        <v>3003</v>
      </c>
      <c r="F864" s="171" t="s">
        <v>3004</v>
      </c>
      <c r="G864" s="171" t="s">
        <v>3004</v>
      </c>
      <c r="H864" s="172" t="s">
        <v>3004</v>
      </c>
      <c r="I864" s="164" t="s">
        <v>499</v>
      </c>
      <c r="J864" s="164">
        <v>175</v>
      </c>
      <c r="K864" s="171">
        <v>175</v>
      </c>
      <c r="L864" s="171" t="s">
        <v>3005</v>
      </c>
      <c r="M864" s="173">
        <v>739000</v>
      </c>
      <c r="N864" s="173">
        <f>P864-M864</f>
        <v>108000</v>
      </c>
      <c r="O864" s="173">
        <v>108000</v>
      </c>
      <c r="P864" s="173">
        <v>847000</v>
      </c>
      <c r="Q864" s="173">
        <f>+O864/1800000*2340000</f>
        <v>140400</v>
      </c>
      <c r="R864" s="173">
        <f>+M864+Q864</f>
        <v>879400</v>
      </c>
      <c r="S864" s="173">
        <v>879400</v>
      </c>
      <c r="T864" s="174"/>
      <c r="U864" s="175" t="s">
        <v>471</v>
      </c>
      <c r="V864" s="175" t="s">
        <v>2524</v>
      </c>
      <c r="W864" s="175" t="s">
        <v>173</v>
      </c>
      <c r="X864" s="176">
        <v>43294</v>
      </c>
      <c r="Y864" s="171" t="s">
        <v>7684</v>
      </c>
      <c r="Z864" s="171"/>
      <c r="AA864" s="173"/>
      <c r="AB864" s="173"/>
      <c r="AC864" s="173"/>
      <c r="AD864" s="173"/>
      <c r="AE864" s="173"/>
      <c r="AF864" s="173">
        <v>2080000</v>
      </c>
      <c r="AG864" s="173">
        <v>2212000</v>
      </c>
      <c r="AH864" s="173"/>
      <c r="AI864" s="173"/>
      <c r="AJ864" s="173"/>
      <c r="AK864" s="173"/>
      <c r="AL864" s="173"/>
      <c r="AM864" s="173"/>
      <c r="AN864" s="173"/>
      <c r="AO864" s="173"/>
      <c r="AP864" s="173"/>
      <c r="AQ864" s="173"/>
      <c r="AR864" s="173"/>
      <c r="AS864" s="173">
        <v>1221000</v>
      </c>
      <c r="AT864" s="160">
        <f t="shared" si="282"/>
        <v>3</v>
      </c>
      <c r="AU864" s="173">
        <f t="shared" si="283"/>
        <v>5513000</v>
      </c>
      <c r="AV864" s="173">
        <f t="shared" si="284"/>
        <v>1837700</v>
      </c>
      <c r="AW864" s="173">
        <f t="shared" si="285"/>
        <v>1221000</v>
      </c>
      <c r="AX864" s="173">
        <f t="shared" si="286"/>
        <v>958300</v>
      </c>
      <c r="AY864" s="173">
        <f t="shared" si="287"/>
        <v>341600</v>
      </c>
      <c r="AZ864" s="177">
        <f t="shared" si="288"/>
        <v>1.0897202638162384</v>
      </c>
      <c r="BA864" s="177">
        <f t="shared" si="289"/>
        <v>0.38844666818285195</v>
      </c>
      <c r="BB864" s="173">
        <f>AW864</f>
        <v>1221000</v>
      </c>
      <c r="BC864" s="178">
        <f t="shared" si="275"/>
        <v>1837700</v>
      </c>
      <c r="BD864" s="173">
        <f t="shared" si="280"/>
        <v>341600</v>
      </c>
      <c r="BE864" s="177">
        <f t="shared" si="281"/>
        <v>0.38844666818285195</v>
      </c>
      <c r="BF864" s="179" t="s">
        <v>20515</v>
      </c>
      <c r="BG864" s="174"/>
      <c r="BH864" s="166" t="s">
        <v>20501</v>
      </c>
      <c r="BI864" s="162"/>
      <c r="BJ864" s="163">
        <v>1</v>
      </c>
      <c r="BK864" s="163"/>
    </row>
    <row r="865" spans="1:63" ht="34.5" customHeight="1" x14ac:dyDescent="0.25">
      <c r="A865" s="157">
        <v>859</v>
      </c>
      <c r="B865" s="164" t="s">
        <v>3006</v>
      </c>
      <c r="C865" s="169" t="s">
        <v>3002</v>
      </c>
      <c r="D865" s="169" t="s">
        <v>467</v>
      </c>
      <c r="E865" s="170" t="s">
        <v>3007</v>
      </c>
      <c r="F865" s="171" t="s">
        <v>3008</v>
      </c>
      <c r="G865" s="171" t="s">
        <v>3008</v>
      </c>
      <c r="H865" s="172" t="s">
        <v>3008</v>
      </c>
      <c r="I865" s="164" t="s">
        <v>499</v>
      </c>
      <c r="J865" s="164">
        <v>175</v>
      </c>
      <c r="K865" s="171">
        <v>175</v>
      </c>
      <c r="L865" s="171" t="s">
        <v>3005</v>
      </c>
      <c r="M865" s="173">
        <v>739000</v>
      </c>
      <c r="N865" s="173">
        <f>P865-M865</f>
        <v>108000</v>
      </c>
      <c r="O865" s="173">
        <v>108000</v>
      </c>
      <c r="P865" s="173">
        <v>847000</v>
      </c>
      <c r="Q865" s="173">
        <f>+O865/1800000*2340000</f>
        <v>140400</v>
      </c>
      <c r="R865" s="173">
        <f>+M865+Q865</f>
        <v>879400</v>
      </c>
      <c r="S865" s="173">
        <v>879400</v>
      </c>
      <c r="T865" s="174"/>
      <c r="U865" s="175" t="s">
        <v>197</v>
      </c>
      <c r="V865" s="175" t="s">
        <v>2524</v>
      </c>
      <c r="W865" s="175" t="s">
        <v>195</v>
      </c>
      <c r="X865" s="176">
        <v>43294</v>
      </c>
      <c r="Y865" s="171" t="s">
        <v>7684</v>
      </c>
      <c r="Z865" s="171"/>
      <c r="AA865" s="173"/>
      <c r="AB865" s="173"/>
      <c r="AC865" s="173"/>
      <c r="AD865" s="173"/>
      <c r="AE865" s="173"/>
      <c r="AF865" s="173">
        <v>2080000</v>
      </c>
      <c r="AG865" s="173">
        <v>2212000</v>
      </c>
      <c r="AH865" s="173"/>
      <c r="AI865" s="173"/>
      <c r="AJ865" s="173"/>
      <c r="AK865" s="173"/>
      <c r="AL865" s="173"/>
      <c r="AM865" s="173"/>
      <c r="AN865" s="173"/>
      <c r="AO865" s="173"/>
      <c r="AP865" s="173"/>
      <c r="AQ865" s="173"/>
      <c r="AR865" s="173"/>
      <c r="AS865" s="173">
        <v>1221000</v>
      </c>
      <c r="AT865" s="160">
        <f t="shared" si="282"/>
        <v>3</v>
      </c>
      <c r="AU865" s="173">
        <f t="shared" si="283"/>
        <v>5513000</v>
      </c>
      <c r="AV865" s="173">
        <f t="shared" si="284"/>
        <v>1837700</v>
      </c>
      <c r="AW865" s="173">
        <f t="shared" si="285"/>
        <v>1221000</v>
      </c>
      <c r="AX865" s="173">
        <f t="shared" si="286"/>
        <v>958300</v>
      </c>
      <c r="AY865" s="173">
        <f t="shared" si="287"/>
        <v>341600</v>
      </c>
      <c r="AZ865" s="177">
        <f t="shared" si="288"/>
        <v>1.0897202638162384</v>
      </c>
      <c r="BA865" s="177">
        <f t="shared" si="289"/>
        <v>0.38844666818285195</v>
      </c>
      <c r="BB865" s="173">
        <f>AW865</f>
        <v>1221000</v>
      </c>
      <c r="BC865" s="178">
        <f t="shared" si="275"/>
        <v>1837700</v>
      </c>
      <c r="BD865" s="173">
        <f t="shared" si="280"/>
        <v>341600</v>
      </c>
      <c r="BE865" s="177">
        <f t="shared" si="281"/>
        <v>0.38844666818285195</v>
      </c>
      <c r="BF865" s="179" t="s">
        <v>20515</v>
      </c>
      <c r="BG865" s="174"/>
      <c r="BH865" s="166" t="s">
        <v>20501</v>
      </c>
      <c r="BI865" s="162"/>
      <c r="BJ865" s="163">
        <v>1</v>
      </c>
      <c r="BK865" s="163"/>
    </row>
    <row r="866" spans="1:63" ht="34.5" customHeight="1" x14ac:dyDescent="0.25">
      <c r="A866" s="157">
        <v>860</v>
      </c>
      <c r="B866" s="164" t="s">
        <v>3009</v>
      </c>
      <c r="C866" s="169" t="s">
        <v>3002</v>
      </c>
      <c r="D866" s="169" t="s">
        <v>467</v>
      </c>
      <c r="E866" s="170" t="s">
        <v>3010</v>
      </c>
      <c r="F866" s="171" t="s">
        <v>3011</v>
      </c>
      <c r="G866" s="171" t="s">
        <v>3011</v>
      </c>
      <c r="H866" s="172" t="s">
        <v>3011</v>
      </c>
      <c r="I866" s="164" t="s">
        <v>499</v>
      </c>
      <c r="J866" s="164">
        <v>175</v>
      </c>
      <c r="K866" s="171">
        <v>175</v>
      </c>
      <c r="L866" s="171" t="s">
        <v>3005</v>
      </c>
      <c r="M866" s="173">
        <v>739000</v>
      </c>
      <c r="N866" s="173">
        <v>108000</v>
      </c>
      <c r="O866" s="173">
        <v>108000</v>
      </c>
      <c r="P866" s="173">
        <v>847000</v>
      </c>
      <c r="Q866" s="173">
        <v>140400</v>
      </c>
      <c r="R866" s="173">
        <v>879400</v>
      </c>
      <c r="S866" s="173">
        <v>879400</v>
      </c>
      <c r="T866" s="174"/>
      <c r="U866" s="175" t="s">
        <v>471</v>
      </c>
      <c r="V866" s="175" t="s">
        <v>2524</v>
      </c>
      <c r="W866" s="175" t="s">
        <v>173</v>
      </c>
      <c r="X866" s="176">
        <v>43294</v>
      </c>
      <c r="Y866" s="171" t="s">
        <v>7688</v>
      </c>
      <c r="Z866" s="171"/>
      <c r="AA866" s="173"/>
      <c r="AB866" s="173"/>
      <c r="AC866" s="173"/>
      <c r="AD866" s="173"/>
      <c r="AE866" s="173"/>
      <c r="AF866" s="173">
        <v>2080000</v>
      </c>
      <c r="AG866" s="173"/>
      <c r="AH866" s="173"/>
      <c r="AI866" s="173"/>
      <c r="AJ866" s="173"/>
      <c r="AK866" s="173"/>
      <c r="AL866" s="173"/>
      <c r="AM866" s="173"/>
      <c r="AN866" s="173"/>
      <c r="AO866" s="173"/>
      <c r="AP866" s="173"/>
      <c r="AQ866" s="173"/>
      <c r="AR866" s="173">
        <v>1105000</v>
      </c>
      <c r="AS866" s="173">
        <v>1221000</v>
      </c>
      <c r="AT866" s="160">
        <f t="shared" si="282"/>
        <v>3</v>
      </c>
      <c r="AU866" s="173">
        <f t="shared" si="283"/>
        <v>4406000</v>
      </c>
      <c r="AV866" s="173">
        <f t="shared" si="284"/>
        <v>1468700</v>
      </c>
      <c r="AW866" s="173">
        <f t="shared" si="285"/>
        <v>1105000</v>
      </c>
      <c r="AX866" s="173">
        <f t="shared" si="286"/>
        <v>589300</v>
      </c>
      <c r="AY866" s="173">
        <f t="shared" si="287"/>
        <v>225600</v>
      </c>
      <c r="AZ866" s="177">
        <f t="shared" si="288"/>
        <v>0.67011598817375484</v>
      </c>
      <c r="BA866" s="177">
        <f t="shared" si="289"/>
        <v>0.25653854901068912</v>
      </c>
      <c r="BB866" s="173">
        <f>AW866</f>
        <v>1105000</v>
      </c>
      <c r="BC866" s="178">
        <f t="shared" si="275"/>
        <v>1468700</v>
      </c>
      <c r="BD866" s="173">
        <f t="shared" si="280"/>
        <v>225600</v>
      </c>
      <c r="BE866" s="177">
        <f t="shared" si="281"/>
        <v>0.25653854901068912</v>
      </c>
      <c r="BF866" s="179" t="s">
        <v>20515</v>
      </c>
      <c r="BG866" s="174"/>
      <c r="BH866" s="166" t="s">
        <v>20501</v>
      </c>
      <c r="BI866" s="162"/>
      <c r="BJ866" s="163">
        <v>1</v>
      </c>
      <c r="BK866" s="163"/>
    </row>
    <row r="867" spans="1:63" ht="34.5" customHeight="1" x14ac:dyDescent="0.25">
      <c r="A867" s="157">
        <v>861</v>
      </c>
      <c r="B867" s="164" t="s">
        <v>3012</v>
      </c>
      <c r="C867" s="169" t="s">
        <v>3002</v>
      </c>
      <c r="D867" s="169" t="s">
        <v>467</v>
      </c>
      <c r="E867" s="170" t="s">
        <v>3013</v>
      </c>
      <c r="F867" s="171" t="s">
        <v>3014</v>
      </c>
      <c r="G867" s="171" t="s">
        <v>3014</v>
      </c>
      <c r="H867" s="172" t="s">
        <v>3014</v>
      </c>
      <c r="I867" s="164" t="s">
        <v>499</v>
      </c>
      <c r="J867" s="164">
        <v>175</v>
      </c>
      <c r="K867" s="171">
        <v>175</v>
      </c>
      <c r="L867" s="171" t="s">
        <v>3005</v>
      </c>
      <c r="M867" s="173">
        <v>739000</v>
      </c>
      <c r="N867" s="173">
        <f>P867-M867</f>
        <v>108000</v>
      </c>
      <c r="O867" s="173">
        <v>108000</v>
      </c>
      <c r="P867" s="173">
        <v>847000</v>
      </c>
      <c r="Q867" s="173">
        <f>+O867/1800000*2340000</f>
        <v>140400</v>
      </c>
      <c r="R867" s="173">
        <f>+M867+Q867</f>
        <v>879400</v>
      </c>
      <c r="S867" s="173">
        <v>879400</v>
      </c>
      <c r="T867" s="174"/>
      <c r="U867" s="175" t="s">
        <v>2615</v>
      </c>
      <c r="V867" s="175" t="s">
        <v>2524</v>
      </c>
      <c r="W867" s="175" t="s">
        <v>173</v>
      </c>
      <c r="X867" s="176">
        <v>43294</v>
      </c>
      <c r="Y867" s="171" t="s">
        <v>7684</v>
      </c>
      <c r="Z867" s="171"/>
      <c r="AA867" s="173"/>
      <c r="AB867" s="173"/>
      <c r="AC867" s="173"/>
      <c r="AD867" s="173"/>
      <c r="AE867" s="173"/>
      <c r="AF867" s="173">
        <v>2080000</v>
      </c>
      <c r="AG867" s="173">
        <v>2212000</v>
      </c>
      <c r="AH867" s="173"/>
      <c r="AI867" s="173"/>
      <c r="AJ867" s="173"/>
      <c r="AK867" s="173"/>
      <c r="AL867" s="173"/>
      <c r="AM867" s="173"/>
      <c r="AN867" s="173"/>
      <c r="AO867" s="173"/>
      <c r="AP867" s="173"/>
      <c r="AQ867" s="173"/>
      <c r="AR867" s="173"/>
      <c r="AS867" s="173">
        <v>1221000</v>
      </c>
      <c r="AT867" s="160">
        <f t="shared" si="282"/>
        <v>3</v>
      </c>
      <c r="AU867" s="173">
        <f t="shared" si="283"/>
        <v>5513000</v>
      </c>
      <c r="AV867" s="173">
        <f t="shared" si="284"/>
        <v>1837700</v>
      </c>
      <c r="AW867" s="173">
        <f t="shared" si="285"/>
        <v>1221000</v>
      </c>
      <c r="AX867" s="173">
        <f t="shared" si="286"/>
        <v>958300</v>
      </c>
      <c r="AY867" s="173">
        <f t="shared" si="287"/>
        <v>341600</v>
      </c>
      <c r="AZ867" s="177">
        <f t="shared" si="288"/>
        <v>1.0897202638162384</v>
      </c>
      <c r="BA867" s="177">
        <f t="shared" si="289"/>
        <v>0.38844666818285195</v>
      </c>
      <c r="BB867" s="173">
        <f>AW867</f>
        <v>1221000</v>
      </c>
      <c r="BC867" s="178">
        <f t="shared" si="275"/>
        <v>1837700</v>
      </c>
      <c r="BD867" s="173">
        <f t="shared" si="280"/>
        <v>341600</v>
      </c>
      <c r="BE867" s="177">
        <f t="shared" si="281"/>
        <v>0.38844666818285195</v>
      </c>
      <c r="BF867" s="179" t="s">
        <v>20515</v>
      </c>
      <c r="BG867" s="174"/>
      <c r="BH867" s="166" t="s">
        <v>20501</v>
      </c>
      <c r="BI867" s="162"/>
      <c r="BJ867" s="163">
        <v>1</v>
      </c>
      <c r="BK867" s="163"/>
    </row>
    <row r="868" spans="1:63" ht="34.5" customHeight="1" x14ac:dyDescent="0.25">
      <c r="A868" s="157">
        <v>862</v>
      </c>
      <c r="B868" s="164" t="s">
        <v>3019</v>
      </c>
      <c r="C868" s="169" t="s">
        <v>3016</v>
      </c>
      <c r="D868" s="169" t="s">
        <v>467</v>
      </c>
      <c r="E868" s="170" t="s">
        <v>3020</v>
      </c>
      <c r="F868" s="171" t="s">
        <v>3021</v>
      </c>
      <c r="G868" s="171" t="s">
        <v>3021</v>
      </c>
      <c r="H868" s="172" t="s">
        <v>3021</v>
      </c>
      <c r="I868" s="164" t="s">
        <v>499</v>
      </c>
      <c r="J868" s="164">
        <v>176</v>
      </c>
      <c r="K868" s="171">
        <v>176</v>
      </c>
      <c r="L868" s="171" t="s">
        <v>3018</v>
      </c>
      <c r="M868" s="173">
        <v>1775000</v>
      </c>
      <c r="N868" s="173">
        <v>151000</v>
      </c>
      <c r="O868" s="173">
        <v>151826.08695652199</v>
      </c>
      <c r="P868" s="173">
        <v>1926000</v>
      </c>
      <c r="Q868" s="173">
        <v>197373.91304347859</v>
      </c>
      <c r="R868" s="173">
        <v>1972373.9130434785</v>
      </c>
      <c r="S868" s="173">
        <v>1972300</v>
      </c>
      <c r="T868" s="174"/>
      <c r="U868" s="175" t="s">
        <v>26</v>
      </c>
      <c r="V868" s="175" t="s">
        <v>2524</v>
      </c>
      <c r="W868" s="175" t="s">
        <v>27</v>
      </c>
      <c r="X868" s="176">
        <v>43294</v>
      </c>
      <c r="Y868" s="171" t="s">
        <v>7684</v>
      </c>
      <c r="Z868" s="171"/>
      <c r="AA868" s="173"/>
      <c r="AB868" s="173"/>
      <c r="AC868" s="173"/>
      <c r="AD868" s="173"/>
      <c r="AE868" s="173"/>
      <c r="AF868" s="173">
        <v>2785000</v>
      </c>
      <c r="AG868" s="173"/>
      <c r="AH868" s="173"/>
      <c r="AI868" s="173"/>
      <c r="AJ868" s="173"/>
      <c r="AK868" s="173"/>
      <c r="AL868" s="173"/>
      <c r="AM868" s="173"/>
      <c r="AN868" s="173"/>
      <c r="AO868" s="173"/>
      <c r="AP868" s="173"/>
      <c r="AQ868" s="173"/>
      <c r="AR868" s="173">
        <v>2302000</v>
      </c>
      <c r="AS868" s="173">
        <v>2173000</v>
      </c>
      <c r="AT868" s="160">
        <f t="shared" si="282"/>
        <v>3</v>
      </c>
      <c r="AU868" s="173">
        <f t="shared" si="283"/>
        <v>7260000</v>
      </c>
      <c r="AV868" s="173">
        <f t="shared" si="284"/>
        <v>2420000</v>
      </c>
      <c r="AW868" s="173">
        <f t="shared" si="285"/>
        <v>2173000</v>
      </c>
      <c r="AX868" s="173">
        <f t="shared" si="286"/>
        <v>447700</v>
      </c>
      <c r="AY868" s="173">
        <f t="shared" si="287"/>
        <v>200700</v>
      </c>
      <c r="AZ868" s="177">
        <f t="shared" si="288"/>
        <v>0.22699386503067484</v>
      </c>
      <c r="BA868" s="177">
        <f t="shared" si="289"/>
        <v>0.10175936723622167</v>
      </c>
      <c r="BB868" s="173">
        <f>AV868</f>
        <v>2420000</v>
      </c>
      <c r="BC868" s="178">
        <f t="shared" si="275"/>
        <v>2420000</v>
      </c>
      <c r="BD868" s="173">
        <f t="shared" si="280"/>
        <v>447700</v>
      </c>
      <c r="BE868" s="177">
        <f t="shared" si="281"/>
        <v>0.22699386503067484</v>
      </c>
      <c r="BF868" s="179" t="s">
        <v>7679</v>
      </c>
      <c r="BG868" s="174"/>
      <c r="BH868" s="166" t="s">
        <v>20501</v>
      </c>
      <c r="BI868" s="162"/>
      <c r="BJ868" s="163">
        <v>1</v>
      </c>
      <c r="BK868" s="163"/>
    </row>
    <row r="869" spans="1:63" ht="34.5" customHeight="1" x14ac:dyDescent="0.25">
      <c r="A869" s="157">
        <v>863</v>
      </c>
      <c r="B869" s="164" t="s">
        <v>3032</v>
      </c>
      <c r="C869" s="169" t="s">
        <v>3016</v>
      </c>
      <c r="D869" s="169" t="s">
        <v>467</v>
      </c>
      <c r="E869" s="170" t="s">
        <v>3033</v>
      </c>
      <c r="F869" s="171" t="s">
        <v>3034</v>
      </c>
      <c r="G869" s="171" t="s">
        <v>3034</v>
      </c>
      <c r="H869" s="172" t="s">
        <v>3034</v>
      </c>
      <c r="I869" s="164" t="s">
        <v>499</v>
      </c>
      <c r="J869" s="164">
        <v>176</v>
      </c>
      <c r="K869" s="171">
        <v>176</v>
      </c>
      <c r="L869" s="171" t="s">
        <v>3018</v>
      </c>
      <c r="M869" s="173">
        <v>1775000</v>
      </c>
      <c r="N869" s="173">
        <v>151000</v>
      </c>
      <c r="O869" s="173">
        <v>151826.08695652199</v>
      </c>
      <c r="P869" s="173">
        <v>1926000</v>
      </c>
      <c r="Q869" s="173">
        <v>197373.91304347859</v>
      </c>
      <c r="R869" s="173">
        <v>1972373.9130434785</v>
      </c>
      <c r="S869" s="173">
        <v>1972300</v>
      </c>
      <c r="T869" s="174"/>
      <c r="U869" s="175" t="s">
        <v>441</v>
      </c>
      <c r="V869" s="175" t="s">
        <v>2524</v>
      </c>
      <c r="W869" s="175" t="s">
        <v>196</v>
      </c>
      <c r="X869" s="176">
        <v>43294</v>
      </c>
      <c r="Y869" s="171" t="s">
        <v>7684</v>
      </c>
      <c r="Z869" s="171"/>
      <c r="AA869" s="173"/>
      <c r="AB869" s="173"/>
      <c r="AC869" s="173"/>
      <c r="AD869" s="173"/>
      <c r="AE869" s="173"/>
      <c r="AF869" s="173"/>
      <c r="AG869" s="173"/>
      <c r="AH869" s="173"/>
      <c r="AI869" s="173">
        <v>2280000</v>
      </c>
      <c r="AJ869" s="173"/>
      <c r="AK869" s="173"/>
      <c r="AL869" s="173"/>
      <c r="AM869" s="173"/>
      <c r="AN869" s="173"/>
      <c r="AO869" s="173"/>
      <c r="AP869" s="173"/>
      <c r="AQ869" s="173"/>
      <c r="AR869" s="173">
        <v>2302000</v>
      </c>
      <c r="AS869" s="173">
        <v>2173000</v>
      </c>
      <c r="AT869" s="160">
        <f t="shared" si="282"/>
        <v>3</v>
      </c>
      <c r="AU869" s="173">
        <f t="shared" si="283"/>
        <v>6755000</v>
      </c>
      <c r="AV869" s="173">
        <f t="shared" si="284"/>
        <v>2251700</v>
      </c>
      <c r="AW869" s="173">
        <f t="shared" si="285"/>
        <v>2173000</v>
      </c>
      <c r="AX869" s="173">
        <f t="shared" si="286"/>
        <v>279400</v>
      </c>
      <c r="AY869" s="173">
        <f t="shared" si="287"/>
        <v>200700</v>
      </c>
      <c r="AZ869" s="177">
        <f t="shared" si="288"/>
        <v>0.14166201896263245</v>
      </c>
      <c r="BA869" s="177">
        <f t="shared" si="289"/>
        <v>0.10175936723622167</v>
      </c>
      <c r="BB869" s="173">
        <f>AV869</f>
        <v>2251700</v>
      </c>
      <c r="BC869" s="178">
        <f t="shared" si="275"/>
        <v>2251700</v>
      </c>
      <c r="BD869" s="173">
        <f t="shared" si="280"/>
        <v>279400</v>
      </c>
      <c r="BE869" s="177">
        <f t="shared" si="281"/>
        <v>0.14166201896263245</v>
      </c>
      <c r="BF869" s="179" t="s">
        <v>7679</v>
      </c>
      <c r="BG869" s="174"/>
      <c r="BH869" s="166" t="s">
        <v>20501</v>
      </c>
      <c r="BI869" s="162"/>
      <c r="BJ869" s="163">
        <v>1</v>
      </c>
      <c r="BK869" s="163"/>
    </row>
    <row r="870" spans="1:63" ht="34.5" customHeight="1" x14ac:dyDescent="0.25">
      <c r="A870" s="157">
        <v>864</v>
      </c>
      <c r="B870" s="164" t="s">
        <v>3041</v>
      </c>
      <c r="C870" s="169" t="s">
        <v>3016</v>
      </c>
      <c r="D870" s="169" t="s">
        <v>467</v>
      </c>
      <c r="E870" s="170" t="s">
        <v>3042</v>
      </c>
      <c r="F870" s="171" t="s">
        <v>3043</v>
      </c>
      <c r="G870" s="171" t="s">
        <v>3043</v>
      </c>
      <c r="H870" s="172" t="s">
        <v>3043</v>
      </c>
      <c r="I870" s="164" t="s">
        <v>499</v>
      </c>
      <c r="J870" s="164">
        <v>176</v>
      </c>
      <c r="K870" s="171">
        <v>176</v>
      </c>
      <c r="L870" s="171" t="s">
        <v>3018</v>
      </c>
      <c r="M870" s="173">
        <v>1775000</v>
      </c>
      <c r="N870" s="173">
        <v>151000</v>
      </c>
      <c r="O870" s="173">
        <v>151826.08695652199</v>
      </c>
      <c r="P870" s="173">
        <v>1926000</v>
      </c>
      <c r="Q870" s="173">
        <v>197373.91304347859</v>
      </c>
      <c r="R870" s="173">
        <v>1972373.9130434785</v>
      </c>
      <c r="S870" s="173">
        <v>1972300</v>
      </c>
      <c r="T870" s="174"/>
      <c r="U870" s="175" t="s">
        <v>441</v>
      </c>
      <c r="V870" s="175" t="s">
        <v>2524</v>
      </c>
      <c r="W870" s="175" t="s">
        <v>173</v>
      </c>
      <c r="X870" s="176">
        <v>43294</v>
      </c>
      <c r="Y870" s="171" t="s">
        <v>7684</v>
      </c>
      <c r="Z870" s="171"/>
      <c r="AA870" s="173"/>
      <c r="AB870" s="173"/>
      <c r="AC870" s="173"/>
      <c r="AD870" s="173"/>
      <c r="AE870" s="173"/>
      <c r="AF870" s="173">
        <v>2785000</v>
      </c>
      <c r="AG870" s="173"/>
      <c r="AH870" s="173"/>
      <c r="AI870" s="173"/>
      <c r="AJ870" s="173"/>
      <c r="AK870" s="173"/>
      <c r="AL870" s="173"/>
      <c r="AM870" s="173"/>
      <c r="AN870" s="173"/>
      <c r="AO870" s="173"/>
      <c r="AP870" s="173"/>
      <c r="AQ870" s="173"/>
      <c r="AR870" s="173">
        <v>2302000</v>
      </c>
      <c r="AS870" s="173">
        <v>2173000</v>
      </c>
      <c r="AT870" s="160">
        <f t="shared" si="282"/>
        <v>3</v>
      </c>
      <c r="AU870" s="173">
        <f t="shared" si="283"/>
        <v>7260000</v>
      </c>
      <c r="AV870" s="173">
        <f t="shared" si="284"/>
        <v>2420000</v>
      </c>
      <c r="AW870" s="173">
        <f t="shared" si="285"/>
        <v>2173000</v>
      </c>
      <c r="AX870" s="173">
        <f t="shared" si="286"/>
        <v>447700</v>
      </c>
      <c r="AY870" s="173">
        <f t="shared" si="287"/>
        <v>200700</v>
      </c>
      <c r="AZ870" s="177">
        <f t="shared" si="288"/>
        <v>0.22699386503067484</v>
      </c>
      <c r="BA870" s="177">
        <f t="shared" si="289"/>
        <v>0.10175936723622167</v>
      </c>
      <c r="BB870" s="173">
        <f>AV870</f>
        <v>2420000</v>
      </c>
      <c r="BC870" s="178">
        <f t="shared" si="275"/>
        <v>2420000</v>
      </c>
      <c r="BD870" s="173">
        <f t="shared" si="280"/>
        <v>447700</v>
      </c>
      <c r="BE870" s="177">
        <f t="shared" si="281"/>
        <v>0.22699386503067484</v>
      </c>
      <c r="BF870" s="179" t="s">
        <v>7679</v>
      </c>
      <c r="BG870" s="174"/>
      <c r="BH870" s="166" t="s">
        <v>20501</v>
      </c>
      <c r="BI870" s="162"/>
      <c r="BJ870" s="163">
        <v>1</v>
      </c>
      <c r="BK870" s="163"/>
    </row>
    <row r="871" spans="1:63" ht="34.5" customHeight="1" x14ac:dyDescent="0.25">
      <c r="A871" s="157">
        <v>865</v>
      </c>
      <c r="B871" s="164" t="s">
        <v>3044</v>
      </c>
      <c r="C871" s="169" t="s">
        <v>3045</v>
      </c>
      <c r="D871" s="169" t="s">
        <v>467</v>
      </c>
      <c r="E871" s="170" t="s">
        <v>3046</v>
      </c>
      <c r="F871" s="171" t="s">
        <v>3047</v>
      </c>
      <c r="G871" s="171" t="s">
        <v>3047</v>
      </c>
      <c r="H871" s="172" t="s">
        <v>3047</v>
      </c>
      <c r="I871" s="164" t="s">
        <v>499</v>
      </c>
      <c r="J871" s="164">
        <v>177</v>
      </c>
      <c r="K871" s="171">
        <v>177</v>
      </c>
      <c r="L871" s="171" t="s">
        <v>3048</v>
      </c>
      <c r="M871" s="173">
        <v>1575000</v>
      </c>
      <c r="N871" s="173">
        <v>151000</v>
      </c>
      <c r="O871" s="173">
        <v>151826.08695652199</v>
      </c>
      <c r="P871" s="173">
        <v>1726000</v>
      </c>
      <c r="Q871" s="173">
        <v>197373.91304347859</v>
      </c>
      <c r="R871" s="173">
        <v>1772373.9130434785</v>
      </c>
      <c r="S871" s="173">
        <v>1772300</v>
      </c>
      <c r="T871" s="174"/>
      <c r="U871" s="175" t="s">
        <v>441</v>
      </c>
      <c r="V871" s="175" t="s">
        <v>2524</v>
      </c>
      <c r="W871" s="175" t="s">
        <v>173</v>
      </c>
      <c r="X871" s="176">
        <v>43294</v>
      </c>
      <c r="Y871" s="171" t="s">
        <v>7684</v>
      </c>
      <c r="Z871" s="171"/>
      <c r="AA871" s="173"/>
      <c r="AB871" s="173"/>
      <c r="AC871" s="173"/>
      <c r="AD871" s="173"/>
      <c r="AE871" s="173"/>
      <c r="AF871" s="173">
        <v>2785000</v>
      </c>
      <c r="AG871" s="173"/>
      <c r="AH871" s="173"/>
      <c r="AI871" s="173"/>
      <c r="AJ871" s="173"/>
      <c r="AK871" s="173"/>
      <c r="AL871" s="173"/>
      <c r="AM871" s="173"/>
      <c r="AN871" s="173"/>
      <c r="AO871" s="173"/>
      <c r="AP871" s="173"/>
      <c r="AQ871" s="173"/>
      <c r="AR871" s="173">
        <v>2094000</v>
      </c>
      <c r="AS871" s="173">
        <v>2042000</v>
      </c>
      <c r="AT871" s="160">
        <f t="shared" si="282"/>
        <v>3</v>
      </c>
      <c r="AU871" s="173">
        <f t="shared" si="283"/>
        <v>6921000</v>
      </c>
      <c r="AV871" s="173">
        <f t="shared" si="284"/>
        <v>2307000</v>
      </c>
      <c r="AW871" s="173">
        <f t="shared" si="285"/>
        <v>2042000</v>
      </c>
      <c r="AX871" s="173">
        <f t="shared" si="286"/>
        <v>534700</v>
      </c>
      <c r="AY871" s="173">
        <f t="shared" si="287"/>
        <v>269700</v>
      </c>
      <c r="AZ871" s="177">
        <f t="shared" si="288"/>
        <v>0.30169835806579021</v>
      </c>
      <c r="BA871" s="177">
        <f t="shared" si="289"/>
        <v>0.15217513964904361</v>
      </c>
      <c r="BB871" s="173">
        <f>AV871</f>
        <v>2307000</v>
      </c>
      <c r="BC871" s="178">
        <f t="shared" si="275"/>
        <v>2307000</v>
      </c>
      <c r="BD871" s="173">
        <f t="shared" si="280"/>
        <v>534700</v>
      </c>
      <c r="BE871" s="177">
        <f t="shared" si="281"/>
        <v>0.30169835806579021</v>
      </c>
      <c r="BF871" s="179" t="s">
        <v>7679</v>
      </c>
      <c r="BG871" s="174"/>
      <c r="BH871" s="166" t="s">
        <v>20501</v>
      </c>
      <c r="BI871" s="162"/>
      <c r="BJ871" s="163">
        <v>1</v>
      </c>
      <c r="BK871" s="163"/>
    </row>
    <row r="872" spans="1:63" ht="34.5" customHeight="1" x14ac:dyDescent="0.25">
      <c r="A872" s="157">
        <v>866</v>
      </c>
      <c r="B872" s="164" t="s">
        <v>3061</v>
      </c>
      <c r="C872" s="169" t="s">
        <v>3062</v>
      </c>
      <c r="D872" s="169" t="s">
        <v>467</v>
      </c>
      <c r="E872" s="170" t="s">
        <v>3063</v>
      </c>
      <c r="F872" s="171" t="s">
        <v>3064</v>
      </c>
      <c r="G872" s="171" t="s">
        <v>3064</v>
      </c>
      <c r="H872" s="172" t="s">
        <v>3064</v>
      </c>
      <c r="I872" s="164" t="s">
        <v>499</v>
      </c>
      <c r="J872" s="164">
        <v>180</v>
      </c>
      <c r="K872" s="171">
        <v>180</v>
      </c>
      <c r="L872" s="171" t="s">
        <v>3065</v>
      </c>
      <c r="M872" s="173">
        <v>374000</v>
      </c>
      <c r="N872" s="173">
        <v>68000</v>
      </c>
      <c r="O872" s="173">
        <v>68869.565217391297</v>
      </c>
      <c r="P872" s="173">
        <v>442000</v>
      </c>
      <c r="Q872" s="173">
        <v>89530.434782608689</v>
      </c>
      <c r="R872" s="173">
        <v>463530.4347826087</v>
      </c>
      <c r="S872" s="173">
        <v>463500</v>
      </c>
      <c r="T872" s="174"/>
      <c r="U872" s="175" t="s">
        <v>260</v>
      </c>
      <c r="V872" s="175" t="s">
        <v>2524</v>
      </c>
      <c r="W872" s="175" t="s">
        <v>195</v>
      </c>
      <c r="X872" s="176">
        <v>43294</v>
      </c>
      <c r="Y872" s="171" t="s">
        <v>7684</v>
      </c>
      <c r="Z872" s="171"/>
      <c r="AA872" s="173"/>
      <c r="AB872" s="173"/>
      <c r="AC872" s="173"/>
      <c r="AD872" s="173"/>
      <c r="AE872" s="173"/>
      <c r="AF872" s="173">
        <v>868000</v>
      </c>
      <c r="AG872" s="173"/>
      <c r="AH872" s="173"/>
      <c r="AI872" s="173"/>
      <c r="AJ872" s="173"/>
      <c r="AK872" s="173"/>
      <c r="AL872" s="173"/>
      <c r="AM872" s="173"/>
      <c r="AN872" s="173"/>
      <c r="AO872" s="173"/>
      <c r="AP872" s="173"/>
      <c r="AQ872" s="173"/>
      <c r="AR872" s="173">
        <v>619000</v>
      </c>
      <c r="AS872" s="173">
        <v>693000</v>
      </c>
      <c r="AT872" s="160">
        <f t="shared" si="282"/>
        <v>3</v>
      </c>
      <c r="AU872" s="173">
        <f t="shared" si="283"/>
        <v>2180000</v>
      </c>
      <c r="AV872" s="173">
        <f t="shared" si="284"/>
        <v>726700</v>
      </c>
      <c r="AW872" s="173">
        <f t="shared" si="285"/>
        <v>619000</v>
      </c>
      <c r="AX872" s="173">
        <f t="shared" si="286"/>
        <v>263200</v>
      </c>
      <c r="AY872" s="173">
        <f t="shared" si="287"/>
        <v>155500</v>
      </c>
      <c r="AZ872" s="177">
        <f t="shared" si="288"/>
        <v>0.56785329018338726</v>
      </c>
      <c r="BA872" s="177">
        <f t="shared" si="289"/>
        <v>0.33549083063646168</v>
      </c>
      <c r="BB872" s="173">
        <f t="shared" ref="BB872:BB885" si="295">AW872</f>
        <v>619000</v>
      </c>
      <c r="BC872" s="178">
        <f t="shared" ref="BC872:BC935" si="296">AV872</f>
        <v>726700</v>
      </c>
      <c r="BD872" s="173">
        <f t="shared" si="280"/>
        <v>155500</v>
      </c>
      <c r="BE872" s="177">
        <f t="shared" si="281"/>
        <v>0.33549083063646168</v>
      </c>
      <c r="BF872" s="179" t="s">
        <v>20515</v>
      </c>
      <c r="BG872" s="174"/>
      <c r="BH872" s="166" t="s">
        <v>20501</v>
      </c>
      <c r="BI872" s="162"/>
      <c r="BJ872" s="163">
        <v>1</v>
      </c>
      <c r="BK872" s="163"/>
    </row>
    <row r="873" spans="1:63" ht="34.5" customHeight="1" x14ac:dyDescent="0.25">
      <c r="A873" s="157">
        <v>867</v>
      </c>
      <c r="B873" s="164" t="s">
        <v>517</v>
      </c>
      <c r="C873" s="169" t="s">
        <v>466</v>
      </c>
      <c r="D873" s="169" t="s">
        <v>467</v>
      </c>
      <c r="E873" s="157">
        <v>18.702999999999999</v>
      </c>
      <c r="F873" s="171" t="s">
        <v>518</v>
      </c>
      <c r="G873" s="171" t="s">
        <v>518</v>
      </c>
      <c r="H873" s="172" t="s">
        <v>518</v>
      </c>
      <c r="I873" s="164"/>
      <c r="J873" s="164">
        <v>1</v>
      </c>
      <c r="K873" s="171">
        <v>1</v>
      </c>
      <c r="L873" s="171" t="s">
        <v>470</v>
      </c>
      <c r="M873" s="173">
        <v>18001</v>
      </c>
      <c r="N873" s="173">
        <f>P873-M873</f>
        <v>31299</v>
      </c>
      <c r="O873" s="173">
        <v>31302.782608695699</v>
      </c>
      <c r="P873" s="173">
        <v>49300</v>
      </c>
      <c r="Q873" s="173">
        <f>+O873/1800000*2340000</f>
        <v>40693.617391304404</v>
      </c>
      <c r="R873" s="173">
        <f>+M873+Q873</f>
        <v>58694.617391304404</v>
      </c>
      <c r="S873" s="173">
        <v>58600</v>
      </c>
      <c r="T873" s="174"/>
      <c r="U873" s="175" t="s">
        <v>6404</v>
      </c>
      <c r="V873" s="175" t="s">
        <v>6493</v>
      </c>
      <c r="W873" s="175" t="s">
        <v>173</v>
      </c>
      <c r="X873" s="176">
        <v>43294</v>
      </c>
      <c r="Y873" s="171" t="s">
        <v>7861</v>
      </c>
      <c r="Z873" s="171"/>
      <c r="AA873" s="173">
        <v>120000</v>
      </c>
      <c r="AB873" s="173"/>
      <c r="AC873" s="173"/>
      <c r="AD873" s="173"/>
      <c r="AE873" s="173"/>
      <c r="AF873" s="173"/>
      <c r="AG873" s="173"/>
      <c r="AH873" s="173"/>
      <c r="AI873" s="173">
        <v>69100</v>
      </c>
      <c r="AJ873" s="173"/>
      <c r="AK873" s="173"/>
      <c r="AL873" s="173"/>
      <c r="AM873" s="173"/>
      <c r="AN873" s="173"/>
      <c r="AO873" s="173"/>
      <c r="AP873" s="173"/>
      <c r="AQ873" s="173"/>
      <c r="AR873" s="173"/>
      <c r="AS873" s="173">
        <v>180000</v>
      </c>
      <c r="AT873" s="160">
        <f t="shared" si="282"/>
        <v>3</v>
      </c>
      <c r="AU873" s="173">
        <f t="shared" si="283"/>
        <v>369100</v>
      </c>
      <c r="AV873" s="173">
        <f t="shared" si="284"/>
        <v>123000</v>
      </c>
      <c r="AW873" s="173">
        <f t="shared" si="285"/>
        <v>69100</v>
      </c>
      <c r="AX873" s="173">
        <f t="shared" si="286"/>
        <v>64400</v>
      </c>
      <c r="AY873" s="173">
        <f t="shared" si="287"/>
        <v>10500</v>
      </c>
      <c r="AZ873" s="177">
        <f t="shared" si="288"/>
        <v>1.098976109215017</v>
      </c>
      <c r="BA873" s="177">
        <f t="shared" si="289"/>
        <v>0.17918088737201365</v>
      </c>
      <c r="BB873" s="173">
        <f t="shared" si="295"/>
        <v>69100</v>
      </c>
      <c r="BC873" s="178">
        <f t="shared" si="296"/>
        <v>123000</v>
      </c>
      <c r="BD873" s="173">
        <f t="shared" si="280"/>
        <v>10500</v>
      </c>
      <c r="BE873" s="177">
        <f t="shared" si="281"/>
        <v>0.17918088737201365</v>
      </c>
      <c r="BF873" s="179" t="s">
        <v>20515</v>
      </c>
      <c r="BG873" s="174"/>
      <c r="BH873" s="166" t="s">
        <v>7861</v>
      </c>
      <c r="BI873" s="162"/>
      <c r="BJ873" s="163">
        <v>1</v>
      </c>
      <c r="BK873" s="163"/>
    </row>
    <row r="874" spans="1:63" ht="34.5" customHeight="1" x14ac:dyDescent="0.25">
      <c r="A874" s="157">
        <v>868</v>
      </c>
      <c r="B874" s="164" t="s">
        <v>1321</v>
      </c>
      <c r="C874" s="169" t="s">
        <v>1283</v>
      </c>
      <c r="D874" s="169" t="s">
        <v>467</v>
      </c>
      <c r="E874" s="157">
        <v>18.263000000000002</v>
      </c>
      <c r="F874" s="171" t="s">
        <v>1322</v>
      </c>
      <c r="G874" s="171" t="s">
        <v>1322</v>
      </c>
      <c r="H874" s="172" t="s">
        <v>1322</v>
      </c>
      <c r="I874" s="164" t="s">
        <v>439</v>
      </c>
      <c r="J874" s="164">
        <v>43</v>
      </c>
      <c r="K874" s="171">
        <v>43</v>
      </c>
      <c r="L874" s="171" t="s">
        <v>1285</v>
      </c>
      <c r="M874" s="173">
        <v>578036</v>
      </c>
      <c r="N874" s="173">
        <v>64964</v>
      </c>
      <c r="O874" s="173">
        <v>65682.782608695605</v>
      </c>
      <c r="P874" s="173">
        <v>643000</v>
      </c>
      <c r="Q874" s="173">
        <v>85387.617391304288</v>
      </c>
      <c r="R874" s="173">
        <v>663423.61739130435</v>
      </c>
      <c r="S874" s="173">
        <v>663400</v>
      </c>
      <c r="T874" s="174" t="s">
        <v>887</v>
      </c>
      <c r="U874" s="175" t="s">
        <v>202</v>
      </c>
      <c r="V874" s="175" t="s">
        <v>201</v>
      </c>
      <c r="W874" s="175" t="s">
        <v>24</v>
      </c>
      <c r="X874" s="176">
        <v>43294</v>
      </c>
      <c r="Y874" s="171" t="s">
        <v>7861</v>
      </c>
      <c r="Z874" s="171"/>
      <c r="AA874" s="173"/>
      <c r="AB874" s="173"/>
      <c r="AC874" s="173"/>
      <c r="AD874" s="173"/>
      <c r="AE874" s="173"/>
      <c r="AF874" s="173"/>
      <c r="AG874" s="173"/>
      <c r="AH874" s="173"/>
      <c r="AI874" s="173">
        <v>843000</v>
      </c>
      <c r="AJ874" s="173"/>
      <c r="AK874" s="173"/>
      <c r="AL874" s="173"/>
      <c r="AM874" s="173"/>
      <c r="AN874" s="173"/>
      <c r="AO874" s="173"/>
      <c r="AP874" s="173"/>
      <c r="AQ874" s="173"/>
      <c r="AR874" s="173">
        <v>1133000</v>
      </c>
      <c r="AS874" s="173">
        <v>877000</v>
      </c>
      <c r="AT874" s="160">
        <f t="shared" si="282"/>
        <v>3</v>
      </c>
      <c r="AU874" s="173">
        <f t="shared" si="283"/>
        <v>2853000</v>
      </c>
      <c r="AV874" s="173">
        <f t="shared" si="284"/>
        <v>951000</v>
      </c>
      <c r="AW874" s="173">
        <f t="shared" si="285"/>
        <v>843000</v>
      </c>
      <c r="AX874" s="173">
        <f t="shared" si="286"/>
        <v>287600</v>
      </c>
      <c r="AY874" s="173">
        <f t="shared" si="287"/>
        <v>179600</v>
      </c>
      <c r="AZ874" s="177">
        <f t="shared" si="288"/>
        <v>0.43352426891769669</v>
      </c>
      <c r="BA874" s="177">
        <f t="shared" si="289"/>
        <v>0.27072656014470908</v>
      </c>
      <c r="BB874" s="173">
        <f t="shared" si="295"/>
        <v>843000</v>
      </c>
      <c r="BC874" s="178">
        <f t="shared" si="296"/>
        <v>951000</v>
      </c>
      <c r="BD874" s="173">
        <f t="shared" si="280"/>
        <v>179600</v>
      </c>
      <c r="BE874" s="177">
        <f t="shared" si="281"/>
        <v>0.27072656014470908</v>
      </c>
      <c r="BF874" s="179" t="s">
        <v>20515</v>
      </c>
      <c r="BG874" s="174" t="s">
        <v>887</v>
      </c>
      <c r="BH874" s="166" t="s">
        <v>7861</v>
      </c>
      <c r="BI874" s="162"/>
      <c r="BJ874" s="163">
        <v>1</v>
      </c>
      <c r="BK874" s="163"/>
    </row>
    <row r="875" spans="1:63" ht="56.25" customHeight="1" x14ac:dyDescent="0.25">
      <c r="A875" s="157">
        <v>869</v>
      </c>
      <c r="B875" s="164" t="s">
        <v>1801</v>
      </c>
      <c r="C875" s="169" t="s">
        <v>1802</v>
      </c>
      <c r="D875" s="169" t="s">
        <v>467</v>
      </c>
      <c r="E875" s="157">
        <v>18.565000000000001</v>
      </c>
      <c r="F875" s="171" t="s">
        <v>1803</v>
      </c>
      <c r="G875" s="171" t="s">
        <v>1803</v>
      </c>
      <c r="H875" s="172" t="s">
        <v>1803</v>
      </c>
      <c r="I875" s="164" t="s">
        <v>25</v>
      </c>
      <c r="J875" s="164">
        <v>59</v>
      </c>
      <c r="K875" s="171">
        <v>59</v>
      </c>
      <c r="L875" s="171" t="s">
        <v>1804</v>
      </c>
      <c r="M875" s="173">
        <v>9138000</v>
      </c>
      <c r="N875" s="173">
        <v>638000</v>
      </c>
      <c r="O875" s="173">
        <v>638608.69565217395</v>
      </c>
      <c r="P875" s="173">
        <v>9776000</v>
      </c>
      <c r="Q875" s="173">
        <v>830191.30434782617</v>
      </c>
      <c r="R875" s="173">
        <v>9968191.3043478262</v>
      </c>
      <c r="S875" s="173">
        <v>9968100</v>
      </c>
      <c r="T875" s="174" t="s">
        <v>1805</v>
      </c>
      <c r="U875" s="175" t="s">
        <v>471</v>
      </c>
      <c r="V875" s="175" t="s">
        <v>1197</v>
      </c>
      <c r="W875" s="175" t="s">
        <v>173</v>
      </c>
      <c r="X875" s="176">
        <v>43294</v>
      </c>
      <c r="Y875" s="171" t="s">
        <v>7861</v>
      </c>
      <c r="Z875" s="171"/>
      <c r="AA875" s="173"/>
      <c r="AB875" s="173"/>
      <c r="AC875" s="173"/>
      <c r="AD875" s="173"/>
      <c r="AE875" s="173"/>
      <c r="AF875" s="173"/>
      <c r="AG875" s="173">
        <v>16687000</v>
      </c>
      <c r="AH875" s="173"/>
      <c r="AI875" s="173"/>
      <c r="AJ875" s="173"/>
      <c r="AK875" s="173"/>
      <c r="AL875" s="173"/>
      <c r="AM875" s="173"/>
      <c r="AN875" s="173"/>
      <c r="AO875" s="173"/>
      <c r="AP875" s="173"/>
      <c r="AQ875" s="173"/>
      <c r="AR875" s="173">
        <v>16921000</v>
      </c>
      <c r="AS875" s="173">
        <v>14319000</v>
      </c>
      <c r="AT875" s="160">
        <f t="shared" si="282"/>
        <v>3</v>
      </c>
      <c r="AU875" s="173">
        <f t="shared" si="283"/>
        <v>47927000</v>
      </c>
      <c r="AV875" s="173">
        <f t="shared" si="284"/>
        <v>15975700</v>
      </c>
      <c r="AW875" s="173">
        <f t="shared" si="285"/>
        <v>14319000</v>
      </c>
      <c r="AX875" s="173">
        <f t="shared" si="286"/>
        <v>6007600</v>
      </c>
      <c r="AY875" s="173">
        <f t="shared" si="287"/>
        <v>4350900</v>
      </c>
      <c r="AZ875" s="177">
        <f t="shared" si="288"/>
        <v>0.60268255735797194</v>
      </c>
      <c r="BA875" s="177">
        <f t="shared" si="289"/>
        <v>0.43648237878833479</v>
      </c>
      <c r="BB875" s="173">
        <f t="shared" si="295"/>
        <v>14319000</v>
      </c>
      <c r="BC875" s="178">
        <f t="shared" si="296"/>
        <v>15975700</v>
      </c>
      <c r="BD875" s="173">
        <f t="shared" si="280"/>
        <v>4350900</v>
      </c>
      <c r="BE875" s="177">
        <f t="shared" si="281"/>
        <v>0.43648237878833479</v>
      </c>
      <c r="BF875" s="179" t="s">
        <v>20515</v>
      </c>
      <c r="BG875" s="174" t="s">
        <v>1805</v>
      </c>
      <c r="BH875" s="166" t="s">
        <v>7861</v>
      </c>
      <c r="BI875" s="162"/>
      <c r="BJ875" s="163">
        <v>1</v>
      </c>
      <c r="BK875" s="163"/>
    </row>
    <row r="876" spans="1:63" ht="34.5" customHeight="1" x14ac:dyDescent="0.25">
      <c r="A876" s="157">
        <v>870</v>
      </c>
      <c r="B876" s="164" t="s">
        <v>1911</v>
      </c>
      <c r="C876" s="169" t="s">
        <v>1855</v>
      </c>
      <c r="D876" s="169" t="s">
        <v>467</v>
      </c>
      <c r="E876" s="157">
        <v>18.681000000000001</v>
      </c>
      <c r="F876" s="171" t="s">
        <v>1912</v>
      </c>
      <c r="G876" s="171" t="s">
        <v>1912</v>
      </c>
      <c r="H876" s="172" t="s">
        <v>1913</v>
      </c>
      <c r="I876" s="164"/>
      <c r="J876" s="164">
        <v>60</v>
      </c>
      <c r="K876" s="171">
        <v>60</v>
      </c>
      <c r="L876" s="171" t="s">
        <v>1858</v>
      </c>
      <c r="M876" s="173">
        <v>8588000</v>
      </c>
      <c r="N876" s="173">
        <f>P876-M876</f>
        <v>638000</v>
      </c>
      <c r="O876" s="173">
        <v>638608.69565217395</v>
      </c>
      <c r="P876" s="173">
        <v>9226000</v>
      </c>
      <c r="Q876" s="173">
        <f>+O876/1800000*2340000</f>
        <v>830191.30434782617</v>
      </c>
      <c r="R876" s="173">
        <f>+M876+Q876</f>
        <v>9418191.3043478262</v>
      </c>
      <c r="S876" s="173">
        <v>9418100</v>
      </c>
      <c r="T876" s="174" t="s">
        <v>20545</v>
      </c>
      <c r="U876" s="175" t="s">
        <v>471</v>
      </c>
      <c r="V876" s="175" t="s">
        <v>1197</v>
      </c>
      <c r="W876" s="175" t="s">
        <v>173</v>
      </c>
      <c r="X876" s="176">
        <v>43294</v>
      </c>
      <c r="Y876" s="171" t="s">
        <v>7861</v>
      </c>
      <c r="Z876" s="171"/>
      <c r="AA876" s="173"/>
      <c r="AB876" s="173"/>
      <c r="AC876" s="173"/>
      <c r="AD876" s="173"/>
      <c r="AE876" s="173"/>
      <c r="AF876" s="173">
        <v>16000000</v>
      </c>
      <c r="AG876" s="173">
        <v>14873000</v>
      </c>
      <c r="AH876" s="173"/>
      <c r="AI876" s="173">
        <v>14226000</v>
      </c>
      <c r="AJ876" s="173"/>
      <c r="AK876" s="173"/>
      <c r="AL876" s="173"/>
      <c r="AM876" s="173"/>
      <c r="AN876" s="173"/>
      <c r="AO876" s="173"/>
      <c r="AP876" s="173"/>
      <c r="AQ876" s="173"/>
      <c r="AR876" s="173"/>
      <c r="AS876" s="173"/>
      <c r="AT876" s="160">
        <f t="shared" si="282"/>
        <v>3</v>
      </c>
      <c r="AU876" s="173">
        <f t="shared" si="283"/>
        <v>45099000</v>
      </c>
      <c r="AV876" s="173">
        <f t="shared" si="284"/>
        <v>15033000</v>
      </c>
      <c r="AW876" s="173">
        <f t="shared" si="285"/>
        <v>14226000</v>
      </c>
      <c r="AX876" s="173">
        <f t="shared" si="286"/>
        <v>5614900</v>
      </c>
      <c r="AY876" s="173">
        <f t="shared" si="287"/>
        <v>4807900</v>
      </c>
      <c r="AZ876" s="177">
        <f t="shared" si="288"/>
        <v>0.59618182011233689</v>
      </c>
      <c r="BA876" s="177">
        <f t="shared" si="289"/>
        <v>0.51049574754993043</v>
      </c>
      <c r="BB876" s="173">
        <f t="shared" si="295"/>
        <v>14226000</v>
      </c>
      <c r="BC876" s="178">
        <f t="shared" si="296"/>
        <v>15033000</v>
      </c>
      <c r="BD876" s="173">
        <f t="shared" si="280"/>
        <v>4807900</v>
      </c>
      <c r="BE876" s="177">
        <f t="shared" si="281"/>
        <v>0.51049574754993043</v>
      </c>
      <c r="BF876" s="179" t="s">
        <v>20515</v>
      </c>
      <c r="BG876" s="174" t="s">
        <v>20545</v>
      </c>
      <c r="BH876" s="166" t="s">
        <v>7861</v>
      </c>
      <c r="BI876" s="162"/>
      <c r="BJ876" s="163">
        <v>1</v>
      </c>
      <c r="BK876" s="163"/>
    </row>
    <row r="877" spans="1:63" ht="34.5" customHeight="1" x14ac:dyDescent="0.25">
      <c r="A877" s="157">
        <v>871</v>
      </c>
      <c r="B877" s="164" t="s">
        <v>1917</v>
      </c>
      <c r="C877" s="169" t="s">
        <v>1855</v>
      </c>
      <c r="D877" s="169" t="s">
        <v>467</v>
      </c>
      <c r="E877" s="157">
        <v>18.687000000000001</v>
      </c>
      <c r="F877" s="171" t="s">
        <v>1918</v>
      </c>
      <c r="G877" s="171" t="s">
        <v>1918</v>
      </c>
      <c r="H877" s="172" t="s">
        <v>1918</v>
      </c>
      <c r="I877" s="164" t="s">
        <v>626</v>
      </c>
      <c r="J877" s="164">
        <v>60</v>
      </c>
      <c r="K877" s="171">
        <v>60</v>
      </c>
      <c r="L877" s="171" t="s">
        <v>1858</v>
      </c>
      <c r="M877" s="173">
        <v>8588000</v>
      </c>
      <c r="N877" s="173">
        <v>638000</v>
      </c>
      <c r="O877" s="173">
        <v>638608.69565217395</v>
      </c>
      <c r="P877" s="173">
        <v>9226000</v>
      </c>
      <c r="Q877" s="173">
        <v>830191.30434782617</v>
      </c>
      <c r="R877" s="173">
        <v>9418191.3043478262</v>
      </c>
      <c r="S877" s="173">
        <v>9418100</v>
      </c>
      <c r="T877" s="174" t="s">
        <v>20545</v>
      </c>
      <c r="U877" s="175" t="s">
        <v>471</v>
      </c>
      <c r="V877" s="175" t="s">
        <v>1197</v>
      </c>
      <c r="W877" s="175" t="s">
        <v>173</v>
      </c>
      <c r="X877" s="176">
        <v>43294</v>
      </c>
      <c r="Y877" s="171" t="s">
        <v>7861</v>
      </c>
      <c r="Z877" s="171"/>
      <c r="AA877" s="173"/>
      <c r="AB877" s="173"/>
      <c r="AC877" s="173"/>
      <c r="AD877" s="173"/>
      <c r="AE877" s="173"/>
      <c r="AF877" s="173"/>
      <c r="AG877" s="173">
        <v>14873000</v>
      </c>
      <c r="AH877" s="173"/>
      <c r="AI877" s="173">
        <v>14226000</v>
      </c>
      <c r="AJ877" s="173"/>
      <c r="AK877" s="173"/>
      <c r="AL877" s="173"/>
      <c r="AM877" s="173"/>
      <c r="AN877" s="173"/>
      <c r="AO877" s="173"/>
      <c r="AP877" s="173"/>
      <c r="AQ877" s="173"/>
      <c r="AR877" s="173">
        <v>16276000</v>
      </c>
      <c r="AS877" s="173"/>
      <c r="AT877" s="160">
        <f t="shared" si="282"/>
        <v>3</v>
      </c>
      <c r="AU877" s="173">
        <f t="shared" si="283"/>
        <v>45375000</v>
      </c>
      <c r="AV877" s="173">
        <f t="shared" si="284"/>
        <v>15125000</v>
      </c>
      <c r="AW877" s="173">
        <f t="shared" si="285"/>
        <v>14226000</v>
      </c>
      <c r="AX877" s="173">
        <f t="shared" si="286"/>
        <v>5706900</v>
      </c>
      <c r="AY877" s="173">
        <f t="shared" si="287"/>
        <v>4807900</v>
      </c>
      <c r="AZ877" s="177">
        <f t="shared" si="288"/>
        <v>0.60595024474150838</v>
      </c>
      <c r="BA877" s="177">
        <f t="shared" si="289"/>
        <v>0.51049574754993043</v>
      </c>
      <c r="BB877" s="173">
        <f t="shared" si="295"/>
        <v>14226000</v>
      </c>
      <c r="BC877" s="178">
        <f t="shared" si="296"/>
        <v>15125000</v>
      </c>
      <c r="BD877" s="173">
        <f t="shared" si="280"/>
        <v>4807900</v>
      </c>
      <c r="BE877" s="177">
        <f t="shared" si="281"/>
        <v>0.51049574754993043</v>
      </c>
      <c r="BF877" s="179" t="s">
        <v>20515</v>
      </c>
      <c r="BG877" s="174" t="s">
        <v>20545</v>
      </c>
      <c r="BH877" s="166" t="s">
        <v>7861</v>
      </c>
      <c r="BI877" s="162"/>
      <c r="BJ877" s="163">
        <v>1</v>
      </c>
      <c r="BK877" s="163"/>
    </row>
    <row r="878" spans="1:63" ht="34.5" customHeight="1" x14ac:dyDescent="0.25">
      <c r="A878" s="157">
        <v>872</v>
      </c>
      <c r="B878" s="164" t="s">
        <v>1919</v>
      </c>
      <c r="C878" s="169" t="s">
        <v>1855</v>
      </c>
      <c r="D878" s="169" t="s">
        <v>467</v>
      </c>
      <c r="E878" s="157">
        <v>18.687999999999999</v>
      </c>
      <c r="F878" s="171" t="s">
        <v>1920</v>
      </c>
      <c r="G878" s="171" t="s">
        <v>1920</v>
      </c>
      <c r="H878" s="172" t="s">
        <v>1920</v>
      </c>
      <c r="I878" s="164" t="s">
        <v>626</v>
      </c>
      <c r="J878" s="164">
        <v>60</v>
      </c>
      <c r="K878" s="171">
        <v>60</v>
      </c>
      <c r="L878" s="171" t="s">
        <v>1858</v>
      </c>
      <c r="M878" s="173">
        <v>8588000</v>
      </c>
      <c r="N878" s="173">
        <v>638000</v>
      </c>
      <c r="O878" s="173">
        <v>638608.69565217395</v>
      </c>
      <c r="P878" s="173">
        <v>9226000</v>
      </c>
      <c r="Q878" s="173">
        <v>830191.30434782617</v>
      </c>
      <c r="R878" s="173">
        <v>9418191.3043478262</v>
      </c>
      <c r="S878" s="173">
        <v>9418100</v>
      </c>
      <c r="T878" s="174" t="s">
        <v>20545</v>
      </c>
      <c r="U878" s="175" t="s">
        <v>471</v>
      </c>
      <c r="V878" s="175" t="s">
        <v>1197</v>
      </c>
      <c r="W878" s="175" t="s">
        <v>173</v>
      </c>
      <c r="X878" s="176">
        <v>43294</v>
      </c>
      <c r="Y878" s="171" t="s">
        <v>7861</v>
      </c>
      <c r="Z878" s="171"/>
      <c r="AA878" s="173"/>
      <c r="AB878" s="173"/>
      <c r="AC878" s="173"/>
      <c r="AD878" s="173"/>
      <c r="AE878" s="173"/>
      <c r="AF878" s="173"/>
      <c r="AG878" s="173">
        <v>14873000</v>
      </c>
      <c r="AH878" s="173"/>
      <c r="AI878" s="173">
        <v>14226000</v>
      </c>
      <c r="AJ878" s="173"/>
      <c r="AK878" s="173"/>
      <c r="AL878" s="173"/>
      <c r="AM878" s="173"/>
      <c r="AN878" s="173"/>
      <c r="AO878" s="173"/>
      <c r="AP878" s="173"/>
      <c r="AQ878" s="173"/>
      <c r="AR878" s="173">
        <v>16276000</v>
      </c>
      <c r="AS878" s="173"/>
      <c r="AT878" s="160">
        <f t="shared" si="282"/>
        <v>3</v>
      </c>
      <c r="AU878" s="173">
        <f t="shared" si="283"/>
        <v>45375000</v>
      </c>
      <c r="AV878" s="173">
        <f t="shared" si="284"/>
        <v>15125000</v>
      </c>
      <c r="AW878" s="173">
        <f t="shared" si="285"/>
        <v>14226000</v>
      </c>
      <c r="AX878" s="173">
        <f t="shared" si="286"/>
        <v>5706900</v>
      </c>
      <c r="AY878" s="173">
        <f t="shared" si="287"/>
        <v>4807900</v>
      </c>
      <c r="AZ878" s="177">
        <f t="shared" si="288"/>
        <v>0.60595024474150838</v>
      </c>
      <c r="BA878" s="177">
        <f t="shared" si="289"/>
        <v>0.51049574754993043</v>
      </c>
      <c r="BB878" s="173">
        <f t="shared" si="295"/>
        <v>14226000</v>
      </c>
      <c r="BC878" s="178">
        <f t="shared" si="296"/>
        <v>15125000</v>
      </c>
      <c r="BD878" s="173">
        <f t="shared" si="280"/>
        <v>4807900</v>
      </c>
      <c r="BE878" s="177">
        <f t="shared" si="281"/>
        <v>0.51049574754993043</v>
      </c>
      <c r="BF878" s="179" t="s">
        <v>20515</v>
      </c>
      <c r="BG878" s="174" t="s">
        <v>20545</v>
      </c>
      <c r="BH878" s="166" t="s">
        <v>7861</v>
      </c>
      <c r="BI878" s="162"/>
      <c r="BJ878" s="163">
        <v>1</v>
      </c>
      <c r="BK878" s="163"/>
    </row>
    <row r="879" spans="1:63" ht="71.25" customHeight="1" x14ac:dyDescent="0.25">
      <c r="A879" s="157">
        <v>873</v>
      </c>
      <c r="B879" s="164" t="s">
        <v>1939</v>
      </c>
      <c r="C879" s="169" t="s">
        <v>1855</v>
      </c>
      <c r="D879" s="169" t="s">
        <v>467</v>
      </c>
      <c r="E879" s="157">
        <v>18.684000000000001</v>
      </c>
      <c r="F879" s="171" t="s">
        <v>1940</v>
      </c>
      <c r="G879" s="171" t="s">
        <v>1940</v>
      </c>
      <c r="H879" s="172" t="s">
        <v>1941</v>
      </c>
      <c r="I879" s="164"/>
      <c r="J879" s="164">
        <v>60</v>
      </c>
      <c r="K879" s="171">
        <v>60</v>
      </c>
      <c r="L879" s="171" t="s">
        <v>1858</v>
      </c>
      <c r="M879" s="173">
        <v>8588000</v>
      </c>
      <c r="N879" s="173">
        <v>638000</v>
      </c>
      <c r="O879" s="173">
        <v>638608.69565217395</v>
      </c>
      <c r="P879" s="173">
        <v>9226000</v>
      </c>
      <c r="Q879" s="173">
        <v>830191.30434782617</v>
      </c>
      <c r="R879" s="173">
        <v>9418191.3043478262</v>
      </c>
      <c r="S879" s="173">
        <v>9418100</v>
      </c>
      <c r="T879" s="174" t="s">
        <v>20545</v>
      </c>
      <c r="U879" s="175" t="s">
        <v>471</v>
      </c>
      <c r="V879" s="175" t="s">
        <v>1197</v>
      </c>
      <c r="W879" s="175" t="s">
        <v>173</v>
      </c>
      <c r="X879" s="176">
        <v>43294</v>
      </c>
      <c r="Y879" s="171" t="s">
        <v>7861</v>
      </c>
      <c r="Z879" s="171"/>
      <c r="AA879" s="173"/>
      <c r="AB879" s="173"/>
      <c r="AC879" s="173"/>
      <c r="AD879" s="173"/>
      <c r="AE879" s="173"/>
      <c r="AF879" s="173">
        <v>16000000</v>
      </c>
      <c r="AG879" s="173"/>
      <c r="AH879" s="173"/>
      <c r="AI879" s="173">
        <v>14226000</v>
      </c>
      <c r="AJ879" s="173"/>
      <c r="AK879" s="173"/>
      <c r="AL879" s="173"/>
      <c r="AM879" s="173"/>
      <c r="AN879" s="173"/>
      <c r="AO879" s="173"/>
      <c r="AP879" s="173"/>
      <c r="AQ879" s="173"/>
      <c r="AR879" s="173">
        <v>16276000</v>
      </c>
      <c r="AS879" s="173"/>
      <c r="AT879" s="160">
        <f t="shared" si="282"/>
        <v>3</v>
      </c>
      <c r="AU879" s="173">
        <f t="shared" si="283"/>
        <v>46502000</v>
      </c>
      <c r="AV879" s="173">
        <f t="shared" si="284"/>
        <v>15500700</v>
      </c>
      <c r="AW879" s="173">
        <f t="shared" si="285"/>
        <v>14226000</v>
      </c>
      <c r="AX879" s="173">
        <f t="shared" si="286"/>
        <v>6082600</v>
      </c>
      <c r="AY879" s="173">
        <f t="shared" si="287"/>
        <v>4807900</v>
      </c>
      <c r="AZ879" s="177">
        <f t="shared" si="288"/>
        <v>0.64584151792824451</v>
      </c>
      <c r="BA879" s="177">
        <f t="shared" si="289"/>
        <v>0.51049574754993043</v>
      </c>
      <c r="BB879" s="173">
        <f t="shared" si="295"/>
        <v>14226000</v>
      </c>
      <c r="BC879" s="178">
        <f t="shared" si="296"/>
        <v>15500700</v>
      </c>
      <c r="BD879" s="173">
        <f t="shared" si="280"/>
        <v>4807900</v>
      </c>
      <c r="BE879" s="177">
        <f t="shared" si="281"/>
        <v>0.51049574754993043</v>
      </c>
      <c r="BF879" s="179" t="s">
        <v>20515</v>
      </c>
      <c r="BG879" s="174" t="s">
        <v>20545</v>
      </c>
      <c r="BH879" s="166" t="s">
        <v>7861</v>
      </c>
      <c r="BI879" s="162"/>
      <c r="BJ879" s="163">
        <v>1</v>
      </c>
      <c r="BK879" s="163"/>
    </row>
    <row r="880" spans="1:63" ht="34.5" customHeight="1" x14ac:dyDescent="0.25">
      <c r="A880" s="157">
        <v>874</v>
      </c>
      <c r="B880" s="164" t="s">
        <v>1942</v>
      </c>
      <c r="C880" s="169" t="s">
        <v>1855</v>
      </c>
      <c r="D880" s="169" t="s">
        <v>467</v>
      </c>
      <c r="E880" s="157">
        <v>18.683</v>
      </c>
      <c r="F880" s="171" t="s">
        <v>1943</v>
      </c>
      <c r="G880" s="171" t="s">
        <v>1943</v>
      </c>
      <c r="H880" s="172" t="s">
        <v>1944</v>
      </c>
      <c r="I880" s="164"/>
      <c r="J880" s="164">
        <v>60</v>
      </c>
      <c r="K880" s="171">
        <v>60</v>
      </c>
      <c r="L880" s="171" t="s">
        <v>1858</v>
      </c>
      <c r="M880" s="173">
        <v>8588000</v>
      </c>
      <c r="N880" s="173">
        <v>638000</v>
      </c>
      <c r="O880" s="173">
        <v>638608.69565217395</v>
      </c>
      <c r="P880" s="173">
        <v>9226000</v>
      </c>
      <c r="Q880" s="173">
        <v>830191.30434782617</v>
      </c>
      <c r="R880" s="173">
        <v>9418191.3043478262</v>
      </c>
      <c r="S880" s="173">
        <v>9418100</v>
      </c>
      <c r="T880" s="174" t="s">
        <v>20545</v>
      </c>
      <c r="U880" s="175" t="s">
        <v>471</v>
      </c>
      <c r="V880" s="175" t="s">
        <v>1197</v>
      </c>
      <c r="W880" s="175" t="s">
        <v>173</v>
      </c>
      <c r="X880" s="176">
        <v>43294</v>
      </c>
      <c r="Y880" s="171" t="s">
        <v>7861</v>
      </c>
      <c r="Z880" s="171"/>
      <c r="AA880" s="173"/>
      <c r="AB880" s="173"/>
      <c r="AC880" s="173"/>
      <c r="AD880" s="173"/>
      <c r="AE880" s="173"/>
      <c r="AF880" s="173">
        <v>16000000</v>
      </c>
      <c r="AG880" s="173"/>
      <c r="AH880" s="173"/>
      <c r="AI880" s="173">
        <v>14226000</v>
      </c>
      <c r="AJ880" s="173"/>
      <c r="AK880" s="173"/>
      <c r="AL880" s="173"/>
      <c r="AM880" s="173"/>
      <c r="AN880" s="173"/>
      <c r="AO880" s="173"/>
      <c r="AP880" s="173"/>
      <c r="AQ880" s="173"/>
      <c r="AR880" s="173">
        <v>16276000</v>
      </c>
      <c r="AS880" s="173"/>
      <c r="AT880" s="160">
        <f t="shared" si="282"/>
        <v>3</v>
      </c>
      <c r="AU880" s="173">
        <f t="shared" si="283"/>
        <v>46502000</v>
      </c>
      <c r="AV880" s="173">
        <f t="shared" si="284"/>
        <v>15500700</v>
      </c>
      <c r="AW880" s="173">
        <f t="shared" si="285"/>
        <v>14226000</v>
      </c>
      <c r="AX880" s="173">
        <f t="shared" si="286"/>
        <v>6082600</v>
      </c>
      <c r="AY880" s="173">
        <f t="shared" si="287"/>
        <v>4807900</v>
      </c>
      <c r="AZ880" s="177">
        <f t="shared" si="288"/>
        <v>0.64584151792824451</v>
      </c>
      <c r="BA880" s="177">
        <f t="shared" si="289"/>
        <v>0.51049574754993043</v>
      </c>
      <c r="BB880" s="173">
        <f t="shared" si="295"/>
        <v>14226000</v>
      </c>
      <c r="BC880" s="178">
        <f t="shared" si="296"/>
        <v>15500700</v>
      </c>
      <c r="BD880" s="173">
        <f t="shared" si="280"/>
        <v>4807900</v>
      </c>
      <c r="BE880" s="177">
        <f t="shared" si="281"/>
        <v>0.51049574754993043</v>
      </c>
      <c r="BF880" s="179" t="s">
        <v>20515</v>
      </c>
      <c r="BG880" s="174" t="s">
        <v>20545</v>
      </c>
      <c r="BH880" s="166" t="s">
        <v>7861</v>
      </c>
      <c r="BI880" s="162"/>
      <c r="BJ880" s="163">
        <v>1</v>
      </c>
      <c r="BK880" s="163"/>
    </row>
    <row r="881" spans="1:63" ht="34.5" customHeight="1" x14ac:dyDescent="0.25">
      <c r="A881" s="157">
        <v>875</v>
      </c>
      <c r="B881" s="164" t="s">
        <v>1946</v>
      </c>
      <c r="C881" s="169" t="s">
        <v>1947</v>
      </c>
      <c r="D881" s="169" t="s">
        <v>467</v>
      </c>
      <c r="E881" s="157">
        <v>18.597000000000001</v>
      </c>
      <c r="F881" s="171" t="s">
        <v>1948</v>
      </c>
      <c r="G881" s="171" t="s">
        <v>1948</v>
      </c>
      <c r="H881" s="172" t="s">
        <v>1948</v>
      </c>
      <c r="I881" s="164" t="s">
        <v>626</v>
      </c>
      <c r="J881" s="164">
        <v>61</v>
      </c>
      <c r="K881" s="171">
        <v>61</v>
      </c>
      <c r="L881" s="171" t="s">
        <v>1949</v>
      </c>
      <c r="M881" s="173">
        <v>1575000</v>
      </c>
      <c r="N881" s="173">
        <v>638000</v>
      </c>
      <c r="O881" s="173">
        <v>638608.69565217395</v>
      </c>
      <c r="P881" s="173">
        <v>2213000</v>
      </c>
      <c r="Q881" s="173">
        <v>830191.30434782617</v>
      </c>
      <c r="R881" s="173">
        <v>2405191.3043478262</v>
      </c>
      <c r="S881" s="173">
        <v>2405100</v>
      </c>
      <c r="T881" s="174" t="s">
        <v>1950</v>
      </c>
      <c r="U881" s="175" t="s">
        <v>471</v>
      </c>
      <c r="V881" s="175" t="s">
        <v>1197</v>
      </c>
      <c r="W881" s="175" t="s">
        <v>173</v>
      </c>
      <c r="X881" s="176">
        <v>43294</v>
      </c>
      <c r="Y881" s="171" t="s">
        <v>7861</v>
      </c>
      <c r="Z881" s="171"/>
      <c r="AA881" s="173"/>
      <c r="AB881" s="173"/>
      <c r="AC881" s="173"/>
      <c r="AD881" s="173"/>
      <c r="AE881" s="173"/>
      <c r="AF881" s="173"/>
      <c r="AG881" s="173">
        <v>6505000</v>
      </c>
      <c r="AH881" s="173"/>
      <c r="AI881" s="173"/>
      <c r="AJ881" s="173"/>
      <c r="AK881" s="173"/>
      <c r="AL881" s="173"/>
      <c r="AM881" s="173"/>
      <c r="AN881" s="173"/>
      <c r="AO881" s="173"/>
      <c r="AP881" s="173"/>
      <c r="AQ881" s="173"/>
      <c r="AR881" s="173">
        <v>3479000</v>
      </c>
      <c r="AS881" s="173">
        <v>2975000</v>
      </c>
      <c r="AT881" s="160">
        <f t="shared" si="282"/>
        <v>3</v>
      </c>
      <c r="AU881" s="173">
        <f t="shared" si="283"/>
        <v>12959000</v>
      </c>
      <c r="AV881" s="173">
        <f t="shared" si="284"/>
        <v>4319700</v>
      </c>
      <c r="AW881" s="173">
        <f t="shared" si="285"/>
        <v>2975000</v>
      </c>
      <c r="AX881" s="173">
        <f t="shared" si="286"/>
        <v>1914600</v>
      </c>
      <c r="AY881" s="173">
        <f t="shared" si="287"/>
        <v>569900</v>
      </c>
      <c r="AZ881" s="177">
        <f t="shared" si="288"/>
        <v>0.79605837595110396</v>
      </c>
      <c r="BA881" s="177">
        <f t="shared" si="289"/>
        <v>0.23695480437403851</v>
      </c>
      <c r="BB881" s="173">
        <f t="shared" si="295"/>
        <v>2975000</v>
      </c>
      <c r="BC881" s="178">
        <f t="shared" si="296"/>
        <v>4319700</v>
      </c>
      <c r="BD881" s="173">
        <f t="shared" si="280"/>
        <v>569900</v>
      </c>
      <c r="BE881" s="177">
        <f t="shared" si="281"/>
        <v>0.23695480437403851</v>
      </c>
      <c r="BF881" s="179" t="s">
        <v>20515</v>
      </c>
      <c r="BG881" s="174" t="s">
        <v>1950</v>
      </c>
      <c r="BH881" s="166" t="s">
        <v>7861</v>
      </c>
      <c r="BI881" s="162"/>
      <c r="BJ881" s="163">
        <v>1</v>
      </c>
      <c r="BK881" s="163"/>
    </row>
    <row r="882" spans="1:63" ht="34.5" customHeight="1" x14ac:dyDescent="0.25">
      <c r="A882" s="157">
        <v>876</v>
      </c>
      <c r="B882" s="164" t="s">
        <v>2071</v>
      </c>
      <c r="C882" s="169" t="s">
        <v>2064</v>
      </c>
      <c r="D882" s="169" t="s">
        <v>467</v>
      </c>
      <c r="E882" s="157">
        <v>18.695</v>
      </c>
      <c r="F882" s="171" t="s">
        <v>2072</v>
      </c>
      <c r="G882" s="171" t="s">
        <v>2072</v>
      </c>
      <c r="H882" s="172" t="s">
        <v>2073</v>
      </c>
      <c r="I882" s="164"/>
      <c r="J882" s="164">
        <v>67</v>
      </c>
      <c r="K882" s="171">
        <v>67</v>
      </c>
      <c r="L882" s="171" t="s">
        <v>2067</v>
      </c>
      <c r="M882" s="173">
        <v>2150892</v>
      </c>
      <c r="N882" s="173">
        <v>76108</v>
      </c>
      <c r="O882" s="173">
        <v>76864.695652173905</v>
      </c>
      <c r="P882" s="173">
        <v>2227000</v>
      </c>
      <c r="Q882" s="173">
        <v>99924.104347826084</v>
      </c>
      <c r="R882" s="173">
        <v>2250816.104347826</v>
      </c>
      <c r="S882" s="173">
        <v>2250800</v>
      </c>
      <c r="T882" s="174"/>
      <c r="U882" s="175" t="s">
        <v>471</v>
      </c>
      <c r="V882" s="175" t="s">
        <v>1197</v>
      </c>
      <c r="W882" s="175" t="s">
        <v>29</v>
      </c>
      <c r="X882" s="176">
        <v>43294</v>
      </c>
      <c r="Y882" s="171" t="s">
        <v>7861</v>
      </c>
      <c r="Z882" s="171"/>
      <c r="AA882" s="173"/>
      <c r="AB882" s="173"/>
      <c r="AC882" s="173"/>
      <c r="AD882" s="173"/>
      <c r="AE882" s="173"/>
      <c r="AF882" s="173"/>
      <c r="AG882" s="173"/>
      <c r="AH882" s="173"/>
      <c r="AI882" s="173">
        <v>2527000</v>
      </c>
      <c r="AJ882" s="173"/>
      <c r="AK882" s="173"/>
      <c r="AL882" s="173"/>
      <c r="AM882" s="173"/>
      <c r="AN882" s="173"/>
      <c r="AO882" s="173"/>
      <c r="AP882" s="173"/>
      <c r="AQ882" s="173"/>
      <c r="AR882" s="173">
        <v>3371000</v>
      </c>
      <c r="AS882" s="173">
        <v>2715000</v>
      </c>
      <c r="AT882" s="160">
        <f t="shared" si="282"/>
        <v>3</v>
      </c>
      <c r="AU882" s="173">
        <f t="shared" si="283"/>
        <v>8613000</v>
      </c>
      <c r="AV882" s="173">
        <f t="shared" si="284"/>
        <v>2871000</v>
      </c>
      <c r="AW882" s="173">
        <f t="shared" si="285"/>
        <v>2527000</v>
      </c>
      <c r="AX882" s="173">
        <f t="shared" si="286"/>
        <v>620200</v>
      </c>
      <c r="AY882" s="173">
        <f t="shared" si="287"/>
        <v>276200</v>
      </c>
      <c r="AZ882" s="177">
        <f t="shared" si="288"/>
        <v>0.27554647236538121</v>
      </c>
      <c r="BA882" s="177">
        <f t="shared" si="289"/>
        <v>0.12271192464901369</v>
      </c>
      <c r="BB882" s="173">
        <f t="shared" si="295"/>
        <v>2527000</v>
      </c>
      <c r="BC882" s="178">
        <f t="shared" si="296"/>
        <v>2871000</v>
      </c>
      <c r="BD882" s="173">
        <f t="shared" si="280"/>
        <v>276200</v>
      </c>
      <c r="BE882" s="177">
        <f t="shared" si="281"/>
        <v>0.12271192464901369</v>
      </c>
      <c r="BF882" s="179" t="s">
        <v>20515</v>
      </c>
      <c r="BG882" s="174"/>
      <c r="BH882" s="166" t="s">
        <v>7861</v>
      </c>
      <c r="BI882" s="162"/>
      <c r="BJ882" s="163">
        <v>1</v>
      </c>
      <c r="BK882" s="163"/>
    </row>
    <row r="883" spans="1:63" ht="34.5" customHeight="1" x14ac:dyDescent="0.25">
      <c r="A883" s="157">
        <v>877</v>
      </c>
      <c r="B883" s="164" t="s">
        <v>2157</v>
      </c>
      <c r="C883" s="169" t="s">
        <v>2064</v>
      </c>
      <c r="D883" s="169" t="s">
        <v>467</v>
      </c>
      <c r="E883" s="157">
        <v>18.699000000000002</v>
      </c>
      <c r="F883" s="171" t="s">
        <v>2158</v>
      </c>
      <c r="G883" s="171" t="s">
        <v>2159</v>
      </c>
      <c r="H883" s="172" t="s">
        <v>2158</v>
      </c>
      <c r="I883" s="164"/>
      <c r="J883" s="164">
        <v>67</v>
      </c>
      <c r="K883" s="171">
        <v>67</v>
      </c>
      <c r="L883" s="171" t="s">
        <v>2067</v>
      </c>
      <c r="M883" s="173">
        <v>2150892</v>
      </c>
      <c r="N883" s="173">
        <v>76108</v>
      </c>
      <c r="O883" s="173">
        <v>76864.695652173905</v>
      </c>
      <c r="P883" s="173">
        <v>2227000</v>
      </c>
      <c r="Q883" s="173">
        <v>99924.104347826084</v>
      </c>
      <c r="R883" s="173">
        <v>2250816.104347826</v>
      </c>
      <c r="S883" s="173">
        <v>2250800</v>
      </c>
      <c r="T883" s="174"/>
      <c r="U883" s="175" t="s">
        <v>471</v>
      </c>
      <c r="V883" s="175" t="s">
        <v>1197</v>
      </c>
      <c r="W883" s="175" t="s">
        <v>173</v>
      </c>
      <c r="X883" s="176">
        <v>43294</v>
      </c>
      <c r="Y883" s="171" t="s">
        <v>7861</v>
      </c>
      <c r="Z883" s="171"/>
      <c r="AA883" s="173"/>
      <c r="AB883" s="173"/>
      <c r="AC883" s="173"/>
      <c r="AD883" s="173"/>
      <c r="AE883" s="173"/>
      <c r="AF883" s="173"/>
      <c r="AG883" s="173"/>
      <c r="AH883" s="173"/>
      <c r="AI883" s="173">
        <v>2527000</v>
      </c>
      <c r="AJ883" s="173"/>
      <c r="AK883" s="173"/>
      <c r="AL883" s="173"/>
      <c r="AM883" s="173"/>
      <c r="AN883" s="173"/>
      <c r="AO883" s="173"/>
      <c r="AP883" s="173"/>
      <c r="AQ883" s="173"/>
      <c r="AR883" s="173">
        <v>3371000</v>
      </c>
      <c r="AS883" s="173">
        <v>2715000</v>
      </c>
      <c r="AT883" s="160">
        <f t="shared" si="282"/>
        <v>3</v>
      </c>
      <c r="AU883" s="173">
        <f t="shared" si="283"/>
        <v>8613000</v>
      </c>
      <c r="AV883" s="173">
        <f t="shared" si="284"/>
        <v>2871000</v>
      </c>
      <c r="AW883" s="173">
        <f t="shared" si="285"/>
        <v>2527000</v>
      </c>
      <c r="AX883" s="173">
        <f t="shared" si="286"/>
        <v>620200</v>
      </c>
      <c r="AY883" s="173">
        <f t="shared" si="287"/>
        <v>276200</v>
      </c>
      <c r="AZ883" s="177">
        <f t="shared" si="288"/>
        <v>0.27554647236538121</v>
      </c>
      <c r="BA883" s="177">
        <f t="shared" si="289"/>
        <v>0.12271192464901369</v>
      </c>
      <c r="BB883" s="173">
        <f t="shared" si="295"/>
        <v>2527000</v>
      </c>
      <c r="BC883" s="178">
        <f t="shared" si="296"/>
        <v>2871000</v>
      </c>
      <c r="BD883" s="173">
        <f t="shared" si="280"/>
        <v>276200</v>
      </c>
      <c r="BE883" s="177">
        <f t="shared" si="281"/>
        <v>0.12271192464901369</v>
      </c>
      <c r="BF883" s="179" t="s">
        <v>20515</v>
      </c>
      <c r="BG883" s="174"/>
      <c r="BH883" s="166" t="s">
        <v>7861</v>
      </c>
      <c r="BI883" s="162"/>
      <c r="BJ883" s="163">
        <v>1</v>
      </c>
      <c r="BK883" s="163"/>
    </row>
    <row r="884" spans="1:63" ht="34.5" customHeight="1" x14ac:dyDescent="0.25">
      <c r="A884" s="157">
        <v>878</v>
      </c>
      <c r="B884" s="164" t="s">
        <v>2160</v>
      </c>
      <c r="C884" s="169" t="s">
        <v>2064</v>
      </c>
      <c r="D884" s="169" t="s">
        <v>467</v>
      </c>
      <c r="E884" s="157">
        <v>18.698</v>
      </c>
      <c r="F884" s="171" t="s">
        <v>2161</v>
      </c>
      <c r="G884" s="171" t="s">
        <v>2161</v>
      </c>
      <c r="H884" s="172" t="s">
        <v>2161</v>
      </c>
      <c r="I884" s="164"/>
      <c r="J884" s="164">
        <v>67</v>
      </c>
      <c r="K884" s="171">
        <v>67</v>
      </c>
      <c r="L884" s="171" t="s">
        <v>2067</v>
      </c>
      <c r="M884" s="173">
        <v>2150892</v>
      </c>
      <c r="N884" s="173">
        <v>76108</v>
      </c>
      <c r="O884" s="173">
        <v>76864.695652173905</v>
      </c>
      <c r="P884" s="173">
        <v>2227000</v>
      </c>
      <c r="Q884" s="173">
        <v>99924.104347826084</v>
      </c>
      <c r="R884" s="173">
        <v>2250816.104347826</v>
      </c>
      <c r="S884" s="173">
        <v>2250800</v>
      </c>
      <c r="T884" s="174"/>
      <c r="U884" s="175" t="s">
        <v>471</v>
      </c>
      <c r="V884" s="175" t="s">
        <v>1197</v>
      </c>
      <c r="W884" s="175" t="s">
        <v>173</v>
      </c>
      <c r="X884" s="176">
        <v>43294</v>
      </c>
      <c r="Y884" s="171" t="s">
        <v>7861</v>
      </c>
      <c r="Z884" s="171"/>
      <c r="AA884" s="173"/>
      <c r="AB884" s="173"/>
      <c r="AC884" s="173"/>
      <c r="AD884" s="173"/>
      <c r="AE884" s="173"/>
      <c r="AF884" s="173"/>
      <c r="AG884" s="173"/>
      <c r="AH884" s="173"/>
      <c r="AI884" s="173">
        <v>2527000</v>
      </c>
      <c r="AJ884" s="173"/>
      <c r="AK884" s="173"/>
      <c r="AL884" s="173"/>
      <c r="AM884" s="173"/>
      <c r="AN884" s="173"/>
      <c r="AO884" s="173"/>
      <c r="AP884" s="173"/>
      <c r="AQ884" s="173"/>
      <c r="AR884" s="173">
        <v>3371000</v>
      </c>
      <c r="AS884" s="173">
        <v>2715000</v>
      </c>
      <c r="AT884" s="160">
        <f t="shared" si="282"/>
        <v>3</v>
      </c>
      <c r="AU884" s="173">
        <f t="shared" si="283"/>
        <v>8613000</v>
      </c>
      <c r="AV884" s="173">
        <f t="shared" si="284"/>
        <v>2871000</v>
      </c>
      <c r="AW884" s="173">
        <f t="shared" si="285"/>
        <v>2527000</v>
      </c>
      <c r="AX884" s="173">
        <f t="shared" si="286"/>
        <v>620200</v>
      </c>
      <c r="AY884" s="173">
        <f t="shared" si="287"/>
        <v>276200</v>
      </c>
      <c r="AZ884" s="177">
        <f t="shared" si="288"/>
        <v>0.27554647236538121</v>
      </c>
      <c r="BA884" s="177">
        <f t="shared" si="289"/>
        <v>0.12271192464901369</v>
      </c>
      <c r="BB884" s="173">
        <f t="shared" si="295"/>
        <v>2527000</v>
      </c>
      <c r="BC884" s="178">
        <f t="shared" si="296"/>
        <v>2871000</v>
      </c>
      <c r="BD884" s="173">
        <f t="shared" si="280"/>
        <v>276200</v>
      </c>
      <c r="BE884" s="177">
        <f t="shared" si="281"/>
        <v>0.12271192464901369</v>
      </c>
      <c r="BF884" s="179" t="s">
        <v>20515</v>
      </c>
      <c r="BG884" s="174"/>
      <c r="BH884" s="166" t="s">
        <v>7861</v>
      </c>
      <c r="BI884" s="162"/>
      <c r="BJ884" s="163">
        <v>1</v>
      </c>
      <c r="BK884" s="163"/>
    </row>
    <row r="885" spans="1:63" ht="34.5" customHeight="1" x14ac:dyDescent="0.25">
      <c r="A885" s="157">
        <v>879</v>
      </c>
      <c r="B885" s="164" t="s">
        <v>2162</v>
      </c>
      <c r="C885" s="169" t="s">
        <v>2064</v>
      </c>
      <c r="D885" s="169" t="s">
        <v>467</v>
      </c>
      <c r="E885" s="157">
        <v>18.696999999999999</v>
      </c>
      <c r="F885" s="171" t="s">
        <v>2163</v>
      </c>
      <c r="G885" s="171" t="s">
        <v>2163</v>
      </c>
      <c r="H885" s="172" t="s">
        <v>2163</v>
      </c>
      <c r="I885" s="164"/>
      <c r="J885" s="164">
        <v>67</v>
      </c>
      <c r="K885" s="171">
        <v>67</v>
      </c>
      <c r="L885" s="171" t="s">
        <v>2067</v>
      </c>
      <c r="M885" s="173">
        <v>2150892</v>
      </c>
      <c r="N885" s="173">
        <v>76108</v>
      </c>
      <c r="O885" s="173">
        <v>76864.695652173905</v>
      </c>
      <c r="P885" s="173">
        <v>2227000</v>
      </c>
      <c r="Q885" s="173">
        <v>99924.104347826084</v>
      </c>
      <c r="R885" s="173">
        <v>2250816.104347826</v>
      </c>
      <c r="S885" s="173">
        <v>2250800</v>
      </c>
      <c r="T885" s="174"/>
      <c r="U885" s="175" t="s">
        <v>471</v>
      </c>
      <c r="V885" s="175" t="s">
        <v>1197</v>
      </c>
      <c r="W885" s="175" t="s">
        <v>173</v>
      </c>
      <c r="X885" s="176">
        <v>43294</v>
      </c>
      <c r="Y885" s="171" t="s">
        <v>7861</v>
      </c>
      <c r="Z885" s="171"/>
      <c r="AA885" s="173"/>
      <c r="AB885" s="173"/>
      <c r="AC885" s="173"/>
      <c r="AD885" s="173"/>
      <c r="AE885" s="173"/>
      <c r="AF885" s="173"/>
      <c r="AG885" s="173"/>
      <c r="AH885" s="173"/>
      <c r="AI885" s="173">
        <v>2527000</v>
      </c>
      <c r="AJ885" s="173"/>
      <c r="AK885" s="173"/>
      <c r="AL885" s="173"/>
      <c r="AM885" s="173"/>
      <c r="AN885" s="173"/>
      <c r="AO885" s="173"/>
      <c r="AP885" s="173"/>
      <c r="AQ885" s="173"/>
      <c r="AR885" s="173">
        <v>3371000</v>
      </c>
      <c r="AS885" s="173">
        <v>2715000</v>
      </c>
      <c r="AT885" s="160">
        <f t="shared" si="282"/>
        <v>3</v>
      </c>
      <c r="AU885" s="173">
        <f t="shared" si="283"/>
        <v>8613000</v>
      </c>
      <c r="AV885" s="173">
        <f t="shared" si="284"/>
        <v>2871000</v>
      </c>
      <c r="AW885" s="173">
        <f t="shared" si="285"/>
        <v>2527000</v>
      </c>
      <c r="AX885" s="173">
        <f t="shared" si="286"/>
        <v>620200</v>
      </c>
      <c r="AY885" s="173">
        <f t="shared" si="287"/>
        <v>276200</v>
      </c>
      <c r="AZ885" s="177">
        <f t="shared" si="288"/>
        <v>0.27554647236538121</v>
      </c>
      <c r="BA885" s="177">
        <f t="shared" si="289"/>
        <v>0.12271192464901369</v>
      </c>
      <c r="BB885" s="173">
        <f t="shared" si="295"/>
        <v>2527000</v>
      </c>
      <c r="BC885" s="178">
        <f t="shared" si="296"/>
        <v>2871000</v>
      </c>
      <c r="BD885" s="173">
        <f t="shared" si="280"/>
        <v>276200</v>
      </c>
      <c r="BE885" s="177">
        <f t="shared" si="281"/>
        <v>0.12271192464901369</v>
      </c>
      <c r="BF885" s="179" t="s">
        <v>20515</v>
      </c>
      <c r="BG885" s="174"/>
      <c r="BH885" s="166" t="s">
        <v>7861</v>
      </c>
      <c r="BI885" s="162"/>
      <c r="BJ885" s="163">
        <v>1</v>
      </c>
      <c r="BK885" s="163"/>
    </row>
    <row r="886" spans="1:63" ht="34.5" customHeight="1" x14ac:dyDescent="0.25">
      <c r="A886" s="157">
        <v>880</v>
      </c>
      <c r="B886" s="164" t="s">
        <v>2164</v>
      </c>
      <c r="C886" s="169" t="s">
        <v>2064</v>
      </c>
      <c r="D886" s="169" t="s">
        <v>467</v>
      </c>
      <c r="E886" s="157">
        <v>18.701000000000001</v>
      </c>
      <c r="F886" s="171" t="s">
        <v>2165</v>
      </c>
      <c r="G886" s="171" t="s">
        <v>2166</v>
      </c>
      <c r="H886" s="172" t="s">
        <v>2165</v>
      </c>
      <c r="I886" s="164"/>
      <c r="J886" s="164">
        <v>67</v>
      </c>
      <c r="K886" s="171">
        <v>67</v>
      </c>
      <c r="L886" s="171" t="s">
        <v>2067</v>
      </c>
      <c r="M886" s="173">
        <v>2150892</v>
      </c>
      <c r="N886" s="173">
        <f>P886-M886</f>
        <v>76108</v>
      </c>
      <c r="O886" s="173">
        <v>76864.695652173905</v>
      </c>
      <c r="P886" s="173">
        <v>2227000</v>
      </c>
      <c r="Q886" s="173">
        <f>+O886/1800000*2340000</f>
        <v>99924.104347826084</v>
      </c>
      <c r="R886" s="173">
        <f>+M886+Q886</f>
        <v>2250816.104347826</v>
      </c>
      <c r="S886" s="173">
        <v>2250800</v>
      </c>
      <c r="T886" s="174"/>
      <c r="U886" s="175" t="s">
        <v>471</v>
      </c>
      <c r="V886" s="175" t="s">
        <v>1197</v>
      </c>
      <c r="W886" s="175" t="s">
        <v>173</v>
      </c>
      <c r="X886" s="176">
        <v>43294</v>
      </c>
      <c r="Y886" s="171" t="s">
        <v>7861</v>
      </c>
      <c r="Z886" s="171"/>
      <c r="AA886" s="173"/>
      <c r="AB886" s="173"/>
      <c r="AC886" s="173"/>
      <c r="AD886" s="173"/>
      <c r="AE886" s="173"/>
      <c r="AF886" s="173"/>
      <c r="AG886" s="173">
        <v>2918000</v>
      </c>
      <c r="AH886" s="173"/>
      <c r="AI886" s="173">
        <v>2527000</v>
      </c>
      <c r="AJ886" s="173"/>
      <c r="AK886" s="173"/>
      <c r="AL886" s="173"/>
      <c r="AM886" s="173"/>
      <c r="AN886" s="173"/>
      <c r="AO886" s="173"/>
      <c r="AP886" s="173"/>
      <c r="AQ886" s="173"/>
      <c r="AR886" s="173"/>
      <c r="AS886" s="173">
        <v>2715000</v>
      </c>
      <c r="AT886" s="160">
        <f t="shared" si="282"/>
        <v>3</v>
      </c>
      <c r="AU886" s="173">
        <f t="shared" si="283"/>
        <v>8160000</v>
      </c>
      <c r="AV886" s="173">
        <f t="shared" si="284"/>
        <v>2720000</v>
      </c>
      <c r="AW886" s="173">
        <f t="shared" si="285"/>
        <v>2527000</v>
      </c>
      <c r="AX886" s="173">
        <f t="shared" si="286"/>
        <v>469200</v>
      </c>
      <c r="AY886" s="173">
        <f t="shared" si="287"/>
        <v>276200</v>
      </c>
      <c r="AZ886" s="177">
        <f t="shared" si="288"/>
        <v>0.20845921450151059</v>
      </c>
      <c r="BA886" s="177">
        <f t="shared" si="289"/>
        <v>0.12271192464901369</v>
      </c>
      <c r="BB886" s="173">
        <f>AV886</f>
        <v>2720000</v>
      </c>
      <c r="BC886" s="178">
        <f t="shared" si="296"/>
        <v>2720000</v>
      </c>
      <c r="BD886" s="173">
        <f t="shared" si="280"/>
        <v>469200</v>
      </c>
      <c r="BE886" s="177">
        <f t="shared" si="281"/>
        <v>0.20845921450151059</v>
      </c>
      <c r="BF886" s="179" t="s">
        <v>7679</v>
      </c>
      <c r="BG886" s="174"/>
      <c r="BH886" s="166" t="s">
        <v>7861</v>
      </c>
      <c r="BI886" s="162"/>
      <c r="BJ886" s="163">
        <v>1</v>
      </c>
      <c r="BK886" s="163"/>
    </row>
    <row r="887" spans="1:63" ht="34.5" customHeight="1" x14ac:dyDescent="0.25">
      <c r="A887" s="157">
        <v>881</v>
      </c>
      <c r="B887" s="164" t="s">
        <v>2343</v>
      </c>
      <c r="C887" s="169" t="s">
        <v>2279</v>
      </c>
      <c r="D887" s="169" t="s">
        <v>467</v>
      </c>
      <c r="E887" s="170" t="s">
        <v>2344</v>
      </c>
      <c r="F887" s="171" t="s">
        <v>2345</v>
      </c>
      <c r="G887" s="171" t="s">
        <v>2346</v>
      </c>
      <c r="H887" s="172" t="s">
        <v>2345</v>
      </c>
      <c r="I887" s="164"/>
      <c r="J887" s="164">
        <v>68</v>
      </c>
      <c r="K887" s="171">
        <v>68</v>
      </c>
      <c r="L887" s="171" t="s">
        <v>2283</v>
      </c>
      <c r="M887" s="173">
        <v>1259810</v>
      </c>
      <c r="N887" s="173">
        <v>62190</v>
      </c>
      <c r="O887" s="173">
        <v>62906.086956521802</v>
      </c>
      <c r="P887" s="173">
        <v>1322000</v>
      </c>
      <c r="Q887" s="173">
        <v>81777.913043478344</v>
      </c>
      <c r="R887" s="173">
        <v>1341587.9130434783</v>
      </c>
      <c r="S887" s="173">
        <v>1341500</v>
      </c>
      <c r="T887" s="174"/>
      <c r="U887" s="175" t="s">
        <v>471</v>
      </c>
      <c r="V887" s="175" t="s">
        <v>1197</v>
      </c>
      <c r="W887" s="175" t="s">
        <v>173</v>
      </c>
      <c r="X887" s="176">
        <v>43294</v>
      </c>
      <c r="Y887" s="171" t="s">
        <v>7861</v>
      </c>
      <c r="Z887" s="171"/>
      <c r="AA887" s="173"/>
      <c r="AB887" s="173"/>
      <c r="AC887" s="173"/>
      <c r="AD887" s="173"/>
      <c r="AE887" s="173"/>
      <c r="AF887" s="173"/>
      <c r="AG887" s="173"/>
      <c r="AH887" s="173"/>
      <c r="AI887" s="173">
        <v>1622000</v>
      </c>
      <c r="AJ887" s="173"/>
      <c r="AK887" s="173"/>
      <c r="AL887" s="173"/>
      <c r="AM887" s="173"/>
      <c r="AN887" s="173"/>
      <c r="AO887" s="173"/>
      <c r="AP887" s="173"/>
      <c r="AQ887" s="173"/>
      <c r="AR887" s="173">
        <v>2251000</v>
      </c>
      <c r="AS887" s="173">
        <v>2009000</v>
      </c>
      <c r="AT887" s="160">
        <f t="shared" si="282"/>
        <v>3</v>
      </c>
      <c r="AU887" s="173">
        <f t="shared" si="283"/>
        <v>5882000</v>
      </c>
      <c r="AV887" s="173">
        <f t="shared" si="284"/>
        <v>1960700</v>
      </c>
      <c r="AW887" s="173">
        <f t="shared" si="285"/>
        <v>1622000</v>
      </c>
      <c r="AX887" s="173">
        <f t="shared" si="286"/>
        <v>619200</v>
      </c>
      <c r="AY887" s="173">
        <f t="shared" si="287"/>
        <v>280500</v>
      </c>
      <c r="AZ887" s="177">
        <f t="shared" si="288"/>
        <v>0.46157286619455834</v>
      </c>
      <c r="BA887" s="177">
        <f t="shared" si="289"/>
        <v>0.20909429742825195</v>
      </c>
      <c r="BB887" s="173">
        <f>AW887</f>
        <v>1622000</v>
      </c>
      <c r="BC887" s="178">
        <f t="shared" si="296"/>
        <v>1960700</v>
      </c>
      <c r="BD887" s="173">
        <f t="shared" si="280"/>
        <v>280500</v>
      </c>
      <c r="BE887" s="177">
        <f t="shared" si="281"/>
        <v>0.20909429742825195</v>
      </c>
      <c r="BF887" s="179" t="s">
        <v>20515</v>
      </c>
      <c r="BG887" s="174"/>
      <c r="BH887" s="166" t="s">
        <v>7861</v>
      </c>
      <c r="BI887" s="162"/>
      <c r="BJ887" s="163">
        <v>1</v>
      </c>
      <c r="BK887" s="163"/>
    </row>
    <row r="888" spans="1:63" ht="34.5" customHeight="1" x14ac:dyDescent="0.25">
      <c r="A888" s="157">
        <v>882</v>
      </c>
      <c r="B888" s="164" t="s">
        <v>2991</v>
      </c>
      <c r="C888" s="169" t="s">
        <v>2986</v>
      </c>
      <c r="D888" s="169" t="s">
        <v>467</v>
      </c>
      <c r="E888" s="157">
        <v>18.603999999999999</v>
      </c>
      <c r="F888" s="171" t="s">
        <v>2992</v>
      </c>
      <c r="G888" s="171" t="s">
        <v>2992</v>
      </c>
      <c r="H888" s="172" t="s">
        <v>2992</v>
      </c>
      <c r="I888" s="164" t="s">
        <v>499</v>
      </c>
      <c r="J888" s="164">
        <v>174</v>
      </c>
      <c r="K888" s="171">
        <v>174</v>
      </c>
      <c r="L888" s="171" t="s">
        <v>2987</v>
      </c>
      <c r="M888" s="173">
        <v>894000</v>
      </c>
      <c r="N888" s="173">
        <v>131000</v>
      </c>
      <c r="O888" s="173">
        <v>131478.26086956501</v>
      </c>
      <c r="P888" s="173">
        <v>1025000</v>
      </c>
      <c r="Q888" s="173">
        <v>170921.73913043449</v>
      </c>
      <c r="R888" s="173">
        <v>1064921.7391304346</v>
      </c>
      <c r="S888" s="173">
        <v>1064900</v>
      </c>
      <c r="T888" s="174"/>
      <c r="U888" s="175" t="s">
        <v>471</v>
      </c>
      <c r="V888" s="175" t="s">
        <v>2524</v>
      </c>
      <c r="W888" s="175" t="s">
        <v>173</v>
      </c>
      <c r="X888" s="176">
        <v>43294</v>
      </c>
      <c r="Y888" s="171" t="s">
        <v>7861</v>
      </c>
      <c r="Z888" s="171"/>
      <c r="AA888" s="173"/>
      <c r="AB888" s="173"/>
      <c r="AC888" s="173"/>
      <c r="AD888" s="173"/>
      <c r="AE888" s="173"/>
      <c r="AF888" s="173"/>
      <c r="AG888" s="173">
        <v>2439000</v>
      </c>
      <c r="AH888" s="173"/>
      <c r="AI888" s="173"/>
      <c r="AJ888" s="173"/>
      <c r="AK888" s="173"/>
      <c r="AL888" s="173"/>
      <c r="AM888" s="173"/>
      <c r="AN888" s="173"/>
      <c r="AO888" s="173"/>
      <c r="AP888" s="173"/>
      <c r="AQ888" s="173"/>
      <c r="AR888" s="173">
        <v>1330000</v>
      </c>
      <c r="AS888" s="173">
        <v>1283000</v>
      </c>
      <c r="AT888" s="160">
        <f t="shared" si="282"/>
        <v>3</v>
      </c>
      <c r="AU888" s="173">
        <f t="shared" si="283"/>
        <v>5052000</v>
      </c>
      <c r="AV888" s="173">
        <f t="shared" si="284"/>
        <v>1684000</v>
      </c>
      <c r="AW888" s="173">
        <f t="shared" si="285"/>
        <v>1283000</v>
      </c>
      <c r="AX888" s="173">
        <f t="shared" si="286"/>
        <v>619100</v>
      </c>
      <c r="AY888" s="173">
        <f t="shared" si="287"/>
        <v>218100</v>
      </c>
      <c r="AZ888" s="177">
        <f t="shared" si="288"/>
        <v>0.58136914264250161</v>
      </c>
      <c r="BA888" s="177">
        <f t="shared" si="289"/>
        <v>0.20480796318903183</v>
      </c>
      <c r="BB888" s="173">
        <f>AW888</f>
        <v>1283000</v>
      </c>
      <c r="BC888" s="178">
        <f t="shared" si="296"/>
        <v>1684000</v>
      </c>
      <c r="BD888" s="173">
        <f t="shared" si="280"/>
        <v>218100</v>
      </c>
      <c r="BE888" s="177">
        <f t="shared" si="281"/>
        <v>0.20480796318903183</v>
      </c>
      <c r="BF888" s="179" t="s">
        <v>20515</v>
      </c>
      <c r="BG888" s="174"/>
      <c r="BH888" s="166" t="s">
        <v>7861</v>
      </c>
      <c r="BI888" s="162"/>
      <c r="BJ888" s="163">
        <v>1</v>
      </c>
      <c r="BK888" s="163"/>
    </row>
    <row r="889" spans="1:63" ht="34.5" customHeight="1" x14ac:dyDescent="0.25">
      <c r="A889" s="157">
        <v>883</v>
      </c>
      <c r="B889" s="164" t="s">
        <v>561</v>
      </c>
      <c r="C889" s="169" t="s">
        <v>562</v>
      </c>
      <c r="D889" s="169" t="s">
        <v>467</v>
      </c>
      <c r="E889" s="157">
        <v>18.48</v>
      </c>
      <c r="F889" s="171" t="s">
        <v>563</v>
      </c>
      <c r="G889" s="171" t="s">
        <v>563</v>
      </c>
      <c r="H889" s="172" t="s">
        <v>564</v>
      </c>
      <c r="I889" s="164" t="s">
        <v>497</v>
      </c>
      <c r="J889" s="164">
        <v>4</v>
      </c>
      <c r="K889" s="171">
        <v>4</v>
      </c>
      <c r="L889" s="171" t="s">
        <v>565</v>
      </c>
      <c r="M889" s="173">
        <v>171000</v>
      </c>
      <c r="N889" s="173">
        <f>P889-M889</f>
        <v>62000</v>
      </c>
      <c r="O889" s="173">
        <v>62608.695652173898</v>
      </c>
      <c r="P889" s="173">
        <v>233000</v>
      </c>
      <c r="Q889" s="173">
        <f>+O889/1800000*2340000</f>
        <v>81391.304347826066</v>
      </c>
      <c r="R889" s="173">
        <f>+M889+Q889</f>
        <v>252391.30434782605</v>
      </c>
      <c r="S889" s="173">
        <v>252300</v>
      </c>
      <c r="T889" s="174"/>
      <c r="U889" s="175" t="s">
        <v>2615</v>
      </c>
      <c r="V889" s="175" t="s">
        <v>6385</v>
      </c>
      <c r="W889" s="175" t="s">
        <v>173</v>
      </c>
      <c r="X889" s="176">
        <v>43294</v>
      </c>
      <c r="Y889" s="171" t="s">
        <v>7863</v>
      </c>
      <c r="Z889" s="171"/>
      <c r="AA889" s="173">
        <v>300000</v>
      </c>
      <c r="AB889" s="173"/>
      <c r="AC889" s="173"/>
      <c r="AD889" s="173"/>
      <c r="AE889" s="173"/>
      <c r="AF889" s="173"/>
      <c r="AG889" s="173"/>
      <c r="AH889" s="173"/>
      <c r="AI889" s="173">
        <v>323000</v>
      </c>
      <c r="AJ889" s="173"/>
      <c r="AK889" s="173"/>
      <c r="AL889" s="173"/>
      <c r="AM889" s="173"/>
      <c r="AN889" s="173"/>
      <c r="AO889" s="173"/>
      <c r="AP889" s="173"/>
      <c r="AQ889" s="173"/>
      <c r="AR889" s="173"/>
      <c r="AS889" s="173">
        <v>356000</v>
      </c>
      <c r="AT889" s="160">
        <f t="shared" si="282"/>
        <v>3</v>
      </c>
      <c r="AU889" s="173">
        <f t="shared" si="283"/>
        <v>979000</v>
      </c>
      <c r="AV889" s="173">
        <f t="shared" si="284"/>
        <v>326300</v>
      </c>
      <c r="AW889" s="173">
        <f t="shared" si="285"/>
        <v>300000</v>
      </c>
      <c r="AX889" s="173">
        <f t="shared" si="286"/>
        <v>74000</v>
      </c>
      <c r="AY889" s="173">
        <f t="shared" si="287"/>
        <v>47700</v>
      </c>
      <c r="AZ889" s="177">
        <f t="shared" si="288"/>
        <v>0.29330162504954421</v>
      </c>
      <c r="BA889" s="177">
        <f t="shared" si="289"/>
        <v>0.18906064209274673</v>
      </c>
      <c r="BB889" s="173">
        <f>AV889</f>
        <v>326300</v>
      </c>
      <c r="BC889" s="178">
        <f t="shared" si="296"/>
        <v>326300</v>
      </c>
      <c r="BD889" s="173">
        <f t="shared" si="280"/>
        <v>74000</v>
      </c>
      <c r="BE889" s="177">
        <f t="shared" si="281"/>
        <v>0.29330162504954421</v>
      </c>
      <c r="BF889" s="179" t="s">
        <v>7679</v>
      </c>
      <c r="BG889" s="174"/>
      <c r="BH889" s="166" t="s">
        <v>7863</v>
      </c>
      <c r="BI889" s="162"/>
      <c r="BJ889" s="163">
        <v>1</v>
      </c>
      <c r="BK889" s="163"/>
    </row>
    <row r="890" spans="1:63" ht="34.5" customHeight="1" x14ac:dyDescent="0.25">
      <c r="A890" s="157">
        <v>884</v>
      </c>
      <c r="B890" s="164" t="s">
        <v>1975</v>
      </c>
      <c r="C890" s="169" t="s">
        <v>1947</v>
      </c>
      <c r="D890" s="169" t="s">
        <v>467</v>
      </c>
      <c r="E890" s="157">
        <v>18.582999999999998</v>
      </c>
      <c r="F890" s="171" t="s">
        <v>1976</v>
      </c>
      <c r="G890" s="171" t="s">
        <v>1976</v>
      </c>
      <c r="H890" s="172" t="s">
        <v>1976</v>
      </c>
      <c r="I890" s="164" t="s">
        <v>626</v>
      </c>
      <c r="J890" s="164">
        <v>61</v>
      </c>
      <c r="K890" s="171">
        <v>61</v>
      </c>
      <c r="L890" s="171" t="s">
        <v>1949</v>
      </c>
      <c r="M890" s="173">
        <v>1575000</v>
      </c>
      <c r="N890" s="173">
        <f>P890-M890</f>
        <v>638000</v>
      </c>
      <c r="O890" s="173">
        <v>638608.69565217395</v>
      </c>
      <c r="P890" s="173">
        <v>2213000</v>
      </c>
      <c r="Q890" s="173">
        <f>+O890/1800000*2340000</f>
        <v>830191.30434782617</v>
      </c>
      <c r="R890" s="173">
        <f>+M890+Q890</f>
        <v>2405191.3043478262</v>
      </c>
      <c r="S890" s="173">
        <v>2405100</v>
      </c>
      <c r="T890" s="174" t="s">
        <v>1950</v>
      </c>
      <c r="U890" s="175" t="s">
        <v>471</v>
      </c>
      <c r="V890" s="175" t="s">
        <v>1197</v>
      </c>
      <c r="W890" s="175" t="s">
        <v>173</v>
      </c>
      <c r="X890" s="176">
        <v>43294</v>
      </c>
      <c r="Y890" s="171" t="s">
        <v>7863</v>
      </c>
      <c r="Z890" s="171" t="s">
        <v>7860</v>
      </c>
      <c r="AA890" s="173"/>
      <c r="AB890" s="173"/>
      <c r="AC890" s="173"/>
      <c r="AD890" s="173"/>
      <c r="AE890" s="173"/>
      <c r="AF890" s="173">
        <v>16000000</v>
      </c>
      <c r="AG890" s="173">
        <v>6315000</v>
      </c>
      <c r="AH890" s="173"/>
      <c r="AI890" s="173"/>
      <c r="AJ890" s="173"/>
      <c r="AK890" s="173"/>
      <c r="AL890" s="173"/>
      <c r="AM890" s="173"/>
      <c r="AN890" s="173"/>
      <c r="AO890" s="173"/>
      <c r="AP890" s="173"/>
      <c r="AQ890" s="173"/>
      <c r="AR890" s="173"/>
      <c r="AS890" s="173">
        <v>2975000</v>
      </c>
      <c r="AT890" s="160">
        <f t="shared" si="282"/>
        <v>3</v>
      </c>
      <c r="AU890" s="173">
        <f t="shared" si="283"/>
        <v>25290000</v>
      </c>
      <c r="AV890" s="173">
        <f t="shared" si="284"/>
        <v>8430000</v>
      </c>
      <c r="AW890" s="173">
        <f t="shared" si="285"/>
        <v>2975000</v>
      </c>
      <c r="AX890" s="173">
        <f t="shared" si="286"/>
        <v>6024900</v>
      </c>
      <c r="AY890" s="173">
        <f t="shared" si="287"/>
        <v>569900</v>
      </c>
      <c r="AZ890" s="177">
        <f t="shared" si="288"/>
        <v>2.5050517649993762</v>
      </c>
      <c r="BA890" s="177">
        <f t="shared" si="289"/>
        <v>0.23695480437403851</v>
      </c>
      <c r="BB890" s="173">
        <f t="shared" ref="BB890:BB898" si="297">AW890</f>
        <v>2975000</v>
      </c>
      <c r="BC890" s="178">
        <f t="shared" si="296"/>
        <v>8430000</v>
      </c>
      <c r="BD890" s="173">
        <f t="shared" si="280"/>
        <v>569900</v>
      </c>
      <c r="BE890" s="177">
        <f t="shared" si="281"/>
        <v>0.23695480437403851</v>
      </c>
      <c r="BF890" s="179" t="s">
        <v>20515</v>
      </c>
      <c r="BG890" s="174" t="s">
        <v>1950</v>
      </c>
      <c r="BH890" s="166" t="s">
        <v>7863</v>
      </c>
      <c r="BI890" s="162"/>
      <c r="BJ890" s="163">
        <v>1</v>
      </c>
      <c r="BK890" s="163"/>
    </row>
    <row r="891" spans="1:63" ht="34.5" customHeight="1" x14ac:dyDescent="0.25">
      <c r="A891" s="157">
        <v>885</v>
      </c>
      <c r="B891" s="164" t="s">
        <v>2024</v>
      </c>
      <c r="C891" s="169" t="s">
        <v>2021</v>
      </c>
      <c r="D891" s="169" t="s">
        <v>467</v>
      </c>
      <c r="E891" s="157">
        <v>18.602</v>
      </c>
      <c r="F891" s="171" t="s">
        <v>2025</v>
      </c>
      <c r="G891" s="171" t="s">
        <v>2025</v>
      </c>
      <c r="H891" s="172" t="s">
        <v>2025</v>
      </c>
      <c r="I891" s="164" t="s">
        <v>626</v>
      </c>
      <c r="J891" s="164">
        <v>65</v>
      </c>
      <c r="K891" s="171">
        <v>65</v>
      </c>
      <c r="L891" s="171" t="s">
        <v>2022</v>
      </c>
      <c r="M891" s="173">
        <v>988000</v>
      </c>
      <c r="N891" s="173">
        <f>P891-M891</f>
        <v>298000</v>
      </c>
      <c r="O891" s="173">
        <v>298956.52173913002</v>
      </c>
      <c r="P891" s="173">
        <v>1286000</v>
      </c>
      <c r="Q891" s="173">
        <f>+O891/1800000*2340000</f>
        <v>388643.47826086904</v>
      </c>
      <c r="R891" s="173">
        <f>+M891+Q891</f>
        <v>1376643.4782608692</v>
      </c>
      <c r="S891" s="173">
        <v>1376600</v>
      </c>
      <c r="T891" s="174" t="s">
        <v>2023</v>
      </c>
      <c r="U891" s="175" t="s">
        <v>471</v>
      </c>
      <c r="V891" s="175" t="s">
        <v>1197</v>
      </c>
      <c r="W891" s="175" t="s">
        <v>173</v>
      </c>
      <c r="X891" s="176">
        <v>43294</v>
      </c>
      <c r="Y891" s="171" t="s">
        <v>7863</v>
      </c>
      <c r="Z891" s="171" t="s">
        <v>7860</v>
      </c>
      <c r="AA891" s="173">
        <v>5820000</v>
      </c>
      <c r="AB891" s="173"/>
      <c r="AC891" s="173"/>
      <c r="AD891" s="173"/>
      <c r="AE891" s="173"/>
      <c r="AF891" s="173"/>
      <c r="AG891" s="173">
        <v>5068000</v>
      </c>
      <c r="AH891" s="173"/>
      <c r="AI891" s="173"/>
      <c r="AJ891" s="173"/>
      <c r="AK891" s="173"/>
      <c r="AL891" s="173"/>
      <c r="AM891" s="173"/>
      <c r="AN891" s="173"/>
      <c r="AO891" s="173"/>
      <c r="AP891" s="173"/>
      <c r="AQ891" s="173"/>
      <c r="AR891" s="173"/>
      <c r="AS891" s="173">
        <v>1769000</v>
      </c>
      <c r="AT891" s="160">
        <f t="shared" si="282"/>
        <v>3</v>
      </c>
      <c r="AU891" s="173">
        <f t="shared" si="283"/>
        <v>12657000</v>
      </c>
      <c r="AV891" s="173">
        <f t="shared" si="284"/>
        <v>4219000</v>
      </c>
      <c r="AW891" s="173">
        <f t="shared" si="285"/>
        <v>1769000</v>
      </c>
      <c r="AX891" s="173">
        <f t="shared" si="286"/>
        <v>2842400</v>
      </c>
      <c r="AY891" s="173">
        <f t="shared" si="287"/>
        <v>392400</v>
      </c>
      <c r="AZ891" s="177">
        <f t="shared" si="288"/>
        <v>2.0647973267470578</v>
      </c>
      <c r="BA891" s="177">
        <f t="shared" si="289"/>
        <v>0.28505012349266307</v>
      </c>
      <c r="BB891" s="173">
        <f t="shared" si="297"/>
        <v>1769000</v>
      </c>
      <c r="BC891" s="178">
        <f t="shared" si="296"/>
        <v>4219000</v>
      </c>
      <c r="BD891" s="173">
        <f t="shared" si="280"/>
        <v>392400</v>
      </c>
      <c r="BE891" s="177">
        <f t="shared" si="281"/>
        <v>0.28505012349266307</v>
      </c>
      <c r="BF891" s="179" t="s">
        <v>20515</v>
      </c>
      <c r="BG891" s="174" t="s">
        <v>2023</v>
      </c>
      <c r="BH891" s="166" t="s">
        <v>7863</v>
      </c>
      <c r="BI891" s="162"/>
      <c r="BJ891" s="163">
        <v>1</v>
      </c>
      <c r="BK891" s="163"/>
    </row>
    <row r="892" spans="1:63" ht="34.5" customHeight="1" x14ac:dyDescent="0.25">
      <c r="A892" s="157">
        <v>886</v>
      </c>
      <c r="B892" s="164" t="s">
        <v>2026</v>
      </c>
      <c r="C892" s="169" t="s">
        <v>2021</v>
      </c>
      <c r="D892" s="169" t="s">
        <v>467</v>
      </c>
      <c r="E892" s="157">
        <v>18.600999999999999</v>
      </c>
      <c r="F892" s="171" t="s">
        <v>2027</v>
      </c>
      <c r="G892" s="171" t="s">
        <v>2027</v>
      </c>
      <c r="H892" s="172" t="s">
        <v>2027</v>
      </c>
      <c r="I892" s="164" t="s">
        <v>626</v>
      </c>
      <c r="J892" s="164">
        <v>65</v>
      </c>
      <c r="K892" s="171">
        <v>65</v>
      </c>
      <c r="L892" s="171" t="s">
        <v>2022</v>
      </c>
      <c r="M892" s="173">
        <v>988000</v>
      </c>
      <c r="N892" s="173">
        <f>P892-M892</f>
        <v>298000</v>
      </c>
      <c r="O892" s="173">
        <v>298956.52173913002</v>
      </c>
      <c r="P892" s="173">
        <v>1286000</v>
      </c>
      <c r="Q892" s="173">
        <f>+O892/1800000*2340000</f>
        <v>388643.47826086904</v>
      </c>
      <c r="R892" s="173">
        <f>+M892+Q892</f>
        <v>1376643.4782608692</v>
      </c>
      <c r="S892" s="173">
        <v>1376600</v>
      </c>
      <c r="T892" s="174" t="s">
        <v>2023</v>
      </c>
      <c r="U892" s="175" t="s">
        <v>471</v>
      </c>
      <c r="V892" s="175" t="s">
        <v>1197</v>
      </c>
      <c r="W892" s="175" t="s">
        <v>173</v>
      </c>
      <c r="X892" s="176">
        <v>43294</v>
      </c>
      <c r="Y892" s="171" t="s">
        <v>7863</v>
      </c>
      <c r="Z892" s="171" t="s">
        <v>7860</v>
      </c>
      <c r="AA892" s="173">
        <v>5820000</v>
      </c>
      <c r="AB892" s="173"/>
      <c r="AC892" s="173"/>
      <c r="AD892" s="173"/>
      <c r="AE892" s="173"/>
      <c r="AF892" s="173"/>
      <c r="AG892" s="173">
        <v>5068000</v>
      </c>
      <c r="AH892" s="173"/>
      <c r="AI892" s="173"/>
      <c r="AJ892" s="173"/>
      <c r="AK892" s="173"/>
      <c r="AL892" s="173"/>
      <c r="AM892" s="173"/>
      <c r="AN892" s="173"/>
      <c r="AO892" s="173"/>
      <c r="AP892" s="173"/>
      <c r="AQ892" s="173"/>
      <c r="AR892" s="173"/>
      <c r="AS892" s="173">
        <v>1769000</v>
      </c>
      <c r="AT892" s="160">
        <f t="shared" si="282"/>
        <v>3</v>
      </c>
      <c r="AU892" s="173">
        <f t="shared" si="283"/>
        <v>12657000</v>
      </c>
      <c r="AV892" s="173">
        <f t="shared" si="284"/>
        <v>4219000</v>
      </c>
      <c r="AW892" s="173">
        <f t="shared" si="285"/>
        <v>1769000</v>
      </c>
      <c r="AX892" s="173">
        <f t="shared" si="286"/>
        <v>2842400</v>
      </c>
      <c r="AY892" s="173">
        <f t="shared" si="287"/>
        <v>392400</v>
      </c>
      <c r="AZ892" s="177">
        <f t="shared" si="288"/>
        <v>2.0647973267470578</v>
      </c>
      <c r="BA892" s="177">
        <f t="shared" si="289"/>
        <v>0.28505012349266307</v>
      </c>
      <c r="BB892" s="173">
        <f t="shared" si="297"/>
        <v>1769000</v>
      </c>
      <c r="BC892" s="178">
        <f t="shared" si="296"/>
        <v>4219000</v>
      </c>
      <c r="BD892" s="173">
        <f t="shared" si="280"/>
        <v>392400</v>
      </c>
      <c r="BE892" s="177">
        <f t="shared" si="281"/>
        <v>0.28505012349266307</v>
      </c>
      <c r="BF892" s="179" t="s">
        <v>20515</v>
      </c>
      <c r="BG892" s="174" t="s">
        <v>2023</v>
      </c>
      <c r="BH892" s="166" t="s">
        <v>7863</v>
      </c>
      <c r="BI892" s="162"/>
      <c r="BJ892" s="163">
        <v>1</v>
      </c>
      <c r="BK892" s="163"/>
    </row>
    <row r="893" spans="1:63" ht="34.5" customHeight="1" x14ac:dyDescent="0.25">
      <c r="A893" s="157">
        <v>887</v>
      </c>
      <c r="B893" s="164" t="s">
        <v>2028</v>
      </c>
      <c r="C893" s="169" t="s">
        <v>2021</v>
      </c>
      <c r="D893" s="169" t="s">
        <v>467</v>
      </c>
      <c r="E893" s="157">
        <v>18.614000000000001</v>
      </c>
      <c r="F893" s="171" t="s">
        <v>2029</v>
      </c>
      <c r="G893" s="171" t="s">
        <v>2029</v>
      </c>
      <c r="H893" s="172" t="s">
        <v>2029</v>
      </c>
      <c r="I893" s="164" t="s">
        <v>626</v>
      </c>
      <c r="J893" s="164">
        <v>65</v>
      </c>
      <c r="K893" s="171">
        <v>65</v>
      </c>
      <c r="L893" s="171" t="s">
        <v>2022</v>
      </c>
      <c r="M893" s="173">
        <v>988000</v>
      </c>
      <c r="N893" s="173">
        <f>P893-M893</f>
        <v>298000</v>
      </c>
      <c r="O893" s="173">
        <v>298956.52173913002</v>
      </c>
      <c r="P893" s="173">
        <v>1286000</v>
      </c>
      <c r="Q893" s="173">
        <f>+O893/1800000*2340000</f>
        <v>388643.47826086904</v>
      </c>
      <c r="R893" s="173">
        <f>+M893+Q893</f>
        <v>1376643.4782608692</v>
      </c>
      <c r="S893" s="173">
        <v>1376600</v>
      </c>
      <c r="T893" s="174" t="s">
        <v>2023</v>
      </c>
      <c r="U893" s="175" t="s">
        <v>471</v>
      </c>
      <c r="V893" s="175" t="s">
        <v>1197</v>
      </c>
      <c r="W893" s="175" t="s">
        <v>173</v>
      </c>
      <c r="X893" s="176">
        <v>43294</v>
      </c>
      <c r="Y893" s="171" t="s">
        <v>7863</v>
      </c>
      <c r="Z893" s="171" t="s">
        <v>7860</v>
      </c>
      <c r="AA893" s="173">
        <v>5820000</v>
      </c>
      <c r="AB893" s="173"/>
      <c r="AC893" s="173"/>
      <c r="AD893" s="173"/>
      <c r="AE893" s="173"/>
      <c r="AF893" s="173"/>
      <c r="AG893" s="173">
        <v>5068000</v>
      </c>
      <c r="AH893" s="173"/>
      <c r="AI893" s="173"/>
      <c r="AJ893" s="173"/>
      <c r="AK893" s="173"/>
      <c r="AL893" s="173"/>
      <c r="AM893" s="173"/>
      <c r="AN893" s="173"/>
      <c r="AO893" s="173"/>
      <c r="AP893" s="173"/>
      <c r="AQ893" s="173"/>
      <c r="AR893" s="173"/>
      <c r="AS893" s="173">
        <v>1769000</v>
      </c>
      <c r="AT893" s="160">
        <f t="shared" si="282"/>
        <v>3</v>
      </c>
      <c r="AU893" s="173">
        <f t="shared" si="283"/>
        <v>12657000</v>
      </c>
      <c r="AV893" s="173">
        <f t="shared" si="284"/>
        <v>4219000</v>
      </c>
      <c r="AW893" s="173">
        <f t="shared" si="285"/>
        <v>1769000</v>
      </c>
      <c r="AX893" s="173">
        <f t="shared" si="286"/>
        <v>2842400</v>
      </c>
      <c r="AY893" s="173">
        <f t="shared" si="287"/>
        <v>392400</v>
      </c>
      <c r="AZ893" s="177">
        <f t="shared" si="288"/>
        <v>2.0647973267470578</v>
      </c>
      <c r="BA893" s="177">
        <f t="shared" si="289"/>
        <v>0.28505012349266307</v>
      </c>
      <c r="BB893" s="173">
        <f t="shared" si="297"/>
        <v>1769000</v>
      </c>
      <c r="BC893" s="178">
        <f t="shared" si="296"/>
        <v>4219000</v>
      </c>
      <c r="BD893" s="173">
        <f t="shared" si="280"/>
        <v>392400</v>
      </c>
      <c r="BE893" s="177">
        <f t="shared" si="281"/>
        <v>0.28505012349266307</v>
      </c>
      <c r="BF893" s="179" t="s">
        <v>20515</v>
      </c>
      <c r="BG893" s="174" t="s">
        <v>2023</v>
      </c>
      <c r="BH893" s="166" t="s">
        <v>7863</v>
      </c>
      <c r="BI893" s="162"/>
      <c r="BJ893" s="163">
        <v>1</v>
      </c>
      <c r="BK893" s="163"/>
    </row>
    <row r="894" spans="1:63" ht="34.5" customHeight="1" x14ac:dyDescent="0.25">
      <c r="A894" s="157">
        <v>888</v>
      </c>
      <c r="B894" s="164" t="s">
        <v>2051</v>
      </c>
      <c r="C894" s="169" t="s">
        <v>2031</v>
      </c>
      <c r="D894" s="169" t="s">
        <v>467</v>
      </c>
      <c r="E894" s="170" t="s">
        <v>2052</v>
      </c>
      <c r="F894" s="171" t="s">
        <v>2053</v>
      </c>
      <c r="G894" s="171" t="s">
        <v>2053</v>
      </c>
      <c r="H894" s="172" t="s">
        <v>2053</v>
      </c>
      <c r="I894" s="164" t="s">
        <v>626</v>
      </c>
      <c r="J894" s="164">
        <v>66</v>
      </c>
      <c r="K894" s="171">
        <v>66</v>
      </c>
      <c r="L894" s="171" t="s">
        <v>2034</v>
      </c>
      <c r="M894" s="173">
        <v>2588000</v>
      </c>
      <c r="N894" s="173">
        <v>638000</v>
      </c>
      <c r="O894" s="173">
        <v>638608.69565217395</v>
      </c>
      <c r="P894" s="173">
        <v>3226000</v>
      </c>
      <c r="Q894" s="173">
        <v>830191.30434782617</v>
      </c>
      <c r="R894" s="173">
        <v>3418191.3043478262</v>
      </c>
      <c r="S894" s="173">
        <v>3418100</v>
      </c>
      <c r="T894" s="174" t="s">
        <v>2054</v>
      </c>
      <c r="U894" s="175" t="s">
        <v>471</v>
      </c>
      <c r="V894" s="175" t="s">
        <v>1197</v>
      </c>
      <c r="W894" s="175" t="s">
        <v>173</v>
      </c>
      <c r="X894" s="176">
        <v>43294</v>
      </c>
      <c r="Y894" s="171" t="s">
        <v>7863</v>
      </c>
      <c r="Z894" s="171" t="s">
        <v>7860</v>
      </c>
      <c r="AA894" s="173"/>
      <c r="AB894" s="173"/>
      <c r="AC894" s="173"/>
      <c r="AD894" s="173"/>
      <c r="AE894" s="173"/>
      <c r="AF894" s="173"/>
      <c r="AG894" s="173">
        <v>7429000</v>
      </c>
      <c r="AH894" s="173"/>
      <c r="AI894" s="173"/>
      <c r="AJ894" s="173"/>
      <c r="AK894" s="173"/>
      <c r="AL894" s="173"/>
      <c r="AM894" s="173"/>
      <c r="AN894" s="173"/>
      <c r="AO894" s="173"/>
      <c r="AP894" s="173"/>
      <c r="AQ894" s="173"/>
      <c r="AR894" s="173">
        <v>4533000</v>
      </c>
      <c r="AS894" s="173">
        <v>4494000</v>
      </c>
      <c r="AT894" s="160">
        <f t="shared" si="282"/>
        <v>3</v>
      </c>
      <c r="AU894" s="173">
        <f t="shared" si="283"/>
        <v>16456000</v>
      </c>
      <c r="AV894" s="173">
        <f t="shared" si="284"/>
        <v>5485300</v>
      </c>
      <c r="AW894" s="173">
        <f t="shared" si="285"/>
        <v>4494000</v>
      </c>
      <c r="AX894" s="173">
        <f t="shared" si="286"/>
        <v>2067200</v>
      </c>
      <c r="AY894" s="173">
        <f t="shared" si="287"/>
        <v>1075900</v>
      </c>
      <c r="AZ894" s="177">
        <f t="shared" si="288"/>
        <v>0.60478043357420785</v>
      </c>
      <c r="BA894" s="177">
        <f t="shared" si="289"/>
        <v>0.31476551300430061</v>
      </c>
      <c r="BB894" s="173">
        <f t="shared" si="297"/>
        <v>4494000</v>
      </c>
      <c r="BC894" s="178">
        <f t="shared" si="296"/>
        <v>5485300</v>
      </c>
      <c r="BD894" s="173">
        <f t="shared" si="280"/>
        <v>1075900</v>
      </c>
      <c r="BE894" s="177">
        <f t="shared" si="281"/>
        <v>0.31476551300430061</v>
      </c>
      <c r="BF894" s="179" t="s">
        <v>20515</v>
      </c>
      <c r="BG894" s="174" t="s">
        <v>2054</v>
      </c>
      <c r="BH894" s="166" t="s">
        <v>7863</v>
      </c>
      <c r="BI894" s="162"/>
      <c r="BJ894" s="163">
        <v>1</v>
      </c>
      <c r="BK894" s="163"/>
    </row>
    <row r="895" spans="1:63" ht="34.5" customHeight="1" x14ac:dyDescent="0.25">
      <c r="A895" s="157">
        <v>889</v>
      </c>
      <c r="B895" s="164" t="s">
        <v>2150</v>
      </c>
      <c r="C895" s="169" t="s">
        <v>2064</v>
      </c>
      <c r="D895" s="169" t="s">
        <v>467</v>
      </c>
      <c r="E895" s="157">
        <v>18.315000000000001</v>
      </c>
      <c r="F895" s="171" t="s">
        <v>2151</v>
      </c>
      <c r="G895" s="171" t="s">
        <v>2152</v>
      </c>
      <c r="H895" s="172" t="s">
        <v>2151</v>
      </c>
      <c r="I895" s="164" t="s">
        <v>439</v>
      </c>
      <c r="J895" s="164">
        <v>67</v>
      </c>
      <c r="K895" s="171">
        <v>67</v>
      </c>
      <c r="L895" s="171" t="s">
        <v>2067</v>
      </c>
      <c r="M895" s="173">
        <v>2150892</v>
      </c>
      <c r="N895" s="173">
        <v>76108</v>
      </c>
      <c r="O895" s="173">
        <v>76864.695652173905</v>
      </c>
      <c r="P895" s="173">
        <v>2227000</v>
      </c>
      <c r="Q895" s="173">
        <v>99924.104347826084</v>
      </c>
      <c r="R895" s="173">
        <v>2250816.104347826</v>
      </c>
      <c r="S895" s="173">
        <v>2250800</v>
      </c>
      <c r="T895" s="174"/>
      <c r="U895" s="175" t="s">
        <v>471</v>
      </c>
      <c r="V895" s="175" t="s">
        <v>1197</v>
      </c>
      <c r="W895" s="175" t="s">
        <v>173</v>
      </c>
      <c r="X895" s="176">
        <v>43294</v>
      </c>
      <c r="Y895" s="171" t="s">
        <v>7863</v>
      </c>
      <c r="Z895" s="171"/>
      <c r="AA895" s="173"/>
      <c r="AB895" s="173"/>
      <c r="AC895" s="173"/>
      <c r="AD895" s="173"/>
      <c r="AE895" s="173"/>
      <c r="AF895" s="173"/>
      <c r="AG895" s="173"/>
      <c r="AH895" s="173"/>
      <c r="AI895" s="173">
        <v>2527000</v>
      </c>
      <c r="AJ895" s="173"/>
      <c r="AK895" s="173"/>
      <c r="AL895" s="173"/>
      <c r="AM895" s="173"/>
      <c r="AN895" s="173"/>
      <c r="AO895" s="173"/>
      <c r="AP895" s="173"/>
      <c r="AQ895" s="173"/>
      <c r="AR895" s="173">
        <v>3371000</v>
      </c>
      <c r="AS895" s="173">
        <v>2715000</v>
      </c>
      <c r="AT895" s="160">
        <f t="shared" si="282"/>
        <v>3</v>
      </c>
      <c r="AU895" s="173">
        <f t="shared" si="283"/>
        <v>8613000</v>
      </c>
      <c r="AV895" s="173">
        <f t="shared" si="284"/>
        <v>2871000</v>
      </c>
      <c r="AW895" s="173">
        <f t="shared" si="285"/>
        <v>2527000</v>
      </c>
      <c r="AX895" s="173">
        <f t="shared" si="286"/>
        <v>620200</v>
      </c>
      <c r="AY895" s="173">
        <f t="shared" si="287"/>
        <v>276200</v>
      </c>
      <c r="AZ895" s="177">
        <f t="shared" si="288"/>
        <v>0.27554647236538121</v>
      </c>
      <c r="BA895" s="177">
        <f t="shared" si="289"/>
        <v>0.12271192464901369</v>
      </c>
      <c r="BB895" s="173">
        <f t="shared" si="297"/>
        <v>2527000</v>
      </c>
      <c r="BC895" s="178">
        <f t="shared" si="296"/>
        <v>2871000</v>
      </c>
      <c r="BD895" s="173">
        <f t="shared" si="280"/>
        <v>276200</v>
      </c>
      <c r="BE895" s="177">
        <f t="shared" si="281"/>
        <v>0.12271192464901369</v>
      </c>
      <c r="BF895" s="179" t="s">
        <v>20515</v>
      </c>
      <c r="BG895" s="174"/>
      <c r="BH895" s="166" t="s">
        <v>7863</v>
      </c>
      <c r="BI895" s="162"/>
      <c r="BJ895" s="163">
        <v>1</v>
      </c>
      <c r="BK895" s="163"/>
    </row>
    <row r="896" spans="1:63" ht="34.5" customHeight="1" x14ac:dyDescent="0.25">
      <c r="A896" s="157">
        <v>890</v>
      </c>
      <c r="B896" s="164" t="s">
        <v>2086</v>
      </c>
      <c r="C896" s="169" t="s">
        <v>2064</v>
      </c>
      <c r="D896" s="169" t="s">
        <v>467</v>
      </c>
      <c r="E896" s="157">
        <v>18.401</v>
      </c>
      <c r="F896" s="171" t="s">
        <v>2207</v>
      </c>
      <c r="G896" s="171" t="s">
        <v>2208</v>
      </c>
      <c r="H896" s="172" t="s">
        <v>2207</v>
      </c>
      <c r="I896" s="164" t="s">
        <v>2209</v>
      </c>
      <c r="J896" s="164">
        <v>67</v>
      </c>
      <c r="K896" s="171">
        <v>67</v>
      </c>
      <c r="L896" s="171" t="s">
        <v>2067</v>
      </c>
      <c r="M896" s="173">
        <v>2150892</v>
      </c>
      <c r="N896" s="173">
        <v>76108</v>
      </c>
      <c r="O896" s="173">
        <v>76864.695652173905</v>
      </c>
      <c r="P896" s="173">
        <v>2227000</v>
      </c>
      <c r="Q896" s="173">
        <v>99924.104347826084</v>
      </c>
      <c r="R896" s="173">
        <v>2250816.104347826</v>
      </c>
      <c r="S896" s="173">
        <v>2250800</v>
      </c>
      <c r="T896" s="174"/>
      <c r="U896" s="175" t="s">
        <v>471</v>
      </c>
      <c r="V896" s="175" t="s">
        <v>1197</v>
      </c>
      <c r="W896" s="175" t="s">
        <v>173</v>
      </c>
      <c r="X896" s="176">
        <v>43294</v>
      </c>
      <c r="Y896" s="171" t="s">
        <v>7863</v>
      </c>
      <c r="Z896" s="171" t="s">
        <v>7860</v>
      </c>
      <c r="AA896" s="173"/>
      <c r="AB896" s="173"/>
      <c r="AC896" s="173"/>
      <c r="AD896" s="173"/>
      <c r="AE896" s="173"/>
      <c r="AF896" s="173"/>
      <c r="AG896" s="173"/>
      <c r="AH896" s="173"/>
      <c r="AI896" s="173">
        <v>2527000</v>
      </c>
      <c r="AJ896" s="173"/>
      <c r="AK896" s="173"/>
      <c r="AL896" s="173"/>
      <c r="AM896" s="173"/>
      <c r="AN896" s="173"/>
      <c r="AO896" s="173"/>
      <c r="AP896" s="173"/>
      <c r="AQ896" s="173"/>
      <c r="AR896" s="173">
        <v>3371000</v>
      </c>
      <c r="AS896" s="173">
        <v>2715000</v>
      </c>
      <c r="AT896" s="160">
        <f t="shared" si="282"/>
        <v>3</v>
      </c>
      <c r="AU896" s="173">
        <f t="shared" si="283"/>
        <v>8613000</v>
      </c>
      <c r="AV896" s="173">
        <f t="shared" si="284"/>
        <v>2871000</v>
      </c>
      <c r="AW896" s="173">
        <f t="shared" si="285"/>
        <v>2527000</v>
      </c>
      <c r="AX896" s="173">
        <f t="shared" si="286"/>
        <v>620200</v>
      </c>
      <c r="AY896" s="173">
        <f t="shared" si="287"/>
        <v>276200</v>
      </c>
      <c r="AZ896" s="177">
        <f t="shared" si="288"/>
        <v>0.27554647236538121</v>
      </c>
      <c r="BA896" s="177">
        <f t="shared" si="289"/>
        <v>0.12271192464901369</v>
      </c>
      <c r="BB896" s="173">
        <f t="shared" si="297"/>
        <v>2527000</v>
      </c>
      <c r="BC896" s="178">
        <f t="shared" si="296"/>
        <v>2871000</v>
      </c>
      <c r="BD896" s="173">
        <f t="shared" si="280"/>
        <v>276200</v>
      </c>
      <c r="BE896" s="177">
        <f t="shared" si="281"/>
        <v>0.12271192464901369</v>
      </c>
      <c r="BF896" s="179" t="s">
        <v>20515</v>
      </c>
      <c r="BG896" s="174"/>
      <c r="BH896" s="166" t="s">
        <v>7863</v>
      </c>
      <c r="BI896" s="162"/>
      <c r="BJ896" s="163">
        <v>1</v>
      </c>
      <c r="BK896" s="163"/>
    </row>
    <row r="897" spans="1:63" ht="34.5" customHeight="1" x14ac:dyDescent="0.25">
      <c r="A897" s="157">
        <v>891</v>
      </c>
      <c r="B897" s="164" t="s">
        <v>2150</v>
      </c>
      <c r="C897" s="169" t="s">
        <v>2064</v>
      </c>
      <c r="D897" s="169" t="s">
        <v>467</v>
      </c>
      <c r="E897" s="157">
        <v>18.385000000000002</v>
      </c>
      <c r="F897" s="171" t="s">
        <v>2255</v>
      </c>
      <c r="G897" s="171" t="s">
        <v>2256</v>
      </c>
      <c r="H897" s="172" t="s">
        <v>2255</v>
      </c>
      <c r="I897" s="164" t="s">
        <v>439</v>
      </c>
      <c r="J897" s="164">
        <v>67</v>
      </c>
      <c r="K897" s="171">
        <v>67</v>
      </c>
      <c r="L897" s="171" t="s">
        <v>2067</v>
      </c>
      <c r="M897" s="173">
        <v>2150892</v>
      </c>
      <c r="N897" s="173">
        <v>76108</v>
      </c>
      <c r="O897" s="173">
        <v>76864.695652173905</v>
      </c>
      <c r="P897" s="173">
        <v>2227000</v>
      </c>
      <c r="Q897" s="173">
        <v>99924.104347826084</v>
      </c>
      <c r="R897" s="173">
        <v>2250816.104347826</v>
      </c>
      <c r="S897" s="173">
        <v>2250800</v>
      </c>
      <c r="T897" s="174"/>
      <c r="U897" s="175" t="s">
        <v>471</v>
      </c>
      <c r="V897" s="175" t="s">
        <v>1197</v>
      </c>
      <c r="W897" s="175" t="s">
        <v>173</v>
      </c>
      <c r="X897" s="176">
        <v>43294</v>
      </c>
      <c r="Y897" s="171" t="s">
        <v>7863</v>
      </c>
      <c r="Z897" s="171" t="s">
        <v>7860</v>
      </c>
      <c r="AA897" s="173"/>
      <c r="AB897" s="173"/>
      <c r="AC897" s="173"/>
      <c r="AD897" s="173"/>
      <c r="AE897" s="173"/>
      <c r="AF897" s="173"/>
      <c r="AG897" s="173"/>
      <c r="AH897" s="173"/>
      <c r="AI897" s="173">
        <v>2527000</v>
      </c>
      <c r="AJ897" s="173"/>
      <c r="AK897" s="173"/>
      <c r="AL897" s="173"/>
      <c r="AM897" s="173"/>
      <c r="AN897" s="173"/>
      <c r="AO897" s="173"/>
      <c r="AP897" s="173"/>
      <c r="AQ897" s="173"/>
      <c r="AR897" s="173">
        <v>3371000</v>
      </c>
      <c r="AS897" s="173">
        <v>2715000</v>
      </c>
      <c r="AT897" s="160">
        <f t="shared" si="282"/>
        <v>3</v>
      </c>
      <c r="AU897" s="173">
        <f t="shared" si="283"/>
        <v>8613000</v>
      </c>
      <c r="AV897" s="173">
        <f t="shared" si="284"/>
        <v>2871000</v>
      </c>
      <c r="AW897" s="173">
        <f t="shared" si="285"/>
        <v>2527000</v>
      </c>
      <c r="AX897" s="173">
        <f t="shared" si="286"/>
        <v>620200</v>
      </c>
      <c r="AY897" s="173">
        <f t="shared" si="287"/>
        <v>276200</v>
      </c>
      <c r="AZ897" s="177">
        <f t="shared" si="288"/>
        <v>0.27554647236538121</v>
      </c>
      <c r="BA897" s="177">
        <f t="shared" si="289"/>
        <v>0.12271192464901369</v>
      </c>
      <c r="BB897" s="173">
        <f t="shared" si="297"/>
        <v>2527000</v>
      </c>
      <c r="BC897" s="178">
        <f t="shared" si="296"/>
        <v>2871000</v>
      </c>
      <c r="BD897" s="173">
        <f t="shared" si="280"/>
        <v>276200</v>
      </c>
      <c r="BE897" s="177">
        <f t="shared" si="281"/>
        <v>0.12271192464901369</v>
      </c>
      <c r="BF897" s="179" t="s">
        <v>20515</v>
      </c>
      <c r="BG897" s="174"/>
      <c r="BH897" s="166" t="s">
        <v>7863</v>
      </c>
      <c r="BI897" s="162"/>
      <c r="BJ897" s="163">
        <v>1</v>
      </c>
      <c r="BK897" s="163"/>
    </row>
    <row r="898" spans="1:63" ht="34.5" customHeight="1" x14ac:dyDescent="0.25">
      <c r="A898" s="157">
        <v>892</v>
      </c>
      <c r="B898" s="164" t="s">
        <v>2170</v>
      </c>
      <c r="C898" s="169" t="s">
        <v>2064</v>
      </c>
      <c r="D898" s="169" t="s">
        <v>467</v>
      </c>
      <c r="E898" s="157">
        <v>18.375</v>
      </c>
      <c r="F898" s="171" t="s">
        <v>2263</v>
      </c>
      <c r="G898" s="171" t="s">
        <v>2264</v>
      </c>
      <c r="H898" s="172" t="s">
        <v>2263</v>
      </c>
      <c r="I898" s="164" t="s">
        <v>439</v>
      </c>
      <c r="J898" s="164">
        <v>67</v>
      </c>
      <c r="K898" s="171">
        <v>67</v>
      </c>
      <c r="L898" s="171" t="s">
        <v>2067</v>
      </c>
      <c r="M898" s="173">
        <v>2150892</v>
      </c>
      <c r="N898" s="173">
        <v>76108</v>
      </c>
      <c r="O898" s="173">
        <v>76864.695652173905</v>
      </c>
      <c r="P898" s="173">
        <v>2227000</v>
      </c>
      <c r="Q898" s="173">
        <v>99924.104347826084</v>
      </c>
      <c r="R898" s="173">
        <v>2250816.104347826</v>
      </c>
      <c r="S898" s="173">
        <v>2250800</v>
      </c>
      <c r="T898" s="174"/>
      <c r="U898" s="175" t="s">
        <v>471</v>
      </c>
      <c r="V898" s="175" t="s">
        <v>1197</v>
      </c>
      <c r="W898" s="175" t="s">
        <v>173</v>
      </c>
      <c r="X898" s="176">
        <v>43294</v>
      </c>
      <c r="Y898" s="171" t="s">
        <v>7863</v>
      </c>
      <c r="Z898" s="171" t="s">
        <v>7860</v>
      </c>
      <c r="AA898" s="173"/>
      <c r="AB898" s="173"/>
      <c r="AC898" s="173"/>
      <c r="AD898" s="173"/>
      <c r="AE898" s="173"/>
      <c r="AF898" s="173"/>
      <c r="AG898" s="173"/>
      <c r="AH898" s="173"/>
      <c r="AI898" s="173">
        <v>2527000</v>
      </c>
      <c r="AJ898" s="173"/>
      <c r="AK898" s="173"/>
      <c r="AL898" s="173"/>
      <c r="AM898" s="173"/>
      <c r="AN898" s="173"/>
      <c r="AO898" s="173"/>
      <c r="AP898" s="173"/>
      <c r="AQ898" s="173"/>
      <c r="AR898" s="173">
        <v>3371000</v>
      </c>
      <c r="AS898" s="173">
        <v>2715000</v>
      </c>
      <c r="AT898" s="160">
        <f t="shared" si="282"/>
        <v>3</v>
      </c>
      <c r="AU898" s="173">
        <f t="shared" si="283"/>
        <v>8613000</v>
      </c>
      <c r="AV898" s="173">
        <f t="shared" si="284"/>
        <v>2871000</v>
      </c>
      <c r="AW898" s="173">
        <f t="shared" si="285"/>
        <v>2527000</v>
      </c>
      <c r="AX898" s="173">
        <f t="shared" si="286"/>
        <v>620200</v>
      </c>
      <c r="AY898" s="173">
        <f t="shared" si="287"/>
        <v>276200</v>
      </c>
      <c r="AZ898" s="177">
        <f t="shared" si="288"/>
        <v>0.27554647236538121</v>
      </c>
      <c r="BA898" s="177">
        <f t="shared" si="289"/>
        <v>0.12271192464901369</v>
      </c>
      <c r="BB898" s="173">
        <f t="shared" si="297"/>
        <v>2527000</v>
      </c>
      <c r="BC898" s="178">
        <f t="shared" si="296"/>
        <v>2871000</v>
      </c>
      <c r="BD898" s="173">
        <f t="shared" si="280"/>
        <v>276200</v>
      </c>
      <c r="BE898" s="177">
        <f t="shared" si="281"/>
        <v>0.12271192464901369</v>
      </c>
      <c r="BF898" s="179" t="s">
        <v>20515</v>
      </c>
      <c r="BG898" s="174"/>
      <c r="BH898" s="166" t="s">
        <v>7863</v>
      </c>
      <c r="BI898" s="162"/>
      <c r="BJ898" s="163">
        <v>1</v>
      </c>
      <c r="BK898" s="163"/>
    </row>
    <row r="899" spans="1:63" ht="34.5" customHeight="1" x14ac:dyDescent="0.25">
      <c r="A899" s="157">
        <v>893</v>
      </c>
      <c r="B899" s="164" t="s">
        <v>2315</v>
      </c>
      <c r="C899" s="169" t="s">
        <v>2279</v>
      </c>
      <c r="D899" s="169" t="s">
        <v>467</v>
      </c>
      <c r="E899" s="157">
        <v>18.373000000000001</v>
      </c>
      <c r="F899" s="171" t="s">
        <v>2395</v>
      </c>
      <c r="G899" s="171" t="s">
        <v>2396</v>
      </c>
      <c r="H899" s="172" t="s">
        <v>2395</v>
      </c>
      <c r="I899" s="164" t="s">
        <v>2209</v>
      </c>
      <c r="J899" s="164">
        <v>68</v>
      </c>
      <c r="K899" s="171">
        <v>68</v>
      </c>
      <c r="L899" s="171" t="s">
        <v>2283</v>
      </c>
      <c r="M899" s="173">
        <v>1259810</v>
      </c>
      <c r="N899" s="173">
        <f>P899-M899</f>
        <v>62190</v>
      </c>
      <c r="O899" s="173">
        <v>62906.086956521802</v>
      </c>
      <c r="P899" s="173">
        <v>1322000</v>
      </c>
      <c r="Q899" s="173">
        <f>+O899/1800000*2340000</f>
        <v>81777.913043478344</v>
      </c>
      <c r="R899" s="173">
        <f>+M899+Q899</f>
        <v>1341587.9130434783</v>
      </c>
      <c r="S899" s="173">
        <v>1341500</v>
      </c>
      <c r="T899" s="174"/>
      <c r="U899" s="175" t="s">
        <v>471</v>
      </c>
      <c r="V899" s="175" t="s">
        <v>1197</v>
      </c>
      <c r="W899" s="175" t="s">
        <v>29</v>
      </c>
      <c r="X899" s="176">
        <v>43294</v>
      </c>
      <c r="Y899" s="171" t="s">
        <v>7863</v>
      </c>
      <c r="Z899" s="171" t="s">
        <v>7860</v>
      </c>
      <c r="AA899" s="173">
        <v>1740000</v>
      </c>
      <c r="AB899" s="173"/>
      <c r="AC899" s="173"/>
      <c r="AD899" s="173"/>
      <c r="AE899" s="173"/>
      <c r="AF899" s="173"/>
      <c r="AG899" s="173"/>
      <c r="AH899" s="173"/>
      <c r="AI899" s="173">
        <v>1622000</v>
      </c>
      <c r="AJ899" s="173"/>
      <c r="AK899" s="173"/>
      <c r="AL899" s="173"/>
      <c r="AM899" s="173"/>
      <c r="AN899" s="173"/>
      <c r="AO899" s="173"/>
      <c r="AP899" s="173"/>
      <c r="AQ899" s="173"/>
      <c r="AR899" s="173"/>
      <c r="AS899" s="173">
        <v>2009000</v>
      </c>
      <c r="AT899" s="160">
        <f t="shared" si="282"/>
        <v>3</v>
      </c>
      <c r="AU899" s="173">
        <f t="shared" si="283"/>
        <v>5371000</v>
      </c>
      <c r="AV899" s="173">
        <f t="shared" si="284"/>
        <v>1790300</v>
      </c>
      <c r="AW899" s="173">
        <f t="shared" si="285"/>
        <v>1622000</v>
      </c>
      <c r="AX899" s="173">
        <f t="shared" si="286"/>
        <v>448800</v>
      </c>
      <c r="AY899" s="173">
        <f t="shared" si="287"/>
        <v>280500</v>
      </c>
      <c r="AZ899" s="177">
        <f t="shared" si="288"/>
        <v>0.33455087588520316</v>
      </c>
      <c r="BA899" s="177">
        <f t="shared" si="289"/>
        <v>0.20909429742825195</v>
      </c>
      <c r="BB899" s="173">
        <f>AV899</f>
        <v>1790300</v>
      </c>
      <c r="BC899" s="178">
        <f t="shared" si="296"/>
        <v>1790300</v>
      </c>
      <c r="BD899" s="173">
        <f t="shared" ref="BD899:BD962" si="298">BB899-S899</f>
        <v>448800</v>
      </c>
      <c r="BE899" s="177">
        <f t="shared" ref="BE899:BE962" si="299">BD899/S899</f>
        <v>0.33455087588520316</v>
      </c>
      <c r="BF899" s="179" t="s">
        <v>7679</v>
      </c>
      <c r="BG899" s="174"/>
      <c r="BH899" s="166" t="s">
        <v>7863</v>
      </c>
      <c r="BI899" s="162"/>
      <c r="BJ899" s="163">
        <v>1</v>
      </c>
      <c r="BK899" s="163"/>
    </row>
    <row r="900" spans="1:63" ht="34.5" customHeight="1" x14ac:dyDescent="0.25">
      <c r="A900" s="157">
        <v>894</v>
      </c>
      <c r="B900" s="164" t="s">
        <v>2444</v>
      </c>
      <c r="C900" s="169" t="s">
        <v>2439</v>
      </c>
      <c r="D900" s="169" t="s">
        <v>467</v>
      </c>
      <c r="E900" s="157">
        <v>18.376000000000001</v>
      </c>
      <c r="F900" s="171" t="s">
        <v>2463</v>
      </c>
      <c r="G900" s="171" t="s">
        <v>2463</v>
      </c>
      <c r="H900" s="172" t="s">
        <v>2463</v>
      </c>
      <c r="I900" s="164" t="s">
        <v>2209</v>
      </c>
      <c r="J900" s="164">
        <v>70</v>
      </c>
      <c r="K900" s="171">
        <v>70</v>
      </c>
      <c r="L900" s="171" t="s">
        <v>2443</v>
      </c>
      <c r="M900" s="173">
        <v>3037000</v>
      </c>
      <c r="N900" s="173">
        <v>154000</v>
      </c>
      <c r="O900" s="173">
        <v>154956.52173913</v>
      </c>
      <c r="P900" s="173">
        <v>3191000</v>
      </c>
      <c r="Q900" s="173">
        <v>201443.47826086899</v>
      </c>
      <c r="R900" s="173">
        <v>3238443.4782608692</v>
      </c>
      <c r="S900" s="173">
        <v>3238400</v>
      </c>
      <c r="T900" s="174"/>
      <c r="U900" s="175" t="s">
        <v>471</v>
      </c>
      <c r="V900" s="175" t="s">
        <v>1197</v>
      </c>
      <c r="W900" s="175" t="s">
        <v>173</v>
      </c>
      <c r="X900" s="176">
        <v>43294</v>
      </c>
      <c r="Y900" s="171" t="s">
        <v>7863</v>
      </c>
      <c r="Z900" s="171" t="s">
        <v>7860</v>
      </c>
      <c r="AA900" s="173"/>
      <c r="AB900" s="173"/>
      <c r="AC900" s="173"/>
      <c r="AD900" s="173"/>
      <c r="AE900" s="173"/>
      <c r="AF900" s="173">
        <v>4200000</v>
      </c>
      <c r="AG900" s="173"/>
      <c r="AH900" s="173"/>
      <c r="AI900" s="173"/>
      <c r="AJ900" s="173"/>
      <c r="AK900" s="173"/>
      <c r="AL900" s="173"/>
      <c r="AM900" s="173"/>
      <c r="AN900" s="173"/>
      <c r="AO900" s="173"/>
      <c r="AP900" s="173"/>
      <c r="AQ900" s="173"/>
      <c r="AR900" s="173">
        <v>4426000</v>
      </c>
      <c r="AS900" s="173">
        <v>4426000</v>
      </c>
      <c r="AT900" s="160">
        <f t="shared" si="282"/>
        <v>3</v>
      </c>
      <c r="AU900" s="173">
        <f t="shared" si="283"/>
        <v>13052000</v>
      </c>
      <c r="AV900" s="173">
        <f t="shared" si="284"/>
        <v>4350700</v>
      </c>
      <c r="AW900" s="173">
        <f t="shared" si="285"/>
        <v>4200000</v>
      </c>
      <c r="AX900" s="173">
        <f t="shared" si="286"/>
        <v>1112300</v>
      </c>
      <c r="AY900" s="173">
        <f t="shared" si="287"/>
        <v>961600</v>
      </c>
      <c r="AZ900" s="177">
        <f t="shared" si="288"/>
        <v>0.34347208498023718</v>
      </c>
      <c r="BA900" s="177">
        <f t="shared" si="289"/>
        <v>0.29693675889328064</v>
      </c>
      <c r="BB900" s="173">
        <f>AW900</f>
        <v>4200000</v>
      </c>
      <c r="BC900" s="178">
        <f t="shared" si="296"/>
        <v>4350700</v>
      </c>
      <c r="BD900" s="173">
        <f t="shared" si="298"/>
        <v>961600</v>
      </c>
      <c r="BE900" s="177">
        <f t="shared" si="299"/>
        <v>0.29693675889328064</v>
      </c>
      <c r="BF900" s="179" t="s">
        <v>20515</v>
      </c>
      <c r="BG900" s="174"/>
      <c r="BH900" s="166" t="s">
        <v>7863</v>
      </c>
      <c r="BI900" s="162"/>
      <c r="BJ900" s="163">
        <v>1</v>
      </c>
      <c r="BK900" s="163"/>
    </row>
    <row r="901" spans="1:63" ht="34.5" customHeight="1" x14ac:dyDescent="0.25">
      <c r="A901" s="157">
        <v>895</v>
      </c>
      <c r="B901" s="164" t="s">
        <v>3015</v>
      </c>
      <c r="C901" s="169" t="s">
        <v>3016</v>
      </c>
      <c r="D901" s="169" t="s">
        <v>467</v>
      </c>
      <c r="E901" s="157">
        <v>18.654</v>
      </c>
      <c r="F901" s="171" t="s">
        <v>3017</v>
      </c>
      <c r="G901" s="171" t="s">
        <v>3017</v>
      </c>
      <c r="H901" s="172" t="s">
        <v>3017</v>
      </c>
      <c r="I901" s="164" t="s">
        <v>499</v>
      </c>
      <c r="J901" s="164">
        <v>176</v>
      </c>
      <c r="K901" s="171">
        <v>176</v>
      </c>
      <c r="L901" s="171" t="s">
        <v>3018</v>
      </c>
      <c r="M901" s="173">
        <v>1775000</v>
      </c>
      <c r="N901" s="173">
        <v>151000</v>
      </c>
      <c r="O901" s="173">
        <v>151826.08695652199</v>
      </c>
      <c r="P901" s="173">
        <v>1926000</v>
      </c>
      <c r="Q901" s="173">
        <v>197373.91304347859</v>
      </c>
      <c r="R901" s="173">
        <v>1972373.9130434785</v>
      </c>
      <c r="S901" s="173">
        <v>1972300</v>
      </c>
      <c r="T901" s="174"/>
      <c r="U901" s="175" t="s">
        <v>441</v>
      </c>
      <c r="V901" s="175" t="s">
        <v>2524</v>
      </c>
      <c r="W901" s="175" t="s">
        <v>173</v>
      </c>
      <c r="X901" s="176">
        <v>43294</v>
      </c>
      <c r="Y901" s="171" t="s">
        <v>7863</v>
      </c>
      <c r="Z901" s="171"/>
      <c r="AA901" s="173"/>
      <c r="AB901" s="173"/>
      <c r="AC901" s="173"/>
      <c r="AD901" s="173"/>
      <c r="AE901" s="173"/>
      <c r="AF901" s="173"/>
      <c r="AG901" s="173">
        <v>2944000</v>
      </c>
      <c r="AH901" s="173"/>
      <c r="AI901" s="173"/>
      <c r="AJ901" s="173"/>
      <c r="AK901" s="173"/>
      <c r="AL901" s="173"/>
      <c r="AM901" s="173"/>
      <c r="AN901" s="173"/>
      <c r="AO901" s="173"/>
      <c r="AP901" s="173"/>
      <c r="AQ901" s="173"/>
      <c r="AR901" s="173">
        <v>2302000</v>
      </c>
      <c r="AS901" s="173">
        <v>2173000</v>
      </c>
      <c r="AT901" s="160">
        <f t="shared" si="282"/>
        <v>3</v>
      </c>
      <c r="AU901" s="173">
        <f t="shared" si="283"/>
        <v>7419000</v>
      </c>
      <c r="AV901" s="173">
        <f t="shared" si="284"/>
        <v>2473000</v>
      </c>
      <c r="AW901" s="173">
        <f t="shared" si="285"/>
        <v>2173000</v>
      </c>
      <c r="AX901" s="173">
        <f t="shared" si="286"/>
        <v>500700</v>
      </c>
      <c r="AY901" s="173">
        <f t="shared" si="287"/>
        <v>200700</v>
      </c>
      <c r="AZ901" s="177">
        <f t="shared" si="288"/>
        <v>0.25386604471936319</v>
      </c>
      <c r="BA901" s="177">
        <f t="shared" si="289"/>
        <v>0.10175936723622167</v>
      </c>
      <c r="BB901" s="173">
        <f>AV901</f>
        <v>2473000</v>
      </c>
      <c r="BC901" s="178">
        <f t="shared" si="296"/>
        <v>2473000</v>
      </c>
      <c r="BD901" s="173">
        <f t="shared" si="298"/>
        <v>500700</v>
      </c>
      <c r="BE901" s="177">
        <f t="shared" si="299"/>
        <v>0.25386604471936319</v>
      </c>
      <c r="BF901" s="179" t="s">
        <v>7679</v>
      </c>
      <c r="BG901" s="174"/>
      <c r="BH901" s="166" t="s">
        <v>7863</v>
      </c>
      <c r="BI901" s="162"/>
      <c r="BJ901" s="163">
        <v>1</v>
      </c>
      <c r="BK901" s="163"/>
    </row>
    <row r="902" spans="1:63" ht="34.5" customHeight="1" x14ac:dyDescent="0.25">
      <c r="A902" s="157">
        <v>896</v>
      </c>
      <c r="B902" s="164" t="s">
        <v>859</v>
      </c>
      <c r="C902" s="169" t="s">
        <v>860</v>
      </c>
      <c r="D902" s="169" t="s">
        <v>467</v>
      </c>
      <c r="E902" s="170" t="s">
        <v>861</v>
      </c>
      <c r="F902" s="171" t="s">
        <v>7576</v>
      </c>
      <c r="G902" s="171" t="s">
        <v>862</v>
      </c>
      <c r="H902" s="172" t="s">
        <v>863</v>
      </c>
      <c r="I902" s="164"/>
      <c r="J902" s="164">
        <v>17</v>
      </c>
      <c r="K902" s="171">
        <v>17</v>
      </c>
      <c r="L902" s="171" t="s">
        <v>864</v>
      </c>
      <c r="M902" s="173">
        <v>87000</v>
      </c>
      <c r="N902" s="173">
        <f t="shared" ref="N902:N936" si="300">P902-M902</f>
        <v>17000</v>
      </c>
      <c r="O902" s="173">
        <v>17217.391304347799</v>
      </c>
      <c r="P902" s="173">
        <v>104000</v>
      </c>
      <c r="Q902" s="173">
        <f t="shared" ref="Q902:Q936" si="301">+O902/1800000*2340000</f>
        <v>22382.608695652136</v>
      </c>
      <c r="R902" s="173">
        <f t="shared" ref="R902:R936" si="302">+M902+Q902</f>
        <v>109382.60869565213</v>
      </c>
      <c r="S902" s="173">
        <v>109300</v>
      </c>
      <c r="T902" s="174"/>
      <c r="U902" s="175" t="s">
        <v>6404</v>
      </c>
      <c r="V902" s="175" t="s">
        <v>6493</v>
      </c>
      <c r="W902" s="175" t="s">
        <v>173</v>
      </c>
      <c r="X902" s="176">
        <v>43294</v>
      </c>
      <c r="Y902" s="171" t="s">
        <v>7684</v>
      </c>
      <c r="Z902" s="171"/>
      <c r="AA902" s="173"/>
      <c r="AB902" s="173"/>
      <c r="AC902" s="173"/>
      <c r="AD902" s="173"/>
      <c r="AE902" s="173"/>
      <c r="AF902" s="173">
        <v>360000</v>
      </c>
      <c r="AG902" s="173"/>
      <c r="AH902" s="173"/>
      <c r="AI902" s="173"/>
      <c r="AJ902" s="173"/>
      <c r="AK902" s="173">
        <v>150000</v>
      </c>
      <c r="AL902" s="173"/>
      <c r="AM902" s="173"/>
      <c r="AN902" s="173">
        <v>312000</v>
      </c>
      <c r="AO902" s="173"/>
      <c r="AP902" s="173"/>
      <c r="AQ902" s="173"/>
      <c r="AR902" s="173"/>
      <c r="AS902" s="173"/>
      <c r="AT902" s="160">
        <f t="shared" si="282"/>
        <v>3</v>
      </c>
      <c r="AU902" s="173">
        <f t="shared" si="283"/>
        <v>822000</v>
      </c>
      <c r="AV902" s="173">
        <f t="shared" si="284"/>
        <v>274000</v>
      </c>
      <c r="AW902" s="173">
        <f t="shared" si="285"/>
        <v>150000</v>
      </c>
      <c r="AX902" s="173">
        <f t="shared" si="286"/>
        <v>164700</v>
      </c>
      <c r="AY902" s="173">
        <f t="shared" si="287"/>
        <v>40700</v>
      </c>
      <c r="AZ902" s="177">
        <f t="shared" si="288"/>
        <v>1.5068618481244282</v>
      </c>
      <c r="BA902" s="177">
        <f t="shared" si="289"/>
        <v>0.37236962488563585</v>
      </c>
      <c r="BB902" s="173">
        <f>AW902</f>
        <v>150000</v>
      </c>
      <c r="BC902" s="178">
        <f t="shared" si="296"/>
        <v>274000</v>
      </c>
      <c r="BD902" s="173">
        <f t="shared" si="298"/>
        <v>40700</v>
      </c>
      <c r="BE902" s="177">
        <f t="shared" si="299"/>
        <v>0.37236962488563585</v>
      </c>
      <c r="BF902" s="179" t="s">
        <v>20515</v>
      </c>
      <c r="BG902" s="174"/>
      <c r="BH902" s="166" t="s">
        <v>20501</v>
      </c>
      <c r="BI902" s="162"/>
      <c r="BJ902" s="163">
        <v>1</v>
      </c>
      <c r="BK902" s="163"/>
    </row>
    <row r="903" spans="1:63" ht="34.5" customHeight="1" x14ac:dyDescent="0.25">
      <c r="A903" s="157">
        <v>897</v>
      </c>
      <c r="B903" s="164" t="s">
        <v>871</v>
      </c>
      <c r="C903" s="169" t="s">
        <v>866</v>
      </c>
      <c r="D903" s="169" t="s">
        <v>467</v>
      </c>
      <c r="E903" s="170" t="s">
        <v>872</v>
      </c>
      <c r="F903" s="171" t="s">
        <v>7578</v>
      </c>
      <c r="G903" s="171" t="s">
        <v>873</v>
      </c>
      <c r="H903" s="172" t="s">
        <v>874</v>
      </c>
      <c r="I903" s="164"/>
      <c r="J903" s="164">
        <v>18</v>
      </c>
      <c r="K903" s="171">
        <v>18</v>
      </c>
      <c r="L903" s="171" t="s">
        <v>870</v>
      </c>
      <c r="M903" s="173">
        <v>102000</v>
      </c>
      <c r="N903" s="173">
        <f t="shared" si="300"/>
        <v>17000</v>
      </c>
      <c r="O903" s="173">
        <v>17217.391304347799</v>
      </c>
      <c r="P903" s="173">
        <v>119000</v>
      </c>
      <c r="Q903" s="173">
        <f t="shared" si="301"/>
        <v>22382.608695652136</v>
      </c>
      <c r="R903" s="173">
        <f t="shared" si="302"/>
        <v>124382.60869565213</v>
      </c>
      <c r="S903" s="173">
        <v>124300</v>
      </c>
      <c r="T903" s="174"/>
      <c r="U903" s="175" t="s">
        <v>6404</v>
      </c>
      <c r="V903" s="175" t="s">
        <v>6493</v>
      </c>
      <c r="W903" s="175" t="s">
        <v>173</v>
      </c>
      <c r="X903" s="176">
        <v>43294</v>
      </c>
      <c r="Y903" s="171" t="s">
        <v>7684</v>
      </c>
      <c r="Z903" s="171"/>
      <c r="AA903" s="173"/>
      <c r="AB903" s="173"/>
      <c r="AC903" s="173"/>
      <c r="AD903" s="173"/>
      <c r="AE903" s="173"/>
      <c r="AF903" s="173">
        <v>360000</v>
      </c>
      <c r="AG903" s="173"/>
      <c r="AH903" s="173"/>
      <c r="AI903" s="173"/>
      <c r="AJ903" s="173"/>
      <c r="AK903" s="173">
        <v>167000</v>
      </c>
      <c r="AL903" s="173"/>
      <c r="AM903" s="173"/>
      <c r="AN903" s="173">
        <v>312000</v>
      </c>
      <c r="AO903" s="173"/>
      <c r="AP903" s="173"/>
      <c r="AQ903" s="173"/>
      <c r="AR903" s="173"/>
      <c r="AS903" s="173"/>
      <c r="AT903" s="160">
        <f t="shared" ref="AT903:AT966" si="303">COUNT(AA903:AS903)</f>
        <v>3</v>
      </c>
      <c r="AU903" s="173">
        <f t="shared" ref="AU903:AU966" si="304">SUM(AA903:AS903)</f>
        <v>839000</v>
      </c>
      <c r="AV903" s="173">
        <f t="shared" ref="AV903:AV966" si="305">ROUND(AU903/AT903,-2)</f>
        <v>279700</v>
      </c>
      <c r="AW903" s="173">
        <f t="shared" ref="AW903:AW966" si="306">MIN(AA903:AS903)</f>
        <v>167000</v>
      </c>
      <c r="AX903" s="173">
        <f t="shared" ref="AX903:AX966" si="307">AV903-S903</f>
        <v>155400</v>
      </c>
      <c r="AY903" s="173">
        <f t="shared" ref="AY903:AY966" si="308">AW903-S903</f>
        <v>42700</v>
      </c>
      <c r="AZ903" s="177">
        <f t="shared" ref="AZ903:AZ966" si="309">AX903/S903</f>
        <v>1.2502011263073209</v>
      </c>
      <c r="BA903" s="177">
        <f t="shared" ref="BA903:BA966" si="310">AY903/S903</f>
        <v>0.34352373290426386</v>
      </c>
      <c r="BB903" s="173">
        <f>AW903</f>
        <v>167000</v>
      </c>
      <c r="BC903" s="178">
        <f t="shared" si="296"/>
        <v>279700</v>
      </c>
      <c r="BD903" s="173">
        <f t="shared" si="298"/>
        <v>42700</v>
      </c>
      <c r="BE903" s="177">
        <f t="shared" si="299"/>
        <v>0.34352373290426386</v>
      </c>
      <c r="BF903" s="179" t="s">
        <v>20515</v>
      </c>
      <c r="BG903" s="174"/>
      <c r="BH903" s="166" t="s">
        <v>20501</v>
      </c>
      <c r="BI903" s="162"/>
      <c r="BJ903" s="163">
        <v>1</v>
      </c>
      <c r="BK903" s="163"/>
    </row>
    <row r="904" spans="1:63" ht="34.5" customHeight="1" x14ac:dyDescent="0.25">
      <c r="A904" s="157">
        <v>898</v>
      </c>
      <c r="B904" s="164" t="s">
        <v>875</v>
      </c>
      <c r="C904" s="169" t="s">
        <v>876</v>
      </c>
      <c r="D904" s="169" t="s">
        <v>467</v>
      </c>
      <c r="E904" s="170" t="s">
        <v>877</v>
      </c>
      <c r="F904" s="171" t="s">
        <v>7579</v>
      </c>
      <c r="G904" s="171" t="s">
        <v>878</v>
      </c>
      <c r="H904" s="172" t="s">
        <v>879</v>
      </c>
      <c r="I904" s="164"/>
      <c r="J904" s="164">
        <v>19</v>
      </c>
      <c r="K904" s="171">
        <v>19</v>
      </c>
      <c r="L904" s="171" t="s">
        <v>880</v>
      </c>
      <c r="M904" s="173">
        <v>142000</v>
      </c>
      <c r="N904" s="173">
        <f t="shared" si="300"/>
        <v>17000</v>
      </c>
      <c r="O904" s="173">
        <v>17217.391304347799</v>
      </c>
      <c r="P904" s="173">
        <v>159000</v>
      </c>
      <c r="Q904" s="173">
        <f t="shared" si="301"/>
        <v>22382.608695652136</v>
      </c>
      <c r="R904" s="173">
        <f t="shared" si="302"/>
        <v>164382.60869565213</v>
      </c>
      <c r="S904" s="173">
        <v>164300</v>
      </c>
      <c r="T904" s="174"/>
      <c r="U904" s="175" t="s">
        <v>6804</v>
      </c>
      <c r="V904" s="175" t="s">
        <v>6805</v>
      </c>
      <c r="W904" s="175" t="s">
        <v>173</v>
      </c>
      <c r="X904" s="176">
        <v>43294</v>
      </c>
      <c r="Y904" s="171" t="s">
        <v>7684</v>
      </c>
      <c r="Z904" s="171"/>
      <c r="AA904" s="173"/>
      <c r="AB904" s="173"/>
      <c r="AC904" s="173"/>
      <c r="AD904" s="173"/>
      <c r="AE904" s="173"/>
      <c r="AF904" s="173">
        <v>360000</v>
      </c>
      <c r="AG904" s="173"/>
      <c r="AH904" s="173"/>
      <c r="AI904" s="173"/>
      <c r="AJ904" s="173"/>
      <c r="AK904" s="173">
        <v>213000</v>
      </c>
      <c r="AL904" s="173"/>
      <c r="AM904" s="173"/>
      <c r="AN904" s="173">
        <v>416000</v>
      </c>
      <c r="AO904" s="173"/>
      <c r="AP904" s="173"/>
      <c r="AQ904" s="173"/>
      <c r="AR904" s="173"/>
      <c r="AS904" s="173"/>
      <c r="AT904" s="160">
        <f t="shared" si="303"/>
        <v>3</v>
      </c>
      <c r="AU904" s="173">
        <f t="shared" si="304"/>
        <v>989000</v>
      </c>
      <c r="AV904" s="173">
        <f t="shared" si="305"/>
        <v>329700</v>
      </c>
      <c r="AW904" s="173">
        <f t="shared" si="306"/>
        <v>213000</v>
      </c>
      <c r="AX904" s="173">
        <f t="shared" si="307"/>
        <v>165400</v>
      </c>
      <c r="AY904" s="173">
        <f t="shared" si="308"/>
        <v>48700</v>
      </c>
      <c r="AZ904" s="177">
        <f t="shared" si="309"/>
        <v>1.0066950699939137</v>
      </c>
      <c r="BA904" s="177">
        <f t="shared" si="310"/>
        <v>0.29640900791235547</v>
      </c>
      <c r="BB904" s="173">
        <f>AW904</f>
        <v>213000</v>
      </c>
      <c r="BC904" s="178">
        <f t="shared" si="296"/>
        <v>329700</v>
      </c>
      <c r="BD904" s="173">
        <f t="shared" si="298"/>
        <v>48700</v>
      </c>
      <c r="BE904" s="177">
        <f t="shared" si="299"/>
        <v>0.29640900791235547</v>
      </c>
      <c r="BF904" s="179" t="s">
        <v>20515</v>
      </c>
      <c r="BG904" s="174"/>
      <c r="BH904" s="166" t="s">
        <v>20501</v>
      </c>
      <c r="BI904" s="162"/>
      <c r="BJ904" s="163">
        <v>1</v>
      </c>
      <c r="BK904" s="163"/>
    </row>
    <row r="905" spans="1:63" ht="34.5" customHeight="1" x14ac:dyDescent="0.25">
      <c r="A905" s="157">
        <v>899</v>
      </c>
      <c r="B905" s="164" t="s">
        <v>892</v>
      </c>
      <c r="C905" s="169" t="s">
        <v>893</v>
      </c>
      <c r="D905" s="169" t="s">
        <v>467</v>
      </c>
      <c r="E905" s="170" t="s">
        <v>894</v>
      </c>
      <c r="F905" s="171" t="s">
        <v>7580</v>
      </c>
      <c r="G905" s="171" t="s">
        <v>895</v>
      </c>
      <c r="H905" s="172" t="s">
        <v>896</v>
      </c>
      <c r="I905" s="164" t="s">
        <v>499</v>
      </c>
      <c r="J905" s="164">
        <v>21</v>
      </c>
      <c r="K905" s="171">
        <v>21</v>
      </c>
      <c r="L905" s="171" t="s">
        <v>897</v>
      </c>
      <c r="M905" s="173">
        <v>470000</v>
      </c>
      <c r="N905" s="173">
        <f t="shared" si="300"/>
        <v>84000</v>
      </c>
      <c r="O905" s="173">
        <v>84521.739130434798</v>
      </c>
      <c r="P905" s="173">
        <v>554000</v>
      </c>
      <c r="Q905" s="173">
        <f t="shared" si="301"/>
        <v>109878.26086956525</v>
      </c>
      <c r="R905" s="173">
        <f t="shared" si="302"/>
        <v>579878.26086956519</v>
      </c>
      <c r="S905" s="173">
        <v>579800</v>
      </c>
      <c r="T905" s="174"/>
      <c r="U905" s="175" t="s">
        <v>198</v>
      </c>
      <c r="V905" s="175" t="s">
        <v>420</v>
      </c>
      <c r="W905" s="175" t="s">
        <v>173</v>
      </c>
      <c r="X905" s="176">
        <v>43294</v>
      </c>
      <c r="Y905" s="171" t="s">
        <v>7684</v>
      </c>
      <c r="Z905" s="171"/>
      <c r="AA905" s="173"/>
      <c r="AB905" s="173"/>
      <c r="AC905" s="173"/>
      <c r="AD905" s="173"/>
      <c r="AE905" s="173"/>
      <c r="AF905" s="173">
        <v>890000</v>
      </c>
      <c r="AG905" s="173"/>
      <c r="AH905" s="173"/>
      <c r="AI905" s="173"/>
      <c r="AJ905" s="173"/>
      <c r="AK905" s="173">
        <v>723000</v>
      </c>
      <c r="AL905" s="173"/>
      <c r="AM905" s="173"/>
      <c r="AN905" s="173"/>
      <c r="AO905" s="173"/>
      <c r="AP905" s="173"/>
      <c r="AQ905" s="173"/>
      <c r="AR905" s="173">
        <v>761000</v>
      </c>
      <c r="AS905" s="173"/>
      <c r="AT905" s="160">
        <f t="shared" si="303"/>
        <v>3</v>
      </c>
      <c r="AU905" s="173">
        <f t="shared" si="304"/>
        <v>2374000</v>
      </c>
      <c r="AV905" s="173">
        <f t="shared" si="305"/>
        <v>791300</v>
      </c>
      <c r="AW905" s="173">
        <f t="shared" si="306"/>
        <v>723000</v>
      </c>
      <c r="AX905" s="173">
        <f t="shared" si="307"/>
        <v>211500</v>
      </c>
      <c r="AY905" s="173">
        <f t="shared" si="308"/>
        <v>143200</v>
      </c>
      <c r="AZ905" s="177">
        <f t="shared" si="309"/>
        <v>0.36478095895136253</v>
      </c>
      <c r="BA905" s="177">
        <f t="shared" si="310"/>
        <v>0.24698171783373576</v>
      </c>
      <c r="BB905" s="173">
        <f>AV905</f>
        <v>791300</v>
      </c>
      <c r="BC905" s="178">
        <f t="shared" si="296"/>
        <v>791300</v>
      </c>
      <c r="BD905" s="173">
        <f t="shared" si="298"/>
        <v>211500</v>
      </c>
      <c r="BE905" s="177">
        <f t="shared" si="299"/>
        <v>0.36478095895136253</v>
      </c>
      <c r="BF905" s="179" t="s">
        <v>7679</v>
      </c>
      <c r="BG905" s="174"/>
      <c r="BH905" s="166" t="s">
        <v>20501</v>
      </c>
      <c r="BI905" s="162"/>
      <c r="BJ905" s="163">
        <v>1</v>
      </c>
      <c r="BK905" s="163"/>
    </row>
    <row r="906" spans="1:63" ht="34.5" customHeight="1" x14ac:dyDescent="0.25">
      <c r="A906" s="157">
        <v>900</v>
      </c>
      <c r="B906" s="164" t="s">
        <v>1719</v>
      </c>
      <c r="C906" s="169" t="s">
        <v>1685</v>
      </c>
      <c r="D906" s="169" t="s">
        <v>467</v>
      </c>
      <c r="E906" s="170" t="s">
        <v>1720</v>
      </c>
      <c r="F906" s="171" t="s">
        <v>1721</v>
      </c>
      <c r="G906" s="171" t="s">
        <v>1721</v>
      </c>
      <c r="H906" s="172" t="s">
        <v>1721</v>
      </c>
      <c r="I906" s="164" t="s">
        <v>499</v>
      </c>
      <c r="J906" s="164">
        <v>54</v>
      </c>
      <c r="K906" s="171">
        <v>54</v>
      </c>
      <c r="L906" s="171" t="s">
        <v>1688</v>
      </c>
      <c r="M906" s="173">
        <v>5175000</v>
      </c>
      <c r="N906" s="173">
        <f t="shared" si="300"/>
        <v>511000</v>
      </c>
      <c r="O906" s="173">
        <v>511826.08695652202</v>
      </c>
      <c r="P906" s="173">
        <v>5686000</v>
      </c>
      <c r="Q906" s="173">
        <f t="shared" si="301"/>
        <v>665373.91304347862</v>
      </c>
      <c r="R906" s="173">
        <f t="shared" si="302"/>
        <v>5840373.9130434785</v>
      </c>
      <c r="S906" s="173">
        <v>5840300</v>
      </c>
      <c r="T906" s="174"/>
      <c r="U906" s="175" t="s">
        <v>471</v>
      </c>
      <c r="V906" s="175" t="s">
        <v>940</v>
      </c>
      <c r="W906" s="175"/>
      <c r="X906" s="176"/>
      <c r="Y906" s="171" t="s">
        <v>7685</v>
      </c>
      <c r="Z906" s="171"/>
      <c r="AA906" s="173"/>
      <c r="AB906" s="173"/>
      <c r="AC906" s="173"/>
      <c r="AD906" s="173"/>
      <c r="AE906" s="173"/>
      <c r="AF906" s="173"/>
      <c r="AG906" s="173"/>
      <c r="AH906" s="173"/>
      <c r="AI906" s="173"/>
      <c r="AJ906" s="173"/>
      <c r="AK906" s="173">
        <v>7813000</v>
      </c>
      <c r="AL906" s="173"/>
      <c r="AM906" s="173"/>
      <c r="AN906" s="173"/>
      <c r="AO906" s="173"/>
      <c r="AP906" s="173"/>
      <c r="AQ906" s="173"/>
      <c r="AR906" s="173">
        <v>10481000</v>
      </c>
      <c r="AS906" s="173">
        <v>8578000</v>
      </c>
      <c r="AT906" s="160">
        <f t="shared" si="303"/>
        <v>3</v>
      </c>
      <c r="AU906" s="173">
        <f t="shared" si="304"/>
        <v>26872000</v>
      </c>
      <c r="AV906" s="173">
        <f t="shared" si="305"/>
        <v>8957300</v>
      </c>
      <c r="AW906" s="173">
        <f t="shared" si="306"/>
        <v>7813000</v>
      </c>
      <c r="AX906" s="173">
        <f t="shared" si="307"/>
        <v>3117000</v>
      </c>
      <c r="AY906" s="173">
        <f t="shared" si="308"/>
        <v>1972700</v>
      </c>
      <c r="AZ906" s="177">
        <f t="shared" si="309"/>
        <v>0.53370546033594168</v>
      </c>
      <c r="BA906" s="177">
        <f t="shared" si="310"/>
        <v>0.33777374449942638</v>
      </c>
      <c r="BB906" s="173">
        <f>AW906</f>
        <v>7813000</v>
      </c>
      <c r="BC906" s="178">
        <f t="shared" si="296"/>
        <v>8957300</v>
      </c>
      <c r="BD906" s="173">
        <f t="shared" si="298"/>
        <v>1972700</v>
      </c>
      <c r="BE906" s="177">
        <f t="shared" si="299"/>
        <v>0.33777374449942638</v>
      </c>
      <c r="BF906" s="179" t="s">
        <v>20515</v>
      </c>
      <c r="BG906" s="174"/>
      <c r="BH906" s="166" t="s">
        <v>20501</v>
      </c>
      <c r="BI906" s="162"/>
      <c r="BJ906" s="163">
        <v>1</v>
      </c>
      <c r="BK906" s="163"/>
    </row>
    <row r="907" spans="1:63" ht="34.5" customHeight="1" x14ac:dyDescent="0.25">
      <c r="A907" s="157">
        <v>901</v>
      </c>
      <c r="B907" s="164" t="s">
        <v>1725</v>
      </c>
      <c r="C907" s="169" t="s">
        <v>1685</v>
      </c>
      <c r="D907" s="169" t="s">
        <v>467</v>
      </c>
      <c r="E907" s="170" t="s">
        <v>1726</v>
      </c>
      <c r="F907" s="171" t="s">
        <v>1727</v>
      </c>
      <c r="G907" s="171" t="s">
        <v>1727</v>
      </c>
      <c r="H907" s="172" t="s">
        <v>1727</v>
      </c>
      <c r="I907" s="164" t="s">
        <v>499</v>
      </c>
      <c r="J907" s="164">
        <v>54</v>
      </c>
      <c r="K907" s="171">
        <v>54</v>
      </c>
      <c r="L907" s="171" t="s">
        <v>1688</v>
      </c>
      <c r="M907" s="173">
        <v>5175000</v>
      </c>
      <c r="N907" s="173">
        <f t="shared" si="300"/>
        <v>511000</v>
      </c>
      <c r="O907" s="173">
        <v>511826.08695652202</v>
      </c>
      <c r="P907" s="173">
        <v>5686000</v>
      </c>
      <c r="Q907" s="173">
        <f t="shared" si="301"/>
        <v>665373.91304347862</v>
      </c>
      <c r="R907" s="173">
        <f t="shared" si="302"/>
        <v>5840373.9130434785</v>
      </c>
      <c r="S907" s="173">
        <v>5840300</v>
      </c>
      <c r="T907" s="174"/>
      <c r="U907" s="175" t="s">
        <v>471</v>
      </c>
      <c r="V907" s="175" t="s">
        <v>940</v>
      </c>
      <c r="W907" s="175" t="s">
        <v>173</v>
      </c>
      <c r="X907" s="176">
        <v>43294</v>
      </c>
      <c r="Y907" s="171" t="s">
        <v>7685</v>
      </c>
      <c r="Z907" s="171"/>
      <c r="AA907" s="173"/>
      <c r="AB907" s="173"/>
      <c r="AC907" s="173"/>
      <c r="AD907" s="173"/>
      <c r="AE907" s="173"/>
      <c r="AF907" s="173"/>
      <c r="AG907" s="173"/>
      <c r="AH907" s="173"/>
      <c r="AI907" s="173"/>
      <c r="AJ907" s="173"/>
      <c r="AK907" s="173">
        <v>7813000</v>
      </c>
      <c r="AL907" s="173"/>
      <c r="AM907" s="173"/>
      <c r="AN907" s="173"/>
      <c r="AO907" s="173"/>
      <c r="AP907" s="173"/>
      <c r="AQ907" s="173"/>
      <c r="AR907" s="173">
        <v>10481000</v>
      </c>
      <c r="AS907" s="173">
        <v>8578000</v>
      </c>
      <c r="AT907" s="160">
        <f t="shared" si="303"/>
        <v>3</v>
      </c>
      <c r="AU907" s="173">
        <f t="shared" si="304"/>
        <v>26872000</v>
      </c>
      <c r="AV907" s="173">
        <f t="shared" si="305"/>
        <v>8957300</v>
      </c>
      <c r="AW907" s="173">
        <f t="shared" si="306"/>
        <v>7813000</v>
      </c>
      <c r="AX907" s="173">
        <f t="shared" si="307"/>
        <v>3117000</v>
      </c>
      <c r="AY907" s="173">
        <f t="shared" si="308"/>
        <v>1972700</v>
      </c>
      <c r="AZ907" s="177">
        <f t="shared" si="309"/>
        <v>0.53370546033594168</v>
      </c>
      <c r="BA907" s="177">
        <f t="shared" si="310"/>
        <v>0.33777374449942638</v>
      </c>
      <c r="BB907" s="173">
        <f>AW907</f>
        <v>7813000</v>
      </c>
      <c r="BC907" s="178">
        <f t="shared" si="296"/>
        <v>8957300</v>
      </c>
      <c r="BD907" s="173">
        <f t="shared" si="298"/>
        <v>1972700</v>
      </c>
      <c r="BE907" s="177">
        <f t="shared" si="299"/>
        <v>0.33777374449942638</v>
      </c>
      <c r="BF907" s="179" t="s">
        <v>20515</v>
      </c>
      <c r="BG907" s="174"/>
      <c r="BH907" s="166" t="s">
        <v>20501</v>
      </c>
      <c r="BI907" s="162"/>
      <c r="BJ907" s="163">
        <v>1</v>
      </c>
      <c r="BK907" s="163"/>
    </row>
    <row r="908" spans="1:63" ht="128.25" customHeight="1" x14ac:dyDescent="0.25">
      <c r="A908" s="157">
        <v>902</v>
      </c>
      <c r="B908" s="164" t="s">
        <v>1733</v>
      </c>
      <c r="C908" s="169" t="s">
        <v>1685</v>
      </c>
      <c r="D908" s="169" t="s">
        <v>467</v>
      </c>
      <c r="E908" s="170" t="s">
        <v>1734</v>
      </c>
      <c r="F908" s="171" t="s">
        <v>1735</v>
      </c>
      <c r="G908" s="171" t="s">
        <v>1735</v>
      </c>
      <c r="H908" s="172" t="s">
        <v>1735</v>
      </c>
      <c r="I908" s="164" t="s">
        <v>626</v>
      </c>
      <c r="J908" s="164">
        <v>54</v>
      </c>
      <c r="K908" s="171">
        <v>54</v>
      </c>
      <c r="L908" s="171" t="s">
        <v>1688</v>
      </c>
      <c r="M908" s="173">
        <v>5175000</v>
      </c>
      <c r="N908" s="173">
        <f t="shared" si="300"/>
        <v>511000</v>
      </c>
      <c r="O908" s="173">
        <v>511826.08695652202</v>
      </c>
      <c r="P908" s="173">
        <v>5686000</v>
      </c>
      <c r="Q908" s="173">
        <f t="shared" si="301"/>
        <v>665373.91304347862</v>
      </c>
      <c r="R908" s="173">
        <f t="shared" si="302"/>
        <v>5840373.9130434785</v>
      </c>
      <c r="S908" s="173">
        <v>5840300</v>
      </c>
      <c r="T908" s="174" t="s">
        <v>1736</v>
      </c>
      <c r="U908" s="175" t="s">
        <v>471</v>
      </c>
      <c r="V908" s="175" t="s">
        <v>940</v>
      </c>
      <c r="W908" s="175" t="s">
        <v>173</v>
      </c>
      <c r="X908" s="176">
        <v>43294</v>
      </c>
      <c r="Y908" s="171" t="s">
        <v>7686</v>
      </c>
      <c r="Z908" s="171"/>
      <c r="AA908" s="173"/>
      <c r="AB908" s="173"/>
      <c r="AC908" s="173"/>
      <c r="AD908" s="173"/>
      <c r="AE908" s="173"/>
      <c r="AF908" s="173"/>
      <c r="AG908" s="173"/>
      <c r="AH908" s="173"/>
      <c r="AI908" s="173"/>
      <c r="AJ908" s="173"/>
      <c r="AK908" s="173">
        <v>8442000</v>
      </c>
      <c r="AL908" s="173"/>
      <c r="AM908" s="173"/>
      <c r="AN908" s="173"/>
      <c r="AO908" s="173"/>
      <c r="AP908" s="173"/>
      <c r="AQ908" s="173"/>
      <c r="AR908" s="173">
        <v>10481000</v>
      </c>
      <c r="AS908" s="173">
        <v>8578000</v>
      </c>
      <c r="AT908" s="160">
        <f t="shared" si="303"/>
        <v>3</v>
      </c>
      <c r="AU908" s="173">
        <f t="shared" si="304"/>
        <v>27501000</v>
      </c>
      <c r="AV908" s="173">
        <f t="shared" si="305"/>
        <v>9167000</v>
      </c>
      <c r="AW908" s="173">
        <f t="shared" si="306"/>
        <v>8442000</v>
      </c>
      <c r="AX908" s="173">
        <f t="shared" si="307"/>
        <v>3326700</v>
      </c>
      <c r="AY908" s="173">
        <f t="shared" si="308"/>
        <v>2601700</v>
      </c>
      <c r="AZ908" s="177">
        <f t="shared" si="309"/>
        <v>0.5696111501121518</v>
      </c>
      <c r="BA908" s="177">
        <f t="shared" si="310"/>
        <v>0.44547369141996129</v>
      </c>
      <c r="BB908" s="173">
        <f>AW908</f>
        <v>8442000</v>
      </c>
      <c r="BC908" s="178">
        <f t="shared" si="296"/>
        <v>9167000</v>
      </c>
      <c r="BD908" s="173">
        <f t="shared" si="298"/>
        <v>2601700</v>
      </c>
      <c r="BE908" s="177">
        <f t="shared" si="299"/>
        <v>0.44547369141996129</v>
      </c>
      <c r="BF908" s="179" t="s">
        <v>20515</v>
      </c>
      <c r="BG908" s="174" t="s">
        <v>1736</v>
      </c>
      <c r="BH908" s="166" t="s">
        <v>20501</v>
      </c>
      <c r="BI908" s="162"/>
      <c r="BJ908" s="163">
        <v>1</v>
      </c>
      <c r="BK908" s="163"/>
    </row>
    <row r="909" spans="1:63" ht="246" customHeight="1" x14ac:dyDescent="0.25">
      <c r="A909" s="157">
        <v>903</v>
      </c>
      <c r="B909" s="164" t="s">
        <v>1753</v>
      </c>
      <c r="C909" s="169" t="s">
        <v>1744</v>
      </c>
      <c r="D909" s="169" t="s">
        <v>467</v>
      </c>
      <c r="E909" s="170" t="s">
        <v>1754</v>
      </c>
      <c r="F909" s="171" t="s">
        <v>1755</v>
      </c>
      <c r="G909" s="171" t="s">
        <v>1755</v>
      </c>
      <c r="H909" s="172" t="s">
        <v>1755</v>
      </c>
      <c r="I909" s="164" t="s">
        <v>626</v>
      </c>
      <c r="J909" s="164">
        <v>56</v>
      </c>
      <c r="K909" s="171">
        <v>56</v>
      </c>
      <c r="L909" s="171" t="s">
        <v>1745</v>
      </c>
      <c r="M909" s="173">
        <v>6288000</v>
      </c>
      <c r="N909" s="173">
        <f t="shared" si="300"/>
        <v>638000</v>
      </c>
      <c r="O909" s="173">
        <v>638608.69565217395</v>
      </c>
      <c r="P909" s="173">
        <v>6926000</v>
      </c>
      <c r="Q909" s="173">
        <f t="shared" si="301"/>
        <v>830191.30434782617</v>
      </c>
      <c r="R909" s="173">
        <f t="shared" si="302"/>
        <v>7118191.3043478262</v>
      </c>
      <c r="S909" s="173">
        <v>7118100</v>
      </c>
      <c r="T909" s="174" t="s">
        <v>20546</v>
      </c>
      <c r="U909" s="175" t="s">
        <v>471</v>
      </c>
      <c r="V909" s="175" t="s">
        <v>940</v>
      </c>
      <c r="W909" s="175" t="s">
        <v>29</v>
      </c>
      <c r="X909" s="176">
        <v>43294</v>
      </c>
      <c r="Y909" s="171" t="s">
        <v>7686</v>
      </c>
      <c r="Z909" s="171"/>
      <c r="AA909" s="173"/>
      <c r="AB909" s="173"/>
      <c r="AC909" s="173"/>
      <c r="AD909" s="173"/>
      <c r="AE909" s="173"/>
      <c r="AF909" s="173"/>
      <c r="AG909" s="173"/>
      <c r="AH909" s="173"/>
      <c r="AI909" s="173"/>
      <c r="AJ909" s="173"/>
      <c r="AK909" s="173">
        <v>9967000</v>
      </c>
      <c r="AL909" s="173"/>
      <c r="AM909" s="173"/>
      <c r="AN909" s="173"/>
      <c r="AO909" s="173"/>
      <c r="AP909" s="173"/>
      <c r="AQ909" s="173"/>
      <c r="AR909" s="173">
        <v>8384000</v>
      </c>
      <c r="AS909" s="173">
        <v>10044000</v>
      </c>
      <c r="AT909" s="160">
        <f t="shared" si="303"/>
        <v>3</v>
      </c>
      <c r="AU909" s="173">
        <f t="shared" si="304"/>
        <v>28395000</v>
      </c>
      <c r="AV909" s="173">
        <f t="shared" si="305"/>
        <v>9465000</v>
      </c>
      <c r="AW909" s="173">
        <f t="shared" si="306"/>
        <v>8384000</v>
      </c>
      <c r="AX909" s="173">
        <f t="shared" si="307"/>
        <v>2346900</v>
      </c>
      <c r="AY909" s="173">
        <f t="shared" si="308"/>
        <v>1265900</v>
      </c>
      <c r="AZ909" s="177">
        <f t="shared" si="309"/>
        <v>0.32970877059889575</v>
      </c>
      <c r="BA909" s="177">
        <f t="shared" si="310"/>
        <v>0.17784240176451582</v>
      </c>
      <c r="BB909" s="173">
        <f>AV909</f>
        <v>9465000</v>
      </c>
      <c r="BC909" s="178">
        <f t="shared" si="296"/>
        <v>9465000</v>
      </c>
      <c r="BD909" s="173">
        <f t="shared" si="298"/>
        <v>2346900</v>
      </c>
      <c r="BE909" s="177">
        <f t="shared" si="299"/>
        <v>0.32970877059889575</v>
      </c>
      <c r="BF909" s="179" t="s">
        <v>7679</v>
      </c>
      <c r="BG909" s="174" t="s">
        <v>20546</v>
      </c>
      <c r="BH909" s="166" t="s">
        <v>20501</v>
      </c>
      <c r="BI909" s="162"/>
      <c r="BJ909" s="163">
        <v>1</v>
      </c>
      <c r="BK909" s="163"/>
    </row>
    <row r="910" spans="1:63" ht="246" customHeight="1" x14ac:dyDescent="0.25">
      <c r="A910" s="157">
        <v>904</v>
      </c>
      <c r="B910" s="164" t="s">
        <v>1756</v>
      </c>
      <c r="C910" s="169" t="s">
        <v>1744</v>
      </c>
      <c r="D910" s="169" t="s">
        <v>467</v>
      </c>
      <c r="E910" s="170" t="s">
        <v>1757</v>
      </c>
      <c r="F910" s="171" t="s">
        <v>1758</v>
      </c>
      <c r="G910" s="171" t="s">
        <v>1758</v>
      </c>
      <c r="H910" s="172" t="s">
        <v>1758</v>
      </c>
      <c r="I910" s="164" t="s">
        <v>626</v>
      </c>
      <c r="J910" s="164">
        <v>56</v>
      </c>
      <c r="K910" s="171">
        <v>56</v>
      </c>
      <c r="L910" s="171" t="s">
        <v>1745</v>
      </c>
      <c r="M910" s="173">
        <v>6288000</v>
      </c>
      <c r="N910" s="173">
        <f t="shared" si="300"/>
        <v>638000</v>
      </c>
      <c r="O910" s="173">
        <v>638608.69565217395</v>
      </c>
      <c r="P910" s="173">
        <v>6926000</v>
      </c>
      <c r="Q910" s="173">
        <f t="shared" si="301"/>
        <v>830191.30434782617</v>
      </c>
      <c r="R910" s="173">
        <f t="shared" si="302"/>
        <v>7118191.3043478262</v>
      </c>
      <c r="S910" s="173">
        <v>7118100</v>
      </c>
      <c r="T910" s="174" t="s">
        <v>20546</v>
      </c>
      <c r="U910" s="175" t="s">
        <v>471</v>
      </c>
      <c r="V910" s="175" t="s">
        <v>940</v>
      </c>
      <c r="W910" s="175" t="s">
        <v>173</v>
      </c>
      <c r="X910" s="176">
        <v>43294</v>
      </c>
      <c r="Y910" s="171" t="s">
        <v>7686</v>
      </c>
      <c r="Z910" s="171"/>
      <c r="AA910" s="173"/>
      <c r="AB910" s="173"/>
      <c r="AC910" s="173"/>
      <c r="AD910" s="173"/>
      <c r="AE910" s="173"/>
      <c r="AF910" s="173"/>
      <c r="AG910" s="173"/>
      <c r="AH910" s="173"/>
      <c r="AI910" s="173"/>
      <c r="AJ910" s="173"/>
      <c r="AK910" s="173">
        <v>9967000</v>
      </c>
      <c r="AL910" s="173"/>
      <c r="AM910" s="173"/>
      <c r="AN910" s="173"/>
      <c r="AO910" s="173"/>
      <c r="AP910" s="173"/>
      <c r="AQ910" s="173"/>
      <c r="AR910" s="173">
        <v>8384000</v>
      </c>
      <c r="AS910" s="173">
        <v>10044000</v>
      </c>
      <c r="AT910" s="160">
        <f t="shared" si="303"/>
        <v>3</v>
      </c>
      <c r="AU910" s="173">
        <f t="shared" si="304"/>
        <v>28395000</v>
      </c>
      <c r="AV910" s="173">
        <f t="shared" si="305"/>
        <v>9465000</v>
      </c>
      <c r="AW910" s="173">
        <f t="shared" si="306"/>
        <v>8384000</v>
      </c>
      <c r="AX910" s="173">
        <f t="shared" si="307"/>
        <v>2346900</v>
      </c>
      <c r="AY910" s="173">
        <f t="shared" si="308"/>
        <v>1265900</v>
      </c>
      <c r="AZ910" s="177">
        <f t="shared" si="309"/>
        <v>0.32970877059889575</v>
      </c>
      <c r="BA910" s="177">
        <f t="shared" si="310"/>
        <v>0.17784240176451582</v>
      </c>
      <c r="BB910" s="173">
        <f>AV910</f>
        <v>9465000</v>
      </c>
      <c r="BC910" s="178">
        <f t="shared" si="296"/>
        <v>9465000</v>
      </c>
      <c r="BD910" s="173">
        <f t="shared" si="298"/>
        <v>2346900</v>
      </c>
      <c r="BE910" s="177">
        <f t="shared" si="299"/>
        <v>0.32970877059889575</v>
      </c>
      <c r="BF910" s="179" t="s">
        <v>7679</v>
      </c>
      <c r="BG910" s="174" t="s">
        <v>20546</v>
      </c>
      <c r="BH910" s="166" t="s">
        <v>20501</v>
      </c>
      <c r="BI910" s="162"/>
      <c r="BJ910" s="163">
        <v>1</v>
      </c>
      <c r="BK910" s="163"/>
    </row>
    <row r="911" spans="1:63" ht="246" customHeight="1" x14ac:dyDescent="0.25">
      <c r="A911" s="157">
        <v>905</v>
      </c>
      <c r="B911" s="164" t="s">
        <v>1901</v>
      </c>
      <c r="C911" s="169" t="s">
        <v>1855</v>
      </c>
      <c r="D911" s="169" t="s">
        <v>467</v>
      </c>
      <c r="E911" s="170" t="s">
        <v>1902</v>
      </c>
      <c r="F911" s="171" t="s">
        <v>1903</v>
      </c>
      <c r="G911" s="171" t="s">
        <v>1903</v>
      </c>
      <c r="H911" s="172" t="s">
        <v>1903</v>
      </c>
      <c r="I911" s="164" t="s">
        <v>626</v>
      </c>
      <c r="J911" s="164">
        <v>60</v>
      </c>
      <c r="K911" s="171">
        <v>60</v>
      </c>
      <c r="L911" s="171" t="s">
        <v>1858</v>
      </c>
      <c r="M911" s="173">
        <v>8588000</v>
      </c>
      <c r="N911" s="173">
        <f t="shared" si="300"/>
        <v>638000</v>
      </c>
      <c r="O911" s="173">
        <v>638608.69565217395</v>
      </c>
      <c r="P911" s="173">
        <v>9226000</v>
      </c>
      <c r="Q911" s="173">
        <f t="shared" si="301"/>
        <v>830191.30434782617</v>
      </c>
      <c r="R911" s="173">
        <f t="shared" si="302"/>
        <v>9418191.3043478262</v>
      </c>
      <c r="S911" s="173">
        <v>9418100</v>
      </c>
      <c r="T911" s="174" t="s">
        <v>20545</v>
      </c>
      <c r="U911" s="175" t="s">
        <v>471</v>
      </c>
      <c r="V911" s="175" t="s">
        <v>1197</v>
      </c>
      <c r="W911" s="175" t="s">
        <v>173</v>
      </c>
      <c r="X911" s="176">
        <v>43294</v>
      </c>
      <c r="Y911" s="171" t="s">
        <v>7684</v>
      </c>
      <c r="Z911" s="171"/>
      <c r="AA911" s="173"/>
      <c r="AB911" s="173"/>
      <c r="AC911" s="173"/>
      <c r="AD911" s="173"/>
      <c r="AE911" s="173"/>
      <c r="AF911" s="173"/>
      <c r="AG911" s="173"/>
      <c r="AH911" s="173"/>
      <c r="AI911" s="173"/>
      <c r="AJ911" s="173"/>
      <c r="AK911" s="173">
        <v>11750000</v>
      </c>
      <c r="AL911" s="173"/>
      <c r="AM911" s="173"/>
      <c r="AN911" s="173"/>
      <c r="AO911" s="173"/>
      <c r="AP911" s="173"/>
      <c r="AQ911" s="173"/>
      <c r="AR911" s="173">
        <v>16276000</v>
      </c>
      <c r="AS911" s="173">
        <v>13494000</v>
      </c>
      <c r="AT911" s="160">
        <f t="shared" si="303"/>
        <v>3</v>
      </c>
      <c r="AU911" s="173">
        <f t="shared" si="304"/>
        <v>41520000</v>
      </c>
      <c r="AV911" s="173">
        <f t="shared" si="305"/>
        <v>13840000</v>
      </c>
      <c r="AW911" s="173">
        <f t="shared" si="306"/>
        <v>11750000</v>
      </c>
      <c r="AX911" s="173">
        <f t="shared" si="307"/>
        <v>4421900</v>
      </c>
      <c r="AY911" s="173">
        <f t="shared" si="308"/>
        <v>2331900</v>
      </c>
      <c r="AZ911" s="177">
        <f t="shared" si="309"/>
        <v>0.46951083551884137</v>
      </c>
      <c r="BA911" s="177">
        <f t="shared" si="310"/>
        <v>0.24759771079092385</v>
      </c>
      <c r="BB911" s="173">
        <f t="shared" ref="BB911:BB920" si="311">AW911</f>
        <v>11750000</v>
      </c>
      <c r="BC911" s="178">
        <f t="shared" si="296"/>
        <v>13840000</v>
      </c>
      <c r="BD911" s="173">
        <f t="shared" si="298"/>
        <v>2331900</v>
      </c>
      <c r="BE911" s="177">
        <f t="shared" si="299"/>
        <v>0.24759771079092385</v>
      </c>
      <c r="BF911" s="179" t="s">
        <v>20515</v>
      </c>
      <c r="BG911" s="174" t="s">
        <v>20545</v>
      </c>
      <c r="BH911" s="166" t="s">
        <v>20501</v>
      </c>
      <c r="BI911" s="162"/>
      <c r="BJ911" s="163">
        <v>1</v>
      </c>
      <c r="BK911" s="163"/>
    </row>
    <row r="912" spans="1:63" ht="246" customHeight="1" x14ac:dyDescent="0.25">
      <c r="A912" s="157">
        <v>906</v>
      </c>
      <c r="B912" s="164" t="s">
        <v>1914</v>
      </c>
      <c r="C912" s="169" t="s">
        <v>1855</v>
      </c>
      <c r="D912" s="169" t="s">
        <v>467</v>
      </c>
      <c r="E912" s="170" t="s">
        <v>1915</v>
      </c>
      <c r="F912" s="171" t="s">
        <v>1916</v>
      </c>
      <c r="G912" s="171" t="s">
        <v>1916</v>
      </c>
      <c r="H912" s="172" t="s">
        <v>1916</v>
      </c>
      <c r="I912" s="164" t="s">
        <v>626</v>
      </c>
      <c r="J912" s="164">
        <v>60</v>
      </c>
      <c r="K912" s="171">
        <v>60</v>
      </c>
      <c r="L912" s="171" t="s">
        <v>1858</v>
      </c>
      <c r="M912" s="173">
        <v>8588000</v>
      </c>
      <c r="N912" s="173">
        <f t="shared" si="300"/>
        <v>638000</v>
      </c>
      <c r="O912" s="173">
        <v>638608.69565217395</v>
      </c>
      <c r="P912" s="173">
        <v>9226000</v>
      </c>
      <c r="Q912" s="173">
        <f t="shared" si="301"/>
        <v>830191.30434782617</v>
      </c>
      <c r="R912" s="173">
        <f t="shared" si="302"/>
        <v>9418191.3043478262</v>
      </c>
      <c r="S912" s="173">
        <v>9418100</v>
      </c>
      <c r="T912" s="174" t="s">
        <v>20545</v>
      </c>
      <c r="U912" s="175" t="s">
        <v>471</v>
      </c>
      <c r="V912" s="175" t="s">
        <v>1197</v>
      </c>
      <c r="W912" s="175" t="s">
        <v>173</v>
      </c>
      <c r="X912" s="176">
        <v>43294</v>
      </c>
      <c r="Y912" s="171" t="s">
        <v>7684</v>
      </c>
      <c r="Z912" s="171"/>
      <c r="AA912" s="173"/>
      <c r="AB912" s="173"/>
      <c r="AC912" s="173"/>
      <c r="AD912" s="173"/>
      <c r="AE912" s="173"/>
      <c r="AF912" s="173"/>
      <c r="AG912" s="173"/>
      <c r="AH912" s="173"/>
      <c r="AI912" s="173"/>
      <c r="AJ912" s="173"/>
      <c r="AK912" s="173">
        <v>11750000</v>
      </c>
      <c r="AL912" s="173"/>
      <c r="AM912" s="173"/>
      <c r="AN912" s="173"/>
      <c r="AO912" s="173"/>
      <c r="AP912" s="173"/>
      <c r="AQ912" s="173"/>
      <c r="AR912" s="173">
        <v>16276000</v>
      </c>
      <c r="AS912" s="173">
        <v>13494000</v>
      </c>
      <c r="AT912" s="160">
        <f t="shared" si="303"/>
        <v>3</v>
      </c>
      <c r="AU912" s="173">
        <f t="shared" si="304"/>
        <v>41520000</v>
      </c>
      <c r="AV912" s="173">
        <f t="shared" si="305"/>
        <v>13840000</v>
      </c>
      <c r="AW912" s="173">
        <f t="shared" si="306"/>
        <v>11750000</v>
      </c>
      <c r="AX912" s="173">
        <f t="shared" si="307"/>
        <v>4421900</v>
      </c>
      <c r="AY912" s="173">
        <f t="shared" si="308"/>
        <v>2331900</v>
      </c>
      <c r="AZ912" s="177">
        <f t="shared" si="309"/>
        <v>0.46951083551884137</v>
      </c>
      <c r="BA912" s="177">
        <f t="shared" si="310"/>
        <v>0.24759771079092385</v>
      </c>
      <c r="BB912" s="173">
        <f t="shared" si="311"/>
        <v>11750000</v>
      </c>
      <c r="BC912" s="178">
        <f t="shared" si="296"/>
        <v>13840000</v>
      </c>
      <c r="BD912" s="173">
        <f t="shared" si="298"/>
        <v>2331900</v>
      </c>
      <c r="BE912" s="177">
        <f t="shared" si="299"/>
        <v>0.24759771079092385</v>
      </c>
      <c r="BF912" s="179" t="s">
        <v>20515</v>
      </c>
      <c r="BG912" s="174" t="s">
        <v>20545</v>
      </c>
      <c r="BH912" s="166" t="s">
        <v>20501</v>
      </c>
      <c r="BI912" s="162"/>
      <c r="BJ912" s="163">
        <v>1</v>
      </c>
      <c r="BK912" s="163"/>
    </row>
    <row r="913" spans="1:63" ht="246" customHeight="1" x14ac:dyDescent="0.25">
      <c r="A913" s="157">
        <v>907</v>
      </c>
      <c r="B913" s="164" t="s">
        <v>1766</v>
      </c>
      <c r="C913" s="169" t="s">
        <v>1767</v>
      </c>
      <c r="D913" s="169" t="s">
        <v>467</v>
      </c>
      <c r="E913" s="170" t="s">
        <v>1768</v>
      </c>
      <c r="F913" s="171" t="s">
        <v>1769</v>
      </c>
      <c r="G913" s="171" t="s">
        <v>1769</v>
      </c>
      <c r="H913" s="172" t="s">
        <v>1769</v>
      </c>
      <c r="I913" s="164" t="s">
        <v>626</v>
      </c>
      <c r="J913" s="164">
        <v>57</v>
      </c>
      <c r="K913" s="171">
        <v>57</v>
      </c>
      <c r="L913" s="171" t="s">
        <v>1770</v>
      </c>
      <c r="M913" s="173">
        <v>8538000</v>
      </c>
      <c r="N913" s="173">
        <f t="shared" si="300"/>
        <v>638000</v>
      </c>
      <c r="O913" s="173">
        <v>638608.69565217395</v>
      </c>
      <c r="P913" s="173">
        <v>9176000</v>
      </c>
      <c r="Q913" s="173">
        <f t="shared" si="301"/>
        <v>830191.30434782617</v>
      </c>
      <c r="R913" s="173">
        <f t="shared" si="302"/>
        <v>9368191.3043478262</v>
      </c>
      <c r="S913" s="173">
        <v>9368100</v>
      </c>
      <c r="T913" s="174" t="s">
        <v>1771</v>
      </c>
      <c r="U913" s="175" t="s">
        <v>471</v>
      </c>
      <c r="V913" s="175" t="s">
        <v>940</v>
      </c>
      <c r="W913" s="175" t="s">
        <v>173</v>
      </c>
      <c r="X913" s="176">
        <v>43294</v>
      </c>
      <c r="Y913" s="171" t="s">
        <v>7686</v>
      </c>
      <c r="Z913" s="171"/>
      <c r="AA913" s="173"/>
      <c r="AB913" s="173"/>
      <c r="AC913" s="173"/>
      <c r="AD913" s="173"/>
      <c r="AE913" s="173"/>
      <c r="AF913" s="173"/>
      <c r="AG913" s="173"/>
      <c r="AH913" s="173"/>
      <c r="AI913" s="173"/>
      <c r="AJ913" s="173"/>
      <c r="AK913" s="173">
        <v>12538000</v>
      </c>
      <c r="AL913" s="173"/>
      <c r="AM913" s="173"/>
      <c r="AN913" s="173"/>
      <c r="AO913" s="173"/>
      <c r="AP913" s="173"/>
      <c r="AQ913" s="173"/>
      <c r="AR913" s="173">
        <v>16217000</v>
      </c>
      <c r="AS913" s="173">
        <v>13419000</v>
      </c>
      <c r="AT913" s="160">
        <f t="shared" si="303"/>
        <v>3</v>
      </c>
      <c r="AU913" s="173">
        <f t="shared" si="304"/>
        <v>42174000</v>
      </c>
      <c r="AV913" s="173">
        <f t="shared" si="305"/>
        <v>14058000</v>
      </c>
      <c r="AW913" s="173">
        <f t="shared" si="306"/>
        <v>12538000</v>
      </c>
      <c r="AX913" s="173">
        <f t="shared" si="307"/>
        <v>4689900</v>
      </c>
      <c r="AY913" s="173">
        <f t="shared" si="308"/>
        <v>3169900</v>
      </c>
      <c r="AZ913" s="177">
        <f t="shared" si="309"/>
        <v>0.50062445960226731</v>
      </c>
      <c r="BA913" s="177">
        <f t="shared" si="310"/>
        <v>0.3383717082439342</v>
      </c>
      <c r="BB913" s="173">
        <f t="shared" si="311"/>
        <v>12538000</v>
      </c>
      <c r="BC913" s="178">
        <f t="shared" si="296"/>
        <v>14058000</v>
      </c>
      <c r="BD913" s="173">
        <f t="shared" si="298"/>
        <v>3169900</v>
      </c>
      <c r="BE913" s="177">
        <f t="shared" si="299"/>
        <v>0.3383717082439342</v>
      </c>
      <c r="BF913" s="179" t="s">
        <v>20515</v>
      </c>
      <c r="BG913" s="174" t="s">
        <v>1771</v>
      </c>
      <c r="BH913" s="166" t="s">
        <v>20501</v>
      </c>
      <c r="BI913" s="162"/>
      <c r="BJ913" s="163">
        <v>1</v>
      </c>
      <c r="BK913" s="163"/>
    </row>
    <row r="914" spans="1:63" ht="246" customHeight="1" x14ac:dyDescent="0.25">
      <c r="A914" s="157">
        <v>908</v>
      </c>
      <c r="B914" s="164" t="s">
        <v>1783</v>
      </c>
      <c r="C914" s="169" t="s">
        <v>1767</v>
      </c>
      <c r="D914" s="169" t="s">
        <v>467</v>
      </c>
      <c r="E914" s="170" t="s">
        <v>1784</v>
      </c>
      <c r="F914" s="171" t="s">
        <v>1785</v>
      </c>
      <c r="G914" s="171" t="s">
        <v>1785</v>
      </c>
      <c r="H914" s="172" t="s">
        <v>1785</v>
      </c>
      <c r="I914" s="164" t="s">
        <v>626</v>
      </c>
      <c r="J914" s="164">
        <v>57</v>
      </c>
      <c r="K914" s="171">
        <v>57</v>
      </c>
      <c r="L914" s="171" t="s">
        <v>1770</v>
      </c>
      <c r="M914" s="173">
        <v>8538000</v>
      </c>
      <c r="N914" s="173">
        <f t="shared" si="300"/>
        <v>638000</v>
      </c>
      <c r="O914" s="173">
        <v>638608.69565217395</v>
      </c>
      <c r="P914" s="173">
        <v>9176000</v>
      </c>
      <c r="Q914" s="173">
        <f t="shared" si="301"/>
        <v>830191.30434782617</v>
      </c>
      <c r="R914" s="173">
        <f t="shared" si="302"/>
        <v>9368191.3043478262</v>
      </c>
      <c r="S914" s="173">
        <v>9368100</v>
      </c>
      <c r="T914" s="174" t="s">
        <v>1771</v>
      </c>
      <c r="U914" s="175" t="s">
        <v>471</v>
      </c>
      <c r="V914" s="175" t="s">
        <v>1197</v>
      </c>
      <c r="W914" s="175" t="s">
        <v>29</v>
      </c>
      <c r="X914" s="176">
        <v>43294</v>
      </c>
      <c r="Y914" s="171" t="s">
        <v>7686</v>
      </c>
      <c r="Z914" s="171"/>
      <c r="AA914" s="173"/>
      <c r="AB914" s="173"/>
      <c r="AC914" s="173"/>
      <c r="AD914" s="173"/>
      <c r="AE914" s="173"/>
      <c r="AF914" s="173"/>
      <c r="AG914" s="173"/>
      <c r="AH914" s="173"/>
      <c r="AI914" s="173"/>
      <c r="AJ914" s="173"/>
      <c r="AK914" s="173">
        <v>12538000</v>
      </c>
      <c r="AL914" s="173"/>
      <c r="AM914" s="173"/>
      <c r="AN914" s="173"/>
      <c r="AO914" s="173"/>
      <c r="AP914" s="173"/>
      <c r="AQ914" s="173"/>
      <c r="AR914" s="173">
        <v>16217000</v>
      </c>
      <c r="AS914" s="173">
        <v>13419000</v>
      </c>
      <c r="AT914" s="160">
        <f t="shared" si="303"/>
        <v>3</v>
      </c>
      <c r="AU914" s="173">
        <f t="shared" si="304"/>
        <v>42174000</v>
      </c>
      <c r="AV914" s="173">
        <f t="shared" si="305"/>
        <v>14058000</v>
      </c>
      <c r="AW914" s="173">
        <f t="shared" si="306"/>
        <v>12538000</v>
      </c>
      <c r="AX914" s="173">
        <f t="shared" si="307"/>
        <v>4689900</v>
      </c>
      <c r="AY914" s="173">
        <f t="shared" si="308"/>
        <v>3169900</v>
      </c>
      <c r="AZ914" s="177">
        <f t="shared" si="309"/>
        <v>0.50062445960226731</v>
      </c>
      <c r="BA914" s="177">
        <f t="shared" si="310"/>
        <v>0.3383717082439342</v>
      </c>
      <c r="BB914" s="173">
        <f t="shared" si="311"/>
        <v>12538000</v>
      </c>
      <c r="BC914" s="178">
        <f t="shared" si="296"/>
        <v>14058000</v>
      </c>
      <c r="BD914" s="173">
        <f t="shared" si="298"/>
        <v>3169900</v>
      </c>
      <c r="BE914" s="177">
        <f t="shared" si="299"/>
        <v>0.3383717082439342</v>
      </c>
      <c r="BF914" s="179" t="s">
        <v>20515</v>
      </c>
      <c r="BG914" s="174" t="s">
        <v>1771</v>
      </c>
      <c r="BH914" s="166" t="s">
        <v>20501</v>
      </c>
      <c r="BI914" s="162"/>
      <c r="BJ914" s="163">
        <v>1</v>
      </c>
      <c r="BK914" s="163"/>
    </row>
    <row r="915" spans="1:63" ht="246" customHeight="1" x14ac:dyDescent="0.25">
      <c r="A915" s="157">
        <v>909</v>
      </c>
      <c r="B915" s="164" t="s">
        <v>1792</v>
      </c>
      <c r="C915" s="169" t="s">
        <v>1767</v>
      </c>
      <c r="D915" s="169" t="s">
        <v>467</v>
      </c>
      <c r="E915" s="170" t="s">
        <v>1793</v>
      </c>
      <c r="F915" s="171" t="s">
        <v>1794</v>
      </c>
      <c r="G915" s="171" t="s">
        <v>1794</v>
      </c>
      <c r="H915" s="172" t="s">
        <v>1794</v>
      </c>
      <c r="I915" s="164" t="s">
        <v>626</v>
      </c>
      <c r="J915" s="164">
        <v>57</v>
      </c>
      <c r="K915" s="171">
        <v>57</v>
      </c>
      <c r="L915" s="171" t="s">
        <v>1770</v>
      </c>
      <c r="M915" s="173">
        <v>8538000</v>
      </c>
      <c r="N915" s="173">
        <f t="shared" si="300"/>
        <v>638000</v>
      </c>
      <c r="O915" s="173">
        <v>638608.69565217395</v>
      </c>
      <c r="P915" s="173">
        <v>9176000</v>
      </c>
      <c r="Q915" s="173">
        <f t="shared" si="301"/>
        <v>830191.30434782617</v>
      </c>
      <c r="R915" s="173">
        <f t="shared" si="302"/>
        <v>9368191.3043478262</v>
      </c>
      <c r="S915" s="173">
        <v>9368100</v>
      </c>
      <c r="T915" s="174" t="s">
        <v>1771</v>
      </c>
      <c r="U915" s="175" t="s">
        <v>471</v>
      </c>
      <c r="V915" s="175" t="s">
        <v>1197</v>
      </c>
      <c r="W915" s="175" t="s">
        <v>29</v>
      </c>
      <c r="X915" s="176">
        <v>43294</v>
      </c>
      <c r="Y915" s="171" t="s">
        <v>7686</v>
      </c>
      <c r="Z915" s="171"/>
      <c r="AA915" s="173"/>
      <c r="AB915" s="173"/>
      <c r="AC915" s="173"/>
      <c r="AD915" s="173"/>
      <c r="AE915" s="173"/>
      <c r="AF915" s="173"/>
      <c r="AG915" s="173"/>
      <c r="AH915" s="173"/>
      <c r="AI915" s="173"/>
      <c r="AJ915" s="173"/>
      <c r="AK915" s="173">
        <v>12538000</v>
      </c>
      <c r="AL915" s="173"/>
      <c r="AM915" s="173"/>
      <c r="AN915" s="173"/>
      <c r="AO915" s="173"/>
      <c r="AP915" s="173"/>
      <c r="AQ915" s="173"/>
      <c r="AR915" s="173">
        <v>16217000</v>
      </c>
      <c r="AS915" s="173">
        <v>13419000</v>
      </c>
      <c r="AT915" s="160">
        <f t="shared" si="303"/>
        <v>3</v>
      </c>
      <c r="AU915" s="173">
        <f t="shared" si="304"/>
        <v>42174000</v>
      </c>
      <c r="AV915" s="173">
        <f t="shared" si="305"/>
        <v>14058000</v>
      </c>
      <c r="AW915" s="173">
        <f t="shared" si="306"/>
        <v>12538000</v>
      </c>
      <c r="AX915" s="173">
        <f t="shared" si="307"/>
        <v>4689900</v>
      </c>
      <c r="AY915" s="173">
        <f t="shared" si="308"/>
        <v>3169900</v>
      </c>
      <c r="AZ915" s="177">
        <f t="shared" si="309"/>
        <v>0.50062445960226731</v>
      </c>
      <c r="BA915" s="177">
        <f t="shared" si="310"/>
        <v>0.3383717082439342</v>
      </c>
      <c r="BB915" s="173">
        <f t="shared" si="311"/>
        <v>12538000</v>
      </c>
      <c r="BC915" s="178">
        <f t="shared" si="296"/>
        <v>14058000</v>
      </c>
      <c r="BD915" s="173">
        <f t="shared" si="298"/>
        <v>3169900</v>
      </c>
      <c r="BE915" s="177">
        <f t="shared" si="299"/>
        <v>0.3383717082439342</v>
      </c>
      <c r="BF915" s="179" t="s">
        <v>20515</v>
      </c>
      <c r="BG915" s="174" t="s">
        <v>1771</v>
      </c>
      <c r="BH915" s="166" t="s">
        <v>20501</v>
      </c>
      <c r="BI915" s="162"/>
      <c r="BJ915" s="163">
        <v>1</v>
      </c>
      <c r="BK915" s="163"/>
    </row>
    <row r="916" spans="1:63" ht="246" customHeight="1" x14ac:dyDescent="0.25">
      <c r="A916" s="157">
        <v>910</v>
      </c>
      <c r="B916" s="164" t="s">
        <v>1812</v>
      </c>
      <c r="C916" s="169" t="s">
        <v>1802</v>
      </c>
      <c r="D916" s="169" t="s">
        <v>467</v>
      </c>
      <c r="E916" s="170" t="s">
        <v>1813</v>
      </c>
      <c r="F916" s="171" t="s">
        <v>1814</v>
      </c>
      <c r="G916" s="171" t="s">
        <v>1814</v>
      </c>
      <c r="H916" s="172" t="s">
        <v>1814</v>
      </c>
      <c r="I916" s="164" t="s">
        <v>25</v>
      </c>
      <c r="J916" s="164">
        <v>59</v>
      </c>
      <c r="K916" s="171">
        <v>59</v>
      </c>
      <c r="L916" s="171" t="s">
        <v>1804</v>
      </c>
      <c r="M916" s="173">
        <v>9138000</v>
      </c>
      <c r="N916" s="173">
        <f t="shared" si="300"/>
        <v>638000</v>
      </c>
      <c r="O916" s="173">
        <v>638608.69565217395</v>
      </c>
      <c r="P916" s="173">
        <v>9776000</v>
      </c>
      <c r="Q916" s="173">
        <f t="shared" si="301"/>
        <v>830191.30434782617</v>
      </c>
      <c r="R916" s="173">
        <f t="shared" si="302"/>
        <v>9968191.3043478262</v>
      </c>
      <c r="S916" s="173">
        <v>9968100</v>
      </c>
      <c r="T916" s="174" t="s">
        <v>1805</v>
      </c>
      <c r="U916" s="175" t="s">
        <v>471</v>
      </c>
      <c r="V916" s="175" t="s">
        <v>1197</v>
      </c>
      <c r="W916" s="175" t="s">
        <v>173</v>
      </c>
      <c r="X916" s="176">
        <v>43294</v>
      </c>
      <c r="Y916" s="171" t="s">
        <v>7686</v>
      </c>
      <c r="Z916" s="171"/>
      <c r="AA916" s="173"/>
      <c r="AB916" s="173"/>
      <c r="AC916" s="173"/>
      <c r="AD916" s="173"/>
      <c r="AE916" s="173"/>
      <c r="AF916" s="173"/>
      <c r="AG916" s="173"/>
      <c r="AH916" s="173"/>
      <c r="AI916" s="173"/>
      <c r="AJ916" s="173"/>
      <c r="AK916" s="173">
        <v>13100000</v>
      </c>
      <c r="AL916" s="173"/>
      <c r="AM916" s="173"/>
      <c r="AN916" s="173"/>
      <c r="AO916" s="173"/>
      <c r="AP916" s="173"/>
      <c r="AQ916" s="173"/>
      <c r="AR916" s="173">
        <v>16921000</v>
      </c>
      <c r="AS916" s="173">
        <v>14319000</v>
      </c>
      <c r="AT916" s="160">
        <f t="shared" si="303"/>
        <v>3</v>
      </c>
      <c r="AU916" s="173">
        <f t="shared" si="304"/>
        <v>44340000</v>
      </c>
      <c r="AV916" s="173">
        <f t="shared" si="305"/>
        <v>14780000</v>
      </c>
      <c r="AW916" s="173">
        <f t="shared" si="306"/>
        <v>13100000</v>
      </c>
      <c r="AX916" s="173">
        <f t="shared" si="307"/>
        <v>4811900</v>
      </c>
      <c r="AY916" s="173">
        <f t="shared" si="308"/>
        <v>3131900</v>
      </c>
      <c r="AZ916" s="177">
        <f t="shared" si="309"/>
        <v>0.48272990840782093</v>
      </c>
      <c r="BA916" s="177">
        <f t="shared" si="310"/>
        <v>0.31419227335199285</v>
      </c>
      <c r="BB916" s="173">
        <f t="shared" si="311"/>
        <v>13100000</v>
      </c>
      <c r="BC916" s="178">
        <f t="shared" si="296"/>
        <v>14780000</v>
      </c>
      <c r="BD916" s="173">
        <f t="shared" si="298"/>
        <v>3131900</v>
      </c>
      <c r="BE916" s="177">
        <f t="shared" si="299"/>
        <v>0.31419227335199285</v>
      </c>
      <c r="BF916" s="179" t="s">
        <v>20515</v>
      </c>
      <c r="BG916" s="174" t="s">
        <v>1805</v>
      </c>
      <c r="BH916" s="166" t="s">
        <v>20501</v>
      </c>
      <c r="BI916" s="162"/>
      <c r="BJ916" s="163">
        <v>1</v>
      </c>
      <c r="BK916" s="163"/>
    </row>
    <row r="917" spans="1:63" ht="246" customHeight="1" x14ac:dyDescent="0.25">
      <c r="A917" s="157">
        <v>911</v>
      </c>
      <c r="B917" s="164" t="s">
        <v>1815</v>
      </c>
      <c r="C917" s="169" t="s">
        <v>1802</v>
      </c>
      <c r="D917" s="169" t="s">
        <v>467</v>
      </c>
      <c r="E917" s="170" t="s">
        <v>1816</v>
      </c>
      <c r="F917" s="171" t="s">
        <v>1817</v>
      </c>
      <c r="G917" s="171" t="s">
        <v>1817</v>
      </c>
      <c r="H917" s="172" t="s">
        <v>1817</v>
      </c>
      <c r="I917" s="164" t="s">
        <v>25</v>
      </c>
      <c r="J917" s="164">
        <v>59</v>
      </c>
      <c r="K917" s="171">
        <v>59</v>
      </c>
      <c r="L917" s="171" t="s">
        <v>1804</v>
      </c>
      <c r="M917" s="173">
        <v>9138000</v>
      </c>
      <c r="N917" s="173">
        <f t="shared" si="300"/>
        <v>638000</v>
      </c>
      <c r="O917" s="173">
        <v>638608.69565217395</v>
      </c>
      <c r="P917" s="173">
        <v>9776000</v>
      </c>
      <c r="Q917" s="173">
        <f t="shared" si="301"/>
        <v>830191.30434782617</v>
      </c>
      <c r="R917" s="173">
        <f t="shared" si="302"/>
        <v>9968191.3043478262</v>
      </c>
      <c r="S917" s="173">
        <v>9968100</v>
      </c>
      <c r="T917" s="174" t="s">
        <v>1805</v>
      </c>
      <c r="U917" s="175" t="s">
        <v>471</v>
      </c>
      <c r="V917" s="175" t="s">
        <v>1197</v>
      </c>
      <c r="W917" s="175" t="s">
        <v>29</v>
      </c>
      <c r="X917" s="176">
        <v>43294</v>
      </c>
      <c r="Y917" s="171" t="s">
        <v>7686</v>
      </c>
      <c r="Z917" s="171"/>
      <c r="AA917" s="173"/>
      <c r="AB917" s="173"/>
      <c r="AC917" s="173"/>
      <c r="AD917" s="173"/>
      <c r="AE917" s="173"/>
      <c r="AF917" s="173"/>
      <c r="AG917" s="173"/>
      <c r="AH917" s="173"/>
      <c r="AI917" s="173"/>
      <c r="AJ917" s="173"/>
      <c r="AK917" s="173">
        <v>13100000</v>
      </c>
      <c r="AL917" s="173"/>
      <c r="AM917" s="173"/>
      <c r="AN917" s="173"/>
      <c r="AO917" s="173"/>
      <c r="AP917" s="173"/>
      <c r="AQ917" s="173"/>
      <c r="AR917" s="173">
        <v>16921000</v>
      </c>
      <c r="AS917" s="173">
        <v>14319000</v>
      </c>
      <c r="AT917" s="160">
        <f t="shared" si="303"/>
        <v>3</v>
      </c>
      <c r="AU917" s="173">
        <f t="shared" si="304"/>
        <v>44340000</v>
      </c>
      <c r="AV917" s="173">
        <f t="shared" si="305"/>
        <v>14780000</v>
      </c>
      <c r="AW917" s="173">
        <f t="shared" si="306"/>
        <v>13100000</v>
      </c>
      <c r="AX917" s="173">
        <f t="shared" si="307"/>
        <v>4811900</v>
      </c>
      <c r="AY917" s="173">
        <f t="shared" si="308"/>
        <v>3131900</v>
      </c>
      <c r="AZ917" s="177">
        <f t="shared" si="309"/>
        <v>0.48272990840782093</v>
      </c>
      <c r="BA917" s="177">
        <f t="shared" si="310"/>
        <v>0.31419227335199285</v>
      </c>
      <c r="BB917" s="173">
        <f t="shared" si="311"/>
        <v>13100000</v>
      </c>
      <c r="BC917" s="178">
        <f t="shared" si="296"/>
        <v>14780000</v>
      </c>
      <c r="BD917" s="173">
        <f t="shared" si="298"/>
        <v>3131900</v>
      </c>
      <c r="BE917" s="177">
        <f t="shared" si="299"/>
        <v>0.31419227335199285</v>
      </c>
      <c r="BF917" s="179" t="s">
        <v>20515</v>
      </c>
      <c r="BG917" s="174" t="s">
        <v>1805</v>
      </c>
      <c r="BH917" s="166" t="s">
        <v>20501</v>
      </c>
      <c r="BI917" s="162"/>
      <c r="BJ917" s="163">
        <v>1</v>
      </c>
      <c r="BK917" s="163"/>
    </row>
    <row r="918" spans="1:63" ht="38.25" customHeight="1" x14ac:dyDescent="0.25">
      <c r="A918" s="157">
        <v>912</v>
      </c>
      <c r="B918" s="164" t="s">
        <v>1731</v>
      </c>
      <c r="C918" s="169" t="s">
        <v>1685</v>
      </c>
      <c r="D918" s="169" t="s">
        <v>467</v>
      </c>
      <c r="E918" s="157">
        <v>18.524000000000001</v>
      </c>
      <c r="F918" s="171" t="s">
        <v>1732</v>
      </c>
      <c r="G918" s="171" t="s">
        <v>1732</v>
      </c>
      <c r="H918" s="172" t="s">
        <v>1732</v>
      </c>
      <c r="I918" s="164" t="s">
        <v>626</v>
      </c>
      <c r="J918" s="164">
        <v>54</v>
      </c>
      <c r="K918" s="171">
        <v>54</v>
      </c>
      <c r="L918" s="171" t="s">
        <v>1688</v>
      </c>
      <c r="M918" s="173">
        <v>5175000</v>
      </c>
      <c r="N918" s="173">
        <f t="shared" si="300"/>
        <v>511000</v>
      </c>
      <c r="O918" s="173">
        <v>511826.08695652202</v>
      </c>
      <c r="P918" s="173">
        <v>5686000</v>
      </c>
      <c r="Q918" s="173">
        <f t="shared" si="301"/>
        <v>665373.91304347862</v>
      </c>
      <c r="R918" s="173">
        <f t="shared" si="302"/>
        <v>5840373.9130434785</v>
      </c>
      <c r="S918" s="173">
        <v>5840300</v>
      </c>
      <c r="T918" s="174"/>
      <c r="U918" s="175" t="s">
        <v>471</v>
      </c>
      <c r="V918" s="175" t="s">
        <v>940</v>
      </c>
      <c r="W918" s="175" t="s">
        <v>173</v>
      </c>
      <c r="X918" s="176">
        <v>43294</v>
      </c>
      <c r="Y918" s="171" t="s">
        <v>7861</v>
      </c>
      <c r="Z918" s="171"/>
      <c r="AA918" s="173"/>
      <c r="AB918" s="173"/>
      <c r="AC918" s="173"/>
      <c r="AD918" s="173"/>
      <c r="AE918" s="173"/>
      <c r="AF918" s="173"/>
      <c r="AG918" s="173"/>
      <c r="AH918" s="173"/>
      <c r="AI918" s="173"/>
      <c r="AJ918" s="173"/>
      <c r="AK918" s="173">
        <v>8442000</v>
      </c>
      <c r="AL918" s="173"/>
      <c r="AM918" s="173"/>
      <c r="AN918" s="173"/>
      <c r="AO918" s="173"/>
      <c r="AP918" s="173"/>
      <c r="AQ918" s="173"/>
      <c r="AR918" s="173">
        <v>10481000</v>
      </c>
      <c r="AS918" s="173">
        <v>8578000</v>
      </c>
      <c r="AT918" s="160">
        <f t="shared" si="303"/>
        <v>3</v>
      </c>
      <c r="AU918" s="173">
        <f t="shared" si="304"/>
        <v>27501000</v>
      </c>
      <c r="AV918" s="173">
        <f t="shared" si="305"/>
        <v>9167000</v>
      </c>
      <c r="AW918" s="173">
        <f t="shared" si="306"/>
        <v>8442000</v>
      </c>
      <c r="AX918" s="173">
        <f t="shared" si="307"/>
        <v>3326700</v>
      </c>
      <c r="AY918" s="173">
        <f t="shared" si="308"/>
        <v>2601700</v>
      </c>
      <c r="AZ918" s="177">
        <f t="shared" si="309"/>
        <v>0.5696111501121518</v>
      </c>
      <c r="BA918" s="177">
        <f t="shared" si="310"/>
        <v>0.44547369141996129</v>
      </c>
      <c r="BB918" s="173">
        <f t="shared" si="311"/>
        <v>8442000</v>
      </c>
      <c r="BC918" s="178">
        <f t="shared" si="296"/>
        <v>9167000</v>
      </c>
      <c r="BD918" s="173">
        <f t="shared" si="298"/>
        <v>2601700</v>
      </c>
      <c r="BE918" s="177">
        <f t="shared" si="299"/>
        <v>0.44547369141996129</v>
      </c>
      <c r="BF918" s="179" t="s">
        <v>20515</v>
      </c>
      <c r="BG918" s="174"/>
      <c r="BH918" s="166" t="s">
        <v>7861</v>
      </c>
      <c r="BI918" s="162"/>
      <c r="BJ918" s="163">
        <v>1</v>
      </c>
      <c r="BK918" s="163"/>
    </row>
    <row r="919" spans="1:63" ht="246" customHeight="1" x14ac:dyDescent="0.25">
      <c r="A919" s="157">
        <v>913</v>
      </c>
      <c r="B919" s="164" t="s">
        <v>1781</v>
      </c>
      <c r="C919" s="169" t="s">
        <v>1767</v>
      </c>
      <c r="D919" s="169" t="s">
        <v>467</v>
      </c>
      <c r="E919" s="157">
        <v>18.527000000000001</v>
      </c>
      <c r="F919" s="171" t="s">
        <v>1782</v>
      </c>
      <c r="G919" s="171" t="s">
        <v>1782</v>
      </c>
      <c r="H919" s="172" t="s">
        <v>1782</v>
      </c>
      <c r="I919" s="164" t="s">
        <v>626</v>
      </c>
      <c r="J919" s="164">
        <v>57</v>
      </c>
      <c r="K919" s="171">
        <v>57</v>
      </c>
      <c r="L919" s="171" t="s">
        <v>1770</v>
      </c>
      <c r="M919" s="173">
        <v>8538000</v>
      </c>
      <c r="N919" s="173">
        <f t="shared" si="300"/>
        <v>638000</v>
      </c>
      <c r="O919" s="173">
        <v>638608.69565217395</v>
      </c>
      <c r="P919" s="173">
        <v>9176000</v>
      </c>
      <c r="Q919" s="173">
        <f t="shared" si="301"/>
        <v>830191.30434782617</v>
      </c>
      <c r="R919" s="173">
        <f t="shared" si="302"/>
        <v>9368191.3043478262</v>
      </c>
      <c r="S919" s="173">
        <v>9368100</v>
      </c>
      <c r="T919" s="174" t="s">
        <v>1771</v>
      </c>
      <c r="U919" s="175" t="s">
        <v>471</v>
      </c>
      <c r="V919" s="175" t="s">
        <v>1197</v>
      </c>
      <c r="W919" s="175" t="s">
        <v>29</v>
      </c>
      <c r="X919" s="176">
        <v>43294</v>
      </c>
      <c r="Y919" s="171" t="s">
        <v>7861</v>
      </c>
      <c r="Z919" s="171"/>
      <c r="AA919" s="173"/>
      <c r="AB919" s="173"/>
      <c r="AC919" s="173"/>
      <c r="AD919" s="173"/>
      <c r="AE919" s="173"/>
      <c r="AF919" s="173"/>
      <c r="AG919" s="173"/>
      <c r="AH919" s="173"/>
      <c r="AI919" s="173"/>
      <c r="AJ919" s="173"/>
      <c r="AK919" s="173">
        <v>12538000</v>
      </c>
      <c r="AL919" s="173"/>
      <c r="AM919" s="173"/>
      <c r="AN919" s="173"/>
      <c r="AO919" s="173"/>
      <c r="AP919" s="173"/>
      <c r="AQ919" s="173"/>
      <c r="AR919" s="173">
        <v>16217000</v>
      </c>
      <c r="AS919" s="173">
        <v>13419000</v>
      </c>
      <c r="AT919" s="160">
        <f t="shared" si="303"/>
        <v>3</v>
      </c>
      <c r="AU919" s="173">
        <f t="shared" si="304"/>
        <v>42174000</v>
      </c>
      <c r="AV919" s="173">
        <f t="shared" si="305"/>
        <v>14058000</v>
      </c>
      <c r="AW919" s="173">
        <f t="shared" si="306"/>
        <v>12538000</v>
      </c>
      <c r="AX919" s="173">
        <f t="shared" si="307"/>
        <v>4689900</v>
      </c>
      <c r="AY919" s="173">
        <f t="shared" si="308"/>
        <v>3169900</v>
      </c>
      <c r="AZ919" s="177">
        <f t="shared" si="309"/>
        <v>0.50062445960226731</v>
      </c>
      <c r="BA919" s="177">
        <f t="shared" si="310"/>
        <v>0.3383717082439342</v>
      </c>
      <c r="BB919" s="173">
        <f t="shared" si="311"/>
        <v>12538000</v>
      </c>
      <c r="BC919" s="178">
        <f t="shared" si="296"/>
        <v>14058000</v>
      </c>
      <c r="BD919" s="173">
        <f t="shared" si="298"/>
        <v>3169900</v>
      </c>
      <c r="BE919" s="177">
        <f t="shared" si="299"/>
        <v>0.3383717082439342</v>
      </c>
      <c r="BF919" s="179" t="s">
        <v>20515</v>
      </c>
      <c r="BG919" s="174" t="s">
        <v>1771</v>
      </c>
      <c r="BH919" s="166" t="s">
        <v>7861</v>
      </c>
      <c r="BI919" s="162"/>
      <c r="BJ919" s="163">
        <v>1</v>
      </c>
      <c r="BK919" s="163"/>
    </row>
    <row r="920" spans="1:63" ht="246" customHeight="1" x14ac:dyDescent="0.25">
      <c r="A920" s="157">
        <v>914</v>
      </c>
      <c r="B920" s="164" t="s">
        <v>1818</v>
      </c>
      <c r="C920" s="169" t="s">
        <v>1802</v>
      </c>
      <c r="D920" s="169" t="s">
        <v>467</v>
      </c>
      <c r="E920" s="157">
        <v>18.559000000000001</v>
      </c>
      <c r="F920" s="171" t="s">
        <v>1819</v>
      </c>
      <c r="G920" s="171" t="s">
        <v>1819</v>
      </c>
      <c r="H920" s="172" t="s">
        <v>1819</v>
      </c>
      <c r="I920" s="164" t="s">
        <v>25</v>
      </c>
      <c r="J920" s="164">
        <v>59</v>
      </c>
      <c r="K920" s="171">
        <v>59</v>
      </c>
      <c r="L920" s="171" t="s">
        <v>1804</v>
      </c>
      <c r="M920" s="173">
        <v>9138000</v>
      </c>
      <c r="N920" s="173">
        <f t="shared" si="300"/>
        <v>638000</v>
      </c>
      <c r="O920" s="173">
        <v>638608.69565217395</v>
      </c>
      <c r="P920" s="173">
        <v>9776000</v>
      </c>
      <c r="Q920" s="173">
        <f t="shared" si="301"/>
        <v>830191.30434782617</v>
      </c>
      <c r="R920" s="173">
        <f t="shared" si="302"/>
        <v>9968191.3043478262</v>
      </c>
      <c r="S920" s="173">
        <v>9968100</v>
      </c>
      <c r="T920" s="174" t="s">
        <v>1805</v>
      </c>
      <c r="U920" s="175" t="s">
        <v>471</v>
      </c>
      <c r="V920" s="175" t="s">
        <v>1197</v>
      </c>
      <c r="W920" s="175" t="s">
        <v>173</v>
      </c>
      <c r="X920" s="176">
        <v>43294</v>
      </c>
      <c r="Y920" s="171" t="s">
        <v>7861</v>
      </c>
      <c r="Z920" s="171"/>
      <c r="AA920" s="173"/>
      <c r="AB920" s="173"/>
      <c r="AC920" s="173"/>
      <c r="AD920" s="173"/>
      <c r="AE920" s="173"/>
      <c r="AF920" s="173"/>
      <c r="AG920" s="173"/>
      <c r="AH920" s="173"/>
      <c r="AI920" s="173"/>
      <c r="AJ920" s="173"/>
      <c r="AK920" s="173">
        <v>13100000</v>
      </c>
      <c r="AL920" s="173"/>
      <c r="AM920" s="173"/>
      <c r="AN920" s="173"/>
      <c r="AO920" s="173"/>
      <c r="AP920" s="173"/>
      <c r="AQ920" s="173"/>
      <c r="AR920" s="173">
        <v>16921000</v>
      </c>
      <c r="AS920" s="173">
        <v>14319000</v>
      </c>
      <c r="AT920" s="160">
        <f t="shared" si="303"/>
        <v>3</v>
      </c>
      <c r="AU920" s="173">
        <f t="shared" si="304"/>
        <v>44340000</v>
      </c>
      <c r="AV920" s="173">
        <f t="shared" si="305"/>
        <v>14780000</v>
      </c>
      <c r="AW920" s="173">
        <f t="shared" si="306"/>
        <v>13100000</v>
      </c>
      <c r="AX920" s="173">
        <f t="shared" si="307"/>
        <v>4811900</v>
      </c>
      <c r="AY920" s="173">
        <f t="shared" si="308"/>
        <v>3131900</v>
      </c>
      <c r="AZ920" s="177">
        <f t="shared" si="309"/>
        <v>0.48272990840782093</v>
      </c>
      <c r="BA920" s="177">
        <f t="shared" si="310"/>
        <v>0.31419227335199285</v>
      </c>
      <c r="BB920" s="173">
        <f t="shared" si="311"/>
        <v>13100000</v>
      </c>
      <c r="BC920" s="178">
        <f t="shared" si="296"/>
        <v>14780000</v>
      </c>
      <c r="BD920" s="173">
        <f t="shared" si="298"/>
        <v>3131900</v>
      </c>
      <c r="BE920" s="177">
        <f t="shared" si="299"/>
        <v>0.31419227335199285</v>
      </c>
      <c r="BF920" s="179" t="s">
        <v>20515</v>
      </c>
      <c r="BG920" s="174" t="s">
        <v>1805</v>
      </c>
      <c r="BH920" s="166" t="s">
        <v>7861</v>
      </c>
      <c r="BI920" s="162"/>
      <c r="BJ920" s="163">
        <v>1</v>
      </c>
      <c r="BK920" s="163"/>
    </row>
    <row r="921" spans="1:63" ht="36" customHeight="1" x14ac:dyDescent="0.25">
      <c r="A921" s="157">
        <v>915</v>
      </c>
      <c r="B921" s="164" t="s">
        <v>2475</v>
      </c>
      <c r="C921" s="169" t="s">
        <v>2471</v>
      </c>
      <c r="D921" s="169" t="s">
        <v>467</v>
      </c>
      <c r="E921" s="170" t="s">
        <v>2476</v>
      </c>
      <c r="F921" s="171" t="s">
        <v>2477</v>
      </c>
      <c r="G921" s="171" t="s">
        <v>2477</v>
      </c>
      <c r="H921" s="172" t="s">
        <v>2477</v>
      </c>
      <c r="I921" s="164"/>
      <c r="J921" s="164">
        <v>71</v>
      </c>
      <c r="K921" s="171">
        <v>71</v>
      </c>
      <c r="L921" s="171" t="s">
        <v>2472</v>
      </c>
      <c r="M921" s="173">
        <v>70000</v>
      </c>
      <c r="N921" s="173">
        <f t="shared" si="300"/>
        <v>14800</v>
      </c>
      <c r="O921" s="173">
        <v>14869.5652173913</v>
      </c>
      <c r="P921" s="173">
        <v>84800</v>
      </c>
      <c r="Q921" s="173">
        <f t="shared" si="301"/>
        <v>19330.434782608689</v>
      </c>
      <c r="R921" s="173">
        <f t="shared" si="302"/>
        <v>89330.434782608689</v>
      </c>
      <c r="S921" s="173">
        <v>89300</v>
      </c>
      <c r="T921" s="174"/>
      <c r="U921" s="175" t="s">
        <v>471</v>
      </c>
      <c r="V921" s="175" t="s">
        <v>1197</v>
      </c>
      <c r="W921" s="175" t="s">
        <v>173</v>
      </c>
      <c r="X921" s="176">
        <v>43294</v>
      </c>
      <c r="Y921" s="171" t="s">
        <v>7684</v>
      </c>
      <c r="Z921" s="171"/>
      <c r="AA921" s="173"/>
      <c r="AB921" s="173"/>
      <c r="AC921" s="173">
        <v>150000</v>
      </c>
      <c r="AD921" s="173"/>
      <c r="AE921" s="173"/>
      <c r="AF921" s="173"/>
      <c r="AG921" s="173"/>
      <c r="AH921" s="173"/>
      <c r="AI921" s="173">
        <v>118700</v>
      </c>
      <c r="AJ921" s="173"/>
      <c r="AK921" s="173"/>
      <c r="AL921" s="173"/>
      <c r="AM921" s="173"/>
      <c r="AN921" s="173"/>
      <c r="AO921" s="173"/>
      <c r="AP921" s="173"/>
      <c r="AQ921" s="173"/>
      <c r="AR921" s="173"/>
      <c r="AS921" s="173">
        <v>160000</v>
      </c>
      <c r="AT921" s="160">
        <f t="shared" si="303"/>
        <v>3</v>
      </c>
      <c r="AU921" s="173">
        <f t="shared" si="304"/>
        <v>428700</v>
      </c>
      <c r="AV921" s="173">
        <f t="shared" si="305"/>
        <v>142900</v>
      </c>
      <c r="AW921" s="173">
        <f t="shared" si="306"/>
        <v>118700</v>
      </c>
      <c r="AX921" s="173">
        <f t="shared" si="307"/>
        <v>53600</v>
      </c>
      <c r="AY921" s="173">
        <f t="shared" si="308"/>
        <v>29400</v>
      </c>
      <c r="AZ921" s="177">
        <f t="shared" si="309"/>
        <v>0.60022396416573354</v>
      </c>
      <c r="BA921" s="177">
        <f t="shared" si="310"/>
        <v>0.32922732362821949</v>
      </c>
      <c r="BB921" s="173">
        <f t="shared" ref="BB921:BB952" si="312">AV921</f>
        <v>142900</v>
      </c>
      <c r="BC921" s="178">
        <f t="shared" si="296"/>
        <v>142900</v>
      </c>
      <c r="BD921" s="173">
        <f t="shared" si="298"/>
        <v>53600</v>
      </c>
      <c r="BE921" s="177">
        <f t="shared" si="299"/>
        <v>0.60022396416573354</v>
      </c>
      <c r="BF921" s="179" t="s">
        <v>7679</v>
      </c>
      <c r="BG921" s="174"/>
      <c r="BH921" s="166" t="s">
        <v>20501</v>
      </c>
      <c r="BI921" s="162"/>
      <c r="BJ921" s="163">
        <v>1</v>
      </c>
      <c r="BK921" s="163"/>
    </row>
    <row r="922" spans="1:63" ht="67.5" customHeight="1" x14ac:dyDescent="0.25">
      <c r="A922" s="157">
        <v>916</v>
      </c>
      <c r="B922" s="164" t="s">
        <v>1450</v>
      </c>
      <c r="C922" s="169" t="s">
        <v>1385</v>
      </c>
      <c r="D922" s="169" t="s">
        <v>467</v>
      </c>
      <c r="E922" s="157">
        <v>18.233000000000001</v>
      </c>
      <c r="F922" s="171" t="s">
        <v>7587</v>
      </c>
      <c r="G922" s="171" t="s">
        <v>1451</v>
      </c>
      <c r="H922" s="172" t="s">
        <v>1452</v>
      </c>
      <c r="I922" s="164" t="s">
        <v>439</v>
      </c>
      <c r="J922" s="164">
        <v>44</v>
      </c>
      <c r="K922" s="171">
        <v>44</v>
      </c>
      <c r="L922" s="171" t="s">
        <v>1388</v>
      </c>
      <c r="M922" s="173">
        <v>1647036</v>
      </c>
      <c r="N922" s="173">
        <f t="shared" si="300"/>
        <v>64964</v>
      </c>
      <c r="O922" s="173">
        <v>65682.782608695605</v>
      </c>
      <c r="P922" s="173">
        <v>1712000</v>
      </c>
      <c r="Q922" s="173">
        <f t="shared" si="301"/>
        <v>85387.617391304288</v>
      </c>
      <c r="R922" s="173">
        <f t="shared" si="302"/>
        <v>1732423.6173913043</v>
      </c>
      <c r="S922" s="173">
        <v>1732400</v>
      </c>
      <c r="T922" s="174" t="s">
        <v>887</v>
      </c>
      <c r="U922" s="175" t="s">
        <v>471</v>
      </c>
      <c r="V922" s="175" t="s">
        <v>628</v>
      </c>
      <c r="W922" s="175" t="s">
        <v>29</v>
      </c>
      <c r="X922" s="176">
        <v>43294</v>
      </c>
      <c r="Y922" s="171" t="s">
        <v>7863</v>
      </c>
      <c r="Z922" s="171" t="s">
        <v>7860</v>
      </c>
      <c r="AA922" s="173"/>
      <c r="AB922" s="173"/>
      <c r="AC922" s="173"/>
      <c r="AD922" s="173"/>
      <c r="AE922" s="173"/>
      <c r="AF922" s="173">
        <v>2000000</v>
      </c>
      <c r="AG922" s="173"/>
      <c r="AH922" s="173"/>
      <c r="AI922" s="173">
        <v>2012000</v>
      </c>
      <c r="AJ922" s="173"/>
      <c r="AK922" s="173"/>
      <c r="AL922" s="173"/>
      <c r="AM922" s="173"/>
      <c r="AN922" s="173"/>
      <c r="AO922" s="173"/>
      <c r="AP922" s="173"/>
      <c r="AQ922" s="173"/>
      <c r="AR922" s="173"/>
      <c r="AS922" s="173">
        <v>1732400</v>
      </c>
      <c r="AT922" s="160">
        <f t="shared" si="303"/>
        <v>3</v>
      </c>
      <c r="AU922" s="173">
        <f t="shared" si="304"/>
        <v>5744400</v>
      </c>
      <c r="AV922" s="173">
        <f t="shared" si="305"/>
        <v>1914800</v>
      </c>
      <c r="AW922" s="173">
        <f t="shared" si="306"/>
        <v>1732400</v>
      </c>
      <c r="AX922" s="173">
        <f t="shared" si="307"/>
        <v>182400</v>
      </c>
      <c r="AY922" s="173">
        <f t="shared" si="308"/>
        <v>0</v>
      </c>
      <c r="AZ922" s="177">
        <f t="shared" si="309"/>
        <v>0.10528746247979681</v>
      </c>
      <c r="BA922" s="177">
        <f t="shared" si="310"/>
        <v>0</v>
      </c>
      <c r="BB922" s="173">
        <f t="shared" si="312"/>
        <v>1914800</v>
      </c>
      <c r="BC922" s="178">
        <f t="shared" si="296"/>
        <v>1914800</v>
      </c>
      <c r="BD922" s="173">
        <f t="shared" si="298"/>
        <v>182400</v>
      </c>
      <c r="BE922" s="177">
        <f t="shared" si="299"/>
        <v>0.10528746247979681</v>
      </c>
      <c r="BF922" s="179" t="s">
        <v>7679</v>
      </c>
      <c r="BG922" s="174" t="s">
        <v>887</v>
      </c>
      <c r="BH922" s="166" t="s">
        <v>7863</v>
      </c>
      <c r="BI922" s="162"/>
      <c r="BJ922" s="163">
        <v>1</v>
      </c>
      <c r="BK922" s="163"/>
    </row>
    <row r="923" spans="1:63" ht="36" customHeight="1" x14ac:dyDescent="0.25">
      <c r="A923" s="157">
        <v>917</v>
      </c>
      <c r="B923" s="164" t="s">
        <v>1479</v>
      </c>
      <c r="C923" s="169" t="s">
        <v>1480</v>
      </c>
      <c r="D923" s="169" t="s">
        <v>467</v>
      </c>
      <c r="E923" s="157">
        <v>18.231999999999999</v>
      </c>
      <c r="F923" s="171" t="s">
        <v>1386</v>
      </c>
      <c r="G923" s="171" t="s">
        <v>1481</v>
      </c>
      <c r="H923" s="172" t="s">
        <v>1386</v>
      </c>
      <c r="I923" s="164" t="s">
        <v>439</v>
      </c>
      <c r="J923" s="164">
        <v>45</v>
      </c>
      <c r="K923" s="171">
        <v>45</v>
      </c>
      <c r="L923" s="171" t="s">
        <v>1482</v>
      </c>
      <c r="M923" s="173">
        <v>1377000</v>
      </c>
      <c r="N923" s="173">
        <f t="shared" si="300"/>
        <v>84000</v>
      </c>
      <c r="O923" s="173">
        <v>84521.739130434798</v>
      </c>
      <c r="P923" s="173">
        <v>1461000</v>
      </c>
      <c r="Q923" s="173">
        <f t="shared" si="301"/>
        <v>109878.26086956525</v>
      </c>
      <c r="R923" s="173">
        <f t="shared" si="302"/>
        <v>1486878.2608695652</v>
      </c>
      <c r="S923" s="173">
        <v>1486800</v>
      </c>
      <c r="T923" s="174"/>
      <c r="U923" s="175" t="s">
        <v>471</v>
      </c>
      <c r="V923" s="175" t="s">
        <v>628</v>
      </c>
      <c r="W923" s="175" t="s">
        <v>196</v>
      </c>
      <c r="X923" s="176">
        <v>43294</v>
      </c>
      <c r="Y923" s="171" t="s">
        <v>7863</v>
      </c>
      <c r="Z923" s="171" t="s">
        <v>7860</v>
      </c>
      <c r="AA923" s="173"/>
      <c r="AB923" s="173"/>
      <c r="AC923" s="173"/>
      <c r="AD923" s="173"/>
      <c r="AE923" s="173"/>
      <c r="AF923" s="173">
        <v>2000000</v>
      </c>
      <c r="AG923" s="173"/>
      <c r="AH923" s="173"/>
      <c r="AI923" s="173">
        <v>1761000</v>
      </c>
      <c r="AJ923" s="173"/>
      <c r="AK923" s="173"/>
      <c r="AL923" s="173"/>
      <c r="AM923" s="173"/>
      <c r="AN923" s="173"/>
      <c r="AO923" s="173"/>
      <c r="AP923" s="173"/>
      <c r="AQ923" s="173"/>
      <c r="AR923" s="173"/>
      <c r="AS923" s="173">
        <v>1486800</v>
      </c>
      <c r="AT923" s="160">
        <f t="shared" si="303"/>
        <v>3</v>
      </c>
      <c r="AU923" s="173">
        <f t="shared" si="304"/>
        <v>5247800</v>
      </c>
      <c r="AV923" s="173">
        <f t="shared" si="305"/>
        <v>1749300</v>
      </c>
      <c r="AW923" s="173">
        <f t="shared" si="306"/>
        <v>1486800</v>
      </c>
      <c r="AX923" s="173">
        <f t="shared" si="307"/>
        <v>262500</v>
      </c>
      <c r="AY923" s="173">
        <f t="shared" si="308"/>
        <v>0</v>
      </c>
      <c r="AZ923" s="177">
        <f t="shared" si="309"/>
        <v>0.17655367231638419</v>
      </c>
      <c r="BA923" s="177">
        <f t="shared" si="310"/>
        <v>0</v>
      </c>
      <c r="BB923" s="173">
        <f t="shared" si="312"/>
        <v>1749300</v>
      </c>
      <c r="BC923" s="178">
        <f t="shared" si="296"/>
        <v>1749300</v>
      </c>
      <c r="BD923" s="173">
        <f t="shared" si="298"/>
        <v>262500</v>
      </c>
      <c r="BE923" s="177">
        <f t="shared" si="299"/>
        <v>0.17655367231638419</v>
      </c>
      <c r="BF923" s="179" t="s">
        <v>7679</v>
      </c>
      <c r="BG923" s="174"/>
      <c r="BH923" s="166" t="s">
        <v>7863</v>
      </c>
      <c r="BI923" s="162"/>
      <c r="BJ923" s="163">
        <v>1</v>
      </c>
      <c r="BK923" s="163"/>
    </row>
    <row r="924" spans="1:63" ht="36" customHeight="1" x14ac:dyDescent="0.25">
      <c r="A924" s="157">
        <v>918</v>
      </c>
      <c r="B924" s="164" t="s">
        <v>1483</v>
      </c>
      <c r="C924" s="169" t="s">
        <v>1480</v>
      </c>
      <c r="D924" s="169" t="s">
        <v>467</v>
      </c>
      <c r="E924" s="157">
        <v>18.268000000000001</v>
      </c>
      <c r="F924" s="171" t="s">
        <v>1484</v>
      </c>
      <c r="G924" s="171" t="s">
        <v>1484</v>
      </c>
      <c r="H924" s="172" t="s">
        <v>1485</v>
      </c>
      <c r="I924" s="164"/>
      <c r="J924" s="164">
        <v>45</v>
      </c>
      <c r="K924" s="171">
        <v>45</v>
      </c>
      <c r="L924" s="171" t="s">
        <v>1482</v>
      </c>
      <c r="M924" s="173">
        <v>1377000</v>
      </c>
      <c r="N924" s="173">
        <f t="shared" si="300"/>
        <v>84000</v>
      </c>
      <c r="O924" s="173">
        <v>84521.739130434798</v>
      </c>
      <c r="P924" s="173">
        <v>1461000</v>
      </c>
      <c r="Q924" s="173">
        <f t="shared" si="301"/>
        <v>109878.26086956525</v>
      </c>
      <c r="R924" s="173">
        <f t="shared" si="302"/>
        <v>1486878.2608695652</v>
      </c>
      <c r="S924" s="173">
        <v>1486800</v>
      </c>
      <c r="T924" s="174"/>
      <c r="U924" s="175" t="s">
        <v>471</v>
      </c>
      <c r="V924" s="175" t="s">
        <v>628</v>
      </c>
      <c r="W924" s="175" t="s">
        <v>196</v>
      </c>
      <c r="X924" s="176">
        <v>43294</v>
      </c>
      <c r="Y924" s="171" t="s">
        <v>7863</v>
      </c>
      <c r="Z924" s="171" t="s">
        <v>7860</v>
      </c>
      <c r="AA924" s="173"/>
      <c r="AB924" s="173"/>
      <c r="AC924" s="173"/>
      <c r="AD924" s="173"/>
      <c r="AE924" s="173"/>
      <c r="AF924" s="173">
        <v>2000000</v>
      </c>
      <c r="AG924" s="173"/>
      <c r="AH924" s="173"/>
      <c r="AI924" s="173">
        <v>1761000</v>
      </c>
      <c r="AJ924" s="173"/>
      <c r="AK924" s="173"/>
      <c r="AL924" s="173"/>
      <c r="AM924" s="173"/>
      <c r="AN924" s="173"/>
      <c r="AO924" s="173"/>
      <c r="AP924" s="173"/>
      <c r="AQ924" s="173"/>
      <c r="AR924" s="173"/>
      <c r="AS924" s="173">
        <v>1486800</v>
      </c>
      <c r="AT924" s="160">
        <f t="shared" si="303"/>
        <v>3</v>
      </c>
      <c r="AU924" s="173">
        <f t="shared" si="304"/>
        <v>5247800</v>
      </c>
      <c r="AV924" s="173">
        <f t="shared" si="305"/>
        <v>1749300</v>
      </c>
      <c r="AW924" s="173">
        <f t="shared" si="306"/>
        <v>1486800</v>
      </c>
      <c r="AX924" s="173">
        <f t="shared" si="307"/>
        <v>262500</v>
      </c>
      <c r="AY924" s="173">
        <f t="shared" si="308"/>
        <v>0</v>
      </c>
      <c r="AZ924" s="177">
        <f t="shared" si="309"/>
        <v>0.17655367231638419</v>
      </c>
      <c r="BA924" s="177">
        <f t="shared" si="310"/>
        <v>0</v>
      </c>
      <c r="BB924" s="173">
        <f t="shared" si="312"/>
        <v>1749300</v>
      </c>
      <c r="BC924" s="178">
        <f t="shared" si="296"/>
        <v>1749300</v>
      </c>
      <c r="BD924" s="173">
        <f t="shared" si="298"/>
        <v>262500</v>
      </c>
      <c r="BE924" s="177">
        <f t="shared" si="299"/>
        <v>0.17655367231638419</v>
      </c>
      <c r="BF924" s="179" t="s">
        <v>7679</v>
      </c>
      <c r="BG924" s="174"/>
      <c r="BH924" s="166" t="s">
        <v>7863</v>
      </c>
      <c r="BI924" s="162"/>
      <c r="BJ924" s="163">
        <v>1</v>
      </c>
      <c r="BK924" s="163"/>
    </row>
    <row r="925" spans="1:63" ht="36" customHeight="1" x14ac:dyDescent="0.25">
      <c r="A925" s="157">
        <v>919</v>
      </c>
      <c r="B925" s="164" t="s">
        <v>1486</v>
      </c>
      <c r="C925" s="169" t="s">
        <v>1480</v>
      </c>
      <c r="D925" s="169" t="s">
        <v>467</v>
      </c>
      <c r="E925" s="170" t="s">
        <v>1487</v>
      </c>
      <c r="F925" s="171" t="s">
        <v>1488</v>
      </c>
      <c r="G925" s="171" t="s">
        <v>1488</v>
      </c>
      <c r="H925" s="172" t="s">
        <v>1489</v>
      </c>
      <c r="I925" s="164"/>
      <c r="J925" s="164">
        <v>45</v>
      </c>
      <c r="K925" s="171">
        <v>45</v>
      </c>
      <c r="L925" s="171" t="s">
        <v>1482</v>
      </c>
      <c r="M925" s="173">
        <v>1377000</v>
      </c>
      <c r="N925" s="173">
        <f t="shared" si="300"/>
        <v>84000</v>
      </c>
      <c r="O925" s="173">
        <v>84521.739130434798</v>
      </c>
      <c r="P925" s="173">
        <v>1461000</v>
      </c>
      <c r="Q925" s="173">
        <f t="shared" si="301"/>
        <v>109878.26086956525</v>
      </c>
      <c r="R925" s="173">
        <f t="shared" si="302"/>
        <v>1486878.2608695652</v>
      </c>
      <c r="S925" s="173">
        <v>1486800</v>
      </c>
      <c r="T925" s="174"/>
      <c r="U925" s="175" t="s">
        <v>471</v>
      </c>
      <c r="V925" s="175" t="s">
        <v>628</v>
      </c>
      <c r="W925" s="175" t="s">
        <v>173</v>
      </c>
      <c r="X925" s="176">
        <v>43294</v>
      </c>
      <c r="Y925" s="171" t="s">
        <v>7863</v>
      </c>
      <c r="Z925" s="171" t="s">
        <v>7860</v>
      </c>
      <c r="AA925" s="173"/>
      <c r="AB925" s="173"/>
      <c r="AC925" s="173"/>
      <c r="AD925" s="173"/>
      <c r="AE925" s="173"/>
      <c r="AF925" s="173">
        <v>2000000</v>
      </c>
      <c r="AG925" s="173"/>
      <c r="AH925" s="173"/>
      <c r="AI925" s="173">
        <v>1761000</v>
      </c>
      <c r="AJ925" s="173"/>
      <c r="AK925" s="173"/>
      <c r="AL925" s="173"/>
      <c r="AM925" s="173"/>
      <c r="AN925" s="173"/>
      <c r="AO925" s="173"/>
      <c r="AP925" s="173"/>
      <c r="AQ925" s="173"/>
      <c r="AR925" s="173"/>
      <c r="AS925" s="173">
        <v>1486800</v>
      </c>
      <c r="AT925" s="160">
        <f t="shared" si="303"/>
        <v>3</v>
      </c>
      <c r="AU925" s="173">
        <f t="shared" si="304"/>
        <v>5247800</v>
      </c>
      <c r="AV925" s="173">
        <f t="shared" si="305"/>
        <v>1749300</v>
      </c>
      <c r="AW925" s="173">
        <f t="shared" si="306"/>
        <v>1486800</v>
      </c>
      <c r="AX925" s="173">
        <f t="shared" si="307"/>
        <v>262500</v>
      </c>
      <c r="AY925" s="173">
        <f t="shared" si="308"/>
        <v>0</v>
      </c>
      <c r="AZ925" s="177">
        <f t="shared" si="309"/>
        <v>0.17655367231638419</v>
      </c>
      <c r="BA925" s="177">
        <f t="shared" si="310"/>
        <v>0</v>
      </c>
      <c r="BB925" s="173">
        <f t="shared" si="312"/>
        <v>1749300</v>
      </c>
      <c r="BC925" s="178">
        <f t="shared" si="296"/>
        <v>1749300</v>
      </c>
      <c r="BD925" s="173">
        <f t="shared" si="298"/>
        <v>262500</v>
      </c>
      <c r="BE925" s="177">
        <f t="shared" si="299"/>
        <v>0.17655367231638419</v>
      </c>
      <c r="BF925" s="179" t="s">
        <v>7679</v>
      </c>
      <c r="BG925" s="174"/>
      <c r="BH925" s="166" t="s">
        <v>7863</v>
      </c>
      <c r="BI925" s="162"/>
      <c r="BJ925" s="163">
        <v>1</v>
      </c>
      <c r="BK925" s="163"/>
    </row>
    <row r="926" spans="1:63" ht="36" customHeight="1" x14ac:dyDescent="0.25">
      <c r="A926" s="157">
        <v>920</v>
      </c>
      <c r="B926" s="164" t="s">
        <v>1490</v>
      </c>
      <c r="C926" s="169" t="s">
        <v>1480</v>
      </c>
      <c r="D926" s="169" t="s">
        <v>467</v>
      </c>
      <c r="E926" s="157">
        <v>18.271999999999998</v>
      </c>
      <c r="F926" s="171" t="s">
        <v>1491</v>
      </c>
      <c r="G926" s="171" t="s">
        <v>1491</v>
      </c>
      <c r="H926" s="172" t="s">
        <v>1492</v>
      </c>
      <c r="I926" s="164"/>
      <c r="J926" s="164">
        <v>45</v>
      </c>
      <c r="K926" s="171">
        <v>45</v>
      </c>
      <c r="L926" s="171" t="s">
        <v>1482</v>
      </c>
      <c r="M926" s="173">
        <v>1377000</v>
      </c>
      <c r="N926" s="173">
        <f t="shared" si="300"/>
        <v>84000</v>
      </c>
      <c r="O926" s="173">
        <v>84521.739130434798</v>
      </c>
      <c r="P926" s="173">
        <v>1461000</v>
      </c>
      <c r="Q926" s="173">
        <f t="shared" si="301"/>
        <v>109878.26086956525</v>
      </c>
      <c r="R926" s="173">
        <f t="shared" si="302"/>
        <v>1486878.2608695652</v>
      </c>
      <c r="S926" s="173">
        <v>1486800</v>
      </c>
      <c r="T926" s="174"/>
      <c r="U926" s="175" t="s">
        <v>471</v>
      </c>
      <c r="V926" s="175" t="s">
        <v>628</v>
      </c>
      <c r="W926" s="175" t="s">
        <v>196</v>
      </c>
      <c r="X926" s="176">
        <v>43294</v>
      </c>
      <c r="Y926" s="171" t="s">
        <v>7863</v>
      </c>
      <c r="Z926" s="171" t="s">
        <v>7860</v>
      </c>
      <c r="AA926" s="173"/>
      <c r="AB926" s="173"/>
      <c r="AC926" s="173"/>
      <c r="AD926" s="173"/>
      <c r="AE926" s="173"/>
      <c r="AF926" s="173">
        <v>2000000</v>
      </c>
      <c r="AG926" s="173"/>
      <c r="AH926" s="173"/>
      <c r="AI926" s="173">
        <v>1761000</v>
      </c>
      <c r="AJ926" s="173"/>
      <c r="AK926" s="173"/>
      <c r="AL926" s="173"/>
      <c r="AM926" s="173"/>
      <c r="AN926" s="173"/>
      <c r="AO926" s="173"/>
      <c r="AP926" s="173"/>
      <c r="AQ926" s="173"/>
      <c r="AR926" s="173"/>
      <c r="AS926" s="173">
        <v>1486800</v>
      </c>
      <c r="AT926" s="160">
        <f t="shared" si="303"/>
        <v>3</v>
      </c>
      <c r="AU926" s="173">
        <f t="shared" si="304"/>
        <v>5247800</v>
      </c>
      <c r="AV926" s="173">
        <f t="shared" si="305"/>
        <v>1749300</v>
      </c>
      <c r="AW926" s="173">
        <f t="shared" si="306"/>
        <v>1486800</v>
      </c>
      <c r="AX926" s="173">
        <f t="shared" si="307"/>
        <v>262500</v>
      </c>
      <c r="AY926" s="173">
        <f t="shared" si="308"/>
        <v>0</v>
      </c>
      <c r="AZ926" s="177">
        <f t="shared" si="309"/>
        <v>0.17655367231638419</v>
      </c>
      <c r="BA926" s="177">
        <f t="shared" si="310"/>
        <v>0</v>
      </c>
      <c r="BB926" s="173">
        <f t="shared" si="312"/>
        <v>1749300</v>
      </c>
      <c r="BC926" s="178">
        <f t="shared" si="296"/>
        <v>1749300</v>
      </c>
      <c r="BD926" s="173">
        <f t="shared" si="298"/>
        <v>262500</v>
      </c>
      <c r="BE926" s="177">
        <f t="shared" si="299"/>
        <v>0.17655367231638419</v>
      </c>
      <c r="BF926" s="179" t="s">
        <v>7679</v>
      </c>
      <c r="BG926" s="174"/>
      <c r="BH926" s="166" t="s">
        <v>7863</v>
      </c>
      <c r="BI926" s="162"/>
      <c r="BJ926" s="163">
        <v>1</v>
      </c>
      <c r="BK926" s="163"/>
    </row>
    <row r="927" spans="1:63" ht="36" customHeight="1" x14ac:dyDescent="0.25">
      <c r="A927" s="157">
        <v>921</v>
      </c>
      <c r="B927" s="164" t="s">
        <v>1493</v>
      </c>
      <c r="C927" s="169" t="s">
        <v>1480</v>
      </c>
      <c r="D927" s="169" t="s">
        <v>467</v>
      </c>
      <c r="E927" s="157">
        <v>18.234000000000002</v>
      </c>
      <c r="F927" s="171" t="s">
        <v>1420</v>
      </c>
      <c r="G927" s="171" t="s">
        <v>1494</v>
      </c>
      <c r="H927" s="172" t="s">
        <v>1420</v>
      </c>
      <c r="I927" s="164" t="s">
        <v>439</v>
      </c>
      <c r="J927" s="164">
        <v>45</v>
      </c>
      <c r="K927" s="171">
        <v>45</v>
      </c>
      <c r="L927" s="171" t="s">
        <v>1482</v>
      </c>
      <c r="M927" s="173">
        <v>1377000</v>
      </c>
      <c r="N927" s="173">
        <f t="shared" si="300"/>
        <v>84000</v>
      </c>
      <c r="O927" s="173">
        <v>84521.739130434798</v>
      </c>
      <c r="P927" s="173">
        <v>1461000</v>
      </c>
      <c r="Q927" s="173">
        <f t="shared" si="301"/>
        <v>109878.26086956525</v>
      </c>
      <c r="R927" s="173">
        <f t="shared" si="302"/>
        <v>1486878.2608695652</v>
      </c>
      <c r="S927" s="173">
        <v>1486800</v>
      </c>
      <c r="T927" s="174"/>
      <c r="U927" s="175" t="s">
        <v>471</v>
      </c>
      <c r="V927" s="175" t="s">
        <v>628</v>
      </c>
      <c r="W927" s="175" t="s">
        <v>196</v>
      </c>
      <c r="X927" s="176">
        <v>43294</v>
      </c>
      <c r="Y927" s="171" t="s">
        <v>7863</v>
      </c>
      <c r="Z927" s="171" t="s">
        <v>7860</v>
      </c>
      <c r="AA927" s="173"/>
      <c r="AB927" s="173"/>
      <c r="AC927" s="173"/>
      <c r="AD927" s="173"/>
      <c r="AE927" s="173"/>
      <c r="AF927" s="173">
        <v>2000000</v>
      </c>
      <c r="AG927" s="173"/>
      <c r="AH927" s="173"/>
      <c r="AI927" s="173">
        <v>1761000</v>
      </c>
      <c r="AJ927" s="173"/>
      <c r="AK927" s="173"/>
      <c r="AL927" s="173"/>
      <c r="AM927" s="173"/>
      <c r="AN927" s="173"/>
      <c r="AO927" s="173"/>
      <c r="AP927" s="173"/>
      <c r="AQ927" s="173"/>
      <c r="AR927" s="173"/>
      <c r="AS927" s="173">
        <v>1486800</v>
      </c>
      <c r="AT927" s="160">
        <f t="shared" si="303"/>
        <v>3</v>
      </c>
      <c r="AU927" s="173">
        <f t="shared" si="304"/>
        <v>5247800</v>
      </c>
      <c r="AV927" s="173">
        <f t="shared" si="305"/>
        <v>1749300</v>
      </c>
      <c r="AW927" s="173">
        <f t="shared" si="306"/>
        <v>1486800</v>
      </c>
      <c r="AX927" s="173">
        <f t="shared" si="307"/>
        <v>262500</v>
      </c>
      <c r="AY927" s="173">
        <f t="shared" si="308"/>
        <v>0</v>
      </c>
      <c r="AZ927" s="177">
        <f t="shared" si="309"/>
        <v>0.17655367231638419</v>
      </c>
      <c r="BA927" s="177">
        <f t="shared" si="310"/>
        <v>0</v>
      </c>
      <c r="BB927" s="173">
        <f t="shared" si="312"/>
        <v>1749300</v>
      </c>
      <c r="BC927" s="178">
        <f t="shared" si="296"/>
        <v>1749300</v>
      </c>
      <c r="BD927" s="173">
        <f t="shared" si="298"/>
        <v>262500</v>
      </c>
      <c r="BE927" s="177">
        <f t="shared" si="299"/>
        <v>0.17655367231638419</v>
      </c>
      <c r="BF927" s="179" t="s">
        <v>7679</v>
      </c>
      <c r="BG927" s="174"/>
      <c r="BH927" s="166" t="s">
        <v>7863</v>
      </c>
      <c r="BI927" s="162"/>
      <c r="BJ927" s="163">
        <v>1</v>
      </c>
      <c r="BK927" s="163"/>
    </row>
    <row r="928" spans="1:63" ht="36" customHeight="1" x14ac:dyDescent="0.25">
      <c r="A928" s="157">
        <v>922</v>
      </c>
      <c r="B928" s="164" t="s">
        <v>1495</v>
      </c>
      <c r="C928" s="169" t="s">
        <v>1480</v>
      </c>
      <c r="D928" s="169" t="s">
        <v>467</v>
      </c>
      <c r="E928" s="157">
        <v>18.274000000000001</v>
      </c>
      <c r="F928" s="171" t="s">
        <v>1496</v>
      </c>
      <c r="G928" s="171" t="s">
        <v>1496</v>
      </c>
      <c r="H928" s="172" t="s">
        <v>1497</v>
      </c>
      <c r="I928" s="164"/>
      <c r="J928" s="164">
        <v>45</v>
      </c>
      <c r="K928" s="171">
        <v>45</v>
      </c>
      <c r="L928" s="171" t="s">
        <v>1482</v>
      </c>
      <c r="M928" s="173">
        <v>1377000</v>
      </c>
      <c r="N928" s="173">
        <f t="shared" si="300"/>
        <v>84000</v>
      </c>
      <c r="O928" s="173">
        <v>84521.739130434798</v>
      </c>
      <c r="P928" s="173">
        <v>1461000</v>
      </c>
      <c r="Q928" s="173">
        <f t="shared" si="301"/>
        <v>109878.26086956525</v>
      </c>
      <c r="R928" s="173">
        <f t="shared" si="302"/>
        <v>1486878.2608695652</v>
      </c>
      <c r="S928" s="173">
        <v>1486800</v>
      </c>
      <c r="T928" s="174"/>
      <c r="U928" s="175" t="s">
        <v>471</v>
      </c>
      <c r="V928" s="175" t="s">
        <v>628</v>
      </c>
      <c r="W928" s="175" t="s">
        <v>196</v>
      </c>
      <c r="X928" s="176">
        <v>43294</v>
      </c>
      <c r="Y928" s="171" t="s">
        <v>7863</v>
      </c>
      <c r="Z928" s="171" t="s">
        <v>7860</v>
      </c>
      <c r="AA928" s="173"/>
      <c r="AB928" s="173"/>
      <c r="AC928" s="173"/>
      <c r="AD928" s="173"/>
      <c r="AE928" s="173"/>
      <c r="AF928" s="173">
        <v>2000000</v>
      </c>
      <c r="AG928" s="173"/>
      <c r="AH928" s="173"/>
      <c r="AI928" s="173">
        <v>1761000</v>
      </c>
      <c r="AJ928" s="173"/>
      <c r="AK928" s="173"/>
      <c r="AL928" s="173"/>
      <c r="AM928" s="173"/>
      <c r="AN928" s="173"/>
      <c r="AO928" s="173"/>
      <c r="AP928" s="173"/>
      <c r="AQ928" s="173"/>
      <c r="AR928" s="173"/>
      <c r="AS928" s="173">
        <v>1486800</v>
      </c>
      <c r="AT928" s="160">
        <f t="shared" si="303"/>
        <v>3</v>
      </c>
      <c r="AU928" s="173">
        <f t="shared" si="304"/>
        <v>5247800</v>
      </c>
      <c r="AV928" s="173">
        <f t="shared" si="305"/>
        <v>1749300</v>
      </c>
      <c r="AW928" s="173">
        <f t="shared" si="306"/>
        <v>1486800</v>
      </c>
      <c r="AX928" s="173">
        <f t="shared" si="307"/>
        <v>262500</v>
      </c>
      <c r="AY928" s="173">
        <f t="shared" si="308"/>
        <v>0</v>
      </c>
      <c r="AZ928" s="177">
        <f t="shared" si="309"/>
        <v>0.17655367231638419</v>
      </c>
      <c r="BA928" s="177">
        <f t="shared" si="310"/>
        <v>0</v>
      </c>
      <c r="BB928" s="173">
        <f t="shared" si="312"/>
        <v>1749300</v>
      </c>
      <c r="BC928" s="178">
        <f t="shared" si="296"/>
        <v>1749300</v>
      </c>
      <c r="BD928" s="173">
        <f t="shared" si="298"/>
        <v>262500</v>
      </c>
      <c r="BE928" s="177">
        <f t="shared" si="299"/>
        <v>0.17655367231638419</v>
      </c>
      <c r="BF928" s="179" t="s">
        <v>7679</v>
      </c>
      <c r="BG928" s="174"/>
      <c r="BH928" s="166" t="s">
        <v>7863</v>
      </c>
      <c r="BI928" s="162"/>
      <c r="BJ928" s="163">
        <v>1</v>
      </c>
      <c r="BK928" s="163"/>
    </row>
    <row r="929" spans="1:63" ht="36" customHeight="1" x14ac:dyDescent="0.25">
      <c r="A929" s="157">
        <v>923</v>
      </c>
      <c r="B929" s="164" t="s">
        <v>1498</v>
      </c>
      <c r="C929" s="169" t="s">
        <v>1480</v>
      </c>
      <c r="D929" s="169" t="s">
        <v>467</v>
      </c>
      <c r="E929" s="170" t="s">
        <v>1499</v>
      </c>
      <c r="F929" s="171" t="s">
        <v>1500</v>
      </c>
      <c r="G929" s="171" t="s">
        <v>1500</v>
      </c>
      <c r="H929" s="172" t="s">
        <v>1501</v>
      </c>
      <c r="I929" s="164"/>
      <c r="J929" s="164">
        <v>45</v>
      </c>
      <c r="K929" s="171">
        <v>45</v>
      </c>
      <c r="L929" s="171" t="s">
        <v>1482</v>
      </c>
      <c r="M929" s="173">
        <v>1377000</v>
      </c>
      <c r="N929" s="173">
        <f t="shared" si="300"/>
        <v>84000</v>
      </c>
      <c r="O929" s="173">
        <v>84521.739130434798</v>
      </c>
      <c r="P929" s="173">
        <v>1461000</v>
      </c>
      <c r="Q929" s="173">
        <f t="shared" si="301"/>
        <v>109878.26086956525</v>
      </c>
      <c r="R929" s="173">
        <f t="shared" si="302"/>
        <v>1486878.2608695652</v>
      </c>
      <c r="S929" s="173">
        <v>1486800</v>
      </c>
      <c r="T929" s="174"/>
      <c r="U929" s="175" t="s">
        <v>471</v>
      </c>
      <c r="V929" s="175" t="s">
        <v>628</v>
      </c>
      <c r="W929" s="175" t="s">
        <v>196</v>
      </c>
      <c r="X929" s="176">
        <v>43294</v>
      </c>
      <c r="Y929" s="171" t="s">
        <v>7863</v>
      </c>
      <c r="Z929" s="171" t="s">
        <v>7860</v>
      </c>
      <c r="AA929" s="173"/>
      <c r="AB929" s="173"/>
      <c r="AC929" s="173"/>
      <c r="AD929" s="173"/>
      <c r="AE929" s="173"/>
      <c r="AF929" s="173">
        <v>2000000</v>
      </c>
      <c r="AG929" s="173"/>
      <c r="AH929" s="173"/>
      <c r="AI929" s="173">
        <v>1761000</v>
      </c>
      <c r="AJ929" s="173"/>
      <c r="AK929" s="173"/>
      <c r="AL929" s="173"/>
      <c r="AM929" s="173"/>
      <c r="AN929" s="173"/>
      <c r="AO929" s="173"/>
      <c r="AP929" s="173"/>
      <c r="AQ929" s="173"/>
      <c r="AR929" s="173"/>
      <c r="AS929" s="173">
        <v>1486800</v>
      </c>
      <c r="AT929" s="160">
        <f t="shared" si="303"/>
        <v>3</v>
      </c>
      <c r="AU929" s="173">
        <f t="shared" si="304"/>
        <v>5247800</v>
      </c>
      <c r="AV929" s="173">
        <f t="shared" si="305"/>
        <v>1749300</v>
      </c>
      <c r="AW929" s="173">
        <f t="shared" si="306"/>
        <v>1486800</v>
      </c>
      <c r="AX929" s="173">
        <f t="shared" si="307"/>
        <v>262500</v>
      </c>
      <c r="AY929" s="173">
        <f t="shared" si="308"/>
        <v>0</v>
      </c>
      <c r="AZ929" s="177">
        <f t="shared" si="309"/>
        <v>0.17655367231638419</v>
      </c>
      <c r="BA929" s="177">
        <f t="shared" si="310"/>
        <v>0</v>
      </c>
      <c r="BB929" s="173">
        <f t="shared" si="312"/>
        <v>1749300</v>
      </c>
      <c r="BC929" s="178">
        <f t="shared" si="296"/>
        <v>1749300</v>
      </c>
      <c r="BD929" s="173">
        <f t="shared" si="298"/>
        <v>262500</v>
      </c>
      <c r="BE929" s="177">
        <f t="shared" si="299"/>
        <v>0.17655367231638419</v>
      </c>
      <c r="BF929" s="179" t="s">
        <v>7679</v>
      </c>
      <c r="BG929" s="174"/>
      <c r="BH929" s="166" t="s">
        <v>7863</v>
      </c>
      <c r="BI929" s="162"/>
      <c r="BJ929" s="163">
        <v>1</v>
      </c>
      <c r="BK929" s="163"/>
    </row>
    <row r="930" spans="1:63" ht="36" customHeight="1" x14ac:dyDescent="0.25">
      <c r="A930" s="157">
        <v>924</v>
      </c>
      <c r="B930" s="164" t="s">
        <v>1505</v>
      </c>
      <c r="C930" s="169" t="s">
        <v>1480</v>
      </c>
      <c r="D930" s="169" t="s">
        <v>467</v>
      </c>
      <c r="E930" s="157">
        <v>18.202000000000002</v>
      </c>
      <c r="F930" s="171" t="s">
        <v>7589</v>
      </c>
      <c r="G930" s="171" t="s">
        <v>1506</v>
      </c>
      <c r="H930" s="172" t="s">
        <v>1507</v>
      </c>
      <c r="I930" s="164"/>
      <c r="J930" s="164">
        <v>45</v>
      </c>
      <c r="K930" s="171">
        <v>45</v>
      </c>
      <c r="L930" s="171" t="s">
        <v>1482</v>
      </c>
      <c r="M930" s="173">
        <v>1377000</v>
      </c>
      <c r="N930" s="173">
        <f t="shared" si="300"/>
        <v>84000</v>
      </c>
      <c r="O930" s="173">
        <v>84521.739130434798</v>
      </c>
      <c r="P930" s="173">
        <v>1461000</v>
      </c>
      <c r="Q930" s="173">
        <f t="shared" si="301"/>
        <v>109878.26086956525</v>
      </c>
      <c r="R930" s="173">
        <f t="shared" si="302"/>
        <v>1486878.2608695652</v>
      </c>
      <c r="S930" s="173">
        <v>1486800</v>
      </c>
      <c r="T930" s="174"/>
      <c r="U930" s="175" t="s">
        <v>471</v>
      </c>
      <c r="V930" s="175" t="s">
        <v>628</v>
      </c>
      <c r="W930" s="175" t="s">
        <v>196</v>
      </c>
      <c r="X930" s="176">
        <v>43294</v>
      </c>
      <c r="Y930" s="171" t="s">
        <v>7863</v>
      </c>
      <c r="Z930" s="171" t="s">
        <v>7860</v>
      </c>
      <c r="AA930" s="173"/>
      <c r="AB930" s="173"/>
      <c r="AC930" s="173"/>
      <c r="AD930" s="173"/>
      <c r="AE930" s="173"/>
      <c r="AF930" s="173">
        <v>2000000</v>
      </c>
      <c r="AG930" s="173"/>
      <c r="AH930" s="173"/>
      <c r="AI930" s="173">
        <v>1761000</v>
      </c>
      <c r="AJ930" s="173"/>
      <c r="AK930" s="173"/>
      <c r="AL930" s="173"/>
      <c r="AM930" s="173"/>
      <c r="AN930" s="173"/>
      <c r="AO930" s="173"/>
      <c r="AP930" s="173"/>
      <c r="AQ930" s="173"/>
      <c r="AR930" s="173"/>
      <c r="AS930" s="173">
        <v>1486800</v>
      </c>
      <c r="AT930" s="160">
        <f t="shared" si="303"/>
        <v>3</v>
      </c>
      <c r="AU930" s="173">
        <f t="shared" si="304"/>
        <v>5247800</v>
      </c>
      <c r="AV930" s="173">
        <f t="shared" si="305"/>
        <v>1749300</v>
      </c>
      <c r="AW930" s="173">
        <f t="shared" si="306"/>
        <v>1486800</v>
      </c>
      <c r="AX930" s="173">
        <f t="shared" si="307"/>
        <v>262500</v>
      </c>
      <c r="AY930" s="173">
        <f t="shared" si="308"/>
        <v>0</v>
      </c>
      <c r="AZ930" s="177">
        <f t="shared" si="309"/>
        <v>0.17655367231638419</v>
      </c>
      <c r="BA930" s="177">
        <f t="shared" si="310"/>
        <v>0</v>
      </c>
      <c r="BB930" s="173">
        <f t="shared" si="312"/>
        <v>1749300</v>
      </c>
      <c r="BC930" s="178">
        <f t="shared" si="296"/>
        <v>1749300</v>
      </c>
      <c r="BD930" s="173">
        <f t="shared" si="298"/>
        <v>262500</v>
      </c>
      <c r="BE930" s="177">
        <f t="shared" si="299"/>
        <v>0.17655367231638419</v>
      </c>
      <c r="BF930" s="179" t="s">
        <v>7679</v>
      </c>
      <c r="BG930" s="174"/>
      <c r="BH930" s="166" t="s">
        <v>7863</v>
      </c>
      <c r="BI930" s="162"/>
      <c r="BJ930" s="163">
        <v>1</v>
      </c>
      <c r="BK930" s="163"/>
    </row>
    <row r="931" spans="1:63" ht="53.25" customHeight="1" x14ac:dyDescent="0.25">
      <c r="A931" s="157">
        <v>925</v>
      </c>
      <c r="B931" s="164" t="s">
        <v>1511</v>
      </c>
      <c r="C931" s="169" t="s">
        <v>1480</v>
      </c>
      <c r="D931" s="169" t="s">
        <v>467</v>
      </c>
      <c r="E931" s="157">
        <v>18.231000000000002</v>
      </c>
      <c r="F931" s="171" t="s">
        <v>7586</v>
      </c>
      <c r="G931" s="171" t="s">
        <v>1512</v>
      </c>
      <c r="H931" s="172" t="s">
        <v>1449</v>
      </c>
      <c r="I931" s="164" t="s">
        <v>439</v>
      </c>
      <c r="J931" s="164">
        <v>45</v>
      </c>
      <c r="K931" s="171">
        <v>45</v>
      </c>
      <c r="L931" s="171" t="s">
        <v>1482</v>
      </c>
      <c r="M931" s="173">
        <v>1377000</v>
      </c>
      <c r="N931" s="173">
        <f t="shared" si="300"/>
        <v>84000</v>
      </c>
      <c r="O931" s="173">
        <v>84521.739130434798</v>
      </c>
      <c r="P931" s="173">
        <v>1461000</v>
      </c>
      <c r="Q931" s="173">
        <f t="shared" si="301"/>
        <v>109878.26086956525</v>
      </c>
      <c r="R931" s="173">
        <f t="shared" si="302"/>
        <v>1486878.2608695652</v>
      </c>
      <c r="S931" s="173">
        <v>1486800</v>
      </c>
      <c r="T931" s="174"/>
      <c r="U931" s="175" t="s">
        <v>471</v>
      </c>
      <c r="V931" s="175" t="s">
        <v>628</v>
      </c>
      <c r="W931" s="175" t="s">
        <v>196</v>
      </c>
      <c r="X931" s="176">
        <v>43294</v>
      </c>
      <c r="Y931" s="171" t="s">
        <v>7863</v>
      </c>
      <c r="Z931" s="171" t="s">
        <v>7860</v>
      </c>
      <c r="AA931" s="173"/>
      <c r="AB931" s="173"/>
      <c r="AC931" s="173"/>
      <c r="AD931" s="173"/>
      <c r="AE931" s="173"/>
      <c r="AF931" s="173">
        <v>2000000</v>
      </c>
      <c r="AG931" s="173"/>
      <c r="AH931" s="173"/>
      <c r="AI931" s="173">
        <v>1761000</v>
      </c>
      <c r="AJ931" s="173"/>
      <c r="AK931" s="173"/>
      <c r="AL931" s="173"/>
      <c r="AM931" s="173"/>
      <c r="AN931" s="173"/>
      <c r="AO931" s="173"/>
      <c r="AP931" s="173"/>
      <c r="AQ931" s="173"/>
      <c r="AR931" s="173"/>
      <c r="AS931" s="173">
        <v>1486800</v>
      </c>
      <c r="AT931" s="160">
        <f t="shared" si="303"/>
        <v>3</v>
      </c>
      <c r="AU931" s="173">
        <f t="shared" si="304"/>
        <v>5247800</v>
      </c>
      <c r="AV931" s="173">
        <f t="shared" si="305"/>
        <v>1749300</v>
      </c>
      <c r="AW931" s="173">
        <f t="shared" si="306"/>
        <v>1486800</v>
      </c>
      <c r="AX931" s="173">
        <f t="shared" si="307"/>
        <v>262500</v>
      </c>
      <c r="AY931" s="173">
        <f t="shared" si="308"/>
        <v>0</v>
      </c>
      <c r="AZ931" s="177">
        <f t="shared" si="309"/>
        <v>0.17655367231638419</v>
      </c>
      <c r="BA931" s="177">
        <f t="shared" si="310"/>
        <v>0</v>
      </c>
      <c r="BB931" s="173">
        <f t="shared" si="312"/>
        <v>1749300</v>
      </c>
      <c r="BC931" s="178">
        <f t="shared" si="296"/>
        <v>1749300</v>
      </c>
      <c r="BD931" s="173">
        <f t="shared" si="298"/>
        <v>262500</v>
      </c>
      <c r="BE931" s="177">
        <f t="shared" si="299"/>
        <v>0.17655367231638419</v>
      </c>
      <c r="BF931" s="179" t="s">
        <v>7679</v>
      </c>
      <c r="BG931" s="174"/>
      <c r="BH931" s="166" t="s">
        <v>7863</v>
      </c>
      <c r="BI931" s="162"/>
      <c r="BJ931" s="163">
        <v>1</v>
      </c>
      <c r="BK931" s="163"/>
    </row>
    <row r="932" spans="1:63" ht="36" customHeight="1" x14ac:dyDescent="0.25">
      <c r="A932" s="157">
        <v>926</v>
      </c>
      <c r="B932" s="164" t="s">
        <v>1520</v>
      </c>
      <c r="C932" s="169" t="s">
        <v>1480</v>
      </c>
      <c r="D932" s="169" t="s">
        <v>467</v>
      </c>
      <c r="E932" s="157">
        <v>18.277000000000001</v>
      </c>
      <c r="F932" s="171" t="s">
        <v>1521</v>
      </c>
      <c r="G932" s="171" t="s">
        <v>1521</v>
      </c>
      <c r="H932" s="172" t="s">
        <v>1522</v>
      </c>
      <c r="I932" s="164"/>
      <c r="J932" s="164">
        <v>45</v>
      </c>
      <c r="K932" s="171">
        <v>45</v>
      </c>
      <c r="L932" s="171" t="s">
        <v>1482</v>
      </c>
      <c r="M932" s="173">
        <v>1377000</v>
      </c>
      <c r="N932" s="173">
        <f t="shared" si="300"/>
        <v>84000</v>
      </c>
      <c r="O932" s="173">
        <v>84521.739130434798</v>
      </c>
      <c r="P932" s="173">
        <v>1461000</v>
      </c>
      <c r="Q932" s="173">
        <f t="shared" si="301"/>
        <v>109878.26086956525</v>
      </c>
      <c r="R932" s="173">
        <f t="shared" si="302"/>
        <v>1486878.2608695652</v>
      </c>
      <c r="S932" s="173">
        <v>1486800</v>
      </c>
      <c r="T932" s="174"/>
      <c r="U932" s="175" t="s">
        <v>471</v>
      </c>
      <c r="V932" s="175" t="s">
        <v>628</v>
      </c>
      <c r="W932" s="175" t="s">
        <v>196</v>
      </c>
      <c r="X932" s="176">
        <v>43294</v>
      </c>
      <c r="Y932" s="171" t="s">
        <v>7863</v>
      </c>
      <c r="Z932" s="171" t="s">
        <v>7860</v>
      </c>
      <c r="AA932" s="173"/>
      <c r="AB932" s="173"/>
      <c r="AC932" s="173"/>
      <c r="AD932" s="173"/>
      <c r="AE932" s="173"/>
      <c r="AF932" s="173">
        <v>2000000</v>
      </c>
      <c r="AG932" s="173"/>
      <c r="AH932" s="173"/>
      <c r="AI932" s="173">
        <v>1761000</v>
      </c>
      <c r="AJ932" s="173"/>
      <c r="AK932" s="173"/>
      <c r="AL932" s="173"/>
      <c r="AM932" s="173"/>
      <c r="AN932" s="173"/>
      <c r="AO932" s="173"/>
      <c r="AP932" s="173"/>
      <c r="AQ932" s="173"/>
      <c r="AR932" s="173"/>
      <c r="AS932" s="173">
        <v>1486800</v>
      </c>
      <c r="AT932" s="160">
        <f t="shared" si="303"/>
        <v>3</v>
      </c>
      <c r="AU932" s="173">
        <f t="shared" si="304"/>
        <v>5247800</v>
      </c>
      <c r="AV932" s="173">
        <f t="shared" si="305"/>
        <v>1749300</v>
      </c>
      <c r="AW932" s="173">
        <f t="shared" si="306"/>
        <v>1486800</v>
      </c>
      <c r="AX932" s="173">
        <f t="shared" si="307"/>
        <v>262500</v>
      </c>
      <c r="AY932" s="173">
        <f t="shared" si="308"/>
        <v>0</v>
      </c>
      <c r="AZ932" s="177">
        <f t="shared" si="309"/>
        <v>0.17655367231638419</v>
      </c>
      <c r="BA932" s="177">
        <f t="shared" si="310"/>
        <v>0</v>
      </c>
      <c r="BB932" s="173">
        <f t="shared" si="312"/>
        <v>1749300</v>
      </c>
      <c r="BC932" s="178">
        <f t="shared" si="296"/>
        <v>1749300</v>
      </c>
      <c r="BD932" s="173">
        <f t="shared" si="298"/>
        <v>262500</v>
      </c>
      <c r="BE932" s="177">
        <f t="shared" si="299"/>
        <v>0.17655367231638419</v>
      </c>
      <c r="BF932" s="179" t="s">
        <v>7679</v>
      </c>
      <c r="BG932" s="174"/>
      <c r="BH932" s="166" t="s">
        <v>7863</v>
      </c>
      <c r="BI932" s="162"/>
      <c r="BJ932" s="163">
        <v>1</v>
      </c>
      <c r="BK932" s="163"/>
    </row>
    <row r="933" spans="1:63" ht="36" customHeight="1" x14ac:dyDescent="0.25">
      <c r="A933" s="157">
        <v>927</v>
      </c>
      <c r="B933" s="164" t="s">
        <v>1523</v>
      </c>
      <c r="C933" s="169" t="s">
        <v>1480</v>
      </c>
      <c r="D933" s="169" t="s">
        <v>467</v>
      </c>
      <c r="E933" s="157">
        <v>18.170999999999999</v>
      </c>
      <c r="F933" s="171" t="s">
        <v>1524</v>
      </c>
      <c r="G933" s="171" t="s">
        <v>1524</v>
      </c>
      <c r="H933" s="172" t="s">
        <v>1525</v>
      </c>
      <c r="I933" s="164"/>
      <c r="J933" s="164">
        <v>45</v>
      </c>
      <c r="K933" s="171">
        <v>45</v>
      </c>
      <c r="L933" s="171" t="s">
        <v>1482</v>
      </c>
      <c r="M933" s="173">
        <v>1377000</v>
      </c>
      <c r="N933" s="173">
        <f t="shared" si="300"/>
        <v>84000</v>
      </c>
      <c r="O933" s="173">
        <v>84521.739130434798</v>
      </c>
      <c r="P933" s="173">
        <v>1461000</v>
      </c>
      <c r="Q933" s="173">
        <f t="shared" si="301"/>
        <v>109878.26086956525</v>
      </c>
      <c r="R933" s="173">
        <f t="shared" si="302"/>
        <v>1486878.2608695652</v>
      </c>
      <c r="S933" s="173">
        <v>1486800</v>
      </c>
      <c r="T933" s="174"/>
      <c r="U933" s="175" t="s">
        <v>471</v>
      </c>
      <c r="V933" s="175" t="s">
        <v>628</v>
      </c>
      <c r="W933" s="175" t="s">
        <v>173</v>
      </c>
      <c r="X933" s="176">
        <v>43294</v>
      </c>
      <c r="Y933" s="171" t="s">
        <v>7863</v>
      </c>
      <c r="Z933" s="171" t="s">
        <v>7860</v>
      </c>
      <c r="AA933" s="173"/>
      <c r="AB933" s="173"/>
      <c r="AC933" s="173"/>
      <c r="AD933" s="173"/>
      <c r="AE933" s="173"/>
      <c r="AF933" s="173">
        <v>2000000</v>
      </c>
      <c r="AG933" s="173"/>
      <c r="AH933" s="173"/>
      <c r="AI933" s="173">
        <v>1761000</v>
      </c>
      <c r="AJ933" s="173"/>
      <c r="AK933" s="173"/>
      <c r="AL933" s="173"/>
      <c r="AM933" s="173"/>
      <c r="AN933" s="173"/>
      <c r="AO933" s="173"/>
      <c r="AP933" s="173"/>
      <c r="AQ933" s="173"/>
      <c r="AR933" s="173"/>
      <c r="AS933" s="173">
        <v>1486800</v>
      </c>
      <c r="AT933" s="160">
        <f t="shared" si="303"/>
        <v>3</v>
      </c>
      <c r="AU933" s="173">
        <f t="shared" si="304"/>
        <v>5247800</v>
      </c>
      <c r="AV933" s="173">
        <f t="shared" si="305"/>
        <v>1749300</v>
      </c>
      <c r="AW933" s="173">
        <f t="shared" si="306"/>
        <v>1486800</v>
      </c>
      <c r="AX933" s="173">
        <f t="shared" si="307"/>
        <v>262500</v>
      </c>
      <c r="AY933" s="173">
        <f t="shared" si="308"/>
        <v>0</v>
      </c>
      <c r="AZ933" s="177">
        <f t="shared" si="309"/>
        <v>0.17655367231638419</v>
      </c>
      <c r="BA933" s="177">
        <f t="shared" si="310"/>
        <v>0</v>
      </c>
      <c r="BB933" s="173">
        <f t="shared" si="312"/>
        <v>1749300</v>
      </c>
      <c r="BC933" s="178">
        <f t="shared" si="296"/>
        <v>1749300</v>
      </c>
      <c r="BD933" s="173">
        <f t="shared" si="298"/>
        <v>262500</v>
      </c>
      <c r="BE933" s="177">
        <f t="shared" si="299"/>
        <v>0.17655367231638419</v>
      </c>
      <c r="BF933" s="179" t="s">
        <v>7679</v>
      </c>
      <c r="BG933" s="174"/>
      <c r="BH933" s="166" t="s">
        <v>7863</v>
      </c>
      <c r="BI933" s="162"/>
      <c r="BJ933" s="163">
        <v>1</v>
      </c>
      <c r="BK933" s="163"/>
    </row>
    <row r="934" spans="1:63" ht="31.5" customHeight="1" x14ac:dyDescent="0.25">
      <c r="A934" s="157">
        <v>928</v>
      </c>
      <c r="B934" s="164" t="s">
        <v>1526</v>
      </c>
      <c r="C934" s="169" t="s">
        <v>1480</v>
      </c>
      <c r="D934" s="169" t="s">
        <v>467</v>
      </c>
      <c r="E934" s="157">
        <v>18.177</v>
      </c>
      <c r="F934" s="171" t="s">
        <v>1527</v>
      </c>
      <c r="G934" s="171" t="s">
        <v>1528</v>
      </c>
      <c r="H934" s="172" t="s">
        <v>1527</v>
      </c>
      <c r="I934" s="164"/>
      <c r="J934" s="164">
        <v>45</v>
      </c>
      <c r="K934" s="171">
        <v>45</v>
      </c>
      <c r="L934" s="171" t="s">
        <v>1482</v>
      </c>
      <c r="M934" s="173">
        <v>1377000</v>
      </c>
      <c r="N934" s="173">
        <f t="shared" si="300"/>
        <v>84000</v>
      </c>
      <c r="O934" s="173">
        <v>84521.739130434798</v>
      </c>
      <c r="P934" s="173">
        <v>1461000</v>
      </c>
      <c r="Q934" s="173">
        <f t="shared" si="301"/>
        <v>109878.26086956525</v>
      </c>
      <c r="R934" s="173">
        <f t="shared" si="302"/>
        <v>1486878.2608695652</v>
      </c>
      <c r="S934" s="173">
        <v>1486800</v>
      </c>
      <c r="T934" s="174"/>
      <c r="U934" s="175" t="s">
        <v>471</v>
      </c>
      <c r="V934" s="175" t="s">
        <v>628</v>
      </c>
      <c r="W934" s="175" t="s">
        <v>196</v>
      </c>
      <c r="X934" s="176">
        <v>43294</v>
      </c>
      <c r="Y934" s="171" t="s">
        <v>7863</v>
      </c>
      <c r="Z934" s="171" t="s">
        <v>7860</v>
      </c>
      <c r="AA934" s="173"/>
      <c r="AB934" s="173"/>
      <c r="AC934" s="173"/>
      <c r="AD934" s="173"/>
      <c r="AE934" s="173"/>
      <c r="AF934" s="173">
        <v>2000000</v>
      </c>
      <c r="AG934" s="173"/>
      <c r="AH934" s="173"/>
      <c r="AI934" s="173">
        <v>1761000</v>
      </c>
      <c r="AJ934" s="173"/>
      <c r="AK934" s="173"/>
      <c r="AL934" s="173"/>
      <c r="AM934" s="173"/>
      <c r="AN934" s="173"/>
      <c r="AO934" s="173"/>
      <c r="AP934" s="173"/>
      <c r="AQ934" s="173"/>
      <c r="AR934" s="173"/>
      <c r="AS934" s="173">
        <v>1486800</v>
      </c>
      <c r="AT934" s="160">
        <f t="shared" si="303"/>
        <v>3</v>
      </c>
      <c r="AU934" s="173">
        <f t="shared" si="304"/>
        <v>5247800</v>
      </c>
      <c r="AV934" s="173">
        <f t="shared" si="305"/>
        <v>1749300</v>
      </c>
      <c r="AW934" s="173">
        <f t="shared" si="306"/>
        <v>1486800</v>
      </c>
      <c r="AX934" s="173">
        <f t="shared" si="307"/>
        <v>262500</v>
      </c>
      <c r="AY934" s="173">
        <f t="shared" si="308"/>
        <v>0</v>
      </c>
      <c r="AZ934" s="177">
        <f t="shared" si="309"/>
        <v>0.17655367231638419</v>
      </c>
      <c r="BA934" s="177">
        <f t="shared" si="310"/>
        <v>0</v>
      </c>
      <c r="BB934" s="173">
        <f t="shared" si="312"/>
        <v>1749300</v>
      </c>
      <c r="BC934" s="178">
        <f t="shared" si="296"/>
        <v>1749300</v>
      </c>
      <c r="BD934" s="173">
        <f t="shared" si="298"/>
        <v>262500</v>
      </c>
      <c r="BE934" s="177">
        <f t="shared" si="299"/>
        <v>0.17655367231638419</v>
      </c>
      <c r="BF934" s="179" t="s">
        <v>7679</v>
      </c>
      <c r="BG934" s="174"/>
      <c r="BH934" s="166" t="s">
        <v>7863</v>
      </c>
      <c r="BI934" s="162"/>
      <c r="BJ934" s="163">
        <v>1</v>
      </c>
      <c r="BK934" s="163"/>
    </row>
    <row r="935" spans="1:63" ht="31.5" customHeight="1" x14ac:dyDescent="0.25">
      <c r="A935" s="157">
        <v>929</v>
      </c>
      <c r="B935" s="164" t="s">
        <v>1534</v>
      </c>
      <c r="C935" s="169" t="s">
        <v>1480</v>
      </c>
      <c r="D935" s="169" t="s">
        <v>467</v>
      </c>
      <c r="E935" s="157">
        <v>18.164999999999999</v>
      </c>
      <c r="F935" s="171" t="s">
        <v>1535</v>
      </c>
      <c r="G935" s="171" t="s">
        <v>1535</v>
      </c>
      <c r="H935" s="172" t="s">
        <v>1535</v>
      </c>
      <c r="I935" s="164"/>
      <c r="J935" s="164">
        <v>45</v>
      </c>
      <c r="K935" s="171">
        <v>45</v>
      </c>
      <c r="L935" s="171" t="s">
        <v>1482</v>
      </c>
      <c r="M935" s="173">
        <v>1377000</v>
      </c>
      <c r="N935" s="173">
        <f t="shared" si="300"/>
        <v>84000</v>
      </c>
      <c r="O935" s="173">
        <v>84521.739130434798</v>
      </c>
      <c r="P935" s="173">
        <v>1461000</v>
      </c>
      <c r="Q935" s="173">
        <f t="shared" si="301"/>
        <v>109878.26086956525</v>
      </c>
      <c r="R935" s="173">
        <f t="shared" si="302"/>
        <v>1486878.2608695652</v>
      </c>
      <c r="S935" s="173">
        <v>1486800</v>
      </c>
      <c r="T935" s="174"/>
      <c r="U935" s="175" t="s">
        <v>471</v>
      </c>
      <c r="V935" s="175" t="s">
        <v>628</v>
      </c>
      <c r="W935" s="175" t="s">
        <v>173</v>
      </c>
      <c r="X935" s="176">
        <v>43294</v>
      </c>
      <c r="Y935" s="171" t="s">
        <v>7863</v>
      </c>
      <c r="Z935" s="171" t="s">
        <v>7860</v>
      </c>
      <c r="AA935" s="173"/>
      <c r="AB935" s="173"/>
      <c r="AC935" s="173"/>
      <c r="AD935" s="173"/>
      <c r="AE935" s="173"/>
      <c r="AF935" s="173">
        <v>2000000</v>
      </c>
      <c r="AG935" s="173"/>
      <c r="AH935" s="173"/>
      <c r="AI935" s="173">
        <v>1761000</v>
      </c>
      <c r="AJ935" s="173"/>
      <c r="AK935" s="173"/>
      <c r="AL935" s="173"/>
      <c r="AM935" s="173"/>
      <c r="AN935" s="173"/>
      <c r="AO935" s="173"/>
      <c r="AP935" s="173"/>
      <c r="AQ935" s="173"/>
      <c r="AR935" s="173"/>
      <c r="AS935" s="173">
        <v>1486800</v>
      </c>
      <c r="AT935" s="160">
        <f t="shared" si="303"/>
        <v>3</v>
      </c>
      <c r="AU935" s="173">
        <f t="shared" si="304"/>
        <v>5247800</v>
      </c>
      <c r="AV935" s="173">
        <f t="shared" si="305"/>
        <v>1749300</v>
      </c>
      <c r="AW935" s="173">
        <f t="shared" si="306"/>
        <v>1486800</v>
      </c>
      <c r="AX935" s="173">
        <f t="shared" si="307"/>
        <v>262500</v>
      </c>
      <c r="AY935" s="173">
        <f t="shared" si="308"/>
        <v>0</v>
      </c>
      <c r="AZ935" s="177">
        <f t="shared" si="309"/>
        <v>0.17655367231638419</v>
      </c>
      <c r="BA935" s="177">
        <f t="shared" si="310"/>
        <v>0</v>
      </c>
      <c r="BB935" s="173">
        <f t="shared" si="312"/>
        <v>1749300</v>
      </c>
      <c r="BC935" s="178">
        <f t="shared" si="296"/>
        <v>1749300</v>
      </c>
      <c r="BD935" s="173">
        <f t="shared" si="298"/>
        <v>262500</v>
      </c>
      <c r="BE935" s="177">
        <f t="shared" si="299"/>
        <v>0.17655367231638419</v>
      </c>
      <c r="BF935" s="179" t="s">
        <v>7679</v>
      </c>
      <c r="BG935" s="174"/>
      <c r="BH935" s="166" t="s">
        <v>7863</v>
      </c>
      <c r="BI935" s="162"/>
      <c r="BJ935" s="163">
        <v>1</v>
      </c>
      <c r="BK935" s="163"/>
    </row>
    <row r="936" spans="1:63" ht="31.5" customHeight="1" x14ac:dyDescent="0.25">
      <c r="A936" s="157">
        <v>930</v>
      </c>
      <c r="B936" s="164" t="s">
        <v>1536</v>
      </c>
      <c r="C936" s="169" t="s">
        <v>1480</v>
      </c>
      <c r="D936" s="169" t="s">
        <v>467</v>
      </c>
      <c r="E936" s="157">
        <v>18.173999999999999</v>
      </c>
      <c r="F936" s="171" t="s">
        <v>1537</v>
      </c>
      <c r="G936" s="171" t="s">
        <v>1537</v>
      </c>
      <c r="H936" s="172" t="s">
        <v>1538</v>
      </c>
      <c r="I936" s="164"/>
      <c r="J936" s="164">
        <v>45</v>
      </c>
      <c r="K936" s="171">
        <v>45</v>
      </c>
      <c r="L936" s="171" t="s">
        <v>1482</v>
      </c>
      <c r="M936" s="173">
        <v>1377000</v>
      </c>
      <c r="N936" s="173">
        <f t="shared" si="300"/>
        <v>84000</v>
      </c>
      <c r="O936" s="173">
        <v>84521.739130434798</v>
      </c>
      <c r="P936" s="173">
        <v>1461000</v>
      </c>
      <c r="Q936" s="173">
        <f t="shared" si="301"/>
        <v>109878.26086956525</v>
      </c>
      <c r="R936" s="173">
        <f t="shared" si="302"/>
        <v>1486878.2608695652</v>
      </c>
      <c r="S936" s="173">
        <v>1486800</v>
      </c>
      <c r="T936" s="174"/>
      <c r="U936" s="175" t="s">
        <v>471</v>
      </c>
      <c r="V936" s="175" t="s">
        <v>628</v>
      </c>
      <c r="W936" s="175" t="s">
        <v>173</v>
      </c>
      <c r="X936" s="176">
        <v>43294</v>
      </c>
      <c r="Y936" s="171" t="s">
        <v>7863</v>
      </c>
      <c r="Z936" s="171" t="s">
        <v>7860</v>
      </c>
      <c r="AA936" s="173"/>
      <c r="AB936" s="173"/>
      <c r="AC936" s="173"/>
      <c r="AD936" s="173"/>
      <c r="AE936" s="173"/>
      <c r="AF936" s="173">
        <v>2000000</v>
      </c>
      <c r="AG936" s="173"/>
      <c r="AH936" s="173"/>
      <c r="AI936" s="173">
        <v>1761000</v>
      </c>
      <c r="AJ936" s="173"/>
      <c r="AK936" s="173"/>
      <c r="AL936" s="173"/>
      <c r="AM936" s="173"/>
      <c r="AN936" s="173"/>
      <c r="AO936" s="173"/>
      <c r="AP936" s="173"/>
      <c r="AQ936" s="173"/>
      <c r="AR936" s="173"/>
      <c r="AS936" s="173">
        <v>1486800</v>
      </c>
      <c r="AT936" s="160">
        <f t="shared" si="303"/>
        <v>3</v>
      </c>
      <c r="AU936" s="173">
        <f t="shared" si="304"/>
        <v>5247800</v>
      </c>
      <c r="AV936" s="173">
        <f t="shared" si="305"/>
        <v>1749300</v>
      </c>
      <c r="AW936" s="173">
        <f t="shared" si="306"/>
        <v>1486800</v>
      </c>
      <c r="AX936" s="173">
        <f t="shared" si="307"/>
        <v>262500</v>
      </c>
      <c r="AY936" s="173">
        <f t="shared" si="308"/>
        <v>0</v>
      </c>
      <c r="AZ936" s="177">
        <f t="shared" si="309"/>
        <v>0.17655367231638419</v>
      </c>
      <c r="BA936" s="177">
        <f t="shared" si="310"/>
        <v>0</v>
      </c>
      <c r="BB936" s="173">
        <f t="shared" si="312"/>
        <v>1749300</v>
      </c>
      <c r="BC936" s="178">
        <f t="shared" ref="BC936:BC999" si="313">AV936</f>
        <v>1749300</v>
      </c>
      <c r="BD936" s="173">
        <f t="shared" si="298"/>
        <v>262500</v>
      </c>
      <c r="BE936" s="177">
        <f t="shared" si="299"/>
        <v>0.17655367231638419</v>
      </c>
      <c r="BF936" s="179" t="s">
        <v>7679</v>
      </c>
      <c r="BG936" s="174"/>
      <c r="BH936" s="166" t="s">
        <v>7863</v>
      </c>
      <c r="BI936" s="162"/>
      <c r="BJ936" s="163">
        <v>1</v>
      </c>
      <c r="BK936" s="163"/>
    </row>
    <row r="937" spans="1:63" ht="39" customHeight="1" x14ac:dyDescent="0.25">
      <c r="A937" s="157">
        <v>931</v>
      </c>
      <c r="B937" s="164" t="s">
        <v>1398</v>
      </c>
      <c r="C937" s="169" t="s">
        <v>1385</v>
      </c>
      <c r="D937" s="169" t="s">
        <v>467</v>
      </c>
      <c r="E937" s="157">
        <v>18.241</v>
      </c>
      <c r="F937" s="171" t="s">
        <v>1399</v>
      </c>
      <c r="G937" s="171" t="s">
        <v>1400</v>
      </c>
      <c r="H937" s="172" t="s">
        <v>1399</v>
      </c>
      <c r="I937" s="164" t="s">
        <v>439</v>
      </c>
      <c r="J937" s="164">
        <v>44</v>
      </c>
      <c r="K937" s="171">
        <v>44</v>
      </c>
      <c r="L937" s="171" t="s">
        <v>1388</v>
      </c>
      <c r="M937" s="173">
        <v>1647036</v>
      </c>
      <c r="N937" s="173">
        <v>64964</v>
      </c>
      <c r="O937" s="173">
        <v>65682.782608695605</v>
      </c>
      <c r="P937" s="173">
        <v>1712000</v>
      </c>
      <c r="Q937" s="173">
        <v>85387.617391304288</v>
      </c>
      <c r="R937" s="173">
        <v>1732423.6173913043</v>
      </c>
      <c r="S937" s="173">
        <v>1732400</v>
      </c>
      <c r="T937" s="174" t="s">
        <v>887</v>
      </c>
      <c r="U937" s="175" t="s">
        <v>471</v>
      </c>
      <c r="V937" s="175" t="s">
        <v>628</v>
      </c>
      <c r="W937" s="175" t="s">
        <v>196</v>
      </c>
      <c r="X937" s="176">
        <v>43294</v>
      </c>
      <c r="Y937" s="171" t="s">
        <v>7863</v>
      </c>
      <c r="Z937" s="171" t="s">
        <v>7860</v>
      </c>
      <c r="AA937" s="173"/>
      <c r="AB937" s="173"/>
      <c r="AC937" s="173"/>
      <c r="AD937" s="173"/>
      <c r="AE937" s="173"/>
      <c r="AF937" s="173"/>
      <c r="AG937" s="173"/>
      <c r="AH937" s="173"/>
      <c r="AI937" s="173">
        <v>2012000</v>
      </c>
      <c r="AJ937" s="173"/>
      <c r="AK937" s="173"/>
      <c r="AL937" s="173"/>
      <c r="AM937" s="173"/>
      <c r="AN937" s="173"/>
      <c r="AO937" s="173"/>
      <c r="AP937" s="173"/>
      <c r="AQ937" s="173"/>
      <c r="AR937" s="173">
        <v>2487000</v>
      </c>
      <c r="AS937" s="173">
        <v>1732400</v>
      </c>
      <c r="AT937" s="160">
        <f t="shared" si="303"/>
        <v>3</v>
      </c>
      <c r="AU937" s="173">
        <f t="shared" si="304"/>
        <v>6231400</v>
      </c>
      <c r="AV937" s="173">
        <f t="shared" si="305"/>
        <v>2077100</v>
      </c>
      <c r="AW937" s="173">
        <f t="shared" si="306"/>
        <v>1732400</v>
      </c>
      <c r="AX937" s="173">
        <f t="shared" si="307"/>
        <v>344700</v>
      </c>
      <c r="AY937" s="173">
        <f t="shared" si="308"/>
        <v>0</v>
      </c>
      <c r="AZ937" s="177">
        <f t="shared" si="309"/>
        <v>0.19897252366658971</v>
      </c>
      <c r="BA937" s="177">
        <f t="shared" si="310"/>
        <v>0</v>
      </c>
      <c r="BB937" s="173">
        <f t="shared" si="312"/>
        <v>2077100</v>
      </c>
      <c r="BC937" s="178">
        <f t="shared" si="313"/>
        <v>2077100</v>
      </c>
      <c r="BD937" s="173">
        <f t="shared" si="298"/>
        <v>344700</v>
      </c>
      <c r="BE937" s="177">
        <f t="shared" si="299"/>
        <v>0.19897252366658971</v>
      </c>
      <c r="BF937" s="179" t="s">
        <v>7679</v>
      </c>
      <c r="BG937" s="174" t="s">
        <v>887</v>
      </c>
      <c r="BH937" s="166" t="s">
        <v>7863</v>
      </c>
      <c r="BI937" s="162"/>
      <c r="BJ937" s="163">
        <v>1</v>
      </c>
      <c r="BK937" s="163"/>
    </row>
    <row r="938" spans="1:63" ht="31.5" customHeight="1" x14ac:dyDescent="0.25">
      <c r="A938" s="157">
        <v>932</v>
      </c>
      <c r="B938" s="164" t="s">
        <v>1413</v>
      </c>
      <c r="C938" s="169" t="s">
        <v>1385</v>
      </c>
      <c r="D938" s="169" t="s">
        <v>467</v>
      </c>
      <c r="E938" s="157">
        <v>18.236999999999998</v>
      </c>
      <c r="F938" s="171" t="s">
        <v>1414</v>
      </c>
      <c r="G938" s="171" t="s">
        <v>1415</v>
      </c>
      <c r="H938" s="172" t="s">
        <v>1414</v>
      </c>
      <c r="I938" s="164" t="s">
        <v>439</v>
      </c>
      <c r="J938" s="164">
        <v>44</v>
      </c>
      <c r="K938" s="171">
        <v>44</v>
      </c>
      <c r="L938" s="171" t="s">
        <v>1388</v>
      </c>
      <c r="M938" s="173">
        <v>1647036</v>
      </c>
      <c r="N938" s="173">
        <v>64964</v>
      </c>
      <c r="O938" s="173">
        <v>65682.782608695605</v>
      </c>
      <c r="P938" s="173">
        <v>1712000</v>
      </c>
      <c r="Q938" s="173">
        <v>85387.617391304288</v>
      </c>
      <c r="R938" s="173">
        <v>1732423.6173913043</v>
      </c>
      <c r="S938" s="173">
        <v>1732400</v>
      </c>
      <c r="T938" s="174" t="s">
        <v>887</v>
      </c>
      <c r="U938" s="175" t="s">
        <v>471</v>
      </c>
      <c r="V938" s="175" t="s">
        <v>628</v>
      </c>
      <c r="W938" s="175" t="s">
        <v>196</v>
      </c>
      <c r="X938" s="176">
        <v>43294</v>
      </c>
      <c r="Y938" s="171" t="s">
        <v>7863</v>
      </c>
      <c r="Z938" s="171" t="s">
        <v>7860</v>
      </c>
      <c r="AA938" s="173"/>
      <c r="AB938" s="173"/>
      <c r="AC938" s="173"/>
      <c r="AD938" s="173"/>
      <c r="AE938" s="173"/>
      <c r="AF938" s="173"/>
      <c r="AG938" s="173"/>
      <c r="AH938" s="173"/>
      <c r="AI938" s="173">
        <v>2012000</v>
      </c>
      <c r="AJ938" s="173"/>
      <c r="AK938" s="173"/>
      <c r="AL938" s="173"/>
      <c r="AM938" s="173"/>
      <c r="AN938" s="173"/>
      <c r="AO938" s="173"/>
      <c r="AP938" s="173"/>
      <c r="AQ938" s="173"/>
      <c r="AR938" s="173">
        <v>2487000</v>
      </c>
      <c r="AS938" s="173">
        <v>1732400</v>
      </c>
      <c r="AT938" s="160">
        <f t="shared" si="303"/>
        <v>3</v>
      </c>
      <c r="AU938" s="173">
        <f t="shared" si="304"/>
        <v>6231400</v>
      </c>
      <c r="AV938" s="173">
        <f t="shared" si="305"/>
        <v>2077100</v>
      </c>
      <c r="AW938" s="173">
        <f t="shared" si="306"/>
        <v>1732400</v>
      </c>
      <c r="AX938" s="173">
        <f t="shared" si="307"/>
        <v>344700</v>
      </c>
      <c r="AY938" s="173">
        <f t="shared" si="308"/>
        <v>0</v>
      </c>
      <c r="AZ938" s="177">
        <f t="shared" si="309"/>
        <v>0.19897252366658971</v>
      </c>
      <c r="BA938" s="177">
        <f t="shared" si="310"/>
        <v>0</v>
      </c>
      <c r="BB938" s="173">
        <f t="shared" si="312"/>
        <v>2077100</v>
      </c>
      <c r="BC938" s="178">
        <f t="shared" si="313"/>
        <v>2077100</v>
      </c>
      <c r="BD938" s="173">
        <f t="shared" si="298"/>
        <v>344700</v>
      </c>
      <c r="BE938" s="177">
        <f t="shared" si="299"/>
        <v>0.19897252366658971</v>
      </c>
      <c r="BF938" s="179" t="s">
        <v>7679</v>
      </c>
      <c r="BG938" s="174" t="s">
        <v>887</v>
      </c>
      <c r="BH938" s="166" t="s">
        <v>7863</v>
      </c>
      <c r="BI938" s="162"/>
      <c r="BJ938" s="163">
        <v>1</v>
      </c>
      <c r="BK938" s="163"/>
    </row>
    <row r="939" spans="1:63" ht="31.5" customHeight="1" x14ac:dyDescent="0.25">
      <c r="A939" s="157">
        <v>933</v>
      </c>
      <c r="B939" s="164" t="s">
        <v>1422</v>
      </c>
      <c r="C939" s="169" t="s">
        <v>1385</v>
      </c>
      <c r="D939" s="169" t="s">
        <v>467</v>
      </c>
      <c r="E939" s="157">
        <v>18.276</v>
      </c>
      <c r="F939" s="171" t="s">
        <v>1423</v>
      </c>
      <c r="G939" s="171" t="s">
        <v>1423</v>
      </c>
      <c r="H939" s="172" t="s">
        <v>1424</v>
      </c>
      <c r="I939" s="164" t="s">
        <v>439</v>
      </c>
      <c r="J939" s="164">
        <v>44</v>
      </c>
      <c r="K939" s="171">
        <v>44</v>
      </c>
      <c r="L939" s="171" t="s">
        <v>1388</v>
      </c>
      <c r="M939" s="173">
        <v>1647036</v>
      </c>
      <c r="N939" s="173">
        <v>64964</v>
      </c>
      <c r="O939" s="173">
        <v>65682.782608695605</v>
      </c>
      <c r="P939" s="173">
        <v>1712000</v>
      </c>
      <c r="Q939" s="173">
        <v>85387.617391304288</v>
      </c>
      <c r="R939" s="173">
        <v>1732423.6173913043</v>
      </c>
      <c r="S939" s="173">
        <v>1732400</v>
      </c>
      <c r="T939" s="174" t="s">
        <v>887</v>
      </c>
      <c r="U939" s="175" t="s">
        <v>471</v>
      </c>
      <c r="V939" s="175" t="s">
        <v>628</v>
      </c>
      <c r="W939" s="175" t="s">
        <v>196</v>
      </c>
      <c r="X939" s="176">
        <v>43294</v>
      </c>
      <c r="Y939" s="171" t="s">
        <v>7863</v>
      </c>
      <c r="Z939" s="171" t="s">
        <v>7860</v>
      </c>
      <c r="AA939" s="173"/>
      <c r="AB939" s="173"/>
      <c r="AC939" s="173"/>
      <c r="AD939" s="173"/>
      <c r="AE939" s="173"/>
      <c r="AF939" s="173"/>
      <c r="AG939" s="173"/>
      <c r="AH939" s="173"/>
      <c r="AI939" s="173">
        <v>2012000</v>
      </c>
      <c r="AJ939" s="173"/>
      <c r="AK939" s="173"/>
      <c r="AL939" s="173"/>
      <c r="AM939" s="173"/>
      <c r="AN939" s="173"/>
      <c r="AO939" s="173"/>
      <c r="AP939" s="173"/>
      <c r="AQ939" s="173"/>
      <c r="AR939" s="173">
        <v>2487000</v>
      </c>
      <c r="AS939" s="173">
        <v>1732400</v>
      </c>
      <c r="AT939" s="160">
        <f t="shared" si="303"/>
        <v>3</v>
      </c>
      <c r="AU939" s="173">
        <f t="shared" si="304"/>
        <v>6231400</v>
      </c>
      <c r="AV939" s="173">
        <f t="shared" si="305"/>
        <v>2077100</v>
      </c>
      <c r="AW939" s="173">
        <f t="shared" si="306"/>
        <v>1732400</v>
      </c>
      <c r="AX939" s="173">
        <f t="shared" si="307"/>
        <v>344700</v>
      </c>
      <c r="AY939" s="173">
        <f t="shared" si="308"/>
        <v>0</v>
      </c>
      <c r="AZ939" s="177">
        <f t="shared" si="309"/>
        <v>0.19897252366658971</v>
      </c>
      <c r="BA939" s="177">
        <f t="shared" si="310"/>
        <v>0</v>
      </c>
      <c r="BB939" s="173">
        <f t="shared" si="312"/>
        <v>2077100</v>
      </c>
      <c r="BC939" s="178">
        <f t="shared" si="313"/>
        <v>2077100</v>
      </c>
      <c r="BD939" s="173">
        <f t="shared" si="298"/>
        <v>344700</v>
      </c>
      <c r="BE939" s="177">
        <f t="shared" si="299"/>
        <v>0.19897252366658971</v>
      </c>
      <c r="BF939" s="179" t="s">
        <v>7679</v>
      </c>
      <c r="BG939" s="174" t="s">
        <v>887</v>
      </c>
      <c r="BH939" s="166" t="s">
        <v>7863</v>
      </c>
      <c r="BI939" s="162"/>
      <c r="BJ939" s="163">
        <v>1</v>
      </c>
      <c r="BK939" s="163"/>
    </row>
    <row r="940" spans="1:63" ht="31.5" customHeight="1" x14ac:dyDescent="0.25">
      <c r="A940" s="157">
        <v>934</v>
      </c>
      <c r="B940" s="164" t="s">
        <v>1442</v>
      </c>
      <c r="C940" s="169" t="s">
        <v>1385</v>
      </c>
      <c r="D940" s="169" t="s">
        <v>467</v>
      </c>
      <c r="E940" s="157">
        <v>18.238</v>
      </c>
      <c r="F940" s="171" t="s">
        <v>1443</v>
      </c>
      <c r="G940" s="171" t="s">
        <v>1444</v>
      </c>
      <c r="H940" s="172" t="s">
        <v>1443</v>
      </c>
      <c r="I940" s="164" t="s">
        <v>439</v>
      </c>
      <c r="J940" s="164">
        <v>44</v>
      </c>
      <c r="K940" s="171">
        <v>44</v>
      </c>
      <c r="L940" s="171" t="s">
        <v>1388</v>
      </c>
      <c r="M940" s="173">
        <v>1647036</v>
      </c>
      <c r="N940" s="173">
        <v>64964</v>
      </c>
      <c r="O940" s="173">
        <v>65682.782608695605</v>
      </c>
      <c r="P940" s="173">
        <v>1712000</v>
      </c>
      <c r="Q940" s="173">
        <v>85387.617391304288</v>
      </c>
      <c r="R940" s="173">
        <v>1732423.6173913043</v>
      </c>
      <c r="S940" s="173">
        <v>1732400</v>
      </c>
      <c r="T940" s="174" t="s">
        <v>887</v>
      </c>
      <c r="U940" s="175" t="s">
        <v>471</v>
      </c>
      <c r="V940" s="175" t="s">
        <v>628</v>
      </c>
      <c r="W940" s="175" t="s">
        <v>196</v>
      </c>
      <c r="X940" s="176">
        <v>43294</v>
      </c>
      <c r="Y940" s="171" t="s">
        <v>7863</v>
      </c>
      <c r="Z940" s="171" t="s">
        <v>7860</v>
      </c>
      <c r="AA940" s="173"/>
      <c r="AB940" s="173"/>
      <c r="AC940" s="173"/>
      <c r="AD940" s="173"/>
      <c r="AE940" s="173"/>
      <c r="AF940" s="173"/>
      <c r="AG940" s="173"/>
      <c r="AH940" s="173"/>
      <c r="AI940" s="173">
        <v>2012000</v>
      </c>
      <c r="AJ940" s="173"/>
      <c r="AK940" s="173"/>
      <c r="AL940" s="173"/>
      <c r="AM940" s="173"/>
      <c r="AN940" s="173"/>
      <c r="AO940" s="173"/>
      <c r="AP940" s="173"/>
      <c r="AQ940" s="173"/>
      <c r="AR940" s="173">
        <v>2487000</v>
      </c>
      <c r="AS940" s="173">
        <v>1732400</v>
      </c>
      <c r="AT940" s="160">
        <f t="shared" si="303"/>
        <v>3</v>
      </c>
      <c r="AU940" s="173">
        <f t="shared" si="304"/>
        <v>6231400</v>
      </c>
      <c r="AV940" s="173">
        <f t="shared" si="305"/>
        <v>2077100</v>
      </c>
      <c r="AW940" s="173">
        <f t="shared" si="306"/>
        <v>1732400</v>
      </c>
      <c r="AX940" s="173">
        <f t="shared" si="307"/>
        <v>344700</v>
      </c>
      <c r="AY940" s="173">
        <f t="shared" si="308"/>
        <v>0</v>
      </c>
      <c r="AZ940" s="177">
        <f t="shared" si="309"/>
        <v>0.19897252366658971</v>
      </c>
      <c r="BA940" s="177">
        <f t="shared" si="310"/>
        <v>0</v>
      </c>
      <c r="BB940" s="173">
        <f t="shared" si="312"/>
        <v>2077100</v>
      </c>
      <c r="BC940" s="178">
        <f t="shared" si="313"/>
        <v>2077100</v>
      </c>
      <c r="BD940" s="173">
        <f t="shared" si="298"/>
        <v>344700</v>
      </c>
      <c r="BE940" s="177">
        <f t="shared" si="299"/>
        <v>0.19897252366658971</v>
      </c>
      <c r="BF940" s="179" t="s">
        <v>7679</v>
      </c>
      <c r="BG940" s="174" t="s">
        <v>887</v>
      </c>
      <c r="BH940" s="166" t="s">
        <v>7863</v>
      </c>
      <c r="BI940" s="162"/>
      <c r="BJ940" s="163">
        <v>1</v>
      </c>
      <c r="BK940" s="163"/>
    </row>
    <row r="941" spans="1:63" ht="53.25" customHeight="1" x14ac:dyDescent="0.25">
      <c r="A941" s="157">
        <v>935</v>
      </c>
      <c r="B941" s="164" t="s">
        <v>1445</v>
      </c>
      <c r="C941" s="169" t="s">
        <v>1385</v>
      </c>
      <c r="D941" s="169" t="s">
        <v>467</v>
      </c>
      <c r="E941" s="157">
        <v>18.234999999999999</v>
      </c>
      <c r="F941" s="171" t="s">
        <v>1446</v>
      </c>
      <c r="G941" s="171" t="s">
        <v>1446</v>
      </c>
      <c r="H941" s="172" t="s">
        <v>1446</v>
      </c>
      <c r="I941" s="164" t="s">
        <v>439</v>
      </c>
      <c r="J941" s="164">
        <v>44</v>
      </c>
      <c r="K941" s="171">
        <v>44</v>
      </c>
      <c r="L941" s="171" t="s">
        <v>1388</v>
      </c>
      <c r="M941" s="173">
        <v>1647036</v>
      </c>
      <c r="N941" s="173">
        <v>64964</v>
      </c>
      <c r="O941" s="173">
        <v>65682.782608695605</v>
      </c>
      <c r="P941" s="173">
        <v>1712000</v>
      </c>
      <c r="Q941" s="173">
        <v>85387.617391304288</v>
      </c>
      <c r="R941" s="173">
        <v>1732423.6173913043</v>
      </c>
      <c r="S941" s="173">
        <v>1732400</v>
      </c>
      <c r="T941" s="174" t="s">
        <v>887</v>
      </c>
      <c r="U941" s="175" t="s">
        <v>471</v>
      </c>
      <c r="V941" s="175" t="s">
        <v>628</v>
      </c>
      <c r="W941" s="175" t="s">
        <v>173</v>
      </c>
      <c r="X941" s="176">
        <v>43294</v>
      </c>
      <c r="Y941" s="171" t="s">
        <v>7863</v>
      </c>
      <c r="Z941" s="171" t="s">
        <v>7860</v>
      </c>
      <c r="AA941" s="173"/>
      <c r="AB941" s="173"/>
      <c r="AC941" s="173"/>
      <c r="AD941" s="173"/>
      <c r="AE941" s="173"/>
      <c r="AF941" s="173"/>
      <c r="AG941" s="173"/>
      <c r="AH941" s="173"/>
      <c r="AI941" s="173">
        <v>2012000</v>
      </c>
      <c r="AJ941" s="173"/>
      <c r="AK941" s="173"/>
      <c r="AL941" s="173"/>
      <c r="AM941" s="173"/>
      <c r="AN941" s="173"/>
      <c r="AO941" s="173"/>
      <c r="AP941" s="173"/>
      <c r="AQ941" s="173"/>
      <c r="AR941" s="173">
        <v>2487000</v>
      </c>
      <c r="AS941" s="173">
        <v>1732400</v>
      </c>
      <c r="AT941" s="160">
        <f t="shared" si="303"/>
        <v>3</v>
      </c>
      <c r="AU941" s="173">
        <f t="shared" si="304"/>
        <v>6231400</v>
      </c>
      <c r="AV941" s="173">
        <f t="shared" si="305"/>
        <v>2077100</v>
      </c>
      <c r="AW941" s="173">
        <f t="shared" si="306"/>
        <v>1732400</v>
      </c>
      <c r="AX941" s="173">
        <f t="shared" si="307"/>
        <v>344700</v>
      </c>
      <c r="AY941" s="173">
        <f t="shared" si="308"/>
        <v>0</v>
      </c>
      <c r="AZ941" s="177">
        <f t="shared" si="309"/>
        <v>0.19897252366658971</v>
      </c>
      <c r="BA941" s="177">
        <f t="shared" si="310"/>
        <v>0</v>
      </c>
      <c r="BB941" s="173">
        <f t="shared" si="312"/>
        <v>2077100</v>
      </c>
      <c r="BC941" s="178">
        <f t="shared" si="313"/>
        <v>2077100</v>
      </c>
      <c r="BD941" s="173">
        <f t="shared" si="298"/>
        <v>344700</v>
      </c>
      <c r="BE941" s="177">
        <f t="shared" si="299"/>
        <v>0.19897252366658971</v>
      </c>
      <c r="BF941" s="179" t="s">
        <v>7679</v>
      </c>
      <c r="BG941" s="174" t="s">
        <v>887</v>
      </c>
      <c r="BH941" s="166" t="s">
        <v>7863</v>
      </c>
      <c r="BI941" s="162"/>
      <c r="BJ941" s="163">
        <v>1</v>
      </c>
      <c r="BK941" s="163"/>
    </row>
    <row r="942" spans="1:63" ht="49.5" customHeight="1" x14ac:dyDescent="0.25">
      <c r="A942" s="157">
        <v>936</v>
      </c>
      <c r="B942" s="164" t="s">
        <v>1447</v>
      </c>
      <c r="C942" s="169" t="s">
        <v>1385</v>
      </c>
      <c r="D942" s="169" t="s">
        <v>467</v>
      </c>
      <c r="E942" s="157">
        <v>18.231000000000002</v>
      </c>
      <c r="F942" s="171" t="s">
        <v>7586</v>
      </c>
      <c r="G942" s="171" t="s">
        <v>1448</v>
      </c>
      <c r="H942" s="172" t="s">
        <v>1449</v>
      </c>
      <c r="I942" s="164" t="s">
        <v>439</v>
      </c>
      <c r="J942" s="164">
        <v>44</v>
      </c>
      <c r="K942" s="171">
        <v>44</v>
      </c>
      <c r="L942" s="171" t="s">
        <v>1388</v>
      </c>
      <c r="M942" s="173">
        <v>1647036</v>
      </c>
      <c r="N942" s="173">
        <v>64964</v>
      </c>
      <c r="O942" s="173">
        <v>65682.782608695605</v>
      </c>
      <c r="P942" s="173">
        <v>1712000</v>
      </c>
      <c r="Q942" s="173">
        <v>85387.617391304288</v>
      </c>
      <c r="R942" s="173">
        <v>1732423.6173913043</v>
      </c>
      <c r="S942" s="173">
        <v>1732400</v>
      </c>
      <c r="T942" s="174" t="s">
        <v>887</v>
      </c>
      <c r="U942" s="175" t="s">
        <v>471</v>
      </c>
      <c r="V942" s="175" t="s">
        <v>628</v>
      </c>
      <c r="W942" s="175" t="s">
        <v>173</v>
      </c>
      <c r="X942" s="176">
        <v>43294</v>
      </c>
      <c r="Y942" s="171" t="s">
        <v>7863</v>
      </c>
      <c r="Z942" s="171" t="s">
        <v>7860</v>
      </c>
      <c r="AA942" s="173"/>
      <c r="AB942" s="173"/>
      <c r="AC942" s="173"/>
      <c r="AD942" s="173"/>
      <c r="AE942" s="173"/>
      <c r="AF942" s="173"/>
      <c r="AG942" s="173"/>
      <c r="AH942" s="173"/>
      <c r="AI942" s="173">
        <v>2012000</v>
      </c>
      <c r="AJ942" s="173"/>
      <c r="AK942" s="173"/>
      <c r="AL942" s="173"/>
      <c r="AM942" s="173"/>
      <c r="AN942" s="173"/>
      <c r="AO942" s="173"/>
      <c r="AP942" s="173"/>
      <c r="AQ942" s="173"/>
      <c r="AR942" s="173">
        <v>2487000</v>
      </c>
      <c r="AS942" s="173">
        <v>1732400</v>
      </c>
      <c r="AT942" s="160">
        <f t="shared" si="303"/>
        <v>3</v>
      </c>
      <c r="AU942" s="173">
        <f t="shared" si="304"/>
        <v>6231400</v>
      </c>
      <c r="AV942" s="173">
        <f t="shared" si="305"/>
        <v>2077100</v>
      </c>
      <c r="AW942" s="173">
        <f t="shared" si="306"/>
        <v>1732400</v>
      </c>
      <c r="AX942" s="173">
        <f t="shared" si="307"/>
        <v>344700</v>
      </c>
      <c r="AY942" s="173">
        <f t="shared" si="308"/>
        <v>0</v>
      </c>
      <c r="AZ942" s="177">
        <f t="shared" si="309"/>
        <v>0.19897252366658971</v>
      </c>
      <c r="BA942" s="177">
        <f t="shared" si="310"/>
        <v>0</v>
      </c>
      <c r="BB942" s="173">
        <f t="shared" si="312"/>
        <v>2077100</v>
      </c>
      <c r="BC942" s="178">
        <f t="shared" si="313"/>
        <v>2077100</v>
      </c>
      <c r="BD942" s="173">
        <f t="shared" si="298"/>
        <v>344700</v>
      </c>
      <c r="BE942" s="177">
        <f t="shared" si="299"/>
        <v>0.19897252366658971</v>
      </c>
      <c r="BF942" s="179" t="s">
        <v>7679</v>
      </c>
      <c r="BG942" s="174" t="s">
        <v>887</v>
      </c>
      <c r="BH942" s="166" t="s">
        <v>7863</v>
      </c>
      <c r="BI942" s="162"/>
      <c r="BJ942" s="163">
        <v>1</v>
      </c>
      <c r="BK942" s="163"/>
    </row>
    <row r="943" spans="1:63" ht="31.5" customHeight="1" x14ac:dyDescent="0.25">
      <c r="A943" s="157">
        <v>937</v>
      </c>
      <c r="B943" s="164" t="s">
        <v>1463</v>
      </c>
      <c r="C943" s="169" t="s">
        <v>1385</v>
      </c>
      <c r="D943" s="169" t="s">
        <v>467</v>
      </c>
      <c r="E943" s="157">
        <v>18.175999999999998</v>
      </c>
      <c r="F943" s="171" t="s">
        <v>1464</v>
      </c>
      <c r="G943" s="171" t="s">
        <v>1465</v>
      </c>
      <c r="H943" s="172" t="s">
        <v>1464</v>
      </c>
      <c r="I943" s="164"/>
      <c r="J943" s="164">
        <v>44</v>
      </c>
      <c r="K943" s="171">
        <v>44</v>
      </c>
      <c r="L943" s="171" t="s">
        <v>1388</v>
      </c>
      <c r="M943" s="173">
        <v>1647036</v>
      </c>
      <c r="N943" s="173">
        <v>64964</v>
      </c>
      <c r="O943" s="173">
        <v>65682.782608695605</v>
      </c>
      <c r="P943" s="173">
        <v>1712000</v>
      </c>
      <c r="Q943" s="173">
        <v>85387.617391304288</v>
      </c>
      <c r="R943" s="173">
        <v>1732423.6173913043</v>
      </c>
      <c r="S943" s="173">
        <v>1732400</v>
      </c>
      <c r="T943" s="174" t="s">
        <v>887</v>
      </c>
      <c r="U943" s="175" t="s">
        <v>471</v>
      </c>
      <c r="V943" s="175" t="s">
        <v>628</v>
      </c>
      <c r="W943" s="175" t="s">
        <v>173</v>
      </c>
      <c r="X943" s="176">
        <v>43294</v>
      </c>
      <c r="Y943" s="171" t="s">
        <v>7863</v>
      </c>
      <c r="Z943" s="171" t="s">
        <v>7860</v>
      </c>
      <c r="AA943" s="173"/>
      <c r="AB943" s="173"/>
      <c r="AC943" s="173"/>
      <c r="AD943" s="173"/>
      <c r="AE943" s="173"/>
      <c r="AF943" s="173"/>
      <c r="AG943" s="173"/>
      <c r="AH943" s="173"/>
      <c r="AI943" s="173">
        <v>2012000</v>
      </c>
      <c r="AJ943" s="173"/>
      <c r="AK943" s="173"/>
      <c r="AL943" s="173"/>
      <c r="AM943" s="173"/>
      <c r="AN943" s="173"/>
      <c r="AO943" s="173"/>
      <c r="AP943" s="173"/>
      <c r="AQ943" s="173"/>
      <c r="AR943" s="173">
        <v>2487000</v>
      </c>
      <c r="AS943" s="173">
        <v>1732400</v>
      </c>
      <c r="AT943" s="160">
        <f t="shared" si="303"/>
        <v>3</v>
      </c>
      <c r="AU943" s="173">
        <f t="shared" si="304"/>
        <v>6231400</v>
      </c>
      <c r="AV943" s="173">
        <f t="shared" si="305"/>
        <v>2077100</v>
      </c>
      <c r="AW943" s="173">
        <f t="shared" si="306"/>
        <v>1732400</v>
      </c>
      <c r="AX943" s="173">
        <f t="shared" si="307"/>
        <v>344700</v>
      </c>
      <c r="AY943" s="173">
        <f t="shared" si="308"/>
        <v>0</v>
      </c>
      <c r="AZ943" s="177">
        <f t="shared" si="309"/>
        <v>0.19897252366658971</v>
      </c>
      <c r="BA943" s="177">
        <f t="shared" si="310"/>
        <v>0</v>
      </c>
      <c r="BB943" s="173">
        <f t="shared" si="312"/>
        <v>2077100</v>
      </c>
      <c r="BC943" s="178">
        <f t="shared" si="313"/>
        <v>2077100</v>
      </c>
      <c r="BD943" s="173">
        <f t="shared" si="298"/>
        <v>344700</v>
      </c>
      <c r="BE943" s="177">
        <f t="shared" si="299"/>
        <v>0.19897252366658971</v>
      </c>
      <c r="BF943" s="179" t="s">
        <v>7679</v>
      </c>
      <c r="BG943" s="174" t="s">
        <v>887</v>
      </c>
      <c r="BH943" s="166" t="s">
        <v>7863</v>
      </c>
      <c r="BI943" s="162"/>
      <c r="BJ943" s="163">
        <v>1</v>
      </c>
      <c r="BK943" s="163"/>
    </row>
    <row r="944" spans="1:63" ht="31.5" customHeight="1" x14ac:dyDescent="0.25">
      <c r="A944" s="157">
        <v>938</v>
      </c>
      <c r="B944" s="164" t="s">
        <v>1477</v>
      </c>
      <c r="C944" s="169" t="s">
        <v>1385</v>
      </c>
      <c r="D944" s="169" t="s">
        <v>467</v>
      </c>
      <c r="E944" s="157">
        <v>18.167999999999999</v>
      </c>
      <c r="F944" s="171" t="s">
        <v>1478</v>
      </c>
      <c r="G944" s="171" t="s">
        <v>1478</v>
      </c>
      <c r="H944" s="172" t="s">
        <v>1478</v>
      </c>
      <c r="I944" s="164" t="s">
        <v>439</v>
      </c>
      <c r="J944" s="164">
        <v>44</v>
      </c>
      <c r="K944" s="171">
        <v>44</v>
      </c>
      <c r="L944" s="171" t="s">
        <v>1388</v>
      </c>
      <c r="M944" s="173">
        <v>1647036</v>
      </c>
      <c r="N944" s="173">
        <v>64964</v>
      </c>
      <c r="O944" s="173">
        <v>65682.782608695605</v>
      </c>
      <c r="P944" s="173">
        <v>1712000</v>
      </c>
      <c r="Q944" s="173">
        <v>85387.617391304288</v>
      </c>
      <c r="R944" s="173">
        <v>1732423.6173913043</v>
      </c>
      <c r="S944" s="173">
        <v>1732400</v>
      </c>
      <c r="T944" s="174" t="s">
        <v>887</v>
      </c>
      <c r="U944" s="175" t="s">
        <v>471</v>
      </c>
      <c r="V944" s="175" t="s">
        <v>628</v>
      </c>
      <c r="W944" s="175" t="s">
        <v>196</v>
      </c>
      <c r="X944" s="176">
        <v>43294</v>
      </c>
      <c r="Y944" s="171" t="s">
        <v>7863</v>
      </c>
      <c r="Z944" s="171" t="s">
        <v>7860</v>
      </c>
      <c r="AA944" s="173"/>
      <c r="AB944" s="173"/>
      <c r="AC944" s="173"/>
      <c r="AD944" s="173"/>
      <c r="AE944" s="173"/>
      <c r="AF944" s="173"/>
      <c r="AG944" s="173"/>
      <c r="AH944" s="173"/>
      <c r="AI944" s="173">
        <v>2012000</v>
      </c>
      <c r="AJ944" s="173"/>
      <c r="AK944" s="173"/>
      <c r="AL944" s="173"/>
      <c r="AM944" s="173"/>
      <c r="AN944" s="173"/>
      <c r="AO944" s="173"/>
      <c r="AP944" s="173"/>
      <c r="AQ944" s="173"/>
      <c r="AR944" s="173">
        <v>2487000</v>
      </c>
      <c r="AS944" s="173">
        <v>1732400</v>
      </c>
      <c r="AT944" s="160">
        <f t="shared" si="303"/>
        <v>3</v>
      </c>
      <c r="AU944" s="173">
        <f t="shared" si="304"/>
        <v>6231400</v>
      </c>
      <c r="AV944" s="173">
        <f t="shared" si="305"/>
        <v>2077100</v>
      </c>
      <c r="AW944" s="173">
        <f t="shared" si="306"/>
        <v>1732400</v>
      </c>
      <c r="AX944" s="173">
        <f t="shared" si="307"/>
        <v>344700</v>
      </c>
      <c r="AY944" s="173">
        <f t="shared" si="308"/>
        <v>0</v>
      </c>
      <c r="AZ944" s="177">
        <f t="shared" si="309"/>
        <v>0.19897252366658971</v>
      </c>
      <c r="BA944" s="177">
        <f t="shared" si="310"/>
        <v>0</v>
      </c>
      <c r="BB944" s="173">
        <f t="shared" si="312"/>
        <v>2077100</v>
      </c>
      <c r="BC944" s="178">
        <f t="shared" si="313"/>
        <v>2077100</v>
      </c>
      <c r="BD944" s="173">
        <f t="shared" si="298"/>
        <v>344700</v>
      </c>
      <c r="BE944" s="177">
        <f t="shared" si="299"/>
        <v>0.19897252366658971</v>
      </c>
      <c r="BF944" s="179" t="s">
        <v>7679</v>
      </c>
      <c r="BG944" s="174" t="s">
        <v>887</v>
      </c>
      <c r="BH944" s="166" t="s">
        <v>7863</v>
      </c>
      <c r="BI944" s="162"/>
      <c r="BJ944" s="163">
        <v>1</v>
      </c>
      <c r="BK944" s="163"/>
    </row>
    <row r="945" spans="1:63" ht="31.5" customHeight="1" x14ac:dyDescent="0.25">
      <c r="A945" s="157">
        <v>939</v>
      </c>
      <c r="B945" s="164" t="s">
        <v>1384</v>
      </c>
      <c r="C945" s="169" t="s">
        <v>1385</v>
      </c>
      <c r="D945" s="169" t="s">
        <v>467</v>
      </c>
      <c r="E945" s="157">
        <v>18.231999999999999</v>
      </c>
      <c r="F945" s="171" t="s">
        <v>1386</v>
      </c>
      <c r="G945" s="171" t="s">
        <v>1387</v>
      </c>
      <c r="H945" s="172" t="s">
        <v>1386</v>
      </c>
      <c r="I945" s="164" t="s">
        <v>439</v>
      </c>
      <c r="J945" s="164">
        <v>44</v>
      </c>
      <c r="K945" s="171">
        <v>44</v>
      </c>
      <c r="L945" s="171" t="s">
        <v>1388</v>
      </c>
      <c r="M945" s="173">
        <v>1647036</v>
      </c>
      <c r="N945" s="173">
        <f t="shared" ref="N945:N964" si="314">P945-M945</f>
        <v>64964</v>
      </c>
      <c r="O945" s="173">
        <v>65682.782608695605</v>
      </c>
      <c r="P945" s="173">
        <v>1712000</v>
      </c>
      <c r="Q945" s="173">
        <f t="shared" ref="Q945:Q964" si="315">+O945/1800000*2340000</f>
        <v>85387.617391304288</v>
      </c>
      <c r="R945" s="173">
        <f t="shared" ref="R945:R964" si="316">+M945+Q945</f>
        <v>1732423.6173913043</v>
      </c>
      <c r="S945" s="173">
        <v>1732400</v>
      </c>
      <c r="T945" s="174" t="s">
        <v>887</v>
      </c>
      <c r="U945" s="175" t="s">
        <v>471</v>
      </c>
      <c r="V945" s="175" t="s">
        <v>628</v>
      </c>
      <c r="W945" s="175" t="s">
        <v>173</v>
      </c>
      <c r="X945" s="176">
        <v>43294</v>
      </c>
      <c r="Y945" s="171" t="s">
        <v>7863</v>
      </c>
      <c r="Z945" s="171" t="s">
        <v>7860</v>
      </c>
      <c r="AA945" s="173"/>
      <c r="AB945" s="173"/>
      <c r="AC945" s="173"/>
      <c r="AD945" s="173"/>
      <c r="AE945" s="173"/>
      <c r="AF945" s="173">
        <v>2500000</v>
      </c>
      <c r="AG945" s="173"/>
      <c r="AH945" s="173"/>
      <c r="AI945" s="173">
        <v>2012000</v>
      </c>
      <c r="AJ945" s="173"/>
      <c r="AK945" s="173"/>
      <c r="AL945" s="173"/>
      <c r="AM945" s="173"/>
      <c r="AN945" s="173"/>
      <c r="AO945" s="173"/>
      <c r="AP945" s="173"/>
      <c r="AQ945" s="173"/>
      <c r="AR945" s="173"/>
      <c r="AS945" s="173">
        <v>1732400</v>
      </c>
      <c r="AT945" s="160">
        <f t="shared" si="303"/>
        <v>3</v>
      </c>
      <c r="AU945" s="173">
        <f t="shared" si="304"/>
        <v>6244400</v>
      </c>
      <c r="AV945" s="173">
        <f t="shared" si="305"/>
        <v>2081500</v>
      </c>
      <c r="AW945" s="173">
        <f t="shared" si="306"/>
        <v>1732400</v>
      </c>
      <c r="AX945" s="173">
        <f t="shared" si="307"/>
        <v>349100</v>
      </c>
      <c r="AY945" s="173">
        <f t="shared" si="308"/>
        <v>0</v>
      </c>
      <c r="AZ945" s="177">
        <f t="shared" si="309"/>
        <v>0.20151235280535673</v>
      </c>
      <c r="BA945" s="177">
        <f t="shared" si="310"/>
        <v>0</v>
      </c>
      <c r="BB945" s="173">
        <f t="shared" si="312"/>
        <v>2081500</v>
      </c>
      <c r="BC945" s="178">
        <f t="shared" si="313"/>
        <v>2081500</v>
      </c>
      <c r="BD945" s="173">
        <f t="shared" si="298"/>
        <v>349100</v>
      </c>
      <c r="BE945" s="177">
        <f t="shared" si="299"/>
        <v>0.20151235280535673</v>
      </c>
      <c r="BF945" s="179" t="s">
        <v>7679</v>
      </c>
      <c r="BG945" s="174" t="s">
        <v>887</v>
      </c>
      <c r="BH945" s="166" t="s">
        <v>7863</v>
      </c>
      <c r="BI945" s="162"/>
      <c r="BJ945" s="163">
        <v>1</v>
      </c>
      <c r="BK945" s="163"/>
    </row>
    <row r="946" spans="1:63" ht="31.5" customHeight="1" x14ac:dyDescent="0.25">
      <c r="A946" s="157">
        <v>940</v>
      </c>
      <c r="B946" s="164" t="s">
        <v>1389</v>
      </c>
      <c r="C946" s="169" t="s">
        <v>1385</v>
      </c>
      <c r="D946" s="169" t="s">
        <v>467</v>
      </c>
      <c r="E946" s="157">
        <v>18.268999999999998</v>
      </c>
      <c r="F946" s="171" t="s">
        <v>1390</v>
      </c>
      <c r="G946" s="171" t="s">
        <v>1390</v>
      </c>
      <c r="H946" s="172" t="s">
        <v>1391</v>
      </c>
      <c r="I946" s="164" t="s">
        <v>439</v>
      </c>
      <c r="J946" s="164">
        <v>44</v>
      </c>
      <c r="K946" s="171">
        <v>44</v>
      </c>
      <c r="L946" s="171" t="s">
        <v>1388</v>
      </c>
      <c r="M946" s="173">
        <v>1647036</v>
      </c>
      <c r="N946" s="173">
        <f t="shared" si="314"/>
        <v>64964</v>
      </c>
      <c r="O946" s="173">
        <v>65682.782608695605</v>
      </c>
      <c r="P946" s="173">
        <v>1712000</v>
      </c>
      <c r="Q946" s="173">
        <f t="shared" si="315"/>
        <v>85387.617391304288</v>
      </c>
      <c r="R946" s="173">
        <f t="shared" si="316"/>
        <v>1732423.6173913043</v>
      </c>
      <c r="S946" s="173">
        <v>1732400</v>
      </c>
      <c r="T946" s="174" t="s">
        <v>887</v>
      </c>
      <c r="U946" s="175" t="s">
        <v>471</v>
      </c>
      <c r="V946" s="175" t="s">
        <v>628</v>
      </c>
      <c r="W946" s="175" t="s">
        <v>173</v>
      </c>
      <c r="X946" s="176">
        <v>43294</v>
      </c>
      <c r="Y946" s="171" t="s">
        <v>7863</v>
      </c>
      <c r="Z946" s="171" t="s">
        <v>7860</v>
      </c>
      <c r="AA946" s="173"/>
      <c r="AB946" s="173"/>
      <c r="AC946" s="173"/>
      <c r="AD946" s="173"/>
      <c r="AE946" s="173"/>
      <c r="AF946" s="173">
        <v>2500000</v>
      </c>
      <c r="AG946" s="173"/>
      <c r="AH946" s="173"/>
      <c r="AI946" s="173">
        <v>2012000</v>
      </c>
      <c r="AJ946" s="173"/>
      <c r="AK946" s="173"/>
      <c r="AL946" s="173"/>
      <c r="AM946" s="173"/>
      <c r="AN946" s="173"/>
      <c r="AO946" s="173"/>
      <c r="AP946" s="173"/>
      <c r="AQ946" s="173"/>
      <c r="AR946" s="173"/>
      <c r="AS946" s="173">
        <v>1732400</v>
      </c>
      <c r="AT946" s="160">
        <f t="shared" si="303"/>
        <v>3</v>
      </c>
      <c r="AU946" s="173">
        <f t="shared" si="304"/>
        <v>6244400</v>
      </c>
      <c r="AV946" s="173">
        <f t="shared" si="305"/>
        <v>2081500</v>
      </c>
      <c r="AW946" s="173">
        <f t="shared" si="306"/>
        <v>1732400</v>
      </c>
      <c r="AX946" s="173">
        <f t="shared" si="307"/>
        <v>349100</v>
      </c>
      <c r="AY946" s="173">
        <f t="shared" si="308"/>
        <v>0</v>
      </c>
      <c r="AZ946" s="177">
        <f t="shared" si="309"/>
        <v>0.20151235280535673</v>
      </c>
      <c r="BA946" s="177">
        <f t="shared" si="310"/>
        <v>0</v>
      </c>
      <c r="BB946" s="173">
        <f t="shared" si="312"/>
        <v>2081500</v>
      </c>
      <c r="BC946" s="178">
        <f t="shared" si="313"/>
        <v>2081500</v>
      </c>
      <c r="BD946" s="173">
        <f t="shared" si="298"/>
        <v>349100</v>
      </c>
      <c r="BE946" s="177">
        <f t="shared" si="299"/>
        <v>0.20151235280535673</v>
      </c>
      <c r="BF946" s="179" t="s">
        <v>7679</v>
      </c>
      <c r="BG946" s="174" t="s">
        <v>887</v>
      </c>
      <c r="BH946" s="166" t="s">
        <v>7863</v>
      </c>
      <c r="BI946" s="162"/>
      <c r="BJ946" s="163">
        <v>1</v>
      </c>
      <c r="BK946" s="163"/>
    </row>
    <row r="947" spans="1:63" ht="31.5" customHeight="1" x14ac:dyDescent="0.25">
      <c r="A947" s="157">
        <v>941</v>
      </c>
      <c r="B947" s="164" t="s">
        <v>1392</v>
      </c>
      <c r="C947" s="169" t="s">
        <v>1385</v>
      </c>
      <c r="D947" s="169" t="s">
        <v>467</v>
      </c>
      <c r="E947" s="157">
        <v>18.271000000000001</v>
      </c>
      <c r="F947" s="171" t="s">
        <v>1393</v>
      </c>
      <c r="G947" s="171" t="s">
        <v>1393</v>
      </c>
      <c r="H947" s="172" t="s">
        <v>1394</v>
      </c>
      <c r="I947" s="164" t="s">
        <v>439</v>
      </c>
      <c r="J947" s="164">
        <v>44</v>
      </c>
      <c r="K947" s="171">
        <v>44</v>
      </c>
      <c r="L947" s="171" t="s">
        <v>1388</v>
      </c>
      <c r="M947" s="173">
        <v>1647036</v>
      </c>
      <c r="N947" s="173">
        <f t="shared" si="314"/>
        <v>64964</v>
      </c>
      <c r="O947" s="173">
        <v>65682.782608695605</v>
      </c>
      <c r="P947" s="173">
        <v>1712000</v>
      </c>
      <c r="Q947" s="173">
        <f t="shared" si="315"/>
        <v>85387.617391304288</v>
      </c>
      <c r="R947" s="173">
        <f t="shared" si="316"/>
        <v>1732423.6173913043</v>
      </c>
      <c r="S947" s="173">
        <v>1732400</v>
      </c>
      <c r="T947" s="174" t="s">
        <v>887</v>
      </c>
      <c r="U947" s="175" t="s">
        <v>471</v>
      </c>
      <c r="V947" s="175" t="s">
        <v>628</v>
      </c>
      <c r="W947" s="175" t="s">
        <v>173</v>
      </c>
      <c r="X947" s="176">
        <v>43294</v>
      </c>
      <c r="Y947" s="171" t="s">
        <v>7863</v>
      </c>
      <c r="Z947" s="171" t="s">
        <v>7860</v>
      </c>
      <c r="AA947" s="173"/>
      <c r="AB947" s="173"/>
      <c r="AC947" s="173"/>
      <c r="AD947" s="173"/>
      <c r="AE947" s="173"/>
      <c r="AF947" s="173">
        <v>2500000</v>
      </c>
      <c r="AG947" s="173"/>
      <c r="AH947" s="173"/>
      <c r="AI947" s="173">
        <v>2012000</v>
      </c>
      <c r="AJ947" s="173"/>
      <c r="AK947" s="173"/>
      <c r="AL947" s="173"/>
      <c r="AM947" s="173"/>
      <c r="AN947" s="173"/>
      <c r="AO947" s="173"/>
      <c r="AP947" s="173"/>
      <c r="AQ947" s="173"/>
      <c r="AR947" s="173"/>
      <c r="AS947" s="173">
        <v>1732400</v>
      </c>
      <c r="AT947" s="160">
        <f t="shared" si="303"/>
        <v>3</v>
      </c>
      <c r="AU947" s="173">
        <f t="shared" si="304"/>
        <v>6244400</v>
      </c>
      <c r="AV947" s="173">
        <f t="shared" si="305"/>
        <v>2081500</v>
      </c>
      <c r="AW947" s="173">
        <f t="shared" si="306"/>
        <v>1732400</v>
      </c>
      <c r="AX947" s="173">
        <f t="shared" si="307"/>
        <v>349100</v>
      </c>
      <c r="AY947" s="173">
        <f t="shared" si="308"/>
        <v>0</v>
      </c>
      <c r="AZ947" s="177">
        <f t="shared" si="309"/>
        <v>0.20151235280535673</v>
      </c>
      <c r="BA947" s="177">
        <f t="shared" si="310"/>
        <v>0</v>
      </c>
      <c r="BB947" s="173">
        <f t="shared" si="312"/>
        <v>2081500</v>
      </c>
      <c r="BC947" s="178">
        <f t="shared" si="313"/>
        <v>2081500</v>
      </c>
      <c r="BD947" s="173">
        <f t="shared" si="298"/>
        <v>349100</v>
      </c>
      <c r="BE947" s="177">
        <f t="shared" si="299"/>
        <v>0.20151235280535673</v>
      </c>
      <c r="BF947" s="179" t="s">
        <v>7679</v>
      </c>
      <c r="BG947" s="174" t="s">
        <v>887</v>
      </c>
      <c r="BH947" s="166" t="s">
        <v>7863</v>
      </c>
      <c r="BI947" s="162"/>
      <c r="BJ947" s="163">
        <v>1</v>
      </c>
      <c r="BK947" s="163"/>
    </row>
    <row r="948" spans="1:63" ht="31.5" customHeight="1" x14ac:dyDescent="0.25">
      <c r="A948" s="157">
        <v>942</v>
      </c>
      <c r="B948" s="164" t="s">
        <v>1395</v>
      </c>
      <c r="C948" s="169" t="s">
        <v>1385</v>
      </c>
      <c r="D948" s="169" t="s">
        <v>467</v>
      </c>
      <c r="E948" s="157">
        <v>18.273</v>
      </c>
      <c r="F948" s="171" t="s">
        <v>1396</v>
      </c>
      <c r="G948" s="171" t="s">
        <v>1396</v>
      </c>
      <c r="H948" s="172" t="s">
        <v>1397</v>
      </c>
      <c r="I948" s="164" t="s">
        <v>439</v>
      </c>
      <c r="J948" s="164">
        <v>44</v>
      </c>
      <c r="K948" s="171">
        <v>44</v>
      </c>
      <c r="L948" s="171" t="s">
        <v>1388</v>
      </c>
      <c r="M948" s="173">
        <v>1647036</v>
      </c>
      <c r="N948" s="173">
        <f t="shared" si="314"/>
        <v>64964</v>
      </c>
      <c r="O948" s="173">
        <v>65682.782608695605</v>
      </c>
      <c r="P948" s="173">
        <v>1712000</v>
      </c>
      <c r="Q948" s="173">
        <f t="shared" si="315"/>
        <v>85387.617391304288</v>
      </c>
      <c r="R948" s="173">
        <f t="shared" si="316"/>
        <v>1732423.6173913043</v>
      </c>
      <c r="S948" s="173">
        <v>1732400</v>
      </c>
      <c r="T948" s="174" t="s">
        <v>887</v>
      </c>
      <c r="U948" s="175" t="s">
        <v>471</v>
      </c>
      <c r="V948" s="175" t="s">
        <v>628</v>
      </c>
      <c r="W948" s="175" t="s">
        <v>196</v>
      </c>
      <c r="X948" s="176">
        <v>43294</v>
      </c>
      <c r="Y948" s="171" t="s">
        <v>7863</v>
      </c>
      <c r="Z948" s="171" t="s">
        <v>7860</v>
      </c>
      <c r="AA948" s="173"/>
      <c r="AB948" s="173"/>
      <c r="AC948" s="173"/>
      <c r="AD948" s="173"/>
      <c r="AE948" s="173"/>
      <c r="AF948" s="173">
        <v>2500000</v>
      </c>
      <c r="AG948" s="173"/>
      <c r="AH948" s="173"/>
      <c r="AI948" s="173">
        <v>2012000</v>
      </c>
      <c r="AJ948" s="173"/>
      <c r="AK948" s="173"/>
      <c r="AL948" s="173"/>
      <c r="AM948" s="173"/>
      <c r="AN948" s="173"/>
      <c r="AO948" s="173"/>
      <c r="AP948" s="173"/>
      <c r="AQ948" s="173"/>
      <c r="AR948" s="173"/>
      <c r="AS948" s="173">
        <v>1732400</v>
      </c>
      <c r="AT948" s="160">
        <f t="shared" si="303"/>
        <v>3</v>
      </c>
      <c r="AU948" s="173">
        <f t="shared" si="304"/>
        <v>6244400</v>
      </c>
      <c r="AV948" s="173">
        <f t="shared" si="305"/>
        <v>2081500</v>
      </c>
      <c r="AW948" s="173">
        <f t="shared" si="306"/>
        <v>1732400</v>
      </c>
      <c r="AX948" s="173">
        <f t="shared" si="307"/>
        <v>349100</v>
      </c>
      <c r="AY948" s="173">
        <f t="shared" si="308"/>
        <v>0</v>
      </c>
      <c r="AZ948" s="177">
        <f t="shared" si="309"/>
        <v>0.20151235280535673</v>
      </c>
      <c r="BA948" s="177">
        <f t="shared" si="310"/>
        <v>0</v>
      </c>
      <c r="BB948" s="173">
        <f t="shared" si="312"/>
        <v>2081500</v>
      </c>
      <c r="BC948" s="178">
        <f t="shared" si="313"/>
        <v>2081500</v>
      </c>
      <c r="BD948" s="173">
        <f t="shared" si="298"/>
        <v>349100</v>
      </c>
      <c r="BE948" s="177">
        <f t="shared" si="299"/>
        <v>0.20151235280535673</v>
      </c>
      <c r="BF948" s="179" t="s">
        <v>7679</v>
      </c>
      <c r="BG948" s="174" t="s">
        <v>887</v>
      </c>
      <c r="BH948" s="166" t="s">
        <v>7863</v>
      </c>
      <c r="BI948" s="162"/>
      <c r="BJ948" s="163">
        <v>1</v>
      </c>
      <c r="BK948" s="163"/>
    </row>
    <row r="949" spans="1:63" ht="31.5" customHeight="1" x14ac:dyDescent="0.25">
      <c r="A949" s="157">
        <v>943</v>
      </c>
      <c r="B949" s="164" t="s">
        <v>1401</v>
      </c>
      <c r="C949" s="169" t="s">
        <v>1385</v>
      </c>
      <c r="D949" s="169" t="s">
        <v>467</v>
      </c>
      <c r="E949" s="157">
        <v>18.242000000000001</v>
      </c>
      <c r="F949" s="171" t="s">
        <v>1402</v>
      </c>
      <c r="G949" s="171" t="s">
        <v>1402</v>
      </c>
      <c r="H949" s="172" t="s">
        <v>1403</v>
      </c>
      <c r="I949" s="164" t="s">
        <v>439</v>
      </c>
      <c r="J949" s="164">
        <v>44</v>
      </c>
      <c r="K949" s="171">
        <v>44</v>
      </c>
      <c r="L949" s="171" t="s">
        <v>1388</v>
      </c>
      <c r="M949" s="173">
        <v>1647036</v>
      </c>
      <c r="N949" s="173">
        <f t="shared" si="314"/>
        <v>64964</v>
      </c>
      <c r="O949" s="173">
        <v>65682.782608695605</v>
      </c>
      <c r="P949" s="173">
        <v>1712000</v>
      </c>
      <c r="Q949" s="173">
        <f t="shared" si="315"/>
        <v>85387.617391304288</v>
      </c>
      <c r="R949" s="173">
        <f t="shared" si="316"/>
        <v>1732423.6173913043</v>
      </c>
      <c r="S949" s="173">
        <v>1732400</v>
      </c>
      <c r="T949" s="174" t="s">
        <v>887</v>
      </c>
      <c r="U949" s="175" t="s">
        <v>471</v>
      </c>
      <c r="V949" s="175" t="s">
        <v>628</v>
      </c>
      <c r="W949" s="175" t="s">
        <v>196</v>
      </c>
      <c r="X949" s="176">
        <v>43294</v>
      </c>
      <c r="Y949" s="171" t="s">
        <v>7863</v>
      </c>
      <c r="Z949" s="171" t="s">
        <v>7860</v>
      </c>
      <c r="AA949" s="173"/>
      <c r="AB949" s="173"/>
      <c r="AC949" s="173"/>
      <c r="AD949" s="173"/>
      <c r="AE949" s="173"/>
      <c r="AF949" s="173">
        <v>2500000</v>
      </c>
      <c r="AG949" s="173"/>
      <c r="AH949" s="173"/>
      <c r="AI949" s="173">
        <v>2012000</v>
      </c>
      <c r="AJ949" s="173"/>
      <c r="AK949" s="173"/>
      <c r="AL949" s="173"/>
      <c r="AM949" s="173"/>
      <c r="AN949" s="173"/>
      <c r="AO949" s="173"/>
      <c r="AP949" s="173"/>
      <c r="AQ949" s="173"/>
      <c r="AR949" s="173"/>
      <c r="AS949" s="173">
        <v>1732400</v>
      </c>
      <c r="AT949" s="160">
        <f t="shared" si="303"/>
        <v>3</v>
      </c>
      <c r="AU949" s="173">
        <f t="shared" si="304"/>
        <v>6244400</v>
      </c>
      <c r="AV949" s="173">
        <f t="shared" si="305"/>
        <v>2081500</v>
      </c>
      <c r="AW949" s="173">
        <f t="shared" si="306"/>
        <v>1732400</v>
      </c>
      <c r="AX949" s="173">
        <f t="shared" si="307"/>
        <v>349100</v>
      </c>
      <c r="AY949" s="173">
        <f t="shared" si="308"/>
        <v>0</v>
      </c>
      <c r="AZ949" s="177">
        <f t="shared" si="309"/>
        <v>0.20151235280535673</v>
      </c>
      <c r="BA949" s="177">
        <f t="shared" si="310"/>
        <v>0</v>
      </c>
      <c r="BB949" s="173">
        <f t="shared" si="312"/>
        <v>2081500</v>
      </c>
      <c r="BC949" s="178">
        <f t="shared" si="313"/>
        <v>2081500</v>
      </c>
      <c r="BD949" s="173">
        <f t="shared" si="298"/>
        <v>349100</v>
      </c>
      <c r="BE949" s="177">
        <f t="shared" si="299"/>
        <v>0.20151235280535673</v>
      </c>
      <c r="BF949" s="179" t="s">
        <v>7679</v>
      </c>
      <c r="BG949" s="174" t="s">
        <v>887</v>
      </c>
      <c r="BH949" s="166" t="s">
        <v>7863</v>
      </c>
      <c r="BI949" s="162"/>
      <c r="BJ949" s="163">
        <v>1</v>
      </c>
      <c r="BK949" s="163"/>
    </row>
    <row r="950" spans="1:63" ht="31.5" customHeight="1" x14ac:dyDescent="0.25">
      <c r="A950" s="157">
        <v>944</v>
      </c>
      <c r="B950" s="164" t="s">
        <v>1404</v>
      </c>
      <c r="C950" s="169" t="s">
        <v>1385</v>
      </c>
      <c r="D950" s="169" t="s">
        <v>467</v>
      </c>
      <c r="E950" s="157">
        <v>18.206</v>
      </c>
      <c r="F950" s="171" t="s">
        <v>1405</v>
      </c>
      <c r="G950" s="171" t="s">
        <v>1405</v>
      </c>
      <c r="H950" s="172" t="s">
        <v>1406</v>
      </c>
      <c r="I950" s="164" t="s">
        <v>439</v>
      </c>
      <c r="J950" s="164">
        <v>44</v>
      </c>
      <c r="K950" s="171">
        <v>44</v>
      </c>
      <c r="L950" s="171" t="s">
        <v>1388</v>
      </c>
      <c r="M950" s="173">
        <v>1647036</v>
      </c>
      <c r="N950" s="173">
        <f t="shared" si="314"/>
        <v>64964</v>
      </c>
      <c r="O950" s="173">
        <v>65682.782608695605</v>
      </c>
      <c r="P950" s="173">
        <v>1712000</v>
      </c>
      <c r="Q950" s="173">
        <f t="shared" si="315"/>
        <v>85387.617391304288</v>
      </c>
      <c r="R950" s="173">
        <f t="shared" si="316"/>
        <v>1732423.6173913043</v>
      </c>
      <c r="S950" s="173">
        <v>1732400</v>
      </c>
      <c r="T950" s="174" t="s">
        <v>887</v>
      </c>
      <c r="U950" s="175" t="s">
        <v>471</v>
      </c>
      <c r="V950" s="175" t="s">
        <v>628</v>
      </c>
      <c r="W950" s="175" t="s">
        <v>173</v>
      </c>
      <c r="X950" s="176">
        <v>43294</v>
      </c>
      <c r="Y950" s="171" t="s">
        <v>7863</v>
      </c>
      <c r="Z950" s="171" t="s">
        <v>7860</v>
      </c>
      <c r="AA950" s="173"/>
      <c r="AB950" s="173"/>
      <c r="AC950" s="173"/>
      <c r="AD950" s="173"/>
      <c r="AE950" s="173"/>
      <c r="AF950" s="173">
        <v>2500000</v>
      </c>
      <c r="AG950" s="173"/>
      <c r="AH950" s="173"/>
      <c r="AI950" s="173">
        <v>2012000</v>
      </c>
      <c r="AJ950" s="173"/>
      <c r="AK950" s="173"/>
      <c r="AL950" s="173"/>
      <c r="AM950" s="173"/>
      <c r="AN950" s="173"/>
      <c r="AO950" s="173"/>
      <c r="AP950" s="173"/>
      <c r="AQ950" s="173"/>
      <c r="AR950" s="173"/>
      <c r="AS950" s="173">
        <v>1732400</v>
      </c>
      <c r="AT950" s="160">
        <f t="shared" si="303"/>
        <v>3</v>
      </c>
      <c r="AU950" s="173">
        <f t="shared" si="304"/>
        <v>6244400</v>
      </c>
      <c r="AV950" s="173">
        <f t="shared" si="305"/>
        <v>2081500</v>
      </c>
      <c r="AW950" s="173">
        <f t="shared" si="306"/>
        <v>1732400</v>
      </c>
      <c r="AX950" s="173">
        <f t="shared" si="307"/>
        <v>349100</v>
      </c>
      <c r="AY950" s="173">
        <f t="shared" si="308"/>
        <v>0</v>
      </c>
      <c r="AZ950" s="177">
        <f t="shared" si="309"/>
        <v>0.20151235280535673</v>
      </c>
      <c r="BA950" s="177">
        <f t="shared" si="310"/>
        <v>0</v>
      </c>
      <c r="BB950" s="173">
        <f t="shared" si="312"/>
        <v>2081500</v>
      </c>
      <c r="BC950" s="178">
        <f t="shared" si="313"/>
        <v>2081500</v>
      </c>
      <c r="BD950" s="173">
        <f t="shared" si="298"/>
        <v>349100</v>
      </c>
      <c r="BE950" s="177">
        <f t="shared" si="299"/>
        <v>0.20151235280535673</v>
      </c>
      <c r="BF950" s="179" t="s">
        <v>7679</v>
      </c>
      <c r="BG950" s="174" t="s">
        <v>887</v>
      </c>
      <c r="BH950" s="166" t="s">
        <v>7863</v>
      </c>
      <c r="BI950" s="162"/>
      <c r="BJ950" s="163">
        <v>1</v>
      </c>
      <c r="BK950" s="163"/>
    </row>
    <row r="951" spans="1:63" ht="31.5" customHeight="1" x14ac:dyDescent="0.25">
      <c r="A951" s="157">
        <v>945</v>
      </c>
      <c r="B951" s="164" t="s">
        <v>1407</v>
      </c>
      <c r="C951" s="169" t="s">
        <v>1385</v>
      </c>
      <c r="D951" s="169" t="s">
        <v>467</v>
      </c>
      <c r="E951" s="157">
        <v>18.204999999999998</v>
      </c>
      <c r="F951" s="171" t="s">
        <v>1408</v>
      </c>
      <c r="G951" s="171" t="s">
        <v>1408</v>
      </c>
      <c r="H951" s="172" t="s">
        <v>1409</v>
      </c>
      <c r="I951" s="164" t="s">
        <v>439</v>
      </c>
      <c r="J951" s="164">
        <v>44</v>
      </c>
      <c r="K951" s="171">
        <v>44</v>
      </c>
      <c r="L951" s="171" t="s">
        <v>1388</v>
      </c>
      <c r="M951" s="173">
        <v>1647036</v>
      </c>
      <c r="N951" s="173">
        <f t="shared" si="314"/>
        <v>64964</v>
      </c>
      <c r="O951" s="173">
        <v>65682.782608695605</v>
      </c>
      <c r="P951" s="173">
        <v>1712000</v>
      </c>
      <c r="Q951" s="173">
        <f t="shared" si="315"/>
        <v>85387.617391304288</v>
      </c>
      <c r="R951" s="173">
        <f t="shared" si="316"/>
        <v>1732423.6173913043</v>
      </c>
      <c r="S951" s="173">
        <v>1732400</v>
      </c>
      <c r="T951" s="174" t="s">
        <v>887</v>
      </c>
      <c r="U951" s="175" t="s">
        <v>471</v>
      </c>
      <c r="V951" s="175" t="s">
        <v>628</v>
      </c>
      <c r="W951" s="175" t="s">
        <v>173</v>
      </c>
      <c r="X951" s="176">
        <v>43294</v>
      </c>
      <c r="Y951" s="171" t="s">
        <v>7863</v>
      </c>
      <c r="Z951" s="171" t="s">
        <v>7860</v>
      </c>
      <c r="AA951" s="173"/>
      <c r="AB951" s="173"/>
      <c r="AC951" s="173"/>
      <c r="AD951" s="173"/>
      <c r="AE951" s="173"/>
      <c r="AF951" s="173">
        <v>2500000</v>
      </c>
      <c r="AG951" s="173"/>
      <c r="AH951" s="173"/>
      <c r="AI951" s="173">
        <v>2012000</v>
      </c>
      <c r="AJ951" s="173"/>
      <c r="AK951" s="173"/>
      <c r="AL951" s="173"/>
      <c r="AM951" s="173"/>
      <c r="AN951" s="173"/>
      <c r="AO951" s="173"/>
      <c r="AP951" s="173"/>
      <c r="AQ951" s="173"/>
      <c r="AR951" s="173"/>
      <c r="AS951" s="173">
        <v>1732400</v>
      </c>
      <c r="AT951" s="160">
        <f t="shared" si="303"/>
        <v>3</v>
      </c>
      <c r="AU951" s="173">
        <f t="shared" si="304"/>
        <v>6244400</v>
      </c>
      <c r="AV951" s="173">
        <f t="shared" si="305"/>
        <v>2081500</v>
      </c>
      <c r="AW951" s="173">
        <f t="shared" si="306"/>
        <v>1732400</v>
      </c>
      <c r="AX951" s="173">
        <f t="shared" si="307"/>
        <v>349100</v>
      </c>
      <c r="AY951" s="173">
        <f t="shared" si="308"/>
        <v>0</v>
      </c>
      <c r="AZ951" s="177">
        <f t="shared" si="309"/>
        <v>0.20151235280535673</v>
      </c>
      <c r="BA951" s="177">
        <f t="shared" si="310"/>
        <v>0</v>
      </c>
      <c r="BB951" s="173">
        <f t="shared" si="312"/>
        <v>2081500</v>
      </c>
      <c r="BC951" s="178">
        <f t="shared" si="313"/>
        <v>2081500</v>
      </c>
      <c r="BD951" s="173">
        <f t="shared" si="298"/>
        <v>349100</v>
      </c>
      <c r="BE951" s="177">
        <f t="shared" si="299"/>
        <v>0.20151235280535673</v>
      </c>
      <c r="BF951" s="179" t="s">
        <v>7679</v>
      </c>
      <c r="BG951" s="174" t="s">
        <v>887</v>
      </c>
      <c r="BH951" s="166" t="s">
        <v>7863</v>
      </c>
      <c r="BI951" s="162"/>
      <c r="BJ951" s="163">
        <v>1</v>
      </c>
      <c r="BK951" s="163"/>
    </row>
    <row r="952" spans="1:63" ht="31.5" customHeight="1" x14ac:dyDescent="0.25">
      <c r="A952" s="157">
        <v>946</v>
      </c>
      <c r="B952" s="164" t="s">
        <v>1410</v>
      </c>
      <c r="C952" s="169" t="s">
        <v>1385</v>
      </c>
      <c r="D952" s="169" t="s">
        <v>467</v>
      </c>
      <c r="E952" s="157">
        <v>18.207000000000001</v>
      </c>
      <c r="F952" s="171" t="s">
        <v>1411</v>
      </c>
      <c r="G952" s="171" t="s">
        <v>1411</v>
      </c>
      <c r="H952" s="172" t="s">
        <v>1412</v>
      </c>
      <c r="I952" s="164" t="s">
        <v>439</v>
      </c>
      <c r="J952" s="164">
        <v>44</v>
      </c>
      <c r="K952" s="171">
        <v>44</v>
      </c>
      <c r="L952" s="171" t="s">
        <v>1388</v>
      </c>
      <c r="M952" s="173">
        <v>1647036</v>
      </c>
      <c r="N952" s="173">
        <f t="shared" si="314"/>
        <v>64964</v>
      </c>
      <c r="O952" s="173">
        <v>65682.782608695605</v>
      </c>
      <c r="P952" s="173">
        <v>1712000</v>
      </c>
      <c r="Q952" s="173">
        <f t="shared" si="315"/>
        <v>85387.617391304288</v>
      </c>
      <c r="R952" s="173">
        <f t="shared" si="316"/>
        <v>1732423.6173913043</v>
      </c>
      <c r="S952" s="173">
        <v>1732400</v>
      </c>
      <c r="T952" s="174" t="s">
        <v>887</v>
      </c>
      <c r="U952" s="175" t="s">
        <v>471</v>
      </c>
      <c r="V952" s="175" t="s">
        <v>628</v>
      </c>
      <c r="W952" s="175" t="s">
        <v>173</v>
      </c>
      <c r="X952" s="176">
        <v>43294</v>
      </c>
      <c r="Y952" s="171" t="s">
        <v>7863</v>
      </c>
      <c r="Z952" s="171" t="s">
        <v>7860</v>
      </c>
      <c r="AA952" s="173"/>
      <c r="AB952" s="173"/>
      <c r="AC952" s="173"/>
      <c r="AD952" s="173"/>
      <c r="AE952" s="173"/>
      <c r="AF952" s="173">
        <v>2500000</v>
      </c>
      <c r="AG952" s="173"/>
      <c r="AH952" s="173"/>
      <c r="AI952" s="173">
        <v>2012000</v>
      </c>
      <c r="AJ952" s="173"/>
      <c r="AK952" s="173"/>
      <c r="AL952" s="173"/>
      <c r="AM952" s="173"/>
      <c r="AN952" s="173"/>
      <c r="AO952" s="173"/>
      <c r="AP952" s="173"/>
      <c r="AQ952" s="173"/>
      <c r="AR952" s="173"/>
      <c r="AS952" s="173">
        <v>1732400</v>
      </c>
      <c r="AT952" s="160">
        <f t="shared" si="303"/>
        <v>3</v>
      </c>
      <c r="AU952" s="173">
        <f t="shared" si="304"/>
        <v>6244400</v>
      </c>
      <c r="AV952" s="173">
        <f t="shared" si="305"/>
        <v>2081500</v>
      </c>
      <c r="AW952" s="173">
        <f t="shared" si="306"/>
        <v>1732400</v>
      </c>
      <c r="AX952" s="173">
        <f t="shared" si="307"/>
        <v>349100</v>
      </c>
      <c r="AY952" s="173">
        <f t="shared" si="308"/>
        <v>0</v>
      </c>
      <c r="AZ952" s="177">
        <f t="shared" si="309"/>
        <v>0.20151235280535673</v>
      </c>
      <c r="BA952" s="177">
        <f t="shared" si="310"/>
        <v>0</v>
      </c>
      <c r="BB952" s="173">
        <f t="shared" si="312"/>
        <v>2081500</v>
      </c>
      <c r="BC952" s="178">
        <f t="shared" si="313"/>
        <v>2081500</v>
      </c>
      <c r="BD952" s="173">
        <f t="shared" si="298"/>
        <v>349100</v>
      </c>
      <c r="BE952" s="177">
        <f t="shared" si="299"/>
        <v>0.20151235280535673</v>
      </c>
      <c r="BF952" s="179" t="s">
        <v>7679</v>
      </c>
      <c r="BG952" s="174" t="s">
        <v>887</v>
      </c>
      <c r="BH952" s="166" t="s">
        <v>7863</v>
      </c>
      <c r="BI952" s="162"/>
      <c r="BJ952" s="163">
        <v>1</v>
      </c>
      <c r="BK952" s="163"/>
    </row>
    <row r="953" spans="1:63" ht="54" customHeight="1" x14ac:dyDescent="0.25">
      <c r="A953" s="157">
        <v>947</v>
      </c>
      <c r="B953" s="164" t="s">
        <v>1416</v>
      </c>
      <c r="C953" s="169" t="s">
        <v>1385</v>
      </c>
      <c r="D953" s="169" t="s">
        <v>467</v>
      </c>
      <c r="E953" s="157">
        <v>18.236000000000001</v>
      </c>
      <c r="F953" s="171" t="s">
        <v>1417</v>
      </c>
      <c r="G953" s="171" t="s">
        <v>1418</v>
      </c>
      <c r="H953" s="172" t="s">
        <v>1417</v>
      </c>
      <c r="I953" s="164" t="s">
        <v>439</v>
      </c>
      <c r="J953" s="164">
        <v>44</v>
      </c>
      <c r="K953" s="171">
        <v>44</v>
      </c>
      <c r="L953" s="171" t="s">
        <v>1388</v>
      </c>
      <c r="M953" s="173">
        <v>1647036</v>
      </c>
      <c r="N953" s="173">
        <f t="shared" si="314"/>
        <v>64964</v>
      </c>
      <c r="O953" s="173">
        <v>65682.782608695605</v>
      </c>
      <c r="P953" s="173">
        <v>1712000</v>
      </c>
      <c r="Q953" s="173">
        <f t="shared" si="315"/>
        <v>85387.617391304288</v>
      </c>
      <c r="R953" s="173">
        <f t="shared" si="316"/>
        <v>1732423.6173913043</v>
      </c>
      <c r="S953" s="173">
        <v>1732400</v>
      </c>
      <c r="T953" s="174" t="s">
        <v>887</v>
      </c>
      <c r="U953" s="175" t="s">
        <v>471</v>
      </c>
      <c r="V953" s="175" t="s">
        <v>628</v>
      </c>
      <c r="W953" s="175" t="s">
        <v>196</v>
      </c>
      <c r="X953" s="176">
        <v>43294</v>
      </c>
      <c r="Y953" s="171" t="s">
        <v>7863</v>
      </c>
      <c r="Z953" s="171" t="s">
        <v>7860</v>
      </c>
      <c r="AA953" s="173"/>
      <c r="AB953" s="173"/>
      <c r="AC953" s="173"/>
      <c r="AD953" s="173"/>
      <c r="AE953" s="173"/>
      <c r="AF953" s="173">
        <v>2500000</v>
      </c>
      <c r="AG953" s="173"/>
      <c r="AH953" s="173"/>
      <c r="AI953" s="173">
        <v>2012000</v>
      </c>
      <c r="AJ953" s="173"/>
      <c r="AK953" s="173"/>
      <c r="AL953" s="173"/>
      <c r="AM953" s="173"/>
      <c r="AN953" s="173"/>
      <c r="AO953" s="173"/>
      <c r="AP953" s="173"/>
      <c r="AQ953" s="173"/>
      <c r="AR953" s="173"/>
      <c r="AS953" s="173">
        <v>1732400</v>
      </c>
      <c r="AT953" s="160">
        <f t="shared" si="303"/>
        <v>3</v>
      </c>
      <c r="AU953" s="173">
        <f t="shared" si="304"/>
        <v>6244400</v>
      </c>
      <c r="AV953" s="173">
        <f t="shared" si="305"/>
        <v>2081500</v>
      </c>
      <c r="AW953" s="173">
        <f t="shared" si="306"/>
        <v>1732400</v>
      </c>
      <c r="AX953" s="173">
        <f t="shared" si="307"/>
        <v>349100</v>
      </c>
      <c r="AY953" s="173">
        <f t="shared" si="308"/>
        <v>0</v>
      </c>
      <c r="AZ953" s="177">
        <f t="shared" si="309"/>
        <v>0.20151235280535673</v>
      </c>
      <c r="BA953" s="177">
        <f t="shared" si="310"/>
        <v>0</v>
      </c>
      <c r="BB953" s="173">
        <f t="shared" ref="BB953:BB975" si="317">AV953</f>
        <v>2081500</v>
      </c>
      <c r="BC953" s="178">
        <f t="shared" si="313"/>
        <v>2081500</v>
      </c>
      <c r="BD953" s="173">
        <f t="shared" si="298"/>
        <v>349100</v>
      </c>
      <c r="BE953" s="177">
        <f t="shared" si="299"/>
        <v>0.20151235280535673</v>
      </c>
      <c r="BF953" s="179" t="s">
        <v>7679</v>
      </c>
      <c r="BG953" s="174" t="s">
        <v>887</v>
      </c>
      <c r="BH953" s="166" t="s">
        <v>7863</v>
      </c>
      <c r="BI953" s="162"/>
      <c r="BJ953" s="163">
        <v>1</v>
      </c>
      <c r="BK953" s="163"/>
    </row>
    <row r="954" spans="1:63" ht="31.5" customHeight="1" x14ac:dyDescent="0.25">
      <c r="A954" s="157">
        <v>948</v>
      </c>
      <c r="B954" s="164" t="s">
        <v>1419</v>
      </c>
      <c r="C954" s="169" t="s">
        <v>1385</v>
      </c>
      <c r="D954" s="169" t="s">
        <v>467</v>
      </c>
      <c r="E954" s="157">
        <v>18.234000000000002</v>
      </c>
      <c r="F954" s="171" t="s">
        <v>1420</v>
      </c>
      <c r="G954" s="171" t="s">
        <v>1421</v>
      </c>
      <c r="H954" s="172" t="s">
        <v>1420</v>
      </c>
      <c r="I954" s="164" t="s">
        <v>439</v>
      </c>
      <c r="J954" s="164">
        <v>44</v>
      </c>
      <c r="K954" s="171">
        <v>44</v>
      </c>
      <c r="L954" s="171" t="s">
        <v>1388</v>
      </c>
      <c r="M954" s="173">
        <v>1647036</v>
      </c>
      <c r="N954" s="173">
        <f t="shared" si="314"/>
        <v>64964</v>
      </c>
      <c r="O954" s="173">
        <v>65682.782608695605</v>
      </c>
      <c r="P954" s="173">
        <v>1712000</v>
      </c>
      <c r="Q954" s="173">
        <f t="shared" si="315"/>
        <v>85387.617391304288</v>
      </c>
      <c r="R954" s="173">
        <f t="shared" si="316"/>
        <v>1732423.6173913043</v>
      </c>
      <c r="S954" s="173">
        <v>1732400</v>
      </c>
      <c r="T954" s="174" t="s">
        <v>887</v>
      </c>
      <c r="U954" s="175" t="s">
        <v>471</v>
      </c>
      <c r="V954" s="175" t="s">
        <v>628</v>
      </c>
      <c r="W954" s="175" t="s">
        <v>173</v>
      </c>
      <c r="X954" s="176">
        <v>43294</v>
      </c>
      <c r="Y954" s="171" t="s">
        <v>7863</v>
      </c>
      <c r="Z954" s="171" t="s">
        <v>7860</v>
      </c>
      <c r="AA954" s="173"/>
      <c r="AB954" s="173"/>
      <c r="AC954" s="173"/>
      <c r="AD954" s="173"/>
      <c r="AE954" s="173"/>
      <c r="AF954" s="173">
        <v>2500000</v>
      </c>
      <c r="AG954" s="173"/>
      <c r="AH954" s="173"/>
      <c r="AI954" s="173">
        <v>2012000</v>
      </c>
      <c r="AJ954" s="173"/>
      <c r="AK954" s="173"/>
      <c r="AL954" s="173"/>
      <c r="AM954" s="173"/>
      <c r="AN954" s="173"/>
      <c r="AO954" s="173"/>
      <c r="AP954" s="173"/>
      <c r="AQ954" s="173"/>
      <c r="AR954" s="173"/>
      <c r="AS954" s="173">
        <v>1732400</v>
      </c>
      <c r="AT954" s="160">
        <f t="shared" si="303"/>
        <v>3</v>
      </c>
      <c r="AU954" s="173">
        <f t="shared" si="304"/>
        <v>6244400</v>
      </c>
      <c r="AV954" s="173">
        <f t="shared" si="305"/>
        <v>2081500</v>
      </c>
      <c r="AW954" s="173">
        <f t="shared" si="306"/>
        <v>1732400</v>
      </c>
      <c r="AX954" s="173">
        <f t="shared" si="307"/>
        <v>349100</v>
      </c>
      <c r="AY954" s="173">
        <f t="shared" si="308"/>
        <v>0</v>
      </c>
      <c r="AZ954" s="177">
        <f t="shared" si="309"/>
        <v>0.20151235280535673</v>
      </c>
      <c r="BA954" s="177">
        <f t="shared" si="310"/>
        <v>0</v>
      </c>
      <c r="BB954" s="173">
        <f t="shared" si="317"/>
        <v>2081500</v>
      </c>
      <c r="BC954" s="178">
        <f t="shared" si="313"/>
        <v>2081500</v>
      </c>
      <c r="BD954" s="173">
        <f t="shared" si="298"/>
        <v>349100</v>
      </c>
      <c r="BE954" s="177">
        <f t="shared" si="299"/>
        <v>0.20151235280535673</v>
      </c>
      <c r="BF954" s="179" t="s">
        <v>7679</v>
      </c>
      <c r="BG954" s="174" t="s">
        <v>887</v>
      </c>
      <c r="BH954" s="166" t="s">
        <v>7863</v>
      </c>
      <c r="BI954" s="162"/>
      <c r="BJ954" s="163">
        <v>1</v>
      </c>
      <c r="BK954" s="163"/>
    </row>
    <row r="955" spans="1:63" ht="36" customHeight="1" x14ac:dyDescent="0.25">
      <c r="A955" s="157">
        <v>949</v>
      </c>
      <c r="B955" s="164" t="s">
        <v>1425</v>
      </c>
      <c r="C955" s="169" t="s">
        <v>1385</v>
      </c>
      <c r="D955" s="169" t="s">
        <v>467</v>
      </c>
      <c r="E955" s="157">
        <v>18.274999999999999</v>
      </c>
      <c r="F955" s="171" t="s">
        <v>1426</v>
      </c>
      <c r="G955" s="171" t="s">
        <v>1426</v>
      </c>
      <c r="H955" s="172" t="s">
        <v>1427</v>
      </c>
      <c r="I955" s="164" t="s">
        <v>439</v>
      </c>
      <c r="J955" s="164">
        <v>44</v>
      </c>
      <c r="K955" s="171">
        <v>44</v>
      </c>
      <c r="L955" s="171" t="s">
        <v>1388</v>
      </c>
      <c r="M955" s="173">
        <v>1647036</v>
      </c>
      <c r="N955" s="173">
        <f t="shared" si="314"/>
        <v>64964</v>
      </c>
      <c r="O955" s="173">
        <v>65682.782608695605</v>
      </c>
      <c r="P955" s="173">
        <v>1712000</v>
      </c>
      <c r="Q955" s="173">
        <f t="shared" si="315"/>
        <v>85387.617391304288</v>
      </c>
      <c r="R955" s="173">
        <f t="shared" si="316"/>
        <v>1732423.6173913043</v>
      </c>
      <c r="S955" s="173">
        <v>1732400</v>
      </c>
      <c r="T955" s="174" t="s">
        <v>887</v>
      </c>
      <c r="U955" s="175" t="s">
        <v>471</v>
      </c>
      <c r="V955" s="175" t="s">
        <v>628</v>
      </c>
      <c r="W955" s="175" t="s">
        <v>196</v>
      </c>
      <c r="X955" s="176">
        <v>43294</v>
      </c>
      <c r="Y955" s="171" t="s">
        <v>7863</v>
      </c>
      <c r="Z955" s="171" t="s">
        <v>7860</v>
      </c>
      <c r="AA955" s="173"/>
      <c r="AB955" s="173"/>
      <c r="AC955" s="173"/>
      <c r="AD955" s="173"/>
      <c r="AE955" s="173"/>
      <c r="AF955" s="173">
        <v>2500000</v>
      </c>
      <c r="AG955" s="173"/>
      <c r="AH955" s="173"/>
      <c r="AI955" s="173">
        <v>2012000</v>
      </c>
      <c r="AJ955" s="173"/>
      <c r="AK955" s="173"/>
      <c r="AL955" s="173"/>
      <c r="AM955" s="173"/>
      <c r="AN955" s="173"/>
      <c r="AO955" s="173"/>
      <c r="AP955" s="173"/>
      <c r="AQ955" s="173"/>
      <c r="AR955" s="173"/>
      <c r="AS955" s="173">
        <v>1732400</v>
      </c>
      <c r="AT955" s="160">
        <f t="shared" si="303"/>
        <v>3</v>
      </c>
      <c r="AU955" s="173">
        <f t="shared" si="304"/>
        <v>6244400</v>
      </c>
      <c r="AV955" s="173">
        <f t="shared" si="305"/>
        <v>2081500</v>
      </c>
      <c r="AW955" s="173">
        <f t="shared" si="306"/>
        <v>1732400</v>
      </c>
      <c r="AX955" s="173">
        <f t="shared" si="307"/>
        <v>349100</v>
      </c>
      <c r="AY955" s="173">
        <f t="shared" si="308"/>
        <v>0</v>
      </c>
      <c r="AZ955" s="177">
        <f t="shared" si="309"/>
        <v>0.20151235280535673</v>
      </c>
      <c r="BA955" s="177">
        <f t="shared" si="310"/>
        <v>0</v>
      </c>
      <c r="BB955" s="173">
        <f t="shared" si="317"/>
        <v>2081500</v>
      </c>
      <c r="BC955" s="178">
        <f t="shared" si="313"/>
        <v>2081500</v>
      </c>
      <c r="BD955" s="173">
        <f t="shared" si="298"/>
        <v>349100</v>
      </c>
      <c r="BE955" s="177">
        <f t="shared" si="299"/>
        <v>0.20151235280535673</v>
      </c>
      <c r="BF955" s="179" t="s">
        <v>7679</v>
      </c>
      <c r="BG955" s="174" t="s">
        <v>887</v>
      </c>
      <c r="BH955" s="166" t="s">
        <v>7863</v>
      </c>
      <c r="BI955" s="162"/>
      <c r="BJ955" s="163">
        <v>1</v>
      </c>
      <c r="BK955" s="163"/>
    </row>
    <row r="956" spans="1:63" ht="36" customHeight="1" x14ac:dyDescent="0.25">
      <c r="A956" s="157">
        <v>950</v>
      </c>
      <c r="B956" s="164" t="s">
        <v>1428</v>
      </c>
      <c r="C956" s="169" t="s">
        <v>1385</v>
      </c>
      <c r="D956" s="169" t="s">
        <v>467</v>
      </c>
      <c r="E956" s="157">
        <v>18.201000000000001</v>
      </c>
      <c r="F956" s="171" t="s">
        <v>1429</v>
      </c>
      <c r="G956" s="171" t="s">
        <v>1429</v>
      </c>
      <c r="H956" s="172" t="s">
        <v>1430</v>
      </c>
      <c r="I956" s="164" t="s">
        <v>439</v>
      </c>
      <c r="J956" s="164">
        <v>44</v>
      </c>
      <c r="K956" s="171">
        <v>44</v>
      </c>
      <c r="L956" s="171" t="s">
        <v>1388</v>
      </c>
      <c r="M956" s="173">
        <v>1647036</v>
      </c>
      <c r="N956" s="173">
        <f t="shared" si="314"/>
        <v>64964</v>
      </c>
      <c r="O956" s="173">
        <v>65682.782608695605</v>
      </c>
      <c r="P956" s="173">
        <v>1712000</v>
      </c>
      <c r="Q956" s="173">
        <f t="shared" si="315"/>
        <v>85387.617391304288</v>
      </c>
      <c r="R956" s="173">
        <f t="shared" si="316"/>
        <v>1732423.6173913043</v>
      </c>
      <c r="S956" s="173">
        <v>1732400</v>
      </c>
      <c r="T956" s="174" t="s">
        <v>887</v>
      </c>
      <c r="U956" s="175" t="s">
        <v>471</v>
      </c>
      <c r="V956" s="175" t="s">
        <v>628</v>
      </c>
      <c r="W956" s="175" t="s">
        <v>196</v>
      </c>
      <c r="X956" s="176">
        <v>43294</v>
      </c>
      <c r="Y956" s="171" t="s">
        <v>7863</v>
      </c>
      <c r="Z956" s="171" t="s">
        <v>7860</v>
      </c>
      <c r="AA956" s="173"/>
      <c r="AB956" s="173"/>
      <c r="AC956" s="173"/>
      <c r="AD956" s="173"/>
      <c r="AE956" s="173"/>
      <c r="AF956" s="173">
        <v>2500000</v>
      </c>
      <c r="AG956" s="173"/>
      <c r="AH956" s="173"/>
      <c r="AI956" s="173">
        <v>2012000</v>
      </c>
      <c r="AJ956" s="173"/>
      <c r="AK956" s="173"/>
      <c r="AL956" s="173"/>
      <c r="AM956" s="173"/>
      <c r="AN956" s="173"/>
      <c r="AO956" s="173"/>
      <c r="AP956" s="173"/>
      <c r="AQ956" s="173"/>
      <c r="AR956" s="173"/>
      <c r="AS956" s="173">
        <v>1732400</v>
      </c>
      <c r="AT956" s="160">
        <f t="shared" si="303"/>
        <v>3</v>
      </c>
      <c r="AU956" s="173">
        <f t="shared" si="304"/>
        <v>6244400</v>
      </c>
      <c r="AV956" s="173">
        <f t="shared" si="305"/>
        <v>2081500</v>
      </c>
      <c r="AW956" s="173">
        <f t="shared" si="306"/>
        <v>1732400</v>
      </c>
      <c r="AX956" s="173">
        <f t="shared" si="307"/>
        <v>349100</v>
      </c>
      <c r="AY956" s="173">
        <f t="shared" si="308"/>
        <v>0</v>
      </c>
      <c r="AZ956" s="177">
        <f t="shared" si="309"/>
        <v>0.20151235280535673</v>
      </c>
      <c r="BA956" s="177">
        <f t="shared" si="310"/>
        <v>0</v>
      </c>
      <c r="BB956" s="173">
        <f t="shared" si="317"/>
        <v>2081500</v>
      </c>
      <c r="BC956" s="178">
        <f t="shared" si="313"/>
        <v>2081500</v>
      </c>
      <c r="BD956" s="173">
        <f t="shared" si="298"/>
        <v>349100</v>
      </c>
      <c r="BE956" s="177">
        <f t="shared" si="299"/>
        <v>0.20151235280535673</v>
      </c>
      <c r="BF956" s="179" t="s">
        <v>7679</v>
      </c>
      <c r="BG956" s="174" t="s">
        <v>887</v>
      </c>
      <c r="BH956" s="166" t="s">
        <v>7863</v>
      </c>
      <c r="BI956" s="162"/>
      <c r="BJ956" s="163">
        <v>1</v>
      </c>
      <c r="BK956" s="163"/>
    </row>
    <row r="957" spans="1:63" ht="36" customHeight="1" x14ac:dyDescent="0.25">
      <c r="A957" s="157">
        <v>951</v>
      </c>
      <c r="B957" s="164" t="s">
        <v>1431</v>
      </c>
      <c r="C957" s="169" t="s">
        <v>1385</v>
      </c>
      <c r="D957" s="169" t="s">
        <v>467</v>
      </c>
      <c r="E957" s="157">
        <v>18.280999999999999</v>
      </c>
      <c r="F957" s="171" t="s">
        <v>1432</v>
      </c>
      <c r="G957" s="171" t="s">
        <v>1432</v>
      </c>
      <c r="H957" s="172" t="s">
        <v>1433</v>
      </c>
      <c r="I957" s="164" t="s">
        <v>439</v>
      </c>
      <c r="J957" s="164">
        <v>44</v>
      </c>
      <c r="K957" s="171">
        <v>44</v>
      </c>
      <c r="L957" s="171" t="s">
        <v>1388</v>
      </c>
      <c r="M957" s="173">
        <v>1647036</v>
      </c>
      <c r="N957" s="173">
        <f t="shared" si="314"/>
        <v>64964</v>
      </c>
      <c r="O957" s="173">
        <v>65682.782608695605</v>
      </c>
      <c r="P957" s="173">
        <v>1712000</v>
      </c>
      <c r="Q957" s="173">
        <f t="shared" si="315"/>
        <v>85387.617391304288</v>
      </c>
      <c r="R957" s="173">
        <f t="shared" si="316"/>
        <v>1732423.6173913043</v>
      </c>
      <c r="S957" s="173">
        <v>1732400</v>
      </c>
      <c r="T957" s="174" t="s">
        <v>887</v>
      </c>
      <c r="U957" s="175" t="s">
        <v>471</v>
      </c>
      <c r="V957" s="175" t="s">
        <v>628</v>
      </c>
      <c r="W957" s="175" t="s">
        <v>173</v>
      </c>
      <c r="X957" s="176">
        <v>43294</v>
      </c>
      <c r="Y957" s="171" t="s">
        <v>7863</v>
      </c>
      <c r="Z957" s="171" t="s">
        <v>7860</v>
      </c>
      <c r="AA957" s="173"/>
      <c r="AB957" s="173"/>
      <c r="AC957" s="173"/>
      <c r="AD957" s="173"/>
      <c r="AE957" s="173"/>
      <c r="AF957" s="173">
        <v>2500000</v>
      </c>
      <c r="AG957" s="173"/>
      <c r="AH957" s="173"/>
      <c r="AI957" s="173">
        <v>2012000</v>
      </c>
      <c r="AJ957" s="173"/>
      <c r="AK957" s="173"/>
      <c r="AL957" s="173"/>
      <c r="AM957" s="173"/>
      <c r="AN957" s="173"/>
      <c r="AO957" s="173"/>
      <c r="AP957" s="173"/>
      <c r="AQ957" s="173"/>
      <c r="AR957" s="173"/>
      <c r="AS957" s="173">
        <v>1732400</v>
      </c>
      <c r="AT957" s="160">
        <f t="shared" si="303"/>
        <v>3</v>
      </c>
      <c r="AU957" s="173">
        <f t="shared" si="304"/>
        <v>6244400</v>
      </c>
      <c r="AV957" s="173">
        <f t="shared" si="305"/>
        <v>2081500</v>
      </c>
      <c r="AW957" s="173">
        <f t="shared" si="306"/>
        <v>1732400</v>
      </c>
      <c r="AX957" s="173">
        <f t="shared" si="307"/>
        <v>349100</v>
      </c>
      <c r="AY957" s="173">
        <f t="shared" si="308"/>
        <v>0</v>
      </c>
      <c r="AZ957" s="177">
        <f t="shared" si="309"/>
        <v>0.20151235280535673</v>
      </c>
      <c r="BA957" s="177">
        <f t="shared" si="310"/>
        <v>0</v>
      </c>
      <c r="BB957" s="173">
        <f t="shared" si="317"/>
        <v>2081500</v>
      </c>
      <c r="BC957" s="178">
        <f t="shared" si="313"/>
        <v>2081500</v>
      </c>
      <c r="BD957" s="173">
        <f t="shared" si="298"/>
        <v>349100</v>
      </c>
      <c r="BE957" s="177">
        <f t="shared" si="299"/>
        <v>0.20151235280535673</v>
      </c>
      <c r="BF957" s="179" t="s">
        <v>7679</v>
      </c>
      <c r="BG957" s="174" t="s">
        <v>887</v>
      </c>
      <c r="BH957" s="166" t="s">
        <v>7863</v>
      </c>
      <c r="BI957" s="162"/>
      <c r="BJ957" s="163">
        <v>1</v>
      </c>
      <c r="BK957" s="163"/>
    </row>
    <row r="958" spans="1:63" ht="36" customHeight="1" x14ac:dyDescent="0.25">
      <c r="A958" s="157">
        <v>952</v>
      </c>
      <c r="B958" s="164" t="s">
        <v>1434</v>
      </c>
      <c r="C958" s="169" t="s">
        <v>1385</v>
      </c>
      <c r="D958" s="169" t="s">
        <v>467</v>
      </c>
      <c r="E958" s="157" t="s">
        <v>1435</v>
      </c>
      <c r="F958" s="171" t="s">
        <v>1436</v>
      </c>
      <c r="G958" s="171" t="s">
        <v>1436</v>
      </c>
      <c r="H958" s="172" t="s">
        <v>1437</v>
      </c>
      <c r="I958" s="164" t="s">
        <v>439</v>
      </c>
      <c r="J958" s="164">
        <v>44</v>
      </c>
      <c r="K958" s="171">
        <v>44</v>
      </c>
      <c r="L958" s="171" t="s">
        <v>1388</v>
      </c>
      <c r="M958" s="173">
        <v>1647036</v>
      </c>
      <c r="N958" s="173">
        <f t="shared" si="314"/>
        <v>64964</v>
      </c>
      <c r="O958" s="173">
        <v>65682.782608695605</v>
      </c>
      <c r="P958" s="173">
        <v>1712000</v>
      </c>
      <c r="Q958" s="173">
        <f t="shared" si="315"/>
        <v>85387.617391304288</v>
      </c>
      <c r="R958" s="173">
        <f t="shared" si="316"/>
        <v>1732423.6173913043</v>
      </c>
      <c r="S958" s="173">
        <v>1732400</v>
      </c>
      <c r="T958" s="174" t="s">
        <v>887</v>
      </c>
      <c r="U958" s="175" t="s">
        <v>471</v>
      </c>
      <c r="V958" s="175" t="s">
        <v>628</v>
      </c>
      <c r="W958" s="175" t="s">
        <v>173</v>
      </c>
      <c r="X958" s="176">
        <v>43294</v>
      </c>
      <c r="Y958" s="171" t="s">
        <v>7863</v>
      </c>
      <c r="Z958" s="171" t="s">
        <v>7860</v>
      </c>
      <c r="AA958" s="173"/>
      <c r="AB958" s="173"/>
      <c r="AC958" s="173"/>
      <c r="AD958" s="173"/>
      <c r="AE958" s="173"/>
      <c r="AF958" s="173">
        <v>2500000</v>
      </c>
      <c r="AG958" s="173"/>
      <c r="AH958" s="173"/>
      <c r="AI958" s="173">
        <v>2012000</v>
      </c>
      <c r="AJ958" s="173"/>
      <c r="AK958" s="173"/>
      <c r="AL958" s="173"/>
      <c r="AM958" s="173"/>
      <c r="AN958" s="173"/>
      <c r="AO958" s="173"/>
      <c r="AP958" s="173"/>
      <c r="AQ958" s="173"/>
      <c r="AR958" s="173"/>
      <c r="AS958" s="173">
        <v>1732400</v>
      </c>
      <c r="AT958" s="160">
        <f t="shared" si="303"/>
        <v>3</v>
      </c>
      <c r="AU958" s="173">
        <f t="shared" si="304"/>
        <v>6244400</v>
      </c>
      <c r="AV958" s="173">
        <f t="shared" si="305"/>
        <v>2081500</v>
      </c>
      <c r="AW958" s="173">
        <f t="shared" si="306"/>
        <v>1732400</v>
      </c>
      <c r="AX958" s="173">
        <f t="shared" si="307"/>
        <v>349100</v>
      </c>
      <c r="AY958" s="173">
        <f t="shared" si="308"/>
        <v>0</v>
      </c>
      <c r="AZ958" s="177">
        <f t="shared" si="309"/>
        <v>0.20151235280535673</v>
      </c>
      <c r="BA958" s="177">
        <f t="shared" si="310"/>
        <v>0</v>
      </c>
      <c r="BB958" s="173">
        <f t="shared" si="317"/>
        <v>2081500</v>
      </c>
      <c r="BC958" s="178">
        <f t="shared" si="313"/>
        <v>2081500</v>
      </c>
      <c r="BD958" s="173">
        <f t="shared" si="298"/>
        <v>349100</v>
      </c>
      <c r="BE958" s="177">
        <f t="shared" si="299"/>
        <v>0.20151235280535673</v>
      </c>
      <c r="BF958" s="179" t="s">
        <v>7679</v>
      </c>
      <c r="BG958" s="174" t="s">
        <v>887</v>
      </c>
      <c r="BH958" s="166" t="s">
        <v>7863</v>
      </c>
      <c r="BI958" s="162"/>
      <c r="BJ958" s="163">
        <v>1</v>
      </c>
      <c r="BK958" s="163"/>
    </row>
    <row r="959" spans="1:63" ht="36" customHeight="1" x14ac:dyDescent="0.25">
      <c r="A959" s="157">
        <v>953</v>
      </c>
      <c r="B959" s="164" t="s">
        <v>1455</v>
      </c>
      <c r="C959" s="169" t="s">
        <v>1385</v>
      </c>
      <c r="D959" s="169" t="s">
        <v>467</v>
      </c>
      <c r="E959" s="157">
        <v>18.277999999999999</v>
      </c>
      <c r="F959" s="171" t="s">
        <v>1456</v>
      </c>
      <c r="G959" s="171" t="s">
        <v>1456</v>
      </c>
      <c r="H959" s="172" t="s">
        <v>1457</v>
      </c>
      <c r="I959" s="164" t="s">
        <v>439</v>
      </c>
      <c r="J959" s="164">
        <v>44</v>
      </c>
      <c r="K959" s="171">
        <v>44</v>
      </c>
      <c r="L959" s="171" t="s">
        <v>1388</v>
      </c>
      <c r="M959" s="173">
        <v>1647036</v>
      </c>
      <c r="N959" s="173">
        <f t="shared" si="314"/>
        <v>64964</v>
      </c>
      <c r="O959" s="173">
        <v>65682.782608695605</v>
      </c>
      <c r="P959" s="173">
        <v>1712000</v>
      </c>
      <c r="Q959" s="173">
        <f t="shared" si="315"/>
        <v>85387.617391304288</v>
      </c>
      <c r="R959" s="173">
        <f t="shared" si="316"/>
        <v>1732423.6173913043</v>
      </c>
      <c r="S959" s="173">
        <v>1732400</v>
      </c>
      <c r="T959" s="174" t="s">
        <v>887</v>
      </c>
      <c r="U959" s="175" t="s">
        <v>471</v>
      </c>
      <c r="V959" s="175" t="s">
        <v>628</v>
      </c>
      <c r="W959" s="175" t="s">
        <v>173</v>
      </c>
      <c r="X959" s="176">
        <v>43294</v>
      </c>
      <c r="Y959" s="171" t="s">
        <v>7863</v>
      </c>
      <c r="Z959" s="171" t="s">
        <v>7860</v>
      </c>
      <c r="AA959" s="173"/>
      <c r="AB959" s="173"/>
      <c r="AC959" s="173"/>
      <c r="AD959" s="173"/>
      <c r="AE959" s="173"/>
      <c r="AF959" s="173">
        <v>2500000</v>
      </c>
      <c r="AG959" s="173"/>
      <c r="AH959" s="173"/>
      <c r="AI959" s="173">
        <v>2012000</v>
      </c>
      <c r="AJ959" s="173"/>
      <c r="AK959" s="173"/>
      <c r="AL959" s="173"/>
      <c r="AM959" s="173"/>
      <c r="AN959" s="173"/>
      <c r="AO959" s="173"/>
      <c r="AP959" s="173"/>
      <c r="AQ959" s="173"/>
      <c r="AR959" s="173"/>
      <c r="AS959" s="173">
        <v>1732400</v>
      </c>
      <c r="AT959" s="160">
        <f t="shared" si="303"/>
        <v>3</v>
      </c>
      <c r="AU959" s="173">
        <f t="shared" si="304"/>
        <v>6244400</v>
      </c>
      <c r="AV959" s="173">
        <f t="shared" si="305"/>
        <v>2081500</v>
      </c>
      <c r="AW959" s="173">
        <f t="shared" si="306"/>
        <v>1732400</v>
      </c>
      <c r="AX959" s="173">
        <f t="shared" si="307"/>
        <v>349100</v>
      </c>
      <c r="AY959" s="173">
        <f t="shared" si="308"/>
        <v>0</v>
      </c>
      <c r="AZ959" s="177">
        <f t="shared" si="309"/>
        <v>0.20151235280535673</v>
      </c>
      <c r="BA959" s="177">
        <f t="shared" si="310"/>
        <v>0</v>
      </c>
      <c r="BB959" s="173">
        <f t="shared" si="317"/>
        <v>2081500</v>
      </c>
      <c r="BC959" s="178">
        <f t="shared" si="313"/>
        <v>2081500</v>
      </c>
      <c r="BD959" s="173">
        <f t="shared" si="298"/>
        <v>349100</v>
      </c>
      <c r="BE959" s="177">
        <f t="shared" si="299"/>
        <v>0.20151235280535673</v>
      </c>
      <c r="BF959" s="179" t="s">
        <v>7679</v>
      </c>
      <c r="BG959" s="174" t="s">
        <v>887</v>
      </c>
      <c r="BH959" s="166" t="s">
        <v>7863</v>
      </c>
      <c r="BI959" s="162"/>
      <c r="BJ959" s="163">
        <v>1</v>
      </c>
      <c r="BK959" s="163"/>
    </row>
    <row r="960" spans="1:63" ht="36" customHeight="1" x14ac:dyDescent="0.25">
      <c r="A960" s="157">
        <v>954</v>
      </c>
      <c r="B960" s="164" t="s">
        <v>1458</v>
      </c>
      <c r="C960" s="169" t="s">
        <v>1385</v>
      </c>
      <c r="D960" s="169" t="s">
        <v>467</v>
      </c>
      <c r="E960" s="157">
        <v>18.172000000000001</v>
      </c>
      <c r="F960" s="171" t="s">
        <v>1459</v>
      </c>
      <c r="G960" s="171" t="s">
        <v>1459</v>
      </c>
      <c r="H960" s="172" t="s">
        <v>1460</v>
      </c>
      <c r="I960" s="164" t="s">
        <v>439</v>
      </c>
      <c r="J960" s="164">
        <v>44</v>
      </c>
      <c r="K960" s="171">
        <v>44</v>
      </c>
      <c r="L960" s="171" t="s">
        <v>1388</v>
      </c>
      <c r="M960" s="173">
        <v>1647036</v>
      </c>
      <c r="N960" s="173">
        <f t="shared" si="314"/>
        <v>64964</v>
      </c>
      <c r="O960" s="173">
        <v>65682.782608695605</v>
      </c>
      <c r="P960" s="173">
        <v>1712000</v>
      </c>
      <c r="Q960" s="173">
        <f t="shared" si="315"/>
        <v>85387.617391304288</v>
      </c>
      <c r="R960" s="173">
        <f t="shared" si="316"/>
        <v>1732423.6173913043</v>
      </c>
      <c r="S960" s="173">
        <v>1732400</v>
      </c>
      <c r="T960" s="174" t="s">
        <v>887</v>
      </c>
      <c r="U960" s="175" t="s">
        <v>471</v>
      </c>
      <c r="V960" s="175" t="s">
        <v>628</v>
      </c>
      <c r="W960" s="175" t="s">
        <v>196</v>
      </c>
      <c r="X960" s="176">
        <v>43294</v>
      </c>
      <c r="Y960" s="171" t="s">
        <v>7863</v>
      </c>
      <c r="Z960" s="171" t="s">
        <v>7860</v>
      </c>
      <c r="AA960" s="173"/>
      <c r="AB960" s="173"/>
      <c r="AC960" s="173"/>
      <c r="AD960" s="173"/>
      <c r="AE960" s="173"/>
      <c r="AF960" s="173">
        <v>2500000</v>
      </c>
      <c r="AG960" s="173"/>
      <c r="AH960" s="173"/>
      <c r="AI960" s="173">
        <v>2012000</v>
      </c>
      <c r="AJ960" s="173"/>
      <c r="AK960" s="173"/>
      <c r="AL960" s="173"/>
      <c r="AM960" s="173"/>
      <c r="AN960" s="173"/>
      <c r="AO960" s="173"/>
      <c r="AP960" s="173"/>
      <c r="AQ960" s="173"/>
      <c r="AR960" s="173"/>
      <c r="AS960" s="173">
        <v>1732400</v>
      </c>
      <c r="AT960" s="160">
        <f t="shared" si="303"/>
        <v>3</v>
      </c>
      <c r="AU960" s="173">
        <f t="shared" si="304"/>
        <v>6244400</v>
      </c>
      <c r="AV960" s="173">
        <f t="shared" si="305"/>
        <v>2081500</v>
      </c>
      <c r="AW960" s="173">
        <f t="shared" si="306"/>
        <v>1732400</v>
      </c>
      <c r="AX960" s="173">
        <f t="shared" si="307"/>
        <v>349100</v>
      </c>
      <c r="AY960" s="173">
        <f t="shared" si="308"/>
        <v>0</v>
      </c>
      <c r="AZ960" s="177">
        <f t="shared" si="309"/>
        <v>0.20151235280535673</v>
      </c>
      <c r="BA960" s="177">
        <f t="shared" si="310"/>
        <v>0</v>
      </c>
      <c r="BB960" s="173">
        <f t="shared" si="317"/>
        <v>2081500</v>
      </c>
      <c r="BC960" s="178">
        <f t="shared" si="313"/>
        <v>2081500</v>
      </c>
      <c r="BD960" s="173">
        <f t="shared" si="298"/>
        <v>349100</v>
      </c>
      <c r="BE960" s="177">
        <f t="shared" si="299"/>
        <v>0.20151235280535673</v>
      </c>
      <c r="BF960" s="179" t="s">
        <v>7679</v>
      </c>
      <c r="BG960" s="174" t="s">
        <v>887</v>
      </c>
      <c r="BH960" s="166" t="s">
        <v>7863</v>
      </c>
      <c r="BI960" s="162"/>
      <c r="BJ960" s="163">
        <v>1</v>
      </c>
      <c r="BK960" s="163"/>
    </row>
    <row r="961" spans="1:63" ht="36" customHeight="1" x14ac:dyDescent="0.25">
      <c r="A961" s="157">
        <v>955</v>
      </c>
      <c r="B961" s="164" t="s">
        <v>1461</v>
      </c>
      <c r="C961" s="169" t="s">
        <v>1385</v>
      </c>
      <c r="D961" s="169" t="s">
        <v>467</v>
      </c>
      <c r="E961" s="157">
        <v>18.167000000000002</v>
      </c>
      <c r="F961" s="171" t="s">
        <v>1462</v>
      </c>
      <c r="G961" s="171" t="s">
        <v>1462</v>
      </c>
      <c r="H961" s="172" t="s">
        <v>1462</v>
      </c>
      <c r="I961" s="164" t="s">
        <v>439</v>
      </c>
      <c r="J961" s="164">
        <v>44</v>
      </c>
      <c r="K961" s="171">
        <v>44</v>
      </c>
      <c r="L961" s="171" t="s">
        <v>1388</v>
      </c>
      <c r="M961" s="173">
        <v>1647036</v>
      </c>
      <c r="N961" s="173">
        <f t="shared" si="314"/>
        <v>64964</v>
      </c>
      <c r="O961" s="173">
        <v>65682.782608695605</v>
      </c>
      <c r="P961" s="173">
        <v>1712000</v>
      </c>
      <c r="Q961" s="173">
        <f t="shared" si="315"/>
        <v>85387.617391304288</v>
      </c>
      <c r="R961" s="173">
        <f t="shared" si="316"/>
        <v>1732423.6173913043</v>
      </c>
      <c r="S961" s="173">
        <v>1732400</v>
      </c>
      <c r="T961" s="174" t="s">
        <v>887</v>
      </c>
      <c r="U961" s="175" t="s">
        <v>471</v>
      </c>
      <c r="V961" s="175" t="s">
        <v>628</v>
      </c>
      <c r="W961" s="175" t="s">
        <v>196</v>
      </c>
      <c r="X961" s="176">
        <v>43294</v>
      </c>
      <c r="Y961" s="171" t="s">
        <v>7863</v>
      </c>
      <c r="Z961" s="171" t="s">
        <v>7860</v>
      </c>
      <c r="AA961" s="173"/>
      <c r="AB961" s="173"/>
      <c r="AC961" s="173"/>
      <c r="AD961" s="173"/>
      <c r="AE961" s="173"/>
      <c r="AF961" s="173">
        <v>2500000</v>
      </c>
      <c r="AG961" s="173"/>
      <c r="AH961" s="173"/>
      <c r="AI961" s="173">
        <v>2012000</v>
      </c>
      <c r="AJ961" s="173"/>
      <c r="AK961" s="173"/>
      <c r="AL961" s="173"/>
      <c r="AM961" s="173"/>
      <c r="AN961" s="173"/>
      <c r="AO961" s="173"/>
      <c r="AP961" s="173"/>
      <c r="AQ961" s="173"/>
      <c r="AR961" s="173"/>
      <c r="AS961" s="173">
        <v>1732400</v>
      </c>
      <c r="AT961" s="160">
        <f t="shared" si="303"/>
        <v>3</v>
      </c>
      <c r="AU961" s="173">
        <f t="shared" si="304"/>
        <v>6244400</v>
      </c>
      <c r="AV961" s="173">
        <f t="shared" si="305"/>
        <v>2081500</v>
      </c>
      <c r="AW961" s="173">
        <f t="shared" si="306"/>
        <v>1732400</v>
      </c>
      <c r="AX961" s="173">
        <f t="shared" si="307"/>
        <v>349100</v>
      </c>
      <c r="AY961" s="173">
        <f t="shared" si="308"/>
        <v>0</v>
      </c>
      <c r="AZ961" s="177">
        <f t="shared" si="309"/>
        <v>0.20151235280535673</v>
      </c>
      <c r="BA961" s="177">
        <f t="shared" si="310"/>
        <v>0</v>
      </c>
      <c r="BB961" s="173">
        <f t="shared" si="317"/>
        <v>2081500</v>
      </c>
      <c r="BC961" s="178">
        <f t="shared" si="313"/>
        <v>2081500</v>
      </c>
      <c r="BD961" s="173">
        <f t="shared" si="298"/>
        <v>349100</v>
      </c>
      <c r="BE961" s="177">
        <f t="shared" si="299"/>
        <v>0.20151235280535673</v>
      </c>
      <c r="BF961" s="179" t="s">
        <v>7679</v>
      </c>
      <c r="BG961" s="174" t="s">
        <v>887</v>
      </c>
      <c r="BH961" s="166" t="s">
        <v>7863</v>
      </c>
      <c r="BI961" s="162"/>
      <c r="BJ961" s="163">
        <v>1</v>
      </c>
      <c r="BK961" s="163"/>
    </row>
    <row r="962" spans="1:63" ht="36" customHeight="1" x14ac:dyDescent="0.25">
      <c r="A962" s="157">
        <v>956</v>
      </c>
      <c r="B962" s="164" t="s">
        <v>1466</v>
      </c>
      <c r="C962" s="169" t="s">
        <v>1385</v>
      </c>
      <c r="D962" s="169" t="s">
        <v>467</v>
      </c>
      <c r="E962" s="157">
        <v>18.169</v>
      </c>
      <c r="F962" s="171" t="s">
        <v>1467</v>
      </c>
      <c r="G962" s="171" t="s">
        <v>1467</v>
      </c>
      <c r="H962" s="172" t="s">
        <v>1467</v>
      </c>
      <c r="I962" s="164" t="s">
        <v>439</v>
      </c>
      <c r="J962" s="164">
        <v>44</v>
      </c>
      <c r="K962" s="171">
        <v>44</v>
      </c>
      <c r="L962" s="171" t="s">
        <v>1388</v>
      </c>
      <c r="M962" s="173">
        <v>1647036</v>
      </c>
      <c r="N962" s="173">
        <f t="shared" si="314"/>
        <v>64964</v>
      </c>
      <c r="O962" s="173">
        <v>65682.782608695605</v>
      </c>
      <c r="P962" s="173">
        <v>1712000</v>
      </c>
      <c r="Q962" s="173">
        <f t="shared" si="315"/>
        <v>85387.617391304288</v>
      </c>
      <c r="R962" s="173">
        <f t="shared" si="316"/>
        <v>1732423.6173913043</v>
      </c>
      <c r="S962" s="173">
        <v>1732400</v>
      </c>
      <c r="T962" s="174" t="s">
        <v>887</v>
      </c>
      <c r="U962" s="175" t="s">
        <v>471</v>
      </c>
      <c r="V962" s="175" t="s">
        <v>628</v>
      </c>
      <c r="W962" s="175" t="s">
        <v>196</v>
      </c>
      <c r="X962" s="176">
        <v>43294</v>
      </c>
      <c r="Y962" s="171" t="s">
        <v>7863</v>
      </c>
      <c r="Z962" s="171" t="s">
        <v>7860</v>
      </c>
      <c r="AA962" s="173"/>
      <c r="AB962" s="173"/>
      <c r="AC962" s="173"/>
      <c r="AD962" s="173"/>
      <c r="AE962" s="173"/>
      <c r="AF962" s="173">
        <v>2500000</v>
      </c>
      <c r="AG962" s="173"/>
      <c r="AH962" s="173"/>
      <c r="AI962" s="173">
        <v>2012000</v>
      </c>
      <c r="AJ962" s="173"/>
      <c r="AK962" s="173"/>
      <c r="AL962" s="173"/>
      <c r="AM962" s="173"/>
      <c r="AN962" s="173"/>
      <c r="AO962" s="173"/>
      <c r="AP962" s="173"/>
      <c r="AQ962" s="173"/>
      <c r="AR962" s="173"/>
      <c r="AS962" s="173">
        <v>1732400</v>
      </c>
      <c r="AT962" s="160">
        <f t="shared" si="303"/>
        <v>3</v>
      </c>
      <c r="AU962" s="173">
        <f t="shared" si="304"/>
        <v>6244400</v>
      </c>
      <c r="AV962" s="173">
        <f t="shared" si="305"/>
        <v>2081500</v>
      </c>
      <c r="AW962" s="173">
        <f t="shared" si="306"/>
        <v>1732400</v>
      </c>
      <c r="AX962" s="173">
        <f t="shared" si="307"/>
        <v>349100</v>
      </c>
      <c r="AY962" s="173">
        <f t="shared" si="308"/>
        <v>0</v>
      </c>
      <c r="AZ962" s="177">
        <f t="shared" si="309"/>
        <v>0.20151235280535673</v>
      </c>
      <c r="BA962" s="177">
        <f t="shared" si="310"/>
        <v>0</v>
      </c>
      <c r="BB962" s="173">
        <f t="shared" si="317"/>
        <v>2081500</v>
      </c>
      <c r="BC962" s="178">
        <f t="shared" si="313"/>
        <v>2081500</v>
      </c>
      <c r="BD962" s="173">
        <f t="shared" si="298"/>
        <v>349100</v>
      </c>
      <c r="BE962" s="177">
        <f t="shared" si="299"/>
        <v>0.20151235280535673</v>
      </c>
      <c r="BF962" s="179" t="s">
        <v>7679</v>
      </c>
      <c r="BG962" s="174" t="s">
        <v>887</v>
      </c>
      <c r="BH962" s="166" t="s">
        <v>7863</v>
      </c>
      <c r="BI962" s="162"/>
      <c r="BJ962" s="163">
        <v>1</v>
      </c>
      <c r="BK962" s="163"/>
    </row>
    <row r="963" spans="1:63" ht="36" customHeight="1" x14ac:dyDescent="0.25">
      <c r="A963" s="157">
        <v>957</v>
      </c>
      <c r="B963" s="164" t="s">
        <v>1472</v>
      </c>
      <c r="C963" s="169" t="s">
        <v>1385</v>
      </c>
      <c r="D963" s="169" t="s">
        <v>467</v>
      </c>
      <c r="E963" s="157">
        <v>18.166</v>
      </c>
      <c r="F963" s="171" t="s">
        <v>1473</v>
      </c>
      <c r="G963" s="171" t="s">
        <v>1473</v>
      </c>
      <c r="H963" s="172" t="s">
        <v>1473</v>
      </c>
      <c r="I963" s="164" t="s">
        <v>439</v>
      </c>
      <c r="J963" s="164">
        <v>44</v>
      </c>
      <c r="K963" s="171">
        <v>44</v>
      </c>
      <c r="L963" s="171" t="s">
        <v>1388</v>
      </c>
      <c r="M963" s="173">
        <v>1647036</v>
      </c>
      <c r="N963" s="173">
        <f t="shared" si="314"/>
        <v>64964</v>
      </c>
      <c r="O963" s="173">
        <v>65682.782608695605</v>
      </c>
      <c r="P963" s="173">
        <v>1712000</v>
      </c>
      <c r="Q963" s="173">
        <f t="shared" si="315"/>
        <v>85387.617391304288</v>
      </c>
      <c r="R963" s="173">
        <f t="shared" si="316"/>
        <v>1732423.6173913043</v>
      </c>
      <c r="S963" s="173">
        <v>1732400</v>
      </c>
      <c r="T963" s="174" t="s">
        <v>887</v>
      </c>
      <c r="U963" s="175" t="s">
        <v>471</v>
      </c>
      <c r="V963" s="175" t="s">
        <v>628</v>
      </c>
      <c r="W963" s="175" t="s">
        <v>196</v>
      </c>
      <c r="X963" s="176">
        <v>43294</v>
      </c>
      <c r="Y963" s="171" t="s">
        <v>7863</v>
      </c>
      <c r="Z963" s="171" t="s">
        <v>7860</v>
      </c>
      <c r="AA963" s="173"/>
      <c r="AB963" s="173"/>
      <c r="AC963" s="173"/>
      <c r="AD963" s="173"/>
      <c r="AE963" s="173"/>
      <c r="AF963" s="173">
        <v>2500000</v>
      </c>
      <c r="AG963" s="173"/>
      <c r="AH963" s="173"/>
      <c r="AI963" s="173">
        <v>2012000</v>
      </c>
      <c r="AJ963" s="173"/>
      <c r="AK963" s="173"/>
      <c r="AL963" s="173"/>
      <c r="AM963" s="173"/>
      <c r="AN963" s="173"/>
      <c r="AO963" s="173"/>
      <c r="AP963" s="173"/>
      <c r="AQ963" s="173"/>
      <c r="AR963" s="173"/>
      <c r="AS963" s="173">
        <v>1732400</v>
      </c>
      <c r="AT963" s="160">
        <f t="shared" si="303"/>
        <v>3</v>
      </c>
      <c r="AU963" s="173">
        <f t="shared" si="304"/>
        <v>6244400</v>
      </c>
      <c r="AV963" s="173">
        <f t="shared" si="305"/>
        <v>2081500</v>
      </c>
      <c r="AW963" s="173">
        <f t="shared" si="306"/>
        <v>1732400</v>
      </c>
      <c r="AX963" s="173">
        <f t="shared" si="307"/>
        <v>349100</v>
      </c>
      <c r="AY963" s="173">
        <f t="shared" si="308"/>
        <v>0</v>
      </c>
      <c r="AZ963" s="177">
        <f t="shared" si="309"/>
        <v>0.20151235280535673</v>
      </c>
      <c r="BA963" s="177">
        <f t="shared" si="310"/>
        <v>0</v>
      </c>
      <c r="BB963" s="173">
        <f t="shared" si="317"/>
        <v>2081500</v>
      </c>
      <c r="BC963" s="178">
        <f t="shared" si="313"/>
        <v>2081500</v>
      </c>
      <c r="BD963" s="173">
        <f t="shared" ref="BD963:BD1026" si="318">BB963-S963</f>
        <v>349100</v>
      </c>
      <c r="BE963" s="177">
        <f t="shared" ref="BE963:BE1026" si="319">BD963/S963</f>
        <v>0.20151235280535673</v>
      </c>
      <c r="BF963" s="179" t="s">
        <v>7679</v>
      </c>
      <c r="BG963" s="174" t="s">
        <v>887</v>
      </c>
      <c r="BH963" s="166" t="s">
        <v>7863</v>
      </c>
      <c r="BI963" s="162"/>
      <c r="BJ963" s="163">
        <v>1</v>
      </c>
      <c r="BK963" s="163"/>
    </row>
    <row r="964" spans="1:63" ht="36" customHeight="1" x14ac:dyDescent="0.25">
      <c r="A964" s="157">
        <v>958</v>
      </c>
      <c r="B964" s="164" t="s">
        <v>1474</v>
      </c>
      <c r="C964" s="169" t="s">
        <v>1385</v>
      </c>
      <c r="D964" s="169" t="s">
        <v>467</v>
      </c>
      <c r="E964" s="157">
        <v>18.175000000000001</v>
      </c>
      <c r="F964" s="171" t="s">
        <v>1475</v>
      </c>
      <c r="G964" s="171" t="s">
        <v>1475</v>
      </c>
      <c r="H964" s="172" t="s">
        <v>1476</v>
      </c>
      <c r="I964" s="164" t="s">
        <v>439</v>
      </c>
      <c r="J964" s="164">
        <v>44</v>
      </c>
      <c r="K964" s="171">
        <v>44</v>
      </c>
      <c r="L964" s="171" t="s">
        <v>1388</v>
      </c>
      <c r="M964" s="173">
        <v>1647036</v>
      </c>
      <c r="N964" s="173">
        <f t="shared" si="314"/>
        <v>64964</v>
      </c>
      <c r="O964" s="173">
        <v>65682.782608695605</v>
      </c>
      <c r="P964" s="173">
        <v>1712000</v>
      </c>
      <c r="Q964" s="173">
        <f t="shared" si="315"/>
        <v>85387.617391304288</v>
      </c>
      <c r="R964" s="173">
        <f t="shared" si="316"/>
        <v>1732423.6173913043</v>
      </c>
      <c r="S964" s="173">
        <v>1732400</v>
      </c>
      <c r="T964" s="174" t="s">
        <v>887</v>
      </c>
      <c r="U964" s="175" t="s">
        <v>471</v>
      </c>
      <c r="V964" s="175" t="s">
        <v>628</v>
      </c>
      <c r="W964" s="175" t="s">
        <v>196</v>
      </c>
      <c r="X964" s="176">
        <v>43294</v>
      </c>
      <c r="Y964" s="171" t="s">
        <v>7863</v>
      </c>
      <c r="Z964" s="171" t="s">
        <v>7860</v>
      </c>
      <c r="AA964" s="173"/>
      <c r="AB964" s="173"/>
      <c r="AC964" s="173"/>
      <c r="AD964" s="173"/>
      <c r="AE964" s="173"/>
      <c r="AF964" s="173">
        <v>2500000</v>
      </c>
      <c r="AG964" s="173"/>
      <c r="AH964" s="173"/>
      <c r="AI964" s="173">
        <v>2012000</v>
      </c>
      <c r="AJ964" s="173"/>
      <c r="AK964" s="173"/>
      <c r="AL964" s="173"/>
      <c r="AM964" s="173"/>
      <c r="AN964" s="173"/>
      <c r="AO964" s="173"/>
      <c r="AP964" s="173"/>
      <c r="AQ964" s="173"/>
      <c r="AR964" s="173"/>
      <c r="AS964" s="173">
        <v>1732400</v>
      </c>
      <c r="AT964" s="160">
        <f t="shared" si="303"/>
        <v>3</v>
      </c>
      <c r="AU964" s="173">
        <f t="shared" si="304"/>
        <v>6244400</v>
      </c>
      <c r="AV964" s="173">
        <f t="shared" si="305"/>
        <v>2081500</v>
      </c>
      <c r="AW964" s="173">
        <f t="shared" si="306"/>
        <v>1732400</v>
      </c>
      <c r="AX964" s="173">
        <f t="shared" si="307"/>
        <v>349100</v>
      </c>
      <c r="AY964" s="173">
        <f t="shared" si="308"/>
        <v>0</v>
      </c>
      <c r="AZ964" s="177">
        <f t="shared" si="309"/>
        <v>0.20151235280535673</v>
      </c>
      <c r="BA964" s="177">
        <f t="shared" si="310"/>
        <v>0</v>
      </c>
      <c r="BB964" s="173">
        <f t="shared" si="317"/>
        <v>2081500</v>
      </c>
      <c r="BC964" s="178">
        <f t="shared" si="313"/>
        <v>2081500</v>
      </c>
      <c r="BD964" s="173">
        <f t="shared" si="318"/>
        <v>349100</v>
      </c>
      <c r="BE964" s="177">
        <f t="shared" si="319"/>
        <v>0.20151235280535673</v>
      </c>
      <c r="BF964" s="179" t="s">
        <v>7679</v>
      </c>
      <c r="BG964" s="174" t="s">
        <v>887</v>
      </c>
      <c r="BH964" s="166" t="s">
        <v>7863</v>
      </c>
      <c r="BI964" s="162"/>
      <c r="BJ964" s="163">
        <v>1</v>
      </c>
      <c r="BK964" s="163"/>
    </row>
    <row r="965" spans="1:63" ht="36" customHeight="1" x14ac:dyDescent="0.25">
      <c r="A965" s="157">
        <v>959</v>
      </c>
      <c r="B965" s="164" t="s">
        <v>1502</v>
      </c>
      <c r="C965" s="169" t="s">
        <v>1480</v>
      </c>
      <c r="D965" s="169" t="s">
        <v>467</v>
      </c>
      <c r="E965" s="157">
        <v>18.204000000000001</v>
      </c>
      <c r="F965" s="171" t="s">
        <v>7588</v>
      </c>
      <c r="G965" s="171" t="s">
        <v>1503</v>
      </c>
      <c r="H965" s="172" t="s">
        <v>1504</v>
      </c>
      <c r="I965" s="164"/>
      <c r="J965" s="164">
        <v>45</v>
      </c>
      <c r="K965" s="171">
        <v>45</v>
      </c>
      <c r="L965" s="171" t="s">
        <v>1482</v>
      </c>
      <c r="M965" s="173">
        <v>1377000</v>
      </c>
      <c r="N965" s="173">
        <v>84000</v>
      </c>
      <c r="O965" s="173">
        <v>84521.739130434798</v>
      </c>
      <c r="P965" s="173">
        <v>1461000</v>
      </c>
      <c r="Q965" s="173">
        <v>109878.26086956525</v>
      </c>
      <c r="R965" s="173">
        <v>1486878.2608695652</v>
      </c>
      <c r="S965" s="173">
        <v>1486800</v>
      </c>
      <c r="T965" s="174"/>
      <c r="U965" s="175" t="s">
        <v>471</v>
      </c>
      <c r="V965" s="175" t="s">
        <v>628</v>
      </c>
      <c r="W965" s="175" t="s">
        <v>196</v>
      </c>
      <c r="X965" s="176">
        <v>43294</v>
      </c>
      <c r="Y965" s="171" t="s">
        <v>7863</v>
      </c>
      <c r="Z965" s="171" t="s">
        <v>7860</v>
      </c>
      <c r="AA965" s="173"/>
      <c r="AB965" s="173"/>
      <c r="AC965" s="173"/>
      <c r="AD965" s="173"/>
      <c r="AE965" s="173"/>
      <c r="AF965" s="173"/>
      <c r="AG965" s="173"/>
      <c r="AH965" s="173"/>
      <c r="AI965" s="173">
        <v>1761000</v>
      </c>
      <c r="AJ965" s="173"/>
      <c r="AK965" s="173"/>
      <c r="AL965" s="173"/>
      <c r="AM965" s="173"/>
      <c r="AN965" s="173"/>
      <c r="AO965" s="173"/>
      <c r="AP965" s="173"/>
      <c r="AQ965" s="173"/>
      <c r="AR965" s="173">
        <v>2271000</v>
      </c>
      <c r="AS965" s="173">
        <v>1486800</v>
      </c>
      <c r="AT965" s="160">
        <f t="shared" si="303"/>
        <v>3</v>
      </c>
      <c r="AU965" s="173">
        <f t="shared" si="304"/>
        <v>5518800</v>
      </c>
      <c r="AV965" s="173">
        <f t="shared" si="305"/>
        <v>1839600</v>
      </c>
      <c r="AW965" s="173">
        <f t="shared" si="306"/>
        <v>1486800</v>
      </c>
      <c r="AX965" s="173">
        <f t="shared" si="307"/>
        <v>352800</v>
      </c>
      <c r="AY965" s="173">
        <f t="shared" si="308"/>
        <v>0</v>
      </c>
      <c r="AZ965" s="177">
        <f t="shared" si="309"/>
        <v>0.23728813559322035</v>
      </c>
      <c r="BA965" s="177">
        <f t="shared" si="310"/>
        <v>0</v>
      </c>
      <c r="BB965" s="173">
        <f t="shared" si="317"/>
        <v>1839600</v>
      </c>
      <c r="BC965" s="178">
        <f t="shared" si="313"/>
        <v>1839600</v>
      </c>
      <c r="BD965" s="173">
        <f t="shared" si="318"/>
        <v>352800</v>
      </c>
      <c r="BE965" s="177">
        <f t="shared" si="319"/>
        <v>0.23728813559322035</v>
      </c>
      <c r="BF965" s="179" t="s">
        <v>7679</v>
      </c>
      <c r="BG965" s="174"/>
      <c r="BH965" s="166" t="s">
        <v>7863</v>
      </c>
      <c r="BI965" s="162"/>
      <c r="BJ965" s="163">
        <v>1</v>
      </c>
      <c r="BK965" s="163"/>
    </row>
    <row r="966" spans="1:63" ht="36" customHeight="1" x14ac:dyDescent="0.25">
      <c r="A966" s="157">
        <v>960</v>
      </c>
      <c r="B966" s="164" t="s">
        <v>1508</v>
      </c>
      <c r="C966" s="169" t="s">
        <v>1480</v>
      </c>
      <c r="D966" s="169" t="s">
        <v>467</v>
      </c>
      <c r="E966" s="157">
        <v>18.239000000000001</v>
      </c>
      <c r="F966" s="171" t="s">
        <v>1509</v>
      </c>
      <c r="G966" s="171" t="s">
        <v>1510</v>
      </c>
      <c r="H966" s="172" t="s">
        <v>1509</v>
      </c>
      <c r="I966" s="164" t="s">
        <v>439</v>
      </c>
      <c r="J966" s="164">
        <v>45</v>
      </c>
      <c r="K966" s="171">
        <v>45</v>
      </c>
      <c r="L966" s="171" t="s">
        <v>1482</v>
      </c>
      <c r="M966" s="173">
        <v>1377000</v>
      </c>
      <c r="N966" s="173">
        <v>84000</v>
      </c>
      <c r="O966" s="173">
        <v>84521.739130434798</v>
      </c>
      <c r="P966" s="173">
        <v>1461000</v>
      </c>
      <c r="Q966" s="173">
        <v>109878.26086956525</v>
      </c>
      <c r="R966" s="173">
        <v>1486878.2608695652</v>
      </c>
      <c r="S966" s="173">
        <v>1486800</v>
      </c>
      <c r="T966" s="174"/>
      <c r="U966" s="175" t="s">
        <v>471</v>
      </c>
      <c r="V966" s="175" t="s">
        <v>628</v>
      </c>
      <c r="W966" s="175" t="s">
        <v>196</v>
      </c>
      <c r="X966" s="176">
        <v>43294</v>
      </c>
      <c r="Y966" s="171" t="s">
        <v>7863</v>
      </c>
      <c r="Z966" s="171" t="s">
        <v>7860</v>
      </c>
      <c r="AA966" s="173"/>
      <c r="AB966" s="173"/>
      <c r="AC966" s="173"/>
      <c r="AD966" s="173"/>
      <c r="AE966" s="173"/>
      <c r="AF966" s="173"/>
      <c r="AG966" s="173"/>
      <c r="AH966" s="173"/>
      <c r="AI966" s="173">
        <v>1761000</v>
      </c>
      <c r="AJ966" s="173"/>
      <c r="AK966" s="173"/>
      <c r="AL966" s="173"/>
      <c r="AM966" s="173"/>
      <c r="AN966" s="173"/>
      <c r="AO966" s="173"/>
      <c r="AP966" s="173"/>
      <c r="AQ966" s="173"/>
      <c r="AR966" s="173">
        <v>2271000</v>
      </c>
      <c r="AS966" s="173">
        <v>1486800</v>
      </c>
      <c r="AT966" s="160">
        <f t="shared" si="303"/>
        <v>3</v>
      </c>
      <c r="AU966" s="173">
        <f t="shared" si="304"/>
        <v>5518800</v>
      </c>
      <c r="AV966" s="173">
        <f t="shared" si="305"/>
        <v>1839600</v>
      </c>
      <c r="AW966" s="173">
        <f t="shared" si="306"/>
        <v>1486800</v>
      </c>
      <c r="AX966" s="173">
        <f t="shared" si="307"/>
        <v>352800</v>
      </c>
      <c r="AY966" s="173">
        <f t="shared" si="308"/>
        <v>0</v>
      </c>
      <c r="AZ966" s="177">
        <f t="shared" si="309"/>
        <v>0.23728813559322035</v>
      </c>
      <c r="BA966" s="177">
        <f t="shared" si="310"/>
        <v>0</v>
      </c>
      <c r="BB966" s="173">
        <f t="shared" si="317"/>
        <v>1839600</v>
      </c>
      <c r="BC966" s="178">
        <f t="shared" si="313"/>
        <v>1839600</v>
      </c>
      <c r="BD966" s="173">
        <f t="shared" si="318"/>
        <v>352800</v>
      </c>
      <c r="BE966" s="177">
        <f t="shared" si="319"/>
        <v>0.23728813559322035</v>
      </c>
      <c r="BF966" s="179" t="s">
        <v>7679</v>
      </c>
      <c r="BG966" s="174"/>
      <c r="BH966" s="166" t="s">
        <v>7863</v>
      </c>
      <c r="BI966" s="162"/>
      <c r="BJ966" s="163">
        <v>1</v>
      </c>
      <c r="BK966" s="163"/>
    </row>
    <row r="967" spans="1:63" ht="36" customHeight="1" x14ac:dyDescent="0.25">
      <c r="A967" s="157">
        <v>961</v>
      </c>
      <c r="B967" s="164" t="s">
        <v>1513</v>
      </c>
      <c r="C967" s="169" t="s">
        <v>1480</v>
      </c>
      <c r="D967" s="169" t="s">
        <v>467</v>
      </c>
      <c r="E967" s="157">
        <v>18.233000000000001</v>
      </c>
      <c r="F967" s="171" t="s">
        <v>7587</v>
      </c>
      <c r="G967" s="171" t="s">
        <v>1514</v>
      </c>
      <c r="H967" s="172" t="s">
        <v>1452</v>
      </c>
      <c r="I967" s="164" t="s">
        <v>439</v>
      </c>
      <c r="J967" s="164">
        <v>45</v>
      </c>
      <c r="K967" s="171">
        <v>45</v>
      </c>
      <c r="L967" s="171" t="s">
        <v>1482</v>
      </c>
      <c r="M967" s="173">
        <v>1377000</v>
      </c>
      <c r="N967" s="173">
        <v>84000</v>
      </c>
      <c r="O967" s="173">
        <v>84521.739130434798</v>
      </c>
      <c r="P967" s="173">
        <v>1461000</v>
      </c>
      <c r="Q967" s="173">
        <v>109878.26086956525</v>
      </c>
      <c r="R967" s="173">
        <v>1486878.2608695652</v>
      </c>
      <c r="S967" s="173">
        <v>1486800</v>
      </c>
      <c r="T967" s="174"/>
      <c r="U967" s="175" t="s">
        <v>471</v>
      </c>
      <c r="V967" s="175" t="s">
        <v>628</v>
      </c>
      <c r="W967" s="175" t="s">
        <v>196</v>
      </c>
      <c r="X967" s="176">
        <v>43294</v>
      </c>
      <c r="Y967" s="171" t="s">
        <v>7863</v>
      </c>
      <c r="Z967" s="171" t="s">
        <v>7860</v>
      </c>
      <c r="AA967" s="173"/>
      <c r="AB967" s="173"/>
      <c r="AC967" s="173"/>
      <c r="AD967" s="173"/>
      <c r="AE967" s="173"/>
      <c r="AF967" s="173"/>
      <c r="AG967" s="173"/>
      <c r="AH967" s="173"/>
      <c r="AI967" s="173">
        <v>1761000</v>
      </c>
      <c r="AJ967" s="173"/>
      <c r="AK967" s="173"/>
      <c r="AL967" s="173"/>
      <c r="AM967" s="173"/>
      <c r="AN967" s="173"/>
      <c r="AO967" s="173"/>
      <c r="AP967" s="173"/>
      <c r="AQ967" s="173"/>
      <c r="AR967" s="173">
        <v>2271000</v>
      </c>
      <c r="AS967" s="173">
        <v>1486800</v>
      </c>
      <c r="AT967" s="160">
        <f t="shared" ref="AT967:AT1030" si="320">COUNT(AA967:AS967)</f>
        <v>3</v>
      </c>
      <c r="AU967" s="173">
        <f t="shared" ref="AU967:AU1030" si="321">SUM(AA967:AS967)</f>
        <v>5518800</v>
      </c>
      <c r="AV967" s="173">
        <f t="shared" ref="AV967:AV1030" si="322">ROUND(AU967/AT967,-2)</f>
        <v>1839600</v>
      </c>
      <c r="AW967" s="173">
        <f t="shared" ref="AW967:AW1030" si="323">MIN(AA967:AS967)</f>
        <v>1486800</v>
      </c>
      <c r="AX967" s="173">
        <f t="shared" ref="AX967:AX1030" si="324">AV967-S967</f>
        <v>352800</v>
      </c>
      <c r="AY967" s="173">
        <f t="shared" ref="AY967:AY1030" si="325">AW967-S967</f>
        <v>0</v>
      </c>
      <c r="AZ967" s="177">
        <f t="shared" ref="AZ967:AZ1030" si="326">AX967/S967</f>
        <v>0.23728813559322035</v>
      </c>
      <c r="BA967" s="177">
        <f t="shared" ref="BA967:BA1030" si="327">AY967/S967</f>
        <v>0</v>
      </c>
      <c r="BB967" s="173">
        <f t="shared" si="317"/>
        <v>1839600</v>
      </c>
      <c r="BC967" s="178">
        <f t="shared" si="313"/>
        <v>1839600</v>
      </c>
      <c r="BD967" s="173">
        <f t="shared" si="318"/>
        <v>352800</v>
      </c>
      <c r="BE967" s="177">
        <f t="shared" si="319"/>
        <v>0.23728813559322035</v>
      </c>
      <c r="BF967" s="179" t="s">
        <v>7679</v>
      </c>
      <c r="BG967" s="174"/>
      <c r="BH967" s="166" t="s">
        <v>7863</v>
      </c>
      <c r="BI967" s="162"/>
      <c r="BJ967" s="163">
        <v>1</v>
      </c>
      <c r="BK967" s="163"/>
    </row>
    <row r="968" spans="1:63" ht="36" customHeight="1" x14ac:dyDescent="0.25">
      <c r="A968" s="157">
        <v>962</v>
      </c>
      <c r="B968" s="164" t="s">
        <v>1529</v>
      </c>
      <c r="C968" s="169" t="s">
        <v>1480</v>
      </c>
      <c r="D968" s="169" t="s">
        <v>467</v>
      </c>
      <c r="E968" s="157">
        <v>18.172999999999998</v>
      </c>
      <c r="F968" s="171" t="s">
        <v>1530</v>
      </c>
      <c r="G968" s="171" t="s">
        <v>1531</v>
      </c>
      <c r="H968" s="172" t="s">
        <v>1530</v>
      </c>
      <c r="I968" s="164"/>
      <c r="J968" s="164">
        <v>45</v>
      </c>
      <c r="K968" s="171">
        <v>45</v>
      </c>
      <c r="L968" s="171" t="s">
        <v>1482</v>
      </c>
      <c r="M968" s="173">
        <v>1377000</v>
      </c>
      <c r="N968" s="173">
        <v>84000</v>
      </c>
      <c r="O968" s="173">
        <v>84521.739130434798</v>
      </c>
      <c r="P968" s="173">
        <v>1461000</v>
      </c>
      <c r="Q968" s="173">
        <v>109878.26086956525</v>
      </c>
      <c r="R968" s="173">
        <v>1486878.2608695652</v>
      </c>
      <c r="S968" s="173">
        <v>1486800</v>
      </c>
      <c r="T968" s="174"/>
      <c r="U968" s="175" t="s">
        <v>471</v>
      </c>
      <c r="V968" s="175" t="s">
        <v>628</v>
      </c>
      <c r="W968" s="175" t="s">
        <v>173</v>
      </c>
      <c r="X968" s="176">
        <v>43294</v>
      </c>
      <c r="Y968" s="171" t="s">
        <v>7863</v>
      </c>
      <c r="Z968" s="171" t="s">
        <v>7860</v>
      </c>
      <c r="AA968" s="173"/>
      <c r="AB968" s="173"/>
      <c r="AC968" s="173"/>
      <c r="AD968" s="173"/>
      <c r="AE968" s="173"/>
      <c r="AF968" s="173"/>
      <c r="AG968" s="173"/>
      <c r="AH968" s="173"/>
      <c r="AI968" s="173">
        <v>1761000</v>
      </c>
      <c r="AJ968" s="173"/>
      <c r="AK968" s="173"/>
      <c r="AL968" s="173"/>
      <c r="AM968" s="173"/>
      <c r="AN968" s="173"/>
      <c r="AO968" s="173"/>
      <c r="AP968" s="173"/>
      <c r="AQ968" s="173"/>
      <c r="AR968" s="173">
        <v>2271000</v>
      </c>
      <c r="AS968" s="173">
        <v>1486800</v>
      </c>
      <c r="AT968" s="160">
        <f t="shared" si="320"/>
        <v>3</v>
      </c>
      <c r="AU968" s="173">
        <f t="shared" si="321"/>
        <v>5518800</v>
      </c>
      <c r="AV968" s="173">
        <f t="shared" si="322"/>
        <v>1839600</v>
      </c>
      <c r="AW968" s="173">
        <f t="shared" si="323"/>
        <v>1486800</v>
      </c>
      <c r="AX968" s="173">
        <f t="shared" si="324"/>
        <v>352800</v>
      </c>
      <c r="AY968" s="173">
        <f t="shared" si="325"/>
        <v>0</v>
      </c>
      <c r="AZ968" s="177">
        <f t="shared" si="326"/>
        <v>0.23728813559322035</v>
      </c>
      <c r="BA968" s="177">
        <f t="shared" si="327"/>
        <v>0</v>
      </c>
      <c r="BB968" s="173">
        <f t="shared" si="317"/>
        <v>1839600</v>
      </c>
      <c r="BC968" s="178">
        <f t="shared" si="313"/>
        <v>1839600</v>
      </c>
      <c r="BD968" s="173">
        <f t="shared" si="318"/>
        <v>352800</v>
      </c>
      <c r="BE968" s="177">
        <f t="shared" si="319"/>
        <v>0.23728813559322035</v>
      </c>
      <c r="BF968" s="179" t="s">
        <v>7679</v>
      </c>
      <c r="BG968" s="174"/>
      <c r="BH968" s="166" t="s">
        <v>7863</v>
      </c>
      <c r="BI968" s="162"/>
      <c r="BJ968" s="163">
        <v>1</v>
      </c>
      <c r="BK968" s="163"/>
    </row>
    <row r="969" spans="1:63" ht="36" customHeight="1" x14ac:dyDescent="0.25">
      <c r="A969" s="157">
        <v>963</v>
      </c>
      <c r="B969" s="164" t="s">
        <v>1532</v>
      </c>
      <c r="C969" s="169" t="s">
        <v>1480</v>
      </c>
      <c r="D969" s="169" t="s">
        <v>467</v>
      </c>
      <c r="E969" s="157">
        <v>18.175999999999998</v>
      </c>
      <c r="F969" s="171" t="s">
        <v>1464</v>
      </c>
      <c r="G969" s="171" t="s">
        <v>1533</v>
      </c>
      <c r="H969" s="172" t="s">
        <v>1464</v>
      </c>
      <c r="I969" s="164"/>
      <c r="J969" s="164">
        <v>45</v>
      </c>
      <c r="K969" s="171">
        <v>45</v>
      </c>
      <c r="L969" s="171" t="s">
        <v>1482</v>
      </c>
      <c r="M969" s="173">
        <v>1377000</v>
      </c>
      <c r="N969" s="173">
        <v>84000</v>
      </c>
      <c r="O969" s="173">
        <v>84521.739130434798</v>
      </c>
      <c r="P969" s="173">
        <v>1461000</v>
      </c>
      <c r="Q969" s="173">
        <v>109878.26086956525</v>
      </c>
      <c r="R969" s="173">
        <v>1486878.2608695652</v>
      </c>
      <c r="S969" s="173">
        <v>1486800</v>
      </c>
      <c r="T969" s="174"/>
      <c r="U969" s="175" t="s">
        <v>471</v>
      </c>
      <c r="V969" s="175" t="s">
        <v>628</v>
      </c>
      <c r="W969" s="175" t="s">
        <v>173</v>
      </c>
      <c r="X969" s="176">
        <v>43294</v>
      </c>
      <c r="Y969" s="171" t="s">
        <v>7863</v>
      </c>
      <c r="Z969" s="171" t="s">
        <v>7860</v>
      </c>
      <c r="AA969" s="173"/>
      <c r="AB969" s="173"/>
      <c r="AC969" s="173"/>
      <c r="AD969" s="173"/>
      <c r="AE969" s="173"/>
      <c r="AF969" s="173"/>
      <c r="AG969" s="173"/>
      <c r="AH969" s="173"/>
      <c r="AI969" s="173">
        <v>1761000</v>
      </c>
      <c r="AJ969" s="173"/>
      <c r="AK969" s="173"/>
      <c r="AL969" s="173"/>
      <c r="AM969" s="173"/>
      <c r="AN969" s="173"/>
      <c r="AO969" s="173"/>
      <c r="AP969" s="173"/>
      <c r="AQ969" s="173"/>
      <c r="AR969" s="173">
        <v>2271000</v>
      </c>
      <c r="AS969" s="173">
        <v>1486800</v>
      </c>
      <c r="AT969" s="160">
        <f t="shared" si="320"/>
        <v>3</v>
      </c>
      <c r="AU969" s="173">
        <f t="shared" si="321"/>
        <v>5518800</v>
      </c>
      <c r="AV969" s="173">
        <f t="shared" si="322"/>
        <v>1839600</v>
      </c>
      <c r="AW969" s="173">
        <f t="shared" si="323"/>
        <v>1486800</v>
      </c>
      <c r="AX969" s="173">
        <f t="shared" si="324"/>
        <v>352800</v>
      </c>
      <c r="AY969" s="173">
        <f t="shared" si="325"/>
        <v>0</v>
      </c>
      <c r="AZ969" s="177">
        <f t="shared" si="326"/>
        <v>0.23728813559322035</v>
      </c>
      <c r="BA969" s="177">
        <f t="shared" si="327"/>
        <v>0</v>
      </c>
      <c r="BB969" s="173">
        <f t="shared" si="317"/>
        <v>1839600</v>
      </c>
      <c r="BC969" s="178">
        <f t="shared" si="313"/>
        <v>1839600</v>
      </c>
      <c r="BD969" s="173">
        <f t="shared" si="318"/>
        <v>352800</v>
      </c>
      <c r="BE969" s="177">
        <f t="shared" si="319"/>
        <v>0.23728813559322035</v>
      </c>
      <c r="BF969" s="179" t="s">
        <v>7679</v>
      </c>
      <c r="BG969" s="174"/>
      <c r="BH969" s="166" t="s">
        <v>7863</v>
      </c>
      <c r="BI969" s="162"/>
      <c r="BJ969" s="163">
        <v>1</v>
      </c>
      <c r="BK969" s="163"/>
    </row>
    <row r="970" spans="1:63" ht="36" customHeight="1" x14ac:dyDescent="0.25">
      <c r="A970" s="157">
        <v>964</v>
      </c>
      <c r="B970" s="164" t="s">
        <v>1517</v>
      </c>
      <c r="C970" s="169" t="s">
        <v>1480</v>
      </c>
      <c r="D970" s="169" t="s">
        <v>467</v>
      </c>
      <c r="E970" s="157">
        <v>18.207999999999998</v>
      </c>
      <c r="F970" s="171" t="s">
        <v>7590</v>
      </c>
      <c r="G970" s="171" t="s">
        <v>1518</v>
      </c>
      <c r="H970" s="172" t="s">
        <v>1519</v>
      </c>
      <c r="I970" s="164"/>
      <c r="J970" s="164">
        <v>45</v>
      </c>
      <c r="K970" s="171">
        <v>45</v>
      </c>
      <c r="L970" s="171" t="s">
        <v>1482</v>
      </c>
      <c r="M970" s="173">
        <v>1377000</v>
      </c>
      <c r="N970" s="173">
        <f>P970-M970</f>
        <v>84000</v>
      </c>
      <c r="O970" s="173">
        <v>84521.739130434798</v>
      </c>
      <c r="P970" s="173">
        <v>1461000</v>
      </c>
      <c r="Q970" s="173">
        <f>+O970/1800000*2340000</f>
        <v>109878.26086956525</v>
      </c>
      <c r="R970" s="173">
        <f>+M970+Q970</f>
        <v>1486878.2608695652</v>
      </c>
      <c r="S970" s="173">
        <v>1486800</v>
      </c>
      <c r="T970" s="174"/>
      <c r="U970" s="175" t="s">
        <v>471</v>
      </c>
      <c r="V970" s="175" t="s">
        <v>628</v>
      </c>
      <c r="W970" s="175" t="s">
        <v>196</v>
      </c>
      <c r="X970" s="176">
        <v>43294</v>
      </c>
      <c r="Y970" s="171" t="s">
        <v>7863</v>
      </c>
      <c r="Z970" s="171" t="s">
        <v>7860</v>
      </c>
      <c r="AA970" s="173"/>
      <c r="AB970" s="173"/>
      <c r="AC970" s="173"/>
      <c r="AD970" s="173"/>
      <c r="AE970" s="173"/>
      <c r="AF970" s="173"/>
      <c r="AG970" s="173"/>
      <c r="AH970" s="173">
        <v>2368000</v>
      </c>
      <c r="AI970" s="173">
        <v>1761000</v>
      </c>
      <c r="AJ970" s="173"/>
      <c r="AK970" s="173"/>
      <c r="AL970" s="173"/>
      <c r="AM970" s="173"/>
      <c r="AN970" s="173"/>
      <c r="AO970" s="173"/>
      <c r="AP970" s="173"/>
      <c r="AQ970" s="173"/>
      <c r="AR970" s="173"/>
      <c r="AS970" s="173">
        <v>1486800</v>
      </c>
      <c r="AT970" s="160">
        <f t="shared" si="320"/>
        <v>3</v>
      </c>
      <c r="AU970" s="173">
        <f t="shared" si="321"/>
        <v>5615800</v>
      </c>
      <c r="AV970" s="173">
        <f t="shared" si="322"/>
        <v>1871900</v>
      </c>
      <c r="AW970" s="173">
        <f t="shared" si="323"/>
        <v>1486800</v>
      </c>
      <c r="AX970" s="173">
        <f t="shared" si="324"/>
        <v>385100</v>
      </c>
      <c r="AY970" s="173">
        <f t="shared" si="325"/>
        <v>0</v>
      </c>
      <c r="AZ970" s="177">
        <f t="shared" si="326"/>
        <v>0.25901264460586493</v>
      </c>
      <c r="BA970" s="177">
        <f t="shared" si="327"/>
        <v>0</v>
      </c>
      <c r="BB970" s="173">
        <f t="shared" si="317"/>
        <v>1871900</v>
      </c>
      <c r="BC970" s="178">
        <f t="shared" si="313"/>
        <v>1871900</v>
      </c>
      <c r="BD970" s="173">
        <f t="shared" si="318"/>
        <v>385100</v>
      </c>
      <c r="BE970" s="177">
        <f t="shared" si="319"/>
        <v>0.25901264460586493</v>
      </c>
      <c r="BF970" s="179" t="s">
        <v>7679</v>
      </c>
      <c r="BG970" s="174"/>
      <c r="BH970" s="166" t="s">
        <v>7863</v>
      </c>
      <c r="BI970" s="162"/>
      <c r="BJ970" s="163">
        <v>1</v>
      </c>
      <c r="BK970" s="163"/>
    </row>
    <row r="971" spans="1:63" ht="36" customHeight="1" x14ac:dyDescent="0.25">
      <c r="A971" s="157">
        <v>965</v>
      </c>
      <c r="B971" s="164" t="s">
        <v>1468</v>
      </c>
      <c r="C971" s="169" t="s">
        <v>1385</v>
      </c>
      <c r="D971" s="169" t="s">
        <v>467</v>
      </c>
      <c r="E971" s="170" t="s">
        <v>1469</v>
      </c>
      <c r="F971" s="171" t="s">
        <v>1470</v>
      </c>
      <c r="G971" s="171" t="s">
        <v>1471</v>
      </c>
      <c r="H971" s="172" t="s">
        <v>1470</v>
      </c>
      <c r="I971" s="164"/>
      <c r="J971" s="164">
        <v>44</v>
      </c>
      <c r="K971" s="171">
        <v>44</v>
      </c>
      <c r="L971" s="171" t="s">
        <v>1388</v>
      </c>
      <c r="M971" s="173">
        <v>1647036</v>
      </c>
      <c r="N971" s="173">
        <v>64964</v>
      </c>
      <c r="O971" s="173">
        <v>65682.782608695605</v>
      </c>
      <c r="P971" s="173">
        <v>1712000</v>
      </c>
      <c r="Q971" s="173">
        <v>85387.617391304288</v>
      </c>
      <c r="R971" s="173">
        <v>1732423.6173913043</v>
      </c>
      <c r="S971" s="173">
        <v>1732400</v>
      </c>
      <c r="T971" s="174" t="s">
        <v>887</v>
      </c>
      <c r="U971" s="175" t="s">
        <v>471</v>
      </c>
      <c r="V971" s="175" t="s">
        <v>628</v>
      </c>
      <c r="W971" s="175" t="s">
        <v>196</v>
      </c>
      <c r="X971" s="176">
        <v>43294</v>
      </c>
      <c r="Y971" s="171" t="s">
        <v>7863</v>
      </c>
      <c r="Z971" s="171" t="s">
        <v>7860</v>
      </c>
      <c r="AA971" s="173"/>
      <c r="AB971" s="173"/>
      <c r="AC971" s="173"/>
      <c r="AD971" s="173"/>
      <c r="AE971" s="173"/>
      <c r="AF971" s="173">
        <v>2500000</v>
      </c>
      <c r="AG971" s="173"/>
      <c r="AH971" s="173"/>
      <c r="AI971" s="173"/>
      <c r="AJ971" s="173"/>
      <c r="AK971" s="173"/>
      <c r="AL971" s="173"/>
      <c r="AM971" s="173"/>
      <c r="AN971" s="173"/>
      <c r="AO971" s="173"/>
      <c r="AP971" s="173"/>
      <c r="AQ971" s="173"/>
      <c r="AR971" s="173">
        <v>2487000</v>
      </c>
      <c r="AS971" s="173">
        <v>1732400</v>
      </c>
      <c r="AT971" s="160">
        <f t="shared" si="320"/>
        <v>3</v>
      </c>
      <c r="AU971" s="173">
        <f t="shared" si="321"/>
        <v>6719400</v>
      </c>
      <c r="AV971" s="173">
        <f t="shared" si="322"/>
        <v>2239800</v>
      </c>
      <c r="AW971" s="173">
        <f t="shared" si="323"/>
        <v>1732400</v>
      </c>
      <c r="AX971" s="173">
        <f t="shared" si="324"/>
        <v>507400</v>
      </c>
      <c r="AY971" s="173">
        <f t="shared" si="325"/>
        <v>0</v>
      </c>
      <c r="AZ971" s="177">
        <f t="shared" si="326"/>
        <v>0.29288847841145232</v>
      </c>
      <c r="BA971" s="177">
        <f t="shared" si="327"/>
        <v>0</v>
      </c>
      <c r="BB971" s="173">
        <f t="shared" si="317"/>
        <v>2239800</v>
      </c>
      <c r="BC971" s="178">
        <f t="shared" si="313"/>
        <v>2239800</v>
      </c>
      <c r="BD971" s="173">
        <f t="shared" si="318"/>
        <v>507400</v>
      </c>
      <c r="BE971" s="177">
        <f t="shared" si="319"/>
        <v>0.29288847841145232</v>
      </c>
      <c r="BF971" s="179" t="s">
        <v>7679</v>
      </c>
      <c r="BG971" s="174" t="s">
        <v>887</v>
      </c>
      <c r="BH971" s="166" t="s">
        <v>7863</v>
      </c>
      <c r="BI971" s="162"/>
      <c r="BJ971" s="163">
        <v>1</v>
      </c>
      <c r="BK971" s="163"/>
    </row>
    <row r="972" spans="1:63" ht="36" customHeight="1" x14ac:dyDescent="0.25">
      <c r="A972" s="157">
        <v>966</v>
      </c>
      <c r="B972" s="164" t="s">
        <v>1539</v>
      </c>
      <c r="C972" s="169" t="s">
        <v>1540</v>
      </c>
      <c r="D972" s="169" t="s">
        <v>467</v>
      </c>
      <c r="E972" s="157">
        <v>18.279</v>
      </c>
      <c r="F972" s="171" t="s">
        <v>7591</v>
      </c>
      <c r="G972" s="171" t="s">
        <v>1541</v>
      </c>
      <c r="H972" s="172" t="s">
        <v>1542</v>
      </c>
      <c r="I972" s="164" t="s">
        <v>439</v>
      </c>
      <c r="J972" s="164">
        <v>46</v>
      </c>
      <c r="K972" s="171">
        <v>46</v>
      </c>
      <c r="L972" s="171" t="s">
        <v>1543</v>
      </c>
      <c r="M972" s="173">
        <v>3378344</v>
      </c>
      <c r="N972" s="173">
        <f>P972-M972</f>
        <v>88656</v>
      </c>
      <c r="O972" s="173">
        <v>88678.956521739106</v>
      </c>
      <c r="P972" s="173">
        <v>3467000</v>
      </c>
      <c r="Q972" s="173">
        <f>+O972/1800000*2340000</f>
        <v>115282.64347826083</v>
      </c>
      <c r="R972" s="173">
        <f>+M972+Q972</f>
        <v>3493626.6434782608</v>
      </c>
      <c r="S972" s="173">
        <v>3493600</v>
      </c>
      <c r="T972" s="174" t="s">
        <v>887</v>
      </c>
      <c r="U972" s="175" t="s">
        <v>471</v>
      </c>
      <c r="V972" s="175" t="s">
        <v>628</v>
      </c>
      <c r="W972" s="175" t="s">
        <v>173</v>
      </c>
      <c r="X972" s="176">
        <v>43294</v>
      </c>
      <c r="Y972" s="171" t="s">
        <v>7863</v>
      </c>
      <c r="Z972" s="171" t="s">
        <v>7860</v>
      </c>
      <c r="AA972" s="173"/>
      <c r="AB972" s="173"/>
      <c r="AC972" s="173"/>
      <c r="AD972" s="173"/>
      <c r="AE972" s="173"/>
      <c r="AF972" s="173">
        <v>5000000</v>
      </c>
      <c r="AG972" s="173"/>
      <c r="AH972" s="173"/>
      <c r="AI972" s="173">
        <v>3767000</v>
      </c>
      <c r="AJ972" s="173"/>
      <c r="AK972" s="173"/>
      <c r="AL972" s="173"/>
      <c r="AM972" s="173"/>
      <c r="AN972" s="173"/>
      <c r="AO972" s="173"/>
      <c r="AP972" s="173"/>
      <c r="AQ972" s="173"/>
      <c r="AR972" s="173"/>
      <c r="AS972" s="173">
        <v>3493600</v>
      </c>
      <c r="AT972" s="160">
        <f t="shared" si="320"/>
        <v>3</v>
      </c>
      <c r="AU972" s="173">
        <f t="shared" si="321"/>
        <v>12260600</v>
      </c>
      <c r="AV972" s="173">
        <f t="shared" si="322"/>
        <v>4086900</v>
      </c>
      <c r="AW972" s="173">
        <f t="shared" si="323"/>
        <v>3493600</v>
      </c>
      <c r="AX972" s="173">
        <f t="shared" si="324"/>
        <v>593300</v>
      </c>
      <c r="AY972" s="173">
        <f t="shared" si="325"/>
        <v>0</v>
      </c>
      <c r="AZ972" s="177">
        <f t="shared" si="326"/>
        <v>0.16982482253263109</v>
      </c>
      <c r="BA972" s="177">
        <f t="shared" si="327"/>
        <v>0</v>
      </c>
      <c r="BB972" s="173">
        <f t="shared" si="317"/>
        <v>4086900</v>
      </c>
      <c r="BC972" s="178">
        <f t="shared" si="313"/>
        <v>4086900</v>
      </c>
      <c r="BD972" s="173">
        <f t="shared" si="318"/>
        <v>593300</v>
      </c>
      <c r="BE972" s="177">
        <f t="shared" si="319"/>
        <v>0.16982482253263109</v>
      </c>
      <c r="BF972" s="179" t="s">
        <v>7679</v>
      </c>
      <c r="BG972" s="174" t="s">
        <v>887</v>
      </c>
      <c r="BH972" s="166" t="s">
        <v>7863</v>
      </c>
      <c r="BI972" s="162"/>
      <c r="BJ972" s="163">
        <v>1</v>
      </c>
      <c r="BK972" s="163"/>
    </row>
    <row r="973" spans="1:63" ht="36" customHeight="1" x14ac:dyDescent="0.25">
      <c r="A973" s="157">
        <v>967</v>
      </c>
      <c r="B973" s="164" t="s">
        <v>2567</v>
      </c>
      <c r="C973" s="169" t="s">
        <v>2563</v>
      </c>
      <c r="D973" s="169" t="s">
        <v>495</v>
      </c>
      <c r="E973" s="170" t="s">
        <v>2568</v>
      </c>
      <c r="F973" s="171" t="s">
        <v>2569</v>
      </c>
      <c r="G973" s="171" t="s">
        <v>2569</v>
      </c>
      <c r="H973" s="172" t="s">
        <v>2569</v>
      </c>
      <c r="I973" s="164" t="s">
        <v>497</v>
      </c>
      <c r="J973" s="164">
        <v>80</v>
      </c>
      <c r="K973" s="171">
        <v>80</v>
      </c>
      <c r="L973" s="171" t="s">
        <v>2566</v>
      </c>
      <c r="M973" s="173">
        <v>109000</v>
      </c>
      <c r="N973" s="173">
        <f>P973-M973</f>
        <v>34000</v>
      </c>
      <c r="O973" s="173">
        <v>34434.782608695597</v>
      </c>
      <c r="P973" s="173">
        <v>143000</v>
      </c>
      <c r="Q973" s="173">
        <f>+O973/1800000*2340000</f>
        <v>44765.217391304272</v>
      </c>
      <c r="R973" s="173">
        <f>+M973+Q973</f>
        <v>153765.21739130426</v>
      </c>
      <c r="S973" s="173">
        <v>153700</v>
      </c>
      <c r="T973" s="174"/>
      <c r="U973" s="175" t="s">
        <v>471</v>
      </c>
      <c r="V973" s="175" t="s">
        <v>1197</v>
      </c>
      <c r="W973" s="175" t="s">
        <v>173</v>
      </c>
      <c r="X973" s="176">
        <v>43294</v>
      </c>
      <c r="Y973" s="171" t="s">
        <v>7684</v>
      </c>
      <c r="Z973" s="171"/>
      <c r="AA973" s="173"/>
      <c r="AB973" s="173"/>
      <c r="AC973" s="173"/>
      <c r="AD973" s="173"/>
      <c r="AE973" s="173"/>
      <c r="AF973" s="173">
        <v>300000</v>
      </c>
      <c r="AG973" s="173"/>
      <c r="AH973" s="173"/>
      <c r="AI973" s="173">
        <v>164400</v>
      </c>
      <c r="AJ973" s="173"/>
      <c r="AK973" s="173"/>
      <c r="AL973" s="173"/>
      <c r="AM973" s="173"/>
      <c r="AN973" s="173"/>
      <c r="AO973" s="173"/>
      <c r="AP973" s="173"/>
      <c r="AQ973" s="173"/>
      <c r="AR973" s="173"/>
      <c r="AS973" s="173">
        <v>197000</v>
      </c>
      <c r="AT973" s="160">
        <f t="shared" si="320"/>
        <v>3</v>
      </c>
      <c r="AU973" s="173">
        <f t="shared" si="321"/>
        <v>661400</v>
      </c>
      <c r="AV973" s="173">
        <f t="shared" si="322"/>
        <v>220500</v>
      </c>
      <c r="AW973" s="173">
        <f t="shared" si="323"/>
        <v>164400</v>
      </c>
      <c r="AX973" s="173">
        <f t="shared" si="324"/>
        <v>66800</v>
      </c>
      <c r="AY973" s="173">
        <f t="shared" si="325"/>
        <v>10700</v>
      </c>
      <c r="AZ973" s="177">
        <f t="shared" si="326"/>
        <v>0.43461288223812622</v>
      </c>
      <c r="BA973" s="177">
        <f t="shared" si="327"/>
        <v>6.9616135328562131E-2</v>
      </c>
      <c r="BB973" s="173">
        <f t="shared" si="317"/>
        <v>220500</v>
      </c>
      <c r="BC973" s="178">
        <f t="shared" si="313"/>
        <v>220500</v>
      </c>
      <c r="BD973" s="173">
        <f t="shared" si="318"/>
        <v>66800</v>
      </c>
      <c r="BE973" s="177">
        <f t="shared" si="319"/>
        <v>0.43461288223812622</v>
      </c>
      <c r="BF973" s="179" t="s">
        <v>7679</v>
      </c>
      <c r="BG973" s="174"/>
      <c r="BH973" s="166" t="s">
        <v>20501</v>
      </c>
      <c r="BI973" s="162"/>
      <c r="BJ973" s="163">
        <v>1</v>
      </c>
      <c r="BK973" s="163"/>
    </row>
    <row r="974" spans="1:63" ht="36" customHeight="1" x14ac:dyDescent="0.25">
      <c r="A974" s="157">
        <v>968</v>
      </c>
      <c r="B974" s="164" t="s">
        <v>2570</v>
      </c>
      <c r="C974" s="169" t="s">
        <v>2563</v>
      </c>
      <c r="D974" s="169" t="s">
        <v>495</v>
      </c>
      <c r="E974" s="170" t="s">
        <v>2571</v>
      </c>
      <c r="F974" s="171" t="s">
        <v>2572</v>
      </c>
      <c r="G974" s="171" t="s">
        <v>2572</v>
      </c>
      <c r="H974" s="172" t="s">
        <v>2572</v>
      </c>
      <c r="I974" s="164" t="s">
        <v>497</v>
      </c>
      <c r="J974" s="164">
        <v>80</v>
      </c>
      <c r="K974" s="171">
        <v>80</v>
      </c>
      <c r="L974" s="171" t="s">
        <v>2566</v>
      </c>
      <c r="M974" s="173">
        <v>109000</v>
      </c>
      <c r="N974" s="173">
        <f>P974-M974</f>
        <v>34000</v>
      </c>
      <c r="O974" s="173">
        <v>34434.782608695597</v>
      </c>
      <c r="P974" s="173">
        <v>143000</v>
      </c>
      <c r="Q974" s="173">
        <f>+O974/1800000*2340000</f>
        <v>44765.217391304272</v>
      </c>
      <c r="R974" s="173">
        <f>+M974+Q974</f>
        <v>153765.21739130426</v>
      </c>
      <c r="S974" s="173">
        <v>153700</v>
      </c>
      <c r="T974" s="174"/>
      <c r="U974" s="175" t="s">
        <v>471</v>
      </c>
      <c r="V974" s="175" t="s">
        <v>1197</v>
      </c>
      <c r="W974" s="175" t="s">
        <v>173</v>
      </c>
      <c r="X974" s="176">
        <v>43294</v>
      </c>
      <c r="Y974" s="171" t="s">
        <v>7684</v>
      </c>
      <c r="Z974" s="171"/>
      <c r="AA974" s="173"/>
      <c r="AB974" s="173"/>
      <c r="AC974" s="173"/>
      <c r="AD974" s="173"/>
      <c r="AE974" s="173"/>
      <c r="AF974" s="173">
        <v>300000</v>
      </c>
      <c r="AG974" s="173"/>
      <c r="AH974" s="173"/>
      <c r="AI974" s="173">
        <v>164400</v>
      </c>
      <c r="AJ974" s="173"/>
      <c r="AK974" s="173"/>
      <c r="AL974" s="173"/>
      <c r="AM974" s="173"/>
      <c r="AN974" s="173"/>
      <c r="AO974" s="173"/>
      <c r="AP974" s="173"/>
      <c r="AQ974" s="173"/>
      <c r="AR974" s="173"/>
      <c r="AS974" s="173">
        <v>197000</v>
      </c>
      <c r="AT974" s="160">
        <f t="shared" si="320"/>
        <v>3</v>
      </c>
      <c r="AU974" s="173">
        <f t="shared" si="321"/>
        <v>661400</v>
      </c>
      <c r="AV974" s="173">
        <f t="shared" si="322"/>
        <v>220500</v>
      </c>
      <c r="AW974" s="173">
        <f t="shared" si="323"/>
        <v>164400</v>
      </c>
      <c r="AX974" s="173">
        <f t="shared" si="324"/>
        <v>66800</v>
      </c>
      <c r="AY974" s="173">
        <f t="shared" si="325"/>
        <v>10700</v>
      </c>
      <c r="AZ974" s="177">
        <f t="shared" si="326"/>
        <v>0.43461288223812622</v>
      </c>
      <c r="BA974" s="177">
        <f t="shared" si="327"/>
        <v>6.9616135328562131E-2</v>
      </c>
      <c r="BB974" s="173">
        <f t="shared" si="317"/>
        <v>220500</v>
      </c>
      <c r="BC974" s="178">
        <f t="shared" si="313"/>
        <v>220500</v>
      </c>
      <c r="BD974" s="173">
        <f t="shared" si="318"/>
        <v>66800</v>
      </c>
      <c r="BE974" s="177">
        <f t="shared" si="319"/>
        <v>0.43461288223812622</v>
      </c>
      <c r="BF974" s="179" t="s">
        <v>7679</v>
      </c>
      <c r="BG974" s="174"/>
      <c r="BH974" s="166" t="s">
        <v>20501</v>
      </c>
      <c r="BI974" s="162"/>
      <c r="BJ974" s="163">
        <v>1</v>
      </c>
      <c r="BK974" s="163"/>
    </row>
    <row r="975" spans="1:63" ht="36" customHeight="1" x14ac:dyDescent="0.25">
      <c r="A975" s="157">
        <v>969</v>
      </c>
      <c r="B975" s="164" t="s">
        <v>2592</v>
      </c>
      <c r="C975" s="169" t="s">
        <v>2586</v>
      </c>
      <c r="D975" s="169" t="s">
        <v>495</v>
      </c>
      <c r="E975" s="170" t="s">
        <v>2593</v>
      </c>
      <c r="F975" s="171" t="s">
        <v>2594</v>
      </c>
      <c r="G975" s="171" t="s">
        <v>2594</v>
      </c>
      <c r="H975" s="172" t="s">
        <v>2594</v>
      </c>
      <c r="I975" s="164" t="s">
        <v>439</v>
      </c>
      <c r="J975" s="164">
        <v>81</v>
      </c>
      <c r="K975" s="171">
        <v>81</v>
      </c>
      <c r="L975" s="171" t="s">
        <v>2589</v>
      </c>
      <c r="M975" s="173">
        <v>143000</v>
      </c>
      <c r="N975" s="173">
        <f>P975-M975</f>
        <v>40000</v>
      </c>
      <c r="O975" s="173">
        <v>40695.652173913099</v>
      </c>
      <c r="P975" s="173">
        <v>183000</v>
      </c>
      <c r="Q975" s="173">
        <f>+O975/1800000*2340000</f>
        <v>52904.347826087032</v>
      </c>
      <c r="R975" s="173">
        <f>+M975+Q975</f>
        <v>195904.34782608703</v>
      </c>
      <c r="S975" s="173">
        <v>195900</v>
      </c>
      <c r="T975" s="174"/>
      <c r="U975" s="175" t="s">
        <v>471</v>
      </c>
      <c r="V975" s="175" t="s">
        <v>1197</v>
      </c>
      <c r="W975" s="175" t="s">
        <v>173</v>
      </c>
      <c r="X975" s="176">
        <v>43294</v>
      </c>
      <c r="Y975" s="171" t="s">
        <v>7684</v>
      </c>
      <c r="Z975" s="171"/>
      <c r="AA975" s="173"/>
      <c r="AB975" s="173"/>
      <c r="AC975" s="173"/>
      <c r="AD975" s="173"/>
      <c r="AE975" s="173"/>
      <c r="AF975" s="173">
        <v>420000</v>
      </c>
      <c r="AG975" s="173"/>
      <c r="AH975" s="173"/>
      <c r="AI975" s="173">
        <v>211200</v>
      </c>
      <c r="AJ975" s="173"/>
      <c r="AK975" s="173"/>
      <c r="AL975" s="173"/>
      <c r="AM975" s="173"/>
      <c r="AN975" s="173"/>
      <c r="AO975" s="173"/>
      <c r="AP975" s="173"/>
      <c r="AQ975" s="173"/>
      <c r="AR975" s="173"/>
      <c r="AS975" s="173">
        <v>276000</v>
      </c>
      <c r="AT975" s="160">
        <f t="shared" si="320"/>
        <v>3</v>
      </c>
      <c r="AU975" s="173">
        <f t="shared" si="321"/>
        <v>907200</v>
      </c>
      <c r="AV975" s="173">
        <f t="shared" si="322"/>
        <v>302400</v>
      </c>
      <c r="AW975" s="173">
        <f t="shared" si="323"/>
        <v>211200</v>
      </c>
      <c r="AX975" s="173">
        <f t="shared" si="324"/>
        <v>106500</v>
      </c>
      <c r="AY975" s="173">
        <f t="shared" si="325"/>
        <v>15300</v>
      </c>
      <c r="AZ975" s="177">
        <f t="shared" si="326"/>
        <v>0.54364471669218994</v>
      </c>
      <c r="BA975" s="177">
        <f t="shared" si="327"/>
        <v>7.8101071975497705E-2</v>
      </c>
      <c r="BB975" s="173">
        <f t="shared" si="317"/>
        <v>302400</v>
      </c>
      <c r="BC975" s="178">
        <f t="shared" si="313"/>
        <v>302400</v>
      </c>
      <c r="BD975" s="173">
        <f t="shared" si="318"/>
        <v>106500</v>
      </c>
      <c r="BE975" s="177">
        <f t="shared" si="319"/>
        <v>0.54364471669218994</v>
      </c>
      <c r="BF975" s="179" t="s">
        <v>7679</v>
      </c>
      <c r="BG975" s="174"/>
      <c r="BH975" s="166" t="s">
        <v>20501</v>
      </c>
      <c r="BI975" s="162"/>
      <c r="BJ975" s="163">
        <v>1</v>
      </c>
      <c r="BK975" s="163"/>
    </row>
    <row r="976" spans="1:63" ht="36" customHeight="1" x14ac:dyDescent="0.25">
      <c r="A976" s="157">
        <v>970</v>
      </c>
      <c r="B976" s="164" t="s">
        <v>2634</v>
      </c>
      <c r="C976" s="169" t="s">
        <v>2629</v>
      </c>
      <c r="D976" s="169" t="s">
        <v>495</v>
      </c>
      <c r="E976" s="170" t="s">
        <v>2635</v>
      </c>
      <c r="F976" s="171" t="s">
        <v>2636</v>
      </c>
      <c r="G976" s="171" t="s">
        <v>2636</v>
      </c>
      <c r="H976" s="172" t="s">
        <v>2637</v>
      </c>
      <c r="I976" s="164" t="s">
        <v>439</v>
      </c>
      <c r="J976" s="164">
        <v>90</v>
      </c>
      <c r="K976" s="171">
        <v>90</v>
      </c>
      <c r="L976" s="171" t="s">
        <v>2630</v>
      </c>
      <c r="M976" s="173">
        <v>119000</v>
      </c>
      <c r="N976" s="173">
        <v>40000</v>
      </c>
      <c r="O976" s="173">
        <v>40695.652173913099</v>
      </c>
      <c r="P976" s="173">
        <v>159000</v>
      </c>
      <c r="Q976" s="173">
        <v>52904.347826087032</v>
      </c>
      <c r="R976" s="173">
        <v>171904.34782608703</v>
      </c>
      <c r="S976" s="173">
        <v>171900</v>
      </c>
      <c r="T976" s="174"/>
      <c r="U976" s="175" t="s">
        <v>471</v>
      </c>
      <c r="V976" s="175" t="s">
        <v>1197</v>
      </c>
      <c r="W976" s="175" t="s">
        <v>173</v>
      </c>
      <c r="X976" s="176">
        <v>43294</v>
      </c>
      <c r="Y976" s="171" t="s">
        <v>7684</v>
      </c>
      <c r="Z976" s="171"/>
      <c r="AA976" s="173"/>
      <c r="AB976" s="173"/>
      <c r="AC976" s="173"/>
      <c r="AD976" s="173"/>
      <c r="AE976" s="173"/>
      <c r="AF976" s="173"/>
      <c r="AG976" s="173"/>
      <c r="AH976" s="173"/>
      <c r="AI976" s="173">
        <v>223000</v>
      </c>
      <c r="AJ976" s="173"/>
      <c r="AK976" s="173"/>
      <c r="AL976" s="173"/>
      <c r="AM976" s="173"/>
      <c r="AN976" s="173"/>
      <c r="AO976" s="173"/>
      <c r="AP976" s="173"/>
      <c r="AQ976" s="173"/>
      <c r="AR976" s="173">
        <v>262000</v>
      </c>
      <c r="AS976" s="173">
        <v>269000</v>
      </c>
      <c r="AT976" s="160">
        <f t="shared" si="320"/>
        <v>3</v>
      </c>
      <c r="AU976" s="173">
        <f t="shared" si="321"/>
        <v>754000</v>
      </c>
      <c r="AV976" s="173">
        <f t="shared" si="322"/>
        <v>251300</v>
      </c>
      <c r="AW976" s="173">
        <f t="shared" si="323"/>
        <v>223000</v>
      </c>
      <c r="AX976" s="173">
        <f t="shared" si="324"/>
        <v>79400</v>
      </c>
      <c r="AY976" s="173">
        <f t="shared" si="325"/>
        <v>51100</v>
      </c>
      <c r="AZ976" s="177">
        <f t="shared" si="326"/>
        <v>0.46189645142524721</v>
      </c>
      <c r="BA976" s="177">
        <f t="shared" si="327"/>
        <v>0.29726585223967422</v>
      </c>
      <c r="BB976" s="173">
        <f>AW976</f>
        <v>223000</v>
      </c>
      <c r="BC976" s="178">
        <f t="shared" si="313"/>
        <v>251300</v>
      </c>
      <c r="BD976" s="173">
        <f t="shared" si="318"/>
        <v>51100</v>
      </c>
      <c r="BE976" s="177">
        <f t="shared" si="319"/>
        <v>0.29726585223967422</v>
      </c>
      <c r="BF976" s="179" t="s">
        <v>20515</v>
      </c>
      <c r="BG976" s="174"/>
      <c r="BH976" s="166" t="s">
        <v>20501</v>
      </c>
      <c r="BI976" s="162"/>
      <c r="BJ976" s="163">
        <v>1</v>
      </c>
      <c r="BK976" s="163"/>
    </row>
    <row r="977" spans="1:63" ht="36" customHeight="1" x14ac:dyDescent="0.25">
      <c r="A977" s="157">
        <v>971</v>
      </c>
      <c r="B977" s="164" t="s">
        <v>2691</v>
      </c>
      <c r="C977" s="169" t="s">
        <v>2684</v>
      </c>
      <c r="D977" s="169" t="s">
        <v>495</v>
      </c>
      <c r="E977" s="170" t="s">
        <v>2692</v>
      </c>
      <c r="F977" s="171" t="s">
        <v>2693</v>
      </c>
      <c r="G977" s="171"/>
      <c r="H977" s="172" t="s">
        <v>2693</v>
      </c>
      <c r="I977" s="164" t="s">
        <v>439</v>
      </c>
      <c r="J977" s="164">
        <v>117</v>
      </c>
      <c r="K977" s="171">
        <v>117</v>
      </c>
      <c r="L977" s="171" t="s">
        <v>2687</v>
      </c>
      <c r="M977" s="173">
        <v>92000</v>
      </c>
      <c r="N977" s="173">
        <f t="shared" ref="N977:N984" si="328">P977-M977</f>
        <v>40000</v>
      </c>
      <c r="O977" s="173">
        <v>40695.652173913099</v>
      </c>
      <c r="P977" s="173">
        <v>132000</v>
      </c>
      <c r="Q977" s="173">
        <f t="shared" ref="Q977:Q984" si="329">+O977/1800000*2340000</f>
        <v>52904.347826087032</v>
      </c>
      <c r="R977" s="173">
        <f t="shared" ref="R977:R984" si="330">+M977+Q977</f>
        <v>144904.34782608703</v>
      </c>
      <c r="S977" s="173">
        <v>144900</v>
      </c>
      <c r="T977" s="174"/>
      <c r="U977" s="175" t="s">
        <v>471</v>
      </c>
      <c r="V977" s="175" t="s">
        <v>1197</v>
      </c>
      <c r="W977" s="175" t="s">
        <v>173</v>
      </c>
      <c r="X977" s="176">
        <v>43294</v>
      </c>
      <c r="Y977" s="171" t="s">
        <v>7684</v>
      </c>
      <c r="Z977" s="171"/>
      <c r="AA977" s="173"/>
      <c r="AB977" s="173"/>
      <c r="AC977" s="173"/>
      <c r="AD977" s="173"/>
      <c r="AE977" s="173"/>
      <c r="AF977" s="173"/>
      <c r="AG977" s="173">
        <v>430000</v>
      </c>
      <c r="AH977" s="173"/>
      <c r="AI977" s="173">
        <v>390000</v>
      </c>
      <c r="AJ977" s="173"/>
      <c r="AK977" s="173"/>
      <c r="AL977" s="173"/>
      <c r="AM977" s="173"/>
      <c r="AN977" s="173"/>
      <c r="AO977" s="173"/>
      <c r="AP977" s="173"/>
      <c r="AQ977" s="173"/>
      <c r="AR977" s="173"/>
      <c r="AS977" s="173">
        <v>177000</v>
      </c>
      <c r="AT977" s="160">
        <f t="shared" si="320"/>
        <v>3</v>
      </c>
      <c r="AU977" s="173">
        <f t="shared" si="321"/>
        <v>997000</v>
      </c>
      <c r="AV977" s="173">
        <f t="shared" si="322"/>
        <v>332300</v>
      </c>
      <c r="AW977" s="173">
        <f t="shared" si="323"/>
        <v>177000</v>
      </c>
      <c r="AX977" s="173">
        <f t="shared" si="324"/>
        <v>187400</v>
      </c>
      <c r="AY977" s="173">
        <f t="shared" si="325"/>
        <v>32100</v>
      </c>
      <c r="AZ977" s="177">
        <f t="shared" si="326"/>
        <v>1.2933057280883369</v>
      </c>
      <c r="BA977" s="177">
        <f t="shared" si="327"/>
        <v>0.22153209109730848</v>
      </c>
      <c r="BB977" s="173">
        <f t="shared" ref="BB977:BB983" si="331">AV977</f>
        <v>332300</v>
      </c>
      <c r="BC977" s="178">
        <f t="shared" si="313"/>
        <v>332300</v>
      </c>
      <c r="BD977" s="173">
        <f t="shared" si="318"/>
        <v>187400</v>
      </c>
      <c r="BE977" s="177">
        <f t="shared" si="319"/>
        <v>1.2933057280883369</v>
      </c>
      <c r="BF977" s="179" t="s">
        <v>7679</v>
      </c>
      <c r="BG977" s="174"/>
      <c r="BH977" s="166" t="s">
        <v>20501</v>
      </c>
      <c r="BI977" s="162"/>
      <c r="BJ977" s="163">
        <v>1</v>
      </c>
      <c r="BK977" s="163"/>
    </row>
    <row r="978" spans="1:63" ht="36" customHeight="1" x14ac:dyDescent="0.25">
      <c r="A978" s="157">
        <v>972</v>
      </c>
      <c r="B978" s="164" t="s">
        <v>2694</v>
      </c>
      <c r="C978" s="169" t="s">
        <v>2684</v>
      </c>
      <c r="D978" s="169" t="s">
        <v>495</v>
      </c>
      <c r="E978" s="170" t="s">
        <v>2695</v>
      </c>
      <c r="F978" s="171" t="s">
        <v>2696</v>
      </c>
      <c r="G978" s="171" t="s">
        <v>2696</v>
      </c>
      <c r="H978" s="172" t="s">
        <v>2696</v>
      </c>
      <c r="I978" s="164" t="s">
        <v>439</v>
      </c>
      <c r="J978" s="164">
        <v>117</v>
      </c>
      <c r="K978" s="171">
        <v>117</v>
      </c>
      <c r="L978" s="171" t="s">
        <v>2687</v>
      </c>
      <c r="M978" s="173">
        <v>92000</v>
      </c>
      <c r="N978" s="173">
        <f t="shared" si="328"/>
        <v>40000</v>
      </c>
      <c r="O978" s="173">
        <v>40695.652173913099</v>
      </c>
      <c r="P978" s="173">
        <v>132000</v>
      </c>
      <c r="Q978" s="173">
        <f t="shared" si="329"/>
        <v>52904.347826087032</v>
      </c>
      <c r="R978" s="173">
        <f t="shared" si="330"/>
        <v>144904.34782608703</v>
      </c>
      <c r="S978" s="173">
        <v>144900</v>
      </c>
      <c r="T978" s="174"/>
      <c r="U978" s="175" t="s">
        <v>471</v>
      </c>
      <c r="V978" s="175" t="s">
        <v>1197</v>
      </c>
      <c r="W978" s="175" t="s">
        <v>173</v>
      </c>
      <c r="X978" s="176">
        <v>43294</v>
      </c>
      <c r="Y978" s="171" t="s">
        <v>7684</v>
      </c>
      <c r="Z978" s="171"/>
      <c r="AA978" s="173"/>
      <c r="AB978" s="173"/>
      <c r="AC978" s="173"/>
      <c r="AD978" s="173"/>
      <c r="AE978" s="173"/>
      <c r="AF978" s="173"/>
      <c r="AG978" s="173">
        <v>430000</v>
      </c>
      <c r="AH978" s="173"/>
      <c r="AI978" s="173">
        <v>390000</v>
      </c>
      <c r="AJ978" s="173"/>
      <c r="AK978" s="173"/>
      <c r="AL978" s="173"/>
      <c r="AM978" s="173"/>
      <c r="AN978" s="173"/>
      <c r="AO978" s="173"/>
      <c r="AP978" s="173"/>
      <c r="AQ978" s="173"/>
      <c r="AR978" s="173"/>
      <c r="AS978" s="173">
        <v>177000</v>
      </c>
      <c r="AT978" s="160">
        <f t="shared" si="320"/>
        <v>3</v>
      </c>
      <c r="AU978" s="173">
        <f t="shared" si="321"/>
        <v>997000</v>
      </c>
      <c r="AV978" s="173">
        <f t="shared" si="322"/>
        <v>332300</v>
      </c>
      <c r="AW978" s="173">
        <f t="shared" si="323"/>
        <v>177000</v>
      </c>
      <c r="AX978" s="173">
        <f t="shared" si="324"/>
        <v>187400</v>
      </c>
      <c r="AY978" s="173">
        <f t="shared" si="325"/>
        <v>32100</v>
      </c>
      <c r="AZ978" s="177">
        <f t="shared" si="326"/>
        <v>1.2933057280883369</v>
      </c>
      <c r="BA978" s="177">
        <f t="shared" si="327"/>
        <v>0.22153209109730848</v>
      </c>
      <c r="BB978" s="173">
        <f t="shared" si="331"/>
        <v>332300</v>
      </c>
      <c r="BC978" s="178">
        <f t="shared" si="313"/>
        <v>332300</v>
      </c>
      <c r="BD978" s="173">
        <f t="shared" si="318"/>
        <v>187400</v>
      </c>
      <c r="BE978" s="177">
        <f t="shared" si="319"/>
        <v>1.2933057280883369</v>
      </c>
      <c r="BF978" s="179" t="s">
        <v>7679</v>
      </c>
      <c r="BG978" s="174"/>
      <c r="BH978" s="166" t="s">
        <v>20501</v>
      </c>
      <c r="BI978" s="162"/>
      <c r="BJ978" s="163">
        <v>1</v>
      </c>
      <c r="BK978" s="163"/>
    </row>
    <row r="979" spans="1:63" ht="36" customHeight="1" x14ac:dyDescent="0.25">
      <c r="A979" s="157">
        <v>973</v>
      </c>
      <c r="B979" s="164" t="s">
        <v>2697</v>
      </c>
      <c r="C979" s="169" t="s">
        <v>2684</v>
      </c>
      <c r="D979" s="169" t="s">
        <v>495</v>
      </c>
      <c r="E979" s="170" t="s">
        <v>2698</v>
      </c>
      <c r="F979" s="171" t="s">
        <v>2699</v>
      </c>
      <c r="G979" s="171" t="s">
        <v>2699</v>
      </c>
      <c r="H979" s="172" t="s">
        <v>2699</v>
      </c>
      <c r="I979" s="164" t="s">
        <v>439</v>
      </c>
      <c r="J979" s="164">
        <v>117</v>
      </c>
      <c r="K979" s="171">
        <v>117</v>
      </c>
      <c r="L979" s="171" t="s">
        <v>2687</v>
      </c>
      <c r="M979" s="173">
        <v>92000</v>
      </c>
      <c r="N979" s="173">
        <f t="shared" si="328"/>
        <v>40000</v>
      </c>
      <c r="O979" s="173">
        <v>40695.652173913099</v>
      </c>
      <c r="P979" s="173">
        <v>132000</v>
      </c>
      <c r="Q979" s="173">
        <f t="shared" si="329"/>
        <v>52904.347826087032</v>
      </c>
      <c r="R979" s="173">
        <f t="shared" si="330"/>
        <v>144904.34782608703</v>
      </c>
      <c r="S979" s="173">
        <v>144900</v>
      </c>
      <c r="T979" s="174"/>
      <c r="U979" s="175" t="s">
        <v>471</v>
      </c>
      <c r="V979" s="175" t="s">
        <v>1197</v>
      </c>
      <c r="W979" s="175" t="s">
        <v>173</v>
      </c>
      <c r="X979" s="176">
        <v>43294</v>
      </c>
      <c r="Y979" s="171" t="s">
        <v>7684</v>
      </c>
      <c r="Z979" s="171"/>
      <c r="AA979" s="173"/>
      <c r="AB979" s="173"/>
      <c r="AC979" s="173"/>
      <c r="AD979" s="173"/>
      <c r="AE979" s="173"/>
      <c r="AF979" s="173">
        <v>420000</v>
      </c>
      <c r="AG979" s="173"/>
      <c r="AH979" s="173"/>
      <c r="AI979" s="173">
        <v>390000</v>
      </c>
      <c r="AJ979" s="173"/>
      <c r="AK979" s="173"/>
      <c r="AL979" s="173"/>
      <c r="AM979" s="173"/>
      <c r="AN979" s="173"/>
      <c r="AO979" s="173"/>
      <c r="AP979" s="173"/>
      <c r="AQ979" s="173"/>
      <c r="AR979" s="173"/>
      <c r="AS979" s="173">
        <v>177000</v>
      </c>
      <c r="AT979" s="160">
        <f t="shared" si="320"/>
        <v>3</v>
      </c>
      <c r="AU979" s="173">
        <f t="shared" si="321"/>
        <v>987000</v>
      </c>
      <c r="AV979" s="173">
        <f t="shared" si="322"/>
        <v>329000</v>
      </c>
      <c r="AW979" s="173">
        <f t="shared" si="323"/>
        <v>177000</v>
      </c>
      <c r="AX979" s="173">
        <f t="shared" si="324"/>
        <v>184100</v>
      </c>
      <c r="AY979" s="173">
        <f t="shared" si="325"/>
        <v>32100</v>
      </c>
      <c r="AZ979" s="177">
        <f t="shared" si="326"/>
        <v>1.2705314009661837</v>
      </c>
      <c r="BA979" s="177">
        <f t="shared" si="327"/>
        <v>0.22153209109730848</v>
      </c>
      <c r="BB979" s="173">
        <f t="shared" si="331"/>
        <v>329000</v>
      </c>
      <c r="BC979" s="178">
        <f t="shared" si="313"/>
        <v>329000</v>
      </c>
      <c r="BD979" s="173">
        <f t="shared" si="318"/>
        <v>184100</v>
      </c>
      <c r="BE979" s="177">
        <f t="shared" si="319"/>
        <v>1.2705314009661837</v>
      </c>
      <c r="BF979" s="179" t="s">
        <v>7679</v>
      </c>
      <c r="BG979" s="174"/>
      <c r="BH979" s="166" t="s">
        <v>20501</v>
      </c>
      <c r="BI979" s="162"/>
      <c r="BJ979" s="163">
        <v>1</v>
      </c>
      <c r="BK979" s="163"/>
    </row>
    <row r="980" spans="1:63" ht="36" customHeight="1" x14ac:dyDescent="0.25">
      <c r="A980" s="157">
        <v>974</v>
      </c>
      <c r="B980" s="164" t="s">
        <v>2700</v>
      </c>
      <c r="C980" s="169" t="s">
        <v>2684</v>
      </c>
      <c r="D980" s="169" t="s">
        <v>495</v>
      </c>
      <c r="E980" s="170" t="s">
        <v>2701</v>
      </c>
      <c r="F980" s="171" t="s">
        <v>2702</v>
      </c>
      <c r="G980" s="171" t="s">
        <v>2702</v>
      </c>
      <c r="H980" s="172" t="s">
        <v>2702</v>
      </c>
      <c r="I980" s="164" t="s">
        <v>439</v>
      </c>
      <c r="J980" s="164">
        <v>117</v>
      </c>
      <c r="K980" s="171">
        <v>117</v>
      </c>
      <c r="L980" s="171" t="s">
        <v>2687</v>
      </c>
      <c r="M980" s="173">
        <v>92000</v>
      </c>
      <c r="N980" s="173">
        <f t="shared" si="328"/>
        <v>40000</v>
      </c>
      <c r="O980" s="173">
        <v>40695.652173913099</v>
      </c>
      <c r="P980" s="173">
        <v>132000</v>
      </c>
      <c r="Q980" s="173">
        <f t="shared" si="329"/>
        <v>52904.347826087032</v>
      </c>
      <c r="R980" s="173">
        <f t="shared" si="330"/>
        <v>144904.34782608703</v>
      </c>
      <c r="S980" s="173">
        <v>144900</v>
      </c>
      <c r="T980" s="174"/>
      <c r="U980" s="175" t="s">
        <v>471</v>
      </c>
      <c r="V980" s="175" t="s">
        <v>1197</v>
      </c>
      <c r="W980" s="175" t="s">
        <v>173</v>
      </c>
      <c r="X980" s="176">
        <v>43294</v>
      </c>
      <c r="Y980" s="171" t="s">
        <v>7684</v>
      </c>
      <c r="Z980" s="171"/>
      <c r="AA980" s="173"/>
      <c r="AB980" s="173"/>
      <c r="AC980" s="173"/>
      <c r="AD980" s="173"/>
      <c r="AE980" s="173"/>
      <c r="AF980" s="173">
        <v>420000</v>
      </c>
      <c r="AG980" s="173"/>
      <c r="AH980" s="173"/>
      <c r="AI980" s="173">
        <v>390000</v>
      </c>
      <c r="AJ980" s="173"/>
      <c r="AK980" s="173"/>
      <c r="AL980" s="173"/>
      <c r="AM980" s="173"/>
      <c r="AN980" s="173"/>
      <c r="AO980" s="173"/>
      <c r="AP980" s="173"/>
      <c r="AQ980" s="173"/>
      <c r="AR980" s="173"/>
      <c r="AS980" s="173">
        <v>177000</v>
      </c>
      <c r="AT980" s="160">
        <f t="shared" si="320"/>
        <v>3</v>
      </c>
      <c r="AU980" s="173">
        <f t="shared" si="321"/>
        <v>987000</v>
      </c>
      <c r="AV980" s="173">
        <f t="shared" si="322"/>
        <v>329000</v>
      </c>
      <c r="AW980" s="173">
        <f t="shared" si="323"/>
        <v>177000</v>
      </c>
      <c r="AX980" s="173">
        <f t="shared" si="324"/>
        <v>184100</v>
      </c>
      <c r="AY980" s="173">
        <f t="shared" si="325"/>
        <v>32100</v>
      </c>
      <c r="AZ980" s="177">
        <f t="shared" si="326"/>
        <v>1.2705314009661837</v>
      </c>
      <c r="BA980" s="177">
        <f t="shared" si="327"/>
        <v>0.22153209109730848</v>
      </c>
      <c r="BB980" s="173">
        <f t="shared" si="331"/>
        <v>329000</v>
      </c>
      <c r="BC980" s="178">
        <f t="shared" si="313"/>
        <v>329000</v>
      </c>
      <c r="BD980" s="173">
        <f t="shared" si="318"/>
        <v>184100</v>
      </c>
      <c r="BE980" s="177">
        <f t="shared" si="319"/>
        <v>1.2705314009661837</v>
      </c>
      <c r="BF980" s="179" t="s">
        <v>7679</v>
      </c>
      <c r="BG980" s="174"/>
      <c r="BH980" s="166" t="s">
        <v>20501</v>
      </c>
      <c r="BI980" s="162"/>
      <c r="BJ980" s="163">
        <v>1</v>
      </c>
      <c r="BK980" s="163"/>
    </row>
    <row r="981" spans="1:63" ht="36" customHeight="1" x14ac:dyDescent="0.25">
      <c r="A981" s="157">
        <v>975</v>
      </c>
      <c r="B981" s="164" t="s">
        <v>2703</v>
      </c>
      <c r="C981" s="169" t="s">
        <v>2684</v>
      </c>
      <c r="D981" s="169" t="s">
        <v>495</v>
      </c>
      <c r="E981" s="170" t="s">
        <v>2704</v>
      </c>
      <c r="F981" s="171" t="s">
        <v>2705</v>
      </c>
      <c r="G981" s="171" t="s">
        <v>2705</v>
      </c>
      <c r="H981" s="172" t="s">
        <v>2705</v>
      </c>
      <c r="I981" s="164" t="s">
        <v>439</v>
      </c>
      <c r="J981" s="164">
        <v>117</v>
      </c>
      <c r="K981" s="171">
        <v>117</v>
      </c>
      <c r="L981" s="171" t="s">
        <v>2687</v>
      </c>
      <c r="M981" s="173">
        <v>92000</v>
      </c>
      <c r="N981" s="173">
        <f t="shared" si="328"/>
        <v>40000</v>
      </c>
      <c r="O981" s="173">
        <v>40695.652173913099</v>
      </c>
      <c r="P981" s="173">
        <v>132000</v>
      </c>
      <c r="Q981" s="173">
        <f t="shared" si="329"/>
        <v>52904.347826087032</v>
      </c>
      <c r="R981" s="173">
        <f t="shared" si="330"/>
        <v>144904.34782608703</v>
      </c>
      <c r="S981" s="173">
        <v>144900</v>
      </c>
      <c r="T981" s="174"/>
      <c r="U981" s="175" t="s">
        <v>471</v>
      </c>
      <c r="V981" s="175" t="s">
        <v>1197</v>
      </c>
      <c r="W981" s="175" t="s">
        <v>173</v>
      </c>
      <c r="X981" s="176">
        <v>43294</v>
      </c>
      <c r="Y981" s="171" t="s">
        <v>7684</v>
      </c>
      <c r="Z981" s="171"/>
      <c r="AA981" s="173"/>
      <c r="AB981" s="173"/>
      <c r="AC981" s="173"/>
      <c r="AD981" s="173"/>
      <c r="AE981" s="173"/>
      <c r="AF981" s="173"/>
      <c r="AG981" s="173">
        <v>430000</v>
      </c>
      <c r="AH981" s="173"/>
      <c r="AI981" s="173">
        <v>390000</v>
      </c>
      <c r="AJ981" s="173"/>
      <c r="AK981" s="173"/>
      <c r="AL981" s="173"/>
      <c r="AM981" s="173"/>
      <c r="AN981" s="173"/>
      <c r="AO981" s="173"/>
      <c r="AP981" s="173"/>
      <c r="AQ981" s="173"/>
      <c r="AR981" s="173"/>
      <c r="AS981" s="173">
        <v>177000</v>
      </c>
      <c r="AT981" s="160">
        <f t="shared" si="320"/>
        <v>3</v>
      </c>
      <c r="AU981" s="173">
        <f t="shared" si="321"/>
        <v>997000</v>
      </c>
      <c r="AV981" s="173">
        <f t="shared" si="322"/>
        <v>332300</v>
      </c>
      <c r="AW981" s="173">
        <f t="shared" si="323"/>
        <v>177000</v>
      </c>
      <c r="AX981" s="173">
        <f t="shared" si="324"/>
        <v>187400</v>
      </c>
      <c r="AY981" s="173">
        <f t="shared" si="325"/>
        <v>32100</v>
      </c>
      <c r="AZ981" s="177">
        <f t="shared" si="326"/>
        <v>1.2933057280883369</v>
      </c>
      <c r="BA981" s="177">
        <f t="shared" si="327"/>
        <v>0.22153209109730848</v>
      </c>
      <c r="BB981" s="173">
        <f t="shared" si="331"/>
        <v>332300</v>
      </c>
      <c r="BC981" s="178">
        <f t="shared" si="313"/>
        <v>332300</v>
      </c>
      <c r="BD981" s="173">
        <f t="shared" si="318"/>
        <v>187400</v>
      </c>
      <c r="BE981" s="177">
        <f t="shared" si="319"/>
        <v>1.2933057280883369</v>
      </c>
      <c r="BF981" s="179" t="s">
        <v>7679</v>
      </c>
      <c r="BG981" s="174"/>
      <c r="BH981" s="166" t="s">
        <v>20501</v>
      </c>
      <c r="BI981" s="162"/>
      <c r="BJ981" s="163">
        <v>1</v>
      </c>
      <c r="BK981" s="163"/>
    </row>
    <row r="982" spans="1:63" ht="36" customHeight="1" x14ac:dyDescent="0.25">
      <c r="A982" s="157">
        <v>976</v>
      </c>
      <c r="B982" s="164" t="s">
        <v>2739</v>
      </c>
      <c r="C982" s="169" t="s">
        <v>2734</v>
      </c>
      <c r="D982" s="169" t="s">
        <v>495</v>
      </c>
      <c r="E982" s="170" t="s">
        <v>2740</v>
      </c>
      <c r="F982" s="171" t="s">
        <v>2741</v>
      </c>
      <c r="G982" s="171" t="s">
        <v>2742</v>
      </c>
      <c r="H982" s="172" t="s">
        <v>2741</v>
      </c>
      <c r="I982" s="164" t="s">
        <v>626</v>
      </c>
      <c r="J982" s="164">
        <v>131</v>
      </c>
      <c r="K982" s="171">
        <v>131</v>
      </c>
      <c r="L982" s="171" t="s">
        <v>2738</v>
      </c>
      <c r="M982" s="173">
        <v>1680000</v>
      </c>
      <c r="N982" s="173">
        <f t="shared" si="328"/>
        <v>98000</v>
      </c>
      <c r="O982" s="173">
        <v>98608.695652173905</v>
      </c>
      <c r="P982" s="173">
        <v>1778000</v>
      </c>
      <c r="Q982" s="173">
        <f t="shared" si="329"/>
        <v>128191.30434782608</v>
      </c>
      <c r="R982" s="173">
        <f t="shared" si="330"/>
        <v>1808191.3043478262</v>
      </c>
      <c r="S982" s="173">
        <v>1808100</v>
      </c>
      <c r="T982" s="174"/>
      <c r="U982" s="175" t="s">
        <v>471</v>
      </c>
      <c r="V982" s="175" t="s">
        <v>1197</v>
      </c>
      <c r="W982" s="175" t="s">
        <v>173</v>
      </c>
      <c r="X982" s="176">
        <v>43294</v>
      </c>
      <c r="Y982" s="171" t="s">
        <v>7684</v>
      </c>
      <c r="Z982" s="171"/>
      <c r="AA982" s="173"/>
      <c r="AB982" s="173"/>
      <c r="AC982" s="173"/>
      <c r="AD982" s="173"/>
      <c r="AE982" s="173"/>
      <c r="AF982" s="173">
        <v>2300000</v>
      </c>
      <c r="AG982" s="173"/>
      <c r="AH982" s="173"/>
      <c r="AI982" s="173">
        <v>2490000</v>
      </c>
      <c r="AJ982" s="173"/>
      <c r="AK982" s="173"/>
      <c r="AL982" s="173"/>
      <c r="AM982" s="173"/>
      <c r="AN982" s="173"/>
      <c r="AO982" s="173"/>
      <c r="AP982" s="173"/>
      <c r="AQ982" s="173"/>
      <c r="AR982" s="173"/>
      <c r="AS982" s="173">
        <v>2615000</v>
      </c>
      <c r="AT982" s="160">
        <f t="shared" si="320"/>
        <v>3</v>
      </c>
      <c r="AU982" s="173">
        <f t="shared" si="321"/>
        <v>7405000</v>
      </c>
      <c r="AV982" s="173">
        <f t="shared" si="322"/>
        <v>2468300</v>
      </c>
      <c r="AW982" s="173">
        <f t="shared" si="323"/>
        <v>2300000</v>
      </c>
      <c r="AX982" s="173">
        <f t="shared" si="324"/>
        <v>660200</v>
      </c>
      <c r="AY982" s="173">
        <f t="shared" si="325"/>
        <v>491900</v>
      </c>
      <c r="AZ982" s="177">
        <f t="shared" si="326"/>
        <v>0.36513467175488079</v>
      </c>
      <c r="BA982" s="177">
        <f t="shared" si="327"/>
        <v>0.27205353686189926</v>
      </c>
      <c r="BB982" s="173">
        <f t="shared" si="331"/>
        <v>2468300</v>
      </c>
      <c r="BC982" s="178">
        <f t="shared" si="313"/>
        <v>2468300</v>
      </c>
      <c r="BD982" s="173">
        <f t="shared" si="318"/>
        <v>660200</v>
      </c>
      <c r="BE982" s="177">
        <f t="shared" si="319"/>
        <v>0.36513467175488079</v>
      </c>
      <c r="BF982" s="179" t="s">
        <v>7679</v>
      </c>
      <c r="BG982" s="174"/>
      <c r="BH982" s="166" t="s">
        <v>20501</v>
      </c>
      <c r="BI982" s="162"/>
      <c r="BJ982" s="163">
        <v>1</v>
      </c>
      <c r="BK982" s="163"/>
    </row>
    <row r="983" spans="1:63" ht="36" customHeight="1" x14ac:dyDescent="0.25">
      <c r="A983" s="157">
        <v>977</v>
      </c>
      <c r="B983" s="164" t="s">
        <v>2761</v>
      </c>
      <c r="C983" s="169" t="s">
        <v>2758</v>
      </c>
      <c r="D983" s="169" t="s">
        <v>495</v>
      </c>
      <c r="E983" s="170" t="s">
        <v>2762</v>
      </c>
      <c r="F983" s="171" t="s">
        <v>2747</v>
      </c>
      <c r="G983" s="171" t="s">
        <v>2763</v>
      </c>
      <c r="H983" s="172" t="s">
        <v>2747</v>
      </c>
      <c r="I983" s="164" t="s">
        <v>499</v>
      </c>
      <c r="J983" s="164">
        <v>134</v>
      </c>
      <c r="K983" s="171">
        <v>134</v>
      </c>
      <c r="L983" s="171" t="s">
        <v>2760</v>
      </c>
      <c r="M983" s="173">
        <v>684000</v>
      </c>
      <c r="N983" s="173">
        <f t="shared" si="328"/>
        <v>84000</v>
      </c>
      <c r="O983" s="173">
        <v>84521.739130434798</v>
      </c>
      <c r="P983" s="173">
        <v>768000</v>
      </c>
      <c r="Q983" s="173">
        <f t="shared" si="329"/>
        <v>109878.26086956525</v>
      </c>
      <c r="R983" s="173">
        <f t="shared" si="330"/>
        <v>793878.26086956519</v>
      </c>
      <c r="S983" s="173">
        <v>793800</v>
      </c>
      <c r="T983" s="174"/>
      <c r="U983" s="175" t="s">
        <v>471</v>
      </c>
      <c r="V983" s="175" t="s">
        <v>1197</v>
      </c>
      <c r="W983" s="175" t="s">
        <v>173</v>
      </c>
      <c r="X983" s="176">
        <v>43294</v>
      </c>
      <c r="Y983" s="171" t="s">
        <v>7684</v>
      </c>
      <c r="Z983" s="171"/>
      <c r="AA983" s="173"/>
      <c r="AB983" s="173"/>
      <c r="AC983" s="173"/>
      <c r="AD983" s="173"/>
      <c r="AE983" s="173"/>
      <c r="AF983" s="173">
        <v>1100000</v>
      </c>
      <c r="AG983" s="173"/>
      <c r="AH983" s="173"/>
      <c r="AI983" s="173">
        <v>1076000</v>
      </c>
      <c r="AJ983" s="173"/>
      <c r="AK983" s="173"/>
      <c r="AL983" s="173"/>
      <c r="AM983" s="173"/>
      <c r="AN983" s="173"/>
      <c r="AO983" s="173"/>
      <c r="AP983" s="173"/>
      <c r="AQ983" s="173"/>
      <c r="AR983" s="173"/>
      <c r="AS983" s="173">
        <v>1107000</v>
      </c>
      <c r="AT983" s="160">
        <f t="shared" si="320"/>
        <v>3</v>
      </c>
      <c r="AU983" s="173">
        <f t="shared" si="321"/>
        <v>3283000</v>
      </c>
      <c r="AV983" s="173">
        <f t="shared" si="322"/>
        <v>1094300</v>
      </c>
      <c r="AW983" s="173">
        <f t="shared" si="323"/>
        <v>1076000</v>
      </c>
      <c r="AX983" s="173">
        <f t="shared" si="324"/>
        <v>300500</v>
      </c>
      <c r="AY983" s="173">
        <f t="shared" si="325"/>
        <v>282200</v>
      </c>
      <c r="AZ983" s="177">
        <f t="shared" si="326"/>
        <v>0.37855883093978332</v>
      </c>
      <c r="BA983" s="177">
        <f t="shared" si="327"/>
        <v>0.35550516502897456</v>
      </c>
      <c r="BB983" s="173">
        <f t="shared" si="331"/>
        <v>1094300</v>
      </c>
      <c r="BC983" s="178">
        <f t="shared" si="313"/>
        <v>1094300</v>
      </c>
      <c r="BD983" s="173">
        <f t="shared" si="318"/>
        <v>300500</v>
      </c>
      <c r="BE983" s="177">
        <f t="shared" si="319"/>
        <v>0.37855883093978332</v>
      </c>
      <c r="BF983" s="179" t="s">
        <v>7679</v>
      </c>
      <c r="BG983" s="174"/>
      <c r="BH983" s="166" t="s">
        <v>20501</v>
      </c>
      <c r="BI983" s="162"/>
      <c r="BJ983" s="163">
        <v>1</v>
      </c>
      <c r="BK983" s="163"/>
    </row>
    <row r="984" spans="1:63" ht="36" customHeight="1" x14ac:dyDescent="0.25">
      <c r="A984" s="157">
        <v>978</v>
      </c>
      <c r="B984" s="164" t="s">
        <v>2771</v>
      </c>
      <c r="C984" s="169" t="s">
        <v>2768</v>
      </c>
      <c r="D984" s="169" t="s">
        <v>495</v>
      </c>
      <c r="E984" s="170" t="s">
        <v>2762</v>
      </c>
      <c r="F984" s="171" t="s">
        <v>2747</v>
      </c>
      <c r="G984" s="171" t="s">
        <v>2772</v>
      </c>
      <c r="H984" s="172" t="s">
        <v>2747</v>
      </c>
      <c r="I984" s="164" t="s">
        <v>499</v>
      </c>
      <c r="J984" s="164">
        <v>135</v>
      </c>
      <c r="K984" s="171">
        <v>135</v>
      </c>
      <c r="L984" s="171" t="s">
        <v>2770</v>
      </c>
      <c r="M984" s="173">
        <v>1009000</v>
      </c>
      <c r="N984" s="173">
        <f t="shared" si="328"/>
        <v>150000</v>
      </c>
      <c r="O984" s="173">
        <v>150260.869565217</v>
      </c>
      <c r="P984" s="173">
        <v>1159000</v>
      </c>
      <c r="Q984" s="173">
        <f t="shared" si="329"/>
        <v>195339.1304347821</v>
      </c>
      <c r="R984" s="173">
        <f t="shared" si="330"/>
        <v>1204339.130434782</v>
      </c>
      <c r="S984" s="173">
        <v>1204300</v>
      </c>
      <c r="T984" s="174"/>
      <c r="U984" s="175" t="s">
        <v>471</v>
      </c>
      <c r="V984" s="175" t="s">
        <v>1197</v>
      </c>
      <c r="W984" s="175" t="s">
        <v>173</v>
      </c>
      <c r="X984" s="176">
        <v>43294</v>
      </c>
      <c r="Y984" s="171" t="s">
        <v>7684</v>
      </c>
      <c r="Z984" s="171"/>
      <c r="AA984" s="173"/>
      <c r="AB984" s="173"/>
      <c r="AC984" s="173"/>
      <c r="AD984" s="173"/>
      <c r="AE984" s="173"/>
      <c r="AF984" s="173">
        <v>1600000</v>
      </c>
      <c r="AG984" s="173">
        <v>1710000</v>
      </c>
      <c r="AH984" s="173"/>
      <c r="AI984" s="173"/>
      <c r="AJ984" s="173"/>
      <c r="AK984" s="173"/>
      <c r="AL984" s="173"/>
      <c r="AM984" s="173"/>
      <c r="AN984" s="173"/>
      <c r="AO984" s="173"/>
      <c r="AP984" s="173"/>
      <c r="AQ984" s="173"/>
      <c r="AR984" s="173"/>
      <c r="AS984" s="173">
        <v>1658000</v>
      </c>
      <c r="AT984" s="160">
        <f t="shared" si="320"/>
        <v>3</v>
      </c>
      <c r="AU984" s="173">
        <f t="shared" si="321"/>
        <v>4968000</v>
      </c>
      <c r="AV984" s="173">
        <f t="shared" si="322"/>
        <v>1656000</v>
      </c>
      <c r="AW984" s="173">
        <f t="shared" si="323"/>
        <v>1600000</v>
      </c>
      <c r="AX984" s="173">
        <f t="shared" si="324"/>
        <v>451700</v>
      </c>
      <c r="AY984" s="173">
        <f t="shared" si="325"/>
        <v>395700</v>
      </c>
      <c r="AZ984" s="177">
        <f t="shared" si="326"/>
        <v>0.37507265631487169</v>
      </c>
      <c r="BA984" s="177">
        <f t="shared" si="327"/>
        <v>0.32857261479697752</v>
      </c>
      <c r="BB984" s="173">
        <f>AW984</f>
        <v>1600000</v>
      </c>
      <c r="BC984" s="178">
        <f t="shared" si="313"/>
        <v>1656000</v>
      </c>
      <c r="BD984" s="173">
        <f t="shared" si="318"/>
        <v>395700</v>
      </c>
      <c r="BE984" s="177">
        <f t="shared" si="319"/>
        <v>0.32857261479697752</v>
      </c>
      <c r="BF984" s="179" t="s">
        <v>20515</v>
      </c>
      <c r="BG984" s="174"/>
      <c r="BH984" s="166" t="s">
        <v>20501</v>
      </c>
      <c r="BI984" s="162"/>
      <c r="BJ984" s="163">
        <v>1</v>
      </c>
      <c r="BK984" s="163"/>
    </row>
    <row r="985" spans="1:63" ht="36" customHeight="1" x14ac:dyDescent="0.25">
      <c r="A985" s="157">
        <v>979</v>
      </c>
      <c r="B985" s="164" t="s">
        <v>2775</v>
      </c>
      <c r="C985" s="169" t="s">
        <v>2773</v>
      </c>
      <c r="D985" s="169" t="s">
        <v>495</v>
      </c>
      <c r="E985" s="170" t="s">
        <v>2753</v>
      </c>
      <c r="F985" s="171" t="s">
        <v>2754</v>
      </c>
      <c r="G985" s="171" t="s">
        <v>2776</v>
      </c>
      <c r="H985" s="172" t="s">
        <v>2754</v>
      </c>
      <c r="I985" s="164" t="s">
        <v>626</v>
      </c>
      <c r="J985" s="164">
        <v>136</v>
      </c>
      <c r="K985" s="171">
        <v>136</v>
      </c>
      <c r="L985" s="171" t="s">
        <v>2774</v>
      </c>
      <c r="M985" s="173">
        <v>2420000</v>
      </c>
      <c r="N985" s="173">
        <v>198000</v>
      </c>
      <c r="O985" s="173">
        <v>198782.60869565199</v>
      </c>
      <c r="P985" s="173">
        <v>2618000</v>
      </c>
      <c r="Q985" s="173">
        <v>258417.39130434758</v>
      </c>
      <c r="R985" s="173">
        <v>2678417.3913043477</v>
      </c>
      <c r="S985" s="173">
        <v>2678400</v>
      </c>
      <c r="T985" s="174"/>
      <c r="U985" s="175" t="s">
        <v>471</v>
      </c>
      <c r="V985" s="175" t="s">
        <v>1197</v>
      </c>
      <c r="W985" s="175" t="s">
        <v>173</v>
      </c>
      <c r="X985" s="176">
        <v>43294</v>
      </c>
      <c r="Y985" s="171" t="s">
        <v>7685</v>
      </c>
      <c r="Z985" s="171"/>
      <c r="AA985" s="173"/>
      <c r="AB985" s="173"/>
      <c r="AC985" s="173"/>
      <c r="AD985" s="173"/>
      <c r="AE985" s="173"/>
      <c r="AF985" s="173"/>
      <c r="AG985" s="173"/>
      <c r="AH985" s="173"/>
      <c r="AI985" s="173">
        <v>3568000</v>
      </c>
      <c r="AJ985" s="173"/>
      <c r="AK985" s="173"/>
      <c r="AL985" s="173"/>
      <c r="AM985" s="173"/>
      <c r="AN985" s="173"/>
      <c r="AO985" s="173"/>
      <c r="AP985" s="173"/>
      <c r="AQ985" s="173"/>
      <c r="AR985" s="173">
        <v>3168000</v>
      </c>
      <c r="AS985" s="173">
        <v>3821000</v>
      </c>
      <c r="AT985" s="160">
        <f t="shared" si="320"/>
        <v>3</v>
      </c>
      <c r="AU985" s="173">
        <f t="shared" si="321"/>
        <v>10557000</v>
      </c>
      <c r="AV985" s="173">
        <f t="shared" si="322"/>
        <v>3519000</v>
      </c>
      <c r="AW985" s="173">
        <f t="shared" si="323"/>
        <v>3168000</v>
      </c>
      <c r="AX985" s="173">
        <f t="shared" si="324"/>
        <v>840600</v>
      </c>
      <c r="AY985" s="173">
        <f t="shared" si="325"/>
        <v>489600</v>
      </c>
      <c r="AZ985" s="177">
        <f t="shared" si="326"/>
        <v>0.31384408602150538</v>
      </c>
      <c r="BA985" s="177">
        <f t="shared" si="327"/>
        <v>0.18279569892473119</v>
      </c>
      <c r="BB985" s="173">
        <f>AV985</f>
        <v>3519000</v>
      </c>
      <c r="BC985" s="178">
        <f t="shared" si="313"/>
        <v>3519000</v>
      </c>
      <c r="BD985" s="173">
        <f t="shared" si="318"/>
        <v>840600</v>
      </c>
      <c r="BE985" s="177">
        <f t="shared" si="319"/>
        <v>0.31384408602150538</v>
      </c>
      <c r="BF985" s="179" t="s">
        <v>7679</v>
      </c>
      <c r="BG985" s="174"/>
      <c r="BH985" s="166" t="s">
        <v>20501</v>
      </c>
      <c r="BI985" s="162"/>
      <c r="BJ985" s="163">
        <v>1</v>
      </c>
      <c r="BK985" s="163"/>
    </row>
    <row r="986" spans="1:63" ht="36" customHeight="1" x14ac:dyDescent="0.25">
      <c r="A986" s="157">
        <v>980</v>
      </c>
      <c r="B986" s="164" t="s">
        <v>2779</v>
      </c>
      <c r="C986" s="169" t="s">
        <v>2780</v>
      </c>
      <c r="D986" s="169" t="s">
        <v>495</v>
      </c>
      <c r="E986" s="170" t="s">
        <v>2781</v>
      </c>
      <c r="F986" s="171" t="s">
        <v>2782</v>
      </c>
      <c r="G986" s="171" t="s">
        <v>2782</v>
      </c>
      <c r="H986" s="172" t="s">
        <v>2782</v>
      </c>
      <c r="I986" s="164" t="s">
        <v>499</v>
      </c>
      <c r="J986" s="164">
        <v>138</v>
      </c>
      <c r="K986" s="171">
        <v>138</v>
      </c>
      <c r="L986" s="171" t="s">
        <v>2783</v>
      </c>
      <c r="M986" s="173">
        <v>329000</v>
      </c>
      <c r="N986" s="173">
        <v>126000</v>
      </c>
      <c r="O986" s="173">
        <v>126782.608695652</v>
      </c>
      <c r="P986" s="173">
        <v>455000</v>
      </c>
      <c r="Q986" s="173">
        <v>164817.39130434761</v>
      </c>
      <c r="R986" s="173">
        <v>493817.39130434761</v>
      </c>
      <c r="S986" s="173">
        <v>493800</v>
      </c>
      <c r="T986" s="174" t="s">
        <v>2784</v>
      </c>
      <c r="U986" s="175" t="s">
        <v>471</v>
      </c>
      <c r="V986" s="175" t="s">
        <v>1197</v>
      </c>
      <c r="W986" s="175" t="s">
        <v>173</v>
      </c>
      <c r="X986" s="176">
        <v>43294</v>
      </c>
      <c r="Y986" s="171" t="s">
        <v>7684</v>
      </c>
      <c r="Z986" s="171"/>
      <c r="AA986" s="173"/>
      <c r="AB986" s="173"/>
      <c r="AC986" s="173"/>
      <c r="AD986" s="173"/>
      <c r="AE986" s="173"/>
      <c r="AF986" s="173">
        <v>670000</v>
      </c>
      <c r="AG986" s="173"/>
      <c r="AH986" s="173"/>
      <c r="AI986" s="173"/>
      <c r="AJ986" s="173"/>
      <c r="AK986" s="173"/>
      <c r="AL986" s="173"/>
      <c r="AM986" s="173"/>
      <c r="AN986" s="173"/>
      <c r="AO986" s="173"/>
      <c r="AP986" s="173"/>
      <c r="AQ986" s="173"/>
      <c r="AR986" s="173">
        <v>939000</v>
      </c>
      <c r="AS986" s="173">
        <v>1000000</v>
      </c>
      <c r="AT986" s="160">
        <f t="shared" si="320"/>
        <v>3</v>
      </c>
      <c r="AU986" s="173">
        <f t="shared" si="321"/>
        <v>2609000</v>
      </c>
      <c r="AV986" s="173">
        <f t="shared" si="322"/>
        <v>869700</v>
      </c>
      <c r="AW986" s="173">
        <f t="shared" si="323"/>
        <v>670000</v>
      </c>
      <c r="AX986" s="173">
        <f t="shared" si="324"/>
        <v>375900</v>
      </c>
      <c r="AY986" s="173">
        <f t="shared" si="325"/>
        <v>176200</v>
      </c>
      <c r="AZ986" s="177">
        <f t="shared" si="326"/>
        <v>0.76123936816524906</v>
      </c>
      <c r="BA986" s="177">
        <f t="shared" si="327"/>
        <v>0.35682462535439446</v>
      </c>
      <c r="BB986" s="173">
        <f>AW986</f>
        <v>670000</v>
      </c>
      <c r="BC986" s="178">
        <f t="shared" si="313"/>
        <v>869700</v>
      </c>
      <c r="BD986" s="173">
        <f t="shared" si="318"/>
        <v>176200</v>
      </c>
      <c r="BE986" s="177">
        <f t="shared" si="319"/>
        <v>0.35682462535439446</v>
      </c>
      <c r="BF986" s="179" t="s">
        <v>20515</v>
      </c>
      <c r="BG986" s="174" t="s">
        <v>2784</v>
      </c>
      <c r="BH986" s="166" t="s">
        <v>20501</v>
      </c>
      <c r="BI986" s="162"/>
      <c r="BJ986" s="163">
        <v>1</v>
      </c>
      <c r="BK986" s="163"/>
    </row>
    <row r="987" spans="1:63" ht="36" customHeight="1" x14ac:dyDescent="0.25">
      <c r="A987" s="157">
        <v>981</v>
      </c>
      <c r="B987" s="164" t="s">
        <v>2796</v>
      </c>
      <c r="C987" s="169" t="s">
        <v>2797</v>
      </c>
      <c r="D987" s="169" t="s">
        <v>495</v>
      </c>
      <c r="E987" s="170" t="s">
        <v>2798</v>
      </c>
      <c r="F987" s="171" t="s">
        <v>2799</v>
      </c>
      <c r="G987" s="171" t="s">
        <v>2799</v>
      </c>
      <c r="H987" s="172" t="s">
        <v>2800</v>
      </c>
      <c r="I987" s="164" t="s">
        <v>499</v>
      </c>
      <c r="J987" s="164">
        <v>140</v>
      </c>
      <c r="K987" s="171">
        <v>140</v>
      </c>
      <c r="L987" s="171" t="s">
        <v>2801</v>
      </c>
      <c r="M987" s="173">
        <v>187000</v>
      </c>
      <c r="N987" s="173">
        <f>P987-M987</f>
        <v>68000</v>
      </c>
      <c r="O987" s="173">
        <v>68869.565217391297</v>
      </c>
      <c r="P987" s="173">
        <v>255000</v>
      </c>
      <c r="Q987" s="173">
        <f>+O987/1800000*2340000</f>
        <v>89530.434782608689</v>
      </c>
      <c r="R987" s="173">
        <f>+M987+Q987</f>
        <v>276530.4347826087</v>
      </c>
      <c r="S987" s="173">
        <v>276500</v>
      </c>
      <c r="T987" s="174"/>
      <c r="U987" s="175" t="s">
        <v>471</v>
      </c>
      <c r="V987" s="175" t="s">
        <v>1197</v>
      </c>
      <c r="W987" s="175" t="s">
        <v>173</v>
      </c>
      <c r="X987" s="176">
        <v>43294</v>
      </c>
      <c r="Y987" s="171" t="s">
        <v>7684</v>
      </c>
      <c r="Z987" s="171"/>
      <c r="AA987" s="173"/>
      <c r="AB987" s="173"/>
      <c r="AC987" s="173"/>
      <c r="AD987" s="173"/>
      <c r="AE987" s="173"/>
      <c r="AF987" s="173">
        <v>600000</v>
      </c>
      <c r="AG987" s="173"/>
      <c r="AH987" s="173"/>
      <c r="AI987" s="173">
        <v>357000</v>
      </c>
      <c r="AJ987" s="173"/>
      <c r="AK987" s="173"/>
      <c r="AL987" s="173"/>
      <c r="AM987" s="173"/>
      <c r="AN987" s="173"/>
      <c r="AO987" s="173"/>
      <c r="AP987" s="173"/>
      <c r="AQ987" s="173"/>
      <c r="AR987" s="173"/>
      <c r="AS987" s="173">
        <v>347000</v>
      </c>
      <c r="AT987" s="160">
        <f t="shared" si="320"/>
        <v>3</v>
      </c>
      <c r="AU987" s="173">
        <f t="shared" si="321"/>
        <v>1304000</v>
      </c>
      <c r="AV987" s="173">
        <f t="shared" si="322"/>
        <v>434700</v>
      </c>
      <c r="AW987" s="173">
        <f t="shared" si="323"/>
        <v>347000</v>
      </c>
      <c r="AX987" s="173">
        <f t="shared" si="324"/>
        <v>158200</v>
      </c>
      <c r="AY987" s="173">
        <f t="shared" si="325"/>
        <v>70500</v>
      </c>
      <c r="AZ987" s="177">
        <f t="shared" si="326"/>
        <v>0.57215189873417727</v>
      </c>
      <c r="BA987" s="177">
        <f t="shared" si="327"/>
        <v>0.25497287522603979</v>
      </c>
      <c r="BB987" s="173">
        <f>AW987</f>
        <v>347000</v>
      </c>
      <c r="BC987" s="178">
        <f t="shared" si="313"/>
        <v>434700</v>
      </c>
      <c r="BD987" s="173">
        <f t="shared" si="318"/>
        <v>70500</v>
      </c>
      <c r="BE987" s="177">
        <f t="shared" si="319"/>
        <v>0.25497287522603979</v>
      </c>
      <c r="BF987" s="179" t="s">
        <v>20515</v>
      </c>
      <c r="BG987" s="174"/>
      <c r="BH987" s="166" t="s">
        <v>20501</v>
      </c>
      <c r="BI987" s="162"/>
      <c r="BJ987" s="163">
        <v>1</v>
      </c>
      <c r="BK987" s="163"/>
    </row>
    <row r="988" spans="1:63" ht="36" customHeight="1" x14ac:dyDescent="0.25">
      <c r="A988" s="157">
        <v>982</v>
      </c>
      <c r="B988" s="164" t="s">
        <v>2802</v>
      </c>
      <c r="C988" s="169" t="s">
        <v>2797</v>
      </c>
      <c r="D988" s="169" t="s">
        <v>495</v>
      </c>
      <c r="E988" s="170" t="s">
        <v>2803</v>
      </c>
      <c r="F988" s="171" t="s">
        <v>2804</v>
      </c>
      <c r="G988" s="171" t="s">
        <v>2804</v>
      </c>
      <c r="H988" s="172" t="s">
        <v>2804</v>
      </c>
      <c r="I988" s="164" t="s">
        <v>439</v>
      </c>
      <c r="J988" s="164">
        <v>140</v>
      </c>
      <c r="K988" s="171">
        <v>140</v>
      </c>
      <c r="L988" s="171" t="s">
        <v>2801</v>
      </c>
      <c r="M988" s="173">
        <v>187000</v>
      </c>
      <c r="N988" s="173">
        <f>P988-M988</f>
        <v>68000</v>
      </c>
      <c r="O988" s="173">
        <v>68869.565217391297</v>
      </c>
      <c r="P988" s="173">
        <v>255000</v>
      </c>
      <c r="Q988" s="173">
        <f>+O988/1800000*2340000</f>
        <v>89530.434782608689</v>
      </c>
      <c r="R988" s="173">
        <f>+M988+Q988</f>
        <v>276530.4347826087</v>
      </c>
      <c r="S988" s="173">
        <v>276500</v>
      </c>
      <c r="T988" s="174"/>
      <c r="U988" s="175" t="s">
        <v>471</v>
      </c>
      <c r="V988" s="175" t="s">
        <v>1197</v>
      </c>
      <c r="W988" s="175" t="s">
        <v>173</v>
      </c>
      <c r="X988" s="176">
        <v>43294</v>
      </c>
      <c r="Y988" s="171" t="s">
        <v>7684</v>
      </c>
      <c r="Z988" s="171"/>
      <c r="AA988" s="173"/>
      <c r="AB988" s="173"/>
      <c r="AC988" s="173"/>
      <c r="AD988" s="173"/>
      <c r="AE988" s="173"/>
      <c r="AF988" s="173">
        <v>600000</v>
      </c>
      <c r="AG988" s="173"/>
      <c r="AH988" s="173"/>
      <c r="AI988" s="173">
        <v>357000</v>
      </c>
      <c r="AJ988" s="173"/>
      <c r="AK988" s="173"/>
      <c r="AL988" s="173"/>
      <c r="AM988" s="173"/>
      <c r="AN988" s="173"/>
      <c r="AO988" s="173"/>
      <c r="AP988" s="173"/>
      <c r="AQ988" s="173"/>
      <c r="AR988" s="173"/>
      <c r="AS988" s="173">
        <v>900000</v>
      </c>
      <c r="AT988" s="160">
        <f t="shared" si="320"/>
        <v>3</v>
      </c>
      <c r="AU988" s="173">
        <f t="shared" si="321"/>
        <v>1857000</v>
      </c>
      <c r="AV988" s="173">
        <f t="shared" si="322"/>
        <v>619000</v>
      </c>
      <c r="AW988" s="173">
        <f t="shared" si="323"/>
        <v>357000</v>
      </c>
      <c r="AX988" s="173">
        <f t="shared" si="324"/>
        <v>342500</v>
      </c>
      <c r="AY988" s="173">
        <f t="shared" si="325"/>
        <v>80500</v>
      </c>
      <c r="AZ988" s="177">
        <f t="shared" si="326"/>
        <v>1.2386980108499095</v>
      </c>
      <c r="BA988" s="177">
        <f t="shared" si="327"/>
        <v>0.29113924050632911</v>
      </c>
      <c r="BB988" s="173">
        <f>AW988</f>
        <v>357000</v>
      </c>
      <c r="BC988" s="178">
        <f t="shared" si="313"/>
        <v>619000</v>
      </c>
      <c r="BD988" s="173">
        <f t="shared" si="318"/>
        <v>80500</v>
      </c>
      <c r="BE988" s="177">
        <f t="shared" si="319"/>
        <v>0.29113924050632911</v>
      </c>
      <c r="BF988" s="179" t="s">
        <v>20515</v>
      </c>
      <c r="BG988" s="174"/>
      <c r="BH988" s="166" t="s">
        <v>20501</v>
      </c>
      <c r="BI988" s="162"/>
      <c r="BJ988" s="163">
        <v>1</v>
      </c>
      <c r="BK988" s="163"/>
    </row>
    <row r="989" spans="1:63" ht="36" customHeight="1" x14ac:dyDescent="0.25">
      <c r="A989" s="157">
        <v>983</v>
      </c>
      <c r="B989" s="164" t="s">
        <v>2815</v>
      </c>
      <c r="C989" s="169" t="s">
        <v>2811</v>
      </c>
      <c r="D989" s="169" t="s">
        <v>495</v>
      </c>
      <c r="E989" s="170" t="s">
        <v>2816</v>
      </c>
      <c r="F989" s="171" t="s">
        <v>2817</v>
      </c>
      <c r="G989" s="171" t="s">
        <v>2817</v>
      </c>
      <c r="H989" s="172" t="s">
        <v>2817</v>
      </c>
      <c r="I989" s="164" t="s">
        <v>499</v>
      </c>
      <c r="J989" s="164">
        <v>141</v>
      </c>
      <c r="K989" s="171">
        <v>141</v>
      </c>
      <c r="L989" s="171" t="s">
        <v>2814</v>
      </c>
      <c r="M989" s="173">
        <v>304000</v>
      </c>
      <c r="N989" s="173">
        <f>P989-M989</f>
        <v>126000</v>
      </c>
      <c r="O989" s="173">
        <v>126782.608695652</v>
      </c>
      <c r="P989" s="173">
        <v>430000</v>
      </c>
      <c r="Q989" s="173">
        <f>+O989/1800000*2340000</f>
        <v>164817.39130434761</v>
      </c>
      <c r="R989" s="173">
        <f>+M989+Q989</f>
        <v>468817.39130434761</v>
      </c>
      <c r="S989" s="173">
        <v>468800</v>
      </c>
      <c r="T989" s="174"/>
      <c r="U989" s="175" t="s">
        <v>471</v>
      </c>
      <c r="V989" s="175" t="s">
        <v>1197</v>
      </c>
      <c r="W989" s="175" t="s">
        <v>173</v>
      </c>
      <c r="X989" s="176">
        <v>43294</v>
      </c>
      <c r="Y989" s="171" t="s">
        <v>7684</v>
      </c>
      <c r="Z989" s="171"/>
      <c r="AA989" s="173"/>
      <c r="AB989" s="173"/>
      <c r="AC989" s="173"/>
      <c r="AD989" s="173"/>
      <c r="AE989" s="173"/>
      <c r="AF989" s="173">
        <v>770000</v>
      </c>
      <c r="AG989" s="173"/>
      <c r="AH989" s="173"/>
      <c r="AI989" s="173">
        <v>602000</v>
      </c>
      <c r="AJ989" s="173"/>
      <c r="AK989" s="173"/>
      <c r="AL989" s="173"/>
      <c r="AM989" s="173"/>
      <c r="AN989" s="173"/>
      <c r="AO989" s="173"/>
      <c r="AP989" s="173"/>
      <c r="AQ989" s="173"/>
      <c r="AR989" s="173"/>
      <c r="AS989" s="173">
        <v>578000</v>
      </c>
      <c r="AT989" s="160">
        <f t="shared" si="320"/>
        <v>3</v>
      </c>
      <c r="AU989" s="173">
        <f t="shared" si="321"/>
        <v>1950000</v>
      </c>
      <c r="AV989" s="173">
        <f t="shared" si="322"/>
        <v>650000</v>
      </c>
      <c r="AW989" s="173">
        <f t="shared" si="323"/>
        <v>578000</v>
      </c>
      <c r="AX989" s="173">
        <f t="shared" si="324"/>
        <v>181200</v>
      </c>
      <c r="AY989" s="173">
        <f t="shared" si="325"/>
        <v>109200</v>
      </c>
      <c r="AZ989" s="177">
        <f t="shared" si="326"/>
        <v>0.386518771331058</v>
      </c>
      <c r="BA989" s="177">
        <f t="shared" si="327"/>
        <v>0.23293515358361774</v>
      </c>
      <c r="BB989" s="173">
        <f>AV989</f>
        <v>650000</v>
      </c>
      <c r="BC989" s="178">
        <f t="shared" si="313"/>
        <v>650000</v>
      </c>
      <c r="BD989" s="173">
        <f t="shared" si="318"/>
        <v>181200</v>
      </c>
      <c r="BE989" s="177">
        <f t="shared" si="319"/>
        <v>0.386518771331058</v>
      </c>
      <c r="BF989" s="179" t="s">
        <v>7679</v>
      </c>
      <c r="BG989" s="174"/>
      <c r="BH989" s="166" t="s">
        <v>20501</v>
      </c>
      <c r="BI989" s="162"/>
      <c r="BJ989" s="163">
        <v>1</v>
      </c>
      <c r="BK989" s="163"/>
    </row>
    <row r="990" spans="1:63" ht="36" customHeight="1" x14ac:dyDescent="0.25">
      <c r="A990" s="157">
        <v>984</v>
      </c>
      <c r="B990" s="164" t="s">
        <v>2833</v>
      </c>
      <c r="C990" s="169" t="s">
        <v>2827</v>
      </c>
      <c r="D990" s="169" t="s">
        <v>495</v>
      </c>
      <c r="E990" s="170" t="s">
        <v>2834</v>
      </c>
      <c r="F990" s="171" t="s">
        <v>2835</v>
      </c>
      <c r="G990" s="171" t="s">
        <v>2835</v>
      </c>
      <c r="H990" s="172" t="s">
        <v>2835</v>
      </c>
      <c r="I990" s="164" t="s">
        <v>439</v>
      </c>
      <c r="J990" s="164">
        <v>142</v>
      </c>
      <c r="K990" s="171">
        <v>142</v>
      </c>
      <c r="L990" s="171" t="s">
        <v>2830</v>
      </c>
      <c r="M990" s="173">
        <v>224000</v>
      </c>
      <c r="N990" s="173">
        <v>98000</v>
      </c>
      <c r="O990" s="173">
        <v>98608.695652173905</v>
      </c>
      <c r="P990" s="173">
        <v>322000</v>
      </c>
      <c r="Q990" s="173">
        <v>128191.30434782608</v>
      </c>
      <c r="R990" s="173">
        <v>352191.30434782605</v>
      </c>
      <c r="S990" s="173">
        <v>352100</v>
      </c>
      <c r="T990" s="174"/>
      <c r="U990" s="175" t="s">
        <v>471</v>
      </c>
      <c r="V990" s="175" t="s">
        <v>1197</v>
      </c>
      <c r="W990" s="175" t="s">
        <v>173</v>
      </c>
      <c r="X990" s="176">
        <v>43294</v>
      </c>
      <c r="Y990" s="171" t="s">
        <v>7684</v>
      </c>
      <c r="Z990" s="171"/>
      <c r="AA990" s="173"/>
      <c r="AB990" s="173"/>
      <c r="AC990" s="173"/>
      <c r="AD990" s="173"/>
      <c r="AE990" s="173"/>
      <c r="AF990" s="173"/>
      <c r="AG990" s="173">
        <v>660000</v>
      </c>
      <c r="AH990" s="173"/>
      <c r="AI990" s="173"/>
      <c r="AJ990" s="173"/>
      <c r="AK990" s="173"/>
      <c r="AL990" s="173"/>
      <c r="AM990" s="173"/>
      <c r="AN990" s="173"/>
      <c r="AO990" s="173"/>
      <c r="AP990" s="173"/>
      <c r="AQ990" s="173"/>
      <c r="AR990" s="173">
        <v>708000</v>
      </c>
      <c r="AS990" s="173">
        <v>547000</v>
      </c>
      <c r="AT990" s="160">
        <f t="shared" si="320"/>
        <v>3</v>
      </c>
      <c r="AU990" s="173">
        <f t="shared" si="321"/>
        <v>1915000</v>
      </c>
      <c r="AV990" s="173">
        <f t="shared" si="322"/>
        <v>638300</v>
      </c>
      <c r="AW990" s="173">
        <f t="shared" si="323"/>
        <v>547000</v>
      </c>
      <c r="AX990" s="173">
        <f t="shared" si="324"/>
        <v>286200</v>
      </c>
      <c r="AY990" s="173">
        <f t="shared" si="325"/>
        <v>194900</v>
      </c>
      <c r="AZ990" s="177">
        <f t="shared" si="326"/>
        <v>0.81283726214143714</v>
      </c>
      <c r="BA990" s="177">
        <f t="shared" si="327"/>
        <v>0.55353592729338252</v>
      </c>
      <c r="BB990" s="173">
        <f>AW990</f>
        <v>547000</v>
      </c>
      <c r="BC990" s="178">
        <f t="shared" si="313"/>
        <v>638300</v>
      </c>
      <c r="BD990" s="173">
        <f t="shared" si="318"/>
        <v>194900</v>
      </c>
      <c r="BE990" s="177">
        <f t="shared" si="319"/>
        <v>0.55353592729338252</v>
      </c>
      <c r="BF990" s="179" t="s">
        <v>20515</v>
      </c>
      <c r="BG990" s="174"/>
      <c r="BH990" s="166" t="s">
        <v>20501</v>
      </c>
      <c r="BI990" s="162"/>
      <c r="BJ990" s="163">
        <v>1</v>
      </c>
      <c r="BK990" s="163"/>
    </row>
    <row r="991" spans="1:63" ht="36" customHeight="1" x14ac:dyDescent="0.25">
      <c r="A991" s="157">
        <v>985</v>
      </c>
      <c r="B991" s="164" t="s">
        <v>2839</v>
      </c>
      <c r="C991" s="169" t="s">
        <v>2827</v>
      </c>
      <c r="D991" s="169" t="s">
        <v>495</v>
      </c>
      <c r="E991" s="170" t="s">
        <v>2840</v>
      </c>
      <c r="F991" s="171" t="s">
        <v>2841</v>
      </c>
      <c r="G991" s="171" t="s">
        <v>2841</v>
      </c>
      <c r="H991" s="172" t="s">
        <v>2841</v>
      </c>
      <c r="I991" s="164" t="s">
        <v>499</v>
      </c>
      <c r="J991" s="164">
        <v>142</v>
      </c>
      <c r="K991" s="171">
        <v>142</v>
      </c>
      <c r="L991" s="171" t="s">
        <v>2830</v>
      </c>
      <c r="M991" s="173">
        <v>224000</v>
      </c>
      <c r="N991" s="173">
        <f>P991-M991</f>
        <v>98000</v>
      </c>
      <c r="O991" s="173">
        <v>98608.695652173905</v>
      </c>
      <c r="P991" s="173">
        <v>322000</v>
      </c>
      <c r="Q991" s="173">
        <f>+O991/1800000*2340000</f>
        <v>128191.30434782608</v>
      </c>
      <c r="R991" s="173">
        <f>+M991+Q991</f>
        <v>352191.30434782605</v>
      </c>
      <c r="S991" s="173">
        <v>352100</v>
      </c>
      <c r="T991" s="174"/>
      <c r="U991" s="175" t="s">
        <v>471</v>
      </c>
      <c r="V991" s="175" t="s">
        <v>2474</v>
      </c>
      <c r="W991" s="175" t="s">
        <v>29</v>
      </c>
      <c r="X991" s="176">
        <v>43294</v>
      </c>
      <c r="Y991" s="171" t="s">
        <v>7684</v>
      </c>
      <c r="Z991" s="171"/>
      <c r="AA991" s="173"/>
      <c r="AB991" s="173"/>
      <c r="AC991" s="173"/>
      <c r="AD991" s="173"/>
      <c r="AE991" s="173"/>
      <c r="AF991" s="173">
        <v>700000</v>
      </c>
      <c r="AG991" s="173"/>
      <c r="AH991" s="173"/>
      <c r="AI991" s="173">
        <v>451000</v>
      </c>
      <c r="AJ991" s="173"/>
      <c r="AK991" s="173"/>
      <c r="AL991" s="173"/>
      <c r="AM991" s="173"/>
      <c r="AN991" s="173"/>
      <c r="AO991" s="173"/>
      <c r="AP991" s="173"/>
      <c r="AQ991" s="173"/>
      <c r="AR991" s="173"/>
      <c r="AS991" s="173">
        <v>431000</v>
      </c>
      <c r="AT991" s="160">
        <f t="shared" si="320"/>
        <v>3</v>
      </c>
      <c r="AU991" s="173">
        <f t="shared" si="321"/>
        <v>1582000</v>
      </c>
      <c r="AV991" s="173">
        <f t="shared" si="322"/>
        <v>527300</v>
      </c>
      <c r="AW991" s="173">
        <f t="shared" si="323"/>
        <v>431000</v>
      </c>
      <c r="AX991" s="173">
        <f t="shared" si="324"/>
        <v>175200</v>
      </c>
      <c r="AY991" s="173">
        <f t="shared" si="325"/>
        <v>78900</v>
      </c>
      <c r="AZ991" s="177">
        <f t="shared" si="326"/>
        <v>0.49758591309287137</v>
      </c>
      <c r="BA991" s="177">
        <f t="shared" si="327"/>
        <v>0.22408406702641295</v>
      </c>
      <c r="BB991" s="173">
        <f>AV991</f>
        <v>527300</v>
      </c>
      <c r="BC991" s="178">
        <f t="shared" si="313"/>
        <v>527300</v>
      </c>
      <c r="BD991" s="173">
        <f t="shared" si="318"/>
        <v>175200</v>
      </c>
      <c r="BE991" s="177">
        <f t="shared" si="319"/>
        <v>0.49758591309287137</v>
      </c>
      <c r="BF991" s="179" t="s">
        <v>7679</v>
      </c>
      <c r="BG991" s="174"/>
      <c r="BH991" s="166" t="s">
        <v>20501</v>
      </c>
      <c r="BI991" s="162"/>
      <c r="BJ991" s="163">
        <v>1</v>
      </c>
      <c r="BK991" s="163"/>
    </row>
    <row r="992" spans="1:63" ht="36" customHeight="1" x14ac:dyDescent="0.25">
      <c r="A992" s="157">
        <v>986</v>
      </c>
      <c r="B992" s="164" t="s">
        <v>2845</v>
      </c>
      <c r="C992" s="169" t="s">
        <v>2846</v>
      </c>
      <c r="D992" s="169" t="s">
        <v>495</v>
      </c>
      <c r="E992" s="170" t="s">
        <v>2847</v>
      </c>
      <c r="F992" s="171" t="s">
        <v>2848</v>
      </c>
      <c r="G992" s="171" t="s">
        <v>2848</v>
      </c>
      <c r="H992" s="172" t="s">
        <v>2848</v>
      </c>
      <c r="I992" s="164" t="s">
        <v>497</v>
      </c>
      <c r="J992" s="164">
        <v>143</v>
      </c>
      <c r="K992" s="171">
        <v>143</v>
      </c>
      <c r="L992" s="171" t="s">
        <v>2849</v>
      </c>
      <c r="M992" s="173">
        <v>234000</v>
      </c>
      <c r="N992" s="173">
        <v>68000</v>
      </c>
      <c r="O992" s="173">
        <v>68869.565217391297</v>
      </c>
      <c r="P992" s="173">
        <v>302000</v>
      </c>
      <c r="Q992" s="173">
        <v>89530.434782608689</v>
      </c>
      <c r="R992" s="173">
        <v>323530.4347826087</v>
      </c>
      <c r="S992" s="173">
        <v>323500</v>
      </c>
      <c r="T992" s="174"/>
      <c r="U992" s="175" t="s">
        <v>471</v>
      </c>
      <c r="V992" s="175" t="s">
        <v>2474</v>
      </c>
      <c r="W992" s="175" t="s">
        <v>29</v>
      </c>
      <c r="X992" s="176">
        <v>43294</v>
      </c>
      <c r="Y992" s="171" t="s">
        <v>7684</v>
      </c>
      <c r="Z992" s="171"/>
      <c r="AA992" s="173"/>
      <c r="AB992" s="173"/>
      <c r="AC992" s="173"/>
      <c r="AD992" s="173"/>
      <c r="AE992" s="173"/>
      <c r="AF992" s="173">
        <v>470000</v>
      </c>
      <c r="AG992" s="173"/>
      <c r="AH992" s="173"/>
      <c r="AI992" s="173"/>
      <c r="AJ992" s="173"/>
      <c r="AK992" s="173"/>
      <c r="AL992" s="173"/>
      <c r="AM992" s="173"/>
      <c r="AN992" s="173"/>
      <c r="AO992" s="173"/>
      <c r="AP992" s="173"/>
      <c r="AQ992" s="173"/>
      <c r="AR992" s="173">
        <v>595000</v>
      </c>
      <c r="AS992" s="173">
        <v>460000</v>
      </c>
      <c r="AT992" s="160">
        <f t="shared" si="320"/>
        <v>3</v>
      </c>
      <c r="AU992" s="173">
        <f t="shared" si="321"/>
        <v>1525000</v>
      </c>
      <c r="AV992" s="173">
        <f t="shared" si="322"/>
        <v>508300</v>
      </c>
      <c r="AW992" s="173">
        <f t="shared" si="323"/>
        <v>460000</v>
      </c>
      <c r="AX992" s="173">
        <f t="shared" si="324"/>
        <v>184800</v>
      </c>
      <c r="AY992" s="173">
        <f t="shared" si="325"/>
        <v>136500</v>
      </c>
      <c r="AZ992" s="177">
        <f t="shared" si="326"/>
        <v>0.57125193199381763</v>
      </c>
      <c r="BA992" s="177">
        <f t="shared" si="327"/>
        <v>0.42194744976816073</v>
      </c>
      <c r="BB992" s="173">
        <f>AW992</f>
        <v>460000</v>
      </c>
      <c r="BC992" s="178">
        <f t="shared" si="313"/>
        <v>508300</v>
      </c>
      <c r="BD992" s="173">
        <f t="shared" si="318"/>
        <v>136500</v>
      </c>
      <c r="BE992" s="177">
        <f t="shared" si="319"/>
        <v>0.42194744976816073</v>
      </c>
      <c r="BF992" s="179" t="s">
        <v>20515</v>
      </c>
      <c r="BG992" s="174"/>
      <c r="BH992" s="166" t="s">
        <v>20501</v>
      </c>
      <c r="BI992" s="162"/>
      <c r="BJ992" s="163">
        <v>1</v>
      </c>
      <c r="BK992" s="163"/>
    </row>
    <row r="993" spans="1:63" ht="36" customHeight="1" x14ac:dyDescent="0.25">
      <c r="A993" s="157">
        <v>987</v>
      </c>
      <c r="B993" s="164" t="s">
        <v>2858</v>
      </c>
      <c r="C993" s="169" t="s">
        <v>2854</v>
      </c>
      <c r="D993" s="169" t="s">
        <v>495</v>
      </c>
      <c r="E993" s="170" t="s">
        <v>2859</v>
      </c>
      <c r="F993" s="171" t="s">
        <v>2860</v>
      </c>
      <c r="G993" s="171" t="s">
        <v>2860</v>
      </c>
      <c r="H993" s="172" t="s">
        <v>2860</v>
      </c>
      <c r="I993" s="164" t="s">
        <v>497</v>
      </c>
      <c r="J993" s="164">
        <v>144</v>
      </c>
      <c r="K993" s="171">
        <v>144</v>
      </c>
      <c r="L993" s="171" t="s">
        <v>2857</v>
      </c>
      <c r="M993" s="173">
        <v>144000</v>
      </c>
      <c r="N993" s="173">
        <f>P993-M993</f>
        <v>54000</v>
      </c>
      <c r="O993" s="173">
        <v>54782.608695652198</v>
      </c>
      <c r="P993" s="173">
        <v>198000</v>
      </c>
      <c r="Q993" s="173">
        <f>+O993/1800000*2340000</f>
        <v>71217.391304347853</v>
      </c>
      <c r="R993" s="173">
        <f>+M993+Q993</f>
        <v>215217.39130434784</v>
      </c>
      <c r="S993" s="173">
        <v>215200</v>
      </c>
      <c r="T993" s="174"/>
      <c r="U993" s="175" t="s">
        <v>471</v>
      </c>
      <c r="V993" s="175" t="s">
        <v>2474</v>
      </c>
      <c r="W993" s="175" t="s">
        <v>29</v>
      </c>
      <c r="X993" s="176">
        <v>43294</v>
      </c>
      <c r="Y993" s="171" t="s">
        <v>7684</v>
      </c>
      <c r="Z993" s="171"/>
      <c r="AA993" s="173"/>
      <c r="AB993" s="173"/>
      <c r="AC993" s="173"/>
      <c r="AD993" s="173"/>
      <c r="AE993" s="173"/>
      <c r="AF993" s="173">
        <v>400000</v>
      </c>
      <c r="AG993" s="173"/>
      <c r="AH993" s="173"/>
      <c r="AI993" s="173">
        <v>278000</v>
      </c>
      <c r="AJ993" s="173"/>
      <c r="AK993" s="173"/>
      <c r="AL993" s="173"/>
      <c r="AM993" s="173"/>
      <c r="AN993" s="173"/>
      <c r="AO993" s="173"/>
      <c r="AP993" s="173"/>
      <c r="AQ993" s="173"/>
      <c r="AR993" s="173"/>
      <c r="AS993" s="173">
        <v>269000</v>
      </c>
      <c r="AT993" s="160">
        <f t="shared" si="320"/>
        <v>3</v>
      </c>
      <c r="AU993" s="173">
        <f t="shared" si="321"/>
        <v>947000</v>
      </c>
      <c r="AV993" s="173">
        <f t="shared" si="322"/>
        <v>315700</v>
      </c>
      <c r="AW993" s="173">
        <f t="shared" si="323"/>
        <v>269000</v>
      </c>
      <c r="AX993" s="173">
        <f t="shared" si="324"/>
        <v>100500</v>
      </c>
      <c r="AY993" s="173">
        <f t="shared" si="325"/>
        <v>53800</v>
      </c>
      <c r="AZ993" s="177">
        <f t="shared" si="326"/>
        <v>0.46700743494423791</v>
      </c>
      <c r="BA993" s="177">
        <f t="shared" si="327"/>
        <v>0.25</v>
      </c>
      <c r="BB993" s="173">
        <f>AV993</f>
        <v>315700</v>
      </c>
      <c r="BC993" s="178">
        <f t="shared" si="313"/>
        <v>315700</v>
      </c>
      <c r="BD993" s="173">
        <f t="shared" si="318"/>
        <v>100500</v>
      </c>
      <c r="BE993" s="177">
        <f t="shared" si="319"/>
        <v>0.46700743494423791</v>
      </c>
      <c r="BF993" s="179" t="s">
        <v>7679</v>
      </c>
      <c r="BG993" s="174"/>
      <c r="BH993" s="166" t="s">
        <v>20501</v>
      </c>
      <c r="BI993" s="162"/>
      <c r="BJ993" s="163">
        <v>1</v>
      </c>
      <c r="BK993" s="163"/>
    </row>
    <row r="994" spans="1:63" ht="36" customHeight="1" x14ac:dyDescent="0.25">
      <c r="A994" s="157">
        <v>988</v>
      </c>
      <c r="B994" s="164" t="s">
        <v>2861</v>
      </c>
      <c r="C994" s="169" t="s">
        <v>2854</v>
      </c>
      <c r="D994" s="169" t="s">
        <v>495</v>
      </c>
      <c r="E994" s="170" t="s">
        <v>2862</v>
      </c>
      <c r="F994" s="171" t="s">
        <v>2863</v>
      </c>
      <c r="G994" s="171" t="s">
        <v>2863</v>
      </c>
      <c r="H994" s="172" t="s">
        <v>2863</v>
      </c>
      <c r="I994" s="164" t="s">
        <v>497</v>
      </c>
      <c r="J994" s="164">
        <v>144</v>
      </c>
      <c r="K994" s="171">
        <v>144</v>
      </c>
      <c r="L994" s="171" t="s">
        <v>2857</v>
      </c>
      <c r="M994" s="173">
        <v>144000</v>
      </c>
      <c r="N994" s="173">
        <f>P994-M994</f>
        <v>54000</v>
      </c>
      <c r="O994" s="173">
        <v>54782.608695652198</v>
      </c>
      <c r="P994" s="173">
        <v>198000</v>
      </c>
      <c r="Q994" s="173">
        <f>+O994/1800000*2340000</f>
        <v>71217.391304347853</v>
      </c>
      <c r="R994" s="173">
        <f>+M994+Q994</f>
        <v>215217.39130434784</v>
      </c>
      <c r="S994" s="173">
        <v>215200</v>
      </c>
      <c r="T994" s="174"/>
      <c r="U994" s="175" t="s">
        <v>471</v>
      </c>
      <c r="V994" s="175" t="s">
        <v>2474</v>
      </c>
      <c r="W994" s="175" t="s">
        <v>29</v>
      </c>
      <c r="X994" s="176">
        <v>43294</v>
      </c>
      <c r="Y994" s="171" t="s">
        <v>7684</v>
      </c>
      <c r="Z994" s="171"/>
      <c r="AA994" s="173"/>
      <c r="AB994" s="173"/>
      <c r="AC994" s="173"/>
      <c r="AD994" s="173"/>
      <c r="AE994" s="173"/>
      <c r="AF994" s="173">
        <v>400000</v>
      </c>
      <c r="AG994" s="173"/>
      <c r="AH994" s="173"/>
      <c r="AI994" s="173">
        <v>278000</v>
      </c>
      <c r="AJ994" s="173"/>
      <c r="AK994" s="173"/>
      <c r="AL994" s="173"/>
      <c r="AM994" s="173"/>
      <c r="AN994" s="173"/>
      <c r="AO994" s="173"/>
      <c r="AP994" s="173"/>
      <c r="AQ994" s="173"/>
      <c r="AR994" s="173"/>
      <c r="AS994" s="173">
        <v>370000</v>
      </c>
      <c r="AT994" s="160">
        <f t="shared" si="320"/>
        <v>3</v>
      </c>
      <c r="AU994" s="173">
        <f t="shared" si="321"/>
        <v>1048000</v>
      </c>
      <c r="AV994" s="173">
        <f t="shared" si="322"/>
        <v>349300</v>
      </c>
      <c r="AW994" s="173">
        <f t="shared" si="323"/>
        <v>278000</v>
      </c>
      <c r="AX994" s="173">
        <f t="shared" si="324"/>
        <v>134100</v>
      </c>
      <c r="AY994" s="173">
        <f t="shared" si="325"/>
        <v>62800</v>
      </c>
      <c r="AZ994" s="177">
        <f t="shared" si="326"/>
        <v>0.6231412639405205</v>
      </c>
      <c r="BA994" s="177">
        <f t="shared" si="327"/>
        <v>0.29182156133828996</v>
      </c>
      <c r="BB994" s="173">
        <f>AW994</f>
        <v>278000</v>
      </c>
      <c r="BC994" s="178">
        <f t="shared" si="313"/>
        <v>349300</v>
      </c>
      <c r="BD994" s="173">
        <f t="shared" si="318"/>
        <v>62800</v>
      </c>
      <c r="BE994" s="177">
        <f t="shared" si="319"/>
        <v>0.29182156133828996</v>
      </c>
      <c r="BF994" s="179" t="s">
        <v>20515</v>
      </c>
      <c r="BG994" s="174"/>
      <c r="BH994" s="166" t="s">
        <v>20501</v>
      </c>
      <c r="BI994" s="162"/>
      <c r="BJ994" s="163">
        <v>1</v>
      </c>
      <c r="BK994" s="163"/>
    </row>
    <row r="995" spans="1:63" ht="36" customHeight="1" x14ac:dyDescent="0.25">
      <c r="A995" s="157">
        <v>989</v>
      </c>
      <c r="B995" s="164" t="s">
        <v>2864</v>
      </c>
      <c r="C995" s="169" t="s">
        <v>2854</v>
      </c>
      <c r="D995" s="169" t="s">
        <v>495</v>
      </c>
      <c r="E995" s="170" t="s">
        <v>2865</v>
      </c>
      <c r="F995" s="171" t="s">
        <v>2866</v>
      </c>
      <c r="G995" s="171" t="s">
        <v>2866</v>
      </c>
      <c r="H995" s="172" t="s">
        <v>2866</v>
      </c>
      <c r="I995" s="164" t="s">
        <v>497</v>
      </c>
      <c r="J995" s="164">
        <v>144</v>
      </c>
      <c r="K995" s="171">
        <v>144</v>
      </c>
      <c r="L995" s="171" t="s">
        <v>2857</v>
      </c>
      <c r="M995" s="173">
        <v>144000</v>
      </c>
      <c r="N995" s="173">
        <f>P995-M995</f>
        <v>54000</v>
      </c>
      <c r="O995" s="173">
        <v>54782.608695652198</v>
      </c>
      <c r="P995" s="173">
        <v>198000</v>
      </c>
      <c r="Q995" s="173">
        <f>+O995/1800000*2340000</f>
        <v>71217.391304347853</v>
      </c>
      <c r="R995" s="173">
        <f>+M995+Q995</f>
        <v>215217.39130434784</v>
      </c>
      <c r="S995" s="173">
        <v>215200</v>
      </c>
      <c r="T995" s="174"/>
      <c r="U995" s="175" t="s">
        <v>471</v>
      </c>
      <c r="V995" s="175" t="s">
        <v>2474</v>
      </c>
      <c r="W995" s="175" t="s">
        <v>29</v>
      </c>
      <c r="X995" s="176">
        <v>43294</v>
      </c>
      <c r="Y995" s="171" t="s">
        <v>7684</v>
      </c>
      <c r="Z995" s="171"/>
      <c r="AA995" s="173"/>
      <c r="AB995" s="173"/>
      <c r="AC995" s="173"/>
      <c r="AD995" s="173"/>
      <c r="AE995" s="173"/>
      <c r="AF995" s="173">
        <v>400000</v>
      </c>
      <c r="AG995" s="173"/>
      <c r="AH995" s="173"/>
      <c r="AI995" s="173">
        <v>278000</v>
      </c>
      <c r="AJ995" s="173"/>
      <c r="AK995" s="173"/>
      <c r="AL995" s="173"/>
      <c r="AM995" s="173"/>
      <c r="AN995" s="173"/>
      <c r="AO995" s="173"/>
      <c r="AP995" s="173"/>
      <c r="AQ995" s="173"/>
      <c r="AR995" s="173"/>
      <c r="AS995" s="173">
        <v>269000</v>
      </c>
      <c r="AT995" s="160">
        <f t="shared" si="320"/>
        <v>3</v>
      </c>
      <c r="AU995" s="173">
        <f t="shared" si="321"/>
        <v>947000</v>
      </c>
      <c r="AV995" s="173">
        <f t="shared" si="322"/>
        <v>315700</v>
      </c>
      <c r="AW995" s="173">
        <f t="shared" si="323"/>
        <v>269000</v>
      </c>
      <c r="AX995" s="173">
        <f t="shared" si="324"/>
        <v>100500</v>
      </c>
      <c r="AY995" s="173">
        <f t="shared" si="325"/>
        <v>53800</v>
      </c>
      <c r="AZ995" s="177">
        <f t="shared" si="326"/>
        <v>0.46700743494423791</v>
      </c>
      <c r="BA995" s="177">
        <f t="shared" si="327"/>
        <v>0.25</v>
      </c>
      <c r="BB995" s="173">
        <f>AV995</f>
        <v>315700</v>
      </c>
      <c r="BC995" s="178">
        <f t="shared" si="313"/>
        <v>315700</v>
      </c>
      <c r="BD995" s="173">
        <f t="shared" si="318"/>
        <v>100500</v>
      </c>
      <c r="BE995" s="177">
        <f t="shared" si="319"/>
        <v>0.46700743494423791</v>
      </c>
      <c r="BF995" s="179" t="s">
        <v>7679</v>
      </c>
      <c r="BG995" s="174"/>
      <c r="BH995" s="166" t="s">
        <v>20501</v>
      </c>
      <c r="BI995" s="162"/>
      <c r="BJ995" s="163">
        <v>1</v>
      </c>
      <c r="BK995" s="163"/>
    </row>
    <row r="996" spans="1:63" ht="36" customHeight="1" x14ac:dyDescent="0.25">
      <c r="A996" s="157">
        <v>990</v>
      </c>
      <c r="B996" s="164" t="s">
        <v>2867</v>
      </c>
      <c r="C996" s="169" t="s">
        <v>2854</v>
      </c>
      <c r="D996" s="169" t="s">
        <v>495</v>
      </c>
      <c r="E996" s="170" t="s">
        <v>2868</v>
      </c>
      <c r="F996" s="171" t="s">
        <v>2857</v>
      </c>
      <c r="G996" s="171" t="s">
        <v>2857</v>
      </c>
      <c r="H996" s="172" t="s">
        <v>2857</v>
      </c>
      <c r="I996" s="164" t="s">
        <v>497</v>
      </c>
      <c r="J996" s="164">
        <v>144</v>
      </c>
      <c r="K996" s="171">
        <v>144</v>
      </c>
      <c r="L996" s="171" t="s">
        <v>2857</v>
      </c>
      <c r="M996" s="173">
        <v>144000</v>
      </c>
      <c r="N996" s="173">
        <f>P996-M996</f>
        <v>54000</v>
      </c>
      <c r="O996" s="173">
        <v>54782.608695652198</v>
      </c>
      <c r="P996" s="173">
        <v>198000</v>
      </c>
      <c r="Q996" s="173">
        <f>+O996/1800000*2340000</f>
        <v>71217.391304347853</v>
      </c>
      <c r="R996" s="173">
        <f>+M996+Q996</f>
        <v>215217.39130434784</v>
      </c>
      <c r="S996" s="173">
        <v>215200</v>
      </c>
      <c r="T996" s="174"/>
      <c r="U996" s="175" t="s">
        <v>471</v>
      </c>
      <c r="V996" s="175" t="s">
        <v>2474</v>
      </c>
      <c r="W996" s="175" t="s">
        <v>29</v>
      </c>
      <c r="X996" s="176">
        <v>43294</v>
      </c>
      <c r="Y996" s="171" t="s">
        <v>7684</v>
      </c>
      <c r="Z996" s="171"/>
      <c r="AA996" s="173"/>
      <c r="AB996" s="173"/>
      <c r="AC996" s="173"/>
      <c r="AD996" s="173"/>
      <c r="AE996" s="173"/>
      <c r="AF996" s="173">
        <v>400000</v>
      </c>
      <c r="AG996" s="173"/>
      <c r="AH996" s="173"/>
      <c r="AI996" s="173">
        <v>278000</v>
      </c>
      <c r="AJ996" s="173"/>
      <c r="AK996" s="173"/>
      <c r="AL996" s="173"/>
      <c r="AM996" s="173"/>
      <c r="AN996" s="173"/>
      <c r="AO996" s="173"/>
      <c r="AP996" s="173"/>
      <c r="AQ996" s="173"/>
      <c r="AR996" s="173"/>
      <c r="AS996" s="173">
        <v>269000</v>
      </c>
      <c r="AT996" s="160">
        <f t="shared" si="320"/>
        <v>3</v>
      </c>
      <c r="AU996" s="173">
        <f t="shared" si="321"/>
        <v>947000</v>
      </c>
      <c r="AV996" s="173">
        <f t="shared" si="322"/>
        <v>315700</v>
      </c>
      <c r="AW996" s="173">
        <f t="shared" si="323"/>
        <v>269000</v>
      </c>
      <c r="AX996" s="173">
        <f t="shared" si="324"/>
        <v>100500</v>
      </c>
      <c r="AY996" s="173">
        <f t="shared" si="325"/>
        <v>53800</v>
      </c>
      <c r="AZ996" s="177">
        <f t="shared" si="326"/>
        <v>0.46700743494423791</v>
      </c>
      <c r="BA996" s="177">
        <f t="shared" si="327"/>
        <v>0.25</v>
      </c>
      <c r="BB996" s="173">
        <f>AV996</f>
        <v>315700</v>
      </c>
      <c r="BC996" s="178">
        <f t="shared" si="313"/>
        <v>315700</v>
      </c>
      <c r="BD996" s="173">
        <f t="shared" si="318"/>
        <v>100500</v>
      </c>
      <c r="BE996" s="177">
        <f t="shared" si="319"/>
        <v>0.46700743494423791</v>
      </c>
      <c r="BF996" s="179" t="s">
        <v>7679</v>
      </c>
      <c r="BG996" s="174"/>
      <c r="BH996" s="166" t="s">
        <v>20501</v>
      </c>
      <c r="BI996" s="162"/>
      <c r="BJ996" s="163">
        <v>1</v>
      </c>
      <c r="BK996" s="163"/>
    </row>
    <row r="997" spans="1:63" ht="49.5" customHeight="1" x14ac:dyDescent="0.25">
      <c r="A997" s="157">
        <v>991</v>
      </c>
      <c r="B997" s="164" t="s">
        <v>2883</v>
      </c>
      <c r="C997" s="169" t="s">
        <v>2873</v>
      </c>
      <c r="D997" s="169" t="s">
        <v>495</v>
      </c>
      <c r="E997" s="170" t="s">
        <v>2884</v>
      </c>
      <c r="F997" s="171" t="s">
        <v>2885</v>
      </c>
      <c r="G997" s="171" t="s">
        <v>2885</v>
      </c>
      <c r="H997" s="172" t="s">
        <v>2885</v>
      </c>
      <c r="I997" s="164" t="s">
        <v>499</v>
      </c>
      <c r="J997" s="164">
        <v>145</v>
      </c>
      <c r="K997" s="171">
        <v>145</v>
      </c>
      <c r="L997" s="171" t="s">
        <v>2876</v>
      </c>
      <c r="M997" s="173">
        <v>605000</v>
      </c>
      <c r="N997" s="173">
        <v>148000</v>
      </c>
      <c r="O997" s="173">
        <v>148695.652173913</v>
      </c>
      <c r="P997" s="173">
        <v>753000</v>
      </c>
      <c r="Q997" s="173">
        <v>193304.34782608689</v>
      </c>
      <c r="R997" s="173">
        <v>798304.34782608692</v>
      </c>
      <c r="S997" s="173">
        <v>798300</v>
      </c>
      <c r="T997" s="174" t="s">
        <v>2877</v>
      </c>
      <c r="U997" s="175" t="s">
        <v>199</v>
      </c>
      <c r="V997" s="175" t="s">
        <v>2524</v>
      </c>
      <c r="W997" s="175" t="s">
        <v>173</v>
      </c>
      <c r="X997" s="176">
        <v>43294</v>
      </c>
      <c r="Y997" s="171" t="s">
        <v>7684</v>
      </c>
      <c r="Z997" s="171"/>
      <c r="AA997" s="173"/>
      <c r="AB997" s="173"/>
      <c r="AC997" s="173"/>
      <c r="AD997" s="173"/>
      <c r="AE997" s="173"/>
      <c r="AF997" s="173"/>
      <c r="AG997" s="173"/>
      <c r="AH997" s="173"/>
      <c r="AI997" s="173">
        <v>1055000</v>
      </c>
      <c r="AJ997" s="173"/>
      <c r="AK997" s="173"/>
      <c r="AL997" s="173"/>
      <c r="AM997" s="173"/>
      <c r="AN997" s="173"/>
      <c r="AO997" s="173"/>
      <c r="AP997" s="173"/>
      <c r="AQ997" s="173"/>
      <c r="AR997" s="173">
        <v>1326000</v>
      </c>
      <c r="AS997" s="173">
        <v>1448000</v>
      </c>
      <c r="AT997" s="160">
        <f t="shared" si="320"/>
        <v>3</v>
      </c>
      <c r="AU997" s="173">
        <f t="shared" si="321"/>
        <v>3829000</v>
      </c>
      <c r="AV997" s="173">
        <f t="shared" si="322"/>
        <v>1276300</v>
      </c>
      <c r="AW997" s="173">
        <f t="shared" si="323"/>
        <v>1055000</v>
      </c>
      <c r="AX997" s="173">
        <f t="shared" si="324"/>
        <v>478000</v>
      </c>
      <c r="AY997" s="173">
        <f t="shared" si="325"/>
        <v>256700</v>
      </c>
      <c r="AZ997" s="177">
        <f t="shared" si="326"/>
        <v>0.59877239133157956</v>
      </c>
      <c r="BA997" s="177">
        <f t="shared" si="327"/>
        <v>0.32155831141174995</v>
      </c>
      <c r="BB997" s="173">
        <f t="shared" ref="BB997:BB1002" si="332">AW997</f>
        <v>1055000</v>
      </c>
      <c r="BC997" s="178">
        <f t="shared" si="313"/>
        <v>1276300</v>
      </c>
      <c r="BD997" s="173">
        <f t="shared" si="318"/>
        <v>256700</v>
      </c>
      <c r="BE997" s="177">
        <f t="shared" si="319"/>
        <v>0.32155831141174995</v>
      </c>
      <c r="BF997" s="179" t="s">
        <v>20515</v>
      </c>
      <c r="BG997" s="174" t="s">
        <v>2877</v>
      </c>
      <c r="BH997" s="166" t="s">
        <v>20501</v>
      </c>
      <c r="BI997" s="162"/>
      <c r="BJ997" s="163">
        <v>1</v>
      </c>
      <c r="BK997" s="163"/>
    </row>
    <row r="998" spans="1:63" ht="49.5" customHeight="1" x14ac:dyDescent="0.25">
      <c r="A998" s="157">
        <v>992</v>
      </c>
      <c r="B998" s="164" t="s">
        <v>2889</v>
      </c>
      <c r="C998" s="169" t="s">
        <v>2873</v>
      </c>
      <c r="D998" s="169" t="s">
        <v>495</v>
      </c>
      <c r="E998" s="170" t="s">
        <v>2890</v>
      </c>
      <c r="F998" s="171" t="s">
        <v>2891</v>
      </c>
      <c r="G998" s="171" t="s">
        <v>2891</v>
      </c>
      <c r="H998" s="172" t="s">
        <v>2892</v>
      </c>
      <c r="I998" s="164" t="s">
        <v>626</v>
      </c>
      <c r="J998" s="164">
        <v>145</v>
      </c>
      <c r="K998" s="171">
        <v>145</v>
      </c>
      <c r="L998" s="171" t="s">
        <v>2876</v>
      </c>
      <c r="M998" s="173">
        <v>605000</v>
      </c>
      <c r="N998" s="173">
        <v>148000</v>
      </c>
      <c r="O998" s="173">
        <v>148695.652173913</v>
      </c>
      <c r="P998" s="173">
        <v>753000</v>
      </c>
      <c r="Q998" s="173">
        <v>193304.34782608689</v>
      </c>
      <c r="R998" s="173">
        <v>798304.34782608692</v>
      </c>
      <c r="S998" s="173">
        <v>798300</v>
      </c>
      <c r="T998" s="174" t="s">
        <v>2877</v>
      </c>
      <c r="U998" s="175" t="s">
        <v>199</v>
      </c>
      <c r="V998" s="175" t="s">
        <v>2524</v>
      </c>
      <c r="W998" s="175" t="s">
        <v>173</v>
      </c>
      <c r="X998" s="176">
        <v>43294</v>
      </c>
      <c r="Y998" s="171" t="s">
        <v>7696</v>
      </c>
      <c r="Z998" s="171"/>
      <c r="AA998" s="173"/>
      <c r="AB998" s="173"/>
      <c r="AC998" s="173"/>
      <c r="AD998" s="173"/>
      <c r="AE998" s="173"/>
      <c r="AF998" s="173"/>
      <c r="AG998" s="173"/>
      <c r="AH998" s="173"/>
      <c r="AI998" s="173">
        <v>1055000</v>
      </c>
      <c r="AJ998" s="173"/>
      <c r="AK998" s="173"/>
      <c r="AL998" s="173"/>
      <c r="AM998" s="173"/>
      <c r="AN998" s="173"/>
      <c r="AO998" s="173"/>
      <c r="AP998" s="173"/>
      <c r="AQ998" s="173"/>
      <c r="AR998" s="173">
        <v>1326000</v>
      </c>
      <c r="AS998" s="173">
        <v>1971000</v>
      </c>
      <c r="AT998" s="160">
        <f t="shared" si="320"/>
        <v>3</v>
      </c>
      <c r="AU998" s="173">
        <f t="shared" si="321"/>
        <v>4352000</v>
      </c>
      <c r="AV998" s="173">
        <f t="shared" si="322"/>
        <v>1450700</v>
      </c>
      <c r="AW998" s="173">
        <f t="shared" si="323"/>
        <v>1055000</v>
      </c>
      <c r="AX998" s="173">
        <f t="shared" si="324"/>
        <v>652400</v>
      </c>
      <c r="AY998" s="173">
        <f t="shared" si="325"/>
        <v>256700</v>
      </c>
      <c r="AZ998" s="177">
        <f t="shared" si="326"/>
        <v>0.81723662783414752</v>
      </c>
      <c r="BA998" s="177">
        <f t="shared" si="327"/>
        <v>0.32155831141174995</v>
      </c>
      <c r="BB998" s="173">
        <f t="shared" si="332"/>
        <v>1055000</v>
      </c>
      <c r="BC998" s="178">
        <f t="shared" si="313"/>
        <v>1450700</v>
      </c>
      <c r="BD998" s="173">
        <f t="shared" si="318"/>
        <v>256700</v>
      </c>
      <c r="BE998" s="177">
        <f t="shared" si="319"/>
        <v>0.32155831141174995</v>
      </c>
      <c r="BF998" s="179" t="s">
        <v>20515</v>
      </c>
      <c r="BG998" s="174" t="s">
        <v>2877</v>
      </c>
      <c r="BH998" s="166" t="s">
        <v>20501</v>
      </c>
      <c r="BI998" s="162"/>
      <c r="BJ998" s="163">
        <v>1</v>
      </c>
      <c r="BK998" s="163"/>
    </row>
    <row r="999" spans="1:63" ht="49.5" customHeight="1" x14ac:dyDescent="0.25">
      <c r="A999" s="157">
        <v>993</v>
      </c>
      <c r="B999" s="164" t="s">
        <v>2893</v>
      </c>
      <c r="C999" s="169" t="s">
        <v>2873</v>
      </c>
      <c r="D999" s="169" t="s">
        <v>495</v>
      </c>
      <c r="E999" s="170" t="s">
        <v>2894</v>
      </c>
      <c r="F999" s="171" t="s">
        <v>2895</v>
      </c>
      <c r="G999" s="171" t="s">
        <v>2895</v>
      </c>
      <c r="H999" s="172" t="s">
        <v>2895</v>
      </c>
      <c r="I999" s="164" t="s">
        <v>499</v>
      </c>
      <c r="J999" s="164">
        <v>145</v>
      </c>
      <c r="K999" s="171">
        <v>145</v>
      </c>
      <c r="L999" s="171" t="s">
        <v>2876</v>
      </c>
      <c r="M999" s="173">
        <v>605000</v>
      </c>
      <c r="N999" s="173">
        <v>148000</v>
      </c>
      <c r="O999" s="173">
        <v>148695.652173913</v>
      </c>
      <c r="P999" s="173">
        <v>753000</v>
      </c>
      <c r="Q999" s="173">
        <v>193304.34782608689</v>
      </c>
      <c r="R999" s="173">
        <v>798304.34782608692</v>
      </c>
      <c r="S999" s="173">
        <v>798300</v>
      </c>
      <c r="T999" s="174" t="s">
        <v>2877</v>
      </c>
      <c r="U999" s="175" t="s">
        <v>26</v>
      </c>
      <c r="V999" s="175" t="s">
        <v>2524</v>
      </c>
      <c r="W999" s="175" t="s">
        <v>27</v>
      </c>
      <c r="X999" s="176">
        <v>43294</v>
      </c>
      <c r="Y999" s="171" t="s">
        <v>7684</v>
      </c>
      <c r="Z999" s="171"/>
      <c r="AA999" s="173"/>
      <c r="AB999" s="173"/>
      <c r="AC999" s="173"/>
      <c r="AD999" s="173"/>
      <c r="AE999" s="173"/>
      <c r="AF999" s="173"/>
      <c r="AG999" s="173"/>
      <c r="AH999" s="173"/>
      <c r="AI999" s="173">
        <v>1055000</v>
      </c>
      <c r="AJ999" s="173"/>
      <c r="AK999" s="173"/>
      <c r="AL999" s="173"/>
      <c r="AM999" s="173"/>
      <c r="AN999" s="173"/>
      <c r="AO999" s="173"/>
      <c r="AP999" s="173"/>
      <c r="AQ999" s="173"/>
      <c r="AR999" s="173">
        <v>1326000</v>
      </c>
      <c r="AS999" s="173">
        <v>1448000</v>
      </c>
      <c r="AT999" s="160">
        <f t="shared" si="320"/>
        <v>3</v>
      </c>
      <c r="AU999" s="173">
        <f t="shared" si="321"/>
        <v>3829000</v>
      </c>
      <c r="AV999" s="173">
        <f t="shared" si="322"/>
        <v>1276300</v>
      </c>
      <c r="AW999" s="173">
        <f t="shared" si="323"/>
        <v>1055000</v>
      </c>
      <c r="AX999" s="173">
        <f t="shared" si="324"/>
        <v>478000</v>
      </c>
      <c r="AY999" s="173">
        <f t="shared" si="325"/>
        <v>256700</v>
      </c>
      <c r="AZ999" s="177">
        <f t="shared" si="326"/>
        <v>0.59877239133157956</v>
      </c>
      <c r="BA999" s="177">
        <f t="shared" si="327"/>
        <v>0.32155831141174995</v>
      </c>
      <c r="BB999" s="173">
        <f t="shared" si="332"/>
        <v>1055000</v>
      </c>
      <c r="BC999" s="178">
        <f t="shared" si="313"/>
        <v>1276300</v>
      </c>
      <c r="BD999" s="173">
        <f t="shared" si="318"/>
        <v>256700</v>
      </c>
      <c r="BE999" s="177">
        <f t="shared" si="319"/>
        <v>0.32155831141174995</v>
      </c>
      <c r="BF999" s="179" t="s">
        <v>20515</v>
      </c>
      <c r="BG999" s="174" t="s">
        <v>2877</v>
      </c>
      <c r="BH999" s="166" t="s">
        <v>20501</v>
      </c>
      <c r="BI999" s="162"/>
      <c r="BJ999" s="163">
        <v>1</v>
      </c>
      <c r="BK999" s="163"/>
    </row>
    <row r="1000" spans="1:63" ht="49.5" customHeight="1" x14ac:dyDescent="0.25">
      <c r="A1000" s="157">
        <v>994</v>
      </c>
      <c r="B1000" s="164" t="s">
        <v>2896</v>
      </c>
      <c r="C1000" s="169" t="s">
        <v>2873</v>
      </c>
      <c r="D1000" s="169" t="s">
        <v>495</v>
      </c>
      <c r="E1000" s="170" t="s">
        <v>2897</v>
      </c>
      <c r="F1000" s="171" t="s">
        <v>2898</v>
      </c>
      <c r="G1000" s="171" t="s">
        <v>2898</v>
      </c>
      <c r="H1000" s="172" t="s">
        <v>2898</v>
      </c>
      <c r="I1000" s="164" t="s">
        <v>499</v>
      </c>
      <c r="J1000" s="164">
        <v>145</v>
      </c>
      <c r="K1000" s="171">
        <v>145</v>
      </c>
      <c r="L1000" s="171" t="s">
        <v>2876</v>
      </c>
      <c r="M1000" s="173">
        <v>605000</v>
      </c>
      <c r="N1000" s="173">
        <v>148000</v>
      </c>
      <c r="O1000" s="173">
        <v>148695.652173913</v>
      </c>
      <c r="P1000" s="173">
        <v>753000</v>
      </c>
      <c r="Q1000" s="173">
        <v>193304.34782608689</v>
      </c>
      <c r="R1000" s="173">
        <v>798304.34782608692</v>
      </c>
      <c r="S1000" s="173">
        <v>798300</v>
      </c>
      <c r="T1000" s="174" t="s">
        <v>2877</v>
      </c>
      <c r="U1000" s="175" t="s">
        <v>199</v>
      </c>
      <c r="V1000" s="175" t="s">
        <v>2524</v>
      </c>
      <c r="W1000" s="175" t="s">
        <v>173</v>
      </c>
      <c r="X1000" s="176">
        <v>43294</v>
      </c>
      <c r="Y1000" s="171" t="s">
        <v>7684</v>
      </c>
      <c r="Z1000" s="171"/>
      <c r="AA1000" s="173"/>
      <c r="AB1000" s="173"/>
      <c r="AC1000" s="173"/>
      <c r="AD1000" s="173"/>
      <c r="AE1000" s="173"/>
      <c r="AF1000" s="173"/>
      <c r="AG1000" s="173"/>
      <c r="AH1000" s="173"/>
      <c r="AI1000" s="173">
        <v>1055000</v>
      </c>
      <c r="AJ1000" s="173"/>
      <c r="AK1000" s="173"/>
      <c r="AL1000" s="173"/>
      <c r="AM1000" s="173"/>
      <c r="AN1000" s="173"/>
      <c r="AO1000" s="173"/>
      <c r="AP1000" s="173"/>
      <c r="AQ1000" s="173"/>
      <c r="AR1000" s="173">
        <v>1326000</v>
      </c>
      <c r="AS1000" s="173">
        <v>3287000</v>
      </c>
      <c r="AT1000" s="160">
        <f t="shared" si="320"/>
        <v>3</v>
      </c>
      <c r="AU1000" s="173">
        <f t="shared" si="321"/>
        <v>5668000</v>
      </c>
      <c r="AV1000" s="173">
        <f t="shared" si="322"/>
        <v>1889300</v>
      </c>
      <c r="AW1000" s="173">
        <f t="shared" si="323"/>
        <v>1055000</v>
      </c>
      <c r="AX1000" s="173">
        <f t="shared" si="324"/>
        <v>1091000</v>
      </c>
      <c r="AY1000" s="173">
        <f t="shared" si="325"/>
        <v>256700</v>
      </c>
      <c r="AZ1000" s="177">
        <f t="shared" si="326"/>
        <v>1.3666541400476011</v>
      </c>
      <c r="BA1000" s="177">
        <f t="shared" si="327"/>
        <v>0.32155831141174995</v>
      </c>
      <c r="BB1000" s="173">
        <f t="shared" si="332"/>
        <v>1055000</v>
      </c>
      <c r="BC1000" s="178">
        <f t="shared" ref="BC1000:BC1063" si="333">AV1000</f>
        <v>1889300</v>
      </c>
      <c r="BD1000" s="173">
        <f t="shared" si="318"/>
        <v>256700</v>
      </c>
      <c r="BE1000" s="177">
        <f t="shared" si="319"/>
        <v>0.32155831141174995</v>
      </c>
      <c r="BF1000" s="179" t="s">
        <v>20515</v>
      </c>
      <c r="BG1000" s="174" t="s">
        <v>2877</v>
      </c>
      <c r="BH1000" s="166" t="s">
        <v>20501</v>
      </c>
      <c r="BI1000" s="162"/>
      <c r="BJ1000" s="163">
        <v>1</v>
      </c>
      <c r="BK1000" s="163"/>
    </row>
    <row r="1001" spans="1:63" ht="49.5" customHeight="1" x14ac:dyDescent="0.25">
      <c r="A1001" s="157">
        <v>995</v>
      </c>
      <c r="B1001" s="164" t="s">
        <v>2899</v>
      </c>
      <c r="C1001" s="169" t="s">
        <v>2873</v>
      </c>
      <c r="D1001" s="169" t="s">
        <v>495</v>
      </c>
      <c r="E1001" s="170" t="s">
        <v>2900</v>
      </c>
      <c r="F1001" s="171" t="s">
        <v>2901</v>
      </c>
      <c r="G1001" s="171" t="s">
        <v>2901</v>
      </c>
      <c r="H1001" s="172" t="s">
        <v>2902</v>
      </c>
      <c r="I1001" s="164" t="s">
        <v>626</v>
      </c>
      <c r="J1001" s="164">
        <v>145</v>
      </c>
      <c r="K1001" s="171">
        <v>145</v>
      </c>
      <c r="L1001" s="171" t="s">
        <v>2876</v>
      </c>
      <c r="M1001" s="173">
        <v>605000</v>
      </c>
      <c r="N1001" s="173">
        <v>148000</v>
      </c>
      <c r="O1001" s="173">
        <v>148695.652173913</v>
      </c>
      <c r="P1001" s="173">
        <v>753000</v>
      </c>
      <c r="Q1001" s="173">
        <v>193304.34782608689</v>
      </c>
      <c r="R1001" s="173">
        <v>798304.34782608692</v>
      </c>
      <c r="S1001" s="173">
        <v>798300</v>
      </c>
      <c r="T1001" s="174" t="s">
        <v>2877</v>
      </c>
      <c r="U1001" s="175" t="s">
        <v>199</v>
      </c>
      <c r="V1001" s="175" t="s">
        <v>2524</v>
      </c>
      <c r="W1001" s="175" t="s">
        <v>173</v>
      </c>
      <c r="X1001" s="176">
        <v>43294</v>
      </c>
      <c r="Y1001" s="171" t="s">
        <v>7696</v>
      </c>
      <c r="Z1001" s="171"/>
      <c r="AA1001" s="173"/>
      <c r="AB1001" s="173"/>
      <c r="AC1001" s="173"/>
      <c r="AD1001" s="173"/>
      <c r="AE1001" s="173"/>
      <c r="AF1001" s="173"/>
      <c r="AG1001" s="173"/>
      <c r="AH1001" s="173"/>
      <c r="AI1001" s="173">
        <v>1055000</v>
      </c>
      <c r="AJ1001" s="173"/>
      <c r="AK1001" s="173"/>
      <c r="AL1001" s="173"/>
      <c r="AM1001" s="173"/>
      <c r="AN1001" s="173"/>
      <c r="AO1001" s="173"/>
      <c r="AP1001" s="173"/>
      <c r="AQ1001" s="173"/>
      <c r="AR1001" s="173">
        <v>1326000</v>
      </c>
      <c r="AS1001" s="173">
        <v>3287000</v>
      </c>
      <c r="AT1001" s="160">
        <f t="shared" si="320"/>
        <v>3</v>
      </c>
      <c r="AU1001" s="173">
        <f t="shared" si="321"/>
        <v>5668000</v>
      </c>
      <c r="AV1001" s="173">
        <f t="shared" si="322"/>
        <v>1889300</v>
      </c>
      <c r="AW1001" s="173">
        <f t="shared" si="323"/>
        <v>1055000</v>
      </c>
      <c r="AX1001" s="173">
        <f t="shared" si="324"/>
        <v>1091000</v>
      </c>
      <c r="AY1001" s="173">
        <f t="shared" si="325"/>
        <v>256700</v>
      </c>
      <c r="AZ1001" s="177">
        <f t="shared" si="326"/>
        <v>1.3666541400476011</v>
      </c>
      <c r="BA1001" s="177">
        <f t="shared" si="327"/>
        <v>0.32155831141174995</v>
      </c>
      <c r="BB1001" s="173">
        <f t="shared" si="332"/>
        <v>1055000</v>
      </c>
      <c r="BC1001" s="178">
        <f t="shared" si="333"/>
        <v>1889300</v>
      </c>
      <c r="BD1001" s="173">
        <f t="shared" si="318"/>
        <v>256700</v>
      </c>
      <c r="BE1001" s="177">
        <f t="shared" si="319"/>
        <v>0.32155831141174995</v>
      </c>
      <c r="BF1001" s="179" t="s">
        <v>20515</v>
      </c>
      <c r="BG1001" s="174" t="s">
        <v>2877</v>
      </c>
      <c r="BH1001" s="166" t="s">
        <v>20501</v>
      </c>
      <c r="BI1001" s="162"/>
      <c r="BJ1001" s="163">
        <v>1</v>
      </c>
      <c r="BK1001" s="163"/>
    </row>
    <row r="1002" spans="1:63" ht="49.5" customHeight="1" x14ac:dyDescent="0.25">
      <c r="A1002" s="157">
        <v>996</v>
      </c>
      <c r="B1002" s="164" t="s">
        <v>2903</v>
      </c>
      <c r="C1002" s="169" t="s">
        <v>2873</v>
      </c>
      <c r="D1002" s="169" t="s">
        <v>495</v>
      </c>
      <c r="E1002" s="170" t="s">
        <v>2904</v>
      </c>
      <c r="F1002" s="171" t="s">
        <v>2905</v>
      </c>
      <c r="G1002" s="171" t="s">
        <v>2905</v>
      </c>
      <c r="H1002" s="172" t="s">
        <v>2905</v>
      </c>
      <c r="I1002" s="164" t="s">
        <v>499</v>
      </c>
      <c r="J1002" s="164">
        <v>145</v>
      </c>
      <c r="K1002" s="171">
        <v>145</v>
      </c>
      <c r="L1002" s="171" t="s">
        <v>2876</v>
      </c>
      <c r="M1002" s="173">
        <v>605000</v>
      </c>
      <c r="N1002" s="173">
        <v>148000</v>
      </c>
      <c r="O1002" s="173">
        <v>148695.652173913</v>
      </c>
      <c r="P1002" s="173">
        <v>753000</v>
      </c>
      <c r="Q1002" s="173">
        <v>193304.34782608689</v>
      </c>
      <c r="R1002" s="173">
        <v>798304.34782608692</v>
      </c>
      <c r="S1002" s="173">
        <v>798300</v>
      </c>
      <c r="T1002" s="174" t="s">
        <v>2877</v>
      </c>
      <c r="U1002" s="175" t="s">
        <v>199</v>
      </c>
      <c r="V1002" s="175" t="s">
        <v>2524</v>
      </c>
      <c r="W1002" s="175" t="s">
        <v>173</v>
      </c>
      <c r="X1002" s="176">
        <v>43294</v>
      </c>
      <c r="Y1002" s="171" t="s">
        <v>7684</v>
      </c>
      <c r="Z1002" s="171"/>
      <c r="AA1002" s="173"/>
      <c r="AB1002" s="173"/>
      <c r="AC1002" s="173"/>
      <c r="AD1002" s="173"/>
      <c r="AE1002" s="173"/>
      <c r="AF1002" s="173"/>
      <c r="AG1002" s="173"/>
      <c r="AH1002" s="173"/>
      <c r="AI1002" s="173">
        <v>1055000</v>
      </c>
      <c r="AJ1002" s="173"/>
      <c r="AK1002" s="173"/>
      <c r="AL1002" s="173"/>
      <c r="AM1002" s="173"/>
      <c r="AN1002" s="173"/>
      <c r="AO1002" s="173"/>
      <c r="AP1002" s="173"/>
      <c r="AQ1002" s="173"/>
      <c r="AR1002" s="173">
        <v>1326000</v>
      </c>
      <c r="AS1002" s="173">
        <v>3287000</v>
      </c>
      <c r="AT1002" s="160">
        <f t="shared" si="320"/>
        <v>3</v>
      </c>
      <c r="AU1002" s="173">
        <f t="shared" si="321"/>
        <v>5668000</v>
      </c>
      <c r="AV1002" s="173">
        <f t="shared" si="322"/>
        <v>1889300</v>
      </c>
      <c r="AW1002" s="173">
        <f t="shared" si="323"/>
        <v>1055000</v>
      </c>
      <c r="AX1002" s="173">
        <f t="shared" si="324"/>
        <v>1091000</v>
      </c>
      <c r="AY1002" s="173">
        <f t="shared" si="325"/>
        <v>256700</v>
      </c>
      <c r="AZ1002" s="177">
        <f t="shared" si="326"/>
        <v>1.3666541400476011</v>
      </c>
      <c r="BA1002" s="177">
        <f t="shared" si="327"/>
        <v>0.32155831141174995</v>
      </c>
      <c r="BB1002" s="173">
        <f t="shared" si="332"/>
        <v>1055000</v>
      </c>
      <c r="BC1002" s="178">
        <f t="shared" si="333"/>
        <v>1889300</v>
      </c>
      <c r="BD1002" s="173">
        <f t="shared" si="318"/>
        <v>256700</v>
      </c>
      <c r="BE1002" s="177">
        <f t="shared" si="319"/>
        <v>0.32155831141174995</v>
      </c>
      <c r="BF1002" s="179" t="s">
        <v>20515</v>
      </c>
      <c r="BG1002" s="174" t="s">
        <v>2877</v>
      </c>
      <c r="BH1002" s="166" t="s">
        <v>20501</v>
      </c>
      <c r="BI1002" s="162"/>
      <c r="BJ1002" s="163">
        <v>1</v>
      </c>
      <c r="BK1002" s="163"/>
    </row>
    <row r="1003" spans="1:63" ht="33.75" customHeight="1" x14ac:dyDescent="0.25">
      <c r="A1003" s="157">
        <v>997</v>
      </c>
      <c r="B1003" s="164" t="s">
        <v>2940</v>
      </c>
      <c r="C1003" s="169" t="s">
        <v>2938</v>
      </c>
      <c r="D1003" s="169" t="s">
        <v>495</v>
      </c>
      <c r="E1003" s="170" t="s">
        <v>2941</v>
      </c>
      <c r="F1003" s="171" t="s">
        <v>2942</v>
      </c>
      <c r="G1003" s="171" t="s">
        <v>2942</v>
      </c>
      <c r="H1003" s="172" t="s">
        <v>2942</v>
      </c>
      <c r="I1003" s="164" t="s">
        <v>499</v>
      </c>
      <c r="J1003" s="164">
        <v>155</v>
      </c>
      <c r="K1003" s="171">
        <v>155</v>
      </c>
      <c r="L1003" s="171" t="s">
        <v>2939</v>
      </c>
      <c r="M1003" s="173">
        <v>439000</v>
      </c>
      <c r="N1003" s="173">
        <f>P1003-M1003</f>
        <v>104000</v>
      </c>
      <c r="O1003" s="173">
        <v>104869.56521739101</v>
      </c>
      <c r="P1003" s="173">
        <v>543000</v>
      </c>
      <c r="Q1003" s="173">
        <f>+O1003/1800000*2340000</f>
        <v>136330.43478260832</v>
      </c>
      <c r="R1003" s="173">
        <f>+M1003+Q1003</f>
        <v>575330.4347826083</v>
      </c>
      <c r="S1003" s="173">
        <v>575300</v>
      </c>
      <c r="T1003" s="174"/>
      <c r="U1003" s="175" t="s">
        <v>441</v>
      </c>
      <c r="V1003" s="175" t="s">
        <v>2524</v>
      </c>
      <c r="W1003" s="175" t="s">
        <v>173</v>
      </c>
      <c r="X1003" s="176">
        <v>43294</v>
      </c>
      <c r="Y1003" s="171" t="s">
        <v>7688</v>
      </c>
      <c r="Z1003" s="171"/>
      <c r="AA1003" s="173">
        <v>1999000</v>
      </c>
      <c r="AB1003" s="173"/>
      <c r="AC1003" s="173"/>
      <c r="AD1003" s="173"/>
      <c r="AE1003" s="173"/>
      <c r="AF1003" s="173"/>
      <c r="AG1003" s="173"/>
      <c r="AH1003" s="173"/>
      <c r="AI1003" s="173">
        <v>630000</v>
      </c>
      <c r="AJ1003" s="173"/>
      <c r="AK1003" s="173"/>
      <c r="AL1003" s="173"/>
      <c r="AM1003" s="173"/>
      <c r="AN1003" s="173"/>
      <c r="AO1003" s="173"/>
      <c r="AP1003" s="173"/>
      <c r="AQ1003" s="173"/>
      <c r="AR1003" s="173"/>
      <c r="AS1003" s="173">
        <v>759000</v>
      </c>
      <c r="AT1003" s="160">
        <f t="shared" si="320"/>
        <v>3</v>
      </c>
      <c r="AU1003" s="173">
        <f t="shared" si="321"/>
        <v>3388000</v>
      </c>
      <c r="AV1003" s="173">
        <f t="shared" si="322"/>
        <v>1129300</v>
      </c>
      <c r="AW1003" s="173">
        <f t="shared" si="323"/>
        <v>630000</v>
      </c>
      <c r="AX1003" s="173">
        <f t="shared" si="324"/>
        <v>554000</v>
      </c>
      <c r="AY1003" s="173">
        <f t="shared" si="325"/>
        <v>54700</v>
      </c>
      <c r="AZ1003" s="177">
        <f t="shared" si="326"/>
        <v>0.96297583869285586</v>
      </c>
      <c r="BA1003" s="177">
        <f t="shared" si="327"/>
        <v>9.508082739440292E-2</v>
      </c>
      <c r="BB1003" s="173">
        <f>AS1003</f>
        <v>759000</v>
      </c>
      <c r="BC1003" s="178">
        <f t="shared" si="333"/>
        <v>1129300</v>
      </c>
      <c r="BD1003" s="173">
        <f t="shared" si="318"/>
        <v>183700</v>
      </c>
      <c r="BE1003" s="177">
        <f t="shared" si="319"/>
        <v>0.31931166347992351</v>
      </c>
      <c r="BF1003" s="179" t="s">
        <v>20562</v>
      </c>
      <c r="BG1003" s="174"/>
      <c r="BH1003" s="166" t="s">
        <v>20501</v>
      </c>
      <c r="BI1003" s="162"/>
      <c r="BJ1003" s="163">
        <v>1</v>
      </c>
      <c r="BK1003" s="163"/>
    </row>
    <row r="1004" spans="1:63" ht="33.75" customHeight="1" x14ac:dyDescent="0.25">
      <c r="A1004" s="157">
        <v>998</v>
      </c>
      <c r="B1004" s="164" t="s">
        <v>2945</v>
      </c>
      <c r="C1004" s="169" t="s">
        <v>2943</v>
      </c>
      <c r="D1004" s="169" t="s">
        <v>495</v>
      </c>
      <c r="E1004" s="170" t="s">
        <v>2946</v>
      </c>
      <c r="F1004" s="171" t="s">
        <v>2947</v>
      </c>
      <c r="G1004" s="171" t="s">
        <v>2947</v>
      </c>
      <c r="H1004" s="172" t="s">
        <v>2947</v>
      </c>
      <c r="I1004" s="164" t="s">
        <v>499</v>
      </c>
      <c r="J1004" s="164">
        <v>157</v>
      </c>
      <c r="K1004" s="171">
        <v>157</v>
      </c>
      <c r="L1004" s="171" t="s">
        <v>2944</v>
      </c>
      <c r="M1004" s="173">
        <v>789000</v>
      </c>
      <c r="N1004" s="173">
        <f>P1004-M1004</f>
        <v>126000</v>
      </c>
      <c r="O1004" s="173">
        <v>126782.608695652</v>
      </c>
      <c r="P1004" s="173">
        <v>915000</v>
      </c>
      <c r="Q1004" s="173">
        <f>+O1004/1800000*2340000</f>
        <v>164817.39130434761</v>
      </c>
      <c r="R1004" s="173">
        <f>+M1004+Q1004</f>
        <v>953817.39130434766</v>
      </c>
      <c r="S1004" s="173">
        <v>953800</v>
      </c>
      <c r="T1004" s="174"/>
      <c r="U1004" s="175" t="s">
        <v>441</v>
      </c>
      <c r="V1004" s="175" t="s">
        <v>2524</v>
      </c>
      <c r="W1004" s="175" t="s">
        <v>173</v>
      </c>
      <c r="X1004" s="176">
        <v>43294</v>
      </c>
      <c r="Y1004" s="171" t="s">
        <v>7688</v>
      </c>
      <c r="Z1004" s="171"/>
      <c r="AA1004" s="173">
        <v>1980000</v>
      </c>
      <c r="AB1004" s="173"/>
      <c r="AC1004" s="173"/>
      <c r="AD1004" s="173"/>
      <c r="AE1004" s="173"/>
      <c r="AF1004" s="173"/>
      <c r="AG1004" s="173"/>
      <c r="AH1004" s="173"/>
      <c r="AI1004" s="173">
        <v>1071600</v>
      </c>
      <c r="AJ1004" s="173"/>
      <c r="AK1004" s="173"/>
      <c r="AL1004" s="173"/>
      <c r="AM1004" s="173"/>
      <c r="AN1004" s="173"/>
      <c r="AO1004" s="173"/>
      <c r="AP1004" s="173"/>
      <c r="AQ1004" s="173"/>
      <c r="AR1004" s="173"/>
      <c r="AS1004" s="173">
        <v>1305000</v>
      </c>
      <c r="AT1004" s="160">
        <f t="shared" si="320"/>
        <v>3</v>
      </c>
      <c r="AU1004" s="173">
        <f t="shared" si="321"/>
        <v>4356600</v>
      </c>
      <c r="AV1004" s="173">
        <f t="shared" si="322"/>
        <v>1452200</v>
      </c>
      <c r="AW1004" s="173">
        <f t="shared" si="323"/>
        <v>1071600</v>
      </c>
      <c r="AX1004" s="173">
        <f t="shared" si="324"/>
        <v>498400</v>
      </c>
      <c r="AY1004" s="173">
        <f t="shared" si="325"/>
        <v>117800</v>
      </c>
      <c r="AZ1004" s="177">
        <f t="shared" si="326"/>
        <v>0.52254141329419168</v>
      </c>
      <c r="BA1004" s="177">
        <f t="shared" si="327"/>
        <v>0.12350597609561753</v>
      </c>
      <c r="BB1004" s="173">
        <f t="shared" ref="BB1004:BB1010" si="334">AV1004</f>
        <v>1452200</v>
      </c>
      <c r="BC1004" s="178">
        <f t="shared" si="333"/>
        <v>1452200</v>
      </c>
      <c r="BD1004" s="173">
        <f t="shared" si="318"/>
        <v>498400</v>
      </c>
      <c r="BE1004" s="177">
        <f t="shared" si="319"/>
        <v>0.52254141329419168</v>
      </c>
      <c r="BF1004" s="179" t="s">
        <v>7679</v>
      </c>
      <c r="BG1004" s="174"/>
      <c r="BH1004" s="166" t="s">
        <v>20501</v>
      </c>
      <c r="BI1004" s="162"/>
      <c r="BJ1004" s="163">
        <v>1</v>
      </c>
      <c r="BK1004" s="163"/>
    </row>
    <row r="1005" spans="1:63" ht="33.75" customHeight="1" x14ac:dyDescent="0.25">
      <c r="A1005" s="157">
        <v>999</v>
      </c>
      <c r="B1005" s="164" t="s">
        <v>2960</v>
      </c>
      <c r="C1005" s="169" t="s">
        <v>2957</v>
      </c>
      <c r="D1005" s="169" t="s">
        <v>495</v>
      </c>
      <c r="E1005" s="170" t="s">
        <v>2961</v>
      </c>
      <c r="F1005" s="171" t="s">
        <v>2958</v>
      </c>
      <c r="G1005" s="171" t="s">
        <v>2958</v>
      </c>
      <c r="H1005" s="172" t="s">
        <v>2958</v>
      </c>
      <c r="I1005" s="164" t="s">
        <v>497</v>
      </c>
      <c r="J1005" s="164">
        <v>163</v>
      </c>
      <c r="K1005" s="171">
        <v>163</v>
      </c>
      <c r="L1005" s="171" t="s">
        <v>2958</v>
      </c>
      <c r="M1005" s="173">
        <v>141000</v>
      </c>
      <c r="N1005" s="173">
        <f>P1005-M1005</f>
        <v>68000</v>
      </c>
      <c r="O1005" s="173">
        <v>68869.565217391297</v>
      </c>
      <c r="P1005" s="173">
        <v>209000</v>
      </c>
      <c r="Q1005" s="173">
        <f>+O1005/1800000*2340000</f>
        <v>89530.434782608689</v>
      </c>
      <c r="R1005" s="173">
        <f>+M1005+Q1005</f>
        <v>230530.4347826087</v>
      </c>
      <c r="S1005" s="173">
        <v>230500</v>
      </c>
      <c r="T1005" s="174" t="s">
        <v>2959</v>
      </c>
      <c r="U1005" s="175" t="s">
        <v>471</v>
      </c>
      <c r="V1005" s="175" t="s">
        <v>2524</v>
      </c>
      <c r="W1005" s="175" t="s">
        <v>173</v>
      </c>
      <c r="X1005" s="176">
        <v>43294</v>
      </c>
      <c r="Y1005" s="171" t="s">
        <v>7688</v>
      </c>
      <c r="Z1005" s="171"/>
      <c r="AA1005" s="173">
        <v>450000</v>
      </c>
      <c r="AB1005" s="173"/>
      <c r="AC1005" s="173"/>
      <c r="AD1005" s="173"/>
      <c r="AE1005" s="173"/>
      <c r="AF1005" s="173"/>
      <c r="AG1005" s="173"/>
      <c r="AH1005" s="173"/>
      <c r="AI1005" s="173">
        <v>237600</v>
      </c>
      <c r="AJ1005" s="173"/>
      <c r="AK1005" s="173"/>
      <c r="AL1005" s="173"/>
      <c r="AM1005" s="173"/>
      <c r="AN1005" s="173"/>
      <c r="AO1005" s="173"/>
      <c r="AP1005" s="173"/>
      <c r="AQ1005" s="173"/>
      <c r="AR1005" s="173"/>
      <c r="AS1005" s="173">
        <v>278000</v>
      </c>
      <c r="AT1005" s="160">
        <f t="shared" si="320"/>
        <v>3</v>
      </c>
      <c r="AU1005" s="173">
        <f t="shared" si="321"/>
        <v>965600</v>
      </c>
      <c r="AV1005" s="173">
        <f t="shared" si="322"/>
        <v>321900</v>
      </c>
      <c r="AW1005" s="173">
        <f t="shared" si="323"/>
        <v>237600</v>
      </c>
      <c r="AX1005" s="173">
        <f t="shared" si="324"/>
        <v>91400</v>
      </c>
      <c r="AY1005" s="173">
        <f t="shared" si="325"/>
        <v>7100</v>
      </c>
      <c r="AZ1005" s="177">
        <f t="shared" si="326"/>
        <v>0.396529284164859</v>
      </c>
      <c r="BA1005" s="177">
        <f t="shared" si="327"/>
        <v>3.0802603036876357E-2</v>
      </c>
      <c r="BB1005" s="173">
        <f t="shared" si="334"/>
        <v>321900</v>
      </c>
      <c r="BC1005" s="178">
        <f t="shared" si="333"/>
        <v>321900</v>
      </c>
      <c r="BD1005" s="173">
        <f t="shared" si="318"/>
        <v>91400</v>
      </c>
      <c r="BE1005" s="177">
        <f t="shared" si="319"/>
        <v>0.396529284164859</v>
      </c>
      <c r="BF1005" s="179" t="s">
        <v>7679</v>
      </c>
      <c r="BG1005" s="174" t="s">
        <v>2959</v>
      </c>
      <c r="BH1005" s="166" t="s">
        <v>20501</v>
      </c>
      <c r="BI1005" s="162"/>
      <c r="BJ1005" s="163">
        <v>1</v>
      </c>
      <c r="BK1005" s="163"/>
    </row>
    <row r="1006" spans="1:63" ht="33.75" customHeight="1" x14ac:dyDescent="0.25">
      <c r="A1006" s="157">
        <v>1000</v>
      </c>
      <c r="B1006" s="164" t="s">
        <v>3058</v>
      </c>
      <c r="C1006" s="169" t="s">
        <v>3055</v>
      </c>
      <c r="D1006" s="169" t="s">
        <v>495</v>
      </c>
      <c r="E1006" s="170" t="s">
        <v>3059</v>
      </c>
      <c r="F1006" s="171" t="s">
        <v>3060</v>
      </c>
      <c r="G1006" s="171" t="s">
        <v>3060</v>
      </c>
      <c r="H1006" s="172" t="s">
        <v>3060</v>
      </c>
      <c r="I1006" s="164" t="s">
        <v>497</v>
      </c>
      <c r="J1006" s="164">
        <v>178</v>
      </c>
      <c r="K1006" s="171">
        <v>178</v>
      </c>
      <c r="L1006" s="171" t="s">
        <v>3057</v>
      </c>
      <c r="M1006" s="173">
        <v>205000</v>
      </c>
      <c r="N1006" s="173">
        <v>68000</v>
      </c>
      <c r="O1006" s="173">
        <v>68869.565217391297</v>
      </c>
      <c r="P1006" s="173">
        <v>273000</v>
      </c>
      <c r="Q1006" s="173">
        <v>89530.434782608689</v>
      </c>
      <c r="R1006" s="173">
        <v>294530.4347826087</v>
      </c>
      <c r="S1006" s="173">
        <v>294500</v>
      </c>
      <c r="T1006" s="174"/>
      <c r="U1006" s="175" t="s">
        <v>441</v>
      </c>
      <c r="V1006" s="175" t="s">
        <v>2524</v>
      </c>
      <c r="W1006" s="175" t="s">
        <v>173</v>
      </c>
      <c r="X1006" s="176">
        <v>43294</v>
      </c>
      <c r="Y1006" s="171" t="s">
        <v>7687</v>
      </c>
      <c r="Z1006" s="171"/>
      <c r="AA1006" s="173"/>
      <c r="AB1006" s="173"/>
      <c r="AC1006" s="173"/>
      <c r="AD1006" s="173"/>
      <c r="AE1006" s="173"/>
      <c r="AF1006" s="173"/>
      <c r="AG1006" s="173"/>
      <c r="AH1006" s="173"/>
      <c r="AI1006" s="173">
        <v>314400</v>
      </c>
      <c r="AJ1006" s="173"/>
      <c r="AK1006" s="173"/>
      <c r="AL1006" s="173"/>
      <c r="AM1006" s="173"/>
      <c r="AN1006" s="173"/>
      <c r="AO1006" s="173"/>
      <c r="AP1006" s="173"/>
      <c r="AQ1006" s="173"/>
      <c r="AR1006" s="173">
        <v>414000</v>
      </c>
      <c r="AS1006" s="173">
        <v>374000</v>
      </c>
      <c r="AT1006" s="160">
        <f t="shared" si="320"/>
        <v>3</v>
      </c>
      <c r="AU1006" s="173">
        <f t="shared" si="321"/>
        <v>1102400</v>
      </c>
      <c r="AV1006" s="173">
        <f t="shared" si="322"/>
        <v>367500</v>
      </c>
      <c r="AW1006" s="173">
        <f t="shared" si="323"/>
        <v>314400</v>
      </c>
      <c r="AX1006" s="173">
        <f t="shared" si="324"/>
        <v>73000</v>
      </c>
      <c r="AY1006" s="173">
        <f t="shared" si="325"/>
        <v>19900</v>
      </c>
      <c r="AZ1006" s="177">
        <f t="shared" si="326"/>
        <v>0.24787775891341257</v>
      </c>
      <c r="BA1006" s="177">
        <f t="shared" si="327"/>
        <v>6.7572156196943969E-2</v>
      </c>
      <c r="BB1006" s="173">
        <f t="shared" si="334"/>
        <v>367500</v>
      </c>
      <c r="BC1006" s="178">
        <f t="shared" si="333"/>
        <v>367500</v>
      </c>
      <c r="BD1006" s="173">
        <f t="shared" si="318"/>
        <v>73000</v>
      </c>
      <c r="BE1006" s="177">
        <f t="shared" si="319"/>
        <v>0.24787775891341257</v>
      </c>
      <c r="BF1006" s="179" t="s">
        <v>7679</v>
      </c>
      <c r="BG1006" s="174"/>
      <c r="BH1006" s="166" t="s">
        <v>20501</v>
      </c>
      <c r="BI1006" s="162"/>
      <c r="BJ1006" s="163">
        <v>1</v>
      </c>
      <c r="BK1006" s="163"/>
    </row>
    <row r="1007" spans="1:63" ht="33.75" customHeight="1" x14ac:dyDescent="0.25">
      <c r="A1007" s="157">
        <v>1001</v>
      </c>
      <c r="B1007" s="164" t="s">
        <v>3066</v>
      </c>
      <c r="C1007" s="169" t="s">
        <v>3062</v>
      </c>
      <c r="D1007" s="169" t="s">
        <v>495</v>
      </c>
      <c r="E1007" s="170" t="s">
        <v>3067</v>
      </c>
      <c r="F1007" s="171" t="s">
        <v>3068</v>
      </c>
      <c r="G1007" s="171" t="s">
        <v>3068</v>
      </c>
      <c r="H1007" s="172" t="s">
        <v>3068</v>
      </c>
      <c r="I1007" s="164" t="s">
        <v>439</v>
      </c>
      <c r="J1007" s="164">
        <v>180</v>
      </c>
      <c r="K1007" s="171">
        <v>180</v>
      </c>
      <c r="L1007" s="171" t="s">
        <v>3065</v>
      </c>
      <c r="M1007" s="173">
        <v>374000</v>
      </c>
      <c r="N1007" s="173">
        <v>68000</v>
      </c>
      <c r="O1007" s="173">
        <v>68869.565217391297</v>
      </c>
      <c r="P1007" s="173">
        <v>442000</v>
      </c>
      <c r="Q1007" s="173">
        <v>89530.434782608689</v>
      </c>
      <c r="R1007" s="173">
        <v>463530.4347826087</v>
      </c>
      <c r="S1007" s="173">
        <v>463500</v>
      </c>
      <c r="T1007" s="174"/>
      <c r="U1007" s="175" t="s">
        <v>441</v>
      </c>
      <c r="V1007" s="175" t="s">
        <v>2524</v>
      </c>
      <c r="W1007" s="175" t="s">
        <v>173</v>
      </c>
      <c r="X1007" s="176">
        <v>43294</v>
      </c>
      <c r="Y1007" s="171" t="s">
        <v>7684</v>
      </c>
      <c r="Z1007" s="171"/>
      <c r="AA1007" s="173"/>
      <c r="AB1007" s="173"/>
      <c r="AC1007" s="173"/>
      <c r="AD1007" s="173"/>
      <c r="AE1007" s="173"/>
      <c r="AF1007" s="173"/>
      <c r="AG1007" s="173"/>
      <c r="AH1007" s="173"/>
      <c r="AI1007" s="173">
        <v>517200</v>
      </c>
      <c r="AJ1007" s="173"/>
      <c r="AK1007" s="173"/>
      <c r="AL1007" s="173"/>
      <c r="AM1007" s="173"/>
      <c r="AN1007" s="173"/>
      <c r="AO1007" s="173"/>
      <c r="AP1007" s="173"/>
      <c r="AQ1007" s="173"/>
      <c r="AR1007" s="173">
        <v>603000</v>
      </c>
      <c r="AS1007" s="173">
        <v>693000</v>
      </c>
      <c r="AT1007" s="160">
        <f t="shared" si="320"/>
        <v>3</v>
      </c>
      <c r="AU1007" s="173">
        <f t="shared" si="321"/>
        <v>1813200</v>
      </c>
      <c r="AV1007" s="173">
        <f t="shared" si="322"/>
        <v>604400</v>
      </c>
      <c r="AW1007" s="173">
        <f t="shared" si="323"/>
        <v>517200</v>
      </c>
      <c r="AX1007" s="173">
        <f t="shared" si="324"/>
        <v>140900</v>
      </c>
      <c r="AY1007" s="173">
        <f t="shared" si="325"/>
        <v>53700</v>
      </c>
      <c r="AZ1007" s="177">
        <f t="shared" si="326"/>
        <v>0.30399137001078747</v>
      </c>
      <c r="BA1007" s="177">
        <f t="shared" si="327"/>
        <v>0.11585760517799353</v>
      </c>
      <c r="BB1007" s="173">
        <f t="shared" si="334"/>
        <v>604400</v>
      </c>
      <c r="BC1007" s="178">
        <f t="shared" si="333"/>
        <v>604400</v>
      </c>
      <c r="BD1007" s="173">
        <f t="shared" si="318"/>
        <v>140900</v>
      </c>
      <c r="BE1007" s="177">
        <f t="shared" si="319"/>
        <v>0.30399137001078747</v>
      </c>
      <c r="BF1007" s="179" t="s">
        <v>7679</v>
      </c>
      <c r="BG1007" s="174"/>
      <c r="BH1007" s="166" t="s">
        <v>20501</v>
      </c>
      <c r="BI1007" s="162"/>
      <c r="BJ1007" s="163">
        <v>1</v>
      </c>
      <c r="BK1007" s="163"/>
    </row>
    <row r="1008" spans="1:63" ht="33.75" customHeight="1" x14ac:dyDescent="0.25">
      <c r="A1008" s="157">
        <v>1002</v>
      </c>
      <c r="B1008" s="164" t="s">
        <v>3093</v>
      </c>
      <c r="C1008" s="169" t="s">
        <v>3094</v>
      </c>
      <c r="D1008" s="169" t="s">
        <v>495</v>
      </c>
      <c r="E1008" s="170" t="s">
        <v>2762</v>
      </c>
      <c r="F1008" s="171" t="s">
        <v>2747</v>
      </c>
      <c r="G1008" s="171" t="s">
        <v>2747</v>
      </c>
      <c r="H1008" s="172" t="s">
        <v>2747</v>
      </c>
      <c r="I1008" s="164" t="s">
        <v>499</v>
      </c>
      <c r="J1008" s="164">
        <v>192</v>
      </c>
      <c r="K1008" s="171">
        <v>192</v>
      </c>
      <c r="L1008" s="171" t="s">
        <v>3095</v>
      </c>
      <c r="M1008" s="173">
        <v>746000</v>
      </c>
      <c r="N1008" s="173">
        <v>169000</v>
      </c>
      <c r="O1008" s="173">
        <v>169043.47826087</v>
      </c>
      <c r="P1008" s="173">
        <v>915000</v>
      </c>
      <c r="Q1008" s="173">
        <v>219756.52173913101</v>
      </c>
      <c r="R1008" s="173">
        <v>965756.52173913107</v>
      </c>
      <c r="S1008" s="173">
        <v>965700</v>
      </c>
      <c r="T1008" s="174"/>
      <c r="U1008" s="175" t="s">
        <v>441</v>
      </c>
      <c r="V1008" s="175" t="s">
        <v>2524</v>
      </c>
      <c r="W1008" s="175" t="s">
        <v>173</v>
      </c>
      <c r="X1008" s="176">
        <v>43294</v>
      </c>
      <c r="Y1008" s="171" t="s">
        <v>7684</v>
      </c>
      <c r="Z1008" s="171"/>
      <c r="AA1008" s="173"/>
      <c r="AB1008" s="173"/>
      <c r="AC1008" s="173"/>
      <c r="AD1008" s="173"/>
      <c r="AE1008" s="173"/>
      <c r="AF1008" s="173"/>
      <c r="AG1008" s="173"/>
      <c r="AH1008" s="173"/>
      <c r="AI1008" s="173">
        <v>1076000</v>
      </c>
      <c r="AJ1008" s="173"/>
      <c r="AK1008" s="173"/>
      <c r="AL1008" s="173"/>
      <c r="AM1008" s="173"/>
      <c r="AN1008" s="173"/>
      <c r="AO1008" s="173"/>
      <c r="AP1008" s="173"/>
      <c r="AQ1008" s="173"/>
      <c r="AR1008" s="173">
        <v>1277000</v>
      </c>
      <c r="AS1008" s="173">
        <v>1281000</v>
      </c>
      <c r="AT1008" s="160">
        <f t="shared" si="320"/>
        <v>3</v>
      </c>
      <c r="AU1008" s="173">
        <f t="shared" si="321"/>
        <v>3634000</v>
      </c>
      <c r="AV1008" s="173">
        <f t="shared" si="322"/>
        <v>1211300</v>
      </c>
      <c r="AW1008" s="173">
        <f t="shared" si="323"/>
        <v>1076000</v>
      </c>
      <c r="AX1008" s="173">
        <f t="shared" si="324"/>
        <v>245600</v>
      </c>
      <c r="AY1008" s="173">
        <f t="shared" si="325"/>
        <v>110300</v>
      </c>
      <c r="AZ1008" s="177">
        <f t="shared" si="326"/>
        <v>0.25432328880604743</v>
      </c>
      <c r="BA1008" s="177">
        <f t="shared" si="327"/>
        <v>0.11421766594180387</v>
      </c>
      <c r="BB1008" s="173">
        <f t="shared" si="334"/>
        <v>1211300</v>
      </c>
      <c r="BC1008" s="178">
        <f t="shared" si="333"/>
        <v>1211300</v>
      </c>
      <c r="BD1008" s="173">
        <f t="shared" si="318"/>
        <v>245600</v>
      </c>
      <c r="BE1008" s="177">
        <f t="shared" si="319"/>
        <v>0.25432328880604743</v>
      </c>
      <c r="BF1008" s="179" t="s">
        <v>7679</v>
      </c>
      <c r="BG1008" s="174"/>
      <c r="BH1008" s="166" t="s">
        <v>20501</v>
      </c>
      <c r="BI1008" s="162"/>
      <c r="BJ1008" s="163">
        <v>1</v>
      </c>
      <c r="BK1008" s="163"/>
    </row>
    <row r="1009" spans="1:63" ht="33.75" customHeight="1" x14ac:dyDescent="0.25">
      <c r="A1009" s="157">
        <v>1003</v>
      </c>
      <c r="B1009" s="164" t="s">
        <v>3224</v>
      </c>
      <c r="C1009" s="169" t="s">
        <v>3220</v>
      </c>
      <c r="D1009" s="169" t="s">
        <v>495</v>
      </c>
      <c r="E1009" s="170" t="s">
        <v>3225</v>
      </c>
      <c r="F1009" s="171" t="s">
        <v>3226</v>
      </c>
      <c r="G1009" s="171" t="s">
        <v>3226</v>
      </c>
      <c r="H1009" s="172" t="s">
        <v>3226</v>
      </c>
      <c r="I1009" s="164" t="s">
        <v>497</v>
      </c>
      <c r="J1009" s="164">
        <v>217</v>
      </c>
      <c r="K1009" s="171">
        <v>217</v>
      </c>
      <c r="L1009" s="171" t="s">
        <v>3223</v>
      </c>
      <c r="M1009" s="173">
        <v>69500</v>
      </c>
      <c r="N1009" s="173">
        <v>24800</v>
      </c>
      <c r="O1009" s="173">
        <v>24886.956521739099</v>
      </c>
      <c r="P1009" s="173">
        <v>94300</v>
      </c>
      <c r="Q1009" s="173">
        <v>32353.043478260832</v>
      </c>
      <c r="R1009" s="173">
        <v>101853.04347826084</v>
      </c>
      <c r="S1009" s="173">
        <v>101800</v>
      </c>
      <c r="T1009" s="174"/>
      <c r="U1009" s="175" t="s">
        <v>26</v>
      </c>
      <c r="V1009" s="175" t="s">
        <v>2524</v>
      </c>
      <c r="W1009" s="175" t="s">
        <v>27</v>
      </c>
      <c r="X1009" s="176">
        <v>43294</v>
      </c>
      <c r="Y1009" s="171" t="s">
        <v>7688</v>
      </c>
      <c r="Z1009" s="171"/>
      <c r="AA1009" s="173"/>
      <c r="AB1009" s="173"/>
      <c r="AC1009" s="173"/>
      <c r="AD1009" s="173"/>
      <c r="AE1009" s="173"/>
      <c r="AF1009" s="173"/>
      <c r="AG1009" s="173"/>
      <c r="AH1009" s="173"/>
      <c r="AI1009" s="173">
        <v>108120</v>
      </c>
      <c r="AJ1009" s="173"/>
      <c r="AK1009" s="173"/>
      <c r="AL1009" s="173"/>
      <c r="AM1009" s="173"/>
      <c r="AN1009" s="173"/>
      <c r="AO1009" s="173"/>
      <c r="AP1009" s="173"/>
      <c r="AQ1009" s="173"/>
      <c r="AR1009" s="173">
        <v>154000</v>
      </c>
      <c r="AS1009" s="173">
        <v>128000</v>
      </c>
      <c r="AT1009" s="160">
        <f t="shared" si="320"/>
        <v>3</v>
      </c>
      <c r="AU1009" s="173">
        <f t="shared" si="321"/>
        <v>390120</v>
      </c>
      <c r="AV1009" s="173">
        <f t="shared" si="322"/>
        <v>130000</v>
      </c>
      <c r="AW1009" s="173">
        <f t="shared" si="323"/>
        <v>108120</v>
      </c>
      <c r="AX1009" s="173">
        <f t="shared" si="324"/>
        <v>28200</v>
      </c>
      <c r="AY1009" s="173">
        <f t="shared" si="325"/>
        <v>6320</v>
      </c>
      <c r="AZ1009" s="177">
        <f t="shared" si="326"/>
        <v>0.27701375245579568</v>
      </c>
      <c r="BA1009" s="177">
        <f t="shared" si="327"/>
        <v>6.2082514734774066E-2</v>
      </c>
      <c r="BB1009" s="173">
        <f t="shared" si="334"/>
        <v>130000</v>
      </c>
      <c r="BC1009" s="178">
        <f t="shared" si="333"/>
        <v>130000</v>
      </c>
      <c r="BD1009" s="173">
        <f t="shared" si="318"/>
        <v>28200</v>
      </c>
      <c r="BE1009" s="177">
        <f t="shared" si="319"/>
        <v>0.27701375245579568</v>
      </c>
      <c r="BF1009" s="179" t="s">
        <v>7679</v>
      </c>
      <c r="BG1009" s="174"/>
      <c r="BH1009" s="166" t="s">
        <v>20501</v>
      </c>
      <c r="BI1009" s="162"/>
      <c r="BJ1009" s="163">
        <v>1</v>
      </c>
      <c r="BK1009" s="163"/>
    </row>
    <row r="1010" spans="1:63" ht="33.75" customHeight="1" x14ac:dyDescent="0.25">
      <c r="A1010" s="157">
        <v>1004</v>
      </c>
      <c r="B1010" s="164" t="s">
        <v>3260</v>
      </c>
      <c r="C1010" s="169" t="s">
        <v>3257</v>
      </c>
      <c r="D1010" s="169" t="s">
        <v>495</v>
      </c>
      <c r="E1010" s="170" t="s">
        <v>3261</v>
      </c>
      <c r="F1010" s="171" t="s">
        <v>3262</v>
      </c>
      <c r="G1010" s="171" t="s">
        <v>3262</v>
      </c>
      <c r="H1010" s="172" t="s">
        <v>3262</v>
      </c>
      <c r="I1010" s="164" t="s">
        <v>497</v>
      </c>
      <c r="J1010" s="164">
        <v>220</v>
      </c>
      <c r="K1010" s="171">
        <v>220</v>
      </c>
      <c r="L1010" s="171" t="s">
        <v>3258</v>
      </c>
      <c r="M1010" s="173">
        <v>69000</v>
      </c>
      <c r="N1010" s="173">
        <f t="shared" ref="N1010:N1039" si="335">P1010-M1010</f>
        <v>27200</v>
      </c>
      <c r="O1010" s="173">
        <v>27234.782608695699</v>
      </c>
      <c r="P1010" s="173">
        <v>96200</v>
      </c>
      <c r="Q1010" s="173">
        <f t="shared" ref="Q1010:Q1039" si="336">+O1010/1800000*2340000</f>
        <v>35405.21739130441</v>
      </c>
      <c r="R1010" s="173">
        <f t="shared" ref="R1010:R1039" si="337">+M1010+Q1010</f>
        <v>104405.21739130441</v>
      </c>
      <c r="S1010" s="173">
        <v>104400</v>
      </c>
      <c r="T1010" s="174" t="s">
        <v>3259</v>
      </c>
      <c r="U1010" s="175" t="s">
        <v>471</v>
      </c>
      <c r="V1010" s="175" t="s">
        <v>2524</v>
      </c>
      <c r="W1010" s="175" t="s">
        <v>173</v>
      </c>
      <c r="X1010" s="176">
        <v>43294</v>
      </c>
      <c r="Y1010" s="171" t="s">
        <v>7688</v>
      </c>
      <c r="Z1010" s="171"/>
      <c r="AA1010" s="173"/>
      <c r="AB1010" s="173"/>
      <c r="AC1010" s="173"/>
      <c r="AD1010" s="173">
        <v>250000</v>
      </c>
      <c r="AE1010" s="173"/>
      <c r="AF1010" s="173"/>
      <c r="AG1010" s="173"/>
      <c r="AH1010" s="173"/>
      <c r="AI1010" s="173">
        <v>220000</v>
      </c>
      <c r="AJ1010" s="173"/>
      <c r="AK1010" s="173"/>
      <c r="AL1010" s="173"/>
      <c r="AM1010" s="173"/>
      <c r="AN1010" s="173"/>
      <c r="AO1010" s="173"/>
      <c r="AP1010" s="173"/>
      <c r="AQ1010" s="173"/>
      <c r="AR1010" s="173"/>
      <c r="AS1010" s="173">
        <v>130000</v>
      </c>
      <c r="AT1010" s="160">
        <f t="shared" si="320"/>
        <v>3</v>
      </c>
      <c r="AU1010" s="173">
        <f t="shared" si="321"/>
        <v>600000</v>
      </c>
      <c r="AV1010" s="173">
        <f t="shared" si="322"/>
        <v>200000</v>
      </c>
      <c r="AW1010" s="173">
        <f t="shared" si="323"/>
        <v>130000</v>
      </c>
      <c r="AX1010" s="173">
        <f t="shared" si="324"/>
        <v>95600</v>
      </c>
      <c r="AY1010" s="173">
        <f t="shared" si="325"/>
        <v>25600</v>
      </c>
      <c r="AZ1010" s="177">
        <f t="shared" si="326"/>
        <v>0.91570881226053635</v>
      </c>
      <c r="BA1010" s="177">
        <f t="shared" si="327"/>
        <v>0.24521072796934865</v>
      </c>
      <c r="BB1010" s="173">
        <f t="shared" si="334"/>
        <v>200000</v>
      </c>
      <c r="BC1010" s="178">
        <f t="shared" si="333"/>
        <v>200000</v>
      </c>
      <c r="BD1010" s="173">
        <f t="shared" si="318"/>
        <v>95600</v>
      </c>
      <c r="BE1010" s="177">
        <f t="shared" si="319"/>
        <v>0.91570881226053635</v>
      </c>
      <c r="BF1010" s="179" t="s">
        <v>7679</v>
      </c>
      <c r="BG1010" s="174" t="s">
        <v>3259</v>
      </c>
      <c r="BH1010" s="166" t="s">
        <v>20501</v>
      </c>
      <c r="BI1010" s="162"/>
      <c r="BJ1010" s="163">
        <v>1</v>
      </c>
      <c r="BK1010" s="163"/>
    </row>
    <row r="1011" spans="1:63" ht="33.75" customHeight="1" x14ac:dyDescent="0.25">
      <c r="A1011" s="157">
        <v>1005</v>
      </c>
      <c r="B1011" s="164" t="s">
        <v>3263</v>
      </c>
      <c r="C1011" s="169" t="s">
        <v>3257</v>
      </c>
      <c r="D1011" s="169" t="s">
        <v>495</v>
      </c>
      <c r="E1011" s="170" t="s">
        <v>3264</v>
      </c>
      <c r="F1011" s="171" t="s">
        <v>3265</v>
      </c>
      <c r="G1011" s="171" t="s">
        <v>3265</v>
      </c>
      <c r="H1011" s="172" t="s">
        <v>3265</v>
      </c>
      <c r="I1011" s="164" t="s">
        <v>439</v>
      </c>
      <c r="J1011" s="164">
        <v>220</v>
      </c>
      <c r="K1011" s="171">
        <v>220</v>
      </c>
      <c r="L1011" s="171" t="s">
        <v>3258</v>
      </c>
      <c r="M1011" s="173">
        <v>69000</v>
      </c>
      <c r="N1011" s="173">
        <f t="shared" si="335"/>
        <v>27200</v>
      </c>
      <c r="O1011" s="173">
        <v>27234.782608695699</v>
      </c>
      <c r="P1011" s="173">
        <v>96200</v>
      </c>
      <c r="Q1011" s="173">
        <f t="shared" si="336"/>
        <v>35405.21739130441</v>
      </c>
      <c r="R1011" s="173">
        <f t="shared" si="337"/>
        <v>104405.21739130441</v>
      </c>
      <c r="S1011" s="173">
        <v>104400</v>
      </c>
      <c r="T1011" s="174" t="s">
        <v>3259</v>
      </c>
      <c r="U1011" s="175" t="s">
        <v>471</v>
      </c>
      <c r="V1011" s="175" t="s">
        <v>2524</v>
      </c>
      <c r="W1011" s="175" t="s">
        <v>173</v>
      </c>
      <c r="X1011" s="176">
        <v>43294</v>
      </c>
      <c r="Y1011" s="171" t="s">
        <v>7684</v>
      </c>
      <c r="Z1011" s="171"/>
      <c r="AA1011" s="173"/>
      <c r="AB1011" s="173"/>
      <c r="AC1011" s="173"/>
      <c r="AD1011" s="173"/>
      <c r="AE1011" s="173"/>
      <c r="AF1011" s="173">
        <v>260000</v>
      </c>
      <c r="AG1011" s="173"/>
      <c r="AH1011" s="173"/>
      <c r="AI1011" s="173">
        <v>220000</v>
      </c>
      <c r="AJ1011" s="173"/>
      <c r="AK1011" s="173"/>
      <c r="AL1011" s="173"/>
      <c r="AM1011" s="173"/>
      <c r="AN1011" s="173"/>
      <c r="AO1011" s="173"/>
      <c r="AP1011" s="173"/>
      <c r="AQ1011" s="173"/>
      <c r="AR1011" s="173"/>
      <c r="AS1011" s="173">
        <v>300000</v>
      </c>
      <c r="AT1011" s="160">
        <f t="shared" si="320"/>
        <v>3</v>
      </c>
      <c r="AU1011" s="173">
        <f t="shared" si="321"/>
        <v>780000</v>
      </c>
      <c r="AV1011" s="173">
        <f t="shared" si="322"/>
        <v>260000</v>
      </c>
      <c r="AW1011" s="173">
        <f t="shared" si="323"/>
        <v>220000</v>
      </c>
      <c r="AX1011" s="173">
        <f t="shared" si="324"/>
        <v>155600</v>
      </c>
      <c r="AY1011" s="173">
        <f t="shared" si="325"/>
        <v>115600</v>
      </c>
      <c r="AZ1011" s="177">
        <f t="shared" si="326"/>
        <v>1.4904214559386972</v>
      </c>
      <c r="BA1011" s="177">
        <f t="shared" si="327"/>
        <v>1.1072796934865901</v>
      </c>
      <c r="BB1011" s="173">
        <f>AW1011</f>
        <v>220000</v>
      </c>
      <c r="BC1011" s="178">
        <f t="shared" si="333"/>
        <v>260000</v>
      </c>
      <c r="BD1011" s="173">
        <f t="shared" si="318"/>
        <v>115600</v>
      </c>
      <c r="BE1011" s="177">
        <f t="shared" si="319"/>
        <v>1.1072796934865901</v>
      </c>
      <c r="BF1011" s="179" t="s">
        <v>20515</v>
      </c>
      <c r="BG1011" s="174" t="s">
        <v>3259</v>
      </c>
      <c r="BH1011" s="166" t="s">
        <v>20501</v>
      </c>
      <c r="BI1011" s="162"/>
      <c r="BJ1011" s="163">
        <v>1</v>
      </c>
      <c r="BK1011" s="163"/>
    </row>
    <row r="1012" spans="1:63" ht="33.75" customHeight="1" x14ac:dyDescent="0.25">
      <c r="A1012" s="157">
        <v>1006</v>
      </c>
      <c r="B1012" s="164" t="s">
        <v>3266</v>
      </c>
      <c r="C1012" s="169" t="s">
        <v>3257</v>
      </c>
      <c r="D1012" s="169" t="s">
        <v>495</v>
      </c>
      <c r="E1012" s="170" t="s">
        <v>3267</v>
      </c>
      <c r="F1012" s="171" t="s">
        <v>3268</v>
      </c>
      <c r="G1012" s="171" t="s">
        <v>3268</v>
      </c>
      <c r="H1012" s="172" t="s">
        <v>3268</v>
      </c>
      <c r="I1012" s="164" t="s">
        <v>439</v>
      </c>
      <c r="J1012" s="164">
        <v>220</v>
      </c>
      <c r="K1012" s="171">
        <v>220</v>
      </c>
      <c r="L1012" s="171" t="s">
        <v>3258</v>
      </c>
      <c r="M1012" s="173">
        <v>69000</v>
      </c>
      <c r="N1012" s="173">
        <f t="shared" si="335"/>
        <v>27200</v>
      </c>
      <c r="O1012" s="173">
        <v>27234.782608695699</v>
      </c>
      <c r="P1012" s="173">
        <v>96200</v>
      </c>
      <c r="Q1012" s="173">
        <f t="shared" si="336"/>
        <v>35405.21739130441</v>
      </c>
      <c r="R1012" s="173">
        <f t="shared" si="337"/>
        <v>104405.21739130441</v>
      </c>
      <c r="S1012" s="173">
        <v>104400</v>
      </c>
      <c r="T1012" s="174" t="s">
        <v>3259</v>
      </c>
      <c r="U1012" s="175" t="s">
        <v>471</v>
      </c>
      <c r="V1012" s="175" t="s">
        <v>2524</v>
      </c>
      <c r="W1012" s="175" t="s">
        <v>173</v>
      </c>
      <c r="X1012" s="176">
        <v>43294</v>
      </c>
      <c r="Y1012" s="171" t="s">
        <v>7684</v>
      </c>
      <c r="Z1012" s="171"/>
      <c r="AA1012" s="173"/>
      <c r="AB1012" s="173"/>
      <c r="AC1012" s="173"/>
      <c r="AD1012" s="173"/>
      <c r="AE1012" s="173"/>
      <c r="AF1012" s="173">
        <v>260000</v>
      </c>
      <c r="AG1012" s="173"/>
      <c r="AH1012" s="173"/>
      <c r="AI1012" s="173">
        <v>220000</v>
      </c>
      <c r="AJ1012" s="173"/>
      <c r="AK1012" s="173"/>
      <c r="AL1012" s="173"/>
      <c r="AM1012" s="173"/>
      <c r="AN1012" s="173"/>
      <c r="AO1012" s="173"/>
      <c r="AP1012" s="173"/>
      <c r="AQ1012" s="173"/>
      <c r="AR1012" s="173"/>
      <c r="AS1012" s="173">
        <v>300000</v>
      </c>
      <c r="AT1012" s="160">
        <f t="shared" si="320"/>
        <v>3</v>
      </c>
      <c r="AU1012" s="173">
        <f t="shared" si="321"/>
        <v>780000</v>
      </c>
      <c r="AV1012" s="173">
        <f t="shared" si="322"/>
        <v>260000</v>
      </c>
      <c r="AW1012" s="173">
        <f t="shared" si="323"/>
        <v>220000</v>
      </c>
      <c r="AX1012" s="173">
        <f t="shared" si="324"/>
        <v>155600</v>
      </c>
      <c r="AY1012" s="173">
        <f t="shared" si="325"/>
        <v>115600</v>
      </c>
      <c r="AZ1012" s="177">
        <f t="shared" si="326"/>
        <v>1.4904214559386972</v>
      </c>
      <c r="BA1012" s="177">
        <f t="shared" si="327"/>
        <v>1.1072796934865901</v>
      </c>
      <c r="BB1012" s="173">
        <f>AW1012</f>
        <v>220000</v>
      </c>
      <c r="BC1012" s="178">
        <f t="shared" si="333"/>
        <v>260000</v>
      </c>
      <c r="BD1012" s="173">
        <f t="shared" si="318"/>
        <v>115600</v>
      </c>
      <c r="BE1012" s="177">
        <f t="shared" si="319"/>
        <v>1.1072796934865901</v>
      </c>
      <c r="BF1012" s="179" t="s">
        <v>20515</v>
      </c>
      <c r="BG1012" s="174" t="s">
        <v>3259</v>
      </c>
      <c r="BH1012" s="166" t="s">
        <v>20501</v>
      </c>
      <c r="BI1012" s="162"/>
      <c r="BJ1012" s="163">
        <v>1</v>
      </c>
      <c r="BK1012" s="163"/>
    </row>
    <row r="1013" spans="1:63" ht="33.75" customHeight="1" x14ac:dyDescent="0.25">
      <c r="A1013" s="157">
        <v>1007</v>
      </c>
      <c r="B1013" s="164" t="s">
        <v>3269</v>
      </c>
      <c r="C1013" s="169" t="s">
        <v>3257</v>
      </c>
      <c r="D1013" s="169" t="s">
        <v>495</v>
      </c>
      <c r="E1013" s="170" t="s">
        <v>3270</v>
      </c>
      <c r="F1013" s="171" t="s">
        <v>3271</v>
      </c>
      <c r="G1013" s="171" t="s">
        <v>3271</v>
      </c>
      <c r="H1013" s="172" t="s">
        <v>3271</v>
      </c>
      <c r="I1013" s="164" t="s">
        <v>439</v>
      </c>
      <c r="J1013" s="164">
        <v>220</v>
      </c>
      <c r="K1013" s="171">
        <v>220</v>
      </c>
      <c r="L1013" s="171" t="s">
        <v>3258</v>
      </c>
      <c r="M1013" s="173">
        <v>69000</v>
      </c>
      <c r="N1013" s="173">
        <f t="shared" si="335"/>
        <v>27200</v>
      </c>
      <c r="O1013" s="173">
        <v>27234.782608695699</v>
      </c>
      <c r="P1013" s="173">
        <v>96200</v>
      </c>
      <c r="Q1013" s="173">
        <f t="shared" si="336"/>
        <v>35405.21739130441</v>
      </c>
      <c r="R1013" s="173">
        <f t="shared" si="337"/>
        <v>104405.21739130441</v>
      </c>
      <c r="S1013" s="173">
        <v>104400</v>
      </c>
      <c r="T1013" s="174" t="s">
        <v>3259</v>
      </c>
      <c r="U1013" s="175" t="s">
        <v>471</v>
      </c>
      <c r="V1013" s="175" t="s">
        <v>2524</v>
      </c>
      <c r="W1013" s="175" t="s">
        <v>173</v>
      </c>
      <c r="X1013" s="176">
        <v>43294</v>
      </c>
      <c r="Y1013" s="171" t="s">
        <v>7684</v>
      </c>
      <c r="Z1013" s="171"/>
      <c r="AA1013" s="173"/>
      <c r="AB1013" s="173"/>
      <c r="AC1013" s="173"/>
      <c r="AD1013" s="173"/>
      <c r="AE1013" s="173"/>
      <c r="AF1013" s="173">
        <v>260000</v>
      </c>
      <c r="AG1013" s="173"/>
      <c r="AH1013" s="173"/>
      <c r="AI1013" s="173">
        <v>220000</v>
      </c>
      <c r="AJ1013" s="173"/>
      <c r="AK1013" s="173"/>
      <c r="AL1013" s="173"/>
      <c r="AM1013" s="173"/>
      <c r="AN1013" s="173"/>
      <c r="AO1013" s="173"/>
      <c r="AP1013" s="173"/>
      <c r="AQ1013" s="173"/>
      <c r="AR1013" s="173"/>
      <c r="AS1013" s="173">
        <v>300000</v>
      </c>
      <c r="AT1013" s="160">
        <f t="shared" si="320"/>
        <v>3</v>
      </c>
      <c r="AU1013" s="173">
        <f t="shared" si="321"/>
        <v>780000</v>
      </c>
      <c r="AV1013" s="173">
        <f t="shared" si="322"/>
        <v>260000</v>
      </c>
      <c r="AW1013" s="173">
        <f t="shared" si="323"/>
        <v>220000</v>
      </c>
      <c r="AX1013" s="173">
        <f t="shared" si="324"/>
        <v>155600</v>
      </c>
      <c r="AY1013" s="173">
        <f t="shared" si="325"/>
        <v>115600</v>
      </c>
      <c r="AZ1013" s="177">
        <f t="shared" si="326"/>
        <v>1.4904214559386972</v>
      </c>
      <c r="BA1013" s="177">
        <f t="shared" si="327"/>
        <v>1.1072796934865901</v>
      </c>
      <c r="BB1013" s="173">
        <f>AW1013</f>
        <v>220000</v>
      </c>
      <c r="BC1013" s="178">
        <f t="shared" si="333"/>
        <v>260000</v>
      </c>
      <c r="BD1013" s="173">
        <f t="shared" si="318"/>
        <v>115600</v>
      </c>
      <c r="BE1013" s="177">
        <f t="shared" si="319"/>
        <v>1.1072796934865901</v>
      </c>
      <c r="BF1013" s="179" t="s">
        <v>20515</v>
      </c>
      <c r="BG1013" s="174" t="s">
        <v>3259</v>
      </c>
      <c r="BH1013" s="166" t="s">
        <v>20501</v>
      </c>
      <c r="BI1013" s="162"/>
      <c r="BJ1013" s="163">
        <v>1</v>
      </c>
      <c r="BK1013" s="163"/>
    </row>
    <row r="1014" spans="1:63" ht="33.75" customHeight="1" x14ac:dyDescent="0.25">
      <c r="A1014" s="157">
        <v>1008</v>
      </c>
      <c r="B1014" s="164" t="s">
        <v>3276</v>
      </c>
      <c r="C1014" s="169" t="s">
        <v>3257</v>
      </c>
      <c r="D1014" s="169" t="s">
        <v>495</v>
      </c>
      <c r="E1014" s="170" t="s">
        <v>3277</v>
      </c>
      <c r="F1014" s="171" t="s">
        <v>3278</v>
      </c>
      <c r="G1014" s="171" t="s">
        <v>3278</v>
      </c>
      <c r="H1014" s="172" t="s">
        <v>3278</v>
      </c>
      <c r="I1014" s="164" t="s">
        <v>497</v>
      </c>
      <c r="J1014" s="164">
        <v>220</v>
      </c>
      <c r="K1014" s="171">
        <v>220</v>
      </c>
      <c r="L1014" s="171" t="s">
        <v>3258</v>
      </c>
      <c r="M1014" s="173">
        <v>69000</v>
      </c>
      <c r="N1014" s="173">
        <f t="shared" si="335"/>
        <v>27200</v>
      </c>
      <c r="O1014" s="173">
        <v>27234.782608695699</v>
      </c>
      <c r="P1014" s="173">
        <v>96200</v>
      </c>
      <c r="Q1014" s="173">
        <f t="shared" si="336"/>
        <v>35405.21739130441</v>
      </c>
      <c r="R1014" s="173">
        <f t="shared" si="337"/>
        <v>104405.21739130441</v>
      </c>
      <c r="S1014" s="173">
        <v>104400</v>
      </c>
      <c r="T1014" s="174" t="s">
        <v>3259</v>
      </c>
      <c r="U1014" s="175" t="s">
        <v>471</v>
      </c>
      <c r="V1014" s="175" t="s">
        <v>2524</v>
      </c>
      <c r="W1014" s="175" t="s">
        <v>173</v>
      </c>
      <c r="X1014" s="176">
        <v>43294</v>
      </c>
      <c r="Y1014" s="171" t="s">
        <v>7684</v>
      </c>
      <c r="Z1014" s="171"/>
      <c r="AA1014" s="173"/>
      <c r="AB1014" s="173"/>
      <c r="AC1014" s="173"/>
      <c r="AD1014" s="173">
        <v>250000</v>
      </c>
      <c r="AE1014" s="173"/>
      <c r="AF1014" s="173"/>
      <c r="AG1014" s="173"/>
      <c r="AH1014" s="173"/>
      <c r="AI1014" s="173">
        <v>220000</v>
      </c>
      <c r="AJ1014" s="173"/>
      <c r="AK1014" s="173"/>
      <c r="AL1014" s="173"/>
      <c r="AM1014" s="173"/>
      <c r="AN1014" s="173"/>
      <c r="AO1014" s="173"/>
      <c r="AP1014" s="173"/>
      <c r="AQ1014" s="173"/>
      <c r="AR1014" s="173"/>
      <c r="AS1014" s="173">
        <v>130000</v>
      </c>
      <c r="AT1014" s="160">
        <f t="shared" si="320"/>
        <v>3</v>
      </c>
      <c r="AU1014" s="173">
        <f t="shared" si="321"/>
        <v>600000</v>
      </c>
      <c r="AV1014" s="173">
        <f t="shared" si="322"/>
        <v>200000</v>
      </c>
      <c r="AW1014" s="173">
        <f t="shared" si="323"/>
        <v>130000</v>
      </c>
      <c r="AX1014" s="173">
        <f t="shared" si="324"/>
        <v>95600</v>
      </c>
      <c r="AY1014" s="173">
        <f t="shared" si="325"/>
        <v>25600</v>
      </c>
      <c r="AZ1014" s="177">
        <f t="shared" si="326"/>
        <v>0.91570881226053635</v>
      </c>
      <c r="BA1014" s="177">
        <f t="shared" si="327"/>
        <v>0.24521072796934865</v>
      </c>
      <c r="BB1014" s="173">
        <f>AV1014</f>
        <v>200000</v>
      </c>
      <c r="BC1014" s="178">
        <f t="shared" si="333"/>
        <v>200000</v>
      </c>
      <c r="BD1014" s="173">
        <f t="shared" si="318"/>
        <v>95600</v>
      </c>
      <c r="BE1014" s="177">
        <f t="shared" si="319"/>
        <v>0.91570881226053635</v>
      </c>
      <c r="BF1014" s="179" t="s">
        <v>7679</v>
      </c>
      <c r="BG1014" s="174" t="s">
        <v>3259</v>
      </c>
      <c r="BH1014" s="166" t="s">
        <v>20501</v>
      </c>
      <c r="BI1014" s="162"/>
      <c r="BJ1014" s="163">
        <v>1</v>
      </c>
      <c r="BK1014" s="163"/>
    </row>
    <row r="1015" spans="1:63" ht="33.75" customHeight="1" x14ac:dyDescent="0.25">
      <c r="A1015" s="157">
        <v>1009</v>
      </c>
      <c r="B1015" s="164" t="s">
        <v>3279</v>
      </c>
      <c r="C1015" s="169" t="s">
        <v>3257</v>
      </c>
      <c r="D1015" s="169" t="s">
        <v>495</v>
      </c>
      <c r="E1015" s="170" t="s">
        <v>3280</v>
      </c>
      <c r="F1015" s="171" t="s">
        <v>3281</v>
      </c>
      <c r="G1015" s="171" t="s">
        <v>3281</v>
      </c>
      <c r="H1015" s="172" t="s">
        <v>3281</v>
      </c>
      <c r="I1015" s="164" t="s">
        <v>497</v>
      </c>
      <c r="J1015" s="164">
        <v>220</v>
      </c>
      <c r="K1015" s="171">
        <v>220</v>
      </c>
      <c r="L1015" s="171" t="s">
        <v>3258</v>
      </c>
      <c r="M1015" s="173">
        <v>69000</v>
      </c>
      <c r="N1015" s="173">
        <f t="shared" si="335"/>
        <v>27200</v>
      </c>
      <c r="O1015" s="173">
        <v>27234.782608695699</v>
      </c>
      <c r="P1015" s="173">
        <v>96200</v>
      </c>
      <c r="Q1015" s="173">
        <f t="shared" si="336"/>
        <v>35405.21739130441</v>
      </c>
      <c r="R1015" s="173">
        <f t="shared" si="337"/>
        <v>104405.21739130441</v>
      </c>
      <c r="S1015" s="173">
        <v>104400</v>
      </c>
      <c r="T1015" s="174" t="s">
        <v>3259</v>
      </c>
      <c r="U1015" s="175" t="s">
        <v>471</v>
      </c>
      <c r="V1015" s="175" t="s">
        <v>2524</v>
      </c>
      <c r="W1015" s="175" t="s">
        <v>173</v>
      </c>
      <c r="X1015" s="176">
        <v>43294</v>
      </c>
      <c r="Y1015" s="171" t="s">
        <v>7684</v>
      </c>
      <c r="Z1015" s="171"/>
      <c r="AA1015" s="173"/>
      <c r="AB1015" s="173"/>
      <c r="AC1015" s="173"/>
      <c r="AD1015" s="173"/>
      <c r="AE1015" s="173"/>
      <c r="AF1015" s="173">
        <v>260000</v>
      </c>
      <c r="AG1015" s="173"/>
      <c r="AH1015" s="173"/>
      <c r="AI1015" s="173">
        <v>220000</v>
      </c>
      <c r="AJ1015" s="173"/>
      <c r="AK1015" s="173"/>
      <c r="AL1015" s="173"/>
      <c r="AM1015" s="173"/>
      <c r="AN1015" s="173"/>
      <c r="AO1015" s="173"/>
      <c r="AP1015" s="173"/>
      <c r="AQ1015" s="173"/>
      <c r="AR1015" s="173"/>
      <c r="AS1015" s="173">
        <v>130000</v>
      </c>
      <c r="AT1015" s="160">
        <f t="shared" si="320"/>
        <v>3</v>
      </c>
      <c r="AU1015" s="173">
        <f t="shared" si="321"/>
        <v>610000</v>
      </c>
      <c r="AV1015" s="173">
        <f t="shared" si="322"/>
        <v>203300</v>
      </c>
      <c r="AW1015" s="173">
        <f t="shared" si="323"/>
        <v>130000</v>
      </c>
      <c r="AX1015" s="173">
        <f t="shared" si="324"/>
        <v>98900</v>
      </c>
      <c r="AY1015" s="173">
        <f t="shared" si="325"/>
        <v>25600</v>
      </c>
      <c r="AZ1015" s="177">
        <f t="shared" si="326"/>
        <v>0.94731800766283525</v>
      </c>
      <c r="BA1015" s="177">
        <f t="shared" si="327"/>
        <v>0.24521072796934865</v>
      </c>
      <c r="BB1015" s="173">
        <f>AV1015</f>
        <v>203300</v>
      </c>
      <c r="BC1015" s="178">
        <f t="shared" si="333"/>
        <v>203300</v>
      </c>
      <c r="BD1015" s="173">
        <f t="shared" si="318"/>
        <v>98900</v>
      </c>
      <c r="BE1015" s="177">
        <f t="shared" si="319"/>
        <v>0.94731800766283525</v>
      </c>
      <c r="BF1015" s="179" t="s">
        <v>7679</v>
      </c>
      <c r="BG1015" s="174" t="s">
        <v>3259</v>
      </c>
      <c r="BH1015" s="166" t="s">
        <v>20501</v>
      </c>
      <c r="BI1015" s="162"/>
      <c r="BJ1015" s="163">
        <v>1</v>
      </c>
      <c r="BK1015" s="163"/>
    </row>
    <row r="1016" spans="1:63" ht="33.75" customHeight="1" x14ac:dyDescent="0.25">
      <c r="A1016" s="157">
        <v>1010</v>
      </c>
      <c r="B1016" s="164" t="s">
        <v>3282</v>
      </c>
      <c r="C1016" s="169" t="s">
        <v>3257</v>
      </c>
      <c r="D1016" s="169" t="s">
        <v>495</v>
      </c>
      <c r="E1016" s="170" t="s">
        <v>3283</v>
      </c>
      <c r="F1016" s="171" t="s">
        <v>3284</v>
      </c>
      <c r="G1016" s="171" t="s">
        <v>3284</v>
      </c>
      <c r="H1016" s="172" t="s">
        <v>3284</v>
      </c>
      <c r="I1016" s="164" t="s">
        <v>497</v>
      </c>
      <c r="J1016" s="164">
        <v>220</v>
      </c>
      <c r="K1016" s="171">
        <v>220</v>
      </c>
      <c r="L1016" s="171" t="s">
        <v>3258</v>
      </c>
      <c r="M1016" s="173">
        <v>69000</v>
      </c>
      <c r="N1016" s="173">
        <f t="shared" si="335"/>
        <v>27200</v>
      </c>
      <c r="O1016" s="173">
        <v>27234.782608695699</v>
      </c>
      <c r="P1016" s="173">
        <v>96200</v>
      </c>
      <c r="Q1016" s="173">
        <f t="shared" si="336"/>
        <v>35405.21739130441</v>
      </c>
      <c r="R1016" s="173">
        <f t="shared" si="337"/>
        <v>104405.21739130441</v>
      </c>
      <c r="S1016" s="173">
        <v>104400</v>
      </c>
      <c r="T1016" s="174" t="s">
        <v>3259</v>
      </c>
      <c r="U1016" s="175" t="s">
        <v>471</v>
      </c>
      <c r="V1016" s="175" t="s">
        <v>2524</v>
      </c>
      <c r="W1016" s="175" t="s">
        <v>173</v>
      </c>
      <c r="X1016" s="176">
        <v>43294</v>
      </c>
      <c r="Y1016" s="171" t="s">
        <v>7684</v>
      </c>
      <c r="Z1016" s="171"/>
      <c r="AA1016" s="173"/>
      <c r="AB1016" s="173"/>
      <c r="AC1016" s="173"/>
      <c r="AD1016" s="173">
        <v>250000</v>
      </c>
      <c r="AE1016" s="173"/>
      <c r="AF1016" s="173">
        <v>260000</v>
      </c>
      <c r="AG1016" s="173"/>
      <c r="AH1016" s="173"/>
      <c r="AI1016" s="173">
        <v>220000</v>
      </c>
      <c r="AJ1016" s="173"/>
      <c r="AK1016" s="173"/>
      <c r="AL1016" s="173"/>
      <c r="AM1016" s="173"/>
      <c r="AN1016" s="173"/>
      <c r="AO1016" s="173"/>
      <c r="AP1016" s="173"/>
      <c r="AQ1016" s="173"/>
      <c r="AR1016" s="173"/>
      <c r="AS1016" s="173"/>
      <c r="AT1016" s="160">
        <f t="shared" si="320"/>
        <v>3</v>
      </c>
      <c r="AU1016" s="173">
        <f t="shared" si="321"/>
        <v>730000</v>
      </c>
      <c r="AV1016" s="173">
        <f t="shared" si="322"/>
        <v>243300</v>
      </c>
      <c r="AW1016" s="173">
        <f t="shared" si="323"/>
        <v>220000</v>
      </c>
      <c r="AX1016" s="173">
        <f t="shared" si="324"/>
        <v>138900</v>
      </c>
      <c r="AY1016" s="173">
        <f t="shared" si="325"/>
        <v>115600</v>
      </c>
      <c r="AZ1016" s="177">
        <f t="shared" si="326"/>
        <v>1.3304597701149425</v>
      </c>
      <c r="BA1016" s="177">
        <f t="shared" si="327"/>
        <v>1.1072796934865901</v>
      </c>
      <c r="BB1016" s="173">
        <f>AW1016</f>
        <v>220000</v>
      </c>
      <c r="BC1016" s="178">
        <f t="shared" si="333"/>
        <v>243300</v>
      </c>
      <c r="BD1016" s="173">
        <f t="shared" si="318"/>
        <v>115600</v>
      </c>
      <c r="BE1016" s="177">
        <f t="shared" si="319"/>
        <v>1.1072796934865901</v>
      </c>
      <c r="BF1016" s="179" t="s">
        <v>20515</v>
      </c>
      <c r="BG1016" s="174" t="s">
        <v>3259</v>
      </c>
      <c r="BH1016" s="166" t="s">
        <v>20501</v>
      </c>
      <c r="BI1016" s="162"/>
      <c r="BJ1016" s="163">
        <v>1</v>
      </c>
      <c r="BK1016" s="163"/>
    </row>
    <row r="1017" spans="1:63" ht="33.75" customHeight="1" x14ac:dyDescent="0.25">
      <c r="A1017" s="157">
        <v>1011</v>
      </c>
      <c r="B1017" s="164" t="s">
        <v>3285</v>
      </c>
      <c r="C1017" s="169" t="s">
        <v>3257</v>
      </c>
      <c r="D1017" s="169" t="s">
        <v>495</v>
      </c>
      <c r="E1017" s="170" t="s">
        <v>3286</v>
      </c>
      <c r="F1017" s="171" t="s">
        <v>3287</v>
      </c>
      <c r="G1017" s="171" t="s">
        <v>3287</v>
      </c>
      <c r="H1017" s="172" t="s">
        <v>3287</v>
      </c>
      <c r="I1017" s="164" t="s">
        <v>497</v>
      </c>
      <c r="J1017" s="164">
        <v>220</v>
      </c>
      <c r="K1017" s="171">
        <v>220</v>
      </c>
      <c r="L1017" s="171" t="s">
        <v>3258</v>
      </c>
      <c r="M1017" s="173">
        <v>69000</v>
      </c>
      <c r="N1017" s="173">
        <f t="shared" si="335"/>
        <v>27200</v>
      </c>
      <c r="O1017" s="173">
        <v>27234.782608695699</v>
      </c>
      <c r="P1017" s="173">
        <v>96200</v>
      </c>
      <c r="Q1017" s="173">
        <f t="shared" si="336"/>
        <v>35405.21739130441</v>
      </c>
      <c r="R1017" s="173">
        <f t="shared" si="337"/>
        <v>104405.21739130441</v>
      </c>
      <c r="S1017" s="173">
        <v>104400</v>
      </c>
      <c r="T1017" s="174" t="s">
        <v>3259</v>
      </c>
      <c r="U1017" s="175" t="s">
        <v>471</v>
      </c>
      <c r="V1017" s="175" t="s">
        <v>2524</v>
      </c>
      <c r="W1017" s="175" t="s">
        <v>29</v>
      </c>
      <c r="X1017" s="176">
        <v>43294</v>
      </c>
      <c r="Y1017" s="171" t="s">
        <v>7684</v>
      </c>
      <c r="Z1017" s="171"/>
      <c r="AA1017" s="173"/>
      <c r="AB1017" s="173"/>
      <c r="AC1017" s="173"/>
      <c r="AD1017" s="173"/>
      <c r="AE1017" s="173"/>
      <c r="AF1017" s="173">
        <v>260000</v>
      </c>
      <c r="AG1017" s="173"/>
      <c r="AH1017" s="173"/>
      <c r="AI1017" s="173">
        <v>220000</v>
      </c>
      <c r="AJ1017" s="173"/>
      <c r="AK1017" s="173"/>
      <c r="AL1017" s="173"/>
      <c r="AM1017" s="173"/>
      <c r="AN1017" s="173"/>
      <c r="AO1017" s="173"/>
      <c r="AP1017" s="173"/>
      <c r="AQ1017" s="173"/>
      <c r="AR1017" s="173"/>
      <c r="AS1017" s="173">
        <v>130000</v>
      </c>
      <c r="AT1017" s="160">
        <f t="shared" si="320"/>
        <v>3</v>
      </c>
      <c r="AU1017" s="173">
        <f t="shared" si="321"/>
        <v>610000</v>
      </c>
      <c r="AV1017" s="173">
        <f t="shared" si="322"/>
        <v>203300</v>
      </c>
      <c r="AW1017" s="173">
        <f t="shared" si="323"/>
        <v>130000</v>
      </c>
      <c r="AX1017" s="173">
        <f t="shared" si="324"/>
        <v>98900</v>
      </c>
      <c r="AY1017" s="173">
        <f t="shared" si="325"/>
        <v>25600</v>
      </c>
      <c r="AZ1017" s="177">
        <f t="shared" si="326"/>
        <v>0.94731800766283525</v>
      </c>
      <c r="BA1017" s="177">
        <f t="shared" si="327"/>
        <v>0.24521072796934865</v>
      </c>
      <c r="BB1017" s="173">
        <f t="shared" ref="BB1017:BB1039" si="338">AV1017</f>
        <v>203300</v>
      </c>
      <c r="BC1017" s="178">
        <f t="shared" si="333"/>
        <v>203300</v>
      </c>
      <c r="BD1017" s="173">
        <f t="shared" si="318"/>
        <v>98900</v>
      </c>
      <c r="BE1017" s="177">
        <f t="shared" si="319"/>
        <v>0.94731800766283525</v>
      </c>
      <c r="BF1017" s="179" t="s">
        <v>7679</v>
      </c>
      <c r="BG1017" s="174" t="s">
        <v>3259</v>
      </c>
      <c r="BH1017" s="166" t="s">
        <v>20501</v>
      </c>
      <c r="BI1017" s="162"/>
      <c r="BJ1017" s="163">
        <v>1</v>
      </c>
      <c r="BK1017" s="163"/>
    </row>
    <row r="1018" spans="1:63" ht="33.75" customHeight="1" x14ac:dyDescent="0.25">
      <c r="A1018" s="157">
        <v>1012</v>
      </c>
      <c r="B1018" s="164" t="s">
        <v>3288</v>
      </c>
      <c r="C1018" s="169" t="s">
        <v>3257</v>
      </c>
      <c r="D1018" s="169" t="s">
        <v>495</v>
      </c>
      <c r="E1018" s="170" t="s">
        <v>3289</v>
      </c>
      <c r="F1018" s="171" t="s">
        <v>3290</v>
      </c>
      <c r="G1018" s="171" t="s">
        <v>3290</v>
      </c>
      <c r="H1018" s="172" t="s">
        <v>3290</v>
      </c>
      <c r="I1018" s="164" t="s">
        <v>497</v>
      </c>
      <c r="J1018" s="164">
        <v>220</v>
      </c>
      <c r="K1018" s="171">
        <v>220</v>
      </c>
      <c r="L1018" s="171" t="s">
        <v>3258</v>
      </c>
      <c r="M1018" s="173">
        <v>69000</v>
      </c>
      <c r="N1018" s="173">
        <f t="shared" si="335"/>
        <v>27200</v>
      </c>
      <c r="O1018" s="173">
        <v>27234.782608695699</v>
      </c>
      <c r="P1018" s="173">
        <v>96200</v>
      </c>
      <c r="Q1018" s="173">
        <f t="shared" si="336"/>
        <v>35405.21739130441</v>
      </c>
      <c r="R1018" s="173">
        <f t="shared" si="337"/>
        <v>104405.21739130441</v>
      </c>
      <c r="S1018" s="173">
        <v>104400</v>
      </c>
      <c r="T1018" s="174" t="s">
        <v>3259</v>
      </c>
      <c r="U1018" s="175" t="s">
        <v>471</v>
      </c>
      <c r="V1018" s="175" t="s">
        <v>2524</v>
      </c>
      <c r="W1018" s="175" t="s">
        <v>29</v>
      </c>
      <c r="X1018" s="176">
        <v>43294</v>
      </c>
      <c r="Y1018" s="171" t="s">
        <v>7684</v>
      </c>
      <c r="Z1018" s="171"/>
      <c r="AA1018" s="173"/>
      <c r="AB1018" s="173"/>
      <c r="AC1018" s="173"/>
      <c r="AD1018" s="173">
        <v>250000</v>
      </c>
      <c r="AE1018" s="173"/>
      <c r="AF1018" s="173">
        <v>260000</v>
      </c>
      <c r="AG1018" s="173"/>
      <c r="AH1018" s="173"/>
      <c r="AI1018" s="173"/>
      <c r="AJ1018" s="173"/>
      <c r="AK1018" s="173"/>
      <c r="AL1018" s="173"/>
      <c r="AM1018" s="173"/>
      <c r="AN1018" s="173"/>
      <c r="AO1018" s="173"/>
      <c r="AP1018" s="173"/>
      <c r="AQ1018" s="173"/>
      <c r="AR1018" s="173"/>
      <c r="AS1018" s="173">
        <v>130000</v>
      </c>
      <c r="AT1018" s="160">
        <f t="shared" si="320"/>
        <v>3</v>
      </c>
      <c r="AU1018" s="173">
        <f t="shared" si="321"/>
        <v>640000</v>
      </c>
      <c r="AV1018" s="173">
        <f t="shared" si="322"/>
        <v>213300</v>
      </c>
      <c r="AW1018" s="173">
        <f t="shared" si="323"/>
        <v>130000</v>
      </c>
      <c r="AX1018" s="173">
        <f t="shared" si="324"/>
        <v>108900</v>
      </c>
      <c r="AY1018" s="173">
        <f t="shared" si="325"/>
        <v>25600</v>
      </c>
      <c r="AZ1018" s="177">
        <f t="shared" si="326"/>
        <v>1.0431034482758621</v>
      </c>
      <c r="BA1018" s="177">
        <f t="shared" si="327"/>
        <v>0.24521072796934865</v>
      </c>
      <c r="BB1018" s="173">
        <f t="shared" si="338"/>
        <v>213300</v>
      </c>
      <c r="BC1018" s="178">
        <f t="shared" si="333"/>
        <v>213300</v>
      </c>
      <c r="BD1018" s="173">
        <f t="shared" si="318"/>
        <v>108900</v>
      </c>
      <c r="BE1018" s="177">
        <f t="shared" si="319"/>
        <v>1.0431034482758621</v>
      </c>
      <c r="BF1018" s="179" t="s">
        <v>7679</v>
      </c>
      <c r="BG1018" s="174" t="s">
        <v>3259</v>
      </c>
      <c r="BH1018" s="166" t="s">
        <v>20501</v>
      </c>
      <c r="BI1018" s="162"/>
      <c r="BJ1018" s="163">
        <v>1</v>
      </c>
      <c r="BK1018" s="163"/>
    </row>
    <row r="1019" spans="1:63" ht="33.75" customHeight="1" x14ac:dyDescent="0.25">
      <c r="A1019" s="157">
        <v>1013</v>
      </c>
      <c r="B1019" s="164" t="s">
        <v>3291</v>
      </c>
      <c r="C1019" s="169" t="s">
        <v>3257</v>
      </c>
      <c r="D1019" s="169" t="s">
        <v>495</v>
      </c>
      <c r="E1019" s="170" t="s">
        <v>3292</v>
      </c>
      <c r="F1019" s="171" t="s">
        <v>3293</v>
      </c>
      <c r="G1019" s="171" t="s">
        <v>3293</v>
      </c>
      <c r="H1019" s="172" t="s">
        <v>3293</v>
      </c>
      <c r="I1019" s="164" t="s">
        <v>497</v>
      </c>
      <c r="J1019" s="164">
        <v>220</v>
      </c>
      <c r="K1019" s="171">
        <v>220</v>
      </c>
      <c r="L1019" s="171" t="s">
        <v>3258</v>
      </c>
      <c r="M1019" s="173">
        <v>69000</v>
      </c>
      <c r="N1019" s="173">
        <f t="shared" si="335"/>
        <v>27200</v>
      </c>
      <c r="O1019" s="173">
        <v>27234.782608695699</v>
      </c>
      <c r="P1019" s="173">
        <v>96200</v>
      </c>
      <c r="Q1019" s="173">
        <f t="shared" si="336"/>
        <v>35405.21739130441</v>
      </c>
      <c r="R1019" s="173">
        <f t="shared" si="337"/>
        <v>104405.21739130441</v>
      </c>
      <c r="S1019" s="173">
        <v>104400</v>
      </c>
      <c r="T1019" s="174" t="s">
        <v>3259</v>
      </c>
      <c r="U1019" s="175" t="s">
        <v>471</v>
      </c>
      <c r="V1019" s="175" t="s">
        <v>2524</v>
      </c>
      <c r="W1019" s="175" t="s">
        <v>29</v>
      </c>
      <c r="X1019" s="176">
        <v>43294</v>
      </c>
      <c r="Y1019" s="171" t="s">
        <v>7684</v>
      </c>
      <c r="Z1019" s="171"/>
      <c r="AA1019" s="173"/>
      <c r="AB1019" s="173"/>
      <c r="AC1019" s="173"/>
      <c r="AD1019" s="173">
        <v>250000</v>
      </c>
      <c r="AE1019" s="173"/>
      <c r="AF1019" s="173"/>
      <c r="AG1019" s="173"/>
      <c r="AH1019" s="173"/>
      <c r="AI1019" s="173">
        <v>220000</v>
      </c>
      <c r="AJ1019" s="173"/>
      <c r="AK1019" s="173"/>
      <c r="AL1019" s="173"/>
      <c r="AM1019" s="173"/>
      <c r="AN1019" s="173"/>
      <c r="AO1019" s="173"/>
      <c r="AP1019" s="173"/>
      <c r="AQ1019" s="173"/>
      <c r="AR1019" s="173"/>
      <c r="AS1019" s="173">
        <v>130000</v>
      </c>
      <c r="AT1019" s="160">
        <f t="shared" si="320"/>
        <v>3</v>
      </c>
      <c r="AU1019" s="173">
        <f t="shared" si="321"/>
        <v>600000</v>
      </c>
      <c r="AV1019" s="173">
        <f t="shared" si="322"/>
        <v>200000</v>
      </c>
      <c r="AW1019" s="173">
        <f t="shared" si="323"/>
        <v>130000</v>
      </c>
      <c r="AX1019" s="173">
        <f t="shared" si="324"/>
        <v>95600</v>
      </c>
      <c r="AY1019" s="173">
        <f t="shared" si="325"/>
        <v>25600</v>
      </c>
      <c r="AZ1019" s="177">
        <f t="shared" si="326"/>
        <v>0.91570881226053635</v>
      </c>
      <c r="BA1019" s="177">
        <f t="shared" si="327"/>
        <v>0.24521072796934865</v>
      </c>
      <c r="BB1019" s="173">
        <f t="shared" si="338"/>
        <v>200000</v>
      </c>
      <c r="BC1019" s="178">
        <f t="shared" si="333"/>
        <v>200000</v>
      </c>
      <c r="BD1019" s="173">
        <f t="shared" si="318"/>
        <v>95600</v>
      </c>
      <c r="BE1019" s="177">
        <f t="shared" si="319"/>
        <v>0.91570881226053635</v>
      </c>
      <c r="BF1019" s="179" t="s">
        <v>7679</v>
      </c>
      <c r="BG1019" s="174" t="s">
        <v>3259</v>
      </c>
      <c r="BH1019" s="166" t="s">
        <v>20501</v>
      </c>
      <c r="BI1019" s="162"/>
      <c r="BJ1019" s="163">
        <v>1</v>
      </c>
      <c r="BK1019" s="163"/>
    </row>
    <row r="1020" spans="1:63" ht="33.75" customHeight="1" x14ac:dyDescent="0.25">
      <c r="A1020" s="157">
        <v>1014</v>
      </c>
      <c r="B1020" s="164" t="s">
        <v>3294</v>
      </c>
      <c r="C1020" s="169" t="s">
        <v>3257</v>
      </c>
      <c r="D1020" s="169" t="s">
        <v>495</v>
      </c>
      <c r="E1020" s="170" t="s">
        <v>3295</v>
      </c>
      <c r="F1020" s="171" t="s">
        <v>3296</v>
      </c>
      <c r="G1020" s="171" t="s">
        <v>3296</v>
      </c>
      <c r="H1020" s="172" t="s">
        <v>3296</v>
      </c>
      <c r="I1020" s="164" t="s">
        <v>497</v>
      </c>
      <c r="J1020" s="164">
        <v>220</v>
      </c>
      <c r="K1020" s="171">
        <v>220</v>
      </c>
      <c r="L1020" s="171" t="s">
        <v>3258</v>
      </c>
      <c r="M1020" s="173">
        <v>69000</v>
      </c>
      <c r="N1020" s="173">
        <f t="shared" si="335"/>
        <v>27200</v>
      </c>
      <c r="O1020" s="173">
        <v>27234.782608695699</v>
      </c>
      <c r="P1020" s="173">
        <v>96200</v>
      </c>
      <c r="Q1020" s="173">
        <f t="shared" si="336"/>
        <v>35405.21739130441</v>
      </c>
      <c r="R1020" s="173">
        <f t="shared" si="337"/>
        <v>104405.21739130441</v>
      </c>
      <c r="S1020" s="173">
        <v>104400</v>
      </c>
      <c r="T1020" s="174" t="s">
        <v>3259</v>
      </c>
      <c r="U1020" s="175" t="s">
        <v>471</v>
      </c>
      <c r="V1020" s="175" t="s">
        <v>2524</v>
      </c>
      <c r="W1020" s="175" t="s">
        <v>173</v>
      </c>
      <c r="X1020" s="176">
        <v>43294</v>
      </c>
      <c r="Y1020" s="171" t="s">
        <v>7684</v>
      </c>
      <c r="Z1020" s="171"/>
      <c r="AA1020" s="173"/>
      <c r="AB1020" s="173"/>
      <c r="AC1020" s="173"/>
      <c r="AD1020" s="173">
        <v>250000</v>
      </c>
      <c r="AE1020" s="173"/>
      <c r="AF1020" s="173"/>
      <c r="AG1020" s="173"/>
      <c r="AH1020" s="173"/>
      <c r="AI1020" s="173">
        <v>220000</v>
      </c>
      <c r="AJ1020" s="173"/>
      <c r="AK1020" s="173"/>
      <c r="AL1020" s="173"/>
      <c r="AM1020" s="173"/>
      <c r="AN1020" s="173"/>
      <c r="AO1020" s="173"/>
      <c r="AP1020" s="173"/>
      <c r="AQ1020" s="173"/>
      <c r="AR1020" s="173"/>
      <c r="AS1020" s="173">
        <v>130000</v>
      </c>
      <c r="AT1020" s="160">
        <f t="shared" si="320"/>
        <v>3</v>
      </c>
      <c r="AU1020" s="173">
        <f t="shared" si="321"/>
        <v>600000</v>
      </c>
      <c r="AV1020" s="173">
        <f t="shared" si="322"/>
        <v>200000</v>
      </c>
      <c r="AW1020" s="173">
        <f t="shared" si="323"/>
        <v>130000</v>
      </c>
      <c r="AX1020" s="173">
        <f t="shared" si="324"/>
        <v>95600</v>
      </c>
      <c r="AY1020" s="173">
        <f t="shared" si="325"/>
        <v>25600</v>
      </c>
      <c r="AZ1020" s="177">
        <f t="shared" si="326"/>
        <v>0.91570881226053635</v>
      </c>
      <c r="BA1020" s="177">
        <f t="shared" si="327"/>
        <v>0.24521072796934865</v>
      </c>
      <c r="BB1020" s="173">
        <f t="shared" si="338"/>
        <v>200000</v>
      </c>
      <c r="BC1020" s="178">
        <f t="shared" si="333"/>
        <v>200000</v>
      </c>
      <c r="BD1020" s="173">
        <f t="shared" si="318"/>
        <v>95600</v>
      </c>
      <c r="BE1020" s="177">
        <f t="shared" si="319"/>
        <v>0.91570881226053635</v>
      </c>
      <c r="BF1020" s="179" t="s">
        <v>7679</v>
      </c>
      <c r="BG1020" s="174" t="s">
        <v>3259</v>
      </c>
      <c r="BH1020" s="166" t="s">
        <v>20501</v>
      </c>
      <c r="BI1020" s="162"/>
      <c r="BJ1020" s="163">
        <v>1</v>
      </c>
      <c r="BK1020" s="163"/>
    </row>
    <row r="1021" spans="1:63" ht="33.75" customHeight="1" x14ac:dyDescent="0.25">
      <c r="A1021" s="157">
        <v>1015</v>
      </c>
      <c r="B1021" s="164" t="s">
        <v>3297</v>
      </c>
      <c r="C1021" s="169" t="s">
        <v>3257</v>
      </c>
      <c r="D1021" s="169" t="s">
        <v>495</v>
      </c>
      <c r="E1021" s="170" t="s">
        <v>3298</v>
      </c>
      <c r="F1021" s="171" t="s">
        <v>3299</v>
      </c>
      <c r="G1021" s="171" t="s">
        <v>3299</v>
      </c>
      <c r="H1021" s="172" t="s">
        <v>3299</v>
      </c>
      <c r="I1021" s="164" t="s">
        <v>497</v>
      </c>
      <c r="J1021" s="164">
        <v>220</v>
      </c>
      <c r="K1021" s="171">
        <v>220</v>
      </c>
      <c r="L1021" s="171" t="s">
        <v>3258</v>
      </c>
      <c r="M1021" s="173">
        <v>69000</v>
      </c>
      <c r="N1021" s="173">
        <f t="shared" si="335"/>
        <v>27200</v>
      </c>
      <c r="O1021" s="173">
        <v>27234.782608695699</v>
      </c>
      <c r="P1021" s="173">
        <v>96200</v>
      </c>
      <c r="Q1021" s="173">
        <f t="shared" si="336"/>
        <v>35405.21739130441</v>
      </c>
      <c r="R1021" s="173">
        <f t="shared" si="337"/>
        <v>104405.21739130441</v>
      </c>
      <c r="S1021" s="173">
        <v>104400</v>
      </c>
      <c r="T1021" s="174" t="s">
        <v>3259</v>
      </c>
      <c r="U1021" s="175" t="s">
        <v>471</v>
      </c>
      <c r="V1021" s="175" t="s">
        <v>2524</v>
      </c>
      <c r="W1021" s="175" t="s">
        <v>94</v>
      </c>
      <c r="X1021" s="176">
        <v>43294</v>
      </c>
      <c r="Y1021" s="171" t="s">
        <v>7684</v>
      </c>
      <c r="Z1021" s="171"/>
      <c r="AA1021" s="173"/>
      <c r="AB1021" s="173"/>
      <c r="AC1021" s="173"/>
      <c r="AD1021" s="173">
        <v>250000</v>
      </c>
      <c r="AE1021" s="173"/>
      <c r="AF1021" s="173"/>
      <c r="AG1021" s="173"/>
      <c r="AH1021" s="173"/>
      <c r="AI1021" s="173">
        <v>220000</v>
      </c>
      <c r="AJ1021" s="173"/>
      <c r="AK1021" s="173"/>
      <c r="AL1021" s="173"/>
      <c r="AM1021" s="173"/>
      <c r="AN1021" s="173"/>
      <c r="AO1021" s="173"/>
      <c r="AP1021" s="173"/>
      <c r="AQ1021" s="173"/>
      <c r="AR1021" s="173"/>
      <c r="AS1021" s="173">
        <v>130000</v>
      </c>
      <c r="AT1021" s="160">
        <f t="shared" si="320"/>
        <v>3</v>
      </c>
      <c r="AU1021" s="173">
        <f t="shared" si="321"/>
        <v>600000</v>
      </c>
      <c r="AV1021" s="173">
        <f t="shared" si="322"/>
        <v>200000</v>
      </c>
      <c r="AW1021" s="173">
        <f t="shared" si="323"/>
        <v>130000</v>
      </c>
      <c r="AX1021" s="173">
        <f t="shared" si="324"/>
        <v>95600</v>
      </c>
      <c r="AY1021" s="173">
        <f t="shared" si="325"/>
        <v>25600</v>
      </c>
      <c r="AZ1021" s="177">
        <f t="shared" si="326"/>
        <v>0.91570881226053635</v>
      </c>
      <c r="BA1021" s="177">
        <f t="shared" si="327"/>
        <v>0.24521072796934865</v>
      </c>
      <c r="BB1021" s="173">
        <f t="shared" si="338"/>
        <v>200000</v>
      </c>
      <c r="BC1021" s="178">
        <f t="shared" si="333"/>
        <v>200000</v>
      </c>
      <c r="BD1021" s="173">
        <f t="shared" si="318"/>
        <v>95600</v>
      </c>
      <c r="BE1021" s="177">
        <f t="shared" si="319"/>
        <v>0.91570881226053635</v>
      </c>
      <c r="BF1021" s="179" t="s">
        <v>7679</v>
      </c>
      <c r="BG1021" s="174" t="s">
        <v>3259</v>
      </c>
      <c r="BH1021" s="166" t="s">
        <v>20501</v>
      </c>
      <c r="BI1021" s="162"/>
      <c r="BJ1021" s="163">
        <v>1</v>
      </c>
      <c r="BK1021" s="163"/>
    </row>
    <row r="1022" spans="1:63" ht="33.75" customHeight="1" x14ac:dyDescent="0.25">
      <c r="A1022" s="157">
        <v>1016</v>
      </c>
      <c r="B1022" s="164" t="s">
        <v>3300</v>
      </c>
      <c r="C1022" s="169" t="s">
        <v>3257</v>
      </c>
      <c r="D1022" s="169" t="s">
        <v>495</v>
      </c>
      <c r="E1022" s="170" t="s">
        <v>3301</v>
      </c>
      <c r="F1022" s="171" t="s">
        <v>3302</v>
      </c>
      <c r="G1022" s="171" t="s">
        <v>3302</v>
      </c>
      <c r="H1022" s="172" t="s">
        <v>3302</v>
      </c>
      <c r="I1022" s="164" t="s">
        <v>497</v>
      </c>
      <c r="J1022" s="164">
        <v>220</v>
      </c>
      <c r="K1022" s="171">
        <v>220</v>
      </c>
      <c r="L1022" s="171" t="s">
        <v>3258</v>
      </c>
      <c r="M1022" s="173">
        <v>69000</v>
      </c>
      <c r="N1022" s="173">
        <f t="shared" si="335"/>
        <v>27200</v>
      </c>
      <c r="O1022" s="173">
        <v>27234.782608695699</v>
      </c>
      <c r="P1022" s="173">
        <v>96200</v>
      </c>
      <c r="Q1022" s="173">
        <f t="shared" si="336"/>
        <v>35405.21739130441</v>
      </c>
      <c r="R1022" s="173">
        <f t="shared" si="337"/>
        <v>104405.21739130441</v>
      </c>
      <c r="S1022" s="173">
        <v>104400</v>
      </c>
      <c r="T1022" s="174" t="s">
        <v>3259</v>
      </c>
      <c r="U1022" s="175" t="s">
        <v>471</v>
      </c>
      <c r="V1022" s="175" t="s">
        <v>2524</v>
      </c>
      <c r="W1022" s="175" t="s">
        <v>29</v>
      </c>
      <c r="X1022" s="176">
        <v>43294</v>
      </c>
      <c r="Y1022" s="171" t="s">
        <v>7684</v>
      </c>
      <c r="Z1022" s="171"/>
      <c r="AA1022" s="173"/>
      <c r="AB1022" s="173"/>
      <c r="AC1022" s="173"/>
      <c r="AD1022" s="173"/>
      <c r="AE1022" s="173"/>
      <c r="AF1022" s="173">
        <v>260000</v>
      </c>
      <c r="AG1022" s="173"/>
      <c r="AH1022" s="173"/>
      <c r="AI1022" s="173">
        <v>220000</v>
      </c>
      <c r="AJ1022" s="173"/>
      <c r="AK1022" s="173"/>
      <c r="AL1022" s="173"/>
      <c r="AM1022" s="173"/>
      <c r="AN1022" s="173"/>
      <c r="AO1022" s="173"/>
      <c r="AP1022" s="173"/>
      <c r="AQ1022" s="173"/>
      <c r="AR1022" s="173"/>
      <c r="AS1022" s="173">
        <v>130000</v>
      </c>
      <c r="AT1022" s="160">
        <f t="shared" si="320"/>
        <v>3</v>
      </c>
      <c r="AU1022" s="173">
        <f t="shared" si="321"/>
        <v>610000</v>
      </c>
      <c r="AV1022" s="173">
        <f t="shared" si="322"/>
        <v>203300</v>
      </c>
      <c r="AW1022" s="173">
        <f t="shared" si="323"/>
        <v>130000</v>
      </c>
      <c r="AX1022" s="173">
        <f t="shared" si="324"/>
        <v>98900</v>
      </c>
      <c r="AY1022" s="173">
        <f t="shared" si="325"/>
        <v>25600</v>
      </c>
      <c r="AZ1022" s="177">
        <f t="shared" si="326"/>
        <v>0.94731800766283525</v>
      </c>
      <c r="BA1022" s="177">
        <f t="shared" si="327"/>
        <v>0.24521072796934865</v>
      </c>
      <c r="BB1022" s="173">
        <f t="shared" si="338"/>
        <v>203300</v>
      </c>
      <c r="BC1022" s="178">
        <f t="shared" si="333"/>
        <v>203300</v>
      </c>
      <c r="BD1022" s="173">
        <f t="shared" si="318"/>
        <v>98900</v>
      </c>
      <c r="BE1022" s="177">
        <f t="shared" si="319"/>
        <v>0.94731800766283525</v>
      </c>
      <c r="BF1022" s="179" t="s">
        <v>7679</v>
      </c>
      <c r="BG1022" s="174" t="s">
        <v>3259</v>
      </c>
      <c r="BH1022" s="166" t="s">
        <v>20501</v>
      </c>
      <c r="BI1022" s="162"/>
      <c r="BJ1022" s="163">
        <v>1</v>
      </c>
      <c r="BK1022" s="163"/>
    </row>
    <row r="1023" spans="1:63" ht="33.75" customHeight="1" x14ac:dyDescent="0.25">
      <c r="A1023" s="157">
        <v>1017</v>
      </c>
      <c r="B1023" s="164" t="s">
        <v>3303</v>
      </c>
      <c r="C1023" s="169" t="s">
        <v>3257</v>
      </c>
      <c r="D1023" s="169" t="s">
        <v>495</v>
      </c>
      <c r="E1023" s="170" t="s">
        <v>3304</v>
      </c>
      <c r="F1023" s="171" t="s">
        <v>3305</v>
      </c>
      <c r="G1023" s="171" t="s">
        <v>3305</v>
      </c>
      <c r="H1023" s="172" t="s">
        <v>3305</v>
      </c>
      <c r="I1023" s="164" t="s">
        <v>497</v>
      </c>
      <c r="J1023" s="164">
        <v>220</v>
      </c>
      <c r="K1023" s="171">
        <v>220</v>
      </c>
      <c r="L1023" s="171" t="s">
        <v>3258</v>
      </c>
      <c r="M1023" s="173">
        <v>69000</v>
      </c>
      <c r="N1023" s="173">
        <f t="shared" si="335"/>
        <v>27200</v>
      </c>
      <c r="O1023" s="173">
        <v>27234.782608695699</v>
      </c>
      <c r="P1023" s="173">
        <v>96200</v>
      </c>
      <c r="Q1023" s="173">
        <f t="shared" si="336"/>
        <v>35405.21739130441</v>
      </c>
      <c r="R1023" s="173">
        <f t="shared" si="337"/>
        <v>104405.21739130441</v>
      </c>
      <c r="S1023" s="173">
        <v>104400</v>
      </c>
      <c r="T1023" s="174" t="s">
        <v>3259</v>
      </c>
      <c r="U1023" s="175" t="s">
        <v>471</v>
      </c>
      <c r="V1023" s="175" t="s">
        <v>2524</v>
      </c>
      <c r="W1023" s="175" t="s">
        <v>173</v>
      </c>
      <c r="X1023" s="176">
        <v>43294</v>
      </c>
      <c r="Y1023" s="171" t="s">
        <v>7684</v>
      </c>
      <c r="Z1023" s="171"/>
      <c r="AA1023" s="173"/>
      <c r="AB1023" s="173"/>
      <c r="AC1023" s="173"/>
      <c r="AD1023" s="173">
        <v>250000</v>
      </c>
      <c r="AE1023" s="173"/>
      <c r="AF1023" s="173"/>
      <c r="AG1023" s="173"/>
      <c r="AH1023" s="173"/>
      <c r="AI1023" s="173">
        <v>220000</v>
      </c>
      <c r="AJ1023" s="173"/>
      <c r="AK1023" s="173"/>
      <c r="AL1023" s="173"/>
      <c r="AM1023" s="173"/>
      <c r="AN1023" s="173"/>
      <c r="AO1023" s="173"/>
      <c r="AP1023" s="173"/>
      <c r="AQ1023" s="173"/>
      <c r="AR1023" s="173"/>
      <c r="AS1023" s="173">
        <v>130000</v>
      </c>
      <c r="AT1023" s="160">
        <f t="shared" si="320"/>
        <v>3</v>
      </c>
      <c r="AU1023" s="173">
        <f t="shared" si="321"/>
        <v>600000</v>
      </c>
      <c r="AV1023" s="173">
        <f t="shared" si="322"/>
        <v>200000</v>
      </c>
      <c r="AW1023" s="173">
        <f t="shared" si="323"/>
        <v>130000</v>
      </c>
      <c r="AX1023" s="173">
        <f t="shared" si="324"/>
        <v>95600</v>
      </c>
      <c r="AY1023" s="173">
        <f t="shared" si="325"/>
        <v>25600</v>
      </c>
      <c r="AZ1023" s="177">
        <f t="shared" si="326"/>
        <v>0.91570881226053635</v>
      </c>
      <c r="BA1023" s="177">
        <f t="shared" si="327"/>
        <v>0.24521072796934865</v>
      </c>
      <c r="BB1023" s="173">
        <f t="shared" si="338"/>
        <v>200000</v>
      </c>
      <c r="BC1023" s="178">
        <f t="shared" si="333"/>
        <v>200000</v>
      </c>
      <c r="BD1023" s="173">
        <f t="shared" si="318"/>
        <v>95600</v>
      </c>
      <c r="BE1023" s="177">
        <f t="shared" si="319"/>
        <v>0.91570881226053635</v>
      </c>
      <c r="BF1023" s="179" t="s">
        <v>7679</v>
      </c>
      <c r="BG1023" s="174" t="s">
        <v>3259</v>
      </c>
      <c r="BH1023" s="166" t="s">
        <v>20501</v>
      </c>
      <c r="BI1023" s="162"/>
      <c r="BJ1023" s="163">
        <v>1</v>
      </c>
      <c r="BK1023" s="163"/>
    </row>
    <row r="1024" spans="1:63" ht="33.75" customHeight="1" x14ac:dyDescent="0.25">
      <c r="A1024" s="157">
        <v>1018</v>
      </c>
      <c r="B1024" s="164" t="s">
        <v>3306</v>
      </c>
      <c r="C1024" s="169" t="s">
        <v>3257</v>
      </c>
      <c r="D1024" s="169" t="s">
        <v>495</v>
      </c>
      <c r="E1024" s="170" t="s">
        <v>3307</v>
      </c>
      <c r="F1024" s="171" t="s">
        <v>3308</v>
      </c>
      <c r="G1024" s="171" t="s">
        <v>3308</v>
      </c>
      <c r="H1024" s="172" t="s">
        <v>3308</v>
      </c>
      <c r="I1024" s="164" t="s">
        <v>497</v>
      </c>
      <c r="J1024" s="164">
        <v>220</v>
      </c>
      <c r="K1024" s="171">
        <v>220</v>
      </c>
      <c r="L1024" s="171" t="s">
        <v>3258</v>
      </c>
      <c r="M1024" s="173">
        <v>69000</v>
      </c>
      <c r="N1024" s="173">
        <f t="shared" si="335"/>
        <v>27200</v>
      </c>
      <c r="O1024" s="173">
        <v>27234.782608695699</v>
      </c>
      <c r="P1024" s="173">
        <v>96200</v>
      </c>
      <c r="Q1024" s="173">
        <f t="shared" si="336"/>
        <v>35405.21739130441</v>
      </c>
      <c r="R1024" s="173">
        <f t="shared" si="337"/>
        <v>104405.21739130441</v>
      </c>
      <c r="S1024" s="173">
        <v>104400</v>
      </c>
      <c r="T1024" s="174" t="s">
        <v>3259</v>
      </c>
      <c r="U1024" s="175" t="s">
        <v>471</v>
      </c>
      <c r="V1024" s="175" t="s">
        <v>2524</v>
      </c>
      <c r="W1024" s="175" t="s">
        <v>173</v>
      </c>
      <c r="X1024" s="176">
        <v>43294</v>
      </c>
      <c r="Y1024" s="171" t="s">
        <v>7684</v>
      </c>
      <c r="Z1024" s="171"/>
      <c r="AA1024" s="173"/>
      <c r="AB1024" s="173"/>
      <c r="AC1024" s="173"/>
      <c r="AD1024" s="173">
        <v>250000</v>
      </c>
      <c r="AE1024" s="173"/>
      <c r="AF1024" s="173"/>
      <c r="AG1024" s="173"/>
      <c r="AH1024" s="173"/>
      <c r="AI1024" s="173">
        <v>220000</v>
      </c>
      <c r="AJ1024" s="173"/>
      <c r="AK1024" s="173"/>
      <c r="AL1024" s="173"/>
      <c r="AM1024" s="173"/>
      <c r="AN1024" s="173"/>
      <c r="AO1024" s="173"/>
      <c r="AP1024" s="173"/>
      <c r="AQ1024" s="173"/>
      <c r="AR1024" s="173"/>
      <c r="AS1024" s="173">
        <v>130000</v>
      </c>
      <c r="AT1024" s="160">
        <f t="shared" si="320"/>
        <v>3</v>
      </c>
      <c r="AU1024" s="173">
        <f t="shared" si="321"/>
        <v>600000</v>
      </c>
      <c r="AV1024" s="173">
        <f t="shared" si="322"/>
        <v>200000</v>
      </c>
      <c r="AW1024" s="173">
        <f t="shared" si="323"/>
        <v>130000</v>
      </c>
      <c r="AX1024" s="173">
        <f t="shared" si="324"/>
        <v>95600</v>
      </c>
      <c r="AY1024" s="173">
        <f t="shared" si="325"/>
        <v>25600</v>
      </c>
      <c r="AZ1024" s="177">
        <f t="shared" si="326"/>
        <v>0.91570881226053635</v>
      </c>
      <c r="BA1024" s="177">
        <f t="shared" si="327"/>
        <v>0.24521072796934865</v>
      </c>
      <c r="BB1024" s="173">
        <f t="shared" si="338"/>
        <v>200000</v>
      </c>
      <c r="BC1024" s="178">
        <f t="shared" si="333"/>
        <v>200000</v>
      </c>
      <c r="BD1024" s="173">
        <f t="shared" si="318"/>
        <v>95600</v>
      </c>
      <c r="BE1024" s="177">
        <f t="shared" si="319"/>
        <v>0.91570881226053635</v>
      </c>
      <c r="BF1024" s="179" t="s">
        <v>7679</v>
      </c>
      <c r="BG1024" s="174" t="s">
        <v>3259</v>
      </c>
      <c r="BH1024" s="166" t="s">
        <v>20501</v>
      </c>
      <c r="BI1024" s="162"/>
      <c r="BJ1024" s="163">
        <v>1</v>
      </c>
      <c r="BK1024" s="163"/>
    </row>
    <row r="1025" spans="1:63" ht="33.75" customHeight="1" x14ac:dyDescent="0.25">
      <c r="A1025" s="157">
        <v>1019</v>
      </c>
      <c r="B1025" s="164" t="s">
        <v>3309</v>
      </c>
      <c r="C1025" s="169" t="s">
        <v>3257</v>
      </c>
      <c r="D1025" s="169" t="s">
        <v>495</v>
      </c>
      <c r="E1025" s="170" t="s">
        <v>3310</v>
      </c>
      <c r="F1025" s="171" t="s">
        <v>3311</v>
      </c>
      <c r="G1025" s="171" t="s">
        <v>3311</v>
      </c>
      <c r="H1025" s="172" t="s">
        <v>3311</v>
      </c>
      <c r="I1025" s="164" t="s">
        <v>497</v>
      </c>
      <c r="J1025" s="164">
        <v>220</v>
      </c>
      <c r="K1025" s="171">
        <v>220</v>
      </c>
      <c r="L1025" s="171" t="s">
        <v>3258</v>
      </c>
      <c r="M1025" s="173">
        <v>69000</v>
      </c>
      <c r="N1025" s="173">
        <f t="shared" si="335"/>
        <v>27200</v>
      </c>
      <c r="O1025" s="173">
        <v>27234.782608695699</v>
      </c>
      <c r="P1025" s="173">
        <v>96200</v>
      </c>
      <c r="Q1025" s="173">
        <f t="shared" si="336"/>
        <v>35405.21739130441</v>
      </c>
      <c r="R1025" s="173">
        <f t="shared" si="337"/>
        <v>104405.21739130441</v>
      </c>
      <c r="S1025" s="173">
        <v>104400</v>
      </c>
      <c r="T1025" s="174" t="s">
        <v>3259</v>
      </c>
      <c r="U1025" s="175" t="s">
        <v>471</v>
      </c>
      <c r="V1025" s="175" t="s">
        <v>2524</v>
      </c>
      <c r="W1025" s="175" t="s">
        <v>29</v>
      </c>
      <c r="X1025" s="176">
        <v>43294</v>
      </c>
      <c r="Y1025" s="171" t="s">
        <v>7684</v>
      </c>
      <c r="Z1025" s="171"/>
      <c r="AA1025" s="173">
        <v>333000</v>
      </c>
      <c r="AB1025" s="173"/>
      <c r="AC1025" s="173"/>
      <c r="AD1025" s="173">
        <v>250000</v>
      </c>
      <c r="AE1025" s="173"/>
      <c r="AF1025" s="173"/>
      <c r="AG1025" s="173"/>
      <c r="AH1025" s="173"/>
      <c r="AI1025" s="173"/>
      <c r="AJ1025" s="173"/>
      <c r="AK1025" s="173"/>
      <c r="AL1025" s="173"/>
      <c r="AM1025" s="173"/>
      <c r="AN1025" s="173"/>
      <c r="AO1025" s="173"/>
      <c r="AP1025" s="173"/>
      <c r="AQ1025" s="173"/>
      <c r="AR1025" s="173"/>
      <c r="AS1025" s="173">
        <v>130000</v>
      </c>
      <c r="AT1025" s="160">
        <f t="shared" si="320"/>
        <v>3</v>
      </c>
      <c r="AU1025" s="173">
        <f t="shared" si="321"/>
        <v>713000</v>
      </c>
      <c r="AV1025" s="173">
        <f t="shared" si="322"/>
        <v>237700</v>
      </c>
      <c r="AW1025" s="173">
        <f t="shared" si="323"/>
        <v>130000</v>
      </c>
      <c r="AX1025" s="173">
        <f t="shared" si="324"/>
        <v>133300</v>
      </c>
      <c r="AY1025" s="173">
        <f t="shared" si="325"/>
        <v>25600</v>
      </c>
      <c r="AZ1025" s="177">
        <f t="shared" si="326"/>
        <v>1.2768199233716475</v>
      </c>
      <c r="BA1025" s="177">
        <f t="shared" si="327"/>
        <v>0.24521072796934865</v>
      </c>
      <c r="BB1025" s="173">
        <f t="shared" si="338"/>
        <v>237700</v>
      </c>
      <c r="BC1025" s="178">
        <f t="shared" si="333"/>
        <v>237700</v>
      </c>
      <c r="BD1025" s="173">
        <f t="shared" si="318"/>
        <v>133300</v>
      </c>
      <c r="BE1025" s="177">
        <f t="shared" si="319"/>
        <v>1.2768199233716475</v>
      </c>
      <c r="BF1025" s="179" t="s">
        <v>7679</v>
      </c>
      <c r="BG1025" s="174" t="s">
        <v>3259</v>
      </c>
      <c r="BH1025" s="166" t="s">
        <v>20501</v>
      </c>
      <c r="BI1025" s="162"/>
      <c r="BJ1025" s="163">
        <v>1</v>
      </c>
      <c r="BK1025" s="163"/>
    </row>
    <row r="1026" spans="1:63" ht="33.75" customHeight="1" x14ac:dyDescent="0.25">
      <c r="A1026" s="157">
        <v>1020</v>
      </c>
      <c r="B1026" s="164" t="s">
        <v>3312</v>
      </c>
      <c r="C1026" s="169" t="s">
        <v>3257</v>
      </c>
      <c r="D1026" s="169" t="s">
        <v>495</v>
      </c>
      <c r="E1026" s="170" t="s">
        <v>3313</v>
      </c>
      <c r="F1026" s="171" t="s">
        <v>3314</v>
      </c>
      <c r="G1026" s="171" t="s">
        <v>3314</v>
      </c>
      <c r="H1026" s="172" t="s">
        <v>3314</v>
      </c>
      <c r="I1026" s="164" t="s">
        <v>497</v>
      </c>
      <c r="J1026" s="164">
        <v>220</v>
      </c>
      <c r="K1026" s="171">
        <v>220</v>
      </c>
      <c r="L1026" s="171" t="s">
        <v>3258</v>
      </c>
      <c r="M1026" s="173">
        <v>69000</v>
      </c>
      <c r="N1026" s="173">
        <f t="shared" si="335"/>
        <v>27200</v>
      </c>
      <c r="O1026" s="173">
        <v>27234.782608695699</v>
      </c>
      <c r="P1026" s="173">
        <v>96200</v>
      </c>
      <c r="Q1026" s="173">
        <f t="shared" si="336"/>
        <v>35405.21739130441</v>
      </c>
      <c r="R1026" s="173">
        <f t="shared" si="337"/>
        <v>104405.21739130441</v>
      </c>
      <c r="S1026" s="173">
        <v>104400</v>
      </c>
      <c r="T1026" s="174" t="s">
        <v>3259</v>
      </c>
      <c r="U1026" s="175" t="s">
        <v>471</v>
      </c>
      <c r="V1026" s="175" t="s">
        <v>2524</v>
      </c>
      <c r="W1026" s="175" t="s">
        <v>29</v>
      </c>
      <c r="X1026" s="176">
        <v>43294</v>
      </c>
      <c r="Y1026" s="171" t="s">
        <v>7684</v>
      </c>
      <c r="Z1026" s="171"/>
      <c r="AA1026" s="173">
        <v>333000</v>
      </c>
      <c r="AB1026" s="173"/>
      <c r="AC1026" s="173"/>
      <c r="AD1026" s="173">
        <v>250000</v>
      </c>
      <c r="AE1026" s="173"/>
      <c r="AF1026" s="173"/>
      <c r="AG1026" s="173"/>
      <c r="AH1026" s="173"/>
      <c r="AI1026" s="173"/>
      <c r="AJ1026" s="173"/>
      <c r="AK1026" s="173"/>
      <c r="AL1026" s="173"/>
      <c r="AM1026" s="173"/>
      <c r="AN1026" s="173"/>
      <c r="AO1026" s="173"/>
      <c r="AP1026" s="173"/>
      <c r="AQ1026" s="173"/>
      <c r="AR1026" s="173"/>
      <c r="AS1026" s="173">
        <v>130000</v>
      </c>
      <c r="AT1026" s="160">
        <f t="shared" si="320"/>
        <v>3</v>
      </c>
      <c r="AU1026" s="173">
        <f t="shared" si="321"/>
        <v>713000</v>
      </c>
      <c r="AV1026" s="173">
        <f t="shared" si="322"/>
        <v>237700</v>
      </c>
      <c r="AW1026" s="173">
        <f t="shared" si="323"/>
        <v>130000</v>
      </c>
      <c r="AX1026" s="173">
        <f t="shared" si="324"/>
        <v>133300</v>
      </c>
      <c r="AY1026" s="173">
        <f t="shared" si="325"/>
        <v>25600</v>
      </c>
      <c r="AZ1026" s="177">
        <f t="shared" si="326"/>
        <v>1.2768199233716475</v>
      </c>
      <c r="BA1026" s="177">
        <f t="shared" si="327"/>
        <v>0.24521072796934865</v>
      </c>
      <c r="BB1026" s="173">
        <f t="shared" si="338"/>
        <v>237700</v>
      </c>
      <c r="BC1026" s="178">
        <f t="shared" si="333"/>
        <v>237700</v>
      </c>
      <c r="BD1026" s="173">
        <f t="shared" si="318"/>
        <v>133300</v>
      </c>
      <c r="BE1026" s="177">
        <f t="shared" si="319"/>
        <v>1.2768199233716475</v>
      </c>
      <c r="BF1026" s="179" t="s">
        <v>7679</v>
      </c>
      <c r="BG1026" s="174" t="s">
        <v>3259</v>
      </c>
      <c r="BH1026" s="166" t="s">
        <v>20501</v>
      </c>
      <c r="BI1026" s="162"/>
      <c r="BJ1026" s="163">
        <v>1</v>
      </c>
      <c r="BK1026" s="163"/>
    </row>
    <row r="1027" spans="1:63" ht="33.75" customHeight="1" x14ac:dyDescent="0.25">
      <c r="A1027" s="157">
        <v>1021</v>
      </c>
      <c r="B1027" s="164" t="s">
        <v>3315</v>
      </c>
      <c r="C1027" s="169" t="s">
        <v>3257</v>
      </c>
      <c r="D1027" s="169" t="s">
        <v>495</v>
      </c>
      <c r="E1027" s="170" t="s">
        <v>3316</v>
      </c>
      <c r="F1027" s="171" t="s">
        <v>3317</v>
      </c>
      <c r="G1027" s="171" t="s">
        <v>3317</v>
      </c>
      <c r="H1027" s="172" t="s">
        <v>3317</v>
      </c>
      <c r="I1027" s="164" t="s">
        <v>497</v>
      </c>
      <c r="J1027" s="164">
        <v>220</v>
      </c>
      <c r="K1027" s="171">
        <v>220</v>
      </c>
      <c r="L1027" s="171" t="s">
        <v>3258</v>
      </c>
      <c r="M1027" s="173">
        <v>69000</v>
      </c>
      <c r="N1027" s="173">
        <f t="shared" si="335"/>
        <v>27200</v>
      </c>
      <c r="O1027" s="173">
        <v>27234.782608695699</v>
      </c>
      <c r="P1027" s="173">
        <v>96200</v>
      </c>
      <c r="Q1027" s="173">
        <f t="shared" si="336"/>
        <v>35405.21739130441</v>
      </c>
      <c r="R1027" s="173">
        <f t="shared" si="337"/>
        <v>104405.21739130441</v>
      </c>
      <c r="S1027" s="173">
        <v>104400</v>
      </c>
      <c r="T1027" s="174" t="s">
        <v>3259</v>
      </c>
      <c r="U1027" s="175" t="s">
        <v>471</v>
      </c>
      <c r="V1027" s="175" t="s">
        <v>2524</v>
      </c>
      <c r="W1027" s="175" t="s">
        <v>173</v>
      </c>
      <c r="X1027" s="176">
        <v>43294</v>
      </c>
      <c r="Y1027" s="171" t="s">
        <v>7684</v>
      </c>
      <c r="Z1027" s="171"/>
      <c r="AA1027" s="173">
        <v>333000</v>
      </c>
      <c r="AB1027" s="173"/>
      <c r="AC1027" s="173"/>
      <c r="AD1027" s="173">
        <v>250000</v>
      </c>
      <c r="AE1027" s="173"/>
      <c r="AF1027" s="173"/>
      <c r="AG1027" s="173"/>
      <c r="AH1027" s="173"/>
      <c r="AI1027" s="173"/>
      <c r="AJ1027" s="173"/>
      <c r="AK1027" s="173"/>
      <c r="AL1027" s="173"/>
      <c r="AM1027" s="173"/>
      <c r="AN1027" s="173"/>
      <c r="AO1027" s="173"/>
      <c r="AP1027" s="173"/>
      <c r="AQ1027" s="173"/>
      <c r="AR1027" s="173"/>
      <c r="AS1027" s="173">
        <v>130000</v>
      </c>
      <c r="AT1027" s="160">
        <f t="shared" si="320"/>
        <v>3</v>
      </c>
      <c r="AU1027" s="173">
        <f t="shared" si="321"/>
        <v>713000</v>
      </c>
      <c r="AV1027" s="173">
        <f t="shared" si="322"/>
        <v>237700</v>
      </c>
      <c r="AW1027" s="173">
        <f t="shared" si="323"/>
        <v>130000</v>
      </c>
      <c r="AX1027" s="173">
        <f t="shared" si="324"/>
        <v>133300</v>
      </c>
      <c r="AY1027" s="173">
        <f t="shared" si="325"/>
        <v>25600</v>
      </c>
      <c r="AZ1027" s="177">
        <f t="shared" si="326"/>
        <v>1.2768199233716475</v>
      </c>
      <c r="BA1027" s="177">
        <f t="shared" si="327"/>
        <v>0.24521072796934865</v>
      </c>
      <c r="BB1027" s="173">
        <f t="shared" si="338"/>
        <v>237700</v>
      </c>
      <c r="BC1027" s="178">
        <f t="shared" si="333"/>
        <v>237700</v>
      </c>
      <c r="BD1027" s="173">
        <f t="shared" ref="BD1027:BD1090" si="339">BB1027-S1027</f>
        <v>133300</v>
      </c>
      <c r="BE1027" s="177">
        <f t="shared" ref="BE1027:BE1062" si="340">BD1027/S1027</f>
        <v>1.2768199233716475</v>
      </c>
      <c r="BF1027" s="179" t="s">
        <v>7679</v>
      </c>
      <c r="BG1027" s="174" t="s">
        <v>3259</v>
      </c>
      <c r="BH1027" s="166" t="s">
        <v>20501</v>
      </c>
      <c r="BI1027" s="162"/>
      <c r="BJ1027" s="163">
        <v>1</v>
      </c>
      <c r="BK1027" s="163"/>
    </row>
    <row r="1028" spans="1:63" ht="33.75" customHeight="1" x14ac:dyDescent="0.25">
      <c r="A1028" s="157">
        <v>1022</v>
      </c>
      <c r="B1028" s="164" t="s">
        <v>3318</v>
      </c>
      <c r="C1028" s="169" t="s">
        <v>3257</v>
      </c>
      <c r="D1028" s="169" t="s">
        <v>495</v>
      </c>
      <c r="E1028" s="170" t="s">
        <v>3319</v>
      </c>
      <c r="F1028" s="171" t="s">
        <v>3320</v>
      </c>
      <c r="G1028" s="171" t="s">
        <v>3320</v>
      </c>
      <c r="H1028" s="172" t="s">
        <v>3320</v>
      </c>
      <c r="I1028" s="164" t="s">
        <v>497</v>
      </c>
      <c r="J1028" s="164">
        <v>220</v>
      </c>
      <c r="K1028" s="171">
        <v>220</v>
      </c>
      <c r="L1028" s="171" t="s">
        <v>3258</v>
      </c>
      <c r="M1028" s="173">
        <v>69000</v>
      </c>
      <c r="N1028" s="173">
        <f t="shared" si="335"/>
        <v>27200</v>
      </c>
      <c r="O1028" s="173">
        <v>27234.782608695699</v>
      </c>
      <c r="P1028" s="173">
        <v>96200</v>
      </c>
      <c r="Q1028" s="173">
        <f t="shared" si="336"/>
        <v>35405.21739130441</v>
      </c>
      <c r="R1028" s="173">
        <f t="shared" si="337"/>
        <v>104405.21739130441</v>
      </c>
      <c r="S1028" s="173">
        <v>104400</v>
      </c>
      <c r="T1028" s="174" t="s">
        <v>3259</v>
      </c>
      <c r="U1028" s="175" t="s">
        <v>471</v>
      </c>
      <c r="V1028" s="175" t="s">
        <v>2524</v>
      </c>
      <c r="W1028" s="175" t="s">
        <v>173</v>
      </c>
      <c r="X1028" s="176">
        <v>43294</v>
      </c>
      <c r="Y1028" s="171" t="s">
        <v>7684</v>
      </c>
      <c r="Z1028" s="171"/>
      <c r="AA1028" s="173">
        <v>333000</v>
      </c>
      <c r="AB1028" s="173"/>
      <c r="AC1028" s="173"/>
      <c r="AD1028" s="173">
        <v>250000</v>
      </c>
      <c r="AE1028" s="173"/>
      <c r="AF1028" s="173"/>
      <c r="AG1028" s="173"/>
      <c r="AH1028" s="173"/>
      <c r="AI1028" s="173"/>
      <c r="AJ1028" s="173"/>
      <c r="AK1028" s="173"/>
      <c r="AL1028" s="173"/>
      <c r="AM1028" s="173"/>
      <c r="AN1028" s="173"/>
      <c r="AO1028" s="173"/>
      <c r="AP1028" s="173"/>
      <c r="AQ1028" s="173"/>
      <c r="AR1028" s="173"/>
      <c r="AS1028" s="173">
        <v>130000</v>
      </c>
      <c r="AT1028" s="160">
        <f t="shared" si="320"/>
        <v>3</v>
      </c>
      <c r="AU1028" s="173">
        <f t="shared" si="321"/>
        <v>713000</v>
      </c>
      <c r="AV1028" s="173">
        <f t="shared" si="322"/>
        <v>237700</v>
      </c>
      <c r="AW1028" s="173">
        <f t="shared" si="323"/>
        <v>130000</v>
      </c>
      <c r="AX1028" s="173">
        <f t="shared" si="324"/>
        <v>133300</v>
      </c>
      <c r="AY1028" s="173">
        <f t="shared" si="325"/>
        <v>25600</v>
      </c>
      <c r="AZ1028" s="177">
        <f t="shared" si="326"/>
        <v>1.2768199233716475</v>
      </c>
      <c r="BA1028" s="177">
        <f t="shared" si="327"/>
        <v>0.24521072796934865</v>
      </c>
      <c r="BB1028" s="173">
        <f t="shared" si="338"/>
        <v>237700</v>
      </c>
      <c r="BC1028" s="178">
        <f t="shared" si="333"/>
        <v>237700</v>
      </c>
      <c r="BD1028" s="173">
        <f t="shared" si="339"/>
        <v>133300</v>
      </c>
      <c r="BE1028" s="177">
        <f t="shared" si="340"/>
        <v>1.2768199233716475</v>
      </c>
      <c r="BF1028" s="179" t="s">
        <v>7679</v>
      </c>
      <c r="BG1028" s="174" t="s">
        <v>3259</v>
      </c>
      <c r="BH1028" s="166" t="s">
        <v>20501</v>
      </c>
      <c r="BI1028" s="162"/>
      <c r="BJ1028" s="163">
        <v>1</v>
      </c>
      <c r="BK1028" s="163"/>
    </row>
    <row r="1029" spans="1:63" ht="33.75" customHeight="1" x14ac:dyDescent="0.25">
      <c r="A1029" s="157">
        <v>1023</v>
      </c>
      <c r="B1029" s="164" t="s">
        <v>3321</v>
      </c>
      <c r="C1029" s="169" t="s">
        <v>3257</v>
      </c>
      <c r="D1029" s="169" t="s">
        <v>495</v>
      </c>
      <c r="E1029" s="170" t="s">
        <v>3322</v>
      </c>
      <c r="F1029" s="171" t="s">
        <v>3323</v>
      </c>
      <c r="G1029" s="171" t="s">
        <v>3323</v>
      </c>
      <c r="H1029" s="172" t="s">
        <v>3323</v>
      </c>
      <c r="I1029" s="164" t="s">
        <v>439</v>
      </c>
      <c r="J1029" s="164">
        <v>220</v>
      </c>
      <c r="K1029" s="171">
        <v>220</v>
      </c>
      <c r="L1029" s="171" t="s">
        <v>3258</v>
      </c>
      <c r="M1029" s="173">
        <v>69000</v>
      </c>
      <c r="N1029" s="173">
        <f t="shared" si="335"/>
        <v>27200</v>
      </c>
      <c r="O1029" s="173">
        <v>27234.782608695699</v>
      </c>
      <c r="P1029" s="173">
        <v>96200</v>
      </c>
      <c r="Q1029" s="173">
        <f t="shared" si="336"/>
        <v>35405.21739130441</v>
      </c>
      <c r="R1029" s="173">
        <f t="shared" si="337"/>
        <v>104405.21739130441</v>
      </c>
      <c r="S1029" s="173">
        <v>104400</v>
      </c>
      <c r="T1029" s="174" t="s">
        <v>3259</v>
      </c>
      <c r="U1029" s="175" t="s">
        <v>471</v>
      </c>
      <c r="V1029" s="175" t="s">
        <v>2524</v>
      </c>
      <c r="W1029" s="175" t="s">
        <v>29</v>
      </c>
      <c r="X1029" s="176">
        <v>43294</v>
      </c>
      <c r="Y1029" s="171" t="s">
        <v>7684</v>
      </c>
      <c r="Z1029" s="171"/>
      <c r="AA1029" s="173">
        <v>333000</v>
      </c>
      <c r="AB1029" s="173"/>
      <c r="AC1029" s="173"/>
      <c r="AD1029" s="173"/>
      <c r="AE1029" s="173"/>
      <c r="AF1029" s="173"/>
      <c r="AG1029" s="173"/>
      <c r="AH1029" s="173"/>
      <c r="AI1029" s="173">
        <v>220000</v>
      </c>
      <c r="AJ1029" s="173"/>
      <c r="AK1029" s="173"/>
      <c r="AL1029" s="173"/>
      <c r="AM1029" s="173"/>
      <c r="AN1029" s="173"/>
      <c r="AO1029" s="173"/>
      <c r="AP1029" s="173"/>
      <c r="AQ1029" s="173"/>
      <c r="AR1029" s="173"/>
      <c r="AS1029" s="173">
        <v>130000</v>
      </c>
      <c r="AT1029" s="160">
        <f t="shared" si="320"/>
        <v>3</v>
      </c>
      <c r="AU1029" s="173">
        <f t="shared" si="321"/>
        <v>683000</v>
      </c>
      <c r="AV1029" s="173">
        <f t="shared" si="322"/>
        <v>227700</v>
      </c>
      <c r="AW1029" s="173">
        <f t="shared" si="323"/>
        <v>130000</v>
      </c>
      <c r="AX1029" s="173">
        <f t="shared" si="324"/>
        <v>123300</v>
      </c>
      <c r="AY1029" s="173">
        <f t="shared" si="325"/>
        <v>25600</v>
      </c>
      <c r="AZ1029" s="177">
        <f t="shared" si="326"/>
        <v>1.1810344827586208</v>
      </c>
      <c r="BA1029" s="177">
        <f t="shared" si="327"/>
        <v>0.24521072796934865</v>
      </c>
      <c r="BB1029" s="173">
        <f t="shared" si="338"/>
        <v>227700</v>
      </c>
      <c r="BC1029" s="178">
        <f t="shared" si="333"/>
        <v>227700</v>
      </c>
      <c r="BD1029" s="173">
        <f t="shared" si="339"/>
        <v>123300</v>
      </c>
      <c r="BE1029" s="177">
        <f t="shared" si="340"/>
        <v>1.1810344827586208</v>
      </c>
      <c r="BF1029" s="179" t="s">
        <v>7679</v>
      </c>
      <c r="BG1029" s="174" t="s">
        <v>3259</v>
      </c>
      <c r="BH1029" s="166" t="s">
        <v>20501</v>
      </c>
      <c r="BI1029" s="162"/>
      <c r="BJ1029" s="163">
        <v>1</v>
      </c>
      <c r="BK1029" s="163"/>
    </row>
    <row r="1030" spans="1:63" ht="33.75" customHeight="1" x14ac:dyDescent="0.25">
      <c r="A1030" s="157">
        <v>1024</v>
      </c>
      <c r="B1030" s="164" t="s">
        <v>3324</v>
      </c>
      <c r="C1030" s="169" t="s">
        <v>3257</v>
      </c>
      <c r="D1030" s="169" t="s">
        <v>495</v>
      </c>
      <c r="E1030" s="170" t="s">
        <v>3325</v>
      </c>
      <c r="F1030" s="171" t="s">
        <v>3326</v>
      </c>
      <c r="G1030" s="171" t="s">
        <v>3326</v>
      </c>
      <c r="H1030" s="172" t="s">
        <v>3327</v>
      </c>
      <c r="I1030" s="164" t="s">
        <v>497</v>
      </c>
      <c r="J1030" s="164">
        <v>220</v>
      </c>
      <c r="K1030" s="171">
        <v>220</v>
      </c>
      <c r="L1030" s="171" t="s">
        <v>3258</v>
      </c>
      <c r="M1030" s="173">
        <v>69000</v>
      </c>
      <c r="N1030" s="173">
        <f t="shared" si="335"/>
        <v>27200</v>
      </c>
      <c r="O1030" s="173">
        <v>27234.782608695699</v>
      </c>
      <c r="P1030" s="173">
        <v>96200</v>
      </c>
      <c r="Q1030" s="173">
        <f t="shared" si="336"/>
        <v>35405.21739130441</v>
      </c>
      <c r="R1030" s="173">
        <f t="shared" si="337"/>
        <v>104405.21739130441</v>
      </c>
      <c r="S1030" s="173">
        <v>104400</v>
      </c>
      <c r="T1030" s="174" t="s">
        <v>3259</v>
      </c>
      <c r="U1030" s="175" t="s">
        <v>471</v>
      </c>
      <c r="V1030" s="175" t="s">
        <v>2524</v>
      </c>
      <c r="W1030" s="175" t="s">
        <v>29</v>
      </c>
      <c r="X1030" s="176">
        <v>43294</v>
      </c>
      <c r="Y1030" s="171" t="s">
        <v>7684</v>
      </c>
      <c r="Z1030" s="171"/>
      <c r="AA1030" s="173">
        <v>333000</v>
      </c>
      <c r="AB1030" s="173"/>
      <c r="AC1030" s="173"/>
      <c r="AD1030" s="173">
        <v>250000</v>
      </c>
      <c r="AE1030" s="173"/>
      <c r="AF1030" s="173"/>
      <c r="AG1030" s="173"/>
      <c r="AH1030" s="173"/>
      <c r="AI1030" s="173"/>
      <c r="AJ1030" s="173"/>
      <c r="AK1030" s="173"/>
      <c r="AL1030" s="173"/>
      <c r="AM1030" s="173"/>
      <c r="AN1030" s="173"/>
      <c r="AO1030" s="173"/>
      <c r="AP1030" s="173"/>
      <c r="AQ1030" s="173"/>
      <c r="AR1030" s="173"/>
      <c r="AS1030" s="173">
        <v>130000</v>
      </c>
      <c r="AT1030" s="160">
        <f t="shared" si="320"/>
        <v>3</v>
      </c>
      <c r="AU1030" s="173">
        <f t="shared" si="321"/>
        <v>713000</v>
      </c>
      <c r="AV1030" s="173">
        <f t="shared" si="322"/>
        <v>237700</v>
      </c>
      <c r="AW1030" s="173">
        <f t="shared" si="323"/>
        <v>130000</v>
      </c>
      <c r="AX1030" s="173">
        <f t="shared" si="324"/>
        <v>133300</v>
      </c>
      <c r="AY1030" s="173">
        <f t="shared" si="325"/>
        <v>25600</v>
      </c>
      <c r="AZ1030" s="177">
        <f t="shared" si="326"/>
        <v>1.2768199233716475</v>
      </c>
      <c r="BA1030" s="177">
        <f t="shared" si="327"/>
        <v>0.24521072796934865</v>
      </c>
      <c r="BB1030" s="173">
        <f t="shared" si="338"/>
        <v>237700</v>
      </c>
      <c r="BC1030" s="178">
        <f t="shared" si="333"/>
        <v>237700</v>
      </c>
      <c r="BD1030" s="173">
        <f t="shared" si="339"/>
        <v>133300</v>
      </c>
      <c r="BE1030" s="177">
        <f t="shared" si="340"/>
        <v>1.2768199233716475</v>
      </c>
      <c r="BF1030" s="179" t="s">
        <v>7679</v>
      </c>
      <c r="BG1030" s="174" t="s">
        <v>3259</v>
      </c>
      <c r="BH1030" s="166" t="s">
        <v>20501</v>
      </c>
      <c r="BI1030" s="162"/>
      <c r="BJ1030" s="163">
        <v>1</v>
      </c>
      <c r="BK1030" s="163"/>
    </row>
    <row r="1031" spans="1:63" ht="33.75" customHeight="1" x14ac:dyDescent="0.25">
      <c r="A1031" s="157">
        <v>1025</v>
      </c>
      <c r="B1031" s="164" t="s">
        <v>3328</v>
      </c>
      <c r="C1031" s="169" t="s">
        <v>3257</v>
      </c>
      <c r="D1031" s="169" t="s">
        <v>495</v>
      </c>
      <c r="E1031" s="170" t="s">
        <v>3329</v>
      </c>
      <c r="F1031" s="171" t="s">
        <v>3330</v>
      </c>
      <c r="G1031" s="171" t="s">
        <v>3330</v>
      </c>
      <c r="H1031" s="172" t="s">
        <v>3330</v>
      </c>
      <c r="I1031" s="164" t="s">
        <v>497</v>
      </c>
      <c r="J1031" s="164">
        <v>220</v>
      </c>
      <c r="K1031" s="171">
        <v>220</v>
      </c>
      <c r="L1031" s="171" t="s">
        <v>3258</v>
      </c>
      <c r="M1031" s="173">
        <v>69000</v>
      </c>
      <c r="N1031" s="173">
        <f t="shared" si="335"/>
        <v>27200</v>
      </c>
      <c r="O1031" s="173">
        <v>27234.782608695699</v>
      </c>
      <c r="P1031" s="173">
        <v>96200</v>
      </c>
      <c r="Q1031" s="173">
        <f t="shared" si="336"/>
        <v>35405.21739130441</v>
      </c>
      <c r="R1031" s="173">
        <f t="shared" si="337"/>
        <v>104405.21739130441</v>
      </c>
      <c r="S1031" s="173">
        <v>104400</v>
      </c>
      <c r="T1031" s="174" t="s">
        <v>3259</v>
      </c>
      <c r="U1031" s="175" t="s">
        <v>471</v>
      </c>
      <c r="V1031" s="175" t="s">
        <v>2524</v>
      </c>
      <c r="W1031" s="175" t="s">
        <v>29</v>
      </c>
      <c r="X1031" s="176">
        <v>43294</v>
      </c>
      <c r="Y1031" s="171" t="s">
        <v>7684</v>
      </c>
      <c r="Z1031" s="171"/>
      <c r="AA1031" s="173">
        <v>333000</v>
      </c>
      <c r="AB1031" s="173"/>
      <c r="AC1031" s="173"/>
      <c r="AD1031" s="173">
        <v>250000</v>
      </c>
      <c r="AE1031" s="173"/>
      <c r="AF1031" s="173"/>
      <c r="AG1031" s="173"/>
      <c r="AH1031" s="173"/>
      <c r="AI1031" s="173"/>
      <c r="AJ1031" s="173"/>
      <c r="AK1031" s="173"/>
      <c r="AL1031" s="173"/>
      <c r="AM1031" s="173"/>
      <c r="AN1031" s="173"/>
      <c r="AO1031" s="173"/>
      <c r="AP1031" s="173"/>
      <c r="AQ1031" s="173"/>
      <c r="AR1031" s="173"/>
      <c r="AS1031" s="173">
        <v>130000</v>
      </c>
      <c r="AT1031" s="160">
        <f t="shared" ref="AT1031:AT1094" si="341">COUNT(AA1031:AS1031)</f>
        <v>3</v>
      </c>
      <c r="AU1031" s="173">
        <f t="shared" ref="AU1031:AU1094" si="342">SUM(AA1031:AS1031)</f>
        <v>713000</v>
      </c>
      <c r="AV1031" s="173">
        <f t="shared" ref="AV1031:AV1094" si="343">ROUND(AU1031/AT1031,-2)</f>
        <v>237700</v>
      </c>
      <c r="AW1031" s="173">
        <f t="shared" ref="AW1031:AW1094" si="344">MIN(AA1031:AS1031)</f>
        <v>130000</v>
      </c>
      <c r="AX1031" s="173">
        <f t="shared" ref="AX1031:AX1093" si="345">AV1031-S1031</f>
        <v>133300</v>
      </c>
      <c r="AY1031" s="173">
        <f t="shared" ref="AY1031:AY1093" si="346">AW1031-S1031</f>
        <v>25600</v>
      </c>
      <c r="AZ1031" s="177">
        <f t="shared" ref="AZ1031:AZ1062" si="347">AX1031/S1031</f>
        <v>1.2768199233716475</v>
      </c>
      <c r="BA1031" s="177">
        <f t="shared" ref="BA1031:BA1062" si="348">AY1031/S1031</f>
        <v>0.24521072796934865</v>
      </c>
      <c r="BB1031" s="173">
        <f t="shared" si="338"/>
        <v>237700</v>
      </c>
      <c r="BC1031" s="178">
        <f t="shared" si="333"/>
        <v>237700</v>
      </c>
      <c r="BD1031" s="173">
        <f t="shared" si="339"/>
        <v>133300</v>
      </c>
      <c r="BE1031" s="177">
        <f t="shared" si="340"/>
        <v>1.2768199233716475</v>
      </c>
      <c r="BF1031" s="179" t="s">
        <v>7679</v>
      </c>
      <c r="BG1031" s="174" t="s">
        <v>3259</v>
      </c>
      <c r="BH1031" s="166" t="s">
        <v>20501</v>
      </c>
      <c r="BI1031" s="162"/>
      <c r="BJ1031" s="163">
        <v>1</v>
      </c>
      <c r="BK1031" s="163"/>
    </row>
    <row r="1032" spans="1:63" ht="33.75" customHeight="1" x14ac:dyDescent="0.25">
      <c r="A1032" s="157">
        <v>1026</v>
      </c>
      <c r="B1032" s="164" t="s">
        <v>3331</v>
      </c>
      <c r="C1032" s="169" t="s">
        <v>3257</v>
      </c>
      <c r="D1032" s="169" t="s">
        <v>495</v>
      </c>
      <c r="E1032" s="170" t="s">
        <v>3332</v>
      </c>
      <c r="F1032" s="171" t="s">
        <v>3333</v>
      </c>
      <c r="G1032" s="171" t="s">
        <v>3333</v>
      </c>
      <c r="H1032" s="172" t="s">
        <v>3333</v>
      </c>
      <c r="I1032" s="164" t="s">
        <v>497</v>
      </c>
      <c r="J1032" s="164">
        <v>220</v>
      </c>
      <c r="K1032" s="171">
        <v>220</v>
      </c>
      <c r="L1032" s="171" t="s">
        <v>3258</v>
      </c>
      <c r="M1032" s="173">
        <v>69000</v>
      </c>
      <c r="N1032" s="173">
        <f t="shared" si="335"/>
        <v>27200</v>
      </c>
      <c r="O1032" s="173">
        <v>27234.782608695699</v>
      </c>
      <c r="P1032" s="173">
        <v>96200</v>
      </c>
      <c r="Q1032" s="173">
        <f t="shared" si="336"/>
        <v>35405.21739130441</v>
      </c>
      <c r="R1032" s="173">
        <f t="shared" si="337"/>
        <v>104405.21739130441</v>
      </c>
      <c r="S1032" s="173">
        <v>104400</v>
      </c>
      <c r="T1032" s="174" t="s">
        <v>3259</v>
      </c>
      <c r="U1032" s="175" t="s">
        <v>471</v>
      </c>
      <c r="V1032" s="175" t="s">
        <v>2524</v>
      </c>
      <c r="W1032" s="175" t="s">
        <v>29</v>
      </c>
      <c r="X1032" s="176">
        <v>43294</v>
      </c>
      <c r="Y1032" s="171" t="s">
        <v>7684</v>
      </c>
      <c r="Z1032" s="171"/>
      <c r="AA1032" s="173">
        <v>333000</v>
      </c>
      <c r="AB1032" s="173"/>
      <c r="AC1032" s="173"/>
      <c r="AD1032" s="173">
        <v>250000</v>
      </c>
      <c r="AE1032" s="173"/>
      <c r="AF1032" s="173"/>
      <c r="AG1032" s="173"/>
      <c r="AH1032" s="173"/>
      <c r="AI1032" s="173"/>
      <c r="AJ1032" s="173"/>
      <c r="AK1032" s="173"/>
      <c r="AL1032" s="173"/>
      <c r="AM1032" s="173"/>
      <c r="AN1032" s="173"/>
      <c r="AO1032" s="173"/>
      <c r="AP1032" s="173"/>
      <c r="AQ1032" s="173"/>
      <c r="AR1032" s="173"/>
      <c r="AS1032" s="173">
        <v>130000</v>
      </c>
      <c r="AT1032" s="160">
        <f t="shared" si="341"/>
        <v>3</v>
      </c>
      <c r="AU1032" s="173">
        <f t="shared" si="342"/>
        <v>713000</v>
      </c>
      <c r="AV1032" s="173">
        <f t="shared" si="343"/>
        <v>237700</v>
      </c>
      <c r="AW1032" s="173">
        <f t="shared" si="344"/>
        <v>130000</v>
      </c>
      <c r="AX1032" s="173">
        <f t="shared" si="345"/>
        <v>133300</v>
      </c>
      <c r="AY1032" s="173">
        <f t="shared" si="346"/>
        <v>25600</v>
      </c>
      <c r="AZ1032" s="177">
        <f t="shared" si="347"/>
        <v>1.2768199233716475</v>
      </c>
      <c r="BA1032" s="177">
        <f t="shared" si="348"/>
        <v>0.24521072796934865</v>
      </c>
      <c r="BB1032" s="173">
        <f t="shared" si="338"/>
        <v>237700</v>
      </c>
      <c r="BC1032" s="178">
        <f t="shared" si="333"/>
        <v>237700</v>
      </c>
      <c r="BD1032" s="173">
        <f t="shared" si="339"/>
        <v>133300</v>
      </c>
      <c r="BE1032" s="177">
        <f t="shared" si="340"/>
        <v>1.2768199233716475</v>
      </c>
      <c r="BF1032" s="179" t="s">
        <v>7679</v>
      </c>
      <c r="BG1032" s="174" t="s">
        <v>3259</v>
      </c>
      <c r="BH1032" s="166" t="s">
        <v>20501</v>
      </c>
      <c r="BI1032" s="162"/>
      <c r="BJ1032" s="163">
        <v>1</v>
      </c>
      <c r="BK1032" s="163"/>
    </row>
    <row r="1033" spans="1:63" ht="33.75" customHeight="1" x14ac:dyDescent="0.25">
      <c r="A1033" s="157">
        <v>1027</v>
      </c>
      <c r="B1033" s="164" t="s">
        <v>3334</v>
      </c>
      <c r="C1033" s="169" t="s">
        <v>3257</v>
      </c>
      <c r="D1033" s="169" t="s">
        <v>495</v>
      </c>
      <c r="E1033" s="170" t="s">
        <v>3335</v>
      </c>
      <c r="F1033" s="171" t="s">
        <v>3336</v>
      </c>
      <c r="G1033" s="171" t="s">
        <v>3336</v>
      </c>
      <c r="H1033" s="172" t="s">
        <v>3336</v>
      </c>
      <c r="I1033" s="164" t="s">
        <v>497</v>
      </c>
      <c r="J1033" s="164">
        <v>220</v>
      </c>
      <c r="K1033" s="171">
        <v>220</v>
      </c>
      <c r="L1033" s="171" t="s">
        <v>3258</v>
      </c>
      <c r="M1033" s="173">
        <v>69000</v>
      </c>
      <c r="N1033" s="173">
        <f t="shared" si="335"/>
        <v>27200</v>
      </c>
      <c r="O1033" s="173">
        <v>27234.782608695699</v>
      </c>
      <c r="P1033" s="173">
        <v>96200</v>
      </c>
      <c r="Q1033" s="173">
        <f t="shared" si="336"/>
        <v>35405.21739130441</v>
      </c>
      <c r="R1033" s="173">
        <f t="shared" si="337"/>
        <v>104405.21739130441</v>
      </c>
      <c r="S1033" s="173">
        <v>104400</v>
      </c>
      <c r="T1033" s="174" t="s">
        <v>3259</v>
      </c>
      <c r="U1033" s="175" t="s">
        <v>471</v>
      </c>
      <c r="V1033" s="175" t="s">
        <v>2524</v>
      </c>
      <c r="W1033" s="175" t="s">
        <v>29</v>
      </c>
      <c r="X1033" s="176">
        <v>43294</v>
      </c>
      <c r="Y1033" s="171" t="s">
        <v>7684</v>
      </c>
      <c r="Z1033" s="171"/>
      <c r="AA1033" s="173">
        <v>333000</v>
      </c>
      <c r="AB1033" s="173"/>
      <c r="AC1033" s="173"/>
      <c r="AD1033" s="173"/>
      <c r="AE1033" s="173"/>
      <c r="AF1033" s="173">
        <v>260000</v>
      </c>
      <c r="AG1033" s="173"/>
      <c r="AH1033" s="173"/>
      <c r="AI1033" s="173"/>
      <c r="AJ1033" s="173"/>
      <c r="AK1033" s="173"/>
      <c r="AL1033" s="173"/>
      <c r="AM1033" s="173"/>
      <c r="AN1033" s="173"/>
      <c r="AO1033" s="173"/>
      <c r="AP1033" s="173"/>
      <c r="AQ1033" s="173"/>
      <c r="AR1033" s="173"/>
      <c r="AS1033" s="173">
        <v>130000</v>
      </c>
      <c r="AT1033" s="160">
        <f t="shared" si="341"/>
        <v>3</v>
      </c>
      <c r="AU1033" s="173">
        <f t="shared" si="342"/>
        <v>723000</v>
      </c>
      <c r="AV1033" s="173">
        <f t="shared" si="343"/>
        <v>241000</v>
      </c>
      <c r="AW1033" s="173">
        <f t="shared" si="344"/>
        <v>130000</v>
      </c>
      <c r="AX1033" s="173">
        <f t="shared" si="345"/>
        <v>136600</v>
      </c>
      <c r="AY1033" s="173">
        <f t="shared" si="346"/>
        <v>25600</v>
      </c>
      <c r="AZ1033" s="177">
        <f t="shared" si="347"/>
        <v>1.3084291187739463</v>
      </c>
      <c r="BA1033" s="177">
        <f t="shared" si="348"/>
        <v>0.24521072796934865</v>
      </c>
      <c r="BB1033" s="173">
        <f t="shared" si="338"/>
        <v>241000</v>
      </c>
      <c r="BC1033" s="178">
        <f t="shared" si="333"/>
        <v>241000</v>
      </c>
      <c r="BD1033" s="173">
        <f t="shared" si="339"/>
        <v>136600</v>
      </c>
      <c r="BE1033" s="177">
        <f t="shared" si="340"/>
        <v>1.3084291187739463</v>
      </c>
      <c r="BF1033" s="179" t="s">
        <v>7679</v>
      </c>
      <c r="BG1033" s="174" t="s">
        <v>3259</v>
      </c>
      <c r="BH1033" s="166" t="s">
        <v>20501</v>
      </c>
      <c r="BI1033" s="162"/>
      <c r="BJ1033" s="163">
        <v>1</v>
      </c>
      <c r="BK1033" s="163"/>
    </row>
    <row r="1034" spans="1:63" ht="33.75" customHeight="1" x14ac:dyDescent="0.25">
      <c r="A1034" s="157">
        <v>1028</v>
      </c>
      <c r="B1034" s="164" t="s">
        <v>3337</v>
      </c>
      <c r="C1034" s="169" t="s">
        <v>3257</v>
      </c>
      <c r="D1034" s="169" t="s">
        <v>495</v>
      </c>
      <c r="E1034" s="170" t="s">
        <v>3338</v>
      </c>
      <c r="F1034" s="171" t="s">
        <v>3339</v>
      </c>
      <c r="G1034" s="171" t="s">
        <v>3339</v>
      </c>
      <c r="H1034" s="172" t="s">
        <v>3339</v>
      </c>
      <c r="I1034" s="164" t="s">
        <v>497</v>
      </c>
      <c r="J1034" s="164">
        <v>220</v>
      </c>
      <c r="K1034" s="171">
        <v>220</v>
      </c>
      <c r="L1034" s="171" t="s">
        <v>3258</v>
      </c>
      <c r="M1034" s="173">
        <v>69000</v>
      </c>
      <c r="N1034" s="173">
        <f t="shared" si="335"/>
        <v>27200</v>
      </c>
      <c r="O1034" s="173">
        <v>27234.782608695699</v>
      </c>
      <c r="P1034" s="173">
        <v>96200</v>
      </c>
      <c r="Q1034" s="173">
        <f t="shared" si="336"/>
        <v>35405.21739130441</v>
      </c>
      <c r="R1034" s="173">
        <f t="shared" si="337"/>
        <v>104405.21739130441</v>
      </c>
      <c r="S1034" s="173">
        <v>104400</v>
      </c>
      <c r="T1034" s="174" t="s">
        <v>3259</v>
      </c>
      <c r="U1034" s="175" t="s">
        <v>2561</v>
      </c>
      <c r="V1034" s="175" t="s">
        <v>2524</v>
      </c>
      <c r="W1034" s="175" t="s">
        <v>24</v>
      </c>
      <c r="X1034" s="176">
        <v>43294</v>
      </c>
      <c r="Y1034" s="171" t="s">
        <v>7684</v>
      </c>
      <c r="Z1034" s="171"/>
      <c r="AA1034" s="173">
        <v>333000</v>
      </c>
      <c r="AB1034" s="173"/>
      <c r="AC1034" s="173"/>
      <c r="AD1034" s="173">
        <v>250000</v>
      </c>
      <c r="AE1034" s="173"/>
      <c r="AF1034" s="173"/>
      <c r="AG1034" s="173"/>
      <c r="AH1034" s="173"/>
      <c r="AI1034" s="173"/>
      <c r="AJ1034" s="173"/>
      <c r="AK1034" s="173"/>
      <c r="AL1034" s="173"/>
      <c r="AM1034" s="173"/>
      <c r="AN1034" s="173"/>
      <c r="AO1034" s="173"/>
      <c r="AP1034" s="173"/>
      <c r="AQ1034" s="173"/>
      <c r="AR1034" s="173"/>
      <c r="AS1034" s="173">
        <v>130000</v>
      </c>
      <c r="AT1034" s="160">
        <f t="shared" si="341"/>
        <v>3</v>
      </c>
      <c r="AU1034" s="173">
        <f t="shared" si="342"/>
        <v>713000</v>
      </c>
      <c r="AV1034" s="173">
        <f t="shared" si="343"/>
        <v>237700</v>
      </c>
      <c r="AW1034" s="173">
        <f t="shared" si="344"/>
        <v>130000</v>
      </c>
      <c r="AX1034" s="173">
        <f t="shared" si="345"/>
        <v>133300</v>
      </c>
      <c r="AY1034" s="173">
        <f t="shared" si="346"/>
        <v>25600</v>
      </c>
      <c r="AZ1034" s="177">
        <f t="shared" si="347"/>
        <v>1.2768199233716475</v>
      </c>
      <c r="BA1034" s="177">
        <f t="shared" si="348"/>
        <v>0.24521072796934865</v>
      </c>
      <c r="BB1034" s="173">
        <f t="shared" si="338"/>
        <v>237700</v>
      </c>
      <c r="BC1034" s="178">
        <f t="shared" si="333"/>
        <v>237700</v>
      </c>
      <c r="BD1034" s="173">
        <f t="shared" si="339"/>
        <v>133300</v>
      </c>
      <c r="BE1034" s="177">
        <f t="shared" si="340"/>
        <v>1.2768199233716475</v>
      </c>
      <c r="BF1034" s="179" t="s">
        <v>7679</v>
      </c>
      <c r="BG1034" s="174" t="s">
        <v>3259</v>
      </c>
      <c r="BH1034" s="166" t="s">
        <v>20501</v>
      </c>
      <c r="BI1034" s="162"/>
      <c r="BJ1034" s="163">
        <v>1</v>
      </c>
      <c r="BK1034" s="163"/>
    </row>
    <row r="1035" spans="1:63" ht="33.75" customHeight="1" x14ac:dyDescent="0.25">
      <c r="A1035" s="157">
        <v>1029</v>
      </c>
      <c r="B1035" s="164" t="s">
        <v>3340</v>
      </c>
      <c r="C1035" s="169" t="s">
        <v>3257</v>
      </c>
      <c r="D1035" s="169" t="s">
        <v>495</v>
      </c>
      <c r="E1035" s="170" t="s">
        <v>3341</v>
      </c>
      <c r="F1035" s="171" t="s">
        <v>3342</v>
      </c>
      <c r="G1035" s="171" t="s">
        <v>3342</v>
      </c>
      <c r="H1035" s="172" t="s">
        <v>3342</v>
      </c>
      <c r="I1035" s="164" t="s">
        <v>439</v>
      </c>
      <c r="J1035" s="164">
        <v>220</v>
      </c>
      <c r="K1035" s="171">
        <v>220</v>
      </c>
      <c r="L1035" s="171" t="s">
        <v>3258</v>
      </c>
      <c r="M1035" s="173">
        <v>69000</v>
      </c>
      <c r="N1035" s="173">
        <f t="shared" si="335"/>
        <v>27200</v>
      </c>
      <c r="O1035" s="173">
        <v>27234.782608695699</v>
      </c>
      <c r="P1035" s="173">
        <v>96200</v>
      </c>
      <c r="Q1035" s="173">
        <f t="shared" si="336"/>
        <v>35405.21739130441</v>
      </c>
      <c r="R1035" s="173">
        <f t="shared" si="337"/>
        <v>104405.21739130441</v>
      </c>
      <c r="S1035" s="173">
        <v>104400</v>
      </c>
      <c r="T1035" s="174" t="s">
        <v>3259</v>
      </c>
      <c r="U1035" s="175" t="s">
        <v>441</v>
      </c>
      <c r="V1035" s="175" t="s">
        <v>2524</v>
      </c>
      <c r="W1035" s="175" t="s">
        <v>173</v>
      </c>
      <c r="X1035" s="176">
        <v>43294</v>
      </c>
      <c r="Y1035" s="171" t="s">
        <v>7684</v>
      </c>
      <c r="Z1035" s="171"/>
      <c r="AA1035" s="173">
        <v>333000</v>
      </c>
      <c r="AB1035" s="173"/>
      <c r="AC1035" s="173"/>
      <c r="AD1035" s="173"/>
      <c r="AE1035" s="173"/>
      <c r="AF1035" s="173">
        <v>260000</v>
      </c>
      <c r="AG1035" s="173"/>
      <c r="AH1035" s="173"/>
      <c r="AI1035" s="173"/>
      <c r="AJ1035" s="173"/>
      <c r="AK1035" s="173"/>
      <c r="AL1035" s="173"/>
      <c r="AM1035" s="173"/>
      <c r="AN1035" s="173"/>
      <c r="AO1035" s="173"/>
      <c r="AP1035" s="173"/>
      <c r="AQ1035" s="173"/>
      <c r="AR1035" s="173"/>
      <c r="AS1035" s="173">
        <v>130000</v>
      </c>
      <c r="AT1035" s="160">
        <f t="shared" si="341"/>
        <v>3</v>
      </c>
      <c r="AU1035" s="173">
        <f t="shared" si="342"/>
        <v>723000</v>
      </c>
      <c r="AV1035" s="173">
        <f t="shared" si="343"/>
        <v>241000</v>
      </c>
      <c r="AW1035" s="173">
        <f t="shared" si="344"/>
        <v>130000</v>
      </c>
      <c r="AX1035" s="173">
        <f t="shared" si="345"/>
        <v>136600</v>
      </c>
      <c r="AY1035" s="173">
        <f t="shared" si="346"/>
        <v>25600</v>
      </c>
      <c r="AZ1035" s="177">
        <f t="shared" si="347"/>
        <v>1.3084291187739463</v>
      </c>
      <c r="BA1035" s="177">
        <f t="shared" si="348"/>
        <v>0.24521072796934865</v>
      </c>
      <c r="BB1035" s="173">
        <f t="shared" si="338"/>
        <v>241000</v>
      </c>
      <c r="BC1035" s="178">
        <f t="shared" si="333"/>
        <v>241000</v>
      </c>
      <c r="BD1035" s="173">
        <f t="shared" si="339"/>
        <v>136600</v>
      </c>
      <c r="BE1035" s="177">
        <f t="shared" si="340"/>
        <v>1.3084291187739463</v>
      </c>
      <c r="BF1035" s="179" t="s">
        <v>7679</v>
      </c>
      <c r="BG1035" s="174" t="s">
        <v>3259</v>
      </c>
      <c r="BH1035" s="166" t="s">
        <v>20501</v>
      </c>
      <c r="BI1035" s="162"/>
      <c r="BJ1035" s="163">
        <v>1</v>
      </c>
      <c r="BK1035" s="163"/>
    </row>
    <row r="1036" spans="1:63" ht="33.75" customHeight="1" x14ac:dyDescent="0.25">
      <c r="A1036" s="157">
        <v>1030</v>
      </c>
      <c r="B1036" s="164" t="s">
        <v>3343</v>
      </c>
      <c r="C1036" s="169" t="s">
        <v>3257</v>
      </c>
      <c r="D1036" s="169" t="s">
        <v>495</v>
      </c>
      <c r="E1036" s="170" t="s">
        <v>3344</v>
      </c>
      <c r="F1036" s="171" t="s">
        <v>3345</v>
      </c>
      <c r="G1036" s="171" t="s">
        <v>3345</v>
      </c>
      <c r="H1036" s="172" t="s">
        <v>3345</v>
      </c>
      <c r="I1036" s="164" t="s">
        <v>497</v>
      </c>
      <c r="J1036" s="164">
        <v>220</v>
      </c>
      <c r="K1036" s="171">
        <v>220</v>
      </c>
      <c r="L1036" s="171" t="s">
        <v>3258</v>
      </c>
      <c r="M1036" s="173">
        <v>69000</v>
      </c>
      <c r="N1036" s="173">
        <f t="shared" si="335"/>
        <v>27200</v>
      </c>
      <c r="O1036" s="173">
        <v>27234.782608695699</v>
      </c>
      <c r="P1036" s="173">
        <v>96200</v>
      </c>
      <c r="Q1036" s="173">
        <f t="shared" si="336"/>
        <v>35405.21739130441</v>
      </c>
      <c r="R1036" s="173">
        <f t="shared" si="337"/>
        <v>104405.21739130441</v>
      </c>
      <c r="S1036" s="173">
        <v>104400</v>
      </c>
      <c r="T1036" s="174" t="s">
        <v>3259</v>
      </c>
      <c r="U1036" s="175" t="s">
        <v>471</v>
      </c>
      <c r="V1036" s="175" t="s">
        <v>2524</v>
      </c>
      <c r="W1036" s="175" t="s">
        <v>29</v>
      </c>
      <c r="X1036" s="176">
        <v>43294</v>
      </c>
      <c r="Y1036" s="171" t="s">
        <v>7684</v>
      </c>
      <c r="Z1036" s="171"/>
      <c r="AA1036" s="173">
        <v>333000</v>
      </c>
      <c r="AB1036" s="173"/>
      <c r="AC1036" s="173"/>
      <c r="AD1036" s="173"/>
      <c r="AE1036" s="173"/>
      <c r="AF1036" s="173"/>
      <c r="AG1036" s="173"/>
      <c r="AH1036" s="173"/>
      <c r="AI1036" s="173">
        <v>220000</v>
      </c>
      <c r="AJ1036" s="173"/>
      <c r="AK1036" s="173"/>
      <c r="AL1036" s="173"/>
      <c r="AM1036" s="173"/>
      <c r="AN1036" s="173"/>
      <c r="AO1036" s="173"/>
      <c r="AP1036" s="173"/>
      <c r="AQ1036" s="173"/>
      <c r="AR1036" s="173"/>
      <c r="AS1036" s="173">
        <v>130000</v>
      </c>
      <c r="AT1036" s="160">
        <f t="shared" si="341"/>
        <v>3</v>
      </c>
      <c r="AU1036" s="173">
        <f t="shared" si="342"/>
        <v>683000</v>
      </c>
      <c r="AV1036" s="173">
        <f t="shared" si="343"/>
        <v>227700</v>
      </c>
      <c r="AW1036" s="173">
        <f t="shared" si="344"/>
        <v>130000</v>
      </c>
      <c r="AX1036" s="173">
        <f t="shared" si="345"/>
        <v>123300</v>
      </c>
      <c r="AY1036" s="173">
        <f t="shared" si="346"/>
        <v>25600</v>
      </c>
      <c r="AZ1036" s="177">
        <f t="shared" si="347"/>
        <v>1.1810344827586208</v>
      </c>
      <c r="BA1036" s="177">
        <f t="shared" si="348"/>
        <v>0.24521072796934865</v>
      </c>
      <c r="BB1036" s="173">
        <f t="shared" si="338"/>
        <v>227700</v>
      </c>
      <c r="BC1036" s="178">
        <f t="shared" si="333"/>
        <v>227700</v>
      </c>
      <c r="BD1036" s="173">
        <f t="shared" si="339"/>
        <v>123300</v>
      </c>
      <c r="BE1036" s="177">
        <f t="shared" si="340"/>
        <v>1.1810344827586208</v>
      </c>
      <c r="BF1036" s="179" t="s">
        <v>7679</v>
      </c>
      <c r="BG1036" s="174" t="s">
        <v>3259</v>
      </c>
      <c r="BH1036" s="166" t="s">
        <v>20501</v>
      </c>
      <c r="BI1036" s="162"/>
      <c r="BJ1036" s="163">
        <v>1</v>
      </c>
      <c r="BK1036" s="163"/>
    </row>
    <row r="1037" spans="1:63" ht="33.75" customHeight="1" x14ac:dyDescent="0.25">
      <c r="A1037" s="157">
        <v>1031</v>
      </c>
      <c r="B1037" s="164" t="s">
        <v>3346</v>
      </c>
      <c r="C1037" s="169" t="s">
        <v>3257</v>
      </c>
      <c r="D1037" s="169" t="s">
        <v>495</v>
      </c>
      <c r="E1037" s="170" t="s">
        <v>3347</v>
      </c>
      <c r="F1037" s="171" t="s">
        <v>3348</v>
      </c>
      <c r="G1037" s="171" t="s">
        <v>3348</v>
      </c>
      <c r="H1037" s="172" t="s">
        <v>3348</v>
      </c>
      <c r="I1037" s="164" t="s">
        <v>497</v>
      </c>
      <c r="J1037" s="164">
        <v>220</v>
      </c>
      <c r="K1037" s="171">
        <v>220</v>
      </c>
      <c r="L1037" s="171" t="s">
        <v>3258</v>
      </c>
      <c r="M1037" s="173">
        <v>69000</v>
      </c>
      <c r="N1037" s="173">
        <f t="shared" si="335"/>
        <v>27200</v>
      </c>
      <c r="O1037" s="173">
        <v>27234.782608695699</v>
      </c>
      <c r="P1037" s="173">
        <v>96200</v>
      </c>
      <c r="Q1037" s="173">
        <f t="shared" si="336"/>
        <v>35405.21739130441</v>
      </c>
      <c r="R1037" s="173">
        <f t="shared" si="337"/>
        <v>104405.21739130441</v>
      </c>
      <c r="S1037" s="173">
        <v>104400</v>
      </c>
      <c r="T1037" s="174" t="s">
        <v>3259</v>
      </c>
      <c r="U1037" s="175" t="s">
        <v>441</v>
      </c>
      <c r="V1037" s="175" t="s">
        <v>2524</v>
      </c>
      <c r="W1037" s="175" t="s">
        <v>173</v>
      </c>
      <c r="X1037" s="176">
        <v>43294</v>
      </c>
      <c r="Y1037" s="171" t="s">
        <v>7684</v>
      </c>
      <c r="Z1037" s="171"/>
      <c r="AA1037" s="173">
        <v>333000</v>
      </c>
      <c r="AB1037" s="173"/>
      <c r="AC1037" s="173"/>
      <c r="AD1037" s="173"/>
      <c r="AE1037" s="173"/>
      <c r="AF1037" s="173">
        <v>260000</v>
      </c>
      <c r="AG1037" s="173"/>
      <c r="AH1037" s="173"/>
      <c r="AI1037" s="173"/>
      <c r="AJ1037" s="173"/>
      <c r="AK1037" s="173"/>
      <c r="AL1037" s="173"/>
      <c r="AM1037" s="173"/>
      <c r="AN1037" s="173"/>
      <c r="AO1037" s="173"/>
      <c r="AP1037" s="173"/>
      <c r="AQ1037" s="173"/>
      <c r="AR1037" s="173"/>
      <c r="AS1037" s="173">
        <v>130000</v>
      </c>
      <c r="AT1037" s="160">
        <f t="shared" si="341"/>
        <v>3</v>
      </c>
      <c r="AU1037" s="173">
        <f t="shared" si="342"/>
        <v>723000</v>
      </c>
      <c r="AV1037" s="173">
        <f t="shared" si="343"/>
        <v>241000</v>
      </c>
      <c r="AW1037" s="173">
        <f t="shared" si="344"/>
        <v>130000</v>
      </c>
      <c r="AX1037" s="173">
        <f t="shared" si="345"/>
        <v>136600</v>
      </c>
      <c r="AY1037" s="173">
        <f t="shared" si="346"/>
        <v>25600</v>
      </c>
      <c r="AZ1037" s="177">
        <f t="shared" si="347"/>
        <v>1.3084291187739463</v>
      </c>
      <c r="BA1037" s="177">
        <f t="shared" si="348"/>
        <v>0.24521072796934865</v>
      </c>
      <c r="BB1037" s="173">
        <f t="shared" si="338"/>
        <v>241000</v>
      </c>
      <c r="BC1037" s="178">
        <f t="shared" si="333"/>
        <v>241000</v>
      </c>
      <c r="BD1037" s="173">
        <f t="shared" si="339"/>
        <v>136600</v>
      </c>
      <c r="BE1037" s="177">
        <f t="shared" si="340"/>
        <v>1.3084291187739463</v>
      </c>
      <c r="BF1037" s="179" t="s">
        <v>7679</v>
      </c>
      <c r="BG1037" s="174" t="s">
        <v>3259</v>
      </c>
      <c r="BH1037" s="166" t="s">
        <v>20501</v>
      </c>
      <c r="BI1037" s="162"/>
      <c r="BJ1037" s="163">
        <v>1</v>
      </c>
      <c r="BK1037" s="163"/>
    </row>
    <row r="1038" spans="1:63" ht="33.75" customHeight="1" x14ac:dyDescent="0.25">
      <c r="A1038" s="157">
        <v>1032</v>
      </c>
      <c r="B1038" s="164" t="s">
        <v>3349</v>
      </c>
      <c r="C1038" s="169" t="s">
        <v>3257</v>
      </c>
      <c r="D1038" s="169" t="s">
        <v>495</v>
      </c>
      <c r="E1038" s="170" t="s">
        <v>3350</v>
      </c>
      <c r="F1038" s="171" t="s">
        <v>3351</v>
      </c>
      <c r="G1038" s="171" t="s">
        <v>3351</v>
      </c>
      <c r="H1038" s="172" t="s">
        <v>3351</v>
      </c>
      <c r="I1038" s="164" t="s">
        <v>497</v>
      </c>
      <c r="J1038" s="164">
        <v>220</v>
      </c>
      <c r="K1038" s="171">
        <v>220</v>
      </c>
      <c r="L1038" s="171" t="s">
        <v>3258</v>
      </c>
      <c r="M1038" s="173">
        <v>69000</v>
      </c>
      <c r="N1038" s="173">
        <f t="shared" si="335"/>
        <v>27200</v>
      </c>
      <c r="O1038" s="173">
        <v>27234.782608695699</v>
      </c>
      <c r="P1038" s="173">
        <v>96200</v>
      </c>
      <c r="Q1038" s="173">
        <f t="shared" si="336"/>
        <v>35405.21739130441</v>
      </c>
      <c r="R1038" s="173">
        <f t="shared" si="337"/>
        <v>104405.21739130441</v>
      </c>
      <c r="S1038" s="173">
        <v>104400</v>
      </c>
      <c r="T1038" s="174" t="s">
        <v>3259</v>
      </c>
      <c r="U1038" s="175" t="s">
        <v>471</v>
      </c>
      <c r="V1038" s="175" t="s">
        <v>2524</v>
      </c>
      <c r="W1038" s="175" t="s">
        <v>173</v>
      </c>
      <c r="X1038" s="176">
        <v>43294</v>
      </c>
      <c r="Y1038" s="171" t="s">
        <v>7684</v>
      </c>
      <c r="Z1038" s="171"/>
      <c r="AA1038" s="173">
        <v>333000</v>
      </c>
      <c r="AB1038" s="173"/>
      <c r="AC1038" s="173"/>
      <c r="AD1038" s="173">
        <v>250000</v>
      </c>
      <c r="AE1038" s="173"/>
      <c r="AF1038" s="173"/>
      <c r="AG1038" s="173"/>
      <c r="AH1038" s="173"/>
      <c r="AI1038" s="173"/>
      <c r="AJ1038" s="173"/>
      <c r="AK1038" s="173"/>
      <c r="AL1038" s="173"/>
      <c r="AM1038" s="173"/>
      <c r="AN1038" s="173"/>
      <c r="AO1038" s="173"/>
      <c r="AP1038" s="173"/>
      <c r="AQ1038" s="173"/>
      <c r="AR1038" s="173"/>
      <c r="AS1038" s="173">
        <v>130000</v>
      </c>
      <c r="AT1038" s="160">
        <f t="shared" si="341"/>
        <v>3</v>
      </c>
      <c r="AU1038" s="173">
        <f t="shared" si="342"/>
        <v>713000</v>
      </c>
      <c r="AV1038" s="173">
        <f t="shared" si="343"/>
        <v>237700</v>
      </c>
      <c r="AW1038" s="173">
        <f t="shared" si="344"/>
        <v>130000</v>
      </c>
      <c r="AX1038" s="173">
        <f t="shared" si="345"/>
        <v>133300</v>
      </c>
      <c r="AY1038" s="173">
        <f t="shared" si="346"/>
        <v>25600</v>
      </c>
      <c r="AZ1038" s="177">
        <f t="shared" si="347"/>
        <v>1.2768199233716475</v>
      </c>
      <c r="BA1038" s="177">
        <f t="shared" si="348"/>
        <v>0.24521072796934865</v>
      </c>
      <c r="BB1038" s="173">
        <f t="shared" si="338"/>
        <v>237700</v>
      </c>
      <c r="BC1038" s="178">
        <f t="shared" si="333"/>
        <v>237700</v>
      </c>
      <c r="BD1038" s="173">
        <f t="shared" si="339"/>
        <v>133300</v>
      </c>
      <c r="BE1038" s="177">
        <f t="shared" si="340"/>
        <v>1.2768199233716475</v>
      </c>
      <c r="BF1038" s="179" t="s">
        <v>7679</v>
      </c>
      <c r="BG1038" s="174" t="s">
        <v>3259</v>
      </c>
      <c r="BH1038" s="166" t="s">
        <v>20501</v>
      </c>
      <c r="BI1038" s="162"/>
      <c r="BJ1038" s="163">
        <v>1</v>
      </c>
      <c r="BK1038" s="163"/>
    </row>
    <row r="1039" spans="1:63" ht="33.75" customHeight="1" x14ac:dyDescent="0.25">
      <c r="A1039" s="157">
        <v>1033</v>
      </c>
      <c r="B1039" s="164" t="s">
        <v>3360</v>
      </c>
      <c r="C1039" s="169" t="s">
        <v>3357</v>
      </c>
      <c r="D1039" s="169" t="s">
        <v>495</v>
      </c>
      <c r="E1039" s="170" t="s">
        <v>3361</v>
      </c>
      <c r="F1039" s="171" t="s">
        <v>3362</v>
      </c>
      <c r="G1039" s="171" t="s">
        <v>3362</v>
      </c>
      <c r="H1039" s="172" t="s">
        <v>3362</v>
      </c>
      <c r="I1039" s="164" t="s">
        <v>439</v>
      </c>
      <c r="J1039" s="164">
        <v>221</v>
      </c>
      <c r="K1039" s="171">
        <v>221</v>
      </c>
      <c r="L1039" s="171" t="s">
        <v>3358</v>
      </c>
      <c r="M1039" s="173">
        <v>104000</v>
      </c>
      <c r="N1039" s="173">
        <f t="shared" si="335"/>
        <v>34000</v>
      </c>
      <c r="O1039" s="173">
        <v>34434.782608695597</v>
      </c>
      <c r="P1039" s="173">
        <v>138000</v>
      </c>
      <c r="Q1039" s="173">
        <f t="shared" si="336"/>
        <v>44765.217391304272</v>
      </c>
      <c r="R1039" s="173">
        <f t="shared" si="337"/>
        <v>148765.21739130426</v>
      </c>
      <c r="S1039" s="173">
        <v>148700</v>
      </c>
      <c r="T1039" s="174" t="s">
        <v>3259</v>
      </c>
      <c r="U1039" s="175" t="s">
        <v>260</v>
      </c>
      <c r="V1039" s="175" t="s">
        <v>2524</v>
      </c>
      <c r="W1039" s="175" t="s">
        <v>195</v>
      </c>
      <c r="X1039" s="176">
        <v>43294</v>
      </c>
      <c r="Y1039" s="171" t="s">
        <v>7688</v>
      </c>
      <c r="Z1039" s="171"/>
      <c r="AA1039" s="173"/>
      <c r="AB1039" s="173"/>
      <c r="AC1039" s="173"/>
      <c r="AD1039" s="173"/>
      <c r="AE1039" s="173"/>
      <c r="AF1039" s="173">
        <v>420000</v>
      </c>
      <c r="AG1039" s="173">
        <v>420000</v>
      </c>
      <c r="AH1039" s="173"/>
      <c r="AI1039" s="173"/>
      <c r="AJ1039" s="173"/>
      <c r="AK1039" s="173"/>
      <c r="AL1039" s="173"/>
      <c r="AM1039" s="173"/>
      <c r="AN1039" s="173"/>
      <c r="AO1039" s="173"/>
      <c r="AP1039" s="173"/>
      <c r="AQ1039" s="173"/>
      <c r="AR1039" s="173"/>
      <c r="AS1039" s="173">
        <v>189000</v>
      </c>
      <c r="AT1039" s="160">
        <f t="shared" si="341"/>
        <v>3</v>
      </c>
      <c r="AU1039" s="173">
        <f t="shared" si="342"/>
        <v>1029000</v>
      </c>
      <c r="AV1039" s="173">
        <f t="shared" si="343"/>
        <v>343000</v>
      </c>
      <c r="AW1039" s="173">
        <f t="shared" si="344"/>
        <v>189000</v>
      </c>
      <c r="AX1039" s="173">
        <f t="shared" si="345"/>
        <v>194300</v>
      </c>
      <c r="AY1039" s="173">
        <f t="shared" si="346"/>
        <v>40300</v>
      </c>
      <c r="AZ1039" s="177">
        <f t="shared" si="347"/>
        <v>1.3066577000672495</v>
      </c>
      <c r="BA1039" s="177">
        <f t="shared" si="348"/>
        <v>0.27101546738399462</v>
      </c>
      <c r="BB1039" s="173">
        <f t="shared" si="338"/>
        <v>343000</v>
      </c>
      <c r="BC1039" s="178">
        <f t="shared" si="333"/>
        <v>343000</v>
      </c>
      <c r="BD1039" s="173">
        <f t="shared" si="339"/>
        <v>194300</v>
      </c>
      <c r="BE1039" s="177">
        <f t="shared" si="340"/>
        <v>1.3066577000672495</v>
      </c>
      <c r="BF1039" s="179" t="s">
        <v>7679</v>
      </c>
      <c r="BG1039" s="174" t="s">
        <v>3259</v>
      </c>
      <c r="BH1039" s="166" t="s">
        <v>20501</v>
      </c>
      <c r="BI1039" s="162"/>
      <c r="BJ1039" s="163">
        <v>1</v>
      </c>
      <c r="BK1039" s="163"/>
    </row>
    <row r="1040" spans="1:63" ht="33.75" customHeight="1" x14ac:dyDescent="0.25">
      <c r="A1040" s="157">
        <v>1034</v>
      </c>
      <c r="B1040" s="164" t="s">
        <v>3363</v>
      </c>
      <c r="C1040" s="169" t="s">
        <v>3357</v>
      </c>
      <c r="D1040" s="169" t="s">
        <v>495</v>
      </c>
      <c r="E1040" s="170" t="s">
        <v>3364</v>
      </c>
      <c r="F1040" s="171" t="s">
        <v>3365</v>
      </c>
      <c r="G1040" s="171" t="s">
        <v>3365</v>
      </c>
      <c r="H1040" s="172" t="s">
        <v>3365</v>
      </c>
      <c r="I1040" s="164" t="s">
        <v>439</v>
      </c>
      <c r="J1040" s="164">
        <v>221</v>
      </c>
      <c r="K1040" s="171">
        <v>221</v>
      </c>
      <c r="L1040" s="171" t="s">
        <v>3358</v>
      </c>
      <c r="M1040" s="173">
        <v>104000</v>
      </c>
      <c r="N1040" s="173">
        <v>34000</v>
      </c>
      <c r="O1040" s="173">
        <v>34434.782608695597</v>
      </c>
      <c r="P1040" s="173">
        <v>138000</v>
      </c>
      <c r="Q1040" s="173">
        <v>44765.217391304272</v>
      </c>
      <c r="R1040" s="173">
        <v>148765.21739130426</v>
      </c>
      <c r="S1040" s="173">
        <v>148700</v>
      </c>
      <c r="T1040" s="174" t="s">
        <v>3259</v>
      </c>
      <c r="U1040" s="175" t="s">
        <v>26</v>
      </c>
      <c r="V1040" s="175" t="s">
        <v>2524</v>
      </c>
      <c r="W1040" s="175" t="s">
        <v>27</v>
      </c>
      <c r="X1040" s="176">
        <v>43294</v>
      </c>
      <c r="Y1040" s="171" t="s">
        <v>7684</v>
      </c>
      <c r="Z1040" s="171"/>
      <c r="AA1040" s="173"/>
      <c r="AB1040" s="173"/>
      <c r="AC1040" s="173"/>
      <c r="AD1040" s="173"/>
      <c r="AE1040" s="173"/>
      <c r="AF1040" s="173">
        <v>420000</v>
      </c>
      <c r="AG1040" s="173"/>
      <c r="AH1040" s="173"/>
      <c r="AI1040" s="173"/>
      <c r="AJ1040" s="173"/>
      <c r="AK1040" s="173"/>
      <c r="AL1040" s="173"/>
      <c r="AM1040" s="173"/>
      <c r="AN1040" s="173"/>
      <c r="AO1040" s="173"/>
      <c r="AP1040" s="173"/>
      <c r="AQ1040" s="173"/>
      <c r="AR1040" s="173">
        <v>229000</v>
      </c>
      <c r="AS1040" s="173">
        <v>189000</v>
      </c>
      <c r="AT1040" s="160">
        <f t="shared" si="341"/>
        <v>3</v>
      </c>
      <c r="AU1040" s="173">
        <f t="shared" si="342"/>
        <v>838000</v>
      </c>
      <c r="AV1040" s="173">
        <f t="shared" si="343"/>
        <v>279300</v>
      </c>
      <c r="AW1040" s="173">
        <f t="shared" si="344"/>
        <v>189000</v>
      </c>
      <c r="AX1040" s="173">
        <f t="shared" si="345"/>
        <v>130600</v>
      </c>
      <c r="AY1040" s="173">
        <f t="shared" si="346"/>
        <v>40300</v>
      </c>
      <c r="AZ1040" s="177">
        <f t="shared" si="347"/>
        <v>0.87827841291190312</v>
      </c>
      <c r="BA1040" s="177">
        <f t="shared" si="348"/>
        <v>0.27101546738399462</v>
      </c>
      <c r="BB1040" s="173">
        <f>AW1040</f>
        <v>189000</v>
      </c>
      <c r="BC1040" s="178">
        <f t="shared" si="333"/>
        <v>279300</v>
      </c>
      <c r="BD1040" s="173">
        <f t="shared" si="339"/>
        <v>40300</v>
      </c>
      <c r="BE1040" s="177">
        <f t="shared" si="340"/>
        <v>0.27101546738399462</v>
      </c>
      <c r="BF1040" s="179" t="s">
        <v>20515</v>
      </c>
      <c r="BG1040" s="174" t="s">
        <v>3259</v>
      </c>
      <c r="BH1040" s="166" t="s">
        <v>20501</v>
      </c>
      <c r="BI1040" s="162"/>
      <c r="BJ1040" s="163">
        <v>1</v>
      </c>
      <c r="BK1040" s="163"/>
    </row>
    <row r="1041" spans="1:63" ht="33.75" customHeight="1" x14ac:dyDescent="0.25">
      <c r="A1041" s="157">
        <v>1035</v>
      </c>
      <c r="B1041" s="164" t="s">
        <v>3366</v>
      </c>
      <c r="C1041" s="169" t="s">
        <v>3357</v>
      </c>
      <c r="D1041" s="169" t="s">
        <v>495</v>
      </c>
      <c r="E1041" s="170" t="s">
        <v>3367</v>
      </c>
      <c r="F1041" s="171" t="s">
        <v>3368</v>
      </c>
      <c r="G1041" s="171" t="s">
        <v>3368</v>
      </c>
      <c r="H1041" s="172" t="s">
        <v>3368</v>
      </c>
      <c r="I1041" s="164" t="s">
        <v>439</v>
      </c>
      <c r="J1041" s="164">
        <v>221</v>
      </c>
      <c r="K1041" s="171">
        <v>221</v>
      </c>
      <c r="L1041" s="171" t="s">
        <v>3358</v>
      </c>
      <c r="M1041" s="173">
        <v>104000</v>
      </c>
      <c r="N1041" s="173">
        <f>P1041-M1041</f>
        <v>34000</v>
      </c>
      <c r="O1041" s="173">
        <v>34434.782608695597</v>
      </c>
      <c r="P1041" s="173">
        <v>138000</v>
      </c>
      <c r="Q1041" s="173">
        <f>+O1041/1800000*2340000</f>
        <v>44765.217391304272</v>
      </c>
      <c r="R1041" s="173">
        <f>+M1041+Q1041</f>
        <v>148765.21739130426</v>
      </c>
      <c r="S1041" s="173">
        <v>148700</v>
      </c>
      <c r="T1041" s="174" t="s">
        <v>3259</v>
      </c>
      <c r="U1041" s="175" t="s">
        <v>441</v>
      </c>
      <c r="V1041" s="175" t="s">
        <v>2524</v>
      </c>
      <c r="W1041" s="175" t="s">
        <v>173</v>
      </c>
      <c r="X1041" s="176">
        <v>43294</v>
      </c>
      <c r="Y1041" s="171" t="s">
        <v>7684</v>
      </c>
      <c r="Z1041" s="171"/>
      <c r="AA1041" s="173"/>
      <c r="AB1041" s="173"/>
      <c r="AC1041" s="173"/>
      <c r="AD1041" s="173"/>
      <c r="AE1041" s="173"/>
      <c r="AF1041" s="173">
        <v>420000</v>
      </c>
      <c r="AG1041" s="173"/>
      <c r="AH1041" s="173"/>
      <c r="AI1041" s="173">
        <v>390000</v>
      </c>
      <c r="AJ1041" s="173"/>
      <c r="AK1041" s="173"/>
      <c r="AL1041" s="173"/>
      <c r="AM1041" s="173"/>
      <c r="AN1041" s="173"/>
      <c r="AO1041" s="173"/>
      <c r="AP1041" s="173"/>
      <c r="AQ1041" s="173"/>
      <c r="AR1041" s="173"/>
      <c r="AS1041" s="173">
        <v>189000</v>
      </c>
      <c r="AT1041" s="160">
        <f t="shared" si="341"/>
        <v>3</v>
      </c>
      <c r="AU1041" s="173">
        <f t="shared" si="342"/>
        <v>999000</v>
      </c>
      <c r="AV1041" s="173">
        <f t="shared" si="343"/>
        <v>333000</v>
      </c>
      <c r="AW1041" s="173">
        <f t="shared" si="344"/>
        <v>189000</v>
      </c>
      <c r="AX1041" s="173">
        <f t="shared" si="345"/>
        <v>184300</v>
      </c>
      <c r="AY1041" s="173">
        <f t="shared" si="346"/>
        <v>40300</v>
      </c>
      <c r="AZ1041" s="177">
        <f t="shared" si="347"/>
        <v>1.2394082044384667</v>
      </c>
      <c r="BA1041" s="177">
        <f t="shared" si="348"/>
        <v>0.27101546738399462</v>
      </c>
      <c r="BB1041" s="173">
        <f>AV1041</f>
        <v>333000</v>
      </c>
      <c r="BC1041" s="178">
        <f t="shared" si="333"/>
        <v>333000</v>
      </c>
      <c r="BD1041" s="173">
        <f t="shared" si="339"/>
        <v>184300</v>
      </c>
      <c r="BE1041" s="177">
        <f t="shared" si="340"/>
        <v>1.2394082044384667</v>
      </c>
      <c r="BF1041" s="179" t="s">
        <v>7679</v>
      </c>
      <c r="BG1041" s="174" t="s">
        <v>3259</v>
      </c>
      <c r="BH1041" s="166" t="s">
        <v>20501</v>
      </c>
      <c r="BI1041" s="162"/>
      <c r="BJ1041" s="163">
        <v>1</v>
      </c>
      <c r="BK1041" s="163"/>
    </row>
    <row r="1042" spans="1:63" ht="33.75" customHeight="1" x14ac:dyDescent="0.25">
      <c r="A1042" s="157">
        <v>1036</v>
      </c>
      <c r="B1042" s="164" t="s">
        <v>3369</v>
      </c>
      <c r="C1042" s="169" t="s">
        <v>3357</v>
      </c>
      <c r="D1042" s="169" t="s">
        <v>495</v>
      </c>
      <c r="E1042" s="170" t="s">
        <v>3370</v>
      </c>
      <c r="F1042" s="171" t="s">
        <v>3371</v>
      </c>
      <c r="G1042" s="171" t="s">
        <v>3371</v>
      </c>
      <c r="H1042" s="172" t="s">
        <v>3371</v>
      </c>
      <c r="I1042" s="164" t="s">
        <v>439</v>
      </c>
      <c r="J1042" s="164">
        <v>221</v>
      </c>
      <c r="K1042" s="171">
        <v>221</v>
      </c>
      <c r="L1042" s="171" t="s">
        <v>3358</v>
      </c>
      <c r="M1042" s="173">
        <v>104000</v>
      </c>
      <c r="N1042" s="173">
        <f>P1042-M1042</f>
        <v>34000</v>
      </c>
      <c r="O1042" s="173">
        <v>34434.782608695597</v>
      </c>
      <c r="P1042" s="173">
        <v>138000</v>
      </c>
      <c r="Q1042" s="173">
        <f>+O1042/1800000*2340000</f>
        <v>44765.217391304272</v>
      </c>
      <c r="R1042" s="173">
        <f>+M1042+Q1042</f>
        <v>148765.21739130426</v>
      </c>
      <c r="S1042" s="173">
        <v>148700</v>
      </c>
      <c r="T1042" s="174" t="s">
        <v>3259</v>
      </c>
      <c r="U1042" s="175" t="s">
        <v>26</v>
      </c>
      <c r="V1042" s="175" t="s">
        <v>2524</v>
      </c>
      <c r="W1042" s="175" t="s">
        <v>27</v>
      </c>
      <c r="X1042" s="176">
        <v>43294</v>
      </c>
      <c r="Y1042" s="171" t="s">
        <v>7688</v>
      </c>
      <c r="Z1042" s="171"/>
      <c r="AA1042" s="173"/>
      <c r="AB1042" s="173"/>
      <c r="AC1042" s="173"/>
      <c r="AD1042" s="173"/>
      <c r="AE1042" s="173"/>
      <c r="AF1042" s="173">
        <v>420000</v>
      </c>
      <c r="AG1042" s="173"/>
      <c r="AH1042" s="173"/>
      <c r="AI1042" s="173">
        <v>390000</v>
      </c>
      <c r="AJ1042" s="173"/>
      <c r="AK1042" s="173"/>
      <c r="AL1042" s="173"/>
      <c r="AM1042" s="173"/>
      <c r="AN1042" s="173"/>
      <c r="AO1042" s="173"/>
      <c r="AP1042" s="173"/>
      <c r="AQ1042" s="173"/>
      <c r="AR1042" s="173"/>
      <c r="AS1042" s="173">
        <v>189000</v>
      </c>
      <c r="AT1042" s="160">
        <f t="shared" si="341"/>
        <v>3</v>
      </c>
      <c r="AU1042" s="173">
        <f t="shared" si="342"/>
        <v>999000</v>
      </c>
      <c r="AV1042" s="173">
        <f t="shared" si="343"/>
        <v>333000</v>
      </c>
      <c r="AW1042" s="173">
        <f t="shared" si="344"/>
        <v>189000</v>
      </c>
      <c r="AX1042" s="173">
        <f t="shared" si="345"/>
        <v>184300</v>
      </c>
      <c r="AY1042" s="173">
        <f t="shared" si="346"/>
        <v>40300</v>
      </c>
      <c r="AZ1042" s="177">
        <f t="shared" si="347"/>
        <v>1.2394082044384667</v>
      </c>
      <c r="BA1042" s="177">
        <f t="shared" si="348"/>
        <v>0.27101546738399462</v>
      </c>
      <c r="BB1042" s="173">
        <f>AV1042</f>
        <v>333000</v>
      </c>
      <c r="BC1042" s="178">
        <f t="shared" si="333"/>
        <v>333000</v>
      </c>
      <c r="BD1042" s="173">
        <f t="shared" si="339"/>
        <v>184300</v>
      </c>
      <c r="BE1042" s="177">
        <f t="shared" si="340"/>
        <v>1.2394082044384667</v>
      </c>
      <c r="BF1042" s="179" t="s">
        <v>7679</v>
      </c>
      <c r="BG1042" s="174" t="s">
        <v>3259</v>
      </c>
      <c r="BH1042" s="166" t="s">
        <v>20501</v>
      </c>
      <c r="BI1042" s="162"/>
      <c r="BJ1042" s="163">
        <v>1</v>
      </c>
      <c r="BK1042" s="163"/>
    </row>
    <row r="1043" spans="1:63" ht="33.75" customHeight="1" x14ac:dyDescent="0.25">
      <c r="A1043" s="157">
        <v>1037</v>
      </c>
      <c r="B1043" s="164" t="s">
        <v>3374</v>
      </c>
      <c r="C1043" s="169" t="s">
        <v>3357</v>
      </c>
      <c r="D1043" s="169" t="s">
        <v>495</v>
      </c>
      <c r="E1043" s="170" t="s">
        <v>3375</v>
      </c>
      <c r="F1043" s="171" t="s">
        <v>3376</v>
      </c>
      <c r="G1043" s="171" t="s">
        <v>3376</v>
      </c>
      <c r="H1043" s="172" t="s">
        <v>3376</v>
      </c>
      <c r="I1043" s="164" t="s">
        <v>439</v>
      </c>
      <c r="J1043" s="164">
        <v>221</v>
      </c>
      <c r="K1043" s="171">
        <v>221</v>
      </c>
      <c r="L1043" s="171" t="s">
        <v>3358</v>
      </c>
      <c r="M1043" s="173">
        <v>104000</v>
      </c>
      <c r="N1043" s="173">
        <f>P1043-M1043</f>
        <v>34000</v>
      </c>
      <c r="O1043" s="173">
        <v>34434.782608695597</v>
      </c>
      <c r="P1043" s="173">
        <v>138000</v>
      </c>
      <c r="Q1043" s="173">
        <f>+O1043/1800000*2340000</f>
        <v>44765.217391304272</v>
      </c>
      <c r="R1043" s="173">
        <f>+M1043+Q1043</f>
        <v>148765.21739130426</v>
      </c>
      <c r="S1043" s="173">
        <v>148700</v>
      </c>
      <c r="T1043" s="174" t="s">
        <v>3259</v>
      </c>
      <c r="U1043" s="175" t="s">
        <v>26</v>
      </c>
      <c r="V1043" s="175" t="s">
        <v>2524</v>
      </c>
      <c r="W1043" s="175" t="s">
        <v>27</v>
      </c>
      <c r="X1043" s="176">
        <v>43294</v>
      </c>
      <c r="Y1043" s="171" t="s">
        <v>7684</v>
      </c>
      <c r="Z1043" s="171"/>
      <c r="AA1043" s="173"/>
      <c r="AB1043" s="173"/>
      <c r="AC1043" s="173"/>
      <c r="AD1043" s="173"/>
      <c r="AE1043" s="173"/>
      <c r="AF1043" s="173">
        <v>420000</v>
      </c>
      <c r="AG1043" s="173"/>
      <c r="AH1043" s="173"/>
      <c r="AI1043" s="173">
        <v>390000</v>
      </c>
      <c r="AJ1043" s="173"/>
      <c r="AK1043" s="173"/>
      <c r="AL1043" s="173"/>
      <c r="AM1043" s="173"/>
      <c r="AN1043" s="173"/>
      <c r="AO1043" s="173"/>
      <c r="AP1043" s="173"/>
      <c r="AQ1043" s="173"/>
      <c r="AR1043" s="173"/>
      <c r="AS1043" s="173">
        <v>189000</v>
      </c>
      <c r="AT1043" s="160">
        <f t="shared" si="341"/>
        <v>3</v>
      </c>
      <c r="AU1043" s="173">
        <f t="shared" si="342"/>
        <v>999000</v>
      </c>
      <c r="AV1043" s="173">
        <f t="shared" si="343"/>
        <v>333000</v>
      </c>
      <c r="AW1043" s="173">
        <f t="shared" si="344"/>
        <v>189000</v>
      </c>
      <c r="AX1043" s="173">
        <f t="shared" si="345"/>
        <v>184300</v>
      </c>
      <c r="AY1043" s="173">
        <f t="shared" si="346"/>
        <v>40300</v>
      </c>
      <c r="AZ1043" s="177">
        <f t="shared" si="347"/>
        <v>1.2394082044384667</v>
      </c>
      <c r="BA1043" s="177">
        <f t="shared" si="348"/>
        <v>0.27101546738399462</v>
      </c>
      <c r="BB1043" s="173">
        <f>AV1043</f>
        <v>333000</v>
      </c>
      <c r="BC1043" s="178">
        <f t="shared" si="333"/>
        <v>333000</v>
      </c>
      <c r="BD1043" s="173">
        <f t="shared" si="339"/>
        <v>184300</v>
      </c>
      <c r="BE1043" s="177">
        <f t="shared" si="340"/>
        <v>1.2394082044384667</v>
      </c>
      <c r="BF1043" s="179" t="s">
        <v>7679</v>
      </c>
      <c r="BG1043" s="174" t="s">
        <v>3259</v>
      </c>
      <c r="BH1043" s="166" t="s">
        <v>20501</v>
      </c>
      <c r="BI1043" s="162"/>
      <c r="BJ1043" s="163">
        <v>1</v>
      </c>
      <c r="BK1043" s="163"/>
    </row>
    <row r="1044" spans="1:63" ht="33.75" customHeight="1" x14ac:dyDescent="0.25">
      <c r="A1044" s="157">
        <v>1038</v>
      </c>
      <c r="B1044" s="164" t="s">
        <v>3377</v>
      </c>
      <c r="C1044" s="169" t="s">
        <v>3357</v>
      </c>
      <c r="D1044" s="169" t="s">
        <v>495</v>
      </c>
      <c r="E1044" s="170" t="s">
        <v>3378</v>
      </c>
      <c r="F1044" s="171" t="s">
        <v>3379</v>
      </c>
      <c r="G1044" s="171" t="s">
        <v>3379</v>
      </c>
      <c r="H1044" s="172" t="s">
        <v>3379</v>
      </c>
      <c r="I1044" s="164" t="s">
        <v>439</v>
      </c>
      <c r="J1044" s="164">
        <v>221</v>
      </c>
      <c r="K1044" s="171">
        <v>221</v>
      </c>
      <c r="L1044" s="171" t="s">
        <v>3358</v>
      </c>
      <c r="M1044" s="173">
        <v>104000</v>
      </c>
      <c r="N1044" s="173">
        <f>P1044-M1044</f>
        <v>34000</v>
      </c>
      <c r="O1044" s="173">
        <v>34434.782608695597</v>
      </c>
      <c r="P1044" s="173">
        <v>138000</v>
      </c>
      <c r="Q1044" s="173">
        <f>+O1044/1800000*2340000</f>
        <v>44765.217391304272</v>
      </c>
      <c r="R1044" s="173">
        <f>+M1044+Q1044</f>
        <v>148765.21739130426</v>
      </c>
      <c r="S1044" s="173">
        <v>148700</v>
      </c>
      <c r="T1044" s="174" t="s">
        <v>3259</v>
      </c>
      <c r="U1044" s="175" t="s">
        <v>197</v>
      </c>
      <c r="V1044" s="175" t="s">
        <v>2524</v>
      </c>
      <c r="W1044" s="175" t="s">
        <v>196</v>
      </c>
      <c r="X1044" s="176">
        <v>43294</v>
      </c>
      <c r="Y1044" s="171" t="s">
        <v>7684</v>
      </c>
      <c r="Z1044" s="171"/>
      <c r="AA1044" s="173"/>
      <c r="AB1044" s="173"/>
      <c r="AC1044" s="173"/>
      <c r="AD1044" s="173"/>
      <c r="AE1044" s="173"/>
      <c r="AF1044" s="173">
        <v>420000</v>
      </c>
      <c r="AG1044" s="173"/>
      <c r="AH1044" s="173"/>
      <c r="AI1044" s="173">
        <v>330000</v>
      </c>
      <c r="AJ1044" s="173"/>
      <c r="AK1044" s="173"/>
      <c r="AL1044" s="173"/>
      <c r="AM1044" s="173"/>
      <c r="AN1044" s="173"/>
      <c r="AO1044" s="173"/>
      <c r="AP1044" s="173"/>
      <c r="AQ1044" s="173"/>
      <c r="AR1044" s="173"/>
      <c r="AS1044" s="173">
        <v>300000</v>
      </c>
      <c r="AT1044" s="160">
        <f t="shared" si="341"/>
        <v>3</v>
      </c>
      <c r="AU1044" s="173">
        <f t="shared" si="342"/>
        <v>1050000</v>
      </c>
      <c r="AV1044" s="173">
        <f t="shared" si="343"/>
        <v>350000</v>
      </c>
      <c r="AW1044" s="173">
        <f t="shared" si="344"/>
        <v>300000</v>
      </c>
      <c r="AX1044" s="173">
        <f t="shared" si="345"/>
        <v>201300</v>
      </c>
      <c r="AY1044" s="173">
        <f t="shared" si="346"/>
        <v>151300</v>
      </c>
      <c r="AZ1044" s="177">
        <f t="shared" si="347"/>
        <v>1.3537323470073974</v>
      </c>
      <c r="BA1044" s="177">
        <f t="shared" si="348"/>
        <v>1.0174848688634834</v>
      </c>
      <c r="BB1044" s="173">
        <f t="shared" ref="BB1044:BB1053" si="349">AW1044</f>
        <v>300000</v>
      </c>
      <c r="BC1044" s="178">
        <f t="shared" si="333"/>
        <v>350000</v>
      </c>
      <c r="BD1044" s="173">
        <f t="shared" si="339"/>
        <v>151300</v>
      </c>
      <c r="BE1044" s="177">
        <f t="shared" si="340"/>
        <v>1.0174848688634834</v>
      </c>
      <c r="BF1044" s="179" t="s">
        <v>20515</v>
      </c>
      <c r="BG1044" s="174" t="s">
        <v>3259</v>
      </c>
      <c r="BH1044" s="166" t="s">
        <v>20501</v>
      </c>
      <c r="BI1044" s="162"/>
      <c r="BJ1044" s="163">
        <v>1</v>
      </c>
      <c r="BK1044" s="163"/>
    </row>
    <row r="1045" spans="1:63" ht="33.75" customHeight="1" x14ac:dyDescent="0.25">
      <c r="A1045" s="157">
        <v>1039</v>
      </c>
      <c r="B1045" s="164" t="s">
        <v>3380</v>
      </c>
      <c r="C1045" s="169" t="s">
        <v>3357</v>
      </c>
      <c r="D1045" s="169" t="s">
        <v>495</v>
      </c>
      <c r="E1045" s="170" t="s">
        <v>3381</v>
      </c>
      <c r="F1045" s="171" t="s">
        <v>3382</v>
      </c>
      <c r="G1045" s="171" t="s">
        <v>3382</v>
      </c>
      <c r="H1045" s="172" t="s">
        <v>3382</v>
      </c>
      <c r="I1045" s="164" t="s">
        <v>439</v>
      </c>
      <c r="J1045" s="164">
        <v>221</v>
      </c>
      <c r="K1045" s="171">
        <v>221</v>
      </c>
      <c r="L1045" s="171" t="s">
        <v>3358</v>
      </c>
      <c r="M1045" s="173">
        <v>104000</v>
      </c>
      <c r="N1045" s="173">
        <v>34000</v>
      </c>
      <c r="O1045" s="173">
        <v>34434.782608695597</v>
      </c>
      <c r="P1045" s="173">
        <v>138000</v>
      </c>
      <c r="Q1045" s="173">
        <v>44765.217391304272</v>
      </c>
      <c r="R1045" s="173">
        <v>148765.21739130426</v>
      </c>
      <c r="S1045" s="173">
        <v>148700</v>
      </c>
      <c r="T1045" s="174" t="s">
        <v>3259</v>
      </c>
      <c r="U1045" s="175" t="s">
        <v>197</v>
      </c>
      <c r="V1045" s="175" t="s">
        <v>2524</v>
      </c>
      <c r="W1045" s="175" t="s">
        <v>196</v>
      </c>
      <c r="X1045" s="176">
        <v>43294</v>
      </c>
      <c r="Y1045" s="171" t="s">
        <v>7684</v>
      </c>
      <c r="Z1045" s="171"/>
      <c r="AA1045" s="173"/>
      <c r="AB1045" s="173"/>
      <c r="AC1045" s="173"/>
      <c r="AD1045" s="173"/>
      <c r="AE1045" s="173"/>
      <c r="AF1045" s="173">
        <v>420000</v>
      </c>
      <c r="AG1045" s="173"/>
      <c r="AH1045" s="173"/>
      <c r="AI1045" s="173"/>
      <c r="AJ1045" s="173"/>
      <c r="AK1045" s="173"/>
      <c r="AL1045" s="173"/>
      <c r="AM1045" s="173"/>
      <c r="AN1045" s="173"/>
      <c r="AO1045" s="173"/>
      <c r="AP1045" s="173"/>
      <c r="AQ1045" s="173"/>
      <c r="AR1045" s="173">
        <v>229000</v>
      </c>
      <c r="AS1045" s="173">
        <v>300000</v>
      </c>
      <c r="AT1045" s="160">
        <f t="shared" si="341"/>
        <v>3</v>
      </c>
      <c r="AU1045" s="173">
        <f t="shared" si="342"/>
        <v>949000</v>
      </c>
      <c r="AV1045" s="173">
        <f t="shared" si="343"/>
        <v>316300</v>
      </c>
      <c r="AW1045" s="173">
        <f t="shared" si="344"/>
        <v>229000</v>
      </c>
      <c r="AX1045" s="173">
        <f t="shared" si="345"/>
        <v>167600</v>
      </c>
      <c r="AY1045" s="173">
        <f t="shared" si="346"/>
        <v>80300</v>
      </c>
      <c r="AZ1045" s="177">
        <f t="shared" si="347"/>
        <v>1.1271015467383994</v>
      </c>
      <c r="BA1045" s="177">
        <f t="shared" si="348"/>
        <v>0.54001344989912581</v>
      </c>
      <c r="BB1045" s="173">
        <f t="shared" si="349"/>
        <v>229000</v>
      </c>
      <c r="BC1045" s="178">
        <f t="shared" si="333"/>
        <v>316300</v>
      </c>
      <c r="BD1045" s="173">
        <f t="shared" si="339"/>
        <v>80300</v>
      </c>
      <c r="BE1045" s="177">
        <f t="shared" si="340"/>
        <v>0.54001344989912581</v>
      </c>
      <c r="BF1045" s="179" t="s">
        <v>20515</v>
      </c>
      <c r="BG1045" s="174" t="s">
        <v>3259</v>
      </c>
      <c r="BH1045" s="166" t="s">
        <v>20501</v>
      </c>
      <c r="BI1045" s="162"/>
      <c r="BJ1045" s="163">
        <v>1</v>
      </c>
      <c r="BK1045" s="163"/>
    </row>
    <row r="1046" spans="1:63" ht="33.75" customHeight="1" x14ac:dyDescent="0.25">
      <c r="A1046" s="157">
        <v>1040</v>
      </c>
      <c r="B1046" s="164" t="s">
        <v>3383</v>
      </c>
      <c r="C1046" s="169" t="s">
        <v>3357</v>
      </c>
      <c r="D1046" s="169" t="s">
        <v>495</v>
      </c>
      <c r="E1046" s="170" t="s">
        <v>3384</v>
      </c>
      <c r="F1046" s="171" t="s">
        <v>3385</v>
      </c>
      <c r="G1046" s="171" t="s">
        <v>3385</v>
      </c>
      <c r="H1046" s="172" t="s">
        <v>3385</v>
      </c>
      <c r="I1046" s="164" t="s">
        <v>439</v>
      </c>
      <c r="J1046" s="164">
        <v>221</v>
      </c>
      <c r="K1046" s="171">
        <v>221</v>
      </c>
      <c r="L1046" s="171" t="s">
        <v>3358</v>
      </c>
      <c r="M1046" s="173">
        <v>104000</v>
      </c>
      <c r="N1046" s="173">
        <f>P1046-M1046</f>
        <v>34000</v>
      </c>
      <c r="O1046" s="173">
        <v>34434.782608695597</v>
      </c>
      <c r="P1046" s="173">
        <v>138000</v>
      </c>
      <c r="Q1046" s="173">
        <f>+O1046/1800000*2340000</f>
        <v>44765.217391304272</v>
      </c>
      <c r="R1046" s="173">
        <f>+M1046+Q1046</f>
        <v>148765.21739130426</v>
      </c>
      <c r="S1046" s="173">
        <v>148700</v>
      </c>
      <c r="T1046" s="174" t="s">
        <v>3259</v>
      </c>
      <c r="U1046" s="175" t="s">
        <v>180</v>
      </c>
      <c r="V1046" s="175" t="s">
        <v>2524</v>
      </c>
      <c r="W1046" s="175" t="s">
        <v>173</v>
      </c>
      <c r="X1046" s="176">
        <v>43294</v>
      </c>
      <c r="Y1046" s="171" t="s">
        <v>7684</v>
      </c>
      <c r="Z1046" s="171"/>
      <c r="AA1046" s="173"/>
      <c r="AB1046" s="173"/>
      <c r="AC1046" s="173"/>
      <c r="AD1046" s="173"/>
      <c r="AE1046" s="173"/>
      <c r="AF1046" s="173">
        <v>420000</v>
      </c>
      <c r="AG1046" s="173"/>
      <c r="AH1046" s="173"/>
      <c r="AI1046" s="173">
        <v>330000</v>
      </c>
      <c r="AJ1046" s="173"/>
      <c r="AK1046" s="173"/>
      <c r="AL1046" s="173"/>
      <c r="AM1046" s="173"/>
      <c r="AN1046" s="173"/>
      <c r="AO1046" s="173"/>
      <c r="AP1046" s="173"/>
      <c r="AQ1046" s="173"/>
      <c r="AR1046" s="173"/>
      <c r="AS1046" s="173">
        <v>300000</v>
      </c>
      <c r="AT1046" s="160">
        <f t="shared" si="341"/>
        <v>3</v>
      </c>
      <c r="AU1046" s="173">
        <f t="shared" si="342"/>
        <v>1050000</v>
      </c>
      <c r="AV1046" s="173">
        <f t="shared" si="343"/>
        <v>350000</v>
      </c>
      <c r="AW1046" s="173">
        <f t="shared" si="344"/>
        <v>300000</v>
      </c>
      <c r="AX1046" s="173">
        <f t="shared" si="345"/>
        <v>201300</v>
      </c>
      <c r="AY1046" s="173">
        <f t="shared" si="346"/>
        <v>151300</v>
      </c>
      <c r="AZ1046" s="177">
        <f t="shared" si="347"/>
        <v>1.3537323470073974</v>
      </c>
      <c r="BA1046" s="177">
        <f t="shared" si="348"/>
        <v>1.0174848688634834</v>
      </c>
      <c r="BB1046" s="173">
        <f t="shared" si="349"/>
        <v>300000</v>
      </c>
      <c r="BC1046" s="178">
        <f t="shared" si="333"/>
        <v>350000</v>
      </c>
      <c r="BD1046" s="173">
        <f t="shared" si="339"/>
        <v>151300</v>
      </c>
      <c r="BE1046" s="177">
        <f t="shared" si="340"/>
        <v>1.0174848688634834</v>
      </c>
      <c r="BF1046" s="179" t="s">
        <v>20515</v>
      </c>
      <c r="BG1046" s="174" t="s">
        <v>3259</v>
      </c>
      <c r="BH1046" s="166" t="s">
        <v>20501</v>
      </c>
      <c r="BI1046" s="162"/>
      <c r="BJ1046" s="163">
        <v>1</v>
      </c>
      <c r="BK1046" s="163"/>
    </row>
    <row r="1047" spans="1:63" ht="33.75" customHeight="1" x14ac:dyDescent="0.25">
      <c r="A1047" s="157">
        <v>1041</v>
      </c>
      <c r="B1047" s="164" t="s">
        <v>3386</v>
      </c>
      <c r="C1047" s="169" t="s">
        <v>3357</v>
      </c>
      <c r="D1047" s="169" t="s">
        <v>495</v>
      </c>
      <c r="E1047" s="170" t="s">
        <v>3387</v>
      </c>
      <c r="F1047" s="171" t="s">
        <v>3388</v>
      </c>
      <c r="G1047" s="171" t="s">
        <v>3388</v>
      </c>
      <c r="H1047" s="172" t="s">
        <v>3388</v>
      </c>
      <c r="I1047" s="164" t="s">
        <v>439</v>
      </c>
      <c r="J1047" s="164">
        <v>221</v>
      </c>
      <c r="K1047" s="171">
        <v>221</v>
      </c>
      <c r="L1047" s="171" t="s">
        <v>3358</v>
      </c>
      <c r="M1047" s="173">
        <v>104000</v>
      </c>
      <c r="N1047" s="173">
        <f>P1047-M1047</f>
        <v>34000</v>
      </c>
      <c r="O1047" s="173">
        <v>34434.782608695597</v>
      </c>
      <c r="P1047" s="173">
        <v>138000</v>
      </c>
      <c r="Q1047" s="173">
        <f>+O1047/1800000*2340000</f>
        <v>44765.217391304272</v>
      </c>
      <c r="R1047" s="173">
        <f>+M1047+Q1047</f>
        <v>148765.21739130426</v>
      </c>
      <c r="S1047" s="173">
        <v>148700</v>
      </c>
      <c r="T1047" s="174" t="s">
        <v>3259</v>
      </c>
      <c r="U1047" s="175" t="s">
        <v>22</v>
      </c>
      <c r="V1047" s="175" t="s">
        <v>2524</v>
      </c>
      <c r="W1047" s="175"/>
      <c r="X1047" s="176"/>
      <c r="Y1047" s="171" t="s">
        <v>7684</v>
      </c>
      <c r="Z1047" s="171"/>
      <c r="AA1047" s="173"/>
      <c r="AB1047" s="173"/>
      <c r="AC1047" s="173"/>
      <c r="AD1047" s="173"/>
      <c r="AE1047" s="173"/>
      <c r="AF1047" s="173">
        <v>420000</v>
      </c>
      <c r="AG1047" s="173"/>
      <c r="AH1047" s="173"/>
      <c r="AI1047" s="173">
        <v>330000</v>
      </c>
      <c r="AJ1047" s="173"/>
      <c r="AK1047" s="173"/>
      <c r="AL1047" s="173"/>
      <c r="AM1047" s="173"/>
      <c r="AN1047" s="173"/>
      <c r="AO1047" s="173"/>
      <c r="AP1047" s="173"/>
      <c r="AQ1047" s="173"/>
      <c r="AR1047" s="173"/>
      <c r="AS1047" s="173">
        <v>300000</v>
      </c>
      <c r="AT1047" s="160">
        <f t="shared" si="341"/>
        <v>3</v>
      </c>
      <c r="AU1047" s="173">
        <f t="shared" si="342"/>
        <v>1050000</v>
      </c>
      <c r="AV1047" s="173">
        <f t="shared" si="343"/>
        <v>350000</v>
      </c>
      <c r="AW1047" s="173">
        <f t="shared" si="344"/>
        <v>300000</v>
      </c>
      <c r="AX1047" s="173">
        <f t="shared" si="345"/>
        <v>201300</v>
      </c>
      <c r="AY1047" s="173">
        <f t="shared" si="346"/>
        <v>151300</v>
      </c>
      <c r="AZ1047" s="177">
        <f t="shared" si="347"/>
        <v>1.3537323470073974</v>
      </c>
      <c r="BA1047" s="177">
        <f t="shared" si="348"/>
        <v>1.0174848688634834</v>
      </c>
      <c r="BB1047" s="173">
        <f t="shared" si="349"/>
        <v>300000</v>
      </c>
      <c r="BC1047" s="178">
        <f t="shared" si="333"/>
        <v>350000</v>
      </c>
      <c r="BD1047" s="173">
        <f t="shared" si="339"/>
        <v>151300</v>
      </c>
      <c r="BE1047" s="177">
        <f t="shared" si="340"/>
        <v>1.0174848688634834</v>
      </c>
      <c r="BF1047" s="179" t="s">
        <v>20515</v>
      </c>
      <c r="BG1047" s="174" t="s">
        <v>3259</v>
      </c>
      <c r="BH1047" s="166" t="s">
        <v>20501</v>
      </c>
      <c r="BI1047" s="162"/>
      <c r="BJ1047" s="163">
        <v>1</v>
      </c>
      <c r="BK1047" s="163"/>
    </row>
    <row r="1048" spans="1:63" ht="33.75" customHeight="1" x14ac:dyDescent="0.25">
      <c r="A1048" s="157">
        <v>1042</v>
      </c>
      <c r="B1048" s="164" t="s">
        <v>3389</v>
      </c>
      <c r="C1048" s="169" t="s">
        <v>3357</v>
      </c>
      <c r="D1048" s="169" t="s">
        <v>495</v>
      </c>
      <c r="E1048" s="170" t="s">
        <v>3390</v>
      </c>
      <c r="F1048" s="171" t="s">
        <v>3391</v>
      </c>
      <c r="G1048" s="171" t="s">
        <v>3391</v>
      </c>
      <c r="H1048" s="172" t="s">
        <v>3392</v>
      </c>
      <c r="I1048" s="164" t="s">
        <v>439</v>
      </c>
      <c r="J1048" s="164">
        <v>221</v>
      </c>
      <c r="K1048" s="171">
        <v>221</v>
      </c>
      <c r="L1048" s="171" t="s">
        <v>3358</v>
      </c>
      <c r="M1048" s="173">
        <v>104000</v>
      </c>
      <c r="N1048" s="173">
        <f>P1048-M1048</f>
        <v>34000</v>
      </c>
      <c r="O1048" s="173">
        <v>34434.782608695597</v>
      </c>
      <c r="P1048" s="173">
        <v>138000</v>
      </c>
      <c r="Q1048" s="173">
        <f>+O1048/1800000*2340000</f>
        <v>44765.217391304272</v>
      </c>
      <c r="R1048" s="173">
        <f>+M1048+Q1048</f>
        <v>148765.21739130426</v>
      </c>
      <c r="S1048" s="173">
        <v>148700</v>
      </c>
      <c r="T1048" s="174" t="s">
        <v>3259</v>
      </c>
      <c r="U1048" s="175" t="s">
        <v>197</v>
      </c>
      <c r="V1048" s="175" t="s">
        <v>2524</v>
      </c>
      <c r="W1048" s="175"/>
      <c r="X1048" s="176"/>
      <c r="Y1048" s="171" t="s">
        <v>7684</v>
      </c>
      <c r="Z1048" s="171"/>
      <c r="AA1048" s="173"/>
      <c r="AB1048" s="173"/>
      <c r="AC1048" s="173"/>
      <c r="AD1048" s="173"/>
      <c r="AE1048" s="173"/>
      <c r="AF1048" s="173">
        <v>420000</v>
      </c>
      <c r="AG1048" s="173"/>
      <c r="AH1048" s="173"/>
      <c r="AI1048" s="173">
        <v>330000</v>
      </c>
      <c r="AJ1048" s="173"/>
      <c r="AK1048" s="173"/>
      <c r="AL1048" s="173"/>
      <c r="AM1048" s="173"/>
      <c r="AN1048" s="173"/>
      <c r="AO1048" s="173"/>
      <c r="AP1048" s="173"/>
      <c r="AQ1048" s="173"/>
      <c r="AR1048" s="173"/>
      <c r="AS1048" s="173">
        <v>300000</v>
      </c>
      <c r="AT1048" s="160">
        <f t="shared" si="341"/>
        <v>3</v>
      </c>
      <c r="AU1048" s="173">
        <f t="shared" si="342"/>
        <v>1050000</v>
      </c>
      <c r="AV1048" s="173">
        <f t="shared" si="343"/>
        <v>350000</v>
      </c>
      <c r="AW1048" s="173">
        <f t="shared" si="344"/>
        <v>300000</v>
      </c>
      <c r="AX1048" s="173">
        <f t="shared" si="345"/>
        <v>201300</v>
      </c>
      <c r="AY1048" s="173">
        <f t="shared" si="346"/>
        <v>151300</v>
      </c>
      <c r="AZ1048" s="177">
        <f t="shared" si="347"/>
        <v>1.3537323470073974</v>
      </c>
      <c r="BA1048" s="177">
        <f t="shared" si="348"/>
        <v>1.0174848688634834</v>
      </c>
      <c r="BB1048" s="173">
        <f t="shared" si="349"/>
        <v>300000</v>
      </c>
      <c r="BC1048" s="178">
        <f t="shared" si="333"/>
        <v>350000</v>
      </c>
      <c r="BD1048" s="173">
        <f t="shared" si="339"/>
        <v>151300</v>
      </c>
      <c r="BE1048" s="177">
        <f t="shared" si="340"/>
        <v>1.0174848688634834</v>
      </c>
      <c r="BF1048" s="179" t="s">
        <v>20515</v>
      </c>
      <c r="BG1048" s="174" t="s">
        <v>3259</v>
      </c>
      <c r="BH1048" s="166" t="s">
        <v>20501</v>
      </c>
      <c r="BI1048" s="162"/>
      <c r="BJ1048" s="163">
        <v>1</v>
      </c>
      <c r="BK1048" s="163"/>
    </row>
    <row r="1049" spans="1:63" ht="33.75" customHeight="1" x14ac:dyDescent="0.25">
      <c r="A1049" s="157">
        <v>1043</v>
      </c>
      <c r="B1049" s="164" t="s">
        <v>3393</v>
      </c>
      <c r="C1049" s="169" t="s">
        <v>3357</v>
      </c>
      <c r="D1049" s="169" t="s">
        <v>495</v>
      </c>
      <c r="E1049" s="170" t="s">
        <v>3394</v>
      </c>
      <c r="F1049" s="171" t="s">
        <v>3395</v>
      </c>
      <c r="G1049" s="171" t="s">
        <v>3395</v>
      </c>
      <c r="H1049" s="172" t="s">
        <v>3395</v>
      </c>
      <c r="I1049" s="164" t="s">
        <v>439</v>
      </c>
      <c r="J1049" s="164">
        <v>221</v>
      </c>
      <c r="K1049" s="171">
        <v>221</v>
      </c>
      <c r="L1049" s="171" t="s">
        <v>3358</v>
      </c>
      <c r="M1049" s="173">
        <v>104000</v>
      </c>
      <c r="N1049" s="173">
        <v>34000</v>
      </c>
      <c r="O1049" s="173">
        <v>34434.782608695597</v>
      </c>
      <c r="P1049" s="173">
        <v>138000</v>
      </c>
      <c r="Q1049" s="173">
        <v>44765.217391304272</v>
      </c>
      <c r="R1049" s="173">
        <v>148765.21739130426</v>
      </c>
      <c r="S1049" s="173">
        <v>148700</v>
      </c>
      <c r="T1049" s="174" t="s">
        <v>3259</v>
      </c>
      <c r="U1049" s="175" t="s">
        <v>198</v>
      </c>
      <c r="V1049" s="175" t="s">
        <v>2524</v>
      </c>
      <c r="W1049" s="175" t="s">
        <v>94</v>
      </c>
      <c r="X1049" s="176">
        <v>43294</v>
      </c>
      <c r="Y1049" s="171" t="s">
        <v>7684</v>
      </c>
      <c r="Z1049" s="171"/>
      <c r="AA1049" s="173"/>
      <c r="AB1049" s="173"/>
      <c r="AC1049" s="173"/>
      <c r="AD1049" s="173"/>
      <c r="AE1049" s="173"/>
      <c r="AF1049" s="173">
        <v>420000</v>
      </c>
      <c r="AG1049" s="173"/>
      <c r="AH1049" s="173"/>
      <c r="AI1049" s="173"/>
      <c r="AJ1049" s="173"/>
      <c r="AK1049" s="173"/>
      <c r="AL1049" s="173"/>
      <c r="AM1049" s="173"/>
      <c r="AN1049" s="173"/>
      <c r="AO1049" s="173"/>
      <c r="AP1049" s="173"/>
      <c r="AQ1049" s="173"/>
      <c r="AR1049" s="173">
        <v>229000</v>
      </c>
      <c r="AS1049" s="173">
        <v>300000</v>
      </c>
      <c r="AT1049" s="160">
        <f t="shared" si="341"/>
        <v>3</v>
      </c>
      <c r="AU1049" s="173">
        <f t="shared" si="342"/>
        <v>949000</v>
      </c>
      <c r="AV1049" s="173">
        <f t="shared" si="343"/>
        <v>316300</v>
      </c>
      <c r="AW1049" s="173">
        <f t="shared" si="344"/>
        <v>229000</v>
      </c>
      <c r="AX1049" s="173">
        <f t="shared" si="345"/>
        <v>167600</v>
      </c>
      <c r="AY1049" s="173">
        <f t="shared" si="346"/>
        <v>80300</v>
      </c>
      <c r="AZ1049" s="177">
        <f t="shared" si="347"/>
        <v>1.1271015467383994</v>
      </c>
      <c r="BA1049" s="177">
        <f t="shared" si="348"/>
        <v>0.54001344989912581</v>
      </c>
      <c r="BB1049" s="173">
        <f t="shared" si="349"/>
        <v>229000</v>
      </c>
      <c r="BC1049" s="178">
        <f t="shared" si="333"/>
        <v>316300</v>
      </c>
      <c r="BD1049" s="173">
        <f t="shared" si="339"/>
        <v>80300</v>
      </c>
      <c r="BE1049" s="177">
        <f t="shared" si="340"/>
        <v>0.54001344989912581</v>
      </c>
      <c r="BF1049" s="179" t="s">
        <v>20515</v>
      </c>
      <c r="BG1049" s="174" t="s">
        <v>3259</v>
      </c>
      <c r="BH1049" s="166" t="s">
        <v>20501</v>
      </c>
      <c r="BI1049" s="162"/>
      <c r="BJ1049" s="163">
        <v>1</v>
      </c>
      <c r="BK1049" s="163"/>
    </row>
    <row r="1050" spans="1:63" ht="33.75" customHeight="1" x14ac:dyDescent="0.25">
      <c r="A1050" s="157">
        <v>1044</v>
      </c>
      <c r="B1050" s="164" t="s">
        <v>3396</v>
      </c>
      <c r="C1050" s="169" t="s">
        <v>3357</v>
      </c>
      <c r="D1050" s="169" t="s">
        <v>495</v>
      </c>
      <c r="E1050" s="170" t="s">
        <v>3397</v>
      </c>
      <c r="F1050" s="171" t="s">
        <v>3398</v>
      </c>
      <c r="G1050" s="171" t="s">
        <v>3398</v>
      </c>
      <c r="H1050" s="172" t="s">
        <v>3398</v>
      </c>
      <c r="I1050" s="164" t="s">
        <v>439</v>
      </c>
      <c r="J1050" s="164">
        <v>221</v>
      </c>
      <c r="K1050" s="171">
        <v>221</v>
      </c>
      <c r="L1050" s="171" t="s">
        <v>3358</v>
      </c>
      <c r="M1050" s="173">
        <v>104000</v>
      </c>
      <c r="N1050" s="173">
        <f t="shared" ref="N1050:N1056" si="350">P1050-M1050</f>
        <v>34000</v>
      </c>
      <c r="O1050" s="173">
        <v>34434.782608695597</v>
      </c>
      <c r="P1050" s="173">
        <v>138000</v>
      </c>
      <c r="Q1050" s="173">
        <f t="shared" ref="Q1050:Q1056" si="351">+O1050/1800000*2340000</f>
        <v>44765.217391304272</v>
      </c>
      <c r="R1050" s="173">
        <f t="shared" ref="R1050:R1056" si="352">+M1050+Q1050</f>
        <v>148765.21739130426</v>
      </c>
      <c r="S1050" s="173">
        <v>148700</v>
      </c>
      <c r="T1050" s="174" t="s">
        <v>3259</v>
      </c>
      <c r="U1050" s="175" t="s">
        <v>26</v>
      </c>
      <c r="V1050" s="175" t="s">
        <v>2524</v>
      </c>
      <c r="W1050" s="175" t="s">
        <v>1759</v>
      </c>
      <c r="X1050" s="176">
        <v>43320</v>
      </c>
      <c r="Y1050" s="171" t="s">
        <v>7684</v>
      </c>
      <c r="Z1050" s="171"/>
      <c r="AA1050" s="173"/>
      <c r="AB1050" s="173"/>
      <c r="AC1050" s="173"/>
      <c r="AD1050" s="173"/>
      <c r="AE1050" s="173"/>
      <c r="AF1050" s="173">
        <v>420000</v>
      </c>
      <c r="AG1050" s="173"/>
      <c r="AH1050" s="173"/>
      <c r="AI1050" s="173">
        <v>330000</v>
      </c>
      <c r="AJ1050" s="173"/>
      <c r="AK1050" s="173"/>
      <c r="AL1050" s="173"/>
      <c r="AM1050" s="173"/>
      <c r="AN1050" s="173"/>
      <c r="AO1050" s="173"/>
      <c r="AP1050" s="173"/>
      <c r="AQ1050" s="173"/>
      <c r="AR1050" s="173"/>
      <c r="AS1050" s="173">
        <v>300000</v>
      </c>
      <c r="AT1050" s="160">
        <f t="shared" si="341"/>
        <v>3</v>
      </c>
      <c r="AU1050" s="173">
        <f t="shared" si="342"/>
        <v>1050000</v>
      </c>
      <c r="AV1050" s="173">
        <f t="shared" si="343"/>
        <v>350000</v>
      </c>
      <c r="AW1050" s="173">
        <f t="shared" si="344"/>
        <v>300000</v>
      </c>
      <c r="AX1050" s="173">
        <f t="shared" si="345"/>
        <v>201300</v>
      </c>
      <c r="AY1050" s="173">
        <f t="shared" si="346"/>
        <v>151300</v>
      </c>
      <c r="AZ1050" s="177">
        <f t="shared" si="347"/>
        <v>1.3537323470073974</v>
      </c>
      <c r="BA1050" s="177">
        <f t="shared" si="348"/>
        <v>1.0174848688634834</v>
      </c>
      <c r="BB1050" s="173">
        <f t="shared" si="349"/>
        <v>300000</v>
      </c>
      <c r="BC1050" s="178">
        <f t="shared" si="333"/>
        <v>350000</v>
      </c>
      <c r="BD1050" s="173">
        <f t="shared" si="339"/>
        <v>151300</v>
      </c>
      <c r="BE1050" s="177">
        <f t="shared" si="340"/>
        <v>1.0174848688634834</v>
      </c>
      <c r="BF1050" s="179" t="s">
        <v>20515</v>
      </c>
      <c r="BG1050" s="174" t="s">
        <v>3259</v>
      </c>
      <c r="BH1050" s="166" t="s">
        <v>20501</v>
      </c>
      <c r="BI1050" s="162"/>
      <c r="BJ1050" s="163">
        <v>1</v>
      </c>
      <c r="BK1050" s="163"/>
    </row>
    <row r="1051" spans="1:63" ht="33.75" customHeight="1" x14ac:dyDescent="0.25">
      <c r="A1051" s="157">
        <v>1045</v>
      </c>
      <c r="B1051" s="164" t="s">
        <v>3399</v>
      </c>
      <c r="C1051" s="169" t="s">
        <v>3357</v>
      </c>
      <c r="D1051" s="169" t="s">
        <v>495</v>
      </c>
      <c r="E1051" s="170" t="s">
        <v>3400</v>
      </c>
      <c r="F1051" s="171" t="s">
        <v>3401</v>
      </c>
      <c r="G1051" s="171" t="s">
        <v>3401</v>
      </c>
      <c r="H1051" s="172" t="s">
        <v>3401</v>
      </c>
      <c r="I1051" s="164" t="s">
        <v>439</v>
      </c>
      <c r="J1051" s="164">
        <v>221</v>
      </c>
      <c r="K1051" s="171">
        <v>221</v>
      </c>
      <c r="L1051" s="171" t="s">
        <v>3358</v>
      </c>
      <c r="M1051" s="173">
        <v>104000</v>
      </c>
      <c r="N1051" s="173">
        <f t="shared" si="350"/>
        <v>34000</v>
      </c>
      <c r="O1051" s="173">
        <v>34434.782608695597</v>
      </c>
      <c r="P1051" s="173">
        <v>138000</v>
      </c>
      <c r="Q1051" s="173">
        <f t="shared" si="351"/>
        <v>44765.217391304272</v>
      </c>
      <c r="R1051" s="173">
        <f t="shared" si="352"/>
        <v>148765.21739130426</v>
      </c>
      <c r="S1051" s="173">
        <v>148700</v>
      </c>
      <c r="T1051" s="174" t="s">
        <v>3259</v>
      </c>
      <c r="U1051" s="175" t="s">
        <v>26</v>
      </c>
      <c r="V1051" s="175" t="s">
        <v>2524</v>
      </c>
      <c r="W1051" s="175" t="s">
        <v>27</v>
      </c>
      <c r="X1051" s="176">
        <v>43294</v>
      </c>
      <c r="Y1051" s="171" t="s">
        <v>7684</v>
      </c>
      <c r="Z1051" s="171"/>
      <c r="AA1051" s="173"/>
      <c r="AB1051" s="173"/>
      <c r="AC1051" s="173"/>
      <c r="AD1051" s="173"/>
      <c r="AE1051" s="173"/>
      <c r="AF1051" s="173">
        <v>420000</v>
      </c>
      <c r="AG1051" s="173"/>
      <c r="AH1051" s="173"/>
      <c r="AI1051" s="173">
        <v>330000</v>
      </c>
      <c r="AJ1051" s="173"/>
      <c r="AK1051" s="173"/>
      <c r="AL1051" s="173"/>
      <c r="AM1051" s="173"/>
      <c r="AN1051" s="173"/>
      <c r="AO1051" s="173"/>
      <c r="AP1051" s="173"/>
      <c r="AQ1051" s="173"/>
      <c r="AR1051" s="173"/>
      <c r="AS1051" s="173">
        <v>300000</v>
      </c>
      <c r="AT1051" s="160">
        <f t="shared" si="341"/>
        <v>3</v>
      </c>
      <c r="AU1051" s="173">
        <f t="shared" si="342"/>
        <v>1050000</v>
      </c>
      <c r="AV1051" s="173">
        <f t="shared" si="343"/>
        <v>350000</v>
      </c>
      <c r="AW1051" s="173">
        <f t="shared" si="344"/>
        <v>300000</v>
      </c>
      <c r="AX1051" s="173">
        <f t="shared" si="345"/>
        <v>201300</v>
      </c>
      <c r="AY1051" s="173">
        <f t="shared" si="346"/>
        <v>151300</v>
      </c>
      <c r="AZ1051" s="177">
        <f t="shared" si="347"/>
        <v>1.3537323470073974</v>
      </c>
      <c r="BA1051" s="177">
        <f t="shared" si="348"/>
        <v>1.0174848688634834</v>
      </c>
      <c r="BB1051" s="173">
        <f t="shared" si="349"/>
        <v>300000</v>
      </c>
      <c r="BC1051" s="178">
        <f t="shared" si="333"/>
        <v>350000</v>
      </c>
      <c r="BD1051" s="173">
        <f t="shared" si="339"/>
        <v>151300</v>
      </c>
      <c r="BE1051" s="177">
        <f t="shared" si="340"/>
        <v>1.0174848688634834</v>
      </c>
      <c r="BF1051" s="179" t="s">
        <v>20515</v>
      </c>
      <c r="BG1051" s="174" t="s">
        <v>3259</v>
      </c>
      <c r="BH1051" s="166" t="s">
        <v>20501</v>
      </c>
      <c r="BI1051" s="162"/>
      <c r="BJ1051" s="163">
        <v>1</v>
      </c>
      <c r="BK1051" s="163"/>
    </row>
    <row r="1052" spans="1:63" ht="33.75" customHeight="1" x14ac:dyDescent="0.25">
      <c r="A1052" s="157">
        <v>1046</v>
      </c>
      <c r="B1052" s="164" t="s">
        <v>3402</v>
      </c>
      <c r="C1052" s="169" t="s">
        <v>3357</v>
      </c>
      <c r="D1052" s="169" t="s">
        <v>495</v>
      </c>
      <c r="E1052" s="170" t="s">
        <v>3403</v>
      </c>
      <c r="F1052" s="171" t="s">
        <v>3404</v>
      </c>
      <c r="G1052" s="171" t="s">
        <v>3404</v>
      </c>
      <c r="H1052" s="172" t="s">
        <v>3404</v>
      </c>
      <c r="I1052" s="164" t="s">
        <v>439</v>
      </c>
      <c r="J1052" s="164">
        <v>221</v>
      </c>
      <c r="K1052" s="171">
        <v>221</v>
      </c>
      <c r="L1052" s="171" t="s">
        <v>3358</v>
      </c>
      <c r="M1052" s="173">
        <v>104000</v>
      </c>
      <c r="N1052" s="173">
        <f t="shared" si="350"/>
        <v>34000</v>
      </c>
      <c r="O1052" s="173">
        <v>34434.782608695597</v>
      </c>
      <c r="P1052" s="173">
        <v>138000</v>
      </c>
      <c r="Q1052" s="173">
        <f t="shared" si="351"/>
        <v>44765.217391304272</v>
      </c>
      <c r="R1052" s="173">
        <f t="shared" si="352"/>
        <v>148765.21739130426</v>
      </c>
      <c r="S1052" s="173">
        <v>148700</v>
      </c>
      <c r="T1052" s="174" t="s">
        <v>3259</v>
      </c>
      <c r="U1052" s="175" t="s">
        <v>22</v>
      </c>
      <c r="V1052" s="175" t="s">
        <v>2524</v>
      </c>
      <c r="W1052" s="175"/>
      <c r="X1052" s="176"/>
      <c r="Y1052" s="171" t="s">
        <v>7684</v>
      </c>
      <c r="Z1052" s="171"/>
      <c r="AA1052" s="173"/>
      <c r="AB1052" s="173"/>
      <c r="AC1052" s="173"/>
      <c r="AD1052" s="173"/>
      <c r="AE1052" s="173"/>
      <c r="AF1052" s="173">
        <v>420000</v>
      </c>
      <c r="AG1052" s="173"/>
      <c r="AH1052" s="173"/>
      <c r="AI1052" s="173">
        <v>330000</v>
      </c>
      <c r="AJ1052" s="173"/>
      <c r="AK1052" s="173"/>
      <c r="AL1052" s="173"/>
      <c r="AM1052" s="173"/>
      <c r="AN1052" s="173"/>
      <c r="AO1052" s="173"/>
      <c r="AP1052" s="173"/>
      <c r="AQ1052" s="173"/>
      <c r="AR1052" s="173"/>
      <c r="AS1052" s="173">
        <v>300000</v>
      </c>
      <c r="AT1052" s="160">
        <f t="shared" si="341"/>
        <v>3</v>
      </c>
      <c r="AU1052" s="173">
        <f t="shared" si="342"/>
        <v>1050000</v>
      </c>
      <c r="AV1052" s="173">
        <f t="shared" si="343"/>
        <v>350000</v>
      </c>
      <c r="AW1052" s="173">
        <f t="shared" si="344"/>
        <v>300000</v>
      </c>
      <c r="AX1052" s="173">
        <f t="shared" si="345"/>
        <v>201300</v>
      </c>
      <c r="AY1052" s="173">
        <f t="shared" si="346"/>
        <v>151300</v>
      </c>
      <c r="AZ1052" s="177">
        <f t="shared" si="347"/>
        <v>1.3537323470073974</v>
      </c>
      <c r="BA1052" s="177">
        <f t="shared" si="348"/>
        <v>1.0174848688634834</v>
      </c>
      <c r="BB1052" s="173">
        <f t="shared" si="349"/>
        <v>300000</v>
      </c>
      <c r="BC1052" s="178">
        <f t="shared" si="333"/>
        <v>350000</v>
      </c>
      <c r="BD1052" s="173">
        <f t="shared" si="339"/>
        <v>151300</v>
      </c>
      <c r="BE1052" s="177">
        <f t="shared" si="340"/>
        <v>1.0174848688634834</v>
      </c>
      <c r="BF1052" s="179" t="s">
        <v>20515</v>
      </c>
      <c r="BG1052" s="174" t="s">
        <v>3259</v>
      </c>
      <c r="BH1052" s="166" t="s">
        <v>20501</v>
      </c>
      <c r="BI1052" s="162"/>
      <c r="BJ1052" s="163">
        <v>1</v>
      </c>
      <c r="BK1052" s="163"/>
    </row>
    <row r="1053" spans="1:63" ht="33.75" customHeight="1" x14ac:dyDescent="0.25">
      <c r="A1053" s="157">
        <v>1047</v>
      </c>
      <c r="B1053" s="164" t="s">
        <v>3405</v>
      </c>
      <c r="C1053" s="169" t="s">
        <v>3357</v>
      </c>
      <c r="D1053" s="169" t="s">
        <v>495</v>
      </c>
      <c r="E1053" s="170" t="s">
        <v>3406</v>
      </c>
      <c r="F1053" s="171" t="s">
        <v>3407</v>
      </c>
      <c r="G1053" s="171" t="s">
        <v>3407</v>
      </c>
      <c r="H1053" s="172" t="s">
        <v>3407</v>
      </c>
      <c r="I1053" s="164" t="s">
        <v>439</v>
      </c>
      <c r="J1053" s="164">
        <v>221</v>
      </c>
      <c r="K1053" s="171">
        <v>221</v>
      </c>
      <c r="L1053" s="171" t="s">
        <v>3358</v>
      </c>
      <c r="M1053" s="173">
        <v>104000</v>
      </c>
      <c r="N1053" s="173">
        <f t="shared" si="350"/>
        <v>34000</v>
      </c>
      <c r="O1053" s="173">
        <v>34434.782608695597</v>
      </c>
      <c r="P1053" s="173">
        <v>138000</v>
      </c>
      <c r="Q1053" s="173">
        <f t="shared" si="351"/>
        <v>44765.217391304272</v>
      </c>
      <c r="R1053" s="173">
        <f t="shared" si="352"/>
        <v>148765.21739130426</v>
      </c>
      <c r="S1053" s="173">
        <v>148700</v>
      </c>
      <c r="T1053" s="174" t="s">
        <v>3259</v>
      </c>
      <c r="U1053" s="175" t="s">
        <v>197</v>
      </c>
      <c r="V1053" s="175" t="s">
        <v>2524</v>
      </c>
      <c r="W1053" s="175"/>
      <c r="X1053" s="176"/>
      <c r="Y1053" s="171" t="s">
        <v>7684</v>
      </c>
      <c r="Z1053" s="171"/>
      <c r="AA1053" s="173"/>
      <c r="AB1053" s="173"/>
      <c r="AC1053" s="173"/>
      <c r="AD1053" s="173"/>
      <c r="AE1053" s="173"/>
      <c r="AF1053" s="173">
        <v>420000</v>
      </c>
      <c r="AG1053" s="173"/>
      <c r="AH1053" s="173"/>
      <c r="AI1053" s="173">
        <v>330000</v>
      </c>
      <c r="AJ1053" s="173"/>
      <c r="AK1053" s="173"/>
      <c r="AL1053" s="173"/>
      <c r="AM1053" s="173"/>
      <c r="AN1053" s="173"/>
      <c r="AO1053" s="173"/>
      <c r="AP1053" s="173"/>
      <c r="AQ1053" s="173"/>
      <c r="AR1053" s="173"/>
      <c r="AS1053" s="173">
        <v>300000</v>
      </c>
      <c r="AT1053" s="160">
        <f t="shared" si="341"/>
        <v>3</v>
      </c>
      <c r="AU1053" s="173">
        <f t="shared" si="342"/>
        <v>1050000</v>
      </c>
      <c r="AV1053" s="173">
        <f t="shared" si="343"/>
        <v>350000</v>
      </c>
      <c r="AW1053" s="173">
        <f t="shared" si="344"/>
        <v>300000</v>
      </c>
      <c r="AX1053" s="173">
        <f t="shared" si="345"/>
        <v>201300</v>
      </c>
      <c r="AY1053" s="173">
        <f t="shared" si="346"/>
        <v>151300</v>
      </c>
      <c r="AZ1053" s="177">
        <f t="shared" si="347"/>
        <v>1.3537323470073974</v>
      </c>
      <c r="BA1053" s="177">
        <f t="shared" si="348"/>
        <v>1.0174848688634834</v>
      </c>
      <c r="BB1053" s="173">
        <f t="shared" si="349"/>
        <v>300000</v>
      </c>
      <c r="BC1053" s="178">
        <f t="shared" si="333"/>
        <v>350000</v>
      </c>
      <c r="BD1053" s="173">
        <f t="shared" si="339"/>
        <v>151300</v>
      </c>
      <c r="BE1053" s="177">
        <f t="shared" si="340"/>
        <v>1.0174848688634834</v>
      </c>
      <c r="BF1053" s="179" t="s">
        <v>20515</v>
      </c>
      <c r="BG1053" s="174" t="s">
        <v>3259</v>
      </c>
      <c r="BH1053" s="166" t="s">
        <v>20501</v>
      </c>
      <c r="BI1053" s="162"/>
      <c r="BJ1053" s="163">
        <v>1</v>
      </c>
      <c r="BK1053" s="163"/>
    </row>
    <row r="1054" spans="1:63" ht="33.75" customHeight="1" x14ac:dyDescent="0.25">
      <c r="A1054" s="157">
        <v>1048</v>
      </c>
      <c r="B1054" s="164" t="s">
        <v>3408</v>
      </c>
      <c r="C1054" s="169" t="s">
        <v>3357</v>
      </c>
      <c r="D1054" s="169" t="s">
        <v>495</v>
      </c>
      <c r="E1054" s="170" t="s">
        <v>3409</v>
      </c>
      <c r="F1054" s="171" t="s">
        <v>3410</v>
      </c>
      <c r="G1054" s="171" t="s">
        <v>3410</v>
      </c>
      <c r="H1054" s="172" t="s">
        <v>3411</v>
      </c>
      <c r="I1054" s="164" t="s">
        <v>439</v>
      </c>
      <c r="J1054" s="164">
        <v>221</v>
      </c>
      <c r="K1054" s="171">
        <v>221</v>
      </c>
      <c r="L1054" s="171" t="s">
        <v>3358</v>
      </c>
      <c r="M1054" s="173">
        <v>104000</v>
      </c>
      <c r="N1054" s="173">
        <f t="shared" si="350"/>
        <v>34000</v>
      </c>
      <c r="O1054" s="173">
        <v>34434.782608695597</v>
      </c>
      <c r="P1054" s="173">
        <v>138000</v>
      </c>
      <c r="Q1054" s="173">
        <f t="shared" si="351"/>
        <v>44765.217391304272</v>
      </c>
      <c r="R1054" s="173">
        <f t="shared" si="352"/>
        <v>148765.21739130426</v>
      </c>
      <c r="S1054" s="173">
        <v>148700</v>
      </c>
      <c r="T1054" s="174" t="s">
        <v>3259</v>
      </c>
      <c r="U1054" s="175" t="s">
        <v>26</v>
      </c>
      <c r="V1054" s="175" t="s">
        <v>2524</v>
      </c>
      <c r="W1054" s="175" t="s">
        <v>1759</v>
      </c>
      <c r="X1054" s="176">
        <v>43320</v>
      </c>
      <c r="Y1054" s="171" t="s">
        <v>7684</v>
      </c>
      <c r="Z1054" s="171"/>
      <c r="AA1054" s="173"/>
      <c r="AB1054" s="173"/>
      <c r="AC1054" s="173"/>
      <c r="AD1054" s="173"/>
      <c r="AE1054" s="173"/>
      <c r="AF1054" s="173">
        <v>420000</v>
      </c>
      <c r="AG1054" s="173"/>
      <c r="AH1054" s="173"/>
      <c r="AI1054" s="173">
        <v>330000</v>
      </c>
      <c r="AJ1054" s="173"/>
      <c r="AK1054" s="173"/>
      <c r="AL1054" s="173"/>
      <c r="AM1054" s="173"/>
      <c r="AN1054" s="173"/>
      <c r="AO1054" s="173"/>
      <c r="AP1054" s="173"/>
      <c r="AQ1054" s="173"/>
      <c r="AR1054" s="173"/>
      <c r="AS1054" s="173">
        <v>189000</v>
      </c>
      <c r="AT1054" s="160">
        <f t="shared" si="341"/>
        <v>3</v>
      </c>
      <c r="AU1054" s="173">
        <f t="shared" si="342"/>
        <v>939000</v>
      </c>
      <c r="AV1054" s="173">
        <f t="shared" si="343"/>
        <v>313000</v>
      </c>
      <c r="AW1054" s="173">
        <f t="shared" si="344"/>
        <v>189000</v>
      </c>
      <c r="AX1054" s="173">
        <f t="shared" si="345"/>
        <v>164300</v>
      </c>
      <c r="AY1054" s="173">
        <f t="shared" si="346"/>
        <v>40300</v>
      </c>
      <c r="AZ1054" s="177">
        <f t="shared" si="347"/>
        <v>1.1049092131809011</v>
      </c>
      <c r="BA1054" s="177">
        <f t="shared" si="348"/>
        <v>0.27101546738399462</v>
      </c>
      <c r="BB1054" s="173">
        <f>AV1054</f>
        <v>313000</v>
      </c>
      <c r="BC1054" s="178">
        <f t="shared" si="333"/>
        <v>313000</v>
      </c>
      <c r="BD1054" s="173">
        <f t="shared" si="339"/>
        <v>164300</v>
      </c>
      <c r="BE1054" s="177">
        <f t="shared" si="340"/>
        <v>1.1049092131809011</v>
      </c>
      <c r="BF1054" s="179" t="s">
        <v>7679</v>
      </c>
      <c r="BG1054" s="174" t="s">
        <v>3259</v>
      </c>
      <c r="BH1054" s="166" t="s">
        <v>20501</v>
      </c>
      <c r="BI1054" s="162"/>
      <c r="BJ1054" s="163">
        <v>1</v>
      </c>
      <c r="BK1054" s="163"/>
    </row>
    <row r="1055" spans="1:63" ht="33.75" customHeight="1" x14ac:dyDescent="0.25">
      <c r="A1055" s="157">
        <v>1049</v>
      </c>
      <c r="B1055" s="164" t="s">
        <v>3412</v>
      </c>
      <c r="C1055" s="169" t="s">
        <v>3357</v>
      </c>
      <c r="D1055" s="169" t="s">
        <v>495</v>
      </c>
      <c r="E1055" s="170" t="s">
        <v>3413</v>
      </c>
      <c r="F1055" s="171" t="s">
        <v>3414</v>
      </c>
      <c r="G1055" s="171" t="s">
        <v>3414</v>
      </c>
      <c r="H1055" s="172" t="s">
        <v>3414</v>
      </c>
      <c r="I1055" s="164" t="s">
        <v>439</v>
      </c>
      <c r="J1055" s="164">
        <v>221</v>
      </c>
      <c r="K1055" s="171">
        <v>221</v>
      </c>
      <c r="L1055" s="171" t="s">
        <v>3358</v>
      </c>
      <c r="M1055" s="173">
        <v>104000</v>
      </c>
      <c r="N1055" s="173">
        <f t="shared" si="350"/>
        <v>34000</v>
      </c>
      <c r="O1055" s="173">
        <v>34434.782608695597</v>
      </c>
      <c r="P1055" s="173">
        <v>138000</v>
      </c>
      <c r="Q1055" s="173">
        <f t="shared" si="351"/>
        <v>44765.217391304272</v>
      </c>
      <c r="R1055" s="173">
        <f t="shared" si="352"/>
        <v>148765.21739130426</v>
      </c>
      <c r="S1055" s="173">
        <v>148700</v>
      </c>
      <c r="T1055" s="174" t="s">
        <v>3259</v>
      </c>
      <c r="U1055" s="175" t="s">
        <v>198</v>
      </c>
      <c r="V1055" s="175" t="s">
        <v>2524</v>
      </c>
      <c r="W1055" s="175" t="s">
        <v>94</v>
      </c>
      <c r="X1055" s="176">
        <v>43294</v>
      </c>
      <c r="Y1055" s="171" t="s">
        <v>7684</v>
      </c>
      <c r="Z1055" s="171"/>
      <c r="AA1055" s="173"/>
      <c r="AB1055" s="173"/>
      <c r="AC1055" s="173"/>
      <c r="AD1055" s="173"/>
      <c r="AE1055" s="173"/>
      <c r="AF1055" s="173">
        <v>420000</v>
      </c>
      <c r="AG1055" s="173"/>
      <c r="AH1055" s="173"/>
      <c r="AI1055" s="173">
        <v>330000</v>
      </c>
      <c r="AJ1055" s="173"/>
      <c r="AK1055" s="173"/>
      <c r="AL1055" s="173"/>
      <c r="AM1055" s="173"/>
      <c r="AN1055" s="173"/>
      <c r="AO1055" s="173"/>
      <c r="AP1055" s="173"/>
      <c r="AQ1055" s="173"/>
      <c r="AR1055" s="173"/>
      <c r="AS1055" s="173">
        <v>300000</v>
      </c>
      <c r="AT1055" s="160">
        <f t="shared" si="341"/>
        <v>3</v>
      </c>
      <c r="AU1055" s="173">
        <f t="shared" si="342"/>
        <v>1050000</v>
      </c>
      <c r="AV1055" s="173">
        <f t="shared" si="343"/>
        <v>350000</v>
      </c>
      <c r="AW1055" s="173">
        <f t="shared" si="344"/>
        <v>300000</v>
      </c>
      <c r="AX1055" s="173">
        <f t="shared" si="345"/>
        <v>201300</v>
      </c>
      <c r="AY1055" s="173">
        <f t="shared" si="346"/>
        <v>151300</v>
      </c>
      <c r="AZ1055" s="177">
        <f t="shared" si="347"/>
        <v>1.3537323470073974</v>
      </c>
      <c r="BA1055" s="177">
        <f t="shared" si="348"/>
        <v>1.0174848688634834</v>
      </c>
      <c r="BB1055" s="173">
        <f>AW1055</f>
        <v>300000</v>
      </c>
      <c r="BC1055" s="178">
        <f t="shared" si="333"/>
        <v>350000</v>
      </c>
      <c r="BD1055" s="173">
        <f t="shared" si="339"/>
        <v>151300</v>
      </c>
      <c r="BE1055" s="177">
        <f t="shared" si="340"/>
        <v>1.0174848688634834</v>
      </c>
      <c r="BF1055" s="179" t="s">
        <v>20515</v>
      </c>
      <c r="BG1055" s="174" t="s">
        <v>3259</v>
      </c>
      <c r="BH1055" s="166" t="s">
        <v>20501</v>
      </c>
      <c r="BI1055" s="162"/>
      <c r="BJ1055" s="163">
        <v>1</v>
      </c>
      <c r="BK1055" s="163"/>
    </row>
    <row r="1056" spans="1:63" ht="33.75" customHeight="1" x14ac:dyDescent="0.25">
      <c r="A1056" s="157">
        <v>1050</v>
      </c>
      <c r="B1056" s="164" t="s">
        <v>3415</v>
      </c>
      <c r="C1056" s="169" t="s">
        <v>3357</v>
      </c>
      <c r="D1056" s="169" t="s">
        <v>495</v>
      </c>
      <c r="E1056" s="170" t="s">
        <v>3416</v>
      </c>
      <c r="F1056" s="171" t="s">
        <v>3417</v>
      </c>
      <c r="G1056" s="171" t="s">
        <v>3417</v>
      </c>
      <c r="H1056" s="172" t="s">
        <v>3417</v>
      </c>
      <c r="I1056" s="164" t="s">
        <v>439</v>
      </c>
      <c r="J1056" s="164">
        <v>221</v>
      </c>
      <c r="K1056" s="171">
        <v>221</v>
      </c>
      <c r="L1056" s="171" t="s">
        <v>3358</v>
      </c>
      <c r="M1056" s="173">
        <v>104000</v>
      </c>
      <c r="N1056" s="173">
        <f t="shared" si="350"/>
        <v>34000</v>
      </c>
      <c r="O1056" s="173">
        <v>34434.782608695597</v>
      </c>
      <c r="P1056" s="173">
        <v>138000</v>
      </c>
      <c r="Q1056" s="173">
        <f t="shared" si="351"/>
        <v>44765.217391304272</v>
      </c>
      <c r="R1056" s="173">
        <f t="shared" si="352"/>
        <v>148765.21739130426</v>
      </c>
      <c r="S1056" s="173">
        <v>148700</v>
      </c>
      <c r="T1056" s="174" t="s">
        <v>3259</v>
      </c>
      <c r="U1056" s="175" t="s">
        <v>26</v>
      </c>
      <c r="V1056" s="175" t="s">
        <v>2524</v>
      </c>
      <c r="W1056" s="175" t="s">
        <v>1759</v>
      </c>
      <c r="X1056" s="176">
        <v>43320</v>
      </c>
      <c r="Y1056" s="171" t="s">
        <v>7684</v>
      </c>
      <c r="Z1056" s="171"/>
      <c r="AA1056" s="173"/>
      <c r="AB1056" s="173"/>
      <c r="AC1056" s="173"/>
      <c r="AD1056" s="173"/>
      <c r="AE1056" s="173"/>
      <c r="AF1056" s="173">
        <v>420000</v>
      </c>
      <c r="AG1056" s="173"/>
      <c r="AH1056" s="173"/>
      <c r="AI1056" s="173">
        <v>330000</v>
      </c>
      <c r="AJ1056" s="173"/>
      <c r="AK1056" s="173"/>
      <c r="AL1056" s="173"/>
      <c r="AM1056" s="173"/>
      <c r="AN1056" s="173"/>
      <c r="AO1056" s="173"/>
      <c r="AP1056" s="173"/>
      <c r="AQ1056" s="173"/>
      <c r="AR1056" s="173"/>
      <c r="AS1056" s="173">
        <v>300000</v>
      </c>
      <c r="AT1056" s="160">
        <f t="shared" si="341"/>
        <v>3</v>
      </c>
      <c r="AU1056" s="173">
        <f t="shared" si="342"/>
        <v>1050000</v>
      </c>
      <c r="AV1056" s="173">
        <f t="shared" si="343"/>
        <v>350000</v>
      </c>
      <c r="AW1056" s="173">
        <f t="shared" si="344"/>
        <v>300000</v>
      </c>
      <c r="AX1056" s="173">
        <f t="shared" si="345"/>
        <v>201300</v>
      </c>
      <c r="AY1056" s="173">
        <f t="shared" si="346"/>
        <v>151300</v>
      </c>
      <c r="AZ1056" s="177">
        <f t="shared" si="347"/>
        <v>1.3537323470073974</v>
      </c>
      <c r="BA1056" s="177">
        <f t="shared" si="348"/>
        <v>1.0174848688634834</v>
      </c>
      <c r="BB1056" s="173">
        <f>AW1056</f>
        <v>300000</v>
      </c>
      <c r="BC1056" s="178">
        <f t="shared" si="333"/>
        <v>350000</v>
      </c>
      <c r="BD1056" s="173">
        <f t="shared" si="339"/>
        <v>151300</v>
      </c>
      <c r="BE1056" s="177">
        <f t="shared" si="340"/>
        <v>1.0174848688634834</v>
      </c>
      <c r="BF1056" s="179" t="s">
        <v>20515</v>
      </c>
      <c r="BG1056" s="174" t="s">
        <v>3259</v>
      </c>
      <c r="BH1056" s="166" t="s">
        <v>20501</v>
      </c>
      <c r="BI1056" s="162"/>
      <c r="BJ1056" s="163">
        <v>1</v>
      </c>
      <c r="BK1056" s="163"/>
    </row>
    <row r="1057" spans="1:63" ht="33.75" customHeight="1" x14ac:dyDescent="0.25">
      <c r="A1057" s="157">
        <v>1051</v>
      </c>
      <c r="B1057" s="164" t="s">
        <v>3488</v>
      </c>
      <c r="C1057" s="169" t="s">
        <v>3478</v>
      </c>
      <c r="D1057" s="169" t="s">
        <v>495</v>
      </c>
      <c r="E1057" s="170" t="s">
        <v>3489</v>
      </c>
      <c r="F1057" s="171" t="s">
        <v>3487</v>
      </c>
      <c r="G1057" s="171" t="s">
        <v>3487</v>
      </c>
      <c r="H1057" s="172" t="s">
        <v>3487</v>
      </c>
      <c r="I1057" s="164" t="s">
        <v>497</v>
      </c>
      <c r="J1057" s="164">
        <v>286</v>
      </c>
      <c r="K1057" s="171">
        <v>286</v>
      </c>
      <c r="L1057" s="171" t="s">
        <v>3481</v>
      </c>
      <c r="M1057" s="173">
        <v>25200</v>
      </c>
      <c r="N1057" s="173">
        <v>5900</v>
      </c>
      <c r="O1057" s="173">
        <v>5947.8260869565202</v>
      </c>
      <c r="P1057" s="173">
        <v>31100</v>
      </c>
      <c r="Q1057" s="173">
        <v>7732.1739130434762</v>
      </c>
      <c r="R1057" s="173">
        <v>32932.173913043473</v>
      </c>
      <c r="S1057" s="173">
        <v>32900</v>
      </c>
      <c r="T1057" s="174"/>
      <c r="U1057" s="175" t="s">
        <v>26</v>
      </c>
      <c r="V1057" s="175" t="s">
        <v>2524</v>
      </c>
      <c r="W1057" s="175" t="s">
        <v>1759</v>
      </c>
      <c r="X1057" s="176">
        <v>43320</v>
      </c>
      <c r="Y1057" s="171" t="s">
        <v>7688</v>
      </c>
      <c r="Z1057" s="171"/>
      <c r="AA1057" s="173"/>
      <c r="AB1057" s="173"/>
      <c r="AC1057" s="173"/>
      <c r="AD1057" s="173"/>
      <c r="AE1057" s="173"/>
      <c r="AF1057" s="173"/>
      <c r="AG1057" s="173"/>
      <c r="AH1057" s="173"/>
      <c r="AI1057" s="173">
        <v>36120</v>
      </c>
      <c r="AJ1057" s="173"/>
      <c r="AK1057" s="173"/>
      <c r="AL1057" s="173"/>
      <c r="AM1057" s="173"/>
      <c r="AN1057" s="173"/>
      <c r="AO1057" s="173"/>
      <c r="AP1057" s="173"/>
      <c r="AQ1057" s="173"/>
      <c r="AR1057" s="173">
        <v>56000</v>
      </c>
      <c r="AS1057" s="173">
        <v>44000</v>
      </c>
      <c r="AT1057" s="160">
        <f t="shared" si="341"/>
        <v>3</v>
      </c>
      <c r="AU1057" s="173">
        <f t="shared" si="342"/>
        <v>136120</v>
      </c>
      <c r="AV1057" s="173">
        <f t="shared" si="343"/>
        <v>45400</v>
      </c>
      <c r="AW1057" s="173">
        <f t="shared" si="344"/>
        <v>36120</v>
      </c>
      <c r="AX1057" s="173">
        <f t="shared" si="345"/>
        <v>12500</v>
      </c>
      <c r="AY1057" s="173">
        <f t="shared" si="346"/>
        <v>3220</v>
      </c>
      <c r="AZ1057" s="177">
        <f t="shared" si="347"/>
        <v>0.37993920972644379</v>
      </c>
      <c r="BA1057" s="177">
        <f t="shared" si="348"/>
        <v>9.7872340425531917E-2</v>
      </c>
      <c r="BB1057" s="173">
        <f>AV1057</f>
        <v>45400</v>
      </c>
      <c r="BC1057" s="178">
        <f t="shared" si="333"/>
        <v>45400</v>
      </c>
      <c r="BD1057" s="173">
        <f t="shared" si="339"/>
        <v>12500</v>
      </c>
      <c r="BE1057" s="177">
        <f t="shared" si="340"/>
        <v>0.37993920972644379</v>
      </c>
      <c r="BF1057" s="179" t="s">
        <v>7679</v>
      </c>
      <c r="BG1057" s="174"/>
      <c r="BH1057" s="166" t="s">
        <v>20501</v>
      </c>
      <c r="BI1057" s="162"/>
      <c r="BJ1057" s="163">
        <v>1</v>
      </c>
      <c r="BK1057" s="163"/>
    </row>
    <row r="1058" spans="1:63" ht="33.75" customHeight="1" x14ac:dyDescent="0.25">
      <c r="A1058" s="157">
        <v>1052</v>
      </c>
      <c r="B1058" s="164" t="s">
        <v>3493</v>
      </c>
      <c r="C1058" s="169" t="s">
        <v>3491</v>
      </c>
      <c r="D1058" s="169" t="s">
        <v>495</v>
      </c>
      <c r="E1058" s="170" t="s">
        <v>3494</v>
      </c>
      <c r="F1058" s="171" t="s">
        <v>3495</v>
      </c>
      <c r="G1058" s="171" t="s">
        <v>3495</v>
      </c>
      <c r="H1058" s="172" t="s">
        <v>3495</v>
      </c>
      <c r="I1058" s="164" t="s">
        <v>499</v>
      </c>
      <c r="J1058" s="164">
        <v>328</v>
      </c>
      <c r="K1058" s="171">
        <v>328</v>
      </c>
      <c r="L1058" s="171" t="s">
        <v>3492</v>
      </c>
      <c r="M1058" s="173">
        <v>409000</v>
      </c>
      <c r="N1058" s="173">
        <f>P1058-M1058</f>
        <v>206000</v>
      </c>
      <c r="O1058" s="173">
        <v>206608.69565217401</v>
      </c>
      <c r="P1058" s="173">
        <v>615000</v>
      </c>
      <c r="Q1058" s="173">
        <f>+O1058/1800000*2340000</f>
        <v>268591.30434782623</v>
      </c>
      <c r="R1058" s="173">
        <f>+M1058+Q1058</f>
        <v>677591.30434782617</v>
      </c>
      <c r="S1058" s="173">
        <v>677500</v>
      </c>
      <c r="T1058" s="174"/>
      <c r="U1058" s="175" t="s">
        <v>26</v>
      </c>
      <c r="V1058" s="175" t="s">
        <v>2524</v>
      </c>
      <c r="W1058" s="175" t="s">
        <v>27</v>
      </c>
      <c r="X1058" s="176">
        <v>43294</v>
      </c>
      <c r="Y1058" s="171" t="s">
        <v>7684</v>
      </c>
      <c r="Z1058" s="171"/>
      <c r="AA1058" s="173"/>
      <c r="AB1058" s="173"/>
      <c r="AC1058" s="173"/>
      <c r="AD1058" s="173"/>
      <c r="AE1058" s="173"/>
      <c r="AF1058" s="173">
        <v>1350000</v>
      </c>
      <c r="AG1058" s="173">
        <v>1595000</v>
      </c>
      <c r="AH1058" s="173"/>
      <c r="AI1058" s="173"/>
      <c r="AJ1058" s="173"/>
      <c r="AK1058" s="173"/>
      <c r="AL1058" s="173"/>
      <c r="AM1058" s="173"/>
      <c r="AN1058" s="173"/>
      <c r="AO1058" s="173"/>
      <c r="AP1058" s="173"/>
      <c r="AQ1058" s="173"/>
      <c r="AR1058" s="173"/>
      <c r="AS1058" s="173">
        <v>1280000</v>
      </c>
      <c r="AT1058" s="160">
        <f t="shared" si="341"/>
        <v>3</v>
      </c>
      <c r="AU1058" s="173">
        <f t="shared" si="342"/>
        <v>4225000</v>
      </c>
      <c r="AV1058" s="173">
        <f t="shared" si="343"/>
        <v>1408300</v>
      </c>
      <c r="AW1058" s="173">
        <f t="shared" si="344"/>
        <v>1280000</v>
      </c>
      <c r="AX1058" s="173">
        <f t="shared" si="345"/>
        <v>730800</v>
      </c>
      <c r="AY1058" s="173">
        <f t="shared" si="346"/>
        <v>602500</v>
      </c>
      <c r="AZ1058" s="177">
        <f t="shared" si="347"/>
        <v>1.0786715867158672</v>
      </c>
      <c r="BA1058" s="177">
        <f t="shared" si="348"/>
        <v>0.88929889298892983</v>
      </c>
      <c r="BB1058" s="173">
        <f>AW1058</f>
        <v>1280000</v>
      </c>
      <c r="BC1058" s="178">
        <f t="shared" si="333"/>
        <v>1408300</v>
      </c>
      <c r="BD1058" s="173">
        <f t="shared" si="339"/>
        <v>602500</v>
      </c>
      <c r="BE1058" s="177">
        <f t="shared" si="340"/>
        <v>0.88929889298892983</v>
      </c>
      <c r="BF1058" s="179" t="s">
        <v>20515</v>
      </c>
      <c r="BG1058" s="174"/>
      <c r="BH1058" s="166" t="s">
        <v>20501</v>
      </c>
      <c r="BI1058" s="162"/>
      <c r="BJ1058" s="163">
        <v>1</v>
      </c>
      <c r="BK1058" s="163"/>
    </row>
    <row r="1059" spans="1:63" ht="33.75" customHeight="1" x14ac:dyDescent="0.25">
      <c r="A1059" s="157">
        <v>1053</v>
      </c>
      <c r="B1059" s="164" t="s">
        <v>3498</v>
      </c>
      <c r="C1059" s="169" t="s">
        <v>3496</v>
      </c>
      <c r="D1059" s="169" t="s">
        <v>495</v>
      </c>
      <c r="E1059" s="170" t="s">
        <v>3499</v>
      </c>
      <c r="F1059" s="171" t="s">
        <v>3500</v>
      </c>
      <c r="G1059" s="171" t="s">
        <v>3500</v>
      </c>
      <c r="H1059" s="172" t="s">
        <v>3500</v>
      </c>
      <c r="I1059" s="164" t="s">
        <v>439</v>
      </c>
      <c r="J1059" s="164">
        <v>329</v>
      </c>
      <c r="K1059" s="171">
        <v>329</v>
      </c>
      <c r="L1059" s="171" t="s">
        <v>3497</v>
      </c>
      <c r="M1059" s="173">
        <v>239000</v>
      </c>
      <c r="N1059" s="173">
        <f>P1059-M1059</f>
        <v>97000</v>
      </c>
      <c r="O1059" s="173">
        <v>97043.478260869597</v>
      </c>
      <c r="P1059" s="173">
        <v>336000</v>
      </c>
      <c r="Q1059" s="173">
        <f>+O1059/1800000*2340000</f>
        <v>126156.52173913048</v>
      </c>
      <c r="R1059" s="173">
        <f>+M1059+Q1059</f>
        <v>365156.52173913049</v>
      </c>
      <c r="S1059" s="173">
        <v>365100</v>
      </c>
      <c r="T1059" s="174"/>
      <c r="U1059" s="175" t="s">
        <v>476</v>
      </c>
      <c r="V1059" s="175" t="s">
        <v>2524</v>
      </c>
      <c r="W1059" s="175" t="s">
        <v>173</v>
      </c>
      <c r="X1059" s="176">
        <v>43294</v>
      </c>
      <c r="Y1059" s="171" t="s">
        <v>7684</v>
      </c>
      <c r="Z1059" s="171"/>
      <c r="AA1059" s="173"/>
      <c r="AB1059" s="173"/>
      <c r="AC1059" s="173"/>
      <c r="AD1059" s="173"/>
      <c r="AE1059" s="173"/>
      <c r="AF1059" s="173">
        <v>400000</v>
      </c>
      <c r="AG1059" s="173">
        <v>700000</v>
      </c>
      <c r="AH1059" s="173"/>
      <c r="AI1059" s="173"/>
      <c r="AJ1059" s="173"/>
      <c r="AK1059" s="173"/>
      <c r="AL1059" s="173"/>
      <c r="AM1059" s="173"/>
      <c r="AN1059" s="173"/>
      <c r="AO1059" s="173"/>
      <c r="AP1059" s="173"/>
      <c r="AQ1059" s="173"/>
      <c r="AR1059" s="173"/>
      <c r="AS1059" s="173">
        <v>600000</v>
      </c>
      <c r="AT1059" s="160">
        <f t="shared" si="341"/>
        <v>3</v>
      </c>
      <c r="AU1059" s="173">
        <f t="shared" si="342"/>
        <v>1700000</v>
      </c>
      <c r="AV1059" s="173">
        <f t="shared" si="343"/>
        <v>566700</v>
      </c>
      <c r="AW1059" s="173">
        <f t="shared" si="344"/>
        <v>400000</v>
      </c>
      <c r="AX1059" s="173">
        <f t="shared" si="345"/>
        <v>201600</v>
      </c>
      <c r="AY1059" s="173">
        <f t="shared" si="346"/>
        <v>34900</v>
      </c>
      <c r="AZ1059" s="177">
        <f t="shared" si="347"/>
        <v>0.55217748562037794</v>
      </c>
      <c r="BA1059" s="177">
        <f t="shared" si="348"/>
        <v>9.5590249246781708E-2</v>
      </c>
      <c r="BB1059" s="173">
        <f>AV1059</f>
        <v>566700</v>
      </c>
      <c r="BC1059" s="178">
        <f t="shared" si="333"/>
        <v>566700</v>
      </c>
      <c r="BD1059" s="173">
        <f t="shared" si="339"/>
        <v>201600</v>
      </c>
      <c r="BE1059" s="177">
        <f t="shared" si="340"/>
        <v>0.55217748562037794</v>
      </c>
      <c r="BF1059" s="179" t="s">
        <v>7679</v>
      </c>
      <c r="BG1059" s="174"/>
      <c r="BH1059" s="166" t="s">
        <v>20501</v>
      </c>
      <c r="BI1059" s="162"/>
      <c r="BJ1059" s="163">
        <v>1</v>
      </c>
      <c r="BK1059" s="163"/>
    </row>
    <row r="1060" spans="1:63" ht="33.75" customHeight="1" x14ac:dyDescent="0.25">
      <c r="A1060" s="157">
        <v>1054</v>
      </c>
      <c r="B1060" s="164" t="s">
        <v>3642</v>
      </c>
      <c r="C1060" s="169" t="s">
        <v>3640</v>
      </c>
      <c r="D1060" s="169" t="s">
        <v>495</v>
      </c>
      <c r="E1060" s="170" t="s">
        <v>3643</v>
      </c>
      <c r="F1060" s="171" t="s">
        <v>3644</v>
      </c>
      <c r="G1060" s="171" t="s">
        <v>3644</v>
      </c>
      <c r="H1060" s="172" t="s">
        <v>3645</v>
      </c>
      <c r="I1060" s="164" t="s">
        <v>499</v>
      </c>
      <c r="J1060" s="164">
        <v>508</v>
      </c>
      <c r="K1060" s="171">
        <v>508</v>
      </c>
      <c r="L1060" s="171" t="s">
        <v>3641</v>
      </c>
      <c r="M1060" s="173">
        <v>915000</v>
      </c>
      <c r="N1060" s="173">
        <v>148000</v>
      </c>
      <c r="O1060" s="173">
        <v>148695.652173913</v>
      </c>
      <c r="P1060" s="173">
        <v>1063000</v>
      </c>
      <c r="Q1060" s="173">
        <v>193304.34782608689</v>
      </c>
      <c r="R1060" s="173">
        <v>1108304.3478260869</v>
      </c>
      <c r="S1060" s="173">
        <v>1108300</v>
      </c>
      <c r="T1060" s="174"/>
      <c r="U1060" s="175" t="s">
        <v>197</v>
      </c>
      <c r="V1060" s="175" t="s">
        <v>3502</v>
      </c>
      <c r="W1060" s="175" t="s">
        <v>196</v>
      </c>
      <c r="X1060" s="176">
        <v>43294</v>
      </c>
      <c r="Y1060" s="171" t="s">
        <v>7684</v>
      </c>
      <c r="Z1060" s="171"/>
      <c r="AA1060" s="173"/>
      <c r="AB1060" s="173"/>
      <c r="AC1060" s="173"/>
      <c r="AD1060" s="173"/>
      <c r="AE1060" s="173"/>
      <c r="AF1060" s="173"/>
      <c r="AG1060" s="173"/>
      <c r="AH1060" s="173"/>
      <c r="AI1060" s="173">
        <v>1489000</v>
      </c>
      <c r="AJ1060" s="173"/>
      <c r="AK1060" s="173"/>
      <c r="AL1060" s="173"/>
      <c r="AM1060" s="173"/>
      <c r="AN1060" s="173"/>
      <c r="AO1060" s="173"/>
      <c r="AP1060" s="173"/>
      <c r="AQ1060" s="173"/>
      <c r="AR1060" s="173">
        <v>1398000</v>
      </c>
      <c r="AS1060" s="173">
        <v>1797000</v>
      </c>
      <c r="AT1060" s="160">
        <f t="shared" si="341"/>
        <v>3</v>
      </c>
      <c r="AU1060" s="173">
        <f t="shared" si="342"/>
        <v>4684000</v>
      </c>
      <c r="AV1060" s="173">
        <f t="shared" si="343"/>
        <v>1561300</v>
      </c>
      <c r="AW1060" s="173">
        <f t="shared" si="344"/>
        <v>1398000</v>
      </c>
      <c r="AX1060" s="173">
        <f t="shared" si="345"/>
        <v>453000</v>
      </c>
      <c r="AY1060" s="173">
        <f t="shared" si="346"/>
        <v>289700</v>
      </c>
      <c r="AZ1060" s="177">
        <f t="shared" si="347"/>
        <v>0.40873409726608317</v>
      </c>
      <c r="BA1060" s="177">
        <f t="shared" si="348"/>
        <v>0.26139132003970045</v>
      </c>
      <c r="BB1060" s="173">
        <f>AV1060</f>
        <v>1561300</v>
      </c>
      <c r="BC1060" s="178">
        <f t="shared" si="333"/>
        <v>1561300</v>
      </c>
      <c r="BD1060" s="173">
        <f t="shared" si="339"/>
        <v>453000</v>
      </c>
      <c r="BE1060" s="177">
        <f t="shared" si="340"/>
        <v>0.40873409726608317</v>
      </c>
      <c r="BF1060" s="179" t="s">
        <v>7679</v>
      </c>
      <c r="BG1060" s="174"/>
      <c r="BH1060" s="166" t="s">
        <v>20501</v>
      </c>
      <c r="BI1060" s="162"/>
      <c r="BJ1060" s="163">
        <v>1</v>
      </c>
      <c r="BK1060" s="163"/>
    </row>
    <row r="1061" spans="1:63" ht="33.75" customHeight="1" x14ac:dyDescent="0.25">
      <c r="A1061" s="157">
        <v>1055</v>
      </c>
      <c r="B1061" s="164" t="s">
        <v>3650</v>
      </c>
      <c r="C1061" s="169" t="s">
        <v>3651</v>
      </c>
      <c r="D1061" s="169" t="s">
        <v>495</v>
      </c>
      <c r="E1061" s="170" t="s">
        <v>3652</v>
      </c>
      <c r="F1061" s="171" t="s">
        <v>3653</v>
      </c>
      <c r="G1061" s="171" t="s">
        <v>3653</v>
      </c>
      <c r="H1061" s="172" t="s">
        <v>3654</v>
      </c>
      <c r="I1061" s="164" t="s">
        <v>626</v>
      </c>
      <c r="J1061" s="164">
        <v>510</v>
      </c>
      <c r="K1061" s="171">
        <v>510</v>
      </c>
      <c r="L1061" s="171" t="s">
        <v>3655</v>
      </c>
      <c r="M1061" s="173">
        <v>1615000</v>
      </c>
      <c r="N1061" s="173">
        <v>98000</v>
      </c>
      <c r="O1061" s="173">
        <v>98608.695652173905</v>
      </c>
      <c r="P1061" s="173">
        <v>1713000</v>
      </c>
      <c r="Q1061" s="173">
        <v>128191.30434782608</v>
      </c>
      <c r="R1061" s="173">
        <v>1743191.3043478262</v>
      </c>
      <c r="S1061" s="173">
        <v>1743100</v>
      </c>
      <c r="T1061" s="174"/>
      <c r="U1061" s="175" t="s">
        <v>31</v>
      </c>
      <c r="V1061" s="175" t="s">
        <v>23</v>
      </c>
      <c r="W1061" s="175" t="s">
        <v>24</v>
      </c>
      <c r="X1061" s="176">
        <v>43294</v>
      </c>
      <c r="Y1061" s="171" t="s">
        <v>7684</v>
      </c>
      <c r="Z1061" s="171"/>
      <c r="AA1061" s="173"/>
      <c r="AB1061" s="173"/>
      <c r="AC1061" s="173"/>
      <c r="AD1061" s="173"/>
      <c r="AE1061" s="173"/>
      <c r="AF1061" s="173"/>
      <c r="AG1061" s="173"/>
      <c r="AH1061" s="173"/>
      <c r="AI1061" s="173">
        <v>2399000</v>
      </c>
      <c r="AJ1061" s="173"/>
      <c r="AK1061" s="173"/>
      <c r="AL1061" s="173"/>
      <c r="AM1061" s="173"/>
      <c r="AN1061" s="173"/>
      <c r="AO1061" s="173"/>
      <c r="AP1061" s="173"/>
      <c r="AQ1061" s="173"/>
      <c r="AR1061" s="173">
        <v>2059000</v>
      </c>
      <c r="AS1061" s="173">
        <v>2899000</v>
      </c>
      <c r="AT1061" s="160">
        <f t="shared" si="341"/>
        <v>3</v>
      </c>
      <c r="AU1061" s="173">
        <f t="shared" si="342"/>
        <v>7357000</v>
      </c>
      <c r="AV1061" s="173">
        <f t="shared" si="343"/>
        <v>2452300</v>
      </c>
      <c r="AW1061" s="173">
        <f t="shared" si="344"/>
        <v>2059000</v>
      </c>
      <c r="AX1061" s="173">
        <f t="shared" si="345"/>
        <v>709200</v>
      </c>
      <c r="AY1061" s="173">
        <f t="shared" si="346"/>
        <v>315900</v>
      </c>
      <c r="AZ1061" s="177">
        <f t="shared" si="347"/>
        <v>0.40686133899374677</v>
      </c>
      <c r="BA1061" s="177">
        <f t="shared" si="348"/>
        <v>0.18122884516092019</v>
      </c>
      <c r="BB1061" s="173">
        <f>AV1061</f>
        <v>2452300</v>
      </c>
      <c r="BC1061" s="178">
        <f t="shared" si="333"/>
        <v>2452300</v>
      </c>
      <c r="BD1061" s="173">
        <f t="shared" si="339"/>
        <v>709200</v>
      </c>
      <c r="BE1061" s="177">
        <f t="shared" si="340"/>
        <v>0.40686133899374677</v>
      </c>
      <c r="BF1061" s="179" t="s">
        <v>7679</v>
      </c>
      <c r="BG1061" s="174"/>
      <c r="BH1061" s="166" t="s">
        <v>20501</v>
      </c>
      <c r="BI1061" s="162"/>
      <c r="BJ1061" s="163">
        <v>1</v>
      </c>
      <c r="BK1061" s="163"/>
    </row>
    <row r="1062" spans="1:63" ht="33.75" customHeight="1" x14ac:dyDescent="0.25">
      <c r="A1062" s="157">
        <v>1056</v>
      </c>
      <c r="B1062" s="164" t="s">
        <v>3656</v>
      </c>
      <c r="C1062" s="169" t="s">
        <v>3651</v>
      </c>
      <c r="D1062" s="169" t="s">
        <v>495</v>
      </c>
      <c r="E1062" s="170" t="s">
        <v>3657</v>
      </c>
      <c r="F1062" s="171" t="s">
        <v>3658</v>
      </c>
      <c r="G1062" s="171" t="s">
        <v>3658</v>
      </c>
      <c r="H1062" s="172" t="s">
        <v>3658</v>
      </c>
      <c r="I1062" s="164" t="s">
        <v>626</v>
      </c>
      <c r="J1062" s="164">
        <v>510</v>
      </c>
      <c r="K1062" s="171">
        <v>510</v>
      </c>
      <c r="L1062" s="171" t="s">
        <v>3655</v>
      </c>
      <c r="M1062" s="173">
        <v>1615000</v>
      </c>
      <c r="N1062" s="173">
        <v>98000</v>
      </c>
      <c r="O1062" s="173">
        <v>98608.695652173905</v>
      </c>
      <c r="P1062" s="173">
        <v>1713000</v>
      </c>
      <c r="Q1062" s="173">
        <v>128191.30434782608</v>
      </c>
      <c r="R1062" s="173">
        <v>1743191.3043478262</v>
      </c>
      <c r="S1062" s="173">
        <v>1743100</v>
      </c>
      <c r="T1062" s="174"/>
      <c r="U1062" s="175" t="s">
        <v>90</v>
      </c>
      <c r="V1062" s="175" t="s">
        <v>23</v>
      </c>
      <c r="W1062" s="175" t="s">
        <v>29</v>
      </c>
      <c r="X1062" s="176">
        <v>43294</v>
      </c>
      <c r="Y1062" s="171" t="s">
        <v>7696</v>
      </c>
      <c r="Z1062" s="171"/>
      <c r="AA1062" s="173"/>
      <c r="AB1062" s="173"/>
      <c r="AC1062" s="173"/>
      <c r="AD1062" s="173"/>
      <c r="AE1062" s="173"/>
      <c r="AF1062" s="173"/>
      <c r="AG1062" s="173"/>
      <c r="AH1062" s="173"/>
      <c r="AI1062" s="173">
        <v>2399000</v>
      </c>
      <c r="AJ1062" s="173"/>
      <c r="AK1062" s="173"/>
      <c r="AL1062" s="173"/>
      <c r="AM1062" s="173"/>
      <c r="AN1062" s="173"/>
      <c r="AO1062" s="173"/>
      <c r="AP1062" s="173"/>
      <c r="AQ1062" s="173"/>
      <c r="AR1062" s="173">
        <v>2059000</v>
      </c>
      <c r="AS1062" s="173">
        <v>2899000</v>
      </c>
      <c r="AT1062" s="160">
        <f t="shared" si="341"/>
        <v>3</v>
      </c>
      <c r="AU1062" s="173">
        <f t="shared" si="342"/>
        <v>7357000</v>
      </c>
      <c r="AV1062" s="173">
        <f t="shared" si="343"/>
        <v>2452300</v>
      </c>
      <c r="AW1062" s="173">
        <f t="shared" si="344"/>
        <v>2059000</v>
      </c>
      <c r="AX1062" s="173">
        <f t="shared" si="345"/>
        <v>709200</v>
      </c>
      <c r="AY1062" s="173">
        <f t="shared" si="346"/>
        <v>315900</v>
      </c>
      <c r="AZ1062" s="177">
        <f t="shared" si="347"/>
        <v>0.40686133899374677</v>
      </c>
      <c r="BA1062" s="177">
        <f t="shared" si="348"/>
        <v>0.18122884516092019</v>
      </c>
      <c r="BB1062" s="173">
        <f>AV1062</f>
        <v>2452300</v>
      </c>
      <c r="BC1062" s="178">
        <f t="shared" si="333"/>
        <v>2452300</v>
      </c>
      <c r="BD1062" s="173">
        <f t="shared" si="339"/>
        <v>709200</v>
      </c>
      <c r="BE1062" s="177">
        <f t="shared" si="340"/>
        <v>0.40686133899374677</v>
      </c>
      <c r="BF1062" s="179" t="s">
        <v>7679</v>
      </c>
      <c r="BG1062" s="174"/>
      <c r="BH1062" s="166" t="s">
        <v>20501</v>
      </c>
      <c r="BI1062" s="162"/>
      <c r="BJ1062" s="163">
        <v>1</v>
      </c>
      <c r="BK1062" s="163"/>
    </row>
    <row r="1063" spans="1:63" ht="48.75" customHeight="1" x14ac:dyDescent="0.25">
      <c r="A1063" s="157">
        <v>1057</v>
      </c>
      <c r="B1063" s="164" t="s">
        <v>442</v>
      </c>
      <c r="C1063" s="169" t="s">
        <v>436</v>
      </c>
      <c r="D1063" s="169" t="s">
        <v>495</v>
      </c>
      <c r="E1063" s="170" t="s">
        <v>443</v>
      </c>
      <c r="F1063" s="171" t="s">
        <v>444</v>
      </c>
      <c r="G1063" s="171" t="s">
        <v>444</v>
      </c>
      <c r="H1063" s="172" t="s">
        <v>444</v>
      </c>
      <c r="I1063" s="164" t="s">
        <v>439</v>
      </c>
      <c r="J1063" s="164">
        <v>1149</v>
      </c>
      <c r="K1063" s="171">
        <v>1149</v>
      </c>
      <c r="L1063" s="171" t="s">
        <v>440</v>
      </c>
      <c r="M1063" s="173">
        <v>2842000</v>
      </c>
      <c r="N1063" s="173">
        <f>P1063-M1063</f>
        <v>1145000</v>
      </c>
      <c r="O1063" s="173">
        <v>1145739.1304347799</v>
      </c>
      <c r="P1063" s="173">
        <v>3987000</v>
      </c>
      <c r="Q1063" s="173">
        <f>+O1063/1800000*2340000</f>
        <v>1489460.869565214</v>
      </c>
      <c r="R1063" s="173">
        <f>+M1063+Q1063</f>
        <v>4331460.869565214</v>
      </c>
      <c r="S1063" s="173"/>
      <c r="T1063" s="174"/>
      <c r="U1063" s="175" t="s">
        <v>31</v>
      </c>
      <c r="V1063" s="175" t="s">
        <v>421</v>
      </c>
      <c r="W1063" s="175" t="s">
        <v>24</v>
      </c>
      <c r="X1063" s="176">
        <v>43294</v>
      </c>
      <c r="Y1063" s="171" t="s">
        <v>7687</v>
      </c>
      <c r="Z1063" s="171"/>
      <c r="AA1063" s="173"/>
      <c r="AB1063" s="173"/>
      <c r="AC1063" s="173"/>
      <c r="AD1063" s="173"/>
      <c r="AE1063" s="173"/>
      <c r="AF1063" s="173">
        <v>1480000</v>
      </c>
      <c r="AG1063" s="173">
        <v>1287000</v>
      </c>
      <c r="AH1063" s="173"/>
      <c r="AI1063" s="173"/>
      <c r="AJ1063" s="173"/>
      <c r="AK1063" s="173"/>
      <c r="AL1063" s="173"/>
      <c r="AM1063" s="173"/>
      <c r="AN1063" s="173"/>
      <c r="AO1063" s="173"/>
      <c r="AP1063" s="173"/>
      <c r="AQ1063" s="173"/>
      <c r="AR1063" s="173"/>
      <c r="AS1063" s="173">
        <v>5361000</v>
      </c>
      <c r="AT1063" s="160">
        <f t="shared" si="341"/>
        <v>3</v>
      </c>
      <c r="AU1063" s="173">
        <f t="shared" si="342"/>
        <v>8128000</v>
      </c>
      <c r="AV1063" s="173">
        <f t="shared" si="343"/>
        <v>2709300</v>
      </c>
      <c r="AW1063" s="173">
        <f t="shared" si="344"/>
        <v>1287000</v>
      </c>
      <c r="AX1063" s="173">
        <f t="shared" si="345"/>
        <v>2709300</v>
      </c>
      <c r="AY1063" s="173">
        <f t="shared" si="346"/>
        <v>1287000</v>
      </c>
      <c r="AZ1063" s="177"/>
      <c r="BA1063" s="177"/>
      <c r="BB1063" s="173">
        <f>AW1063</f>
        <v>1287000</v>
      </c>
      <c r="BC1063" s="178">
        <f t="shared" si="333"/>
        <v>2709300</v>
      </c>
      <c r="BD1063" s="173">
        <f t="shared" si="339"/>
        <v>1287000</v>
      </c>
      <c r="BE1063" s="177"/>
      <c r="BF1063" s="179" t="s">
        <v>20515</v>
      </c>
      <c r="BG1063" s="174" t="s">
        <v>6294</v>
      </c>
      <c r="BH1063" s="166" t="s">
        <v>20501</v>
      </c>
      <c r="BI1063" s="162" t="s">
        <v>20504</v>
      </c>
      <c r="BJ1063" s="163">
        <v>1</v>
      </c>
      <c r="BK1063" s="163"/>
    </row>
    <row r="1064" spans="1:63" ht="33.75" customHeight="1" x14ac:dyDescent="0.25">
      <c r="A1064" s="157">
        <v>1058</v>
      </c>
      <c r="B1064" s="164" t="s">
        <v>7053</v>
      </c>
      <c r="C1064" s="169" t="s">
        <v>7054</v>
      </c>
      <c r="D1064" s="169" t="s">
        <v>495</v>
      </c>
      <c r="E1064" s="170" t="s">
        <v>7055</v>
      </c>
      <c r="F1064" s="171" t="s">
        <v>7056</v>
      </c>
      <c r="G1064" s="171" t="s">
        <v>7056</v>
      </c>
      <c r="H1064" s="172" t="s">
        <v>7056</v>
      </c>
      <c r="I1064" s="164"/>
      <c r="J1064" s="164">
        <v>1795</v>
      </c>
      <c r="K1064" s="171">
        <v>1795</v>
      </c>
      <c r="L1064" s="171" t="s">
        <v>7057</v>
      </c>
      <c r="M1064" s="173">
        <v>20359</v>
      </c>
      <c r="N1064" s="173">
        <f>P1064-M1064</f>
        <v>15041</v>
      </c>
      <c r="O1064" s="173">
        <v>15090.2608695652</v>
      </c>
      <c r="P1064" s="173">
        <v>35400</v>
      </c>
      <c r="Q1064" s="173">
        <f>+O1064/1800000*2340000</f>
        <v>19617.339130434757</v>
      </c>
      <c r="R1064" s="173">
        <f>+M1064+Q1064</f>
        <v>39976.339130434761</v>
      </c>
      <c r="S1064" s="173">
        <v>39900</v>
      </c>
      <c r="T1064" s="174"/>
      <c r="U1064" s="175" t="s">
        <v>6440</v>
      </c>
      <c r="V1064" s="175" t="s">
        <v>6978</v>
      </c>
      <c r="W1064" s="175" t="s">
        <v>195</v>
      </c>
      <c r="X1064" s="176">
        <v>43294</v>
      </c>
      <c r="Y1064" s="171" t="s">
        <v>7684</v>
      </c>
      <c r="Z1064" s="171"/>
      <c r="AA1064" s="173"/>
      <c r="AB1064" s="173">
        <v>69000</v>
      </c>
      <c r="AC1064" s="173"/>
      <c r="AD1064" s="173"/>
      <c r="AE1064" s="173"/>
      <c r="AF1064" s="173"/>
      <c r="AG1064" s="173"/>
      <c r="AH1064" s="173"/>
      <c r="AI1064" s="173">
        <v>49400</v>
      </c>
      <c r="AJ1064" s="173"/>
      <c r="AK1064" s="173"/>
      <c r="AL1064" s="173"/>
      <c r="AM1064" s="173"/>
      <c r="AN1064" s="173"/>
      <c r="AO1064" s="173"/>
      <c r="AP1064" s="173"/>
      <c r="AQ1064" s="173"/>
      <c r="AR1064" s="173"/>
      <c r="AS1064" s="173">
        <v>53000</v>
      </c>
      <c r="AT1064" s="160">
        <f t="shared" si="341"/>
        <v>3</v>
      </c>
      <c r="AU1064" s="173">
        <f t="shared" si="342"/>
        <v>171400</v>
      </c>
      <c r="AV1064" s="173">
        <f t="shared" si="343"/>
        <v>57100</v>
      </c>
      <c r="AW1064" s="173">
        <f t="shared" si="344"/>
        <v>49400</v>
      </c>
      <c r="AX1064" s="173">
        <f t="shared" si="345"/>
        <v>17200</v>
      </c>
      <c r="AY1064" s="173">
        <f t="shared" si="346"/>
        <v>9500</v>
      </c>
      <c r="AZ1064" s="177">
        <f t="shared" ref="AZ1064:AZ1092" si="353">AX1064/S1064</f>
        <v>0.43107769423558895</v>
      </c>
      <c r="BA1064" s="177">
        <f t="shared" ref="BA1064:BA1092" si="354">AY1064/S1064</f>
        <v>0.23809523809523808</v>
      </c>
      <c r="BB1064" s="173">
        <f>AV1064</f>
        <v>57100</v>
      </c>
      <c r="BC1064" s="178">
        <f t="shared" ref="BC1064:BC1127" si="355">AV1064</f>
        <v>57100</v>
      </c>
      <c r="BD1064" s="173">
        <f t="shared" si="339"/>
        <v>17200</v>
      </c>
      <c r="BE1064" s="177">
        <f t="shared" ref="BE1064:BE1092" si="356">BD1064/S1064</f>
        <v>0.43107769423558895</v>
      </c>
      <c r="BF1064" s="179" t="s">
        <v>7679</v>
      </c>
      <c r="BG1064" s="174"/>
      <c r="BH1064" s="166" t="s">
        <v>20501</v>
      </c>
      <c r="BI1064" s="162"/>
      <c r="BJ1064" s="163">
        <v>1</v>
      </c>
      <c r="BK1064" s="163"/>
    </row>
    <row r="1065" spans="1:63" ht="33.75" customHeight="1" x14ac:dyDescent="0.25">
      <c r="A1065" s="157">
        <v>1059</v>
      </c>
      <c r="B1065" s="164" t="s">
        <v>7060</v>
      </c>
      <c r="C1065" s="169" t="s">
        <v>7061</v>
      </c>
      <c r="D1065" s="169" t="s">
        <v>495</v>
      </c>
      <c r="E1065" s="170" t="s">
        <v>7062</v>
      </c>
      <c r="F1065" s="171" t="s">
        <v>7063</v>
      </c>
      <c r="G1065" s="171" t="s">
        <v>7063</v>
      </c>
      <c r="H1065" s="172" t="s">
        <v>7063</v>
      </c>
      <c r="I1065" s="164"/>
      <c r="J1065" s="164">
        <v>1808</v>
      </c>
      <c r="K1065" s="171">
        <v>1808</v>
      </c>
      <c r="L1065" s="171" t="s">
        <v>7063</v>
      </c>
      <c r="M1065" s="173">
        <v>96494</v>
      </c>
      <c r="N1065" s="173">
        <f>P1065-M1065</f>
        <v>36506</v>
      </c>
      <c r="O1065" s="173">
        <v>36792</v>
      </c>
      <c r="P1065" s="173">
        <v>133000</v>
      </c>
      <c r="Q1065" s="173">
        <f>+O1065/1800000*2340000</f>
        <v>47829.599999999999</v>
      </c>
      <c r="R1065" s="173">
        <f>+M1065+Q1065</f>
        <v>144323.6</v>
      </c>
      <c r="S1065" s="173">
        <v>144300</v>
      </c>
      <c r="T1065" s="174"/>
      <c r="U1065" s="175" t="s">
        <v>441</v>
      </c>
      <c r="V1065" s="175" t="s">
        <v>7052</v>
      </c>
      <c r="W1065" s="175" t="s">
        <v>173</v>
      </c>
      <c r="X1065" s="176">
        <v>43294</v>
      </c>
      <c r="Y1065" s="171" t="s">
        <v>7684</v>
      </c>
      <c r="Z1065" s="171"/>
      <c r="AA1065" s="173"/>
      <c r="AB1065" s="173"/>
      <c r="AC1065" s="173"/>
      <c r="AD1065" s="173"/>
      <c r="AE1065" s="173"/>
      <c r="AF1065" s="173"/>
      <c r="AG1065" s="173"/>
      <c r="AH1065" s="173">
        <v>267000</v>
      </c>
      <c r="AI1065" s="173">
        <v>186200</v>
      </c>
      <c r="AJ1065" s="173"/>
      <c r="AK1065" s="173"/>
      <c r="AL1065" s="173"/>
      <c r="AM1065" s="173"/>
      <c r="AN1065" s="173"/>
      <c r="AO1065" s="173"/>
      <c r="AP1065" s="173"/>
      <c r="AQ1065" s="173"/>
      <c r="AR1065" s="173"/>
      <c r="AS1065" s="173">
        <v>213000</v>
      </c>
      <c r="AT1065" s="160">
        <f t="shared" si="341"/>
        <v>3</v>
      </c>
      <c r="AU1065" s="173">
        <f t="shared" si="342"/>
        <v>666200</v>
      </c>
      <c r="AV1065" s="173">
        <f t="shared" si="343"/>
        <v>222100</v>
      </c>
      <c r="AW1065" s="173">
        <f t="shared" si="344"/>
        <v>186200</v>
      </c>
      <c r="AX1065" s="173">
        <f t="shared" si="345"/>
        <v>77800</v>
      </c>
      <c r="AY1065" s="173">
        <f t="shared" si="346"/>
        <v>41900</v>
      </c>
      <c r="AZ1065" s="177">
        <f t="shared" si="353"/>
        <v>0.53915453915453915</v>
      </c>
      <c r="BA1065" s="177">
        <f t="shared" si="354"/>
        <v>0.29036729036729036</v>
      </c>
      <c r="BB1065" s="173">
        <f t="shared" ref="BB1065:BB1072" si="357">AW1065</f>
        <v>186200</v>
      </c>
      <c r="BC1065" s="178">
        <f t="shared" si="355"/>
        <v>222100</v>
      </c>
      <c r="BD1065" s="173">
        <f t="shared" si="339"/>
        <v>41900</v>
      </c>
      <c r="BE1065" s="177">
        <f t="shared" si="356"/>
        <v>0.29036729036729036</v>
      </c>
      <c r="BF1065" s="179" t="s">
        <v>20515</v>
      </c>
      <c r="BG1065" s="174"/>
      <c r="BH1065" s="166" t="s">
        <v>20501</v>
      </c>
      <c r="BI1065" s="162"/>
      <c r="BJ1065" s="163">
        <v>1</v>
      </c>
      <c r="BK1065" s="163"/>
    </row>
    <row r="1066" spans="1:63" ht="33.75" customHeight="1" x14ac:dyDescent="0.25">
      <c r="A1066" s="157">
        <v>1060</v>
      </c>
      <c r="B1066" s="164" t="s">
        <v>7560</v>
      </c>
      <c r="C1066" s="169" t="s">
        <v>2679</v>
      </c>
      <c r="D1066" s="169" t="s">
        <v>495</v>
      </c>
      <c r="E1066" s="170" t="s">
        <v>7689</v>
      </c>
      <c r="F1066" s="171" t="s">
        <v>7559</v>
      </c>
      <c r="G1066" s="171" t="s">
        <v>7559</v>
      </c>
      <c r="H1066" s="172" t="s">
        <v>7559</v>
      </c>
      <c r="I1066" s="164" t="s">
        <v>497</v>
      </c>
      <c r="J1066" s="164">
        <v>116</v>
      </c>
      <c r="K1066" s="171">
        <v>116</v>
      </c>
      <c r="L1066" s="171" t="s">
        <v>7559</v>
      </c>
      <c r="M1066" s="173"/>
      <c r="N1066" s="173"/>
      <c r="O1066" s="173"/>
      <c r="P1066" s="173"/>
      <c r="Q1066" s="173"/>
      <c r="R1066" s="173"/>
      <c r="S1066" s="173">
        <v>129600</v>
      </c>
      <c r="T1066" s="174"/>
      <c r="U1066" s="175"/>
      <c r="V1066" s="175"/>
      <c r="W1066" s="175"/>
      <c r="X1066" s="176"/>
      <c r="Y1066" s="171" t="s">
        <v>7684</v>
      </c>
      <c r="Z1066" s="171"/>
      <c r="AA1066" s="173">
        <v>370000</v>
      </c>
      <c r="AB1066" s="173"/>
      <c r="AC1066" s="173"/>
      <c r="AD1066" s="173">
        <v>278000</v>
      </c>
      <c r="AE1066" s="173"/>
      <c r="AF1066" s="173"/>
      <c r="AG1066" s="173"/>
      <c r="AH1066" s="173"/>
      <c r="AI1066" s="173"/>
      <c r="AJ1066" s="173"/>
      <c r="AK1066" s="173"/>
      <c r="AL1066" s="173"/>
      <c r="AM1066" s="173"/>
      <c r="AN1066" s="173"/>
      <c r="AO1066" s="173"/>
      <c r="AP1066" s="173"/>
      <c r="AQ1066" s="173"/>
      <c r="AR1066" s="173"/>
      <c r="AS1066" s="173">
        <v>164000</v>
      </c>
      <c r="AT1066" s="160">
        <f t="shared" si="341"/>
        <v>3</v>
      </c>
      <c r="AU1066" s="173">
        <f t="shared" si="342"/>
        <v>812000</v>
      </c>
      <c r="AV1066" s="173">
        <f t="shared" si="343"/>
        <v>270700</v>
      </c>
      <c r="AW1066" s="173">
        <f t="shared" si="344"/>
        <v>164000</v>
      </c>
      <c r="AX1066" s="173">
        <f t="shared" si="345"/>
        <v>141100</v>
      </c>
      <c r="AY1066" s="173">
        <f t="shared" si="346"/>
        <v>34400</v>
      </c>
      <c r="AZ1066" s="177">
        <f t="shared" si="353"/>
        <v>1.0887345679012346</v>
      </c>
      <c r="BA1066" s="177">
        <f t="shared" si="354"/>
        <v>0.26543209876543211</v>
      </c>
      <c r="BB1066" s="173">
        <f t="shared" si="357"/>
        <v>164000</v>
      </c>
      <c r="BC1066" s="178">
        <f t="shared" si="355"/>
        <v>270700</v>
      </c>
      <c r="BD1066" s="173">
        <f t="shared" si="339"/>
        <v>34400</v>
      </c>
      <c r="BE1066" s="177">
        <f t="shared" si="356"/>
        <v>0.26543209876543211</v>
      </c>
      <c r="BF1066" s="179" t="s">
        <v>20515</v>
      </c>
      <c r="BG1066" s="174"/>
      <c r="BH1066" s="166" t="s">
        <v>20501</v>
      </c>
      <c r="BI1066" s="162"/>
      <c r="BJ1066" s="163">
        <v>1</v>
      </c>
      <c r="BK1066" s="163"/>
    </row>
    <row r="1067" spans="1:63" ht="33.75" customHeight="1" x14ac:dyDescent="0.25">
      <c r="A1067" s="157">
        <v>1061</v>
      </c>
      <c r="B1067" s="164" t="s">
        <v>7562</v>
      </c>
      <c r="C1067" s="169" t="s">
        <v>2679</v>
      </c>
      <c r="D1067" s="169" t="s">
        <v>495</v>
      </c>
      <c r="E1067" s="170" t="s">
        <v>7690</v>
      </c>
      <c r="F1067" s="171" t="s">
        <v>7561</v>
      </c>
      <c r="G1067" s="171" t="s">
        <v>7561</v>
      </c>
      <c r="H1067" s="172" t="s">
        <v>7561</v>
      </c>
      <c r="I1067" s="164" t="s">
        <v>497</v>
      </c>
      <c r="J1067" s="164">
        <v>116</v>
      </c>
      <c r="K1067" s="171">
        <v>116</v>
      </c>
      <c r="L1067" s="171" t="s">
        <v>7561</v>
      </c>
      <c r="M1067" s="173"/>
      <c r="N1067" s="173"/>
      <c r="O1067" s="173"/>
      <c r="P1067" s="173"/>
      <c r="Q1067" s="173"/>
      <c r="R1067" s="173"/>
      <c r="S1067" s="173">
        <v>129600</v>
      </c>
      <c r="T1067" s="174"/>
      <c r="U1067" s="175"/>
      <c r="V1067" s="175"/>
      <c r="W1067" s="175"/>
      <c r="X1067" s="176"/>
      <c r="Y1067" s="171" t="s">
        <v>7684</v>
      </c>
      <c r="Z1067" s="171"/>
      <c r="AA1067" s="173">
        <v>370000</v>
      </c>
      <c r="AB1067" s="173"/>
      <c r="AC1067" s="173"/>
      <c r="AD1067" s="173"/>
      <c r="AE1067" s="173"/>
      <c r="AF1067" s="173">
        <v>260000</v>
      </c>
      <c r="AG1067" s="173"/>
      <c r="AH1067" s="173"/>
      <c r="AI1067" s="173"/>
      <c r="AJ1067" s="173"/>
      <c r="AK1067" s="173"/>
      <c r="AL1067" s="173"/>
      <c r="AM1067" s="173"/>
      <c r="AN1067" s="173"/>
      <c r="AO1067" s="173"/>
      <c r="AP1067" s="173"/>
      <c r="AQ1067" s="173"/>
      <c r="AR1067" s="173"/>
      <c r="AS1067" s="173">
        <v>164000</v>
      </c>
      <c r="AT1067" s="160">
        <f t="shared" si="341"/>
        <v>3</v>
      </c>
      <c r="AU1067" s="173">
        <f t="shared" si="342"/>
        <v>794000</v>
      </c>
      <c r="AV1067" s="173">
        <f t="shared" si="343"/>
        <v>264700</v>
      </c>
      <c r="AW1067" s="173">
        <f t="shared" si="344"/>
        <v>164000</v>
      </c>
      <c r="AX1067" s="173">
        <f t="shared" si="345"/>
        <v>135100</v>
      </c>
      <c r="AY1067" s="173">
        <f t="shared" si="346"/>
        <v>34400</v>
      </c>
      <c r="AZ1067" s="177">
        <f t="shared" si="353"/>
        <v>1.0424382716049383</v>
      </c>
      <c r="BA1067" s="177">
        <f t="shared" si="354"/>
        <v>0.26543209876543211</v>
      </c>
      <c r="BB1067" s="173">
        <f t="shared" si="357"/>
        <v>164000</v>
      </c>
      <c r="BC1067" s="178">
        <f t="shared" si="355"/>
        <v>264700</v>
      </c>
      <c r="BD1067" s="173">
        <f t="shared" si="339"/>
        <v>34400</v>
      </c>
      <c r="BE1067" s="177">
        <f t="shared" si="356"/>
        <v>0.26543209876543211</v>
      </c>
      <c r="BF1067" s="179" t="s">
        <v>20515</v>
      </c>
      <c r="BG1067" s="174"/>
      <c r="BH1067" s="166" t="s">
        <v>20501</v>
      </c>
      <c r="BI1067" s="162"/>
      <c r="BJ1067" s="163">
        <v>1</v>
      </c>
      <c r="BK1067" s="163"/>
    </row>
    <row r="1068" spans="1:63" ht="33.75" customHeight="1" x14ac:dyDescent="0.25">
      <c r="A1068" s="157">
        <v>1062</v>
      </c>
      <c r="B1068" s="164" t="s">
        <v>7564</v>
      </c>
      <c r="C1068" s="169" t="s">
        <v>2679</v>
      </c>
      <c r="D1068" s="169" t="s">
        <v>495</v>
      </c>
      <c r="E1068" s="170" t="s">
        <v>7691</v>
      </c>
      <c r="F1068" s="171" t="s">
        <v>7563</v>
      </c>
      <c r="G1068" s="171" t="s">
        <v>7563</v>
      </c>
      <c r="H1068" s="172" t="s">
        <v>7563</v>
      </c>
      <c r="I1068" s="164" t="s">
        <v>497</v>
      </c>
      <c r="J1068" s="164">
        <v>116</v>
      </c>
      <c r="K1068" s="171">
        <v>116</v>
      </c>
      <c r="L1068" s="171" t="s">
        <v>7563</v>
      </c>
      <c r="M1068" s="173"/>
      <c r="N1068" s="173"/>
      <c r="O1068" s="173"/>
      <c r="P1068" s="173"/>
      <c r="Q1068" s="173"/>
      <c r="R1068" s="173"/>
      <c r="S1068" s="173">
        <v>129600</v>
      </c>
      <c r="T1068" s="174"/>
      <c r="U1068" s="175"/>
      <c r="V1068" s="175"/>
      <c r="W1068" s="175"/>
      <c r="X1068" s="176"/>
      <c r="Y1068" s="171" t="s">
        <v>7684</v>
      </c>
      <c r="Z1068" s="171"/>
      <c r="AA1068" s="173">
        <v>370000</v>
      </c>
      <c r="AB1068" s="173"/>
      <c r="AC1068" s="173"/>
      <c r="AD1068" s="173"/>
      <c r="AE1068" s="173"/>
      <c r="AF1068" s="173"/>
      <c r="AG1068" s="173"/>
      <c r="AH1068" s="173"/>
      <c r="AI1068" s="173">
        <v>270000</v>
      </c>
      <c r="AJ1068" s="173"/>
      <c r="AK1068" s="173"/>
      <c r="AL1068" s="173"/>
      <c r="AM1068" s="173"/>
      <c r="AN1068" s="173"/>
      <c r="AO1068" s="173"/>
      <c r="AP1068" s="173"/>
      <c r="AQ1068" s="173"/>
      <c r="AR1068" s="173"/>
      <c r="AS1068" s="173">
        <v>164000</v>
      </c>
      <c r="AT1068" s="160">
        <f t="shared" si="341"/>
        <v>3</v>
      </c>
      <c r="AU1068" s="173">
        <f t="shared" si="342"/>
        <v>804000</v>
      </c>
      <c r="AV1068" s="173">
        <f t="shared" si="343"/>
        <v>268000</v>
      </c>
      <c r="AW1068" s="173">
        <f t="shared" si="344"/>
        <v>164000</v>
      </c>
      <c r="AX1068" s="173">
        <f t="shared" si="345"/>
        <v>138400</v>
      </c>
      <c r="AY1068" s="173">
        <f t="shared" si="346"/>
        <v>34400</v>
      </c>
      <c r="AZ1068" s="177">
        <f t="shared" si="353"/>
        <v>1.0679012345679013</v>
      </c>
      <c r="BA1068" s="177">
        <f t="shared" si="354"/>
        <v>0.26543209876543211</v>
      </c>
      <c r="BB1068" s="173">
        <f t="shared" si="357"/>
        <v>164000</v>
      </c>
      <c r="BC1068" s="178">
        <f t="shared" si="355"/>
        <v>268000</v>
      </c>
      <c r="BD1068" s="173">
        <f t="shared" si="339"/>
        <v>34400</v>
      </c>
      <c r="BE1068" s="177">
        <f t="shared" si="356"/>
        <v>0.26543209876543211</v>
      </c>
      <c r="BF1068" s="179" t="s">
        <v>20515</v>
      </c>
      <c r="BG1068" s="174"/>
      <c r="BH1068" s="166" t="s">
        <v>20501</v>
      </c>
      <c r="BI1068" s="162"/>
      <c r="BJ1068" s="163">
        <v>1</v>
      </c>
      <c r="BK1068" s="163"/>
    </row>
    <row r="1069" spans="1:63" ht="33.75" customHeight="1" x14ac:dyDescent="0.25">
      <c r="A1069" s="157">
        <v>1063</v>
      </c>
      <c r="B1069" s="164" t="s">
        <v>7556</v>
      </c>
      <c r="C1069" s="169" t="s">
        <v>2679</v>
      </c>
      <c r="D1069" s="169" t="s">
        <v>495</v>
      </c>
      <c r="E1069" s="170" t="s">
        <v>7692</v>
      </c>
      <c r="F1069" s="171" t="s">
        <v>7555</v>
      </c>
      <c r="G1069" s="171" t="s">
        <v>7555</v>
      </c>
      <c r="H1069" s="172" t="s">
        <v>7555</v>
      </c>
      <c r="I1069" s="164" t="s">
        <v>497</v>
      </c>
      <c r="J1069" s="164">
        <v>116</v>
      </c>
      <c r="K1069" s="171">
        <v>116</v>
      </c>
      <c r="L1069" s="171" t="s">
        <v>7555</v>
      </c>
      <c r="M1069" s="173"/>
      <c r="N1069" s="173"/>
      <c r="O1069" s="173"/>
      <c r="P1069" s="173"/>
      <c r="Q1069" s="173"/>
      <c r="R1069" s="173"/>
      <c r="S1069" s="173">
        <v>129600</v>
      </c>
      <c r="T1069" s="174"/>
      <c r="U1069" s="175"/>
      <c r="V1069" s="175"/>
      <c r="W1069" s="175"/>
      <c r="X1069" s="176"/>
      <c r="Y1069" s="171" t="s">
        <v>7684</v>
      </c>
      <c r="Z1069" s="171"/>
      <c r="AA1069" s="173">
        <v>370000</v>
      </c>
      <c r="AB1069" s="173"/>
      <c r="AC1069" s="173"/>
      <c r="AD1069" s="173">
        <v>278000</v>
      </c>
      <c r="AE1069" s="173"/>
      <c r="AF1069" s="173"/>
      <c r="AG1069" s="173"/>
      <c r="AH1069" s="173"/>
      <c r="AI1069" s="173"/>
      <c r="AJ1069" s="173"/>
      <c r="AK1069" s="173"/>
      <c r="AL1069" s="173"/>
      <c r="AM1069" s="173"/>
      <c r="AN1069" s="173"/>
      <c r="AO1069" s="173"/>
      <c r="AP1069" s="173"/>
      <c r="AQ1069" s="173"/>
      <c r="AR1069" s="173"/>
      <c r="AS1069" s="173">
        <v>164000</v>
      </c>
      <c r="AT1069" s="160">
        <f t="shared" si="341"/>
        <v>3</v>
      </c>
      <c r="AU1069" s="173">
        <f t="shared" si="342"/>
        <v>812000</v>
      </c>
      <c r="AV1069" s="173">
        <f t="shared" si="343"/>
        <v>270700</v>
      </c>
      <c r="AW1069" s="173">
        <f t="shared" si="344"/>
        <v>164000</v>
      </c>
      <c r="AX1069" s="173">
        <f t="shared" si="345"/>
        <v>141100</v>
      </c>
      <c r="AY1069" s="173">
        <f t="shared" si="346"/>
        <v>34400</v>
      </c>
      <c r="AZ1069" s="177">
        <f t="shared" si="353"/>
        <v>1.0887345679012346</v>
      </c>
      <c r="BA1069" s="177">
        <f t="shared" si="354"/>
        <v>0.26543209876543211</v>
      </c>
      <c r="BB1069" s="173">
        <f t="shared" si="357"/>
        <v>164000</v>
      </c>
      <c r="BC1069" s="178">
        <f t="shared" si="355"/>
        <v>270700</v>
      </c>
      <c r="BD1069" s="173">
        <f t="shared" si="339"/>
        <v>34400</v>
      </c>
      <c r="BE1069" s="177">
        <f t="shared" si="356"/>
        <v>0.26543209876543211</v>
      </c>
      <c r="BF1069" s="179" t="s">
        <v>20515</v>
      </c>
      <c r="BG1069" s="174"/>
      <c r="BH1069" s="166" t="s">
        <v>20501</v>
      </c>
      <c r="BI1069" s="162"/>
      <c r="BJ1069" s="163">
        <v>1</v>
      </c>
      <c r="BK1069" s="163"/>
    </row>
    <row r="1070" spans="1:63" ht="33.75" customHeight="1" x14ac:dyDescent="0.25">
      <c r="A1070" s="157">
        <v>1064</v>
      </c>
      <c r="B1070" s="164" t="s">
        <v>7558</v>
      </c>
      <c r="C1070" s="169" t="s">
        <v>2679</v>
      </c>
      <c r="D1070" s="169" t="s">
        <v>495</v>
      </c>
      <c r="E1070" s="170" t="s">
        <v>7693</v>
      </c>
      <c r="F1070" s="171" t="s">
        <v>7557</v>
      </c>
      <c r="G1070" s="171" t="s">
        <v>7557</v>
      </c>
      <c r="H1070" s="172" t="s">
        <v>7557</v>
      </c>
      <c r="I1070" s="164" t="s">
        <v>497</v>
      </c>
      <c r="J1070" s="164">
        <v>116</v>
      </c>
      <c r="K1070" s="171">
        <v>116</v>
      </c>
      <c r="L1070" s="171" t="s">
        <v>7557</v>
      </c>
      <c r="M1070" s="173"/>
      <c r="N1070" s="173"/>
      <c r="O1070" s="173"/>
      <c r="P1070" s="173"/>
      <c r="Q1070" s="173"/>
      <c r="R1070" s="173"/>
      <c r="S1070" s="173">
        <v>129600</v>
      </c>
      <c r="T1070" s="174"/>
      <c r="U1070" s="175"/>
      <c r="V1070" s="175"/>
      <c r="W1070" s="175"/>
      <c r="X1070" s="176"/>
      <c r="Y1070" s="171" t="s">
        <v>7684</v>
      </c>
      <c r="Z1070" s="171"/>
      <c r="AA1070" s="173">
        <v>370000</v>
      </c>
      <c r="AB1070" s="173"/>
      <c r="AC1070" s="173"/>
      <c r="AD1070" s="173">
        <v>278000</v>
      </c>
      <c r="AE1070" s="173"/>
      <c r="AF1070" s="173"/>
      <c r="AG1070" s="173"/>
      <c r="AH1070" s="173"/>
      <c r="AI1070" s="173"/>
      <c r="AJ1070" s="173"/>
      <c r="AK1070" s="173"/>
      <c r="AL1070" s="173"/>
      <c r="AM1070" s="173"/>
      <c r="AN1070" s="173"/>
      <c r="AO1070" s="173"/>
      <c r="AP1070" s="173"/>
      <c r="AQ1070" s="173"/>
      <c r="AR1070" s="173"/>
      <c r="AS1070" s="173">
        <v>164000</v>
      </c>
      <c r="AT1070" s="160">
        <f t="shared" si="341"/>
        <v>3</v>
      </c>
      <c r="AU1070" s="173">
        <f t="shared" si="342"/>
        <v>812000</v>
      </c>
      <c r="AV1070" s="173">
        <f t="shared" si="343"/>
        <v>270700</v>
      </c>
      <c r="AW1070" s="173">
        <f t="shared" si="344"/>
        <v>164000</v>
      </c>
      <c r="AX1070" s="173">
        <f t="shared" si="345"/>
        <v>141100</v>
      </c>
      <c r="AY1070" s="173">
        <f t="shared" si="346"/>
        <v>34400</v>
      </c>
      <c r="AZ1070" s="177">
        <f t="shared" si="353"/>
        <v>1.0887345679012346</v>
      </c>
      <c r="BA1070" s="177">
        <f t="shared" si="354"/>
        <v>0.26543209876543211</v>
      </c>
      <c r="BB1070" s="173">
        <f t="shared" si="357"/>
        <v>164000</v>
      </c>
      <c r="BC1070" s="178">
        <f t="shared" si="355"/>
        <v>270700</v>
      </c>
      <c r="BD1070" s="173">
        <f t="shared" si="339"/>
        <v>34400</v>
      </c>
      <c r="BE1070" s="177">
        <f t="shared" si="356"/>
        <v>0.26543209876543211</v>
      </c>
      <c r="BF1070" s="179" t="s">
        <v>20515</v>
      </c>
      <c r="BG1070" s="174"/>
      <c r="BH1070" s="166" t="s">
        <v>20501</v>
      </c>
      <c r="BI1070" s="162"/>
      <c r="BJ1070" s="163">
        <v>1</v>
      </c>
      <c r="BK1070" s="163"/>
    </row>
    <row r="1071" spans="1:63" ht="33.75" customHeight="1" x14ac:dyDescent="0.25">
      <c r="A1071" s="157">
        <v>1065</v>
      </c>
      <c r="B1071" s="164" t="s">
        <v>7566</v>
      </c>
      <c r="C1071" s="169" t="s">
        <v>2679</v>
      </c>
      <c r="D1071" s="169" t="s">
        <v>495</v>
      </c>
      <c r="E1071" s="170" t="s">
        <v>7694</v>
      </c>
      <c r="F1071" s="171" t="s">
        <v>7565</v>
      </c>
      <c r="G1071" s="171" t="s">
        <v>7565</v>
      </c>
      <c r="H1071" s="172" t="s">
        <v>7565</v>
      </c>
      <c r="I1071" s="164" t="s">
        <v>497</v>
      </c>
      <c r="J1071" s="164">
        <v>116</v>
      </c>
      <c r="K1071" s="171">
        <v>116</v>
      </c>
      <c r="L1071" s="171" t="s">
        <v>7565</v>
      </c>
      <c r="M1071" s="173"/>
      <c r="N1071" s="173"/>
      <c r="O1071" s="173"/>
      <c r="P1071" s="173"/>
      <c r="Q1071" s="173"/>
      <c r="R1071" s="173"/>
      <c r="S1071" s="173">
        <v>129600</v>
      </c>
      <c r="T1071" s="174"/>
      <c r="U1071" s="175"/>
      <c r="V1071" s="175"/>
      <c r="W1071" s="175"/>
      <c r="X1071" s="176"/>
      <c r="Y1071" s="171" t="s">
        <v>7684</v>
      </c>
      <c r="Z1071" s="171"/>
      <c r="AA1071" s="173">
        <v>370000</v>
      </c>
      <c r="AB1071" s="173"/>
      <c r="AC1071" s="173"/>
      <c r="AD1071" s="173">
        <v>278000</v>
      </c>
      <c r="AE1071" s="173"/>
      <c r="AF1071" s="173"/>
      <c r="AG1071" s="173"/>
      <c r="AH1071" s="173"/>
      <c r="AI1071" s="173"/>
      <c r="AJ1071" s="173"/>
      <c r="AK1071" s="173"/>
      <c r="AL1071" s="173"/>
      <c r="AM1071" s="173"/>
      <c r="AN1071" s="173"/>
      <c r="AO1071" s="173"/>
      <c r="AP1071" s="173"/>
      <c r="AQ1071" s="173"/>
      <c r="AR1071" s="173"/>
      <c r="AS1071" s="173">
        <v>164000</v>
      </c>
      <c r="AT1071" s="160">
        <f t="shared" si="341"/>
        <v>3</v>
      </c>
      <c r="AU1071" s="173">
        <f t="shared" si="342"/>
        <v>812000</v>
      </c>
      <c r="AV1071" s="173">
        <f t="shared" si="343"/>
        <v>270700</v>
      </c>
      <c r="AW1071" s="173">
        <f t="shared" si="344"/>
        <v>164000</v>
      </c>
      <c r="AX1071" s="173">
        <f t="shared" si="345"/>
        <v>141100</v>
      </c>
      <c r="AY1071" s="173">
        <f t="shared" si="346"/>
        <v>34400</v>
      </c>
      <c r="AZ1071" s="177">
        <f t="shared" si="353"/>
        <v>1.0887345679012346</v>
      </c>
      <c r="BA1071" s="177">
        <f t="shared" si="354"/>
        <v>0.26543209876543211</v>
      </c>
      <c r="BB1071" s="173">
        <f t="shared" si="357"/>
        <v>164000</v>
      </c>
      <c r="BC1071" s="178">
        <f t="shared" si="355"/>
        <v>270700</v>
      </c>
      <c r="BD1071" s="173">
        <f t="shared" si="339"/>
        <v>34400</v>
      </c>
      <c r="BE1071" s="177">
        <f t="shared" si="356"/>
        <v>0.26543209876543211</v>
      </c>
      <c r="BF1071" s="179" t="s">
        <v>20515</v>
      </c>
      <c r="BG1071" s="174"/>
      <c r="BH1071" s="166" t="s">
        <v>20501</v>
      </c>
      <c r="BI1071" s="162"/>
      <c r="BJ1071" s="163">
        <v>1</v>
      </c>
      <c r="BK1071" s="163"/>
    </row>
    <row r="1072" spans="1:63" ht="33.75" customHeight="1" x14ac:dyDescent="0.25">
      <c r="A1072" s="157">
        <v>1066</v>
      </c>
      <c r="B1072" s="164" t="s">
        <v>7568</v>
      </c>
      <c r="C1072" s="169" t="s">
        <v>2679</v>
      </c>
      <c r="D1072" s="169" t="s">
        <v>495</v>
      </c>
      <c r="E1072" s="170" t="s">
        <v>7695</v>
      </c>
      <c r="F1072" s="171" t="s">
        <v>7567</v>
      </c>
      <c r="G1072" s="171" t="s">
        <v>7567</v>
      </c>
      <c r="H1072" s="172" t="s">
        <v>7567</v>
      </c>
      <c r="I1072" s="164" t="s">
        <v>497</v>
      </c>
      <c r="J1072" s="164">
        <v>116</v>
      </c>
      <c r="K1072" s="171">
        <v>116</v>
      </c>
      <c r="L1072" s="171" t="s">
        <v>7567</v>
      </c>
      <c r="M1072" s="173"/>
      <c r="N1072" s="173"/>
      <c r="O1072" s="173"/>
      <c r="P1072" s="173"/>
      <c r="Q1072" s="173"/>
      <c r="R1072" s="173"/>
      <c r="S1072" s="173">
        <v>129600</v>
      </c>
      <c r="T1072" s="174"/>
      <c r="U1072" s="175"/>
      <c r="V1072" s="175"/>
      <c r="W1072" s="175"/>
      <c r="X1072" s="176"/>
      <c r="Y1072" s="171" t="s">
        <v>7684</v>
      </c>
      <c r="Z1072" s="171"/>
      <c r="AA1072" s="173">
        <v>370000</v>
      </c>
      <c r="AB1072" s="173"/>
      <c r="AC1072" s="173"/>
      <c r="AD1072" s="173">
        <v>278000</v>
      </c>
      <c r="AE1072" s="173"/>
      <c r="AF1072" s="173"/>
      <c r="AG1072" s="173"/>
      <c r="AH1072" s="173"/>
      <c r="AI1072" s="173"/>
      <c r="AJ1072" s="173"/>
      <c r="AK1072" s="173"/>
      <c r="AL1072" s="173"/>
      <c r="AM1072" s="173"/>
      <c r="AN1072" s="173"/>
      <c r="AO1072" s="173"/>
      <c r="AP1072" s="173"/>
      <c r="AQ1072" s="173"/>
      <c r="AR1072" s="173"/>
      <c r="AS1072" s="173">
        <v>164000</v>
      </c>
      <c r="AT1072" s="160">
        <f t="shared" si="341"/>
        <v>3</v>
      </c>
      <c r="AU1072" s="173">
        <f t="shared" si="342"/>
        <v>812000</v>
      </c>
      <c r="AV1072" s="173">
        <f t="shared" si="343"/>
        <v>270700</v>
      </c>
      <c r="AW1072" s="173">
        <f t="shared" si="344"/>
        <v>164000</v>
      </c>
      <c r="AX1072" s="173">
        <f t="shared" si="345"/>
        <v>141100</v>
      </c>
      <c r="AY1072" s="173">
        <f t="shared" si="346"/>
        <v>34400</v>
      </c>
      <c r="AZ1072" s="177">
        <f t="shared" si="353"/>
        <v>1.0887345679012346</v>
      </c>
      <c r="BA1072" s="177">
        <f t="shared" si="354"/>
        <v>0.26543209876543211</v>
      </c>
      <c r="BB1072" s="173">
        <f t="shared" si="357"/>
        <v>164000</v>
      </c>
      <c r="BC1072" s="178">
        <f t="shared" si="355"/>
        <v>270700</v>
      </c>
      <c r="BD1072" s="173">
        <f t="shared" si="339"/>
        <v>34400</v>
      </c>
      <c r="BE1072" s="177">
        <f t="shared" si="356"/>
        <v>0.26543209876543211</v>
      </c>
      <c r="BF1072" s="179" t="s">
        <v>20515</v>
      </c>
      <c r="BG1072" s="174"/>
      <c r="BH1072" s="166" t="s">
        <v>20501</v>
      </c>
      <c r="BI1072" s="162"/>
      <c r="BJ1072" s="163">
        <v>1</v>
      </c>
      <c r="BK1072" s="163"/>
    </row>
    <row r="1073" spans="1:63" ht="31.5" customHeight="1" x14ac:dyDescent="0.25">
      <c r="A1073" s="157">
        <v>1067</v>
      </c>
      <c r="B1073" s="164" t="s">
        <v>2590</v>
      </c>
      <c r="C1073" s="169" t="s">
        <v>2586</v>
      </c>
      <c r="D1073" s="169" t="s">
        <v>495</v>
      </c>
      <c r="E1073" s="157">
        <v>2.4319999999999999</v>
      </c>
      <c r="F1073" s="171" t="s">
        <v>2591</v>
      </c>
      <c r="G1073" s="171" t="s">
        <v>2591</v>
      </c>
      <c r="H1073" s="172" t="s">
        <v>2591</v>
      </c>
      <c r="I1073" s="164" t="s">
        <v>439</v>
      </c>
      <c r="J1073" s="164">
        <v>81</v>
      </c>
      <c r="K1073" s="171">
        <v>81</v>
      </c>
      <c r="L1073" s="171" t="s">
        <v>2589</v>
      </c>
      <c r="M1073" s="173">
        <v>143000</v>
      </c>
      <c r="N1073" s="173">
        <f>P1073-M1073</f>
        <v>40000</v>
      </c>
      <c r="O1073" s="173">
        <v>40695.652173913099</v>
      </c>
      <c r="P1073" s="173">
        <v>183000</v>
      </c>
      <c r="Q1073" s="173">
        <f>+O1073/1800000*2340000</f>
        <v>52904.347826087032</v>
      </c>
      <c r="R1073" s="173">
        <f>+M1073+Q1073</f>
        <v>195904.34782608703</v>
      </c>
      <c r="S1073" s="173">
        <v>195900</v>
      </c>
      <c r="T1073" s="174"/>
      <c r="U1073" s="175" t="s">
        <v>471</v>
      </c>
      <c r="V1073" s="175" t="s">
        <v>1197</v>
      </c>
      <c r="W1073" s="175" t="s">
        <v>29</v>
      </c>
      <c r="X1073" s="176">
        <v>43294</v>
      </c>
      <c r="Y1073" s="171" t="s">
        <v>7861</v>
      </c>
      <c r="Z1073" s="171"/>
      <c r="AA1073" s="173"/>
      <c r="AB1073" s="173"/>
      <c r="AC1073" s="173"/>
      <c r="AD1073" s="173"/>
      <c r="AE1073" s="173"/>
      <c r="AF1073" s="173">
        <v>2080000</v>
      </c>
      <c r="AG1073" s="173"/>
      <c r="AH1073" s="173"/>
      <c r="AI1073" s="173">
        <v>211200</v>
      </c>
      <c r="AJ1073" s="173"/>
      <c r="AK1073" s="173"/>
      <c r="AL1073" s="173"/>
      <c r="AM1073" s="173"/>
      <c r="AN1073" s="173"/>
      <c r="AO1073" s="173"/>
      <c r="AP1073" s="173"/>
      <c r="AQ1073" s="173"/>
      <c r="AR1073" s="173"/>
      <c r="AS1073" s="173">
        <v>276000</v>
      </c>
      <c r="AT1073" s="160">
        <f t="shared" si="341"/>
        <v>3</v>
      </c>
      <c r="AU1073" s="173">
        <f t="shared" si="342"/>
        <v>2567200</v>
      </c>
      <c r="AV1073" s="173">
        <f t="shared" si="343"/>
        <v>855700</v>
      </c>
      <c r="AW1073" s="173">
        <f t="shared" si="344"/>
        <v>211200</v>
      </c>
      <c r="AX1073" s="173">
        <f t="shared" si="345"/>
        <v>659800</v>
      </c>
      <c r="AY1073" s="173">
        <f t="shared" si="346"/>
        <v>15300</v>
      </c>
      <c r="AZ1073" s="177">
        <f t="shared" si="353"/>
        <v>3.368044920877999</v>
      </c>
      <c r="BA1073" s="177">
        <f t="shared" si="354"/>
        <v>7.8101071975497705E-2</v>
      </c>
      <c r="BB1073" s="173">
        <f>AS1073</f>
        <v>276000</v>
      </c>
      <c r="BC1073" s="178">
        <f t="shared" si="355"/>
        <v>855700</v>
      </c>
      <c r="BD1073" s="173">
        <f t="shared" si="339"/>
        <v>80100</v>
      </c>
      <c r="BE1073" s="177">
        <f t="shared" si="356"/>
        <v>0.40888208269525267</v>
      </c>
      <c r="BF1073" s="179" t="s">
        <v>20562</v>
      </c>
      <c r="BG1073" s="174"/>
      <c r="BH1073" s="166" t="s">
        <v>7861</v>
      </c>
      <c r="BI1073" s="162"/>
      <c r="BJ1073" s="163">
        <v>1</v>
      </c>
      <c r="BK1073" s="163"/>
    </row>
    <row r="1074" spans="1:63" ht="47.25" customHeight="1" x14ac:dyDescent="0.25">
      <c r="A1074" s="157">
        <v>1068</v>
      </c>
      <c r="B1074" s="164" t="s">
        <v>2681</v>
      </c>
      <c r="C1074" s="169" t="s">
        <v>2679</v>
      </c>
      <c r="D1074" s="169" t="s">
        <v>495</v>
      </c>
      <c r="E1074" s="157">
        <v>2.5139999999999998</v>
      </c>
      <c r="F1074" s="171" t="s">
        <v>2682</v>
      </c>
      <c r="G1074" s="171" t="s">
        <v>2682</v>
      </c>
      <c r="H1074" s="172" t="s">
        <v>2682</v>
      </c>
      <c r="I1074" s="164" t="s">
        <v>497</v>
      </c>
      <c r="J1074" s="164">
        <v>116</v>
      </c>
      <c r="K1074" s="171">
        <v>116</v>
      </c>
      <c r="L1074" s="171" t="s">
        <v>2680</v>
      </c>
      <c r="M1074" s="173">
        <v>89000</v>
      </c>
      <c r="N1074" s="173">
        <f>P1074-M1074</f>
        <v>31000</v>
      </c>
      <c r="O1074" s="173">
        <v>31304.347826087</v>
      </c>
      <c r="P1074" s="173">
        <v>120000</v>
      </c>
      <c r="Q1074" s="173">
        <f>+O1074/1800000*2340000</f>
        <v>40695.652173913099</v>
      </c>
      <c r="R1074" s="173">
        <f>+M1074+Q1074</f>
        <v>129695.6521739131</v>
      </c>
      <c r="S1074" s="173">
        <v>129600</v>
      </c>
      <c r="T1074" s="174"/>
      <c r="U1074" s="175" t="s">
        <v>471</v>
      </c>
      <c r="V1074" s="175" t="s">
        <v>1197</v>
      </c>
      <c r="W1074" s="175" t="s">
        <v>173</v>
      </c>
      <c r="X1074" s="176">
        <v>43294</v>
      </c>
      <c r="Y1074" s="171" t="s">
        <v>7861</v>
      </c>
      <c r="Z1074" s="171"/>
      <c r="AA1074" s="173"/>
      <c r="AB1074" s="173"/>
      <c r="AC1074" s="173"/>
      <c r="AD1074" s="173"/>
      <c r="AE1074" s="173"/>
      <c r="AF1074" s="173">
        <v>260000</v>
      </c>
      <c r="AG1074" s="173"/>
      <c r="AH1074" s="173"/>
      <c r="AI1074" s="173">
        <v>136800</v>
      </c>
      <c r="AJ1074" s="173"/>
      <c r="AK1074" s="173"/>
      <c r="AL1074" s="173"/>
      <c r="AM1074" s="173"/>
      <c r="AN1074" s="173"/>
      <c r="AO1074" s="173"/>
      <c r="AP1074" s="173"/>
      <c r="AQ1074" s="173"/>
      <c r="AR1074" s="173"/>
      <c r="AS1074" s="173">
        <v>164000</v>
      </c>
      <c r="AT1074" s="160">
        <f t="shared" si="341"/>
        <v>3</v>
      </c>
      <c r="AU1074" s="173">
        <f t="shared" si="342"/>
        <v>560800</v>
      </c>
      <c r="AV1074" s="173">
        <f t="shared" si="343"/>
        <v>186900</v>
      </c>
      <c r="AW1074" s="173">
        <f t="shared" si="344"/>
        <v>136800</v>
      </c>
      <c r="AX1074" s="173">
        <f t="shared" si="345"/>
        <v>57300</v>
      </c>
      <c r="AY1074" s="173">
        <f t="shared" si="346"/>
        <v>7200</v>
      </c>
      <c r="AZ1074" s="177">
        <f t="shared" si="353"/>
        <v>0.44212962962962965</v>
      </c>
      <c r="BA1074" s="177">
        <f t="shared" si="354"/>
        <v>5.5555555555555552E-2</v>
      </c>
      <c r="BB1074" s="173">
        <f>AV1074</f>
        <v>186900</v>
      </c>
      <c r="BC1074" s="178">
        <f t="shared" si="355"/>
        <v>186900</v>
      </c>
      <c r="BD1074" s="173">
        <f t="shared" si="339"/>
        <v>57300</v>
      </c>
      <c r="BE1074" s="177">
        <f t="shared" si="356"/>
        <v>0.44212962962962965</v>
      </c>
      <c r="BF1074" s="179" t="s">
        <v>7679</v>
      </c>
      <c r="BG1074" s="174"/>
      <c r="BH1074" s="166" t="s">
        <v>7861</v>
      </c>
      <c r="BI1074" s="162"/>
      <c r="BJ1074" s="163">
        <v>1</v>
      </c>
      <c r="BK1074" s="163"/>
    </row>
    <row r="1075" spans="1:63" ht="31.5" customHeight="1" x14ac:dyDescent="0.25">
      <c r="A1075" s="157">
        <v>1069</v>
      </c>
      <c r="B1075" s="164" t="s">
        <v>2792</v>
      </c>
      <c r="C1075" s="169" t="s">
        <v>2793</v>
      </c>
      <c r="D1075" s="169" t="s">
        <v>495</v>
      </c>
      <c r="E1075" s="157">
        <v>2.2719999999999998</v>
      </c>
      <c r="F1075" s="171" t="s">
        <v>2794</v>
      </c>
      <c r="G1075" s="171" t="s">
        <v>2794</v>
      </c>
      <c r="H1075" s="172" t="s">
        <v>2794</v>
      </c>
      <c r="I1075" s="164" t="s">
        <v>439</v>
      </c>
      <c r="J1075" s="164">
        <v>139</v>
      </c>
      <c r="K1075" s="171">
        <v>139</v>
      </c>
      <c r="L1075" s="171" t="s">
        <v>2795</v>
      </c>
      <c r="M1075" s="173">
        <v>254057</v>
      </c>
      <c r="N1075" s="173">
        <f>P1075-M1075</f>
        <v>47943</v>
      </c>
      <c r="O1075" s="173">
        <v>48432.521739130403</v>
      </c>
      <c r="P1075" s="173">
        <v>302000</v>
      </c>
      <c r="Q1075" s="173">
        <f>+O1075/1800000*2340000</f>
        <v>62962.278260869527</v>
      </c>
      <c r="R1075" s="173">
        <f>+M1075+Q1075</f>
        <v>317019.27826086956</v>
      </c>
      <c r="S1075" s="173">
        <v>317000</v>
      </c>
      <c r="T1075" s="174"/>
      <c r="U1075" s="175" t="s">
        <v>471</v>
      </c>
      <c r="V1075" s="175" t="s">
        <v>1197</v>
      </c>
      <c r="W1075" s="175" t="s">
        <v>29</v>
      </c>
      <c r="X1075" s="176">
        <v>43294</v>
      </c>
      <c r="Y1075" s="171" t="s">
        <v>7861</v>
      </c>
      <c r="Z1075" s="171"/>
      <c r="AA1075" s="173"/>
      <c r="AB1075" s="173"/>
      <c r="AC1075" s="173"/>
      <c r="AD1075" s="173"/>
      <c r="AE1075" s="173"/>
      <c r="AF1075" s="173"/>
      <c r="AG1075" s="173">
        <v>790000</v>
      </c>
      <c r="AH1075" s="173"/>
      <c r="AI1075" s="173">
        <v>423000</v>
      </c>
      <c r="AJ1075" s="173"/>
      <c r="AK1075" s="173"/>
      <c r="AL1075" s="173"/>
      <c r="AM1075" s="173"/>
      <c r="AN1075" s="173"/>
      <c r="AO1075" s="173"/>
      <c r="AP1075" s="173"/>
      <c r="AQ1075" s="173"/>
      <c r="AR1075" s="173"/>
      <c r="AS1075" s="173">
        <v>615000</v>
      </c>
      <c r="AT1075" s="160">
        <f t="shared" si="341"/>
        <v>3</v>
      </c>
      <c r="AU1075" s="173">
        <f t="shared" si="342"/>
        <v>1828000</v>
      </c>
      <c r="AV1075" s="173">
        <f t="shared" si="343"/>
        <v>609300</v>
      </c>
      <c r="AW1075" s="173">
        <f t="shared" si="344"/>
        <v>423000</v>
      </c>
      <c r="AX1075" s="173">
        <f t="shared" si="345"/>
        <v>292300</v>
      </c>
      <c r="AY1075" s="173">
        <f t="shared" si="346"/>
        <v>106000</v>
      </c>
      <c r="AZ1075" s="177">
        <f t="shared" si="353"/>
        <v>0.92208201892744479</v>
      </c>
      <c r="BA1075" s="177">
        <f t="shared" si="354"/>
        <v>0.33438485804416401</v>
      </c>
      <c r="BB1075" s="173">
        <f>AW1075</f>
        <v>423000</v>
      </c>
      <c r="BC1075" s="178">
        <f t="shared" si="355"/>
        <v>609300</v>
      </c>
      <c r="BD1075" s="173">
        <f t="shared" si="339"/>
        <v>106000</v>
      </c>
      <c r="BE1075" s="177">
        <f t="shared" si="356"/>
        <v>0.33438485804416401</v>
      </c>
      <c r="BF1075" s="179" t="s">
        <v>20515</v>
      </c>
      <c r="BG1075" s="174"/>
      <c r="BH1075" s="166" t="s">
        <v>7861</v>
      </c>
      <c r="BI1075" s="162"/>
      <c r="BJ1075" s="163">
        <v>1</v>
      </c>
      <c r="BK1075" s="163"/>
    </row>
    <row r="1076" spans="1:63" ht="31.5" customHeight="1" x14ac:dyDescent="0.25">
      <c r="A1076" s="157">
        <v>1070</v>
      </c>
      <c r="B1076" s="164" t="s">
        <v>3248</v>
      </c>
      <c r="C1076" s="169" t="s">
        <v>3231</v>
      </c>
      <c r="D1076" s="169" t="s">
        <v>495</v>
      </c>
      <c r="E1076" s="157">
        <v>2.3380000000000001</v>
      </c>
      <c r="F1076" s="171" t="s">
        <v>3249</v>
      </c>
      <c r="G1076" s="171" t="s">
        <v>3249</v>
      </c>
      <c r="H1076" s="172" t="s">
        <v>3249</v>
      </c>
      <c r="I1076" s="164" t="s">
        <v>497</v>
      </c>
      <c r="J1076" s="164">
        <v>218</v>
      </c>
      <c r="K1076" s="171">
        <v>218</v>
      </c>
      <c r="L1076" s="171" t="s">
        <v>3234</v>
      </c>
      <c r="M1076" s="173">
        <v>64000</v>
      </c>
      <c r="N1076" s="173">
        <v>21900</v>
      </c>
      <c r="O1076" s="173">
        <v>21913.043478260901</v>
      </c>
      <c r="P1076" s="173">
        <v>85900</v>
      </c>
      <c r="Q1076" s="173">
        <v>28486.956521739172</v>
      </c>
      <c r="R1076" s="173">
        <v>92486.956521739165</v>
      </c>
      <c r="S1076" s="173">
        <v>92400</v>
      </c>
      <c r="T1076" s="174"/>
      <c r="U1076" s="175" t="s">
        <v>441</v>
      </c>
      <c r="V1076" s="175" t="s">
        <v>2524</v>
      </c>
      <c r="W1076" s="175" t="s">
        <v>29</v>
      </c>
      <c r="X1076" s="176">
        <v>43294</v>
      </c>
      <c r="Y1076" s="171" t="s">
        <v>7861</v>
      </c>
      <c r="Z1076" s="171"/>
      <c r="AA1076" s="173"/>
      <c r="AB1076" s="173"/>
      <c r="AC1076" s="173"/>
      <c r="AD1076" s="173"/>
      <c r="AE1076" s="173"/>
      <c r="AF1076" s="173"/>
      <c r="AG1076" s="173"/>
      <c r="AH1076" s="173"/>
      <c r="AI1076" s="173">
        <v>98520</v>
      </c>
      <c r="AJ1076" s="173"/>
      <c r="AK1076" s="173"/>
      <c r="AL1076" s="173"/>
      <c r="AM1076" s="173"/>
      <c r="AN1076" s="173"/>
      <c r="AO1076" s="173"/>
      <c r="AP1076" s="173"/>
      <c r="AQ1076" s="173"/>
      <c r="AR1076" s="173">
        <v>140000</v>
      </c>
      <c r="AS1076" s="173">
        <v>117000</v>
      </c>
      <c r="AT1076" s="160">
        <f t="shared" si="341"/>
        <v>3</v>
      </c>
      <c r="AU1076" s="173">
        <f t="shared" si="342"/>
        <v>355520</v>
      </c>
      <c r="AV1076" s="173">
        <f t="shared" si="343"/>
        <v>118500</v>
      </c>
      <c r="AW1076" s="173">
        <f t="shared" si="344"/>
        <v>98520</v>
      </c>
      <c r="AX1076" s="173">
        <f t="shared" si="345"/>
        <v>26100</v>
      </c>
      <c r="AY1076" s="173">
        <f t="shared" si="346"/>
        <v>6120</v>
      </c>
      <c r="AZ1076" s="177">
        <f t="shared" si="353"/>
        <v>0.28246753246753248</v>
      </c>
      <c r="BA1076" s="177">
        <f t="shared" si="354"/>
        <v>6.6233766233766228E-2</v>
      </c>
      <c r="BB1076" s="173">
        <f>AV1076</f>
        <v>118500</v>
      </c>
      <c r="BC1076" s="178">
        <f t="shared" si="355"/>
        <v>118500</v>
      </c>
      <c r="BD1076" s="173">
        <f t="shared" si="339"/>
        <v>26100</v>
      </c>
      <c r="BE1076" s="177">
        <f t="shared" si="356"/>
        <v>0.28246753246753248</v>
      </c>
      <c r="BF1076" s="179" t="s">
        <v>7679</v>
      </c>
      <c r="BG1076" s="174"/>
      <c r="BH1076" s="166" t="s">
        <v>7861</v>
      </c>
      <c r="BI1076" s="162"/>
      <c r="BJ1076" s="163">
        <v>1</v>
      </c>
      <c r="BK1076" s="163"/>
    </row>
    <row r="1077" spans="1:63" ht="33.75" customHeight="1" x14ac:dyDescent="0.25">
      <c r="A1077" s="157">
        <v>1071</v>
      </c>
      <c r="B1077" s="164" t="s">
        <v>3352</v>
      </c>
      <c r="C1077" s="169" t="s">
        <v>3257</v>
      </c>
      <c r="D1077" s="169" t="s">
        <v>495</v>
      </c>
      <c r="E1077" s="170" t="s">
        <v>3353</v>
      </c>
      <c r="F1077" s="171" t="s">
        <v>3354</v>
      </c>
      <c r="G1077" s="171" t="s">
        <v>3354</v>
      </c>
      <c r="H1077" s="172" t="s">
        <v>3355</v>
      </c>
      <c r="I1077" s="164" t="s">
        <v>497</v>
      </c>
      <c r="J1077" s="164">
        <v>220</v>
      </c>
      <c r="K1077" s="171">
        <v>220</v>
      </c>
      <c r="L1077" s="171" t="s">
        <v>3258</v>
      </c>
      <c r="M1077" s="173">
        <v>69000</v>
      </c>
      <c r="N1077" s="173">
        <f>P1077-M1077</f>
        <v>27200</v>
      </c>
      <c r="O1077" s="173">
        <v>27234.782608695699</v>
      </c>
      <c r="P1077" s="173">
        <v>96200</v>
      </c>
      <c r="Q1077" s="173">
        <f>+O1077/1800000*2340000</f>
        <v>35405.21739130441</v>
      </c>
      <c r="R1077" s="173">
        <f>+M1077+Q1077</f>
        <v>104405.21739130441</v>
      </c>
      <c r="S1077" s="173">
        <v>104400</v>
      </c>
      <c r="T1077" s="174" t="s">
        <v>3259</v>
      </c>
      <c r="U1077" s="175" t="s">
        <v>471</v>
      </c>
      <c r="V1077" s="175" t="s">
        <v>2524</v>
      </c>
      <c r="W1077" s="175" t="s">
        <v>173</v>
      </c>
      <c r="X1077" s="176">
        <v>43294</v>
      </c>
      <c r="Y1077" s="171" t="s">
        <v>7861</v>
      </c>
      <c r="Z1077" s="171"/>
      <c r="AA1077" s="173">
        <v>333000</v>
      </c>
      <c r="AB1077" s="173"/>
      <c r="AC1077" s="173"/>
      <c r="AD1077" s="173"/>
      <c r="AE1077" s="173"/>
      <c r="AF1077" s="173"/>
      <c r="AG1077" s="173"/>
      <c r="AH1077" s="173"/>
      <c r="AI1077" s="173">
        <v>220000</v>
      </c>
      <c r="AJ1077" s="173"/>
      <c r="AK1077" s="173"/>
      <c r="AL1077" s="173"/>
      <c r="AM1077" s="173"/>
      <c r="AN1077" s="173"/>
      <c r="AO1077" s="173"/>
      <c r="AP1077" s="173"/>
      <c r="AQ1077" s="173"/>
      <c r="AR1077" s="173"/>
      <c r="AS1077" s="173">
        <v>130000</v>
      </c>
      <c r="AT1077" s="160">
        <f t="shared" si="341"/>
        <v>3</v>
      </c>
      <c r="AU1077" s="173">
        <f t="shared" si="342"/>
        <v>683000</v>
      </c>
      <c r="AV1077" s="173">
        <f t="shared" si="343"/>
        <v>227700</v>
      </c>
      <c r="AW1077" s="173">
        <f t="shared" si="344"/>
        <v>130000</v>
      </c>
      <c r="AX1077" s="173">
        <f t="shared" si="345"/>
        <v>123300</v>
      </c>
      <c r="AY1077" s="173">
        <f t="shared" si="346"/>
        <v>25600</v>
      </c>
      <c r="AZ1077" s="177">
        <f t="shared" si="353"/>
        <v>1.1810344827586208</v>
      </c>
      <c r="BA1077" s="177">
        <f t="shared" si="354"/>
        <v>0.24521072796934865</v>
      </c>
      <c r="BB1077" s="173">
        <f>AV1077</f>
        <v>227700</v>
      </c>
      <c r="BC1077" s="178">
        <f t="shared" si="355"/>
        <v>227700</v>
      </c>
      <c r="BD1077" s="173">
        <f t="shared" si="339"/>
        <v>123300</v>
      </c>
      <c r="BE1077" s="177">
        <f t="shared" si="356"/>
        <v>1.1810344827586208</v>
      </c>
      <c r="BF1077" s="179" t="s">
        <v>7679</v>
      </c>
      <c r="BG1077" s="174" t="s">
        <v>3259</v>
      </c>
      <c r="BH1077" s="166" t="s">
        <v>7861</v>
      </c>
      <c r="BI1077" s="162"/>
      <c r="BJ1077" s="163">
        <v>1</v>
      </c>
      <c r="BK1077" s="163"/>
    </row>
    <row r="1078" spans="1:63" ht="33.75" customHeight="1" x14ac:dyDescent="0.25">
      <c r="A1078" s="157">
        <v>1072</v>
      </c>
      <c r="B1078" s="164" t="s">
        <v>3372</v>
      </c>
      <c r="C1078" s="169" t="s">
        <v>3357</v>
      </c>
      <c r="D1078" s="169" t="s">
        <v>495</v>
      </c>
      <c r="E1078" s="157">
        <v>2.4239999999999999</v>
      </c>
      <c r="F1078" s="171" t="s">
        <v>3373</v>
      </c>
      <c r="G1078" s="171" t="s">
        <v>3373</v>
      </c>
      <c r="H1078" s="172" t="s">
        <v>3373</v>
      </c>
      <c r="I1078" s="164" t="s">
        <v>439</v>
      </c>
      <c r="J1078" s="164">
        <v>221</v>
      </c>
      <c r="K1078" s="171">
        <v>221</v>
      </c>
      <c r="L1078" s="171" t="s">
        <v>3358</v>
      </c>
      <c r="M1078" s="173">
        <v>104000</v>
      </c>
      <c r="N1078" s="173">
        <f>P1078-M1078</f>
        <v>34000</v>
      </c>
      <c r="O1078" s="173">
        <v>34434.782608695597</v>
      </c>
      <c r="P1078" s="173">
        <v>138000</v>
      </c>
      <c r="Q1078" s="173">
        <f>+O1078/1800000*2340000</f>
        <v>44765.217391304272</v>
      </c>
      <c r="R1078" s="173">
        <f>+M1078+Q1078</f>
        <v>148765.21739130426</v>
      </c>
      <c r="S1078" s="173">
        <v>148700</v>
      </c>
      <c r="T1078" s="174" t="s">
        <v>3259</v>
      </c>
      <c r="U1078" s="175" t="s">
        <v>260</v>
      </c>
      <c r="V1078" s="175" t="s">
        <v>2524</v>
      </c>
      <c r="W1078" s="175" t="s">
        <v>195</v>
      </c>
      <c r="X1078" s="176">
        <v>43294</v>
      </c>
      <c r="Y1078" s="171" t="s">
        <v>7861</v>
      </c>
      <c r="Z1078" s="171"/>
      <c r="AA1078" s="173"/>
      <c r="AB1078" s="173"/>
      <c r="AC1078" s="173"/>
      <c r="AD1078" s="173"/>
      <c r="AE1078" s="173"/>
      <c r="AF1078" s="173">
        <v>420000</v>
      </c>
      <c r="AG1078" s="173"/>
      <c r="AH1078" s="173"/>
      <c r="AI1078" s="173">
        <v>390000</v>
      </c>
      <c r="AJ1078" s="173"/>
      <c r="AK1078" s="173"/>
      <c r="AL1078" s="173"/>
      <c r="AM1078" s="173"/>
      <c r="AN1078" s="173"/>
      <c r="AO1078" s="173"/>
      <c r="AP1078" s="173"/>
      <c r="AQ1078" s="173"/>
      <c r="AR1078" s="173"/>
      <c r="AS1078" s="173">
        <v>189000</v>
      </c>
      <c r="AT1078" s="160">
        <f t="shared" si="341"/>
        <v>3</v>
      </c>
      <c r="AU1078" s="173">
        <f t="shared" si="342"/>
        <v>999000</v>
      </c>
      <c r="AV1078" s="173">
        <f t="shared" si="343"/>
        <v>333000</v>
      </c>
      <c r="AW1078" s="173">
        <f t="shared" si="344"/>
        <v>189000</v>
      </c>
      <c r="AX1078" s="173">
        <f t="shared" si="345"/>
        <v>184300</v>
      </c>
      <c r="AY1078" s="173">
        <f t="shared" si="346"/>
        <v>40300</v>
      </c>
      <c r="AZ1078" s="177">
        <f t="shared" si="353"/>
        <v>1.2394082044384667</v>
      </c>
      <c r="BA1078" s="177">
        <f t="shared" si="354"/>
        <v>0.27101546738399462</v>
      </c>
      <c r="BB1078" s="173">
        <f>AV1078</f>
        <v>333000</v>
      </c>
      <c r="BC1078" s="178">
        <f t="shared" si="355"/>
        <v>333000</v>
      </c>
      <c r="BD1078" s="173">
        <f t="shared" si="339"/>
        <v>184300</v>
      </c>
      <c r="BE1078" s="177">
        <f t="shared" si="356"/>
        <v>1.2394082044384667</v>
      </c>
      <c r="BF1078" s="179" t="s">
        <v>7679</v>
      </c>
      <c r="BG1078" s="174" t="s">
        <v>3259</v>
      </c>
      <c r="BH1078" s="166" t="s">
        <v>7861</v>
      </c>
      <c r="BI1078" s="162"/>
      <c r="BJ1078" s="163">
        <v>1</v>
      </c>
      <c r="BK1078" s="163"/>
    </row>
    <row r="1079" spans="1:63" ht="33.75" customHeight="1" x14ac:dyDescent="0.25">
      <c r="A1079" s="157">
        <v>1073</v>
      </c>
      <c r="B1079" s="164" t="s">
        <v>2881</v>
      </c>
      <c r="C1079" s="169" t="s">
        <v>2873</v>
      </c>
      <c r="D1079" s="169" t="s">
        <v>495</v>
      </c>
      <c r="E1079" s="157">
        <v>2.2759999999999998</v>
      </c>
      <c r="F1079" s="171" t="s">
        <v>2882</v>
      </c>
      <c r="G1079" s="171" t="s">
        <v>2882</v>
      </c>
      <c r="H1079" s="172" t="s">
        <v>2882</v>
      </c>
      <c r="I1079" s="164" t="s">
        <v>626</v>
      </c>
      <c r="J1079" s="164">
        <v>145</v>
      </c>
      <c r="K1079" s="171">
        <v>145</v>
      </c>
      <c r="L1079" s="171" t="s">
        <v>2876</v>
      </c>
      <c r="M1079" s="173">
        <v>605000</v>
      </c>
      <c r="N1079" s="173">
        <v>148000</v>
      </c>
      <c r="O1079" s="173">
        <v>148695.652173913</v>
      </c>
      <c r="P1079" s="173">
        <v>753000</v>
      </c>
      <c r="Q1079" s="173">
        <v>193304.34782608689</v>
      </c>
      <c r="R1079" s="173">
        <v>798304.34782608692</v>
      </c>
      <c r="S1079" s="173">
        <v>798300</v>
      </c>
      <c r="T1079" s="174" t="s">
        <v>2877</v>
      </c>
      <c r="U1079" s="175" t="s">
        <v>26</v>
      </c>
      <c r="V1079" s="175" t="s">
        <v>2524</v>
      </c>
      <c r="W1079" s="175" t="s">
        <v>27</v>
      </c>
      <c r="X1079" s="176">
        <v>43294</v>
      </c>
      <c r="Y1079" s="171" t="s">
        <v>7863</v>
      </c>
      <c r="Z1079" s="171"/>
      <c r="AA1079" s="173"/>
      <c r="AB1079" s="173"/>
      <c r="AC1079" s="173"/>
      <c r="AD1079" s="173"/>
      <c r="AE1079" s="173"/>
      <c r="AF1079" s="173"/>
      <c r="AG1079" s="173"/>
      <c r="AH1079" s="173"/>
      <c r="AI1079" s="173">
        <v>1055000</v>
      </c>
      <c r="AJ1079" s="173"/>
      <c r="AK1079" s="173"/>
      <c r="AL1079" s="173"/>
      <c r="AM1079" s="173"/>
      <c r="AN1079" s="173"/>
      <c r="AO1079" s="173"/>
      <c r="AP1079" s="173"/>
      <c r="AQ1079" s="173"/>
      <c r="AR1079" s="173">
        <v>1326000</v>
      </c>
      <c r="AS1079" s="173">
        <v>3287000</v>
      </c>
      <c r="AT1079" s="160">
        <f t="shared" si="341"/>
        <v>3</v>
      </c>
      <c r="AU1079" s="173">
        <f t="shared" si="342"/>
        <v>5668000</v>
      </c>
      <c r="AV1079" s="173">
        <f t="shared" si="343"/>
        <v>1889300</v>
      </c>
      <c r="AW1079" s="173">
        <f t="shared" si="344"/>
        <v>1055000</v>
      </c>
      <c r="AX1079" s="173">
        <f t="shared" si="345"/>
        <v>1091000</v>
      </c>
      <c r="AY1079" s="173">
        <f t="shared" si="346"/>
        <v>256700</v>
      </c>
      <c r="AZ1079" s="177">
        <f t="shared" si="353"/>
        <v>1.3666541400476011</v>
      </c>
      <c r="BA1079" s="177">
        <f t="shared" si="354"/>
        <v>0.32155831141174995</v>
      </c>
      <c r="BB1079" s="173">
        <f>AW1079</f>
        <v>1055000</v>
      </c>
      <c r="BC1079" s="178">
        <f t="shared" si="355"/>
        <v>1889300</v>
      </c>
      <c r="BD1079" s="173">
        <f t="shared" si="339"/>
        <v>256700</v>
      </c>
      <c r="BE1079" s="177">
        <f t="shared" si="356"/>
        <v>0.32155831141174995</v>
      </c>
      <c r="BF1079" s="179" t="s">
        <v>20515</v>
      </c>
      <c r="BG1079" s="174" t="s">
        <v>2877</v>
      </c>
      <c r="BH1079" s="166" t="s">
        <v>7863</v>
      </c>
      <c r="BI1079" s="162"/>
      <c r="BJ1079" s="163">
        <v>1</v>
      </c>
      <c r="BK1079" s="163"/>
    </row>
    <row r="1080" spans="1:63" ht="33.75" customHeight="1" x14ac:dyDescent="0.25">
      <c r="A1080" s="157">
        <v>1074</v>
      </c>
      <c r="B1080" s="164" t="s">
        <v>5323</v>
      </c>
      <c r="C1080" s="169" t="s">
        <v>5309</v>
      </c>
      <c r="D1080" s="169" t="s">
        <v>495</v>
      </c>
      <c r="E1080" s="157">
        <v>2.1560000000000001</v>
      </c>
      <c r="F1080" s="171" t="s">
        <v>5324</v>
      </c>
      <c r="G1080" s="171" t="s">
        <v>5324</v>
      </c>
      <c r="H1080" s="172" t="s">
        <v>5324</v>
      </c>
      <c r="I1080" s="164" t="s">
        <v>497</v>
      </c>
      <c r="J1080" s="164">
        <v>859</v>
      </c>
      <c r="K1080" s="171">
        <v>859</v>
      </c>
      <c r="L1080" s="171" t="s">
        <v>5312</v>
      </c>
      <c r="M1080" s="173">
        <v>39500</v>
      </c>
      <c r="N1080" s="173">
        <v>15800</v>
      </c>
      <c r="O1080" s="173">
        <v>15808.695652173899</v>
      </c>
      <c r="P1080" s="173">
        <v>55300</v>
      </c>
      <c r="Q1080" s="173">
        <v>20551.30434782607</v>
      </c>
      <c r="R1080" s="173">
        <v>60051.304347826066</v>
      </c>
      <c r="S1080" s="173">
        <v>60000</v>
      </c>
      <c r="T1080" s="174"/>
      <c r="U1080" s="175" t="s">
        <v>26</v>
      </c>
      <c r="V1080" s="175" t="s">
        <v>4643</v>
      </c>
      <c r="W1080" s="175" t="s">
        <v>27</v>
      </c>
      <c r="X1080" s="176">
        <v>43294</v>
      </c>
      <c r="Y1080" s="171" t="s">
        <v>7863</v>
      </c>
      <c r="Z1080" s="171"/>
      <c r="AA1080" s="173"/>
      <c r="AB1080" s="173"/>
      <c r="AC1080" s="173"/>
      <c r="AD1080" s="173"/>
      <c r="AE1080" s="173"/>
      <c r="AF1080" s="173"/>
      <c r="AG1080" s="173"/>
      <c r="AH1080" s="173"/>
      <c r="AI1080" s="173">
        <v>63000</v>
      </c>
      <c r="AJ1080" s="173"/>
      <c r="AK1080" s="173"/>
      <c r="AL1080" s="173"/>
      <c r="AM1080" s="173"/>
      <c r="AN1080" s="173"/>
      <c r="AO1080" s="173"/>
      <c r="AP1080" s="173"/>
      <c r="AQ1080" s="173"/>
      <c r="AR1080" s="173">
        <v>98000</v>
      </c>
      <c r="AS1080" s="173">
        <v>74000</v>
      </c>
      <c r="AT1080" s="160">
        <f t="shared" si="341"/>
        <v>3</v>
      </c>
      <c r="AU1080" s="173">
        <f t="shared" si="342"/>
        <v>235000</v>
      </c>
      <c r="AV1080" s="173">
        <f t="shared" si="343"/>
        <v>78300</v>
      </c>
      <c r="AW1080" s="173">
        <f t="shared" si="344"/>
        <v>63000</v>
      </c>
      <c r="AX1080" s="173">
        <f t="shared" si="345"/>
        <v>18300</v>
      </c>
      <c r="AY1080" s="173">
        <f t="shared" si="346"/>
        <v>3000</v>
      </c>
      <c r="AZ1080" s="177">
        <f t="shared" si="353"/>
        <v>0.30499999999999999</v>
      </c>
      <c r="BA1080" s="177">
        <f t="shared" si="354"/>
        <v>0.05</v>
      </c>
      <c r="BB1080" s="173">
        <f>AV1080</f>
        <v>78300</v>
      </c>
      <c r="BC1080" s="178">
        <f t="shared" si="355"/>
        <v>78300</v>
      </c>
      <c r="BD1080" s="173">
        <f t="shared" si="339"/>
        <v>18300</v>
      </c>
      <c r="BE1080" s="177">
        <f t="shared" si="356"/>
        <v>0.30499999999999999</v>
      </c>
      <c r="BF1080" s="179" t="s">
        <v>7679</v>
      </c>
      <c r="BG1080" s="174"/>
      <c r="BH1080" s="166" t="s">
        <v>7863</v>
      </c>
      <c r="BI1080" s="162"/>
      <c r="BJ1080" s="163">
        <v>1</v>
      </c>
      <c r="BK1080" s="163"/>
    </row>
    <row r="1081" spans="1:63" ht="33.75" customHeight="1" x14ac:dyDescent="0.25">
      <c r="A1081" s="157">
        <v>1075</v>
      </c>
      <c r="B1081" s="164" t="s">
        <v>2810</v>
      </c>
      <c r="C1081" s="169" t="s">
        <v>2811</v>
      </c>
      <c r="D1081" s="169" t="s">
        <v>495</v>
      </c>
      <c r="E1081" s="170" t="s">
        <v>2812</v>
      </c>
      <c r="F1081" s="171" t="s">
        <v>2813</v>
      </c>
      <c r="G1081" s="171" t="s">
        <v>2813</v>
      </c>
      <c r="H1081" s="172" t="s">
        <v>2813</v>
      </c>
      <c r="I1081" s="164" t="s">
        <v>439</v>
      </c>
      <c r="J1081" s="164">
        <v>141</v>
      </c>
      <c r="K1081" s="171">
        <v>141</v>
      </c>
      <c r="L1081" s="171" t="s">
        <v>2814</v>
      </c>
      <c r="M1081" s="173">
        <v>304000</v>
      </c>
      <c r="N1081" s="173">
        <f t="shared" ref="N1081:N1088" si="358">P1081-M1081</f>
        <v>126000</v>
      </c>
      <c r="O1081" s="173">
        <v>126782.608695652</v>
      </c>
      <c r="P1081" s="173">
        <v>430000</v>
      </c>
      <c r="Q1081" s="173">
        <f t="shared" ref="Q1081:Q1088" si="359">+O1081/1800000*2340000</f>
        <v>164817.39130434761</v>
      </c>
      <c r="R1081" s="173">
        <f t="shared" ref="R1081:R1088" si="360">+M1081+Q1081</f>
        <v>468817.39130434761</v>
      </c>
      <c r="S1081" s="173">
        <v>468800</v>
      </c>
      <c r="T1081" s="174"/>
      <c r="U1081" s="175" t="s">
        <v>471</v>
      </c>
      <c r="V1081" s="175" t="s">
        <v>1197</v>
      </c>
      <c r="W1081" s="175" t="s">
        <v>173</v>
      </c>
      <c r="X1081" s="176">
        <v>43294</v>
      </c>
      <c r="Y1081" s="171" t="s">
        <v>7684</v>
      </c>
      <c r="Z1081" s="171"/>
      <c r="AA1081" s="173"/>
      <c r="AB1081" s="173"/>
      <c r="AC1081" s="173"/>
      <c r="AD1081" s="173"/>
      <c r="AE1081" s="173"/>
      <c r="AF1081" s="173"/>
      <c r="AG1081" s="173"/>
      <c r="AH1081" s="173"/>
      <c r="AI1081" s="173"/>
      <c r="AJ1081" s="173"/>
      <c r="AK1081" s="173">
        <v>1026000</v>
      </c>
      <c r="AL1081" s="173" t="s">
        <v>20534</v>
      </c>
      <c r="AM1081" s="173"/>
      <c r="AN1081" s="173"/>
      <c r="AO1081" s="173"/>
      <c r="AP1081" s="173"/>
      <c r="AQ1081" s="173"/>
      <c r="AR1081" s="173">
        <v>912000</v>
      </c>
      <c r="AS1081" s="173">
        <v>578000</v>
      </c>
      <c r="AT1081" s="160">
        <f t="shared" si="341"/>
        <v>3</v>
      </c>
      <c r="AU1081" s="173">
        <f t="shared" si="342"/>
        <v>2516000</v>
      </c>
      <c r="AV1081" s="173">
        <f t="shared" si="343"/>
        <v>838700</v>
      </c>
      <c r="AW1081" s="173">
        <f t="shared" si="344"/>
        <v>578000</v>
      </c>
      <c r="AX1081" s="173">
        <f t="shared" si="345"/>
        <v>369900</v>
      </c>
      <c r="AY1081" s="173">
        <f t="shared" si="346"/>
        <v>109200</v>
      </c>
      <c r="AZ1081" s="177">
        <f t="shared" si="353"/>
        <v>0.78903583617747441</v>
      </c>
      <c r="BA1081" s="177">
        <f t="shared" si="354"/>
        <v>0.23293515358361774</v>
      </c>
      <c r="BB1081" s="173">
        <f>AW1081</f>
        <v>578000</v>
      </c>
      <c r="BC1081" s="178">
        <f t="shared" si="355"/>
        <v>838700</v>
      </c>
      <c r="BD1081" s="173">
        <f t="shared" si="339"/>
        <v>109200</v>
      </c>
      <c r="BE1081" s="177">
        <f t="shared" si="356"/>
        <v>0.23293515358361774</v>
      </c>
      <c r="BF1081" s="179" t="s">
        <v>20515</v>
      </c>
      <c r="BG1081" s="174"/>
      <c r="BH1081" s="166" t="s">
        <v>20501</v>
      </c>
      <c r="BI1081" s="162"/>
      <c r="BJ1081" s="163">
        <v>1</v>
      </c>
      <c r="BK1081" s="163"/>
    </row>
    <row r="1082" spans="1:63" ht="33.75" customHeight="1" x14ac:dyDescent="0.25">
      <c r="A1082" s="157">
        <v>1076</v>
      </c>
      <c r="B1082" s="164" t="s">
        <v>2601</v>
      </c>
      <c r="C1082" s="169" t="s">
        <v>2599</v>
      </c>
      <c r="D1082" s="169" t="s">
        <v>495</v>
      </c>
      <c r="E1082" s="170" t="s">
        <v>2602</v>
      </c>
      <c r="F1082" s="171" t="s">
        <v>2600</v>
      </c>
      <c r="G1082" s="171" t="s">
        <v>2600</v>
      </c>
      <c r="H1082" s="172" t="s">
        <v>2600</v>
      </c>
      <c r="I1082" s="164" t="s">
        <v>497</v>
      </c>
      <c r="J1082" s="164">
        <v>82</v>
      </c>
      <c r="K1082" s="171">
        <v>82</v>
      </c>
      <c r="L1082" s="171" t="s">
        <v>2600</v>
      </c>
      <c r="M1082" s="173">
        <v>110000</v>
      </c>
      <c r="N1082" s="173">
        <f t="shared" si="358"/>
        <v>40000</v>
      </c>
      <c r="O1082" s="173">
        <v>40695.652173913099</v>
      </c>
      <c r="P1082" s="173">
        <v>150000</v>
      </c>
      <c r="Q1082" s="173">
        <f t="shared" si="359"/>
        <v>52904.347826087032</v>
      </c>
      <c r="R1082" s="173">
        <f t="shared" si="360"/>
        <v>162904.34782608703</v>
      </c>
      <c r="S1082" s="173">
        <v>162900</v>
      </c>
      <c r="T1082" s="174"/>
      <c r="U1082" s="175" t="s">
        <v>471</v>
      </c>
      <c r="V1082" s="175" t="s">
        <v>1197</v>
      </c>
      <c r="W1082" s="175" t="s">
        <v>29</v>
      </c>
      <c r="X1082" s="176">
        <v>43294</v>
      </c>
      <c r="Y1082" s="171" t="s">
        <v>7684</v>
      </c>
      <c r="Z1082" s="171"/>
      <c r="AA1082" s="173"/>
      <c r="AB1082" s="173"/>
      <c r="AC1082" s="173"/>
      <c r="AD1082" s="173"/>
      <c r="AE1082" s="173"/>
      <c r="AF1082" s="173"/>
      <c r="AG1082" s="173"/>
      <c r="AH1082" s="173"/>
      <c r="AI1082" s="173"/>
      <c r="AJ1082" s="173"/>
      <c r="AK1082" s="173"/>
      <c r="AL1082" s="173" t="s">
        <v>20535</v>
      </c>
      <c r="AM1082" s="173"/>
      <c r="AN1082" s="173"/>
      <c r="AO1082" s="173"/>
      <c r="AP1082" s="173"/>
      <c r="AQ1082" s="173">
        <v>1000000</v>
      </c>
      <c r="AR1082" s="173">
        <v>239000</v>
      </c>
      <c r="AS1082" s="173">
        <v>204000</v>
      </c>
      <c r="AT1082" s="160">
        <f t="shared" si="341"/>
        <v>3</v>
      </c>
      <c r="AU1082" s="173">
        <f t="shared" si="342"/>
        <v>1443000</v>
      </c>
      <c r="AV1082" s="173">
        <f t="shared" si="343"/>
        <v>481000</v>
      </c>
      <c r="AW1082" s="173">
        <f t="shared" si="344"/>
        <v>204000</v>
      </c>
      <c r="AX1082" s="173">
        <f t="shared" si="345"/>
        <v>318100</v>
      </c>
      <c r="AY1082" s="173">
        <f t="shared" si="346"/>
        <v>41100</v>
      </c>
      <c r="AZ1082" s="177">
        <f t="shared" si="353"/>
        <v>1.952731737262124</v>
      </c>
      <c r="BA1082" s="177">
        <f t="shared" si="354"/>
        <v>0.25230202578268879</v>
      </c>
      <c r="BB1082" s="173">
        <f>AW1082</f>
        <v>204000</v>
      </c>
      <c r="BC1082" s="178">
        <f t="shared" si="355"/>
        <v>481000</v>
      </c>
      <c r="BD1082" s="173">
        <f t="shared" si="339"/>
        <v>41100</v>
      </c>
      <c r="BE1082" s="177">
        <f t="shared" si="356"/>
        <v>0.25230202578268879</v>
      </c>
      <c r="BF1082" s="179" t="s">
        <v>20515</v>
      </c>
      <c r="BG1082" s="174"/>
      <c r="BH1082" s="166" t="s">
        <v>20501</v>
      </c>
      <c r="BI1082" s="162"/>
      <c r="BJ1082" s="163">
        <v>1</v>
      </c>
      <c r="BK1082" s="163"/>
    </row>
    <row r="1083" spans="1:63" ht="33.75" customHeight="1" x14ac:dyDescent="0.25">
      <c r="A1083" s="157">
        <v>1077</v>
      </c>
      <c r="B1083" s="164" t="s">
        <v>3235</v>
      </c>
      <c r="C1083" s="169" t="s">
        <v>3231</v>
      </c>
      <c r="D1083" s="169" t="s">
        <v>495</v>
      </c>
      <c r="E1083" s="170" t="s">
        <v>3236</v>
      </c>
      <c r="F1083" s="171" t="s">
        <v>3233</v>
      </c>
      <c r="G1083" s="171" t="s">
        <v>3233</v>
      </c>
      <c r="H1083" s="172" t="s">
        <v>3233</v>
      </c>
      <c r="I1083" s="164" t="s">
        <v>497</v>
      </c>
      <c r="J1083" s="164">
        <v>218</v>
      </c>
      <c r="K1083" s="171">
        <v>218</v>
      </c>
      <c r="L1083" s="171" t="s">
        <v>3234</v>
      </c>
      <c r="M1083" s="173">
        <v>64000</v>
      </c>
      <c r="N1083" s="173">
        <f t="shared" si="358"/>
        <v>21900</v>
      </c>
      <c r="O1083" s="173">
        <v>21913.043478260901</v>
      </c>
      <c r="P1083" s="173">
        <v>85900</v>
      </c>
      <c r="Q1083" s="173">
        <f t="shared" si="359"/>
        <v>28486.956521739172</v>
      </c>
      <c r="R1083" s="173">
        <f t="shared" si="360"/>
        <v>92486.956521739165</v>
      </c>
      <c r="S1083" s="173">
        <v>92400</v>
      </c>
      <c r="T1083" s="174"/>
      <c r="U1083" s="175" t="s">
        <v>260</v>
      </c>
      <c r="V1083" s="175" t="s">
        <v>2524</v>
      </c>
      <c r="W1083" s="175" t="s">
        <v>195</v>
      </c>
      <c r="X1083" s="176">
        <v>43294</v>
      </c>
      <c r="Y1083" s="171" t="s">
        <v>7684</v>
      </c>
      <c r="Z1083" s="171"/>
      <c r="AA1083" s="173"/>
      <c r="AB1083" s="173"/>
      <c r="AC1083" s="173"/>
      <c r="AD1083" s="173"/>
      <c r="AE1083" s="173"/>
      <c r="AF1083" s="173"/>
      <c r="AG1083" s="173"/>
      <c r="AH1083" s="173"/>
      <c r="AI1083" s="173"/>
      <c r="AJ1083" s="173"/>
      <c r="AK1083" s="173"/>
      <c r="AL1083" s="173"/>
      <c r="AM1083" s="173"/>
      <c r="AN1083" s="173"/>
      <c r="AO1083" s="173"/>
      <c r="AP1083" s="173"/>
      <c r="AQ1083" s="173">
        <v>350000</v>
      </c>
      <c r="AR1083" s="173">
        <v>140000</v>
      </c>
      <c r="AS1083" s="173">
        <v>117000</v>
      </c>
      <c r="AT1083" s="160">
        <f t="shared" si="341"/>
        <v>3</v>
      </c>
      <c r="AU1083" s="173">
        <f t="shared" si="342"/>
        <v>607000</v>
      </c>
      <c r="AV1083" s="173">
        <f t="shared" si="343"/>
        <v>202300</v>
      </c>
      <c r="AW1083" s="173">
        <f t="shared" si="344"/>
        <v>117000</v>
      </c>
      <c r="AX1083" s="173">
        <f t="shared" si="345"/>
        <v>109900</v>
      </c>
      <c r="AY1083" s="173">
        <f t="shared" si="346"/>
        <v>24600</v>
      </c>
      <c r="AZ1083" s="177">
        <f t="shared" si="353"/>
        <v>1.1893939393939394</v>
      </c>
      <c r="BA1083" s="177">
        <f t="shared" si="354"/>
        <v>0.26623376623376621</v>
      </c>
      <c r="BB1083" s="173">
        <f>AW1083</f>
        <v>117000</v>
      </c>
      <c r="BC1083" s="178">
        <f t="shared" si="355"/>
        <v>202300</v>
      </c>
      <c r="BD1083" s="173">
        <f t="shared" si="339"/>
        <v>24600</v>
      </c>
      <c r="BE1083" s="177">
        <f t="shared" si="356"/>
        <v>0.26623376623376621</v>
      </c>
      <c r="BF1083" s="179" t="s">
        <v>20515</v>
      </c>
      <c r="BG1083" s="174"/>
      <c r="BH1083" s="166" t="s">
        <v>20501</v>
      </c>
      <c r="BI1083" s="162"/>
      <c r="BJ1083" s="163">
        <v>1</v>
      </c>
      <c r="BK1083" s="163"/>
    </row>
    <row r="1084" spans="1:63" ht="33.75" customHeight="1" x14ac:dyDescent="0.25">
      <c r="A1084" s="157">
        <v>1078</v>
      </c>
      <c r="B1084" s="164" t="s">
        <v>2836</v>
      </c>
      <c r="C1084" s="169" t="s">
        <v>2827</v>
      </c>
      <c r="D1084" s="169" t="s">
        <v>495</v>
      </c>
      <c r="E1084" s="170" t="s">
        <v>2837</v>
      </c>
      <c r="F1084" s="171" t="s">
        <v>2838</v>
      </c>
      <c r="G1084" s="171" t="s">
        <v>2838</v>
      </c>
      <c r="H1084" s="172" t="s">
        <v>2838</v>
      </c>
      <c r="I1084" s="164" t="s">
        <v>499</v>
      </c>
      <c r="J1084" s="164">
        <v>142</v>
      </c>
      <c r="K1084" s="171">
        <v>142</v>
      </c>
      <c r="L1084" s="171" t="s">
        <v>2830</v>
      </c>
      <c r="M1084" s="173">
        <v>224000</v>
      </c>
      <c r="N1084" s="173">
        <f t="shared" si="358"/>
        <v>98000</v>
      </c>
      <c r="O1084" s="173">
        <v>98608.695652173905</v>
      </c>
      <c r="P1084" s="173">
        <v>322000</v>
      </c>
      <c r="Q1084" s="173">
        <f t="shared" si="359"/>
        <v>128191.30434782608</v>
      </c>
      <c r="R1084" s="173">
        <f t="shared" si="360"/>
        <v>352191.30434782605</v>
      </c>
      <c r="S1084" s="173">
        <v>352100</v>
      </c>
      <c r="T1084" s="174"/>
      <c r="U1084" s="175" t="s">
        <v>471</v>
      </c>
      <c r="V1084" s="175" t="s">
        <v>2474</v>
      </c>
      <c r="W1084" s="175" t="s">
        <v>29</v>
      </c>
      <c r="X1084" s="176">
        <v>43294</v>
      </c>
      <c r="Y1084" s="171" t="s">
        <v>7684</v>
      </c>
      <c r="Z1084" s="171"/>
      <c r="AA1084" s="173"/>
      <c r="AB1084" s="173"/>
      <c r="AC1084" s="173"/>
      <c r="AD1084" s="173"/>
      <c r="AE1084" s="173"/>
      <c r="AF1084" s="173"/>
      <c r="AG1084" s="173"/>
      <c r="AH1084" s="173"/>
      <c r="AI1084" s="173">
        <v>451000</v>
      </c>
      <c r="AJ1084" s="173"/>
      <c r="AK1084" s="173">
        <v>1328000</v>
      </c>
      <c r="AL1084" s="173" t="s">
        <v>20536</v>
      </c>
      <c r="AM1084" s="173"/>
      <c r="AN1084" s="173"/>
      <c r="AO1084" s="173"/>
      <c r="AP1084" s="173"/>
      <c r="AQ1084" s="173"/>
      <c r="AR1084" s="173"/>
      <c r="AS1084" s="173">
        <v>431000</v>
      </c>
      <c r="AT1084" s="160">
        <f t="shared" si="341"/>
        <v>3</v>
      </c>
      <c r="AU1084" s="173">
        <f t="shared" si="342"/>
        <v>2210000</v>
      </c>
      <c r="AV1084" s="173">
        <f t="shared" si="343"/>
        <v>736700</v>
      </c>
      <c r="AW1084" s="173">
        <f t="shared" si="344"/>
        <v>431000</v>
      </c>
      <c r="AX1084" s="173">
        <f t="shared" si="345"/>
        <v>384600</v>
      </c>
      <c r="AY1084" s="173">
        <f t="shared" si="346"/>
        <v>78900</v>
      </c>
      <c r="AZ1084" s="177">
        <f t="shared" si="353"/>
        <v>1.0923033229196251</v>
      </c>
      <c r="BA1084" s="177">
        <f t="shared" si="354"/>
        <v>0.22408406702641295</v>
      </c>
      <c r="BB1084" s="173" t="str">
        <f>AL1084</f>
        <v>561,100</v>
      </c>
      <c r="BC1084" s="178">
        <f t="shared" si="355"/>
        <v>736700</v>
      </c>
      <c r="BD1084" s="173">
        <f t="shared" si="339"/>
        <v>-351538.9</v>
      </c>
      <c r="BE1084" s="177">
        <f t="shared" si="356"/>
        <v>-0.99840641863107082</v>
      </c>
      <c r="BF1084" s="179" t="s">
        <v>20565</v>
      </c>
      <c r="BG1084" s="174"/>
      <c r="BH1084" s="166" t="s">
        <v>20501</v>
      </c>
      <c r="BI1084" s="162"/>
      <c r="BJ1084" s="163">
        <v>1</v>
      </c>
      <c r="BK1084" s="163"/>
    </row>
    <row r="1085" spans="1:63" ht="33.75" customHeight="1" x14ac:dyDescent="0.25">
      <c r="A1085" s="157">
        <v>1079</v>
      </c>
      <c r="B1085" s="164" t="s">
        <v>2850</v>
      </c>
      <c r="C1085" s="169" t="s">
        <v>2846</v>
      </c>
      <c r="D1085" s="169" t="s">
        <v>495</v>
      </c>
      <c r="E1085" s="170" t="s">
        <v>2851</v>
      </c>
      <c r="F1085" s="171" t="s">
        <v>2852</v>
      </c>
      <c r="G1085" s="171" t="s">
        <v>2852</v>
      </c>
      <c r="H1085" s="172" t="s">
        <v>2852</v>
      </c>
      <c r="I1085" s="164" t="s">
        <v>439</v>
      </c>
      <c r="J1085" s="164">
        <v>143</v>
      </c>
      <c r="K1085" s="171">
        <v>143</v>
      </c>
      <c r="L1085" s="171" t="s">
        <v>2849</v>
      </c>
      <c r="M1085" s="173">
        <v>234000</v>
      </c>
      <c r="N1085" s="173">
        <f t="shared" si="358"/>
        <v>68000</v>
      </c>
      <c r="O1085" s="173">
        <v>68869.565217391297</v>
      </c>
      <c r="P1085" s="173">
        <v>302000</v>
      </c>
      <c r="Q1085" s="173">
        <f t="shared" si="359"/>
        <v>89530.434782608689</v>
      </c>
      <c r="R1085" s="173">
        <f t="shared" si="360"/>
        <v>323530.4347826087</v>
      </c>
      <c r="S1085" s="173">
        <v>323500</v>
      </c>
      <c r="T1085" s="174"/>
      <c r="U1085" s="175" t="s">
        <v>471</v>
      </c>
      <c r="V1085" s="175" t="s">
        <v>2474</v>
      </c>
      <c r="W1085" s="175" t="s">
        <v>29</v>
      </c>
      <c r="X1085" s="176">
        <v>43294</v>
      </c>
      <c r="Y1085" s="171" t="s">
        <v>7684</v>
      </c>
      <c r="Z1085" s="171"/>
      <c r="AA1085" s="173"/>
      <c r="AB1085" s="173"/>
      <c r="AC1085" s="173"/>
      <c r="AD1085" s="173"/>
      <c r="AE1085" s="173"/>
      <c r="AF1085" s="173"/>
      <c r="AG1085" s="173"/>
      <c r="AH1085" s="173"/>
      <c r="AI1085" s="173">
        <v>423000</v>
      </c>
      <c r="AJ1085" s="173"/>
      <c r="AK1085" s="173">
        <v>1024000</v>
      </c>
      <c r="AL1085" s="173" t="s">
        <v>20537</v>
      </c>
      <c r="AM1085" s="173"/>
      <c r="AN1085" s="173"/>
      <c r="AO1085" s="173"/>
      <c r="AP1085" s="173"/>
      <c r="AQ1085" s="173"/>
      <c r="AR1085" s="173"/>
      <c r="AS1085" s="173">
        <v>417000</v>
      </c>
      <c r="AT1085" s="160">
        <f t="shared" si="341"/>
        <v>3</v>
      </c>
      <c r="AU1085" s="173">
        <f t="shared" si="342"/>
        <v>1864000</v>
      </c>
      <c r="AV1085" s="173">
        <f t="shared" si="343"/>
        <v>621300</v>
      </c>
      <c r="AW1085" s="173">
        <f t="shared" si="344"/>
        <v>417000</v>
      </c>
      <c r="AX1085" s="173">
        <f t="shared" si="345"/>
        <v>297800</v>
      </c>
      <c r="AY1085" s="173">
        <f t="shared" si="346"/>
        <v>93500</v>
      </c>
      <c r="AZ1085" s="177">
        <f t="shared" si="353"/>
        <v>0.92055641421947454</v>
      </c>
      <c r="BA1085" s="177">
        <f t="shared" si="354"/>
        <v>0.28902627511591961</v>
      </c>
      <c r="BB1085" s="173">
        <f>AW1085</f>
        <v>417000</v>
      </c>
      <c r="BC1085" s="178">
        <f t="shared" si="355"/>
        <v>621300</v>
      </c>
      <c r="BD1085" s="173">
        <f t="shared" si="339"/>
        <v>93500</v>
      </c>
      <c r="BE1085" s="177">
        <f t="shared" si="356"/>
        <v>0.28902627511591961</v>
      </c>
      <c r="BF1085" s="179" t="s">
        <v>20515</v>
      </c>
      <c r="BG1085" s="174"/>
      <c r="BH1085" s="166" t="s">
        <v>20501</v>
      </c>
      <c r="BI1085" s="162"/>
      <c r="BJ1085" s="163">
        <v>1</v>
      </c>
      <c r="BK1085" s="163"/>
    </row>
    <row r="1086" spans="1:63" ht="33.75" customHeight="1" x14ac:dyDescent="0.25">
      <c r="A1086" s="157">
        <v>1080</v>
      </c>
      <c r="B1086" s="164" t="s">
        <v>2579</v>
      </c>
      <c r="C1086" s="169" t="s">
        <v>2563</v>
      </c>
      <c r="D1086" s="169" t="s">
        <v>495</v>
      </c>
      <c r="E1086" s="170" t="s">
        <v>2580</v>
      </c>
      <c r="F1086" s="171" t="s">
        <v>2581</v>
      </c>
      <c r="G1086" s="171" t="s">
        <v>2581</v>
      </c>
      <c r="H1086" s="172" t="s">
        <v>2581</v>
      </c>
      <c r="I1086" s="164" t="s">
        <v>497</v>
      </c>
      <c r="J1086" s="164">
        <v>80</v>
      </c>
      <c r="K1086" s="171">
        <v>80</v>
      </c>
      <c r="L1086" s="171" t="s">
        <v>2566</v>
      </c>
      <c r="M1086" s="173">
        <v>109000</v>
      </c>
      <c r="N1086" s="173">
        <f t="shared" si="358"/>
        <v>34000</v>
      </c>
      <c r="O1086" s="173">
        <v>34434.782608695597</v>
      </c>
      <c r="P1086" s="173">
        <v>143000</v>
      </c>
      <c r="Q1086" s="173">
        <f t="shared" si="359"/>
        <v>44765.217391304272</v>
      </c>
      <c r="R1086" s="173">
        <f t="shared" si="360"/>
        <v>153765.21739130426</v>
      </c>
      <c r="S1086" s="173">
        <v>153700</v>
      </c>
      <c r="T1086" s="174"/>
      <c r="U1086" s="175" t="s">
        <v>471</v>
      </c>
      <c r="V1086" s="175" t="s">
        <v>1197</v>
      </c>
      <c r="W1086" s="175" t="s">
        <v>173</v>
      </c>
      <c r="X1086" s="176">
        <v>43294</v>
      </c>
      <c r="Y1086" s="171" t="s">
        <v>7684</v>
      </c>
      <c r="Z1086" s="171"/>
      <c r="AA1086" s="173"/>
      <c r="AB1086" s="173"/>
      <c r="AC1086" s="173"/>
      <c r="AD1086" s="173"/>
      <c r="AE1086" s="173"/>
      <c r="AF1086" s="173">
        <v>300000</v>
      </c>
      <c r="AG1086" s="173"/>
      <c r="AH1086" s="173"/>
      <c r="AI1086" s="173">
        <v>164400</v>
      </c>
      <c r="AJ1086" s="173"/>
      <c r="AK1086" s="173"/>
      <c r="AL1086" s="173"/>
      <c r="AM1086" s="173"/>
      <c r="AN1086" s="173"/>
      <c r="AO1086" s="173"/>
      <c r="AP1086" s="173"/>
      <c r="AQ1086" s="173">
        <v>1000000</v>
      </c>
      <c r="AR1086" s="173"/>
      <c r="AS1086" s="173"/>
      <c r="AT1086" s="160">
        <f t="shared" si="341"/>
        <v>3</v>
      </c>
      <c r="AU1086" s="173">
        <f t="shared" si="342"/>
        <v>1464400</v>
      </c>
      <c r="AV1086" s="173">
        <f t="shared" si="343"/>
        <v>488100</v>
      </c>
      <c r="AW1086" s="173">
        <f t="shared" si="344"/>
        <v>164400</v>
      </c>
      <c r="AX1086" s="173">
        <f t="shared" si="345"/>
        <v>334400</v>
      </c>
      <c r="AY1086" s="173">
        <f t="shared" si="346"/>
        <v>10700</v>
      </c>
      <c r="AZ1086" s="177">
        <f t="shared" si="353"/>
        <v>2.1756668835393622</v>
      </c>
      <c r="BA1086" s="177">
        <f t="shared" si="354"/>
        <v>6.9616135328562131E-2</v>
      </c>
      <c r="BB1086" s="173">
        <f>AV1086</f>
        <v>488100</v>
      </c>
      <c r="BC1086" s="178">
        <f t="shared" si="355"/>
        <v>488100</v>
      </c>
      <c r="BD1086" s="173">
        <f t="shared" si="339"/>
        <v>334400</v>
      </c>
      <c r="BE1086" s="177">
        <f t="shared" si="356"/>
        <v>2.1756668835393622</v>
      </c>
      <c r="BF1086" s="179" t="s">
        <v>7679</v>
      </c>
      <c r="BG1086" s="174"/>
      <c r="BH1086" s="166" t="s">
        <v>20501</v>
      </c>
      <c r="BI1086" s="162"/>
      <c r="BJ1086" s="163">
        <v>1</v>
      </c>
      <c r="BK1086" s="163"/>
    </row>
    <row r="1087" spans="1:63" ht="33.75" customHeight="1" x14ac:dyDescent="0.25">
      <c r="A1087" s="157">
        <v>1081</v>
      </c>
      <c r="B1087" s="164" t="s">
        <v>2683</v>
      </c>
      <c r="C1087" s="169" t="s">
        <v>2684</v>
      </c>
      <c r="D1087" s="169" t="s">
        <v>495</v>
      </c>
      <c r="E1087" s="170" t="s">
        <v>2685</v>
      </c>
      <c r="F1087" s="171" t="s">
        <v>2686</v>
      </c>
      <c r="G1087" s="171" t="s">
        <v>2686</v>
      </c>
      <c r="H1087" s="172" t="s">
        <v>2686</v>
      </c>
      <c r="I1087" s="164" t="s">
        <v>439</v>
      </c>
      <c r="J1087" s="164">
        <v>117</v>
      </c>
      <c r="K1087" s="171">
        <v>117</v>
      </c>
      <c r="L1087" s="171" t="s">
        <v>2687</v>
      </c>
      <c r="M1087" s="173">
        <v>92000</v>
      </c>
      <c r="N1087" s="173">
        <f t="shared" si="358"/>
        <v>40000</v>
      </c>
      <c r="O1087" s="173">
        <v>40695.652173913099</v>
      </c>
      <c r="P1087" s="173">
        <v>132000</v>
      </c>
      <c r="Q1087" s="173">
        <f t="shared" si="359"/>
        <v>52904.347826087032</v>
      </c>
      <c r="R1087" s="173">
        <f t="shared" si="360"/>
        <v>144904.34782608703</v>
      </c>
      <c r="S1087" s="173">
        <v>144900</v>
      </c>
      <c r="T1087" s="174"/>
      <c r="U1087" s="175" t="s">
        <v>471</v>
      </c>
      <c r="V1087" s="175" t="s">
        <v>1197</v>
      </c>
      <c r="W1087" s="175" t="s">
        <v>173</v>
      </c>
      <c r="X1087" s="176">
        <v>43294</v>
      </c>
      <c r="Y1087" s="171" t="s">
        <v>7684</v>
      </c>
      <c r="Z1087" s="171"/>
      <c r="AA1087" s="173"/>
      <c r="AB1087" s="173"/>
      <c r="AC1087" s="173"/>
      <c r="AD1087" s="173"/>
      <c r="AE1087" s="173"/>
      <c r="AF1087" s="173">
        <v>420000</v>
      </c>
      <c r="AG1087" s="173"/>
      <c r="AH1087" s="173"/>
      <c r="AI1087" s="173"/>
      <c r="AJ1087" s="173"/>
      <c r="AK1087" s="173"/>
      <c r="AL1087" s="173" t="s">
        <v>20538</v>
      </c>
      <c r="AM1087" s="173"/>
      <c r="AN1087" s="173"/>
      <c r="AO1087" s="173"/>
      <c r="AP1087" s="173"/>
      <c r="AQ1087" s="173">
        <v>1000000</v>
      </c>
      <c r="AR1087" s="173"/>
      <c r="AS1087" s="173">
        <v>177000</v>
      </c>
      <c r="AT1087" s="160">
        <f t="shared" si="341"/>
        <v>3</v>
      </c>
      <c r="AU1087" s="173">
        <f t="shared" si="342"/>
        <v>1597000</v>
      </c>
      <c r="AV1087" s="173">
        <f t="shared" si="343"/>
        <v>532300</v>
      </c>
      <c r="AW1087" s="173">
        <f t="shared" si="344"/>
        <v>177000</v>
      </c>
      <c r="AX1087" s="173">
        <f t="shared" si="345"/>
        <v>387400</v>
      </c>
      <c r="AY1087" s="173">
        <f t="shared" si="346"/>
        <v>32100</v>
      </c>
      <c r="AZ1087" s="177">
        <f t="shared" si="353"/>
        <v>2.6735679779158041</v>
      </c>
      <c r="BA1087" s="177">
        <f t="shared" si="354"/>
        <v>0.22153209109730848</v>
      </c>
      <c r="BB1087" s="173" t="str">
        <f>AL1087</f>
        <v>266,900</v>
      </c>
      <c r="BC1087" s="178">
        <f t="shared" si="355"/>
        <v>532300</v>
      </c>
      <c r="BD1087" s="173">
        <f t="shared" si="339"/>
        <v>-144633.1</v>
      </c>
      <c r="BE1087" s="177">
        <f t="shared" si="356"/>
        <v>-0.99815804002760533</v>
      </c>
      <c r="BF1087" s="179" t="s">
        <v>20565</v>
      </c>
      <c r="BG1087" s="174"/>
      <c r="BH1087" s="166" t="s">
        <v>20501</v>
      </c>
      <c r="BI1087" s="162"/>
      <c r="BJ1087" s="163">
        <v>1</v>
      </c>
      <c r="BK1087" s="163"/>
    </row>
    <row r="1088" spans="1:63" ht="33.75" customHeight="1" x14ac:dyDescent="0.25">
      <c r="A1088" s="157">
        <v>1082</v>
      </c>
      <c r="B1088" s="164" t="s">
        <v>2688</v>
      </c>
      <c r="C1088" s="169" t="s">
        <v>2684</v>
      </c>
      <c r="D1088" s="169" t="s">
        <v>495</v>
      </c>
      <c r="E1088" s="170" t="s">
        <v>2689</v>
      </c>
      <c r="F1088" s="171" t="s">
        <v>2690</v>
      </c>
      <c r="G1088" s="171" t="s">
        <v>2690</v>
      </c>
      <c r="H1088" s="172" t="s">
        <v>2690</v>
      </c>
      <c r="I1088" s="164" t="s">
        <v>439</v>
      </c>
      <c r="J1088" s="164">
        <v>117</v>
      </c>
      <c r="K1088" s="171">
        <v>117</v>
      </c>
      <c r="L1088" s="171" t="s">
        <v>2687</v>
      </c>
      <c r="M1088" s="173">
        <v>92000</v>
      </c>
      <c r="N1088" s="173">
        <f t="shared" si="358"/>
        <v>40000</v>
      </c>
      <c r="O1088" s="173">
        <v>40695.652173913099</v>
      </c>
      <c r="P1088" s="173">
        <v>132000</v>
      </c>
      <c r="Q1088" s="173">
        <f t="shared" si="359"/>
        <v>52904.347826087032</v>
      </c>
      <c r="R1088" s="173">
        <f t="shared" si="360"/>
        <v>144904.34782608703</v>
      </c>
      <c r="S1088" s="173">
        <v>144900</v>
      </c>
      <c r="T1088" s="174"/>
      <c r="U1088" s="175" t="s">
        <v>471</v>
      </c>
      <c r="V1088" s="175" t="s">
        <v>1197</v>
      </c>
      <c r="W1088" s="175" t="s">
        <v>29</v>
      </c>
      <c r="X1088" s="176">
        <v>43294</v>
      </c>
      <c r="Y1088" s="171" t="s">
        <v>7684</v>
      </c>
      <c r="Z1088" s="171"/>
      <c r="AA1088" s="173"/>
      <c r="AB1088" s="173"/>
      <c r="AC1088" s="173"/>
      <c r="AD1088" s="173"/>
      <c r="AE1088" s="173"/>
      <c r="AF1088" s="173">
        <v>420000</v>
      </c>
      <c r="AG1088" s="173"/>
      <c r="AH1088" s="173"/>
      <c r="AI1088" s="173"/>
      <c r="AJ1088" s="173"/>
      <c r="AK1088" s="173"/>
      <c r="AL1088" s="173" t="s">
        <v>20538</v>
      </c>
      <c r="AM1088" s="173"/>
      <c r="AN1088" s="173"/>
      <c r="AO1088" s="173"/>
      <c r="AP1088" s="173"/>
      <c r="AQ1088" s="173">
        <v>1000000</v>
      </c>
      <c r="AR1088" s="173"/>
      <c r="AS1088" s="173">
        <v>177000</v>
      </c>
      <c r="AT1088" s="160">
        <f t="shared" si="341"/>
        <v>3</v>
      </c>
      <c r="AU1088" s="173">
        <f t="shared" si="342"/>
        <v>1597000</v>
      </c>
      <c r="AV1088" s="173">
        <f t="shared" si="343"/>
        <v>532300</v>
      </c>
      <c r="AW1088" s="173">
        <f t="shared" si="344"/>
        <v>177000</v>
      </c>
      <c r="AX1088" s="173">
        <f t="shared" si="345"/>
        <v>387400</v>
      </c>
      <c r="AY1088" s="173">
        <f t="shared" si="346"/>
        <v>32100</v>
      </c>
      <c r="AZ1088" s="177">
        <f t="shared" si="353"/>
        <v>2.6735679779158041</v>
      </c>
      <c r="BA1088" s="177">
        <f t="shared" si="354"/>
        <v>0.22153209109730848</v>
      </c>
      <c r="BB1088" s="173" t="str">
        <f>AL1088</f>
        <v>266,900</v>
      </c>
      <c r="BC1088" s="178">
        <f t="shared" si="355"/>
        <v>532300</v>
      </c>
      <c r="BD1088" s="173">
        <f t="shared" si="339"/>
        <v>-144633.1</v>
      </c>
      <c r="BE1088" s="177">
        <f t="shared" si="356"/>
        <v>-0.99815804002760533</v>
      </c>
      <c r="BF1088" s="179" t="s">
        <v>20565</v>
      </c>
      <c r="BG1088" s="174"/>
      <c r="BH1088" s="166" t="s">
        <v>20501</v>
      </c>
      <c r="BI1088" s="162"/>
      <c r="BJ1088" s="163">
        <v>1</v>
      </c>
      <c r="BK1088" s="163"/>
    </row>
    <row r="1089" spans="1:63" ht="33.75" customHeight="1" x14ac:dyDescent="0.25">
      <c r="A1089" s="157">
        <v>1083</v>
      </c>
      <c r="B1089" s="164" t="s">
        <v>3173</v>
      </c>
      <c r="C1089" s="169" t="s">
        <v>3170</v>
      </c>
      <c r="D1089" s="169" t="s">
        <v>495</v>
      </c>
      <c r="E1089" s="170" t="s">
        <v>3174</v>
      </c>
      <c r="F1089" s="171" t="s">
        <v>3175</v>
      </c>
      <c r="G1089" s="171" t="s">
        <v>3175</v>
      </c>
      <c r="H1089" s="172" t="s">
        <v>3175</v>
      </c>
      <c r="I1089" s="164" t="s">
        <v>439</v>
      </c>
      <c r="J1089" s="164">
        <v>210</v>
      </c>
      <c r="K1089" s="171">
        <v>210</v>
      </c>
      <c r="L1089" s="171" t="s">
        <v>3172</v>
      </c>
      <c r="M1089" s="173">
        <v>110000</v>
      </c>
      <c r="N1089" s="173">
        <v>29000</v>
      </c>
      <c r="O1089" s="173">
        <v>29739.130434782601</v>
      </c>
      <c r="P1089" s="173">
        <v>139000</v>
      </c>
      <c r="Q1089" s="173">
        <v>38660.869565217377</v>
      </c>
      <c r="R1089" s="173">
        <v>148660.86956521738</v>
      </c>
      <c r="S1089" s="173">
        <v>148600</v>
      </c>
      <c r="T1089" s="174"/>
      <c r="U1089" s="175" t="s">
        <v>26</v>
      </c>
      <c r="V1089" s="175" t="s">
        <v>2524</v>
      </c>
      <c r="W1089" s="175" t="s">
        <v>27</v>
      </c>
      <c r="X1089" s="176">
        <v>43294</v>
      </c>
      <c r="Y1089" s="171" t="s">
        <v>7686</v>
      </c>
      <c r="Z1089" s="171"/>
      <c r="AA1089" s="173"/>
      <c r="AB1089" s="173"/>
      <c r="AC1089" s="173"/>
      <c r="AD1089" s="173"/>
      <c r="AE1089" s="173"/>
      <c r="AF1089" s="173"/>
      <c r="AG1089" s="173"/>
      <c r="AH1089" s="173"/>
      <c r="AI1089" s="173"/>
      <c r="AJ1089" s="173"/>
      <c r="AK1089" s="173"/>
      <c r="AL1089" s="173"/>
      <c r="AM1089" s="173"/>
      <c r="AN1089" s="173"/>
      <c r="AO1089" s="173"/>
      <c r="AP1089" s="173"/>
      <c r="AQ1089" s="173">
        <v>1000000</v>
      </c>
      <c r="AR1089" s="173">
        <v>223000</v>
      </c>
      <c r="AS1089" s="173">
        <v>194000</v>
      </c>
      <c r="AT1089" s="160">
        <f t="shared" si="341"/>
        <v>3</v>
      </c>
      <c r="AU1089" s="173">
        <f t="shared" si="342"/>
        <v>1417000</v>
      </c>
      <c r="AV1089" s="173">
        <f t="shared" si="343"/>
        <v>472300</v>
      </c>
      <c r="AW1089" s="173">
        <f t="shared" si="344"/>
        <v>194000</v>
      </c>
      <c r="AX1089" s="173">
        <f t="shared" si="345"/>
        <v>323700</v>
      </c>
      <c r="AY1089" s="173">
        <f t="shared" si="346"/>
        <v>45400</v>
      </c>
      <c r="AZ1089" s="177">
        <f t="shared" si="353"/>
        <v>2.1783310901749662</v>
      </c>
      <c r="BA1089" s="177">
        <f t="shared" si="354"/>
        <v>0.30551816958277256</v>
      </c>
      <c r="BB1089" s="173">
        <f>AW1089</f>
        <v>194000</v>
      </c>
      <c r="BC1089" s="178">
        <f t="shared" si="355"/>
        <v>472300</v>
      </c>
      <c r="BD1089" s="173">
        <f t="shared" si="339"/>
        <v>45400</v>
      </c>
      <c r="BE1089" s="177">
        <f t="shared" si="356"/>
        <v>0.30551816958277256</v>
      </c>
      <c r="BF1089" s="179" t="s">
        <v>20515</v>
      </c>
      <c r="BG1089" s="174"/>
      <c r="BH1089" s="166" t="s">
        <v>20501</v>
      </c>
      <c r="BI1089" s="162"/>
      <c r="BJ1089" s="163">
        <v>1</v>
      </c>
      <c r="BK1089" s="163"/>
    </row>
    <row r="1090" spans="1:63" ht="33.75" customHeight="1" x14ac:dyDescent="0.25">
      <c r="A1090" s="157">
        <v>1084</v>
      </c>
      <c r="B1090" s="164" t="s">
        <v>3250</v>
      </c>
      <c r="C1090" s="169" t="s">
        <v>3231</v>
      </c>
      <c r="D1090" s="169" t="s">
        <v>495</v>
      </c>
      <c r="E1090" s="170" t="s">
        <v>3251</v>
      </c>
      <c r="F1090" s="171" t="s">
        <v>3252</v>
      </c>
      <c r="G1090" s="171" t="s">
        <v>3252</v>
      </c>
      <c r="H1090" s="172" t="s">
        <v>3252</v>
      </c>
      <c r="I1090" s="164" t="s">
        <v>497</v>
      </c>
      <c r="J1090" s="164">
        <v>218</v>
      </c>
      <c r="K1090" s="171">
        <v>218</v>
      </c>
      <c r="L1090" s="171" t="s">
        <v>3234</v>
      </c>
      <c r="M1090" s="173">
        <v>64000</v>
      </c>
      <c r="N1090" s="173">
        <f>P1090-M1090</f>
        <v>21900</v>
      </c>
      <c r="O1090" s="173">
        <v>21913.043478260901</v>
      </c>
      <c r="P1090" s="173">
        <v>85900</v>
      </c>
      <c r="Q1090" s="173">
        <f>+O1090/1800000*2340000</f>
        <v>28486.956521739172</v>
      </c>
      <c r="R1090" s="173">
        <f>+M1090+Q1090</f>
        <v>92486.956521739165</v>
      </c>
      <c r="S1090" s="173">
        <v>92400</v>
      </c>
      <c r="T1090" s="174"/>
      <c r="U1090" s="175" t="s">
        <v>26</v>
      </c>
      <c r="V1090" s="175" t="s">
        <v>2524</v>
      </c>
      <c r="W1090" s="175" t="s">
        <v>27</v>
      </c>
      <c r="X1090" s="176">
        <v>43294</v>
      </c>
      <c r="Y1090" s="171" t="s">
        <v>7688</v>
      </c>
      <c r="Z1090" s="171"/>
      <c r="AA1090" s="173"/>
      <c r="AB1090" s="173"/>
      <c r="AC1090" s="173"/>
      <c r="AD1090" s="173"/>
      <c r="AE1090" s="173"/>
      <c r="AF1090" s="173"/>
      <c r="AG1090" s="173"/>
      <c r="AH1090" s="173"/>
      <c r="AI1090" s="173">
        <v>98520</v>
      </c>
      <c r="AJ1090" s="173"/>
      <c r="AK1090" s="173"/>
      <c r="AL1090" s="173"/>
      <c r="AM1090" s="173"/>
      <c r="AN1090" s="173"/>
      <c r="AO1090" s="173"/>
      <c r="AP1090" s="173"/>
      <c r="AQ1090" s="173">
        <v>350000</v>
      </c>
      <c r="AR1090" s="173"/>
      <c r="AS1090" s="173">
        <v>117000</v>
      </c>
      <c r="AT1090" s="160">
        <f t="shared" si="341"/>
        <v>3</v>
      </c>
      <c r="AU1090" s="173">
        <f t="shared" si="342"/>
        <v>565520</v>
      </c>
      <c r="AV1090" s="173">
        <f t="shared" si="343"/>
        <v>188500</v>
      </c>
      <c r="AW1090" s="173">
        <f t="shared" si="344"/>
        <v>98520</v>
      </c>
      <c r="AX1090" s="173">
        <f t="shared" si="345"/>
        <v>96100</v>
      </c>
      <c r="AY1090" s="173">
        <f t="shared" si="346"/>
        <v>6120</v>
      </c>
      <c r="AZ1090" s="177">
        <f t="shared" si="353"/>
        <v>1.0400432900432901</v>
      </c>
      <c r="BA1090" s="177">
        <f t="shared" si="354"/>
        <v>6.6233766233766228E-2</v>
      </c>
      <c r="BB1090" s="173">
        <f>AS1090</f>
        <v>117000</v>
      </c>
      <c r="BC1090" s="178">
        <f t="shared" si="355"/>
        <v>188500</v>
      </c>
      <c r="BD1090" s="173">
        <f t="shared" si="339"/>
        <v>24600</v>
      </c>
      <c r="BE1090" s="177">
        <f t="shared" si="356"/>
        <v>0.26623376623376621</v>
      </c>
      <c r="BF1090" s="179" t="s">
        <v>20562</v>
      </c>
      <c r="BG1090" s="174"/>
      <c r="BH1090" s="166" t="s">
        <v>20501</v>
      </c>
      <c r="BI1090" s="162"/>
      <c r="BJ1090" s="163">
        <v>1</v>
      </c>
      <c r="BK1090" s="163"/>
    </row>
    <row r="1091" spans="1:63" ht="33.75" customHeight="1" x14ac:dyDescent="0.25">
      <c r="A1091" s="157">
        <v>1085</v>
      </c>
      <c r="B1091" s="164" t="s">
        <v>5484</v>
      </c>
      <c r="C1091" s="169" t="s">
        <v>5476</v>
      </c>
      <c r="D1091" s="169" t="s">
        <v>495</v>
      </c>
      <c r="E1091" s="170" t="s">
        <v>5485</v>
      </c>
      <c r="F1091" s="171" t="s">
        <v>5486</v>
      </c>
      <c r="G1091" s="171" t="s">
        <v>5486</v>
      </c>
      <c r="H1091" s="172" t="s">
        <v>5486</v>
      </c>
      <c r="I1091" s="164"/>
      <c r="J1091" s="164">
        <v>908</v>
      </c>
      <c r="K1091" s="171">
        <v>908</v>
      </c>
      <c r="L1091" s="171" t="s">
        <v>5477</v>
      </c>
      <c r="M1091" s="173">
        <v>8000</v>
      </c>
      <c r="N1091" s="173">
        <f>P1091-M1091</f>
        <v>15000</v>
      </c>
      <c r="O1091" s="173">
        <v>15026.0869565217</v>
      </c>
      <c r="P1091" s="173">
        <v>23000</v>
      </c>
      <c r="Q1091" s="173">
        <f>+O1091/1800000*2340000</f>
        <v>19533.913043478209</v>
      </c>
      <c r="R1091" s="173">
        <f>+M1091+Q1091</f>
        <v>27533.913043478209</v>
      </c>
      <c r="S1091" s="173">
        <v>27500</v>
      </c>
      <c r="T1091" s="174" t="s">
        <v>5478</v>
      </c>
      <c r="U1091" s="175" t="s">
        <v>199</v>
      </c>
      <c r="V1091" s="175" t="s">
        <v>4643</v>
      </c>
      <c r="W1091" s="175" t="s">
        <v>173</v>
      </c>
      <c r="X1091" s="176">
        <v>43294</v>
      </c>
      <c r="Y1091" s="171" t="s">
        <v>7684</v>
      </c>
      <c r="Z1091" s="171"/>
      <c r="AA1091" s="173"/>
      <c r="AB1091" s="173"/>
      <c r="AC1091" s="173"/>
      <c r="AD1091" s="173"/>
      <c r="AE1091" s="173"/>
      <c r="AF1091" s="173"/>
      <c r="AG1091" s="173"/>
      <c r="AH1091" s="173"/>
      <c r="AI1091" s="173">
        <v>24480</v>
      </c>
      <c r="AJ1091" s="173"/>
      <c r="AK1091" s="173"/>
      <c r="AL1091" s="173"/>
      <c r="AM1091" s="173"/>
      <c r="AN1091" s="173"/>
      <c r="AO1091" s="173"/>
      <c r="AP1091" s="173"/>
      <c r="AQ1091" s="173">
        <v>350000</v>
      </c>
      <c r="AR1091" s="173"/>
      <c r="AS1091" s="173">
        <v>27500</v>
      </c>
      <c r="AT1091" s="160">
        <f t="shared" si="341"/>
        <v>3</v>
      </c>
      <c r="AU1091" s="173">
        <f t="shared" si="342"/>
        <v>401980</v>
      </c>
      <c r="AV1091" s="173">
        <f t="shared" si="343"/>
        <v>134000</v>
      </c>
      <c r="AW1091" s="173">
        <f t="shared" si="344"/>
        <v>24480</v>
      </c>
      <c r="AX1091" s="173">
        <f t="shared" si="345"/>
        <v>106500</v>
      </c>
      <c r="AY1091" s="173">
        <f t="shared" si="346"/>
        <v>-3020</v>
      </c>
      <c r="AZ1091" s="177">
        <f t="shared" si="353"/>
        <v>3.8727272727272726</v>
      </c>
      <c r="BA1091" s="177">
        <f t="shared" si="354"/>
        <v>-0.10981818181818181</v>
      </c>
      <c r="BB1091" s="173">
        <f>AV1091</f>
        <v>134000</v>
      </c>
      <c r="BC1091" s="178">
        <f t="shared" si="355"/>
        <v>134000</v>
      </c>
      <c r="BD1091" s="173">
        <f t="shared" ref="BD1091:BD1154" si="361">BB1091-S1091</f>
        <v>106500</v>
      </c>
      <c r="BE1091" s="177">
        <f t="shared" si="356"/>
        <v>3.8727272727272726</v>
      </c>
      <c r="BF1091" s="179" t="s">
        <v>7679</v>
      </c>
      <c r="BG1091" s="174" t="s">
        <v>5478</v>
      </c>
      <c r="BH1091" s="166" t="s">
        <v>20501</v>
      </c>
      <c r="BI1091" s="162"/>
      <c r="BJ1091" s="163">
        <v>1</v>
      </c>
      <c r="BK1091" s="163"/>
    </row>
    <row r="1092" spans="1:63" ht="33.75" customHeight="1" x14ac:dyDescent="0.25">
      <c r="A1092" s="157">
        <v>1086</v>
      </c>
      <c r="B1092" s="164" t="s">
        <v>2706</v>
      </c>
      <c r="C1092" s="169" t="s">
        <v>2707</v>
      </c>
      <c r="D1092" s="169" t="s">
        <v>495</v>
      </c>
      <c r="E1092" s="170" t="s">
        <v>2708</v>
      </c>
      <c r="F1092" s="171" t="s">
        <v>2709</v>
      </c>
      <c r="G1092" s="171" t="s">
        <v>2709</v>
      </c>
      <c r="H1092" s="172" t="s">
        <v>2709</v>
      </c>
      <c r="I1092" s="164" t="s">
        <v>497</v>
      </c>
      <c r="J1092" s="164">
        <v>118</v>
      </c>
      <c r="K1092" s="171">
        <v>118</v>
      </c>
      <c r="L1092" s="171" t="s">
        <v>2710</v>
      </c>
      <c r="M1092" s="173">
        <v>6000</v>
      </c>
      <c r="N1092" s="173">
        <f>P1092-M1092</f>
        <v>6200</v>
      </c>
      <c r="O1092" s="173">
        <v>6260.8695652173901</v>
      </c>
      <c r="P1092" s="173">
        <v>12200</v>
      </c>
      <c r="Q1092" s="173">
        <f>+O1092/1800000*2340000</f>
        <v>8139.1304347826072</v>
      </c>
      <c r="R1092" s="173">
        <f>+M1092+Q1092</f>
        <v>14139.130434782608</v>
      </c>
      <c r="S1092" s="173">
        <v>14100</v>
      </c>
      <c r="T1092" s="174"/>
      <c r="U1092" s="175" t="s">
        <v>471</v>
      </c>
      <c r="V1092" s="175" t="s">
        <v>1197</v>
      </c>
      <c r="W1092" s="175" t="s">
        <v>173</v>
      </c>
      <c r="X1092" s="176">
        <v>43294</v>
      </c>
      <c r="Y1092" s="171" t="s">
        <v>7696</v>
      </c>
      <c r="Z1092" s="171"/>
      <c r="AA1092" s="173"/>
      <c r="AB1092" s="173"/>
      <c r="AC1092" s="173"/>
      <c r="AD1092" s="173"/>
      <c r="AE1092" s="173"/>
      <c r="AF1092" s="173"/>
      <c r="AG1092" s="173"/>
      <c r="AH1092" s="173"/>
      <c r="AI1092" s="173">
        <v>13320</v>
      </c>
      <c r="AJ1092" s="173"/>
      <c r="AK1092" s="173"/>
      <c r="AL1092" s="173"/>
      <c r="AM1092" s="173"/>
      <c r="AN1092" s="173"/>
      <c r="AO1092" s="173"/>
      <c r="AP1092" s="173"/>
      <c r="AQ1092" s="173">
        <v>350000</v>
      </c>
      <c r="AR1092" s="173"/>
      <c r="AS1092" s="173">
        <v>15000</v>
      </c>
      <c r="AT1092" s="160">
        <f t="shared" si="341"/>
        <v>3</v>
      </c>
      <c r="AU1092" s="173">
        <f t="shared" si="342"/>
        <v>378320</v>
      </c>
      <c r="AV1092" s="173">
        <f t="shared" si="343"/>
        <v>126100</v>
      </c>
      <c r="AW1092" s="173">
        <f t="shared" si="344"/>
        <v>13320</v>
      </c>
      <c r="AX1092" s="173">
        <f t="shared" si="345"/>
        <v>112000</v>
      </c>
      <c r="AY1092" s="173">
        <f t="shared" si="346"/>
        <v>-780</v>
      </c>
      <c r="AZ1092" s="177">
        <f t="shared" si="353"/>
        <v>7.9432624113475176</v>
      </c>
      <c r="BA1092" s="177">
        <f t="shared" si="354"/>
        <v>-5.5319148936170209E-2</v>
      </c>
      <c r="BB1092" s="173">
        <f>AS1092</f>
        <v>15000</v>
      </c>
      <c r="BC1092" s="178">
        <f t="shared" si="355"/>
        <v>126100</v>
      </c>
      <c r="BD1092" s="173">
        <f t="shared" si="361"/>
        <v>900</v>
      </c>
      <c r="BE1092" s="177">
        <f t="shared" si="356"/>
        <v>6.3829787234042548E-2</v>
      </c>
      <c r="BF1092" s="179" t="s">
        <v>20562</v>
      </c>
      <c r="BG1092" s="174"/>
      <c r="BH1092" s="166" t="s">
        <v>20501</v>
      </c>
      <c r="BI1092" s="162"/>
      <c r="BJ1092" s="163">
        <v>1</v>
      </c>
      <c r="BK1092" s="163"/>
    </row>
    <row r="1093" spans="1:63" ht="33.75" customHeight="1" x14ac:dyDescent="0.25">
      <c r="A1093" s="157">
        <v>1087</v>
      </c>
      <c r="B1093" s="164" t="s">
        <v>435</v>
      </c>
      <c r="C1093" s="169" t="s">
        <v>436</v>
      </c>
      <c r="D1093" s="169" t="s">
        <v>495</v>
      </c>
      <c r="E1093" s="170" t="s">
        <v>437</v>
      </c>
      <c r="F1093" s="171" t="s">
        <v>438</v>
      </c>
      <c r="G1093" s="171" t="s">
        <v>438</v>
      </c>
      <c r="H1093" s="172" t="s">
        <v>438</v>
      </c>
      <c r="I1093" s="164" t="s">
        <v>439</v>
      </c>
      <c r="J1093" s="164">
        <v>1149</v>
      </c>
      <c r="K1093" s="171">
        <v>1149</v>
      </c>
      <c r="L1093" s="171" t="s">
        <v>440</v>
      </c>
      <c r="M1093" s="173">
        <v>2842000</v>
      </c>
      <c r="N1093" s="173">
        <f>P1093-M1093</f>
        <v>1145000</v>
      </c>
      <c r="O1093" s="173">
        <v>1145739.1304347799</v>
      </c>
      <c r="P1093" s="173">
        <v>3987000</v>
      </c>
      <c r="Q1093" s="173">
        <f>+O1093/1800000*2340000</f>
        <v>1489460.869565214</v>
      </c>
      <c r="R1093" s="173">
        <f>+M1093+Q1093</f>
        <v>4331460.869565214</v>
      </c>
      <c r="S1093" s="173"/>
      <c r="T1093" s="174"/>
      <c r="U1093" s="175" t="s">
        <v>26</v>
      </c>
      <c r="V1093" s="175" t="s">
        <v>421</v>
      </c>
      <c r="W1093" s="175" t="s">
        <v>27</v>
      </c>
      <c r="X1093" s="176">
        <v>43294</v>
      </c>
      <c r="Y1093" s="171" t="s">
        <v>7687</v>
      </c>
      <c r="Z1093" s="171"/>
      <c r="AA1093" s="173"/>
      <c r="AB1093" s="173"/>
      <c r="AC1093" s="173"/>
      <c r="AD1093" s="173"/>
      <c r="AE1093" s="173"/>
      <c r="AF1093" s="173">
        <v>1480000</v>
      </c>
      <c r="AG1093" s="173">
        <v>1287000</v>
      </c>
      <c r="AH1093" s="173"/>
      <c r="AI1093" s="173"/>
      <c r="AJ1093" s="173"/>
      <c r="AK1093" s="173"/>
      <c r="AL1093" s="173"/>
      <c r="AM1093" s="173"/>
      <c r="AN1093" s="173"/>
      <c r="AO1093" s="173"/>
      <c r="AP1093" s="173"/>
      <c r="AQ1093" s="173"/>
      <c r="AR1093" s="173"/>
      <c r="AS1093" s="173">
        <v>5361000</v>
      </c>
      <c r="AT1093" s="160">
        <f t="shared" si="341"/>
        <v>3</v>
      </c>
      <c r="AU1093" s="173">
        <f t="shared" si="342"/>
        <v>8128000</v>
      </c>
      <c r="AV1093" s="173">
        <f t="shared" si="343"/>
        <v>2709300</v>
      </c>
      <c r="AW1093" s="173">
        <f t="shared" si="344"/>
        <v>1287000</v>
      </c>
      <c r="AX1093" s="173">
        <f t="shared" si="345"/>
        <v>2709300</v>
      </c>
      <c r="AY1093" s="173">
        <f t="shared" si="346"/>
        <v>1287000</v>
      </c>
      <c r="AZ1093" s="177"/>
      <c r="BA1093" s="177"/>
      <c r="BB1093" s="173">
        <f>AW1093</f>
        <v>1287000</v>
      </c>
      <c r="BC1093" s="178">
        <f t="shared" si="355"/>
        <v>2709300</v>
      </c>
      <c r="BD1093" s="173">
        <f t="shared" si="361"/>
        <v>1287000</v>
      </c>
      <c r="BE1093" s="177"/>
      <c r="BF1093" s="179" t="s">
        <v>20515</v>
      </c>
      <c r="BG1093" s="174" t="s">
        <v>6294</v>
      </c>
      <c r="BH1093" s="166" t="s">
        <v>20501</v>
      </c>
      <c r="BI1093" s="162" t="s">
        <v>20504</v>
      </c>
      <c r="BJ1093" s="163">
        <v>1</v>
      </c>
      <c r="BK1093" s="163"/>
    </row>
    <row r="1094" spans="1:63" ht="33.75" customHeight="1" x14ac:dyDescent="0.25">
      <c r="A1094" s="157">
        <v>1088</v>
      </c>
      <c r="B1094" s="164"/>
      <c r="C1094" s="169"/>
      <c r="D1094" s="169" t="s">
        <v>7271</v>
      </c>
      <c r="E1094" s="157">
        <v>2.335</v>
      </c>
      <c r="F1094" s="171" t="s">
        <v>7459</v>
      </c>
      <c r="G1094" s="171"/>
      <c r="H1094" s="172" t="s">
        <v>7460</v>
      </c>
      <c r="I1094" s="164"/>
      <c r="J1094" s="164"/>
      <c r="K1094" s="171"/>
      <c r="L1094" s="171"/>
      <c r="M1094" s="173"/>
      <c r="N1094" s="173"/>
      <c r="O1094" s="173"/>
      <c r="P1094" s="173"/>
      <c r="Q1094" s="173"/>
      <c r="R1094" s="173"/>
      <c r="S1094" s="180">
        <v>0</v>
      </c>
      <c r="T1094" s="174"/>
      <c r="U1094" s="175"/>
      <c r="V1094" s="175"/>
      <c r="W1094" s="175"/>
      <c r="X1094" s="176"/>
      <c r="Y1094" s="171" t="s">
        <v>7686</v>
      </c>
      <c r="Z1094" s="171"/>
      <c r="AA1094" s="173"/>
      <c r="AB1094" s="173"/>
      <c r="AC1094" s="173"/>
      <c r="AD1094" s="173"/>
      <c r="AE1094" s="173"/>
      <c r="AF1094" s="173">
        <v>700000</v>
      </c>
      <c r="AG1094" s="173"/>
      <c r="AH1094" s="173"/>
      <c r="AI1094" s="173"/>
      <c r="AJ1094" s="173"/>
      <c r="AK1094" s="173"/>
      <c r="AL1094" s="173"/>
      <c r="AM1094" s="173"/>
      <c r="AN1094" s="173">
        <v>900000</v>
      </c>
      <c r="AO1094" s="173">
        <v>450000</v>
      </c>
      <c r="AP1094" s="173"/>
      <c r="AQ1094" s="173"/>
      <c r="AR1094" s="173"/>
      <c r="AS1094" s="173"/>
      <c r="AT1094" s="160">
        <f t="shared" si="341"/>
        <v>3</v>
      </c>
      <c r="AU1094" s="173">
        <f t="shared" si="342"/>
        <v>2050000</v>
      </c>
      <c r="AV1094" s="173">
        <f t="shared" si="343"/>
        <v>683300</v>
      </c>
      <c r="AW1094" s="173">
        <f t="shared" si="344"/>
        <v>450000</v>
      </c>
      <c r="AX1094" s="173">
        <f t="shared" ref="AX1094" si="362">SUM(AA1094:AV1094)</f>
        <v>4783303</v>
      </c>
      <c r="AY1094" s="173">
        <f t="shared" ref="AY1094" si="363">ROUND(AX1094/AW1094,-2)</f>
        <v>0</v>
      </c>
      <c r="AZ1094" s="173">
        <f t="shared" ref="AZ1094" si="364">MIN(AA1094:AV1094)</f>
        <v>3</v>
      </c>
      <c r="BA1094" s="173">
        <f t="shared" ref="BA1094" si="365">AY1094-S1094</f>
        <v>0</v>
      </c>
      <c r="BB1094" s="173">
        <f>AW1094</f>
        <v>450000</v>
      </c>
      <c r="BC1094" s="178">
        <f t="shared" si="355"/>
        <v>683300</v>
      </c>
      <c r="BD1094" s="173">
        <f t="shared" si="361"/>
        <v>450000</v>
      </c>
      <c r="BE1094" s="177"/>
      <c r="BF1094" s="179" t="s">
        <v>20515</v>
      </c>
      <c r="BG1094" s="173"/>
      <c r="BH1094" s="167"/>
      <c r="BI1094" s="162" t="s">
        <v>20504</v>
      </c>
      <c r="BJ1094" s="163">
        <v>1</v>
      </c>
    </row>
    <row r="1095" spans="1:63" ht="33.75" customHeight="1" x14ac:dyDescent="0.25">
      <c r="A1095" s="157">
        <v>1089</v>
      </c>
      <c r="B1095" s="164" t="s">
        <v>2767</v>
      </c>
      <c r="C1095" s="169" t="s">
        <v>2768</v>
      </c>
      <c r="D1095" s="169" t="s">
        <v>2525</v>
      </c>
      <c r="E1095" s="170" t="s">
        <v>2735</v>
      </c>
      <c r="F1095" s="171" t="s">
        <v>2736</v>
      </c>
      <c r="G1095" s="171" t="s">
        <v>2769</v>
      </c>
      <c r="H1095" s="172" t="s">
        <v>2736</v>
      </c>
      <c r="I1095" s="164" t="s">
        <v>499</v>
      </c>
      <c r="J1095" s="164">
        <v>135</v>
      </c>
      <c r="K1095" s="171">
        <v>135</v>
      </c>
      <c r="L1095" s="171" t="s">
        <v>2770</v>
      </c>
      <c r="M1095" s="173">
        <v>1009000</v>
      </c>
      <c r="N1095" s="173">
        <v>150000</v>
      </c>
      <c r="O1095" s="173">
        <v>150260.869565217</v>
      </c>
      <c r="P1095" s="173">
        <v>1159000</v>
      </c>
      <c r="Q1095" s="173">
        <v>195339.1304347821</v>
      </c>
      <c r="R1095" s="173">
        <v>1204339.130434782</v>
      </c>
      <c r="S1095" s="173">
        <v>1204300</v>
      </c>
      <c r="T1095" s="174"/>
      <c r="U1095" s="175" t="s">
        <v>471</v>
      </c>
      <c r="V1095" s="175" t="s">
        <v>1197</v>
      </c>
      <c r="W1095" s="175" t="s">
        <v>173</v>
      </c>
      <c r="X1095" s="176">
        <v>43294</v>
      </c>
      <c r="Y1095" s="171" t="s">
        <v>7688</v>
      </c>
      <c r="Z1095" s="171"/>
      <c r="AA1095" s="173"/>
      <c r="AB1095" s="173"/>
      <c r="AC1095" s="173"/>
      <c r="AD1095" s="173"/>
      <c r="AE1095" s="173"/>
      <c r="AF1095" s="173"/>
      <c r="AG1095" s="173"/>
      <c r="AH1095" s="173"/>
      <c r="AI1095" s="173">
        <v>1623000</v>
      </c>
      <c r="AJ1095" s="173"/>
      <c r="AK1095" s="173"/>
      <c r="AL1095" s="173"/>
      <c r="AM1095" s="173"/>
      <c r="AN1095" s="173"/>
      <c r="AO1095" s="173"/>
      <c r="AP1095" s="173"/>
      <c r="AQ1095" s="173"/>
      <c r="AR1095" s="173">
        <v>1500000</v>
      </c>
      <c r="AS1095" s="173">
        <v>1658000</v>
      </c>
      <c r="AT1095" s="160">
        <f t="shared" ref="AT1095:AT1158" si="366">COUNT(AA1095:AS1095)</f>
        <v>3</v>
      </c>
      <c r="AU1095" s="173">
        <f t="shared" ref="AU1095:AU1158" si="367">SUM(AA1095:AS1095)</f>
        <v>4781000</v>
      </c>
      <c r="AV1095" s="173">
        <f t="shared" ref="AV1095:AV1158" si="368">ROUND(AU1095/AT1095,-2)</f>
        <v>1593700</v>
      </c>
      <c r="AW1095" s="173">
        <f t="shared" ref="AW1095:AW1158" si="369">MIN(AA1095:AS1095)</f>
        <v>1500000</v>
      </c>
      <c r="AX1095" s="173">
        <f t="shared" ref="AX1095:AX1158" si="370">AV1095-S1095</f>
        <v>389400</v>
      </c>
      <c r="AY1095" s="173">
        <f t="shared" ref="AY1095:AY1126" si="371">AW1095-S1095</f>
        <v>295700</v>
      </c>
      <c r="AZ1095" s="177">
        <f t="shared" ref="AZ1095:AZ1126" si="372">AX1095/S1095</f>
        <v>0.32334136012621439</v>
      </c>
      <c r="BA1095" s="177">
        <f t="shared" ref="BA1095:BA1126" si="373">AY1095/S1095</f>
        <v>0.24553682637216639</v>
      </c>
      <c r="BB1095" s="173">
        <f>AV1095</f>
        <v>1593700</v>
      </c>
      <c r="BC1095" s="178">
        <f t="shared" si="355"/>
        <v>1593700</v>
      </c>
      <c r="BD1095" s="173">
        <f t="shared" si="361"/>
        <v>389400</v>
      </c>
      <c r="BE1095" s="177">
        <f t="shared" ref="BE1095:BE1126" si="374">BD1095/S1095</f>
        <v>0.32334136012621439</v>
      </c>
      <c r="BF1095" s="179" t="s">
        <v>7679</v>
      </c>
      <c r="BG1095" s="174"/>
      <c r="BH1095" s="166" t="s">
        <v>20501</v>
      </c>
      <c r="BI1095" s="162"/>
      <c r="BJ1095" s="163">
        <v>1</v>
      </c>
      <c r="BK1095" s="163"/>
    </row>
    <row r="1096" spans="1:63" ht="33.75" customHeight="1" x14ac:dyDescent="0.25">
      <c r="A1096" s="157">
        <v>1090</v>
      </c>
      <c r="B1096" s="164" t="s">
        <v>2805</v>
      </c>
      <c r="C1096" s="169" t="s">
        <v>2797</v>
      </c>
      <c r="D1096" s="169" t="s">
        <v>2525</v>
      </c>
      <c r="E1096" s="170" t="s">
        <v>2806</v>
      </c>
      <c r="F1096" s="171" t="s">
        <v>2807</v>
      </c>
      <c r="G1096" s="171" t="s">
        <v>2807</v>
      </c>
      <c r="H1096" s="172" t="s">
        <v>2807</v>
      </c>
      <c r="I1096" s="164" t="s">
        <v>439</v>
      </c>
      <c r="J1096" s="164">
        <v>140</v>
      </c>
      <c r="K1096" s="171">
        <v>140</v>
      </c>
      <c r="L1096" s="171" t="s">
        <v>2801</v>
      </c>
      <c r="M1096" s="173">
        <v>187000</v>
      </c>
      <c r="N1096" s="173">
        <f>P1096-M1096</f>
        <v>68000</v>
      </c>
      <c r="O1096" s="173">
        <v>68869.565217391297</v>
      </c>
      <c r="P1096" s="173">
        <v>255000</v>
      </c>
      <c r="Q1096" s="173">
        <f>+O1096/1800000*2340000</f>
        <v>89530.434782608689</v>
      </c>
      <c r="R1096" s="173">
        <f>+M1096+Q1096</f>
        <v>276530.4347826087</v>
      </c>
      <c r="S1096" s="173">
        <v>276500</v>
      </c>
      <c r="T1096" s="174"/>
      <c r="U1096" s="175" t="s">
        <v>471</v>
      </c>
      <c r="V1096" s="175" t="s">
        <v>1197</v>
      </c>
      <c r="W1096" s="175" t="s">
        <v>29</v>
      </c>
      <c r="X1096" s="176">
        <v>43294</v>
      </c>
      <c r="Y1096" s="171" t="s">
        <v>7684</v>
      </c>
      <c r="Z1096" s="171"/>
      <c r="AA1096" s="173"/>
      <c r="AB1096" s="173"/>
      <c r="AC1096" s="173"/>
      <c r="AD1096" s="173"/>
      <c r="AE1096" s="173"/>
      <c r="AF1096" s="173">
        <v>600000</v>
      </c>
      <c r="AG1096" s="173"/>
      <c r="AH1096" s="173"/>
      <c r="AI1096" s="173">
        <v>357000</v>
      </c>
      <c r="AJ1096" s="173"/>
      <c r="AK1096" s="173"/>
      <c r="AL1096" s="173"/>
      <c r="AM1096" s="173"/>
      <c r="AN1096" s="173"/>
      <c r="AO1096" s="173"/>
      <c r="AP1096" s="173"/>
      <c r="AQ1096" s="173"/>
      <c r="AR1096" s="173"/>
      <c r="AS1096" s="173">
        <v>347000</v>
      </c>
      <c r="AT1096" s="160">
        <f t="shared" si="366"/>
        <v>3</v>
      </c>
      <c r="AU1096" s="173">
        <f t="shared" si="367"/>
        <v>1304000</v>
      </c>
      <c r="AV1096" s="173">
        <f t="shared" si="368"/>
        <v>434700</v>
      </c>
      <c r="AW1096" s="173">
        <f t="shared" si="369"/>
        <v>347000</v>
      </c>
      <c r="AX1096" s="173">
        <f t="shared" si="370"/>
        <v>158200</v>
      </c>
      <c r="AY1096" s="173">
        <f t="shared" si="371"/>
        <v>70500</v>
      </c>
      <c r="AZ1096" s="177">
        <f t="shared" si="372"/>
        <v>0.57215189873417727</v>
      </c>
      <c r="BA1096" s="177">
        <f t="shared" si="373"/>
        <v>0.25497287522603979</v>
      </c>
      <c r="BB1096" s="173">
        <f>AW1096</f>
        <v>347000</v>
      </c>
      <c r="BC1096" s="178">
        <f t="shared" si="355"/>
        <v>434700</v>
      </c>
      <c r="BD1096" s="173">
        <f t="shared" si="361"/>
        <v>70500</v>
      </c>
      <c r="BE1096" s="177">
        <f t="shared" si="374"/>
        <v>0.25497287522603979</v>
      </c>
      <c r="BF1096" s="179" t="s">
        <v>20515</v>
      </c>
      <c r="BG1096" s="174"/>
      <c r="BH1096" s="166" t="s">
        <v>20501</v>
      </c>
      <c r="BI1096" s="162"/>
      <c r="BJ1096" s="163">
        <v>1</v>
      </c>
      <c r="BK1096" s="163"/>
    </row>
    <row r="1097" spans="1:63" ht="33.75" customHeight="1" x14ac:dyDescent="0.25">
      <c r="A1097" s="157">
        <v>1091</v>
      </c>
      <c r="B1097" s="164" t="s">
        <v>2821</v>
      </c>
      <c r="C1097" s="169" t="s">
        <v>2811</v>
      </c>
      <c r="D1097" s="169" t="s">
        <v>2525</v>
      </c>
      <c r="E1097" s="170" t="s">
        <v>2822</v>
      </c>
      <c r="F1097" s="171" t="s">
        <v>2820</v>
      </c>
      <c r="G1097" s="171" t="s">
        <v>2820</v>
      </c>
      <c r="H1097" s="172" t="s">
        <v>2820</v>
      </c>
      <c r="I1097" s="164" t="s">
        <v>499</v>
      </c>
      <c r="J1097" s="164">
        <v>141</v>
      </c>
      <c r="K1097" s="171">
        <v>141</v>
      </c>
      <c r="L1097" s="171" t="s">
        <v>2814</v>
      </c>
      <c r="M1097" s="173">
        <v>304000</v>
      </c>
      <c r="N1097" s="173">
        <v>126000</v>
      </c>
      <c r="O1097" s="173">
        <v>126782.608695652</v>
      </c>
      <c r="P1097" s="173">
        <v>430000</v>
      </c>
      <c r="Q1097" s="173">
        <v>164817.39130434761</v>
      </c>
      <c r="R1097" s="173">
        <v>468817.39130434761</v>
      </c>
      <c r="S1097" s="173">
        <v>468800</v>
      </c>
      <c r="T1097" s="174"/>
      <c r="U1097" s="175" t="s">
        <v>471</v>
      </c>
      <c r="V1097" s="175" t="s">
        <v>1197</v>
      </c>
      <c r="W1097" s="175" t="s">
        <v>173</v>
      </c>
      <c r="X1097" s="176">
        <v>43294</v>
      </c>
      <c r="Y1097" s="171" t="s">
        <v>7684</v>
      </c>
      <c r="Z1097" s="171"/>
      <c r="AA1097" s="173"/>
      <c r="AB1097" s="173"/>
      <c r="AC1097" s="173"/>
      <c r="AD1097" s="173"/>
      <c r="AE1097" s="173"/>
      <c r="AF1097" s="173"/>
      <c r="AG1097" s="173"/>
      <c r="AH1097" s="173"/>
      <c r="AI1097" s="173">
        <v>602000</v>
      </c>
      <c r="AJ1097" s="173"/>
      <c r="AK1097" s="173"/>
      <c r="AL1097" s="173"/>
      <c r="AM1097" s="173"/>
      <c r="AN1097" s="173"/>
      <c r="AO1097" s="173"/>
      <c r="AP1097" s="173"/>
      <c r="AQ1097" s="173"/>
      <c r="AR1097" s="173">
        <v>912000</v>
      </c>
      <c r="AS1097" s="173">
        <v>578000</v>
      </c>
      <c r="AT1097" s="160">
        <f t="shared" si="366"/>
        <v>3</v>
      </c>
      <c r="AU1097" s="173">
        <f t="shared" si="367"/>
        <v>2092000</v>
      </c>
      <c r="AV1097" s="173">
        <f t="shared" si="368"/>
        <v>697300</v>
      </c>
      <c r="AW1097" s="173">
        <f t="shared" si="369"/>
        <v>578000</v>
      </c>
      <c r="AX1097" s="173">
        <f t="shared" si="370"/>
        <v>228500</v>
      </c>
      <c r="AY1097" s="173">
        <f t="shared" si="371"/>
        <v>109200</v>
      </c>
      <c r="AZ1097" s="177">
        <f t="shared" si="372"/>
        <v>0.48741467576791808</v>
      </c>
      <c r="BA1097" s="177">
        <f t="shared" si="373"/>
        <v>0.23293515358361774</v>
      </c>
      <c r="BB1097" s="173">
        <f>AV1097</f>
        <v>697300</v>
      </c>
      <c r="BC1097" s="178">
        <f t="shared" si="355"/>
        <v>697300</v>
      </c>
      <c r="BD1097" s="173">
        <f t="shared" si="361"/>
        <v>228500</v>
      </c>
      <c r="BE1097" s="177">
        <f t="shared" si="374"/>
        <v>0.48741467576791808</v>
      </c>
      <c r="BF1097" s="179" t="s">
        <v>7679</v>
      </c>
      <c r="BG1097" s="174"/>
      <c r="BH1097" s="166" t="s">
        <v>20501</v>
      </c>
      <c r="BI1097" s="162"/>
      <c r="BJ1097" s="163">
        <v>1</v>
      </c>
      <c r="BK1097" s="163"/>
    </row>
    <row r="1098" spans="1:63" ht="33.75" customHeight="1" x14ac:dyDescent="0.25">
      <c r="A1098" s="157">
        <v>1092</v>
      </c>
      <c r="B1098" s="164" t="s">
        <v>2831</v>
      </c>
      <c r="C1098" s="169" t="s">
        <v>2827</v>
      </c>
      <c r="D1098" s="169" t="s">
        <v>2525</v>
      </c>
      <c r="E1098" s="170" t="s">
        <v>2832</v>
      </c>
      <c r="F1098" s="171" t="s">
        <v>2829</v>
      </c>
      <c r="G1098" s="171" t="s">
        <v>2829</v>
      </c>
      <c r="H1098" s="172" t="s">
        <v>2829</v>
      </c>
      <c r="I1098" s="164" t="s">
        <v>439</v>
      </c>
      <c r="J1098" s="164">
        <v>142</v>
      </c>
      <c r="K1098" s="171">
        <v>142</v>
      </c>
      <c r="L1098" s="171" t="s">
        <v>2830</v>
      </c>
      <c r="M1098" s="173">
        <v>224000</v>
      </c>
      <c r="N1098" s="173">
        <v>98000</v>
      </c>
      <c r="O1098" s="173">
        <v>98608.695652173905</v>
      </c>
      <c r="P1098" s="173">
        <v>322000</v>
      </c>
      <c r="Q1098" s="173">
        <v>128191.30434782608</v>
      </c>
      <c r="R1098" s="173">
        <v>352191.30434782605</v>
      </c>
      <c r="S1098" s="173">
        <v>352100</v>
      </c>
      <c r="T1098" s="174"/>
      <c r="U1098" s="175" t="s">
        <v>471</v>
      </c>
      <c r="V1098" s="175" t="s">
        <v>1197</v>
      </c>
      <c r="W1098" s="175" t="s">
        <v>29</v>
      </c>
      <c r="X1098" s="176">
        <v>43294</v>
      </c>
      <c r="Y1098" s="171" t="s">
        <v>7684</v>
      </c>
      <c r="Z1098" s="171"/>
      <c r="AA1098" s="173"/>
      <c r="AB1098" s="173"/>
      <c r="AC1098" s="173"/>
      <c r="AD1098" s="173"/>
      <c r="AE1098" s="173"/>
      <c r="AF1098" s="173"/>
      <c r="AG1098" s="173"/>
      <c r="AH1098" s="173"/>
      <c r="AI1098" s="173">
        <v>451000</v>
      </c>
      <c r="AJ1098" s="173"/>
      <c r="AK1098" s="173"/>
      <c r="AL1098" s="173"/>
      <c r="AM1098" s="173"/>
      <c r="AN1098" s="173"/>
      <c r="AO1098" s="173"/>
      <c r="AP1098" s="173"/>
      <c r="AQ1098" s="173"/>
      <c r="AR1098" s="173">
        <v>708000</v>
      </c>
      <c r="AS1098" s="173">
        <v>431000</v>
      </c>
      <c r="AT1098" s="160">
        <f t="shared" si="366"/>
        <v>3</v>
      </c>
      <c r="AU1098" s="173">
        <f t="shared" si="367"/>
        <v>1590000</v>
      </c>
      <c r="AV1098" s="173">
        <f t="shared" si="368"/>
        <v>530000</v>
      </c>
      <c r="AW1098" s="173">
        <f t="shared" si="369"/>
        <v>431000</v>
      </c>
      <c r="AX1098" s="173">
        <f t="shared" si="370"/>
        <v>177900</v>
      </c>
      <c r="AY1098" s="173">
        <f t="shared" si="371"/>
        <v>78900</v>
      </c>
      <c r="AZ1098" s="177">
        <f t="shared" si="372"/>
        <v>0.50525418915080944</v>
      </c>
      <c r="BA1098" s="177">
        <f t="shared" si="373"/>
        <v>0.22408406702641295</v>
      </c>
      <c r="BB1098" s="173">
        <f>AW1098</f>
        <v>431000</v>
      </c>
      <c r="BC1098" s="178">
        <f t="shared" si="355"/>
        <v>530000</v>
      </c>
      <c r="BD1098" s="173">
        <f t="shared" si="361"/>
        <v>78900</v>
      </c>
      <c r="BE1098" s="177">
        <f t="shared" si="374"/>
        <v>0.22408406702641295</v>
      </c>
      <c r="BF1098" s="179" t="s">
        <v>20515</v>
      </c>
      <c r="BG1098" s="174"/>
      <c r="BH1098" s="166" t="s">
        <v>20501</v>
      </c>
      <c r="BI1098" s="162"/>
      <c r="BJ1098" s="163">
        <v>1</v>
      </c>
      <c r="BK1098" s="163"/>
    </row>
    <row r="1099" spans="1:63" ht="48.75" customHeight="1" x14ac:dyDescent="0.25">
      <c r="A1099" s="157">
        <v>1093</v>
      </c>
      <c r="B1099" s="164" t="s">
        <v>2919</v>
      </c>
      <c r="C1099" s="169" t="s">
        <v>2873</v>
      </c>
      <c r="D1099" s="169" t="s">
        <v>2525</v>
      </c>
      <c r="E1099" s="170" t="s">
        <v>2920</v>
      </c>
      <c r="F1099" s="171" t="s">
        <v>2917</v>
      </c>
      <c r="G1099" s="171" t="s">
        <v>2917</v>
      </c>
      <c r="H1099" s="172" t="s">
        <v>2918</v>
      </c>
      <c r="I1099" s="164" t="s">
        <v>499</v>
      </c>
      <c r="J1099" s="164">
        <v>145</v>
      </c>
      <c r="K1099" s="171">
        <v>145</v>
      </c>
      <c r="L1099" s="171" t="s">
        <v>2876</v>
      </c>
      <c r="M1099" s="173">
        <v>605000</v>
      </c>
      <c r="N1099" s="173">
        <v>148000</v>
      </c>
      <c r="O1099" s="173">
        <v>148695.652173913</v>
      </c>
      <c r="P1099" s="173">
        <v>753000</v>
      </c>
      <c r="Q1099" s="173">
        <v>193304.34782608689</v>
      </c>
      <c r="R1099" s="173">
        <v>798304.34782608692</v>
      </c>
      <c r="S1099" s="173">
        <v>798300</v>
      </c>
      <c r="T1099" s="174" t="s">
        <v>2877</v>
      </c>
      <c r="U1099" s="175" t="s">
        <v>441</v>
      </c>
      <c r="V1099" s="175" t="s">
        <v>2524</v>
      </c>
      <c r="W1099" s="175" t="s">
        <v>173</v>
      </c>
      <c r="X1099" s="176">
        <v>43294</v>
      </c>
      <c r="Y1099" s="171" t="s">
        <v>7684</v>
      </c>
      <c r="Z1099" s="171"/>
      <c r="AA1099" s="173"/>
      <c r="AB1099" s="173"/>
      <c r="AC1099" s="173"/>
      <c r="AD1099" s="173"/>
      <c r="AE1099" s="173"/>
      <c r="AF1099" s="173"/>
      <c r="AG1099" s="173"/>
      <c r="AH1099" s="173"/>
      <c r="AI1099" s="173">
        <v>1055000</v>
      </c>
      <c r="AJ1099" s="173"/>
      <c r="AK1099" s="173"/>
      <c r="AL1099" s="173"/>
      <c r="AM1099" s="173"/>
      <c r="AN1099" s="173"/>
      <c r="AO1099" s="173"/>
      <c r="AP1099" s="173"/>
      <c r="AQ1099" s="173"/>
      <c r="AR1099" s="173">
        <v>1326000</v>
      </c>
      <c r="AS1099" s="173">
        <v>1448000</v>
      </c>
      <c r="AT1099" s="160">
        <f t="shared" si="366"/>
        <v>3</v>
      </c>
      <c r="AU1099" s="173">
        <f t="shared" si="367"/>
        <v>3829000</v>
      </c>
      <c r="AV1099" s="173">
        <f t="shared" si="368"/>
        <v>1276300</v>
      </c>
      <c r="AW1099" s="173">
        <f t="shared" si="369"/>
        <v>1055000</v>
      </c>
      <c r="AX1099" s="173">
        <f t="shared" si="370"/>
        <v>478000</v>
      </c>
      <c r="AY1099" s="173">
        <f t="shared" si="371"/>
        <v>256700</v>
      </c>
      <c r="AZ1099" s="177">
        <f t="shared" si="372"/>
        <v>0.59877239133157956</v>
      </c>
      <c r="BA1099" s="177">
        <f t="shared" si="373"/>
        <v>0.32155831141174995</v>
      </c>
      <c r="BB1099" s="173">
        <f>AW1099</f>
        <v>1055000</v>
      </c>
      <c r="BC1099" s="178">
        <f t="shared" si="355"/>
        <v>1276300</v>
      </c>
      <c r="BD1099" s="173">
        <f t="shared" si="361"/>
        <v>256700</v>
      </c>
      <c r="BE1099" s="177">
        <f t="shared" si="374"/>
        <v>0.32155831141174995</v>
      </c>
      <c r="BF1099" s="179" t="s">
        <v>20515</v>
      </c>
      <c r="BG1099" s="174" t="s">
        <v>2877</v>
      </c>
      <c r="BH1099" s="166" t="s">
        <v>20501</v>
      </c>
      <c r="BI1099" s="162"/>
      <c r="BJ1099" s="163">
        <v>1</v>
      </c>
      <c r="BK1099" s="163"/>
    </row>
    <row r="1100" spans="1:63" ht="33.75" customHeight="1" x14ac:dyDescent="0.25">
      <c r="A1100" s="157">
        <v>1094</v>
      </c>
      <c r="B1100" s="164" t="s">
        <v>3088</v>
      </c>
      <c r="C1100" s="169" t="s">
        <v>3083</v>
      </c>
      <c r="D1100" s="169" t="s">
        <v>2525</v>
      </c>
      <c r="E1100" s="170" t="s">
        <v>3089</v>
      </c>
      <c r="F1100" s="171" t="s">
        <v>3085</v>
      </c>
      <c r="G1100" s="171" t="s">
        <v>3085</v>
      </c>
      <c r="H1100" s="172" t="s">
        <v>3085</v>
      </c>
      <c r="I1100" s="164" t="s">
        <v>499</v>
      </c>
      <c r="J1100" s="164">
        <v>189</v>
      </c>
      <c r="K1100" s="171">
        <v>189</v>
      </c>
      <c r="L1100" s="171" t="s">
        <v>3086</v>
      </c>
      <c r="M1100" s="173">
        <v>435000</v>
      </c>
      <c r="N1100" s="173">
        <v>170000</v>
      </c>
      <c r="O1100" s="173">
        <v>170608.69565217401</v>
      </c>
      <c r="P1100" s="173">
        <v>605000</v>
      </c>
      <c r="Q1100" s="173">
        <v>221791.3043478262</v>
      </c>
      <c r="R1100" s="173">
        <v>656791.30434782617</v>
      </c>
      <c r="S1100" s="173">
        <v>656700</v>
      </c>
      <c r="T1100" s="174" t="s">
        <v>3087</v>
      </c>
      <c r="U1100" s="175" t="s">
        <v>441</v>
      </c>
      <c r="V1100" s="175" t="s">
        <v>2524</v>
      </c>
      <c r="W1100" s="175" t="s">
        <v>173</v>
      </c>
      <c r="X1100" s="176">
        <v>43294</v>
      </c>
      <c r="Y1100" s="171" t="s">
        <v>7684</v>
      </c>
      <c r="Z1100" s="171"/>
      <c r="AA1100" s="173"/>
      <c r="AB1100" s="173"/>
      <c r="AC1100" s="173"/>
      <c r="AD1100" s="173"/>
      <c r="AE1100" s="173"/>
      <c r="AF1100" s="173"/>
      <c r="AG1100" s="173"/>
      <c r="AH1100" s="173"/>
      <c r="AI1100" s="173">
        <v>847000</v>
      </c>
      <c r="AJ1100" s="173"/>
      <c r="AK1100" s="173"/>
      <c r="AL1100" s="173"/>
      <c r="AM1100" s="173"/>
      <c r="AN1100" s="173"/>
      <c r="AO1100" s="173"/>
      <c r="AP1100" s="173"/>
      <c r="AQ1100" s="173"/>
      <c r="AR1100" s="173">
        <v>958000</v>
      </c>
      <c r="AS1100" s="173">
        <v>816000</v>
      </c>
      <c r="AT1100" s="160">
        <f t="shared" si="366"/>
        <v>3</v>
      </c>
      <c r="AU1100" s="173">
        <f t="shared" si="367"/>
        <v>2621000</v>
      </c>
      <c r="AV1100" s="173">
        <f t="shared" si="368"/>
        <v>873700</v>
      </c>
      <c r="AW1100" s="173">
        <f t="shared" si="369"/>
        <v>816000</v>
      </c>
      <c r="AX1100" s="173">
        <f t="shared" si="370"/>
        <v>217000</v>
      </c>
      <c r="AY1100" s="173">
        <f t="shared" si="371"/>
        <v>159300</v>
      </c>
      <c r="AZ1100" s="177">
        <f t="shared" si="372"/>
        <v>0.33044007918379775</v>
      </c>
      <c r="BA1100" s="177">
        <f t="shared" si="373"/>
        <v>0.24257651895842849</v>
      </c>
      <c r="BB1100" s="173">
        <f>AV1100</f>
        <v>873700</v>
      </c>
      <c r="BC1100" s="178">
        <f t="shared" si="355"/>
        <v>873700</v>
      </c>
      <c r="BD1100" s="173">
        <f t="shared" si="361"/>
        <v>217000</v>
      </c>
      <c r="BE1100" s="177">
        <f t="shared" si="374"/>
        <v>0.33044007918379775</v>
      </c>
      <c r="BF1100" s="179" t="s">
        <v>7679</v>
      </c>
      <c r="BG1100" s="174" t="s">
        <v>3087</v>
      </c>
      <c r="BH1100" s="166" t="s">
        <v>20501</v>
      </c>
      <c r="BI1100" s="162"/>
      <c r="BJ1100" s="163">
        <v>1</v>
      </c>
      <c r="BK1100" s="163"/>
    </row>
    <row r="1101" spans="1:63" ht="33.75" customHeight="1" x14ac:dyDescent="0.25">
      <c r="A1101" s="157">
        <v>1095</v>
      </c>
      <c r="B1101" s="164" t="s">
        <v>3102</v>
      </c>
      <c r="C1101" s="169" t="s">
        <v>3096</v>
      </c>
      <c r="D1101" s="169" t="s">
        <v>2525</v>
      </c>
      <c r="E1101" s="170" t="s">
        <v>3103</v>
      </c>
      <c r="F1101" s="171" t="s">
        <v>3100</v>
      </c>
      <c r="G1101" s="171" t="s">
        <v>3100</v>
      </c>
      <c r="H1101" s="172" t="s">
        <v>3101</v>
      </c>
      <c r="I1101" s="164" t="s">
        <v>439</v>
      </c>
      <c r="J1101" s="164">
        <v>196</v>
      </c>
      <c r="K1101" s="171">
        <v>196</v>
      </c>
      <c r="L1101" s="171" t="s">
        <v>3097</v>
      </c>
      <c r="M1101" s="173">
        <v>174000</v>
      </c>
      <c r="N1101" s="173">
        <v>84000</v>
      </c>
      <c r="O1101" s="173">
        <v>84521.739130434798</v>
      </c>
      <c r="P1101" s="173">
        <v>258000</v>
      </c>
      <c r="Q1101" s="173">
        <v>109878.26086956525</v>
      </c>
      <c r="R1101" s="173">
        <v>283878.26086956525</v>
      </c>
      <c r="S1101" s="173">
        <v>283800</v>
      </c>
      <c r="T1101" s="174"/>
      <c r="U1101" s="175" t="s">
        <v>441</v>
      </c>
      <c r="V1101" s="175" t="s">
        <v>2524</v>
      </c>
      <c r="W1101" s="175" t="s">
        <v>173</v>
      </c>
      <c r="X1101" s="176">
        <v>43294</v>
      </c>
      <c r="Y1101" s="171" t="s">
        <v>7684</v>
      </c>
      <c r="Z1101" s="171"/>
      <c r="AA1101" s="173"/>
      <c r="AB1101" s="173"/>
      <c r="AC1101" s="173"/>
      <c r="AD1101" s="173"/>
      <c r="AE1101" s="173"/>
      <c r="AF1101" s="173"/>
      <c r="AG1101" s="173"/>
      <c r="AH1101" s="173"/>
      <c r="AI1101" s="173">
        <v>362000</v>
      </c>
      <c r="AJ1101" s="173"/>
      <c r="AK1101" s="173"/>
      <c r="AL1101" s="173"/>
      <c r="AM1101" s="173"/>
      <c r="AN1101" s="173"/>
      <c r="AO1101" s="173"/>
      <c r="AP1101" s="173"/>
      <c r="AQ1101" s="173"/>
      <c r="AR1101" s="173">
        <v>437000</v>
      </c>
      <c r="AS1101" s="173">
        <v>342000</v>
      </c>
      <c r="AT1101" s="160">
        <f t="shared" si="366"/>
        <v>3</v>
      </c>
      <c r="AU1101" s="173">
        <f t="shared" si="367"/>
        <v>1141000</v>
      </c>
      <c r="AV1101" s="173">
        <f t="shared" si="368"/>
        <v>380300</v>
      </c>
      <c r="AW1101" s="173">
        <f t="shared" si="369"/>
        <v>342000</v>
      </c>
      <c r="AX1101" s="173">
        <f t="shared" si="370"/>
        <v>96500</v>
      </c>
      <c r="AY1101" s="173">
        <f t="shared" si="371"/>
        <v>58200</v>
      </c>
      <c r="AZ1101" s="177">
        <f t="shared" si="372"/>
        <v>0.34002818886539815</v>
      </c>
      <c r="BA1101" s="177">
        <f t="shared" si="373"/>
        <v>0.20507399577167018</v>
      </c>
      <c r="BB1101" s="173">
        <f>AV1101</f>
        <v>380300</v>
      </c>
      <c r="BC1101" s="178">
        <f t="shared" si="355"/>
        <v>380300</v>
      </c>
      <c r="BD1101" s="173">
        <f t="shared" si="361"/>
        <v>96500</v>
      </c>
      <c r="BE1101" s="177">
        <f t="shared" si="374"/>
        <v>0.34002818886539815</v>
      </c>
      <c r="BF1101" s="179" t="s">
        <v>7679</v>
      </c>
      <c r="BG1101" s="174"/>
      <c r="BH1101" s="166" t="s">
        <v>20501</v>
      </c>
      <c r="BI1101" s="162"/>
      <c r="BJ1101" s="163">
        <v>1</v>
      </c>
      <c r="BK1101" s="163"/>
    </row>
    <row r="1102" spans="1:63" ht="33.75" customHeight="1" x14ac:dyDescent="0.25">
      <c r="A1102" s="157">
        <v>1096</v>
      </c>
      <c r="B1102" s="164" t="s">
        <v>3663</v>
      </c>
      <c r="C1102" s="169" t="s">
        <v>3651</v>
      </c>
      <c r="D1102" s="169" t="s">
        <v>2525</v>
      </c>
      <c r="E1102" s="170" t="s">
        <v>3664</v>
      </c>
      <c r="F1102" s="171" t="s">
        <v>3661</v>
      </c>
      <c r="G1102" s="171" t="s">
        <v>3661</v>
      </c>
      <c r="H1102" s="172" t="s">
        <v>3662</v>
      </c>
      <c r="I1102" s="164" t="s">
        <v>499</v>
      </c>
      <c r="J1102" s="164">
        <v>510</v>
      </c>
      <c r="K1102" s="171">
        <v>510</v>
      </c>
      <c r="L1102" s="171" t="s">
        <v>3655</v>
      </c>
      <c r="M1102" s="173">
        <v>1615000</v>
      </c>
      <c r="N1102" s="173">
        <v>98000</v>
      </c>
      <c r="O1102" s="173">
        <v>98608.695652173905</v>
      </c>
      <c r="P1102" s="173">
        <v>1713000</v>
      </c>
      <c r="Q1102" s="173">
        <v>128191.30434782608</v>
      </c>
      <c r="R1102" s="173">
        <v>1743191.3043478262</v>
      </c>
      <c r="S1102" s="173">
        <v>1743100</v>
      </c>
      <c r="T1102" s="174"/>
      <c r="U1102" s="175" t="s">
        <v>26</v>
      </c>
      <c r="V1102" s="175" t="s">
        <v>23</v>
      </c>
      <c r="W1102" s="175" t="s">
        <v>27</v>
      </c>
      <c r="X1102" s="176">
        <v>43294</v>
      </c>
      <c r="Y1102" s="171" t="s">
        <v>7684</v>
      </c>
      <c r="Z1102" s="171"/>
      <c r="AA1102" s="173"/>
      <c r="AB1102" s="173"/>
      <c r="AC1102" s="173"/>
      <c r="AD1102" s="173"/>
      <c r="AE1102" s="173"/>
      <c r="AF1102" s="173"/>
      <c r="AG1102" s="173"/>
      <c r="AH1102" s="173"/>
      <c r="AI1102" s="173">
        <v>2399000</v>
      </c>
      <c r="AJ1102" s="173"/>
      <c r="AK1102" s="173"/>
      <c r="AL1102" s="173"/>
      <c r="AM1102" s="173"/>
      <c r="AN1102" s="173"/>
      <c r="AO1102" s="173"/>
      <c r="AP1102" s="173"/>
      <c r="AQ1102" s="173"/>
      <c r="AR1102" s="173">
        <v>1991000</v>
      </c>
      <c r="AS1102" s="173">
        <v>2517000</v>
      </c>
      <c r="AT1102" s="160">
        <f t="shared" si="366"/>
        <v>3</v>
      </c>
      <c r="AU1102" s="173">
        <f t="shared" si="367"/>
        <v>6907000</v>
      </c>
      <c r="AV1102" s="173">
        <f t="shared" si="368"/>
        <v>2302300</v>
      </c>
      <c r="AW1102" s="173">
        <f t="shared" si="369"/>
        <v>1991000</v>
      </c>
      <c r="AX1102" s="173">
        <f t="shared" si="370"/>
        <v>559200</v>
      </c>
      <c r="AY1102" s="173">
        <f t="shared" si="371"/>
        <v>247900</v>
      </c>
      <c r="AZ1102" s="177">
        <f t="shared" si="372"/>
        <v>0.3208077562962538</v>
      </c>
      <c r="BA1102" s="177">
        <f t="shared" si="373"/>
        <v>0.14221788767139004</v>
      </c>
      <c r="BB1102" s="173">
        <f>AV1102</f>
        <v>2302300</v>
      </c>
      <c r="BC1102" s="178">
        <f t="shared" si="355"/>
        <v>2302300</v>
      </c>
      <c r="BD1102" s="173">
        <f t="shared" si="361"/>
        <v>559200</v>
      </c>
      <c r="BE1102" s="177">
        <f t="shared" si="374"/>
        <v>0.3208077562962538</v>
      </c>
      <c r="BF1102" s="179" t="s">
        <v>7679</v>
      </c>
      <c r="BG1102" s="174"/>
      <c r="BH1102" s="166" t="s">
        <v>20501</v>
      </c>
      <c r="BI1102" s="162"/>
      <c r="BJ1102" s="163">
        <v>1</v>
      </c>
      <c r="BK1102" s="163"/>
    </row>
    <row r="1103" spans="1:63" ht="39" customHeight="1" x14ac:dyDescent="0.25">
      <c r="A1103" s="157">
        <v>1097</v>
      </c>
      <c r="B1103" s="164" t="s">
        <v>5616</v>
      </c>
      <c r="C1103" s="169" t="s">
        <v>5599</v>
      </c>
      <c r="D1103" s="169" t="s">
        <v>2525</v>
      </c>
      <c r="E1103" s="170" t="s">
        <v>5617</v>
      </c>
      <c r="F1103" s="171" t="s">
        <v>5618</v>
      </c>
      <c r="G1103" s="171" t="s">
        <v>5618</v>
      </c>
      <c r="H1103" s="172" t="s">
        <v>5618</v>
      </c>
      <c r="I1103" s="164"/>
      <c r="J1103" s="164">
        <v>943</v>
      </c>
      <c r="K1103" s="171">
        <v>943</v>
      </c>
      <c r="L1103" s="171" t="s">
        <v>5600</v>
      </c>
      <c r="M1103" s="173">
        <v>84382</v>
      </c>
      <c r="N1103" s="173">
        <f>P1103-M1103</f>
        <v>23618</v>
      </c>
      <c r="O1103" s="173">
        <v>24445.5652173913</v>
      </c>
      <c r="P1103" s="173">
        <v>108000</v>
      </c>
      <c r="Q1103" s="173">
        <f>+O1103/1800000*2340000</f>
        <v>31779.234782608692</v>
      </c>
      <c r="R1103" s="173">
        <f>+M1103+Q1103</f>
        <v>116161.23478260869</v>
      </c>
      <c r="S1103" s="173">
        <v>116100</v>
      </c>
      <c r="T1103" s="174" t="s">
        <v>20550</v>
      </c>
      <c r="U1103" s="175" t="s">
        <v>199</v>
      </c>
      <c r="V1103" s="175" t="s">
        <v>4643</v>
      </c>
      <c r="W1103" s="175" t="s">
        <v>173</v>
      </c>
      <c r="X1103" s="176">
        <v>43294</v>
      </c>
      <c r="Y1103" s="171" t="s">
        <v>7688</v>
      </c>
      <c r="Z1103" s="171"/>
      <c r="AA1103" s="173">
        <v>220000</v>
      </c>
      <c r="AB1103" s="173">
        <v>156200</v>
      </c>
      <c r="AC1103" s="173"/>
      <c r="AD1103" s="173"/>
      <c r="AE1103" s="173"/>
      <c r="AF1103" s="173"/>
      <c r="AG1103" s="173"/>
      <c r="AH1103" s="173"/>
      <c r="AI1103" s="173"/>
      <c r="AJ1103" s="173"/>
      <c r="AK1103" s="173"/>
      <c r="AL1103" s="173"/>
      <c r="AM1103" s="173"/>
      <c r="AN1103" s="173"/>
      <c r="AO1103" s="173"/>
      <c r="AP1103" s="173"/>
      <c r="AQ1103" s="173"/>
      <c r="AR1103" s="173"/>
      <c r="AS1103" s="173">
        <v>303000</v>
      </c>
      <c r="AT1103" s="160">
        <f t="shared" si="366"/>
        <v>3</v>
      </c>
      <c r="AU1103" s="173">
        <f t="shared" si="367"/>
        <v>679200</v>
      </c>
      <c r="AV1103" s="173">
        <f t="shared" si="368"/>
        <v>226400</v>
      </c>
      <c r="AW1103" s="173">
        <f t="shared" si="369"/>
        <v>156200</v>
      </c>
      <c r="AX1103" s="173">
        <f t="shared" si="370"/>
        <v>110300</v>
      </c>
      <c r="AY1103" s="173">
        <f t="shared" si="371"/>
        <v>40100</v>
      </c>
      <c r="AZ1103" s="177">
        <f t="shared" si="372"/>
        <v>0.95004306632213609</v>
      </c>
      <c r="BA1103" s="177">
        <f t="shared" si="373"/>
        <v>0.34539190353143839</v>
      </c>
      <c r="BB1103" s="173">
        <f>AW1103</f>
        <v>156200</v>
      </c>
      <c r="BC1103" s="178">
        <f t="shared" si="355"/>
        <v>226400</v>
      </c>
      <c r="BD1103" s="173">
        <f t="shared" si="361"/>
        <v>40100</v>
      </c>
      <c r="BE1103" s="177">
        <f t="shared" si="374"/>
        <v>0.34539190353143839</v>
      </c>
      <c r="BF1103" s="179" t="s">
        <v>20515</v>
      </c>
      <c r="BG1103" s="174" t="s">
        <v>20550</v>
      </c>
      <c r="BH1103" s="166" t="s">
        <v>20501</v>
      </c>
      <c r="BI1103" s="162"/>
      <c r="BJ1103" s="163">
        <v>1</v>
      </c>
      <c r="BK1103" s="163"/>
    </row>
    <row r="1104" spans="1:63" ht="53.25" customHeight="1" x14ac:dyDescent="0.25">
      <c r="A1104" s="157">
        <v>1098</v>
      </c>
      <c r="B1104" s="164" t="s">
        <v>2880</v>
      </c>
      <c r="C1104" s="169" t="s">
        <v>2873</v>
      </c>
      <c r="D1104" s="169" t="s">
        <v>2525</v>
      </c>
      <c r="E1104" s="157">
        <v>20.59</v>
      </c>
      <c r="F1104" s="171" t="s">
        <v>2879</v>
      </c>
      <c r="G1104" s="171" t="s">
        <v>2879</v>
      </c>
      <c r="H1104" s="172" t="s">
        <v>2879</v>
      </c>
      <c r="I1104" s="164" t="s">
        <v>499</v>
      </c>
      <c r="J1104" s="164">
        <v>145</v>
      </c>
      <c r="K1104" s="171">
        <v>145</v>
      </c>
      <c r="L1104" s="171" t="s">
        <v>2876</v>
      </c>
      <c r="M1104" s="173">
        <v>605000</v>
      </c>
      <c r="N1104" s="173">
        <v>148000</v>
      </c>
      <c r="O1104" s="173">
        <v>148695.652173913</v>
      </c>
      <c r="P1104" s="173">
        <v>753000</v>
      </c>
      <c r="Q1104" s="173">
        <v>193304.34782608689</v>
      </c>
      <c r="R1104" s="173">
        <v>798304.34782608692</v>
      </c>
      <c r="S1104" s="173">
        <v>798300</v>
      </c>
      <c r="T1104" s="174" t="s">
        <v>2877</v>
      </c>
      <c r="U1104" s="175" t="s">
        <v>22</v>
      </c>
      <c r="V1104" s="175" t="s">
        <v>2524</v>
      </c>
      <c r="W1104" s="175"/>
      <c r="X1104" s="176"/>
      <c r="Y1104" s="171" t="s">
        <v>7861</v>
      </c>
      <c r="Z1104" s="171"/>
      <c r="AA1104" s="173"/>
      <c r="AB1104" s="173"/>
      <c r="AC1104" s="173"/>
      <c r="AD1104" s="173"/>
      <c r="AE1104" s="173"/>
      <c r="AF1104" s="173"/>
      <c r="AG1104" s="173"/>
      <c r="AH1104" s="173"/>
      <c r="AI1104" s="173">
        <v>1055000</v>
      </c>
      <c r="AJ1104" s="173"/>
      <c r="AK1104" s="173"/>
      <c r="AL1104" s="173"/>
      <c r="AM1104" s="173"/>
      <c r="AN1104" s="173"/>
      <c r="AO1104" s="173"/>
      <c r="AP1104" s="173"/>
      <c r="AQ1104" s="173"/>
      <c r="AR1104" s="173">
        <v>1326000</v>
      </c>
      <c r="AS1104" s="173">
        <v>3287000</v>
      </c>
      <c r="AT1104" s="160">
        <f t="shared" si="366"/>
        <v>3</v>
      </c>
      <c r="AU1104" s="173">
        <f t="shared" si="367"/>
        <v>5668000</v>
      </c>
      <c r="AV1104" s="173">
        <f t="shared" si="368"/>
        <v>1889300</v>
      </c>
      <c r="AW1104" s="173">
        <f t="shared" si="369"/>
        <v>1055000</v>
      </c>
      <c r="AX1104" s="173">
        <f t="shared" si="370"/>
        <v>1091000</v>
      </c>
      <c r="AY1104" s="173">
        <f t="shared" si="371"/>
        <v>256700</v>
      </c>
      <c r="AZ1104" s="177">
        <f t="shared" si="372"/>
        <v>1.3666541400476011</v>
      </c>
      <c r="BA1104" s="177">
        <f t="shared" si="373"/>
        <v>0.32155831141174995</v>
      </c>
      <c r="BB1104" s="173">
        <f>AW1104</f>
        <v>1055000</v>
      </c>
      <c r="BC1104" s="178">
        <f t="shared" si="355"/>
        <v>1889300</v>
      </c>
      <c r="BD1104" s="173">
        <f t="shared" si="361"/>
        <v>256700</v>
      </c>
      <c r="BE1104" s="177">
        <f t="shared" si="374"/>
        <v>0.32155831141174995</v>
      </c>
      <c r="BF1104" s="179" t="s">
        <v>20515</v>
      </c>
      <c r="BG1104" s="174" t="s">
        <v>2877</v>
      </c>
      <c r="BH1104" s="166" t="s">
        <v>7861</v>
      </c>
      <c r="BI1104" s="162"/>
      <c r="BJ1104" s="163">
        <v>1</v>
      </c>
      <c r="BK1104" s="163"/>
    </row>
    <row r="1105" spans="1:63" ht="35.25" customHeight="1" x14ac:dyDescent="0.25">
      <c r="A1105" s="157">
        <v>1099</v>
      </c>
      <c r="B1105" s="164" t="s">
        <v>2757</v>
      </c>
      <c r="C1105" s="169" t="s">
        <v>2758</v>
      </c>
      <c r="D1105" s="169" t="s">
        <v>2525</v>
      </c>
      <c r="E1105" s="157">
        <v>20.29</v>
      </c>
      <c r="F1105" s="171" t="s">
        <v>2759</v>
      </c>
      <c r="G1105" s="171" t="s">
        <v>2759</v>
      </c>
      <c r="H1105" s="172" t="s">
        <v>2759</v>
      </c>
      <c r="I1105" s="164" t="s">
        <v>499</v>
      </c>
      <c r="J1105" s="164">
        <v>134</v>
      </c>
      <c r="K1105" s="171">
        <v>134</v>
      </c>
      <c r="L1105" s="171" t="s">
        <v>2760</v>
      </c>
      <c r="M1105" s="173">
        <v>684000</v>
      </c>
      <c r="N1105" s="173">
        <v>84000</v>
      </c>
      <c r="O1105" s="173">
        <v>84521.739130434798</v>
      </c>
      <c r="P1105" s="173">
        <v>768000</v>
      </c>
      <c r="Q1105" s="173">
        <v>109878.26086956525</v>
      </c>
      <c r="R1105" s="173">
        <v>793878.26086956519</v>
      </c>
      <c r="S1105" s="173">
        <v>793800</v>
      </c>
      <c r="T1105" s="174"/>
      <c r="U1105" s="175" t="s">
        <v>471</v>
      </c>
      <c r="V1105" s="175" t="s">
        <v>1197</v>
      </c>
      <c r="W1105" s="175" t="s">
        <v>173</v>
      </c>
      <c r="X1105" s="176">
        <v>43294</v>
      </c>
      <c r="Y1105" s="171" t="s">
        <v>7863</v>
      </c>
      <c r="Z1105" s="171"/>
      <c r="AA1105" s="173"/>
      <c r="AB1105" s="173"/>
      <c r="AC1105" s="173"/>
      <c r="AD1105" s="173"/>
      <c r="AE1105" s="173"/>
      <c r="AF1105" s="173"/>
      <c r="AG1105" s="173"/>
      <c r="AH1105" s="173"/>
      <c r="AI1105" s="173">
        <v>1076000</v>
      </c>
      <c r="AJ1105" s="173"/>
      <c r="AK1105" s="173"/>
      <c r="AL1105" s="173"/>
      <c r="AM1105" s="173"/>
      <c r="AN1105" s="173"/>
      <c r="AO1105" s="173"/>
      <c r="AP1105" s="173"/>
      <c r="AQ1105" s="173"/>
      <c r="AR1105" s="173">
        <v>984000</v>
      </c>
      <c r="AS1105" s="173">
        <v>1107000</v>
      </c>
      <c r="AT1105" s="160">
        <f t="shared" si="366"/>
        <v>3</v>
      </c>
      <c r="AU1105" s="173">
        <f t="shared" si="367"/>
        <v>3167000</v>
      </c>
      <c r="AV1105" s="173">
        <f t="shared" si="368"/>
        <v>1055700</v>
      </c>
      <c r="AW1105" s="173">
        <f t="shared" si="369"/>
        <v>984000</v>
      </c>
      <c r="AX1105" s="173">
        <f t="shared" si="370"/>
        <v>261900</v>
      </c>
      <c r="AY1105" s="173">
        <f t="shared" si="371"/>
        <v>190200</v>
      </c>
      <c r="AZ1105" s="177">
        <f t="shared" si="372"/>
        <v>0.32993197278911562</v>
      </c>
      <c r="BA1105" s="177">
        <f t="shared" si="373"/>
        <v>0.23960695389266817</v>
      </c>
      <c r="BB1105" s="173">
        <f>AV1105</f>
        <v>1055700</v>
      </c>
      <c r="BC1105" s="178">
        <f t="shared" si="355"/>
        <v>1055700</v>
      </c>
      <c r="BD1105" s="173">
        <f t="shared" si="361"/>
        <v>261900</v>
      </c>
      <c r="BE1105" s="177">
        <f t="shared" si="374"/>
        <v>0.32993197278911562</v>
      </c>
      <c r="BF1105" s="179" t="s">
        <v>7679</v>
      </c>
      <c r="BG1105" s="174"/>
      <c r="BH1105" s="166" t="s">
        <v>7863</v>
      </c>
      <c r="BI1105" s="162"/>
      <c r="BJ1105" s="163">
        <v>1</v>
      </c>
      <c r="BK1105" s="163"/>
    </row>
    <row r="1106" spans="1:63" ht="35.25" customHeight="1" x14ac:dyDescent="0.25">
      <c r="A1106" s="157">
        <v>1100</v>
      </c>
      <c r="B1106" s="164" t="s">
        <v>2789</v>
      </c>
      <c r="C1106" s="169" t="s">
        <v>2780</v>
      </c>
      <c r="D1106" s="169" t="s">
        <v>2525</v>
      </c>
      <c r="E1106" s="170" t="s">
        <v>2790</v>
      </c>
      <c r="F1106" s="171" t="s">
        <v>2791</v>
      </c>
      <c r="G1106" s="171" t="s">
        <v>2791</v>
      </c>
      <c r="H1106" s="172" t="s">
        <v>2791</v>
      </c>
      <c r="I1106" s="164" t="s">
        <v>499</v>
      </c>
      <c r="J1106" s="164">
        <v>138</v>
      </c>
      <c r="K1106" s="171">
        <v>138</v>
      </c>
      <c r="L1106" s="171" t="s">
        <v>2783</v>
      </c>
      <c r="M1106" s="173">
        <v>329000</v>
      </c>
      <c r="N1106" s="173">
        <f>P1106-M1106</f>
        <v>126000</v>
      </c>
      <c r="O1106" s="173">
        <v>126782.608695652</v>
      </c>
      <c r="P1106" s="173">
        <v>455000</v>
      </c>
      <c r="Q1106" s="173">
        <f>+O1106/1800000*2340000</f>
        <v>164817.39130434761</v>
      </c>
      <c r="R1106" s="173">
        <f>+M1106+Q1106</f>
        <v>493817.39130434761</v>
      </c>
      <c r="S1106" s="173">
        <v>493800</v>
      </c>
      <c r="T1106" s="174" t="s">
        <v>2784</v>
      </c>
      <c r="U1106" s="175" t="s">
        <v>471</v>
      </c>
      <c r="V1106" s="175" t="s">
        <v>1197</v>
      </c>
      <c r="W1106" s="175" t="s">
        <v>173</v>
      </c>
      <c r="X1106" s="176">
        <v>43294</v>
      </c>
      <c r="Y1106" s="171" t="s">
        <v>7684</v>
      </c>
      <c r="Z1106" s="171"/>
      <c r="AA1106" s="173"/>
      <c r="AB1106" s="173"/>
      <c r="AC1106" s="173"/>
      <c r="AD1106" s="173"/>
      <c r="AE1106" s="173"/>
      <c r="AF1106" s="173"/>
      <c r="AG1106" s="173"/>
      <c r="AH1106" s="173"/>
      <c r="AI1106" s="173">
        <v>637000</v>
      </c>
      <c r="AJ1106" s="173"/>
      <c r="AK1106" s="173"/>
      <c r="AL1106" s="173" t="s">
        <v>20539</v>
      </c>
      <c r="AM1106" s="173"/>
      <c r="AN1106" s="173"/>
      <c r="AO1106" s="173"/>
      <c r="AP1106" s="173"/>
      <c r="AQ1106" s="173">
        <v>1000000</v>
      </c>
      <c r="AR1106" s="173"/>
      <c r="AS1106" s="173">
        <v>493800</v>
      </c>
      <c r="AT1106" s="160">
        <f t="shared" si="366"/>
        <v>3</v>
      </c>
      <c r="AU1106" s="173">
        <f t="shared" si="367"/>
        <v>2130800</v>
      </c>
      <c r="AV1106" s="173">
        <f t="shared" si="368"/>
        <v>710300</v>
      </c>
      <c r="AW1106" s="173">
        <f t="shared" si="369"/>
        <v>493800</v>
      </c>
      <c r="AX1106" s="173">
        <f t="shared" si="370"/>
        <v>216500</v>
      </c>
      <c r="AY1106" s="173">
        <f t="shared" si="371"/>
        <v>0</v>
      </c>
      <c r="AZ1106" s="177">
        <f t="shared" si="372"/>
        <v>0.43843661401377076</v>
      </c>
      <c r="BA1106" s="177">
        <f t="shared" si="373"/>
        <v>0</v>
      </c>
      <c r="BB1106" s="173">
        <f>AV1106</f>
        <v>710300</v>
      </c>
      <c r="BC1106" s="178">
        <f t="shared" si="355"/>
        <v>710300</v>
      </c>
      <c r="BD1106" s="173">
        <f t="shared" si="361"/>
        <v>216500</v>
      </c>
      <c r="BE1106" s="177">
        <f t="shared" si="374"/>
        <v>0.43843661401377076</v>
      </c>
      <c r="BF1106" s="179" t="s">
        <v>7679</v>
      </c>
      <c r="BG1106" s="174" t="s">
        <v>2784</v>
      </c>
      <c r="BH1106" s="166" t="s">
        <v>20501</v>
      </c>
      <c r="BI1106" s="162"/>
      <c r="BJ1106" s="163">
        <v>1</v>
      </c>
      <c r="BK1106" s="163"/>
    </row>
    <row r="1107" spans="1:63" ht="35.25" customHeight="1" x14ac:dyDescent="0.25">
      <c r="A1107" s="157">
        <v>1101</v>
      </c>
      <c r="B1107" s="164" t="s">
        <v>265</v>
      </c>
      <c r="C1107" s="169" t="s">
        <v>262</v>
      </c>
      <c r="D1107" s="169" t="s">
        <v>2525</v>
      </c>
      <c r="E1107" s="157">
        <v>20.98</v>
      </c>
      <c r="F1107" s="171" t="s">
        <v>264</v>
      </c>
      <c r="G1107" s="171" t="s">
        <v>264</v>
      </c>
      <c r="H1107" s="172" t="s">
        <v>264</v>
      </c>
      <c r="I1107" s="164" t="s">
        <v>21</v>
      </c>
      <c r="J1107" s="164">
        <v>647</v>
      </c>
      <c r="K1107" s="171">
        <v>647</v>
      </c>
      <c r="L1107" s="171" t="s">
        <v>264</v>
      </c>
      <c r="M1107" s="173">
        <v>2466000</v>
      </c>
      <c r="N1107" s="173">
        <f>P1107-M1107</f>
        <v>438000</v>
      </c>
      <c r="O1107" s="173">
        <v>438260.869565217</v>
      </c>
      <c r="P1107" s="173">
        <v>2904000</v>
      </c>
      <c r="Q1107" s="173">
        <f>+O1107/1800000*2340000</f>
        <v>569739.13043478213</v>
      </c>
      <c r="R1107" s="173">
        <f>+M1107+Q1107</f>
        <v>3035739.1304347822</v>
      </c>
      <c r="S1107" s="173">
        <v>3035700</v>
      </c>
      <c r="T1107" s="174"/>
      <c r="U1107" s="175" t="s">
        <v>22</v>
      </c>
      <c r="V1107" s="175" t="s">
        <v>23</v>
      </c>
      <c r="W1107" s="175" t="s">
        <v>24</v>
      </c>
      <c r="X1107" s="176">
        <v>43294</v>
      </c>
      <c r="Y1107" s="171" t="s">
        <v>7684</v>
      </c>
      <c r="Z1107" s="171"/>
      <c r="AA1107" s="173"/>
      <c r="AB1107" s="173"/>
      <c r="AC1107" s="173"/>
      <c r="AD1107" s="173"/>
      <c r="AE1107" s="173"/>
      <c r="AF1107" s="173"/>
      <c r="AG1107" s="173"/>
      <c r="AH1107" s="173"/>
      <c r="AI1107" s="173"/>
      <c r="AJ1107" s="173"/>
      <c r="AK1107" s="173"/>
      <c r="AL1107" s="173"/>
      <c r="AM1107" s="173">
        <v>6035700</v>
      </c>
      <c r="AN1107" s="173"/>
      <c r="AO1107" s="173"/>
      <c r="AP1107" s="173"/>
      <c r="AQ1107" s="173"/>
      <c r="AR1107" s="173">
        <v>4394000</v>
      </c>
      <c r="AS1107" s="173">
        <v>4119000</v>
      </c>
      <c r="AT1107" s="160">
        <f t="shared" si="366"/>
        <v>3</v>
      </c>
      <c r="AU1107" s="173">
        <f t="shared" si="367"/>
        <v>14548700</v>
      </c>
      <c r="AV1107" s="173">
        <f t="shared" si="368"/>
        <v>4849600</v>
      </c>
      <c r="AW1107" s="173">
        <f t="shared" si="369"/>
        <v>4119000</v>
      </c>
      <c r="AX1107" s="173">
        <f t="shared" si="370"/>
        <v>1813900</v>
      </c>
      <c r="AY1107" s="173">
        <f t="shared" si="371"/>
        <v>1083300</v>
      </c>
      <c r="AZ1107" s="177">
        <f t="shared" si="372"/>
        <v>0.59752281187205591</v>
      </c>
      <c r="BA1107" s="177">
        <f t="shared" si="373"/>
        <v>0.35685344401620711</v>
      </c>
      <c r="BB1107" s="173">
        <f>AV1107</f>
        <v>4849600</v>
      </c>
      <c r="BC1107" s="178">
        <f t="shared" si="355"/>
        <v>4849600</v>
      </c>
      <c r="BD1107" s="173">
        <f t="shared" si="361"/>
        <v>1813900</v>
      </c>
      <c r="BE1107" s="177">
        <f t="shared" si="374"/>
        <v>0.59752281187205591</v>
      </c>
      <c r="BF1107" s="179" t="s">
        <v>7679</v>
      </c>
      <c r="BG1107" s="174"/>
      <c r="BH1107" s="166" t="s">
        <v>20501</v>
      </c>
      <c r="BI1107" s="162"/>
      <c r="BJ1107" s="163">
        <v>1</v>
      </c>
      <c r="BK1107" s="163"/>
    </row>
    <row r="1108" spans="1:63" ht="35.25" customHeight="1" x14ac:dyDescent="0.25">
      <c r="A1108" s="157">
        <v>1102</v>
      </c>
      <c r="B1108" s="164" t="s">
        <v>259</v>
      </c>
      <c r="C1108" s="169" t="s">
        <v>250</v>
      </c>
      <c r="D1108" s="169" t="s">
        <v>2525</v>
      </c>
      <c r="E1108" s="157">
        <v>20.103000000000002</v>
      </c>
      <c r="F1108" s="171" t="s">
        <v>252</v>
      </c>
      <c r="G1108" s="171" t="s">
        <v>252</v>
      </c>
      <c r="H1108" s="172" t="s">
        <v>252</v>
      </c>
      <c r="I1108" s="164" t="s">
        <v>21</v>
      </c>
      <c r="J1108" s="164">
        <v>646</v>
      </c>
      <c r="K1108" s="171">
        <v>646</v>
      </c>
      <c r="L1108" s="171" t="s">
        <v>252</v>
      </c>
      <c r="M1108" s="173">
        <v>3915000</v>
      </c>
      <c r="N1108" s="173">
        <f>P1108-M1108</f>
        <v>579000</v>
      </c>
      <c r="O1108" s="173">
        <v>579130.43478260899</v>
      </c>
      <c r="P1108" s="173">
        <v>4494000</v>
      </c>
      <c r="Q1108" s="173">
        <f>+O1108/1800000*2340000</f>
        <v>752869.56521739159</v>
      </c>
      <c r="R1108" s="173">
        <f>+M1108+Q1108</f>
        <v>4667869.5652173916</v>
      </c>
      <c r="S1108" s="173">
        <v>4667800</v>
      </c>
      <c r="T1108" s="174"/>
      <c r="U1108" s="175" t="s">
        <v>22</v>
      </c>
      <c r="V1108" s="175" t="s">
        <v>23</v>
      </c>
      <c r="W1108" s="175" t="s">
        <v>24</v>
      </c>
      <c r="X1108" s="176">
        <v>43294</v>
      </c>
      <c r="Y1108" s="171" t="s">
        <v>7684</v>
      </c>
      <c r="Z1108" s="171"/>
      <c r="AA1108" s="173"/>
      <c r="AB1108" s="173"/>
      <c r="AC1108" s="173"/>
      <c r="AD1108" s="173"/>
      <c r="AE1108" s="173"/>
      <c r="AF1108" s="173"/>
      <c r="AG1108" s="173"/>
      <c r="AH1108" s="173"/>
      <c r="AI1108" s="173"/>
      <c r="AJ1108" s="173"/>
      <c r="AK1108" s="173"/>
      <c r="AL1108" s="173"/>
      <c r="AM1108" s="173">
        <v>7667800</v>
      </c>
      <c r="AN1108" s="173"/>
      <c r="AO1108" s="173"/>
      <c r="AP1108" s="173"/>
      <c r="AQ1108" s="173"/>
      <c r="AR1108" s="173">
        <v>6283000</v>
      </c>
      <c r="AS1108" s="173">
        <v>6428000</v>
      </c>
      <c r="AT1108" s="160">
        <f t="shared" si="366"/>
        <v>3</v>
      </c>
      <c r="AU1108" s="173">
        <f t="shared" si="367"/>
        <v>20378800</v>
      </c>
      <c r="AV1108" s="173">
        <f t="shared" si="368"/>
        <v>6792900</v>
      </c>
      <c r="AW1108" s="173">
        <f t="shared" si="369"/>
        <v>6283000</v>
      </c>
      <c r="AX1108" s="173">
        <f t="shared" si="370"/>
        <v>2125100</v>
      </c>
      <c r="AY1108" s="173">
        <f t="shared" si="371"/>
        <v>1615200</v>
      </c>
      <c r="AZ1108" s="177">
        <f t="shared" si="372"/>
        <v>0.45526800634131709</v>
      </c>
      <c r="BA1108" s="177">
        <f t="shared" si="373"/>
        <v>0.34603024979647801</v>
      </c>
      <c r="BB1108" s="173">
        <f>AV1108</f>
        <v>6792900</v>
      </c>
      <c r="BC1108" s="178">
        <f t="shared" si="355"/>
        <v>6792900</v>
      </c>
      <c r="BD1108" s="173">
        <f t="shared" si="361"/>
        <v>2125100</v>
      </c>
      <c r="BE1108" s="177">
        <f t="shared" si="374"/>
        <v>0.45526800634131709</v>
      </c>
      <c r="BF1108" s="179" t="s">
        <v>7679</v>
      </c>
      <c r="BG1108" s="174"/>
      <c r="BH1108" s="166" t="s">
        <v>20501</v>
      </c>
      <c r="BI1108" s="162"/>
      <c r="BJ1108" s="163">
        <v>1</v>
      </c>
      <c r="BK1108" s="163"/>
    </row>
    <row r="1109" spans="1:63" ht="35.25" customHeight="1" x14ac:dyDescent="0.25">
      <c r="A1109" s="157">
        <v>1103</v>
      </c>
      <c r="B1109" s="164" t="s">
        <v>7058</v>
      </c>
      <c r="C1109" s="169" t="s">
        <v>7054</v>
      </c>
      <c r="D1109" s="169" t="s">
        <v>1742</v>
      </c>
      <c r="E1109" s="170" t="s">
        <v>7059</v>
      </c>
      <c r="F1109" s="171" t="s">
        <v>7056</v>
      </c>
      <c r="G1109" s="171" t="s">
        <v>7056</v>
      </c>
      <c r="H1109" s="172" t="s">
        <v>7056</v>
      </c>
      <c r="I1109" s="164"/>
      <c r="J1109" s="164">
        <v>1795</v>
      </c>
      <c r="K1109" s="171">
        <v>1795</v>
      </c>
      <c r="L1109" s="171" t="s">
        <v>7057</v>
      </c>
      <c r="M1109" s="173">
        <v>20359</v>
      </c>
      <c r="N1109" s="173">
        <v>15041</v>
      </c>
      <c r="O1109" s="173">
        <v>15090.2608695652</v>
      </c>
      <c r="P1109" s="173">
        <v>35400</v>
      </c>
      <c r="Q1109" s="173">
        <v>19617.339130434757</v>
      </c>
      <c r="R1109" s="173">
        <v>39976.339130434761</v>
      </c>
      <c r="S1109" s="173">
        <v>39900</v>
      </c>
      <c r="T1109" s="174"/>
      <c r="U1109" s="175" t="s">
        <v>441</v>
      </c>
      <c r="V1109" s="175" t="s">
        <v>7052</v>
      </c>
      <c r="W1109" s="175" t="s">
        <v>173</v>
      </c>
      <c r="X1109" s="176">
        <v>43294</v>
      </c>
      <c r="Y1109" s="171" t="s">
        <v>7684</v>
      </c>
      <c r="Z1109" s="171"/>
      <c r="AA1109" s="173">
        <v>70000</v>
      </c>
      <c r="AB1109" s="173"/>
      <c r="AC1109" s="173"/>
      <c r="AD1109" s="173"/>
      <c r="AE1109" s="173"/>
      <c r="AF1109" s="173"/>
      <c r="AG1109" s="173"/>
      <c r="AH1109" s="173"/>
      <c r="AI1109" s="173"/>
      <c r="AJ1109" s="173"/>
      <c r="AK1109" s="173"/>
      <c r="AL1109" s="173"/>
      <c r="AM1109" s="173"/>
      <c r="AN1109" s="173"/>
      <c r="AO1109" s="173"/>
      <c r="AP1109" s="173"/>
      <c r="AQ1109" s="173"/>
      <c r="AR1109" s="173">
        <v>76000</v>
      </c>
      <c r="AS1109" s="173">
        <v>53000</v>
      </c>
      <c r="AT1109" s="160">
        <f t="shared" si="366"/>
        <v>3</v>
      </c>
      <c r="AU1109" s="173">
        <f t="shared" si="367"/>
        <v>199000</v>
      </c>
      <c r="AV1109" s="173">
        <f t="shared" si="368"/>
        <v>66300</v>
      </c>
      <c r="AW1109" s="173">
        <f t="shared" si="369"/>
        <v>53000</v>
      </c>
      <c r="AX1109" s="173">
        <f t="shared" si="370"/>
        <v>26400</v>
      </c>
      <c r="AY1109" s="173">
        <f t="shared" si="371"/>
        <v>13100</v>
      </c>
      <c r="AZ1109" s="177">
        <f t="shared" si="372"/>
        <v>0.66165413533834583</v>
      </c>
      <c r="BA1109" s="177">
        <f t="shared" si="373"/>
        <v>0.32832080200501251</v>
      </c>
      <c r="BB1109" s="173">
        <f>AW1109</f>
        <v>53000</v>
      </c>
      <c r="BC1109" s="178">
        <f t="shared" si="355"/>
        <v>66300</v>
      </c>
      <c r="BD1109" s="173">
        <f t="shared" si="361"/>
        <v>13100</v>
      </c>
      <c r="BE1109" s="177">
        <f t="shared" si="374"/>
        <v>0.32832080200501251</v>
      </c>
      <c r="BF1109" s="179" t="s">
        <v>20515</v>
      </c>
      <c r="BG1109" s="174"/>
      <c r="BH1109" s="166" t="s">
        <v>20501</v>
      </c>
      <c r="BI1109" s="162"/>
      <c r="BJ1109" s="163">
        <v>1</v>
      </c>
      <c r="BK1109" s="163"/>
    </row>
    <row r="1110" spans="1:63" ht="35.25" customHeight="1" x14ac:dyDescent="0.25">
      <c r="A1110" s="157">
        <v>1104</v>
      </c>
      <c r="B1110" s="164" t="s">
        <v>7066</v>
      </c>
      <c r="C1110" s="169" t="s">
        <v>7064</v>
      </c>
      <c r="D1110" s="169" t="s">
        <v>1742</v>
      </c>
      <c r="E1110" s="170" t="s">
        <v>7067</v>
      </c>
      <c r="F1110" s="171" t="s">
        <v>7068</v>
      </c>
      <c r="G1110" s="171" t="s">
        <v>7068</v>
      </c>
      <c r="H1110" s="172" t="s">
        <v>7068</v>
      </c>
      <c r="I1110" s="164"/>
      <c r="J1110" s="164">
        <v>1816</v>
      </c>
      <c r="K1110" s="171">
        <v>1816</v>
      </c>
      <c r="L1110" s="171" t="s">
        <v>7065</v>
      </c>
      <c r="M1110" s="173">
        <v>120000</v>
      </c>
      <c r="N1110" s="173">
        <f>P1110-M1110</f>
        <v>12000</v>
      </c>
      <c r="O1110" s="173">
        <v>12521.7391304348</v>
      </c>
      <c r="P1110" s="173">
        <v>132000</v>
      </c>
      <c r="Q1110" s="173">
        <f>+O1110/1800000*2340000</f>
        <v>16278.26086956524</v>
      </c>
      <c r="R1110" s="173">
        <f>+M1110+Q1110</f>
        <v>136278.26086956525</v>
      </c>
      <c r="S1110" s="173">
        <v>136200</v>
      </c>
      <c r="T1110" s="174"/>
      <c r="U1110" s="175" t="s">
        <v>1743</v>
      </c>
      <c r="V1110" s="175" t="s">
        <v>7052</v>
      </c>
      <c r="W1110" s="175" t="s">
        <v>195</v>
      </c>
      <c r="X1110" s="176">
        <v>43294</v>
      </c>
      <c r="Y1110" s="171" t="s">
        <v>7685</v>
      </c>
      <c r="Z1110" s="171"/>
      <c r="AA1110" s="173"/>
      <c r="AB1110" s="173"/>
      <c r="AC1110" s="173"/>
      <c r="AD1110" s="173"/>
      <c r="AE1110" s="173"/>
      <c r="AF1110" s="173"/>
      <c r="AG1110" s="173">
        <v>260000</v>
      </c>
      <c r="AH1110" s="173"/>
      <c r="AI1110" s="173">
        <v>169000</v>
      </c>
      <c r="AJ1110" s="173"/>
      <c r="AK1110" s="173"/>
      <c r="AL1110" s="173"/>
      <c r="AM1110" s="173"/>
      <c r="AN1110" s="173"/>
      <c r="AO1110" s="173"/>
      <c r="AP1110" s="173"/>
      <c r="AQ1110" s="173"/>
      <c r="AR1110" s="173"/>
      <c r="AS1110" s="173">
        <v>177000</v>
      </c>
      <c r="AT1110" s="160">
        <f t="shared" si="366"/>
        <v>3</v>
      </c>
      <c r="AU1110" s="173">
        <f t="shared" si="367"/>
        <v>606000</v>
      </c>
      <c r="AV1110" s="173">
        <f t="shared" si="368"/>
        <v>202000</v>
      </c>
      <c r="AW1110" s="173">
        <f t="shared" si="369"/>
        <v>169000</v>
      </c>
      <c r="AX1110" s="173">
        <f t="shared" si="370"/>
        <v>65800</v>
      </c>
      <c r="AY1110" s="173">
        <f t="shared" si="371"/>
        <v>32800</v>
      </c>
      <c r="AZ1110" s="177">
        <f t="shared" si="372"/>
        <v>0.4831130690161527</v>
      </c>
      <c r="BA1110" s="177">
        <f t="shared" si="373"/>
        <v>0.24082232011747431</v>
      </c>
      <c r="BB1110" s="173">
        <f>AV1110</f>
        <v>202000</v>
      </c>
      <c r="BC1110" s="178">
        <f t="shared" si="355"/>
        <v>202000</v>
      </c>
      <c r="BD1110" s="173">
        <f t="shared" si="361"/>
        <v>65800</v>
      </c>
      <c r="BE1110" s="177">
        <f t="shared" si="374"/>
        <v>0.4831130690161527</v>
      </c>
      <c r="BF1110" s="179" t="s">
        <v>7679</v>
      </c>
      <c r="BG1110" s="174"/>
      <c r="BH1110" s="166" t="s">
        <v>20501</v>
      </c>
      <c r="BI1110" s="162"/>
      <c r="BJ1110" s="163">
        <v>1</v>
      </c>
      <c r="BK1110" s="163"/>
    </row>
    <row r="1111" spans="1:63" ht="35.25" customHeight="1" x14ac:dyDescent="0.25">
      <c r="A1111" s="157">
        <v>1105</v>
      </c>
      <c r="B1111" s="164" t="s">
        <v>7071</v>
      </c>
      <c r="C1111" s="169" t="s">
        <v>7069</v>
      </c>
      <c r="D1111" s="169" t="s">
        <v>1742</v>
      </c>
      <c r="E1111" s="170" t="s">
        <v>7072</v>
      </c>
      <c r="F1111" s="171" t="s">
        <v>7073</v>
      </c>
      <c r="G1111" s="171" t="s">
        <v>7073</v>
      </c>
      <c r="H1111" s="172" t="s">
        <v>7074</v>
      </c>
      <c r="I1111" s="164"/>
      <c r="J1111" s="164">
        <v>1817</v>
      </c>
      <c r="K1111" s="171">
        <v>1817</v>
      </c>
      <c r="L1111" s="171" t="s">
        <v>7070</v>
      </c>
      <c r="M1111" s="173">
        <v>150000</v>
      </c>
      <c r="N1111" s="173">
        <f>P1111-M1111</f>
        <v>12000</v>
      </c>
      <c r="O1111" s="173">
        <v>12521.7391304348</v>
      </c>
      <c r="P1111" s="173">
        <v>162000</v>
      </c>
      <c r="Q1111" s="173">
        <f>+O1111/1800000*2340000</f>
        <v>16278.26086956524</v>
      </c>
      <c r="R1111" s="173">
        <f>+M1111+Q1111</f>
        <v>166278.26086956525</v>
      </c>
      <c r="S1111" s="173">
        <v>166200</v>
      </c>
      <c r="T1111" s="174"/>
      <c r="U1111" s="175" t="s">
        <v>1743</v>
      </c>
      <c r="V1111" s="175" t="s">
        <v>7052</v>
      </c>
      <c r="W1111" s="175" t="s">
        <v>195</v>
      </c>
      <c r="X1111" s="176">
        <v>43294</v>
      </c>
      <c r="Y1111" s="171" t="s">
        <v>7685</v>
      </c>
      <c r="Z1111" s="171"/>
      <c r="AA1111" s="173"/>
      <c r="AB1111" s="173"/>
      <c r="AC1111" s="173"/>
      <c r="AD1111" s="173"/>
      <c r="AE1111" s="173"/>
      <c r="AF1111" s="173"/>
      <c r="AG1111" s="173">
        <v>290000</v>
      </c>
      <c r="AH1111" s="173"/>
      <c r="AI1111" s="173">
        <v>214000</v>
      </c>
      <c r="AJ1111" s="173"/>
      <c r="AK1111" s="173"/>
      <c r="AL1111" s="173"/>
      <c r="AM1111" s="173"/>
      <c r="AN1111" s="173"/>
      <c r="AO1111" s="173"/>
      <c r="AP1111" s="173"/>
      <c r="AQ1111" s="173"/>
      <c r="AR1111" s="173"/>
      <c r="AS1111" s="173">
        <v>218000</v>
      </c>
      <c r="AT1111" s="160">
        <f t="shared" si="366"/>
        <v>3</v>
      </c>
      <c r="AU1111" s="173">
        <f t="shared" si="367"/>
        <v>722000</v>
      </c>
      <c r="AV1111" s="173">
        <f t="shared" si="368"/>
        <v>240700</v>
      </c>
      <c r="AW1111" s="173">
        <f t="shared" si="369"/>
        <v>214000</v>
      </c>
      <c r="AX1111" s="173">
        <f t="shared" si="370"/>
        <v>74500</v>
      </c>
      <c r="AY1111" s="173">
        <f t="shared" si="371"/>
        <v>47800</v>
      </c>
      <c r="AZ1111" s="177">
        <f t="shared" si="372"/>
        <v>0.44825511432009629</v>
      </c>
      <c r="BA1111" s="177">
        <f t="shared" si="373"/>
        <v>0.28760529482551145</v>
      </c>
      <c r="BB1111" s="173">
        <f>AW1111</f>
        <v>214000</v>
      </c>
      <c r="BC1111" s="178">
        <f t="shared" si="355"/>
        <v>240700</v>
      </c>
      <c r="BD1111" s="173">
        <f t="shared" si="361"/>
        <v>47800</v>
      </c>
      <c r="BE1111" s="177">
        <f t="shared" si="374"/>
        <v>0.28760529482551145</v>
      </c>
      <c r="BF1111" s="179" t="s">
        <v>20515</v>
      </c>
      <c r="BG1111" s="174"/>
      <c r="BH1111" s="166" t="s">
        <v>20501</v>
      </c>
      <c r="BI1111" s="162"/>
      <c r="BJ1111" s="163">
        <v>1</v>
      </c>
      <c r="BK1111" s="163"/>
    </row>
    <row r="1112" spans="1:63" ht="35.25" customHeight="1" x14ac:dyDescent="0.25">
      <c r="A1112" s="157">
        <v>1106</v>
      </c>
      <c r="B1112" s="164" t="s">
        <v>6386</v>
      </c>
      <c r="C1112" s="169" t="s">
        <v>6387</v>
      </c>
      <c r="D1112" s="169" t="s">
        <v>2614</v>
      </c>
      <c r="E1112" s="170" t="s">
        <v>6388</v>
      </c>
      <c r="F1112" s="171" t="s">
        <v>6389</v>
      </c>
      <c r="G1112" s="171" t="s">
        <v>6389</v>
      </c>
      <c r="H1112" s="172" t="s">
        <v>6389</v>
      </c>
      <c r="I1112" s="164"/>
      <c r="J1112" s="164">
        <v>1242</v>
      </c>
      <c r="K1112" s="171">
        <v>1242</v>
      </c>
      <c r="L1112" s="171" t="s">
        <v>6390</v>
      </c>
      <c r="M1112" s="173">
        <v>320000</v>
      </c>
      <c r="N1112" s="173">
        <f>P1112-M1112</f>
        <v>46000</v>
      </c>
      <c r="O1112" s="173">
        <v>46956.521739130403</v>
      </c>
      <c r="P1112" s="173">
        <v>366000</v>
      </c>
      <c r="Q1112" s="173">
        <f>+O1112/1800000*2340000</f>
        <v>61043.478260869524</v>
      </c>
      <c r="R1112" s="173">
        <f>+M1112+Q1112</f>
        <v>381043.47826086951</v>
      </c>
      <c r="S1112" s="173">
        <v>381000</v>
      </c>
      <c r="T1112" s="174"/>
      <c r="U1112" s="175" t="s">
        <v>26</v>
      </c>
      <c r="V1112" s="175" t="s">
        <v>421</v>
      </c>
      <c r="W1112" s="175" t="s">
        <v>27</v>
      </c>
      <c r="X1112" s="176">
        <v>43294</v>
      </c>
      <c r="Y1112" s="171" t="s">
        <v>7688</v>
      </c>
      <c r="Z1112" s="171"/>
      <c r="AA1112" s="173"/>
      <c r="AB1112" s="173"/>
      <c r="AC1112" s="173"/>
      <c r="AD1112" s="173"/>
      <c r="AE1112" s="173"/>
      <c r="AF1112" s="173"/>
      <c r="AG1112" s="173">
        <v>653000</v>
      </c>
      <c r="AH1112" s="173"/>
      <c r="AI1112" s="173">
        <v>512000</v>
      </c>
      <c r="AJ1112" s="173"/>
      <c r="AK1112" s="173"/>
      <c r="AL1112" s="173"/>
      <c r="AM1112" s="173"/>
      <c r="AN1112" s="173"/>
      <c r="AO1112" s="173"/>
      <c r="AP1112" s="173"/>
      <c r="AQ1112" s="173"/>
      <c r="AR1112" s="173"/>
      <c r="AS1112" s="173">
        <v>525000</v>
      </c>
      <c r="AT1112" s="160">
        <f t="shared" si="366"/>
        <v>3</v>
      </c>
      <c r="AU1112" s="173">
        <f t="shared" si="367"/>
        <v>1690000</v>
      </c>
      <c r="AV1112" s="173">
        <f t="shared" si="368"/>
        <v>563300</v>
      </c>
      <c r="AW1112" s="173">
        <f t="shared" si="369"/>
        <v>512000</v>
      </c>
      <c r="AX1112" s="173">
        <f t="shared" si="370"/>
        <v>182300</v>
      </c>
      <c r="AY1112" s="173">
        <f t="shared" si="371"/>
        <v>131000</v>
      </c>
      <c r="AZ1112" s="177">
        <f t="shared" si="372"/>
        <v>0.4784776902887139</v>
      </c>
      <c r="BA1112" s="177">
        <f t="shared" si="373"/>
        <v>0.34383202099737531</v>
      </c>
      <c r="BB1112" s="173">
        <f>AW1112</f>
        <v>512000</v>
      </c>
      <c r="BC1112" s="178">
        <f t="shared" si="355"/>
        <v>563300</v>
      </c>
      <c r="BD1112" s="173">
        <f t="shared" si="361"/>
        <v>131000</v>
      </c>
      <c r="BE1112" s="177">
        <f t="shared" si="374"/>
        <v>0.34383202099737531</v>
      </c>
      <c r="BF1112" s="179" t="s">
        <v>20515</v>
      </c>
      <c r="BG1112" s="174"/>
      <c r="BH1112" s="166" t="s">
        <v>20501</v>
      </c>
      <c r="BI1112" s="162"/>
      <c r="BJ1112" s="163">
        <v>1</v>
      </c>
      <c r="BK1112" s="163"/>
    </row>
    <row r="1113" spans="1:63" ht="35.25" customHeight="1" x14ac:dyDescent="0.25">
      <c r="A1113" s="157">
        <v>1107</v>
      </c>
      <c r="B1113" s="164" t="s">
        <v>6396</v>
      </c>
      <c r="C1113" s="169" t="s">
        <v>6397</v>
      </c>
      <c r="D1113" s="169" t="s">
        <v>2614</v>
      </c>
      <c r="E1113" s="170" t="s">
        <v>6398</v>
      </c>
      <c r="F1113" s="171" t="s">
        <v>6399</v>
      </c>
      <c r="G1113" s="171" t="s">
        <v>6399</v>
      </c>
      <c r="H1113" s="172" t="s">
        <v>6399</v>
      </c>
      <c r="I1113" s="164"/>
      <c r="J1113" s="164">
        <v>1254</v>
      </c>
      <c r="K1113" s="171">
        <v>1254</v>
      </c>
      <c r="L1113" s="171" t="s">
        <v>6400</v>
      </c>
      <c r="M1113" s="173">
        <v>220000</v>
      </c>
      <c r="N1113" s="173">
        <f>P1113-M1113</f>
        <v>40000</v>
      </c>
      <c r="O1113" s="173">
        <v>40695.652173913099</v>
      </c>
      <c r="P1113" s="173">
        <v>260000</v>
      </c>
      <c r="Q1113" s="173">
        <f>+O1113/1800000*2340000</f>
        <v>52904.347826087032</v>
      </c>
      <c r="R1113" s="173">
        <f>+M1113+Q1113</f>
        <v>272904.34782608703</v>
      </c>
      <c r="S1113" s="173">
        <v>272900</v>
      </c>
      <c r="T1113" s="174"/>
      <c r="U1113" s="175" t="s">
        <v>26</v>
      </c>
      <c r="V1113" s="175" t="s">
        <v>421</v>
      </c>
      <c r="W1113" s="175" t="s">
        <v>27</v>
      </c>
      <c r="X1113" s="176">
        <v>43294</v>
      </c>
      <c r="Y1113" s="171" t="s">
        <v>7688</v>
      </c>
      <c r="Z1113" s="171"/>
      <c r="AA1113" s="173">
        <v>300000</v>
      </c>
      <c r="AB1113" s="173"/>
      <c r="AC1113" s="173"/>
      <c r="AD1113" s="173"/>
      <c r="AE1113" s="173"/>
      <c r="AF1113" s="173"/>
      <c r="AG1113" s="173"/>
      <c r="AH1113" s="173">
        <v>458000</v>
      </c>
      <c r="AI1113" s="173"/>
      <c r="AJ1113" s="173"/>
      <c r="AK1113" s="173"/>
      <c r="AL1113" s="173"/>
      <c r="AM1113" s="173"/>
      <c r="AN1113" s="173"/>
      <c r="AO1113" s="173"/>
      <c r="AP1113" s="173"/>
      <c r="AQ1113" s="173"/>
      <c r="AR1113" s="173"/>
      <c r="AS1113" s="173">
        <v>458000</v>
      </c>
      <c r="AT1113" s="160">
        <f t="shared" si="366"/>
        <v>3</v>
      </c>
      <c r="AU1113" s="173">
        <f t="shared" si="367"/>
        <v>1216000</v>
      </c>
      <c r="AV1113" s="173">
        <f t="shared" si="368"/>
        <v>405300</v>
      </c>
      <c r="AW1113" s="173">
        <f t="shared" si="369"/>
        <v>300000</v>
      </c>
      <c r="AX1113" s="173">
        <f t="shared" si="370"/>
        <v>132400</v>
      </c>
      <c r="AY1113" s="173">
        <f t="shared" si="371"/>
        <v>27100</v>
      </c>
      <c r="AZ1113" s="177">
        <f t="shared" si="372"/>
        <v>0.48515939904727007</v>
      </c>
      <c r="BA1113" s="177">
        <f t="shared" si="373"/>
        <v>9.9303774276291681E-2</v>
      </c>
      <c r="BB1113" s="173">
        <f>AW1113</f>
        <v>300000</v>
      </c>
      <c r="BC1113" s="178">
        <f t="shared" si="355"/>
        <v>405300</v>
      </c>
      <c r="BD1113" s="173">
        <f t="shared" si="361"/>
        <v>27100</v>
      </c>
      <c r="BE1113" s="177">
        <f t="shared" si="374"/>
        <v>9.9303774276291681E-2</v>
      </c>
      <c r="BF1113" s="179" t="s">
        <v>20515</v>
      </c>
      <c r="BG1113" s="174"/>
      <c r="BH1113" s="166" t="s">
        <v>20501</v>
      </c>
      <c r="BI1113" s="162"/>
      <c r="BJ1113" s="163">
        <v>1</v>
      </c>
      <c r="BK1113" s="163"/>
    </row>
    <row r="1114" spans="1:63" ht="52.5" customHeight="1" x14ac:dyDescent="0.25">
      <c r="A1114" s="157">
        <v>1108</v>
      </c>
      <c r="B1114" s="164" t="s">
        <v>6410</v>
      </c>
      <c r="C1114" s="169" t="s">
        <v>6408</v>
      </c>
      <c r="D1114" s="169" t="s">
        <v>2614</v>
      </c>
      <c r="E1114" s="170" t="s">
        <v>6411</v>
      </c>
      <c r="F1114" s="171" t="s">
        <v>6412</v>
      </c>
      <c r="G1114" s="171" t="s">
        <v>6412</v>
      </c>
      <c r="H1114" s="172" t="s">
        <v>6413</v>
      </c>
      <c r="I1114" s="164"/>
      <c r="J1114" s="164">
        <v>1257</v>
      </c>
      <c r="K1114" s="171">
        <v>1257</v>
      </c>
      <c r="L1114" s="171" t="s">
        <v>6409</v>
      </c>
      <c r="M1114" s="173">
        <v>90000</v>
      </c>
      <c r="N1114" s="173">
        <f>P1114-M1114</f>
        <v>15000</v>
      </c>
      <c r="O1114" s="173">
        <v>15652.1739130435</v>
      </c>
      <c r="P1114" s="173">
        <v>105000</v>
      </c>
      <c r="Q1114" s="173">
        <f>+O1114/1800000*2340000</f>
        <v>20347.826086956549</v>
      </c>
      <c r="R1114" s="173">
        <f>+M1114+Q1114</f>
        <v>110347.82608695654</v>
      </c>
      <c r="S1114" s="173">
        <v>110300</v>
      </c>
      <c r="T1114" s="174"/>
      <c r="U1114" s="175" t="s">
        <v>200</v>
      </c>
      <c r="V1114" s="175" t="s">
        <v>421</v>
      </c>
      <c r="W1114" s="175" t="s">
        <v>195</v>
      </c>
      <c r="X1114" s="176">
        <v>43294</v>
      </c>
      <c r="Y1114" s="171" t="s">
        <v>7684</v>
      </c>
      <c r="Z1114" s="171"/>
      <c r="AA1114" s="173">
        <v>130000</v>
      </c>
      <c r="AB1114" s="173"/>
      <c r="AC1114" s="173"/>
      <c r="AD1114" s="173"/>
      <c r="AE1114" s="173"/>
      <c r="AF1114" s="173">
        <v>145000</v>
      </c>
      <c r="AG1114" s="173"/>
      <c r="AH1114" s="173"/>
      <c r="AI1114" s="173"/>
      <c r="AJ1114" s="173"/>
      <c r="AK1114" s="173"/>
      <c r="AL1114" s="173"/>
      <c r="AM1114" s="173"/>
      <c r="AN1114" s="173"/>
      <c r="AO1114" s="173"/>
      <c r="AP1114" s="173"/>
      <c r="AQ1114" s="173"/>
      <c r="AR1114" s="173"/>
      <c r="AS1114" s="173">
        <v>154000</v>
      </c>
      <c r="AT1114" s="160">
        <f t="shared" si="366"/>
        <v>3</v>
      </c>
      <c r="AU1114" s="173">
        <f t="shared" si="367"/>
        <v>429000</v>
      </c>
      <c r="AV1114" s="173">
        <f t="shared" si="368"/>
        <v>143000</v>
      </c>
      <c r="AW1114" s="173">
        <f t="shared" si="369"/>
        <v>130000</v>
      </c>
      <c r="AX1114" s="173">
        <f t="shared" si="370"/>
        <v>32700</v>
      </c>
      <c r="AY1114" s="173">
        <f t="shared" si="371"/>
        <v>19700</v>
      </c>
      <c r="AZ1114" s="177">
        <f t="shared" si="372"/>
        <v>0.29646418857660922</v>
      </c>
      <c r="BA1114" s="177">
        <f t="shared" si="373"/>
        <v>0.17860380779691751</v>
      </c>
      <c r="BB1114" s="173">
        <f>AV1114</f>
        <v>143000</v>
      </c>
      <c r="BC1114" s="178">
        <f t="shared" si="355"/>
        <v>143000</v>
      </c>
      <c r="BD1114" s="173">
        <f t="shared" si="361"/>
        <v>32700</v>
      </c>
      <c r="BE1114" s="177">
        <f t="shared" si="374"/>
        <v>0.29646418857660922</v>
      </c>
      <c r="BF1114" s="179" t="s">
        <v>7679</v>
      </c>
      <c r="BG1114" s="174"/>
      <c r="BH1114" s="166" t="s">
        <v>20501</v>
      </c>
      <c r="BI1114" s="162"/>
      <c r="BJ1114" s="163">
        <v>1</v>
      </c>
      <c r="BK1114" s="163"/>
    </row>
    <row r="1115" spans="1:63" ht="35.25" customHeight="1" x14ac:dyDescent="0.25">
      <c r="A1115" s="157">
        <v>1109</v>
      </c>
      <c r="B1115" s="164" t="s">
        <v>6430</v>
      </c>
      <c r="C1115" s="169" t="s">
        <v>6428</v>
      </c>
      <c r="D1115" s="169" t="s">
        <v>2614</v>
      </c>
      <c r="E1115" s="170" t="s">
        <v>6431</v>
      </c>
      <c r="F1115" s="171" t="s">
        <v>6432</v>
      </c>
      <c r="G1115" s="171" t="s">
        <v>6432</v>
      </c>
      <c r="H1115" s="172" t="s">
        <v>6433</v>
      </c>
      <c r="I1115" s="164"/>
      <c r="J1115" s="164">
        <v>1289</v>
      </c>
      <c r="K1115" s="171">
        <v>1289</v>
      </c>
      <c r="L1115" s="171" t="s">
        <v>6429</v>
      </c>
      <c r="M1115" s="173">
        <v>75000</v>
      </c>
      <c r="N1115" s="173">
        <v>14000</v>
      </c>
      <c r="O1115" s="173">
        <v>14086.956521739099</v>
      </c>
      <c r="P1115" s="173">
        <v>89000</v>
      </c>
      <c r="Q1115" s="173">
        <v>18313.043478260832</v>
      </c>
      <c r="R1115" s="173">
        <v>93313.043478260835</v>
      </c>
      <c r="S1115" s="173">
        <v>93300</v>
      </c>
      <c r="T1115" s="174"/>
      <c r="U1115" s="175" t="s">
        <v>200</v>
      </c>
      <c r="V1115" s="175" t="s">
        <v>421</v>
      </c>
      <c r="W1115" s="175" t="s">
        <v>195</v>
      </c>
      <c r="X1115" s="176">
        <v>43294</v>
      </c>
      <c r="Y1115" s="171" t="s">
        <v>7699</v>
      </c>
      <c r="Z1115" s="171"/>
      <c r="AA1115" s="173"/>
      <c r="AB1115" s="173"/>
      <c r="AC1115" s="173"/>
      <c r="AD1115" s="173"/>
      <c r="AE1115" s="173"/>
      <c r="AF1115" s="173">
        <v>151000</v>
      </c>
      <c r="AG1115" s="173"/>
      <c r="AH1115" s="173">
        <v>157000</v>
      </c>
      <c r="AI1115" s="173"/>
      <c r="AJ1115" s="173"/>
      <c r="AK1115" s="173"/>
      <c r="AL1115" s="173"/>
      <c r="AM1115" s="173"/>
      <c r="AN1115" s="173"/>
      <c r="AO1115" s="173"/>
      <c r="AP1115" s="173"/>
      <c r="AQ1115" s="173"/>
      <c r="AR1115" s="173">
        <v>157000</v>
      </c>
      <c r="AS1115" s="173"/>
      <c r="AT1115" s="160">
        <f t="shared" si="366"/>
        <v>3</v>
      </c>
      <c r="AU1115" s="173">
        <f t="shared" si="367"/>
        <v>465000</v>
      </c>
      <c r="AV1115" s="173">
        <f t="shared" si="368"/>
        <v>155000</v>
      </c>
      <c r="AW1115" s="173">
        <f t="shared" si="369"/>
        <v>151000</v>
      </c>
      <c r="AX1115" s="173">
        <f t="shared" si="370"/>
        <v>61700</v>
      </c>
      <c r="AY1115" s="173">
        <f t="shared" si="371"/>
        <v>57700</v>
      </c>
      <c r="AZ1115" s="177">
        <f t="shared" si="372"/>
        <v>0.6613076098606645</v>
      </c>
      <c r="BA1115" s="177">
        <f t="shared" si="373"/>
        <v>0.61843515541264737</v>
      </c>
      <c r="BB1115" s="173">
        <f>AW1115</f>
        <v>151000</v>
      </c>
      <c r="BC1115" s="178">
        <f t="shared" si="355"/>
        <v>155000</v>
      </c>
      <c r="BD1115" s="173">
        <f t="shared" si="361"/>
        <v>57700</v>
      </c>
      <c r="BE1115" s="177">
        <f t="shared" si="374"/>
        <v>0.61843515541264737</v>
      </c>
      <c r="BF1115" s="179" t="s">
        <v>20515</v>
      </c>
      <c r="BG1115" s="174"/>
      <c r="BH1115" s="166" t="s">
        <v>20501</v>
      </c>
      <c r="BI1115" s="162"/>
      <c r="BJ1115" s="163">
        <v>1</v>
      </c>
      <c r="BK1115" s="163"/>
    </row>
    <row r="1116" spans="1:63" ht="35.25" customHeight="1" x14ac:dyDescent="0.25">
      <c r="A1116" s="157">
        <v>1110</v>
      </c>
      <c r="B1116" s="164" t="s">
        <v>6434</v>
      </c>
      <c r="C1116" s="169" t="s">
        <v>6435</v>
      </c>
      <c r="D1116" s="169" t="s">
        <v>2614</v>
      </c>
      <c r="E1116" s="170" t="s">
        <v>6436</v>
      </c>
      <c r="F1116" s="171" t="s">
        <v>6437</v>
      </c>
      <c r="G1116" s="171" t="s">
        <v>6437</v>
      </c>
      <c r="H1116" s="172" t="s">
        <v>6437</v>
      </c>
      <c r="I1116" s="164"/>
      <c r="J1116" s="164">
        <v>1312</v>
      </c>
      <c r="K1116" s="171">
        <v>1312</v>
      </c>
      <c r="L1116" s="171" t="s">
        <v>6438</v>
      </c>
      <c r="M1116" s="173">
        <v>60000</v>
      </c>
      <c r="N1116" s="173">
        <f t="shared" ref="N1116:N1147" si="375">P1116-M1116</f>
        <v>11200</v>
      </c>
      <c r="O1116" s="173">
        <v>11269.5652173913</v>
      </c>
      <c r="P1116" s="173">
        <v>71200</v>
      </c>
      <c r="Q1116" s="173">
        <f t="shared" ref="Q1116:Q1147" si="376">+O1116/1800000*2340000</f>
        <v>14650.434782608691</v>
      </c>
      <c r="R1116" s="173">
        <f t="shared" ref="R1116:R1147" si="377">+M1116+Q1116</f>
        <v>74650.434782608689</v>
      </c>
      <c r="S1116" s="173">
        <v>74600</v>
      </c>
      <c r="T1116" s="174"/>
      <c r="U1116" s="175" t="s">
        <v>200</v>
      </c>
      <c r="V1116" s="175" t="s">
        <v>421</v>
      </c>
      <c r="W1116" s="175" t="s">
        <v>195</v>
      </c>
      <c r="X1116" s="176">
        <v>43294</v>
      </c>
      <c r="Y1116" s="171" t="s">
        <v>7684</v>
      </c>
      <c r="Z1116" s="171"/>
      <c r="AA1116" s="173">
        <v>90000</v>
      </c>
      <c r="AB1116" s="173">
        <v>110000</v>
      </c>
      <c r="AC1116" s="173"/>
      <c r="AD1116" s="173"/>
      <c r="AE1116" s="173"/>
      <c r="AF1116" s="173"/>
      <c r="AG1116" s="173"/>
      <c r="AH1116" s="173"/>
      <c r="AI1116" s="173">
        <v>99600</v>
      </c>
      <c r="AJ1116" s="173"/>
      <c r="AK1116" s="173"/>
      <c r="AL1116" s="173"/>
      <c r="AM1116" s="173"/>
      <c r="AN1116" s="173"/>
      <c r="AO1116" s="173"/>
      <c r="AP1116" s="173"/>
      <c r="AQ1116" s="173"/>
      <c r="AR1116" s="173"/>
      <c r="AS1116" s="173"/>
      <c r="AT1116" s="160">
        <f t="shared" si="366"/>
        <v>3</v>
      </c>
      <c r="AU1116" s="173">
        <f t="shared" si="367"/>
        <v>299600</v>
      </c>
      <c r="AV1116" s="173">
        <f t="shared" si="368"/>
        <v>99900</v>
      </c>
      <c r="AW1116" s="173">
        <f t="shared" si="369"/>
        <v>90000</v>
      </c>
      <c r="AX1116" s="173">
        <f t="shared" si="370"/>
        <v>25300</v>
      </c>
      <c r="AY1116" s="173">
        <f t="shared" si="371"/>
        <v>15400</v>
      </c>
      <c r="AZ1116" s="177">
        <f t="shared" si="372"/>
        <v>0.33914209115281502</v>
      </c>
      <c r="BA1116" s="177">
        <f t="shared" si="373"/>
        <v>0.2064343163538874</v>
      </c>
      <c r="BB1116" s="173">
        <f>AV1116</f>
        <v>99900</v>
      </c>
      <c r="BC1116" s="178">
        <f t="shared" si="355"/>
        <v>99900</v>
      </c>
      <c r="BD1116" s="173">
        <f t="shared" si="361"/>
        <v>25300</v>
      </c>
      <c r="BE1116" s="177">
        <f t="shared" si="374"/>
        <v>0.33914209115281502</v>
      </c>
      <c r="BF1116" s="179" t="s">
        <v>7679</v>
      </c>
      <c r="BG1116" s="174"/>
      <c r="BH1116" s="166" t="s">
        <v>20501</v>
      </c>
      <c r="BI1116" s="162"/>
      <c r="BJ1116" s="163">
        <v>1</v>
      </c>
      <c r="BK1116" s="163"/>
    </row>
    <row r="1117" spans="1:63" ht="35.25" customHeight="1" x14ac:dyDescent="0.25">
      <c r="A1117" s="157">
        <v>1111</v>
      </c>
      <c r="B1117" s="164" t="s">
        <v>6441</v>
      </c>
      <c r="C1117" s="169" t="s">
        <v>6442</v>
      </c>
      <c r="D1117" s="169" t="s">
        <v>2614</v>
      </c>
      <c r="E1117" s="170" t="s">
        <v>6443</v>
      </c>
      <c r="F1117" s="171" t="s">
        <v>6444</v>
      </c>
      <c r="G1117" s="171" t="s">
        <v>6444</v>
      </c>
      <c r="H1117" s="172" t="s">
        <v>6444</v>
      </c>
      <c r="I1117" s="164"/>
      <c r="J1117" s="164">
        <v>1317</v>
      </c>
      <c r="K1117" s="171">
        <v>1317</v>
      </c>
      <c r="L1117" s="171" t="s">
        <v>6444</v>
      </c>
      <c r="M1117" s="173">
        <v>30000</v>
      </c>
      <c r="N1117" s="173">
        <f t="shared" si="375"/>
        <v>5600</v>
      </c>
      <c r="O1117" s="173">
        <v>5634.7826086956502</v>
      </c>
      <c r="P1117" s="173">
        <v>35600</v>
      </c>
      <c r="Q1117" s="173">
        <f t="shared" si="376"/>
        <v>7325.2173913043453</v>
      </c>
      <c r="R1117" s="173">
        <f t="shared" si="377"/>
        <v>37325.217391304344</v>
      </c>
      <c r="S1117" s="173">
        <v>37300</v>
      </c>
      <c r="T1117" s="174"/>
      <c r="U1117" s="175" t="s">
        <v>200</v>
      </c>
      <c r="V1117" s="175" t="s">
        <v>421</v>
      </c>
      <c r="W1117" s="175" t="s">
        <v>195</v>
      </c>
      <c r="X1117" s="176">
        <v>43294</v>
      </c>
      <c r="Y1117" s="171" t="s">
        <v>7684</v>
      </c>
      <c r="Z1117" s="171"/>
      <c r="AA1117" s="173">
        <v>50000</v>
      </c>
      <c r="AB1117" s="173">
        <v>61000</v>
      </c>
      <c r="AC1117" s="173"/>
      <c r="AD1117" s="173"/>
      <c r="AE1117" s="173"/>
      <c r="AF1117" s="173"/>
      <c r="AG1117" s="173"/>
      <c r="AH1117" s="173"/>
      <c r="AI1117" s="173"/>
      <c r="AJ1117" s="173"/>
      <c r="AK1117" s="173"/>
      <c r="AL1117" s="173"/>
      <c r="AM1117" s="173"/>
      <c r="AN1117" s="173"/>
      <c r="AO1117" s="173"/>
      <c r="AP1117" s="173"/>
      <c r="AQ1117" s="173"/>
      <c r="AR1117" s="173"/>
      <c r="AS1117" s="173">
        <v>48000</v>
      </c>
      <c r="AT1117" s="160">
        <f t="shared" si="366"/>
        <v>3</v>
      </c>
      <c r="AU1117" s="173">
        <f t="shared" si="367"/>
        <v>159000</v>
      </c>
      <c r="AV1117" s="173">
        <f t="shared" si="368"/>
        <v>53000</v>
      </c>
      <c r="AW1117" s="173">
        <f t="shared" si="369"/>
        <v>48000</v>
      </c>
      <c r="AX1117" s="173">
        <f t="shared" si="370"/>
        <v>15700</v>
      </c>
      <c r="AY1117" s="173">
        <f t="shared" si="371"/>
        <v>10700</v>
      </c>
      <c r="AZ1117" s="177">
        <f t="shared" si="372"/>
        <v>0.42091152815013405</v>
      </c>
      <c r="BA1117" s="177">
        <f t="shared" si="373"/>
        <v>0.28686327077747992</v>
      </c>
      <c r="BB1117" s="173">
        <f t="shared" ref="BB1117:BB1122" si="378">AW1117</f>
        <v>48000</v>
      </c>
      <c r="BC1117" s="178">
        <f t="shared" si="355"/>
        <v>53000</v>
      </c>
      <c r="BD1117" s="173">
        <f t="shared" si="361"/>
        <v>10700</v>
      </c>
      <c r="BE1117" s="177">
        <f t="shared" si="374"/>
        <v>0.28686327077747992</v>
      </c>
      <c r="BF1117" s="179" t="s">
        <v>20515</v>
      </c>
      <c r="BG1117" s="174"/>
      <c r="BH1117" s="166" t="s">
        <v>20501</v>
      </c>
      <c r="BI1117" s="162"/>
      <c r="BJ1117" s="163">
        <v>1</v>
      </c>
      <c r="BK1117" s="163"/>
    </row>
    <row r="1118" spans="1:63" ht="53.25" customHeight="1" x14ac:dyDescent="0.25">
      <c r="A1118" s="157">
        <v>1112</v>
      </c>
      <c r="B1118" s="164" t="s">
        <v>6466</v>
      </c>
      <c r="C1118" s="169" t="s">
        <v>6464</v>
      </c>
      <c r="D1118" s="169" t="s">
        <v>2614</v>
      </c>
      <c r="E1118" s="170" t="s">
        <v>6467</v>
      </c>
      <c r="F1118" s="171" t="s">
        <v>6468</v>
      </c>
      <c r="G1118" s="171" t="s">
        <v>6468</v>
      </c>
      <c r="H1118" s="172" t="s">
        <v>6469</v>
      </c>
      <c r="I1118" s="164"/>
      <c r="J1118" s="164">
        <v>1366</v>
      </c>
      <c r="K1118" s="171">
        <v>1366</v>
      </c>
      <c r="L1118" s="171" t="s">
        <v>6465</v>
      </c>
      <c r="M1118" s="173">
        <v>55000</v>
      </c>
      <c r="N1118" s="173">
        <f t="shared" si="375"/>
        <v>10300</v>
      </c>
      <c r="O1118" s="173">
        <v>10330.4347826087</v>
      </c>
      <c r="P1118" s="173">
        <v>65300</v>
      </c>
      <c r="Q1118" s="173">
        <f t="shared" si="376"/>
        <v>13429.565217391309</v>
      </c>
      <c r="R1118" s="173">
        <f t="shared" si="377"/>
        <v>68429.565217391311</v>
      </c>
      <c r="S1118" s="173">
        <v>68400</v>
      </c>
      <c r="T1118" s="174"/>
      <c r="U1118" s="175" t="s">
        <v>200</v>
      </c>
      <c r="V1118" s="175" t="s">
        <v>421</v>
      </c>
      <c r="W1118" s="175" t="s">
        <v>195</v>
      </c>
      <c r="X1118" s="176">
        <v>43294</v>
      </c>
      <c r="Y1118" s="171" t="s">
        <v>7684</v>
      </c>
      <c r="Z1118" s="171"/>
      <c r="AA1118" s="173">
        <v>85000</v>
      </c>
      <c r="AB1118" s="173"/>
      <c r="AC1118" s="173"/>
      <c r="AD1118" s="173"/>
      <c r="AE1118" s="173"/>
      <c r="AF1118" s="173">
        <v>95000</v>
      </c>
      <c r="AG1118" s="173"/>
      <c r="AH1118" s="173"/>
      <c r="AI1118" s="173"/>
      <c r="AJ1118" s="173"/>
      <c r="AK1118" s="173"/>
      <c r="AL1118" s="173"/>
      <c r="AM1118" s="173"/>
      <c r="AN1118" s="173"/>
      <c r="AO1118" s="173"/>
      <c r="AP1118" s="173"/>
      <c r="AQ1118" s="173"/>
      <c r="AR1118" s="173"/>
      <c r="AS1118" s="173">
        <v>105000</v>
      </c>
      <c r="AT1118" s="160">
        <f t="shared" si="366"/>
        <v>3</v>
      </c>
      <c r="AU1118" s="173">
        <f t="shared" si="367"/>
        <v>285000</v>
      </c>
      <c r="AV1118" s="173">
        <f t="shared" si="368"/>
        <v>95000</v>
      </c>
      <c r="AW1118" s="173">
        <f t="shared" si="369"/>
        <v>85000</v>
      </c>
      <c r="AX1118" s="173">
        <f t="shared" si="370"/>
        <v>26600</v>
      </c>
      <c r="AY1118" s="173">
        <f t="shared" si="371"/>
        <v>16600</v>
      </c>
      <c r="AZ1118" s="177">
        <f t="shared" si="372"/>
        <v>0.3888888888888889</v>
      </c>
      <c r="BA1118" s="177">
        <f t="shared" si="373"/>
        <v>0.24269005847953215</v>
      </c>
      <c r="BB1118" s="173">
        <f t="shared" si="378"/>
        <v>85000</v>
      </c>
      <c r="BC1118" s="178">
        <f t="shared" si="355"/>
        <v>95000</v>
      </c>
      <c r="BD1118" s="173">
        <f t="shared" si="361"/>
        <v>16600</v>
      </c>
      <c r="BE1118" s="177">
        <f t="shared" si="374"/>
        <v>0.24269005847953215</v>
      </c>
      <c r="BF1118" s="179" t="s">
        <v>20515</v>
      </c>
      <c r="BG1118" s="174"/>
      <c r="BH1118" s="166" t="s">
        <v>20501</v>
      </c>
      <c r="BI1118" s="162"/>
      <c r="BJ1118" s="163">
        <v>1</v>
      </c>
      <c r="BK1118" s="163"/>
    </row>
    <row r="1119" spans="1:63" ht="52.5" customHeight="1" x14ac:dyDescent="0.25">
      <c r="A1119" s="157">
        <v>1113</v>
      </c>
      <c r="B1119" s="164" t="s">
        <v>6472</v>
      </c>
      <c r="C1119" s="169" t="s">
        <v>6470</v>
      </c>
      <c r="D1119" s="169" t="s">
        <v>2614</v>
      </c>
      <c r="E1119" s="170" t="s">
        <v>6473</v>
      </c>
      <c r="F1119" s="171" t="s">
        <v>6474</v>
      </c>
      <c r="G1119" s="171" t="s">
        <v>6474</v>
      </c>
      <c r="H1119" s="172" t="s">
        <v>6475</v>
      </c>
      <c r="I1119" s="164"/>
      <c r="J1119" s="164">
        <v>1368</v>
      </c>
      <c r="K1119" s="171">
        <v>1368</v>
      </c>
      <c r="L1119" s="171" t="s">
        <v>6471</v>
      </c>
      <c r="M1119" s="173">
        <v>35000</v>
      </c>
      <c r="N1119" s="173">
        <f t="shared" si="375"/>
        <v>6500</v>
      </c>
      <c r="O1119" s="173">
        <v>6573.9130434782601</v>
      </c>
      <c r="P1119" s="173">
        <v>41500</v>
      </c>
      <c r="Q1119" s="173">
        <f t="shared" si="376"/>
        <v>8546.0869565217381</v>
      </c>
      <c r="R1119" s="173">
        <f t="shared" si="377"/>
        <v>43546.086956521736</v>
      </c>
      <c r="S1119" s="173">
        <v>43500</v>
      </c>
      <c r="T1119" s="174"/>
      <c r="U1119" s="175" t="s">
        <v>26</v>
      </c>
      <c r="V1119" s="175" t="s">
        <v>421</v>
      </c>
      <c r="W1119" s="175" t="s">
        <v>27</v>
      </c>
      <c r="X1119" s="176">
        <v>43294</v>
      </c>
      <c r="Y1119" s="171" t="s">
        <v>7684</v>
      </c>
      <c r="Z1119" s="171"/>
      <c r="AA1119" s="173">
        <v>61000</v>
      </c>
      <c r="AB1119" s="173"/>
      <c r="AC1119" s="173"/>
      <c r="AD1119" s="173"/>
      <c r="AE1119" s="173"/>
      <c r="AF1119" s="173"/>
      <c r="AG1119" s="173"/>
      <c r="AH1119" s="173"/>
      <c r="AI1119" s="173">
        <v>58100</v>
      </c>
      <c r="AJ1119" s="173"/>
      <c r="AK1119" s="173"/>
      <c r="AL1119" s="173"/>
      <c r="AM1119" s="173"/>
      <c r="AN1119" s="173"/>
      <c r="AO1119" s="173"/>
      <c r="AP1119" s="173"/>
      <c r="AQ1119" s="173"/>
      <c r="AR1119" s="173"/>
      <c r="AS1119" s="173">
        <v>71000</v>
      </c>
      <c r="AT1119" s="160">
        <f t="shared" si="366"/>
        <v>3</v>
      </c>
      <c r="AU1119" s="173">
        <f t="shared" si="367"/>
        <v>190100</v>
      </c>
      <c r="AV1119" s="173">
        <f t="shared" si="368"/>
        <v>63400</v>
      </c>
      <c r="AW1119" s="173">
        <f t="shared" si="369"/>
        <v>58100</v>
      </c>
      <c r="AX1119" s="173">
        <f t="shared" si="370"/>
        <v>19900</v>
      </c>
      <c r="AY1119" s="173">
        <f t="shared" si="371"/>
        <v>14600</v>
      </c>
      <c r="AZ1119" s="177">
        <f t="shared" si="372"/>
        <v>0.4574712643678161</v>
      </c>
      <c r="BA1119" s="177">
        <f t="shared" si="373"/>
        <v>0.335632183908046</v>
      </c>
      <c r="BB1119" s="173">
        <f t="shared" si="378"/>
        <v>58100</v>
      </c>
      <c r="BC1119" s="178">
        <f t="shared" si="355"/>
        <v>63400</v>
      </c>
      <c r="BD1119" s="173">
        <f t="shared" si="361"/>
        <v>14600</v>
      </c>
      <c r="BE1119" s="177">
        <f t="shared" si="374"/>
        <v>0.335632183908046</v>
      </c>
      <c r="BF1119" s="179" t="s">
        <v>20515</v>
      </c>
      <c r="BG1119" s="174"/>
      <c r="BH1119" s="166" t="s">
        <v>20501</v>
      </c>
      <c r="BI1119" s="162"/>
      <c r="BJ1119" s="163">
        <v>1</v>
      </c>
      <c r="BK1119" s="163"/>
    </row>
    <row r="1120" spans="1:63" ht="36.75" customHeight="1" x14ac:dyDescent="0.25">
      <c r="A1120" s="157">
        <v>1114</v>
      </c>
      <c r="B1120" s="164" t="s">
        <v>6478</v>
      </c>
      <c r="C1120" s="169" t="s">
        <v>6476</v>
      </c>
      <c r="D1120" s="169" t="s">
        <v>2614</v>
      </c>
      <c r="E1120" s="170" t="s">
        <v>6479</v>
      </c>
      <c r="F1120" s="171" t="s">
        <v>6480</v>
      </c>
      <c r="G1120" s="171" t="s">
        <v>6480</v>
      </c>
      <c r="H1120" s="172" t="s">
        <v>6480</v>
      </c>
      <c r="I1120" s="164"/>
      <c r="J1120" s="164">
        <v>1375</v>
      </c>
      <c r="K1120" s="171">
        <v>1375</v>
      </c>
      <c r="L1120" s="171" t="s">
        <v>6477</v>
      </c>
      <c r="M1120" s="173">
        <v>32000</v>
      </c>
      <c r="N1120" s="173">
        <f t="shared" si="375"/>
        <v>5900</v>
      </c>
      <c r="O1120" s="173">
        <v>5947.8260869565202</v>
      </c>
      <c r="P1120" s="173">
        <v>37900</v>
      </c>
      <c r="Q1120" s="173">
        <f t="shared" si="376"/>
        <v>7732.1739130434762</v>
      </c>
      <c r="R1120" s="173">
        <f t="shared" si="377"/>
        <v>39732.173913043473</v>
      </c>
      <c r="S1120" s="173">
        <v>39700</v>
      </c>
      <c r="T1120" s="174"/>
      <c r="U1120" s="175" t="s">
        <v>200</v>
      </c>
      <c r="V1120" s="175" t="s">
        <v>421</v>
      </c>
      <c r="W1120" s="175" t="s">
        <v>195</v>
      </c>
      <c r="X1120" s="176">
        <v>43294</v>
      </c>
      <c r="Y1120" s="171" t="s">
        <v>7684</v>
      </c>
      <c r="Z1120" s="171"/>
      <c r="AA1120" s="173"/>
      <c r="AB1120" s="173"/>
      <c r="AC1120" s="173"/>
      <c r="AD1120" s="173"/>
      <c r="AE1120" s="173"/>
      <c r="AF1120" s="173">
        <v>64000</v>
      </c>
      <c r="AG1120" s="173">
        <v>127000</v>
      </c>
      <c r="AH1120" s="173"/>
      <c r="AI1120" s="173">
        <v>44280</v>
      </c>
      <c r="AJ1120" s="173"/>
      <c r="AK1120" s="173"/>
      <c r="AL1120" s="173"/>
      <c r="AM1120" s="173"/>
      <c r="AN1120" s="173"/>
      <c r="AO1120" s="173"/>
      <c r="AP1120" s="173"/>
      <c r="AQ1120" s="173"/>
      <c r="AR1120" s="173"/>
      <c r="AS1120" s="173"/>
      <c r="AT1120" s="160">
        <f t="shared" si="366"/>
        <v>3</v>
      </c>
      <c r="AU1120" s="173">
        <f t="shared" si="367"/>
        <v>235280</v>
      </c>
      <c r="AV1120" s="173">
        <f t="shared" si="368"/>
        <v>78400</v>
      </c>
      <c r="AW1120" s="173">
        <f t="shared" si="369"/>
        <v>44280</v>
      </c>
      <c r="AX1120" s="173">
        <f t="shared" si="370"/>
        <v>38700</v>
      </c>
      <c r="AY1120" s="173">
        <f t="shared" si="371"/>
        <v>4580</v>
      </c>
      <c r="AZ1120" s="177">
        <f t="shared" si="372"/>
        <v>0.97481108312342568</v>
      </c>
      <c r="BA1120" s="177">
        <f t="shared" si="373"/>
        <v>0.11536523929471033</v>
      </c>
      <c r="BB1120" s="173">
        <f t="shared" si="378"/>
        <v>44280</v>
      </c>
      <c r="BC1120" s="178">
        <f t="shared" si="355"/>
        <v>78400</v>
      </c>
      <c r="BD1120" s="173">
        <f t="shared" si="361"/>
        <v>4580</v>
      </c>
      <c r="BE1120" s="177">
        <f t="shared" si="374"/>
        <v>0.11536523929471033</v>
      </c>
      <c r="BF1120" s="179" t="s">
        <v>20515</v>
      </c>
      <c r="BG1120" s="174"/>
      <c r="BH1120" s="166" t="s">
        <v>20501</v>
      </c>
      <c r="BI1120" s="162"/>
      <c r="BJ1120" s="163">
        <v>1</v>
      </c>
      <c r="BK1120" s="163"/>
    </row>
    <row r="1121" spans="1:63" ht="36.75" customHeight="1" x14ac:dyDescent="0.25">
      <c r="A1121" s="157">
        <v>1115</v>
      </c>
      <c r="B1121" s="164" t="s">
        <v>6481</v>
      </c>
      <c r="C1121" s="169" t="s">
        <v>6482</v>
      </c>
      <c r="D1121" s="169" t="s">
        <v>2614</v>
      </c>
      <c r="E1121" s="170" t="s">
        <v>6483</v>
      </c>
      <c r="F1121" s="171" t="s">
        <v>6484</v>
      </c>
      <c r="G1121" s="171" t="s">
        <v>6484</v>
      </c>
      <c r="H1121" s="172" t="s">
        <v>6484</v>
      </c>
      <c r="I1121" s="164"/>
      <c r="J1121" s="164">
        <v>1382</v>
      </c>
      <c r="K1121" s="171">
        <v>1382</v>
      </c>
      <c r="L1121" s="171" t="s">
        <v>6485</v>
      </c>
      <c r="M1121" s="173">
        <v>40000</v>
      </c>
      <c r="N1121" s="173">
        <f t="shared" si="375"/>
        <v>7500</v>
      </c>
      <c r="O1121" s="173">
        <v>7513.04347826087</v>
      </c>
      <c r="P1121" s="173">
        <v>47500</v>
      </c>
      <c r="Q1121" s="173">
        <f t="shared" si="376"/>
        <v>9766.9565217391319</v>
      </c>
      <c r="R1121" s="173">
        <f t="shared" si="377"/>
        <v>49766.956521739135</v>
      </c>
      <c r="S1121" s="173">
        <v>49700</v>
      </c>
      <c r="T1121" s="174"/>
      <c r="U1121" s="175" t="s">
        <v>26</v>
      </c>
      <c r="V1121" s="175" t="s">
        <v>421</v>
      </c>
      <c r="W1121" s="175" t="s">
        <v>27</v>
      </c>
      <c r="X1121" s="176">
        <v>43294</v>
      </c>
      <c r="Y1121" s="171" t="s">
        <v>7688</v>
      </c>
      <c r="Z1121" s="171"/>
      <c r="AA1121" s="173">
        <v>80000</v>
      </c>
      <c r="AB1121" s="173"/>
      <c r="AC1121" s="173"/>
      <c r="AD1121" s="173"/>
      <c r="AE1121" s="173"/>
      <c r="AF1121" s="173"/>
      <c r="AG1121" s="173"/>
      <c r="AH1121" s="173"/>
      <c r="AI1121" s="173">
        <v>66500</v>
      </c>
      <c r="AJ1121" s="173"/>
      <c r="AK1121" s="173"/>
      <c r="AL1121" s="173"/>
      <c r="AM1121" s="173"/>
      <c r="AN1121" s="173"/>
      <c r="AO1121" s="173"/>
      <c r="AP1121" s="173"/>
      <c r="AQ1121" s="173"/>
      <c r="AR1121" s="173"/>
      <c r="AS1121" s="173">
        <v>86000</v>
      </c>
      <c r="AT1121" s="160">
        <f t="shared" si="366"/>
        <v>3</v>
      </c>
      <c r="AU1121" s="173">
        <f t="shared" si="367"/>
        <v>232500</v>
      </c>
      <c r="AV1121" s="173">
        <f t="shared" si="368"/>
        <v>77500</v>
      </c>
      <c r="AW1121" s="173">
        <f t="shared" si="369"/>
        <v>66500</v>
      </c>
      <c r="AX1121" s="173">
        <f t="shared" si="370"/>
        <v>27800</v>
      </c>
      <c r="AY1121" s="173">
        <f t="shared" si="371"/>
        <v>16800</v>
      </c>
      <c r="AZ1121" s="177">
        <f t="shared" si="372"/>
        <v>0.55935613682092555</v>
      </c>
      <c r="BA1121" s="177">
        <f t="shared" si="373"/>
        <v>0.3380281690140845</v>
      </c>
      <c r="BB1121" s="173">
        <f t="shared" si="378"/>
        <v>66500</v>
      </c>
      <c r="BC1121" s="178">
        <f t="shared" si="355"/>
        <v>77500</v>
      </c>
      <c r="BD1121" s="173">
        <f t="shared" si="361"/>
        <v>16800</v>
      </c>
      <c r="BE1121" s="177">
        <f t="shared" si="374"/>
        <v>0.3380281690140845</v>
      </c>
      <c r="BF1121" s="179" t="s">
        <v>20515</v>
      </c>
      <c r="BG1121" s="174"/>
      <c r="BH1121" s="166" t="s">
        <v>20501</v>
      </c>
      <c r="BI1121" s="162"/>
      <c r="BJ1121" s="163">
        <v>1</v>
      </c>
      <c r="BK1121" s="163"/>
    </row>
    <row r="1122" spans="1:63" ht="36.75" customHeight="1" x14ac:dyDescent="0.25">
      <c r="A1122" s="157">
        <v>1116</v>
      </c>
      <c r="B1122" s="164" t="s">
        <v>6795</v>
      </c>
      <c r="C1122" s="169" t="s">
        <v>6793</v>
      </c>
      <c r="D1122" s="169" t="s">
        <v>2614</v>
      </c>
      <c r="E1122" s="170" t="s">
        <v>6796</v>
      </c>
      <c r="F1122" s="171" t="s">
        <v>6797</v>
      </c>
      <c r="G1122" s="171" t="s">
        <v>6797</v>
      </c>
      <c r="H1122" s="172" t="s">
        <v>6797</v>
      </c>
      <c r="I1122" s="164"/>
      <c r="J1122" s="164">
        <v>1607</v>
      </c>
      <c r="K1122" s="171">
        <v>1607</v>
      </c>
      <c r="L1122" s="171" t="s">
        <v>6794</v>
      </c>
      <c r="M1122" s="173">
        <v>40000</v>
      </c>
      <c r="N1122" s="173">
        <f t="shared" si="375"/>
        <v>3700</v>
      </c>
      <c r="O1122" s="173">
        <v>3756.52173913043</v>
      </c>
      <c r="P1122" s="173">
        <v>43700</v>
      </c>
      <c r="Q1122" s="173">
        <f t="shared" si="376"/>
        <v>4883.4782608695587</v>
      </c>
      <c r="R1122" s="173">
        <f t="shared" si="377"/>
        <v>44883.47826086956</v>
      </c>
      <c r="S1122" s="173">
        <v>44800</v>
      </c>
      <c r="T1122" s="174"/>
      <c r="U1122" s="175" t="s">
        <v>6404</v>
      </c>
      <c r="V1122" s="175" t="s">
        <v>6493</v>
      </c>
      <c r="W1122" s="175" t="s">
        <v>173</v>
      </c>
      <c r="X1122" s="176">
        <v>43294</v>
      </c>
      <c r="Y1122" s="171" t="s">
        <v>7684</v>
      </c>
      <c r="Z1122" s="171"/>
      <c r="AA1122" s="173">
        <v>55000</v>
      </c>
      <c r="AB1122" s="173"/>
      <c r="AC1122" s="173"/>
      <c r="AD1122" s="173"/>
      <c r="AE1122" s="173">
        <v>70000</v>
      </c>
      <c r="AF1122" s="173"/>
      <c r="AG1122" s="173"/>
      <c r="AH1122" s="173"/>
      <c r="AI1122" s="173"/>
      <c r="AJ1122" s="173"/>
      <c r="AK1122" s="173"/>
      <c r="AL1122" s="173"/>
      <c r="AM1122" s="173"/>
      <c r="AN1122" s="173"/>
      <c r="AO1122" s="173"/>
      <c r="AP1122" s="173"/>
      <c r="AQ1122" s="173"/>
      <c r="AR1122" s="173"/>
      <c r="AS1122" s="173">
        <v>64000</v>
      </c>
      <c r="AT1122" s="160">
        <f t="shared" si="366"/>
        <v>3</v>
      </c>
      <c r="AU1122" s="173">
        <f t="shared" si="367"/>
        <v>189000</v>
      </c>
      <c r="AV1122" s="173">
        <f t="shared" si="368"/>
        <v>63000</v>
      </c>
      <c r="AW1122" s="173">
        <f t="shared" si="369"/>
        <v>55000</v>
      </c>
      <c r="AX1122" s="173">
        <f t="shared" si="370"/>
        <v>18200</v>
      </c>
      <c r="AY1122" s="173">
        <f t="shared" si="371"/>
        <v>10200</v>
      </c>
      <c r="AZ1122" s="177">
        <f t="shared" si="372"/>
        <v>0.40625</v>
      </c>
      <c r="BA1122" s="177">
        <f t="shared" si="373"/>
        <v>0.22767857142857142</v>
      </c>
      <c r="BB1122" s="173">
        <f t="shared" si="378"/>
        <v>55000</v>
      </c>
      <c r="BC1122" s="178">
        <f t="shared" si="355"/>
        <v>63000</v>
      </c>
      <c r="BD1122" s="173">
        <f t="shared" si="361"/>
        <v>10200</v>
      </c>
      <c r="BE1122" s="177">
        <f t="shared" si="374"/>
        <v>0.22767857142857142</v>
      </c>
      <c r="BF1122" s="179" t="s">
        <v>20515</v>
      </c>
      <c r="BG1122" s="174"/>
      <c r="BH1122" s="166" t="s">
        <v>20501</v>
      </c>
      <c r="BI1122" s="162"/>
      <c r="BJ1122" s="163">
        <v>1</v>
      </c>
      <c r="BK1122" s="163"/>
    </row>
    <row r="1123" spans="1:63" ht="36.75" customHeight="1" x14ac:dyDescent="0.25">
      <c r="A1123" s="157">
        <v>1117</v>
      </c>
      <c r="B1123" s="164" t="s">
        <v>2962</v>
      </c>
      <c r="C1123" s="169" t="s">
        <v>2963</v>
      </c>
      <c r="D1123" s="169" t="s">
        <v>2614</v>
      </c>
      <c r="E1123" s="170" t="s">
        <v>2964</v>
      </c>
      <c r="F1123" s="171" t="s">
        <v>2965</v>
      </c>
      <c r="G1123" s="171" t="s">
        <v>2965</v>
      </c>
      <c r="H1123" s="172" t="s">
        <v>2965</v>
      </c>
      <c r="I1123" s="164" t="s">
        <v>439</v>
      </c>
      <c r="J1123" s="164">
        <v>168</v>
      </c>
      <c r="K1123" s="171">
        <v>168</v>
      </c>
      <c r="L1123" s="171" t="s">
        <v>2965</v>
      </c>
      <c r="M1123" s="173">
        <v>145000</v>
      </c>
      <c r="N1123" s="173">
        <f t="shared" si="375"/>
        <v>111000</v>
      </c>
      <c r="O1123" s="173">
        <v>111130.43478260899</v>
      </c>
      <c r="P1123" s="173">
        <v>256000</v>
      </c>
      <c r="Q1123" s="173">
        <f t="shared" si="376"/>
        <v>144469.5652173917</v>
      </c>
      <c r="R1123" s="173">
        <f t="shared" si="377"/>
        <v>289469.5652173917</v>
      </c>
      <c r="S1123" s="173">
        <v>289400</v>
      </c>
      <c r="T1123" s="174"/>
      <c r="U1123" s="175" t="s">
        <v>471</v>
      </c>
      <c r="V1123" s="175" t="s">
        <v>2524</v>
      </c>
      <c r="W1123" s="175" t="s">
        <v>173</v>
      </c>
      <c r="X1123" s="176">
        <v>43294</v>
      </c>
      <c r="Y1123" s="171" t="s">
        <v>7684</v>
      </c>
      <c r="Z1123" s="171"/>
      <c r="AA1123" s="173"/>
      <c r="AB1123" s="173"/>
      <c r="AC1123" s="173"/>
      <c r="AD1123" s="173"/>
      <c r="AE1123" s="173"/>
      <c r="AF1123" s="173"/>
      <c r="AG1123" s="173">
        <v>486000</v>
      </c>
      <c r="AH1123" s="173"/>
      <c r="AI1123" s="173">
        <v>266000</v>
      </c>
      <c r="AJ1123" s="173"/>
      <c r="AK1123" s="173"/>
      <c r="AL1123" s="173"/>
      <c r="AM1123" s="173"/>
      <c r="AN1123" s="173"/>
      <c r="AO1123" s="173"/>
      <c r="AP1123" s="173"/>
      <c r="AQ1123" s="173"/>
      <c r="AR1123" s="173"/>
      <c r="AS1123" s="173">
        <v>313000</v>
      </c>
      <c r="AT1123" s="160">
        <f t="shared" si="366"/>
        <v>3</v>
      </c>
      <c r="AU1123" s="173">
        <f t="shared" si="367"/>
        <v>1065000</v>
      </c>
      <c r="AV1123" s="173">
        <f t="shared" si="368"/>
        <v>355000</v>
      </c>
      <c r="AW1123" s="173">
        <f t="shared" si="369"/>
        <v>266000</v>
      </c>
      <c r="AX1123" s="173">
        <f t="shared" si="370"/>
        <v>65600</v>
      </c>
      <c r="AY1123" s="173">
        <f t="shared" si="371"/>
        <v>-23400</v>
      </c>
      <c r="AZ1123" s="177">
        <f t="shared" si="372"/>
        <v>0.22667588113337941</v>
      </c>
      <c r="BA1123" s="177">
        <f t="shared" si="373"/>
        <v>-8.085694540428473E-2</v>
      </c>
      <c r="BB1123" s="173">
        <f>AV1123</f>
        <v>355000</v>
      </c>
      <c r="BC1123" s="178">
        <f t="shared" si="355"/>
        <v>355000</v>
      </c>
      <c r="BD1123" s="173">
        <f t="shared" si="361"/>
        <v>65600</v>
      </c>
      <c r="BE1123" s="177">
        <f t="shared" si="374"/>
        <v>0.22667588113337941</v>
      </c>
      <c r="BF1123" s="179" t="s">
        <v>7679</v>
      </c>
      <c r="BG1123" s="174"/>
      <c r="BH1123" s="166" t="s">
        <v>20501</v>
      </c>
      <c r="BI1123" s="162"/>
      <c r="BJ1123" s="163">
        <v>1</v>
      </c>
      <c r="BK1123" s="163"/>
    </row>
    <row r="1124" spans="1:63" ht="36.75" customHeight="1" x14ac:dyDescent="0.25">
      <c r="A1124" s="157">
        <v>1118</v>
      </c>
      <c r="B1124" s="164" t="s">
        <v>6488</v>
      </c>
      <c r="C1124" s="169" t="s">
        <v>6489</v>
      </c>
      <c r="D1124" s="169" t="s">
        <v>6402</v>
      </c>
      <c r="E1124" s="170" t="s">
        <v>6490</v>
      </c>
      <c r="F1124" s="171" t="s">
        <v>6491</v>
      </c>
      <c r="G1124" s="171" t="s">
        <v>6491</v>
      </c>
      <c r="H1124" s="172" t="s">
        <v>6491</v>
      </c>
      <c r="I1124" s="164"/>
      <c r="J1124" s="164">
        <v>1466</v>
      </c>
      <c r="K1124" s="171">
        <v>1466</v>
      </c>
      <c r="L1124" s="171" t="s">
        <v>6492</v>
      </c>
      <c r="M1124" s="173">
        <v>75000</v>
      </c>
      <c r="N1124" s="173">
        <f t="shared" si="375"/>
        <v>7000</v>
      </c>
      <c r="O1124" s="173">
        <v>7043.4782608695696</v>
      </c>
      <c r="P1124" s="173">
        <v>82000</v>
      </c>
      <c r="Q1124" s="173">
        <f t="shared" si="376"/>
        <v>9156.5217391304395</v>
      </c>
      <c r="R1124" s="173">
        <f t="shared" si="377"/>
        <v>84156.521739130432</v>
      </c>
      <c r="S1124" s="173">
        <v>84100</v>
      </c>
      <c r="T1124" s="174"/>
      <c r="U1124" s="175" t="s">
        <v>200</v>
      </c>
      <c r="V1124" s="175" t="s">
        <v>421</v>
      </c>
      <c r="W1124" s="175" t="s">
        <v>195</v>
      </c>
      <c r="X1124" s="176">
        <v>43294</v>
      </c>
      <c r="Y1124" s="171" t="s">
        <v>7684</v>
      </c>
      <c r="Z1124" s="171"/>
      <c r="AA1124" s="173"/>
      <c r="AB1124" s="173"/>
      <c r="AC1124" s="173"/>
      <c r="AD1124" s="173"/>
      <c r="AE1124" s="173"/>
      <c r="AF1124" s="173">
        <v>258000</v>
      </c>
      <c r="AG1124" s="173"/>
      <c r="AH1124" s="173">
        <v>313000</v>
      </c>
      <c r="AI1124" s="173"/>
      <c r="AJ1124" s="173"/>
      <c r="AK1124" s="173"/>
      <c r="AL1124" s="173"/>
      <c r="AM1124" s="173"/>
      <c r="AN1124" s="173"/>
      <c r="AO1124" s="173"/>
      <c r="AP1124" s="173"/>
      <c r="AQ1124" s="173"/>
      <c r="AR1124" s="173"/>
      <c r="AS1124" s="173">
        <v>114000</v>
      </c>
      <c r="AT1124" s="160">
        <f t="shared" si="366"/>
        <v>3</v>
      </c>
      <c r="AU1124" s="173">
        <f t="shared" si="367"/>
        <v>685000</v>
      </c>
      <c r="AV1124" s="173">
        <f t="shared" si="368"/>
        <v>228300</v>
      </c>
      <c r="AW1124" s="173">
        <f t="shared" si="369"/>
        <v>114000</v>
      </c>
      <c r="AX1124" s="173">
        <f t="shared" si="370"/>
        <v>144200</v>
      </c>
      <c r="AY1124" s="173">
        <f t="shared" si="371"/>
        <v>29900</v>
      </c>
      <c r="AZ1124" s="177">
        <f t="shared" si="372"/>
        <v>1.7146254458977408</v>
      </c>
      <c r="BA1124" s="177">
        <f t="shared" si="373"/>
        <v>0.35552913198573127</v>
      </c>
      <c r="BB1124" s="173">
        <f>AW1124</f>
        <v>114000</v>
      </c>
      <c r="BC1124" s="178">
        <f t="shared" si="355"/>
        <v>228300</v>
      </c>
      <c r="BD1124" s="173">
        <f t="shared" si="361"/>
        <v>29900</v>
      </c>
      <c r="BE1124" s="177">
        <f t="shared" si="374"/>
        <v>0.35552913198573127</v>
      </c>
      <c r="BF1124" s="179" t="s">
        <v>20515</v>
      </c>
      <c r="BG1124" s="174"/>
      <c r="BH1124" s="166" t="s">
        <v>20501</v>
      </c>
      <c r="BI1124" s="162"/>
      <c r="BJ1124" s="163">
        <v>1</v>
      </c>
      <c r="BK1124" s="163"/>
    </row>
    <row r="1125" spans="1:63" ht="36.75" customHeight="1" x14ac:dyDescent="0.25">
      <c r="A1125" s="157">
        <v>1119</v>
      </c>
      <c r="B1125" s="164" t="s">
        <v>6494</v>
      </c>
      <c r="C1125" s="169" t="s">
        <v>6495</v>
      </c>
      <c r="D1125" s="169" t="s">
        <v>6402</v>
      </c>
      <c r="E1125" s="170" t="s">
        <v>6496</v>
      </c>
      <c r="F1125" s="171" t="s">
        <v>6497</v>
      </c>
      <c r="G1125" s="171" t="s">
        <v>6497</v>
      </c>
      <c r="H1125" s="172" t="s">
        <v>6497</v>
      </c>
      <c r="I1125" s="164"/>
      <c r="J1125" s="164">
        <v>1469</v>
      </c>
      <c r="K1125" s="171">
        <v>1469</v>
      </c>
      <c r="L1125" s="171" t="s">
        <v>6498</v>
      </c>
      <c r="M1125" s="173">
        <v>85000</v>
      </c>
      <c r="N1125" s="173">
        <f t="shared" si="375"/>
        <v>7900</v>
      </c>
      <c r="O1125" s="173">
        <v>7982.6086956521704</v>
      </c>
      <c r="P1125" s="173">
        <v>92900</v>
      </c>
      <c r="Q1125" s="173">
        <f t="shared" si="376"/>
        <v>10377.391304347822</v>
      </c>
      <c r="R1125" s="173">
        <f t="shared" si="377"/>
        <v>95377.391304347824</v>
      </c>
      <c r="S1125" s="173">
        <v>95300</v>
      </c>
      <c r="T1125" s="174"/>
      <c r="U1125" s="175" t="s">
        <v>26</v>
      </c>
      <c r="V1125" s="175" t="s">
        <v>421</v>
      </c>
      <c r="W1125" s="175" t="s">
        <v>27</v>
      </c>
      <c r="X1125" s="176">
        <v>43294</v>
      </c>
      <c r="Y1125" s="171" t="s">
        <v>7684</v>
      </c>
      <c r="Z1125" s="171"/>
      <c r="AA1125" s="173">
        <v>153000</v>
      </c>
      <c r="AB1125" s="173"/>
      <c r="AC1125" s="173"/>
      <c r="AD1125" s="173"/>
      <c r="AE1125" s="173"/>
      <c r="AF1125" s="173"/>
      <c r="AG1125" s="173"/>
      <c r="AH1125" s="173"/>
      <c r="AI1125" s="173">
        <v>130100</v>
      </c>
      <c r="AJ1125" s="173"/>
      <c r="AK1125" s="173"/>
      <c r="AL1125" s="173"/>
      <c r="AM1125" s="173"/>
      <c r="AN1125" s="173"/>
      <c r="AO1125" s="173"/>
      <c r="AP1125" s="173"/>
      <c r="AQ1125" s="173"/>
      <c r="AR1125" s="173"/>
      <c r="AS1125" s="173">
        <v>135000</v>
      </c>
      <c r="AT1125" s="160">
        <f t="shared" si="366"/>
        <v>3</v>
      </c>
      <c r="AU1125" s="173">
        <f t="shared" si="367"/>
        <v>418100</v>
      </c>
      <c r="AV1125" s="173">
        <f t="shared" si="368"/>
        <v>139400</v>
      </c>
      <c r="AW1125" s="173">
        <f t="shared" si="369"/>
        <v>130100</v>
      </c>
      <c r="AX1125" s="173">
        <f t="shared" si="370"/>
        <v>44100</v>
      </c>
      <c r="AY1125" s="173">
        <f t="shared" si="371"/>
        <v>34800</v>
      </c>
      <c r="AZ1125" s="177">
        <f t="shared" si="372"/>
        <v>0.46274921301154248</v>
      </c>
      <c r="BA1125" s="177">
        <f t="shared" si="373"/>
        <v>0.3651626442812172</v>
      </c>
      <c r="BB1125" s="173">
        <f>AW1125</f>
        <v>130100</v>
      </c>
      <c r="BC1125" s="178">
        <f t="shared" si="355"/>
        <v>139400</v>
      </c>
      <c r="BD1125" s="173">
        <f t="shared" si="361"/>
        <v>34800</v>
      </c>
      <c r="BE1125" s="177">
        <f t="shared" si="374"/>
        <v>0.3651626442812172</v>
      </c>
      <c r="BF1125" s="179" t="s">
        <v>20515</v>
      </c>
      <c r="BG1125" s="174"/>
      <c r="BH1125" s="166" t="s">
        <v>20501</v>
      </c>
      <c r="BI1125" s="162"/>
      <c r="BJ1125" s="163">
        <v>1</v>
      </c>
      <c r="BK1125" s="163"/>
    </row>
    <row r="1126" spans="1:63" ht="36.75" customHeight="1" x14ac:dyDescent="0.25">
      <c r="A1126" s="157">
        <v>1120</v>
      </c>
      <c r="B1126" s="164" t="s">
        <v>6499</v>
      </c>
      <c r="C1126" s="169" t="s">
        <v>6500</v>
      </c>
      <c r="D1126" s="169" t="s">
        <v>6402</v>
      </c>
      <c r="E1126" s="170" t="s">
        <v>6501</v>
      </c>
      <c r="F1126" s="171" t="s">
        <v>6502</v>
      </c>
      <c r="G1126" s="171" t="s">
        <v>6502</v>
      </c>
      <c r="H1126" s="172" t="s">
        <v>6502</v>
      </c>
      <c r="I1126" s="164"/>
      <c r="J1126" s="164">
        <v>1472</v>
      </c>
      <c r="K1126" s="171">
        <v>1472</v>
      </c>
      <c r="L1126" s="171" t="s">
        <v>6503</v>
      </c>
      <c r="M1126" s="173">
        <v>250000</v>
      </c>
      <c r="N1126" s="173">
        <f t="shared" si="375"/>
        <v>23000</v>
      </c>
      <c r="O1126" s="173">
        <v>23478.260869565202</v>
      </c>
      <c r="P1126" s="173">
        <v>273000</v>
      </c>
      <c r="Q1126" s="173">
        <f t="shared" si="376"/>
        <v>30521.739130434762</v>
      </c>
      <c r="R1126" s="173">
        <f t="shared" si="377"/>
        <v>280521.73913043475</v>
      </c>
      <c r="S1126" s="173">
        <v>280500</v>
      </c>
      <c r="T1126" s="174"/>
      <c r="U1126" s="175" t="s">
        <v>200</v>
      </c>
      <c r="V1126" s="175" t="s">
        <v>421</v>
      </c>
      <c r="W1126" s="175" t="s">
        <v>195</v>
      </c>
      <c r="X1126" s="176">
        <v>43294</v>
      </c>
      <c r="Y1126" s="171" t="s">
        <v>7684</v>
      </c>
      <c r="Z1126" s="171"/>
      <c r="AA1126" s="173"/>
      <c r="AB1126" s="173"/>
      <c r="AC1126" s="173"/>
      <c r="AD1126" s="173"/>
      <c r="AE1126" s="173"/>
      <c r="AF1126" s="173"/>
      <c r="AG1126" s="173"/>
      <c r="AH1126" s="173">
        <v>424000</v>
      </c>
      <c r="AI1126" s="173">
        <v>361000</v>
      </c>
      <c r="AJ1126" s="173"/>
      <c r="AK1126" s="173"/>
      <c r="AL1126" s="173"/>
      <c r="AM1126" s="173"/>
      <c r="AN1126" s="173"/>
      <c r="AO1126" s="173"/>
      <c r="AP1126" s="173"/>
      <c r="AQ1126" s="173"/>
      <c r="AR1126" s="173"/>
      <c r="AS1126" s="173">
        <v>395000</v>
      </c>
      <c r="AT1126" s="160">
        <f t="shared" si="366"/>
        <v>3</v>
      </c>
      <c r="AU1126" s="173">
        <f t="shared" si="367"/>
        <v>1180000</v>
      </c>
      <c r="AV1126" s="173">
        <f t="shared" si="368"/>
        <v>393300</v>
      </c>
      <c r="AW1126" s="173">
        <f t="shared" si="369"/>
        <v>361000</v>
      </c>
      <c r="AX1126" s="173">
        <f t="shared" si="370"/>
        <v>112800</v>
      </c>
      <c r="AY1126" s="173">
        <f t="shared" si="371"/>
        <v>80500</v>
      </c>
      <c r="AZ1126" s="177">
        <f t="shared" si="372"/>
        <v>0.4021390374331551</v>
      </c>
      <c r="BA1126" s="177">
        <f t="shared" si="373"/>
        <v>0.28698752228163993</v>
      </c>
      <c r="BB1126" s="173">
        <f>AW1126</f>
        <v>361000</v>
      </c>
      <c r="BC1126" s="178">
        <f t="shared" si="355"/>
        <v>393300</v>
      </c>
      <c r="BD1126" s="173">
        <f t="shared" si="361"/>
        <v>80500</v>
      </c>
      <c r="BE1126" s="177">
        <f t="shared" si="374"/>
        <v>0.28698752228163993</v>
      </c>
      <c r="BF1126" s="179" t="s">
        <v>20515</v>
      </c>
      <c r="BG1126" s="174"/>
      <c r="BH1126" s="166" t="s">
        <v>20501</v>
      </c>
      <c r="BI1126" s="162"/>
      <c r="BJ1126" s="163">
        <v>1</v>
      </c>
      <c r="BK1126" s="163"/>
    </row>
    <row r="1127" spans="1:63" ht="36.75" customHeight="1" x14ac:dyDescent="0.25">
      <c r="A1127" s="157">
        <v>1121</v>
      </c>
      <c r="B1127" s="164" t="s">
        <v>6504</v>
      </c>
      <c r="C1127" s="169" t="s">
        <v>6505</v>
      </c>
      <c r="D1127" s="169" t="s">
        <v>6402</v>
      </c>
      <c r="E1127" s="170" t="s">
        <v>6506</v>
      </c>
      <c r="F1127" s="171" t="s">
        <v>6507</v>
      </c>
      <c r="G1127" s="171" t="s">
        <v>6507</v>
      </c>
      <c r="H1127" s="172" t="s">
        <v>6507</v>
      </c>
      <c r="I1127" s="164"/>
      <c r="J1127" s="164">
        <v>1473</v>
      </c>
      <c r="K1127" s="171">
        <v>1473</v>
      </c>
      <c r="L1127" s="171" t="s">
        <v>6508</v>
      </c>
      <c r="M1127" s="173">
        <v>190000</v>
      </c>
      <c r="N1127" s="173">
        <f t="shared" si="375"/>
        <v>17000</v>
      </c>
      <c r="O1127" s="173">
        <v>17217.391304347799</v>
      </c>
      <c r="P1127" s="173">
        <v>207000</v>
      </c>
      <c r="Q1127" s="173">
        <f t="shared" si="376"/>
        <v>22382.608695652136</v>
      </c>
      <c r="R1127" s="173">
        <f t="shared" si="377"/>
        <v>212382.60869565213</v>
      </c>
      <c r="S1127" s="173">
        <v>212300</v>
      </c>
      <c r="T1127" s="174"/>
      <c r="U1127" s="175" t="s">
        <v>26</v>
      </c>
      <c r="V1127" s="175" t="s">
        <v>421</v>
      </c>
      <c r="W1127" s="175" t="s">
        <v>27</v>
      </c>
      <c r="X1127" s="176">
        <v>43294</v>
      </c>
      <c r="Y1127" s="171" t="s">
        <v>7684</v>
      </c>
      <c r="Z1127" s="171"/>
      <c r="AA1127" s="173"/>
      <c r="AB1127" s="173"/>
      <c r="AC1127" s="173"/>
      <c r="AD1127" s="173"/>
      <c r="AE1127" s="173"/>
      <c r="AF1127" s="173"/>
      <c r="AG1127" s="173"/>
      <c r="AH1127" s="173">
        <v>278000</v>
      </c>
      <c r="AI1127" s="173">
        <v>237000</v>
      </c>
      <c r="AJ1127" s="173"/>
      <c r="AK1127" s="173"/>
      <c r="AL1127" s="173"/>
      <c r="AM1127" s="173"/>
      <c r="AN1127" s="173"/>
      <c r="AO1127" s="173"/>
      <c r="AP1127" s="173"/>
      <c r="AQ1127" s="173"/>
      <c r="AR1127" s="173"/>
      <c r="AS1127" s="173">
        <v>275000</v>
      </c>
      <c r="AT1127" s="160">
        <f t="shared" si="366"/>
        <v>3</v>
      </c>
      <c r="AU1127" s="173">
        <f t="shared" si="367"/>
        <v>790000</v>
      </c>
      <c r="AV1127" s="173">
        <f t="shared" si="368"/>
        <v>263300</v>
      </c>
      <c r="AW1127" s="173">
        <f t="shared" si="369"/>
        <v>237000</v>
      </c>
      <c r="AX1127" s="173">
        <f t="shared" si="370"/>
        <v>51000</v>
      </c>
      <c r="AY1127" s="173">
        <f t="shared" ref="AY1127:AY1158" si="379">AW1127-S1127</f>
        <v>24700</v>
      </c>
      <c r="AZ1127" s="177">
        <f t="shared" ref="AZ1127:AZ1158" si="380">AX1127/S1127</f>
        <v>0.24022609514837495</v>
      </c>
      <c r="BA1127" s="177">
        <f t="shared" ref="BA1127:BA1158" si="381">AY1127/S1127</f>
        <v>0.11634479510127178</v>
      </c>
      <c r="BB1127" s="173">
        <f>AV1127</f>
        <v>263300</v>
      </c>
      <c r="BC1127" s="178">
        <f t="shared" si="355"/>
        <v>263300</v>
      </c>
      <c r="BD1127" s="173">
        <f t="shared" si="361"/>
        <v>51000</v>
      </c>
      <c r="BE1127" s="177">
        <f t="shared" ref="BE1127:BE1158" si="382">BD1127/S1127</f>
        <v>0.24022609514837495</v>
      </c>
      <c r="BF1127" s="179" t="s">
        <v>7679</v>
      </c>
      <c r="BG1127" s="174"/>
      <c r="BH1127" s="166" t="s">
        <v>20501</v>
      </c>
      <c r="BI1127" s="162"/>
      <c r="BJ1127" s="163">
        <v>1</v>
      </c>
      <c r="BK1127" s="163"/>
    </row>
    <row r="1128" spans="1:63" ht="36.75" customHeight="1" x14ac:dyDescent="0.25">
      <c r="A1128" s="157">
        <v>1122</v>
      </c>
      <c r="B1128" s="164" t="s">
        <v>6509</v>
      </c>
      <c r="C1128" s="169" t="s">
        <v>6510</v>
      </c>
      <c r="D1128" s="169" t="s">
        <v>6402</v>
      </c>
      <c r="E1128" s="170" t="s">
        <v>6511</v>
      </c>
      <c r="F1128" s="171" t="s">
        <v>6512</v>
      </c>
      <c r="G1128" s="171" t="s">
        <v>6512</v>
      </c>
      <c r="H1128" s="172" t="s">
        <v>6512</v>
      </c>
      <c r="I1128" s="164"/>
      <c r="J1128" s="164">
        <v>1476</v>
      </c>
      <c r="K1128" s="171">
        <v>1476</v>
      </c>
      <c r="L1128" s="171" t="s">
        <v>6513</v>
      </c>
      <c r="M1128" s="173">
        <v>80000</v>
      </c>
      <c r="N1128" s="173">
        <f t="shared" si="375"/>
        <v>7500</v>
      </c>
      <c r="O1128" s="173">
        <v>7513.04347826087</v>
      </c>
      <c r="P1128" s="173">
        <v>87500</v>
      </c>
      <c r="Q1128" s="173">
        <f t="shared" si="376"/>
        <v>9766.9565217391319</v>
      </c>
      <c r="R1128" s="173">
        <f t="shared" si="377"/>
        <v>89766.956521739135</v>
      </c>
      <c r="S1128" s="173">
        <v>89700</v>
      </c>
      <c r="T1128" s="174"/>
      <c r="U1128" s="175" t="s">
        <v>200</v>
      </c>
      <c r="V1128" s="175" t="s">
        <v>421</v>
      </c>
      <c r="W1128" s="175" t="s">
        <v>195</v>
      </c>
      <c r="X1128" s="176">
        <v>43294</v>
      </c>
      <c r="Y1128" s="171" t="s">
        <v>7684</v>
      </c>
      <c r="Z1128" s="171"/>
      <c r="AA1128" s="173">
        <v>138000</v>
      </c>
      <c r="AB1128" s="173"/>
      <c r="AC1128" s="173"/>
      <c r="AD1128" s="173"/>
      <c r="AE1128" s="173"/>
      <c r="AF1128" s="173"/>
      <c r="AG1128" s="173"/>
      <c r="AH1128" s="173"/>
      <c r="AI1128" s="173">
        <v>122500</v>
      </c>
      <c r="AJ1128" s="173"/>
      <c r="AK1128" s="173"/>
      <c r="AL1128" s="173"/>
      <c r="AM1128" s="173"/>
      <c r="AN1128" s="173"/>
      <c r="AO1128" s="173"/>
      <c r="AP1128" s="173"/>
      <c r="AQ1128" s="173"/>
      <c r="AR1128" s="173"/>
      <c r="AS1128" s="173">
        <v>119000</v>
      </c>
      <c r="AT1128" s="160">
        <f t="shared" si="366"/>
        <v>3</v>
      </c>
      <c r="AU1128" s="173">
        <f t="shared" si="367"/>
        <v>379500</v>
      </c>
      <c r="AV1128" s="173">
        <f t="shared" si="368"/>
        <v>126500</v>
      </c>
      <c r="AW1128" s="173">
        <f t="shared" si="369"/>
        <v>119000</v>
      </c>
      <c r="AX1128" s="173">
        <f t="shared" si="370"/>
        <v>36800</v>
      </c>
      <c r="AY1128" s="173">
        <f t="shared" si="379"/>
        <v>29300</v>
      </c>
      <c r="AZ1128" s="177">
        <f t="shared" si="380"/>
        <v>0.41025641025641024</v>
      </c>
      <c r="BA1128" s="177">
        <f t="shared" si="381"/>
        <v>0.32664437012263098</v>
      </c>
      <c r="BB1128" s="173">
        <f t="shared" ref="BB1128:BB1138" si="383">AW1128</f>
        <v>119000</v>
      </c>
      <c r="BC1128" s="178">
        <f t="shared" ref="BC1128:BC1191" si="384">AV1128</f>
        <v>126500</v>
      </c>
      <c r="BD1128" s="173">
        <f t="shared" si="361"/>
        <v>29300</v>
      </c>
      <c r="BE1128" s="177">
        <f t="shared" si="382"/>
        <v>0.32664437012263098</v>
      </c>
      <c r="BF1128" s="179" t="s">
        <v>20515</v>
      </c>
      <c r="BG1128" s="174"/>
      <c r="BH1128" s="166" t="s">
        <v>20501</v>
      </c>
      <c r="BI1128" s="162"/>
      <c r="BJ1128" s="163">
        <v>1</v>
      </c>
      <c r="BK1128" s="163"/>
    </row>
    <row r="1129" spans="1:63" ht="36.75" customHeight="1" x14ac:dyDescent="0.25">
      <c r="A1129" s="157">
        <v>1123</v>
      </c>
      <c r="B1129" s="164" t="s">
        <v>6525</v>
      </c>
      <c r="C1129" s="169" t="s">
        <v>6526</v>
      </c>
      <c r="D1129" s="169" t="s">
        <v>6402</v>
      </c>
      <c r="E1129" s="170" t="s">
        <v>6527</v>
      </c>
      <c r="F1129" s="171" t="s">
        <v>6528</v>
      </c>
      <c r="G1129" s="171" t="s">
        <v>6528</v>
      </c>
      <c r="H1129" s="172" t="s">
        <v>6529</v>
      </c>
      <c r="I1129" s="164"/>
      <c r="J1129" s="164">
        <v>1480</v>
      </c>
      <c r="K1129" s="171">
        <v>1480</v>
      </c>
      <c r="L1129" s="171" t="s">
        <v>6530</v>
      </c>
      <c r="M1129" s="173">
        <v>130000</v>
      </c>
      <c r="N1129" s="173">
        <f t="shared" si="375"/>
        <v>10000</v>
      </c>
      <c r="O1129" s="173">
        <v>10956.5217391304</v>
      </c>
      <c r="P1129" s="173">
        <v>140000</v>
      </c>
      <c r="Q1129" s="173">
        <f t="shared" si="376"/>
        <v>14243.47826086952</v>
      </c>
      <c r="R1129" s="173">
        <f t="shared" si="377"/>
        <v>144243.47826086951</v>
      </c>
      <c r="S1129" s="173">
        <v>144200</v>
      </c>
      <c r="T1129" s="174"/>
      <c r="U1129" s="175" t="s">
        <v>441</v>
      </c>
      <c r="V1129" s="175" t="s">
        <v>434</v>
      </c>
      <c r="W1129" s="175" t="s">
        <v>196</v>
      </c>
      <c r="X1129" s="176">
        <v>43294</v>
      </c>
      <c r="Y1129" s="171" t="s">
        <v>7684</v>
      </c>
      <c r="Z1129" s="171"/>
      <c r="AA1129" s="173">
        <v>250000</v>
      </c>
      <c r="AB1129" s="173"/>
      <c r="AC1129" s="173"/>
      <c r="AD1129" s="173"/>
      <c r="AE1129" s="173"/>
      <c r="AF1129" s="173"/>
      <c r="AG1129" s="173"/>
      <c r="AH1129" s="173"/>
      <c r="AI1129" s="173">
        <v>196000</v>
      </c>
      <c r="AJ1129" s="173"/>
      <c r="AK1129" s="173"/>
      <c r="AL1129" s="173"/>
      <c r="AM1129" s="173"/>
      <c r="AN1129" s="173"/>
      <c r="AO1129" s="173"/>
      <c r="AP1129" s="173"/>
      <c r="AQ1129" s="173"/>
      <c r="AR1129" s="173"/>
      <c r="AS1129" s="173">
        <v>233000</v>
      </c>
      <c r="AT1129" s="160">
        <f t="shared" si="366"/>
        <v>3</v>
      </c>
      <c r="AU1129" s="173">
        <f t="shared" si="367"/>
        <v>679000</v>
      </c>
      <c r="AV1129" s="173">
        <f t="shared" si="368"/>
        <v>226300</v>
      </c>
      <c r="AW1129" s="173">
        <f t="shared" si="369"/>
        <v>196000</v>
      </c>
      <c r="AX1129" s="173">
        <f t="shared" si="370"/>
        <v>82100</v>
      </c>
      <c r="AY1129" s="173">
        <f t="shared" si="379"/>
        <v>51800</v>
      </c>
      <c r="AZ1129" s="177">
        <f t="shared" si="380"/>
        <v>0.56934812760055475</v>
      </c>
      <c r="BA1129" s="177">
        <f t="shared" si="381"/>
        <v>0.35922330097087379</v>
      </c>
      <c r="BB1129" s="173">
        <f t="shared" si="383"/>
        <v>196000</v>
      </c>
      <c r="BC1129" s="178">
        <f t="shared" si="384"/>
        <v>226300</v>
      </c>
      <c r="BD1129" s="173">
        <f t="shared" si="361"/>
        <v>51800</v>
      </c>
      <c r="BE1129" s="177">
        <f t="shared" si="382"/>
        <v>0.35922330097087379</v>
      </c>
      <c r="BF1129" s="179" t="s">
        <v>20515</v>
      </c>
      <c r="BG1129" s="174"/>
      <c r="BH1129" s="166" t="s">
        <v>20501</v>
      </c>
      <c r="BI1129" s="162"/>
      <c r="BJ1129" s="163">
        <v>1</v>
      </c>
      <c r="BK1129" s="163"/>
    </row>
    <row r="1130" spans="1:63" ht="36.75" customHeight="1" x14ac:dyDescent="0.25">
      <c r="A1130" s="157">
        <v>1124</v>
      </c>
      <c r="B1130" s="164" t="s">
        <v>6531</v>
      </c>
      <c r="C1130" s="169" t="s">
        <v>6532</v>
      </c>
      <c r="D1130" s="169" t="s">
        <v>6402</v>
      </c>
      <c r="E1130" s="170" t="s">
        <v>6533</v>
      </c>
      <c r="F1130" s="171" t="s">
        <v>6534</v>
      </c>
      <c r="G1130" s="171" t="s">
        <v>6534</v>
      </c>
      <c r="H1130" s="172" t="s">
        <v>6535</v>
      </c>
      <c r="I1130" s="164"/>
      <c r="J1130" s="164">
        <v>1481</v>
      </c>
      <c r="K1130" s="171">
        <v>1481</v>
      </c>
      <c r="L1130" s="171" t="s">
        <v>6536</v>
      </c>
      <c r="M1130" s="173">
        <v>140000</v>
      </c>
      <c r="N1130" s="173">
        <f t="shared" si="375"/>
        <v>12000</v>
      </c>
      <c r="O1130" s="173">
        <v>12521.7391304348</v>
      </c>
      <c r="P1130" s="173">
        <v>152000</v>
      </c>
      <c r="Q1130" s="173">
        <f t="shared" si="376"/>
        <v>16278.26086956524</v>
      </c>
      <c r="R1130" s="173">
        <f t="shared" si="377"/>
        <v>156278.26086956525</v>
      </c>
      <c r="S1130" s="173">
        <v>156200</v>
      </c>
      <c r="T1130" s="174"/>
      <c r="U1130" s="175" t="s">
        <v>441</v>
      </c>
      <c r="V1130" s="175" t="s">
        <v>434</v>
      </c>
      <c r="W1130" s="175" t="s">
        <v>196</v>
      </c>
      <c r="X1130" s="176">
        <v>43294</v>
      </c>
      <c r="Y1130" s="171" t="s">
        <v>7684</v>
      </c>
      <c r="Z1130" s="171"/>
      <c r="AA1130" s="173">
        <v>260000</v>
      </c>
      <c r="AB1130" s="173"/>
      <c r="AC1130" s="173"/>
      <c r="AD1130" s="173"/>
      <c r="AE1130" s="173"/>
      <c r="AF1130" s="173"/>
      <c r="AG1130" s="173"/>
      <c r="AH1130" s="173"/>
      <c r="AI1130" s="173">
        <v>212800</v>
      </c>
      <c r="AJ1130" s="173"/>
      <c r="AK1130" s="173"/>
      <c r="AL1130" s="173"/>
      <c r="AM1130" s="173"/>
      <c r="AN1130" s="173"/>
      <c r="AO1130" s="173"/>
      <c r="AP1130" s="173"/>
      <c r="AQ1130" s="173"/>
      <c r="AR1130" s="173"/>
      <c r="AS1130" s="173">
        <v>234000</v>
      </c>
      <c r="AT1130" s="160">
        <f t="shared" si="366"/>
        <v>3</v>
      </c>
      <c r="AU1130" s="173">
        <f t="shared" si="367"/>
        <v>706800</v>
      </c>
      <c r="AV1130" s="173">
        <f t="shared" si="368"/>
        <v>235600</v>
      </c>
      <c r="AW1130" s="173">
        <f t="shared" si="369"/>
        <v>212800</v>
      </c>
      <c r="AX1130" s="173">
        <f t="shared" si="370"/>
        <v>79400</v>
      </c>
      <c r="AY1130" s="173">
        <f t="shared" si="379"/>
        <v>56600</v>
      </c>
      <c r="AZ1130" s="177">
        <f t="shared" si="380"/>
        <v>0.50832266325224074</v>
      </c>
      <c r="BA1130" s="177">
        <f t="shared" si="381"/>
        <v>0.36235595390524966</v>
      </c>
      <c r="BB1130" s="173">
        <f t="shared" si="383"/>
        <v>212800</v>
      </c>
      <c r="BC1130" s="178">
        <f t="shared" si="384"/>
        <v>235600</v>
      </c>
      <c r="BD1130" s="173">
        <f t="shared" si="361"/>
        <v>56600</v>
      </c>
      <c r="BE1130" s="177">
        <f t="shared" si="382"/>
        <v>0.36235595390524966</v>
      </c>
      <c r="BF1130" s="179" t="s">
        <v>20515</v>
      </c>
      <c r="BG1130" s="174"/>
      <c r="BH1130" s="166" t="s">
        <v>20501</v>
      </c>
      <c r="BI1130" s="162"/>
      <c r="BJ1130" s="163">
        <v>1</v>
      </c>
      <c r="BK1130" s="163"/>
    </row>
    <row r="1131" spans="1:63" ht="36.75" customHeight="1" x14ac:dyDescent="0.25">
      <c r="A1131" s="157">
        <v>1125</v>
      </c>
      <c r="B1131" s="164" t="s">
        <v>6537</v>
      </c>
      <c r="C1131" s="169" t="s">
        <v>6538</v>
      </c>
      <c r="D1131" s="169" t="s">
        <v>6402</v>
      </c>
      <c r="E1131" s="170" t="s">
        <v>6539</v>
      </c>
      <c r="F1131" s="171" t="s">
        <v>6540</v>
      </c>
      <c r="G1131" s="171" t="s">
        <v>6540</v>
      </c>
      <c r="H1131" s="172" t="s">
        <v>6541</v>
      </c>
      <c r="I1131" s="164"/>
      <c r="J1131" s="164">
        <v>1482</v>
      </c>
      <c r="K1131" s="171">
        <v>1482</v>
      </c>
      <c r="L1131" s="171" t="s">
        <v>6542</v>
      </c>
      <c r="M1131" s="173">
        <v>130000</v>
      </c>
      <c r="N1131" s="173">
        <f t="shared" si="375"/>
        <v>10000</v>
      </c>
      <c r="O1131" s="173">
        <v>10956.5217391304</v>
      </c>
      <c r="P1131" s="173">
        <v>140000</v>
      </c>
      <c r="Q1131" s="173">
        <f t="shared" si="376"/>
        <v>14243.47826086952</v>
      </c>
      <c r="R1131" s="173">
        <f t="shared" si="377"/>
        <v>144243.47826086951</v>
      </c>
      <c r="S1131" s="173">
        <v>144200</v>
      </c>
      <c r="T1131" s="174"/>
      <c r="U1131" s="175" t="s">
        <v>180</v>
      </c>
      <c r="V1131" s="175" t="s">
        <v>434</v>
      </c>
      <c r="W1131" s="175" t="s">
        <v>173</v>
      </c>
      <c r="X1131" s="176">
        <v>43294</v>
      </c>
      <c r="Y1131" s="171" t="s">
        <v>7684</v>
      </c>
      <c r="Z1131" s="171"/>
      <c r="AA1131" s="173">
        <v>238000</v>
      </c>
      <c r="AB1131" s="173"/>
      <c r="AC1131" s="173"/>
      <c r="AD1131" s="173"/>
      <c r="AE1131" s="173"/>
      <c r="AF1131" s="173"/>
      <c r="AG1131" s="173"/>
      <c r="AH1131" s="173"/>
      <c r="AI1131" s="173">
        <v>196000</v>
      </c>
      <c r="AJ1131" s="173"/>
      <c r="AK1131" s="173"/>
      <c r="AL1131" s="173"/>
      <c r="AM1131" s="173"/>
      <c r="AN1131" s="173"/>
      <c r="AO1131" s="173"/>
      <c r="AP1131" s="173"/>
      <c r="AQ1131" s="173"/>
      <c r="AR1131" s="173"/>
      <c r="AS1131" s="173">
        <v>235000</v>
      </c>
      <c r="AT1131" s="160">
        <f t="shared" si="366"/>
        <v>3</v>
      </c>
      <c r="AU1131" s="173">
        <f t="shared" si="367"/>
        <v>669000</v>
      </c>
      <c r="AV1131" s="173">
        <f t="shared" si="368"/>
        <v>223000</v>
      </c>
      <c r="AW1131" s="173">
        <f t="shared" si="369"/>
        <v>196000</v>
      </c>
      <c r="AX1131" s="173">
        <f t="shared" si="370"/>
        <v>78800</v>
      </c>
      <c r="AY1131" s="173">
        <f t="shared" si="379"/>
        <v>51800</v>
      </c>
      <c r="AZ1131" s="177">
        <f t="shared" si="380"/>
        <v>0.54646324549237169</v>
      </c>
      <c r="BA1131" s="177">
        <f t="shared" si="381"/>
        <v>0.35922330097087379</v>
      </c>
      <c r="BB1131" s="173">
        <f t="shared" si="383"/>
        <v>196000</v>
      </c>
      <c r="BC1131" s="178">
        <f t="shared" si="384"/>
        <v>223000</v>
      </c>
      <c r="BD1131" s="173">
        <f t="shared" si="361"/>
        <v>51800</v>
      </c>
      <c r="BE1131" s="177">
        <f t="shared" si="382"/>
        <v>0.35922330097087379</v>
      </c>
      <c r="BF1131" s="179" t="s">
        <v>20515</v>
      </c>
      <c r="BG1131" s="174"/>
      <c r="BH1131" s="166" t="s">
        <v>20501</v>
      </c>
      <c r="BI1131" s="162"/>
      <c r="BJ1131" s="163">
        <v>1</v>
      </c>
      <c r="BK1131" s="163"/>
    </row>
    <row r="1132" spans="1:63" ht="36.75" customHeight="1" x14ac:dyDescent="0.25">
      <c r="A1132" s="157">
        <v>1126</v>
      </c>
      <c r="B1132" s="164" t="s">
        <v>6543</v>
      </c>
      <c r="C1132" s="169" t="s">
        <v>6544</v>
      </c>
      <c r="D1132" s="169" t="s">
        <v>6402</v>
      </c>
      <c r="E1132" s="170" t="s">
        <v>6545</v>
      </c>
      <c r="F1132" s="171" t="s">
        <v>6546</v>
      </c>
      <c r="G1132" s="171" t="s">
        <v>6546</v>
      </c>
      <c r="H1132" s="172" t="s">
        <v>6547</v>
      </c>
      <c r="I1132" s="164"/>
      <c r="J1132" s="164">
        <v>1483</v>
      </c>
      <c r="K1132" s="171">
        <v>1483</v>
      </c>
      <c r="L1132" s="171" t="s">
        <v>6548</v>
      </c>
      <c r="M1132" s="173">
        <v>125000</v>
      </c>
      <c r="N1132" s="173">
        <f t="shared" si="375"/>
        <v>10000</v>
      </c>
      <c r="O1132" s="173">
        <v>10956.5217391304</v>
      </c>
      <c r="P1132" s="173">
        <v>135000</v>
      </c>
      <c r="Q1132" s="173">
        <f t="shared" si="376"/>
        <v>14243.47826086952</v>
      </c>
      <c r="R1132" s="173">
        <f t="shared" si="377"/>
        <v>139243.47826086951</v>
      </c>
      <c r="S1132" s="173">
        <v>139200</v>
      </c>
      <c r="T1132" s="174"/>
      <c r="U1132" s="175" t="s">
        <v>180</v>
      </c>
      <c r="V1132" s="175" t="s">
        <v>434</v>
      </c>
      <c r="W1132" s="175" t="s">
        <v>94</v>
      </c>
      <c r="X1132" s="176">
        <v>43294</v>
      </c>
      <c r="Y1132" s="171" t="s">
        <v>7688</v>
      </c>
      <c r="Z1132" s="171"/>
      <c r="AA1132" s="173">
        <v>236000</v>
      </c>
      <c r="AB1132" s="173"/>
      <c r="AC1132" s="173"/>
      <c r="AD1132" s="173"/>
      <c r="AE1132" s="173"/>
      <c r="AF1132" s="173"/>
      <c r="AG1132" s="173"/>
      <c r="AH1132" s="173"/>
      <c r="AI1132" s="173">
        <v>189000</v>
      </c>
      <c r="AJ1132" s="173"/>
      <c r="AK1132" s="173"/>
      <c r="AL1132" s="173"/>
      <c r="AM1132" s="173"/>
      <c r="AN1132" s="173"/>
      <c r="AO1132" s="173"/>
      <c r="AP1132" s="173"/>
      <c r="AQ1132" s="173"/>
      <c r="AR1132" s="173"/>
      <c r="AS1132" s="173">
        <v>187000</v>
      </c>
      <c r="AT1132" s="160">
        <f t="shared" si="366"/>
        <v>3</v>
      </c>
      <c r="AU1132" s="173">
        <f t="shared" si="367"/>
        <v>612000</v>
      </c>
      <c r="AV1132" s="173">
        <f t="shared" si="368"/>
        <v>204000</v>
      </c>
      <c r="AW1132" s="173">
        <f t="shared" si="369"/>
        <v>187000</v>
      </c>
      <c r="AX1132" s="173">
        <f t="shared" si="370"/>
        <v>64800</v>
      </c>
      <c r="AY1132" s="173">
        <f t="shared" si="379"/>
        <v>47800</v>
      </c>
      <c r="AZ1132" s="177">
        <f t="shared" si="380"/>
        <v>0.46551724137931033</v>
      </c>
      <c r="BA1132" s="177">
        <f t="shared" si="381"/>
        <v>0.34339080459770116</v>
      </c>
      <c r="BB1132" s="173">
        <f t="shared" si="383"/>
        <v>187000</v>
      </c>
      <c r="BC1132" s="178">
        <f t="shared" si="384"/>
        <v>204000</v>
      </c>
      <c r="BD1132" s="173">
        <f t="shared" si="361"/>
        <v>47800</v>
      </c>
      <c r="BE1132" s="177">
        <f t="shared" si="382"/>
        <v>0.34339080459770116</v>
      </c>
      <c r="BF1132" s="179" t="s">
        <v>20515</v>
      </c>
      <c r="BG1132" s="174"/>
      <c r="BH1132" s="166" t="s">
        <v>20501</v>
      </c>
      <c r="BI1132" s="162"/>
      <c r="BJ1132" s="163">
        <v>1</v>
      </c>
      <c r="BK1132" s="163"/>
    </row>
    <row r="1133" spans="1:63" ht="36.75" customHeight="1" x14ac:dyDescent="0.25">
      <c r="A1133" s="157">
        <v>1127</v>
      </c>
      <c r="B1133" s="164" t="s">
        <v>6551</v>
      </c>
      <c r="C1133" s="169" t="s">
        <v>6549</v>
      </c>
      <c r="D1133" s="169" t="s">
        <v>6402</v>
      </c>
      <c r="E1133" s="170" t="s">
        <v>6552</v>
      </c>
      <c r="F1133" s="171" t="s">
        <v>6553</v>
      </c>
      <c r="G1133" s="171" t="s">
        <v>6553</v>
      </c>
      <c r="H1133" s="172" t="s">
        <v>6554</v>
      </c>
      <c r="I1133" s="164"/>
      <c r="J1133" s="164">
        <v>1485</v>
      </c>
      <c r="K1133" s="171">
        <v>1485</v>
      </c>
      <c r="L1133" s="171" t="s">
        <v>6550</v>
      </c>
      <c r="M1133" s="173">
        <v>12000</v>
      </c>
      <c r="N1133" s="173">
        <f t="shared" si="375"/>
        <v>1000</v>
      </c>
      <c r="O1133" s="173">
        <v>1095.6521739130401</v>
      </c>
      <c r="P1133" s="173">
        <v>13000</v>
      </c>
      <c r="Q1133" s="173">
        <f t="shared" si="376"/>
        <v>1424.3478260869522</v>
      </c>
      <c r="R1133" s="173">
        <f t="shared" si="377"/>
        <v>13424.347826086952</v>
      </c>
      <c r="S1133" s="173">
        <v>13400</v>
      </c>
      <c r="T1133" s="174"/>
      <c r="U1133" s="175" t="s">
        <v>180</v>
      </c>
      <c r="V1133" s="175" t="s">
        <v>434</v>
      </c>
      <c r="W1133" s="175" t="s">
        <v>94</v>
      </c>
      <c r="X1133" s="176">
        <v>43294</v>
      </c>
      <c r="Y1133" s="171" t="s">
        <v>7684</v>
      </c>
      <c r="Z1133" s="171"/>
      <c r="AA1133" s="173">
        <v>28000</v>
      </c>
      <c r="AB1133" s="173"/>
      <c r="AC1133" s="173"/>
      <c r="AD1133" s="173"/>
      <c r="AE1133" s="173"/>
      <c r="AF1133" s="173"/>
      <c r="AG1133" s="173"/>
      <c r="AH1133" s="173"/>
      <c r="AI1133" s="173">
        <v>18200</v>
      </c>
      <c r="AJ1133" s="173"/>
      <c r="AK1133" s="173"/>
      <c r="AL1133" s="173"/>
      <c r="AM1133" s="173"/>
      <c r="AN1133" s="173"/>
      <c r="AO1133" s="173"/>
      <c r="AP1133" s="173"/>
      <c r="AQ1133" s="173"/>
      <c r="AR1133" s="173"/>
      <c r="AS1133" s="173">
        <v>20000</v>
      </c>
      <c r="AT1133" s="160">
        <f t="shared" si="366"/>
        <v>3</v>
      </c>
      <c r="AU1133" s="173">
        <f t="shared" si="367"/>
        <v>66200</v>
      </c>
      <c r="AV1133" s="173">
        <f t="shared" si="368"/>
        <v>22100</v>
      </c>
      <c r="AW1133" s="173">
        <f t="shared" si="369"/>
        <v>18200</v>
      </c>
      <c r="AX1133" s="173">
        <f t="shared" si="370"/>
        <v>8700</v>
      </c>
      <c r="AY1133" s="173">
        <f t="shared" si="379"/>
        <v>4800</v>
      </c>
      <c r="AZ1133" s="177">
        <f t="shared" si="380"/>
        <v>0.64925373134328357</v>
      </c>
      <c r="BA1133" s="177">
        <f t="shared" si="381"/>
        <v>0.35820895522388058</v>
      </c>
      <c r="BB1133" s="173">
        <f t="shared" si="383"/>
        <v>18200</v>
      </c>
      <c r="BC1133" s="178">
        <f t="shared" si="384"/>
        <v>22100</v>
      </c>
      <c r="BD1133" s="173">
        <f t="shared" si="361"/>
        <v>4800</v>
      </c>
      <c r="BE1133" s="177">
        <f t="shared" si="382"/>
        <v>0.35820895522388058</v>
      </c>
      <c r="BF1133" s="179" t="s">
        <v>20515</v>
      </c>
      <c r="BG1133" s="174"/>
      <c r="BH1133" s="166" t="s">
        <v>20501</v>
      </c>
      <c r="BI1133" s="162"/>
      <c r="BJ1133" s="163">
        <v>1</v>
      </c>
      <c r="BK1133" s="163"/>
    </row>
    <row r="1134" spans="1:63" ht="36.75" customHeight="1" x14ac:dyDescent="0.25">
      <c r="A1134" s="157">
        <v>1128</v>
      </c>
      <c r="B1134" s="164" t="s">
        <v>6555</v>
      </c>
      <c r="C1134" s="169" t="s">
        <v>6556</v>
      </c>
      <c r="D1134" s="169" t="s">
        <v>6402</v>
      </c>
      <c r="E1134" s="170" t="s">
        <v>6557</v>
      </c>
      <c r="F1134" s="171" t="s">
        <v>6558</v>
      </c>
      <c r="G1134" s="171" t="s">
        <v>6558</v>
      </c>
      <c r="H1134" s="172" t="s">
        <v>6558</v>
      </c>
      <c r="I1134" s="164"/>
      <c r="J1134" s="164">
        <v>1488</v>
      </c>
      <c r="K1134" s="171">
        <v>1488</v>
      </c>
      <c r="L1134" s="171" t="s">
        <v>6559</v>
      </c>
      <c r="M1134" s="173">
        <v>80000</v>
      </c>
      <c r="N1134" s="173">
        <f t="shared" si="375"/>
        <v>7500</v>
      </c>
      <c r="O1134" s="173">
        <v>7513.04347826087</v>
      </c>
      <c r="P1134" s="173">
        <v>87500</v>
      </c>
      <c r="Q1134" s="173">
        <f t="shared" si="376"/>
        <v>9766.9565217391319</v>
      </c>
      <c r="R1134" s="173">
        <f t="shared" si="377"/>
        <v>89766.956521739135</v>
      </c>
      <c r="S1134" s="173">
        <v>89700</v>
      </c>
      <c r="T1134" s="174"/>
      <c r="U1134" s="175" t="s">
        <v>180</v>
      </c>
      <c r="V1134" s="175" t="s">
        <v>434</v>
      </c>
      <c r="W1134" s="175" t="s">
        <v>173</v>
      </c>
      <c r="X1134" s="176">
        <v>43294</v>
      </c>
      <c r="Y1134" s="171" t="s">
        <v>7684</v>
      </c>
      <c r="Z1134" s="171"/>
      <c r="AA1134" s="173">
        <v>150000</v>
      </c>
      <c r="AB1134" s="173">
        <v>165000</v>
      </c>
      <c r="AC1134" s="173"/>
      <c r="AD1134" s="173"/>
      <c r="AE1134" s="173"/>
      <c r="AF1134" s="173"/>
      <c r="AG1134" s="173"/>
      <c r="AH1134" s="173"/>
      <c r="AI1134" s="173"/>
      <c r="AJ1134" s="173"/>
      <c r="AK1134" s="173"/>
      <c r="AL1134" s="173"/>
      <c r="AM1134" s="173"/>
      <c r="AN1134" s="173"/>
      <c r="AO1134" s="173"/>
      <c r="AP1134" s="173"/>
      <c r="AQ1134" s="173"/>
      <c r="AR1134" s="173"/>
      <c r="AS1134" s="173">
        <v>120000</v>
      </c>
      <c r="AT1134" s="160">
        <f t="shared" si="366"/>
        <v>3</v>
      </c>
      <c r="AU1134" s="173">
        <f t="shared" si="367"/>
        <v>435000</v>
      </c>
      <c r="AV1134" s="173">
        <f t="shared" si="368"/>
        <v>145000</v>
      </c>
      <c r="AW1134" s="173">
        <f t="shared" si="369"/>
        <v>120000</v>
      </c>
      <c r="AX1134" s="173">
        <f t="shared" si="370"/>
        <v>55300</v>
      </c>
      <c r="AY1134" s="173">
        <f t="shared" si="379"/>
        <v>30300</v>
      </c>
      <c r="AZ1134" s="177">
        <f t="shared" si="380"/>
        <v>0.6164994425863991</v>
      </c>
      <c r="BA1134" s="177">
        <f t="shared" si="381"/>
        <v>0.33779264214046822</v>
      </c>
      <c r="BB1134" s="173">
        <f t="shared" si="383"/>
        <v>120000</v>
      </c>
      <c r="BC1134" s="178">
        <f t="shared" si="384"/>
        <v>145000</v>
      </c>
      <c r="BD1134" s="173">
        <f t="shared" si="361"/>
        <v>30300</v>
      </c>
      <c r="BE1134" s="177">
        <f t="shared" si="382"/>
        <v>0.33779264214046822</v>
      </c>
      <c r="BF1134" s="179" t="s">
        <v>20515</v>
      </c>
      <c r="BG1134" s="174"/>
      <c r="BH1134" s="166" t="s">
        <v>20501</v>
      </c>
      <c r="BI1134" s="162"/>
      <c r="BJ1134" s="163">
        <v>1</v>
      </c>
      <c r="BK1134" s="163"/>
    </row>
    <row r="1135" spans="1:63" ht="36.75" customHeight="1" x14ac:dyDescent="0.25">
      <c r="A1135" s="157">
        <v>1129</v>
      </c>
      <c r="B1135" s="164" t="s">
        <v>6562</v>
      </c>
      <c r="C1135" s="169" t="s">
        <v>6560</v>
      </c>
      <c r="D1135" s="169" t="s">
        <v>6402</v>
      </c>
      <c r="E1135" s="170" t="s">
        <v>6563</v>
      </c>
      <c r="F1135" s="171" t="s">
        <v>6564</v>
      </c>
      <c r="G1135" s="171" t="s">
        <v>6564</v>
      </c>
      <c r="H1135" s="172" t="s">
        <v>6565</v>
      </c>
      <c r="I1135" s="164"/>
      <c r="J1135" s="164">
        <v>1490</v>
      </c>
      <c r="K1135" s="171">
        <v>1490</v>
      </c>
      <c r="L1135" s="171" t="s">
        <v>6561</v>
      </c>
      <c r="M1135" s="173">
        <v>35000</v>
      </c>
      <c r="N1135" s="173">
        <f t="shared" si="375"/>
        <v>3200</v>
      </c>
      <c r="O1135" s="173">
        <v>3286.95652173913</v>
      </c>
      <c r="P1135" s="173">
        <v>38200</v>
      </c>
      <c r="Q1135" s="173">
        <f t="shared" si="376"/>
        <v>4273.0434782608691</v>
      </c>
      <c r="R1135" s="173">
        <f t="shared" si="377"/>
        <v>39273.043478260872</v>
      </c>
      <c r="S1135" s="173">
        <v>39200</v>
      </c>
      <c r="T1135" s="174"/>
      <c r="U1135" s="175" t="s">
        <v>180</v>
      </c>
      <c r="V1135" s="175" t="s">
        <v>434</v>
      </c>
      <c r="W1135" s="175" t="s">
        <v>173</v>
      </c>
      <c r="X1135" s="176">
        <v>43294</v>
      </c>
      <c r="Y1135" s="171" t="s">
        <v>7684</v>
      </c>
      <c r="Z1135" s="171"/>
      <c r="AA1135" s="173"/>
      <c r="AB1135" s="173"/>
      <c r="AC1135" s="173"/>
      <c r="AD1135" s="173"/>
      <c r="AE1135" s="173"/>
      <c r="AF1135" s="173"/>
      <c r="AG1135" s="173"/>
      <c r="AH1135" s="173">
        <v>80000</v>
      </c>
      <c r="AI1135" s="173">
        <v>53500</v>
      </c>
      <c r="AJ1135" s="173"/>
      <c r="AK1135" s="173"/>
      <c r="AL1135" s="173"/>
      <c r="AM1135" s="173"/>
      <c r="AN1135" s="173"/>
      <c r="AO1135" s="173"/>
      <c r="AP1135" s="173"/>
      <c r="AQ1135" s="173"/>
      <c r="AR1135" s="173"/>
      <c r="AS1135" s="173">
        <v>80000</v>
      </c>
      <c r="AT1135" s="160">
        <f t="shared" si="366"/>
        <v>3</v>
      </c>
      <c r="AU1135" s="173">
        <f t="shared" si="367"/>
        <v>213500</v>
      </c>
      <c r="AV1135" s="173">
        <f t="shared" si="368"/>
        <v>71200</v>
      </c>
      <c r="AW1135" s="173">
        <f t="shared" si="369"/>
        <v>53500</v>
      </c>
      <c r="AX1135" s="173">
        <f t="shared" si="370"/>
        <v>32000</v>
      </c>
      <c r="AY1135" s="173">
        <f t="shared" si="379"/>
        <v>14300</v>
      </c>
      <c r="AZ1135" s="177">
        <f t="shared" si="380"/>
        <v>0.81632653061224492</v>
      </c>
      <c r="BA1135" s="177">
        <f t="shared" si="381"/>
        <v>0.36479591836734693</v>
      </c>
      <c r="BB1135" s="173">
        <f t="shared" si="383"/>
        <v>53500</v>
      </c>
      <c r="BC1135" s="178">
        <f t="shared" si="384"/>
        <v>71200</v>
      </c>
      <c r="BD1135" s="173">
        <f t="shared" si="361"/>
        <v>14300</v>
      </c>
      <c r="BE1135" s="177">
        <f t="shared" si="382"/>
        <v>0.36479591836734693</v>
      </c>
      <c r="BF1135" s="179" t="s">
        <v>20515</v>
      </c>
      <c r="BG1135" s="174"/>
      <c r="BH1135" s="166" t="s">
        <v>20501</v>
      </c>
      <c r="BI1135" s="162"/>
      <c r="BJ1135" s="163">
        <v>1</v>
      </c>
      <c r="BK1135" s="163"/>
    </row>
    <row r="1136" spans="1:63" ht="36.75" customHeight="1" x14ac:dyDescent="0.25">
      <c r="A1136" s="157">
        <v>1130</v>
      </c>
      <c r="B1136" s="164" t="s">
        <v>6566</v>
      </c>
      <c r="C1136" s="169" t="s">
        <v>6567</v>
      </c>
      <c r="D1136" s="169" t="s">
        <v>6402</v>
      </c>
      <c r="E1136" s="170" t="s">
        <v>6568</v>
      </c>
      <c r="F1136" s="171" t="s">
        <v>6569</v>
      </c>
      <c r="G1136" s="171" t="s">
        <v>6569</v>
      </c>
      <c r="H1136" s="172" t="s">
        <v>6569</v>
      </c>
      <c r="I1136" s="164"/>
      <c r="J1136" s="164">
        <v>1492</v>
      </c>
      <c r="K1136" s="171">
        <v>1492</v>
      </c>
      <c r="L1136" s="171" t="s">
        <v>6570</v>
      </c>
      <c r="M1136" s="173">
        <v>85000</v>
      </c>
      <c r="N1136" s="173">
        <f t="shared" si="375"/>
        <v>7900</v>
      </c>
      <c r="O1136" s="173">
        <v>7982.6086956521704</v>
      </c>
      <c r="P1136" s="173">
        <v>92900</v>
      </c>
      <c r="Q1136" s="173">
        <f t="shared" si="376"/>
        <v>10377.391304347822</v>
      </c>
      <c r="R1136" s="173">
        <f t="shared" si="377"/>
        <v>95377.391304347824</v>
      </c>
      <c r="S1136" s="173">
        <v>95300</v>
      </c>
      <c r="T1136" s="174"/>
      <c r="U1136" s="175" t="s">
        <v>180</v>
      </c>
      <c r="V1136" s="175" t="s">
        <v>434</v>
      </c>
      <c r="W1136" s="175" t="s">
        <v>173</v>
      </c>
      <c r="X1136" s="176">
        <v>43294</v>
      </c>
      <c r="Y1136" s="171" t="s">
        <v>7684</v>
      </c>
      <c r="Z1136" s="171"/>
      <c r="AA1136" s="173">
        <v>130000</v>
      </c>
      <c r="AB1136" s="173"/>
      <c r="AC1136" s="173"/>
      <c r="AD1136" s="173"/>
      <c r="AE1136" s="173"/>
      <c r="AF1136" s="173"/>
      <c r="AG1136" s="173"/>
      <c r="AH1136" s="173"/>
      <c r="AI1136" s="173">
        <v>130100</v>
      </c>
      <c r="AJ1136" s="173"/>
      <c r="AK1136" s="173"/>
      <c r="AL1136" s="173"/>
      <c r="AM1136" s="173"/>
      <c r="AN1136" s="173"/>
      <c r="AO1136" s="173"/>
      <c r="AP1136" s="173"/>
      <c r="AQ1136" s="173"/>
      <c r="AR1136" s="173"/>
      <c r="AS1136" s="173">
        <v>128000</v>
      </c>
      <c r="AT1136" s="160">
        <f t="shared" si="366"/>
        <v>3</v>
      </c>
      <c r="AU1136" s="173">
        <f t="shared" si="367"/>
        <v>388100</v>
      </c>
      <c r="AV1136" s="173">
        <f t="shared" si="368"/>
        <v>129400</v>
      </c>
      <c r="AW1136" s="173">
        <f t="shared" si="369"/>
        <v>128000</v>
      </c>
      <c r="AX1136" s="173">
        <f t="shared" si="370"/>
        <v>34100</v>
      </c>
      <c r="AY1136" s="173">
        <f t="shared" si="379"/>
        <v>32700</v>
      </c>
      <c r="AZ1136" s="177">
        <f t="shared" si="380"/>
        <v>0.35781741867785938</v>
      </c>
      <c r="BA1136" s="177">
        <f t="shared" si="381"/>
        <v>0.34312696747114374</v>
      </c>
      <c r="BB1136" s="173">
        <f t="shared" si="383"/>
        <v>128000</v>
      </c>
      <c r="BC1136" s="178">
        <f t="shared" si="384"/>
        <v>129400</v>
      </c>
      <c r="BD1136" s="173">
        <f t="shared" si="361"/>
        <v>32700</v>
      </c>
      <c r="BE1136" s="177">
        <f t="shared" si="382"/>
        <v>0.34312696747114374</v>
      </c>
      <c r="BF1136" s="179" t="s">
        <v>20515</v>
      </c>
      <c r="BG1136" s="174"/>
      <c r="BH1136" s="166" t="s">
        <v>20501</v>
      </c>
      <c r="BI1136" s="162"/>
      <c r="BJ1136" s="163">
        <v>1</v>
      </c>
      <c r="BK1136" s="163"/>
    </row>
    <row r="1137" spans="1:63" ht="36.75" customHeight="1" x14ac:dyDescent="0.25">
      <c r="A1137" s="157">
        <v>1131</v>
      </c>
      <c r="B1137" s="164" t="s">
        <v>6581</v>
      </c>
      <c r="C1137" s="169" t="s">
        <v>6582</v>
      </c>
      <c r="D1137" s="169" t="s">
        <v>6402</v>
      </c>
      <c r="E1137" s="170" t="s">
        <v>6583</v>
      </c>
      <c r="F1137" s="171" t="s">
        <v>6584</v>
      </c>
      <c r="G1137" s="171" t="s">
        <v>6584</v>
      </c>
      <c r="H1137" s="172" t="s">
        <v>6585</v>
      </c>
      <c r="I1137" s="164"/>
      <c r="J1137" s="164">
        <v>1498</v>
      </c>
      <c r="K1137" s="171">
        <v>1498</v>
      </c>
      <c r="L1137" s="171" t="s">
        <v>6586</v>
      </c>
      <c r="M1137" s="173">
        <v>90000</v>
      </c>
      <c r="N1137" s="173">
        <f t="shared" si="375"/>
        <v>8400</v>
      </c>
      <c r="O1137" s="173">
        <v>8452.1739130434798</v>
      </c>
      <c r="P1137" s="173">
        <v>98400</v>
      </c>
      <c r="Q1137" s="173">
        <f t="shared" si="376"/>
        <v>10987.826086956524</v>
      </c>
      <c r="R1137" s="173">
        <f t="shared" si="377"/>
        <v>100987.82608695653</v>
      </c>
      <c r="S1137" s="173">
        <v>100900</v>
      </c>
      <c r="T1137" s="174"/>
      <c r="U1137" s="175" t="s">
        <v>180</v>
      </c>
      <c r="V1137" s="175" t="s">
        <v>434</v>
      </c>
      <c r="W1137" s="175" t="s">
        <v>173</v>
      </c>
      <c r="X1137" s="176">
        <v>43294</v>
      </c>
      <c r="Y1137" s="171" t="s">
        <v>7688</v>
      </c>
      <c r="Z1137" s="171"/>
      <c r="AA1137" s="173">
        <v>222000</v>
      </c>
      <c r="AB1137" s="173"/>
      <c r="AC1137" s="173"/>
      <c r="AD1137" s="173"/>
      <c r="AE1137" s="173"/>
      <c r="AF1137" s="173"/>
      <c r="AG1137" s="173"/>
      <c r="AH1137" s="173"/>
      <c r="AI1137" s="173">
        <v>137800</v>
      </c>
      <c r="AJ1137" s="173"/>
      <c r="AK1137" s="173"/>
      <c r="AL1137" s="173"/>
      <c r="AM1137" s="173"/>
      <c r="AN1137" s="173"/>
      <c r="AO1137" s="173"/>
      <c r="AP1137" s="173"/>
      <c r="AQ1137" s="173"/>
      <c r="AR1137" s="173"/>
      <c r="AS1137" s="173">
        <v>139000</v>
      </c>
      <c r="AT1137" s="160">
        <f t="shared" si="366"/>
        <v>3</v>
      </c>
      <c r="AU1137" s="173">
        <f t="shared" si="367"/>
        <v>498800</v>
      </c>
      <c r="AV1137" s="173">
        <f t="shared" si="368"/>
        <v>166300</v>
      </c>
      <c r="AW1137" s="173">
        <f t="shared" si="369"/>
        <v>137800</v>
      </c>
      <c r="AX1137" s="173">
        <f t="shared" si="370"/>
        <v>65400</v>
      </c>
      <c r="AY1137" s="173">
        <f t="shared" si="379"/>
        <v>36900</v>
      </c>
      <c r="AZ1137" s="177">
        <f t="shared" si="380"/>
        <v>0.64816650148662036</v>
      </c>
      <c r="BA1137" s="177">
        <f t="shared" si="381"/>
        <v>0.36570862239841428</v>
      </c>
      <c r="BB1137" s="173">
        <f t="shared" si="383"/>
        <v>137800</v>
      </c>
      <c r="BC1137" s="178">
        <f t="shared" si="384"/>
        <v>166300</v>
      </c>
      <c r="BD1137" s="173">
        <f t="shared" si="361"/>
        <v>36900</v>
      </c>
      <c r="BE1137" s="177">
        <f t="shared" si="382"/>
        <v>0.36570862239841428</v>
      </c>
      <c r="BF1137" s="179" t="s">
        <v>20515</v>
      </c>
      <c r="BG1137" s="174"/>
      <c r="BH1137" s="166" t="s">
        <v>20501</v>
      </c>
      <c r="BI1137" s="162"/>
      <c r="BJ1137" s="163">
        <v>1</v>
      </c>
      <c r="BK1137" s="163"/>
    </row>
    <row r="1138" spans="1:63" ht="36.75" customHeight="1" x14ac:dyDescent="0.25">
      <c r="A1138" s="157">
        <v>1132</v>
      </c>
      <c r="B1138" s="164" t="s">
        <v>6587</v>
      </c>
      <c r="C1138" s="169" t="s">
        <v>6588</v>
      </c>
      <c r="D1138" s="169" t="s">
        <v>6402</v>
      </c>
      <c r="E1138" s="170" t="s">
        <v>6589</v>
      </c>
      <c r="F1138" s="171" t="s">
        <v>6590</v>
      </c>
      <c r="G1138" s="171" t="s">
        <v>6590</v>
      </c>
      <c r="H1138" s="172" t="s">
        <v>6590</v>
      </c>
      <c r="I1138" s="164"/>
      <c r="J1138" s="164">
        <v>1499</v>
      </c>
      <c r="K1138" s="171">
        <v>1499</v>
      </c>
      <c r="L1138" s="171" t="s">
        <v>6591</v>
      </c>
      <c r="M1138" s="173">
        <v>27000</v>
      </c>
      <c r="N1138" s="173">
        <f t="shared" si="375"/>
        <v>2500</v>
      </c>
      <c r="O1138" s="173">
        <v>2504.3478260869601</v>
      </c>
      <c r="P1138" s="173">
        <v>29500</v>
      </c>
      <c r="Q1138" s="173">
        <f t="shared" si="376"/>
        <v>3255.652173913048</v>
      </c>
      <c r="R1138" s="173">
        <f t="shared" si="377"/>
        <v>30255.652173913048</v>
      </c>
      <c r="S1138" s="173">
        <v>30200</v>
      </c>
      <c r="T1138" s="174" t="s">
        <v>6592</v>
      </c>
      <c r="U1138" s="175" t="s">
        <v>180</v>
      </c>
      <c r="V1138" s="175" t="s">
        <v>434</v>
      </c>
      <c r="W1138" s="175" t="s">
        <v>29</v>
      </c>
      <c r="X1138" s="176">
        <v>43294</v>
      </c>
      <c r="Y1138" s="171" t="s">
        <v>7684</v>
      </c>
      <c r="Z1138" s="171"/>
      <c r="AA1138" s="173">
        <v>57000</v>
      </c>
      <c r="AB1138" s="173">
        <v>55000</v>
      </c>
      <c r="AC1138" s="173"/>
      <c r="AD1138" s="173"/>
      <c r="AE1138" s="173"/>
      <c r="AF1138" s="173"/>
      <c r="AG1138" s="173"/>
      <c r="AH1138" s="173"/>
      <c r="AI1138" s="173"/>
      <c r="AJ1138" s="173"/>
      <c r="AK1138" s="173"/>
      <c r="AL1138" s="173"/>
      <c r="AM1138" s="173"/>
      <c r="AN1138" s="173"/>
      <c r="AO1138" s="173"/>
      <c r="AP1138" s="173"/>
      <c r="AQ1138" s="173"/>
      <c r="AR1138" s="173"/>
      <c r="AS1138" s="173">
        <v>39000</v>
      </c>
      <c r="AT1138" s="160">
        <f t="shared" si="366"/>
        <v>3</v>
      </c>
      <c r="AU1138" s="173">
        <f t="shared" si="367"/>
        <v>151000</v>
      </c>
      <c r="AV1138" s="173">
        <f t="shared" si="368"/>
        <v>50300</v>
      </c>
      <c r="AW1138" s="173">
        <f t="shared" si="369"/>
        <v>39000</v>
      </c>
      <c r="AX1138" s="173">
        <f t="shared" si="370"/>
        <v>20100</v>
      </c>
      <c r="AY1138" s="173">
        <f t="shared" si="379"/>
        <v>8800</v>
      </c>
      <c r="AZ1138" s="177">
        <f t="shared" si="380"/>
        <v>0.66556291390728473</v>
      </c>
      <c r="BA1138" s="177">
        <f t="shared" si="381"/>
        <v>0.29139072847682118</v>
      </c>
      <c r="BB1138" s="173">
        <f t="shared" si="383"/>
        <v>39000</v>
      </c>
      <c r="BC1138" s="178">
        <f t="shared" si="384"/>
        <v>50300</v>
      </c>
      <c r="BD1138" s="173">
        <f t="shared" si="361"/>
        <v>8800</v>
      </c>
      <c r="BE1138" s="177">
        <f t="shared" si="382"/>
        <v>0.29139072847682118</v>
      </c>
      <c r="BF1138" s="179" t="s">
        <v>20515</v>
      </c>
      <c r="BG1138" s="174" t="s">
        <v>6592</v>
      </c>
      <c r="BH1138" s="166" t="s">
        <v>20501</v>
      </c>
      <c r="BI1138" s="162"/>
      <c r="BJ1138" s="163">
        <v>1</v>
      </c>
      <c r="BK1138" s="163"/>
    </row>
    <row r="1139" spans="1:63" ht="36.75" customHeight="1" x14ac:dyDescent="0.25">
      <c r="A1139" s="157">
        <v>1133</v>
      </c>
      <c r="B1139" s="164" t="s">
        <v>6593</v>
      </c>
      <c r="C1139" s="169" t="s">
        <v>6594</v>
      </c>
      <c r="D1139" s="169" t="s">
        <v>6402</v>
      </c>
      <c r="E1139" s="170" t="s">
        <v>6595</v>
      </c>
      <c r="F1139" s="171" t="s">
        <v>6596</v>
      </c>
      <c r="G1139" s="171" t="s">
        <v>6596</v>
      </c>
      <c r="H1139" s="172" t="s">
        <v>6596</v>
      </c>
      <c r="I1139" s="164"/>
      <c r="J1139" s="164">
        <v>1501</v>
      </c>
      <c r="K1139" s="171">
        <v>1501</v>
      </c>
      <c r="L1139" s="171" t="s">
        <v>6597</v>
      </c>
      <c r="M1139" s="173">
        <v>270000</v>
      </c>
      <c r="N1139" s="173">
        <f t="shared" si="375"/>
        <v>25000</v>
      </c>
      <c r="O1139" s="173">
        <v>25043.4782608696</v>
      </c>
      <c r="P1139" s="173">
        <v>295000</v>
      </c>
      <c r="Q1139" s="173">
        <f t="shared" si="376"/>
        <v>32556.52173913048</v>
      </c>
      <c r="R1139" s="173">
        <f t="shared" si="377"/>
        <v>302556.52173913049</v>
      </c>
      <c r="S1139" s="173">
        <v>302500</v>
      </c>
      <c r="T1139" s="174"/>
      <c r="U1139" s="175" t="s">
        <v>180</v>
      </c>
      <c r="V1139" s="175" t="s">
        <v>434</v>
      </c>
      <c r="W1139" s="175" t="s">
        <v>29</v>
      </c>
      <c r="X1139" s="176">
        <v>43294</v>
      </c>
      <c r="Y1139" s="171" t="s">
        <v>7685</v>
      </c>
      <c r="Z1139" s="171"/>
      <c r="AA1139" s="173"/>
      <c r="AB1139" s="173"/>
      <c r="AC1139" s="173"/>
      <c r="AD1139" s="173"/>
      <c r="AE1139" s="173"/>
      <c r="AF1139" s="173">
        <v>393000</v>
      </c>
      <c r="AG1139" s="173"/>
      <c r="AH1139" s="173"/>
      <c r="AI1139" s="173">
        <v>329800</v>
      </c>
      <c r="AJ1139" s="173"/>
      <c r="AK1139" s="173"/>
      <c r="AL1139" s="173"/>
      <c r="AM1139" s="173"/>
      <c r="AN1139" s="173"/>
      <c r="AO1139" s="173"/>
      <c r="AP1139" s="173"/>
      <c r="AQ1139" s="173"/>
      <c r="AR1139" s="173"/>
      <c r="AS1139" s="173">
        <v>351000</v>
      </c>
      <c r="AT1139" s="160">
        <f t="shared" si="366"/>
        <v>3</v>
      </c>
      <c r="AU1139" s="173">
        <f t="shared" si="367"/>
        <v>1073800</v>
      </c>
      <c r="AV1139" s="173">
        <f t="shared" si="368"/>
        <v>357900</v>
      </c>
      <c r="AW1139" s="173">
        <f t="shared" si="369"/>
        <v>329800</v>
      </c>
      <c r="AX1139" s="173">
        <f t="shared" si="370"/>
        <v>55400</v>
      </c>
      <c r="AY1139" s="173">
        <f t="shared" si="379"/>
        <v>27300</v>
      </c>
      <c r="AZ1139" s="177">
        <f t="shared" si="380"/>
        <v>0.18314049586776859</v>
      </c>
      <c r="BA1139" s="177">
        <f t="shared" si="381"/>
        <v>9.0247933884297526E-2</v>
      </c>
      <c r="BB1139" s="173">
        <f>AV1139</f>
        <v>357900</v>
      </c>
      <c r="BC1139" s="178">
        <f t="shared" si="384"/>
        <v>357900</v>
      </c>
      <c r="BD1139" s="173">
        <f t="shared" si="361"/>
        <v>55400</v>
      </c>
      <c r="BE1139" s="177">
        <f t="shared" si="382"/>
        <v>0.18314049586776859</v>
      </c>
      <c r="BF1139" s="179" t="s">
        <v>7679</v>
      </c>
      <c r="BG1139" s="174"/>
      <c r="BH1139" s="166" t="s">
        <v>20501</v>
      </c>
      <c r="BI1139" s="162"/>
      <c r="BJ1139" s="163">
        <v>1</v>
      </c>
      <c r="BK1139" s="163"/>
    </row>
    <row r="1140" spans="1:63" ht="66.75" customHeight="1" x14ac:dyDescent="0.25">
      <c r="A1140" s="157">
        <v>1134</v>
      </c>
      <c r="B1140" s="164" t="s">
        <v>6601</v>
      </c>
      <c r="C1140" s="169" t="s">
        <v>6598</v>
      </c>
      <c r="D1140" s="169" t="s">
        <v>6402</v>
      </c>
      <c r="E1140" s="170" t="s">
        <v>6602</v>
      </c>
      <c r="F1140" s="171" t="s">
        <v>6603</v>
      </c>
      <c r="G1140" s="171" t="s">
        <v>6603</v>
      </c>
      <c r="H1140" s="172" t="s">
        <v>6603</v>
      </c>
      <c r="I1140" s="164"/>
      <c r="J1140" s="164">
        <v>1505</v>
      </c>
      <c r="K1140" s="171">
        <v>1505</v>
      </c>
      <c r="L1140" s="171" t="s">
        <v>6599</v>
      </c>
      <c r="M1140" s="173">
        <v>20000</v>
      </c>
      <c r="N1140" s="173">
        <f t="shared" si="375"/>
        <v>1800</v>
      </c>
      <c r="O1140" s="173">
        <v>1878.26086956522</v>
      </c>
      <c r="P1140" s="173">
        <v>21800</v>
      </c>
      <c r="Q1140" s="173">
        <f t="shared" si="376"/>
        <v>2441.7391304347861</v>
      </c>
      <c r="R1140" s="173">
        <f t="shared" si="377"/>
        <v>22441.739130434788</v>
      </c>
      <c r="S1140" s="173">
        <v>22400</v>
      </c>
      <c r="T1140" s="174" t="s">
        <v>20547</v>
      </c>
      <c r="U1140" s="175" t="s">
        <v>31</v>
      </c>
      <c r="V1140" s="175" t="s">
        <v>454</v>
      </c>
      <c r="W1140" s="175" t="s">
        <v>94</v>
      </c>
      <c r="X1140" s="176">
        <v>43294</v>
      </c>
      <c r="Y1140" s="171" t="s">
        <v>7684</v>
      </c>
      <c r="Z1140" s="171"/>
      <c r="AA1140" s="173">
        <v>35000</v>
      </c>
      <c r="AB1140" s="173">
        <v>45000</v>
      </c>
      <c r="AC1140" s="173"/>
      <c r="AD1140" s="173"/>
      <c r="AE1140" s="173"/>
      <c r="AF1140" s="173"/>
      <c r="AG1140" s="173"/>
      <c r="AH1140" s="173"/>
      <c r="AI1140" s="173">
        <v>30600</v>
      </c>
      <c r="AJ1140" s="173"/>
      <c r="AK1140" s="173"/>
      <c r="AL1140" s="173"/>
      <c r="AM1140" s="173"/>
      <c r="AN1140" s="173"/>
      <c r="AO1140" s="173"/>
      <c r="AP1140" s="173"/>
      <c r="AQ1140" s="173"/>
      <c r="AR1140" s="173"/>
      <c r="AS1140" s="173">
        <v>29000</v>
      </c>
      <c r="AT1140" s="160">
        <f t="shared" si="366"/>
        <v>4</v>
      </c>
      <c r="AU1140" s="173">
        <f t="shared" si="367"/>
        <v>139600</v>
      </c>
      <c r="AV1140" s="173">
        <f t="shared" si="368"/>
        <v>34900</v>
      </c>
      <c r="AW1140" s="173">
        <f t="shared" si="369"/>
        <v>29000</v>
      </c>
      <c r="AX1140" s="173">
        <f t="shared" si="370"/>
        <v>12500</v>
      </c>
      <c r="AY1140" s="173">
        <f t="shared" si="379"/>
        <v>6600</v>
      </c>
      <c r="AZ1140" s="177">
        <f t="shared" si="380"/>
        <v>0.5580357142857143</v>
      </c>
      <c r="BA1140" s="177">
        <f t="shared" si="381"/>
        <v>0.29464285714285715</v>
      </c>
      <c r="BB1140" s="173">
        <f t="shared" ref="BB1140:BB1152" si="385">AW1140</f>
        <v>29000</v>
      </c>
      <c r="BC1140" s="178">
        <f t="shared" si="384"/>
        <v>34900</v>
      </c>
      <c r="BD1140" s="173">
        <f t="shared" si="361"/>
        <v>6600</v>
      </c>
      <c r="BE1140" s="177">
        <f t="shared" si="382"/>
        <v>0.29464285714285715</v>
      </c>
      <c r="BF1140" s="179" t="s">
        <v>20515</v>
      </c>
      <c r="BG1140" s="174" t="s">
        <v>20547</v>
      </c>
      <c r="BH1140" s="166" t="s">
        <v>20501</v>
      </c>
      <c r="BI1140" s="162"/>
      <c r="BJ1140" s="163">
        <v>1</v>
      </c>
      <c r="BK1140" s="163"/>
    </row>
    <row r="1141" spans="1:63" ht="66.75" customHeight="1" x14ac:dyDescent="0.25">
      <c r="A1141" s="157">
        <v>1135</v>
      </c>
      <c r="B1141" s="164" t="s">
        <v>6604</v>
      </c>
      <c r="C1141" s="169" t="s">
        <v>6598</v>
      </c>
      <c r="D1141" s="169" t="s">
        <v>6402</v>
      </c>
      <c r="E1141" s="170" t="s">
        <v>6605</v>
      </c>
      <c r="F1141" s="171" t="s">
        <v>6606</v>
      </c>
      <c r="G1141" s="171" t="s">
        <v>6606</v>
      </c>
      <c r="H1141" s="172" t="s">
        <v>6606</v>
      </c>
      <c r="I1141" s="164"/>
      <c r="J1141" s="164">
        <v>1505</v>
      </c>
      <c r="K1141" s="171">
        <v>1505</v>
      </c>
      <c r="L1141" s="171" t="s">
        <v>6599</v>
      </c>
      <c r="M1141" s="173">
        <v>20000</v>
      </c>
      <c r="N1141" s="173">
        <f t="shared" si="375"/>
        <v>1800</v>
      </c>
      <c r="O1141" s="173">
        <v>1878.26086956522</v>
      </c>
      <c r="P1141" s="173">
        <v>21800</v>
      </c>
      <c r="Q1141" s="173">
        <f t="shared" si="376"/>
        <v>2441.7391304347861</v>
      </c>
      <c r="R1141" s="173">
        <f t="shared" si="377"/>
        <v>22441.739130434788</v>
      </c>
      <c r="S1141" s="173">
        <v>22400</v>
      </c>
      <c r="T1141" s="174" t="s">
        <v>20547</v>
      </c>
      <c r="U1141" s="175" t="s">
        <v>31</v>
      </c>
      <c r="V1141" s="175" t="s">
        <v>454</v>
      </c>
      <c r="W1141" s="175" t="s">
        <v>29</v>
      </c>
      <c r="X1141" s="176">
        <v>43294</v>
      </c>
      <c r="Y1141" s="171" t="s">
        <v>7684</v>
      </c>
      <c r="Z1141" s="171"/>
      <c r="AA1141" s="173">
        <v>35000</v>
      </c>
      <c r="AB1141" s="173">
        <v>45000</v>
      </c>
      <c r="AC1141" s="173"/>
      <c r="AD1141" s="173"/>
      <c r="AE1141" s="173"/>
      <c r="AF1141" s="173"/>
      <c r="AG1141" s="173"/>
      <c r="AH1141" s="173"/>
      <c r="AI1141" s="173"/>
      <c r="AJ1141" s="173"/>
      <c r="AK1141" s="173"/>
      <c r="AL1141" s="173"/>
      <c r="AM1141" s="173"/>
      <c r="AN1141" s="173"/>
      <c r="AO1141" s="173"/>
      <c r="AP1141" s="173"/>
      <c r="AQ1141" s="173"/>
      <c r="AR1141" s="173"/>
      <c r="AS1141" s="173">
        <v>30000</v>
      </c>
      <c r="AT1141" s="160">
        <f t="shared" si="366"/>
        <v>3</v>
      </c>
      <c r="AU1141" s="173">
        <f t="shared" si="367"/>
        <v>110000</v>
      </c>
      <c r="AV1141" s="173">
        <f t="shared" si="368"/>
        <v>36700</v>
      </c>
      <c r="AW1141" s="173">
        <f t="shared" si="369"/>
        <v>30000</v>
      </c>
      <c r="AX1141" s="173">
        <f t="shared" si="370"/>
        <v>14300</v>
      </c>
      <c r="AY1141" s="173">
        <f t="shared" si="379"/>
        <v>7600</v>
      </c>
      <c r="AZ1141" s="177">
        <f t="shared" si="380"/>
        <v>0.6383928571428571</v>
      </c>
      <c r="BA1141" s="177">
        <f t="shared" si="381"/>
        <v>0.3392857142857143</v>
      </c>
      <c r="BB1141" s="173">
        <f t="shared" si="385"/>
        <v>30000</v>
      </c>
      <c r="BC1141" s="178">
        <f t="shared" si="384"/>
        <v>36700</v>
      </c>
      <c r="BD1141" s="173">
        <f t="shared" si="361"/>
        <v>7600</v>
      </c>
      <c r="BE1141" s="177">
        <f t="shared" si="382"/>
        <v>0.3392857142857143</v>
      </c>
      <c r="BF1141" s="179" t="s">
        <v>20515</v>
      </c>
      <c r="BG1141" s="174" t="s">
        <v>20547</v>
      </c>
      <c r="BH1141" s="166" t="s">
        <v>20501</v>
      </c>
      <c r="BI1141" s="162"/>
      <c r="BJ1141" s="163">
        <v>1</v>
      </c>
      <c r="BK1141" s="163"/>
    </row>
    <row r="1142" spans="1:63" ht="66.75" customHeight="1" x14ac:dyDescent="0.25">
      <c r="A1142" s="157">
        <v>1136</v>
      </c>
      <c r="B1142" s="164" t="s">
        <v>6607</v>
      </c>
      <c r="C1142" s="169" t="s">
        <v>6598</v>
      </c>
      <c r="D1142" s="169" t="s">
        <v>6402</v>
      </c>
      <c r="E1142" s="170" t="s">
        <v>6608</v>
      </c>
      <c r="F1142" s="171" t="s">
        <v>6609</v>
      </c>
      <c r="G1142" s="171" t="s">
        <v>6609</v>
      </c>
      <c r="H1142" s="172" t="s">
        <v>6609</v>
      </c>
      <c r="I1142" s="164"/>
      <c r="J1142" s="164">
        <v>1505</v>
      </c>
      <c r="K1142" s="171">
        <v>1505</v>
      </c>
      <c r="L1142" s="171" t="s">
        <v>6599</v>
      </c>
      <c r="M1142" s="173">
        <v>20000</v>
      </c>
      <c r="N1142" s="173">
        <f t="shared" si="375"/>
        <v>1800</v>
      </c>
      <c r="O1142" s="173">
        <v>1878.26086956522</v>
      </c>
      <c r="P1142" s="173">
        <v>21800</v>
      </c>
      <c r="Q1142" s="173">
        <f t="shared" si="376"/>
        <v>2441.7391304347861</v>
      </c>
      <c r="R1142" s="173">
        <f t="shared" si="377"/>
        <v>22441.739130434788</v>
      </c>
      <c r="S1142" s="173">
        <v>22400</v>
      </c>
      <c r="T1142" s="174" t="s">
        <v>20547</v>
      </c>
      <c r="U1142" s="175" t="s">
        <v>31</v>
      </c>
      <c r="V1142" s="175" t="s">
        <v>454</v>
      </c>
      <c r="W1142" s="175" t="s">
        <v>29</v>
      </c>
      <c r="X1142" s="176">
        <v>43294</v>
      </c>
      <c r="Y1142" s="171" t="s">
        <v>7684</v>
      </c>
      <c r="Z1142" s="171"/>
      <c r="AA1142" s="173">
        <v>35000</v>
      </c>
      <c r="AB1142" s="173">
        <v>45000</v>
      </c>
      <c r="AC1142" s="173"/>
      <c r="AD1142" s="173"/>
      <c r="AE1142" s="173"/>
      <c r="AF1142" s="173"/>
      <c r="AG1142" s="173"/>
      <c r="AH1142" s="173"/>
      <c r="AI1142" s="173">
        <v>30600</v>
      </c>
      <c r="AJ1142" s="173"/>
      <c r="AK1142" s="173"/>
      <c r="AL1142" s="173"/>
      <c r="AM1142" s="173"/>
      <c r="AN1142" s="173"/>
      <c r="AO1142" s="173"/>
      <c r="AP1142" s="173"/>
      <c r="AQ1142" s="173"/>
      <c r="AR1142" s="173"/>
      <c r="AS1142" s="173">
        <v>30000</v>
      </c>
      <c r="AT1142" s="160">
        <f t="shared" si="366"/>
        <v>4</v>
      </c>
      <c r="AU1142" s="173">
        <f t="shared" si="367"/>
        <v>140600</v>
      </c>
      <c r="AV1142" s="173">
        <f t="shared" si="368"/>
        <v>35200</v>
      </c>
      <c r="AW1142" s="173">
        <f t="shared" si="369"/>
        <v>30000</v>
      </c>
      <c r="AX1142" s="173">
        <f t="shared" si="370"/>
        <v>12800</v>
      </c>
      <c r="AY1142" s="173">
        <f t="shared" si="379"/>
        <v>7600</v>
      </c>
      <c r="AZ1142" s="177">
        <f t="shared" si="380"/>
        <v>0.5714285714285714</v>
      </c>
      <c r="BA1142" s="177">
        <f t="shared" si="381"/>
        <v>0.3392857142857143</v>
      </c>
      <c r="BB1142" s="173">
        <f t="shared" si="385"/>
        <v>30000</v>
      </c>
      <c r="BC1142" s="178">
        <f t="shared" si="384"/>
        <v>35200</v>
      </c>
      <c r="BD1142" s="173">
        <f t="shared" si="361"/>
        <v>7600</v>
      </c>
      <c r="BE1142" s="177">
        <f t="shared" si="382"/>
        <v>0.3392857142857143</v>
      </c>
      <c r="BF1142" s="179" t="s">
        <v>20515</v>
      </c>
      <c r="BG1142" s="174" t="s">
        <v>20547</v>
      </c>
      <c r="BH1142" s="166" t="s">
        <v>20501</v>
      </c>
      <c r="BI1142" s="162"/>
      <c r="BJ1142" s="163">
        <v>1</v>
      </c>
      <c r="BK1142" s="163"/>
    </row>
    <row r="1143" spans="1:63" ht="66.75" customHeight="1" x14ac:dyDescent="0.25">
      <c r="A1143" s="157">
        <v>1137</v>
      </c>
      <c r="B1143" s="164" t="s">
        <v>6610</v>
      </c>
      <c r="C1143" s="169" t="s">
        <v>6598</v>
      </c>
      <c r="D1143" s="169" t="s">
        <v>6402</v>
      </c>
      <c r="E1143" s="170" t="s">
        <v>6611</v>
      </c>
      <c r="F1143" s="171" t="s">
        <v>6612</v>
      </c>
      <c r="G1143" s="171" t="s">
        <v>6612</v>
      </c>
      <c r="H1143" s="172" t="s">
        <v>6612</v>
      </c>
      <c r="I1143" s="164"/>
      <c r="J1143" s="164">
        <v>1505</v>
      </c>
      <c r="K1143" s="171">
        <v>1505</v>
      </c>
      <c r="L1143" s="171" t="s">
        <v>6599</v>
      </c>
      <c r="M1143" s="173">
        <v>20000</v>
      </c>
      <c r="N1143" s="173">
        <f t="shared" si="375"/>
        <v>1800</v>
      </c>
      <c r="O1143" s="173">
        <v>1878.26086956522</v>
      </c>
      <c r="P1143" s="173">
        <v>21800</v>
      </c>
      <c r="Q1143" s="173">
        <f t="shared" si="376"/>
        <v>2441.7391304347861</v>
      </c>
      <c r="R1143" s="173">
        <f t="shared" si="377"/>
        <v>22441.739130434788</v>
      </c>
      <c r="S1143" s="173">
        <v>22400</v>
      </c>
      <c r="T1143" s="174" t="s">
        <v>20547</v>
      </c>
      <c r="U1143" s="175" t="s">
        <v>90</v>
      </c>
      <c r="V1143" s="175" t="s">
        <v>6344</v>
      </c>
      <c r="W1143" s="175" t="s">
        <v>29</v>
      </c>
      <c r="X1143" s="176">
        <v>43294</v>
      </c>
      <c r="Y1143" s="171" t="s">
        <v>7684</v>
      </c>
      <c r="Z1143" s="171"/>
      <c r="AA1143" s="173">
        <v>35000</v>
      </c>
      <c r="AB1143" s="173">
        <v>45000</v>
      </c>
      <c r="AC1143" s="173"/>
      <c r="AD1143" s="173"/>
      <c r="AE1143" s="173"/>
      <c r="AF1143" s="173"/>
      <c r="AG1143" s="173"/>
      <c r="AH1143" s="173"/>
      <c r="AI1143" s="173" t="s">
        <v>20558</v>
      </c>
      <c r="AJ1143" s="173"/>
      <c r="AK1143" s="173"/>
      <c r="AL1143" s="173"/>
      <c r="AM1143" s="173"/>
      <c r="AN1143" s="173"/>
      <c r="AO1143" s="173"/>
      <c r="AP1143" s="173"/>
      <c r="AQ1143" s="173"/>
      <c r="AR1143" s="173"/>
      <c r="AS1143" s="173">
        <v>30000</v>
      </c>
      <c r="AT1143" s="160">
        <f t="shared" si="366"/>
        <v>3</v>
      </c>
      <c r="AU1143" s="173">
        <f t="shared" si="367"/>
        <v>110000</v>
      </c>
      <c r="AV1143" s="173">
        <f t="shared" si="368"/>
        <v>36700</v>
      </c>
      <c r="AW1143" s="173">
        <f t="shared" si="369"/>
        <v>30000</v>
      </c>
      <c r="AX1143" s="173">
        <f t="shared" si="370"/>
        <v>14300</v>
      </c>
      <c r="AY1143" s="173">
        <f t="shared" si="379"/>
        <v>7600</v>
      </c>
      <c r="AZ1143" s="177">
        <f t="shared" si="380"/>
        <v>0.6383928571428571</v>
      </c>
      <c r="BA1143" s="177">
        <f t="shared" si="381"/>
        <v>0.3392857142857143</v>
      </c>
      <c r="BB1143" s="173">
        <f t="shared" si="385"/>
        <v>30000</v>
      </c>
      <c r="BC1143" s="178">
        <f t="shared" si="384"/>
        <v>36700</v>
      </c>
      <c r="BD1143" s="173">
        <f t="shared" si="361"/>
        <v>7600</v>
      </c>
      <c r="BE1143" s="177">
        <f t="shared" si="382"/>
        <v>0.3392857142857143</v>
      </c>
      <c r="BF1143" s="179" t="s">
        <v>20515</v>
      </c>
      <c r="BG1143" s="174" t="s">
        <v>20547</v>
      </c>
      <c r="BH1143" s="166" t="s">
        <v>20501</v>
      </c>
      <c r="BI1143" s="162"/>
      <c r="BJ1143" s="163">
        <v>1</v>
      </c>
      <c r="BK1143" s="163"/>
    </row>
    <row r="1144" spans="1:63" ht="32.25" customHeight="1" x14ac:dyDescent="0.25">
      <c r="A1144" s="157">
        <v>1138</v>
      </c>
      <c r="B1144" s="164" t="s">
        <v>6613</v>
      </c>
      <c r="C1144" s="169" t="s">
        <v>6614</v>
      </c>
      <c r="D1144" s="169" t="s">
        <v>6402</v>
      </c>
      <c r="E1144" s="170" t="s">
        <v>6615</v>
      </c>
      <c r="F1144" s="171" t="s">
        <v>6616</v>
      </c>
      <c r="G1144" s="171" t="s">
        <v>6616</v>
      </c>
      <c r="H1144" s="172" t="s">
        <v>6616</v>
      </c>
      <c r="I1144" s="164"/>
      <c r="J1144" s="164">
        <v>1506</v>
      </c>
      <c r="K1144" s="171">
        <v>1506</v>
      </c>
      <c r="L1144" s="171" t="s">
        <v>6617</v>
      </c>
      <c r="M1144" s="173">
        <v>20000</v>
      </c>
      <c r="N1144" s="173">
        <f t="shared" si="375"/>
        <v>1800</v>
      </c>
      <c r="O1144" s="173">
        <v>1878.26086956522</v>
      </c>
      <c r="P1144" s="173">
        <v>21800</v>
      </c>
      <c r="Q1144" s="173">
        <f t="shared" si="376"/>
        <v>2441.7391304347861</v>
      </c>
      <c r="R1144" s="173">
        <f t="shared" si="377"/>
        <v>22441.739130434788</v>
      </c>
      <c r="S1144" s="173">
        <v>22400</v>
      </c>
      <c r="T1144" s="174" t="s">
        <v>6618</v>
      </c>
      <c r="U1144" s="175" t="s">
        <v>90</v>
      </c>
      <c r="V1144" s="175" t="s">
        <v>6344</v>
      </c>
      <c r="W1144" s="175" t="s">
        <v>29</v>
      </c>
      <c r="X1144" s="176">
        <v>43294</v>
      </c>
      <c r="Y1144" s="171" t="s">
        <v>7684</v>
      </c>
      <c r="Z1144" s="171"/>
      <c r="AA1144" s="173">
        <v>40000</v>
      </c>
      <c r="AB1144" s="173">
        <v>45000</v>
      </c>
      <c r="AC1144" s="173"/>
      <c r="AD1144" s="173"/>
      <c r="AE1144" s="173"/>
      <c r="AF1144" s="173"/>
      <c r="AG1144" s="173"/>
      <c r="AH1144" s="173"/>
      <c r="AI1144" s="173"/>
      <c r="AJ1144" s="173"/>
      <c r="AK1144" s="173"/>
      <c r="AL1144" s="173"/>
      <c r="AM1144" s="173"/>
      <c r="AN1144" s="173"/>
      <c r="AO1144" s="173"/>
      <c r="AP1144" s="173"/>
      <c r="AQ1144" s="173"/>
      <c r="AR1144" s="173"/>
      <c r="AS1144" s="173">
        <v>30000</v>
      </c>
      <c r="AT1144" s="160">
        <f t="shared" si="366"/>
        <v>3</v>
      </c>
      <c r="AU1144" s="173">
        <f t="shared" si="367"/>
        <v>115000</v>
      </c>
      <c r="AV1144" s="173">
        <f t="shared" si="368"/>
        <v>38300</v>
      </c>
      <c r="AW1144" s="173">
        <f t="shared" si="369"/>
        <v>30000</v>
      </c>
      <c r="AX1144" s="173">
        <f t="shared" si="370"/>
        <v>15900</v>
      </c>
      <c r="AY1144" s="173">
        <f t="shared" si="379"/>
        <v>7600</v>
      </c>
      <c r="AZ1144" s="177">
        <f t="shared" si="380"/>
        <v>0.7098214285714286</v>
      </c>
      <c r="BA1144" s="177">
        <f t="shared" si="381"/>
        <v>0.3392857142857143</v>
      </c>
      <c r="BB1144" s="173">
        <f t="shared" si="385"/>
        <v>30000</v>
      </c>
      <c r="BC1144" s="178">
        <f t="shared" si="384"/>
        <v>38300</v>
      </c>
      <c r="BD1144" s="173">
        <f t="shared" si="361"/>
        <v>7600</v>
      </c>
      <c r="BE1144" s="177">
        <f t="shared" si="382"/>
        <v>0.3392857142857143</v>
      </c>
      <c r="BF1144" s="179" t="s">
        <v>20515</v>
      </c>
      <c r="BG1144" s="174" t="s">
        <v>6618</v>
      </c>
      <c r="BH1144" s="166" t="s">
        <v>20501</v>
      </c>
      <c r="BI1144" s="162"/>
      <c r="BJ1144" s="163">
        <v>1</v>
      </c>
      <c r="BK1144" s="163"/>
    </row>
    <row r="1145" spans="1:63" ht="32.25" customHeight="1" x14ac:dyDescent="0.25">
      <c r="A1145" s="157">
        <v>1139</v>
      </c>
      <c r="B1145" s="164" t="s">
        <v>6619</v>
      </c>
      <c r="C1145" s="169" t="s">
        <v>6614</v>
      </c>
      <c r="D1145" s="169" t="s">
        <v>6402</v>
      </c>
      <c r="E1145" s="170" t="s">
        <v>6620</v>
      </c>
      <c r="F1145" s="171" t="s">
        <v>6621</v>
      </c>
      <c r="G1145" s="171" t="s">
        <v>6621</v>
      </c>
      <c r="H1145" s="172" t="s">
        <v>6621</v>
      </c>
      <c r="I1145" s="164"/>
      <c r="J1145" s="164">
        <v>1506</v>
      </c>
      <c r="K1145" s="171">
        <v>1506</v>
      </c>
      <c r="L1145" s="171" t="s">
        <v>6617</v>
      </c>
      <c r="M1145" s="173">
        <v>20000</v>
      </c>
      <c r="N1145" s="173">
        <f t="shared" si="375"/>
        <v>1800</v>
      </c>
      <c r="O1145" s="173">
        <v>1878.26086956522</v>
      </c>
      <c r="P1145" s="173">
        <v>21800</v>
      </c>
      <c r="Q1145" s="173">
        <f t="shared" si="376"/>
        <v>2441.7391304347861</v>
      </c>
      <c r="R1145" s="173">
        <f t="shared" si="377"/>
        <v>22441.739130434788</v>
      </c>
      <c r="S1145" s="173">
        <v>22400</v>
      </c>
      <c r="T1145" s="174" t="s">
        <v>6618</v>
      </c>
      <c r="U1145" s="175" t="s">
        <v>90</v>
      </c>
      <c r="V1145" s="175" t="s">
        <v>6344</v>
      </c>
      <c r="W1145" s="175" t="s">
        <v>29</v>
      </c>
      <c r="X1145" s="176">
        <v>43294</v>
      </c>
      <c r="Y1145" s="171" t="s">
        <v>7684</v>
      </c>
      <c r="Z1145" s="171"/>
      <c r="AA1145" s="173">
        <v>35000</v>
      </c>
      <c r="AB1145" s="173">
        <v>45000</v>
      </c>
      <c r="AC1145" s="173"/>
      <c r="AD1145" s="173"/>
      <c r="AE1145" s="173"/>
      <c r="AF1145" s="173"/>
      <c r="AG1145" s="173"/>
      <c r="AH1145" s="173"/>
      <c r="AI1145" s="173"/>
      <c r="AJ1145" s="173"/>
      <c r="AK1145" s="173"/>
      <c r="AL1145" s="173"/>
      <c r="AM1145" s="173"/>
      <c r="AN1145" s="173"/>
      <c r="AO1145" s="173"/>
      <c r="AP1145" s="173"/>
      <c r="AQ1145" s="173"/>
      <c r="AR1145" s="173"/>
      <c r="AS1145" s="173">
        <v>31000</v>
      </c>
      <c r="AT1145" s="160">
        <f t="shared" si="366"/>
        <v>3</v>
      </c>
      <c r="AU1145" s="173">
        <f t="shared" si="367"/>
        <v>111000</v>
      </c>
      <c r="AV1145" s="173">
        <f t="shared" si="368"/>
        <v>37000</v>
      </c>
      <c r="AW1145" s="173">
        <f t="shared" si="369"/>
        <v>31000</v>
      </c>
      <c r="AX1145" s="173">
        <f t="shared" si="370"/>
        <v>14600</v>
      </c>
      <c r="AY1145" s="173">
        <f t="shared" si="379"/>
        <v>8600</v>
      </c>
      <c r="AZ1145" s="177">
        <f t="shared" si="380"/>
        <v>0.6517857142857143</v>
      </c>
      <c r="BA1145" s="177">
        <f t="shared" si="381"/>
        <v>0.38392857142857145</v>
      </c>
      <c r="BB1145" s="173">
        <f t="shared" si="385"/>
        <v>31000</v>
      </c>
      <c r="BC1145" s="178">
        <f t="shared" si="384"/>
        <v>37000</v>
      </c>
      <c r="BD1145" s="173">
        <f t="shared" si="361"/>
        <v>8600</v>
      </c>
      <c r="BE1145" s="177">
        <f t="shared" si="382"/>
        <v>0.38392857142857145</v>
      </c>
      <c r="BF1145" s="179" t="s">
        <v>20515</v>
      </c>
      <c r="BG1145" s="174" t="s">
        <v>6618</v>
      </c>
      <c r="BH1145" s="166" t="s">
        <v>20501</v>
      </c>
      <c r="BI1145" s="162"/>
      <c r="BJ1145" s="163">
        <v>1</v>
      </c>
      <c r="BK1145" s="163"/>
    </row>
    <row r="1146" spans="1:63" ht="32.25" customHeight="1" x14ac:dyDescent="0.25">
      <c r="A1146" s="157">
        <v>1140</v>
      </c>
      <c r="B1146" s="164" t="s">
        <v>6622</v>
      </c>
      <c r="C1146" s="169" t="s">
        <v>6614</v>
      </c>
      <c r="D1146" s="169" t="s">
        <v>6402</v>
      </c>
      <c r="E1146" s="170" t="s">
        <v>6623</v>
      </c>
      <c r="F1146" s="171" t="s">
        <v>6624</v>
      </c>
      <c r="G1146" s="171" t="s">
        <v>6624</v>
      </c>
      <c r="H1146" s="172" t="s">
        <v>6624</v>
      </c>
      <c r="I1146" s="164"/>
      <c r="J1146" s="164">
        <v>1506</v>
      </c>
      <c r="K1146" s="171">
        <v>1506</v>
      </c>
      <c r="L1146" s="171" t="s">
        <v>6617</v>
      </c>
      <c r="M1146" s="173">
        <v>20000</v>
      </c>
      <c r="N1146" s="173">
        <f t="shared" si="375"/>
        <v>1800</v>
      </c>
      <c r="O1146" s="173">
        <v>1878.26086956522</v>
      </c>
      <c r="P1146" s="173">
        <v>21800</v>
      </c>
      <c r="Q1146" s="173">
        <f t="shared" si="376"/>
        <v>2441.7391304347861</v>
      </c>
      <c r="R1146" s="173">
        <f t="shared" si="377"/>
        <v>22441.739130434788</v>
      </c>
      <c r="S1146" s="173">
        <v>22400</v>
      </c>
      <c r="T1146" s="174" t="s">
        <v>6618</v>
      </c>
      <c r="U1146" s="175" t="s">
        <v>90</v>
      </c>
      <c r="V1146" s="175" t="s">
        <v>6344</v>
      </c>
      <c r="W1146" s="175" t="s">
        <v>29</v>
      </c>
      <c r="X1146" s="176">
        <v>43294</v>
      </c>
      <c r="Y1146" s="171" t="s">
        <v>7684</v>
      </c>
      <c r="Z1146" s="171"/>
      <c r="AA1146" s="173">
        <v>35000</v>
      </c>
      <c r="AB1146" s="173">
        <v>45000</v>
      </c>
      <c r="AC1146" s="173"/>
      <c r="AD1146" s="173"/>
      <c r="AE1146" s="173"/>
      <c r="AF1146" s="173"/>
      <c r="AG1146" s="173"/>
      <c r="AH1146" s="173"/>
      <c r="AI1146" s="173"/>
      <c r="AJ1146" s="173"/>
      <c r="AK1146" s="173"/>
      <c r="AL1146" s="173"/>
      <c r="AM1146" s="173"/>
      <c r="AN1146" s="173"/>
      <c r="AO1146" s="173"/>
      <c r="AP1146" s="173"/>
      <c r="AQ1146" s="173"/>
      <c r="AR1146" s="173"/>
      <c r="AS1146" s="173">
        <v>31000</v>
      </c>
      <c r="AT1146" s="160">
        <f t="shared" si="366"/>
        <v>3</v>
      </c>
      <c r="AU1146" s="173">
        <f t="shared" si="367"/>
        <v>111000</v>
      </c>
      <c r="AV1146" s="173">
        <f t="shared" si="368"/>
        <v>37000</v>
      </c>
      <c r="AW1146" s="173">
        <f t="shared" si="369"/>
        <v>31000</v>
      </c>
      <c r="AX1146" s="173">
        <f t="shared" si="370"/>
        <v>14600</v>
      </c>
      <c r="AY1146" s="173">
        <f t="shared" si="379"/>
        <v>8600</v>
      </c>
      <c r="AZ1146" s="177">
        <f t="shared" si="380"/>
        <v>0.6517857142857143</v>
      </c>
      <c r="BA1146" s="177">
        <f t="shared" si="381"/>
        <v>0.38392857142857145</v>
      </c>
      <c r="BB1146" s="173">
        <f t="shared" si="385"/>
        <v>31000</v>
      </c>
      <c r="BC1146" s="178">
        <f t="shared" si="384"/>
        <v>37000</v>
      </c>
      <c r="BD1146" s="173">
        <f t="shared" si="361"/>
        <v>8600</v>
      </c>
      <c r="BE1146" s="177">
        <f t="shared" si="382"/>
        <v>0.38392857142857145</v>
      </c>
      <c r="BF1146" s="179" t="s">
        <v>20515</v>
      </c>
      <c r="BG1146" s="174" t="s">
        <v>6618</v>
      </c>
      <c r="BH1146" s="166" t="s">
        <v>20501</v>
      </c>
      <c r="BI1146" s="162"/>
      <c r="BJ1146" s="163">
        <v>1</v>
      </c>
      <c r="BK1146" s="163"/>
    </row>
    <row r="1147" spans="1:63" ht="32.25" customHeight="1" x14ac:dyDescent="0.25">
      <c r="A1147" s="157">
        <v>1141</v>
      </c>
      <c r="B1147" s="164" t="s">
        <v>6625</v>
      </c>
      <c r="C1147" s="169" t="s">
        <v>6614</v>
      </c>
      <c r="D1147" s="169" t="s">
        <v>6402</v>
      </c>
      <c r="E1147" s="170" t="s">
        <v>6626</v>
      </c>
      <c r="F1147" s="171" t="s">
        <v>6627</v>
      </c>
      <c r="G1147" s="171" t="s">
        <v>6627</v>
      </c>
      <c r="H1147" s="172" t="s">
        <v>6627</v>
      </c>
      <c r="I1147" s="164"/>
      <c r="J1147" s="164">
        <v>1506</v>
      </c>
      <c r="K1147" s="171">
        <v>1506</v>
      </c>
      <c r="L1147" s="171" t="s">
        <v>6617</v>
      </c>
      <c r="M1147" s="173">
        <v>20000</v>
      </c>
      <c r="N1147" s="173">
        <f t="shared" si="375"/>
        <v>1800</v>
      </c>
      <c r="O1147" s="173">
        <v>1878.26086956522</v>
      </c>
      <c r="P1147" s="173">
        <v>21800</v>
      </c>
      <c r="Q1147" s="173">
        <f t="shared" si="376"/>
        <v>2441.7391304347861</v>
      </c>
      <c r="R1147" s="173">
        <f t="shared" si="377"/>
        <v>22441.739130434788</v>
      </c>
      <c r="S1147" s="173">
        <v>22400</v>
      </c>
      <c r="T1147" s="174" t="s">
        <v>6618</v>
      </c>
      <c r="U1147" s="175" t="s">
        <v>90</v>
      </c>
      <c r="V1147" s="175" t="s">
        <v>6344</v>
      </c>
      <c r="W1147" s="175" t="s">
        <v>29</v>
      </c>
      <c r="X1147" s="176">
        <v>43294</v>
      </c>
      <c r="Y1147" s="171" t="s">
        <v>7684</v>
      </c>
      <c r="Z1147" s="171"/>
      <c r="AA1147" s="173">
        <v>33000</v>
      </c>
      <c r="AB1147" s="173">
        <v>45000</v>
      </c>
      <c r="AC1147" s="173"/>
      <c r="AD1147" s="173"/>
      <c r="AE1147" s="173"/>
      <c r="AF1147" s="173"/>
      <c r="AG1147" s="173"/>
      <c r="AH1147" s="173"/>
      <c r="AI1147" s="173"/>
      <c r="AJ1147" s="173"/>
      <c r="AK1147" s="173"/>
      <c r="AL1147" s="173"/>
      <c r="AM1147" s="173"/>
      <c r="AN1147" s="173"/>
      <c r="AO1147" s="173"/>
      <c r="AP1147" s="173"/>
      <c r="AQ1147" s="173"/>
      <c r="AR1147" s="173"/>
      <c r="AS1147" s="173">
        <v>31000</v>
      </c>
      <c r="AT1147" s="160">
        <f t="shared" si="366"/>
        <v>3</v>
      </c>
      <c r="AU1147" s="173">
        <f t="shared" si="367"/>
        <v>109000</v>
      </c>
      <c r="AV1147" s="173">
        <f t="shared" si="368"/>
        <v>36300</v>
      </c>
      <c r="AW1147" s="173">
        <f t="shared" si="369"/>
        <v>31000</v>
      </c>
      <c r="AX1147" s="173">
        <f t="shared" si="370"/>
        <v>13900</v>
      </c>
      <c r="AY1147" s="173">
        <f t="shared" si="379"/>
        <v>8600</v>
      </c>
      <c r="AZ1147" s="177">
        <f t="shared" si="380"/>
        <v>0.6205357142857143</v>
      </c>
      <c r="BA1147" s="177">
        <f t="shared" si="381"/>
        <v>0.38392857142857145</v>
      </c>
      <c r="BB1147" s="173">
        <f t="shared" si="385"/>
        <v>31000</v>
      </c>
      <c r="BC1147" s="178">
        <f t="shared" si="384"/>
        <v>36300</v>
      </c>
      <c r="BD1147" s="173">
        <f t="shared" si="361"/>
        <v>8600</v>
      </c>
      <c r="BE1147" s="177">
        <f t="shared" si="382"/>
        <v>0.38392857142857145</v>
      </c>
      <c r="BF1147" s="179" t="s">
        <v>20515</v>
      </c>
      <c r="BG1147" s="174" t="s">
        <v>6618</v>
      </c>
      <c r="BH1147" s="166" t="s">
        <v>20501</v>
      </c>
      <c r="BI1147" s="162"/>
      <c r="BJ1147" s="163">
        <v>1</v>
      </c>
      <c r="BK1147" s="163"/>
    </row>
    <row r="1148" spans="1:63" ht="32.25" customHeight="1" x14ac:dyDescent="0.25">
      <c r="A1148" s="157">
        <v>1142</v>
      </c>
      <c r="B1148" s="164" t="s">
        <v>6628</v>
      </c>
      <c r="C1148" s="169" t="s">
        <v>6614</v>
      </c>
      <c r="D1148" s="169" t="s">
        <v>6402</v>
      </c>
      <c r="E1148" s="170" t="s">
        <v>6629</v>
      </c>
      <c r="F1148" s="171" t="s">
        <v>6630</v>
      </c>
      <c r="G1148" s="171" t="s">
        <v>6630</v>
      </c>
      <c r="H1148" s="172" t="s">
        <v>6630</v>
      </c>
      <c r="I1148" s="164"/>
      <c r="J1148" s="164">
        <v>1506</v>
      </c>
      <c r="K1148" s="171">
        <v>1506</v>
      </c>
      <c r="L1148" s="171" t="s">
        <v>6617</v>
      </c>
      <c r="M1148" s="173">
        <v>20000</v>
      </c>
      <c r="N1148" s="173">
        <f t="shared" ref="N1148:N1179" si="386">P1148-M1148</f>
        <v>1800</v>
      </c>
      <c r="O1148" s="173">
        <v>1878.26086956522</v>
      </c>
      <c r="P1148" s="173">
        <v>21800</v>
      </c>
      <c r="Q1148" s="173">
        <f t="shared" ref="Q1148:Q1184" si="387">+O1148/1800000*2340000</f>
        <v>2441.7391304347861</v>
      </c>
      <c r="R1148" s="173">
        <f t="shared" ref="R1148:R1179" si="388">+M1148+Q1148</f>
        <v>22441.739130434788</v>
      </c>
      <c r="S1148" s="173">
        <v>22400</v>
      </c>
      <c r="T1148" s="174" t="s">
        <v>6618</v>
      </c>
      <c r="U1148" s="175" t="s">
        <v>90</v>
      </c>
      <c r="V1148" s="175" t="s">
        <v>6362</v>
      </c>
      <c r="W1148" s="175" t="s">
        <v>196</v>
      </c>
      <c r="X1148" s="176">
        <v>43294</v>
      </c>
      <c r="Y1148" s="171" t="s">
        <v>7684</v>
      </c>
      <c r="Z1148" s="171"/>
      <c r="AA1148" s="173"/>
      <c r="AB1148" s="173"/>
      <c r="AC1148" s="173"/>
      <c r="AD1148" s="173"/>
      <c r="AE1148" s="173"/>
      <c r="AF1148" s="173">
        <v>44000</v>
      </c>
      <c r="AG1148" s="173"/>
      <c r="AH1148" s="173"/>
      <c r="AI1148" s="173">
        <v>30600</v>
      </c>
      <c r="AJ1148" s="173"/>
      <c r="AK1148" s="173"/>
      <c r="AL1148" s="173"/>
      <c r="AM1148" s="173"/>
      <c r="AN1148" s="173"/>
      <c r="AO1148" s="173"/>
      <c r="AP1148" s="173"/>
      <c r="AQ1148" s="173"/>
      <c r="AR1148" s="173"/>
      <c r="AS1148" s="173">
        <v>31000</v>
      </c>
      <c r="AT1148" s="160">
        <f t="shared" si="366"/>
        <v>3</v>
      </c>
      <c r="AU1148" s="173">
        <f t="shared" si="367"/>
        <v>105600</v>
      </c>
      <c r="AV1148" s="173">
        <f t="shared" si="368"/>
        <v>35200</v>
      </c>
      <c r="AW1148" s="173">
        <f t="shared" si="369"/>
        <v>30600</v>
      </c>
      <c r="AX1148" s="173">
        <f t="shared" si="370"/>
        <v>12800</v>
      </c>
      <c r="AY1148" s="173">
        <f t="shared" si="379"/>
        <v>8200</v>
      </c>
      <c r="AZ1148" s="177">
        <f t="shared" si="380"/>
        <v>0.5714285714285714</v>
      </c>
      <c r="BA1148" s="177">
        <f t="shared" si="381"/>
        <v>0.36607142857142855</v>
      </c>
      <c r="BB1148" s="173">
        <f t="shared" si="385"/>
        <v>30600</v>
      </c>
      <c r="BC1148" s="178">
        <f t="shared" si="384"/>
        <v>35200</v>
      </c>
      <c r="BD1148" s="173">
        <f t="shared" si="361"/>
        <v>8200</v>
      </c>
      <c r="BE1148" s="177">
        <f t="shared" si="382"/>
        <v>0.36607142857142855</v>
      </c>
      <c r="BF1148" s="179" t="s">
        <v>20515</v>
      </c>
      <c r="BG1148" s="174" t="s">
        <v>6618</v>
      </c>
      <c r="BH1148" s="166" t="s">
        <v>20501</v>
      </c>
      <c r="BI1148" s="162"/>
      <c r="BJ1148" s="163">
        <v>1</v>
      </c>
      <c r="BK1148" s="163"/>
    </row>
    <row r="1149" spans="1:63" ht="32.25" customHeight="1" x14ac:dyDescent="0.25">
      <c r="A1149" s="157">
        <v>1143</v>
      </c>
      <c r="B1149" s="164" t="s">
        <v>6631</v>
      </c>
      <c r="C1149" s="169" t="s">
        <v>6614</v>
      </c>
      <c r="D1149" s="169" t="s">
        <v>6402</v>
      </c>
      <c r="E1149" s="170" t="s">
        <v>6632</v>
      </c>
      <c r="F1149" s="171" t="s">
        <v>6633</v>
      </c>
      <c r="G1149" s="171" t="s">
        <v>6633</v>
      </c>
      <c r="H1149" s="172" t="s">
        <v>6634</v>
      </c>
      <c r="I1149" s="164"/>
      <c r="J1149" s="164">
        <v>1506</v>
      </c>
      <c r="K1149" s="171">
        <v>1506</v>
      </c>
      <c r="L1149" s="171" t="s">
        <v>6617</v>
      </c>
      <c r="M1149" s="173">
        <v>20000</v>
      </c>
      <c r="N1149" s="173">
        <f t="shared" si="386"/>
        <v>1800</v>
      </c>
      <c r="O1149" s="173">
        <v>1878.26086956522</v>
      </c>
      <c r="P1149" s="173">
        <v>21800</v>
      </c>
      <c r="Q1149" s="173">
        <f t="shared" si="387"/>
        <v>2441.7391304347861</v>
      </c>
      <c r="R1149" s="173">
        <f t="shared" si="388"/>
        <v>22441.739130434788</v>
      </c>
      <c r="S1149" s="173">
        <v>22400</v>
      </c>
      <c r="T1149" s="174" t="s">
        <v>6618</v>
      </c>
      <c r="U1149" s="175" t="s">
        <v>180</v>
      </c>
      <c r="V1149" s="175" t="s">
        <v>6368</v>
      </c>
      <c r="W1149" s="175" t="s">
        <v>173</v>
      </c>
      <c r="X1149" s="176">
        <v>43294</v>
      </c>
      <c r="Y1149" s="171" t="s">
        <v>7684</v>
      </c>
      <c r="Z1149" s="171"/>
      <c r="AA1149" s="173"/>
      <c r="AB1149" s="173">
        <v>50000</v>
      </c>
      <c r="AC1149" s="173"/>
      <c r="AD1149" s="173"/>
      <c r="AE1149" s="173"/>
      <c r="AF1149" s="173"/>
      <c r="AG1149" s="173"/>
      <c r="AH1149" s="173"/>
      <c r="AI1149" s="173">
        <v>30600</v>
      </c>
      <c r="AJ1149" s="173"/>
      <c r="AK1149" s="173"/>
      <c r="AL1149" s="173"/>
      <c r="AM1149" s="173"/>
      <c r="AN1149" s="173"/>
      <c r="AO1149" s="173"/>
      <c r="AP1149" s="173"/>
      <c r="AQ1149" s="173"/>
      <c r="AR1149" s="173"/>
      <c r="AS1149" s="173">
        <v>30000</v>
      </c>
      <c r="AT1149" s="160">
        <f t="shared" si="366"/>
        <v>3</v>
      </c>
      <c r="AU1149" s="173">
        <f t="shared" si="367"/>
        <v>110600</v>
      </c>
      <c r="AV1149" s="173">
        <f t="shared" si="368"/>
        <v>36900</v>
      </c>
      <c r="AW1149" s="173">
        <f t="shared" si="369"/>
        <v>30000</v>
      </c>
      <c r="AX1149" s="173">
        <f t="shared" si="370"/>
        <v>14500</v>
      </c>
      <c r="AY1149" s="173">
        <f t="shared" si="379"/>
        <v>7600</v>
      </c>
      <c r="AZ1149" s="177">
        <f t="shared" si="380"/>
        <v>0.6473214285714286</v>
      </c>
      <c r="BA1149" s="177">
        <f t="shared" si="381"/>
        <v>0.3392857142857143</v>
      </c>
      <c r="BB1149" s="173">
        <f t="shared" si="385"/>
        <v>30000</v>
      </c>
      <c r="BC1149" s="178">
        <f t="shared" si="384"/>
        <v>36900</v>
      </c>
      <c r="BD1149" s="173">
        <f t="shared" si="361"/>
        <v>7600</v>
      </c>
      <c r="BE1149" s="177">
        <f t="shared" si="382"/>
        <v>0.3392857142857143</v>
      </c>
      <c r="BF1149" s="179" t="s">
        <v>20515</v>
      </c>
      <c r="BG1149" s="174" t="s">
        <v>6618</v>
      </c>
      <c r="BH1149" s="166" t="s">
        <v>20501</v>
      </c>
      <c r="BI1149" s="162"/>
      <c r="BJ1149" s="163">
        <v>1</v>
      </c>
      <c r="BK1149" s="163"/>
    </row>
    <row r="1150" spans="1:63" ht="32.25" customHeight="1" x14ac:dyDescent="0.25">
      <c r="A1150" s="157">
        <v>1144</v>
      </c>
      <c r="B1150" s="164" t="s">
        <v>6635</v>
      </c>
      <c r="C1150" s="169" t="s">
        <v>6614</v>
      </c>
      <c r="D1150" s="169" t="s">
        <v>6402</v>
      </c>
      <c r="E1150" s="170" t="s">
        <v>6636</v>
      </c>
      <c r="F1150" s="171" t="s">
        <v>6637</v>
      </c>
      <c r="G1150" s="171" t="s">
        <v>6637</v>
      </c>
      <c r="H1150" s="172" t="s">
        <v>6637</v>
      </c>
      <c r="I1150" s="164"/>
      <c r="J1150" s="164">
        <v>1506</v>
      </c>
      <c r="K1150" s="171">
        <v>1506</v>
      </c>
      <c r="L1150" s="171" t="s">
        <v>6617</v>
      </c>
      <c r="M1150" s="173">
        <v>20000</v>
      </c>
      <c r="N1150" s="173">
        <f t="shared" si="386"/>
        <v>1800</v>
      </c>
      <c r="O1150" s="173">
        <v>1878.26086956522</v>
      </c>
      <c r="P1150" s="173">
        <v>21800</v>
      </c>
      <c r="Q1150" s="173">
        <f t="shared" si="387"/>
        <v>2441.7391304347861</v>
      </c>
      <c r="R1150" s="173">
        <f t="shared" si="388"/>
        <v>22441.739130434788</v>
      </c>
      <c r="S1150" s="173">
        <v>22400</v>
      </c>
      <c r="T1150" s="174" t="s">
        <v>6618</v>
      </c>
      <c r="U1150" s="175" t="s">
        <v>180</v>
      </c>
      <c r="V1150" s="175" t="s">
        <v>6368</v>
      </c>
      <c r="W1150" s="175" t="s">
        <v>173</v>
      </c>
      <c r="X1150" s="176">
        <v>43294</v>
      </c>
      <c r="Y1150" s="171" t="s">
        <v>7684</v>
      </c>
      <c r="Z1150" s="171"/>
      <c r="AA1150" s="173">
        <v>35000</v>
      </c>
      <c r="AB1150" s="173">
        <v>45000</v>
      </c>
      <c r="AC1150" s="173"/>
      <c r="AD1150" s="173"/>
      <c r="AE1150" s="173"/>
      <c r="AF1150" s="173"/>
      <c r="AG1150" s="173"/>
      <c r="AH1150" s="173"/>
      <c r="AI1150" s="173"/>
      <c r="AJ1150" s="173"/>
      <c r="AK1150" s="173"/>
      <c r="AL1150" s="173"/>
      <c r="AM1150" s="173"/>
      <c r="AN1150" s="173"/>
      <c r="AO1150" s="173"/>
      <c r="AP1150" s="173"/>
      <c r="AQ1150" s="173"/>
      <c r="AR1150" s="173"/>
      <c r="AS1150" s="173">
        <v>32000</v>
      </c>
      <c r="AT1150" s="160">
        <f t="shared" si="366"/>
        <v>3</v>
      </c>
      <c r="AU1150" s="173">
        <f t="shared" si="367"/>
        <v>112000</v>
      </c>
      <c r="AV1150" s="173">
        <f t="shared" si="368"/>
        <v>37300</v>
      </c>
      <c r="AW1150" s="173">
        <f t="shared" si="369"/>
        <v>32000</v>
      </c>
      <c r="AX1150" s="173">
        <f t="shared" si="370"/>
        <v>14900</v>
      </c>
      <c r="AY1150" s="173">
        <f t="shared" si="379"/>
        <v>9600</v>
      </c>
      <c r="AZ1150" s="177">
        <f t="shared" si="380"/>
        <v>0.6651785714285714</v>
      </c>
      <c r="BA1150" s="177">
        <f t="shared" si="381"/>
        <v>0.42857142857142855</v>
      </c>
      <c r="BB1150" s="173">
        <f t="shared" si="385"/>
        <v>32000</v>
      </c>
      <c r="BC1150" s="178">
        <f t="shared" si="384"/>
        <v>37300</v>
      </c>
      <c r="BD1150" s="173">
        <f t="shared" si="361"/>
        <v>9600</v>
      </c>
      <c r="BE1150" s="177">
        <f t="shared" si="382"/>
        <v>0.42857142857142855</v>
      </c>
      <c r="BF1150" s="179" t="s">
        <v>20515</v>
      </c>
      <c r="BG1150" s="174" t="s">
        <v>6618</v>
      </c>
      <c r="BH1150" s="166" t="s">
        <v>20501</v>
      </c>
      <c r="BI1150" s="162"/>
      <c r="BJ1150" s="163">
        <v>1</v>
      </c>
      <c r="BK1150" s="163"/>
    </row>
    <row r="1151" spans="1:63" ht="32.25" customHeight="1" x14ac:dyDescent="0.25">
      <c r="A1151" s="157">
        <v>1145</v>
      </c>
      <c r="B1151" s="164" t="s">
        <v>6638</v>
      </c>
      <c r="C1151" s="169" t="s">
        <v>6614</v>
      </c>
      <c r="D1151" s="169" t="s">
        <v>6402</v>
      </c>
      <c r="E1151" s="170" t="s">
        <v>6639</v>
      </c>
      <c r="F1151" s="171" t="s">
        <v>6640</v>
      </c>
      <c r="G1151" s="171" t="s">
        <v>6640</v>
      </c>
      <c r="H1151" s="172" t="s">
        <v>6640</v>
      </c>
      <c r="I1151" s="164"/>
      <c r="J1151" s="164">
        <v>1506</v>
      </c>
      <c r="K1151" s="171">
        <v>1506</v>
      </c>
      <c r="L1151" s="171" t="s">
        <v>6617</v>
      </c>
      <c r="M1151" s="173">
        <v>20000</v>
      </c>
      <c r="N1151" s="173">
        <f t="shared" si="386"/>
        <v>1800</v>
      </c>
      <c r="O1151" s="173">
        <v>1878.26086956522</v>
      </c>
      <c r="P1151" s="173">
        <v>21800</v>
      </c>
      <c r="Q1151" s="173">
        <f t="shared" si="387"/>
        <v>2441.7391304347861</v>
      </c>
      <c r="R1151" s="173">
        <f t="shared" si="388"/>
        <v>22441.739130434788</v>
      </c>
      <c r="S1151" s="173">
        <v>22400</v>
      </c>
      <c r="T1151" s="174" t="s">
        <v>6618</v>
      </c>
      <c r="U1151" s="175" t="s">
        <v>600</v>
      </c>
      <c r="V1151" s="175" t="s">
        <v>6368</v>
      </c>
      <c r="W1151" s="175" t="s">
        <v>94</v>
      </c>
      <c r="X1151" s="176">
        <v>43294</v>
      </c>
      <c r="Y1151" s="171" t="s">
        <v>7684</v>
      </c>
      <c r="Z1151" s="171"/>
      <c r="AA1151" s="173">
        <v>35000</v>
      </c>
      <c r="AB1151" s="173">
        <v>45000</v>
      </c>
      <c r="AC1151" s="173"/>
      <c r="AD1151" s="173"/>
      <c r="AE1151" s="173"/>
      <c r="AF1151" s="173"/>
      <c r="AG1151" s="173"/>
      <c r="AH1151" s="173"/>
      <c r="AI1151" s="173"/>
      <c r="AJ1151" s="173"/>
      <c r="AK1151" s="173"/>
      <c r="AL1151" s="173"/>
      <c r="AM1151" s="173"/>
      <c r="AN1151" s="173"/>
      <c r="AO1151" s="173"/>
      <c r="AP1151" s="173"/>
      <c r="AQ1151" s="173"/>
      <c r="AR1151" s="173"/>
      <c r="AS1151" s="173">
        <v>29000</v>
      </c>
      <c r="AT1151" s="160">
        <f t="shared" si="366"/>
        <v>3</v>
      </c>
      <c r="AU1151" s="173">
        <f t="shared" si="367"/>
        <v>109000</v>
      </c>
      <c r="AV1151" s="173">
        <f t="shared" si="368"/>
        <v>36300</v>
      </c>
      <c r="AW1151" s="173">
        <f t="shared" si="369"/>
        <v>29000</v>
      </c>
      <c r="AX1151" s="173">
        <f t="shared" si="370"/>
        <v>13900</v>
      </c>
      <c r="AY1151" s="173">
        <f t="shared" si="379"/>
        <v>6600</v>
      </c>
      <c r="AZ1151" s="177">
        <f t="shared" si="380"/>
        <v>0.6205357142857143</v>
      </c>
      <c r="BA1151" s="177">
        <f t="shared" si="381"/>
        <v>0.29464285714285715</v>
      </c>
      <c r="BB1151" s="173">
        <f t="shared" si="385"/>
        <v>29000</v>
      </c>
      <c r="BC1151" s="178">
        <f t="shared" si="384"/>
        <v>36300</v>
      </c>
      <c r="BD1151" s="173">
        <f t="shared" si="361"/>
        <v>6600</v>
      </c>
      <c r="BE1151" s="177">
        <f t="shared" si="382"/>
        <v>0.29464285714285715</v>
      </c>
      <c r="BF1151" s="179" t="s">
        <v>20515</v>
      </c>
      <c r="BG1151" s="174" t="s">
        <v>6618</v>
      </c>
      <c r="BH1151" s="166" t="s">
        <v>20501</v>
      </c>
      <c r="BI1151" s="162"/>
      <c r="BJ1151" s="163">
        <v>1</v>
      </c>
      <c r="BK1151" s="163"/>
    </row>
    <row r="1152" spans="1:63" ht="32.25" customHeight="1" x14ac:dyDescent="0.25">
      <c r="A1152" s="157">
        <v>1146</v>
      </c>
      <c r="B1152" s="164" t="s">
        <v>6641</v>
      </c>
      <c r="C1152" s="169" t="s">
        <v>6614</v>
      </c>
      <c r="D1152" s="169" t="s">
        <v>6402</v>
      </c>
      <c r="E1152" s="170" t="s">
        <v>6642</v>
      </c>
      <c r="F1152" s="171" t="s">
        <v>6643</v>
      </c>
      <c r="G1152" s="171" t="s">
        <v>6643</v>
      </c>
      <c r="H1152" s="172" t="s">
        <v>6643</v>
      </c>
      <c r="I1152" s="164"/>
      <c r="J1152" s="164">
        <v>1506</v>
      </c>
      <c r="K1152" s="171">
        <v>1506</v>
      </c>
      <c r="L1152" s="171" t="s">
        <v>6617</v>
      </c>
      <c r="M1152" s="173">
        <v>20000</v>
      </c>
      <c r="N1152" s="173">
        <f t="shared" si="386"/>
        <v>1800</v>
      </c>
      <c r="O1152" s="173">
        <v>1878.26086956522</v>
      </c>
      <c r="P1152" s="173">
        <v>21800</v>
      </c>
      <c r="Q1152" s="173">
        <f t="shared" si="387"/>
        <v>2441.7391304347861</v>
      </c>
      <c r="R1152" s="173">
        <f t="shared" si="388"/>
        <v>22441.739130434788</v>
      </c>
      <c r="S1152" s="173">
        <v>22400</v>
      </c>
      <c r="T1152" s="174" t="s">
        <v>6618</v>
      </c>
      <c r="U1152" s="175" t="s">
        <v>2615</v>
      </c>
      <c r="V1152" s="175" t="s">
        <v>6385</v>
      </c>
      <c r="W1152" s="175" t="s">
        <v>173</v>
      </c>
      <c r="X1152" s="176">
        <v>43294</v>
      </c>
      <c r="Y1152" s="171" t="s">
        <v>7684</v>
      </c>
      <c r="Z1152" s="171"/>
      <c r="AA1152" s="173">
        <v>52000</v>
      </c>
      <c r="AB1152" s="173">
        <v>45000</v>
      </c>
      <c r="AC1152" s="173"/>
      <c r="AD1152" s="173"/>
      <c r="AE1152" s="173"/>
      <c r="AF1152" s="173"/>
      <c r="AG1152" s="173"/>
      <c r="AH1152" s="173"/>
      <c r="AI1152" s="173"/>
      <c r="AJ1152" s="173"/>
      <c r="AK1152" s="173"/>
      <c r="AL1152" s="173"/>
      <c r="AM1152" s="173"/>
      <c r="AN1152" s="173"/>
      <c r="AO1152" s="173"/>
      <c r="AP1152" s="173"/>
      <c r="AQ1152" s="173"/>
      <c r="AR1152" s="173"/>
      <c r="AS1152" s="173">
        <v>30000</v>
      </c>
      <c r="AT1152" s="160">
        <f t="shared" si="366"/>
        <v>3</v>
      </c>
      <c r="AU1152" s="173">
        <f t="shared" si="367"/>
        <v>127000</v>
      </c>
      <c r="AV1152" s="173">
        <f t="shared" si="368"/>
        <v>42300</v>
      </c>
      <c r="AW1152" s="173">
        <f t="shared" si="369"/>
        <v>30000</v>
      </c>
      <c r="AX1152" s="173">
        <f t="shared" si="370"/>
        <v>19900</v>
      </c>
      <c r="AY1152" s="173">
        <f t="shared" si="379"/>
        <v>7600</v>
      </c>
      <c r="AZ1152" s="177">
        <f t="shared" si="380"/>
        <v>0.8883928571428571</v>
      </c>
      <c r="BA1152" s="177">
        <f t="shared" si="381"/>
        <v>0.3392857142857143</v>
      </c>
      <c r="BB1152" s="173">
        <f t="shared" si="385"/>
        <v>30000</v>
      </c>
      <c r="BC1152" s="178">
        <f t="shared" si="384"/>
        <v>42300</v>
      </c>
      <c r="BD1152" s="173">
        <f t="shared" si="361"/>
        <v>7600</v>
      </c>
      <c r="BE1152" s="177">
        <f t="shared" si="382"/>
        <v>0.3392857142857143</v>
      </c>
      <c r="BF1152" s="179" t="s">
        <v>20515</v>
      </c>
      <c r="BG1152" s="174" t="s">
        <v>6618</v>
      </c>
      <c r="BH1152" s="166" t="s">
        <v>20501</v>
      </c>
      <c r="BI1152" s="162"/>
      <c r="BJ1152" s="163">
        <v>1</v>
      </c>
      <c r="BK1152" s="163"/>
    </row>
    <row r="1153" spans="1:63" ht="32.25" customHeight="1" x14ac:dyDescent="0.25">
      <c r="A1153" s="157">
        <v>1147</v>
      </c>
      <c r="B1153" s="164" t="s">
        <v>6648</v>
      </c>
      <c r="C1153" s="169" t="s">
        <v>6649</v>
      </c>
      <c r="D1153" s="169" t="s">
        <v>6402</v>
      </c>
      <c r="E1153" s="170" t="s">
        <v>6650</v>
      </c>
      <c r="F1153" s="171" t="s">
        <v>6651</v>
      </c>
      <c r="G1153" s="171" t="s">
        <v>6651</v>
      </c>
      <c r="H1153" s="172" t="s">
        <v>6651</v>
      </c>
      <c r="I1153" s="164"/>
      <c r="J1153" s="164">
        <v>1515</v>
      </c>
      <c r="K1153" s="171">
        <v>1515</v>
      </c>
      <c r="L1153" s="171" t="s">
        <v>6652</v>
      </c>
      <c r="M1153" s="173">
        <v>30000</v>
      </c>
      <c r="N1153" s="173">
        <f t="shared" si="386"/>
        <v>2800</v>
      </c>
      <c r="O1153" s="173">
        <v>2817.3913043478301</v>
      </c>
      <c r="P1153" s="173">
        <v>32800</v>
      </c>
      <c r="Q1153" s="173">
        <f t="shared" si="387"/>
        <v>3662.608695652179</v>
      </c>
      <c r="R1153" s="173">
        <f t="shared" si="388"/>
        <v>33662.608695652176</v>
      </c>
      <c r="S1153" s="173">
        <v>33600</v>
      </c>
      <c r="T1153" s="174"/>
      <c r="U1153" s="175" t="s">
        <v>6404</v>
      </c>
      <c r="V1153" s="175" t="s">
        <v>6385</v>
      </c>
      <c r="W1153" s="175" t="s">
        <v>173</v>
      </c>
      <c r="X1153" s="176">
        <v>43294</v>
      </c>
      <c r="Y1153" s="171" t="s">
        <v>7684</v>
      </c>
      <c r="Z1153" s="171"/>
      <c r="AA1153" s="173"/>
      <c r="AB1153" s="173">
        <v>45000</v>
      </c>
      <c r="AC1153" s="173"/>
      <c r="AD1153" s="173"/>
      <c r="AE1153" s="173"/>
      <c r="AF1153" s="173"/>
      <c r="AG1153" s="173"/>
      <c r="AH1153" s="173"/>
      <c r="AI1153" s="173">
        <v>46000</v>
      </c>
      <c r="AJ1153" s="173"/>
      <c r="AK1153" s="173"/>
      <c r="AL1153" s="173"/>
      <c r="AM1153" s="173"/>
      <c r="AN1153" s="173"/>
      <c r="AO1153" s="173"/>
      <c r="AP1153" s="173"/>
      <c r="AQ1153" s="173"/>
      <c r="AR1153" s="173"/>
      <c r="AS1153" s="173">
        <v>47000</v>
      </c>
      <c r="AT1153" s="160">
        <f t="shared" si="366"/>
        <v>3</v>
      </c>
      <c r="AU1153" s="173">
        <f t="shared" si="367"/>
        <v>138000</v>
      </c>
      <c r="AV1153" s="173">
        <f t="shared" si="368"/>
        <v>46000</v>
      </c>
      <c r="AW1153" s="173">
        <f t="shared" si="369"/>
        <v>45000</v>
      </c>
      <c r="AX1153" s="173">
        <f t="shared" si="370"/>
        <v>12400</v>
      </c>
      <c r="AY1153" s="173">
        <f t="shared" si="379"/>
        <v>11400</v>
      </c>
      <c r="AZ1153" s="177">
        <f t="shared" si="380"/>
        <v>0.36904761904761907</v>
      </c>
      <c r="BA1153" s="177">
        <f t="shared" si="381"/>
        <v>0.3392857142857143</v>
      </c>
      <c r="BB1153" s="173">
        <f>AV1153</f>
        <v>46000</v>
      </c>
      <c r="BC1153" s="178">
        <f t="shared" si="384"/>
        <v>46000</v>
      </c>
      <c r="BD1153" s="173">
        <f t="shared" si="361"/>
        <v>12400</v>
      </c>
      <c r="BE1153" s="177">
        <f t="shared" si="382"/>
        <v>0.36904761904761907</v>
      </c>
      <c r="BF1153" s="179" t="s">
        <v>7679</v>
      </c>
      <c r="BG1153" s="174"/>
      <c r="BH1153" s="166" t="s">
        <v>20501</v>
      </c>
      <c r="BI1153" s="162"/>
      <c r="BJ1153" s="163">
        <v>1</v>
      </c>
      <c r="BK1153" s="163"/>
    </row>
    <row r="1154" spans="1:63" ht="32.25" customHeight="1" x14ac:dyDescent="0.25">
      <c r="A1154" s="157">
        <v>1148</v>
      </c>
      <c r="B1154" s="164" t="s">
        <v>6653</v>
      </c>
      <c r="C1154" s="169" t="s">
        <v>6649</v>
      </c>
      <c r="D1154" s="169" t="s">
        <v>6402</v>
      </c>
      <c r="E1154" s="170" t="s">
        <v>6654</v>
      </c>
      <c r="F1154" s="171" t="s">
        <v>6655</v>
      </c>
      <c r="G1154" s="171" t="s">
        <v>6655</v>
      </c>
      <c r="H1154" s="172" t="s">
        <v>6655</v>
      </c>
      <c r="I1154" s="164"/>
      <c r="J1154" s="164">
        <v>1515</v>
      </c>
      <c r="K1154" s="171">
        <v>1515</v>
      </c>
      <c r="L1154" s="171" t="s">
        <v>6652</v>
      </c>
      <c r="M1154" s="173">
        <v>30000</v>
      </c>
      <c r="N1154" s="173">
        <f t="shared" si="386"/>
        <v>2800</v>
      </c>
      <c r="O1154" s="173">
        <v>2817.3913043478301</v>
      </c>
      <c r="P1154" s="173">
        <v>32800</v>
      </c>
      <c r="Q1154" s="173">
        <f t="shared" si="387"/>
        <v>3662.608695652179</v>
      </c>
      <c r="R1154" s="173">
        <f t="shared" si="388"/>
        <v>33662.608695652176</v>
      </c>
      <c r="S1154" s="173">
        <v>33600</v>
      </c>
      <c r="T1154" s="174"/>
      <c r="U1154" s="175" t="s">
        <v>476</v>
      </c>
      <c r="V1154" s="175" t="s">
        <v>6385</v>
      </c>
      <c r="W1154" s="175" t="s">
        <v>29</v>
      </c>
      <c r="X1154" s="176">
        <v>43294</v>
      </c>
      <c r="Y1154" s="171" t="s">
        <v>7684</v>
      </c>
      <c r="Z1154" s="171"/>
      <c r="AA1154" s="173"/>
      <c r="AB1154" s="173">
        <v>45000</v>
      </c>
      <c r="AC1154" s="173"/>
      <c r="AD1154" s="173"/>
      <c r="AE1154" s="173"/>
      <c r="AF1154" s="173"/>
      <c r="AG1154" s="173"/>
      <c r="AH1154" s="173"/>
      <c r="AI1154" s="173">
        <v>46000</v>
      </c>
      <c r="AJ1154" s="173"/>
      <c r="AK1154" s="173"/>
      <c r="AL1154" s="173"/>
      <c r="AM1154" s="173"/>
      <c r="AN1154" s="173"/>
      <c r="AO1154" s="173"/>
      <c r="AP1154" s="173"/>
      <c r="AQ1154" s="173"/>
      <c r="AR1154" s="173"/>
      <c r="AS1154" s="173">
        <v>44000</v>
      </c>
      <c r="AT1154" s="160">
        <f t="shared" si="366"/>
        <v>3</v>
      </c>
      <c r="AU1154" s="173">
        <f t="shared" si="367"/>
        <v>135000</v>
      </c>
      <c r="AV1154" s="173">
        <f t="shared" si="368"/>
        <v>45000</v>
      </c>
      <c r="AW1154" s="173">
        <f t="shared" si="369"/>
        <v>44000</v>
      </c>
      <c r="AX1154" s="173">
        <f t="shared" si="370"/>
        <v>11400</v>
      </c>
      <c r="AY1154" s="173">
        <f t="shared" si="379"/>
        <v>10400</v>
      </c>
      <c r="AZ1154" s="177">
        <f t="shared" si="380"/>
        <v>0.3392857142857143</v>
      </c>
      <c r="BA1154" s="177">
        <f t="shared" si="381"/>
        <v>0.30952380952380953</v>
      </c>
      <c r="BB1154" s="173">
        <f>AV1154</f>
        <v>45000</v>
      </c>
      <c r="BC1154" s="178">
        <f t="shared" si="384"/>
        <v>45000</v>
      </c>
      <c r="BD1154" s="173">
        <f t="shared" si="361"/>
        <v>11400</v>
      </c>
      <c r="BE1154" s="177">
        <f t="shared" si="382"/>
        <v>0.3392857142857143</v>
      </c>
      <c r="BF1154" s="179" t="s">
        <v>7679</v>
      </c>
      <c r="BG1154" s="174"/>
      <c r="BH1154" s="166" t="s">
        <v>20501</v>
      </c>
      <c r="BI1154" s="162"/>
      <c r="BJ1154" s="163">
        <v>1</v>
      </c>
      <c r="BK1154" s="163"/>
    </row>
    <row r="1155" spans="1:63" ht="32.25" customHeight="1" x14ac:dyDescent="0.25">
      <c r="A1155" s="157">
        <v>1149</v>
      </c>
      <c r="B1155" s="164" t="s">
        <v>6656</v>
      </c>
      <c r="C1155" s="169" t="s">
        <v>6657</v>
      </c>
      <c r="D1155" s="169" t="s">
        <v>6402</v>
      </c>
      <c r="E1155" s="170" t="s">
        <v>6658</v>
      </c>
      <c r="F1155" s="171" t="s">
        <v>6659</v>
      </c>
      <c r="G1155" s="171" t="s">
        <v>6659</v>
      </c>
      <c r="H1155" s="172" t="s">
        <v>6659</v>
      </c>
      <c r="I1155" s="164"/>
      <c r="J1155" s="164">
        <v>1518</v>
      </c>
      <c r="K1155" s="171">
        <v>1518</v>
      </c>
      <c r="L1155" s="171" t="s">
        <v>6660</v>
      </c>
      <c r="M1155" s="173">
        <v>25000</v>
      </c>
      <c r="N1155" s="173">
        <f t="shared" si="386"/>
        <v>2300</v>
      </c>
      <c r="O1155" s="173">
        <v>2347.8260869565202</v>
      </c>
      <c r="P1155" s="173">
        <v>27300</v>
      </c>
      <c r="Q1155" s="173">
        <f t="shared" si="387"/>
        <v>3052.1739130434757</v>
      </c>
      <c r="R1155" s="173">
        <f t="shared" si="388"/>
        <v>28052.173913043476</v>
      </c>
      <c r="S1155" s="173">
        <v>28000</v>
      </c>
      <c r="T1155" s="174"/>
      <c r="U1155" s="175" t="s">
        <v>2615</v>
      </c>
      <c r="V1155" s="175" t="s">
        <v>6385</v>
      </c>
      <c r="W1155" s="175" t="s">
        <v>173</v>
      </c>
      <c r="X1155" s="176">
        <v>43294</v>
      </c>
      <c r="Y1155" s="171" t="s">
        <v>7684</v>
      </c>
      <c r="Z1155" s="171"/>
      <c r="AA1155" s="173">
        <v>45000</v>
      </c>
      <c r="AB1155" s="173">
        <v>45000</v>
      </c>
      <c r="AC1155" s="173"/>
      <c r="AD1155" s="173"/>
      <c r="AE1155" s="173"/>
      <c r="AF1155" s="173"/>
      <c r="AG1155" s="173"/>
      <c r="AH1155" s="173"/>
      <c r="AI1155" s="173"/>
      <c r="AJ1155" s="173"/>
      <c r="AK1155" s="173"/>
      <c r="AL1155" s="173"/>
      <c r="AM1155" s="173"/>
      <c r="AN1155" s="173"/>
      <c r="AO1155" s="173"/>
      <c r="AP1155" s="173"/>
      <c r="AQ1155" s="173"/>
      <c r="AR1155" s="173"/>
      <c r="AS1155" s="173">
        <v>39000</v>
      </c>
      <c r="AT1155" s="160">
        <f t="shared" si="366"/>
        <v>3</v>
      </c>
      <c r="AU1155" s="173">
        <f t="shared" si="367"/>
        <v>129000</v>
      </c>
      <c r="AV1155" s="173">
        <f t="shared" si="368"/>
        <v>43000</v>
      </c>
      <c r="AW1155" s="173">
        <f t="shared" si="369"/>
        <v>39000</v>
      </c>
      <c r="AX1155" s="173">
        <f t="shared" si="370"/>
        <v>15000</v>
      </c>
      <c r="AY1155" s="173">
        <f t="shared" si="379"/>
        <v>11000</v>
      </c>
      <c r="AZ1155" s="177">
        <f t="shared" si="380"/>
        <v>0.5357142857142857</v>
      </c>
      <c r="BA1155" s="177">
        <f t="shared" si="381"/>
        <v>0.39285714285714285</v>
      </c>
      <c r="BB1155" s="173">
        <f t="shared" ref="BB1155:BB1163" si="389">AW1155</f>
        <v>39000</v>
      </c>
      <c r="BC1155" s="178">
        <f t="shared" si="384"/>
        <v>43000</v>
      </c>
      <c r="BD1155" s="173">
        <f t="shared" ref="BD1155:BD1218" si="390">BB1155-S1155</f>
        <v>11000</v>
      </c>
      <c r="BE1155" s="177">
        <f t="shared" si="382"/>
        <v>0.39285714285714285</v>
      </c>
      <c r="BF1155" s="179" t="s">
        <v>20515</v>
      </c>
      <c r="BG1155" s="174"/>
      <c r="BH1155" s="166" t="s">
        <v>20501</v>
      </c>
      <c r="BI1155" s="162"/>
      <c r="BJ1155" s="163">
        <v>1</v>
      </c>
      <c r="BK1155" s="163"/>
    </row>
    <row r="1156" spans="1:63" ht="32.25" customHeight="1" x14ac:dyDescent="0.25">
      <c r="A1156" s="157">
        <v>1150</v>
      </c>
      <c r="B1156" s="164" t="s">
        <v>6661</v>
      </c>
      <c r="C1156" s="169" t="s">
        <v>6657</v>
      </c>
      <c r="D1156" s="169" t="s">
        <v>6402</v>
      </c>
      <c r="E1156" s="170" t="s">
        <v>6662</v>
      </c>
      <c r="F1156" s="171" t="s">
        <v>6663</v>
      </c>
      <c r="G1156" s="171" t="s">
        <v>6663</v>
      </c>
      <c r="H1156" s="172" t="s">
        <v>6663</v>
      </c>
      <c r="I1156" s="164"/>
      <c r="J1156" s="164">
        <v>1518</v>
      </c>
      <c r="K1156" s="171">
        <v>1518</v>
      </c>
      <c r="L1156" s="171" t="s">
        <v>6660</v>
      </c>
      <c r="M1156" s="173">
        <v>25000</v>
      </c>
      <c r="N1156" s="173">
        <f t="shared" si="386"/>
        <v>2300</v>
      </c>
      <c r="O1156" s="173">
        <v>2347.8260869565202</v>
      </c>
      <c r="P1156" s="173">
        <v>27300</v>
      </c>
      <c r="Q1156" s="173">
        <f t="shared" si="387"/>
        <v>3052.1739130434757</v>
      </c>
      <c r="R1156" s="173">
        <f t="shared" si="388"/>
        <v>28052.173913043476</v>
      </c>
      <c r="S1156" s="173">
        <v>28000</v>
      </c>
      <c r="T1156" s="174"/>
      <c r="U1156" s="175" t="s">
        <v>6404</v>
      </c>
      <c r="V1156" s="175" t="s">
        <v>6385</v>
      </c>
      <c r="W1156" s="175" t="s">
        <v>173</v>
      </c>
      <c r="X1156" s="176">
        <v>43294</v>
      </c>
      <c r="Y1156" s="171" t="s">
        <v>7684</v>
      </c>
      <c r="Z1156" s="171"/>
      <c r="AA1156" s="173">
        <v>45000</v>
      </c>
      <c r="AB1156" s="173"/>
      <c r="AC1156" s="173"/>
      <c r="AD1156" s="173"/>
      <c r="AE1156" s="173"/>
      <c r="AF1156" s="173"/>
      <c r="AG1156" s="173"/>
      <c r="AH1156" s="173"/>
      <c r="AI1156" s="173">
        <v>38300</v>
      </c>
      <c r="AJ1156" s="173"/>
      <c r="AK1156" s="173"/>
      <c r="AL1156" s="173"/>
      <c r="AM1156" s="173"/>
      <c r="AN1156" s="173"/>
      <c r="AO1156" s="173"/>
      <c r="AP1156" s="173"/>
      <c r="AQ1156" s="173"/>
      <c r="AR1156" s="173"/>
      <c r="AS1156" s="173">
        <v>42000</v>
      </c>
      <c r="AT1156" s="160">
        <f t="shared" si="366"/>
        <v>3</v>
      </c>
      <c r="AU1156" s="173">
        <f t="shared" si="367"/>
        <v>125300</v>
      </c>
      <c r="AV1156" s="173">
        <f t="shared" si="368"/>
        <v>41800</v>
      </c>
      <c r="AW1156" s="173">
        <f t="shared" si="369"/>
        <v>38300</v>
      </c>
      <c r="AX1156" s="173">
        <f t="shared" si="370"/>
        <v>13800</v>
      </c>
      <c r="AY1156" s="173">
        <f t="shared" si="379"/>
        <v>10300</v>
      </c>
      <c r="AZ1156" s="177">
        <f t="shared" si="380"/>
        <v>0.49285714285714288</v>
      </c>
      <c r="BA1156" s="177">
        <f t="shared" si="381"/>
        <v>0.36785714285714288</v>
      </c>
      <c r="BB1156" s="173">
        <f t="shared" si="389"/>
        <v>38300</v>
      </c>
      <c r="BC1156" s="178">
        <f t="shared" si="384"/>
        <v>41800</v>
      </c>
      <c r="BD1156" s="173">
        <f t="shared" si="390"/>
        <v>10300</v>
      </c>
      <c r="BE1156" s="177">
        <f t="shared" si="382"/>
        <v>0.36785714285714288</v>
      </c>
      <c r="BF1156" s="179" t="s">
        <v>20515</v>
      </c>
      <c r="BG1156" s="174"/>
      <c r="BH1156" s="166" t="s">
        <v>20501</v>
      </c>
      <c r="BI1156" s="162"/>
      <c r="BJ1156" s="163">
        <v>1</v>
      </c>
      <c r="BK1156" s="163"/>
    </row>
    <row r="1157" spans="1:63" ht="32.25" customHeight="1" x14ac:dyDescent="0.25">
      <c r="A1157" s="157">
        <v>1151</v>
      </c>
      <c r="B1157" s="164" t="s">
        <v>6664</v>
      </c>
      <c r="C1157" s="169" t="s">
        <v>6657</v>
      </c>
      <c r="D1157" s="169" t="s">
        <v>6402</v>
      </c>
      <c r="E1157" s="170" t="s">
        <v>6665</v>
      </c>
      <c r="F1157" s="171" t="s">
        <v>6666</v>
      </c>
      <c r="G1157" s="171" t="s">
        <v>6666</v>
      </c>
      <c r="H1157" s="172" t="s">
        <v>6667</v>
      </c>
      <c r="I1157" s="164"/>
      <c r="J1157" s="164">
        <v>1518</v>
      </c>
      <c r="K1157" s="171">
        <v>1518</v>
      </c>
      <c r="L1157" s="171" t="s">
        <v>6660</v>
      </c>
      <c r="M1157" s="173">
        <v>25000</v>
      </c>
      <c r="N1157" s="173">
        <f t="shared" si="386"/>
        <v>2300</v>
      </c>
      <c r="O1157" s="173">
        <v>2347.8260869565202</v>
      </c>
      <c r="P1157" s="173">
        <v>27300</v>
      </c>
      <c r="Q1157" s="173">
        <f t="shared" si="387"/>
        <v>3052.1739130434757</v>
      </c>
      <c r="R1157" s="173">
        <f t="shared" si="388"/>
        <v>28052.173913043476</v>
      </c>
      <c r="S1157" s="173">
        <v>28000</v>
      </c>
      <c r="T1157" s="174"/>
      <c r="U1157" s="175" t="s">
        <v>2615</v>
      </c>
      <c r="V1157" s="175" t="s">
        <v>6385</v>
      </c>
      <c r="W1157" s="175" t="s">
        <v>173</v>
      </c>
      <c r="X1157" s="176">
        <v>43294</v>
      </c>
      <c r="Y1157" s="171" t="s">
        <v>7684</v>
      </c>
      <c r="Z1157" s="171"/>
      <c r="AA1157" s="173">
        <v>45000</v>
      </c>
      <c r="AB1157" s="173"/>
      <c r="AC1157" s="173"/>
      <c r="AD1157" s="173"/>
      <c r="AE1157" s="173"/>
      <c r="AF1157" s="173"/>
      <c r="AG1157" s="173"/>
      <c r="AH1157" s="173"/>
      <c r="AI1157" s="173">
        <v>38300</v>
      </c>
      <c r="AJ1157" s="173"/>
      <c r="AK1157" s="173"/>
      <c r="AL1157" s="173"/>
      <c r="AM1157" s="173"/>
      <c r="AN1157" s="173"/>
      <c r="AO1157" s="173"/>
      <c r="AP1157" s="173"/>
      <c r="AQ1157" s="173"/>
      <c r="AR1157" s="173"/>
      <c r="AS1157" s="173">
        <v>50000</v>
      </c>
      <c r="AT1157" s="160">
        <f t="shared" si="366"/>
        <v>3</v>
      </c>
      <c r="AU1157" s="173">
        <f t="shared" si="367"/>
        <v>133300</v>
      </c>
      <c r="AV1157" s="173">
        <f t="shared" si="368"/>
        <v>44400</v>
      </c>
      <c r="AW1157" s="173">
        <f t="shared" si="369"/>
        <v>38300</v>
      </c>
      <c r="AX1157" s="173">
        <f t="shared" si="370"/>
        <v>16400</v>
      </c>
      <c r="AY1157" s="173">
        <f t="shared" si="379"/>
        <v>10300</v>
      </c>
      <c r="AZ1157" s="177">
        <f t="shared" si="380"/>
        <v>0.58571428571428574</v>
      </c>
      <c r="BA1157" s="177">
        <f t="shared" si="381"/>
        <v>0.36785714285714288</v>
      </c>
      <c r="BB1157" s="173">
        <f t="shared" si="389"/>
        <v>38300</v>
      </c>
      <c r="BC1157" s="178">
        <f t="shared" si="384"/>
        <v>44400</v>
      </c>
      <c r="BD1157" s="173">
        <f t="shared" si="390"/>
        <v>10300</v>
      </c>
      <c r="BE1157" s="177">
        <f t="shared" si="382"/>
        <v>0.36785714285714288</v>
      </c>
      <c r="BF1157" s="179" t="s">
        <v>20515</v>
      </c>
      <c r="BG1157" s="174"/>
      <c r="BH1157" s="166" t="s">
        <v>20501</v>
      </c>
      <c r="BI1157" s="162"/>
      <c r="BJ1157" s="163">
        <v>1</v>
      </c>
      <c r="BK1157" s="163"/>
    </row>
    <row r="1158" spans="1:63" ht="32.25" customHeight="1" x14ac:dyDescent="0.25">
      <c r="A1158" s="157">
        <v>1152</v>
      </c>
      <c r="B1158" s="164" t="s">
        <v>6668</v>
      </c>
      <c r="C1158" s="169" t="s">
        <v>6657</v>
      </c>
      <c r="D1158" s="169" t="s">
        <v>6402</v>
      </c>
      <c r="E1158" s="170" t="s">
        <v>6669</v>
      </c>
      <c r="F1158" s="171" t="s">
        <v>6670</v>
      </c>
      <c r="G1158" s="171" t="s">
        <v>6670</v>
      </c>
      <c r="H1158" s="172" t="s">
        <v>6670</v>
      </c>
      <c r="I1158" s="164"/>
      <c r="J1158" s="164">
        <v>1518</v>
      </c>
      <c r="K1158" s="171">
        <v>1518</v>
      </c>
      <c r="L1158" s="171" t="s">
        <v>6660</v>
      </c>
      <c r="M1158" s="173">
        <v>25000</v>
      </c>
      <c r="N1158" s="173">
        <f t="shared" si="386"/>
        <v>2300</v>
      </c>
      <c r="O1158" s="173">
        <v>2347.8260869565202</v>
      </c>
      <c r="P1158" s="173">
        <v>27300</v>
      </c>
      <c r="Q1158" s="173">
        <f t="shared" si="387"/>
        <v>3052.1739130434757</v>
      </c>
      <c r="R1158" s="173">
        <f t="shared" si="388"/>
        <v>28052.173913043476</v>
      </c>
      <c r="S1158" s="173">
        <v>28000</v>
      </c>
      <c r="T1158" s="174"/>
      <c r="U1158" s="175" t="s">
        <v>2615</v>
      </c>
      <c r="V1158" s="175" t="s">
        <v>6385</v>
      </c>
      <c r="W1158" s="175" t="s">
        <v>173</v>
      </c>
      <c r="X1158" s="176">
        <v>43294</v>
      </c>
      <c r="Y1158" s="171" t="s">
        <v>7684</v>
      </c>
      <c r="Z1158" s="171"/>
      <c r="AA1158" s="173">
        <v>45000</v>
      </c>
      <c r="AB1158" s="173">
        <v>45000</v>
      </c>
      <c r="AC1158" s="173"/>
      <c r="AD1158" s="173"/>
      <c r="AE1158" s="173"/>
      <c r="AF1158" s="173"/>
      <c r="AG1158" s="173"/>
      <c r="AH1158" s="173"/>
      <c r="AI1158" s="173"/>
      <c r="AJ1158" s="173"/>
      <c r="AK1158" s="173"/>
      <c r="AL1158" s="173"/>
      <c r="AM1158" s="173"/>
      <c r="AN1158" s="173"/>
      <c r="AO1158" s="173"/>
      <c r="AP1158" s="173"/>
      <c r="AQ1158" s="173"/>
      <c r="AR1158" s="173"/>
      <c r="AS1158" s="173">
        <v>36000</v>
      </c>
      <c r="AT1158" s="160">
        <f t="shared" si="366"/>
        <v>3</v>
      </c>
      <c r="AU1158" s="173">
        <f t="shared" si="367"/>
        <v>126000</v>
      </c>
      <c r="AV1158" s="173">
        <f t="shared" si="368"/>
        <v>42000</v>
      </c>
      <c r="AW1158" s="173">
        <f t="shared" si="369"/>
        <v>36000</v>
      </c>
      <c r="AX1158" s="173">
        <f t="shared" si="370"/>
        <v>14000</v>
      </c>
      <c r="AY1158" s="173">
        <f t="shared" si="379"/>
        <v>8000</v>
      </c>
      <c r="AZ1158" s="177">
        <f t="shared" si="380"/>
        <v>0.5</v>
      </c>
      <c r="BA1158" s="177">
        <f t="shared" si="381"/>
        <v>0.2857142857142857</v>
      </c>
      <c r="BB1158" s="173">
        <f t="shared" si="389"/>
        <v>36000</v>
      </c>
      <c r="BC1158" s="178">
        <f t="shared" si="384"/>
        <v>42000</v>
      </c>
      <c r="BD1158" s="173">
        <f t="shared" si="390"/>
        <v>8000</v>
      </c>
      <c r="BE1158" s="177">
        <f t="shared" si="382"/>
        <v>0.2857142857142857</v>
      </c>
      <c r="BF1158" s="179" t="s">
        <v>20515</v>
      </c>
      <c r="BG1158" s="174"/>
      <c r="BH1158" s="166" t="s">
        <v>20501</v>
      </c>
      <c r="BI1158" s="162"/>
      <c r="BJ1158" s="163">
        <v>1</v>
      </c>
      <c r="BK1158" s="163"/>
    </row>
    <row r="1159" spans="1:63" ht="32.25" customHeight="1" x14ac:dyDescent="0.25">
      <c r="A1159" s="157">
        <v>1153</v>
      </c>
      <c r="B1159" s="164" t="s">
        <v>6687</v>
      </c>
      <c r="C1159" s="169" t="s">
        <v>6685</v>
      </c>
      <c r="D1159" s="169" t="s">
        <v>6402</v>
      </c>
      <c r="E1159" s="170" t="s">
        <v>6688</v>
      </c>
      <c r="F1159" s="171" t="s">
        <v>6689</v>
      </c>
      <c r="G1159" s="171" t="s">
        <v>6689</v>
      </c>
      <c r="H1159" s="172" t="s">
        <v>6689</v>
      </c>
      <c r="I1159" s="164"/>
      <c r="J1159" s="164">
        <v>1526</v>
      </c>
      <c r="K1159" s="171">
        <v>1526</v>
      </c>
      <c r="L1159" s="171" t="s">
        <v>6686</v>
      </c>
      <c r="M1159" s="173">
        <v>75000</v>
      </c>
      <c r="N1159" s="173">
        <f t="shared" si="386"/>
        <v>7000</v>
      </c>
      <c r="O1159" s="173">
        <v>7043.4782608695696</v>
      </c>
      <c r="P1159" s="173">
        <v>82000</v>
      </c>
      <c r="Q1159" s="173">
        <f t="shared" si="387"/>
        <v>9156.5217391304395</v>
      </c>
      <c r="R1159" s="173">
        <f t="shared" si="388"/>
        <v>84156.521739130432</v>
      </c>
      <c r="S1159" s="173">
        <v>84100</v>
      </c>
      <c r="T1159" s="174"/>
      <c r="U1159" s="175" t="s">
        <v>2615</v>
      </c>
      <c r="V1159" s="175" t="s">
        <v>6385</v>
      </c>
      <c r="W1159" s="175" t="s">
        <v>173</v>
      </c>
      <c r="X1159" s="176">
        <v>43294</v>
      </c>
      <c r="Y1159" s="171" t="s">
        <v>7684</v>
      </c>
      <c r="Z1159" s="171"/>
      <c r="AA1159" s="173">
        <v>150000</v>
      </c>
      <c r="AB1159" s="173"/>
      <c r="AC1159" s="173"/>
      <c r="AD1159" s="173"/>
      <c r="AE1159" s="173"/>
      <c r="AF1159" s="173"/>
      <c r="AG1159" s="173"/>
      <c r="AH1159" s="173"/>
      <c r="AI1159" s="173">
        <v>114800</v>
      </c>
      <c r="AJ1159" s="173"/>
      <c r="AK1159" s="173"/>
      <c r="AL1159" s="173"/>
      <c r="AM1159" s="173"/>
      <c r="AN1159" s="173"/>
      <c r="AO1159" s="173"/>
      <c r="AP1159" s="173"/>
      <c r="AQ1159" s="173"/>
      <c r="AR1159" s="173"/>
      <c r="AS1159" s="173">
        <v>118000</v>
      </c>
      <c r="AT1159" s="160">
        <f t="shared" ref="AT1159:AT1222" si="391">COUNT(AA1159:AS1159)</f>
        <v>3</v>
      </c>
      <c r="AU1159" s="173">
        <f t="shared" ref="AU1159:AU1222" si="392">SUM(AA1159:AS1159)</f>
        <v>382800</v>
      </c>
      <c r="AV1159" s="173">
        <f t="shared" ref="AV1159:AV1222" si="393">ROUND(AU1159/AT1159,-2)</f>
        <v>127600</v>
      </c>
      <c r="AW1159" s="173">
        <f t="shared" ref="AW1159:AW1222" si="394">MIN(AA1159:AS1159)</f>
        <v>114800</v>
      </c>
      <c r="AX1159" s="173">
        <f t="shared" ref="AX1159:AX1222" si="395">AV1159-S1159</f>
        <v>43500</v>
      </c>
      <c r="AY1159" s="173">
        <f t="shared" ref="AY1159:AY1184" si="396">AW1159-S1159</f>
        <v>30700</v>
      </c>
      <c r="AZ1159" s="177">
        <f t="shared" ref="AZ1159:AZ1184" si="397">AX1159/S1159</f>
        <v>0.51724137931034486</v>
      </c>
      <c r="BA1159" s="177">
        <f t="shared" ref="BA1159:BA1184" si="398">AY1159/S1159</f>
        <v>0.36504161712247324</v>
      </c>
      <c r="BB1159" s="173">
        <f t="shared" si="389"/>
        <v>114800</v>
      </c>
      <c r="BC1159" s="178">
        <f t="shared" si="384"/>
        <v>127600</v>
      </c>
      <c r="BD1159" s="173">
        <f t="shared" si="390"/>
        <v>30700</v>
      </c>
      <c r="BE1159" s="177">
        <f t="shared" ref="BE1159:BE1184" si="399">BD1159/S1159</f>
        <v>0.36504161712247324</v>
      </c>
      <c r="BF1159" s="179" t="s">
        <v>20515</v>
      </c>
      <c r="BG1159" s="174"/>
      <c r="BH1159" s="166" t="s">
        <v>20501</v>
      </c>
      <c r="BI1159" s="162"/>
      <c r="BJ1159" s="163">
        <v>1</v>
      </c>
      <c r="BK1159" s="163"/>
    </row>
    <row r="1160" spans="1:63" ht="32.25" customHeight="1" x14ac:dyDescent="0.25">
      <c r="A1160" s="157">
        <v>1154</v>
      </c>
      <c r="B1160" s="164" t="s">
        <v>6695</v>
      </c>
      <c r="C1160" s="169" t="s">
        <v>6696</v>
      </c>
      <c r="D1160" s="169" t="s">
        <v>6402</v>
      </c>
      <c r="E1160" s="170" t="s">
        <v>6697</v>
      </c>
      <c r="F1160" s="171" t="s">
        <v>6698</v>
      </c>
      <c r="G1160" s="171" t="s">
        <v>6698</v>
      </c>
      <c r="H1160" s="172" t="s">
        <v>6698</v>
      </c>
      <c r="I1160" s="164"/>
      <c r="J1160" s="164">
        <v>1530</v>
      </c>
      <c r="K1160" s="171">
        <v>1530</v>
      </c>
      <c r="L1160" s="171" t="s">
        <v>6699</v>
      </c>
      <c r="M1160" s="173">
        <v>18000</v>
      </c>
      <c r="N1160" s="173">
        <f t="shared" si="386"/>
        <v>1500</v>
      </c>
      <c r="O1160" s="173">
        <v>1565.21739130435</v>
      </c>
      <c r="P1160" s="173">
        <v>19500</v>
      </c>
      <c r="Q1160" s="173">
        <f t="shared" si="387"/>
        <v>2034.782608695655</v>
      </c>
      <c r="R1160" s="173">
        <f t="shared" si="388"/>
        <v>20034.782608695656</v>
      </c>
      <c r="S1160" s="173">
        <v>20000</v>
      </c>
      <c r="T1160" s="174"/>
      <c r="U1160" s="175" t="s">
        <v>6404</v>
      </c>
      <c r="V1160" s="175" t="s">
        <v>6493</v>
      </c>
      <c r="W1160" s="175" t="s">
        <v>173</v>
      </c>
      <c r="X1160" s="176">
        <v>43294</v>
      </c>
      <c r="Y1160" s="171" t="s">
        <v>7684</v>
      </c>
      <c r="Z1160" s="171"/>
      <c r="AA1160" s="173">
        <v>31000</v>
      </c>
      <c r="AB1160" s="173"/>
      <c r="AC1160" s="173"/>
      <c r="AD1160" s="173"/>
      <c r="AE1160" s="173"/>
      <c r="AF1160" s="173"/>
      <c r="AG1160" s="173"/>
      <c r="AH1160" s="173"/>
      <c r="AI1160" s="173">
        <v>27300</v>
      </c>
      <c r="AJ1160" s="173"/>
      <c r="AK1160" s="173"/>
      <c r="AL1160" s="173"/>
      <c r="AM1160" s="173"/>
      <c r="AN1160" s="173"/>
      <c r="AO1160" s="173"/>
      <c r="AP1160" s="173"/>
      <c r="AQ1160" s="173"/>
      <c r="AR1160" s="173"/>
      <c r="AS1160" s="173">
        <v>26000</v>
      </c>
      <c r="AT1160" s="160">
        <f t="shared" si="391"/>
        <v>3</v>
      </c>
      <c r="AU1160" s="173">
        <f t="shared" si="392"/>
        <v>84300</v>
      </c>
      <c r="AV1160" s="173">
        <f t="shared" si="393"/>
        <v>28100</v>
      </c>
      <c r="AW1160" s="173">
        <f t="shared" si="394"/>
        <v>26000</v>
      </c>
      <c r="AX1160" s="173">
        <f t="shared" si="395"/>
        <v>8100</v>
      </c>
      <c r="AY1160" s="173">
        <f t="shared" si="396"/>
        <v>6000</v>
      </c>
      <c r="AZ1160" s="177">
        <f t="shared" si="397"/>
        <v>0.40500000000000003</v>
      </c>
      <c r="BA1160" s="177">
        <f t="shared" si="398"/>
        <v>0.3</v>
      </c>
      <c r="BB1160" s="173">
        <f t="shared" si="389"/>
        <v>26000</v>
      </c>
      <c r="BC1160" s="178">
        <f t="shared" si="384"/>
        <v>28100</v>
      </c>
      <c r="BD1160" s="173">
        <f t="shared" si="390"/>
        <v>6000</v>
      </c>
      <c r="BE1160" s="177">
        <f t="shared" si="399"/>
        <v>0.3</v>
      </c>
      <c r="BF1160" s="179" t="s">
        <v>20515</v>
      </c>
      <c r="BG1160" s="174"/>
      <c r="BH1160" s="166" t="s">
        <v>20501</v>
      </c>
      <c r="BI1160" s="162"/>
      <c r="BJ1160" s="163">
        <v>1</v>
      </c>
      <c r="BK1160" s="163"/>
    </row>
    <row r="1161" spans="1:63" ht="32.25" customHeight="1" x14ac:dyDescent="0.25">
      <c r="A1161" s="157">
        <v>1155</v>
      </c>
      <c r="B1161" s="164" t="s">
        <v>6700</v>
      </c>
      <c r="C1161" s="169" t="s">
        <v>6701</v>
      </c>
      <c r="D1161" s="169" t="s">
        <v>6402</v>
      </c>
      <c r="E1161" s="170" t="s">
        <v>6702</v>
      </c>
      <c r="F1161" s="171" t="s">
        <v>6703</v>
      </c>
      <c r="G1161" s="171" t="s">
        <v>6703</v>
      </c>
      <c r="H1161" s="172" t="s">
        <v>6703</v>
      </c>
      <c r="I1161" s="164"/>
      <c r="J1161" s="164">
        <v>1541</v>
      </c>
      <c r="K1161" s="171">
        <v>1541</v>
      </c>
      <c r="L1161" s="171" t="s">
        <v>6704</v>
      </c>
      <c r="M1161" s="173">
        <v>75000</v>
      </c>
      <c r="N1161" s="173">
        <f t="shared" si="386"/>
        <v>7000</v>
      </c>
      <c r="O1161" s="173">
        <v>7043.4782608695696</v>
      </c>
      <c r="P1161" s="173">
        <v>82000</v>
      </c>
      <c r="Q1161" s="173">
        <f t="shared" si="387"/>
        <v>9156.5217391304395</v>
      </c>
      <c r="R1161" s="173">
        <f t="shared" si="388"/>
        <v>84156.521739130432</v>
      </c>
      <c r="S1161" s="173">
        <v>84100</v>
      </c>
      <c r="T1161" s="174"/>
      <c r="U1161" s="175" t="s">
        <v>6404</v>
      </c>
      <c r="V1161" s="175" t="s">
        <v>6493</v>
      </c>
      <c r="W1161" s="175" t="s">
        <v>173</v>
      </c>
      <c r="X1161" s="176">
        <v>43294</v>
      </c>
      <c r="Y1161" s="171" t="s">
        <v>7684</v>
      </c>
      <c r="Z1161" s="171"/>
      <c r="AA1161" s="173">
        <v>144000</v>
      </c>
      <c r="AB1161" s="173"/>
      <c r="AC1161" s="173"/>
      <c r="AD1161" s="173"/>
      <c r="AE1161" s="173"/>
      <c r="AF1161" s="173"/>
      <c r="AG1161" s="173"/>
      <c r="AH1161" s="173"/>
      <c r="AI1161" s="173">
        <v>114800</v>
      </c>
      <c r="AJ1161" s="173"/>
      <c r="AK1161" s="173"/>
      <c r="AL1161" s="173"/>
      <c r="AM1161" s="173"/>
      <c r="AN1161" s="173"/>
      <c r="AO1161" s="173"/>
      <c r="AP1161" s="173"/>
      <c r="AQ1161" s="173"/>
      <c r="AR1161" s="173"/>
      <c r="AS1161" s="173">
        <v>133000</v>
      </c>
      <c r="AT1161" s="160">
        <f t="shared" si="391"/>
        <v>3</v>
      </c>
      <c r="AU1161" s="173">
        <f t="shared" si="392"/>
        <v>391800</v>
      </c>
      <c r="AV1161" s="173">
        <f t="shared" si="393"/>
        <v>130600</v>
      </c>
      <c r="AW1161" s="173">
        <f t="shared" si="394"/>
        <v>114800</v>
      </c>
      <c r="AX1161" s="173">
        <f t="shared" si="395"/>
        <v>46500</v>
      </c>
      <c r="AY1161" s="173">
        <f t="shared" si="396"/>
        <v>30700</v>
      </c>
      <c r="AZ1161" s="177">
        <f t="shared" si="397"/>
        <v>0.55291319857312726</v>
      </c>
      <c r="BA1161" s="177">
        <f t="shared" si="398"/>
        <v>0.36504161712247324</v>
      </c>
      <c r="BB1161" s="173">
        <f t="shared" si="389"/>
        <v>114800</v>
      </c>
      <c r="BC1161" s="178">
        <f t="shared" si="384"/>
        <v>130600</v>
      </c>
      <c r="BD1161" s="173">
        <f t="shared" si="390"/>
        <v>30700</v>
      </c>
      <c r="BE1161" s="177">
        <f t="shared" si="399"/>
        <v>0.36504161712247324</v>
      </c>
      <c r="BF1161" s="179" t="s">
        <v>20515</v>
      </c>
      <c r="BG1161" s="174"/>
      <c r="BH1161" s="166" t="s">
        <v>20501</v>
      </c>
      <c r="BI1161" s="162"/>
      <c r="BJ1161" s="163">
        <v>1</v>
      </c>
      <c r="BK1161" s="163"/>
    </row>
    <row r="1162" spans="1:63" ht="32.25" customHeight="1" x14ac:dyDescent="0.25">
      <c r="A1162" s="157">
        <v>1156</v>
      </c>
      <c r="B1162" s="164" t="s">
        <v>6705</v>
      </c>
      <c r="C1162" s="169" t="s">
        <v>6706</v>
      </c>
      <c r="D1162" s="169" t="s">
        <v>6402</v>
      </c>
      <c r="E1162" s="170" t="s">
        <v>6707</v>
      </c>
      <c r="F1162" s="171" t="s">
        <v>6708</v>
      </c>
      <c r="G1162" s="171" t="s">
        <v>6708</v>
      </c>
      <c r="H1162" s="172" t="s">
        <v>6708</v>
      </c>
      <c r="I1162" s="164"/>
      <c r="J1162" s="164">
        <v>1559</v>
      </c>
      <c r="K1162" s="171">
        <v>1559</v>
      </c>
      <c r="L1162" s="171" t="s">
        <v>6709</v>
      </c>
      <c r="M1162" s="173">
        <v>90000</v>
      </c>
      <c r="N1162" s="173">
        <f t="shared" si="386"/>
        <v>8400</v>
      </c>
      <c r="O1162" s="173">
        <v>8452.1739130434798</v>
      </c>
      <c r="P1162" s="173">
        <v>98400</v>
      </c>
      <c r="Q1162" s="173">
        <f t="shared" si="387"/>
        <v>10987.826086956524</v>
      </c>
      <c r="R1162" s="173">
        <f t="shared" si="388"/>
        <v>100987.82608695653</v>
      </c>
      <c r="S1162" s="173">
        <v>100900</v>
      </c>
      <c r="T1162" s="174"/>
      <c r="U1162" s="175" t="s">
        <v>6404</v>
      </c>
      <c r="V1162" s="175" t="s">
        <v>6493</v>
      </c>
      <c r="W1162" s="175" t="s">
        <v>173</v>
      </c>
      <c r="X1162" s="176">
        <v>43294</v>
      </c>
      <c r="Y1162" s="171" t="s">
        <v>7684</v>
      </c>
      <c r="Z1162" s="171"/>
      <c r="AA1162" s="173"/>
      <c r="AB1162" s="173"/>
      <c r="AC1162" s="173"/>
      <c r="AD1162" s="173"/>
      <c r="AE1162" s="173"/>
      <c r="AF1162" s="173">
        <v>168000</v>
      </c>
      <c r="AG1162" s="173"/>
      <c r="AH1162" s="173"/>
      <c r="AI1162" s="173">
        <v>136000</v>
      </c>
      <c r="AJ1162" s="173"/>
      <c r="AK1162" s="173"/>
      <c r="AL1162" s="173"/>
      <c r="AM1162" s="173"/>
      <c r="AN1162" s="173"/>
      <c r="AO1162" s="173"/>
      <c r="AP1162" s="173"/>
      <c r="AQ1162" s="173"/>
      <c r="AR1162" s="173"/>
      <c r="AS1162" s="173">
        <v>132000</v>
      </c>
      <c r="AT1162" s="160">
        <f t="shared" si="391"/>
        <v>3</v>
      </c>
      <c r="AU1162" s="173">
        <f t="shared" si="392"/>
        <v>436000</v>
      </c>
      <c r="AV1162" s="173">
        <f t="shared" si="393"/>
        <v>145300</v>
      </c>
      <c r="AW1162" s="173">
        <f t="shared" si="394"/>
        <v>132000</v>
      </c>
      <c r="AX1162" s="173">
        <f t="shared" si="395"/>
        <v>44400</v>
      </c>
      <c r="AY1162" s="173">
        <f t="shared" si="396"/>
        <v>31100</v>
      </c>
      <c r="AZ1162" s="177">
        <f t="shared" si="397"/>
        <v>0.44003964321110012</v>
      </c>
      <c r="BA1162" s="177">
        <f t="shared" si="398"/>
        <v>0.30822596630327054</v>
      </c>
      <c r="BB1162" s="173">
        <f t="shared" si="389"/>
        <v>132000</v>
      </c>
      <c r="BC1162" s="178">
        <f t="shared" si="384"/>
        <v>145300</v>
      </c>
      <c r="BD1162" s="173">
        <f t="shared" si="390"/>
        <v>31100</v>
      </c>
      <c r="BE1162" s="177">
        <f t="shared" si="399"/>
        <v>0.30822596630327054</v>
      </c>
      <c r="BF1162" s="179" t="s">
        <v>20515</v>
      </c>
      <c r="BG1162" s="174"/>
      <c r="BH1162" s="166" t="s">
        <v>20501</v>
      </c>
      <c r="BI1162" s="162"/>
      <c r="BJ1162" s="163">
        <v>1</v>
      </c>
      <c r="BK1162" s="163"/>
    </row>
    <row r="1163" spans="1:63" ht="32.25" customHeight="1" x14ac:dyDescent="0.25">
      <c r="A1163" s="157">
        <v>1157</v>
      </c>
      <c r="B1163" s="164" t="s">
        <v>6714</v>
      </c>
      <c r="C1163" s="169" t="s">
        <v>6715</v>
      </c>
      <c r="D1163" s="169" t="s">
        <v>6402</v>
      </c>
      <c r="E1163" s="170" t="s">
        <v>6716</v>
      </c>
      <c r="F1163" s="171" t="s">
        <v>6717</v>
      </c>
      <c r="G1163" s="171" t="s">
        <v>6717</v>
      </c>
      <c r="H1163" s="172" t="s">
        <v>6717</v>
      </c>
      <c r="I1163" s="164"/>
      <c r="J1163" s="164">
        <v>1565</v>
      </c>
      <c r="K1163" s="171">
        <v>1565</v>
      </c>
      <c r="L1163" s="171" t="s">
        <v>6718</v>
      </c>
      <c r="M1163" s="173">
        <v>85000</v>
      </c>
      <c r="N1163" s="173">
        <f t="shared" si="386"/>
        <v>7900</v>
      </c>
      <c r="O1163" s="173">
        <v>7982.6086956521704</v>
      </c>
      <c r="P1163" s="173">
        <v>92900</v>
      </c>
      <c r="Q1163" s="173">
        <f t="shared" si="387"/>
        <v>10377.391304347822</v>
      </c>
      <c r="R1163" s="173">
        <f t="shared" si="388"/>
        <v>95377.391304347824</v>
      </c>
      <c r="S1163" s="173">
        <v>95300</v>
      </c>
      <c r="T1163" s="174"/>
      <c r="U1163" s="175" t="s">
        <v>6404</v>
      </c>
      <c r="V1163" s="175" t="s">
        <v>6493</v>
      </c>
      <c r="W1163" s="175" t="s">
        <v>196</v>
      </c>
      <c r="X1163" s="176">
        <v>43294</v>
      </c>
      <c r="Y1163" s="171" t="s">
        <v>7684</v>
      </c>
      <c r="Z1163" s="171"/>
      <c r="AA1163" s="173">
        <v>177000</v>
      </c>
      <c r="AB1163" s="173"/>
      <c r="AC1163" s="173"/>
      <c r="AD1163" s="173"/>
      <c r="AE1163" s="173"/>
      <c r="AF1163" s="173"/>
      <c r="AG1163" s="173"/>
      <c r="AH1163" s="173"/>
      <c r="AI1163" s="173">
        <v>130100</v>
      </c>
      <c r="AJ1163" s="173"/>
      <c r="AK1163" s="173"/>
      <c r="AL1163" s="173"/>
      <c r="AM1163" s="173"/>
      <c r="AN1163" s="173"/>
      <c r="AO1163" s="173"/>
      <c r="AP1163" s="173"/>
      <c r="AQ1163" s="173"/>
      <c r="AR1163" s="173"/>
      <c r="AS1163" s="173">
        <v>124000</v>
      </c>
      <c r="AT1163" s="160">
        <f t="shared" si="391"/>
        <v>3</v>
      </c>
      <c r="AU1163" s="173">
        <f t="shared" si="392"/>
        <v>431100</v>
      </c>
      <c r="AV1163" s="173">
        <f t="shared" si="393"/>
        <v>143700</v>
      </c>
      <c r="AW1163" s="173">
        <f t="shared" si="394"/>
        <v>124000</v>
      </c>
      <c r="AX1163" s="173">
        <f t="shared" si="395"/>
        <v>48400</v>
      </c>
      <c r="AY1163" s="173">
        <f t="shared" si="396"/>
        <v>28700</v>
      </c>
      <c r="AZ1163" s="177">
        <f t="shared" si="397"/>
        <v>0.50786988457502624</v>
      </c>
      <c r="BA1163" s="177">
        <f t="shared" si="398"/>
        <v>0.30115424973767052</v>
      </c>
      <c r="BB1163" s="173">
        <f t="shared" si="389"/>
        <v>124000</v>
      </c>
      <c r="BC1163" s="178">
        <f t="shared" si="384"/>
        <v>143700</v>
      </c>
      <c r="BD1163" s="173">
        <f t="shared" si="390"/>
        <v>28700</v>
      </c>
      <c r="BE1163" s="177">
        <f t="shared" si="399"/>
        <v>0.30115424973767052</v>
      </c>
      <c r="BF1163" s="179" t="s">
        <v>20515</v>
      </c>
      <c r="BG1163" s="174"/>
      <c r="BH1163" s="166" t="s">
        <v>20501</v>
      </c>
      <c r="BI1163" s="162"/>
      <c r="BJ1163" s="163">
        <v>1</v>
      </c>
      <c r="BK1163" s="163"/>
    </row>
    <row r="1164" spans="1:63" ht="32.25" customHeight="1" x14ac:dyDescent="0.25">
      <c r="A1164" s="157">
        <v>1158</v>
      </c>
      <c r="B1164" s="164" t="s">
        <v>6719</v>
      </c>
      <c r="C1164" s="169" t="s">
        <v>6720</v>
      </c>
      <c r="D1164" s="169" t="s">
        <v>6402</v>
      </c>
      <c r="E1164" s="170" t="s">
        <v>6721</v>
      </c>
      <c r="F1164" s="171" t="s">
        <v>6722</v>
      </c>
      <c r="G1164" s="171" t="s">
        <v>6722</v>
      </c>
      <c r="H1164" s="172" t="s">
        <v>6722</v>
      </c>
      <c r="I1164" s="164"/>
      <c r="J1164" s="164">
        <v>1567</v>
      </c>
      <c r="K1164" s="171">
        <v>1567</v>
      </c>
      <c r="L1164" s="171" t="s">
        <v>6723</v>
      </c>
      <c r="M1164" s="173">
        <v>220000</v>
      </c>
      <c r="N1164" s="173">
        <f t="shared" si="386"/>
        <v>20000</v>
      </c>
      <c r="O1164" s="173">
        <v>20347.826086956498</v>
      </c>
      <c r="P1164" s="173">
        <v>240000</v>
      </c>
      <c r="Q1164" s="173">
        <f t="shared" si="387"/>
        <v>26452.173913043447</v>
      </c>
      <c r="R1164" s="173">
        <f t="shared" si="388"/>
        <v>246452.17391304346</v>
      </c>
      <c r="S1164" s="173">
        <v>246400</v>
      </c>
      <c r="T1164" s="174"/>
      <c r="U1164" s="175" t="s">
        <v>6404</v>
      </c>
      <c r="V1164" s="175" t="s">
        <v>6493</v>
      </c>
      <c r="W1164" s="175" t="s">
        <v>173</v>
      </c>
      <c r="X1164" s="176">
        <v>43294</v>
      </c>
      <c r="Y1164" s="171" t="s">
        <v>7684</v>
      </c>
      <c r="Z1164" s="171"/>
      <c r="AA1164" s="173"/>
      <c r="AB1164" s="173"/>
      <c r="AC1164" s="173"/>
      <c r="AD1164" s="173"/>
      <c r="AE1164" s="173"/>
      <c r="AF1164" s="173"/>
      <c r="AG1164" s="173"/>
      <c r="AH1164" s="173">
        <v>250000</v>
      </c>
      <c r="AI1164" s="173">
        <v>330000</v>
      </c>
      <c r="AJ1164" s="173"/>
      <c r="AK1164" s="173"/>
      <c r="AL1164" s="173"/>
      <c r="AM1164" s="173"/>
      <c r="AN1164" s="173"/>
      <c r="AO1164" s="173"/>
      <c r="AP1164" s="173"/>
      <c r="AQ1164" s="173"/>
      <c r="AR1164" s="173"/>
      <c r="AS1164" s="173">
        <v>331000</v>
      </c>
      <c r="AT1164" s="160">
        <f t="shared" si="391"/>
        <v>3</v>
      </c>
      <c r="AU1164" s="173">
        <f t="shared" si="392"/>
        <v>911000</v>
      </c>
      <c r="AV1164" s="173">
        <f t="shared" si="393"/>
        <v>303700</v>
      </c>
      <c r="AW1164" s="173">
        <f t="shared" si="394"/>
        <v>250000</v>
      </c>
      <c r="AX1164" s="173">
        <f t="shared" si="395"/>
        <v>57300</v>
      </c>
      <c r="AY1164" s="173">
        <f t="shared" si="396"/>
        <v>3600</v>
      </c>
      <c r="AZ1164" s="177">
        <f t="shared" si="397"/>
        <v>0.23254870129870131</v>
      </c>
      <c r="BA1164" s="177">
        <f t="shared" si="398"/>
        <v>1.461038961038961E-2</v>
      </c>
      <c r="BB1164" s="173">
        <f>AV1164</f>
        <v>303700</v>
      </c>
      <c r="BC1164" s="178">
        <f t="shared" si="384"/>
        <v>303700</v>
      </c>
      <c r="BD1164" s="173">
        <f t="shared" si="390"/>
        <v>57300</v>
      </c>
      <c r="BE1164" s="177">
        <f t="shared" si="399"/>
        <v>0.23254870129870131</v>
      </c>
      <c r="BF1164" s="179" t="s">
        <v>7679</v>
      </c>
      <c r="BG1164" s="174"/>
      <c r="BH1164" s="166" t="s">
        <v>20501</v>
      </c>
      <c r="BI1164" s="162"/>
      <c r="BJ1164" s="163">
        <v>1</v>
      </c>
      <c r="BK1164" s="163"/>
    </row>
    <row r="1165" spans="1:63" ht="32.25" customHeight="1" x14ac:dyDescent="0.25">
      <c r="A1165" s="157">
        <v>1159</v>
      </c>
      <c r="B1165" s="164" t="s">
        <v>6724</v>
      </c>
      <c r="C1165" s="169" t="s">
        <v>6725</v>
      </c>
      <c r="D1165" s="169" t="s">
        <v>6402</v>
      </c>
      <c r="E1165" s="170" t="s">
        <v>6726</v>
      </c>
      <c r="F1165" s="171" t="s">
        <v>6727</v>
      </c>
      <c r="G1165" s="171" t="s">
        <v>6727</v>
      </c>
      <c r="H1165" s="172" t="s">
        <v>6728</v>
      </c>
      <c r="I1165" s="164"/>
      <c r="J1165" s="164">
        <v>1569</v>
      </c>
      <c r="K1165" s="171">
        <v>1569</v>
      </c>
      <c r="L1165" s="171" t="s">
        <v>6729</v>
      </c>
      <c r="M1165" s="173">
        <v>35000</v>
      </c>
      <c r="N1165" s="173">
        <f t="shared" si="386"/>
        <v>3200</v>
      </c>
      <c r="O1165" s="173">
        <v>3286.95652173913</v>
      </c>
      <c r="P1165" s="173">
        <v>38200</v>
      </c>
      <c r="Q1165" s="173">
        <f t="shared" si="387"/>
        <v>4273.0434782608691</v>
      </c>
      <c r="R1165" s="173">
        <f t="shared" si="388"/>
        <v>39273.043478260872</v>
      </c>
      <c r="S1165" s="173">
        <v>39200</v>
      </c>
      <c r="T1165" s="174"/>
      <c r="U1165" s="175" t="s">
        <v>6404</v>
      </c>
      <c r="V1165" s="175" t="s">
        <v>6493</v>
      </c>
      <c r="W1165" s="175" t="s">
        <v>94</v>
      </c>
      <c r="X1165" s="176">
        <v>43294</v>
      </c>
      <c r="Y1165" s="171" t="s">
        <v>7684</v>
      </c>
      <c r="Z1165" s="171"/>
      <c r="AA1165" s="173">
        <v>84000</v>
      </c>
      <c r="AB1165" s="173"/>
      <c r="AC1165" s="173"/>
      <c r="AD1165" s="173"/>
      <c r="AE1165" s="173"/>
      <c r="AF1165" s="173"/>
      <c r="AG1165" s="173"/>
      <c r="AH1165" s="173"/>
      <c r="AI1165" s="173">
        <v>53500</v>
      </c>
      <c r="AJ1165" s="173"/>
      <c r="AK1165" s="173"/>
      <c r="AL1165" s="173"/>
      <c r="AM1165" s="173"/>
      <c r="AN1165" s="173"/>
      <c r="AO1165" s="173"/>
      <c r="AP1165" s="173"/>
      <c r="AQ1165" s="173"/>
      <c r="AR1165" s="173"/>
      <c r="AS1165" s="173">
        <v>53000</v>
      </c>
      <c r="AT1165" s="160">
        <f t="shared" si="391"/>
        <v>3</v>
      </c>
      <c r="AU1165" s="173">
        <f t="shared" si="392"/>
        <v>190500</v>
      </c>
      <c r="AV1165" s="173">
        <f t="shared" si="393"/>
        <v>63500</v>
      </c>
      <c r="AW1165" s="173">
        <f t="shared" si="394"/>
        <v>53000</v>
      </c>
      <c r="AX1165" s="173">
        <f t="shared" si="395"/>
        <v>24300</v>
      </c>
      <c r="AY1165" s="173">
        <f t="shared" si="396"/>
        <v>13800</v>
      </c>
      <c r="AZ1165" s="177">
        <f t="shared" si="397"/>
        <v>0.61989795918367352</v>
      </c>
      <c r="BA1165" s="177">
        <f t="shared" si="398"/>
        <v>0.35204081632653061</v>
      </c>
      <c r="BB1165" s="173">
        <f>AW1165</f>
        <v>53000</v>
      </c>
      <c r="BC1165" s="178">
        <f t="shared" si="384"/>
        <v>63500</v>
      </c>
      <c r="BD1165" s="173">
        <f t="shared" si="390"/>
        <v>13800</v>
      </c>
      <c r="BE1165" s="177">
        <f t="shared" si="399"/>
        <v>0.35204081632653061</v>
      </c>
      <c r="BF1165" s="179" t="s">
        <v>20515</v>
      </c>
      <c r="BG1165" s="174"/>
      <c r="BH1165" s="166" t="s">
        <v>20501</v>
      </c>
      <c r="BI1165" s="162"/>
      <c r="BJ1165" s="163">
        <v>1</v>
      </c>
      <c r="BK1165" s="163"/>
    </row>
    <row r="1166" spans="1:63" ht="32.25" customHeight="1" x14ac:dyDescent="0.25">
      <c r="A1166" s="157">
        <v>1160</v>
      </c>
      <c r="B1166" s="164" t="s">
        <v>6730</v>
      </c>
      <c r="C1166" s="169" t="s">
        <v>6731</v>
      </c>
      <c r="D1166" s="169" t="s">
        <v>6402</v>
      </c>
      <c r="E1166" s="170" t="s">
        <v>6732</v>
      </c>
      <c r="F1166" s="171" t="s">
        <v>6733</v>
      </c>
      <c r="G1166" s="171" t="s">
        <v>6733</v>
      </c>
      <c r="H1166" s="172" t="s">
        <v>6733</v>
      </c>
      <c r="I1166" s="164"/>
      <c r="J1166" s="164">
        <v>1571</v>
      </c>
      <c r="K1166" s="171">
        <v>1571</v>
      </c>
      <c r="L1166" s="171" t="s">
        <v>6734</v>
      </c>
      <c r="M1166" s="173">
        <v>190000</v>
      </c>
      <c r="N1166" s="173">
        <f t="shared" si="386"/>
        <v>17000</v>
      </c>
      <c r="O1166" s="173">
        <v>17217.391304347799</v>
      </c>
      <c r="P1166" s="173">
        <v>207000</v>
      </c>
      <c r="Q1166" s="173">
        <f t="shared" si="387"/>
        <v>22382.608695652136</v>
      </c>
      <c r="R1166" s="173">
        <f t="shared" si="388"/>
        <v>212382.60869565213</v>
      </c>
      <c r="S1166" s="173">
        <v>212300</v>
      </c>
      <c r="T1166" s="174"/>
      <c r="U1166" s="175" t="s">
        <v>6404</v>
      </c>
      <c r="V1166" s="175" t="s">
        <v>6493</v>
      </c>
      <c r="W1166" s="175" t="s">
        <v>173</v>
      </c>
      <c r="X1166" s="176">
        <v>43294</v>
      </c>
      <c r="Y1166" s="171" t="s">
        <v>7688</v>
      </c>
      <c r="Z1166" s="171"/>
      <c r="AA1166" s="173">
        <v>302000</v>
      </c>
      <c r="AB1166" s="173"/>
      <c r="AC1166" s="173"/>
      <c r="AD1166" s="173"/>
      <c r="AE1166" s="173"/>
      <c r="AF1166" s="173"/>
      <c r="AG1166" s="173"/>
      <c r="AH1166" s="173"/>
      <c r="AI1166" s="173">
        <v>289800</v>
      </c>
      <c r="AJ1166" s="173"/>
      <c r="AK1166" s="173"/>
      <c r="AL1166" s="173"/>
      <c r="AM1166" s="173"/>
      <c r="AN1166" s="173"/>
      <c r="AO1166" s="173"/>
      <c r="AP1166" s="173"/>
      <c r="AQ1166" s="173"/>
      <c r="AR1166" s="173"/>
      <c r="AS1166" s="173">
        <v>321000</v>
      </c>
      <c r="AT1166" s="160">
        <f t="shared" si="391"/>
        <v>3</v>
      </c>
      <c r="AU1166" s="173">
        <f t="shared" si="392"/>
        <v>912800</v>
      </c>
      <c r="AV1166" s="173">
        <f t="shared" si="393"/>
        <v>304300</v>
      </c>
      <c r="AW1166" s="173">
        <f t="shared" si="394"/>
        <v>289800</v>
      </c>
      <c r="AX1166" s="173">
        <f t="shared" si="395"/>
        <v>92000</v>
      </c>
      <c r="AY1166" s="173">
        <f t="shared" si="396"/>
        <v>77500</v>
      </c>
      <c r="AZ1166" s="177">
        <f t="shared" si="397"/>
        <v>0.43334903438530381</v>
      </c>
      <c r="BA1166" s="177">
        <f t="shared" si="398"/>
        <v>0.365049458313707</v>
      </c>
      <c r="BB1166" s="173">
        <f>AW1166</f>
        <v>289800</v>
      </c>
      <c r="BC1166" s="178">
        <f t="shared" si="384"/>
        <v>304300</v>
      </c>
      <c r="BD1166" s="173">
        <f t="shared" si="390"/>
        <v>77500</v>
      </c>
      <c r="BE1166" s="177">
        <f t="shared" si="399"/>
        <v>0.365049458313707</v>
      </c>
      <c r="BF1166" s="179" t="s">
        <v>20515</v>
      </c>
      <c r="BG1166" s="174"/>
      <c r="BH1166" s="166" t="s">
        <v>20501</v>
      </c>
      <c r="BI1166" s="162"/>
      <c r="BJ1166" s="163">
        <v>1</v>
      </c>
      <c r="BK1166" s="163"/>
    </row>
    <row r="1167" spans="1:63" ht="32.25" customHeight="1" x14ac:dyDescent="0.25">
      <c r="A1167" s="157">
        <v>1161</v>
      </c>
      <c r="B1167" s="164" t="s">
        <v>6737</v>
      </c>
      <c r="C1167" s="169" t="s">
        <v>6735</v>
      </c>
      <c r="D1167" s="169" t="s">
        <v>6402</v>
      </c>
      <c r="E1167" s="170" t="s">
        <v>6738</v>
      </c>
      <c r="F1167" s="171" t="s">
        <v>6739</v>
      </c>
      <c r="G1167" s="171" t="s">
        <v>6739</v>
      </c>
      <c r="H1167" s="172" t="s">
        <v>6739</v>
      </c>
      <c r="I1167" s="164"/>
      <c r="J1167" s="164">
        <v>1573</v>
      </c>
      <c r="K1167" s="171">
        <v>1573</v>
      </c>
      <c r="L1167" s="171" t="s">
        <v>6736</v>
      </c>
      <c r="M1167" s="173">
        <v>60000</v>
      </c>
      <c r="N1167" s="173">
        <f t="shared" si="386"/>
        <v>5600</v>
      </c>
      <c r="O1167" s="173">
        <v>5634.7826086956502</v>
      </c>
      <c r="P1167" s="173">
        <v>65600</v>
      </c>
      <c r="Q1167" s="173">
        <f t="shared" si="387"/>
        <v>7325.2173913043453</v>
      </c>
      <c r="R1167" s="173">
        <f t="shared" si="388"/>
        <v>67325.217391304352</v>
      </c>
      <c r="S1167" s="173">
        <v>67300</v>
      </c>
      <c r="T1167" s="174"/>
      <c r="U1167" s="175" t="s">
        <v>6404</v>
      </c>
      <c r="V1167" s="175" t="s">
        <v>6493</v>
      </c>
      <c r="W1167" s="175" t="s">
        <v>173</v>
      </c>
      <c r="X1167" s="176">
        <v>43294</v>
      </c>
      <c r="Y1167" s="171" t="s">
        <v>7684</v>
      </c>
      <c r="Z1167" s="171"/>
      <c r="AA1167" s="173">
        <v>85000</v>
      </c>
      <c r="AB1167" s="173"/>
      <c r="AC1167" s="173"/>
      <c r="AD1167" s="173"/>
      <c r="AE1167" s="173"/>
      <c r="AF1167" s="173"/>
      <c r="AG1167" s="173"/>
      <c r="AH1167" s="173"/>
      <c r="AI1167" s="173">
        <v>91900</v>
      </c>
      <c r="AJ1167" s="173"/>
      <c r="AK1167" s="173"/>
      <c r="AL1167" s="173"/>
      <c r="AM1167" s="173"/>
      <c r="AN1167" s="173"/>
      <c r="AO1167" s="173"/>
      <c r="AP1167" s="173"/>
      <c r="AQ1167" s="173"/>
      <c r="AR1167" s="173"/>
      <c r="AS1167" s="173">
        <v>89000</v>
      </c>
      <c r="AT1167" s="160">
        <f t="shared" si="391"/>
        <v>3</v>
      </c>
      <c r="AU1167" s="173">
        <f t="shared" si="392"/>
        <v>265900</v>
      </c>
      <c r="AV1167" s="173">
        <f t="shared" si="393"/>
        <v>88600</v>
      </c>
      <c r="AW1167" s="173">
        <f t="shared" si="394"/>
        <v>85000</v>
      </c>
      <c r="AX1167" s="173">
        <f t="shared" si="395"/>
        <v>21300</v>
      </c>
      <c r="AY1167" s="173">
        <f t="shared" si="396"/>
        <v>17700</v>
      </c>
      <c r="AZ1167" s="177">
        <f t="shared" si="397"/>
        <v>0.31649331352154531</v>
      </c>
      <c r="BA1167" s="177">
        <f t="shared" si="398"/>
        <v>0.26300148588410105</v>
      </c>
      <c r="BB1167" s="173">
        <f>AV1167</f>
        <v>88600</v>
      </c>
      <c r="BC1167" s="178">
        <f t="shared" si="384"/>
        <v>88600</v>
      </c>
      <c r="BD1167" s="173">
        <f t="shared" si="390"/>
        <v>21300</v>
      </c>
      <c r="BE1167" s="177">
        <f t="shared" si="399"/>
        <v>0.31649331352154531</v>
      </c>
      <c r="BF1167" s="179" t="s">
        <v>7679</v>
      </c>
      <c r="BG1167" s="174"/>
      <c r="BH1167" s="166" t="s">
        <v>20501</v>
      </c>
      <c r="BI1167" s="162"/>
      <c r="BJ1167" s="163">
        <v>1</v>
      </c>
      <c r="BK1167" s="163"/>
    </row>
    <row r="1168" spans="1:63" ht="32.25" customHeight="1" x14ac:dyDescent="0.25">
      <c r="A1168" s="157">
        <v>1162</v>
      </c>
      <c r="B1168" s="164" t="s">
        <v>6740</v>
      </c>
      <c r="C1168" s="169" t="s">
        <v>6735</v>
      </c>
      <c r="D1168" s="169" t="s">
        <v>6402</v>
      </c>
      <c r="E1168" s="170" t="s">
        <v>6741</v>
      </c>
      <c r="F1168" s="171" t="s">
        <v>6742</v>
      </c>
      <c r="G1168" s="171" t="s">
        <v>6742</v>
      </c>
      <c r="H1168" s="172" t="s">
        <v>6742</v>
      </c>
      <c r="I1168" s="164"/>
      <c r="J1168" s="164">
        <v>1573</v>
      </c>
      <c r="K1168" s="171">
        <v>1573</v>
      </c>
      <c r="L1168" s="171" t="s">
        <v>6736</v>
      </c>
      <c r="M1168" s="173">
        <v>60000</v>
      </c>
      <c r="N1168" s="173">
        <f t="shared" si="386"/>
        <v>5600</v>
      </c>
      <c r="O1168" s="173">
        <v>5634.7826086956502</v>
      </c>
      <c r="P1168" s="173">
        <v>65600</v>
      </c>
      <c r="Q1168" s="173">
        <f t="shared" si="387"/>
        <v>7325.2173913043453</v>
      </c>
      <c r="R1168" s="173">
        <f t="shared" si="388"/>
        <v>67325.217391304352</v>
      </c>
      <c r="S1168" s="173">
        <v>67300</v>
      </c>
      <c r="T1168" s="174"/>
      <c r="U1168" s="175" t="s">
        <v>6404</v>
      </c>
      <c r="V1168" s="175" t="s">
        <v>6493</v>
      </c>
      <c r="W1168" s="175" t="s">
        <v>173</v>
      </c>
      <c r="X1168" s="176">
        <v>43294</v>
      </c>
      <c r="Y1168" s="171" t="s">
        <v>7684</v>
      </c>
      <c r="Z1168" s="171"/>
      <c r="AA1168" s="173"/>
      <c r="AB1168" s="173"/>
      <c r="AC1168" s="173"/>
      <c r="AD1168" s="173"/>
      <c r="AE1168" s="173"/>
      <c r="AF1168" s="173">
        <v>126000</v>
      </c>
      <c r="AG1168" s="173"/>
      <c r="AH1168" s="173">
        <v>138000</v>
      </c>
      <c r="AI1168" s="173"/>
      <c r="AJ1168" s="173"/>
      <c r="AK1168" s="173"/>
      <c r="AL1168" s="173"/>
      <c r="AM1168" s="173"/>
      <c r="AN1168" s="173"/>
      <c r="AO1168" s="173"/>
      <c r="AP1168" s="173"/>
      <c r="AQ1168" s="173"/>
      <c r="AR1168" s="173"/>
      <c r="AS1168" s="173">
        <v>94000</v>
      </c>
      <c r="AT1168" s="160">
        <f t="shared" si="391"/>
        <v>3</v>
      </c>
      <c r="AU1168" s="173">
        <f t="shared" si="392"/>
        <v>358000</v>
      </c>
      <c r="AV1168" s="173">
        <f t="shared" si="393"/>
        <v>119300</v>
      </c>
      <c r="AW1168" s="173">
        <f t="shared" si="394"/>
        <v>94000</v>
      </c>
      <c r="AX1168" s="173">
        <f t="shared" si="395"/>
        <v>52000</v>
      </c>
      <c r="AY1168" s="173">
        <f t="shared" si="396"/>
        <v>26700</v>
      </c>
      <c r="AZ1168" s="177">
        <f t="shared" si="397"/>
        <v>0.77265973254086184</v>
      </c>
      <c r="BA1168" s="177">
        <f t="shared" si="398"/>
        <v>0.39673105497771172</v>
      </c>
      <c r="BB1168" s="173">
        <f>AW1168</f>
        <v>94000</v>
      </c>
      <c r="BC1168" s="178">
        <f t="shared" si="384"/>
        <v>119300</v>
      </c>
      <c r="BD1168" s="173">
        <f t="shared" si="390"/>
        <v>26700</v>
      </c>
      <c r="BE1168" s="177">
        <f t="shared" si="399"/>
        <v>0.39673105497771172</v>
      </c>
      <c r="BF1168" s="179" t="s">
        <v>20515</v>
      </c>
      <c r="BG1168" s="174"/>
      <c r="BH1168" s="166" t="s">
        <v>20501</v>
      </c>
      <c r="BI1168" s="162"/>
      <c r="BJ1168" s="163">
        <v>1</v>
      </c>
      <c r="BK1168" s="163"/>
    </row>
    <row r="1169" spans="1:63" ht="32.25" customHeight="1" x14ac:dyDescent="0.25">
      <c r="A1169" s="157">
        <v>1163</v>
      </c>
      <c r="B1169" s="164" t="s">
        <v>6743</v>
      </c>
      <c r="C1169" s="169" t="s">
        <v>6744</v>
      </c>
      <c r="D1169" s="169" t="s">
        <v>6402</v>
      </c>
      <c r="E1169" s="170" t="s">
        <v>6745</v>
      </c>
      <c r="F1169" s="171" t="s">
        <v>6746</v>
      </c>
      <c r="G1169" s="171" t="s">
        <v>6746</v>
      </c>
      <c r="H1169" s="172" t="s">
        <v>6746</v>
      </c>
      <c r="I1169" s="164"/>
      <c r="J1169" s="164">
        <v>1577</v>
      </c>
      <c r="K1169" s="171">
        <v>1577</v>
      </c>
      <c r="L1169" s="171" t="s">
        <v>6747</v>
      </c>
      <c r="M1169" s="173">
        <v>165000</v>
      </c>
      <c r="N1169" s="173">
        <f t="shared" si="386"/>
        <v>14000</v>
      </c>
      <c r="O1169" s="173">
        <v>14086.956521739099</v>
      </c>
      <c r="P1169" s="173">
        <v>179000</v>
      </c>
      <c r="Q1169" s="173">
        <f t="shared" si="387"/>
        <v>18313.043478260832</v>
      </c>
      <c r="R1169" s="173">
        <f t="shared" si="388"/>
        <v>183313.04347826084</v>
      </c>
      <c r="S1169" s="173">
        <v>183300</v>
      </c>
      <c r="T1169" s="174"/>
      <c r="U1169" s="175" t="s">
        <v>6404</v>
      </c>
      <c r="V1169" s="175" t="s">
        <v>6493</v>
      </c>
      <c r="W1169" s="175" t="s">
        <v>173</v>
      </c>
      <c r="X1169" s="176">
        <v>43294</v>
      </c>
      <c r="Y1169" s="171" t="s">
        <v>7684</v>
      </c>
      <c r="Z1169" s="171"/>
      <c r="AA1169" s="173">
        <v>238000</v>
      </c>
      <c r="AB1169" s="173"/>
      <c r="AC1169" s="173"/>
      <c r="AD1169" s="173"/>
      <c r="AE1169" s="173"/>
      <c r="AF1169" s="173"/>
      <c r="AG1169" s="173"/>
      <c r="AH1169" s="173"/>
      <c r="AI1169" s="173">
        <v>250600</v>
      </c>
      <c r="AJ1169" s="173"/>
      <c r="AK1169" s="173"/>
      <c r="AL1169" s="173"/>
      <c r="AM1169" s="173"/>
      <c r="AN1169" s="173"/>
      <c r="AO1169" s="173"/>
      <c r="AP1169" s="173"/>
      <c r="AQ1169" s="173"/>
      <c r="AR1169" s="173"/>
      <c r="AS1169" s="173">
        <v>245000</v>
      </c>
      <c r="AT1169" s="160">
        <f t="shared" si="391"/>
        <v>3</v>
      </c>
      <c r="AU1169" s="173">
        <f t="shared" si="392"/>
        <v>733600</v>
      </c>
      <c r="AV1169" s="173">
        <f t="shared" si="393"/>
        <v>244500</v>
      </c>
      <c r="AW1169" s="173">
        <f t="shared" si="394"/>
        <v>238000</v>
      </c>
      <c r="AX1169" s="173">
        <f t="shared" si="395"/>
        <v>61200</v>
      </c>
      <c r="AY1169" s="173">
        <f t="shared" si="396"/>
        <v>54700</v>
      </c>
      <c r="AZ1169" s="177">
        <f t="shared" si="397"/>
        <v>0.33387888707037644</v>
      </c>
      <c r="BA1169" s="177">
        <f t="shared" si="398"/>
        <v>0.29841789416257503</v>
      </c>
      <c r="BB1169" s="173">
        <f>AV1169</f>
        <v>244500</v>
      </c>
      <c r="BC1169" s="178">
        <f t="shared" si="384"/>
        <v>244500</v>
      </c>
      <c r="BD1169" s="173">
        <f t="shared" si="390"/>
        <v>61200</v>
      </c>
      <c r="BE1169" s="177">
        <f t="shared" si="399"/>
        <v>0.33387888707037644</v>
      </c>
      <c r="BF1169" s="179" t="s">
        <v>7679</v>
      </c>
      <c r="BG1169" s="174"/>
      <c r="BH1169" s="166" t="s">
        <v>20501</v>
      </c>
      <c r="BI1169" s="162"/>
      <c r="BJ1169" s="163">
        <v>1</v>
      </c>
      <c r="BK1169" s="163"/>
    </row>
    <row r="1170" spans="1:63" ht="32.25" customHeight="1" x14ac:dyDescent="0.25">
      <c r="A1170" s="157">
        <v>1164</v>
      </c>
      <c r="B1170" s="164" t="s">
        <v>6748</v>
      </c>
      <c r="C1170" s="169" t="s">
        <v>6749</v>
      </c>
      <c r="D1170" s="169" t="s">
        <v>6402</v>
      </c>
      <c r="E1170" s="170" t="s">
        <v>6750</v>
      </c>
      <c r="F1170" s="171" t="s">
        <v>6751</v>
      </c>
      <c r="G1170" s="171" t="s">
        <v>6751</v>
      </c>
      <c r="H1170" s="172" t="s">
        <v>6751</v>
      </c>
      <c r="I1170" s="164"/>
      <c r="J1170" s="164">
        <v>1578</v>
      </c>
      <c r="K1170" s="171">
        <v>1578</v>
      </c>
      <c r="L1170" s="171" t="s">
        <v>6752</v>
      </c>
      <c r="M1170" s="173">
        <v>380000</v>
      </c>
      <c r="N1170" s="173">
        <f t="shared" si="386"/>
        <v>34000</v>
      </c>
      <c r="O1170" s="173">
        <v>34434.782608695597</v>
      </c>
      <c r="P1170" s="173">
        <v>414000</v>
      </c>
      <c r="Q1170" s="173">
        <f t="shared" si="387"/>
        <v>44765.217391304272</v>
      </c>
      <c r="R1170" s="173">
        <f t="shared" si="388"/>
        <v>424765.21739130426</v>
      </c>
      <c r="S1170" s="173">
        <v>424700</v>
      </c>
      <c r="T1170" s="174"/>
      <c r="U1170" s="175" t="s">
        <v>6404</v>
      </c>
      <c r="V1170" s="175" t="s">
        <v>6493</v>
      </c>
      <c r="W1170" s="175" t="s">
        <v>196</v>
      </c>
      <c r="X1170" s="176">
        <v>43294</v>
      </c>
      <c r="Y1170" s="171" t="s">
        <v>7684</v>
      </c>
      <c r="Z1170" s="171"/>
      <c r="AA1170" s="173"/>
      <c r="AB1170" s="173"/>
      <c r="AC1170" s="173"/>
      <c r="AD1170" s="173"/>
      <c r="AE1170" s="173"/>
      <c r="AF1170" s="173"/>
      <c r="AG1170" s="173"/>
      <c r="AH1170" s="173">
        <v>526000</v>
      </c>
      <c r="AI1170" s="173">
        <v>580000</v>
      </c>
      <c r="AJ1170" s="173"/>
      <c r="AK1170" s="173"/>
      <c r="AL1170" s="173"/>
      <c r="AM1170" s="173"/>
      <c r="AN1170" s="173"/>
      <c r="AO1170" s="173"/>
      <c r="AP1170" s="173"/>
      <c r="AQ1170" s="173"/>
      <c r="AR1170" s="173"/>
      <c r="AS1170" s="173">
        <v>585000</v>
      </c>
      <c r="AT1170" s="160">
        <f t="shared" si="391"/>
        <v>3</v>
      </c>
      <c r="AU1170" s="173">
        <f t="shared" si="392"/>
        <v>1691000</v>
      </c>
      <c r="AV1170" s="173">
        <f t="shared" si="393"/>
        <v>563700</v>
      </c>
      <c r="AW1170" s="173">
        <f t="shared" si="394"/>
        <v>526000</v>
      </c>
      <c r="AX1170" s="173">
        <f t="shared" si="395"/>
        <v>139000</v>
      </c>
      <c r="AY1170" s="173">
        <f t="shared" si="396"/>
        <v>101300</v>
      </c>
      <c r="AZ1170" s="177">
        <f t="shared" si="397"/>
        <v>0.3272898516599953</v>
      </c>
      <c r="BA1170" s="177">
        <f t="shared" si="398"/>
        <v>0.23852130915940664</v>
      </c>
      <c r="BB1170" s="173">
        <f>AV1170</f>
        <v>563700</v>
      </c>
      <c r="BC1170" s="178">
        <f t="shared" si="384"/>
        <v>563700</v>
      </c>
      <c r="BD1170" s="173">
        <f t="shared" si="390"/>
        <v>139000</v>
      </c>
      <c r="BE1170" s="177">
        <f t="shared" si="399"/>
        <v>0.3272898516599953</v>
      </c>
      <c r="BF1170" s="179" t="s">
        <v>7679</v>
      </c>
      <c r="BG1170" s="174"/>
      <c r="BH1170" s="166" t="s">
        <v>20501</v>
      </c>
      <c r="BI1170" s="162"/>
      <c r="BJ1170" s="163">
        <v>1</v>
      </c>
      <c r="BK1170" s="163"/>
    </row>
    <row r="1171" spans="1:63" ht="32.25" customHeight="1" x14ac:dyDescent="0.25">
      <c r="A1171" s="157">
        <v>1165</v>
      </c>
      <c r="B1171" s="164" t="s">
        <v>6760</v>
      </c>
      <c r="C1171" s="169" t="s">
        <v>6758</v>
      </c>
      <c r="D1171" s="169" t="s">
        <v>6402</v>
      </c>
      <c r="E1171" s="170" t="s">
        <v>6761</v>
      </c>
      <c r="F1171" s="171" t="s">
        <v>6762</v>
      </c>
      <c r="G1171" s="171" t="s">
        <v>6762</v>
      </c>
      <c r="H1171" s="172" t="s">
        <v>6762</v>
      </c>
      <c r="I1171" s="164"/>
      <c r="J1171" s="164">
        <v>1583</v>
      </c>
      <c r="K1171" s="171">
        <v>1583</v>
      </c>
      <c r="L1171" s="171" t="s">
        <v>6759</v>
      </c>
      <c r="M1171" s="173">
        <v>70000</v>
      </c>
      <c r="N1171" s="173">
        <f t="shared" si="386"/>
        <v>6500</v>
      </c>
      <c r="O1171" s="173">
        <v>6573.9130434782601</v>
      </c>
      <c r="P1171" s="173">
        <v>76500</v>
      </c>
      <c r="Q1171" s="173">
        <f t="shared" si="387"/>
        <v>8546.0869565217381</v>
      </c>
      <c r="R1171" s="173">
        <f t="shared" si="388"/>
        <v>78546.086956521744</v>
      </c>
      <c r="S1171" s="173">
        <v>78500</v>
      </c>
      <c r="T1171" s="174"/>
      <c r="U1171" s="175" t="s">
        <v>6404</v>
      </c>
      <c r="V1171" s="175" t="s">
        <v>6493</v>
      </c>
      <c r="W1171" s="175" t="s">
        <v>173</v>
      </c>
      <c r="X1171" s="176">
        <v>43294</v>
      </c>
      <c r="Y1171" s="171" t="s">
        <v>7684</v>
      </c>
      <c r="Z1171" s="171"/>
      <c r="AA1171" s="173"/>
      <c r="AB1171" s="173"/>
      <c r="AC1171" s="173"/>
      <c r="AD1171" s="173"/>
      <c r="AE1171" s="173"/>
      <c r="AF1171" s="173">
        <v>190000</v>
      </c>
      <c r="AG1171" s="173"/>
      <c r="AH1171" s="173"/>
      <c r="AI1171" s="173">
        <v>107100</v>
      </c>
      <c r="AJ1171" s="173"/>
      <c r="AK1171" s="173"/>
      <c r="AL1171" s="173"/>
      <c r="AM1171" s="173"/>
      <c r="AN1171" s="173"/>
      <c r="AO1171" s="173"/>
      <c r="AP1171" s="173"/>
      <c r="AQ1171" s="173"/>
      <c r="AR1171" s="173"/>
      <c r="AS1171" s="173">
        <v>111000</v>
      </c>
      <c r="AT1171" s="160">
        <f t="shared" si="391"/>
        <v>3</v>
      </c>
      <c r="AU1171" s="173">
        <f t="shared" si="392"/>
        <v>408100</v>
      </c>
      <c r="AV1171" s="173">
        <f t="shared" si="393"/>
        <v>136000</v>
      </c>
      <c r="AW1171" s="173">
        <f t="shared" si="394"/>
        <v>107100</v>
      </c>
      <c r="AX1171" s="173">
        <f t="shared" si="395"/>
        <v>57500</v>
      </c>
      <c r="AY1171" s="173">
        <f t="shared" si="396"/>
        <v>28600</v>
      </c>
      <c r="AZ1171" s="177">
        <f t="shared" si="397"/>
        <v>0.73248407643312097</v>
      </c>
      <c r="BA1171" s="177">
        <f t="shared" si="398"/>
        <v>0.36433121019108278</v>
      </c>
      <c r="BB1171" s="173">
        <f>AW1171</f>
        <v>107100</v>
      </c>
      <c r="BC1171" s="178">
        <f t="shared" si="384"/>
        <v>136000</v>
      </c>
      <c r="BD1171" s="173">
        <f t="shared" si="390"/>
        <v>28600</v>
      </c>
      <c r="BE1171" s="177">
        <f t="shared" si="399"/>
        <v>0.36433121019108278</v>
      </c>
      <c r="BF1171" s="179" t="s">
        <v>20515</v>
      </c>
      <c r="BG1171" s="174"/>
      <c r="BH1171" s="166" t="s">
        <v>20501</v>
      </c>
      <c r="BI1171" s="162"/>
      <c r="BJ1171" s="163">
        <v>1</v>
      </c>
      <c r="BK1171" s="163"/>
    </row>
    <row r="1172" spans="1:63" ht="32.25" customHeight="1" x14ac:dyDescent="0.25">
      <c r="A1172" s="157">
        <v>1166</v>
      </c>
      <c r="B1172" s="164" t="s">
        <v>6779</v>
      </c>
      <c r="C1172" s="169" t="s">
        <v>6775</v>
      </c>
      <c r="D1172" s="169" t="s">
        <v>6402</v>
      </c>
      <c r="E1172" s="170" t="s">
        <v>6780</v>
      </c>
      <c r="F1172" s="171" t="s">
        <v>6781</v>
      </c>
      <c r="G1172" s="171" t="s">
        <v>6781</v>
      </c>
      <c r="H1172" s="172" t="s">
        <v>6781</v>
      </c>
      <c r="I1172" s="164"/>
      <c r="J1172" s="164">
        <v>1602</v>
      </c>
      <c r="K1172" s="171">
        <v>1602</v>
      </c>
      <c r="L1172" s="171" t="s">
        <v>6778</v>
      </c>
      <c r="M1172" s="173">
        <v>40000</v>
      </c>
      <c r="N1172" s="173">
        <f t="shared" si="386"/>
        <v>3700</v>
      </c>
      <c r="O1172" s="173">
        <v>3756.52173913043</v>
      </c>
      <c r="P1172" s="173">
        <v>43700</v>
      </c>
      <c r="Q1172" s="173">
        <f t="shared" si="387"/>
        <v>4883.4782608695587</v>
      </c>
      <c r="R1172" s="173">
        <f t="shared" si="388"/>
        <v>44883.47826086956</v>
      </c>
      <c r="S1172" s="173">
        <v>44800</v>
      </c>
      <c r="T1172" s="174"/>
      <c r="U1172" s="175" t="s">
        <v>476</v>
      </c>
      <c r="V1172" s="175" t="s">
        <v>6493</v>
      </c>
      <c r="W1172" s="175" t="s">
        <v>173</v>
      </c>
      <c r="X1172" s="176">
        <v>43294</v>
      </c>
      <c r="Y1172" s="171" t="s">
        <v>7684</v>
      </c>
      <c r="Z1172" s="171"/>
      <c r="AA1172" s="173"/>
      <c r="AB1172" s="173"/>
      <c r="AC1172" s="173"/>
      <c r="AD1172" s="173"/>
      <c r="AE1172" s="173"/>
      <c r="AF1172" s="173"/>
      <c r="AG1172" s="173"/>
      <c r="AH1172" s="173">
        <v>120000</v>
      </c>
      <c r="AI1172" s="173">
        <v>61200</v>
      </c>
      <c r="AJ1172" s="173"/>
      <c r="AK1172" s="173"/>
      <c r="AL1172" s="173"/>
      <c r="AM1172" s="173"/>
      <c r="AN1172" s="173"/>
      <c r="AO1172" s="173"/>
      <c r="AP1172" s="173"/>
      <c r="AQ1172" s="173"/>
      <c r="AR1172" s="173"/>
      <c r="AS1172" s="173">
        <v>58000</v>
      </c>
      <c r="AT1172" s="160">
        <f t="shared" si="391"/>
        <v>3</v>
      </c>
      <c r="AU1172" s="173">
        <f t="shared" si="392"/>
        <v>239200</v>
      </c>
      <c r="AV1172" s="173">
        <f t="shared" si="393"/>
        <v>79700</v>
      </c>
      <c r="AW1172" s="173">
        <f t="shared" si="394"/>
        <v>58000</v>
      </c>
      <c r="AX1172" s="173">
        <f t="shared" si="395"/>
        <v>34900</v>
      </c>
      <c r="AY1172" s="173">
        <f t="shared" si="396"/>
        <v>13200</v>
      </c>
      <c r="AZ1172" s="177">
        <f t="shared" si="397"/>
        <v>0.7790178571428571</v>
      </c>
      <c r="BA1172" s="177">
        <f t="shared" si="398"/>
        <v>0.29464285714285715</v>
      </c>
      <c r="BB1172" s="173">
        <f>AW1172</f>
        <v>58000</v>
      </c>
      <c r="BC1172" s="178">
        <f t="shared" si="384"/>
        <v>79700</v>
      </c>
      <c r="BD1172" s="173">
        <f t="shared" si="390"/>
        <v>13200</v>
      </c>
      <c r="BE1172" s="177">
        <f t="shared" si="399"/>
        <v>0.29464285714285715</v>
      </c>
      <c r="BF1172" s="179" t="s">
        <v>20515</v>
      </c>
      <c r="BG1172" s="174"/>
      <c r="BH1172" s="166" t="s">
        <v>20501</v>
      </c>
      <c r="BI1172" s="162"/>
      <c r="BJ1172" s="163">
        <v>1</v>
      </c>
      <c r="BK1172" s="163"/>
    </row>
    <row r="1173" spans="1:63" ht="32.25" customHeight="1" x14ac:dyDescent="0.25">
      <c r="A1173" s="157">
        <v>1167</v>
      </c>
      <c r="B1173" s="164" t="s">
        <v>6790</v>
      </c>
      <c r="C1173" s="169" t="s">
        <v>6788</v>
      </c>
      <c r="D1173" s="169" t="s">
        <v>6402</v>
      </c>
      <c r="E1173" s="170" t="s">
        <v>6791</v>
      </c>
      <c r="F1173" s="171" t="s">
        <v>6792</v>
      </c>
      <c r="G1173" s="171" t="s">
        <v>6792</v>
      </c>
      <c r="H1173" s="172" t="s">
        <v>6792</v>
      </c>
      <c r="I1173" s="164"/>
      <c r="J1173" s="164">
        <v>1606</v>
      </c>
      <c r="K1173" s="171">
        <v>1606</v>
      </c>
      <c r="L1173" s="171" t="s">
        <v>6789</v>
      </c>
      <c r="M1173" s="173">
        <v>13000</v>
      </c>
      <c r="N1173" s="173">
        <f t="shared" si="386"/>
        <v>1000</v>
      </c>
      <c r="O1173" s="173">
        <v>1095.6521739130401</v>
      </c>
      <c r="P1173" s="173">
        <v>14000</v>
      </c>
      <c r="Q1173" s="173">
        <f t="shared" si="387"/>
        <v>1424.3478260869522</v>
      </c>
      <c r="R1173" s="173">
        <f t="shared" si="388"/>
        <v>14424.347826086952</v>
      </c>
      <c r="S1173" s="173">
        <v>14400</v>
      </c>
      <c r="T1173" s="174"/>
      <c r="U1173" s="175" t="s">
        <v>6404</v>
      </c>
      <c r="V1173" s="175" t="s">
        <v>6493</v>
      </c>
      <c r="W1173" s="175" t="s">
        <v>173</v>
      </c>
      <c r="X1173" s="176">
        <v>43294</v>
      </c>
      <c r="Y1173" s="171" t="s">
        <v>7684</v>
      </c>
      <c r="Z1173" s="171"/>
      <c r="AA1173" s="173"/>
      <c r="AB1173" s="173"/>
      <c r="AC1173" s="173"/>
      <c r="AD1173" s="173"/>
      <c r="AE1173" s="173"/>
      <c r="AF1173" s="173">
        <v>60000</v>
      </c>
      <c r="AG1173" s="173"/>
      <c r="AH1173" s="173"/>
      <c r="AI1173" s="173">
        <v>19600</v>
      </c>
      <c r="AJ1173" s="173"/>
      <c r="AK1173" s="173"/>
      <c r="AL1173" s="173"/>
      <c r="AM1173" s="173"/>
      <c r="AN1173" s="173"/>
      <c r="AO1173" s="173"/>
      <c r="AP1173" s="173"/>
      <c r="AQ1173" s="173"/>
      <c r="AR1173" s="173"/>
      <c r="AS1173" s="173">
        <v>21000</v>
      </c>
      <c r="AT1173" s="160">
        <f t="shared" si="391"/>
        <v>3</v>
      </c>
      <c r="AU1173" s="173">
        <f t="shared" si="392"/>
        <v>100600</v>
      </c>
      <c r="AV1173" s="173">
        <f t="shared" si="393"/>
        <v>33500</v>
      </c>
      <c r="AW1173" s="173">
        <f t="shared" si="394"/>
        <v>19600</v>
      </c>
      <c r="AX1173" s="173">
        <f t="shared" si="395"/>
        <v>19100</v>
      </c>
      <c r="AY1173" s="173">
        <f t="shared" si="396"/>
        <v>5200</v>
      </c>
      <c r="AZ1173" s="177">
        <f t="shared" si="397"/>
        <v>1.3263888888888888</v>
      </c>
      <c r="BA1173" s="177">
        <f t="shared" si="398"/>
        <v>0.3611111111111111</v>
      </c>
      <c r="BB1173" s="173">
        <f>AW1173</f>
        <v>19600</v>
      </c>
      <c r="BC1173" s="178">
        <f t="shared" si="384"/>
        <v>33500</v>
      </c>
      <c r="BD1173" s="173">
        <f t="shared" si="390"/>
        <v>5200</v>
      </c>
      <c r="BE1173" s="177">
        <f t="shared" si="399"/>
        <v>0.3611111111111111</v>
      </c>
      <c r="BF1173" s="179" t="s">
        <v>20515</v>
      </c>
      <c r="BG1173" s="174"/>
      <c r="BH1173" s="166" t="s">
        <v>20501</v>
      </c>
      <c r="BI1173" s="162"/>
      <c r="BJ1173" s="163">
        <v>1</v>
      </c>
      <c r="BK1173" s="163"/>
    </row>
    <row r="1174" spans="1:63" ht="32.25" customHeight="1" x14ac:dyDescent="0.25">
      <c r="A1174" s="157">
        <v>1168</v>
      </c>
      <c r="B1174" s="164" t="s">
        <v>6800</v>
      </c>
      <c r="C1174" s="169" t="s">
        <v>6798</v>
      </c>
      <c r="D1174" s="169" t="s">
        <v>6402</v>
      </c>
      <c r="E1174" s="170" t="s">
        <v>6801</v>
      </c>
      <c r="F1174" s="171" t="s">
        <v>6802</v>
      </c>
      <c r="G1174" s="171" t="s">
        <v>6802</v>
      </c>
      <c r="H1174" s="172" t="s">
        <v>6802</v>
      </c>
      <c r="I1174" s="164"/>
      <c r="J1174" s="164">
        <v>1609</v>
      </c>
      <c r="K1174" s="171">
        <v>1609</v>
      </c>
      <c r="L1174" s="171" t="s">
        <v>6799</v>
      </c>
      <c r="M1174" s="173">
        <v>25444</v>
      </c>
      <c r="N1174" s="173">
        <f t="shared" si="386"/>
        <v>2356</v>
      </c>
      <c r="O1174" s="173">
        <v>2435.47826086956</v>
      </c>
      <c r="P1174" s="173">
        <v>27800</v>
      </c>
      <c r="Q1174" s="173">
        <f t="shared" si="387"/>
        <v>3166.1217391304281</v>
      </c>
      <c r="R1174" s="173">
        <f t="shared" si="388"/>
        <v>28610.121739130427</v>
      </c>
      <c r="S1174" s="173">
        <v>28600</v>
      </c>
      <c r="T1174" s="174"/>
      <c r="U1174" s="175" t="s">
        <v>6404</v>
      </c>
      <c r="V1174" s="175" t="s">
        <v>6493</v>
      </c>
      <c r="W1174" s="175" t="s">
        <v>173</v>
      </c>
      <c r="X1174" s="176">
        <v>43294</v>
      </c>
      <c r="Y1174" s="171" t="s">
        <v>7684</v>
      </c>
      <c r="Z1174" s="171"/>
      <c r="AA1174" s="173">
        <v>45000</v>
      </c>
      <c r="AB1174" s="173">
        <v>59000</v>
      </c>
      <c r="AC1174" s="173"/>
      <c r="AD1174" s="173"/>
      <c r="AE1174" s="173"/>
      <c r="AF1174" s="173"/>
      <c r="AG1174" s="173"/>
      <c r="AH1174" s="173"/>
      <c r="AI1174" s="173"/>
      <c r="AJ1174" s="173"/>
      <c r="AK1174" s="173"/>
      <c r="AL1174" s="173"/>
      <c r="AM1174" s="173"/>
      <c r="AN1174" s="173"/>
      <c r="AO1174" s="173"/>
      <c r="AP1174" s="173"/>
      <c r="AQ1174" s="173"/>
      <c r="AR1174" s="173"/>
      <c r="AS1174" s="173">
        <v>44000</v>
      </c>
      <c r="AT1174" s="160">
        <f t="shared" si="391"/>
        <v>3</v>
      </c>
      <c r="AU1174" s="173">
        <f t="shared" si="392"/>
        <v>148000</v>
      </c>
      <c r="AV1174" s="173">
        <f t="shared" si="393"/>
        <v>49300</v>
      </c>
      <c r="AW1174" s="173">
        <f t="shared" si="394"/>
        <v>44000</v>
      </c>
      <c r="AX1174" s="173">
        <f t="shared" si="395"/>
        <v>20700</v>
      </c>
      <c r="AY1174" s="173">
        <f t="shared" si="396"/>
        <v>15400</v>
      </c>
      <c r="AZ1174" s="177">
        <f t="shared" si="397"/>
        <v>0.72377622377622375</v>
      </c>
      <c r="BA1174" s="177">
        <f t="shared" si="398"/>
        <v>0.53846153846153844</v>
      </c>
      <c r="BB1174" s="173">
        <f>AW1174</f>
        <v>44000</v>
      </c>
      <c r="BC1174" s="178">
        <f t="shared" si="384"/>
        <v>49300</v>
      </c>
      <c r="BD1174" s="173">
        <f t="shared" si="390"/>
        <v>15400</v>
      </c>
      <c r="BE1174" s="177">
        <f t="shared" si="399"/>
        <v>0.53846153846153844</v>
      </c>
      <c r="BF1174" s="179" t="s">
        <v>20515</v>
      </c>
      <c r="BG1174" s="174"/>
      <c r="BH1174" s="166" t="s">
        <v>20501</v>
      </c>
      <c r="BI1174" s="162"/>
      <c r="BJ1174" s="163">
        <v>1</v>
      </c>
      <c r="BK1174" s="163"/>
    </row>
    <row r="1175" spans="1:63" ht="32.25" customHeight="1" x14ac:dyDescent="0.25">
      <c r="A1175" s="157">
        <v>1169</v>
      </c>
      <c r="B1175" s="164" t="s">
        <v>6571</v>
      </c>
      <c r="C1175" s="169" t="s">
        <v>6572</v>
      </c>
      <c r="D1175" s="169" t="s">
        <v>6402</v>
      </c>
      <c r="E1175" s="157">
        <v>23.228000000000002</v>
      </c>
      <c r="F1175" s="171" t="s">
        <v>6573</v>
      </c>
      <c r="G1175" s="171" t="s">
        <v>6573</v>
      </c>
      <c r="H1175" s="172" t="s">
        <v>6574</v>
      </c>
      <c r="I1175" s="164"/>
      <c r="J1175" s="164">
        <v>1495</v>
      </c>
      <c r="K1175" s="171">
        <v>1495</v>
      </c>
      <c r="L1175" s="171" t="s">
        <v>6575</v>
      </c>
      <c r="M1175" s="173">
        <v>50000</v>
      </c>
      <c r="N1175" s="173">
        <f t="shared" si="386"/>
        <v>4600</v>
      </c>
      <c r="O1175" s="173">
        <v>4695.6521739130403</v>
      </c>
      <c r="P1175" s="173">
        <v>54600</v>
      </c>
      <c r="Q1175" s="173">
        <f t="shared" si="387"/>
        <v>6104.3478260869515</v>
      </c>
      <c r="R1175" s="173">
        <f t="shared" si="388"/>
        <v>56104.347826086952</v>
      </c>
      <c r="S1175" s="173">
        <v>56100</v>
      </c>
      <c r="T1175" s="174"/>
      <c r="U1175" s="175" t="s">
        <v>180</v>
      </c>
      <c r="V1175" s="175" t="s">
        <v>434</v>
      </c>
      <c r="W1175" s="175" t="s">
        <v>173</v>
      </c>
      <c r="X1175" s="176">
        <v>43294</v>
      </c>
      <c r="Y1175" s="171" t="s">
        <v>7861</v>
      </c>
      <c r="Z1175" s="171"/>
      <c r="AA1175" s="173"/>
      <c r="AB1175" s="173">
        <v>75600</v>
      </c>
      <c r="AC1175" s="173"/>
      <c r="AD1175" s="173"/>
      <c r="AE1175" s="173"/>
      <c r="AF1175" s="173"/>
      <c r="AG1175" s="173"/>
      <c r="AH1175" s="173"/>
      <c r="AI1175" s="173">
        <v>76500</v>
      </c>
      <c r="AJ1175" s="173"/>
      <c r="AK1175" s="173"/>
      <c r="AL1175" s="173"/>
      <c r="AM1175" s="173"/>
      <c r="AN1175" s="173"/>
      <c r="AO1175" s="173"/>
      <c r="AP1175" s="173"/>
      <c r="AQ1175" s="173"/>
      <c r="AR1175" s="173"/>
      <c r="AS1175" s="173">
        <v>87000</v>
      </c>
      <c r="AT1175" s="160">
        <f t="shared" si="391"/>
        <v>3</v>
      </c>
      <c r="AU1175" s="173">
        <f t="shared" si="392"/>
        <v>239100</v>
      </c>
      <c r="AV1175" s="173">
        <f t="shared" si="393"/>
        <v>79700</v>
      </c>
      <c r="AW1175" s="173">
        <f t="shared" si="394"/>
        <v>75600</v>
      </c>
      <c r="AX1175" s="173">
        <f t="shared" si="395"/>
        <v>23600</v>
      </c>
      <c r="AY1175" s="173">
        <f t="shared" si="396"/>
        <v>19500</v>
      </c>
      <c r="AZ1175" s="177">
        <f t="shared" si="397"/>
        <v>0.42067736185383242</v>
      </c>
      <c r="BA1175" s="177">
        <f t="shared" si="398"/>
        <v>0.34759358288770054</v>
      </c>
      <c r="BB1175" s="173">
        <f>AW1175</f>
        <v>75600</v>
      </c>
      <c r="BC1175" s="178">
        <f t="shared" si="384"/>
        <v>79700</v>
      </c>
      <c r="BD1175" s="173">
        <f t="shared" si="390"/>
        <v>19500</v>
      </c>
      <c r="BE1175" s="177">
        <f t="shared" si="399"/>
        <v>0.34759358288770054</v>
      </c>
      <c r="BF1175" s="179" t="s">
        <v>20515</v>
      </c>
      <c r="BG1175" s="174"/>
      <c r="BH1175" s="166" t="s">
        <v>7861</v>
      </c>
      <c r="BI1175" s="162"/>
      <c r="BJ1175" s="163">
        <v>1</v>
      </c>
      <c r="BK1175" s="163"/>
    </row>
    <row r="1176" spans="1:63" ht="32.25" customHeight="1" x14ac:dyDescent="0.25">
      <c r="A1176" s="157">
        <v>1170</v>
      </c>
      <c r="B1176" s="164" t="s">
        <v>6774</v>
      </c>
      <c r="C1176" s="169" t="s">
        <v>6775</v>
      </c>
      <c r="D1176" s="169" t="s">
        <v>6402</v>
      </c>
      <c r="E1176" s="170" t="s">
        <v>6776</v>
      </c>
      <c r="F1176" s="171" t="s">
        <v>6777</v>
      </c>
      <c r="G1176" s="171" t="s">
        <v>6777</v>
      </c>
      <c r="H1176" s="172" t="s">
        <v>6777</v>
      </c>
      <c r="I1176" s="164"/>
      <c r="J1176" s="164">
        <v>1602</v>
      </c>
      <c r="K1176" s="171">
        <v>1602</v>
      </c>
      <c r="L1176" s="171" t="s">
        <v>6778</v>
      </c>
      <c r="M1176" s="173">
        <v>40000</v>
      </c>
      <c r="N1176" s="173">
        <f t="shared" si="386"/>
        <v>3700</v>
      </c>
      <c r="O1176" s="173">
        <v>3756.52173913043</v>
      </c>
      <c r="P1176" s="173">
        <v>43700</v>
      </c>
      <c r="Q1176" s="173">
        <f t="shared" si="387"/>
        <v>4883.4782608695587</v>
      </c>
      <c r="R1176" s="173">
        <f t="shared" si="388"/>
        <v>44883.47826086956</v>
      </c>
      <c r="S1176" s="173">
        <v>44800</v>
      </c>
      <c r="T1176" s="174"/>
      <c r="U1176" s="175" t="s">
        <v>26</v>
      </c>
      <c r="V1176" s="175" t="s">
        <v>6493</v>
      </c>
      <c r="W1176" s="175" t="s">
        <v>27</v>
      </c>
      <c r="X1176" s="176">
        <v>43294</v>
      </c>
      <c r="Y1176" s="171" t="s">
        <v>7684</v>
      </c>
      <c r="Z1176" s="171"/>
      <c r="AA1176" s="173"/>
      <c r="AB1176" s="173"/>
      <c r="AC1176" s="173"/>
      <c r="AD1176" s="173"/>
      <c r="AE1176" s="173"/>
      <c r="AF1176" s="173"/>
      <c r="AG1176" s="173"/>
      <c r="AH1176" s="173"/>
      <c r="AI1176" s="173"/>
      <c r="AJ1176" s="173"/>
      <c r="AK1176" s="173"/>
      <c r="AL1176" s="173"/>
      <c r="AM1176" s="173"/>
      <c r="AN1176" s="173"/>
      <c r="AO1176" s="173">
        <v>45600</v>
      </c>
      <c r="AP1176" s="173"/>
      <c r="AQ1176" s="173">
        <v>70000</v>
      </c>
      <c r="AR1176" s="173"/>
      <c r="AS1176" s="173">
        <v>64000</v>
      </c>
      <c r="AT1176" s="160">
        <f t="shared" si="391"/>
        <v>3</v>
      </c>
      <c r="AU1176" s="173">
        <f t="shared" si="392"/>
        <v>179600</v>
      </c>
      <c r="AV1176" s="173">
        <f t="shared" si="393"/>
        <v>59900</v>
      </c>
      <c r="AW1176" s="173">
        <f t="shared" si="394"/>
        <v>45600</v>
      </c>
      <c r="AX1176" s="173">
        <f t="shared" si="395"/>
        <v>15100</v>
      </c>
      <c r="AY1176" s="173">
        <f t="shared" si="396"/>
        <v>800</v>
      </c>
      <c r="AZ1176" s="177">
        <f t="shared" si="397"/>
        <v>0.33705357142857145</v>
      </c>
      <c r="BA1176" s="177">
        <f t="shared" si="398"/>
        <v>1.7857142857142856E-2</v>
      </c>
      <c r="BB1176" s="173">
        <f>AV1176</f>
        <v>59900</v>
      </c>
      <c r="BC1176" s="178">
        <f t="shared" si="384"/>
        <v>59900</v>
      </c>
      <c r="BD1176" s="173">
        <f t="shared" si="390"/>
        <v>15100</v>
      </c>
      <c r="BE1176" s="177">
        <f t="shared" si="399"/>
        <v>0.33705357142857145</v>
      </c>
      <c r="BF1176" s="179" t="s">
        <v>7679</v>
      </c>
      <c r="BG1176" s="174"/>
      <c r="BH1176" s="166" t="s">
        <v>20501</v>
      </c>
      <c r="BI1176" s="162"/>
      <c r="BJ1176" s="163">
        <v>1</v>
      </c>
      <c r="BK1176" s="163"/>
    </row>
    <row r="1177" spans="1:63" ht="32.25" customHeight="1" x14ac:dyDescent="0.25">
      <c r="A1177" s="157">
        <v>1171</v>
      </c>
      <c r="B1177" s="164" t="s">
        <v>6782</v>
      </c>
      <c r="C1177" s="169" t="s">
        <v>6775</v>
      </c>
      <c r="D1177" s="169" t="s">
        <v>6402</v>
      </c>
      <c r="E1177" s="170" t="s">
        <v>6783</v>
      </c>
      <c r="F1177" s="171" t="s">
        <v>6784</v>
      </c>
      <c r="G1177" s="171" t="s">
        <v>6784</v>
      </c>
      <c r="H1177" s="172" t="s">
        <v>6784</v>
      </c>
      <c r="I1177" s="164"/>
      <c r="J1177" s="164">
        <v>1602</v>
      </c>
      <c r="K1177" s="171">
        <v>1602</v>
      </c>
      <c r="L1177" s="171" t="s">
        <v>6778</v>
      </c>
      <c r="M1177" s="173">
        <v>40000</v>
      </c>
      <c r="N1177" s="173">
        <f t="shared" si="386"/>
        <v>3700</v>
      </c>
      <c r="O1177" s="173">
        <v>3756.52173913043</v>
      </c>
      <c r="P1177" s="173">
        <v>43700</v>
      </c>
      <c r="Q1177" s="173">
        <f t="shared" si="387"/>
        <v>4883.4782608695587</v>
      </c>
      <c r="R1177" s="173">
        <f t="shared" si="388"/>
        <v>44883.47826086956</v>
      </c>
      <c r="S1177" s="173">
        <v>44800</v>
      </c>
      <c r="T1177" s="174"/>
      <c r="U1177" s="175" t="s">
        <v>6404</v>
      </c>
      <c r="V1177" s="175" t="s">
        <v>6493</v>
      </c>
      <c r="W1177" s="175" t="s">
        <v>173</v>
      </c>
      <c r="X1177" s="176">
        <v>43294</v>
      </c>
      <c r="Y1177" s="171" t="s">
        <v>7684</v>
      </c>
      <c r="Z1177" s="171"/>
      <c r="AA1177" s="173"/>
      <c r="AB1177" s="173"/>
      <c r="AC1177" s="173"/>
      <c r="AD1177" s="173"/>
      <c r="AE1177" s="173"/>
      <c r="AF1177" s="173"/>
      <c r="AG1177" s="173"/>
      <c r="AH1177" s="173"/>
      <c r="AI1177" s="173"/>
      <c r="AJ1177" s="173"/>
      <c r="AK1177" s="173"/>
      <c r="AL1177" s="173"/>
      <c r="AM1177" s="173"/>
      <c r="AN1177" s="173"/>
      <c r="AO1177" s="173">
        <v>45600</v>
      </c>
      <c r="AP1177" s="173"/>
      <c r="AQ1177" s="173">
        <v>70000</v>
      </c>
      <c r="AR1177" s="173"/>
      <c r="AS1177" s="173">
        <v>64000</v>
      </c>
      <c r="AT1177" s="160">
        <f t="shared" si="391"/>
        <v>3</v>
      </c>
      <c r="AU1177" s="173">
        <f t="shared" si="392"/>
        <v>179600</v>
      </c>
      <c r="AV1177" s="173">
        <f t="shared" si="393"/>
        <v>59900</v>
      </c>
      <c r="AW1177" s="173">
        <f t="shared" si="394"/>
        <v>45600</v>
      </c>
      <c r="AX1177" s="173">
        <f t="shared" si="395"/>
        <v>15100</v>
      </c>
      <c r="AY1177" s="173">
        <f t="shared" si="396"/>
        <v>800</v>
      </c>
      <c r="AZ1177" s="177">
        <f t="shared" si="397"/>
        <v>0.33705357142857145</v>
      </c>
      <c r="BA1177" s="177">
        <f t="shared" si="398"/>
        <v>1.7857142857142856E-2</v>
      </c>
      <c r="BB1177" s="173">
        <f>AV1177</f>
        <v>59900</v>
      </c>
      <c r="BC1177" s="178">
        <f t="shared" si="384"/>
        <v>59900</v>
      </c>
      <c r="BD1177" s="173">
        <f t="shared" si="390"/>
        <v>15100</v>
      </c>
      <c r="BE1177" s="177">
        <f t="shared" si="399"/>
        <v>0.33705357142857145</v>
      </c>
      <c r="BF1177" s="179" t="s">
        <v>7679</v>
      </c>
      <c r="BG1177" s="174"/>
      <c r="BH1177" s="166" t="s">
        <v>20501</v>
      </c>
      <c r="BI1177" s="162"/>
      <c r="BJ1177" s="163">
        <v>1</v>
      </c>
      <c r="BK1177" s="163"/>
    </row>
    <row r="1178" spans="1:63" ht="32.25" customHeight="1" x14ac:dyDescent="0.25">
      <c r="A1178" s="157">
        <v>1172</v>
      </c>
      <c r="B1178" s="164" t="s">
        <v>6769</v>
      </c>
      <c r="C1178" s="169" t="s">
        <v>6770</v>
      </c>
      <c r="D1178" s="169" t="s">
        <v>6402</v>
      </c>
      <c r="E1178" s="170" t="s">
        <v>6771</v>
      </c>
      <c r="F1178" s="171" t="s">
        <v>6772</v>
      </c>
      <c r="G1178" s="171" t="s">
        <v>6772</v>
      </c>
      <c r="H1178" s="172" t="s">
        <v>6772</v>
      </c>
      <c r="I1178" s="164"/>
      <c r="J1178" s="164">
        <v>1599</v>
      </c>
      <c r="K1178" s="171">
        <v>1599</v>
      </c>
      <c r="L1178" s="171" t="s">
        <v>6773</v>
      </c>
      <c r="M1178" s="173">
        <v>40000</v>
      </c>
      <c r="N1178" s="173">
        <f t="shared" si="386"/>
        <v>3700</v>
      </c>
      <c r="O1178" s="173">
        <v>3756.52173913043</v>
      </c>
      <c r="P1178" s="173">
        <v>43700</v>
      </c>
      <c r="Q1178" s="173">
        <f t="shared" si="387"/>
        <v>4883.4782608695587</v>
      </c>
      <c r="R1178" s="173">
        <f t="shared" si="388"/>
        <v>44883.47826086956</v>
      </c>
      <c r="S1178" s="173">
        <v>44800</v>
      </c>
      <c r="T1178" s="174"/>
      <c r="U1178" s="175" t="s">
        <v>6404</v>
      </c>
      <c r="V1178" s="175" t="s">
        <v>6493</v>
      </c>
      <c r="W1178" s="175" t="s">
        <v>94</v>
      </c>
      <c r="X1178" s="176">
        <v>43294</v>
      </c>
      <c r="Y1178" s="171" t="s">
        <v>7684</v>
      </c>
      <c r="Z1178" s="171"/>
      <c r="AA1178" s="173"/>
      <c r="AB1178" s="173"/>
      <c r="AC1178" s="173"/>
      <c r="AD1178" s="173"/>
      <c r="AE1178" s="173"/>
      <c r="AF1178" s="173"/>
      <c r="AG1178" s="173"/>
      <c r="AH1178" s="173"/>
      <c r="AI1178" s="173"/>
      <c r="AJ1178" s="173"/>
      <c r="AK1178" s="173">
        <v>70000</v>
      </c>
      <c r="AL1178" s="173"/>
      <c r="AM1178" s="173"/>
      <c r="AN1178" s="173"/>
      <c r="AO1178" s="173">
        <v>45600</v>
      </c>
      <c r="AP1178" s="173"/>
      <c r="AQ1178" s="173"/>
      <c r="AR1178" s="173"/>
      <c r="AS1178" s="173">
        <v>58000</v>
      </c>
      <c r="AT1178" s="160">
        <f t="shared" si="391"/>
        <v>3</v>
      </c>
      <c r="AU1178" s="173">
        <f t="shared" si="392"/>
        <v>173600</v>
      </c>
      <c r="AV1178" s="173">
        <f t="shared" si="393"/>
        <v>57900</v>
      </c>
      <c r="AW1178" s="173">
        <f t="shared" si="394"/>
        <v>45600</v>
      </c>
      <c r="AX1178" s="173">
        <f t="shared" si="395"/>
        <v>13100</v>
      </c>
      <c r="AY1178" s="173">
        <f t="shared" si="396"/>
        <v>800</v>
      </c>
      <c r="AZ1178" s="177">
        <f t="shared" si="397"/>
        <v>0.2924107142857143</v>
      </c>
      <c r="BA1178" s="177">
        <f t="shared" si="398"/>
        <v>1.7857142857142856E-2</v>
      </c>
      <c r="BB1178" s="173">
        <f>AV1178</f>
        <v>57900</v>
      </c>
      <c r="BC1178" s="178">
        <f t="shared" si="384"/>
        <v>57900</v>
      </c>
      <c r="BD1178" s="173">
        <f t="shared" si="390"/>
        <v>13100</v>
      </c>
      <c r="BE1178" s="177">
        <f t="shared" si="399"/>
        <v>0.2924107142857143</v>
      </c>
      <c r="BF1178" s="179" t="s">
        <v>7679</v>
      </c>
      <c r="BG1178" s="174"/>
      <c r="BH1178" s="166" t="s">
        <v>20501</v>
      </c>
      <c r="BI1178" s="162"/>
      <c r="BJ1178" s="163">
        <v>1</v>
      </c>
      <c r="BK1178" s="163"/>
    </row>
    <row r="1179" spans="1:63" ht="32.25" customHeight="1" x14ac:dyDescent="0.25">
      <c r="A1179" s="157">
        <v>1173</v>
      </c>
      <c r="B1179" s="164" t="s">
        <v>6763</v>
      </c>
      <c r="C1179" s="169" t="s">
        <v>6764</v>
      </c>
      <c r="D1179" s="169" t="s">
        <v>6402</v>
      </c>
      <c r="E1179" s="170" t="s">
        <v>6765</v>
      </c>
      <c r="F1179" s="171" t="s">
        <v>6766</v>
      </c>
      <c r="G1179" s="171" t="s">
        <v>6766</v>
      </c>
      <c r="H1179" s="172" t="s">
        <v>6767</v>
      </c>
      <c r="I1179" s="164"/>
      <c r="J1179" s="164">
        <v>1588</v>
      </c>
      <c r="K1179" s="171">
        <v>1588</v>
      </c>
      <c r="L1179" s="171" t="s">
        <v>6768</v>
      </c>
      <c r="M1179" s="173">
        <v>40000</v>
      </c>
      <c r="N1179" s="173">
        <f t="shared" si="386"/>
        <v>3700</v>
      </c>
      <c r="O1179" s="173">
        <v>3756.52173913043</v>
      </c>
      <c r="P1179" s="173">
        <v>43700</v>
      </c>
      <c r="Q1179" s="173">
        <f t="shared" si="387"/>
        <v>4883.4782608695587</v>
      </c>
      <c r="R1179" s="173">
        <f t="shared" si="388"/>
        <v>44883.47826086956</v>
      </c>
      <c r="S1179" s="173">
        <v>44800</v>
      </c>
      <c r="T1179" s="174"/>
      <c r="U1179" s="175" t="s">
        <v>6404</v>
      </c>
      <c r="V1179" s="175" t="s">
        <v>6493</v>
      </c>
      <c r="W1179" s="175" t="s">
        <v>173</v>
      </c>
      <c r="X1179" s="176">
        <v>43294</v>
      </c>
      <c r="Y1179" s="171" t="s">
        <v>7684</v>
      </c>
      <c r="Z1179" s="171"/>
      <c r="AA1179" s="173"/>
      <c r="AB1179" s="173"/>
      <c r="AC1179" s="173"/>
      <c r="AD1179" s="173"/>
      <c r="AE1179" s="173"/>
      <c r="AF1179" s="173"/>
      <c r="AG1179" s="173"/>
      <c r="AH1179" s="173"/>
      <c r="AI1179" s="173"/>
      <c r="AJ1179" s="173"/>
      <c r="AK1179" s="173"/>
      <c r="AL1179" s="173"/>
      <c r="AM1179" s="173"/>
      <c r="AN1179" s="173"/>
      <c r="AO1179" s="173">
        <v>45600</v>
      </c>
      <c r="AP1179" s="173"/>
      <c r="AQ1179" s="173">
        <v>70000</v>
      </c>
      <c r="AR1179" s="173"/>
      <c r="AS1179" s="173">
        <v>58000</v>
      </c>
      <c r="AT1179" s="160">
        <f t="shared" si="391"/>
        <v>3</v>
      </c>
      <c r="AU1179" s="173">
        <f t="shared" si="392"/>
        <v>173600</v>
      </c>
      <c r="AV1179" s="173">
        <f t="shared" si="393"/>
        <v>57900</v>
      </c>
      <c r="AW1179" s="173">
        <f t="shared" si="394"/>
        <v>45600</v>
      </c>
      <c r="AX1179" s="173">
        <f t="shared" si="395"/>
        <v>13100</v>
      </c>
      <c r="AY1179" s="173">
        <f t="shared" si="396"/>
        <v>800</v>
      </c>
      <c r="AZ1179" s="177">
        <f t="shared" si="397"/>
        <v>0.2924107142857143</v>
      </c>
      <c r="BA1179" s="177">
        <f t="shared" si="398"/>
        <v>1.7857142857142856E-2</v>
      </c>
      <c r="BB1179" s="173">
        <f>AV1179</f>
        <v>57900</v>
      </c>
      <c r="BC1179" s="178">
        <f t="shared" si="384"/>
        <v>57900</v>
      </c>
      <c r="BD1179" s="173">
        <f t="shared" si="390"/>
        <v>13100</v>
      </c>
      <c r="BE1179" s="177">
        <f t="shared" si="399"/>
        <v>0.2924107142857143</v>
      </c>
      <c r="BF1179" s="179" t="s">
        <v>7679</v>
      </c>
      <c r="BG1179" s="174"/>
      <c r="BH1179" s="166" t="s">
        <v>20501</v>
      </c>
      <c r="BI1179" s="162"/>
      <c r="BJ1179" s="163">
        <v>1</v>
      </c>
      <c r="BK1179" s="163"/>
    </row>
    <row r="1180" spans="1:63" ht="32.25" customHeight="1" x14ac:dyDescent="0.25">
      <c r="A1180" s="157">
        <v>1174</v>
      </c>
      <c r="B1180" s="164" t="s">
        <v>6753</v>
      </c>
      <c r="C1180" s="169" t="s">
        <v>6754</v>
      </c>
      <c r="D1180" s="169" t="s">
        <v>6402</v>
      </c>
      <c r="E1180" s="170" t="s">
        <v>6755</v>
      </c>
      <c r="F1180" s="171" t="s">
        <v>6756</v>
      </c>
      <c r="G1180" s="171" t="s">
        <v>6756</v>
      </c>
      <c r="H1180" s="172" t="s">
        <v>6756</v>
      </c>
      <c r="I1180" s="164"/>
      <c r="J1180" s="164">
        <v>1581</v>
      </c>
      <c r="K1180" s="171">
        <v>1581</v>
      </c>
      <c r="L1180" s="171" t="s">
        <v>6757</v>
      </c>
      <c r="M1180" s="173">
        <v>70000</v>
      </c>
      <c r="N1180" s="173">
        <f t="shared" ref="N1180:N1184" si="400">P1180-M1180</f>
        <v>6500</v>
      </c>
      <c r="O1180" s="173">
        <v>6573.9130434782601</v>
      </c>
      <c r="P1180" s="173">
        <v>76500</v>
      </c>
      <c r="Q1180" s="173">
        <f t="shared" si="387"/>
        <v>8546.0869565217381</v>
      </c>
      <c r="R1180" s="173">
        <f t="shared" ref="R1180:R1184" si="401">+M1180+Q1180</f>
        <v>78546.086956521744</v>
      </c>
      <c r="S1180" s="173">
        <v>78500</v>
      </c>
      <c r="T1180" s="174"/>
      <c r="U1180" s="175" t="s">
        <v>6404</v>
      </c>
      <c r="V1180" s="175" t="s">
        <v>6493</v>
      </c>
      <c r="W1180" s="175" t="s">
        <v>173</v>
      </c>
      <c r="X1180" s="176">
        <v>43294</v>
      </c>
      <c r="Y1180" s="171" t="s">
        <v>7684</v>
      </c>
      <c r="Z1180" s="171"/>
      <c r="AA1180" s="173"/>
      <c r="AB1180" s="173"/>
      <c r="AC1180" s="173"/>
      <c r="AD1180" s="173"/>
      <c r="AE1180" s="173"/>
      <c r="AF1180" s="173"/>
      <c r="AG1180" s="173"/>
      <c r="AH1180" s="173"/>
      <c r="AI1180" s="173"/>
      <c r="AJ1180" s="173"/>
      <c r="AK1180" s="173">
        <v>110000</v>
      </c>
      <c r="AL1180" s="173"/>
      <c r="AM1180" s="173"/>
      <c r="AN1180" s="173">
        <v>143000</v>
      </c>
      <c r="AO1180" s="173"/>
      <c r="AP1180" s="173"/>
      <c r="AQ1180" s="173"/>
      <c r="AR1180" s="173">
        <v>150000</v>
      </c>
      <c r="AS1180" s="173"/>
      <c r="AT1180" s="160">
        <f t="shared" si="391"/>
        <v>3</v>
      </c>
      <c r="AU1180" s="173">
        <f t="shared" si="392"/>
        <v>403000</v>
      </c>
      <c r="AV1180" s="173">
        <f t="shared" si="393"/>
        <v>134300</v>
      </c>
      <c r="AW1180" s="173">
        <f t="shared" si="394"/>
        <v>110000</v>
      </c>
      <c r="AX1180" s="173">
        <f t="shared" si="395"/>
        <v>55800</v>
      </c>
      <c r="AY1180" s="173">
        <f t="shared" si="396"/>
        <v>31500</v>
      </c>
      <c r="AZ1180" s="177">
        <f t="shared" si="397"/>
        <v>0.71082802547770696</v>
      </c>
      <c r="BA1180" s="177">
        <f t="shared" si="398"/>
        <v>0.40127388535031849</v>
      </c>
      <c r="BB1180" s="173">
        <f>AW1180</f>
        <v>110000</v>
      </c>
      <c r="BC1180" s="178">
        <f t="shared" si="384"/>
        <v>134300</v>
      </c>
      <c r="BD1180" s="173">
        <f t="shared" si="390"/>
        <v>31500</v>
      </c>
      <c r="BE1180" s="177">
        <f t="shared" si="399"/>
        <v>0.40127388535031849</v>
      </c>
      <c r="BF1180" s="179" t="s">
        <v>20515</v>
      </c>
      <c r="BG1180" s="174"/>
      <c r="BH1180" s="166" t="s">
        <v>20501</v>
      </c>
      <c r="BI1180" s="162"/>
      <c r="BJ1180" s="163">
        <v>1</v>
      </c>
      <c r="BK1180" s="163"/>
    </row>
    <row r="1181" spans="1:63" ht="32.25" customHeight="1" x14ac:dyDescent="0.25">
      <c r="A1181" s="157">
        <v>1175</v>
      </c>
      <c r="B1181" s="164" t="s">
        <v>6692</v>
      </c>
      <c r="C1181" s="169" t="s">
        <v>6690</v>
      </c>
      <c r="D1181" s="169" t="s">
        <v>6402</v>
      </c>
      <c r="E1181" s="170" t="s">
        <v>6693</v>
      </c>
      <c r="F1181" s="171" t="s">
        <v>6694</v>
      </c>
      <c r="G1181" s="171" t="s">
        <v>6694</v>
      </c>
      <c r="H1181" s="172" t="s">
        <v>6694</v>
      </c>
      <c r="I1181" s="164"/>
      <c r="J1181" s="164">
        <v>1527</v>
      </c>
      <c r="K1181" s="171">
        <v>1527</v>
      </c>
      <c r="L1181" s="171" t="s">
        <v>6691</v>
      </c>
      <c r="M1181" s="173">
        <v>80000</v>
      </c>
      <c r="N1181" s="173">
        <f t="shared" si="400"/>
        <v>7500</v>
      </c>
      <c r="O1181" s="173">
        <v>7513.04347826087</v>
      </c>
      <c r="P1181" s="173">
        <v>87500</v>
      </c>
      <c r="Q1181" s="173">
        <f t="shared" si="387"/>
        <v>9766.9565217391319</v>
      </c>
      <c r="R1181" s="173">
        <f t="shared" si="401"/>
        <v>89766.956521739135</v>
      </c>
      <c r="S1181" s="173">
        <v>89700</v>
      </c>
      <c r="T1181" s="174"/>
      <c r="U1181" s="175" t="s">
        <v>6404</v>
      </c>
      <c r="V1181" s="175" t="s">
        <v>6493</v>
      </c>
      <c r="W1181" s="175" t="s">
        <v>173</v>
      </c>
      <c r="X1181" s="176">
        <v>43294</v>
      </c>
      <c r="Y1181" s="171" t="s">
        <v>7684</v>
      </c>
      <c r="Z1181" s="171"/>
      <c r="AA1181" s="173"/>
      <c r="AB1181" s="173"/>
      <c r="AC1181" s="173"/>
      <c r="AD1181" s="173"/>
      <c r="AE1181" s="173"/>
      <c r="AF1181" s="173"/>
      <c r="AG1181" s="173"/>
      <c r="AH1181" s="173">
        <v>138000</v>
      </c>
      <c r="AI1181" s="173"/>
      <c r="AJ1181" s="173"/>
      <c r="AK1181" s="173">
        <v>123000</v>
      </c>
      <c r="AL1181" s="173"/>
      <c r="AM1181" s="173"/>
      <c r="AN1181" s="173"/>
      <c r="AO1181" s="173"/>
      <c r="AP1181" s="173"/>
      <c r="AQ1181" s="173"/>
      <c r="AR1181" s="173"/>
      <c r="AS1181" s="173">
        <v>127000</v>
      </c>
      <c r="AT1181" s="160">
        <f t="shared" si="391"/>
        <v>3</v>
      </c>
      <c r="AU1181" s="173">
        <f t="shared" si="392"/>
        <v>388000</v>
      </c>
      <c r="AV1181" s="173">
        <f t="shared" si="393"/>
        <v>129300</v>
      </c>
      <c r="AW1181" s="173">
        <f t="shared" si="394"/>
        <v>123000</v>
      </c>
      <c r="AX1181" s="173">
        <f t="shared" si="395"/>
        <v>39600</v>
      </c>
      <c r="AY1181" s="173">
        <f t="shared" si="396"/>
        <v>33300</v>
      </c>
      <c r="AZ1181" s="177">
        <f t="shared" si="397"/>
        <v>0.4414715719063545</v>
      </c>
      <c r="BA1181" s="177">
        <f t="shared" si="398"/>
        <v>0.37123745819397991</v>
      </c>
      <c r="BB1181" s="173">
        <f>AW1181</f>
        <v>123000</v>
      </c>
      <c r="BC1181" s="178">
        <f t="shared" si="384"/>
        <v>129300</v>
      </c>
      <c r="BD1181" s="173">
        <f t="shared" si="390"/>
        <v>33300</v>
      </c>
      <c r="BE1181" s="177">
        <f t="shared" si="399"/>
        <v>0.37123745819397991</v>
      </c>
      <c r="BF1181" s="179" t="s">
        <v>20515</v>
      </c>
      <c r="BG1181" s="174"/>
      <c r="BH1181" s="166" t="s">
        <v>20501</v>
      </c>
      <c r="BI1181" s="162"/>
      <c r="BJ1181" s="163">
        <v>1</v>
      </c>
      <c r="BK1181" s="163"/>
    </row>
    <row r="1182" spans="1:63" ht="32.25" customHeight="1" x14ac:dyDescent="0.25">
      <c r="A1182" s="157">
        <v>1176</v>
      </c>
      <c r="B1182" s="164" t="s">
        <v>6514</v>
      </c>
      <c r="C1182" s="169" t="s">
        <v>6515</v>
      </c>
      <c r="D1182" s="169" t="s">
        <v>6402</v>
      </c>
      <c r="E1182" s="170" t="s">
        <v>6516</v>
      </c>
      <c r="F1182" s="171" t="s">
        <v>6517</v>
      </c>
      <c r="G1182" s="171" t="s">
        <v>6517</v>
      </c>
      <c r="H1182" s="172" t="s">
        <v>6517</v>
      </c>
      <c r="I1182" s="164"/>
      <c r="J1182" s="164">
        <v>1478</v>
      </c>
      <c r="K1182" s="171">
        <v>1478</v>
      </c>
      <c r="L1182" s="171" t="s">
        <v>6518</v>
      </c>
      <c r="M1182" s="173">
        <v>540000</v>
      </c>
      <c r="N1182" s="173">
        <f t="shared" si="400"/>
        <v>50000</v>
      </c>
      <c r="O1182" s="173">
        <v>50086.956521739099</v>
      </c>
      <c r="P1182" s="173">
        <v>590000</v>
      </c>
      <c r="Q1182" s="173">
        <f t="shared" si="387"/>
        <v>65113.043478260828</v>
      </c>
      <c r="R1182" s="173">
        <f t="shared" si="401"/>
        <v>605113.04347826086</v>
      </c>
      <c r="S1182" s="173">
        <v>605100</v>
      </c>
      <c r="T1182" s="174"/>
      <c r="U1182" s="175" t="s">
        <v>200</v>
      </c>
      <c r="V1182" s="175" t="s">
        <v>421</v>
      </c>
      <c r="W1182" s="175" t="s">
        <v>196</v>
      </c>
      <c r="X1182" s="176">
        <v>43294</v>
      </c>
      <c r="Y1182" s="171" t="s">
        <v>7684</v>
      </c>
      <c r="Z1182" s="171"/>
      <c r="AA1182" s="173"/>
      <c r="AB1182" s="173"/>
      <c r="AC1182" s="173"/>
      <c r="AD1182" s="173"/>
      <c r="AE1182" s="173"/>
      <c r="AF1182" s="173"/>
      <c r="AG1182" s="173"/>
      <c r="AH1182" s="173">
        <v>831000</v>
      </c>
      <c r="AI1182" s="173">
        <v>706000</v>
      </c>
      <c r="AJ1182" s="173"/>
      <c r="AK1182" s="173">
        <v>624000</v>
      </c>
      <c r="AL1182" s="173"/>
      <c r="AM1182" s="173"/>
      <c r="AN1182" s="173"/>
      <c r="AO1182" s="173"/>
      <c r="AP1182" s="173"/>
      <c r="AQ1182" s="173"/>
      <c r="AR1182" s="173"/>
      <c r="AS1182" s="173"/>
      <c r="AT1182" s="160">
        <f t="shared" si="391"/>
        <v>3</v>
      </c>
      <c r="AU1182" s="173">
        <f t="shared" si="392"/>
        <v>2161000</v>
      </c>
      <c r="AV1182" s="173">
        <f t="shared" si="393"/>
        <v>720300</v>
      </c>
      <c r="AW1182" s="173">
        <f t="shared" si="394"/>
        <v>624000</v>
      </c>
      <c r="AX1182" s="173">
        <f t="shared" si="395"/>
        <v>115200</v>
      </c>
      <c r="AY1182" s="173">
        <f t="shared" si="396"/>
        <v>18900</v>
      </c>
      <c r="AZ1182" s="177">
        <f t="shared" si="397"/>
        <v>0.19038175508180466</v>
      </c>
      <c r="BA1182" s="177">
        <f t="shared" si="398"/>
        <v>3.1234506693108576E-2</v>
      </c>
      <c r="BB1182" s="173">
        <f>AV1182</f>
        <v>720300</v>
      </c>
      <c r="BC1182" s="178">
        <f t="shared" si="384"/>
        <v>720300</v>
      </c>
      <c r="BD1182" s="173">
        <f t="shared" si="390"/>
        <v>115200</v>
      </c>
      <c r="BE1182" s="177">
        <f t="shared" si="399"/>
        <v>0.19038175508180466</v>
      </c>
      <c r="BF1182" s="179" t="s">
        <v>7679</v>
      </c>
      <c r="BG1182" s="174"/>
      <c r="BH1182" s="166" t="s">
        <v>20501</v>
      </c>
      <c r="BI1182" s="162"/>
      <c r="BJ1182" s="163">
        <v>1</v>
      </c>
      <c r="BK1182" s="163"/>
    </row>
    <row r="1183" spans="1:63" ht="32.25" customHeight="1" x14ac:dyDescent="0.25">
      <c r="A1183" s="157">
        <v>1177</v>
      </c>
      <c r="B1183" s="164" t="s">
        <v>6712</v>
      </c>
      <c r="C1183" s="169" t="s">
        <v>6710</v>
      </c>
      <c r="D1183" s="169" t="s">
        <v>6402</v>
      </c>
      <c r="E1183" s="157">
        <v>23.137</v>
      </c>
      <c r="F1183" s="171" t="s">
        <v>6713</v>
      </c>
      <c r="G1183" s="171" t="s">
        <v>6713</v>
      </c>
      <c r="H1183" s="172" t="s">
        <v>6713</v>
      </c>
      <c r="I1183" s="164"/>
      <c r="J1183" s="164">
        <v>1563</v>
      </c>
      <c r="K1183" s="171">
        <v>1563</v>
      </c>
      <c r="L1183" s="171" t="s">
        <v>6711</v>
      </c>
      <c r="M1183" s="173">
        <v>325000</v>
      </c>
      <c r="N1183" s="173">
        <f t="shared" si="400"/>
        <v>29000</v>
      </c>
      <c r="O1183" s="173">
        <v>29739.130434782601</v>
      </c>
      <c r="P1183" s="173">
        <v>354000</v>
      </c>
      <c r="Q1183" s="173">
        <f t="shared" si="387"/>
        <v>38660.869565217377</v>
      </c>
      <c r="R1183" s="173">
        <f t="shared" si="401"/>
        <v>363660.86956521741</v>
      </c>
      <c r="S1183" s="173">
        <v>363600</v>
      </c>
      <c r="T1183" s="174"/>
      <c r="U1183" s="175" t="s">
        <v>6404</v>
      </c>
      <c r="V1183" s="175" t="s">
        <v>6493</v>
      </c>
      <c r="W1183" s="175" t="s">
        <v>196</v>
      </c>
      <c r="X1183" s="176">
        <v>43294</v>
      </c>
      <c r="Y1183" s="171" t="s">
        <v>7863</v>
      </c>
      <c r="Z1183" s="171"/>
      <c r="AA1183" s="173"/>
      <c r="AB1183" s="173"/>
      <c r="AC1183" s="173"/>
      <c r="AD1183" s="173"/>
      <c r="AE1183" s="173"/>
      <c r="AF1183" s="173">
        <v>372000</v>
      </c>
      <c r="AG1183" s="173"/>
      <c r="AH1183" s="173"/>
      <c r="AI1183" s="173"/>
      <c r="AJ1183" s="173"/>
      <c r="AK1183" s="173">
        <v>447000</v>
      </c>
      <c r="AL1183" s="173"/>
      <c r="AM1183" s="173"/>
      <c r="AN1183" s="173"/>
      <c r="AO1183" s="173"/>
      <c r="AP1183" s="173"/>
      <c r="AQ1183" s="173"/>
      <c r="AR1183" s="173"/>
      <c r="AS1183" s="173">
        <v>475000</v>
      </c>
      <c r="AT1183" s="160">
        <f t="shared" si="391"/>
        <v>3</v>
      </c>
      <c r="AU1183" s="173">
        <f t="shared" si="392"/>
        <v>1294000</v>
      </c>
      <c r="AV1183" s="173">
        <f t="shared" si="393"/>
        <v>431300</v>
      </c>
      <c r="AW1183" s="173">
        <f t="shared" si="394"/>
        <v>372000</v>
      </c>
      <c r="AX1183" s="173">
        <f t="shared" si="395"/>
        <v>67700</v>
      </c>
      <c r="AY1183" s="173">
        <f t="shared" si="396"/>
        <v>8400</v>
      </c>
      <c r="AZ1183" s="177">
        <f t="shared" si="397"/>
        <v>0.18619361936193618</v>
      </c>
      <c r="BA1183" s="177">
        <f t="shared" si="398"/>
        <v>2.3102310231023101E-2</v>
      </c>
      <c r="BB1183" s="173">
        <f>AV1183</f>
        <v>431300</v>
      </c>
      <c r="BC1183" s="178">
        <f t="shared" si="384"/>
        <v>431300</v>
      </c>
      <c r="BD1183" s="173">
        <f t="shared" si="390"/>
        <v>67700</v>
      </c>
      <c r="BE1183" s="177">
        <f t="shared" si="399"/>
        <v>0.18619361936193618</v>
      </c>
      <c r="BF1183" s="179" t="s">
        <v>7679</v>
      </c>
      <c r="BG1183" s="174"/>
      <c r="BH1183" s="166" t="s">
        <v>7863</v>
      </c>
      <c r="BI1183" s="162"/>
      <c r="BJ1183" s="163">
        <v>1</v>
      </c>
      <c r="BK1183" s="163"/>
    </row>
    <row r="1184" spans="1:63" ht="32.25" customHeight="1" x14ac:dyDescent="0.25">
      <c r="A1184" s="157">
        <v>1178</v>
      </c>
      <c r="B1184" s="164" t="s">
        <v>6576</v>
      </c>
      <c r="C1184" s="169" t="s">
        <v>6577</v>
      </c>
      <c r="D1184" s="169" t="s">
        <v>6402</v>
      </c>
      <c r="E1184" s="170" t="s">
        <v>6578</v>
      </c>
      <c r="F1184" s="171" t="s">
        <v>6579</v>
      </c>
      <c r="G1184" s="171" t="s">
        <v>6579</v>
      </c>
      <c r="H1184" s="172" t="s">
        <v>6579</v>
      </c>
      <c r="I1184" s="164"/>
      <c r="J1184" s="164">
        <v>1496</v>
      </c>
      <c r="K1184" s="171">
        <v>1496</v>
      </c>
      <c r="L1184" s="171" t="s">
        <v>6580</v>
      </c>
      <c r="M1184" s="173">
        <v>50000</v>
      </c>
      <c r="N1184" s="173">
        <f t="shared" si="400"/>
        <v>4600</v>
      </c>
      <c r="O1184" s="173">
        <v>4695.6521739130403</v>
      </c>
      <c r="P1184" s="173">
        <v>54600</v>
      </c>
      <c r="Q1184" s="173">
        <f t="shared" si="387"/>
        <v>6104.3478260869515</v>
      </c>
      <c r="R1184" s="173">
        <f t="shared" si="401"/>
        <v>56104.347826086952</v>
      </c>
      <c r="S1184" s="173">
        <v>56100</v>
      </c>
      <c r="T1184" s="174"/>
      <c r="U1184" s="175" t="s">
        <v>180</v>
      </c>
      <c r="V1184" s="175" t="s">
        <v>434</v>
      </c>
      <c r="W1184" s="175" t="s">
        <v>173</v>
      </c>
      <c r="X1184" s="176">
        <v>43294</v>
      </c>
      <c r="Y1184" s="171" t="s">
        <v>7684</v>
      </c>
      <c r="Z1184" s="171"/>
      <c r="AA1184" s="173"/>
      <c r="AB1184" s="173"/>
      <c r="AC1184" s="173"/>
      <c r="AD1184" s="173"/>
      <c r="AE1184" s="173"/>
      <c r="AF1184" s="173"/>
      <c r="AG1184" s="173"/>
      <c r="AH1184" s="173">
        <v>99000</v>
      </c>
      <c r="AI1184" s="173">
        <v>76500</v>
      </c>
      <c r="AJ1184" s="173"/>
      <c r="AK1184" s="173">
        <v>83000</v>
      </c>
      <c r="AL1184" s="173"/>
      <c r="AM1184" s="173"/>
      <c r="AN1184" s="173"/>
      <c r="AO1184" s="173"/>
      <c r="AP1184" s="173"/>
      <c r="AQ1184" s="173"/>
      <c r="AR1184" s="173"/>
      <c r="AS1184" s="173"/>
      <c r="AT1184" s="160">
        <f t="shared" si="391"/>
        <v>3</v>
      </c>
      <c r="AU1184" s="173">
        <f t="shared" si="392"/>
        <v>258500</v>
      </c>
      <c r="AV1184" s="173">
        <f t="shared" si="393"/>
        <v>86200</v>
      </c>
      <c r="AW1184" s="173">
        <f t="shared" si="394"/>
        <v>76500</v>
      </c>
      <c r="AX1184" s="173">
        <f t="shared" si="395"/>
        <v>30100</v>
      </c>
      <c r="AY1184" s="173">
        <f t="shared" si="396"/>
        <v>20400</v>
      </c>
      <c r="AZ1184" s="177">
        <f t="shared" si="397"/>
        <v>0.53654188948306591</v>
      </c>
      <c r="BA1184" s="177">
        <f t="shared" si="398"/>
        <v>0.36363636363636365</v>
      </c>
      <c r="BB1184" s="173">
        <f>AW1184</f>
        <v>76500</v>
      </c>
      <c r="BC1184" s="178">
        <f t="shared" si="384"/>
        <v>86200</v>
      </c>
      <c r="BD1184" s="173">
        <f t="shared" si="390"/>
        <v>20400</v>
      </c>
      <c r="BE1184" s="177">
        <f t="shared" si="399"/>
        <v>0.36363636363636365</v>
      </c>
      <c r="BF1184" s="179" t="s">
        <v>20515</v>
      </c>
      <c r="BG1184" s="174"/>
      <c r="BH1184" s="166" t="s">
        <v>20501</v>
      </c>
      <c r="BI1184" s="162"/>
      <c r="BJ1184" s="163">
        <v>1</v>
      </c>
      <c r="BK1184" s="163"/>
    </row>
    <row r="1185" spans="1:63" ht="32.25" customHeight="1" x14ac:dyDescent="0.25">
      <c r="A1185" s="157">
        <v>1179</v>
      </c>
      <c r="B1185" s="164"/>
      <c r="C1185" s="169"/>
      <c r="D1185" s="169" t="s">
        <v>6402</v>
      </c>
      <c r="E1185" s="170" t="s">
        <v>7455</v>
      </c>
      <c r="F1185" s="171" t="s">
        <v>7454</v>
      </c>
      <c r="G1185" s="171" t="s">
        <v>7455</v>
      </c>
      <c r="H1185" s="172" t="s">
        <v>7255</v>
      </c>
      <c r="I1185" s="164"/>
      <c r="J1185" s="164"/>
      <c r="K1185" s="171"/>
      <c r="L1185" s="171"/>
      <c r="M1185" s="173"/>
      <c r="N1185" s="173"/>
      <c r="O1185" s="173"/>
      <c r="P1185" s="173"/>
      <c r="Q1185" s="173"/>
      <c r="R1185" s="173"/>
      <c r="S1185" s="173">
        <v>0</v>
      </c>
      <c r="T1185" s="174"/>
      <c r="U1185" s="175"/>
      <c r="V1185" s="175"/>
      <c r="W1185" s="175"/>
      <c r="X1185" s="176"/>
      <c r="Y1185" s="171" t="s">
        <v>7861</v>
      </c>
      <c r="Z1185" s="171"/>
      <c r="AA1185" s="173"/>
      <c r="AB1185" s="173"/>
      <c r="AC1185" s="173"/>
      <c r="AD1185" s="173"/>
      <c r="AE1185" s="173">
        <v>35000</v>
      </c>
      <c r="AF1185" s="173">
        <v>95000</v>
      </c>
      <c r="AG1185" s="173"/>
      <c r="AH1185" s="173"/>
      <c r="AI1185" s="173">
        <v>36200</v>
      </c>
      <c r="AJ1185" s="173"/>
      <c r="AK1185" s="173"/>
      <c r="AL1185" s="173"/>
      <c r="AM1185" s="173"/>
      <c r="AN1185" s="173"/>
      <c r="AO1185" s="173"/>
      <c r="AP1185" s="173"/>
      <c r="AQ1185" s="173"/>
      <c r="AR1185" s="173"/>
      <c r="AS1185" s="173"/>
      <c r="AT1185" s="160">
        <f t="shared" si="391"/>
        <v>3</v>
      </c>
      <c r="AU1185" s="173">
        <f t="shared" si="392"/>
        <v>166200</v>
      </c>
      <c r="AV1185" s="173">
        <f t="shared" si="393"/>
        <v>55400</v>
      </c>
      <c r="AW1185" s="173">
        <f t="shared" si="394"/>
        <v>35000</v>
      </c>
      <c r="AX1185" s="173">
        <f t="shared" si="395"/>
        <v>55400</v>
      </c>
      <c r="AY1185" s="173">
        <f>AV1185-S1185</f>
        <v>55400</v>
      </c>
      <c r="AZ1185" s="177"/>
      <c r="BA1185" s="177"/>
      <c r="BB1185" s="173">
        <f>AV1185</f>
        <v>55400</v>
      </c>
      <c r="BC1185" s="178">
        <f t="shared" si="384"/>
        <v>55400</v>
      </c>
      <c r="BD1185" s="173">
        <f t="shared" si="390"/>
        <v>55400</v>
      </c>
      <c r="BE1185" s="177"/>
      <c r="BF1185" s="179" t="s">
        <v>7679</v>
      </c>
      <c r="BG1185" s="174"/>
      <c r="BH1185" s="166" t="s">
        <v>7861</v>
      </c>
      <c r="BI1185" s="162" t="s">
        <v>20504</v>
      </c>
      <c r="BJ1185" s="163">
        <v>1</v>
      </c>
      <c r="BK1185" s="163"/>
    </row>
    <row r="1186" spans="1:63" ht="32.25" customHeight="1" x14ac:dyDescent="0.25">
      <c r="A1186" s="157">
        <v>1180</v>
      </c>
      <c r="B1186" s="164" t="s">
        <v>6816</v>
      </c>
      <c r="C1186" s="169" t="s">
        <v>6817</v>
      </c>
      <c r="D1186" s="169" t="s">
        <v>6803</v>
      </c>
      <c r="E1186" s="170" t="s">
        <v>6818</v>
      </c>
      <c r="F1186" s="171" t="s">
        <v>6819</v>
      </c>
      <c r="G1186" s="171" t="s">
        <v>6819</v>
      </c>
      <c r="H1186" s="172" t="s">
        <v>6819</v>
      </c>
      <c r="I1186" s="164"/>
      <c r="J1186" s="164">
        <v>1633</v>
      </c>
      <c r="K1186" s="171">
        <v>1633</v>
      </c>
      <c r="L1186" s="171" t="s">
        <v>6820</v>
      </c>
      <c r="M1186" s="173">
        <v>98000</v>
      </c>
      <c r="N1186" s="173">
        <f t="shared" ref="N1186:N1214" si="402">P1186-M1186</f>
        <v>21000</v>
      </c>
      <c r="O1186" s="173">
        <v>21913.043478260901</v>
      </c>
      <c r="P1186" s="173">
        <v>119000</v>
      </c>
      <c r="Q1186" s="173">
        <f t="shared" ref="Q1186:Q1214" si="403">+O1186/1800000*2340000</f>
        <v>28486.956521739172</v>
      </c>
      <c r="R1186" s="173">
        <f t="shared" ref="R1186:R1214" si="404">+M1186+Q1186</f>
        <v>126486.95652173916</v>
      </c>
      <c r="S1186" s="173">
        <v>126400</v>
      </c>
      <c r="T1186" s="174"/>
      <c r="U1186" s="175" t="s">
        <v>6404</v>
      </c>
      <c r="V1186" s="175" t="s">
        <v>6493</v>
      </c>
      <c r="W1186" s="175" t="s">
        <v>173</v>
      </c>
      <c r="X1186" s="176">
        <v>43294</v>
      </c>
      <c r="Y1186" s="171" t="s">
        <v>7688</v>
      </c>
      <c r="Z1186" s="171"/>
      <c r="AA1186" s="173"/>
      <c r="AB1186" s="173"/>
      <c r="AC1186" s="173"/>
      <c r="AD1186" s="173"/>
      <c r="AE1186" s="173"/>
      <c r="AF1186" s="173"/>
      <c r="AG1186" s="173">
        <v>177000</v>
      </c>
      <c r="AH1186" s="173"/>
      <c r="AI1186" s="173">
        <v>139200</v>
      </c>
      <c r="AJ1186" s="173"/>
      <c r="AK1186" s="173"/>
      <c r="AL1186" s="173"/>
      <c r="AM1186" s="173"/>
      <c r="AN1186" s="173"/>
      <c r="AO1186" s="173"/>
      <c r="AP1186" s="173"/>
      <c r="AQ1186" s="173"/>
      <c r="AR1186" s="173"/>
      <c r="AS1186" s="173">
        <v>181000</v>
      </c>
      <c r="AT1186" s="160">
        <f t="shared" si="391"/>
        <v>3</v>
      </c>
      <c r="AU1186" s="173">
        <f t="shared" si="392"/>
        <v>497200</v>
      </c>
      <c r="AV1186" s="173">
        <f t="shared" si="393"/>
        <v>165700</v>
      </c>
      <c r="AW1186" s="173">
        <f t="shared" si="394"/>
        <v>139200</v>
      </c>
      <c r="AX1186" s="173">
        <f t="shared" si="395"/>
        <v>39300</v>
      </c>
      <c r="AY1186" s="173">
        <f t="shared" ref="AY1186:AY1249" si="405">AW1186-S1186</f>
        <v>12800</v>
      </c>
      <c r="AZ1186" s="177">
        <f t="shared" ref="AZ1186:AZ1249" si="406">AX1186/S1186</f>
        <v>0.31091772151898733</v>
      </c>
      <c r="BA1186" s="177">
        <f t="shared" ref="BA1186:BA1249" si="407">AY1186/S1186</f>
        <v>0.10126582278481013</v>
      </c>
      <c r="BB1186" s="173">
        <f>AV1186</f>
        <v>165700</v>
      </c>
      <c r="BC1186" s="178">
        <f t="shared" si="384"/>
        <v>165700</v>
      </c>
      <c r="BD1186" s="173">
        <f t="shared" si="390"/>
        <v>39300</v>
      </c>
      <c r="BE1186" s="177">
        <f t="shared" ref="BE1186:BE1249" si="408">BD1186/S1186</f>
        <v>0.31091772151898733</v>
      </c>
      <c r="BF1186" s="179" t="s">
        <v>7679</v>
      </c>
      <c r="BG1186" s="174"/>
      <c r="BH1186" s="166" t="s">
        <v>20501</v>
      </c>
      <c r="BI1186" s="162"/>
      <c r="BJ1186" s="163">
        <v>1</v>
      </c>
      <c r="BK1186" s="163"/>
    </row>
    <row r="1187" spans="1:63" ht="32.25" customHeight="1" x14ac:dyDescent="0.25">
      <c r="A1187" s="157">
        <v>1181</v>
      </c>
      <c r="B1187" s="164" t="s">
        <v>6821</v>
      </c>
      <c r="C1187" s="169" t="s">
        <v>6822</v>
      </c>
      <c r="D1187" s="169" t="s">
        <v>6803</v>
      </c>
      <c r="E1187" s="170" t="s">
        <v>6823</v>
      </c>
      <c r="F1187" s="171" t="s">
        <v>6824</v>
      </c>
      <c r="G1187" s="171" t="s">
        <v>6824</v>
      </c>
      <c r="H1187" s="172" t="s">
        <v>6824</v>
      </c>
      <c r="I1187" s="164"/>
      <c r="J1187" s="164">
        <v>1635</v>
      </c>
      <c r="K1187" s="171">
        <v>1635</v>
      </c>
      <c r="L1187" s="171" t="s">
        <v>6825</v>
      </c>
      <c r="M1187" s="173">
        <v>45000</v>
      </c>
      <c r="N1187" s="173">
        <f t="shared" si="402"/>
        <v>10400</v>
      </c>
      <c r="O1187" s="173">
        <v>10486.956521739099</v>
      </c>
      <c r="P1187" s="173">
        <v>55400</v>
      </c>
      <c r="Q1187" s="173">
        <f t="shared" si="403"/>
        <v>13633.043478260828</v>
      </c>
      <c r="R1187" s="173">
        <f t="shared" si="404"/>
        <v>58633.043478260828</v>
      </c>
      <c r="S1187" s="173">
        <v>58600</v>
      </c>
      <c r="T1187" s="174"/>
      <c r="U1187" s="175" t="s">
        <v>6404</v>
      </c>
      <c r="V1187" s="175" t="s">
        <v>6493</v>
      </c>
      <c r="W1187" s="175" t="s">
        <v>173</v>
      </c>
      <c r="X1187" s="176">
        <v>43294</v>
      </c>
      <c r="Y1187" s="171" t="s">
        <v>7684</v>
      </c>
      <c r="Z1187" s="171"/>
      <c r="AA1187" s="173"/>
      <c r="AB1187" s="173">
        <v>86000</v>
      </c>
      <c r="AC1187" s="173"/>
      <c r="AD1187" s="173"/>
      <c r="AE1187" s="173"/>
      <c r="AF1187" s="173"/>
      <c r="AG1187" s="173"/>
      <c r="AH1187" s="173"/>
      <c r="AI1187" s="173">
        <v>73100</v>
      </c>
      <c r="AJ1187" s="173"/>
      <c r="AK1187" s="173"/>
      <c r="AL1187" s="173"/>
      <c r="AM1187" s="173"/>
      <c r="AN1187" s="173"/>
      <c r="AO1187" s="173"/>
      <c r="AP1187" s="173"/>
      <c r="AQ1187" s="173"/>
      <c r="AR1187" s="173"/>
      <c r="AS1187" s="173">
        <v>86000</v>
      </c>
      <c r="AT1187" s="160">
        <f t="shared" si="391"/>
        <v>3</v>
      </c>
      <c r="AU1187" s="173">
        <f t="shared" si="392"/>
        <v>245100</v>
      </c>
      <c r="AV1187" s="173">
        <f t="shared" si="393"/>
        <v>81700</v>
      </c>
      <c r="AW1187" s="173">
        <f t="shared" si="394"/>
        <v>73100</v>
      </c>
      <c r="AX1187" s="173">
        <f t="shared" si="395"/>
        <v>23100</v>
      </c>
      <c r="AY1187" s="173">
        <f t="shared" si="405"/>
        <v>14500</v>
      </c>
      <c r="AZ1187" s="177">
        <f t="shared" si="406"/>
        <v>0.39419795221843001</v>
      </c>
      <c r="BA1187" s="177">
        <f t="shared" si="407"/>
        <v>0.24744027303754265</v>
      </c>
      <c r="BB1187" s="173">
        <f>AW1187</f>
        <v>73100</v>
      </c>
      <c r="BC1187" s="178">
        <f t="shared" si="384"/>
        <v>81700</v>
      </c>
      <c r="BD1187" s="173">
        <f t="shared" si="390"/>
        <v>14500</v>
      </c>
      <c r="BE1187" s="177">
        <f t="shared" si="408"/>
        <v>0.24744027303754265</v>
      </c>
      <c r="BF1187" s="179" t="s">
        <v>20515</v>
      </c>
      <c r="BG1187" s="174"/>
      <c r="BH1187" s="166" t="s">
        <v>20501</v>
      </c>
      <c r="BI1187" s="162"/>
      <c r="BJ1187" s="163">
        <v>1</v>
      </c>
      <c r="BK1187" s="163"/>
    </row>
    <row r="1188" spans="1:63" ht="32.25" customHeight="1" x14ac:dyDescent="0.25">
      <c r="A1188" s="157">
        <v>1182</v>
      </c>
      <c r="B1188" s="164" t="s">
        <v>6828</v>
      </c>
      <c r="C1188" s="169" t="s">
        <v>6826</v>
      </c>
      <c r="D1188" s="169" t="s">
        <v>6803</v>
      </c>
      <c r="E1188" s="170" t="s">
        <v>6829</v>
      </c>
      <c r="F1188" s="171" t="s">
        <v>6830</v>
      </c>
      <c r="G1188" s="171" t="s">
        <v>6830</v>
      </c>
      <c r="H1188" s="172" t="s">
        <v>6830</v>
      </c>
      <c r="I1188" s="164"/>
      <c r="J1188" s="164">
        <v>1636</v>
      </c>
      <c r="K1188" s="171">
        <v>1636</v>
      </c>
      <c r="L1188" s="171" t="s">
        <v>6827</v>
      </c>
      <c r="M1188" s="173">
        <v>100000</v>
      </c>
      <c r="N1188" s="173">
        <f t="shared" si="402"/>
        <v>23000</v>
      </c>
      <c r="O1188" s="173">
        <v>23478.260869565202</v>
      </c>
      <c r="P1188" s="173">
        <v>123000</v>
      </c>
      <c r="Q1188" s="173">
        <f t="shared" si="403"/>
        <v>30521.739130434762</v>
      </c>
      <c r="R1188" s="173">
        <f t="shared" si="404"/>
        <v>130521.73913043475</v>
      </c>
      <c r="S1188" s="173">
        <v>130500</v>
      </c>
      <c r="T1188" s="174"/>
      <c r="U1188" s="175" t="s">
        <v>6404</v>
      </c>
      <c r="V1188" s="175" t="s">
        <v>6493</v>
      </c>
      <c r="W1188" s="175" t="s">
        <v>173</v>
      </c>
      <c r="X1188" s="176">
        <v>43294</v>
      </c>
      <c r="Y1188" s="171" t="s">
        <v>7688</v>
      </c>
      <c r="Z1188" s="171"/>
      <c r="AA1188" s="173">
        <v>238000</v>
      </c>
      <c r="AB1188" s="173"/>
      <c r="AC1188" s="173"/>
      <c r="AD1188" s="173"/>
      <c r="AE1188" s="173"/>
      <c r="AF1188" s="173">
        <v>190000</v>
      </c>
      <c r="AG1188" s="173"/>
      <c r="AH1188" s="173"/>
      <c r="AI1188" s="173"/>
      <c r="AJ1188" s="173"/>
      <c r="AK1188" s="173"/>
      <c r="AL1188" s="173"/>
      <c r="AM1188" s="173"/>
      <c r="AN1188" s="173"/>
      <c r="AO1188" s="173"/>
      <c r="AP1188" s="173"/>
      <c r="AQ1188" s="173"/>
      <c r="AR1188" s="173"/>
      <c r="AS1188" s="173">
        <v>186000</v>
      </c>
      <c r="AT1188" s="160">
        <f t="shared" si="391"/>
        <v>3</v>
      </c>
      <c r="AU1188" s="173">
        <f t="shared" si="392"/>
        <v>614000</v>
      </c>
      <c r="AV1188" s="173">
        <f t="shared" si="393"/>
        <v>204700</v>
      </c>
      <c r="AW1188" s="173">
        <f t="shared" si="394"/>
        <v>186000</v>
      </c>
      <c r="AX1188" s="173">
        <f t="shared" si="395"/>
        <v>74200</v>
      </c>
      <c r="AY1188" s="173">
        <f t="shared" si="405"/>
        <v>55500</v>
      </c>
      <c r="AZ1188" s="177">
        <f t="shared" si="406"/>
        <v>0.5685823754789272</v>
      </c>
      <c r="BA1188" s="177">
        <f t="shared" si="407"/>
        <v>0.42528735632183906</v>
      </c>
      <c r="BB1188" s="173">
        <f>AW1188</f>
        <v>186000</v>
      </c>
      <c r="BC1188" s="178">
        <f t="shared" si="384"/>
        <v>204700</v>
      </c>
      <c r="BD1188" s="173">
        <f t="shared" si="390"/>
        <v>55500</v>
      </c>
      <c r="BE1188" s="177">
        <f t="shared" si="408"/>
        <v>0.42528735632183906</v>
      </c>
      <c r="BF1188" s="179" t="s">
        <v>20515</v>
      </c>
      <c r="BG1188" s="174"/>
      <c r="BH1188" s="166" t="s">
        <v>20501</v>
      </c>
      <c r="BI1188" s="162"/>
      <c r="BJ1188" s="163">
        <v>1</v>
      </c>
      <c r="BK1188" s="163"/>
    </row>
    <row r="1189" spans="1:63" ht="32.25" customHeight="1" x14ac:dyDescent="0.25">
      <c r="A1189" s="157">
        <v>1183</v>
      </c>
      <c r="B1189" s="164" t="s">
        <v>6831</v>
      </c>
      <c r="C1189" s="169" t="s">
        <v>6832</v>
      </c>
      <c r="D1189" s="169" t="s">
        <v>6803</v>
      </c>
      <c r="E1189" s="170" t="s">
        <v>6833</v>
      </c>
      <c r="F1189" s="171" t="s">
        <v>6834</v>
      </c>
      <c r="G1189" s="171" t="s">
        <v>6834</v>
      </c>
      <c r="H1189" s="172" t="s">
        <v>6834</v>
      </c>
      <c r="I1189" s="164"/>
      <c r="J1189" s="164">
        <v>1637</v>
      </c>
      <c r="K1189" s="171">
        <v>1637</v>
      </c>
      <c r="L1189" s="171" t="s">
        <v>6835</v>
      </c>
      <c r="M1189" s="173">
        <v>35000</v>
      </c>
      <c r="N1189" s="173">
        <f t="shared" si="402"/>
        <v>8100</v>
      </c>
      <c r="O1189" s="173">
        <v>8139.1304347826099</v>
      </c>
      <c r="P1189" s="173">
        <v>43100</v>
      </c>
      <c r="Q1189" s="173">
        <f t="shared" si="403"/>
        <v>10580.869565217392</v>
      </c>
      <c r="R1189" s="173">
        <f t="shared" si="404"/>
        <v>45580.869565217392</v>
      </c>
      <c r="S1189" s="173">
        <v>45500</v>
      </c>
      <c r="T1189" s="174"/>
      <c r="U1189" s="175" t="s">
        <v>6404</v>
      </c>
      <c r="V1189" s="175" t="s">
        <v>6493</v>
      </c>
      <c r="W1189" s="175" t="s">
        <v>173</v>
      </c>
      <c r="X1189" s="176">
        <v>43294</v>
      </c>
      <c r="Y1189" s="171" t="s">
        <v>7684</v>
      </c>
      <c r="Z1189" s="171"/>
      <c r="AA1189" s="173"/>
      <c r="AB1189" s="173"/>
      <c r="AC1189" s="173"/>
      <c r="AD1189" s="173"/>
      <c r="AE1189" s="173"/>
      <c r="AF1189" s="173"/>
      <c r="AG1189" s="173"/>
      <c r="AH1189" s="173">
        <v>81000</v>
      </c>
      <c r="AI1189" s="173">
        <v>60400</v>
      </c>
      <c r="AJ1189" s="173"/>
      <c r="AK1189" s="173"/>
      <c r="AL1189" s="173"/>
      <c r="AM1189" s="173"/>
      <c r="AN1189" s="173"/>
      <c r="AO1189" s="173"/>
      <c r="AP1189" s="173"/>
      <c r="AQ1189" s="173"/>
      <c r="AR1189" s="173"/>
      <c r="AS1189" s="173">
        <v>56000</v>
      </c>
      <c r="AT1189" s="160">
        <f t="shared" si="391"/>
        <v>3</v>
      </c>
      <c r="AU1189" s="173">
        <f t="shared" si="392"/>
        <v>197400</v>
      </c>
      <c r="AV1189" s="173">
        <f t="shared" si="393"/>
        <v>65800</v>
      </c>
      <c r="AW1189" s="173">
        <f t="shared" si="394"/>
        <v>56000</v>
      </c>
      <c r="AX1189" s="173">
        <f t="shared" si="395"/>
        <v>20300</v>
      </c>
      <c r="AY1189" s="173">
        <f t="shared" si="405"/>
        <v>10500</v>
      </c>
      <c r="AZ1189" s="177">
        <f t="shared" si="406"/>
        <v>0.44615384615384618</v>
      </c>
      <c r="BA1189" s="177">
        <f t="shared" si="407"/>
        <v>0.23076923076923078</v>
      </c>
      <c r="BB1189" s="173">
        <f>AW1189</f>
        <v>56000</v>
      </c>
      <c r="BC1189" s="178">
        <f t="shared" si="384"/>
        <v>65800</v>
      </c>
      <c r="BD1189" s="173">
        <f t="shared" si="390"/>
        <v>10500</v>
      </c>
      <c r="BE1189" s="177">
        <f t="shared" si="408"/>
        <v>0.23076923076923078</v>
      </c>
      <c r="BF1189" s="179" t="s">
        <v>20515</v>
      </c>
      <c r="BG1189" s="174"/>
      <c r="BH1189" s="166" t="s">
        <v>20501</v>
      </c>
      <c r="BI1189" s="162"/>
      <c r="BJ1189" s="163">
        <v>1</v>
      </c>
      <c r="BK1189" s="163"/>
    </row>
    <row r="1190" spans="1:63" ht="32.25" customHeight="1" x14ac:dyDescent="0.25">
      <c r="A1190" s="157">
        <v>1184</v>
      </c>
      <c r="B1190" s="164" t="s">
        <v>6836</v>
      </c>
      <c r="C1190" s="169" t="s">
        <v>6837</v>
      </c>
      <c r="D1190" s="169" t="s">
        <v>6803</v>
      </c>
      <c r="E1190" s="170" t="s">
        <v>6838</v>
      </c>
      <c r="F1190" s="171" t="s">
        <v>6839</v>
      </c>
      <c r="G1190" s="171" t="s">
        <v>6839</v>
      </c>
      <c r="H1190" s="172" t="s">
        <v>6839</v>
      </c>
      <c r="I1190" s="164"/>
      <c r="J1190" s="164">
        <v>1641</v>
      </c>
      <c r="K1190" s="171">
        <v>1641</v>
      </c>
      <c r="L1190" s="171" t="s">
        <v>6839</v>
      </c>
      <c r="M1190" s="173">
        <v>60000</v>
      </c>
      <c r="N1190" s="173">
        <f t="shared" si="402"/>
        <v>14000</v>
      </c>
      <c r="O1190" s="173">
        <v>14086.956521739099</v>
      </c>
      <c r="P1190" s="173">
        <v>74000</v>
      </c>
      <c r="Q1190" s="173">
        <f t="shared" si="403"/>
        <v>18313.043478260832</v>
      </c>
      <c r="R1190" s="173">
        <f t="shared" si="404"/>
        <v>78313.043478260835</v>
      </c>
      <c r="S1190" s="173">
        <v>78300</v>
      </c>
      <c r="T1190" s="174"/>
      <c r="U1190" s="175" t="s">
        <v>6404</v>
      </c>
      <c r="V1190" s="175" t="s">
        <v>6493</v>
      </c>
      <c r="W1190" s="175" t="s">
        <v>173</v>
      </c>
      <c r="X1190" s="176">
        <v>43294</v>
      </c>
      <c r="Y1190" s="171" t="s">
        <v>7684</v>
      </c>
      <c r="Z1190" s="171"/>
      <c r="AA1190" s="173"/>
      <c r="AB1190" s="173"/>
      <c r="AC1190" s="173">
        <v>90000</v>
      </c>
      <c r="AD1190" s="173"/>
      <c r="AE1190" s="173"/>
      <c r="AF1190" s="173"/>
      <c r="AG1190" s="173"/>
      <c r="AH1190" s="173"/>
      <c r="AI1190" s="173">
        <v>90100</v>
      </c>
      <c r="AJ1190" s="173"/>
      <c r="AK1190" s="173"/>
      <c r="AL1190" s="173"/>
      <c r="AM1190" s="173"/>
      <c r="AN1190" s="173"/>
      <c r="AO1190" s="173"/>
      <c r="AP1190" s="173"/>
      <c r="AQ1190" s="173"/>
      <c r="AR1190" s="173"/>
      <c r="AS1190" s="173">
        <v>106000</v>
      </c>
      <c r="AT1190" s="160">
        <f t="shared" si="391"/>
        <v>3</v>
      </c>
      <c r="AU1190" s="173">
        <f t="shared" si="392"/>
        <v>286100</v>
      </c>
      <c r="AV1190" s="173">
        <f t="shared" si="393"/>
        <v>95400</v>
      </c>
      <c r="AW1190" s="173">
        <f t="shared" si="394"/>
        <v>90000</v>
      </c>
      <c r="AX1190" s="173">
        <f t="shared" si="395"/>
        <v>17100</v>
      </c>
      <c r="AY1190" s="173">
        <f t="shared" si="405"/>
        <v>11700</v>
      </c>
      <c r="AZ1190" s="177">
        <f t="shared" si="406"/>
        <v>0.21839080459770116</v>
      </c>
      <c r="BA1190" s="177">
        <f t="shared" si="407"/>
        <v>0.14942528735632185</v>
      </c>
      <c r="BB1190" s="173">
        <f>AV1190</f>
        <v>95400</v>
      </c>
      <c r="BC1190" s="178">
        <f t="shared" si="384"/>
        <v>95400</v>
      </c>
      <c r="BD1190" s="173">
        <f t="shared" si="390"/>
        <v>17100</v>
      </c>
      <c r="BE1190" s="177">
        <f t="shared" si="408"/>
        <v>0.21839080459770116</v>
      </c>
      <c r="BF1190" s="179" t="s">
        <v>7679</v>
      </c>
      <c r="BG1190" s="174"/>
      <c r="BH1190" s="166" t="s">
        <v>20501</v>
      </c>
      <c r="BI1190" s="162"/>
      <c r="BJ1190" s="163">
        <v>1</v>
      </c>
      <c r="BK1190" s="163"/>
    </row>
    <row r="1191" spans="1:63" ht="32.25" customHeight="1" x14ac:dyDescent="0.25">
      <c r="A1191" s="157">
        <v>1185</v>
      </c>
      <c r="B1191" s="164" t="s">
        <v>6840</v>
      </c>
      <c r="C1191" s="169" t="s">
        <v>6841</v>
      </c>
      <c r="D1191" s="169" t="s">
        <v>6803</v>
      </c>
      <c r="E1191" s="170" t="s">
        <v>6842</v>
      </c>
      <c r="F1191" s="171" t="s">
        <v>6843</v>
      </c>
      <c r="G1191" s="171" t="s">
        <v>6843</v>
      </c>
      <c r="H1191" s="172" t="s">
        <v>6843</v>
      </c>
      <c r="I1191" s="164"/>
      <c r="J1191" s="164">
        <v>1651</v>
      </c>
      <c r="K1191" s="171">
        <v>1651</v>
      </c>
      <c r="L1191" s="171" t="s">
        <v>6844</v>
      </c>
      <c r="M1191" s="173">
        <v>110000</v>
      </c>
      <c r="N1191" s="173">
        <f t="shared" si="402"/>
        <v>25000</v>
      </c>
      <c r="O1191" s="173">
        <v>25043.4782608696</v>
      </c>
      <c r="P1191" s="173">
        <v>135000</v>
      </c>
      <c r="Q1191" s="173">
        <f t="shared" si="403"/>
        <v>32556.52173913048</v>
      </c>
      <c r="R1191" s="173">
        <f t="shared" si="404"/>
        <v>142556.52173913049</v>
      </c>
      <c r="S1191" s="173">
        <v>142500</v>
      </c>
      <c r="T1191" s="174"/>
      <c r="U1191" s="175" t="s">
        <v>6404</v>
      </c>
      <c r="V1191" s="175" t="s">
        <v>6493</v>
      </c>
      <c r="W1191" s="175" t="s">
        <v>173</v>
      </c>
      <c r="X1191" s="176">
        <v>43294</v>
      </c>
      <c r="Y1191" s="171" t="s">
        <v>7684</v>
      </c>
      <c r="Z1191" s="171"/>
      <c r="AA1191" s="173"/>
      <c r="AB1191" s="173"/>
      <c r="AC1191" s="173"/>
      <c r="AD1191" s="173"/>
      <c r="AE1191" s="173"/>
      <c r="AF1191" s="173"/>
      <c r="AG1191" s="173">
        <v>180000</v>
      </c>
      <c r="AH1191" s="173"/>
      <c r="AI1191" s="173">
        <v>186100</v>
      </c>
      <c r="AJ1191" s="173"/>
      <c r="AK1191" s="173"/>
      <c r="AL1191" s="173"/>
      <c r="AM1191" s="173"/>
      <c r="AN1191" s="173"/>
      <c r="AO1191" s="173"/>
      <c r="AP1191" s="173"/>
      <c r="AQ1191" s="173"/>
      <c r="AR1191" s="173"/>
      <c r="AS1191" s="173">
        <v>202000</v>
      </c>
      <c r="AT1191" s="160">
        <f t="shared" si="391"/>
        <v>3</v>
      </c>
      <c r="AU1191" s="173">
        <f t="shared" si="392"/>
        <v>568100</v>
      </c>
      <c r="AV1191" s="173">
        <f t="shared" si="393"/>
        <v>189400</v>
      </c>
      <c r="AW1191" s="173">
        <f t="shared" si="394"/>
        <v>180000</v>
      </c>
      <c r="AX1191" s="173">
        <f t="shared" si="395"/>
        <v>46900</v>
      </c>
      <c r="AY1191" s="173">
        <f t="shared" si="405"/>
        <v>37500</v>
      </c>
      <c r="AZ1191" s="177">
        <f t="shared" si="406"/>
        <v>0.32912280701754387</v>
      </c>
      <c r="BA1191" s="177">
        <f t="shared" si="407"/>
        <v>0.26315789473684209</v>
      </c>
      <c r="BB1191" s="173">
        <f>AV1191</f>
        <v>189400</v>
      </c>
      <c r="BC1191" s="178">
        <f t="shared" si="384"/>
        <v>189400</v>
      </c>
      <c r="BD1191" s="173">
        <f t="shared" si="390"/>
        <v>46900</v>
      </c>
      <c r="BE1191" s="177">
        <f t="shared" si="408"/>
        <v>0.32912280701754387</v>
      </c>
      <c r="BF1191" s="179" t="s">
        <v>7679</v>
      </c>
      <c r="BG1191" s="174"/>
      <c r="BH1191" s="166" t="s">
        <v>20501</v>
      </c>
      <c r="BI1191" s="162"/>
      <c r="BJ1191" s="163">
        <v>1</v>
      </c>
      <c r="BK1191" s="163"/>
    </row>
    <row r="1192" spans="1:63" ht="32.25" customHeight="1" x14ac:dyDescent="0.25">
      <c r="A1192" s="157">
        <v>1186</v>
      </c>
      <c r="B1192" s="164" t="s">
        <v>6845</v>
      </c>
      <c r="C1192" s="169" t="s">
        <v>6841</v>
      </c>
      <c r="D1192" s="169" t="s">
        <v>6803</v>
      </c>
      <c r="E1192" s="170" t="s">
        <v>6846</v>
      </c>
      <c r="F1192" s="171" t="s">
        <v>6847</v>
      </c>
      <c r="G1192" s="171" t="s">
        <v>6847</v>
      </c>
      <c r="H1192" s="172" t="s">
        <v>6847</v>
      </c>
      <c r="I1192" s="164"/>
      <c r="J1192" s="164">
        <v>1651</v>
      </c>
      <c r="K1192" s="171">
        <v>1651</v>
      </c>
      <c r="L1192" s="171" t="s">
        <v>6844</v>
      </c>
      <c r="M1192" s="173">
        <v>110000</v>
      </c>
      <c r="N1192" s="173">
        <f t="shared" si="402"/>
        <v>25000</v>
      </c>
      <c r="O1192" s="173">
        <v>25043.4782608696</v>
      </c>
      <c r="P1192" s="173">
        <v>135000</v>
      </c>
      <c r="Q1192" s="173">
        <f t="shared" si="403"/>
        <v>32556.52173913048</v>
      </c>
      <c r="R1192" s="173">
        <f t="shared" si="404"/>
        <v>142556.52173913049</v>
      </c>
      <c r="S1192" s="173">
        <v>142500</v>
      </c>
      <c r="T1192" s="174"/>
      <c r="U1192" s="175" t="s">
        <v>598</v>
      </c>
      <c r="V1192" s="175" t="s">
        <v>6493</v>
      </c>
      <c r="W1192" s="175" t="s">
        <v>173</v>
      </c>
      <c r="X1192" s="176">
        <v>43294</v>
      </c>
      <c r="Y1192" s="171" t="s">
        <v>7684</v>
      </c>
      <c r="Z1192" s="171"/>
      <c r="AA1192" s="173"/>
      <c r="AB1192" s="173"/>
      <c r="AC1192" s="173"/>
      <c r="AD1192" s="173"/>
      <c r="AE1192" s="173"/>
      <c r="AF1192" s="173">
        <v>185000</v>
      </c>
      <c r="AG1192" s="173"/>
      <c r="AH1192" s="173"/>
      <c r="AI1192" s="173">
        <v>186100</v>
      </c>
      <c r="AJ1192" s="173"/>
      <c r="AK1192" s="173"/>
      <c r="AL1192" s="173"/>
      <c r="AM1192" s="173"/>
      <c r="AN1192" s="173"/>
      <c r="AO1192" s="173"/>
      <c r="AP1192" s="173"/>
      <c r="AQ1192" s="173"/>
      <c r="AR1192" s="173"/>
      <c r="AS1192" s="173">
        <v>198000</v>
      </c>
      <c r="AT1192" s="160">
        <f t="shared" si="391"/>
        <v>3</v>
      </c>
      <c r="AU1192" s="173">
        <f t="shared" si="392"/>
        <v>569100</v>
      </c>
      <c r="AV1192" s="173">
        <f t="shared" si="393"/>
        <v>189700</v>
      </c>
      <c r="AW1192" s="173">
        <f t="shared" si="394"/>
        <v>185000</v>
      </c>
      <c r="AX1192" s="173">
        <f t="shared" si="395"/>
        <v>47200</v>
      </c>
      <c r="AY1192" s="173">
        <f t="shared" si="405"/>
        <v>42500</v>
      </c>
      <c r="AZ1192" s="177">
        <f t="shared" si="406"/>
        <v>0.33122807017543859</v>
      </c>
      <c r="BA1192" s="177">
        <f t="shared" si="407"/>
        <v>0.2982456140350877</v>
      </c>
      <c r="BB1192" s="173">
        <f>AV1192</f>
        <v>189700</v>
      </c>
      <c r="BC1192" s="178">
        <f t="shared" ref="BC1192:BC1255" si="409">AV1192</f>
        <v>189700</v>
      </c>
      <c r="BD1192" s="173">
        <f t="shared" si="390"/>
        <v>47200</v>
      </c>
      <c r="BE1192" s="177">
        <f t="shared" si="408"/>
        <v>0.33122807017543859</v>
      </c>
      <c r="BF1192" s="179" t="s">
        <v>7679</v>
      </c>
      <c r="BG1192" s="174"/>
      <c r="BH1192" s="166" t="s">
        <v>20501</v>
      </c>
      <c r="BI1192" s="162"/>
      <c r="BJ1192" s="163">
        <v>1</v>
      </c>
      <c r="BK1192" s="163"/>
    </row>
    <row r="1193" spans="1:63" ht="32.25" customHeight="1" x14ac:dyDescent="0.25">
      <c r="A1193" s="157">
        <v>1187</v>
      </c>
      <c r="B1193" s="164" t="s">
        <v>6848</v>
      </c>
      <c r="C1193" s="169" t="s">
        <v>6849</v>
      </c>
      <c r="D1193" s="169" t="s">
        <v>6803</v>
      </c>
      <c r="E1193" s="170" t="s">
        <v>6850</v>
      </c>
      <c r="F1193" s="171" t="s">
        <v>6851</v>
      </c>
      <c r="G1193" s="171" t="s">
        <v>6851</v>
      </c>
      <c r="H1193" s="172" t="s">
        <v>6851</v>
      </c>
      <c r="I1193" s="164"/>
      <c r="J1193" s="164">
        <v>1656</v>
      </c>
      <c r="K1193" s="171">
        <v>1656</v>
      </c>
      <c r="L1193" s="171" t="s">
        <v>6851</v>
      </c>
      <c r="M1193" s="173">
        <v>95820</v>
      </c>
      <c r="N1193" s="173">
        <f t="shared" si="402"/>
        <v>22180</v>
      </c>
      <c r="O1193" s="173">
        <v>22507.826086956498</v>
      </c>
      <c r="P1193" s="173">
        <v>118000</v>
      </c>
      <c r="Q1193" s="173">
        <f t="shared" si="403"/>
        <v>29260.173913043451</v>
      </c>
      <c r="R1193" s="173">
        <f t="shared" si="404"/>
        <v>125080.17391304346</v>
      </c>
      <c r="S1193" s="173">
        <v>125000</v>
      </c>
      <c r="T1193" s="174"/>
      <c r="U1193" s="175" t="s">
        <v>6404</v>
      </c>
      <c r="V1193" s="175" t="s">
        <v>6493</v>
      </c>
      <c r="W1193" s="175" t="s">
        <v>173</v>
      </c>
      <c r="X1193" s="176">
        <v>43294</v>
      </c>
      <c r="Y1193" s="171" t="s">
        <v>7688</v>
      </c>
      <c r="Z1193" s="171"/>
      <c r="AA1193" s="173"/>
      <c r="AB1193" s="173"/>
      <c r="AC1193" s="173"/>
      <c r="AD1193" s="173"/>
      <c r="AE1193" s="173"/>
      <c r="AF1193" s="173"/>
      <c r="AG1193" s="173">
        <v>195000</v>
      </c>
      <c r="AH1193" s="173"/>
      <c r="AI1193" s="173">
        <v>165000</v>
      </c>
      <c r="AJ1193" s="173"/>
      <c r="AK1193" s="173"/>
      <c r="AL1193" s="173"/>
      <c r="AM1193" s="173"/>
      <c r="AN1193" s="173"/>
      <c r="AO1193" s="173"/>
      <c r="AP1193" s="173"/>
      <c r="AQ1193" s="173"/>
      <c r="AR1193" s="173"/>
      <c r="AS1193" s="173">
        <v>195000</v>
      </c>
      <c r="AT1193" s="160">
        <f t="shared" si="391"/>
        <v>3</v>
      </c>
      <c r="AU1193" s="173">
        <f t="shared" si="392"/>
        <v>555000</v>
      </c>
      <c r="AV1193" s="173">
        <f t="shared" si="393"/>
        <v>185000</v>
      </c>
      <c r="AW1193" s="173">
        <f t="shared" si="394"/>
        <v>165000</v>
      </c>
      <c r="AX1193" s="173">
        <f t="shared" si="395"/>
        <v>60000</v>
      </c>
      <c r="AY1193" s="173">
        <f t="shared" si="405"/>
        <v>40000</v>
      </c>
      <c r="AZ1193" s="177">
        <f t="shared" si="406"/>
        <v>0.48</v>
      </c>
      <c r="BA1193" s="177">
        <f t="shared" si="407"/>
        <v>0.32</v>
      </c>
      <c r="BB1193" s="173">
        <f>AW1193</f>
        <v>165000</v>
      </c>
      <c r="BC1193" s="178">
        <f t="shared" si="409"/>
        <v>185000</v>
      </c>
      <c r="BD1193" s="173">
        <f t="shared" si="390"/>
        <v>40000</v>
      </c>
      <c r="BE1193" s="177">
        <f t="shared" si="408"/>
        <v>0.32</v>
      </c>
      <c r="BF1193" s="179" t="s">
        <v>20515</v>
      </c>
      <c r="BG1193" s="174"/>
      <c r="BH1193" s="166" t="s">
        <v>20501</v>
      </c>
      <c r="BI1193" s="162"/>
      <c r="BJ1193" s="163">
        <v>1</v>
      </c>
      <c r="BK1193" s="163"/>
    </row>
    <row r="1194" spans="1:63" ht="32.25" customHeight="1" x14ac:dyDescent="0.25">
      <c r="A1194" s="157">
        <v>1188</v>
      </c>
      <c r="B1194" s="164" t="s">
        <v>6854</v>
      </c>
      <c r="C1194" s="169" t="s">
        <v>6852</v>
      </c>
      <c r="D1194" s="169" t="s">
        <v>6803</v>
      </c>
      <c r="E1194" s="170" t="s">
        <v>6855</v>
      </c>
      <c r="F1194" s="171" t="s">
        <v>6856</v>
      </c>
      <c r="G1194" s="171" t="s">
        <v>6856</v>
      </c>
      <c r="H1194" s="172" t="s">
        <v>6856</v>
      </c>
      <c r="I1194" s="164"/>
      <c r="J1194" s="164">
        <v>1659</v>
      </c>
      <c r="K1194" s="171">
        <v>1659</v>
      </c>
      <c r="L1194" s="171" t="s">
        <v>6853</v>
      </c>
      <c r="M1194" s="173">
        <v>80000</v>
      </c>
      <c r="N1194" s="173">
        <f t="shared" si="402"/>
        <v>18700</v>
      </c>
      <c r="O1194" s="173">
        <v>18782.608695652201</v>
      </c>
      <c r="P1194" s="173">
        <v>98700</v>
      </c>
      <c r="Q1194" s="173">
        <f t="shared" si="403"/>
        <v>24417.391304347861</v>
      </c>
      <c r="R1194" s="173">
        <f t="shared" si="404"/>
        <v>104417.39130434787</v>
      </c>
      <c r="S1194" s="173">
        <v>104400</v>
      </c>
      <c r="T1194" s="174"/>
      <c r="U1194" s="175" t="s">
        <v>6804</v>
      </c>
      <c r="V1194" s="175" t="s">
        <v>6805</v>
      </c>
      <c r="W1194" s="175" t="s">
        <v>173</v>
      </c>
      <c r="X1194" s="176">
        <v>43294</v>
      </c>
      <c r="Y1194" s="171" t="s">
        <v>7688</v>
      </c>
      <c r="Z1194" s="171"/>
      <c r="AA1194" s="173">
        <v>160000</v>
      </c>
      <c r="AB1194" s="173"/>
      <c r="AC1194" s="173"/>
      <c r="AD1194" s="173"/>
      <c r="AE1194" s="173"/>
      <c r="AF1194" s="173"/>
      <c r="AG1194" s="173"/>
      <c r="AH1194" s="173">
        <v>160000</v>
      </c>
      <c r="AI1194" s="173"/>
      <c r="AJ1194" s="173"/>
      <c r="AK1194" s="173"/>
      <c r="AL1194" s="173"/>
      <c r="AM1194" s="173"/>
      <c r="AN1194" s="173"/>
      <c r="AO1194" s="173"/>
      <c r="AP1194" s="173"/>
      <c r="AQ1194" s="173"/>
      <c r="AR1194" s="173"/>
      <c r="AS1194" s="173">
        <v>160000</v>
      </c>
      <c r="AT1194" s="160">
        <f t="shared" si="391"/>
        <v>3</v>
      </c>
      <c r="AU1194" s="173">
        <f t="shared" si="392"/>
        <v>480000</v>
      </c>
      <c r="AV1194" s="173">
        <f t="shared" si="393"/>
        <v>160000</v>
      </c>
      <c r="AW1194" s="173">
        <f t="shared" si="394"/>
        <v>160000</v>
      </c>
      <c r="AX1194" s="173">
        <f t="shared" si="395"/>
        <v>55600</v>
      </c>
      <c r="AY1194" s="173">
        <f t="shared" si="405"/>
        <v>55600</v>
      </c>
      <c r="AZ1194" s="177">
        <f t="shared" si="406"/>
        <v>0.53256704980842917</v>
      </c>
      <c r="BA1194" s="177">
        <f t="shared" si="407"/>
        <v>0.53256704980842917</v>
      </c>
      <c r="BB1194" s="173">
        <f>AW1194</f>
        <v>160000</v>
      </c>
      <c r="BC1194" s="178">
        <f t="shared" si="409"/>
        <v>160000</v>
      </c>
      <c r="BD1194" s="173">
        <f t="shared" si="390"/>
        <v>55600</v>
      </c>
      <c r="BE1194" s="177">
        <f t="shared" si="408"/>
        <v>0.53256704980842917</v>
      </c>
      <c r="BF1194" s="179" t="s">
        <v>20515</v>
      </c>
      <c r="BG1194" s="174"/>
      <c r="BH1194" s="166" t="s">
        <v>20501</v>
      </c>
      <c r="BI1194" s="162"/>
      <c r="BJ1194" s="163">
        <v>1</v>
      </c>
      <c r="BK1194" s="163"/>
    </row>
    <row r="1195" spans="1:63" ht="32.25" customHeight="1" x14ac:dyDescent="0.25">
      <c r="A1195" s="157">
        <v>1189</v>
      </c>
      <c r="B1195" s="164" t="s">
        <v>6857</v>
      </c>
      <c r="C1195" s="169" t="s">
        <v>6858</v>
      </c>
      <c r="D1195" s="169" t="s">
        <v>6803</v>
      </c>
      <c r="E1195" s="170" t="s">
        <v>6859</v>
      </c>
      <c r="F1195" s="171" t="s">
        <v>6860</v>
      </c>
      <c r="G1195" s="171" t="s">
        <v>6860</v>
      </c>
      <c r="H1195" s="172" t="s">
        <v>6860</v>
      </c>
      <c r="I1195" s="164"/>
      <c r="J1195" s="164">
        <v>1661</v>
      </c>
      <c r="K1195" s="171">
        <v>1661</v>
      </c>
      <c r="L1195" s="171" t="s">
        <v>6861</v>
      </c>
      <c r="M1195" s="173">
        <v>45000</v>
      </c>
      <c r="N1195" s="173">
        <f t="shared" si="402"/>
        <v>10400</v>
      </c>
      <c r="O1195" s="173">
        <v>10486.956521739099</v>
      </c>
      <c r="P1195" s="173">
        <v>55400</v>
      </c>
      <c r="Q1195" s="173">
        <f t="shared" si="403"/>
        <v>13633.043478260828</v>
      </c>
      <c r="R1195" s="173">
        <f t="shared" si="404"/>
        <v>58633.043478260828</v>
      </c>
      <c r="S1195" s="173">
        <v>58600</v>
      </c>
      <c r="T1195" s="174"/>
      <c r="U1195" s="175" t="s">
        <v>6804</v>
      </c>
      <c r="V1195" s="175" t="s">
        <v>6805</v>
      </c>
      <c r="W1195" s="175" t="s">
        <v>173</v>
      </c>
      <c r="X1195" s="176">
        <v>43294</v>
      </c>
      <c r="Y1195" s="171" t="s">
        <v>7684</v>
      </c>
      <c r="Z1195" s="171"/>
      <c r="AA1195" s="173"/>
      <c r="AB1195" s="173">
        <v>90000</v>
      </c>
      <c r="AC1195" s="173"/>
      <c r="AD1195" s="173"/>
      <c r="AE1195" s="173"/>
      <c r="AF1195" s="173"/>
      <c r="AG1195" s="173"/>
      <c r="AH1195" s="173"/>
      <c r="AI1195" s="173">
        <v>76500</v>
      </c>
      <c r="AJ1195" s="173"/>
      <c r="AK1195" s="173"/>
      <c r="AL1195" s="173"/>
      <c r="AM1195" s="173"/>
      <c r="AN1195" s="173"/>
      <c r="AO1195" s="173"/>
      <c r="AP1195" s="173"/>
      <c r="AQ1195" s="173"/>
      <c r="AR1195" s="173"/>
      <c r="AS1195" s="173">
        <v>75000</v>
      </c>
      <c r="AT1195" s="160">
        <f t="shared" si="391"/>
        <v>3</v>
      </c>
      <c r="AU1195" s="173">
        <f t="shared" si="392"/>
        <v>241500</v>
      </c>
      <c r="AV1195" s="173">
        <f t="shared" si="393"/>
        <v>80500</v>
      </c>
      <c r="AW1195" s="173">
        <f t="shared" si="394"/>
        <v>75000</v>
      </c>
      <c r="AX1195" s="173">
        <f t="shared" si="395"/>
        <v>21900</v>
      </c>
      <c r="AY1195" s="173">
        <f t="shared" si="405"/>
        <v>16400</v>
      </c>
      <c r="AZ1195" s="177">
        <f t="shared" si="406"/>
        <v>0.37372013651877134</v>
      </c>
      <c r="BA1195" s="177">
        <f t="shared" si="407"/>
        <v>0.27986348122866894</v>
      </c>
      <c r="BB1195" s="173">
        <f>AV1195</f>
        <v>80500</v>
      </c>
      <c r="BC1195" s="178">
        <f t="shared" si="409"/>
        <v>80500</v>
      </c>
      <c r="BD1195" s="173">
        <f t="shared" si="390"/>
        <v>21900</v>
      </c>
      <c r="BE1195" s="177">
        <f t="shared" si="408"/>
        <v>0.37372013651877134</v>
      </c>
      <c r="BF1195" s="179" t="s">
        <v>7679</v>
      </c>
      <c r="BG1195" s="174"/>
      <c r="BH1195" s="166" t="s">
        <v>20501</v>
      </c>
      <c r="BI1195" s="162"/>
      <c r="BJ1195" s="163">
        <v>1</v>
      </c>
      <c r="BK1195" s="163"/>
    </row>
    <row r="1196" spans="1:63" ht="32.25" customHeight="1" x14ac:dyDescent="0.25">
      <c r="A1196" s="157">
        <v>1190</v>
      </c>
      <c r="B1196" s="164" t="s">
        <v>6864</v>
      </c>
      <c r="C1196" s="169" t="s">
        <v>6862</v>
      </c>
      <c r="D1196" s="169" t="s">
        <v>6803</v>
      </c>
      <c r="E1196" s="170" t="s">
        <v>6865</v>
      </c>
      <c r="F1196" s="171" t="s">
        <v>6866</v>
      </c>
      <c r="G1196" s="171" t="s">
        <v>6866</v>
      </c>
      <c r="H1196" s="172" t="s">
        <v>6866</v>
      </c>
      <c r="I1196" s="164"/>
      <c r="J1196" s="164">
        <v>1664</v>
      </c>
      <c r="K1196" s="171">
        <v>1664</v>
      </c>
      <c r="L1196" s="171" t="s">
        <v>6863</v>
      </c>
      <c r="M1196" s="173">
        <v>62600</v>
      </c>
      <c r="N1196" s="173">
        <f t="shared" si="402"/>
        <v>14700</v>
      </c>
      <c r="O1196" s="173">
        <v>14713.043478260901</v>
      </c>
      <c r="P1196" s="173">
        <v>77300</v>
      </c>
      <c r="Q1196" s="173">
        <f t="shared" si="403"/>
        <v>19126.956521739172</v>
      </c>
      <c r="R1196" s="173">
        <f t="shared" si="404"/>
        <v>81726.956521739165</v>
      </c>
      <c r="S1196" s="173">
        <v>81700</v>
      </c>
      <c r="T1196" s="174"/>
      <c r="U1196" s="175" t="s">
        <v>6804</v>
      </c>
      <c r="V1196" s="175" t="s">
        <v>6805</v>
      </c>
      <c r="W1196" s="175" t="s">
        <v>173</v>
      </c>
      <c r="X1196" s="176">
        <v>43294</v>
      </c>
      <c r="Y1196" s="171" t="s">
        <v>7688</v>
      </c>
      <c r="Z1196" s="171"/>
      <c r="AA1196" s="173">
        <v>95000</v>
      </c>
      <c r="AB1196" s="173"/>
      <c r="AC1196" s="173"/>
      <c r="AD1196" s="173"/>
      <c r="AE1196" s="173"/>
      <c r="AF1196" s="173"/>
      <c r="AG1196" s="173">
        <v>128000</v>
      </c>
      <c r="AH1196" s="173"/>
      <c r="AI1196" s="173"/>
      <c r="AJ1196" s="173"/>
      <c r="AK1196" s="173"/>
      <c r="AL1196" s="173"/>
      <c r="AM1196" s="173"/>
      <c r="AN1196" s="173"/>
      <c r="AO1196" s="173"/>
      <c r="AP1196" s="173"/>
      <c r="AQ1196" s="173"/>
      <c r="AR1196" s="173"/>
      <c r="AS1196" s="173">
        <v>116000</v>
      </c>
      <c r="AT1196" s="160">
        <f t="shared" si="391"/>
        <v>3</v>
      </c>
      <c r="AU1196" s="173">
        <f t="shared" si="392"/>
        <v>339000</v>
      </c>
      <c r="AV1196" s="173">
        <f t="shared" si="393"/>
        <v>113000</v>
      </c>
      <c r="AW1196" s="173">
        <f t="shared" si="394"/>
        <v>95000</v>
      </c>
      <c r="AX1196" s="173">
        <f t="shared" si="395"/>
        <v>31300</v>
      </c>
      <c r="AY1196" s="173">
        <f t="shared" si="405"/>
        <v>13300</v>
      </c>
      <c r="AZ1196" s="177">
        <f t="shared" si="406"/>
        <v>0.38310893512851896</v>
      </c>
      <c r="BA1196" s="177">
        <f t="shared" si="407"/>
        <v>0.16279069767441862</v>
      </c>
      <c r="BB1196" s="173">
        <f>AW1196</f>
        <v>95000</v>
      </c>
      <c r="BC1196" s="178">
        <f t="shared" si="409"/>
        <v>113000</v>
      </c>
      <c r="BD1196" s="173">
        <f t="shared" si="390"/>
        <v>13300</v>
      </c>
      <c r="BE1196" s="177">
        <f t="shared" si="408"/>
        <v>0.16279069767441862</v>
      </c>
      <c r="BF1196" s="179" t="s">
        <v>20515</v>
      </c>
      <c r="BG1196" s="174"/>
      <c r="BH1196" s="166" t="s">
        <v>20501</v>
      </c>
      <c r="BI1196" s="162"/>
      <c r="BJ1196" s="163">
        <v>1</v>
      </c>
      <c r="BK1196" s="163"/>
    </row>
    <row r="1197" spans="1:63" ht="32.25" customHeight="1" x14ac:dyDescent="0.25">
      <c r="A1197" s="157">
        <v>1191</v>
      </c>
      <c r="B1197" s="164" t="s">
        <v>6867</v>
      </c>
      <c r="C1197" s="169" t="s">
        <v>6868</v>
      </c>
      <c r="D1197" s="169" t="s">
        <v>6803</v>
      </c>
      <c r="E1197" s="170" t="s">
        <v>6869</v>
      </c>
      <c r="F1197" s="171" t="s">
        <v>6870</v>
      </c>
      <c r="G1197" s="171" t="s">
        <v>6870</v>
      </c>
      <c r="H1197" s="172" t="s">
        <v>6870</v>
      </c>
      <c r="I1197" s="164"/>
      <c r="J1197" s="164">
        <v>1666</v>
      </c>
      <c r="K1197" s="171">
        <v>1666</v>
      </c>
      <c r="L1197" s="171" t="s">
        <v>6870</v>
      </c>
      <c r="M1197" s="173">
        <v>600000</v>
      </c>
      <c r="N1197" s="173">
        <f t="shared" si="402"/>
        <v>78000</v>
      </c>
      <c r="O1197" s="173">
        <v>78260.869565217406</v>
      </c>
      <c r="P1197" s="173">
        <v>678000</v>
      </c>
      <c r="Q1197" s="173">
        <f t="shared" si="403"/>
        <v>101739.13043478262</v>
      </c>
      <c r="R1197" s="173">
        <f t="shared" si="404"/>
        <v>701739.13043478259</v>
      </c>
      <c r="S1197" s="173">
        <v>701700</v>
      </c>
      <c r="T1197" s="174"/>
      <c r="U1197" s="175" t="s">
        <v>6804</v>
      </c>
      <c r="V1197" s="175" t="s">
        <v>6805</v>
      </c>
      <c r="W1197" s="175" t="s">
        <v>173</v>
      </c>
      <c r="X1197" s="176">
        <v>43294</v>
      </c>
      <c r="Y1197" s="171" t="s">
        <v>7688</v>
      </c>
      <c r="Z1197" s="171"/>
      <c r="AA1197" s="173">
        <v>974000</v>
      </c>
      <c r="AB1197" s="173"/>
      <c r="AC1197" s="173"/>
      <c r="AD1197" s="173"/>
      <c r="AE1197" s="173"/>
      <c r="AF1197" s="173"/>
      <c r="AG1197" s="173"/>
      <c r="AH1197" s="173"/>
      <c r="AI1197" s="173">
        <v>884850</v>
      </c>
      <c r="AJ1197" s="173"/>
      <c r="AK1197" s="173"/>
      <c r="AL1197" s="173"/>
      <c r="AM1197" s="173"/>
      <c r="AN1197" s="173"/>
      <c r="AO1197" s="173"/>
      <c r="AP1197" s="173"/>
      <c r="AQ1197" s="173"/>
      <c r="AR1197" s="173"/>
      <c r="AS1197" s="173">
        <v>1041000</v>
      </c>
      <c r="AT1197" s="160">
        <f t="shared" si="391"/>
        <v>3</v>
      </c>
      <c r="AU1197" s="173">
        <f t="shared" si="392"/>
        <v>2899850</v>
      </c>
      <c r="AV1197" s="173">
        <f t="shared" si="393"/>
        <v>966600</v>
      </c>
      <c r="AW1197" s="173">
        <f t="shared" si="394"/>
        <v>884850</v>
      </c>
      <c r="AX1197" s="173">
        <f t="shared" si="395"/>
        <v>264900</v>
      </c>
      <c r="AY1197" s="173">
        <f t="shared" si="405"/>
        <v>183150</v>
      </c>
      <c r="AZ1197" s="177">
        <f t="shared" si="406"/>
        <v>0.37751175716118002</v>
      </c>
      <c r="BA1197" s="177">
        <f t="shared" si="407"/>
        <v>0.26100897819581015</v>
      </c>
      <c r="BB1197" s="173">
        <f>AW1197</f>
        <v>884850</v>
      </c>
      <c r="BC1197" s="178">
        <f t="shared" si="409"/>
        <v>966600</v>
      </c>
      <c r="BD1197" s="173">
        <f t="shared" si="390"/>
        <v>183150</v>
      </c>
      <c r="BE1197" s="177">
        <f t="shared" si="408"/>
        <v>0.26100897819581015</v>
      </c>
      <c r="BF1197" s="179" t="s">
        <v>20515</v>
      </c>
      <c r="BG1197" s="174"/>
      <c r="BH1197" s="166" t="s">
        <v>20501</v>
      </c>
      <c r="BI1197" s="162"/>
      <c r="BJ1197" s="163">
        <v>1</v>
      </c>
      <c r="BK1197" s="163"/>
    </row>
    <row r="1198" spans="1:63" ht="32.25" customHeight="1" x14ac:dyDescent="0.25">
      <c r="A1198" s="157">
        <v>1192</v>
      </c>
      <c r="B1198" s="164" t="s">
        <v>6875</v>
      </c>
      <c r="C1198" s="169" t="s">
        <v>6876</v>
      </c>
      <c r="D1198" s="169" t="s">
        <v>6803</v>
      </c>
      <c r="E1198" s="170" t="s">
        <v>6877</v>
      </c>
      <c r="F1198" s="171" t="s">
        <v>6878</v>
      </c>
      <c r="G1198" s="171" t="s">
        <v>6878</v>
      </c>
      <c r="H1198" s="172" t="s">
        <v>6878</v>
      </c>
      <c r="I1198" s="164"/>
      <c r="J1198" s="164">
        <v>1687</v>
      </c>
      <c r="K1198" s="171">
        <v>1687</v>
      </c>
      <c r="L1198" s="171" t="s">
        <v>6878</v>
      </c>
      <c r="M1198" s="173">
        <v>143000</v>
      </c>
      <c r="N1198" s="173">
        <f t="shared" si="402"/>
        <v>32000</v>
      </c>
      <c r="O1198" s="173">
        <v>32869.565217391297</v>
      </c>
      <c r="P1198" s="173">
        <v>175000</v>
      </c>
      <c r="Q1198" s="173">
        <f t="shared" si="403"/>
        <v>42730.434782608681</v>
      </c>
      <c r="R1198" s="173">
        <f t="shared" si="404"/>
        <v>185730.43478260867</v>
      </c>
      <c r="S1198" s="173">
        <v>185700</v>
      </c>
      <c r="T1198" s="174"/>
      <c r="U1198" s="175" t="s">
        <v>6804</v>
      </c>
      <c r="V1198" s="175" t="s">
        <v>6805</v>
      </c>
      <c r="W1198" s="175" t="s">
        <v>173</v>
      </c>
      <c r="X1198" s="176">
        <v>43294</v>
      </c>
      <c r="Y1198" s="171" t="s">
        <v>7688</v>
      </c>
      <c r="Z1198" s="171"/>
      <c r="AA1198" s="173"/>
      <c r="AB1198" s="173"/>
      <c r="AC1198" s="173"/>
      <c r="AD1198" s="173"/>
      <c r="AE1198" s="173"/>
      <c r="AF1198" s="173"/>
      <c r="AG1198" s="173">
        <v>247000</v>
      </c>
      <c r="AH1198" s="173"/>
      <c r="AI1198" s="173">
        <v>200600</v>
      </c>
      <c r="AJ1198" s="173"/>
      <c r="AK1198" s="173"/>
      <c r="AL1198" s="173"/>
      <c r="AM1198" s="173"/>
      <c r="AN1198" s="173"/>
      <c r="AO1198" s="173"/>
      <c r="AP1198" s="173"/>
      <c r="AQ1198" s="173"/>
      <c r="AR1198" s="173"/>
      <c r="AS1198" s="173">
        <v>236000</v>
      </c>
      <c r="AT1198" s="160">
        <f t="shared" si="391"/>
        <v>3</v>
      </c>
      <c r="AU1198" s="173">
        <f t="shared" si="392"/>
        <v>683600</v>
      </c>
      <c r="AV1198" s="173">
        <f t="shared" si="393"/>
        <v>227900</v>
      </c>
      <c r="AW1198" s="173">
        <f t="shared" si="394"/>
        <v>200600</v>
      </c>
      <c r="AX1198" s="173">
        <f t="shared" si="395"/>
        <v>42200</v>
      </c>
      <c r="AY1198" s="173">
        <f t="shared" si="405"/>
        <v>14900</v>
      </c>
      <c r="AZ1198" s="177">
        <f t="shared" si="406"/>
        <v>0.22724824986537426</v>
      </c>
      <c r="BA1198" s="177">
        <f t="shared" si="407"/>
        <v>8.023694130317717E-2</v>
      </c>
      <c r="BB1198" s="173">
        <f>AV1198</f>
        <v>227900</v>
      </c>
      <c r="BC1198" s="178">
        <f t="shared" si="409"/>
        <v>227900</v>
      </c>
      <c r="BD1198" s="173">
        <f t="shared" si="390"/>
        <v>42200</v>
      </c>
      <c r="BE1198" s="177">
        <f t="shared" si="408"/>
        <v>0.22724824986537426</v>
      </c>
      <c r="BF1198" s="179" t="s">
        <v>7679</v>
      </c>
      <c r="BG1198" s="174"/>
      <c r="BH1198" s="166" t="s">
        <v>20501</v>
      </c>
      <c r="BI1198" s="162"/>
      <c r="BJ1198" s="163">
        <v>1</v>
      </c>
      <c r="BK1198" s="163"/>
    </row>
    <row r="1199" spans="1:63" ht="32.25" customHeight="1" x14ac:dyDescent="0.25">
      <c r="A1199" s="157">
        <v>1193</v>
      </c>
      <c r="B1199" s="164" t="s">
        <v>6881</v>
      </c>
      <c r="C1199" s="169" t="s">
        <v>6879</v>
      </c>
      <c r="D1199" s="169" t="s">
        <v>6803</v>
      </c>
      <c r="E1199" s="170" t="s">
        <v>6882</v>
      </c>
      <c r="F1199" s="171" t="s">
        <v>6883</v>
      </c>
      <c r="G1199" s="171" t="s">
        <v>6883</v>
      </c>
      <c r="H1199" s="172" t="s">
        <v>6883</v>
      </c>
      <c r="I1199" s="164"/>
      <c r="J1199" s="164">
        <v>1690</v>
      </c>
      <c r="K1199" s="171">
        <v>1690</v>
      </c>
      <c r="L1199" s="171" t="s">
        <v>6880</v>
      </c>
      <c r="M1199" s="173">
        <v>35000</v>
      </c>
      <c r="N1199" s="173">
        <f t="shared" si="402"/>
        <v>8100</v>
      </c>
      <c r="O1199" s="173">
        <v>8139.1304347826099</v>
      </c>
      <c r="P1199" s="173">
        <v>43100</v>
      </c>
      <c r="Q1199" s="173">
        <f t="shared" si="403"/>
        <v>10580.869565217392</v>
      </c>
      <c r="R1199" s="173">
        <f t="shared" si="404"/>
        <v>45580.869565217392</v>
      </c>
      <c r="S1199" s="173">
        <v>45500</v>
      </c>
      <c r="T1199" s="174"/>
      <c r="U1199" s="175" t="s">
        <v>6804</v>
      </c>
      <c r="V1199" s="175" t="s">
        <v>6805</v>
      </c>
      <c r="W1199" s="175" t="s">
        <v>173</v>
      </c>
      <c r="X1199" s="176">
        <v>43294</v>
      </c>
      <c r="Y1199" s="171" t="s">
        <v>7684</v>
      </c>
      <c r="Z1199" s="171"/>
      <c r="AA1199" s="173"/>
      <c r="AB1199" s="173"/>
      <c r="AC1199" s="173"/>
      <c r="AD1199" s="173"/>
      <c r="AE1199" s="173"/>
      <c r="AF1199" s="173"/>
      <c r="AG1199" s="173">
        <v>87000</v>
      </c>
      <c r="AH1199" s="173"/>
      <c r="AI1199" s="173">
        <v>60400</v>
      </c>
      <c r="AJ1199" s="173"/>
      <c r="AK1199" s="173"/>
      <c r="AL1199" s="173"/>
      <c r="AM1199" s="173"/>
      <c r="AN1199" s="173"/>
      <c r="AO1199" s="173"/>
      <c r="AP1199" s="173"/>
      <c r="AQ1199" s="173"/>
      <c r="AR1199" s="173"/>
      <c r="AS1199" s="173">
        <v>60000</v>
      </c>
      <c r="AT1199" s="160">
        <f t="shared" si="391"/>
        <v>3</v>
      </c>
      <c r="AU1199" s="173">
        <f t="shared" si="392"/>
        <v>207400</v>
      </c>
      <c r="AV1199" s="173">
        <f t="shared" si="393"/>
        <v>69100</v>
      </c>
      <c r="AW1199" s="173">
        <f t="shared" si="394"/>
        <v>60000</v>
      </c>
      <c r="AX1199" s="173">
        <f t="shared" si="395"/>
        <v>23600</v>
      </c>
      <c r="AY1199" s="173">
        <f t="shared" si="405"/>
        <v>14500</v>
      </c>
      <c r="AZ1199" s="177">
        <f t="shared" si="406"/>
        <v>0.51868131868131873</v>
      </c>
      <c r="BA1199" s="177">
        <f t="shared" si="407"/>
        <v>0.31868131868131866</v>
      </c>
      <c r="BB1199" s="173">
        <f>AW1199</f>
        <v>60000</v>
      </c>
      <c r="BC1199" s="178">
        <f t="shared" si="409"/>
        <v>69100</v>
      </c>
      <c r="BD1199" s="173">
        <f t="shared" si="390"/>
        <v>14500</v>
      </c>
      <c r="BE1199" s="177">
        <f t="shared" si="408"/>
        <v>0.31868131868131866</v>
      </c>
      <c r="BF1199" s="179" t="s">
        <v>20515</v>
      </c>
      <c r="BG1199" s="174"/>
      <c r="BH1199" s="166" t="s">
        <v>20501</v>
      </c>
      <c r="BI1199" s="162"/>
      <c r="BJ1199" s="163">
        <v>1</v>
      </c>
      <c r="BK1199" s="163"/>
    </row>
    <row r="1200" spans="1:63" ht="32.25" customHeight="1" x14ac:dyDescent="0.25">
      <c r="A1200" s="157">
        <v>1194</v>
      </c>
      <c r="B1200" s="164" t="s">
        <v>6884</v>
      </c>
      <c r="C1200" s="169" t="s">
        <v>6879</v>
      </c>
      <c r="D1200" s="169" t="s">
        <v>6803</v>
      </c>
      <c r="E1200" s="170" t="s">
        <v>6885</v>
      </c>
      <c r="F1200" s="171" t="s">
        <v>6886</v>
      </c>
      <c r="G1200" s="171" t="s">
        <v>6886</v>
      </c>
      <c r="H1200" s="172" t="s">
        <v>6886</v>
      </c>
      <c r="I1200" s="164"/>
      <c r="J1200" s="164">
        <v>1690</v>
      </c>
      <c r="K1200" s="171">
        <v>1690</v>
      </c>
      <c r="L1200" s="171" t="s">
        <v>6880</v>
      </c>
      <c r="M1200" s="173">
        <v>35000</v>
      </c>
      <c r="N1200" s="173">
        <f t="shared" si="402"/>
        <v>8100</v>
      </c>
      <c r="O1200" s="173">
        <v>8139.1304347826099</v>
      </c>
      <c r="P1200" s="173">
        <v>43100</v>
      </c>
      <c r="Q1200" s="173">
        <f t="shared" si="403"/>
        <v>10580.869565217392</v>
      </c>
      <c r="R1200" s="173">
        <f t="shared" si="404"/>
        <v>45580.869565217392</v>
      </c>
      <c r="S1200" s="173">
        <v>45500</v>
      </c>
      <c r="T1200" s="174"/>
      <c r="U1200" s="175" t="s">
        <v>6804</v>
      </c>
      <c r="V1200" s="175" t="s">
        <v>6805</v>
      </c>
      <c r="W1200" s="175" t="s">
        <v>173</v>
      </c>
      <c r="X1200" s="176">
        <v>43294</v>
      </c>
      <c r="Y1200" s="171" t="s">
        <v>7684</v>
      </c>
      <c r="Z1200" s="171"/>
      <c r="AA1200" s="173"/>
      <c r="AB1200" s="173">
        <v>80000</v>
      </c>
      <c r="AC1200" s="173"/>
      <c r="AD1200" s="173"/>
      <c r="AE1200" s="173"/>
      <c r="AF1200" s="173"/>
      <c r="AG1200" s="173"/>
      <c r="AH1200" s="173"/>
      <c r="AI1200" s="173">
        <v>60400</v>
      </c>
      <c r="AJ1200" s="173"/>
      <c r="AK1200" s="173"/>
      <c r="AL1200" s="173"/>
      <c r="AM1200" s="173"/>
      <c r="AN1200" s="173"/>
      <c r="AO1200" s="173"/>
      <c r="AP1200" s="173"/>
      <c r="AQ1200" s="173"/>
      <c r="AR1200" s="173"/>
      <c r="AS1200" s="173">
        <v>61000</v>
      </c>
      <c r="AT1200" s="160">
        <f t="shared" si="391"/>
        <v>3</v>
      </c>
      <c r="AU1200" s="173">
        <f t="shared" si="392"/>
        <v>201400</v>
      </c>
      <c r="AV1200" s="173">
        <f t="shared" si="393"/>
        <v>67100</v>
      </c>
      <c r="AW1200" s="173">
        <f t="shared" si="394"/>
        <v>60400</v>
      </c>
      <c r="AX1200" s="173">
        <f t="shared" si="395"/>
        <v>21600</v>
      </c>
      <c r="AY1200" s="173">
        <f t="shared" si="405"/>
        <v>14900</v>
      </c>
      <c r="AZ1200" s="177">
        <f t="shared" si="406"/>
        <v>0.4747252747252747</v>
      </c>
      <c r="BA1200" s="177">
        <f t="shared" si="407"/>
        <v>0.32747252747252747</v>
      </c>
      <c r="BB1200" s="173">
        <f>AW1200</f>
        <v>60400</v>
      </c>
      <c r="BC1200" s="178">
        <f t="shared" si="409"/>
        <v>67100</v>
      </c>
      <c r="BD1200" s="173">
        <f t="shared" si="390"/>
        <v>14900</v>
      </c>
      <c r="BE1200" s="177">
        <f t="shared" si="408"/>
        <v>0.32747252747252747</v>
      </c>
      <c r="BF1200" s="179" t="s">
        <v>20515</v>
      </c>
      <c r="BG1200" s="174"/>
      <c r="BH1200" s="166" t="s">
        <v>20501</v>
      </c>
      <c r="BI1200" s="162"/>
      <c r="BJ1200" s="163">
        <v>1</v>
      </c>
      <c r="BK1200" s="163"/>
    </row>
    <row r="1201" spans="1:63" ht="32.25" customHeight="1" x14ac:dyDescent="0.25">
      <c r="A1201" s="157">
        <v>1195</v>
      </c>
      <c r="B1201" s="164" t="s">
        <v>6887</v>
      </c>
      <c r="C1201" s="169" t="s">
        <v>6879</v>
      </c>
      <c r="D1201" s="169" t="s">
        <v>6803</v>
      </c>
      <c r="E1201" s="170" t="s">
        <v>6888</v>
      </c>
      <c r="F1201" s="171" t="s">
        <v>6889</v>
      </c>
      <c r="G1201" s="171" t="s">
        <v>6889</v>
      </c>
      <c r="H1201" s="172" t="s">
        <v>6889</v>
      </c>
      <c r="I1201" s="164"/>
      <c r="J1201" s="164">
        <v>1690</v>
      </c>
      <c r="K1201" s="171">
        <v>1690</v>
      </c>
      <c r="L1201" s="171" t="s">
        <v>6880</v>
      </c>
      <c r="M1201" s="173">
        <v>35000</v>
      </c>
      <c r="N1201" s="173">
        <f t="shared" si="402"/>
        <v>8100</v>
      </c>
      <c r="O1201" s="173">
        <v>8139.1304347826099</v>
      </c>
      <c r="P1201" s="173">
        <v>43100</v>
      </c>
      <c r="Q1201" s="173">
        <f t="shared" si="403"/>
        <v>10580.869565217392</v>
      </c>
      <c r="R1201" s="173">
        <f t="shared" si="404"/>
        <v>45580.869565217392</v>
      </c>
      <c r="S1201" s="173">
        <v>45500</v>
      </c>
      <c r="T1201" s="174"/>
      <c r="U1201" s="175" t="s">
        <v>6804</v>
      </c>
      <c r="V1201" s="175" t="s">
        <v>6805</v>
      </c>
      <c r="W1201" s="175" t="s">
        <v>94</v>
      </c>
      <c r="X1201" s="176">
        <v>43294</v>
      </c>
      <c r="Y1201" s="171" t="s">
        <v>7684</v>
      </c>
      <c r="Z1201" s="171"/>
      <c r="AA1201" s="173">
        <v>61000</v>
      </c>
      <c r="AB1201" s="173">
        <v>80000</v>
      </c>
      <c r="AC1201" s="173"/>
      <c r="AD1201" s="173"/>
      <c r="AE1201" s="173"/>
      <c r="AF1201" s="173"/>
      <c r="AG1201" s="173"/>
      <c r="AH1201" s="173"/>
      <c r="AI1201" s="173"/>
      <c r="AJ1201" s="173"/>
      <c r="AK1201" s="173"/>
      <c r="AL1201" s="173"/>
      <c r="AM1201" s="173"/>
      <c r="AN1201" s="173"/>
      <c r="AO1201" s="173"/>
      <c r="AP1201" s="173"/>
      <c r="AQ1201" s="173"/>
      <c r="AR1201" s="173"/>
      <c r="AS1201" s="173">
        <v>61000</v>
      </c>
      <c r="AT1201" s="160">
        <f t="shared" si="391"/>
        <v>3</v>
      </c>
      <c r="AU1201" s="173">
        <f t="shared" si="392"/>
        <v>202000</v>
      </c>
      <c r="AV1201" s="173">
        <f t="shared" si="393"/>
        <v>67300</v>
      </c>
      <c r="AW1201" s="173">
        <f t="shared" si="394"/>
        <v>61000</v>
      </c>
      <c r="AX1201" s="173">
        <f t="shared" si="395"/>
        <v>21800</v>
      </c>
      <c r="AY1201" s="173">
        <f t="shared" si="405"/>
        <v>15500</v>
      </c>
      <c r="AZ1201" s="177">
        <f t="shared" si="406"/>
        <v>0.47912087912087914</v>
      </c>
      <c r="BA1201" s="177">
        <f t="shared" si="407"/>
        <v>0.34065934065934067</v>
      </c>
      <c r="BB1201" s="173">
        <f>AW1201</f>
        <v>61000</v>
      </c>
      <c r="BC1201" s="178">
        <f t="shared" si="409"/>
        <v>67300</v>
      </c>
      <c r="BD1201" s="173">
        <f t="shared" si="390"/>
        <v>15500</v>
      </c>
      <c r="BE1201" s="177">
        <f t="shared" si="408"/>
        <v>0.34065934065934067</v>
      </c>
      <c r="BF1201" s="179" t="s">
        <v>20515</v>
      </c>
      <c r="BG1201" s="174"/>
      <c r="BH1201" s="166" t="s">
        <v>20501</v>
      </c>
      <c r="BI1201" s="162"/>
      <c r="BJ1201" s="163">
        <v>1</v>
      </c>
      <c r="BK1201" s="163"/>
    </row>
    <row r="1202" spans="1:63" ht="32.25" customHeight="1" x14ac:dyDescent="0.25">
      <c r="A1202" s="157">
        <v>1196</v>
      </c>
      <c r="B1202" s="164" t="s">
        <v>6890</v>
      </c>
      <c r="C1202" s="169" t="s">
        <v>6891</v>
      </c>
      <c r="D1202" s="169" t="s">
        <v>6803</v>
      </c>
      <c r="E1202" s="170" t="s">
        <v>6892</v>
      </c>
      <c r="F1202" s="171" t="s">
        <v>6893</v>
      </c>
      <c r="G1202" s="171" t="s">
        <v>6893</v>
      </c>
      <c r="H1202" s="172" t="s">
        <v>6893</v>
      </c>
      <c r="I1202" s="164"/>
      <c r="J1202" s="164">
        <v>1713</v>
      </c>
      <c r="K1202" s="171">
        <v>1713</v>
      </c>
      <c r="L1202" s="171" t="s">
        <v>6894</v>
      </c>
      <c r="M1202" s="173">
        <v>150000</v>
      </c>
      <c r="N1202" s="173">
        <f t="shared" si="402"/>
        <v>34000</v>
      </c>
      <c r="O1202" s="173">
        <v>34434.782608695597</v>
      </c>
      <c r="P1202" s="173">
        <v>184000</v>
      </c>
      <c r="Q1202" s="173">
        <f t="shared" si="403"/>
        <v>44765.217391304272</v>
      </c>
      <c r="R1202" s="173">
        <f t="shared" si="404"/>
        <v>194765.21739130426</v>
      </c>
      <c r="S1202" s="173">
        <v>194700</v>
      </c>
      <c r="T1202" s="174"/>
      <c r="U1202" s="175" t="s">
        <v>6804</v>
      </c>
      <c r="V1202" s="175" t="s">
        <v>6805</v>
      </c>
      <c r="W1202" s="175" t="s">
        <v>173</v>
      </c>
      <c r="X1202" s="176">
        <v>43294</v>
      </c>
      <c r="Y1202" s="171" t="s">
        <v>7684</v>
      </c>
      <c r="Z1202" s="171"/>
      <c r="AA1202" s="173"/>
      <c r="AB1202" s="173">
        <v>233000</v>
      </c>
      <c r="AC1202" s="173"/>
      <c r="AD1202" s="173"/>
      <c r="AE1202" s="173"/>
      <c r="AF1202" s="173"/>
      <c r="AG1202" s="173"/>
      <c r="AH1202" s="173"/>
      <c r="AI1202" s="173">
        <v>214200</v>
      </c>
      <c r="AJ1202" s="173"/>
      <c r="AK1202" s="173"/>
      <c r="AL1202" s="173"/>
      <c r="AM1202" s="173"/>
      <c r="AN1202" s="173"/>
      <c r="AO1202" s="173"/>
      <c r="AP1202" s="173"/>
      <c r="AQ1202" s="173"/>
      <c r="AR1202" s="173"/>
      <c r="AS1202" s="173">
        <v>252000</v>
      </c>
      <c r="AT1202" s="160">
        <f t="shared" si="391"/>
        <v>3</v>
      </c>
      <c r="AU1202" s="173">
        <f t="shared" si="392"/>
        <v>699200</v>
      </c>
      <c r="AV1202" s="173">
        <f t="shared" si="393"/>
        <v>233100</v>
      </c>
      <c r="AW1202" s="173">
        <f t="shared" si="394"/>
        <v>214200</v>
      </c>
      <c r="AX1202" s="173">
        <f t="shared" si="395"/>
        <v>38400</v>
      </c>
      <c r="AY1202" s="173">
        <f t="shared" si="405"/>
        <v>19500</v>
      </c>
      <c r="AZ1202" s="177">
        <f t="shared" si="406"/>
        <v>0.19722650231124808</v>
      </c>
      <c r="BA1202" s="177">
        <f t="shared" si="407"/>
        <v>0.10015408320493066</v>
      </c>
      <c r="BB1202" s="173">
        <f>AV1202</f>
        <v>233100</v>
      </c>
      <c r="BC1202" s="178">
        <f t="shared" si="409"/>
        <v>233100</v>
      </c>
      <c r="BD1202" s="173">
        <f t="shared" si="390"/>
        <v>38400</v>
      </c>
      <c r="BE1202" s="177">
        <f t="shared" si="408"/>
        <v>0.19722650231124808</v>
      </c>
      <c r="BF1202" s="179" t="s">
        <v>7679</v>
      </c>
      <c r="BG1202" s="174"/>
      <c r="BH1202" s="166" t="s">
        <v>20501</v>
      </c>
      <c r="BI1202" s="162"/>
      <c r="BJ1202" s="163">
        <v>1</v>
      </c>
      <c r="BK1202" s="163"/>
    </row>
    <row r="1203" spans="1:63" ht="32.25" customHeight="1" x14ac:dyDescent="0.25">
      <c r="A1203" s="157">
        <v>1197</v>
      </c>
      <c r="B1203" s="164" t="s">
        <v>6897</v>
      </c>
      <c r="C1203" s="169" t="s">
        <v>6895</v>
      </c>
      <c r="D1203" s="169" t="s">
        <v>6803</v>
      </c>
      <c r="E1203" s="170" t="s">
        <v>6898</v>
      </c>
      <c r="F1203" s="171" t="s">
        <v>6899</v>
      </c>
      <c r="G1203" s="171" t="s">
        <v>6899</v>
      </c>
      <c r="H1203" s="172" t="s">
        <v>6899</v>
      </c>
      <c r="I1203" s="164"/>
      <c r="J1203" s="164">
        <v>1715</v>
      </c>
      <c r="K1203" s="171">
        <v>1715</v>
      </c>
      <c r="L1203" s="171" t="s">
        <v>6896</v>
      </c>
      <c r="M1203" s="173">
        <v>100000</v>
      </c>
      <c r="N1203" s="173">
        <f t="shared" si="402"/>
        <v>23000</v>
      </c>
      <c r="O1203" s="173">
        <v>23478.260869565202</v>
      </c>
      <c r="P1203" s="173">
        <v>123000</v>
      </c>
      <c r="Q1203" s="173">
        <f t="shared" si="403"/>
        <v>30521.739130434762</v>
      </c>
      <c r="R1203" s="173">
        <f t="shared" si="404"/>
        <v>130521.73913043475</v>
      </c>
      <c r="S1203" s="173">
        <v>130500</v>
      </c>
      <c r="T1203" s="174"/>
      <c r="U1203" s="175" t="s">
        <v>6804</v>
      </c>
      <c r="V1203" s="175" t="s">
        <v>6805</v>
      </c>
      <c r="W1203" s="175" t="s">
        <v>173</v>
      </c>
      <c r="X1203" s="176">
        <v>43294</v>
      </c>
      <c r="Y1203" s="171" t="s">
        <v>7688</v>
      </c>
      <c r="Z1203" s="171"/>
      <c r="AA1203" s="173"/>
      <c r="AB1203" s="173"/>
      <c r="AC1203" s="173"/>
      <c r="AD1203" s="173"/>
      <c r="AE1203" s="173"/>
      <c r="AF1203" s="173">
        <v>175000</v>
      </c>
      <c r="AG1203" s="173"/>
      <c r="AH1203" s="173">
        <v>207000</v>
      </c>
      <c r="AI1203" s="173"/>
      <c r="AJ1203" s="173"/>
      <c r="AK1203" s="173"/>
      <c r="AL1203" s="173"/>
      <c r="AM1203" s="173"/>
      <c r="AN1203" s="173"/>
      <c r="AO1203" s="173"/>
      <c r="AP1203" s="173"/>
      <c r="AQ1203" s="173"/>
      <c r="AR1203" s="173"/>
      <c r="AS1203" s="173">
        <v>200000</v>
      </c>
      <c r="AT1203" s="160">
        <f t="shared" si="391"/>
        <v>3</v>
      </c>
      <c r="AU1203" s="173">
        <f t="shared" si="392"/>
        <v>582000</v>
      </c>
      <c r="AV1203" s="173">
        <f t="shared" si="393"/>
        <v>194000</v>
      </c>
      <c r="AW1203" s="173">
        <f t="shared" si="394"/>
        <v>175000</v>
      </c>
      <c r="AX1203" s="173">
        <f t="shared" si="395"/>
        <v>63500</v>
      </c>
      <c r="AY1203" s="173">
        <f t="shared" si="405"/>
        <v>44500</v>
      </c>
      <c r="AZ1203" s="177">
        <f t="shared" si="406"/>
        <v>0.48659003831417624</v>
      </c>
      <c r="BA1203" s="177">
        <f t="shared" si="407"/>
        <v>0.34099616858237547</v>
      </c>
      <c r="BB1203" s="173">
        <f>AW1203</f>
        <v>175000</v>
      </c>
      <c r="BC1203" s="178">
        <f t="shared" si="409"/>
        <v>194000</v>
      </c>
      <c r="BD1203" s="173">
        <f t="shared" si="390"/>
        <v>44500</v>
      </c>
      <c r="BE1203" s="177">
        <f t="shared" si="408"/>
        <v>0.34099616858237547</v>
      </c>
      <c r="BF1203" s="179" t="s">
        <v>20515</v>
      </c>
      <c r="BG1203" s="174"/>
      <c r="BH1203" s="166" t="s">
        <v>20501</v>
      </c>
      <c r="BI1203" s="162"/>
      <c r="BJ1203" s="163">
        <v>1</v>
      </c>
      <c r="BK1203" s="163"/>
    </row>
    <row r="1204" spans="1:63" ht="32.25" customHeight="1" x14ac:dyDescent="0.25">
      <c r="A1204" s="157">
        <v>1198</v>
      </c>
      <c r="B1204" s="164" t="s">
        <v>6902</v>
      </c>
      <c r="C1204" s="169" t="s">
        <v>6900</v>
      </c>
      <c r="D1204" s="169" t="s">
        <v>6803</v>
      </c>
      <c r="E1204" s="170" t="s">
        <v>6903</v>
      </c>
      <c r="F1204" s="171" t="s">
        <v>6904</v>
      </c>
      <c r="G1204" s="171" t="s">
        <v>6904</v>
      </c>
      <c r="H1204" s="172" t="s">
        <v>6904</v>
      </c>
      <c r="I1204" s="164"/>
      <c r="J1204" s="164">
        <v>1716</v>
      </c>
      <c r="K1204" s="171">
        <v>1716</v>
      </c>
      <c r="L1204" s="171" t="s">
        <v>6901</v>
      </c>
      <c r="M1204" s="173">
        <v>120000</v>
      </c>
      <c r="N1204" s="173">
        <f t="shared" si="402"/>
        <v>28000</v>
      </c>
      <c r="O1204" s="173">
        <v>28173.9130434783</v>
      </c>
      <c r="P1204" s="173">
        <v>148000</v>
      </c>
      <c r="Q1204" s="173">
        <f t="shared" si="403"/>
        <v>36626.086956521787</v>
      </c>
      <c r="R1204" s="173">
        <f t="shared" si="404"/>
        <v>156626.08695652179</v>
      </c>
      <c r="S1204" s="173">
        <v>156600</v>
      </c>
      <c r="T1204" s="174"/>
      <c r="U1204" s="175" t="s">
        <v>6804</v>
      </c>
      <c r="V1204" s="175" t="s">
        <v>6805</v>
      </c>
      <c r="W1204" s="175" t="s">
        <v>173</v>
      </c>
      <c r="X1204" s="176">
        <v>43294</v>
      </c>
      <c r="Y1204" s="171" t="s">
        <v>7688</v>
      </c>
      <c r="Z1204" s="171"/>
      <c r="AA1204" s="173"/>
      <c r="AB1204" s="173"/>
      <c r="AC1204" s="173"/>
      <c r="AD1204" s="173"/>
      <c r="AE1204" s="173"/>
      <c r="AF1204" s="173"/>
      <c r="AG1204" s="173">
        <v>191000</v>
      </c>
      <c r="AH1204" s="173">
        <v>234000</v>
      </c>
      <c r="AI1204" s="173"/>
      <c r="AJ1204" s="173"/>
      <c r="AK1204" s="173"/>
      <c r="AL1204" s="173"/>
      <c r="AM1204" s="173"/>
      <c r="AN1204" s="173"/>
      <c r="AO1204" s="173"/>
      <c r="AP1204" s="173"/>
      <c r="AQ1204" s="173"/>
      <c r="AR1204" s="173"/>
      <c r="AS1204" s="173">
        <v>234000</v>
      </c>
      <c r="AT1204" s="160">
        <f t="shared" si="391"/>
        <v>3</v>
      </c>
      <c r="AU1204" s="173">
        <f t="shared" si="392"/>
        <v>659000</v>
      </c>
      <c r="AV1204" s="173">
        <f t="shared" si="393"/>
        <v>219700</v>
      </c>
      <c r="AW1204" s="173">
        <f t="shared" si="394"/>
        <v>191000</v>
      </c>
      <c r="AX1204" s="173">
        <f t="shared" si="395"/>
        <v>63100</v>
      </c>
      <c r="AY1204" s="173">
        <f t="shared" si="405"/>
        <v>34400</v>
      </c>
      <c r="AZ1204" s="177">
        <f t="shared" si="406"/>
        <v>0.40293742017879947</v>
      </c>
      <c r="BA1204" s="177">
        <f t="shared" si="407"/>
        <v>0.21966794380587484</v>
      </c>
      <c r="BB1204" s="173">
        <f>AW1204</f>
        <v>191000</v>
      </c>
      <c r="BC1204" s="178">
        <f t="shared" si="409"/>
        <v>219700</v>
      </c>
      <c r="BD1204" s="173">
        <f t="shared" si="390"/>
        <v>34400</v>
      </c>
      <c r="BE1204" s="177">
        <f t="shared" si="408"/>
        <v>0.21966794380587484</v>
      </c>
      <c r="BF1204" s="179" t="s">
        <v>20515</v>
      </c>
      <c r="BG1204" s="174"/>
      <c r="BH1204" s="166" t="s">
        <v>20501</v>
      </c>
      <c r="BI1204" s="162"/>
      <c r="BJ1204" s="163">
        <v>1</v>
      </c>
      <c r="BK1204" s="163"/>
    </row>
    <row r="1205" spans="1:63" ht="32.25" customHeight="1" x14ac:dyDescent="0.25">
      <c r="A1205" s="157">
        <v>1199</v>
      </c>
      <c r="B1205" s="164" t="s">
        <v>6909</v>
      </c>
      <c r="C1205" s="169" t="s">
        <v>6910</v>
      </c>
      <c r="D1205" s="169" t="s">
        <v>6803</v>
      </c>
      <c r="E1205" s="170" t="s">
        <v>6911</v>
      </c>
      <c r="F1205" s="171" t="s">
        <v>6912</v>
      </c>
      <c r="G1205" s="171" t="s">
        <v>6912</v>
      </c>
      <c r="H1205" s="172" t="s">
        <v>6912</v>
      </c>
      <c r="I1205" s="164"/>
      <c r="J1205" s="164">
        <v>1728</v>
      </c>
      <c r="K1205" s="171">
        <v>1728</v>
      </c>
      <c r="L1205" s="171" t="s">
        <v>6912</v>
      </c>
      <c r="M1205" s="173">
        <v>25000</v>
      </c>
      <c r="N1205" s="173">
        <f t="shared" si="402"/>
        <v>5700</v>
      </c>
      <c r="O1205" s="173">
        <v>5791.3043478260897</v>
      </c>
      <c r="P1205" s="173">
        <v>30700</v>
      </c>
      <c r="Q1205" s="173">
        <f t="shared" si="403"/>
        <v>7528.6956521739166</v>
      </c>
      <c r="R1205" s="173">
        <f t="shared" si="404"/>
        <v>32528.695652173916</v>
      </c>
      <c r="S1205" s="173">
        <v>32500</v>
      </c>
      <c r="T1205" s="174"/>
      <c r="U1205" s="175" t="s">
        <v>6804</v>
      </c>
      <c r="V1205" s="175" t="s">
        <v>6805</v>
      </c>
      <c r="W1205" s="175" t="s">
        <v>29</v>
      </c>
      <c r="X1205" s="176">
        <v>43294</v>
      </c>
      <c r="Y1205" s="171" t="s">
        <v>7684</v>
      </c>
      <c r="Z1205" s="171"/>
      <c r="AA1205" s="173">
        <v>64000</v>
      </c>
      <c r="AB1205" s="173"/>
      <c r="AC1205" s="173"/>
      <c r="AD1205" s="173"/>
      <c r="AE1205" s="173"/>
      <c r="AF1205" s="173"/>
      <c r="AG1205" s="173"/>
      <c r="AH1205" s="173"/>
      <c r="AI1205" s="173">
        <v>43000</v>
      </c>
      <c r="AJ1205" s="173"/>
      <c r="AK1205" s="173"/>
      <c r="AL1205" s="173"/>
      <c r="AM1205" s="173"/>
      <c r="AN1205" s="173"/>
      <c r="AO1205" s="173"/>
      <c r="AP1205" s="173"/>
      <c r="AQ1205" s="173"/>
      <c r="AR1205" s="173"/>
      <c r="AS1205" s="173">
        <v>43000</v>
      </c>
      <c r="AT1205" s="160">
        <f t="shared" si="391"/>
        <v>3</v>
      </c>
      <c r="AU1205" s="173">
        <f t="shared" si="392"/>
        <v>150000</v>
      </c>
      <c r="AV1205" s="173">
        <f t="shared" si="393"/>
        <v>50000</v>
      </c>
      <c r="AW1205" s="173">
        <f t="shared" si="394"/>
        <v>43000</v>
      </c>
      <c r="AX1205" s="173">
        <f t="shared" si="395"/>
        <v>17500</v>
      </c>
      <c r="AY1205" s="173">
        <f t="shared" si="405"/>
        <v>10500</v>
      </c>
      <c r="AZ1205" s="177">
        <f t="shared" si="406"/>
        <v>0.53846153846153844</v>
      </c>
      <c r="BA1205" s="177">
        <f t="shared" si="407"/>
        <v>0.32307692307692309</v>
      </c>
      <c r="BB1205" s="173">
        <f>AW1205</f>
        <v>43000</v>
      </c>
      <c r="BC1205" s="178">
        <f t="shared" si="409"/>
        <v>50000</v>
      </c>
      <c r="BD1205" s="173">
        <f t="shared" si="390"/>
        <v>10500</v>
      </c>
      <c r="BE1205" s="177">
        <f t="shared" si="408"/>
        <v>0.32307692307692309</v>
      </c>
      <c r="BF1205" s="179" t="s">
        <v>20515</v>
      </c>
      <c r="BG1205" s="174"/>
      <c r="BH1205" s="166" t="s">
        <v>20501</v>
      </c>
      <c r="BI1205" s="162"/>
      <c r="BJ1205" s="163">
        <v>1</v>
      </c>
      <c r="BK1205" s="163"/>
    </row>
    <row r="1206" spans="1:63" ht="32.25" customHeight="1" x14ac:dyDescent="0.25">
      <c r="A1206" s="157">
        <v>1200</v>
      </c>
      <c r="B1206" s="164" t="s">
        <v>6913</v>
      </c>
      <c r="C1206" s="169" t="s">
        <v>6914</v>
      </c>
      <c r="D1206" s="169" t="s">
        <v>6803</v>
      </c>
      <c r="E1206" s="170" t="s">
        <v>6915</v>
      </c>
      <c r="F1206" s="171" t="s">
        <v>6916</v>
      </c>
      <c r="G1206" s="171" t="s">
        <v>6916</v>
      </c>
      <c r="H1206" s="172" t="s">
        <v>6916</v>
      </c>
      <c r="I1206" s="164"/>
      <c r="J1206" s="164">
        <v>1730</v>
      </c>
      <c r="K1206" s="171">
        <v>1730</v>
      </c>
      <c r="L1206" s="171" t="s">
        <v>6917</v>
      </c>
      <c r="M1206" s="173">
        <v>57000</v>
      </c>
      <c r="N1206" s="173">
        <f t="shared" si="402"/>
        <v>13300</v>
      </c>
      <c r="O1206" s="173">
        <v>13304.347826087</v>
      </c>
      <c r="P1206" s="173">
        <v>70300</v>
      </c>
      <c r="Q1206" s="173">
        <f t="shared" si="403"/>
        <v>17295.652173913099</v>
      </c>
      <c r="R1206" s="173">
        <f t="shared" si="404"/>
        <v>74295.652173913099</v>
      </c>
      <c r="S1206" s="173">
        <v>74200</v>
      </c>
      <c r="T1206" s="174"/>
      <c r="U1206" s="175" t="s">
        <v>6804</v>
      </c>
      <c r="V1206" s="175" t="s">
        <v>6805</v>
      </c>
      <c r="W1206" s="175" t="s">
        <v>173</v>
      </c>
      <c r="X1206" s="176">
        <v>43294</v>
      </c>
      <c r="Y1206" s="171" t="s">
        <v>7684</v>
      </c>
      <c r="Z1206" s="171"/>
      <c r="AA1206" s="173"/>
      <c r="AB1206" s="173"/>
      <c r="AC1206" s="173"/>
      <c r="AD1206" s="173"/>
      <c r="AE1206" s="173"/>
      <c r="AF1206" s="173"/>
      <c r="AG1206" s="173">
        <v>111000</v>
      </c>
      <c r="AH1206" s="173"/>
      <c r="AI1206" s="173">
        <v>98500</v>
      </c>
      <c r="AJ1206" s="173"/>
      <c r="AK1206" s="173"/>
      <c r="AL1206" s="173"/>
      <c r="AM1206" s="173"/>
      <c r="AN1206" s="173"/>
      <c r="AO1206" s="173"/>
      <c r="AP1206" s="173"/>
      <c r="AQ1206" s="173"/>
      <c r="AR1206" s="173"/>
      <c r="AS1206" s="173">
        <v>107000</v>
      </c>
      <c r="AT1206" s="160">
        <f t="shared" si="391"/>
        <v>3</v>
      </c>
      <c r="AU1206" s="173">
        <f t="shared" si="392"/>
        <v>316500</v>
      </c>
      <c r="AV1206" s="173">
        <f t="shared" si="393"/>
        <v>105500</v>
      </c>
      <c r="AW1206" s="173">
        <f t="shared" si="394"/>
        <v>98500</v>
      </c>
      <c r="AX1206" s="173">
        <f t="shared" si="395"/>
        <v>31300</v>
      </c>
      <c r="AY1206" s="173">
        <f t="shared" si="405"/>
        <v>24300</v>
      </c>
      <c r="AZ1206" s="177">
        <f t="shared" si="406"/>
        <v>0.42183288409703507</v>
      </c>
      <c r="BA1206" s="177">
        <f t="shared" si="407"/>
        <v>0.3274932614555256</v>
      </c>
      <c r="BB1206" s="173">
        <f>AW1206</f>
        <v>98500</v>
      </c>
      <c r="BC1206" s="178">
        <f t="shared" si="409"/>
        <v>105500</v>
      </c>
      <c r="BD1206" s="173">
        <f t="shared" si="390"/>
        <v>24300</v>
      </c>
      <c r="BE1206" s="177">
        <f t="shared" si="408"/>
        <v>0.3274932614555256</v>
      </c>
      <c r="BF1206" s="179" t="s">
        <v>20515</v>
      </c>
      <c r="BG1206" s="174"/>
      <c r="BH1206" s="166" t="s">
        <v>20501</v>
      </c>
      <c r="BI1206" s="162"/>
      <c r="BJ1206" s="163">
        <v>1</v>
      </c>
      <c r="BK1206" s="163"/>
    </row>
    <row r="1207" spans="1:63" ht="32.25" customHeight="1" x14ac:dyDescent="0.25">
      <c r="A1207" s="157">
        <v>1201</v>
      </c>
      <c r="B1207" s="164" t="s">
        <v>6918</v>
      </c>
      <c r="C1207" s="169" t="s">
        <v>6914</v>
      </c>
      <c r="D1207" s="169" t="s">
        <v>6803</v>
      </c>
      <c r="E1207" s="170" t="s">
        <v>6919</v>
      </c>
      <c r="F1207" s="171" t="s">
        <v>6920</v>
      </c>
      <c r="G1207" s="171" t="s">
        <v>6920</v>
      </c>
      <c r="H1207" s="172" t="s">
        <v>6920</v>
      </c>
      <c r="I1207" s="164"/>
      <c r="J1207" s="164">
        <v>1730</v>
      </c>
      <c r="K1207" s="171">
        <v>1730</v>
      </c>
      <c r="L1207" s="171" t="s">
        <v>6917</v>
      </c>
      <c r="M1207" s="173">
        <v>57000</v>
      </c>
      <c r="N1207" s="173">
        <f t="shared" si="402"/>
        <v>13300</v>
      </c>
      <c r="O1207" s="173">
        <v>13304.347826087</v>
      </c>
      <c r="P1207" s="173">
        <v>70300</v>
      </c>
      <c r="Q1207" s="173">
        <f t="shared" si="403"/>
        <v>17295.652173913099</v>
      </c>
      <c r="R1207" s="173">
        <f t="shared" si="404"/>
        <v>74295.652173913099</v>
      </c>
      <c r="S1207" s="173">
        <v>74200</v>
      </c>
      <c r="T1207" s="174"/>
      <c r="U1207" s="175" t="s">
        <v>6804</v>
      </c>
      <c r="V1207" s="175" t="s">
        <v>6805</v>
      </c>
      <c r="W1207" s="175" t="s">
        <v>173</v>
      </c>
      <c r="X1207" s="176">
        <v>43294</v>
      </c>
      <c r="Y1207" s="171" t="s">
        <v>7684</v>
      </c>
      <c r="Z1207" s="171"/>
      <c r="AA1207" s="173">
        <v>82000</v>
      </c>
      <c r="AB1207" s="173">
        <v>109000</v>
      </c>
      <c r="AC1207" s="173">
        <v>100000</v>
      </c>
      <c r="AD1207" s="173"/>
      <c r="AE1207" s="173"/>
      <c r="AF1207" s="173"/>
      <c r="AG1207" s="173"/>
      <c r="AH1207" s="173"/>
      <c r="AI1207" s="173"/>
      <c r="AJ1207" s="173"/>
      <c r="AK1207" s="173"/>
      <c r="AL1207" s="173"/>
      <c r="AM1207" s="173"/>
      <c r="AN1207" s="173"/>
      <c r="AO1207" s="173"/>
      <c r="AP1207" s="173"/>
      <c r="AQ1207" s="173"/>
      <c r="AR1207" s="173"/>
      <c r="AS1207" s="173"/>
      <c r="AT1207" s="160">
        <f t="shared" si="391"/>
        <v>3</v>
      </c>
      <c r="AU1207" s="173">
        <f t="shared" si="392"/>
        <v>291000</v>
      </c>
      <c r="AV1207" s="173">
        <f t="shared" si="393"/>
        <v>97000</v>
      </c>
      <c r="AW1207" s="173">
        <f t="shared" si="394"/>
        <v>82000</v>
      </c>
      <c r="AX1207" s="173">
        <f t="shared" si="395"/>
        <v>22800</v>
      </c>
      <c r="AY1207" s="173">
        <f t="shared" si="405"/>
        <v>7800</v>
      </c>
      <c r="AZ1207" s="177">
        <f t="shared" si="406"/>
        <v>0.30727762803234504</v>
      </c>
      <c r="BA1207" s="177">
        <f t="shared" si="407"/>
        <v>0.10512129380053908</v>
      </c>
      <c r="BB1207" s="173">
        <f>AV1207</f>
        <v>97000</v>
      </c>
      <c r="BC1207" s="178">
        <f t="shared" si="409"/>
        <v>97000</v>
      </c>
      <c r="BD1207" s="173">
        <f t="shared" si="390"/>
        <v>22800</v>
      </c>
      <c r="BE1207" s="177">
        <f t="shared" si="408"/>
        <v>0.30727762803234504</v>
      </c>
      <c r="BF1207" s="179" t="s">
        <v>7679</v>
      </c>
      <c r="BG1207" s="174"/>
      <c r="BH1207" s="166" t="s">
        <v>20501</v>
      </c>
      <c r="BI1207" s="162"/>
      <c r="BJ1207" s="163">
        <v>1</v>
      </c>
      <c r="BK1207" s="163"/>
    </row>
    <row r="1208" spans="1:63" ht="32.25" customHeight="1" x14ac:dyDescent="0.25">
      <c r="A1208" s="157">
        <v>1202</v>
      </c>
      <c r="B1208" s="164" t="s">
        <v>6923</v>
      </c>
      <c r="C1208" s="169" t="s">
        <v>6921</v>
      </c>
      <c r="D1208" s="169" t="s">
        <v>6803</v>
      </c>
      <c r="E1208" s="170" t="s">
        <v>6924</v>
      </c>
      <c r="F1208" s="171" t="s">
        <v>6925</v>
      </c>
      <c r="G1208" s="171" t="s">
        <v>6925</v>
      </c>
      <c r="H1208" s="172" t="s">
        <v>6925</v>
      </c>
      <c r="I1208" s="164"/>
      <c r="J1208" s="164">
        <v>1732</v>
      </c>
      <c r="K1208" s="171">
        <v>1732</v>
      </c>
      <c r="L1208" s="171" t="s">
        <v>6922</v>
      </c>
      <c r="M1208" s="173">
        <v>250000</v>
      </c>
      <c r="N1208" s="173">
        <f t="shared" si="402"/>
        <v>57000</v>
      </c>
      <c r="O1208" s="173">
        <v>57913.043478260901</v>
      </c>
      <c r="P1208" s="173">
        <v>307000</v>
      </c>
      <c r="Q1208" s="173">
        <f t="shared" si="403"/>
        <v>75286.956521739165</v>
      </c>
      <c r="R1208" s="173">
        <f t="shared" si="404"/>
        <v>325286.95652173914</v>
      </c>
      <c r="S1208" s="173">
        <v>325200</v>
      </c>
      <c r="T1208" s="174"/>
      <c r="U1208" s="175" t="s">
        <v>6804</v>
      </c>
      <c r="V1208" s="175" t="s">
        <v>6805</v>
      </c>
      <c r="W1208" s="175" t="s">
        <v>173</v>
      </c>
      <c r="X1208" s="176">
        <v>43294</v>
      </c>
      <c r="Y1208" s="171" t="s">
        <v>7684</v>
      </c>
      <c r="Z1208" s="171"/>
      <c r="AA1208" s="173">
        <v>402000</v>
      </c>
      <c r="AB1208" s="173"/>
      <c r="AC1208" s="173">
        <v>450000</v>
      </c>
      <c r="AD1208" s="173"/>
      <c r="AE1208" s="173"/>
      <c r="AF1208" s="173"/>
      <c r="AG1208" s="173"/>
      <c r="AH1208" s="173"/>
      <c r="AI1208" s="173"/>
      <c r="AJ1208" s="173"/>
      <c r="AK1208" s="173"/>
      <c r="AL1208" s="173"/>
      <c r="AM1208" s="173"/>
      <c r="AN1208" s="173"/>
      <c r="AO1208" s="173"/>
      <c r="AP1208" s="173"/>
      <c r="AQ1208" s="173"/>
      <c r="AR1208" s="173"/>
      <c r="AS1208" s="173">
        <v>451000</v>
      </c>
      <c r="AT1208" s="160">
        <f t="shared" si="391"/>
        <v>3</v>
      </c>
      <c r="AU1208" s="173">
        <f t="shared" si="392"/>
        <v>1303000</v>
      </c>
      <c r="AV1208" s="173">
        <f t="shared" si="393"/>
        <v>434300</v>
      </c>
      <c r="AW1208" s="173">
        <f t="shared" si="394"/>
        <v>402000</v>
      </c>
      <c r="AX1208" s="173">
        <f t="shared" si="395"/>
        <v>109100</v>
      </c>
      <c r="AY1208" s="173">
        <f t="shared" si="405"/>
        <v>76800</v>
      </c>
      <c r="AZ1208" s="177">
        <f t="shared" si="406"/>
        <v>0.33548585485854859</v>
      </c>
      <c r="BA1208" s="177">
        <f t="shared" si="407"/>
        <v>0.23616236162361623</v>
      </c>
      <c r="BB1208" s="173">
        <f>AV1208</f>
        <v>434300</v>
      </c>
      <c r="BC1208" s="178">
        <f t="shared" si="409"/>
        <v>434300</v>
      </c>
      <c r="BD1208" s="173">
        <f t="shared" si="390"/>
        <v>109100</v>
      </c>
      <c r="BE1208" s="177">
        <f t="shared" si="408"/>
        <v>0.33548585485854859</v>
      </c>
      <c r="BF1208" s="179" t="s">
        <v>7679</v>
      </c>
      <c r="BG1208" s="174"/>
      <c r="BH1208" s="166" t="s">
        <v>20501</v>
      </c>
      <c r="BI1208" s="162"/>
      <c r="BJ1208" s="163">
        <v>1</v>
      </c>
      <c r="BK1208" s="163"/>
    </row>
    <row r="1209" spans="1:63" ht="32.25" customHeight="1" x14ac:dyDescent="0.25">
      <c r="A1209" s="157">
        <v>1203</v>
      </c>
      <c r="B1209" s="164" t="s">
        <v>6926</v>
      </c>
      <c r="C1209" s="169" t="s">
        <v>6921</v>
      </c>
      <c r="D1209" s="169" t="s">
        <v>6803</v>
      </c>
      <c r="E1209" s="170" t="s">
        <v>6927</v>
      </c>
      <c r="F1209" s="171" t="s">
        <v>6928</v>
      </c>
      <c r="G1209" s="171" t="s">
        <v>6928</v>
      </c>
      <c r="H1209" s="172" t="s">
        <v>6928</v>
      </c>
      <c r="I1209" s="164"/>
      <c r="J1209" s="164">
        <v>1732</v>
      </c>
      <c r="K1209" s="171">
        <v>1732</v>
      </c>
      <c r="L1209" s="171" t="s">
        <v>6922</v>
      </c>
      <c r="M1209" s="173">
        <v>250000</v>
      </c>
      <c r="N1209" s="173">
        <f t="shared" si="402"/>
        <v>57000</v>
      </c>
      <c r="O1209" s="173">
        <v>57913.043478260901</v>
      </c>
      <c r="P1209" s="173">
        <v>307000</v>
      </c>
      <c r="Q1209" s="173">
        <f t="shared" si="403"/>
        <v>75286.956521739165</v>
      </c>
      <c r="R1209" s="173">
        <f t="shared" si="404"/>
        <v>325286.95652173914</v>
      </c>
      <c r="S1209" s="173">
        <v>325200</v>
      </c>
      <c r="T1209" s="174"/>
      <c r="U1209" s="175" t="s">
        <v>6804</v>
      </c>
      <c r="V1209" s="175" t="s">
        <v>6805</v>
      </c>
      <c r="W1209" s="175" t="s">
        <v>29</v>
      </c>
      <c r="X1209" s="176">
        <v>43294</v>
      </c>
      <c r="Y1209" s="171" t="s">
        <v>7684</v>
      </c>
      <c r="Z1209" s="171"/>
      <c r="AA1209" s="173"/>
      <c r="AB1209" s="173"/>
      <c r="AC1209" s="173"/>
      <c r="AD1209" s="173"/>
      <c r="AE1209" s="173"/>
      <c r="AF1209" s="173"/>
      <c r="AG1209" s="173">
        <v>436000</v>
      </c>
      <c r="AH1209" s="173"/>
      <c r="AI1209" s="173">
        <v>383300</v>
      </c>
      <c r="AJ1209" s="173"/>
      <c r="AK1209" s="173"/>
      <c r="AL1209" s="173"/>
      <c r="AM1209" s="173"/>
      <c r="AN1209" s="173"/>
      <c r="AO1209" s="173"/>
      <c r="AP1209" s="173"/>
      <c r="AQ1209" s="173"/>
      <c r="AR1209" s="173"/>
      <c r="AS1209" s="173">
        <v>451000</v>
      </c>
      <c r="AT1209" s="160">
        <f t="shared" si="391"/>
        <v>3</v>
      </c>
      <c r="AU1209" s="173">
        <f t="shared" si="392"/>
        <v>1270300</v>
      </c>
      <c r="AV1209" s="173">
        <f t="shared" si="393"/>
        <v>423400</v>
      </c>
      <c r="AW1209" s="173">
        <f t="shared" si="394"/>
        <v>383300</v>
      </c>
      <c r="AX1209" s="173">
        <f t="shared" si="395"/>
        <v>98200</v>
      </c>
      <c r="AY1209" s="173">
        <f t="shared" si="405"/>
        <v>58100</v>
      </c>
      <c r="AZ1209" s="177">
        <f t="shared" si="406"/>
        <v>0.30196801968019682</v>
      </c>
      <c r="BA1209" s="177">
        <f t="shared" si="407"/>
        <v>0.17865928659286592</v>
      </c>
      <c r="BB1209" s="173">
        <f>AV1209</f>
        <v>423400</v>
      </c>
      <c r="BC1209" s="178">
        <f t="shared" si="409"/>
        <v>423400</v>
      </c>
      <c r="BD1209" s="173">
        <f t="shared" si="390"/>
        <v>98200</v>
      </c>
      <c r="BE1209" s="177">
        <f t="shared" si="408"/>
        <v>0.30196801968019682</v>
      </c>
      <c r="BF1209" s="179" t="s">
        <v>7679</v>
      </c>
      <c r="BG1209" s="174"/>
      <c r="BH1209" s="166" t="s">
        <v>20501</v>
      </c>
      <c r="BI1209" s="162"/>
      <c r="BJ1209" s="163">
        <v>1</v>
      </c>
      <c r="BK1209" s="163"/>
    </row>
    <row r="1210" spans="1:63" ht="32.25" customHeight="1" x14ac:dyDescent="0.25">
      <c r="A1210" s="157">
        <v>1204</v>
      </c>
      <c r="B1210" s="164" t="s">
        <v>6954</v>
      </c>
      <c r="C1210" s="169" t="s">
        <v>6952</v>
      </c>
      <c r="D1210" s="169" t="s">
        <v>6803</v>
      </c>
      <c r="E1210" s="170" t="s">
        <v>6955</v>
      </c>
      <c r="F1210" s="171" t="s">
        <v>6956</v>
      </c>
      <c r="G1210" s="171" t="s">
        <v>6956</v>
      </c>
      <c r="H1210" s="172" t="s">
        <v>6956</v>
      </c>
      <c r="I1210" s="164"/>
      <c r="J1210" s="164">
        <v>1736</v>
      </c>
      <c r="K1210" s="171">
        <v>1736</v>
      </c>
      <c r="L1210" s="171" t="s">
        <v>6953</v>
      </c>
      <c r="M1210" s="173">
        <v>200000</v>
      </c>
      <c r="N1210" s="173">
        <f t="shared" si="402"/>
        <v>46000</v>
      </c>
      <c r="O1210" s="173">
        <v>46956.521739130403</v>
      </c>
      <c r="P1210" s="173">
        <v>246000</v>
      </c>
      <c r="Q1210" s="173">
        <f t="shared" si="403"/>
        <v>61043.478260869524</v>
      </c>
      <c r="R1210" s="173">
        <f t="shared" si="404"/>
        <v>261043.47826086951</v>
      </c>
      <c r="S1210" s="173">
        <v>261000</v>
      </c>
      <c r="T1210" s="174"/>
      <c r="U1210" s="175" t="s">
        <v>6804</v>
      </c>
      <c r="V1210" s="175" t="s">
        <v>6805</v>
      </c>
      <c r="W1210" s="175" t="s">
        <v>94</v>
      </c>
      <c r="X1210" s="176">
        <v>43294</v>
      </c>
      <c r="Y1210" s="171" t="s">
        <v>7684</v>
      </c>
      <c r="Z1210" s="171"/>
      <c r="AA1210" s="173"/>
      <c r="AB1210" s="173"/>
      <c r="AC1210" s="173"/>
      <c r="AD1210" s="173"/>
      <c r="AE1210" s="173"/>
      <c r="AF1210" s="173"/>
      <c r="AG1210" s="173">
        <v>274000</v>
      </c>
      <c r="AH1210" s="173"/>
      <c r="AI1210" s="173">
        <v>263500</v>
      </c>
      <c r="AJ1210" s="173"/>
      <c r="AK1210" s="173"/>
      <c r="AL1210" s="173"/>
      <c r="AM1210" s="173"/>
      <c r="AN1210" s="173"/>
      <c r="AO1210" s="173"/>
      <c r="AP1210" s="173"/>
      <c r="AQ1210" s="173"/>
      <c r="AR1210" s="173"/>
      <c r="AS1210" s="173">
        <v>310000</v>
      </c>
      <c r="AT1210" s="160">
        <f t="shared" si="391"/>
        <v>3</v>
      </c>
      <c r="AU1210" s="173">
        <f t="shared" si="392"/>
        <v>847500</v>
      </c>
      <c r="AV1210" s="173">
        <f t="shared" si="393"/>
        <v>282500</v>
      </c>
      <c r="AW1210" s="173">
        <f t="shared" si="394"/>
        <v>263500</v>
      </c>
      <c r="AX1210" s="173">
        <f t="shared" si="395"/>
        <v>21500</v>
      </c>
      <c r="AY1210" s="173">
        <f t="shared" si="405"/>
        <v>2500</v>
      </c>
      <c r="AZ1210" s="177">
        <f t="shared" si="406"/>
        <v>8.2375478927203066E-2</v>
      </c>
      <c r="BA1210" s="177">
        <f t="shared" si="407"/>
        <v>9.5785440613026813E-3</v>
      </c>
      <c r="BB1210" s="173">
        <f>AS1210</f>
        <v>310000</v>
      </c>
      <c r="BC1210" s="178">
        <f t="shared" si="409"/>
        <v>282500</v>
      </c>
      <c r="BD1210" s="173">
        <f t="shared" si="390"/>
        <v>49000</v>
      </c>
      <c r="BE1210" s="177">
        <f t="shared" si="408"/>
        <v>0.18773946360153257</v>
      </c>
      <c r="BF1210" s="179" t="s">
        <v>20559</v>
      </c>
      <c r="BG1210" s="174"/>
      <c r="BH1210" s="166" t="s">
        <v>20501</v>
      </c>
      <c r="BI1210" s="162"/>
      <c r="BJ1210" s="163">
        <v>1</v>
      </c>
      <c r="BK1210" s="163"/>
    </row>
    <row r="1211" spans="1:63" ht="32.25" customHeight="1" x14ac:dyDescent="0.25">
      <c r="A1211" s="157">
        <v>1205</v>
      </c>
      <c r="B1211" s="164" t="s">
        <v>6960</v>
      </c>
      <c r="C1211" s="169" t="s">
        <v>6952</v>
      </c>
      <c r="D1211" s="169" t="s">
        <v>6803</v>
      </c>
      <c r="E1211" s="170" t="s">
        <v>6961</v>
      </c>
      <c r="F1211" s="171" t="s">
        <v>6962</v>
      </c>
      <c r="G1211" s="171" t="s">
        <v>6962</v>
      </c>
      <c r="H1211" s="172" t="s">
        <v>6962</v>
      </c>
      <c r="I1211" s="164"/>
      <c r="J1211" s="164">
        <v>1736</v>
      </c>
      <c r="K1211" s="171">
        <v>1736</v>
      </c>
      <c r="L1211" s="171" t="s">
        <v>6953</v>
      </c>
      <c r="M1211" s="173">
        <v>200000</v>
      </c>
      <c r="N1211" s="173">
        <f t="shared" si="402"/>
        <v>46000</v>
      </c>
      <c r="O1211" s="173">
        <v>46956.521739130403</v>
      </c>
      <c r="P1211" s="173">
        <v>246000</v>
      </c>
      <c r="Q1211" s="173">
        <f t="shared" si="403"/>
        <v>61043.478260869524</v>
      </c>
      <c r="R1211" s="173">
        <f t="shared" si="404"/>
        <v>261043.47826086951</v>
      </c>
      <c r="S1211" s="173">
        <v>261000</v>
      </c>
      <c r="T1211" s="174"/>
      <c r="U1211" s="175" t="s">
        <v>6804</v>
      </c>
      <c r="V1211" s="175" t="s">
        <v>6805</v>
      </c>
      <c r="W1211" s="175" t="s">
        <v>173</v>
      </c>
      <c r="X1211" s="176">
        <v>43294</v>
      </c>
      <c r="Y1211" s="171" t="s">
        <v>7684</v>
      </c>
      <c r="Z1211" s="171"/>
      <c r="AA1211" s="173"/>
      <c r="AB1211" s="173"/>
      <c r="AC1211" s="173"/>
      <c r="AD1211" s="173"/>
      <c r="AE1211" s="173"/>
      <c r="AF1211" s="173"/>
      <c r="AG1211" s="173">
        <v>309000</v>
      </c>
      <c r="AH1211" s="173"/>
      <c r="AI1211" s="173">
        <v>263500</v>
      </c>
      <c r="AJ1211" s="173"/>
      <c r="AK1211" s="173"/>
      <c r="AL1211" s="173"/>
      <c r="AM1211" s="173"/>
      <c r="AN1211" s="173"/>
      <c r="AO1211" s="173"/>
      <c r="AP1211" s="173"/>
      <c r="AQ1211" s="173"/>
      <c r="AR1211" s="173"/>
      <c r="AS1211" s="173">
        <v>310000</v>
      </c>
      <c r="AT1211" s="160">
        <f t="shared" si="391"/>
        <v>3</v>
      </c>
      <c r="AU1211" s="173">
        <f t="shared" si="392"/>
        <v>882500</v>
      </c>
      <c r="AV1211" s="173">
        <f t="shared" si="393"/>
        <v>294200</v>
      </c>
      <c r="AW1211" s="173">
        <f t="shared" si="394"/>
        <v>263500</v>
      </c>
      <c r="AX1211" s="173">
        <f t="shared" si="395"/>
        <v>33200</v>
      </c>
      <c r="AY1211" s="173">
        <f t="shared" si="405"/>
        <v>2500</v>
      </c>
      <c r="AZ1211" s="177">
        <f t="shared" si="406"/>
        <v>0.12720306513409962</v>
      </c>
      <c r="BA1211" s="177">
        <f t="shared" si="407"/>
        <v>9.5785440613026813E-3</v>
      </c>
      <c r="BB1211" s="173">
        <f>AV1211</f>
        <v>294200</v>
      </c>
      <c r="BC1211" s="178">
        <f t="shared" si="409"/>
        <v>294200</v>
      </c>
      <c r="BD1211" s="173">
        <f t="shared" si="390"/>
        <v>33200</v>
      </c>
      <c r="BE1211" s="177">
        <f t="shared" si="408"/>
        <v>0.12720306513409962</v>
      </c>
      <c r="BF1211" s="179" t="s">
        <v>7679</v>
      </c>
      <c r="BG1211" s="174"/>
      <c r="BH1211" s="166" t="s">
        <v>20501</v>
      </c>
      <c r="BI1211" s="162"/>
      <c r="BJ1211" s="163">
        <v>1</v>
      </c>
      <c r="BK1211" s="163"/>
    </row>
    <row r="1212" spans="1:63" ht="32.25" customHeight="1" x14ac:dyDescent="0.25">
      <c r="A1212" s="157">
        <v>1206</v>
      </c>
      <c r="B1212" s="164" t="s">
        <v>6963</v>
      </c>
      <c r="C1212" s="169" t="s">
        <v>6964</v>
      </c>
      <c r="D1212" s="169" t="s">
        <v>6803</v>
      </c>
      <c r="E1212" s="170" t="s">
        <v>6965</v>
      </c>
      <c r="F1212" s="171" t="s">
        <v>6966</v>
      </c>
      <c r="G1212" s="171" t="s">
        <v>6966</v>
      </c>
      <c r="H1212" s="172" t="s">
        <v>6966</v>
      </c>
      <c r="I1212" s="164"/>
      <c r="J1212" s="164">
        <v>1738</v>
      </c>
      <c r="K1212" s="171">
        <v>1738</v>
      </c>
      <c r="L1212" s="171" t="s">
        <v>6967</v>
      </c>
      <c r="M1212" s="173">
        <v>155000</v>
      </c>
      <c r="N1212" s="173">
        <f t="shared" si="402"/>
        <v>36000</v>
      </c>
      <c r="O1212" s="173">
        <v>36000</v>
      </c>
      <c r="P1212" s="173">
        <v>191000</v>
      </c>
      <c r="Q1212" s="173">
        <f t="shared" si="403"/>
        <v>46800</v>
      </c>
      <c r="R1212" s="173">
        <f t="shared" si="404"/>
        <v>201800</v>
      </c>
      <c r="S1212" s="173">
        <v>201800</v>
      </c>
      <c r="T1212" s="174"/>
      <c r="U1212" s="175" t="s">
        <v>6804</v>
      </c>
      <c r="V1212" s="175" t="s">
        <v>6805</v>
      </c>
      <c r="W1212" s="175" t="s">
        <v>173</v>
      </c>
      <c r="X1212" s="176">
        <v>43294</v>
      </c>
      <c r="Y1212" s="171" t="s">
        <v>7684</v>
      </c>
      <c r="Z1212" s="171"/>
      <c r="AA1212" s="173"/>
      <c r="AB1212" s="173"/>
      <c r="AC1212" s="173"/>
      <c r="AD1212" s="173"/>
      <c r="AE1212" s="173"/>
      <c r="AF1212" s="173"/>
      <c r="AG1212" s="173">
        <v>332000</v>
      </c>
      <c r="AH1212" s="173"/>
      <c r="AI1212" s="173">
        <v>267000</v>
      </c>
      <c r="AJ1212" s="173"/>
      <c r="AK1212" s="173"/>
      <c r="AL1212" s="173"/>
      <c r="AM1212" s="173"/>
      <c r="AN1212" s="173"/>
      <c r="AO1212" s="173"/>
      <c r="AP1212" s="173"/>
      <c r="AQ1212" s="173"/>
      <c r="AR1212" s="173"/>
      <c r="AS1212" s="173">
        <v>267000</v>
      </c>
      <c r="AT1212" s="160">
        <f t="shared" si="391"/>
        <v>3</v>
      </c>
      <c r="AU1212" s="173">
        <f t="shared" si="392"/>
        <v>866000</v>
      </c>
      <c r="AV1212" s="173">
        <f t="shared" si="393"/>
        <v>288700</v>
      </c>
      <c r="AW1212" s="173">
        <f t="shared" si="394"/>
        <v>267000</v>
      </c>
      <c r="AX1212" s="173">
        <f t="shared" si="395"/>
        <v>86900</v>
      </c>
      <c r="AY1212" s="173">
        <f t="shared" si="405"/>
        <v>65200</v>
      </c>
      <c r="AZ1212" s="177">
        <f t="shared" si="406"/>
        <v>0.43062438057482655</v>
      </c>
      <c r="BA1212" s="177">
        <f t="shared" si="407"/>
        <v>0.32309217046580774</v>
      </c>
      <c r="BB1212" s="173">
        <f>AW1212</f>
        <v>267000</v>
      </c>
      <c r="BC1212" s="178">
        <f t="shared" si="409"/>
        <v>288700</v>
      </c>
      <c r="BD1212" s="173">
        <f t="shared" si="390"/>
        <v>65200</v>
      </c>
      <c r="BE1212" s="177">
        <f t="shared" si="408"/>
        <v>0.32309217046580774</v>
      </c>
      <c r="BF1212" s="179" t="s">
        <v>20515</v>
      </c>
      <c r="BG1212" s="174"/>
      <c r="BH1212" s="166" t="s">
        <v>20501</v>
      </c>
      <c r="BI1212" s="162"/>
      <c r="BJ1212" s="163">
        <v>1</v>
      </c>
      <c r="BK1212" s="163"/>
    </row>
    <row r="1213" spans="1:63" ht="32.25" customHeight="1" x14ac:dyDescent="0.25">
      <c r="A1213" s="157">
        <v>1207</v>
      </c>
      <c r="B1213" s="164" t="s">
        <v>6970</v>
      </c>
      <c r="C1213" s="169" t="s">
        <v>6968</v>
      </c>
      <c r="D1213" s="169" t="s">
        <v>6803</v>
      </c>
      <c r="E1213" s="170" t="s">
        <v>6971</v>
      </c>
      <c r="F1213" s="171" t="s">
        <v>6972</v>
      </c>
      <c r="G1213" s="171" t="s">
        <v>6972</v>
      </c>
      <c r="H1213" s="172" t="s">
        <v>6972</v>
      </c>
      <c r="I1213" s="164"/>
      <c r="J1213" s="164">
        <v>1739</v>
      </c>
      <c r="K1213" s="171">
        <v>1739</v>
      </c>
      <c r="L1213" s="171" t="s">
        <v>6969</v>
      </c>
      <c r="M1213" s="173">
        <v>165000</v>
      </c>
      <c r="N1213" s="173">
        <f t="shared" si="402"/>
        <v>37000</v>
      </c>
      <c r="O1213" s="173">
        <v>37565.217391304403</v>
      </c>
      <c r="P1213" s="173">
        <v>202000</v>
      </c>
      <c r="Q1213" s="173">
        <f t="shared" si="403"/>
        <v>48834.782608695721</v>
      </c>
      <c r="R1213" s="173">
        <f t="shared" si="404"/>
        <v>213834.78260869574</v>
      </c>
      <c r="S1213" s="173">
        <v>213800</v>
      </c>
      <c r="T1213" s="174"/>
      <c r="U1213" s="175" t="s">
        <v>6804</v>
      </c>
      <c r="V1213" s="175" t="s">
        <v>6805</v>
      </c>
      <c r="W1213" s="175" t="s">
        <v>173</v>
      </c>
      <c r="X1213" s="176">
        <v>43294</v>
      </c>
      <c r="Y1213" s="171" t="s">
        <v>7684</v>
      </c>
      <c r="Z1213" s="171"/>
      <c r="AA1213" s="173">
        <v>400000</v>
      </c>
      <c r="AB1213" s="173"/>
      <c r="AC1213" s="173"/>
      <c r="AD1213" s="173"/>
      <c r="AE1213" s="173"/>
      <c r="AF1213" s="173"/>
      <c r="AG1213" s="173"/>
      <c r="AH1213" s="173"/>
      <c r="AI1213" s="173">
        <v>282000</v>
      </c>
      <c r="AJ1213" s="173"/>
      <c r="AK1213" s="173"/>
      <c r="AL1213" s="173"/>
      <c r="AM1213" s="173"/>
      <c r="AN1213" s="173"/>
      <c r="AO1213" s="173"/>
      <c r="AP1213" s="173"/>
      <c r="AQ1213" s="173"/>
      <c r="AR1213" s="173"/>
      <c r="AS1213" s="173">
        <v>334000</v>
      </c>
      <c r="AT1213" s="160">
        <f t="shared" si="391"/>
        <v>3</v>
      </c>
      <c r="AU1213" s="173">
        <f t="shared" si="392"/>
        <v>1016000</v>
      </c>
      <c r="AV1213" s="173">
        <f t="shared" si="393"/>
        <v>338700</v>
      </c>
      <c r="AW1213" s="173">
        <f t="shared" si="394"/>
        <v>282000</v>
      </c>
      <c r="AX1213" s="173">
        <f t="shared" si="395"/>
        <v>124900</v>
      </c>
      <c r="AY1213" s="173">
        <f t="shared" si="405"/>
        <v>68200</v>
      </c>
      <c r="AZ1213" s="177">
        <f t="shared" si="406"/>
        <v>0.58419083255378856</v>
      </c>
      <c r="BA1213" s="177">
        <f t="shared" si="407"/>
        <v>0.31898971000935455</v>
      </c>
      <c r="BB1213" s="173">
        <f>AW1213</f>
        <v>282000</v>
      </c>
      <c r="BC1213" s="178">
        <f t="shared" si="409"/>
        <v>338700</v>
      </c>
      <c r="BD1213" s="173">
        <f t="shared" si="390"/>
        <v>68200</v>
      </c>
      <c r="BE1213" s="177">
        <f t="shared" si="408"/>
        <v>0.31898971000935455</v>
      </c>
      <c r="BF1213" s="179" t="s">
        <v>20515</v>
      </c>
      <c r="BG1213" s="174"/>
      <c r="BH1213" s="166" t="s">
        <v>20501</v>
      </c>
      <c r="BI1213" s="162"/>
      <c r="BJ1213" s="163">
        <v>1</v>
      </c>
      <c r="BK1213" s="163"/>
    </row>
    <row r="1214" spans="1:63" ht="32.25" customHeight="1" x14ac:dyDescent="0.25">
      <c r="A1214" s="157">
        <v>1208</v>
      </c>
      <c r="B1214" s="164" t="s">
        <v>6950</v>
      </c>
      <c r="C1214" s="169" t="s">
        <v>6940</v>
      </c>
      <c r="D1214" s="169" t="s">
        <v>6803</v>
      </c>
      <c r="E1214" s="157">
        <v>24.114999999999998</v>
      </c>
      <c r="F1214" s="171" t="s">
        <v>6951</v>
      </c>
      <c r="G1214" s="171" t="s">
        <v>6951</v>
      </c>
      <c r="H1214" s="172" t="s">
        <v>6951</v>
      </c>
      <c r="I1214" s="164"/>
      <c r="J1214" s="164">
        <v>1735</v>
      </c>
      <c r="K1214" s="171">
        <v>1735</v>
      </c>
      <c r="L1214" s="171" t="s">
        <v>6942</v>
      </c>
      <c r="M1214" s="173">
        <v>670000</v>
      </c>
      <c r="N1214" s="173">
        <f t="shared" si="402"/>
        <v>78000</v>
      </c>
      <c r="O1214" s="173">
        <v>78260.869565217406</v>
      </c>
      <c r="P1214" s="173">
        <v>748000</v>
      </c>
      <c r="Q1214" s="173">
        <f t="shared" si="403"/>
        <v>101739.13043478262</v>
      </c>
      <c r="R1214" s="173">
        <f t="shared" si="404"/>
        <v>771739.13043478259</v>
      </c>
      <c r="S1214" s="173">
        <v>771700</v>
      </c>
      <c r="T1214" s="174"/>
      <c r="U1214" s="175" t="s">
        <v>6804</v>
      </c>
      <c r="V1214" s="175" t="s">
        <v>6805</v>
      </c>
      <c r="W1214" s="175" t="s">
        <v>94</v>
      </c>
      <c r="X1214" s="176">
        <v>43294</v>
      </c>
      <c r="Y1214" s="171" t="s">
        <v>7861</v>
      </c>
      <c r="Z1214" s="171"/>
      <c r="AA1214" s="173"/>
      <c r="AB1214" s="173"/>
      <c r="AC1214" s="173"/>
      <c r="AD1214" s="173"/>
      <c r="AE1214" s="173"/>
      <c r="AF1214" s="173">
        <v>1460000</v>
      </c>
      <c r="AG1214" s="173">
        <v>1017000</v>
      </c>
      <c r="AH1214" s="173"/>
      <c r="AI1214" s="173"/>
      <c r="AJ1214" s="173"/>
      <c r="AK1214" s="173"/>
      <c r="AL1214" s="173"/>
      <c r="AM1214" s="173"/>
      <c r="AN1214" s="173"/>
      <c r="AO1214" s="173"/>
      <c r="AP1214" s="173"/>
      <c r="AQ1214" s="173"/>
      <c r="AR1214" s="173"/>
      <c r="AS1214" s="173">
        <v>1080000</v>
      </c>
      <c r="AT1214" s="160">
        <f t="shared" si="391"/>
        <v>3</v>
      </c>
      <c r="AU1214" s="173">
        <f t="shared" si="392"/>
        <v>3557000</v>
      </c>
      <c r="AV1214" s="173">
        <f t="shared" si="393"/>
        <v>1185700</v>
      </c>
      <c r="AW1214" s="173">
        <f t="shared" si="394"/>
        <v>1017000</v>
      </c>
      <c r="AX1214" s="173">
        <f t="shared" si="395"/>
        <v>414000</v>
      </c>
      <c r="AY1214" s="173">
        <f t="shared" si="405"/>
        <v>245300</v>
      </c>
      <c r="AZ1214" s="177">
        <f t="shared" si="406"/>
        <v>0.53647790592199041</v>
      </c>
      <c r="BA1214" s="177">
        <f t="shared" si="407"/>
        <v>0.31786963846054167</v>
      </c>
      <c r="BB1214" s="173">
        <f>AW1214</f>
        <v>1017000</v>
      </c>
      <c r="BC1214" s="178">
        <f t="shared" si="409"/>
        <v>1185700</v>
      </c>
      <c r="BD1214" s="173">
        <f t="shared" si="390"/>
        <v>245300</v>
      </c>
      <c r="BE1214" s="177">
        <f t="shared" si="408"/>
        <v>0.31786963846054167</v>
      </c>
      <c r="BF1214" s="179" t="s">
        <v>20515</v>
      </c>
      <c r="BG1214" s="174"/>
      <c r="BH1214" s="166" t="s">
        <v>7861</v>
      </c>
      <c r="BI1214" s="162"/>
      <c r="BJ1214" s="163">
        <v>1</v>
      </c>
      <c r="BK1214" s="163"/>
    </row>
    <row r="1215" spans="1:63" ht="32.25" customHeight="1" x14ac:dyDescent="0.25">
      <c r="A1215" s="157">
        <v>1209</v>
      </c>
      <c r="B1215" s="164" t="s">
        <v>6973</v>
      </c>
      <c r="C1215" s="169" t="s">
        <v>6974</v>
      </c>
      <c r="D1215" s="169" t="s">
        <v>6439</v>
      </c>
      <c r="E1215" s="170" t="s">
        <v>6975</v>
      </c>
      <c r="F1215" s="171" t="s">
        <v>6976</v>
      </c>
      <c r="G1215" s="171" t="s">
        <v>6976</v>
      </c>
      <c r="H1215" s="172" t="s">
        <v>6976</v>
      </c>
      <c r="I1215" s="164" t="s">
        <v>499</v>
      </c>
      <c r="J1215" s="164">
        <v>1746</v>
      </c>
      <c r="K1215" s="171">
        <v>1746</v>
      </c>
      <c r="L1215" s="171" t="s">
        <v>6977</v>
      </c>
      <c r="M1215" s="173">
        <v>400000</v>
      </c>
      <c r="N1215" s="173">
        <v>187000</v>
      </c>
      <c r="O1215" s="173">
        <v>187826.08695652199</v>
      </c>
      <c r="P1215" s="173">
        <v>587000</v>
      </c>
      <c r="Q1215" s="173">
        <v>244173.91304347856</v>
      </c>
      <c r="R1215" s="173">
        <v>644173.9130434785</v>
      </c>
      <c r="S1215" s="173">
        <v>644100</v>
      </c>
      <c r="T1215" s="174"/>
      <c r="U1215" s="175" t="s">
        <v>6804</v>
      </c>
      <c r="V1215" s="175" t="s">
        <v>6805</v>
      </c>
      <c r="W1215" s="175" t="s">
        <v>173</v>
      </c>
      <c r="X1215" s="176">
        <v>43294</v>
      </c>
      <c r="Y1215" s="171" t="s">
        <v>7684</v>
      </c>
      <c r="Z1215" s="171"/>
      <c r="AA1215" s="173"/>
      <c r="AB1215" s="173"/>
      <c r="AC1215" s="173"/>
      <c r="AD1215" s="173"/>
      <c r="AE1215" s="173"/>
      <c r="AF1215" s="173"/>
      <c r="AG1215" s="173"/>
      <c r="AH1215" s="173"/>
      <c r="AI1215" s="173">
        <v>822000</v>
      </c>
      <c r="AJ1215" s="173"/>
      <c r="AK1215" s="173"/>
      <c r="AL1215" s="173"/>
      <c r="AM1215" s="173"/>
      <c r="AN1215" s="173"/>
      <c r="AO1215" s="173"/>
      <c r="AP1215" s="173"/>
      <c r="AQ1215" s="173"/>
      <c r="AR1215" s="173">
        <v>968000</v>
      </c>
      <c r="AS1215" s="173">
        <v>780000</v>
      </c>
      <c r="AT1215" s="160">
        <f t="shared" si="391"/>
        <v>3</v>
      </c>
      <c r="AU1215" s="173">
        <f t="shared" si="392"/>
        <v>2570000</v>
      </c>
      <c r="AV1215" s="173">
        <f t="shared" si="393"/>
        <v>856700</v>
      </c>
      <c r="AW1215" s="173">
        <f t="shared" si="394"/>
        <v>780000</v>
      </c>
      <c r="AX1215" s="173">
        <f t="shared" si="395"/>
        <v>212600</v>
      </c>
      <c r="AY1215" s="173">
        <f t="shared" si="405"/>
        <v>135900</v>
      </c>
      <c r="AZ1215" s="177">
        <f t="shared" si="406"/>
        <v>0.33007297003570873</v>
      </c>
      <c r="BA1215" s="177">
        <f t="shared" si="407"/>
        <v>0.21099208197484862</v>
      </c>
      <c r="BB1215" s="173">
        <f t="shared" ref="BB1215:BB1220" si="410">AV1215</f>
        <v>856700</v>
      </c>
      <c r="BC1215" s="178">
        <f t="shared" si="409"/>
        <v>856700</v>
      </c>
      <c r="BD1215" s="173">
        <f t="shared" si="390"/>
        <v>212600</v>
      </c>
      <c r="BE1215" s="177">
        <f t="shared" si="408"/>
        <v>0.33007297003570873</v>
      </c>
      <c r="BF1215" s="179" t="s">
        <v>7679</v>
      </c>
      <c r="BG1215" s="174"/>
      <c r="BH1215" s="166" t="s">
        <v>20501</v>
      </c>
      <c r="BI1215" s="162"/>
      <c r="BJ1215" s="163">
        <v>1</v>
      </c>
      <c r="BK1215" s="163"/>
    </row>
    <row r="1216" spans="1:63" ht="32.25" customHeight="1" x14ac:dyDescent="0.25">
      <c r="A1216" s="157">
        <v>1210</v>
      </c>
      <c r="B1216" s="164" t="s">
        <v>6984</v>
      </c>
      <c r="C1216" s="169" t="s">
        <v>6979</v>
      </c>
      <c r="D1216" s="169" t="s">
        <v>6439</v>
      </c>
      <c r="E1216" s="170" t="s">
        <v>6985</v>
      </c>
      <c r="F1216" s="171" t="s">
        <v>6986</v>
      </c>
      <c r="G1216" s="171" t="s">
        <v>6986</v>
      </c>
      <c r="H1216" s="172" t="s">
        <v>6986</v>
      </c>
      <c r="I1216" s="164"/>
      <c r="J1216" s="164">
        <v>1751</v>
      </c>
      <c r="K1216" s="171">
        <v>1751</v>
      </c>
      <c r="L1216" s="171" t="s">
        <v>6980</v>
      </c>
      <c r="M1216" s="173">
        <v>105000</v>
      </c>
      <c r="N1216" s="173">
        <f t="shared" ref="N1216:N1223" si="411">P1216-M1216</f>
        <v>65000</v>
      </c>
      <c r="O1216" s="173">
        <v>65739.130434782594</v>
      </c>
      <c r="P1216" s="173">
        <v>170000</v>
      </c>
      <c r="Q1216" s="173">
        <f t="shared" ref="Q1216:Q1223" si="412">+O1216/1800000*2340000</f>
        <v>85460.869565217363</v>
      </c>
      <c r="R1216" s="173">
        <f t="shared" ref="R1216:R1223" si="413">+M1216+Q1216</f>
        <v>190460.86956521735</v>
      </c>
      <c r="S1216" s="173">
        <v>190400</v>
      </c>
      <c r="T1216" s="174"/>
      <c r="U1216" s="175" t="s">
        <v>6440</v>
      </c>
      <c r="V1216" s="175" t="s">
        <v>6978</v>
      </c>
      <c r="W1216" s="175" t="s">
        <v>195</v>
      </c>
      <c r="X1216" s="176">
        <v>43294</v>
      </c>
      <c r="Y1216" s="171" t="s">
        <v>7684</v>
      </c>
      <c r="Z1216" s="171"/>
      <c r="AA1216" s="173"/>
      <c r="AB1216" s="173"/>
      <c r="AC1216" s="173"/>
      <c r="AD1216" s="173"/>
      <c r="AE1216" s="173"/>
      <c r="AF1216" s="173"/>
      <c r="AG1216" s="173">
        <v>337000</v>
      </c>
      <c r="AH1216" s="173"/>
      <c r="AI1216" s="173">
        <v>238000</v>
      </c>
      <c r="AJ1216" s="173"/>
      <c r="AK1216" s="173"/>
      <c r="AL1216" s="173"/>
      <c r="AM1216" s="173"/>
      <c r="AN1216" s="173"/>
      <c r="AO1216" s="173"/>
      <c r="AP1216" s="173"/>
      <c r="AQ1216" s="173"/>
      <c r="AR1216" s="173"/>
      <c r="AS1216" s="173">
        <v>218000</v>
      </c>
      <c r="AT1216" s="160">
        <f t="shared" si="391"/>
        <v>3</v>
      </c>
      <c r="AU1216" s="173">
        <f t="shared" si="392"/>
        <v>793000</v>
      </c>
      <c r="AV1216" s="173">
        <f t="shared" si="393"/>
        <v>264300</v>
      </c>
      <c r="AW1216" s="173">
        <f t="shared" si="394"/>
        <v>218000</v>
      </c>
      <c r="AX1216" s="173">
        <f t="shared" si="395"/>
        <v>73900</v>
      </c>
      <c r="AY1216" s="173">
        <f t="shared" si="405"/>
        <v>27600</v>
      </c>
      <c r="AZ1216" s="177">
        <f t="shared" si="406"/>
        <v>0.38813025210084034</v>
      </c>
      <c r="BA1216" s="177">
        <f t="shared" si="407"/>
        <v>0.14495798319327732</v>
      </c>
      <c r="BB1216" s="173">
        <f t="shared" si="410"/>
        <v>264300</v>
      </c>
      <c r="BC1216" s="178">
        <f t="shared" si="409"/>
        <v>264300</v>
      </c>
      <c r="BD1216" s="173">
        <f t="shared" si="390"/>
        <v>73900</v>
      </c>
      <c r="BE1216" s="177">
        <f t="shared" si="408"/>
        <v>0.38813025210084034</v>
      </c>
      <c r="BF1216" s="179" t="s">
        <v>7679</v>
      </c>
      <c r="BG1216" s="174"/>
      <c r="BH1216" s="166" t="s">
        <v>20501</v>
      </c>
      <c r="BI1216" s="162"/>
      <c r="BJ1216" s="163">
        <v>1</v>
      </c>
      <c r="BK1216" s="163"/>
    </row>
    <row r="1217" spans="1:63" ht="32.25" customHeight="1" x14ac:dyDescent="0.25">
      <c r="A1217" s="157">
        <v>1211</v>
      </c>
      <c r="B1217" s="164" t="s">
        <v>6987</v>
      </c>
      <c r="C1217" s="169" t="s">
        <v>6979</v>
      </c>
      <c r="D1217" s="169" t="s">
        <v>6439</v>
      </c>
      <c r="E1217" s="170" t="s">
        <v>6988</v>
      </c>
      <c r="F1217" s="171" t="s">
        <v>6989</v>
      </c>
      <c r="G1217" s="171" t="s">
        <v>6989</v>
      </c>
      <c r="H1217" s="172" t="s">
        <v>6989</v>
      </c>
      <c r="I1217" s="164"/>
      <c r="J1217" s="164">
        <v>1751</v>
      </c>
      <c r="K1217" s="171">
        <v>1751</v>
      </c>
      <c r="L1217" s="171" t="s">
        <v>6980</v>
      </c>
      <c r="M1217" s="173">
        <v>105000</v>
      </c>
      <c r="N1217" s="173">
        <f t="shared" si="411"/>
        <v>65000</v>
      </c>
      <c r="O1217" s="173">
        <v>65739.130434782594</v>
      </c>
      <c r="P1217" s="173">
        <v>170000</v>
      </c>
      <c r="Q1217" s="173">
        <f t="shared" si="412"/>
        <v>85460.869565217363</v>
      </c>
      <c r="R1217" s="173">
        <f t="shared" si="413"/>
        <v>190460.86956521735</v>
      </c>
      <c r="S1217" s="173">
        <v>190400</v>
      </c>
      <c r="T1217" s="174"/>
      <c r="U1217" s="175" t="s">
        <v>6440</v>
      </c>
      <c r="V1217" s="175" t="s">
        <v>6978</v>
      </c>
      <c r="W1217" s="175" t="s">
        <v>195</v>
      </c>
      <c r="X1217" s="176">
        <v>43294</v>
      </c>
      <c r="Y1217" s="171" t="s">
        <v>7684</v>
      </c>
      <c r="Z1217" s="171"/>
      <c r="AA1217" s="173"/>
      <c r="AB1217" s="173"/>
      <c r="AC1217" s="173"/>
      <c r="AD1217" s="173"/>
      <c r="AE1217" s="173"/>
      <c r="AF1217" s="173"/>
      <c r="AG1217" s="173">
        <v>322000</v>
      </c>
      <c r="AH1217" s="173"/>
      <c r="AI1217" s="173">
        <v>238000</v>
      </c>
      <c r="AJ1217" s="173"/>
      <c r="AK1217" s="173"/>
      <c r="AL1217" s="173"/>
      <c r="AM1217" s="173"/>
      <c r="AN1217" s="173"/>
      <c r="AO1217" s="173"/>
      <c r="AP1217" s="173"/>
      <c r="AQ1217" s="173"/>
      <c r="AR1217" s="173"/>
      <c r="AS1217" s="173">
        <v>218000</v>
      </c>
      <c r="AT1217" s="160">
        <f t="shared" si="391"/>
        <v>3</v>
      </c>
      <c r="AU1217" s="173">
        <f t="shared" si="392"/>
        <v>778000</v>
      </c>
      <c r="AV1217" s="173">
        <f t="shared" si="393"/>
        <v>259300</v>
      </c>
      <c r="AW1217" s="173">
        <f t="shared" si="394"/>
        <v>218000</v>
      </c>
      <c r="AX1217" s="173">
        <f t="shared" si="395"/>
        <v>68900</v>
      </c>
      <c r="AY1217" s="173">
        <f t="shared" si="405"/>
        <v>27600</v>
      </c>
      <c r="AZ1217" s="177">
        <f t="shared" si="406"/>
        <v>0.36186974789915966</v>
      </c>
      <c r="BA1217" s="177">
        <f t="shared" si="407"/>
        <v>0.14495798319327732</v>
      </c>
      <c r="BB1217" s="173">
        <f t="shared" si="410"/>
        <v>259300</v>
      </c>
      <c r="BC1217" s="178">
        <f t="shared" si="409"/>
        <v>259300</v>
      </c>
      <c r="BD1217" s="173">
        <f t="shared" si="390"/>
        <v>68900</v>
      </c>
      <c r="BE1217" s="177">
        <f t="shared" si="408"/>
        <v>0.36186974789915966</v>
      </c>
      <c r="BF1217" s="179" t="s">
        <v>7679</v>
      </c>
      <c r="BG1217" s="174"/>
      <c r="BH1217" s="166" t="s">
        <v>20501</v>
      </c>
      <c r="BI1217" s="162"/>
      <c r="BJ1217" s="163">
        <v>1</v>
      </c>
      <c r="BK1217" s="163"/>
    </row>
    <row r="1218" spans="1:63" ht="32.25" customHeight="1" x14ac:dyDescent="0.25">
      <c r="A1218" s="157">
        <v>1212</v>
      </c>
      <c r="B1218" s="164" t="s">
        <v>6990</v>
      </c>
      <c r="C1218" s="169" t="s">
        <v>6979</v>
      </c>
      <c r="D1218" s="169" t="s">
        <v>6439</v>
      </c>
      <c r="E1218" s="170" t="s">
        <v>6991</v>
      </c>
      <c r="F1218" s="171" t="s">
        <v>6992</v>
      </c>
      <c r="G1218" s="171" t="s">
        <v>6992</v>
      </c>
      <c r="H1218" s="172" t="s">
        <v>6992</v>
      </c>
      <c r="I1218" s="164"/>
      <c r="J1218" s="164">
        <v>1751</v>
      </c>
      <c r="K1218" s="171">
        <v>1751</v>
      </c>
      <c r="L1218" s="171" t="s">
        <v>6980</v>
      </c>
      <c r="M1218" s="173">
        <v>105000</v>
      </c>
      <c r="N1218" s="173">
        <f t="shared" si="411"/>
        <v>65000</v>
      </c>
      <c r="O1218" s="173">
        <v>65739.130434782594</v>
      </c>
      <c r="P1218" s="173">
        <v>170000</v>
      </c>
      <c r="Q1218" s="173">
        <f t="shared" si="412"/>
        <v>85460.869565217363</v>
      </c>
      <c r="R1218" s="173">
        <f t="shared" si="413"/>
        <v>190460.86956521735</v>
      </c>
      <c r="S1218" s="173">
        <v>190400</v>
      </c>
      <c r="T1218" s="174"/>
      <c r="U1218" s="175" t="s">
        <v>6440</v>
      </c>
      <c r="V1218" s="175" t="s">
        <v>6978</v>
      </c>
      <c r="W1218" s="175" t="s">
        <v>195</v>
      </c>
      <c r="X1218" s="176">
        <v>43294</v>
      </c>
      <c r="Y1218" s="171" t="s">
        <v>7684</v>
      </c>
      <c r="Z1218" s="171"/>
      <c r="AA1218" s="173"/>
      <c r="AB1218" s="173"/>
      <c r="AC1218" s="173"/>
      <c r="AD1218" s="173"/>
      <c r="AE1218" s="173"/>
      <c r="AF1218" s="173"/>
      <c r="AG1218" s="173">
        <v>308000</v>
      </c>
      <c r="AH1218" s="173"/>
      <c r="AI1218" s="173">
        <v>238000</v>
      </c>
      <c r="AJ1218" s="173"/>
      <c r="AK1218" s="173"/>
      <c r="AL1218" s="173"/>
      <c r="AM1218" s="173"/>
      <c r="AN1218" s="173"/>
      <c r="AO1218" s="173"/>
      <c r="AP1218" s="173"/>
      <c r="AQ1218" s="173"/>
      <c r="AR1218" s="173"/>
      <c r="AS1218" s="173">
        <v>218000</v>
      </c>
      <c r="AT1218" s="160">
        <f t="shared" si="391"/>
        <v>3</v>
      </c>
      <c r="AU1218" s="173">
        <f t="shared" si="392"/>
        <v>764000</v>
      </c>
      <c r="AV1218" s="173">
        <f t="shared" si="393"/>
        <v>254700</v>
      </c>
      <c r="AW1218" s="173">
        <f t="shared" si="394"/>
        <v>218000</v>
      </c>
      <c r="AX1218" s="173">
        <f t="shared" si="395"/>
        <v>64300</v>
      </c>
      <c r="AY1218" s="173">
        <f t="shared" si="405"/>
        <v>27600</v>
      </c>
      <c r="AZ1218" s="177">
        <f t="shared" si="406"/>
        <v>0.33771008403361347</v>
      </c>
      <c r="BA1218" s="177">
        <f t="shared" si="407"/>
        <v>0.14495798319327732</v>
      </c>
      <c r="BB1218" s="173">
        <f t="shared" si="410"/>
        <v>254700</v>
      </c>
      <c r="BC1218" s="178">
        <f t="shared" si="409"/>
        <v>254700</v>
      </c>
      <c r="BD1218" s="173">
        <f t="shared" si="390"/>
        <v>64300</v>
      </c>
      <c r="BE1218" s="177">
        <f t="shared" si="408"/>
        <v>0.33771008403361347</v>
      </c>
      <c r="BF1218" s="179" t="s">
        <v>7679</v>
      </c>
      <c r="BG1218" s="174"/>
      <c r="BH1218" s="166" t="s">
        <v>20501</v>
      </c>
      <c r="BI1218" s="162"/>
      <c r="BJ1218" s="163">
        <v>1</v>
      </c>
      <c r="BK1218" s="163"/>
    </row>
    <row r="1219" spans="1:63" ht="32.25" customHeight="1" x14ac:dyDescent="0.25">
      <c r="A1219" s="157">
        <v>1213</v>
      </c>
      <c r="B1219" s="164" t="s">
        <v>6996</v>
      </c>
      <c r="C1219" s="169" t="s">
        <v>6979</v>
      </c>
      <c r="D1219" s="169" t="s">
        <v>6439</v>
      </c>
      <c r="E1219" s="170" t="s">
        <v>6997</v>
      </c>
      <c r="F1219" s="171" t="s">
        <v>6998</v>
      </c>
      <c r="G1219" s="171" t="s">
        <v>6998</v>
      </c>
      <c r="H1219" s="172" t="s">
        <v>6998</v>
      </c>
      <c r="I1219" s="164"/>
      <c r="J1219" s="164">
        <v>1751</v>
      </c>
      <c r="K1219" s="171">
        <v>1751</v>
      </c>
      <c r="L1219" s="171" t="s">
        <v>6980</v>
      </c>
      <c r="M1219" s="173">
        <v>105000</v>
      </c>
      <c r="N1219" s="173">
        <f t="shared" si="411"/>
        <v>65000</v>
      </c>
      <c r="O1219" s="173">
        <v>65739.130434782594</v>
      </c>
      <c r="P1219" s="173">
        <v>170000</v>
      </c>
      <c r="Q1219" s="173">
        <f t="shared" si="412"/>
        <v>85460.869565217363</v>
      </c>
      <c r="R1219" s="173">
        <f t="shared" si="413"/>
        <v>190460.86956521735</v>
      </c>
      <c r="S1219" s="173">
        <v>190400</v>
      </c>
      <c r="T1219" s="174"/>
      <c r="U1219" s="175" t="s">
        <v>6440</v>
      </c>
      <c r="V1219" s="175" t="s">
        <v>6978</v>
      </c>
      <c r="W1219" s="175" t="s">
        <v>195</v>
      </c>
      <c r="X1219" s="176">
        <v>43294</v>
      </c>
      <c r="Y1219" s="171" t="s">
        <v>7684</v>
      </c>
      <c r="Z1219" s="171"/>
      <c r="AA1219" s="173"/>
      <c r="AB1219" s="173"/>
      <c r="AC1219" s="173"/>
      <c r="AD1219" s="173"/>
      <c r="AE1219" s="173">
        <v>200000</v>
      </c>
      <c r="AF1219" s="173"/>
      <c r="AG1219" s="173"/>
      <c r="AH1219" s="173"/>
      <c r="AI1219" s="173">
        <v>238000</v>
      </c>
      <c r="AJ1219" s="173"/>
      <c r="AK1219" s="173"/>
      <c r="AL1219" s="173"/>
      <c r="AM1219" s="173"/>
      <c r="AN1219" s="173"/>
      <c r="AO1219" s="173"/>
      <c r="AP1219" s="173"/>
      <c r="AQ1219" s="173"/>
      <c r="AR1219" s="173"/>
      <c r="AS1219" s="173">
        <v>221000</v>
      </c>
      <c r="AT1219" s="160">
        <f t="shared" si="391"/>
        <v>3</v>
      </c>
      <c r="AU1219" s="173">
        <f t="shared" si="392"/>
        <v>659000</v>
      </c>
      <c r="AV1219" s="173">
        <f t="shared" si="393"/>
        <v>219700</v>
      </c>
      <c r="AW1219" s="173">
        <f t="shared" si="394"/>
        <v>200000</v>
      </c>
      <c r="AX1219" s="173">
        <f t="shared" si="395"/>
        <v>29300</v>
      </c>
      <c r="AY1219" s="173">
        <f t="shared" si="405"/>
        <v>9600</v>
      </c>
      <c r="AZ1219" s="177">
        <f t="shared" si="406"/>
        <v>0.15388655462184875</v>
      </c>
      <c r="BA1219" s="177">
        <f t="shared" si="407"/>
        <v>5.0420168067226892E-2</v>
      </c>
      <c r="BB1219" s="173">
        <f t="shared" si="410"/>
        <v>219700</v>
      </c>
      <c r="BC1219" s="178">
        <f t="shared" si="409"/>
        <v>219700</v>
      </c>
      <c r="BD1219" s="173">
        <f t="shared" ref="BD1219:BD1282" si="414">BB1219-S1219</f>
        <v>29300</v>
      </c>
      <c r="BE1219" s="177">
        <f t="shared" si="408"/>
        <v>0.15388655462184875</v>
      </c>
      <c r="BF1219" s="179" t="s">
        <v>7679</v>
      </c>
      <c r="BG1219" s="174"/>
      <c r="BH1219" s="166" t="s">
        <v>20501</v>
      </c>
      <c r="BI1219" s="162"/>
      <c r="BJ1219" s="163">
        <v>1</v>
      </c>
      <c r="BK1219" s="163"/>
    </row>
    <row r="1220" spans="1:63" ht="32.25" customHeight="1" x14ac:dyDescent="0.25">
      <c r="A1220" s="157">
        <v>1214</v>
      </c>
      <c r="B1220" s="164" t="s">
        <v>6999</v>
      </c>
      <c r="C1220" s="169" t="s">
        <v>7000</v>
      </c>
      <c r="D1220" s="169" t="s">
        <v>6439</v>
      </c>
      <c r="E1220" s="170" t="s">
        <v>7001</v>
      </c>
      <c r="F1220" s="171" t="s">
        <v>7002</v>
      </c>
      <c r="G1220" s="171" t="s">
        <v>7002</v>
      </c>
      <c r="H1220" s="172" t="s">
        <v>7002</v>
      </c>
      <c r="I1220" s="164"/>
      <c r="J1220" s="164">
        <v>1752</v>
      </c>
      <c r="K1220" s="171">
        <v>1752</v>
      </c>
      <c r="L1220" s="171" t="s">
        <v>7003</v>
      </c>
      <c r="M1220" s="173">
        <v>230000</v>
      </c>
      <c r="N1220" s="173">
        <f t="shared" si="411"/>
        <v>144000</v>
      </c>
      <c r="O1220" s="173">
        <v>144000</v>
      </c>
      <c r="P1220" s="173">
        <v>374000</v>
      </c>
      <c r="Q1220" s="173">
        <f t="shared" si="412"/>
        <v>187200</v>
      </c>
      <c r="R1220" s="173">
        <f t="shared" si="413"/>
        <v>417200</v>
      </c>
      <c r="S1220" s="173">
        <v>417200</v>
      </c>
      <c r="T1220" s="174"/>
      <c r="U1220" s="175" t="s">
        <v>6440</v>
      </c>
      <c r="V1220" s="175" t="s">
        <v>6978</v>
      </c>
      <c r="W1220" s="175" t="s">
        <v>195</v>
      </c>
      <c r="X1220" s="176">
        <v>43294</v>
      </c>
      <c r="Y1220" s="171" t="s">
        <v>7684</v>
      </c>
      <c r="Z1220" s="171"/>
      <c r="AA1220" s="173"/>
      <c r="AB1220" s="173"/>
      <c r="AC1220" s="173"/>
      <c r="AD1220" s="173"/>
      <c r="AE1220" s="173"/>
      <c r="AF1220" s="173"/>
      <c r="AG1220" s="173">
        <v>503000</v>
      </c>
      <c r="AH1220" s="173"/>
      <c r="AI1220" s="173">
        <v>514000</v>
      </c>
      <c r="AJ1220" s="173"/>
      <c r="AK1220" s="173"/>
      <c r="AL1220" s="173"/>
      <c r="AM1220" s="173"/>
      <c r="AN1220" s="173"/>
      <c r="AO1220" s="173"/>
      <c r="AP1220" s="173"/>
      <c r="AQ1220" s="173"/>
      <c r="AR1220" s="173"/>
      <c r="AS1220" s="173">
        <v>443000</v>
      </c>
      <c r="AT1220" s="160">
        <f t="shared" si="391"/>
        <v>3</v>
      </c>
      <c r="AU1220" s="173">
        <f t="shared" si="392"/>
        <v>1460000</v>
      </c>
      <c r="AV1220" s="173">
        <f t="shared" si="393"/>
        <v>486700</v>
      </c>
      <c r="AW1220" s="173">
        <f t="shared" si="394"/>
        <v>443000</v>
      </c>
      <c r="AX1220" s="173">
        <f t="shared" si="395"/>
        <v>69500</v>
      </c>
      <c r="AY1220" s="173">
        <f t="shared" si="405"/>
        <v>25800</v>
      </c>
      <c r="AZ1220" s="177">
        <f t="shared" si="406"/>
        <v>0.16658676893576221</v>
      </c>
      <c r="BA1220" s="177">
        <f t="shared" si="407"/>
        <v>6.1840843720038348E-2</v>
      </c>
      <c r="BB1220" s="173">
        <f t="shared" si="410"/>
        <v>486700</v>
      </c>
      <c r="BC1220" s="178">
        <f t="shared" si="409"/>
        <v>486700</v>
      </c>
      <c r="BD1220" s="173">
        <f t="shared" si="414"/>
        <v>69500</v>
      </c>
      <c r="BE1220" s="177">
        <f t="shared" si="408"/>
        <v>0.16658676893576221</v>
      </c>
      <c r="BF1220" s="179" t="s">
        <v>7679</v>
      </c>
      <c r="BG1220" s="174"/>
      <c r="BH1220" s="166" t="s">
        <v>20501</v>
      </c>
      <c r="BI1220" s="162"/>
      <c r="BJ1220" s="163">
        <v>1</v>
      </c>
      <c r="BK1220" s="163"/>
    </row>
    <row r="1221" spans="1:63" ht="32.25" customHeight="1" x14ac:dyDescent="0.25">
      <c r="A1221" s="157">
        <v>1215</v>
      </c>
      <c r="B1221" s="164" t="s">
        <v>7004</v>
      </c>
      <c r="C1221" s="169" t="s">
        <v>7005</v>
      </c>
      <c r="D1221" s="169" t="s">
        <v>6439</v>
      </c>
      <c r="E1221" s="170" t="s">
        <v>7006</v>
      </c>
      <c r="F1221" s="171" t="s">
        <v>7007</v>
      </c>
      <c r="G1221" s="171" t="s">
        <v>7007</v>
      </c>
      <c r="H1221" s="172" t="s">
        <v>7007</v>
      </c>
      <c r="I1221" s="164"/>
      <c r="J1221" s="164">
        <v>1760</v>
      </c>
      <c r="K1221" s="171">
        <v>1760</v>
      </c>
      <c r="L1221" s="171" t="s">
        <v>7008</v>
      </c>
      <c r="M1221" s="173">
        <v>170000</v>
      </c>
      <c r="N1221" s="173">
        <f t="shared" si="411"/>
        <v>78000</v>
      </c>
      <c r="O1221" s="173">
        <v>78260.869565217406</v>
      </c>
      <c r="P1221" s="173">
        <v>248000</v>
      </c>
      <c r="Q1221" s="173">
        <f t="shared" si="412"/>
        <v>101739.13043478262</v>
      </c>
      <c r="R1221" s="173">
        <f t="shared" si="413"/>
        <v>271739.13043478259</v>
      </c>
      <c r="S1221" s="173">
        <v>271700</v>
      </c>
      <c r="T1221" s="174"/>
      <c r="U1221" s="175" t="s">
        <v>6440</v>
      </c>
      <c r="V1221" s="175" t="s">
        <v>6978</v>
      </c>
      <c r="W1221" s="175" t="s">
        <v>195</v>
      </c>
      <c r="X1221" s="176">
        <v>43294</v>
      </c>
      <c r="Y1221" s="171" t="s">
        <v>7684</v>
      </c>
      <c r="Z1221" s="171"/>
      <c r="AA1221" s="173"/>
      <c r="AB1221" s="173"/>
      <c r="AC1221" s="173"/>
      <c r="AD1221" s="173"/>
      <c r="AE1221" s="173"/>
      <c r="AF1221" s="173"/>
      <c r="AG1221" s="173">
        <v>450000</v>
      </c>
      <c r="AH1221" s="173"/>
      <c r="AI1221" s="173">
        <v>280800</v>
      </c>
      <c r="AJ1221" s="173"/>
      <c r="AK1221" s="173"/>
      <c r="AL1221" s="173"/>
      <c r="AM1221" s="173"/>
      <c r="AN1221" s="173"/>
      <c r="AO1221" s="173"/>
      <c r="AP1221" s="173"/>
      <c r="AQ1221" s="173"/>
      <c r="AR1221" s="173"/>
      <c r="AS1221" s="173">
        <v>459000</v>
      </c>
      <c r="AT1221" s="160">
        <f t="shared" si="391"/>
        <v>3</v>
      </c>
      <c r="AU1221" s="173">
        <f t="shared" si="392"/>
        <v>1189800</v>
      </c>
      <c r="AV1221" s="173">
        <f t="shared" si="393"/>
        <v>396600</v>
      </c>
      <c r="AW1221" s="173">
        <f t="shared" si="394"/>
        <v>280800</v>
      </c>
      <c r="AX1221" s="173">
        <f t="shared" si="395"/>
        <v>124900</v>
      </c>
      <c r="AY1221" s="173">
        <f t="shared" si="405"/>
        <v>9100</v>
      </c>
      <c r="AZ1221" s="177">
        <f t="shared" si="406"/>
        <v>0.45969819654030181</v>
      </c>
      <c r="BA1221" s="177">
        <f t="shared" si="407"/>
        <v>3.3492822966507178E-2</v>
      </c>
      <c r="BB1221" s="173">
        <f>AW1221</f>
        <v>280800</v>
      </c>
      <c r="BC1221" s="178">
        <f t="shared" si="409"/>
        <v>396600</v>
      </c>
      <c r="BD1221" s="173">
        <f t="shared" si="414"/>
        <v>9100</v>
      </c>
      <c r="BE1221" s="177">
        <f t="shared" si="408"/>
        <v>3.3492822966507178E-2</v>
      </c>
      <c r="BF1221" s="179" t="s">
        <v>20515</v>
      </c>
      <c r="BG1221" s="174"/>
      <c r="BH1221" s="166" t="s">
        <v>20501</v>
      </c>
      <c r="BI1221" s="162"/>
      <c r="BJ1221" s="163">
        <v>1</v>
      </c>
      <c r="BK1221" s="163"/>
    </row>
    <row r="1222" spans="1:63" ht="32.25" customHeight="1" x14ac:dyDescent="0.25">
      <c r="A1222" s="157">
        <v>1216</v>
      </c>
      <c r="B1222" s="164" t="s">
        <v>7009</v>
      </c>
      <c r="C1222" s="169" t="s">
        <v>7010</v>
      </c>
      <c r="D1222" s="169" t="s">
        <v>6439</v>
      </c>
      <c r="E1222" s="170" t="s">
        <v>7011</v>
      </c>
      <c r="F1222" s="171" t="s">
        <v>7012</v>
      </c>
      <c r="G1222" s="171" t="s">
        <v>7012</v>
      </c>
      <c r="H1222" s="172" t="s">
        <v>7012</v>
      </c>
      <c r="I1222" s="164"/>
      <c r="J1222" s="164">
        <v>1762</v>
      </c>
      <c r="K1222" s="171">
        <v>1762</v>
      </c>
      <c r="L1222" s="171" t="s">
        <v>7013</v>
      </c>
      <c r="M1222" s="173">
        <v>307000</v>
      </c>
      <c r="N1222" s="173">
        <f t="shared" si="411"/>
        <v>156000</v>
      </c>
      <c r="O1222" s="173">
        <v>156521.73913043499</v>
      </c>
      <c r="P1222" s="173">
        <v>463000</v>
      </c>
      <c r="Q1222" s="173">
        <f t="shared" si="412"/>
        <v>203478.26086956548</v>
      </c>
      <c r="R1222" s="173">
        <f t="shared" si="413"/>
        <v>510478.26086956548</v>
      </c>
      <c r="S1222" s="173">
        <v>510400</v>
      </c>
      <c r="T1222" s="174" t="s">
        <v>7014</v>
      </c>
      <c r="U1222" s="175" t="s">
        <v>6440</v>
      </c>
      <c r="V1222" s="175" t="s">
        <v>6978</v>
      </c>
      <c r="W1222" s="175" t="s">
        <v>195</v>
      </c>
      <c r="X1222" s="176">
        <v>43294</v>
      </c>
      <c r="Y1222" s="171" t="s">
        <v>7684</v>
      </c>
      <c r="Z1222" s="171"/>
      <c r="AA1222" s="173"/>
      <c r="AB1222" s="173"/>
      <c r="AC1222" s="173"/>
      <c r="AD1222" s="173"/>
      <c r="AE1222" s="173"/>
      <c r="AF1222" s="173"/>
      <c r="AG1222" s="173">
        <v>733000</v>
      </c>
      <c r="AH1222" s="173"/>
      <c r="AI1222" s="173">
        <v>523200</v>
      </c>
      <c r="AJ1222" s="173"/>
      <c r="AK1222" s="173"/>
      <c r="AL1222" s="173"/>
      <c r="AM1222" s="173"/>
      <c r="AN1222" s="173"/>
      <c r="AO1222" s="173"/>
      <c r="AP1222" s="173"/>
      <c r="AQ1222" s="173"/>
      <c r="AR1222" s="173"/>
      <c r="AS1222" s="173">
        <v>611000</v>
      </c>
      <c r="AT1222" s="160">
        <f t="shared" si="391"/>
        <v>3</v>
      </c>
      <c r="AU1222" s="173">
        <f t="shared" si="392"/>
        <v>1867200</v>
      </c>
      <c r="AV1222" s="173">
        <f t="shared" si="393"/>
        <v>622400</v>
      </c>
      <c r="AW1222" s="173">
        <f t="shared" si="394"/>
        <v>523200</v>
      </c>
      <c r="AX1222" s="173">
        <f t="shared" si="395"/>
        <v>112000</v>
      </c>
      <c r="AY1222" s="173">
        <f t="shared" si="405"/>
        <v>12800</v>
      </c>
      <c r="AZ1222" s="177">
        <f t="shared" si="406"/>
        <v>0.21943573667711599</v>
      </c>
      <c r="BA1222" s="177">
        <f t="shared" si="407"/>
        <v>2.5078369905956112E-2</v>
      </c>
      <c r="BB1222" s="173">
        <f>AV1222</f>
        <v>622400</v>
      </c>
      <c r="BC1222" s="178">
        <f t="shared" si="409"/>
        <v>622400</v>
      </c>
      <c r="BD1222" s="173">
        <f t="shared" si="414"/>
        <v>112000</v>
      </c>
      <c r="BE1222" s="177">
        <f t="shared" si="408"/>
        <v>0.21943573667711599</v>
      </c>
      <c r="BF1222" s="179" t="s">
        <v>7679</v>
      </c>
      <c r="BG1222" s="174" t="s">
        <v>7014</v>
      </c>
      <c r="BH1222" s="166" t="s">
        <v>20501</v>
      </c>
      <c r="BI1222" s="162"/>
      <c r="BJ1222" s="163">
        <v>1</v>
      </c>
      <c r="BK1222" s="163"/>
    </row>
    <row r="1223" spans="1:63" ht="32.25" customHeight="1" x14ac:dyDescent="0.25">
      <c r="A1223" s="157">
        <v>1217</v>
      </c>
      <c r="B1223" s="164" t="s">
        <v>7015</v>
      </c>
      <c r="C1223" s="169" t="s">
        <v>7016</v>
      </c>
      <c r="D1223" s="169" t="s">
        <v>6439</v>
      </c>
      <c r="E1223" s="170" t="s">
        <v>7017</v>
      </c>
      <c r="F1223" s="171" t="s">
        <v>7018</v>
      </c>
      <c r="G1223" s="171" t="s">
        <v>7018</v>
      </c>
      <c r="H1223" s="172" t="s">
        <v>7018</v>
      </c>
      <c r="I1223" s="164"/>
      <c r="J1223" s="164">
        <v>1765</v>
      </c>
      <c r="K1223" s="171">
        <v>1765</v>
      </c>
      <c r="L1223" s="171" t="s">
        <v>7019</v>
      </c>
      <c r="M1223" s="173">
        <v>192000</v>
      </c>
      <c r="N1223" s="173">
        <f t="shared" si="411"/>
        <v>109000</v>
      </c>
      <c r="O1223" s="173">
        <v>109565.217391304</v>
      </c>
      <c r="P1223" s="173">
        <v>301000</v>
      </c>
      <c r="Q1223" s="173">
        <f t="shared" si="412"/>
        <v>142434.78260869521</v>
      </c>
      <c r="R1223" s="173">
        <f t="shared" si="413"/>
        <v>334434.78260869521</v>
      </c>
      <c r="S1223" s="173">
        <v>334400</v>
      </c>
      <c r="T1223" s="174"/>
      <c r="U1223" s="175" t="s">
        <v>6440</v>
      </c>
      <c r="V1223" s="175" t="s">
        <v>6978</v>
      </c>
      <c r="W1223" s="175" t="s">
        <v>195</v>
      </c>
      <c r="X1223" s="176">
        <v>43294</v>
      </c>
      <c r="Y1223" s="171" t="s">
        <v>7684</v>
      </c>
      <c r="Z1223" s="171"/>
      <c r="AA1223" s="173"/>
      <c r="AB1223" s="173"/>
      <c r="AC1223" s="173"/>
      <c r="AD1223" s="173"/>
      <c r="AE1223" s="173">
        <v>350000</v>
      </c>
      <c r="AF1223" s="173"/>
      <c r="AG1223" s="173"/>
      <c r="AH1223" s="173"/>
      <c r="AI1223" s="173">
        <v>411000</v>
      </c>
      <c r="AJ1223" s="173"/>
      <c r="AK1223" s="173"/>
      <c r="AL1223" s="173"/>
      <c r="AM1223" s="173"/>
      <c r="AN1223" s="173"/>
      <c r="AO1223" s="173"/>
      <c r="AP1223" s="173"/>
      <c r="AQ1223" s="173"/>
      <c r="AR1223" s="173"/>
      <c r="AS1223" s="173">
        <v>484000</v>
      </c>
      <c r="AT1223" s="160">
        <f t="shared" ref="AT1223:AT1286" si="415">COUNT(AA1223:AS1223)</f>
        <v>3</v>
      </c>
      <c r="AU1223" s="173">
        <f t="shared" ref="AU1223:AU1286" si="416">SUM(AA1223:AS1223)</f>
        <v>1245000</v>
      </c>
      <c r="AV1223" s="173">
        <f t="shared" ref="AV1223:AV1286" si="417">ROUND(AU1223/AT1223,-2)</f>
        <v>415000</v>
      </c>
      <c r="AW1223" s="173">
        <f t="shared" ref="AW1223:AW1286" si="418">MIN(AA1223:AS1223)</f>
        <v>350000</v>
      </c>
      <c r="AX1223" s="173">
        <f t="shared" ref="AX1223:AX1286" si="419">AV1223-S1223</f>
        <v>80600</v>
      </c>
      <c r="AY1223" s="173">
        <f t="shared" si="405"/>
        <v>15600</v>
      </c>
      <c r="AZ1223" s="177">
        <f t="shared" si="406"/>
        <v>0.24102870813397129</v>
      </c>
      <c r="BA1223" s="177">
        <f t="shared" si="407"/>
        <v>4.6650717703349283E-2</v>
      </c>
      <c r="BB1223" s="173">
        <f>AV1223</f>
        <v>415000</v>
      </c>
      <c r="BC1223" s="178">
        <f t="shared" si="409"/>
        <v>415000</v>
      </c>
      <c r="BD1223" s="173">
        <f t="shared" si="414"/>
        <v>80600</v>
      </c>
      <c r="BE1223" s="177">
        <f t="shared" si="408"/>
        <v>0.24102870813397129</v>
      </c>
      <c r="BF1223" s="179" t="s">
        <v>7679</v>
      </c>
      <c r="BG1223" s="174"/>
      <c r="BH1223" s="166" t="s">
        <v>20501</v>
      </c>
      <c r="BI1223" s="162"/>
      <c r="BJ1223" s="163">
        <v>1</v>
      </c>
      <c r="BK1223" s="163"/>
    </row>
    <row r="1224" spans="1:63" ht="32.25" customHeight="1" x14ac:dyDescent="0.25">
      <c r="A1224" s="157">
        <v>1218</v>
      </c>
      <c r="B1224" s="164" t="s">
        <v>7022</v>
      </c>
      <c r="C1224" s="169" t="s">
        <v>7020</v>
      </c>
      <c r="D1224" s="169" t="s">
        <v>6439</v>
      </c>
      <c r="E1224" s="170" t="s">
        <v>7023</v>
      </c>
      <c r="F1224" s="171" t="s">
        <v>7024</v>
      </c>
      <c r="G1224" s="171" t="s">
        <v>7024</v>
      </c>
      <c r="H1224" s="172" t="s">
        <v>7024</v>
      </c>
      <c r="I1224" s="164" t="s">
        <v>497</v>
      </c>
      <c r="J1224" s="164">
        <v>1767</v>
      </c>
      <c r="K1224" s="171">
        <v>1767</v>
      </c>
      <c r="L1224" s="171" t="s">
        <v>7021</v>
      </c>
      <c r="M1224" s="173">
        <v>222000</v>
      </c>
      <c r="N1224" s="173">
        <v>128000</v>
      </c>
      <c r="O1224" s="173">
        <v>128347.82608695699</v>
      </c>
      <c r="P1224" s="173">
        <v>350000</v>
      </c>
      <c r="Q1224" s="173">
        <v>166852.1739130441</v>
      </c>
      <c r="R1224" s="173">
        <v>388852.1739130441</v>
      </c>
      <c r="S1224" s="173">
        <v>388800</v>
      </c>
      <c r="T1224" s="174"/>
      <c r="U1224" s="175" t="s">
        <v>6440</v>
      </c>
      <c r="V1224" s="175" t="s">
        <v>6978</v>
      </c>
      <c r="W1224" s="175" t="s">
        <v>195</v>
      </c>
      <c r="X1224" s="176">
        <v>43294</v>
      </c>
      <c r="Y1224" s="171" t="s">
        <v>7684</v>
      </c>
      <c r="Z1224" s="171"/>
      <c r="AA1224" s="173"/>
      <c r="AB1224" s="173"/>
      <c r="AC1224" s="173"/>
      <c r="AD1224" s="173"/>
      <c r="AE1224" s="173"/>
      <c r="AF1224" s="173"/>
      <c r="AG1224" s="173"/>
      <c r="AH1224" s="173"/>
      <c r="AI1224" s="173">
        <v>490000</v>
      </c>
      <c r="AJ1224" s="173"/>
      <c r="AK1224" s="173"/>
      <c r="AL1224" s="173"/>
      <c r="AM1224" s="173"/>
      <c r="AN1224" s="173"/>
      <c r="AO1224" s="173"/>
      <c r="AP1224" s="173"/>
      <c r="AQ1224" s="173"/>
      <c r="AR1224" s="173">
        <v>584000</v>
      </c>
      <c r="AS1224" s="173">
        <v>539000</v>
      </c>
      <c r="AT1224" s="160">
        <f t="shared" si="415"/>
        <v>3</v>
      </c>
      <c r="AU1224" s="173">
        <f t="shared" si="416"/>
        <v>1613000</v>
      </c>
      <c r="AV1224" s="173">
        <f t="shared" si="417"/>
        <v>537700</v>
      </c>
      <c r="AW1224" s="173">
        <f t="shared" si="418"/>
        <v>490000</v>
      </c>
      <c r="AX1224" s="173">
        <f t="shared" si="419"/>
        <v>148900</v>
      </c>
      <c r="AY1224" s="173">
        <f t="shared" si="405"/>
        <v>101200</v>
      </c>
      <c r="AZ1224" s="177">
        <f t="shared" si="406"/>
        <v>0.38297325102880658</v>
      </c>
      <c r="BA1224" s="177">
        <f t="shared" si="407"/>
        <v>0.26028806584362141</v>
      </c>
      <c r="BB1224" s="173">
        <f>AW1224</f>
        <v>490000</v>
      </c>
      <c r="BC1224" s="178">
        <f t="shared" si="409"/>
        <v>537700</v>
      </c>
      <c r="BD1224" s="173">
        <f t="shared" si="414"/>
        <v>101200</v>
      </c>
      <c r="BE1224" s="177">
        <f t="shared" si="408"/>
        <v>0.26028806584362141</v>
      </c>
      <c r="BF1224" s="179" t="s">
        <v>20515</v>
      </c>
      <c r="BG1224" s="174"/>
      <c r="BH1224" s="166" t="s">
        <v>20501</v>
      </c>
      <c r="BI1224" s="162"/>
      <c r="BJ1224" s="163">
        <v>1</v>
      </c>
      <c r="BK1224" s="163"/>
    </row>
    <row r="1225" spans="1:63" ht="32.25" customHeight="1" x14ac:dyDescent="0.25">
      <c r="A1225" s="157">
        <v>1219</v>
      </c>
      <c r="B1225" s="164" t="s">
        <v>7025</v>
      </c>
      <c r="C1225" s="169" t="s">
        <v>7026</v>
      </c>
      <c r="D1225" s="169" t="s">
        <v>6439</v>
      </c>
      <c r="E1225" s="170" t="s">
        <v>7027</v>
      </c>
      <c r="F1225" s="171" t="s">
        <v>7028</v>
      </c>
      <c r="G1225" s="171" t="s">
        <v>7028</v>
      </c>
      <c r="H1225" s="172" t="s">
        <v>7028</v>
      </c>
      <c r="I1225" s="164"/>
      <c r="J1225" s="164">
        <v>1769</v>
      </c>
      <c r="K1225" s="171">
        <v>1769</v>
      </c>
      <c r="L1225" s="171" t="s">
        <v>7029</v>
      </c>
      <c r="M1225" s="173">
        <v>262000</v>
      </c>
      <c r="N1225" s="173">
        <f t="shared" ref="N1225:N1232" si="420">P1225-M1225</f>
        <v>153000</v>
      </c>
      <c r="O1225" s="173">
        <v>153391.30434782599</v>
      </c>
      <c r="P1225" s="173">
        <v>415000</v>
      </c>
      <c r="Q1225" s="173">
        <f t="shared" ref="Q1225:Q1232" si="421">+O1225/1800000*2340000</f>
        <v>199408.69565217377</v>
      </c>
      <c r="R1225" s="173">
        <f t="shared" ref="R1225:R1232" si="422">+M1225+Q1225</f>
        <v>461408.69565217377</v>
      </c>
      <c r="S1225" s="173">
        <v>461400</v>
      </c>
      <c r="T1225" s="174"/>
      <c r="U1225" s="175" t="s">
        <v>6440</v>
      </c>
      <c r="V1225" s="175" t="s">
        <v>6978</v>
      </c>
      <c r="W1225" s="175" t="s">
        <v>195</v>
      </c>
      <c r="X1225" s="176">
        <v>43294</v>
      </c>
      <c r="Y1225" s="171" t="s">
        <v>7684</v>
      </c>
      <c r="Z1225" s="171"/>
      <c r="AA1225" s="173"/>
      <c r="AB1225" s="173"/>
      <c r="AC1225" s="173"/>
      <c r="AD1225" s="173"/>
      <c r="AE1225" s="173"/>
      <c r="AF1225" s="173"/>
      <c r="AG1225" s="173">
        <v>540000</v>
      </c>
      <c r="AH1225" s="173"/>
      <c r="AI1225" s="173">
        <v>545000</v>
      </c>
      <c r="AJ1225" s="173"/>
      <c r="AK1225" s="173"/>
      <c r="AL1225" s="173"/>
      <c r="AM1225" s="173"/>
      <c r="AN1225" s="173"/>
      <c r="AO1225" s="173"/>
      <c r="AP1225" s="173"/>
      <c r="AQ1225" s="173"/>
      <c r="AR1225" s="173"/>
      <c r="AS1225" s="173">
        <v>540000</v>
      </c>
      <c r="AT1225" s="160">
        <f t="shared" si="415"/>
        <v>3</v>
      </c>
      <c r="AU1225" s="173">
        <f t="shared" si="416"/>
        <v>1625000</v>
      </c>
      <c r="AV1225" s="173">
        <f t="shared" si="417"/>
        <v>541700</v>
      </c>
      <c r="AW1225" s="173">
        <f t="shared" si="418"/>
        <v>540000</v>
      </c>
      <c r="AX1225" s="173">
        <f t="shared" si="419"/>
        <v>80300</v>
      </c>
      <c r="AY1225" s="173">
        <f t="shared" si="405"/>
        <v>78600</v>
      </c>
      <c r="AZ1225" s="177">
        <f t="shared" si="406"/>
        <v>0.17403554399653229</v>
      </c>
      <c r="BA1225" s="177">
        <f t="shared" si="407"/>
        <v>0.17035110533159947</v>
      </c>
      <c r="BB1225" s="173">
        <f>AV1225</f>
        <v>541700</v>
      </c>
      <c r="BC1225" s="178">
        <f t="shared" si="409"/>
        <v>541700</v>
      </c>
      <c r="BD1225" s="173">
        <f t="shared" si="414"/>
        <v>80300</v>
      </c>
      <c r="BE1225" s="177">
        <f t="shared" si="408"/>
        <v>0.17403554399653229</v>
      </c>
      <c r="BF1225" s="179" t="s">
        <v>7679</v>
      </c>
      <c r="BG1225" s="174"/>
      <c r="BH1225" s="166" t="s">
        <v>20501</v>
      </c>
      <c r="BI1225" s="162"/>
      <c r="BJ1225" s="163">
        <v>1</v>
      </c>
      <c r="BK1225" s="163"/>
    </row>
    <row r="1226" spans="1:63" ht="32.25" customHeight="1" x14ac:dyDescent="0.25">
      <c r="A1226" s="157">
        <v>1220</v>
      </c>
      <c r="B1226" s="164" t="s">
        <v>7030</v>
      </c>
      <c r="C1226" s="169" t="s">
        <v>7031</v>
      </c>
      <c r="D1226" s="169" t="s">
        <v>6439</v>
      </c>
      <c r="E1226" s="170" t="s">
        <v>7032</v>
      </c>
      <c r="F1226" s="171" t="s">
        <v>7033</v>
      </c>
      <c r="G1226" s="171" t="s">
        <v>7033</v>
      </c>
      <c r="H1226" s="172" t="s">
        <v>7033</v>
      </c>
      <c r="I1226" s="164" t="s">
        <v>439</v>
      </c>
      <c r="J1226" s="164">
        <v>1773</v>
      </c>
      <c r="K1226" s="171">
        <v>1773</v>
      </c>
      <c r="L1226" s="171" t="s">
        <v>7034</v>
      </c>
      <c r="M1226" s="173">
        <v>357000</v>
      </c>
      <c r="N1226" s="173">
        <f t="shared" si="420"/>
        <v>212000</v>
      </c>
      <c r="O1226" s="173">
        <v>212869.56521739101</v>
      </c>
      <c r="P1226" s="173">
        <v>569000</v>
      </c>
      <c r="Q1226" s="173">
        <f t="shared" si="421"/>
        <v>276730.4347826083</v>
      </c>
      <c r="R1226" s="173">
        <f t="shared" si="422"/>
        <v>633730.4347826083</v>
      </c>
      <c r="S1226" s="173">
        <v>633700</v>
      </c>
      <c r="T1226" s="174"/>
      <c r="U1226" s="175" t="s">
        <v>6440</v>
      </c>
      <c r="V1226" s="175" t="s">
        <v>6978</v>
      </c>
      <c r="W1226" s="175" t="s">
        <v>195</v>
      </c>
      <c r="X1226" s="176">
        <v>43294</v>
      </c>
      <c r="Y1226" s="171" t="s">
        <v>7684</v>
      </c>
      <c r="Z1226" s="171"/>
      <c r="AA1226" s="173"/>
      <c r="AB1226" s="173"/>
      <c r="AC1226" s="173"/>
      <c r="AD1226" s="173"/>
      <c r="AE1226" s="173"/>
      <c r="AF1226" s="173">
        <v>1056000</v>
      </c>
      <c r="AG1226" s="173"/>
      <c r="AH1226" s="173"/>
      <c r="AI1226" s="173">
        <v>796000</v>
      </c>
      <c r="AJ1226" s="173"/>
      <c r="AK1226" s="173"/>
      <c r="AL1226" s="173"/>
      <c r="AM1226" s="173"/>
      <c r="AN1226" s="173"/>
      <c r="AO1226" s="173"/>
      <c r="AP1226" s="173"/>
      <c r="AQ1226" s="173"/>
      <c r="AR1226" s="173"/>
      <c r="AS1226" s="173">
        <v>850000</v>
      </c>
      <c r="AT1226" s="160">
        <f t="shared" si="415"/>
        <v>3</v>
      </c>
      <c r="AU1226" s="173">
        <f t="shared" si="416"/>
        <v>2702000</v>
      </c>
      <c r="AV1226" s="173">
        <f t="shared" si="417"/>
        <v>900700</v>
      </c>
      <c r="AW1226" s="173">
        <f t="shared" si="418"/>
        <v>796000</v>
      </c>
      <c r="AX1226" s="173">
        <f t="shared" si="419"/>
        <v>267000</v>
      </c>
      <c r="AY1226" s="173">
        <f t="shared" si="405"/>
        <v>162300</v>
      </c>
      <c r="AZ1226" s="177">
        <f t="shared" si="406"/>
        <v>0.42133501656935457</v>
      </c>
      <c r="BA1226" s="177">
        <f t="shared" si="407"/>
        <v>0.25611488085845036</v>
      </c>
      <c r="BB1226" s="173">
        <f>AW1226</f>
        <v>796000</v>
      </c>
      <c r="BC1226" s="178">
        <f t="shared" si="409"/>
        <v>900700</v>
      </c>
      <c r="BD1226" s="173">
        <f t="shared" si="414"/>
        <v>162300</v>
      </c>
      <c r="BE1226" s="177">
        <f t="shared" si="408"/>
        <v>0.25611488085845036</v>
      </c>
      <c r="BF1226" s="179" t="s">
        <v>20515</v>
      </c>
      <c r="BG1226" s="174"/>
      <c r="BH1226" s="166" t="s">
        <v>20501</v>
      </c>
      <c r="BI1226" s="162"/>
      <c r="BJ1226" s="163">
        <v>1</v>
      </c>
      <c r="BK1226" s="163"/>
    </row>
    <row r="1227" spans="1:63" ht="32.25" customHeight="1" x14ac:dyDescent="0.25">
      <c r="A1227" s="157">
        <v>1221</v>
      </c>
      <c r="B1227" s="164" t="s">
        <v>7046</v>
      </c>
      <c r="C1227" s="169" t="s">
        <v>7036</v>
      </c>
      <c r="D1227" s="169" t="s">
        <v>6439</v>
      </c>
      <c r="E1227" s="170" t="s">
        <v>7047</v>
      </c>
      <c r="F1227" s="171" t="s">
        <v>7048</v>
      </c>
      <c r="G1227" s="171" t="s">
        <v>7048</v>
      </c>
      <c r="H1227" s="172" t="s">
        <v>7048</v>
      </c>
      <c r="I1227" s="164" t="s">
        <v>439</v>
      </c>
      <c r="J1227" s="164">
        <v>1774</v>
      </c>
      <c r="K1227" s="171">
        <v>1774</v>
      </c>
      <c r="L1227" s="171" t="s">
        <v>7039</v>
      </c>
      <c r="M1227" s="173">
        <v>170000</v>
      </c>
      <c r="N1227" s="173">
        <f t="shared" si="420"/>
        <v>106000</v>
      </c>
      <c r="O1227" s="173">
        <v>106434.782608696</v>
      </c>
      <c r="P1227" s="173">
        <v>276000</v>
      </c>
      <c r="Q1227" s="173">
        <f t="shared" si="421"/>
        <v>138365.21739130479</v>
      </c>
      <c r="R1227" s="173">
        <f t="shared" si="422"/>
        <v>308365.21739130479</v>
      </c>
      <c r="S1227" s="173">
        <v>308300</v>
      </c>
      <c r="T1227" s="174"/>
      <c r="U1227" s="175" t="s">
        <v>6440</v>
      </c>
      <c r="V1227" s="175" t="s">
        <v>6978</v>
      </c>
      <c r="W1227" s="175" t="s">
        <v>195</v>
      </c>
      <c r="X1227" s="176">
        <v>43294</v>
      </c>
      <c r="Y1227" s="171" t="s">
        <v>7684</v>
      </c>
      <c r="Z1227" s="171"/>
      <c r="AA1227" s="173"/>
      <c r="AB1227" s="173"/>
      <c r="AC1227" s="173"/>
      <c r="AD1227" s="173"/>
      <c r="AE1227" s="173"/>
      <c r="AF1227" s="173">
        <v>600000</v>
      </c>
      <c r="AG1227" s="173"/>
      <c r="AH1227" s="173"/>
      <c r="AI1227" s="173">
        <v>386000</v>
      </c>
      <c r="AJ1227" s="173"/>
      <c r="AK1227" s="173"/>
      <c r="AL1227" s="173"/>
      <c r="AM1227" s="173"/>
      <c r="AN1227" s="173"/>
      <c r="AO1227" s="173"/>
      <c r="AP1227" s="173"/>
      <c r="AQ1227" s="173"/>
      <c r="AR1227" s="173"/>
      <c r="AS1227" s="173">
        <v>451000</v>
      </c>
      <c r="AT1227" s="160">
        <f t="shared" si="415"/>
        <v>3</v>
      </c>
      <c r="AU1227" s="173">
        <f t="shared" si="416"/>
        <v>1437000</v>
      </c>
      <c r="AV1227" s="173">
        <f t="shared" si="417"/>
        <v>479000</v>
      </c>
      <c r="AW1227" s="173">
        <f t="shared" si="418"/>
        <v>386000</v>
      </c>
      <c r="AX1227" s="173">
        <f t="shared" si="419"/>
        <v>170700</v>
      </c>
      <c r="AY1227" s="173">
        <f t="shared" si="405"/>
        <v>77700</v>
      </c>
      <c r="AZ1227" s="177">
        <f t="shared" si="406"/>
        <v>0.55368147907881937</v>
      </c>
      <c r="BA1227" s="177">
        <f t="shared" si="407"/>
        <v>0.25202724618877714</v>
      </c>
      <c r="BB1227" s="173">
        <f>AW1227</f>
        <v>386000</v>
      </c>
      <c r="BC1227" s="178">
        <f t="shared" si="409"/>
        <v>479000</v>
      </c>
      <c r="BD1227" s="173">
        <f t="shared" si="414"/>
        <v>77700</v>
      </c>
      <c r="BE1227" s="177">
        <f t="shared" si="408"/>
        <v>0.25202724618877714</v>
      </c>
      <c r="BF1227" s="179" t="s">
        <v>20515</v>
      </c>
      <c r="BG1227" s="174"/>
      <c r="BH1227" s="166" t="s">
        <v>20501</v>
      </c>
      <c r="BI1227" s="162"/>
      <c r="BJ1227" s="163">
        <v>1</v>
      </c>
      <c r="BK1227" s="163"/>
    </row>
    <row r="1228" spans="1:63" ht="32.25" customHeight="1" x14ac:dyDescent="0.25">
      <c r="A1228" s="157">
        <v>1222</v>
      </c>
      <c r="B1228" s="164" t="s">
        <v>7049</v>
      </c>
      <c r="C1228" s="169" t="s">
        <v>7036</v>
      </c>
      <c r="D1228" s="169" t="s">
        <v>6439</v>
      </c>
      <c r="E1228" s="170" t="s">
        <v>7050</v>
      </c>
      <c r="F1228" s="171" t="s">
        <v>7051</v>
      </c>
      <c r="G1228" s="171" t="s">
        <v>7051</v>
      </c>
      <c r="H1228" s="172" t="s">
        <v>7051</v>
      </c>
      <c r="I1228" s="164" t="s">
        <v>497</v>
      </c>
      <c r="J1228" s="164">
        <v>1774</v>
      </c>
      <c r="K1228" s="171">
        <v>1774</v>
      </c>
      <c r="L1228" s="171" t="s">
        <v>7039</v>
      </c>
      <c r="M1228" s="173">
        <v>170000</v>
      </c>
      <c r="N1228" s="173">
        <f t="shared" si="420"/>
        <v>106000</v>
      </c>
      <c r="O1228" s="173">
        <v>106434.782608696</v>
      </c>
      <c r="P1228" s="173">
        <v>276000</v>
      </c>
      <c r="Q1228" s="173">
        <f t="shared" si="421"/>
        <v>138365.21739130479</v>
      </c>
      <c r="R1228" s="173">
        <f t="shared" si="422"/>
        <v>308365.21739130479</v>
      </c>
      <c r="S1228" s="173">
        <v>308300</v>
      </c>
      <c r="T1228" s="174"/>
      <c r="U1228" s="175" t="s">
        <v>6440</v>
      </c>
      <c r="V1228" s="175" t="s">
        <v>6978</v>
      </c>
      <c r="W1228" s="175" t="s">
        <v>195</v>
      </c>
      <c r="X1228" s="176">
        <v>43294</v>
      </c>
      <c r="Y1228" s="171" t="s">
        <v>7684</v>
      </c>
      <c r="Z1228" s="171"/>
      <c r="AA1228" s="173"/>
      <c r="AB1228" s="173"/>
      <c r="AC1228" s="173"/>
      <c r="AD1228" s="173"/>
      <c r="AE1228" s="173"/>
      <c r="AF1228" s="173">
        <v>600000</v>
      </c>
      <c r="AG1228" s="173"/>
      <c r="AH1228" s="173"/>
      <c r="AI1228" s="173">
        <v>386000</v>
      </c>
      <c r="AJ1228" s="173"/>
      <c r="AK1228" s="173"/>
      <c r="AL1228" s="173"/>
      <c r="AM1228" s="173"/>
      <c r="AN1228" s="173"/>
      <c r="AO1228" s="173"/>
      <c r="AP1228" s="173"/>
      <c r="AQ1228" s="173"/>
      <c r="AR1228" s="173"/>
      <c r="AS1228" s="173">
        <v>451000</v>
      </c>
      <c r="AT1228" s="160">
        <f t="shared" si="415"/>
        <v>3</v>
      </c>
      <c r="AU1228" s="173">
        <f t="shared" si="416"/>
        <v>1437000</v>
      </c>
      <c r="AV1228" s="173">
        <f t="shared" si="417"/>
        <v>479000</v>
      </c>
      <c r="AW1228" s="173">
        <f t="shared" si="418"/>
        <v>386000</v>
      </c>
      <c r="AX1228" s="173">
        <f t="shared" si="419"/>
        <v>170700</v>
      </c>
      <c r="AY1228" s="173">
        <f t="shared" si="405"/>
        <v>77700</v>
      </c>
      <c r="AZ1228" s="177">
        <f t="shared" si="406"/>
        <v>0.55368147907881937</v>
      </c>
      <c r="BA1228" s="177">
        <f t="shared" si="407"/>
        <v>0.25202724618877714</v>
      </c>
      <c r="BB1228" s="173">
        <f>AW1228</f>
        <v>386000</v>
      </c>
      <c r="BC1228" s="178">
        <f t="shared" si="409"/>
        <v>479000</v>
      </c>
      <c r="BD1228" s="173">
        <f t="shared" si="414"/>
        <v>77700</v>
      </c>
      <c r="BE1228" s="177">
        <f t="shared" si="408"/>
        <v>0.25202724618877714</v>
      </c>
      <c r="BF1228" s="179" t="s">
        <v>20515</v>
      </c>
      <c r="BG1228" s="174"/>
      <c r="BH1228" s="166" t="s">
        <v>20501</v>
      </c>
      <c r="BI1228" s="162"/>
      <c r="BJ1228" s="163">
        <v>1</v>
      </c>
      <c r="BK1228" s="163"/>
    </row>
    <row r="1229" spans="1:63" ht="32.25" customHeight="1" x14ac:dyDescent="0.25">
      <c r="A1229" s="157">
        <v>1223</v>
      </c>
      <c r="B1229" s="164" t="s">
        <v>6981</v>
      </c>
      <c r="C1229" s="169" t="s">
        <v>6979</v>
      </c>
      <c r="D1229" s="169" t="s">
        <v>6439</v>
      </c>
      <c r="E1229" s="170" t="s">
        <v>6982</v>
      </c>
      <c r="F1229" s="171" t="s">
        <v>6983</v>
      </c>
      <c r="G1229" s="171" t="s">
        <v>6983</v>
      </c>
      <c r="H1229" s="172" t="s">
        <v>6983</v>
      </c>
      <c r="I1229" s="164"/>
      <c r="J1229" s="164">
        <v>1751</v>
      </c>
      <c r="K1229" s="171">
        <v>1751</v>
      </c>
      <c r="L1229" s="171" t="s">
        <v>6980</v>
      </c>
      <c r="M1229" s="173">
        <v>105000</v>
      </c>
      <c r="N1229" s="173">
        <f t="shared" si="420"/>
        <v>65000</v>
      </c>
      <c r="O1229" s="173">
        <v>65739.130434782594</v>
      </c>
      <c r="P1229" s="173">
        <v>170000</v>
      </c>
      <c r="Q1229" s="173">
        <f t="shared" si="421"/>
        <v>85460.869565217363</v>
      </c>
      <c r="R1229" s="173">
        <f t="shared" si="422"/>
        <v>190460.86956521735</v>
      </c>
      <c r="S1229" s="173">
        <v>190400</v>
      </c>
      <c r="T1229" s="174"/>
      <c r="U1229" s="175" t="s">
        <v>6440</v>
      </c>
      <c r="V1229" s="175" t="s">
        <v>6978</v>
      </c>
      <c r="W1229" s="175" t="s">
        <v>195</v>
      </c>
      <c r="X1229" s="176">
        <v>43294</v>
      </c>
      <c r="Y1229" s="171" t="s">
        <v>7684</v>
      </c>
      <c r="Z1229" s="171"/>
      <c r="AA1229" s="173"/>
      <c r="AB1229" s="173"/>
      <c r="AC1229" s="173"/>
      <c r="AD1229" s="173"/>
      <c r="AE1229" s="173"/>
      <c r="AF1229" s="173"/>
      <c r="AG1229" s="173"/>
      <c r="AH1229" s="173"/>
      <c r="AI1229" s="173">
        <v>238000</v>
      </c>
      <c r="AJ1229" s="173"/>
      <c r="AK1229" s="173"/>
      <c r="AL1229" s="173"/>
      <c r="AM1229" s="173"/>
      <c r="AN1229" s="173"/>
      <c r="AO1229" s="173"/>
      <c r="AP1229" s="173"/>
      <c r="AQ1229" s="173">
        <v>350000</v>
      </c>
      <c r="AR1229" s="173"/>
      <c r="AS1229" s="173">
        <v>218000</v>
      </c>
      <c r="AT1229" s="160">
        <f t="shared" si="415"/>
        <v>3</v>
      </c>
      <c r="AU1229" s="173">
        <f t="shared" si="416"/>
        <v>806000</v>
      </c>
      <c r="AV1229" s="173">
        <f t="shared" si="417"/>
        <v>268700</v>
      </c>
      <c r="AW1229" s="173">
        <f t="shared" si="418"/>
        <v>218000</v>
      </c>
      <c r="AX1229" s="173">
        <f t="shared" si="419"/>
        <v>78300</v>
      </c>
      <c r="AY1229" s="173">
        <f t="shared" si="405"/>
        <v>27600</v>
      </c>
      <c r="AZ1229" s="177">
        <f t="shared" si="406"/>
        <v>0.41123949579831931</v>
      </c>
      <c r="BA1229" s="177">
        <f t="shared" si="407"/>
        <v>0.14495798319327732</v>
      </c>
      <c r="BB1229" s="173">
        <f>AW1229</f>
        <v>218000</v>
      </c>
      <c r="BC1229" s="178">
        <f t="shared" si="409"/>
        <v>268700</v>
      </c>
      <c r="BD1229" s="173">
        <f t="shared" si="414"/>
        <v>27600</v>
      </c>
      <c r="BE1229" s="177">
        <f t="shared" si="408"/>
        <v>0.14495798319327732</v>
      </c>
      <c r="BF1229" s="179" t="s">
        <v>20515</v>
      </c>
      <c r="BG1229" s="174"/>
      <c r="BH1229" s="166" t="s">
        <v>20501</v>
      </c>
      <c r="BI1229" s="162"/>
      <c r="BJ1229" s="163">
        <v>1</v>
      </c>
      <c r="BK1229" s="163"/>
    </row>
    <row r="1230" spans="1:63" ht="32.25" customHeight="1" x14ac:dyDescent="0.25">
      <c r="A1230" s="157">
        <v>1224</v>
      </c>
      <c r="B1230" s="164" t="s">
        <v>7035</v>
      </c>
      <c r="C1230" s="169" t="s">
        <v>7036</v>
      </c>
      <c r="D1230" s="169" t="s">
        <v>6439</v>
      </c>
      <c r="E1230" s="170" t="s">
        <v>7037</v>
      </c>
      <c r="F1230" s="171" t="s">
        <v>7038</v>
      </c>
      <c r="G1230" s="171" t="s">
        <v>7038</v>
      </c>
      <c r="H1230" s="172" t="s">
        <v>7038</v>
      </c>
      <c r="I1230" s="164" t="s">
        <v>497</v>
      </c>
      <c r="J1230" s="164">
        <v>1774</v>
      </c>
      <c r="K1230" s="171">
        <v>1774</v>
      </c>
      <c r="L1230" s="171" t="s">
        <v>7039</v>
      </c>
      <c r="M1230" s="173">
        <v>170000</v>
      </c>
      <c r="N1230" s="173">
        <f t="shared" si="420"/>
        <v>106000</v>
      </c>
      <c r="O1230" s="173">
        <v>106434.782608696</v>
      </c>
      <c r="P1230" s="173">
        <v>276000</v>
      </c>
      <c r="Q1230" s="173">
        <f t="shared" si="421"/>
        <v>138365.21739130479</v>
      </c>
      <c r="R1230" s="173">
        <f t="shared" si="422"/>
        <v>308365.21739130479</v>
      </c>
      <c r="S1230" s="173">
        <v>308300</v>
      </c>
      <c r="T1230" s="174"/>
      <c r="U1230" s="175" t="s">
        <v>6440</v>
      </c>
      <c r="V1230" s="175" t="s">
        <v>6978</v>
      </c>
      <c r="W1230" s="175" t="s">
        <v>195</v>
      </c>
      <c r="X1230" s="176">
        <v>43294</v>
      </c>
      <c r="Y1230" s="171" t="s">
        <v>7684</v>
      </c>
      <c r="Z1230" s="171"/>
      <c r="AA1230" s="173"/>
      <c r="AB1230" s="173"/>
      <c r="AC1230" s="173"/>
      <c r="AD1230" s="173"/>
      <c r="AE1230" s="173">
        <v>280000</v>
      </c>
      <c r="AF1230" s="173"/>
      <c r="AG1230" s="173"/>
      <c r="AH1230" s="173"/>
      <c r="AI1230" s="173">
        <v>386000</v>
      </c>
      <c r="AJ1230" s="173"/>
      <c r="AK1230" s="173"/>
      <c r="AL1230" s="173"/>
      <c r="AM1230" s="173"/>
      <c r="AN1230" s="173"/>
      <c r="AO1230" s="173"/>
      <c r="AP1230" s="173"/>
      <c r="AQ1230" s="173"/>
      <c r="AR1230" s="173"/>
      <c r="AS1230" s="173">
        <v>451000</v>
      </c>
      <c r="AT1230" s="160">
        <f t="shared" si="415"/>
        <v>3</v>
      </c>
      <c r="AU1230" s="173">
        <f t="shared" si="416"/>
        <v>1117000</v>
      </c>
      <c r="AV1230" s="173">
        <f t="shared" si="417"/>
        <v>372300</v>
      </c>
      <c r="AW1230" s="173">
        <f t="shared" si="418"/>
        <v>280000</v>
      </c>
      <c r="AX1230" s="173">
        <f t="shared" si="419"/>
        <v>64000</v>
      </c>
      <c r="AY1230" s="173">
        <f t="shared" si="405"/>
        <v>-28300</v>
      </c>
      <c r="AZ1230" s="177">
        <f t="shared" si="406"/>
        <v>0.2075900097307817</v>
      </c>
      <c r="BA1230" s="177">
        <f t="shared" si="407"/>
        <v>-9.1793707427830037E-2</v>
      </c>
      <c r="BB1230" s="173">
        <f>AV1230</f>
        <v>372300</v>
      </c>
      <c r="BC1230" s="178">
        <f t="shared" si="409"/>
        <v>372300</v>
      </c>
      <c r="BD1230" s="173">
        <f t="shared" si="414"/>
        <v>64000</v>
      </c>
      <c r="BE1230" s="177">
        <f t="shared" si="408"/>
        <v>0.2075900097307817</v>
      </c>
      <c r="BF1230" s="179" t="s">
        <v>7679</v>
      </c>
      <c r="BG1230" s="174"/>
      <c r="BH1230" s="166" t="s">
        <v>20501</v>
      </c>
      <c r="BI1230" s="162"/>
      <c r="BJ1230" s="163">
        <v>1</v>
      </c>
      <c r="BK1230" s="163"/>
    </row>
    <row r="1231" spans="1:63" ht="32.25" customHeight="1" x14ac:dyDescent="0.25">
      <c r="A1231" s="157">
        <v>1225</v>
      </c>
      <c r="B1231" s="164" t="s">
        <v>7043</v>
      </c>
      <c r="C1231" s="169" t="s">
        <v>7036</v>
      </c>
      <c r="D1231" s="169" t="s">
        <v>6439</v>
      </c>
      <c r="E1231" s="170" t="s">
        <v>7044</v>
      </c>
      <c r="F1231" s="171" t="s">
        <v>7045</v>
      </c>
      <c r="G1231" s="171" t="s">
        <v>7045</v>
      </c>
      <c r="H1231" s="172" t="s">
        <v>7045</v>
      </c>
      <c r="I1231" s="164" t="s">
        <v>497</v>
      </c>
      <c r="J1231" s="164">
        <v>1774</v>
      </c>
      <c r="K1231" s="171">
        <v>1774</v>
      </c>
      <c r="L1231" s="171" t="s">
        <v>7039</v>
      </c>
      <c r="M1231" s="173">
        <v>170000</v>
      </c>
      <c r="N1231" s="173">
        <f t="shared" si="420"/>
        <v>106000</v>
      </c>
      <c r="O1231" s="173">
        <v>106434.782608696</v>
      </c>
      <c r="P1231" s="173">
        <v>276000</v>
      </c>
      <c r="Q1231" s="173">
        <f t="shared" si="421"/>
        <v>138365.21739130479</v>
      </c>
      <c r="R1231" s="173">
        <f t="shared" si="422"/>
        <v>308365.21739130479</v>
      </c>
      <c r="S1231" s="173">
        <v>308300</v>
      </c>
      <c r="T1231" s="174"/>
      <c r="U1231" s="175" t="s">
        <v>6440</v>
      </c>
      <c r="V1231" s="175" t="s">
        <v>6978</v>
      </c>
      <c r="W1231" s="175" t="s">
        <v>195</v>
      </c>
      <c r="X1231" s="176">
        <v>43294</v>
      </c>
      <c r="Y1231" s="171" t="s">
        <v>7684</v>
      </c>
      <c r="Z1231" s="171"/>
      <c r="AA1231" s="173"/>
      <c r="AB1231" s="173"/>
      <c r="AC1231" s="173"/>
      <c r="AD1231" s="173"/>
      <c r="AE1231" s="173">
        <v>280000</v>
      </c>
      <c r="AF1231" s="173"/>
      <c r="AG1231" s="173"/>
      <c r="AH1231" s="173"/>
      <c r="AI1231" s="173">
        <v>386000</v>
      </c>
      <c r="AJ1231" s="173"/>
      <c r="AK1231" s="173"/>
      <c r="AL1231" s="173"/>
      <c r="AM1231" s="173"/>
      <c r="AN1231" s="173"/>
      <c r="AO1231" s="173"/>
      <c r="AP1231" s="173"/>
      <c r="AQ1231" s="173"/>
      <c r="AR1231" s="173"/>
      <c r="AS1231" s="173">
        <v>451000</v>
      </c>
      <c r="AT1231" s="160">
        <f t="shared" si="415"/>
        <v>3</v>
      </c>
      <c r="AU1231" s="173">
        <f t="shared" si="416"/>
        <v>1117000</v>
      </c>
      <c r="AV1231" s="173">
        <f t="shared" si="417"/>
        <v>372300</v>
      </c>
      <c r="AW1231" s="173">
        <f t="shared" si="418"/>
        <v>280000</v>
      </c>
      <c r="AX1231" s="173">
        <f t="shared" si="419"/>
        <v>64000</v>
      </c>
      <c r="AY1231" s="173">
        <f t="shared" si="405"/>
        <v>-28300</v>
      </c>
      <c r="AZ1231" s="177">
        <f t="shared" si="406"/>
        <v>0.2075900097307817</v>
      </c>
      <c r="BA1231" s="177">
        <f t="shared" si="407"/>
        <v>-9.1793707427830037E-2</v>
      </c>
      <c r="BB1231" s="173">
        <f>AV1231</f>
        <v>372300</v>
      </c>
      <c r="BC1231" s="178">
        <f t="shared" si="409"/>
        <v>372300</v>
      </c>
      <c r="BD1231" s="173">
        <f t="shared" si="414"/>
        <v>64000</v>
      </c>
      <c r="BE1231" s="177">
        <f t="shared" si="408"/>
        <v>0.2075900097307817</v>
      </c>
      <c r="BF1231" s="179" t="s">
        <v>7679</v>
      </c>
      <c r="BG1231" s="174"/>
      <c r="BH1231" s="166" t="s">
        <v>20501</v>
      </c>
      <c r="BI1231" s="162"/>
      <c r="BJ1231" s="163">
        <v>1</v>
      </c>
      <c r="BK1231" s="163"/>
    </row>
    <row r="1232" spans="1:63" ht="32.25" customHeight="1" x14ac:dyDescent="0.25">
      <c r="A1232" s="157">
        <v>1226</v>
      </c>
      <c r="B1232" s="164" t="s">
        <v>7040</v>
      </c>
      <c r="C1232" s="169" t="s">
        <v>7036</v>
      </c>
      <c r="D1232" s="169" t="s">
        <v>6439</v>
      </c>
      <c r="E1232" s="170" t="s">
        <v>7041</v>
      </c>
      <c r="F1232" s="171" t="s">
        <v>7042</v>
      </c>
      <c r="G1232" s="171" t="s">
        <v>7042</v>
      </c>
      <c r="H1232" s="172" t="s">
        <v>7042</v>
      </c>
      <c r="I1232" s="164" t="s">
        <v>497</v>
      </c>
      <c r="J1232" s="164">
        <v>1774</v>
      </c>
      <c r="K1232" s="171">
        <v>1774</v>
      </c>
      <c r="L1232" s="171" t="s">
        <v>7039</v>
      </c>
      <c r="M1232" s="173">
        <v>170000</v>
      </c>
      <c r="N1232" s="173">
        <f t="shared" si="420"/>
        <v>106000</v>
      </c>
      <c r="O1232" s="173">
        <v>106434.782608696</v>
      </c>
      <c r="P1232" s="173">
        <v>276000</v>
      </c>
      <c r="Q1232" s="173">
        <f t="shared" si="421"/>
        <v>138365.21739130479</v>
      </c>
      <c r="R1232" s="173">
        <f t="shared" si="422"/>
        <v>308365.21739130479</v>
      </c>
      <c r="S1232" s="173">
        <v>308300</v>
      </c>
      <c r="T1232" s="174"/>
      <c r="U1232" s="175" t="s">
        <v>6440</v>
      </c>
      <c r="V1232" s="175" t="s">
        <v>6978</v>
      </c>
      <c r="W1232" s="175" t="s">
        <v>195</v>
      </c>
      <c r="X1232" s="176">
        <v>43294</v>
      </c>
      <c r="Y1232" s="171" t="s">
        <v>7684</v>
      </c>
      <c r="Z1232" s="171"/>
      <c r="AA1232" s="173"/>
      <c r="AB1232" s="173"/>
      <c r="AC1232" s="173"/>
      <c r="AD1232" s="173"/>
      <c r="AE1232" s="173">
        <v>280000</v>
      </c>
      <c r="AF1232" s="173"/>
      <c r="AG1232" s="173"/>
      <c r="AH1232" s="173"/>
      <c r="AI1232" s="173">
        <v>386000</v>
      </c>
      <c r="AJ1232" s="173"/>
      <c r="AK1232" s="173"/>
      <c r="AL1232" s="173"/>
      <c r="AM1232" s="173"/>
      <c r="AN1232" s="173"/>
      <c r="AO1232" s="173"/>
      <c r="AP1232" s="173"/>
      <c r="AQ1232" s="173"/>
      <c r="AR1232" s="173"/>
      <c r="AS1232" s="173">
        <v>451000</v>
      </c>
      <c r="AT1232" s="160">
        <f t="shared" si="415"/>
        <v>3</v>
      </c>
      <c r="AU1232" s="173">
        <f t="shared" si="416"/>
        <v>1117000</v>
      </c>
      <c r="AV1232" s="173">
        <f t="shared" si="417"/>
        <v>372300</v>
      </c>
      <c r="AW1232" s="173">
        <f t="shared" si="418"/>
        <v>280000</v>
      </c>
      <c r="AX1232" s="173">
        <f t="shared" si="419"/>
        <v>64000</v>
      </c>
      <c r="AY1232" s="173">
        <f t="shared" si="405"/>
        <v>-28300</v>
      </c>
      <c r="AZ1232" s="177">
        <f t="shared" si="406"/>
        <v>0.2075900097307817</v>
      </c>
      <c r="BA1232" s="177">
        <f t="shared" si="407"/>
        <v>-9.1793707427830037E-2</v>
      </c>
      <c r="BB1232" s="173">
        <f>AV1232</f>
        <v>372300</v>
      </c>
      <c r="BC1232" s="178">
        <f t="shared" si="409"/>
        <v>372300</v>
      </c>
      <c r="BD1232" s="173">
        <f t="shared" si="414"/>
        <v>64000</v>
      </c>
      <c r="BE1232" s="177">
        <f t="shared" si="408"/>
        <v>0.2075900097307817</v>
      </c>
      <c r="BF1232" s="179" t="s">
        <v>7679</v>
      </c>
      <c r="BG1232" s="174"/>
      <c r="BH1232" s="166" t="s">
        <v>20501</v>
      </c>
      <c r="BI1232" s="162"/>
      <c r="BJ1232" s="163">
        <v>1</v>
      </c>
      <c r="BK1232" s="163"/>
    </row>
    <row r="1233" spans="1:63" ht="32.25" customHeight="1" x14ac:dyDescent="0.25">
      <c r="A1233" s="157">
        <v>1227</v>
      </c>
      <c r="B1233" s="164" t="s">
        <v>3546</v>
      </c>
      <c r="C1233" s="169" t="s">
        <v>3540</v>
      </c>
      <c r="D1233" s="169" t="s">
        <v>2678</v>
      </c>
      <c r="E1233" s="170" t="s">
        <v>3547</v>
      </c>
      <c r="F1233" s="171" t="s">
        <v>3548</v>
      </c>
      <c r="G1233" s="171" t="s">
        <v>3548</v>
      </c>
      <c r="H1233" s="172" t="s">
        <v>3548</v>
      </c>
      <c r="I1233" s="164" t="s">
        <v>28</v>
      </c>
      <c r="J1233" s="164">
        <v>422</v>
      </c>
      <c r="K1233" s="171">
        <v>422</v>
      </c>
      <c r="L1233" s="171" t="s">
        <v>3541</v>
      </c>
      <c r="M1233" s="173">
        <v>6564000</v>
      </c>
      <c r="N1233" s="173">
        <v>2083000</v>
      </c>
      <c r="O1233" s="173">
        <v>2083304.3478260899</v>
      </c>
      <c r="P1233" s="173">
        <v>8647000</v>
      </c>
      <c r="Q1233" s="173">
        <v>2708295.6521739168</v>
      </c>
      <c r="R1233" s="173">
        <v>9272295.6521739177</v>
      </c>
      <c r="S1233" s="173">
        <v>9272200</v>
      </c>
      <c r="T1233" s="174" t="s">
        <v>2732</v>
      </c>
      <c r="U1233" s="175" t="s">
        <v>476</v>
      </c>
      <c r="V1233" s="175" t="s">
        <v>2524</v>
      </c>
      <c r="W1233" s="175" t="s">
        <v>29</v>
      </c>
      <c r="X1233" s="176">
        <v>43294</v>
      </c>
      <c r="Y1233" s="171" t="s">
        <v>7685</v>
      </c>
      <c r="Z1233" s="171"/>
      <c r="AA1233" s="173"/>
      <c r="AB1233" s="173"/>
      <c r="AC1233" s="173"/>
      <c r="AD1233" s="173"/>
      <c r="AE1233" s="173"/>
      <c r="AF1233" s="173"/>
      <c r="AG1233" s="173">
        <v>16341000</v>
      </c>
      <c r="AH1233" s="173"/>
      <c r="AI1233" s="173"/>
      <c r="AJ1233" s="173"/>
      <c r="AK1233" s="173"/>
      <c r="AL1233" s="173"/>
      <c r="AM1233" s="173"/>
      <c r="AN1233" s="173"/>
      <c r="AO1233" s="173"/>
      <c r="AP1233" s="173"/>
      <c r="AQ1233" s="173"/>
      <c r="AR1233" s="173">
        <v>13443000</v>
      </c>
      <c r="AS1233" s="173">
        <v>11843000</v>
      </c>
      <c r="AT1233" s="160">
        <f t="shared" si="415"/>
        <v>3</v>
      </c>
      <c r="AU1233" s="173">
        <f t="shared" si="416"/>
        <v>41627000</v>
      </c>
      <c r="AV1233" s="173">
        <f t="shared" si="417"/>
        <v>13875700</v>
      </c>
      <c r="AW1233" s="173">
        <f t="shared" si="418"/>
        <v>11843000</v>
      </c>
      <c r="AX1233" s="173">
        <f t="shared" si="419"/>
        <v>4603500</v>
      </c>
      <c r="AY1233" s="173">
        <f t="shared" si="405"/>
        <v>2570800</v>
      </c>
      <c r="AZ1233" s="177">
        <f t="shared" si="406"/>
        <v>0.49648411380254953</v>
      </c>
      <c r="BA1233" s="177">
        <f t="shared" si="407"/>
        <v>0.27725890295722699</v>
      </c>
      <c r="BB1233" s="173">
        <f>AV1233</f>
        <v>13875700</v>
      </c>
      <c r="BC1233" s="178">
        <f t="shared" si="409"/>
        <v>13875700</v>
      </c>
      <c r="BD1233" s="173">
        <f t="shared" si="414"/>
        <v>4603500</v>
      </c>
      <c r="BE1233" s="177">
        <f t="shared" si="408"/>
        <v>0.49648411380254953</v>
      </c>
      <c r="BF1233" s="179" t="s">
        <v>7679</v>
      </c>
      <c r="BG1233" s="174" t="s">
        <v>2732</v>
      </c>
      <c r="BH1233" s="166" t="s">
        <v>20501</v>
      </c>
      <c r="BI1233" s="162"/>
      <c r="BJ1233" s="163">
        <v>1</v>
      </c>
      <c r="BK1233" s="163"/>
    </row>
    <row r="1234" spans="1:63" ht="32.25" customHeight="1" x14ac:dyDescent="0.25">
      <c r="A1234" s="157">
        <v>1228</v>
      </c>
      <c r="B1234" s="164" t="s">
        <v>3561</v>
      </c>
      <c r="C1234" s="169" t="s">
        <v>3559</v>
      </c>
      <c r="D1234" s="169" t="s">
        <v>2678</v>
      </c>
      <c r="E1234" s="170" t="s">
        <v>3562</v>
      </c>
      <c r="F1234" s="171" t="s">
        <v>3563</v>
      </c>
      <c r="G1234" s="171" t="s">
        <v>3563</v>
      </c>
      <c r="H1234" s="172" t="s">
        <v>3563</v>
      </c>
      <c r="I1234" s="164" t="s">
        <v>28</v>
      </c>
      <c r="J1234" s="164">
        <v>428</v>
      </c>
      <c r="K1234" s="171">
        <v>428</v>
      </c>
      <c r="L1234" s="171" t="s">
        <v>3560</v>
      </c>
      <c r="M1234" s="173">
        <v>3500000</v>
      </c>
      <c r="N1234" s="173">
        <v>986000</v>
      </c>
      <c r="O1234" s="173">
        <v>986086.95652173902</v>
      </c>
      <c r="P1234" s="173">
        <v>4486000</v>
      </c>
      <c r="Q1234" s="173">
        <v>1281913.0434782607</v>
      </c>
      <c r="R1234" s="173">
        <v>4781913.0434782607</v>
      </c>
      <c r="S1234" s="173">
        <v>4781900</v>
      </c>
      <c r="T1234" s="174" t="s">
        <v>82</v>
      </c>
      <c r="U1234" s="175" t="s">
        <v>441</v>
      </c>
      <c r="V1234" s="175" t="s">
        <v>2524</v>
      </c>
      <c r="W1234" s="175" t="s">
        <v>196</v>
      </c>
      <c r="X1234" s="176">
        <v>43294</v>
      </c>
      <c r="Y1234" s="171" t="s">
        <v>7688</v>
      </c>
      <c r="Z1234" s="171"/>
      <c r="AA1234" s="173"/>
      <c r="AB1234" s="173"/>
      <c r="AC1234" s="173"/>
      <c r="AD1234" s="173"/>
      <c r="AE1234" s="173"/>
      <c r="AF1234" s="173"/>
      <c r="AG1234" s="173">
        <v>12949000</v>
      </c>
      <c r="AH1234" s="173"/>
      <c r="AI1234" s="173"/>
      <c r="AJ1234" s="173"/>
      <c r="AK1234" s="173"/>
      <c r="AL1234" s="173"/>
      <c r="AM1234" s="173"/>
      <c r="AN1234" s="173"/>
      <c r="AO1234" s="173"/>
      <c r="AP1234" s="173"/>
      <c r="AQ1234" s="173"/>
      <c r="AR1234" s="173">
        <v>7285000</v>
      </c>
      <c r="AS1234" s="173">
        <v>6195000</v>
      </c>
      <c r="AT1234" s="160">
        <f t="shared" si="415"/>
        <v>3</v>
      </c>
      <c r="AU1234" s="173">
        <f t="shared" si="416"/>
        <v>26429000</v>
      </c>
      <c r="AV1234" s="173">
        <f t="shared" si="417"/>
        <v>8809700</v>
      </c>
      <c r="AW1234" s="173">
        <f t="shared" si="418"/>
        <v>6195000</v>
      </c>
      <c r="AX1234" s="173">
        <f t="shared" si="419"/>
        <v>4027800</v>
      </c>
      <c r="AY1234" s="173">
        <f t="shared" si="405"/>
        <v>1413100</v>
      </c>
      <c r="AZ1234" s="177">
        <f t="shared" si="406"/>
        <v>0.84230117735628096</v>
      </c>
      <c r="BA1234" s="177">
        <f t="shared" si="407"/>
        <v>0.29551015286810683</v>
      </c>
      <c r="BB1234" s="173">
        <f t="shared" ref="BB1234:BB1252" si="423">AW1234</f>
        <v>6195000</v>
      </c>
      <c r="BC1234" s="178">
        <f t="shared" si="409"/>
        <v>8809700</v>
      </c>
      <c r="BD1234" s="173">
        <f t="shared" si="414"/>
        <v>1413100</v>
      </c>
      <c r="BE1234" s="177">
        <f t="shared" si="408"/>
        <v>0.29551015286810683</v>
      </c>
      <c r="BF1234" s="179" t="s">
        <v>20515</v>
      </c>
      <c r="BG1234" s="174" t="s">
        <v>82</v>
      </c>
      <c r="BH1234" s="166" t="s">
        <v>20501</v>
      </c>
      <c r="BI1234" s="162"/>
      <c r="BJ1234" s="163">
        <v>1</v>
      </c>
      <c r="BK1234" s="163"/>
    </row>
    <row r="1235" spans="1:63" ht="32.25" customHeight="1" x14ac:dyDescent="0.25">
      <c r="A1235" s="157">
        <v>1229</v>
      </c>
      <c r="B1235" s="164" t="s">
        <v>91</v>
      </c>
      <c r="C1235" s="169" t="s">
        <v>86</v>
      </c>
      <c r="D1235" s="169" t="s">
        <v>2678</v>
      </c>
      <c r="E1235" s="170" t="s">
        <v>92</v>
      </c>
      <c r="F1235" s="171" t="s">
        <v>93</v>
      </c>
      <c r="G1235" s="171" t="s">
        <v>93</v>
      </c>
      <c r="H1235" s="172" t="s">
        <v>93</v>
      </c>
      <c r="I1235" s="164" t="s">
        <v>25</v>
      </c>
      <c r="J1235" s="164">
        <v>435</v>
      </c>
      <c r="K1235" s="171">
        <v>435</v>
      </c>
      <c r="L1235" s="171" t="s">
        <v>89</v>
      </c>
      <c r="M1235" s="173">
        <v>3749000</v>
      </c>
      <c r="N1235" s="173">
        <v>986000</v>
      </c>
      <c r="O1235" s="173">
        <v>986086.95652173902</v>
      </c>
      <c r="P1235" s="173">
        <v>4735000</v>
      </c>
      <c r="Q1235" s="173">
        <v>1281913.0434782607</v>
      </c>
      <c r="R1235" s="173">
        <v>5030913.0434782607</v>
      </c>
      <c r="S1235" s="173">
        <v>5030900</v>
      </c>
      <c r="T1235" s="174" t="s">
        <v>82</v>
      </c>
      <c r="U1235" s="175" t="s">
        <v>441</v>
      </c>
      <c r="V1235" s="175" t="s">
        <v>2524</v>
      </c>
      <c r="W1235" s="175" t="s">
        <v>173</v>
      </c>
      <c r="X1235" s="176">
        <v>43294</v>
      </c>
      <c r="Y1235" s="171" t="s">
        <v>7684</v>
      </c>
      <c r="Z1235" s="171"/>
      <c r="AA1235" s="173"/>
      <c r="AB1235" s="173"/>
      <c r="AC1235" s="173"/>
      <c r="AD1235" s="173"/>
      <c r="AE1235" s="173"/>
      <c r="AF1235" s="173"/>
      <c r="AG1235" s="173">
        <v>12426000</v>
      </c>
      <c r="AH1235" s="173"/>
      <c r="AI1235" s="173"/>
      <c r="AJ1235" s="173"/>
      <c r="AK1235" s="173"/>
      <c r="AL1235" s="173"/>
      <c r="AM1235" s="173"/>
      <c r="AN1235" s="173"/>
      <c r="AO1235" s="173"/>
      <c r="AP1235" s="173"/>
      <c r="AQ1235" s="173"/>
      <c r="AR1235" s="173">
        <v>7470000</v>
      </c>
      <c r="AS1235" s="173">
        <v>6569000</v>
      </c>
      <c r="AT1235" s="160">
        <f t="shared" si="415"/>
        <v>3</v>
      </c>
      <c r="AU1235" s="173">
        <f t="shared" si="416"/>
        <v>26465000</v>
      </c>
      <c r="AV1235" s="173">
        <f t="shared" si="417"/>
        <v>8821700</v>
      </c>
      <c r="AW1235" s="173">
        <f t="shared" si="418"/>
        <v>6569000</v>
      </c>
      <c r="AX1235" s="173">
        <f t="shared" si="419"/>
        <v>3790800</v>
      </c>
      <c r="AY1235" s="173">
        <f t="shared" si="405"/>
        <v>1538100</v>
      </c>
      <c r="AZ1235" s="177">
        <f t="shared" si="406"/>
        <v>0.7535033493013179</v>
      </c>
      <c r="BA1235" s="177">
        <f t="shared" si="407"/>
        <v>0.305730584984794</v>
      </c>
      <c r="BB1235" s="173">
        <f t="shared" si="423"/>
        <v>6569000</v>
      </c>
      <c r="BC1235" s="178">
        <f t="shared" si="409"/>
        <v>8821700</v>
      </c>
      <c r="BD1235" s="173">
        <f t="shared" si="414"/>
        <v>1538100</v>
      </c>
      <c r="BE1235" s="177">
        <f t="shared" si="408"/>
        <v>0.305730584984794</v>
      </c>
      <c r="BF1235" s="179" t="s">
        <v>20515</v>
      </c>
      <c r="BG1235" s="174" t="s">
        <v>82</v>
      </c>
      <c r="BH1235" s="166" t="s">
        <v>20501</v>
      </c>
      <c r="BI1235" s="162"/>
      <c r="BJ1235" s="163">
        <v>1</v>
      </c>
      <c r="BK1235" s="163"/>
    </row>
    <row r="1236" spans="1:63" ht="32.25" customHeight="1" x14ac:dyDescent="0.25">
      <c r="A1236" s="157">
        <v>1230</v>
      </c>
      <c r="B1236" s="164" t="s">
        <v>3594</v>
      </c>
      <c r="C1236" s="169" t="s">
        <v>3595</v>
      </c>
      <c r="D1236" s="169" t="s">
        <v>2678</v>
      </c>
      <c r="E1236" s="170" t="s">
        <v>3596</v>
      </c>
      <c r="F1236" s="171" t="s">
        <v>3597</v>
      </c>
      <c r="G1236" s="171" t="s">
        <v>3597</v>
      </c>
      <c r="H1236" s="172" t="s">
        <v>3598</v>
      </c>
      <c r="I1236" s="164" t="s">
        <v>25</v>
      </c>
      <c r="J1236" s="164">
        <v>442</v>
      </c>
      <c r="K1236" s="171">
        <v>442</v>
      </c>
      <c r="L1236" s="171" t="s">
        <v>3599</v>
      </c>
      <c r="M1236" s="173">
        <v>3332000</v>
      </c>
      <c r="N1236" s="173">
        <v>746000</v>
      </c>
      <c r="O1236" s="173">
        <v>746608.69565217395</v>
      </c>
      <c r="P1236" s="173">
        <v>4078000</v>
      </c>
      <c r="Q1236" s="173">
        <v>970591.30434782617</v>
      </c>
      <c r="R1236" s="173">
        <v>4302591.3043478262</v>
      </c>
      <c r="S1236" s="173">
        <v>4302500</v>
      </c>
      <c r="T1236" s="174" t="s">
        <v>82</v>
      </c>
      <c r="U1236" s="175" t="s">
        <v>441</v>
      </c>
      <c r="V1236" s="175" t="s">
        <v>2524</v>
      </c>
      <c r="W1236" s="175" t="s">
        <v>173</v>
      </c>
      <c r="X1236" s="176">
        <v>43294</v>
      </c>
      <c r="Y1236" s="171" t="s">
        <v>7684</v>
      </c>
      <c r="Z1236" s="171"/>
      <c r="AA1236" s="173"/>
      <c r="AB1236" s="173"/>
      <c r="AC1236" s="173"/>
      <c r="AD1236" s="173"/>
      <c r="AE1236" s="173"/>
      <c r="AF1236" s="173"/>
      <c r="AG1236" s="173">
        <v>11713000</v>
      </c>
      <c r="AH1236" s="173"/>
      <c r="AI1236" s="173"/>
      <c r="AJ1236" s="173"/>
      <c r="AK1236" s="173"/>
      <c r="AL1236" s="173"/>
      <c r="AM1236" s="173"/>
      <c r="AN1236" s="173"/>
      <c r="AO1236" s="173"/>
      <c r="AP1236" s="173"/>
      <c r="AQ1236" s="173"/>
      <c r="AR1236" s="173">
        <v>6388000</v>
      </c>
      <c r="AS1236" s="173">
        <v>5714000</v>
      </c>
      <c r="AT1236" s="160">
        <f t="shared" si="415"/>
        <v>3</v>
      </c>
      <c r="AU1236" s="173">
        <f t="shared" si="416"/>
        <v>23815000</v>
      </c>
      <c r="AV1236" s="173">
        <f t="shared" si="417"/>
        <v>7938300</v>
      </c>
      <c r="AW1236" s="173">
        <f t="shared" si="418"/>
        <v>5714000</v>
      </c>
      <c r="AX1236" s="173">
        <f t="shared" si="419"/>
        <v>3635800</v>
      </c>
      <c r="AY1236" s="173">
        <f t="shared" si="405"/>
        <v>1411500</v>
      </c>
      <c r="AZ1236" s="177">
        <f t="shared" si="406"/>
        <v>0.84504357931435214</v>
      </c>
      <c r="BA1236" s="177">
        <f t="shared" si="407"/>
        <v>0.32806507844276583</v>
      </c>
      <c r="BB1236" s="173">
        <f t="shared" si="423"/>
        <v>5714000</v>
      </c>
      <c r="BC1236" s="178">
        <f t="shared" si="409"/>
        <v>7938300</v>
      </c>
      <c r="BD1236" s="173">
        <f t="shared" si="414"/>
        <v>1411500</v>
      </c>
      <c r="BE1236" s="177">
        <f t="shared" si="408"/>
        <v>0.32806507844276583</v>
      </c>
      <c r="BF1236" s="179" t="s">
        <v>20515</v>
      </c>
      <c r="BG1236" s="174" t="s">
        <v>82</v>
      </c>
      <c r="BH1236" s="166" t="s">
        <v>20501</v>
      </c>
      <c r="BI1236" s="162"/>
      <c r="BJ1236" s="163">
        <v>1</v>
      </c>
      <c r="BK1236" s="163"/>
    </row>
    <row r="1237" spans="1:63" ht="66" customHeight="1" x14ac:dyDescent="0.25">
      <c r="A1237" s="157">
        <v>1231</v>
      </c>
      <c r="B1237" s="164" t="s">
        <v>3622</v>
      </c>
      <c r="C1237" s="169" t="s">
        <v>3618</v>
      </c>
      <c r="D1237" s="169" t="s">
        <v>2678</v>
      </c>
      <c r="E1237" s="170" t="s">
        <v>3623</v>
      </c>
      <c r="F1237" s="171" t="s">
        <v>3624</v>
      </c>
      <c r="G1237" s="171" t="s">
        <v>3624</v>
      </c>
      <c r="H1237" s="172" t="s">
        <v>3624</v>
      </c>
      <c r="I1237" s="164" t="s">
        <v>25</v>
      </c>
      <c r="J1237" s="164">
        <v>466</v>
      </c>
      <c r="K1237" s="171">
        <v>466</v>
      </c>
      <c r="L1237" s="171" t="s">
        <v>3619</v>
      </c>
      <c r="M1237" s="173">
        <v>3500000</v>
      </c>
      <c r="N1237" s="173">
        <v>895000</v>
      </c>
      <c r="O1237" s="173">
        <v>895304.34782608703</v>
      </c>
      <c r="P1237" s="173">
        <v>4395000</v>
      </c>
      <c r="Q1237" s="173">
        <v>1163895.6521739131</v>
      </c>
      <c r="R1237" s="173">
        <v>4663895.6521739131</v>
      </c>
      <c r="S1237" s="173">
        <v>4663800</v>
      </c>
      <c r="T1237" s="174" t="s">
        <v>3617</v>
      </c>
      <c r="U1237" s="175" t="s">
        <v>441</v>
      </c>
      <c r="V1237" s="175" t="s">
        <v>3490</v>
      </c>
      <c r="W1237" s="175" t="s">
        <v>196</v>
      </c>
      <c r="X1237" s="176">
        <v>43294</v>
      </c>
      <c r="Y1237" s="171" t="s">
        <v>7685</v>
      </c>
      <c r="Z1237" s="171"/>
      <c r="AA1237" s="173"/>
      <c r="AB1237" s="173"/>
      <c r="AC1237" s="173"/>
      <c r="AD1237" s="173"/>
      <c r="AE1237" s="173"/>
      <c r="AF1237" s="173"/>
      <c r="AG1237" s="173">
        <v>12800000</v>
      </c>
      <c r="AH1237" s="173"/>
      <c r="AI1237" s="173"/>
      <c r="AJ1237" s="173"/>
      <c r="AK1237" s="173"/>
      <c r="AL1237" s="173"/>
      <c r="AM1237" s="173"/>
      <c r="AN1237" s="173"/>
      <c r="AO1237" s="173"/>
      <c r="AP1237" s="173"/>
      <c r="AQ1237" s="173"/>
      <c r="AR1237" s="173">
        <v>6965000</v>
      </c>
      <c r="AS1237" s="173">
        <v>6108000</v>
      </c>
      <c r="AT1237" s="160">
        <f t="shared" si="415"/>
        <v>3</v>
      </c>
      <c r="AU1237" s="173">
        <f t="shared" si="416"/>
        <v>25873000</v>
      </c>
      <c r="AV1237" s="173">
        <f t="shared" si="417"/>
        <v>8624300</v>
      </c>
      <c r="AW1237" s="173">
        <f t="shared" si="418"/>
        <v>6108000</v>
      </c>
      <c r="AX1237" s="173">
        <f t="shared" si="419"/>
        <v>3960500</v>
      </c>
      <c r="AY1237" s="173">
        <f t="shared" si="405"/>
        <v>1444200</v>
      </c>
      <c r="AZ1237" s="177">
        <f t="shared" si="406"/>
        <v>0.84920022299412501</v>
      </c>
      <c r="BA1237" s="177">
        <f t="shared" si="407"/>
        <v>0.30966164929885504</v>
      </c>
      <c r="BB1237" s="173">
        <f t="shared" si="423"/>
        <v>6108000</v>
      </c>
      <c r="BC1237" s="178">
        <f t="shared" si="409"/>
        <v>8624300</v>
      </c>
      <c r="BD1237" s="173">
        <f t="shared" si="414"/>
        <v>1444200</v>
      </c>
      <c r="BE1237" s="177">
        <f t="shared" si="408"/>
        <v>0.30966164929885504</v>
      </c>
      <c r="BF1237" s="179" t="s">
        <v>20515</v>
      </c>
      <c r="BG1237" s="174" t="s">
        <v>3617</v>
      </c>
      <c r="BH1237" s="166" t="s">
        <v>20501</v>
      </c>
      <c r="BI1237" s="162"/>
      <c r="BJ1237" s="163">
        <v>1</v>
      </c>
      <c r="BK1237" s="163"/>
    </row>
    <row r="1238" spans="1:63" ht="66.75" customHeight="1" x14ac:dyDescent="0.25">
      <c r="A1238" s="157">
        <v>1232</v>
      </c>
      <c r="B1238" s="164" t="s">
        <v>3634</v>
      </c>
      <c r="C1238" s="169" t="s">
        <v>3618</v>
      </c>
      <c r="D1238" s="169" t="s">
        <v>2678</v>
      </c>
      <c r="E1238" s="170" t="s">
        <v>3635</v>
      </c>
      <c r="F1238" s="171" t="s">
        <v>3636</v>
      </c>
      <c r="G1238" s="171" t="s">
        <v>3636</v>
      </c>
      <c r="H1238" s="172" t="s">
        <v>3636</v>
      </c>
      <c r="I1238" s="164" t="s">
        <v>25</v>
      </c>
      <c r="J1238" s="164">
        <v>466</v>
      </c>
      <c r="K1238" s="171">
        <v>466</v>
      </c>
      <c r="L1238" s="171" t="s">
        <v>3619</v>
      </c>
      <c r="M1238" s="173">
        <v>3500000</v>
      </c>
      <c r="N1238" s="173">
        <v>895000</v>
      </c>
      <c r="O1238" s="173">
        <v>895304.34782608703</v>
      </c>
      <c r="P1238" s="173">
        <v>4395000</v>
      </c>
      <c r="Q1238" s="173">
        <v>1163895.6521739131</v>
      </c>
      <c r="R1238" s="173">
        <v>4663895.6521739131</v>
      </c>
      <c r="S1238" s="173">
        <v>4663800</v>
      </c>
      <c r="T1238" s="174" t="s">
        <v>3617</v>
      </c>
      <c r="U1238" s="175" t="s">
        <v>90</v>
      </c>
      <c r="V1238" s="175" t="s">
        <v>3502</v>
      </c>
      <c r="W1238" s="175" t="s">
        <v>24</v>
      </c>
      <c r="X1238" s="176">
        <v>43294</v>
      </c>
      <c r="Y1238" s="171" t="s">
        <v>7685</v>
      </c>
      <c r="Z1238" s="171"/>
      <c r="AA1238" s="173"/>
      <c r="AB1238" s="173"/>
      <c r="AC1238" s="173"/>
      <c r="AD1238" s="173"/>
      <c r="AE1238" s="173"/>
      <c r="AF1238" s="173"/>
      <c r="AG1238" s="173">
        <v>12800000</v>
      </c>
      <c r="AH1238" s="173"/>
      <c r="AI1238" s="173"/>
      <c r="AJ1238" s="173"/>
      <c r="AK1238" s="173"/>
      <c r="AL1238" s="173"/>
      <c r="AM1238" s="173"/>
      <c r="AN1238" s="173"/>
      <c r="AO1238" s="173"/>
      <c r="AP1238" s="173"/>
      <c r="AQ1238" s="173"/>
      <c r="AR1238" s="173">
        <v>6965000</v>
      </c>
      <c r="AS1238" s="173">
        <v>6108000</v>
      </c>
      <c r="AT1238" s="160">
        <f t="shared" si="415"/>
        <v>3</v>
      </c>
      <c r="AU1238" s="173">
        <f t="shared" si="416"/>
        <v>25873000</v>
      </c>
      <c r="AV1238" s="173">
        <f t="shared" si="417"/>
        <v>8624300</v>
      </c>
      <c r="AW1238" s="173">
        <f t="shared" si="418"/>
        <v>6108000</v>
      </c>
      <c r="AX1238" s="173">
        <f t="shared" si="419"/>
        <v>3960500</v>
      </c>
      <c r="AY1238" s="173">
        <f t="shared" si="405"/>
        <v>1444200</v>
      </c>
      <c r="AZ1238" s="177">
        <f t="shared" si="406"/>
        <v>0.84920022299412501</v>
      </c>
      <c r="BA1238" s="177">
        <f t="shared" si="407"/>
        <v>0.30966164929885504</v>
      </c>
      <c r="BB1238" s="173">
        <f t="shared" si="423"/>
        <v>6108000</v>
      </c>
      <c r="BC1238" s="178">
        <f t="shared" si="409"/>
        <v>8624300</v>
      </c>
      <c r="BD1238" s="173">
        <f t="shared" si="414"/>
        <v>1444200</v>
      </c>
      <c r="BE1238" s="177">
        <f t="shared" si="408"/>
        <v>0.30966164929885504</v>
      </c>
      <c r="BF1238" s="179" t="s">
        <v>20515</v>
      </c>
      <c r="BG1238" s="174" t="s">
        <v>3617</v>
      </c>
      <c r="BH1238" s="166" t="s">
        <v>20501</v>
      </c>
      <c r="BI1238" s="162"/>
      <c r="BJ1238" s="163">
        <v>1</v>
      </c>
      <c r="BK1238" s="163"/>
    </row>
    <row r="1239" spans="1:63" ht="32.25" customHeight="1" x14ac:dyDescent="0.25">
      <c r="A1239" s="157">
        <v>1233</v>
      </c>
      <c r="B1239" s="164" t="s">
        <v>408</v>
      </c>
      <c r="C1239" s="169" t="s">
        <v>384</v>
      </c>
      <c r="D1239" s="169" t="s">
        <v>2678</v>
      </c>
      <c r="E1239" s="170" t="s">
        <v>409</v>
      </c>
      <c r="F1239" s="171" t="s">
        <v>410</v>
      </c>
      <c r="G1239" s="171" t="s">
        <v>410</v>
      </c>
      <c r="H1239" s="172" t="s">
        <v>410</v>
      </c>
      <c r="I1239" s="164" t="s">
        <v>25</v>
      </c>
      <c r="J1239" s="164">
        <v>698</v>
      </c>
      <c r="K1239" s="171">
        <v>698</v>
      </c>
      <c r="L1239" s="171" t="s">
        <v>387</v>
      </c>
      <c r="M1239" s="173">
        <v>4802000</v>
      </c>
      <c r="N1239" s="173">
        <v>914000</v>
      </c>
      <c r="O1239" s="173">
        <v>914086.95652173902</v>
      </c>
      <c r="P1239" s="173">
        <v>5716000</v>
      </c>
      <c r="Q1239" s="173">
        <v>1188313.0434782607</v>
      </c>
      <c r="R1239" s="173">
        <v>5990313.0434782607</v>
      </c>
      <c r="S1239" s="173">
        <v>5990300</v>
      </c>
      <c r="T1239" s="174"/>
      <c r="U1239" s="175" t="s">
        <v>202</v>
      </c>
      <c r="V1239" s="175" t="s">
        <v>201</v>
      </c>
      <c r="W1239" s="175" t="s">
        <v>24</v>
      </c>
      <c r="X1239" s="176">
        <v>43294</v>
      </c>
      <c r="Y1239" s="171" t="s">
        <v>7685</v>
      </c>
      <c r="Z1239" s="171"/>
      <c r="AA1239" s="173"/>
      <c r="AB1239" s="173"/>
      <c r="AC1239" s="173">
        <v>8490300</v>
      </c>
      <c r="AD1239" s="173"/>
      <c r="AE1239" s="173"/>
      <c r="AF1239" s="173"/>
      <c r="AG1239" s="173"/>
      <c r="AH1239" s="173"/>
      <c r="AI1239" s="173"/>
      <c r="AJ1239" s="173"/>
      <c r="AK1239" s="173"/>
      <c r="AL1239" s="173"/>
      <c r="AM1239" s="173"/>
      <c r="AN1239" s="173"/>
      <c r="AO1239" s="173"/>
      <c r="AP1239" s="173"/>
      <c r="AQ1239" s="173"/>
      <c r="AR1239" s="173">
        <v>8371000</v>
      </c>
      <c r="AS1239" s="173">
        <v>8079000</v>
      </c>
      <c r="AT1239" s="160">
        <f t="shared" si="415"/>
        <v>3</v>
      </c>
      <c r="AU1239" s="173">
        <f t="shared" si="416"/>
        <v>24940300</v>
      </c>
      <c r="AV1239" s="173">
        <f t="shared" si="417"/>
        <v>8313400</v>
      </c>
      <c r="AW1239" s="173">
        <f t="shared" si="418"/>
        <v>8079000</v>
      </c>
      <c r="AX1239" s="173">
        <f t="shared" si="419"/>
        <v>2323100</v>
      </c>
      <c r="AY1239" s="173">
        <f t="shared" si="405"/>
        <v>2088700</v>
      </c>
      <c r="AZ1239" s="177">
        <f t="shared" si="406"/>
        <v>0.38781029330751382</v>
      </c>
      <c r="BA1239" s="177">
        <f t="shared" si="407"/>
        <v>0.34868036659265811</v>
      </c>
      <c r="BB1239" s="173">
        <f t="shared" si="423"/>
        <v>8079000</v>
      </c>
      <c r="BC1239" s="178">
        <f t="shared" si="409"/>
        <v>8313400</v>
      </c>
      <c r="BD1239" s="173">
        <f t="shared" si="414"/>
        <v>2088700</v>
      </c>
      <c r="BE1239" s="177">
        <f t="shared" si="408"/>
        <v>0.34868036659265811</v>
      </c>
      <c r="BF1239" s="179" t="s">
        <v>20515</v>
      </c>
      <c r="BG1239" s="174"/>
      <c r="BH1239" s="166" t="s">
        <v>20501</v>
      </c>
      <c r="BI1239" s="162"/>
      <c r="BJ1239" s="163">
        <v>1</v>
      </c>
      <c r="BK1239" s="163"/>
    </row>
    <row r="1240" spans="1:63" ht="32.25" customHeight="1" x14ac:dyDescent="0.25">
      <c r="A1240" s="157">
        <v>1234</v>
      </c>
      <c r="B1240" s="164" t="s">
        <v>401</v>
      </c>
      <c r="C1240" s="169" t="s">
        <v>384</v>
      </c>
      <c r="D1240" s="169" t="s">
        <v>2678</v>
      </c>
      <c r="E1240" s="170" t="s">
        <v>402</v>
      </c>
      <c r="F1240" s="171" t="s">
        <v>403</v>
      </c>
      <c r="G1240" s="171" t="s">
        <v>403</v>
      </c>
      <c r="H1240" s="172" t="s">
        <v>404</v>
      </c>
      <c r="I1240" s="164" t="s">
        <v>25</v>
      </c>
      <c r="J1240" s="164">
        <v>698</v>
      </c>
      <c r="K1240" s="171">
        <v>698</v>
      </c>
      <c r="L1240" s="171" t="s">
        <v>387</v>
      </c>
      <c r="M1240" s="173">
        <v>4802000</v>
      </c>
      <c r="N1240" s="173">
        <v>914000</v>
      </c>
      <c r="O1240" s="173">
        <v>914086.95652173902</v>
      </c>
      <c r="P1240" s="173">
        <v>5716000</v>
      </c>
      <c r="Q1240" s="173">
        <v>1188313.0434782607</v>
      </c>
      <c r="R1240" s="173">
        <v>5990313.0434782607</v>
      </c>
      <c r="S1240" s="173">
        <v>5990300</v>
      </c>
      <c r="T1240" s="174"/>
      <c r="U1240" s="175" t="s">
        <v>202</v>
      </c>
      <c r="V1240" s="175" t="s">
        <v>201</v>
      </c>
      <c r="W1240" s="175" t="s">
        <v>24</v>
      </c>
      <c r="X1240" s="176">
        <v>43294</v>
      </c>
      <c r="Y1240" s="171" t="s">
        <v>7685</v>
      </c>
      <c r="Z1240" s="171"/>
      <c r="AA1240" s="173"/>
      <c r="AB1240" s="173"/>
      <c r="AC1240" s="173">
        <v>8490300</v>
      </c>
      <c r="AD1240" s="173"/>
      <c r="AE1240" s="173"/>
      <c r="AF1240" s="173"/>
      <c r="AG1240" s="173"/>
      <c r="AH1240" s="173"/>
      <c r="AI1240" s="173"/>
      <c r="AJ1240" s="173"/>
      <c r="AK1240" s="173"/>
      <c r="AL1240" s="173"/>
      <c r="AM1240" s="173"/>
      <c r="AN1240" s="173"/>
      <c r="AO1240" s="173"/>
      <c r="AP1240" s="173"/>
      <c r="AQ1240" s="173"/>
      <c r="AR1240" s="173">
        <v>8371000</v>
      </c>
      <c r="AS1240" s="173">
        <v>8079000</v>
      </c>
      <c r="AT1240" s="160">
        <f t="shared" si="415"/>
        <v>3</v>
      </c>
      <c r="AU1240" s="173">
        <f t="shared" si="416"/>
        <v>24940300</v>
      </c>
      <c r="AV1240" s="173">
        <f t="shared" si="417"/>
        <v>8313400</v>
      </c>
      <c r="AW1240" s="173">
        <f t="shared" si="418"/>
        <v>8079000</v>
      </c>
      <c r="AX1240" s="173">
        <f t="shared" si="419"/>
        <v>2323100</v>
      </c>
      <c r="AY1240" s="173">
        <f t="shared" si="405"/>
        <v>2088700</v>
      </c>
      <c r="AZ1240" s="177">
        <f t="shared" si="406"/>
        <v>0.38781029330751382</v>
      </c>
      <c r="BA1240" s="177">
        <f t="shared" si="407"/>
        <v>0.34868036659265811</v>
      </c>
      <c r="BB1240" s="173">
        <f t="shared" si="423"/>
        <v>8079000</v>
      </c>
      <c r="BC1240" s="178">
        <f t="shared" si="409"/>
        <v>8313400</v>
      </c>
      <c r="BD1240" s="173">
        <f t="shared" si="414"/>
        <v>2088700</v>
      </c>
      <c r="BE1240" s="177">
        <f t="shared" si="408"/>
        <v>0.34868036659265811</v>
      </c>
      <c r="BF1240" s="179" t="s">
        <v>20515</v>
      </c>
      <c r="BG1240" s="174"/>
      <c r="BH1240" s="166" t="s">
        <v>20501</v>
      </c>
      <c r="BI1240" s="162"/>
      <c r="BJ1240" s="163">
        <v>1</v>
      </c>
      <c r="BK1240" s="163"/>
    </row>
    <row r="1241" spans="1:63" ht="32.25" customHeight="1" x14ac:dyDescent="0.25">
      <c r="A1241" s="157">
        <v>1235</v>
      </c>
      <c r="B1241" s="164" t="s">
        <v>405</v>
      </c>
      <c r="C1241" s="169" t="s">
        <v>384</v>
      </c>
      <c r="D1241" s="169" t="s">
        <v>2678</v>
      </c>
      <c r="E1241" s="170" t="s">
        <v>406</v>
      </c>
      <c r="F1241" s="171" t="s">
        <v>407</v>
      </c>
      <c r="G1241" s="171" t="s">
        <v>407</v>
      </c>
      <c r="H1241" s="172" t="s">
        <v>407</v>
      </c>
      <c r="I1241" s="164" t="s">
        <v>25</v>
      </c>
      <c r="J1241" s="164">
        <v>698</v>
      </c>
      <c r="K1241" s="171">
        <v>698</v>
      </c>
      <c r="L1241" s="171" t="s">
        <v>387</v>
      </c>
      <c r="M1241" s="173">
        <v>4802000</v>
      </c>
      <c r="N1241" s="173">
        <v>914000</v>
      </c>
      <c r="O1241" s="173">
        <v>914086.95652173902</v>
      </c>
      <c r="P1241" s="173">
        <v>5716000</v>
      </c>
      <c r="Q1241" s="173">
        <v>1188313.0434782607</v>
      </c>
      <c r="R1241" s="173">
        <v>5990313.0434782607</v>
      </c>
      <c r="S1241" s="173">
        <v>5990300</v>
      </c>
      <c r="T1241" s="174"/>
      <c r="U1241" s="175" t="s">
        <v>202</v>
      </c>
      <c r="V1241" s="175" t="s">
        <v>201</v>
      </c>
      <c r="W1241" s="175" t="s">
        <v>24</v>
      </c>
      <c r="X1241" s="176">
        <v>43294</v>
      </c>
      <c r="Y1241" s="171" t="s">
        <v>7685</v>
      </c>
      <c r="Z1241" s="171"/>
      <c r="AA1241" s="173"/>
      <c r="AB1241" s="173"/>
      <c r="AC1241" s="173">
        <v>8490300</v>
      </c>
      <c r="AD1241" s="173"/>
      <c r="AE1241" s="173"/>
      <c r="AF1241" s="173"/>
      <c r="AG1241" s="173"/>
      <c r="AH1241" s="173"/>
      <c r="AI1241" s="173"/>
      <c r="AJ1241" s="173"/>
      <c r="AK1241" s="173"/>
      <c r="AL1241" s="173"/>
      <c r="AM1241" s="173"/>
      <c r="AN1241" s="173"/>
      <c r="AO1241" s="173"/>
      <c r="AP1241" s="173"/>
      <c r="AQ1241" s="173"/>
      <c r="AR1241" s="173">
        <v>8371000</v>
      </c>
      <c r="AS1241" s="173">
        <v>8079000</v>
      </c>
      <c r="AT1241" s="160">
        <f t="shared" si="415"/>
        <v>3</v>
      </c>
      <c r="AU1241" s="173">
        <f t="shared" si="416"/>
        <v>24940300</v>
      </c>
      <c r="AV1241" s="173">
        <f t="shared" si="417"/>
        <v>8313400</v>
      </c>
      <c r="AW1241" s="173">
        <f t="shared" si="418"/>
        <v>8079000</v>
      </c>
      <c r="AX1241" s="173">
        <f t="shared" si="419"/>
        <v>2323100</v>
      </c>
      <c r="AY1241" s="173">
        <f t="shared" si="405"/>
        <v>2088700</v>
      </c>
      <c r="AZ1241" s="177">
        <f t="shared" si="406"/>
        <v>0.38781029330751382</v>
      </c>
      <c r="BA1241" s="177">
        <f t="shared" si="407"/>
        <v>0.34868036659265811</v>
      </c>
      <c r="BB1241" s="173">
        <f t="shared" si="423"/>
        <v>8079000</v>
      </c>
      <c r="BC1241" s="178">
        <f t="shared" si="409"/>
        <v>8313400</v>
      </c>
      <c r="BD1241" s="173">
        <f t="shared" si="414"/>
        <v>2088700</v>
      </c>
      <c r="BE1241" s="177">
        <f t="shared" si="408"/>
        <v>0.34868036659265811</v>
      </c>
      <c r="BF1241" s="179" t="s">
        <v>20515</v>
      </c>
      <c r="BG1241" s="174"/>
      <c r="BH1241" s="166" t="s">
        <v>20501</v>
      </c>
      <c r="BI1241" s="162"/>
      <c r="BJ1241" s="163">
        <v>1</v>
      </c>
      <c r="BK1241" s="163"/>
    </row>
    <row r="1242" spans="1:63" ht="32.25" customHeight="1" x14ac:dyDescent="0.25">
      <c r="A1242" s="157">
        <v>1236</v>
      </c>
      <c r="B1242" s="164" t="s">
        <v>3588</v>
      </c>
      <c r="C1242" s="169" t="s">
        <v>3582</v>
      </c>
      <c r="D1242" s="169" t="s">
        <v>2678</v>
      </c>
      <c r="E1242" s="157">
        <v>27.366</v>
      </c>
      <c r="F1242" s="171" t="s">
        <v>3589</v>
      </c>
      <c r="G1242" s="171" t="s">
        <v>3589</v>
      </c>
      <c r="H1242" s="172" t="s">
        <v>3589</v>
      </c>
      <c r="I1242" s="164" t="s">
        <v>25</v>
      </c>
      <c r="J1242" s="164">
        <v>432</v>
      </c>
      <c r="K1242" s="171">
        <v>432</v>
      </c>
      <c r="L1242" s="171" t="s">
        <v>3584</v>
      </c>
      <c r="M1242" s="173">
        <v>2632000</v>
      </c>
      <c r="N1242" s="173">
        <v>497000</v>
      </c>
      <c r="O1242" s="173">
        <v>497739.130434783</v>
      </c>
      <c r="P1242" s="173">
        <v>3129000</v>
      </c>
      <c r="Q1242" s="173">
        <v>647060.86956521787</v>
      </c>
      <c r="R1242" s="173">
        <v>3279060.8695652178</v>
      </c>
      <c r="S1242" s="173">
        <v>3279000</v>
      </c>
      <c r="T1242" s="174"/>
      <c r="U1242" s="175" t="s">
        <v>441</v>
      </c>
      <c r="V1242" s="175" t="s">
        <v>2524</v>
      </c>
      <c r="W1242" s="175" t="s">
        <v>29</v>
      </c>
      <c r="X1242" s="176">
        <v>43294</v>
      </c>
      <c r="Y1242" s="171" t="s">
        <v>7861</v>
      </c>
      <c r="Z1242" s="171"/>
      <c r="AA1242" s="173"/>
      <c r="AB1242" s="173"/>
      <c r="AC1242" s="173"/>
      <c r="AD1242" s="173"/>
      <c r="AE1242" s="173"/>
      <c r="AF1242" s="173"/>
      <c r="AG1242" s="173">
        <v>13258000</v>
      </c>
      <c r="AH1242" s="173"/>
      <c r="AI1242" s="173"/>
      <c r="AJ1242" s="173"/>
      <c r="AK1242" s="173"/>
      <c r="AL1242" s="173"/>
      <c r="AM1242" s="173"/>
      <c r="AN1242" s="173"/>
      <c r="AO1242" s="173"/>
      <c r="AP1242" s="173"/>
      <c r="AQ1242" s="173"/>
      <c r="AR1242" s="173">
        <v>4986000</v>
      </c>
      <c r="AS1242" s="173">
        <v>4425000</v>
      </c>
      <c r="AT1242" s="160">
        <f t="shared" si="415"/>
        <v>3</v>
      </c>
      <c r="AU1242" s="173">
        <f t="shared" si="416"/>
        <v>22669000</v>
      </c>
      <c r="AV1242" s="173">
        <f t="shared" si="417"/>
        <v>7556300</v>
      </c>
      <c r="AW1242" s="173">
        <f t="shared" si="418"/>
        <v>4425000</v>
      </c>
      <c r="AX1242" s="173">
        <f t="shared" si="419"/>
        <v>4277300</v>
      </c>
      <c r="AY1242" s="173">
        <f t="shared" si="405"/>
        <v>1146000</v>
      </c>
      <c r="AZ1242" s="177">
        <f t="shared" si="406"/>
        <v>1.3044525770051845</v>
      </c>
      <c r="BA1242" s="177">
        <f t="shared" si="407"/>
        <v>0.34949679780420861</v>
      </c>
      <c r="BB1242" s="173">
        <f t="shared" si="423"/>
        <v>4425000</v>
      </c>
      <c r="BC1242" s="178">
        <f t="shared" si="409"/>
        <v>7556300</v>
      </c>
      <c r="BD1242" s="173">
        <f t="shared" si="414"/>
        <v>1146000</v>
      </c>
      <c r="BE1242" s="177">
        <f t="shared" si="408"/>
        <v>0.34949679780420861</v>
      </c>
      <c r="BF1242" s="179" t="s">
        <v>20515</v>
      </c>
      <c r="BG1242" s="174"/>
      <c r="BH1242" s="166" t="s">
        <v>7861</v>
      </c>
      <c r="BI1242" s="162"/>
      <c r="BJ1242" s="163">
        <v>1</v>
      </c>
      <c r="BK1242" s="163"/>
    </row>
    <row r="1243" spans="1:63" ht="32.25" customHeight="1" x14ac:dyDescent="0.25">
      <c r="A1243" s="157">
        <v>1237</v>
      </c>
      <c r="B1243" s="164" t="s">
        <v>3585</v>
      </c>
      <c r="C1243" s="169" t="s">
        <v>3582</v>
      </c>
      <c r="D1243" s="169" t="s">
        <v>2678</v>
      </c>
      <c r="E1243" s="170" t="s">
        <v>3586</v>
      </c>
      <c r="F1243" s="171" t="s">
        <v>3587</v>
      </c>
      <c r="G1243" s="171" t="s">
        <v>3587</v>
      </c>
      <c r="H1243" s="172" t="s">
        <v>3587</v>
      </c>
      <c r="I1243" s="164" t="s">
        <v>25</v>
      </c>
      <c r="J1243" s="164">
        <v>432</v>
      </c>
      <c r="K1243" s="171">
        <v>432</v>
      </c>
      <c r="L1243" s="171" t="s">
        <v>3584</v>
      </c>
      <c r="M1243" s="173">
        <v>2632000</v>
      </c>
      <c r="N1243" s="173">
        <f t="shared" ref="N1243:N1248" si="424">P1243-M1243</f>
        <v>497000</v>
      </c>
      <c r="O1243" s="173">
        <v>497739.130434783</v>
      </c>
      <c r="P1243" s="173">
        <v>3129000</v>
      </c>
      <c r="Q1243" s="173">
        <f t="shared" ref="Q1243:Q1248" si="425">+O1243/1800000*2340000</f>
        <v>647060.86956521787</v>
      </c>
      <c r="R1243" s="173">
        <f t="shared" ref="R1243:R1248" si="426">+M1243+Q1243</f>
        <v>3279060.8695652178</v>
      </c>
      <c r="S1243" s="173">
        <v>3279000</v>
      </c>
      <c r="T1243" s="174"/>
      <c r="U1243" s="175" t="s">
        <v>441</v>
      </c>
      <c r="V1243" s="175" t="s">
        <v>2524</v>
      </c>
      <c r="W1243" s="175" t="s">
        <v>29</v>
      </c>
      <c r="X1243" s="176">
        <v>43294</v>
      </c>
      <c r="Y1243" s="171" t="s">
        <v>7696</v>
      </c>
      <c r="Z1243" s="171"/>
      <c r="AA1243" s="173"/>
      <c r="AB1243" s="173"/>
      <c r="AC1243" s="173"/>
      <c r="AD1243" s="173"/>
      <c r="AE1243" s="173"/>
      <c r="AF1243" s="173"/>
      <c r="AG1243" s="173"/>
      <c r="AH1243" s="173"/>
      <c r="AI1243" s="173"/>
      <c r="AJ1243" s="173"/>
      <c r="AK1243" s="173">
        <v>6007000</v>
      </c>
      <c r="AL1243" s="173"/>
      <c r="AM1243" s="173"/>
      <c r="AN1243" s="173"/>
      <c r="AO1243" s="173"/>
      <c r="AP1243" s="173"/>
      <c r="AQ1243" s="173"/>
      <c r="AR1243" s="173">
        <v>4986000</v>
      </c>
      <c r="AS1243" s="173">
        <v>4425000</v>
      </c>
      <c r="AT1243" s="160">
        <f t="shared" si="415"/>
        <v>3</v>
      </c>
      <c r="AU1243" s="173">
        <f t="shared" si="416"/>
        <v>15418000</v>
      </c>
      <c r="AV1243" s="173">
        <f t="shared" si="417"/>
        <v>5139300</v>
      </c>
      <c r="AW1243" s="173">
        <f t="shared" si="418"/>
        <v>4425000</v>
      </c>
      <c r="AX1243" s="173">
        <f t="shared" si="419"/>
        <v>1860300</v>
      </c>
      <c r="AY1243" s="173">
        <f t="shared" si="405"/>
        <v>1146000</v>
      </c>
      <c r="AZ1243" s="177">
        <f t="shared" si="406"/>
        <v>0.56733760292772184</v>
      </c>
      <c r="BA1243" s="177">
        <f t="shared" si="407"/>
        <v>0.34949679780420861</v>
      </c>
      <c r="BB1243" s="173">
        <f t="shared" si="423"/>
        <v>4425000</v>
      </c>
      <c r="BC1243" s="178">
        <f t="shared" si="409"/>
        <v>5139300</v>
      </c>
      <c r="BD1243" s="173">
        <f t="shared" si="414"/>
        <v>1146000</v>
      </c>
      <c r="BE1243" s="177">
        <f t="shared" si="408"/>
        <v>0.34949679780420861</v>
      </c>
      <c r="BF1243" s="179" t="s">
        <v>20515</v>
      </c>
      <c r="BG1243" s="174"/>
      <c r="BH1243" s="166" t="s">
        <v>20501</v>
      </c>
      <c r="BI1243" s="162"/>
      <c r="BJ1243" s="163">
        <v>1</v>
      </c>
      <c r="BK1243" s="163"/>
    </row>
    <row r="1244" spans="1:63" ht="32.25" customHeight="1" x14ac:dyDescent="0.25">
      <c r="A1244" s="157">
        <v>1238</v>
      </c>
      <c r="B1244" s="164" t="s">
        <v>3603</v>
      </c>
      <c r="C1244" s="169" t="s">
        <v>3600</v>
      </c>
      <c r="D1244" s="169" t="s">
        <v>2678</v>
      </c>
      <c r="E1244" s="170" t="s">
        <v>3604</v>
      </c>
      <c r="F1244" s="171" t="s">
        <v>3605</v>
      </c>
      <c r="G1244" s="171" t="s">
        <v>3605</v>
      </c>
      <c r="H1244" s="172" t="s">
        <v>3605</v>
      </c>
      <c r="I1244" s="164" t="s">
        <v>21</v>
      </c>
      <c r="J1244" s="164">
        <v>449</v>
      </c>
      <c r="K1244" s="171">
        <v>449</v>
      </c>
      <c r="L1244" s="171" t="s">
        <v>3601</v>
      </c>
      <c r="M1244" s="173">
        <v>1164000</v>
      </c>
      <c r="N1244" s="173">
        <f t="shared" si="424"/>
        <v>139000</v>
      </c>
      <c r="O1244" s="173">
        <v>139304.347826087</v>
      </c>
      <c r="P1244" s="173">
        <v>1303000</v>
      </c>
      <c r="Q1244" s="173">
        <f t="shared" si="425"/>
        <v>181095.65217391308</v>
      </c>
      <c r="R1244" s="173">
        <f t="shared" si="426"/>
        <v>1345095.6521739131</v>
      </c>
      <c r="S1244" s="173">
        <v>1345000</v>
      </c>
      <c r="T1244" s="174" t="s">
        <v>3602</v>
      </c>
      <c r="U1244" s="175" t="s">
        <v>26</v>
      </c>
      <c r="V1244" s="175" t="s">
        <v>2524</v>
      </c>
      <c r="W1244" s="175" t="s">
        <v>27</v>
      </c>
      <c r="X1244" s="176">
        <v>43294</v>
      </c>
      <c r="Y1244" s="171" t="s">
        <v>7684</v>
      </c>
      <c r="Z1244" s="171"/>
      <c r="AA1244" s="173"/>
      <c r="AB1244" s="173"/>
      <c r="AC1244" s="173"/>
      <c r="AD1244" s="173"/>
      <c r="AE1244" s="173"/>
      <c r="AF1244" s="173"/>
      <c r="AG1244" s="173"/>
      <c r="AH1244" s="173"/>
      <c r="AI1244" s="173"/>
      <c r="AJ1244" s="173"/>
      <c r="AK1244" s="173"/>
      <c r="AL1244" s="173"/>
      <c r="AM1244" s="173">
        <v>4345000</v>
      </c>
      <c r="AN1244" s="173"/>
      <c r="AO1244" s="173"/>
      <c r="AP1244" s="173"/>
      <c r="AQ1244" s="173"/>
      <c r="AR1244" s="173">
        <v>2229000</v>
      </c>
      <c r="AS1244" s="173">
        <v>1880000</v>
      </c>
      <c r="AT1244" s="160">
        <f t="shared" si="415"/>
        <v>3</v>
      </c>
      <c r="AU1244" s="173">
        <f t="shared" si="416"/>
        <v>8454000</v>
      </c>
      <c r="AV1244" s="173">
        <f t="shared" si="417"/>
        <v>2818000</v>
      </c>
      <c r="AW1244" s="173">
        <f t="shared" si="418"/>
        <v>1880000</v>
      </c>
      <c r="AX1244" s="173">
        <f t="shared" si="419"/>
        <v>1473000</v>
      </c>
      <c r="AY1244" s="173">
        <f t="shared" si="405"/>
        <v>535000</v>
      </c>
      <c r="AZ1244" s="177">
        <f t="shared" si="406"/>
        <v>1.0951672862453532</v>
      </c>
      <c r="BA1244" s="177">
        <f t="shared" si="407"/>
        <v>0.39776951672862454</v>
      </c>
      <c r="BB1244" s="173">
        <f t="shared" si="423"/>
        <v>1880000</v>
      </c>
      <c r="BC1244" s="178">
        <f t="shared" si="409"/>
        <v>2818000</v>
      </c>
      <c r="BD1244" s="173">
        <f t="shared" si="414"/>
        <v>535000</v>
      </c>
      <c r="BE1244" s="177">
        <f t="shared" si="408"/>
        <v>0.39776951672862454</v>
      </c>
      <c r="BF1244" s="179" t="s">
        <v>20515</v>
      </c>
      <c r="BG1244" s="174" t="s">
        <v>3602</v>
      </c>
      <c r="BH1244" s="166" t="s">
        <v>20501</v>
      </c>
      <c r="BI1244" s="162"/>
      <c r="BJ1244" s="163">
        <v>1</v>
      </c>
      <c r="BK1244" s="163"/>
    </row>
    <row r="1245" spans="1:63" ht="32.25" customHeight="1" x14ac:dyDescent="0.25">
      <c r="A1245" s="157">
        <v>1239</v>
      </c>
      <c r="B1245" s="164" t="s">
        <v>6345</v>
      </c>
      <c r="C1245" s="169" t="s">
        <v>6342</v>
      </c>
      <c r="D1245" s="169" t="s">
        <v>2678</v>
      </c>
      <c r="E1245" s="170" t="s">
        <v>6346</v>
      </c>
      <c r="F1245" s="171" t="s">
        <v>6347</v>
      </c>
      <c r="G1245" s="171" t="s">
        <v>6347</v>
      </c>
      <c r="H1245" s="172" t="s">
        <v>6347</v>
      </c>
      <c r="I1245" s="164" t="s">
        <v>25</v>
      </c>
      <c r="J1245" s="164">
        <v>1209</v>
      </c>
      <c r="K1245" s="171">
        <v>1209</v>
      </c>
      <c r="L1245" s="171" t="s">
        <v>6343</v>
      </c>
      <c r="M1245" s="173">
        <v>1700000</v>
      </c>
      <c r="N1245" s="173">
        <f t="shared" si="424"/>
        <v>565000</v>
      </c>
      <c r="O1245" s="173">
        <v>565043.47826086998</v>
      </c>
      <c r="P1245" s="173">
        <v>2265000</v>
      </c>
      <c r="Q1245" s="173">
        <f t="shared" si="425"/>
        <v>734556.52173913096</v>
      </c>
      <c r="R1245" s="173">
        <f t="shared" si="426"/>
        <v>2434556.5217391308</v>
      </c>
      <c r="S1245" s="173">
        <v>2434500</v>
      </c>
      <c r="T1245" s="174"/>
      <c r="U1245" s="175" t="s">
        <v>26</v>
      </c>
      <c r="V1245" s="175" t="s">
        <v>421</v>
      </c>
      <c r="W1245" s="175" t="s">
        <v>27</v>
      </c>
      <c r="X1245" s="176">
        <v>43294</v>
      </c>
      <c r="Y1245" s="171" t="s">
        <v>7686</v>
      </c>
      <c r="Z1245" s="171"/>
      <c r="AA1245" s="173"/>
      <c r="AB1245" s="173"/>
      <c r="AC1245" s="173"/>
      <c r="AD1245" s="173"/>
      <c r="AE1245" s="173"/>
      <c r="AF1245" s="173"/>
      <c r="AG1245" s="173"/>
      <c r="AH1245" s="173"/>
      <c r="AI1245" s="173"/>
      <c r="AJ1245" s="173"/>
      <c r="AK1245" s="173"/>
      <c r="AL1245" s="173"/>
      <c r="AM1245" s="173">
        <v>6434500</v>
      </c>
      <c r="AN1245" s="173"/>
      <c r="AO1245" s="173"/>
      <c r="AP1245" s="173"/>
      <c r="AQ1245" s="173"/>
      <c r="AR1245" s="173">
        <v>4198000</v>
      </c>
      <c r="AS1245" s="173">
        <v>3092000</v>
      </c>
      <c r="AT1245" s="160">
        <f t="shared" si="415"/>
        <v>3</v>
      </c>
      <c r="AU1245" s="173">
        <f t="shared" si="416"/>
        <v>13724500</v>
      </c>
      <c r="AV1245" s="173">
        <f t="shared" si="417"/>
        <v>4574800</v>
      </c>
      <c r="AW1245" s="173">
        <f t="shared" si="418"/>
        <v>3092000</v>
      </c>
      <c r="AX1245" s="173">
        <f t="shared" si="419"/>
        <v>2140300</v>
      </c>
      <c r="AY1245" s="173">
        <f t="shared" si="405"/>
        <v>657500</v>
      </c>
      <c r="AZ1245" s="177">
        <f t="shared" si="406"/>
        <v>0.87915383035530914</v>
      </c>
      <c r="BA1245" s="177">
        <f t="shared" si="407"/>
        <v>0.27007599096323681</v>
      </c>
      <c r="BB1245" s="173">
        <f t="shared" si="423"/>
        <v>3092000</v>
      </c>
      <c r="BC1245" s="178">
        <f t="shared" si="409"/>
        <v>4574800</v>
      </c>
      <c r="BD1245" s="173">
        <f t="shared" si="414"/>
        <v>657500</v>
      </c>
      <c r="BE1245" s="177">
        <f t="shared" si="408"/>
        <v>0.27007599096323681</v>
      </c>
      <c r="BF1245" s="179" t="s">
        <v>20515</v>
      </c>
      <c r="BG1245" s="174"/>
      <c r="BH1245" s="166" t="s">
        <v>20501</v>
      </c>
      <c r="BI1245" s="162"/>
      <c r="BJ1245" s="163">
        <v>1</v>
      </c>
      <c r="BK1245" s="163"/>
    </row>
    <row r="1246" spans="1:63" ht="63" customHeight="1" x14ac:dyDescent="0.25">
      <c r="A1246" s="157">
        <v>1240</v>
      </c>
      <c r="B1246" s="164" t="s">
        <v>3611</v>
      </c>
      <c r="C1246" s="169" t="s">
        <v>3607</v>
      </c>
      <c r="D1246" s="169" t="s">
        <v>2678</v>
      </c>
      <c r="E1246" s="170" t="s">
        <v>3612</v>
      </c>
      <c r="F1246" s="171" t="s">
        <v>3608</v>
      </c>
      <c r="G1246" s="171" t="s">
        <v>3608</v>
      </c>
      <c r="H1246" s="172" t="s">
        <v>3608</v>
      </c>
      <c r="I1246" s="164" t="s">
        <v>25</v>
      </c>
      <c r="J1246" s="164">
        <v>459</v>
      </c>
      <c r="K1246" s="171">
        <v>459</v>
      </c>
      <c r="L1246" s="171" t="s">
        <v>3609</v>
      </c>
      <c r="M1246" s="173">
        <v>4200000</v>
      </c>
      <c r="N1246" s="173">
        <f t="shared" si="424"/>
        <v>1075000</v>
      </c>
      <c r="O1246" s="173">
        <v>1075304.3478260899</v>
      </c>
      <c r="P1246" s="173">
        <v>5275000</v>
      </c>
      <c r="Q1246" s="173">
        <f t="shared" si="425"/>
        <v>1397895.6521739168</v>
      </c>
      <c r="R1246" s="173">
        <f t="shared" si="426"/>
        <v>5597895.6521739168</v>
      </c>
      <c r="S1246" s="173">
        <v>5597800</v>
      </c>
      <c r="T1246" s="174" t="s">
        <v>3610</v>
      </c>
      <c r="U1246" s="175" t="s">
        <v>3468</v>
      </c>
      <c r="V1246" s="175" t="s">
        <v>3469</v>
      </c>
      <c r="W1246" s="175" t="s">
        <v>195</v>
      </c>
      <c r="X1246" s="176">
        <v>43294</v>
      </c>
      <c r="Y1246" s="171" t="s">
        <v>7685</v>
      </c>
      <c r="Z1246" s="171"/>
      <c r="AA1246" s="173"/>
      <c r="AB1246" s="173"/>
      <c r="AC1246" s="173"/>
      <c r="AD1246" s="173"/>
      <c r="AE1246" s="173"/>
      <c r="AF1246" s="173"/>
      <c r="AG1246" s="173"/>
      <c r="AH1246" s="173"/>
      <c r="AI1246" s="173"/>
      <c r="AJ1246" s="173"/>
      <c r="AK1246" s="173"/>
      <c r="AL1246" s="173"/>
      <c r="AM1246" s="173"/>
      <c r="AN1246" s="173"/>
      <c r="AO1246" s="173"/>
      <c r="AP1246" s="173"/>
      <c r="AQ1246" s="173">
        <v>20000000</v>
      </c>
      <c r="AR1246" s="173">
        <v>8181000</v>
      </c>
      <c r="AS1246" s="173">
        <v>7331000</v>
      </c>
      <c r="AT1246" s="160">
        <f t="shared" si="415"/>
        <v>3</v>
      </c>
      <c r="AU1246" s="173">
        <f t="shared" si="416"/>
        <v>35512000</v>
      </c>
      <c r="AV1246" s="173">
        <f t="shared" si="417"/>
        <v>11837300</v>
      </c>
      <c r="AW1246" s="173">
        <f t="shared" si="418"/>
        <v>7331000</v>
      </c>
      <c r="AX1246" s="173">
        <f t="shared" si="419"/>
        <v>6239500</v>
      </c>
      <c r="AY1246" s="173">
        <f t="shared" si="405"/>
        <v>1733200</v>
      </c>
      <c r="AZ1246" s="177">
        <f t="shared" si="406"/>
        <v>1.1146343206259601</v>
      </c>
      <c r="BA1246" s="177">
        <f t="shared" si="407"/>
        <v>0.30962163707170676</v>
      </c>
      <c r="BB1246" s="173">
        <f t="shared" si="423"/>
        <v>7331000</v>
      </c>
      <c r="BC1246" s="178">
        <f t="shared" si="409"/>
        <v>11837300</v>
      </c>
      <c r="BD1246" s="173">
        <f t="shared" si="414"/>
        <v>1733200</v>
      </c>
      <c r="BE1246" s="177">
        <f t="shared" si="408"/>
        <v>0.30962163707170676</v>
      </c>
      <c r="BF1246" s="179" t="s">
        <v>20515</v>
      </c>
      <c r="BG1246" s="174" t="s">
        <v>3610</v>
      </c>
      <c r="BH1246" s="166" t="s">
        <v>20501</v>
      </c>
      <c r="BI1246" s="162"/>
      <c r="BJ1246" s="163">
        <v>1</v>
      </c>
      <c r="BK1246" s="163"/>
    </row>
    <row r="1247" spans="1:63" ht="66" customHeight="1" x14ac:dyDescent="0.25">
      <c r="A1247" s="157">
        <v>1241</v>
      </c>
      <c r="B1247" s="164" t="s">
        <v>3615</v>
      </c>
      <c r="C1247" s="169" t="s">
        <v>3607</v>
      </c>
      <c r="D1247" s="169" t="s">
        <v>2678</v>
      </c>
      <c r="E1247" s="170" t="s">
        <v>3616</v>
      </c>
      <c r="F1247" s="171" t="s">
        <v>3614</v>
      </c>
      <c r="G1247" s="171" t="s">
        <v>3614</v>
      </c>
      <c r="H1247" s="172" t="s">
        <v>3614</v>
      </c>
      <c r="I1247" s="164" t="s">
        <v>25</v>
      </c>
      <c r="J1247" s="164">
        <v>459</v>
      </c>
      <c r="K1247" s="171">
        <v>459</v>
      </c>
      <c r="L1247" s="171" t="s">
        <v>3609</v>
      </c>
      <c r="M1247" s="173">
        <v>4200000</v>
      </c>
      <c r="N1247" s="173">
        <f t="shared" si="424"/>
        <v>1075000</v>
      </c>
      <c r="O1247" s="173">
        <v>1075304.3478260899</v>
      </c>
      <c r="P1247" s="173">
        <v>5275000</v>
      </c>
      <c r="Q1247" s="173">
        <f t="shared" si="425"/>
        <v>1397895.6521739168</v>
      </c>
      <c r="R1247" s="173">
        <f t="shared" si="426"/>
        <v>5597895.6521739168</v>
      </c>
      <c r="S1247" s="173">
        <v>5597800</v>
      </c>
      <c r="T1247" s="174" t="s">
        <v>3610</v>
      </c>
      <c r="U1247" s="175" t="s">
        <v>476</v>
      </c>
      <c r="V1247" s="175" t="s">
        <v>3469</v>
      </c>
      <c r="W1247" s="175" t="s">
        <v>29</v>
      </c>
      <c r="X1247" s="176">
        <v>43294</v>
      </c>
      <c r="Y1247" s="171" t="s">
        <v>7685</v>
      </c>
      <c r="Z1247" s="171"/>
      <c r="AA1247" s="173"/>
      <c r="AB1247" s="173"/>
      <c r="AC1247" s="173"/>
      <c r="AD1247" s="173"/>
      <c r="AE1247" s="173"/>
      <c r="AF1247" s="173"/>
      <c r="AG1247" s="173"/>
      <c r="AH1247" s="173"/>
      <c r="AI1247" s="173"/>
      <c r="AJ1247" s="173"/>
      <c r="AK1247" s="173"/>
      <c r="AL1247" s="173"/>
      <c r="AM1247" s="173"/>
      <c r="AN1247" s="173"/>
      <c r="AO1247" s="173"/>
      <c r="AP1247" s="173"/>
      <c r="AQ1247" s="173">
        <v>20000000</v>
      </c>
      <c r="AR1247" s="173">
        <v>8181000</v>
      </c>
      <c r="AS1247" s="173">
        <v>7331000</v>
      </c>
      <c r="AT1247" s="160">
        <f t="shared" si="415"/>
        <v>3</v>
      </c>
      <c r="AU1247" s="173">
        <f t="shared" si="416"/>
        <v>35512000</v>
      </c>
      <c r="AV1247" s="173">
        <f t="shared" si="417"/>
        <v>11837300</v>
      </c>
      <c r="AW1247" s="173">
        <f t="shared" si="418"/>
        <v>7331000</v>
      </c>
      <c r="AX1247" s="173">
        <f t="shared" si="419"/>
        <v>6239500</v>
      </c>
      <c r="AY1247" s="173">
        <f t="shared" si="405"/>
        <v>1733200</v>
      </c>
      <c r="AZ1247" s="177">
        <f t="shared" si="406"/>
        <v>1.1146343206259601</v>
      </c>
      <c r="BA1247" s="177">
        <f t="shared" si="407"/>
        <v>0.30962163707170676</v>
      </c>
      <c r="BB1247" s="173">
        <f t="shared" si="423"/>
        <v>7331000</v>
      </c>
      <c r="BC1247" s="178">
        <f t="shared" si="409"/>
        <v>11837300</v>
      </c>
      <c r="BD1247" s="173">
        <f t="shared" si="414"/>
        <v>1733200</v>
      </c>
      <c r="BE1247" s="177">
        <f t="shared" si="408"/>
        <v>0.30962163707170676</v>
      </c>
      <c r="BF1247" s="179" t="s">
        <v>20515</v>
      </c>
      <c r="BG1247" s="174" t="s">
        <v>3610</v>
      </c>
      <c r="BH1247" s="166" t="s">
        <v>20501</v>
      </c>
      <c r="BI1247" s="162"/>
      <c r="BJ1247" s="163">
        <v>1</v>
      </c>
      <c r="BK1247" s="163"/>
    </row>
    <row r="1248" spans="1:63" ht="32.25" customHeight="1" x14ac:dyDescent="0.25">
      <c r="A1248" s="157">
        <v>1242</v>
      </c>
      <c r="B1248" s="164" t="s">
        <v>6348</v>
      </c>
      <c r="C1248" s="169" t="s">
        <v>6349</v>
      </c>
      <c r="D1248" s="169" t="s">
        <v>2678</v>
      </c>
      <c r="E1248" s="170" t="s">
        <v>6350</v>
      </c>
      <c r="F1248" s="171" t="s">
        <v>6351</v>
      </c>
      <c r="G1248" s="171" t="s">
        <v>6351</v>
      </c>
      <c r="H1248" s="172" t="s">
        <v>6351</v>
      </c>
      <c r="I1248" s="164" t="s">
        <v>21</v>
      </c>
      <c r="J1248" s="164">
        <v>1210</v>
      </c>
      <c r="K1248" s="171">
        <v>1210</v>
      </c>
      <c r="L1248" s="171" t="s">
        <v>6352</v>
      </c>
      <c r="M1248" s="173">
        <v>1210000</v>
      </c>
      <c r="N1248" s="173">
        <f t="shared" si="424"/>
        <v>297000</v>
      </c>
      <c r="O1248" s="173">
        <v>297391.30434782599</v>
      </c>
      <c r="P1248" s="173">
        <v>1507000</v>
      </c>
      <c r="Q1248" s="173">
        <f t="shared" si="425"/>
        <v>386608.69565217377</v>
      </c>
      <c r="R1248" s="173">
        <f t="shared" si="426"/>
        <v>1596608.6956521738</v>
      </c>
      <c r="S1248" s="173">
        <v>1596600</v>
      </c>
      <c r="T1248" s="174"/>
      <c r="U1248" s="175" t="s">
        <v>26</v>
      </c>
      <c r="V1248" s="175" t="s">
        <v>421</v>
      </c>
      <c r="W1248" s="175" t="s">
        <v>27</v>
      </c>
      <c r="X1248" s="176">
        <v>43294</v>
      </c>
      <c r="Y1248" s="171" t="s">
        <v>7688</v>
      </c>
      <c r="Z1248" s="171"/>
      <c r="AA1248" s="173"/>
      <c r="AB1248" s="173"/>
      <c r="AC1248" s="173"/>
      <c r="AD1248" s="173"/>
      <c r="AE1248" s="173"/>
      <c r="AF1248" s="173"/>
      <c r="AG1248" s="173">
        <v>8187000</v>
      </c>
      <c r="AH1248" s="173"/>
      <c r="AI1248" s="173"/>
      <c r="AJ1248" s="173"/>
      <c r="AK1248" s="173"/>
      <c r="AL1248" s="173"/>
      <c r="AM1248" s="173">
        <v>4596600</v>
      </c>
      <c r="AN1248" s="173"/>
      <c r="AO1248" s="173"/>
      <c r="AP1248" s="173"/>
      <c r="AQ1248" s="173"/>
      <c r="AR1248" s="173"/>
      <c r="AS1248" s="173">
        <v>2100000</v>
      </c>
      <c r="AT1248" s="160">
        <f t="shared" si="415"/>
        <v>3</v>
      </c>
      <c r="AU1248" s="173">
        <f t="shared" si="416"/>
        <v>14883600</v>
      </c>
      <c r="AV1248" s="173">
        <f t="shared" si="417"/>
        <v>4961200</v>
      </c>
      <c r="AW1248" s="173">
        <f t="shared" si="418"/>
        <v>2100000</v>
      </c>
      <c r="AX1248" s="173">
        <f t="shared" si="419"/>
        <v>3364600</v>
      </c>
      <c r="AY1248" s="173">
        <f t="shared" si="405"/>
        <v>503400</v>
      </c>
      <c r="AZ1248" s="177">
        <f t="shared" si="406"/>
        <v>2.107353125391457</v>
      </c>
      <c r="BA1248" s="177">
        <f t="shared" si="407"/>
        <v>0.31529500187899284</v>
      </c>
      <c r="BB1248" s="173">
        <f t="shared" si="423"/>
        <v>2100000</v>
      </c>
      <c r="BC1248" s="178">
        <f t="shared" si="409"/>
        <v>4961200</v>
      </c>
      <c r="BD1248" s="173">
        <f t="shared" si="414"/>
        <v>503400</v>
      </c>
      <c r="BE1248" s="177">
        <f t="shared" si="408"/>
        <v>0.31529500187899284</v>
      </c>
      <c r="BF1248" s="179" t="s">
        <v>20515</v>
      </c>
      <c r="BG1248" s="174"/>
      <c r="BH1248" s="166" t="s">
        <v>20501</v>
      </c>
      <c r="BI1248" s="162"/>
      <c r="BJ1248" s="163">
        <v>1</v>
      </c>
      <c r="BK1248" s="163"/>
    </row>
    <row r="1249" spans="1:63" ht="32.25" customHeight="1" x14ac:dyDescent="0.25">
      <c r="A1249" s="157">
        <v>1243</v>
      </c>
      <c r="B1249" s="164" t="s">
        <v>6353</v>
      </c>
      <c r="C1249" s="169" t="s">
        <v>6349</v>
      </c>
      <c r="D1249" s="169" t="s">
        <v>2678</v>
      </c>
      <c r="E1249" s="170" t="s">
        <v>6354</v>
      </c>
      <c r="F1249" s="171" t="s">
        <v>6355</v>
      </c>
      <c r="G1249" s="171" t="s">
        <v>6355</v>
      </c>
      <c r="H1249" s="172" t="s">
        <v>6355</v>
      </c>
      <c r="I1249" s="164" t="s">
        <v>21</v>
      </c>
      <c r="J1249" s="164">
        <v>1210</v>
      </c>
      <c r="K1249" s="171">
        <v>1210</v>
      </c>
      <c r="L1249" s="171" t="s">
        <v>6352</v>
      </c>
      <c r="M1249" s="173">
        <v>1210000</v>
      </c>
      <c r="N1249" s="173">
        <v>297000</v>
      </c>
      <c r="O1249" s="173">
        <v>297391.30434782599</v>
      </c>
      <c r="P1249" s="173">
        <v>1507000</v>
      </c>
      <c r="Q1249" s="173">
        <v>386608.69565217377</v>
      </c>
      <c r="R1249" s="173">
        <v>1596608.6956521738</v>
      </c>
      <c r="S1249" s="173">
        <v>1596600</v>
      </c>
      <c r="T1249" s="174"/>
      <c r="U1249" s="175" t="s">
        <v>200</v>
      </c>
      <c r="V1249" s="175" t="s">
        <v>421</v>
      </c>
      <c r="W1249" s="175" t="s">
        <v>195</v>
      </c>
      <c r="X1249" s="176">
        <v>43294</v>
      </c>
      <c r="Y1249" s="171" t="s">
        <v>7688</v>
      </c>
      <c r="Z1249" s="171"/>
      <c r="AA1249" s="173"/>
      <c r="AB1249" s="173"/>
      <c r="AC1249" s="173"/>
      <c r="AD1249" s="173"/>
      <c r="AE1249" s="173"/>
      <c r="AF1249" s="173"/>
      <c r="AG1249" s="173"/>
      <c r="AH1249" s="173"/>
      <c r="AI1249" s="173"/>
      <c r="AJ1249" s="173"/>
      <c r="AK1249" s="173"/>
      <c r="AL1249" s="173"/>
      <c r="AM1249" s="173">
        <v>4596600</v>
      </c>
      <c r="AN1249" s="173"/>
      <c r="AO1249" s="173"/>
      <c r="AP1249" s="173"/>
      <c r="AQ1249" s="173"/>
      <c r="AR1249" s="173">
        <v>2705000</v>
      </c>
      <c r="AS1249" s="173">
        <v>2100000</v>
      </c>
      <c r="AT1249" s="160">
        <f t="shared" si="415"/>
        <v>3</v>
      </c>
      <c r="AU1249" s="173">
        <f t="shared" si="416"/>
        <v>9401600</v>
      </c>
      <c r="AV1249" s="173">
        <f t="shared" si="417"/>
        <v>3133900</v>
      </c>
      <c r="AW1249" s="173">
        <f t="shared" si="418"/>
        <v>2100000</v>
      </c>
      <c r="AX1249" s="173">
        <f t="shared" si="419"/>
        <v>1537300</v>
      </c>
      <c r="AY1249" s="173">
        <f t="shared" si="405"/>
        <v>503400</v>
      </c>
      <c r="AZ1249" s="177">
        <f t="shared" si="406"/>
        <v>0.96285857447075029</v>
      </c>
      <c r="BA1249" s="177">
        <f t="shared" si="407"/>
        <v>0.31529500187899284</v>
      </c>
      <c r="BB1249" s="173">
        <f t="shared" si="423"/>
        <v>2100000</v>
      </c>
      <c r="BC1249" s="178">
        <f t="shared" si="409"/>
        <v>3133900</v>
      </c>
      <c r="BD1249" s="173">
        <f t="shared" si="414"/>
        <v>503400</v>
      </c>
      <c r="BE1249" s="177">
        <f t="shared" si="408"/>
        <v>0.31529500187899284</v>
      </c>
      <c r="BF1249" s="179" t="s">
        <v>20515</v>
      </c>
      <c r="BG1249" s="174"/>
      <c r="BH1249" s="166" t="s">
        <v>20501</v>
      </c>
      <c r="BI1249" s="162"/>
      <c r="BJ1249" s="163">
        <v>1</v>
      </c>
      <c r="BK1249" s="163"/>
    </row>
    <row r="1250" spans="1:63" ht="32.25" customHeight="1" x14ac:dyDescent="0.25">
      <c r="A1250" s="157">
        <v>1244</v>
      </c>
      <c r="B1250" s="164" t="s">
        <v>6359</v>
      </c>
      <c r="C1250" s="169" t="s">
        <v>6349</v>
      </c>
      <c r="D1250" s="169" t="s">
        <v>2678</v>
      </c>
      <c r="E1250" s="170" t="s">
        <v>6360</v>
      </c>
      <c r="F1250" s="171" t="s">
        <v>6361</v>
      </c>
      <c r="G1250" s="171" t="s">
        <v>6361</v>
      </c>
      <c r="H1250" s="172" t="s">
        <v>6361</v>
      </c>
      <c r="I1250" s="164" t="s">
        <v>21</v>
      </c>
      <c r="J1250" s="164">
        <v>1210</v>
      </c>
      <c r="K1250" s="171">
        <v>1210</v>
      </c>
      <c r="L1250" s="171" t="s">
        <v>6352</v>
      </c>
      <c r="M1250" s="173">
        <v>1210000</v>
      </c>
      <c r="N1250" s="173">
        <f>P1250-M1250</f>
        <v>297000</v>
      </c>
      <c r="O1250" s="173">
        <v>297391.30434782599</v>
      </c>
      <c r="P1250" s="173">
        <v>1507000</v>
      </c>
      <c r="Q1250" s="173">
        <f>+O1250/1800000*2340000</f>
        <v>386608.69565217377</v>
      </c>
      <c r="R1250" s="173">
        <f>+M1250+Q1250</f>
        <v>1596608.6956521738</v>
      </c>
      <c r="S1250" s="173">
        <v>1596600</v>
      </c>
      <c r="T1250" s="174"/>
      <c r="U1250" s="175" t="s">
        <v>200</v>
      </c>
      <c r="V1250" s="175" t="s">
        <v>421</v>
      </c>
      <c r="W1250" s="175" t="s">
        <v>195</v>
      </c>
      <c r="X1250" s="176">
        <v>43294</v>
      </c>
      <c r="Y1250" s="171" t="s">
        <v>7684</v>
      </c>
      <c r="Z1250" s="171"/>
      <c r="AA1250" s="173"/>
      <c r="AB1250" s="173"/>
      <c r="AC1250" s="173"/>
      <c r="AD1250" s="173"/>
      <c r="AE1250" s="173"/>
      <c r="AF1250" s="173"/>
      <c r="AG1250" s="173">
        <v>8637000</v>
      </c>
      <c r="AH1250" s="173"/>
      <c r="AI1250" s="173"/>
      <c r="AJ1250" s="173"/>
      <c r="AK1250" s="173"/>
      <c r="AL1250" s="173"/>
      <c r="AM1250" s="173">
        <v>4596600</v>
      </c>
      <c r="AN1250" s="173"/>
      <c r="AO1250" s="173"/>
      <c r="AP1250" s="173"/>
      <c r="AQ1250" s="173"/>
      <c r="AR1250" s="173"/>
      <c r="AS1250" s="173">
        <v>2100000</v>
      </c>
      <c r="AT1250" s="160">
        <f t="shared" si="415"/>
        <v>3</v>
      </c>
      <c r="AU1250" s="173">
        <f t="shared" si="416"/>
        <v>15333600</v>
      </c>
      <c r="AV1250" s="173">
        <f t="shared" si="417"/>
        <v>5111200</v>
      </c>
      <c r="AW1250" s="173">
        <f t="shared" si="418"/>
        <v>2100000</v>
      </c>
      <c r="AX1250" s="173">
        <f t="shared" si="419"/>
        <v>3514600</v>
      </c>
      <c r="AY1250" s="173">
        <f t="shared" ref="AY1250:AY1313" si="427">AW1250-S1250</f>
        <v>503400</v>
      </c>
      <c r="AZ1250" s="177">
        <f t="shared" ref="AZ1250:AZ1313" si="428">AX1250/S1250</f>
        <v>2.2013027683828135</v>
      </c>
      <c r="BA1250" s="177">
        <f t="shared" ref="BA1250:BA1313" si="429">AY1250/S1250</f>
        <v>0.31529500187899284</v>
      </c>
      <c r="BB1250" s="173">
        <f t="shared" si="423"/>
        <v>2100000</v>
      </c>
      <c r="BC1250" s="178">
        <f t="shared" si="409"/>
        <v>5111200</v>
      </c>
      <c r="BD1250" s="173">
        <f t="shared" si="414"/>
        <v>503400</v>
      </c>
      <c r="BE1250" s="177">
        <f t="shared" ref="BE1250:BE1313" si="430">BD1250/S1250</f>
        <v>0.31529500187899284</v>
      </c>
      <c r="BF1250" s="179" t="s">
        <v>20515</v>
      </c>
      <c r="BG1250" s="174"/>
      <c r="BH1250" s="166" t="s">
        <v>20501</v>
      </c>
      <c r="BI1250" s="162"/>
      <c r="BJ1250" s="163">
        <v>1</v>
      </c>
      <c r="BK1250" s="163"/>
    </row>
    <row r="1251" spans="1:63" ht="32.25" customHeight="1" x14ac:dyDescent="0.25">
      <c r="A1251" s="157">
        <v>1245</v>
      </c>
      <c r="B1251" s="164" t="s">
        <v>6356</v>
      </c>
      <c r="C1251" s="169" t="s">
        <v>6349</v>
      </c>
      <c r="D1251" s="169" t="s">
        <v>2678</v>
      </c>
      <c r="E1251" s="170" t="s">
        <v>6357</v>
      </c>
      <c r="F1251" s="171" t="s">
        <v>6358</v>
      </c>
      <c r="G1251" s="171" t="s">
        <v>6358</v>
      </c>
      <c r="H1251" s="172" t="s">
        <v>6358</v>
      </c>
      <c r="I1251" s="164" t="s">
        <v>21</v>
      </c>
      <c r="J1251" s="164">
        <v>1210</v>
      </c>
      <c r="K1251" s="171">
        <v>1210</v>
      </c>
      <c r="L1251" s="171" t="s">
        <v>6352</v>
      </c>
      <c r="M1251" s="173">
        <v>1210000</v>
      </c>
      <c r="N1251" s="173">
        <v>297000</v>
      </c>
      <c r="O1251" s="173">
        <v>297391.30434782599</v>
      </c>
      <c r="P1251" s="173">
        <v>1507000</v>
      </c>
      <c r="Q1251" s="173">
        <v>386608.69565217377</v>
      </c>
      <c r="R1251" s="173">
        <v>1596608.6956521738</v>
      </c>
      <c r="S1251" s="173">
        <v>1596600</v>
      </c>
      <c r="T1251" s="174"/>
      <c r="U1251" s="175" t="s">
        <v>200</v>
      </c>
      <c r="V1251" s="175" t="s">
        <v>421</v>
      </c>
      <c r="W1251" s="175" t="s">
        <v>195</v>
      </c>
      <c r="X1251" s="176">
        <v>43294</v>
      </c>
      <c r="Y1251" s="171" t="s">
        <v>7686</v>
      </c>
      <c r="Z1251" s="171"/>
      <c r="AA1251" s="173"/>
      <c r="AB1251" s="173"/>
      <c r="AC1251" s="173"/>
      <c r="AD1251" s="173"/>
      <c r="AE1251" s="173"/>
      <c r="AF1251" s="173"/>
      <c r="AG1251" s="173"/>
      <c r="AH1251" s="173"/>
      <c r="AI1251" s="173"/>
      <c r="AJ1251" s="173"/>
      <c r="AK1251" s="173"/>
      <c r="AL1251" s="173"/>
      <c r="AM1251" s="173">
        <v>4596600</v>
      </c>
      <c r="AN1251" s="173"/>
      <c r="AO1251" s="173"/>
      <c r="AP1251" s="173"/>
      <c r="AQ1251" s="173"/>
      <c r="AR1251" s="173">
        <v>2705000</v>
      </c>
      <c r="AS1251" s="173">
        <v>2100000</v>
      </c>
      <c r="AT1251" s="160">
        <f t="shared" si="415"/>
        <v>3</v>
      </c>
      <c r="AU1251" s="173">
        <f t="shared" si="416"/>
        <v>9401600</v>
      </c>
      <c r="AV1251" s="173">
        <f t="shared" si="417"/>
        <v>3133900</v>
      </c>
      <c r="AW1251" s="173">
        <f t="shared" si="418"/>
        <v>2100000</v>
      </c>
      <c r="AX1251" s="173">
        <f t="shared" si="419"/>
        <v>1537300</v>
      </c>
      <c r="AY1251" s="173">
        <f t="shared" si="427"/>
        <v>503400</v>
      </c>
      <c r="AZ1251" s="177">
        <f t="shared" si="428"/>
        <v>0.96285857447075029</v>
      </c>
      <c r="BA1251" s="177">
        <f t="shared" si="429"/>
        <v>0.31529500187899284</v>
      </c>
      <c r="BB1251" s="173">
        <f t="shared" si="423"/>
        <v>2100000</v>
      </c>
      <c r="BC1251" s="178">
        <f t="shared" si="409"/>
        <v>3133900</v>
      </c>
      <c r="BD1251" s="173">
        <f t="shared" si="414"/>
        <v>503400</v>
      </c>
      <c r="BE1251" s="177">
        <f t="shared" si="430"/>
        <v>0.31529500187899284</v>
      </c>
      <c r="BF1251" s="179" t="s">
        <v>20515</v>
      </c>
      <c r="BG1251" s="174"/>
      <c r="BH1251" s="166" t="s">
        <v>20501</v>
      </c>
      <c r="BI1251" s="162"/>
      <c r="BJ1251" s="163">
        <v>1</v>
      </c>
      <c r="BK1251" s="163"/>
    </row>
    <row r="1252" spans="1:63" ht="32.25" customHeight="1" x14ac:dyDescent="0.25">
      <c r="A1252" s="157">
        <v>1246</v>
      </c>
      <c r="B1252" s="164" t="s">
        <v>169</v>
      </c>
      <c r="C1252" s="169" t="s">
        <v>155</v>
      </c>
      <c r="D1252" s="169" t="s">
        <v>2678</v>
      </c>
      <c r="E1252" s="170" t="s">
        <v>170</v>
      </c>
      <c r="F1252" s="171" t="s">
        <v>171</v>
      </c>
      <c r="G1252" s="171" t="s">
        <v>171</v>
      </c>
      <c r="H1252" s="172" t="s">
        <v>171</v>
      </c>
      <c r="I1252" s="164" t="s">
        <v>21</v>
      </c>
      <c r="J1252" s="164">
        <v>445</v>
      </c>
      <c r="K1252" s="171">
        <v>445</v>
      </c>
      <c r="L1252" s="171" t="s">
        <v>156</v>
      </c>
      <c r="M1252" s="173">
        <v>1455000</v>
      </c>
      <c r="N1252" s="173">
        <v>358000</v>
      </c>
      <c r="O1252" s="173">
        <v>358434.78260869603</v>
      </c>
      <c r="P1252" s="173">
        <v>1813000</v>
      </c>
      <c r="Q1252" s="173">
        <v>465965.21739130485</v>
      </c>
      <c r="R1252" s="173">
        <v>1920965.2173913049</v>
      </c>
      <c r="S1252" s="173">
        <v>1920900</v>
      </c>
      <c r="T1252" s="174" t="s">
        <v>2937</v>
      </c>
      <c r="U1252" s="175" t="s">
        <v>26</v>
      </c>
      <c r="V1252" s="175" t="s">
        <v>2524</v>
      </c>
      <c r="W1252" s="175" t="s">
        <v>27</v>
      </c>
      <c r="X1252" s="176">
        <v>43294</v>
      </c>
      <c r="Y1252" s="171" t="s">
        <v>7684</v>
      </c>
      <c r="Z1252" s="171"/>
      <c r="AA1252" s="173"/>
      <c r="AB1252" s="173"/>
      <c r="AC1252" s="173"/>
      <c r="AD1252" s="173"/>
      <c r="AE1252" s="173"/>
      <c r="AF1252" s="173"/>
      <c r="AG1252" s="173"/>
      <c r="AH1252" s="173"/>
      <c r="AI1252" s="173"/>
      <c r="AJ1252" s="173"/>
      <c r="AK1252" s="173"/>
      <c r="AL1252" s="173"/>
      <c r="AM1252" s="173">
        <v>4920900</v>
      </c>
      <c r="AN1252" s="173"/>
      <c r="AO1252" s="173"/>
      <c r="AP1252" s="173"/>
      <c r="AQ1252" s="173"/>
      <c r="AR1252" s="173">
        <v>3125000</v>
      </c>
      <c r="AS1252" s="173">
        <v>2526000</v>
      </c>
      <c r="AT1252" s="160">
        <f t="shared" si="415"/>
        <v>3</v>
      </c>
      <c r="AU1252" s="173">
        <f t="shared" si="416"/>
        <v>10571900</v>
      </c>
      <c r="AV1252" s="173">
        <f t="shared" si="417"/>
        <v>3524000</v>
      </c>
      <c r="AW1252" s="173">
        <f t="shared" si="418"/>
        <v>2526000</v>
      </c>
      <c r="AX1252" s="173">
        <f t="shared" si="419"/>
        <v>1603100</v>
      </c>
      <c r="AY1252" s="173">
        <f t="shared" si="427"/>
        <v>605100</v>
      </c>
      <c r="AZ1252" s="177">
        <f t="shared" si="428"/>
        <v>0.8345567182050081</v>
      </c>
      <c r="BA1252" s="177">
        <f t="shared" si="429"/>
        <v>0.3150085897235671</v>
      </c>
      <c r="BB1252" s="173">
        <f t="shared" si="423"/>
        <v>2526000</v>
      </c>
      <c r="BC1252" s="178">
        <f t="shared" si="409"/>
        <v>3524000</v>
      </c>
      <c r="BD1252" s="173">
        <f t="shared" si="414"/>
        <v>605100</v>
      </c>
      <c r="BE1252" s="177">
        <f t="shared" si="430"/>
        <v>0.3150085897235671</v>
      </c>
      <c r="BF1252" s="179" t="s">
        <v>20515</v>
      </c>
      <c r="BG1252" s="174" t="s">
        <v>2937</v>
      </c>
      <c r="BH1252" s="166" t="s">
        <v>20501</v>
      </c>
      <c r="BI1252" s="162"/>
      <c r="BJ1252" s="163">
        <v>1</v>
      </c>
      <c r="BK1252" s="163"/>
    </row>
    <row r="1253" spans="1:63" ht="51.75" customHeight="1" x14ac:dyDescent="0.25">
      <c r="A1253" s="157">
        <v>1247</v>
      </c>
      <c r="B1253" s="164" t="s">
        <v>4158</v>
      </c>
      <c r="C1253" s="169" t="s">
        <v>4155</v>
      </c>
      <c r="D1253" s="169" t="s">
        <v>2678</v>
      </c>
      <c r="E1253" s="170" t="s">
        <v>4159</v>
      </c>
      <c r="F1253" s="171" t="s">
        <v>4160</v>
      </c>
      <c r="G1253" s="171" t="s">
        <v>4160</v>
      </c>
      <c r="H1253" s="172" t="s">
        <v>4160</v>
      </c>
      <c r="I1253" s="164" t="s">
        <v>25</v>
      </c>
      <c r="J1253" s="164">
        <v>551</v>
      </c>
      <c r="K1253" s="171">
        <v>551</v>
      </c>
      <c r="L1253" s="171" t="s">
        <v>4156</v>
      </c>
      <c r="M1253" s="173">
        <v>2632000</v>
      </c>
      <c r="N1253" s="173">
        <v>746000</v>
      </c>
      <c r="O1253" s="173">
        <v>746608.69565217395</v>
      </c>
      <c r="P1253" s="173">
        <v>3378000</v>
      </c>
      <c r="Q1253" s="173">
        <v>970591.30434782617</v>
      </c>
      <c r="R1253" s="173">
        <v>3602591.3043478262</v>
      </c>
      <c r="S1253" s="173">
        <v>3602500</v>
      </c>
      <c r="T1253" s="174" t="s">
        <v>4157</v>
      </c>
      <c r="U1253" s="175" t="s">
        <v>22</v>
      </c>
      <c r="V1253" s="175" t="s">
        <v>23</v>
      </c>
      <c r="W1253" s="175" t="s">
        <v>24</v>
      </c>
      <c r="X1253" s="176">
        <v>43294</v>
      </c>
      <c r="Y1253" s="171" t="s">
        <v>7684</v>
      </c>
      <c r="Z1253" s="171"/>
      <c r="AA1253" s="173"/>
      <c r="AB1253" s="173"/>
      <c r="AC1253" s="173"/>
      <c r="AD1253" s="173"/>
      <c r="AE1253" s="173"/>
      <c r="AF1253" s="173"/>
      <c r="AG1253" s="173"/>
      <c r="AH1253" s="173"/>
      <c r="AI1253" s="173"/>
      <c r="AJ1253" s="173"/>
      <c r="AK1253" s="173"/>
      <c r="AL1253" s="173"/>
      <c r="AM1253" s="173">
        <v>7602500</v>
      </c>
      <c r="AN1253" s="173"/>
      <c r="AO1253" s="173"/>
      <c r="AP1253" s="173"/>
      <c r="AQ1253" s="173"/>
      <c r="AR1253" s="173">
        <v>5660000</v>
      </c>
      <c r="AS1253" s="173">
        <v>4664000</v>
      </c>
      <c r="AT1253" s="160">
        <f t="shared" si="415"/>
        <v>3</v>
      </c>
      <c r="AU1253" s="173">
        <f t="shared" si="416"/>
        <v>17926500</v>
      </c>
      <c r="AV1253" s="173">
        <f t="shared" si="417"/>
        <v>5975500</v>
      </c>
      <c r="AW1253" s="173">
        <f t="shared" si="418"/>
        <v>4664000</v>
      </c>
      <c r="AX1253" s="173">
        <f t="shared" si="419"/>
        <v>2373000</v>
      </c>
      <c r="AY1253" s="173">
        <f t="shared" si="427"/>
        <v>1061500</v>
      </c>
      <c r="AZ1253" s="177">
        <f t="shared" si="428"/>
        <v>0.65870922970159607</v>
      </c>
      <c r="BA1253" s="177">
        <f t="shared" si="429"/>
        <v>0.29465648854961835</v>
      </c>
      <c r="BB1253" s="173">
        <f t="shared" ref="BB1253:BB1259" si="431">AV1253</f>
        <v>5975500</v>
      </c>
      <c r="BC1253" s="178">
        <f t="shared" si="409"/>
        <v>5975500</v>
      </c>
      <c r="BD1253" s="173">
        <f t="shared" si="414"/>
        <v>2373000</v>
      </c>
      <c r="BE1253" s="177">
        <f t="shared" si="430"/>
        <v>0.65870922970159607</v>
      </c>
      <c r="BF1253" s="179" t="s">
        <v>7679</v>
      </c>
      <c r="BG1253" s="174" t="s">
        <v>4157</v>
      </c>
      <c r="BH1253" s="166" t="s">
        <v>20501</v>
      </c>
      <c r="BI1253" s="162"/>
      <c r="BJ1253" s="163">
        <v>1</v>
      </c>
      <c r="BK1253" s="163"/>
    </row>
    <row r="1254" spans="1:63" ht="32.25" customHeight="1" x14ac:dyDescent="0.25">
      <c r="A1254" s="157">
        <v>1248</v>
      </c>
      <c r="B1254" s="164" t="s">
        <v>3556</v>
      </c>
      <c r="C1254" s="169" t="s">
        <v>3554</v>
      </c>
      <c r="D1254" s="169" t="s">
        <v>2678</v>
      </c>
      <c r="E1254" s="170" t="s">
        <v>3557</v>
      </c>
      <c r="F1254" s="171" t="s">
        <v>3558</v>
      </c>
      <c r="G1254" s="171" t="s">
        <v>3558</v>
      </c>
      <c r="H1254" s="172" t="s">
        <v>3558</v>
      </c>
      <c r="I1254" s="164" t="s">
        <v>25</v>
      </c>
      <c r="J1254" s="164">
        <v>427</v>
      </c>
      <c r="K1254" s="171">
        <v>427</v>
      </c>
      <c r="L1254" s="171" t="s">
        <v>3555</v>
      </c>
      <c r="M1254" s="173">
        <v>3203000</v>
      </c>
      <c r="N1254" s="173">
        <f t="shared" ref="N1254:N1268" si="432">P1254-M1254</f>
        <v>995000</v>
      </c>
      <c r="O1254" s="173">
        <v>995478.26086956495</v>
      </c>
      <c r="P1254" s="173">
        <v>4198000</v>
      </c>
      <c r="Q1254" s="173">
        <f t="shared" ref="Q1254:Q1268" si="433">+O1254/1800000*2340000</f>
        <v>1294121.7391304343</v>
      </c>
      <c r="R1254" s="173">
        <f t="shared" ref="R1254:R1268" si="434">+M1254+Q1254</f>
        <v>4497121.7391304346</v>
      </c>
      <c r="S1254" s="173">
        <v>4497100</v>
      </c>
      <c r="T1254" s="174"/>
      <c r="U1254" s="175" t="s">
        <v>441</v>
      </c>
      <c r="V1254" s="175" t="s">
        <v>2524</v>
      </c>
      <c r="W1254" s="175" t="s">
        <v>29</v>
      </c>
      <c r="X1254" s="176">
        <v>43294</v>
      </c>
      <c r="Y1254" s="171" t="s">
        <v>7684</v>
      </c>
      <c r="Z1254" s="171"/>
      <c r="AA1254" s="173"/>
      <c r="AB1254" s="173"/>
      <c r="AC1254" s="173"/>
      <c r="AD1254" s="173"/>
      <c r="AE1254" s="173"/>
      <c r="AF1254" s="173"/>
      <c r="AG1254" s="173"/>
      <c r="AH1254" s="173"/>
      <c r="AI1254" s="173"/>
      <c r="AJ1254" s="173"/>
      <c r="AK1254" s="173"/>
      <c r="AL1254" s="173"/>
      <c r="AM1254" s="173">
        <v>8497100</v>
      </c>
      <c r="AN1254" s="173"/>
      <c r="AO1254" s="173"/>
      <c r="AP1254" s="173"/>
      <c r="AQ1254" s="173"/>
      <c r="AR1254" s="173">
        <v>6927000</v>
      </c>
      <c r="AS1254" s="173">
        <v>5759000</v>
      </c>
      <c r="AT1254" s="160">
        <f t="shared" si="415"/>
        <v>3</v>
      </c>
      <c r="AU1254" s="173">
        <f t="shared" si="416"/>
        <v>21183100</v>
      </c>
      <c r="AV1254" s="173">
        <f t="shared" si="417"/>
        <v>7061000</v>
      </c>
      <c r="AW1254" s="173">
        <f t="shared" si="418"/>
        <v>5759000</v>
      </c>
      <c r="AX1254" s="173">
        <f t="shared" si="419"/>
        <v>2563900</v>
      </c>
      <c r="AY1254" s="173">
        <f t="shared" si="427"/>
        <v>1261900</v>
      </c>
      <c r="AZ1254" s="177">
        <f t="shared" si="428"/>
        <v>0.57012296813502039</v>
      </c>
      <c r="BA1254" s="177">
        <f t="shared" si="429"/>
        <v>0.28060305530230595</v>
      </c>
      <c r="BB1254" s="173">
        <f t="shared" si="431"/>
        <v>7061000</v>
      </c>
      <c r="BC1254" s="178">
        <f t="shared" si="409"/>
        <v>7061000</v>
      </c>
      <c r="BD1254" s="173">
        <f t="shared" si="414"/>
        <v>2563900</v>
      </c>
      <c r="BE1254" s="177">
        <f t="shared" si="430"/>
        <v>0.57012296813502039</v>
      </c>
      <c r="BF1254" s="179" t="s">
        <v>7679</v>
      </c>
      <c r="BG1254" s="174"/>
      <c r="BH1254" s="166" t="s">
        <v>20501</v>
      </c>
      <c r="BI1254" s="162"/>
      <c r="BJ1254" s="163">
        <v>1</v>
      </c>
      <c r="BK1254" s="163"/>
    </row>
    <row r="1255" spans="1:63" ht="69" customHeight="1" x14ac:dyDescent="0.25">
      <c r="A1255" s="157">
        <v>1249</v>
      </c>
      <c r="B1255" s="164" t="s">
        <v>3625</v>
      </c>
      <c r="C1255" s="169" t="s">
        <v>3618</v>
      </c>
      <c r="D1255" s="169" t="s">
        <v>2678</v>
      </c>
      <c r="E1255" s="170" t="s">
        <v>3626</v>
      </c>
      <c r="F1255" s="171" t="s">
        <v>3627</v>
      </c>
      <c r="G1255" s="171" t="s">
        <v>3627</v>
      </c>
      <c r="H1255" s="172" t="s">
        <v>3627</v>
      </c>
      <c r="I1255" s="164" t="s">
        <v>25</v>
      </c>
      <c r="J1255" s="164">
        <v>466</v>
      </c>
      <c r="K1255" s="171">
        <v>466</v>
      </c>
      <c r="L1255" s="171" t="s">
        <v>3619</v>
      </c>
      <c r="M1255" s="173">
        <v>3500000</v>
      </c>
      <c r="N1255" s="173">
        <f t="shared" si="432"/>
        <v>895000</v>
      </c>
      <c r="O1255" s="173">
        <v>895304.34782608703</v>
      </c>
      <c r="P1255" s="173">
        <v>4395000</v>
      </c>
      <c r="Q1255" s="173">
        <f t="shared" si="433"/>
        <v>1163895.6521739131</v>
      </c>
      <c r="R1255" s="173">
        <f t="shared" si="434"/>
        <v>4663895.6521739131</v>
      </c>
      <c r="S1255" s="173">
        <v>4663800</v>
      </c>
      <c r="T1255" s="174" t="s">
        <v>3617</v>
      </c>
      <c r="U1255" s="175" t="s">
        <v>441</v>
      </c>
      <c r="V1255" s="175" t="s">
        <v>3490</v>
      </c>
      <c r="W1255" s="175" t="s">
        <v>196</v>
      </c>
      <c r="X1255" s="176">
        <v>43294</v>
      </c>
      <c r="Y1255" s="171" t="s">
        <v>7685</v>
      </c>
      <c r="Z1255" s="171"/>
      <c r="AA1255" s="173"/>
      <c r="AB1255" s="173"/>
      <c r="AC1255" s="173"/>
      <c r="AD1255" s="173"/>
      <c r="AE1255" s="173"/>
      <c r="AF1255" s="173"/>
      <c r="AG1255" s="173"/>
      <c r="AH1255" s="173"/>
      <c r="AI1255" s="173"/>
      <c r="AJ1255" s="173"/>
      <c r="AK1255" s="173"/>
      <c r="AL1255" s="173"/>
      <c r="AM1255" s="173">
        <v>8663800</v>
      </c>
      <c r="AN1255" s="173"/>
      <c r="AO1255" s="173"/>
      <c r="AP1255" s="173"/>
      <c r="AQ1255" s="173"/>
      <c r="AR1255" s="173">
        <v>6965000</v>
      </c>
      <c r="AS1255" s="173">
        <v>6108000</v>
      </c>
      <c r="AT1255" s="160">
        <f t="shared" si="415"/>
        <v>3</v>
      </c>
      <c r="AU1255" s="173">
        <f t="shared" si="416"/>
        <v>21736800</v>
      </c>
      <c r="AV1255" s="173">
        <f t="shared" si="417"/>
        <v>7245600</v>
      </c>
      <c r="AW1255" s="173">
        <f t="shared" si="418"/>
        <v>6108000</v>
      </c>
      <c r="AX1255" s="173">
        <f t="shared" si="419"/>
        <v>2581800</v>
      </c>
      <c r="AY1255" s="173">
        <f t="shared" si="427"/>
        <v>1444200</v>
      </c>
      <c r="AZ1255" s="177">
        <f t="shared" si="428"/>
        <v>0.55358291521934899</v>
      </c>
      <c r="BA1255" s="177">
        <f t="shared" si="429"/>
        <v>0.30966164929885504</v>
      </c>
      <c r="BB1255" s="173">
        <f t="shared" si="431"/>
        <v>7245600</v>
      </c>
      <c r="BC1255" s="178">
        <f t="shared" si="409"/>
        <v>7245600</v>
      </c>
      <c r="BD1255" s="173">
        <f t="shared" si="414"/>
        <v>2581800</v>
      </c>
      <c r="BE1255" s="177">
        <f t="shared" si="430"/>
        <v>0.55358291521934899</v>
      </c>
      <c r="BF1255" s="179" t="s">
        <v>7679</v>
      </c>
      <c r="BG1255" s="174" t="s">
        <v>3617</v>
      </c>
      <c r="BH1255" s="166" t="s">
        <v>20501</v>
      </c>
      <c r="BI1255" s="162"/>
      <c r="BJ1255" s="163">
        <v>1</v>
      </c>
      <c r="BK1255" s="163"/>
    </row>
    <row r="1256" spans="1:63" ht="69" customHeight="1" x14ac:dyDescent="0.25">
      <c r="A1256" s="157">
        <v>1250</v>
      </c>
      <c r="B1256" s="164" t="s">
        <v>3628</v>
      </c>
      <c r="C1256" s="169" t="s">
        <v>3618</v>
      </c>
      <c r="D1256" s="169" t="s">
        <v>2678</v>
      </c>
      <c r="E1256" s="170" t="s">
        <v>3629</v>
      </c>
      <c r="F1256" s="171" t="s">
        <v>3630</v>
      </c>
      <c r="G1256" s="171" t="s">
        <v>3630</v>
      </c>
      <c r="H1256" s="172" t="s">
        <v>3630</v>
      </c>
      <c r="I1256" s="164" t="s">
        <v>25</v>
      </c>
      <c r="J1256" s="164">
        <v>466</v>
      </c>
      <c r="K1256" s="171">
        <v>466</v>
      </c>
      <c r="L1256" s="171" t="s">
        <v>3619</v>
      </c>
      <c r="M1256" s="173">
        <v>3500000</v>
      </c>
      <c r="N1256" s="173">
        <f t="shared" si="432"/>
        <v>895000</v>
      </c>
      <c r="O1256" s="173">
        <v>895304.34782608703</v>
      </c>
      <c r="P1256" s="173">
        <v>4395000</v>
      </c>
      <c r="Q1256" s="173">
        <f t="shared" si="433"/>
        <v>1163895.6521739131</v>
      </c>
      <c r="R1256" s="173">
        <f t="shared" si="434"/>
        <v>4663895.6521739131</v>
      </c>
      <c r="S1256" s="173">
        <v>4663800</v>
      </c>
      <c r="T1256" s="174" t="s">
        <v>3617</v>
      </c>
      <c r="U1256" s="175" t="s">
        <v>197</v>
      </c>
      <c r="V1256" s="175" t="s">
        <v>3502</v>
      </c>
      <c r="W1256" s="175" t="s">
        <v>195</v>
      </c>
      <c r="X1256" s="176">
        <v>43294</v>
      </c>
      <c r="Y1256" s="171" t="s">
        <v>7685</v>
      </c>
      <c r="Z1256" s="171"/>
      <c r="AA1256" s="173"/>
      <c r="AB1256" s="173"/>
      <c r="AC1256" s="173"/>
      <c r="AD1256" s="173"/>
      <c r="AE1256" s="173"/>
      <c r="AF1256" s="173"/>
      <c r="AG1256" s="173"/>
      <c r="AH1256" s="173"/>
      <c r="AI1256" s="173"/>
      <c r="AJ1256" s="173"/>
      <c r="AK1256" s="173"/>
      <c r="AL1256" s="173"/>
      <c r="AM1256" s="173">
        <v>8663800</v>
      </c>
      <c r="AN1256" s="173"/>
      <c r="AO1256" s="173"/>
      <c r="AP1256" s="173"/>
      <c r="AQ1256" s="173"/>
      <c r="AR1256" s="173">
        <v>6965000</v>
      </c>
      <c r="AS1256" s="173">
        <v>6108000</v>
      </c>
      <c r="AT1256" s="160">
        <f t="shared" si="415"/>
        <v>3</v>
      </c>
      <c r="AU1256" s="173">
        <f t="shared" si="416"/>
        <v>21736800</v>
      </c>
      <c r="AV1256" s="173">
        <f t="shared" si="417"/>
        <v>7245600</v>
      </c>
      <c r="AW1256" s="173">
        <f t="shared" si="418"/>
        <v>6108000</v>
      </c>
      <c r="AX1256" s="173">
        <f t="shared" si="419"/>
        <v>2581800</v>
      </c>
      <c r="AY1256" s="173">
        <f t="shared" si="427"/>
        <v>1444200</v>
      </c>
      <c r="AZ1256" s="177">
        <f t="shared" si="428"/>
        <v>0.55358291521934899</v>
      </c>
      <c r="BA1256" s="177">
        <f t="shared" si="429"/>
        <v>0.30966164929885504</v>
      </c>
      <c r="BB1256" s="173">
        <f t="shared" si="431"/>
        <v>7245600</v>
      </c>
      <c r="BC1256" s="178">
        <f t="shared" ref="BC1256:BC1319" si="435">AV1256</f>
        <v>7245600</v>
      </c>
      <c r="BD1256" s="173">
        <f t="shared" si="414"/>
        <v>2581800</v>
      </c>
      <c r="BE1256" s="177">
        <f t="shared" si="430"/>
        <v>0.55358291521934899</v>
      </c>
      <c r="BF1256" s="179" t="s">
        <v>7679</v>
      </c>
      <c r="BG1256" s="174" t="s">
        <v>3617</v>
      </c>
      <c r="BH1256" s="166" t="s">
        <v>20501</v>
      </c>
      <c r="BI1256" s="162"/>
      <c r="BJ1256" s="163">
        <v>1</v>
      </c>
      <c r="BK1256" s="163"/>
    </row>
    <row r="1257" spans="1:63" ht="69" customHeight="1" x14ac:dyDescent="0.25">
      <c r="A1257" s="157">
        <v>1251</v>
      </c>
      <c r="B1257" s="164" t="s">
        <v>3631</v>
      </c>
      <c r="C1257" s="169" t="s">
        <v>3618</v>
      </c>
      <c r="D1257" s="169" t="s">
        <v>2678</v>
      </c>
      <c r="E1257" s="170" t="s">
        <v>3632</v>
      </c>
      <c r="F1257" s="171" t="s">
        <v>3633</v>
      </c>
      <c r="G1257" s="171" t="s">
        <v>3633</v>
      </c>
      <c r="H1257" s="172" t="s">
        <v>3633</v>
      </c>
      <c r="I1257" s="164" t="s">
        <v>25</v>
      </c>
      <c r="J1257" s="164">
        <v>466</v>
      </c>
      <c r="K1257" s="171">
        <v>466</v>
      </c>
      <c r="L1257" s="171" t="s">
        <v>3619</v>
      </c>
      <c r="M1257" s="173">
        <v>3500000</v>
      </c>
      <c r="N1257" s="173">
        <f t="shared" si="432"/>
        <v>895000</v>
      </c>
      <c r="O1257" s="173">
        <v>895304.34782608703</v>
      </c>
      <c r="P1257" s="173">
        <v>4395000</v>
      </c>
      <c r="Q1257" s="173">
        <f t="shared" si="433"/>
        <v>1163895.6521739131</v>
      </c>
      <c r="R1257" s="173">
        <f t="shared" si="434"/>
        <v>4663895.6521739131</v>
      </c>
      <c r="S1257" s="173">
        <v>4663800</v>
      </c>
      <c r="T1257" s="174" t="s">
        <v>3617</v>
      </c>
      <c r="U1257" s="175" t="s">
        <v>90</v>
      </c>
      <c r="V1257" s="175" t="s">
        <v>3502</v>
      </c>
      <c r="W1257" s="175" t="s">
        <v>24</v>
      </c>
      <c r="X1257" s="176">
        <v>43294</v>
      </c>
      <c r="Y1257" s="171" t="s">
        <v>7685</v>
      </c>
      <c r="Z1257" s="171"/>
      <c r="AA1257" s="173"/>
      <c r="AB1257" s="173"/>
      <c r="AC1257" s="173"/>
      <c r="AD1257" s="173"/>
      <c r="AE1257" s="173"/>
      <c r="AF1257" s="173"/>
      <c r="AG1257" s="173"/>
      <c r="AH1257" s="173"/>
      <c r="AI1257" s="173"/>
      <c r="AJ1257" s="173"/>
      <c r="AK1257" s="173"/>
      <c r="AL1257" s="173"/>
      <c r="AM1257" s="173">
        <v>8663800</v>
      </c>
      <c r="AN1257" s="173"/>
      <c r="AO1257" s="173"/>
      <c r="AP1257" s="173"/>
      <c r="AQ1257" s="173"/>
      <c r="AR1257" s="173">
        <v>6965000</v>
      </c>
      <c r="AS1257" s="173">
        <v>6108000</v>
      </c>
      <c r="AT1257" s="160">
        <f t="shared" si="415"/>
        <v>3</v>
      </c>
      <c r="AU1257" s="173">
        <f t="shared" si="416"/>
        <v>21736800</v>
      </c>
      <c r="AV1257" s="173">
        <f t="shared" si="417"/>
        <v>7245600</v>
      </c>
      <c r="AW1257" s="173">
        <f t="shared" si="418"/>
        <v>6108000</v>
      </c>
      <c r="AX1257" s="173">
        <f t="shared" si="419"/>
        <v>2581800</v>
      </c>
      <c r="AY1257" s="173">
        <f t="shared" si="427"/>
        <v>1444200</v>
      </c>
      <c r="AZ1257" s="177">
        <f t="shared" si="428"/>
        <v>0.55358291521934899</v>
      </c>
      <c r="BA1257" s="177">
        <f t="shared" si="429"/>
        <v>0.30966164929885504</v>
      </c>
      <c r="BB1257" s="173">
        <f t="shared" si="431"/>
        <v>7245600</v>
      </c>
      <c r="BC1257" s="178">
        <f t="shared" si="435"/>
        <v>7245600</v>
      </c>
      <c r="BD1257" s="173">
        <f t="shared" si="414"/>
        <v>2581800</v>
      </c>
      <c r="BE1257" s="177">
        <f t="shared" si="430"/>
        <v>0.55358291521934899</v>
      </c>
      <c r="BF1257" s="179" t="s">
        <v>7679</v>
      </c>
      <c r="BG1257" s="174" t="s">
        <v>3617</v>
      </c>
      <c r="BH1257" s="166" t="s">
        <v>20501</v>
      </c>
      <c r="BI1257" s="162"/>
      <c r="BJ1257" s="163">
        <v>1</v>
      </c>
      <c r="BK1257" s="163"/>
    </row>
    <row r="1258" spans="1:63" ht="36.75" customHeight="1" x14ac:dyDescent="0.25">
      <c r="A1258" s="157">
        <v>1252</v>
      </c>
      <c r="B1258" s="164" t="s">
        <v>3570</v>
      </c>
      <c r="C1258" s="169" t="s">
        <v>3568</v>
      </c>
      <c r="D1258" s="169" t="s">
        <v>2678</v>
      </c>
      <c r="E1258" s="170" t="s">
        <v>3571</v>
      </c>
      <c r="F1258" s="171" t="s">
        <v>3572</v>
      </c>
      <c r="G1258" s="171" t="s">
        <v>3572</v>
      </c>
      <c r="H1258" s="172" t="s">
        <v>3572</v>
      </c>
      <c r="I1258" s="164" t="s">
        <v>21</v>
      </c>
      <c r="J1258" s="164">
        <v>429</v>
      </c>
      <c r="K1258" s="171">
        <v>429</v>
      </c>
      <c r="L1258" s="171" t="s">
        <v>3569</v>
      </c>
      <c r="M1258" s="173">
        <v>3424000</v>
      </c>
      <c r="N1258" s="173">
        <f t="shared" si="432"/>
        <v>901000</v>
      </c>
      <c r="O1258" s="173">
        <v>901565.21739130397</v>
      </c>
      <c r="P1258" s="173">
        <v>4325000</v>
      </c>
      <c r="Q1258" s="173">
        <f t="shared" si="433"/>
        <v>1172034.7826086953</v>
      </c>
      <c r="R1258" s="173">
        <f t="shared" si="434"/>
        <v>4596034.7826086953</v>
      </c>
      <c r="S1258" s="173">
        <v>4596000</v>
      </c>
      <c r="T1258" s="174" t="s">
        <v>82</v>
      </c>
      <c r="U1258" s="175" t="s">
        <v>441</v>
      </c>
      <c r="V1258" s="175" t="s">
        <v>2524</v>
      </c>
      <c r="W1258" s="175" t="s">
        <v>29</v>
      </c>
      <c r="X1258" s="176">
        <v>43294</v>
      </c>
      <c r="Y1258" s="171" t="s">
        <v>7688</v>
      </c>
      <c r="Z1258" s="171"/>
      <c r="AA1258" s="173"/>
      <c r="AB1258" s="173"/>
      <c r="AC1258" s="173"/>
      <c r="AD1258" s="173"/>
      <c r="AE1258" s="173"/>
      <c r="AF1258" s="173"/>
      <c r="AG1258" s="173"/>
      <c r="AH1258" s="173"/>
      <c r="AI1258" s="173"/>
      <c r="AJ1258" s="173"/>
      <c r="AK1258" s="173"/>
      <c r="AL1258" s="173"/>
      <c r="AM1258" s="173">
        <v>7596000</v>
      </c>
      <c r="AN1258" s="173"/>
      <c r="AO1258" s="173"/>
      <c r="AP1258" s="173"/>
      <c r="AQ1258" s="173"/>
      <c r="AR1258" s="173">
        <v>6644000</v>
      </c>
      <c r="AS1258" s="173">
        <v>6000000</v>
      </c>
      <c r="AT1258" s="160">
        <f t="shared" si="415"/>
        <v>3</v>
      </c>
      <c r="AU1258" s="173">
        <f t="shared" si="416"/>
        <v>20240000</v>
      </c>
      <c r="AV1258" s="173">
        <f t="shared" si="417"/>
        <v>6746700</v>
      </c>
      <c r="AW1258" s="173">
        <f t="shared" si="418"/>
        <v>6000000</v>
      </c>
      <c r="AX1258" s="173">
        <f t="shared" si="419"/>
        <v>2150700</v>
      </c>
      <c r="AY1258" s="173">
        <f t="shared" si="427"/>
        <v>1404000</v>
      </c>
      <c r="AZ1258" s="177">
        <f t="shared" si="428"/>
        <v>0.46795039164490859</v>
      </c>
      <c r="BA1258" s="177">
        <f t="shared" si="429"/>
        <v>0.30548302872062666</v>
      </c>
      <c r="BB1258" s="173">
        <f t="shared" si="431"/>
        <v>6746700</v>
      </c>
      <c r="BC1258" s="178">
        <f t="shared" si="435"/>
        <v>6746700</v>
      </c>
      <c r="BD1258" s="173">
        <f t="shared" si="414"/>
        <v>2150700</v>
      </c>
      <c r="BE1258" s="177">
        <f t="shared" si="430"/>
        <v>0.46795039164490859</v>
      </c>
      <c r="BF1258" s="179" t="s">
        <v>7679</v>
      </c>
      <c r="BG1258" s="174" t="s">
        <v>82</v>
      </c>
      <c r="BH1258" s="166" t="s">
        <v>20501</v>
      </c>
      <c r="BI1258" s="162"/>
      <c r="BJ1258" s="163">
        <v>1</v>
      </c>
      <c r="BK1258" s="163"/>
    </row>
    <row r="1259" spans="1:63" ht="36.75" customHeight="1" x14ac:dyDescent="0.25">
      <c r="A1259" s="157">
        <v>1253</v>
      </c>
      <c r="B1259" s="164" t="s">
        <v>3573</v>
      </c>
      <c r="C1259" s="169" t="s">
        <v>3568</v>
      </c>
      <c r="D1259" s="169" t="s">
        <v>2678</v>
      </c>
      <c r="E1259" s="170" t="s">
        <v>3574</v>
      </c>
      <c r="F1259" s="171" t="s">
        <v>3575</v>
      </c>
      <c r="G1259" s="171" t="s">
        <v>3575</v>
      </c>
      <c r="H1259" s="172" t="s">
        <v>3575</v>
      </c>
      <c r="I1259" s="164" t="s">
        <v>21</v>
      </c>
      <c r="J1259" s="164">
        <v>429</v>
      </c>
      <c r="K1259" s="171">
        <v>429</v>
      </c>
      <c r="L1259" s="171" t="s">
        <v>3569</v>
      </c>
      <c r="M1259" s="173">
        <v>3424000</v>
      </c>
      <c r="N1259" s="173">
        <f t="shared" si="432"/>
        <v>901000</v>
      </c>
      <c r="O1259" s="173">
        <v>901565.21739130397</v>
      </c>
      <c r="P1259" s="173">
        <v>4325000</v>
      </c>
      <c r="Q1259" s="173">
        <f t="shared" si="433"/>
        <v>1172034.7826086953</v>
      </c>
      <c r="R1259" s="173">
        <f t="shared" si="434"/>
        <v>4596034.7826086953</v>
      </c>
      <c r="S1259" s="173">
        <v>4596000</v>
      </c>
      <c r="T1259" s="174" t="s">
        <v>82</v>
      </c>
      <c r="U1259" s="175" t="s">
        <v>441</v>
      </c>
      <c r="V1259" s="175" t="s">
        <v>2524</v>
      </c>
      <c r="W1259" s="175" t="s">
        <v>196</v>
      </c>
      <c r="X1259" s="176">
        <v>43294</v>
      </c>
      <c r="Y1259" s="171" t="s">
        <v>7688</v>
      </c>
      <c r="Z1259" s="171"/>
      <c r="AA1259" s="173"/>
      <c r="AB1259" s="173"/>
      <c r="AC1259" s="173"/>
      <c r="AD1259" s="173"/>
      <c r="AE1259" s="173"/>
      <c r="AF1259" s="173"/>
      <c r="AG1259" s="173"/>
      <c r="AH1259" s="173"/>
      <c r="AI1259" s="173"/>
      <c r="AJ1259" s="173"/>
      <c r="AK1259" s="173"/>
      <c r="AL1259" s="173"/>
      <c r="AM1259" s="173">
        <v>7596000</v>
      </c>
      <c r="AN1259" s="173"/>
      <c r="AO1259" s="173"/>
      <c r="AP1259" s="173"/>
      <c r="AQ1259" s="173"/>
      <c r="AR1259" s="173">
        <v>6644000</v>
      </c>
      <c r="AS1259" s="173">
        <v>6000000</v>
      </c>
      <c r="AT1259" s="160">
        <f t="shared" si="415"/>
        <v>3</v>
      </c>
      <c r="AU1259" s="173">
        <f t="shared" si="416"/>
        <v>20240000</v>
      </c>
      <c r="AV1259" s="173">
        <f t="shared" si="417"/>
        <v>6746700</v>
      </c>
      <c r="AW1259" s="173">
        <f t="shared" si="418"/>
        <v>6000000</v>
      </c>
      <c r="AX1259" s="173">
        <f t="shared" si="419"/>
        <v>2150700</v>
      </c>
      <c r="AY1259" s="173">
        <f t="shared" si="427"/>
        <v>1404000</v>
      </c>
      <c r="AZ1259" s="177">
        <f t="shared" si="428"/>
        <v>0.46795039164490859</v>
      </c>
      <c r="BA1259" s="177">
        <f t="shared" si="429"/>
        <v>0.30548302872062666</v>
      </c>
      <c r="BB1259" s="173">
        <f t="shared" si="431"/>
        <v>6746700</v>
      </c>
      <c r="BC1259" s="178">
        <f t="shared" si="435"/>
        <v>6746700</v>
      </c>
      <c r="BD1259" s="173">
        <f t="shared" si="414"/>
        <v>2150700</v>
      </c>
      <c r="BE1259" s="177">
        <f t="shared" si="430"/>
        <v>0.46795039164490859</v>
      </c>
      <c r="BF1259" s="179" t="s">
        <v>7679</v>
      </c>
      <c r="BG1259" s="174" t="s">
        <v>82</v>
      </c>
      <c r="BH1259" s="166" t="s">
        <v>20501</v>
      </c>
      <c r="BI1259" s="162"/>
      <c r="BJ1259" s="163">
        <v>1</v>
      </c>
      <c r="BK1259" s="163"/>
    </row>
    <row r="1260" spans="1:63" ht="36.75" customHeight="1" x14ac:dyDescent="0.25">
      <c r="A1260" s="157">
        <v>1254</v>
      </c>
      <c r="B1260" s="164" t="s">
        <v>4877</v>
      </c>
      <c r="C1260" s="169" t="s">
        <v>4872</v>
      </c>
      <c r="D1260" s="169" t="s">
        <v>3501</v>
      </c>
      <c r="E1260" s="170" t="s">
        <v>4878</v>
      </c>
      <c r="F1260" s="171" t="s">
        <v>4874</v>
      </c>
      <c r="G1260" s="171" t="s">
        <v>4874</v>
      </c>
      <c r="H1260" s="172" t="s">
        <v>4874</v>
      </c>
      <c r="I1260" s="164" t="s">
        <v>30</v>
      </c>
      <c r="J1260" s="164">
        <v>782</v>
      </c>
      <c r="K1260" s="171">
        <v>782</v>
      </c>
      <c r="L1260" s="171" t="s">
        <v>4874</v>
      </c>
      <c r="M1260" s="173">
        <v>482000</v>
      </c>
      <c r="N1260" s="173">
        <f t="shared" si="432"/>
        <v>255000</v>
      </c>
      <c r="O1260" s="173">
        <v>255130.43478260899</v>
      </c>
      <c r="P1260" s="173">
        <v>737000</v>
      </c>
      <c r="Q1260" s="173">
        <f t="shared" si="433"/>
        <v>331669.5652173917</v>
      </c>
      <c r="R1260" s="173">
        <f t="shared" si="434"/>
        <v>813669.5652173917</v>
      </c>
      <c r="S1260" s="173">
        <v>813600</v>
      </c>
      <c r="T1260" s="174"/>
      <c r="U1260" s="175" t="s">
        <v>26</v>
      </c>
      <c r="V1260" s="175" t="s">
        <v>4643</v>
      </c>
      <c r="W1260" s="175" t="s">
        <v>27</v>
      </c>
      <c r="X1260" s="176">
        <v>43294</v>
      </c>
      <c r="Y1260" s="171" t="s">
        <v>7688</v>
      </c>
      <c r="Z1260" s="171"/>
      <c r="AA1260" s="173"/>
      <c r="AB1260" s="173"/>
      <c r="AC1260" s="173"/>
      <c r="AD1260" s="173"/>
      <c r="AE1260" s="173"/>
      <c r="AF1260" s="173"/>
      <c r="AG1260" s="173"/>
      <c r="AH1260" s="173"/>
      <c r="AI1260" s="173">
        <v>831600</v>
      </c>
      <c r="AJ1260" s="173"/>
      <c r="AK1260" s="173"/>
      <c r="AL1260" s="173"/>
      <c r="AM1260" s="173">
        <v>3813600</v>
      </c>
      <c r="AN1260" s="173"/>
      <c r="AO1260" s="173"/>
      <c r="AP1260" s="173"/>
      <c r="AQ1260" s="173"/>
      <c r="AR1260" s="173">
        <v>1599000</v>
      </c>
      <c r="AS1260" s="173"/>
      <c r="AT1260" s="160">
        <f t="shared" si="415"/>
        <v>3</v>
      </c>
      <c r="AU1260" s="173">
        <f t="shared" si="416"/>
        <v>6244200</v>
      </c>
      <c r="AV1260" s="173">
        <f t="shared" si="417"/>
        <v>2081400</v>
      </c>
      <c r="AW1260" s="173">
        <f t="shared" si="418"/>
        <v>831600</v>
      </c>
      <c r="AX1260" s="173">
        <f t="shared" si="419"/>
        <v>1267800</v>
      </c>
      <c r="AY1260" s="173">
        <f t="shared" si="427"/>
        <v>18000</v>
      </c>
      <c r="AZ1260" s="177">
        <f t="shared" si="428"/>
        <v>1.558259587020649</v>
      </c>
      <c r="BA1260" s="177">
        <f t="shared" si="429"/>
        <v>2.2123893805309734E-2</v>
      </c>
      <c r="BB1260" s="173">
        <f>AR1260</f>
        <v>1599000</v>
      </c>
      <c r="BC1260" s="178">
        <f t="shared" si="435"/>
        <v>2081400</v>
      </c>
      <c r="BD1260" s="173">
        <f t="shared" si="414"/>
        <v>785400</v>
      </c>
      <c r="BE1260" s="177">
        <f t="shared" si="430"/>
        <v>0.96533923303834812</v>
      </c>
      <c r="BF1260" s="179" t="s">
        <v>20561</v>
      </c>
      <c r="BG1260" s="174"/>
      <c r="BH1260" s="166" t="s">
        <v>20501</v>
      </c>
      <c r="BI1260" s="162"/>
      <c r="BJ1260" s="163">
        <v>1</v>
      </c>
      <c r="BK1260" s="163"/>
    </row>
    <row r="1261" spans="1:63" ht="36.75" customHeight="1" x14ac:dyDescent="0.25">
      <c r="A1261" s="157">
        <v>1255</v>
      </c>
      <c r="B1261" s="164" t="s">
        <v>4335</v>
      </c>
      <c r="C1261" s="169" t="s">
        <v>4327</v>
      </c>
      <c r="D1261" s="169" t="s">
        <v>3501</v>
      </c>
      <c r="E1261" s="170" t="s">
        <v>4336</v>
      </c>
      <c r="F1261" s="171" t="s">
        <v>4337</v>
      </c>
      <c r="G1261" s="171" t="s">
        <v>4337</v>
      </c>
      <c r="H1261" s="172" t="s">
        <v>4337</v>
      </c>
      <c r="I1261" s="164" t="s">
        <v>30</v>
      </c>
      <c r="J1261" s="164">
        <v>594</v>
      </c>
      <c r="K1261" s="171">
        <v>594</v>
      </c>
      <c r="L1261" s="171" t="s">
        <v>4328</v>
      </c>
      <c r="M1261" s="173">
        <v>775000</v>
      </c>
      <c r="N1261" s="173">
        <f t="shared" si="432"/>
        <v>565000</v>
      </c>
      <c r="O1261" s="173">
        <v>565043.47826086998</v>
      </c>
      <c r="P1261" s="173">
        <v>1340000</v>
      </c>
      <c r="Q1261" s="173">
        <f t="shared" si="433"/>
        <v>734556.52173913096</v>
      </c>
      <c r="R1261" s="173">
        <f t="shared" si="434"/>
        <v>1509556.5217391308</v>
      </c>
      <c r="S1261" s="173">
        <v>1509500</v>
      </c>
      <c r="T1261" s="174"/>
      <c r="U1261" s="175" t="s">
        <v>22</v>
      </c>
      <c r="V1261" s="175" t="s">
        <v>23</v>
      </c>
      <c r="W1261" s="175" t="s">
        <v>24</v>
      </c>
      <c r="X1261" s="176">
        <v>43294</v>
      </c>
      <c r="Y1261" s="171" t="s">
        <v>7688</v>
      </c>
      <c r="Z1261" s="171"/>
      <c r="AA1261" s="173"/>
      <c r="AB1261" s="173"/>
      <c r="AC1261" s="173"/>
      <c r="AD1261" s="173"/>
      <c r="AE1261" s="173"/>
      <c r="AF1261" s="173"/>
      <c r="AG1261" s="173">
        <v>5094000</v>
      </c>
      <c r="AH1261" s="173"/>
      <c r="AI1261" s="173"/>
      <c r="AJ1261" s="173"/>
      <c r="AK1261" s="173"/>
      <c r="AL1261" s="173"/>
      <c r="AM1261" s="173">
        <v>2509500</v>
      </c>
      <c r="AN1261" s="173"/>
      <c r="AO1261" s="173"/>
      <c r="AP1261" s="173"/>
      <c r="AQ1261" s="173"/>
      <c r="AR1261" s="173"/>
      <c r="AS1261" s="173">
        <v>1704000</v>
      </c>
      <c r="AT1261" s="160">
        <f t="shared" si="415"/>
        <v>3</v>
      </c>
      <c r="AU1261" s="173">
        <f t="shared" si="416"/>
        <v>9307500</v>
      </c>
      <c r="AV1261" s="173">
        <f t="shared" si="417"/>
        <v>3102500</v>
      </c>
      <c r="AW1261" s="173">
        <f t="shared" si="418"/>
        <v>1704000</v>
      </c>
      <c r="AX1261" s="173">
        <f t="shared" si="419"/>
        <v>1593000</v>
      </c>
      <c r="AY1261" s="173">
        <f t="shared" si="427"/>
        <v>194500</v>
      </c>
      <c r="AZ1261" s="177">
        <f t="shared" si="428"/>
        <v>1.0553163299105663</v>
      </c>
      <c r="BA1261" s="177">
        <f t="shared" si="429"/>
        <v>0.12885061278569063</v>
      </c>
      <c r="BB1261" s="173">
        <f t="shared" ref="BB1261:BB1267" si="436">AV1261</f>
        <v>3102500</v>
      </c>
      <c r="BC1261" s="178">
        <f t="shared" si="435"/>
        <v>3102500</v>
      </c>
      <c r="BD1261" s="173">
        <f t="shared" si="414"/>
        <v>1593000</v>
      </c>
      <c r="BE1261" s="177">
        <f t="shared" si="430"/>
        <v>1.0553163299105663</v>
      </c>
      <c r="BF1261" s="179" t="s">
        <v>7679</v>
      </c>
      <c r="BG1261" s="174"/>
      <c r="BH1261" s="166" t="s">
        <v>20501</v>
      </c>
      <c r="BI1261" s="162"/>
      <c r="BJ1261" s="163">
        <v>1</v>
      </c>
      <c r="BK1261" s="163"/>
    </row>
    <row r="1262" spans="1:63" ht="36.75" customHeight="1" x14ac:dyDescent="0.25">
      <c r="A1262" s="157">
        <v>1256</v>
      </c>
      <c r="B1262" s="164" t="s">
        <v>2562</v>
      </c>
      <c r="C1262" s="169" t="s">
        <v>2563</v>
      </c>
      <c r="D1262" s="169" t="s">
        <v>496</v>
      </c>
      <c r="E1262" s="170" t="s">
        <v>2564</v>
      </c>
      <c r="F1262" s="171" t="s">
        <v>2565</v>
      </c>
      <c r="G1262" s="171" t="s">
        <v>2565</v>
      </c>
      <c r="H1262" s="172" t="s">
        <v>2565</v>
      </c>
      <c r="I1262" s="164" t="s">
        <v>497</v>
      </c>
      <c r="J1262" s="164">
        <v>80</v>
      </c>
      <c r="K1262" s="171">
        <v>80</v>
      </c>
      <c r="L1262" s="171" t="s">
        <v>2566</v>
      </c>
      <c r="M1262" s="173">
        <v>109000</v>
      </c>
      <c r="N1262" s="173">
        <f t="shared" si="432"/>
        <v>34000</v>
      </c>
      <c r="O1262" s="173">
        <v>34434.782608695597</v>
      </c>
      <c r="P1262" s="173">
        <v>143000</v>
      </c>
      <c r="Q1262" s="173">
        <f t="shared" si="433"/>
        <v>44765.217391304272</v>
      </c>
      <c r="R1262" s="173">
        <f t="shared" si="434"/>
        <v>153765.21739130426</v>
      </c>
      <c r="S1262" s="173">
        <v>153700</v>
      </c>
      <c r="T1262" s="174"/>
      <c r="U1262" s="175" t="s">
        <v>471</v>
      </c>
      <c r="V1262" s="175" t="s">
        <v>1197</v>
      </c>
      <c r="W1262" s="175" t="s">
        <v>173</v>
      </c>
      <c r="X1262" s="176">
        <v>43294</v>
      </c>
      <c r="Y1262" s="171" t="s">
        <v>7685</v>
      </c>
      <c r="Z1262" s="171"/>
      <c r="AA1262" s="173"/>
      <c r="AB1262" s="173"/>
      <c r="AC1262" s="173"/>
      <c r="AD1262" s="173"/>
      <c r="AE1262" s="173"/>
      <c r="AF1262" s="173">
        <v>300000</v>
      </c>
      <c r="AG1262" s="173"/>
      <c r="AH1262" s="173"/>
      <c r="AI1262" s="173">
        <v>164400</v>
      </c>
      <c r="AJ1262" s="173"/>
      <c r="AK1262" s="173"/>
      <c r="AL1262" s="173"/>
      <c r="AM1262" s="173"/>
      <c r="AN1262" s="173"/>
      <c r="AO1262" s="173"/>
      <c r="AP1262" s="173"/>
      <c r="AQ1262" s="173"/>
      <c r="AR1262" s="173"/>
      <c r="AS1262" s="173">
        <v>197000</v>
      </c>
      <c r="AT1262" s="160">
        <f t="shared" si="415"/>
        <v>3</v>
      </c>
      <c r="AU1262" s="173">
        <f t="shared" si="416"/>
        <v>661400</v>
      </c>
      <c r="AV1262" s="173">
        <f t="shared" si="417"/>
        <v>220500</v>
      </c>
      <c r="AW1262" s="173">
        <f t="shared" si="418"/>
        <v>164400</v>
      </c>
      <c r="AX1262" s="173">
        <f t="shared" si="419"/>
        <v>66800</v>
      </c>
      <c r="AY1262" s="173">
        <f t="shared" si="427"/>
        <v>10700</v>
      </c>
      <c r="AZ1262" s="177">
        <f t="shared" si="428"/>
        <v>0.43461288223812622</v>
      </c>
      <c r="BA1262" s="177">
        <f t="shared" si="429"/>
        <v>6.9616135328562131E-2</v>
      </c>
      <c r="BB1262" s="173">
        <f t="shared" si="436"/>
        <v>220500</v>
      </c>
      <c r="BC1262" s="178">
        <f t="shared" si="435"/>
        <v>220500</v>
      </c>
      <c r="BD1262" s="173">
        <f t="shared" si="414"/>
        <v>66800</v>
      </c>
      <c r="BE1262" s="177">
        <f t="shared" si="430"/>
        <v>0.43461288223812622</v>
      </c>
      <c r="BF1262" s="179" t="s">
        <v>7679</v>
      </c>
      <c r="BG1262" s="174"/>
      <c r="BH1262" s="166" t="s">
        <v>20501</v>
      </c>
      <c r="BI1262" s="162"/>
      <c r="BJ1262" s="163">
        <v>1</v>
      </c>
      <c r="BK1262" s="163"/>
    </row>
    <row r="1263" spans="1:63" ht="36.75" customHeight="1" x14ac:dyDescent="0.25">
      <c r="A1263" s="157">
        <v>1257</v>
      </c>
      <c r="B1263" s="164" t="s">
        <v>2573</v>
      </c>
      <c r="C1263" s="169" t="s">
        <v>2563</v>
      </c>
      <c r="D1263" s="169" t="s">
        <v>496</v>
      </c>
      <c r="E1263" s="170" t="s">
        <v>2574</v>
      </c>
      <c r="F1263" s="171" t="s">
        <v>2575</v>
      </c>
      <c r="G1263" s="171" t="s">
        <v>2575</v>
      </c>
      <c r="H1263" s="172" t="s">
        <v>2575</v>
      </c>
      <c r="I1263" s="164" t="s">
        <v>499</v>
      </c>
      <c r="J1263" s="164">
        <v>80</v>
      </c>
      <c r="K1263" s="171">
        <v>80</v>
      </c>
      <c r="L1263" s="171" t="s">
        <v>2566</v>
      </c>
      <c r="M1263" s="173">
        <v>109000</v>
      </c>
      <c r="N1263" s="173">
        <f t="shared" si="432"/>
        <v>34000</v>
      </c>
      <c r="O1263" s="173">
        <v>34434.782608695597</v>
      </c>
      <c r="P1263" s="173">
        <v>143000</v>
      </c>
      <c r="Q1263" s="173">
        <f t="shared" si="433"/>
        <v>44765.217391304272</v>
      </c>
      <c r="R1263" s="173">
        <f t="shared" si="434"/>
        <v>153765.21739130426</v>
      </c>
      <c r="S1263" s="173">
        <v>153700</v>
      </c>
      <c r="T1263" s="174"/>
      <c r="U1263" s="175" t="s">
        <v>471</v>
      </c>
      <c r="V1263" s="175" t="s">
        <v>1197</v>
      </c>
      <c r="W1263" s="175" t="s">
        <v>173</v>
      </c>
      <c r="X1263" s="176">
        <v>43294</v>
      </c>
      <c r="Y1263" s="171" t="s">
        <v>7684</v>
      </c>
      <c r="Z1263" s="171"/>
      <c r="AA1263" s="173"/>
      <c r="AB1263" s="173"/>
      <c r="AC1263" s="173"/>
      <c r="AD1263" s="173"/>
      <c r="AE1263" s="173"/>
      <c r="AF1263" s="173">
        <v>300000</v>
      </c>
      <c r="AG1263" s="173"/>
      <c r="AH1263" s="173"/>
      <c r="AI1263" s="173">
        <v>164400</v>
      </c>
      <c r="AJ1263" s="173"/>
      <c r="AK1263" s="173"/>
      <c r="AL1263" s="173"/>
      <c r="AM1263" s="173"/>
      <c r="AN1263" s="173"/>
      <c r="AO1263" s="173"/>
      <c r="AP1263" s="173"/>
      <c r="AQ1263" s="173"/>
      <c r="AR1263" s="173"/>
      <c r="AS1263" s="173">
        <v>197000</v>
      </c>
      <c r="AT1263" s="160">
        <f t="shared" si="415"/>
        <v>3</v>
      </c>
      <c r="AU1263" s="173">
        <f t="shared" si="416"/>
        <v>661400</v>
      </c>
      <c r="AV1263" s="173">
        <f t="shared" si="417"/>
        <v>220500</v>
      </c>
      <c r="AW1263" s="173">
        <f t="shared" si="418"/>
        <v>164400</v>
      </c>
      <c r="AX1263" s="173">
        <f t="shared" si="419"/>
        <v>66800</v>
      </c>
      <c r="AY1263" s="173">
        <f t="shared" si="427"/>
        <v>10700</v>
      </c>
      <c r="AZ1263" s="177">
        <f t="shared" si="428"/>
        <v>0.43461288223812622</v>
      </c>
      <c r="BA1263" s="177">
        <f t="shared" si="429"/>
        <v>6.9616135328562131E-2</v>
      </c>
      <c r="BB1263" s="173">
        <f t="shared" si="436"/>
        <v>220500</v>
      </c>
      <c r="BC1263" s="178">
        <f t="shared" si="435"/>
        <v>220500</v>
      </c>
      <c r="BD1263" s="173">
        <f t="shared" si="414"/>
        <v>66800</v>
      </c>
      <c r="BE1263" s="177">
        <f t="shared" si="430"/>
        <v>0.43461288223812622</v>
      </c>
      <c r="BF1263" s="179" t="s">
        <v>7679</v>
      </c>
      <c r="BG1263" s="174"/>
      <c r="BH1263" s="166" t="s">
        <v>20501</v>
      </c>
      <c r="BI1263" s="162"/>
      <c r="BJ1263" s="163">
        <v>1</v>
      </c>
      <c r="BK1263" s="163"/>
    </row>
    <row r="1264" spans="1:63" ht="36.75" customHeight="1" x14ac:dyDescent="0.25">
      <c r="A1264" s="157">
        <v>1258</v>
      </c>
      <c r="B1264" s="164" t="s">
        <v>2576</v>
      </c>
      <c r="C1264" s="169" t="s">
        <v>2563</v>
      </c>
      <c r="D1264" s="169" t="s">
        <v>496</v>
      </c>
      <c r="E1264" s="170" t="s">
        <v>2577</v>
      </c>
      <c r="F1264" s="171" t="s">
        <v>2578</v>
      </c>
      <c r="G1264" s="171" t="s">
        <v>2578</v>
      </c>
      <c r="H1264" s="172" t="s">
        <v>2578</v>
      </c>
      <c r="I1264" s="164" t="s">
        <v>439</v>
      </c>
      <c r="J1264" s="164">
        <v>80</v>
      </c>
      <c r="K1264" s="171">
        <v>80</v>
      </c>
      <c r="L1264" s="171" t="s">
        <v>2566</v>
      </c>
      <c r="M1264" s="173">
        <v>109000</v>
      </c>
      <c r="N1264" s="173">
        <f t="shared" si="432"/>
        <v>34000</v>
      </c>
      <c r="O1264" s="173">
        <v>34434.782608695597</v>
      </c>
      <c r="P1264" s="173">
        <v>143000</v>
      </c>
      <c r="Q1264" s="173">
        <f t="shared" si="433"/>
        <v>44765.217391304272</v>
      </c>
      <c r="R1264" s="173">
        <f t="shared" si="434"/>
        <v>153765.21739130426</v>
      </c>
      <c r="S1264" s="173">
        <v>153700</v>
      </c>
      <c r="T1264" s="174"/>
      <c r="U1264" s="175" t="s">
        <v>471</v>
      </c>
      <c r="V1264" s="175" t="s">
        <v>1197</v>
      </c>
      <c r="W1264" s="175" t="s">
        <v>173</v>
      </c>
      <c r="X1264" s="176">
        <v>43294</v>
      </c>
      <c r="Y1264" s="171" t="s">
        <v>7684</v>
      </c>
      <c r="Z1264" s="171"/>
      <c r="AA1264" s="173"/>
      <c r="AB1264" s="173"/>
      <c r="AC1264" s="173"/>
      <c r="AD1264" s="173"/>
      <c r="AE1264" s="173"/>
      <c r="AF1264" s="173">
        <v>300000</v>
      </c>
      <c r="AG1264" s="173"/>
      <c r="AH1264" s="173"/>
      <c r="AI1264" s="173">
        <v>164400</v>
      </c>
      <c r="AJ1264" s="173"/>
      <c r="AK1264" s="173"/>
      <c r="AL1264" s="173"/>
      <c r="AM1264" s="173"/>
      <c r="AN1264" s="173"/>
      <c r="AO1264" s="173"/>
      <c r="AP1264" s="173"/>
      <c r="AQ1264" s="173"/>
      <c r="AR1264" s="173"/>
      <c r="AS1264" s="173">
        <v>197000</v>
      </c>
      <c r="AT1264" s="160">
        <f t="shared" si="415"/>
        <v>3</v>
      </c>
      <c r="AU1264" s="173">
        <f t="shared" si="416"/>
        <v>661400</v>
      </c>
      <c r="AV1264" s="173">
        <f t="shared" si="417"/>
        <v>220500</v>
      </c>
      <c r="AW1264" s="173">
        <f t="shared" si="418"/>
        <v>164400</v>
      </c>
      <c r="AX1264" s="173">
        <f t="shared" si="419"/>
        <v>66800</v>
      </c>
      <c r="AY1264" s="173">
        <f t="shared" si="427"/>
        <v>10700</v>
      </c>
      <c r="AZ1264" s="177">
        <f t="shared" si="428"/>
        <v>0.43461288223812622</v>
      </c>
      <c r="BA1264" s="177">
        <f t="shared" si="429"/>
        <v>6.9616135328562131E-2</v>
      </c>
      <c r="BB1264" s="173">
        <f t="shared" si="436"/>
        <v>220500</v>
      </c>
      <c r="BC1264" s="178">
        <f t="shared" si="435"/>
        <v>220500</v>
      </c>
      <c r="BD1264" s="173">
        <f t="shared" si="414"/>
        <v>66800</v>
      </c>
      <c r="BE1264" s="177">
        <f t="shared" si="430"/>
        <v>0.43461288223812622</v>
      </c>
      <c r="BF1264" s="179" t="s">
        <v>7679</v>
      </c>
      <c r="BG1264" s="174"/>
      <c r="BH1264" s="166" t="s">
        <v>20501</v>
      </c>
      <c r="BI1264" s="162"/>
      <c r="BJ1264" s="163">
        <v>1</v>
      </c>
      <c r="BK1264" s="163"/>
    </row>
    <row r="1265" spans="1:63" ht="36.75" customHeight="1" x14ac:dyDescent="0.25">
      <c r="A1265" s="157">
        <v>1259</v>
      </c>
      <c r="B1265" s="164" t="s">
        <v>2582</v>
      </c>
      <c r="C1265" s="169" t="s">
        <v>2563</v>
      </c>
      <c r="D1265" s="169" t="s">
        <v>496</v>
      </c>
      <c r="E1265" s="170" t="s">
        <v>2583</v>
      </c>
      <c r="F1265" s="171" t="s">
        <v>2584</v>
      </c>
      <c r="G1265" s="171" t="s">
        <v>2584</v>
      </c>
      <c r="H1265" s="172" t="s">
        <v>2584</v>
      </c>
      <c r="I1265" s="164" t="s">
        <v>497</v>
      </c>
      <c r="J1265" s="164">
        <v>80</v>
      </c>
      <c r="K1265" s="171">
        <v>80</v>
      </c>
      <c r="L1265" s="171" t="s">
        <v>2566</v>
      </c>
      <c r="M1265" s="173">
        <v>109000</v>
      </c>
      <c r="N1265" s="173">
        <f t="shared" si="432"/>
        <v>34000</v>
      </c>
      <c r="O1265" s="173">
        <v>34434.782608695597</v>
      </c>
      <c r="P1265" s="173">
        <v>143000</v>
      </c>
      <c r="Q1265" s="173">
        <f t="shared" si="433"/>
        <v>44765.217391304272</v>
      </c>
      <c r="R1265" s="173">
        <f t="shared" si="434"/>
        <v>153765.21739130426</v>
      </c>
      <c r="S1265" s="173">
        <v>153700</v>
      </c>
      <c r="T1265" s="174"/>
      <c r="U1265" s="175" t="s">
        <v>471</v>
      </c>
      <c r="V1265" s="175" t="s">
        <v>1197</v>
      </c>
      <c r="W1265" s="175" t="s">
        <v>173</v>
      </c>
      <c r="X1265" s="176">
        <v>43294</v>
      </c>
      <c r="Y1265" s="171" t="s">
        <v>7685</v>
      </c>
      <c r="Z1265" s="171"/>
      <c r="AA1265" s="173"/>
      <c r="AB1265" s="173"/>
      <c r="AC1265" s="173"/>
      <c r="AD1265" s="173"/>
      <c r="AE1265" s="173"/>
      <c r="AF1265" s="173">
        <v>300000</v>
      </c>
      <c r="AG1265" s="173"/>
      <c r="AH1265" s="173"/>
      <c r="AI1265" s="173">
        <v>164400</v>
      </c>
      <c r="AJ1265" s="173"/>
      <c r="AK1265" s="173"/>
      <c r="AL1265" s="173"/>
      <c r="AM1265" s="173"/>
      <c r="AN1265" s="173"/>
      <c r="AO1265" s="173"/>
      <c r="AP1265" s="173"/>
      <c r="AQ1265" s="173"/>
      <c r="AR1265" s="173"/>
      <c r="AS1265" s="173">
        <v>197000</v>
      </c>
      <c r="AT1265" s="160">
        <f t="shared" si="415"/>
        <v>3</v>
      </c>
      <c r="AU1265" s="173">
        <f t="shared" si="416"/>
        <v>661400</v>
      </c>
      <c r="AV1265" s="173">
        <f t="shared" si="417"/>
        <v>220500</v>
      </c>
      <c r="AW1265" s="173">
        <f t="shared" si="418"/>
        <v>164400</v>
      </c>
      <c r="AX1265" s="173">
        <f t="shared" si="419"/>
        <v>66800</v>
      </c>
      <c r="AY1265" s="173">
        <f t="shared" si="427"/>
        <v>10700</v>
      </c>
      <c r="AZ1265" s="177">
        <f t="shared" si="428"/>
        <v>0.43461288223812622</v>
      </c>
      <c r="BA1265" s="177">
        <f t="shared" si="429"/>
        <v>6.9616135328562131E-2</v>
      </c>
      <c r="BB1265" s="173">
        <f t="shared" si="436"/>
        <v>220500</v>
      </c>
      <c r="BC1265" s="178">
        <f t="shared" si="435"/>
        <v>220500</v>
      </c>
      <c r="BD1265" s="173">
        <f t="shared" si="414"/>
        <v>66800</v>
      </c>
      <c r="BE1265" s="177">
        <f t="shared" si="430"/>
        <v>0.43461288223812622</v>
      </c>
      <c r="BF1265" s="179" t="s">
        <v>7679</v>
      </c>
      <c r="BG1265" s="174"/>
      <c r="BH1265" s="166" t="s">
        <v>20501</v>
      </c>
      <c r="BI1265" s="162"/>
      <c r="BJ1265" s="163">
        <v>1</v>
      </c>
      <c r="BK1265" s="163"/>
    </row>
    <row r="1266" spans="1:63" ht="36.75" customHeight="1" x14ac:dyDescent="0.25">
      <c r="A1266" s="157">
        <v>1260</v>
      </c>
      <c r="B1266" s="164" t="s">
        <v>2585</v>
      </c>
      <c r="C1266" s="169" t="s">
        <v>2586</v>
      </c>
      <c r="D1266" s="169" t="s">
        <v>496</v>
      </c>
      <c r="E1266" s="170" t="s">
        <v>2587</v>
      </c>
      <c r="F1266" s="171" t="s">
        <v>2588</v>
      </c>
      <c r="G1266" s="171" t="s">
        <v>2588</v>
      </c>
      <c r="H1266" s="172" t="s">
        <v>2588</v>
      </c>
      <c r="I1266" s="164" t="s">
        <v>439</v>
      </c>
      <c r="J1266" s="164">
        <v>81</v>
      </c>
      <c r="K1266" s="171">
        <v>81</v>
      </c>
      <c r="L1266" s="171" t="s">
        <v>2589</v>
      </c>
      <c r="M1266" s="173">
        <v>143000</v>
      </c>
      <c r="N1266" s="173">
        <f t="shared" si="432"/>
        <v>40000</v>
      </c>
      <c r="O1266" s="173">
        <v>40695.652173913099</v>
      </c>
      <c r="P1266" s="173">
        <v>183000</v>
      </c>
      <c r="Q1266" s="173">
        <f t="shared" si="433"/>
        <v>52904.347826087032</v>
      </c>
      <c r="R1266" s="173">
        <f t="shared" si="434"/>
        <v>195904.34782608703</v>
      </c>
      <c r="S1266" s="173">
        <v>195900</v>
      </c>
      <c r="T1266" s="174"/>
      <c r="U1266" s="175" t="s">
        <v>471</v>
      </c>
      <c r="V1266" s="175" t="s">
        <v>1197</v>
      </c>
      <c r="W1266" s="175" t="s">
        <v>173</v>
      </c>
      <c r="X1266" s="176">
        <v>43294</v>
      </c>
      <c r="Y1266" s="171" t="s">
        <v>7685</v>
      </c>
      <c r="Z1266" s="171"/>
      <c r="AA1266" s="173"/>
      <c r="AB1266" s="173"/>
      <c r="AC1266" s="173"/>
      <c r="AD1266" s="173"/>
      <c r="AE1266" s="173"/>
      <c r="AF1266" s="173">
        <v>420000</v>
      </c>
      <c r="AG1266" s="173"/>
      <c r="AH1266" s="173"/>
      <c r="AI1266" s="173">
        <v>211200</v>
      </c>
      <c r="AJ1266" s="173"/>
      <c r="AK1266" s="173"/>
      <c r="AL1266" s="173"/>
      <c r="AM1266" s="173"/>
      <c r="AN1266" s="173"/>
      <c r="AO1266" s="173"/>
      <c r="AP1266" s="173"/>
      <c r="AQ1266" s="173"/>
      <c r="AR1266" s="173"/>
      <c r="AS1266" s="173">
        <v>276000</v>
      </c>
      <c r="AT1266" s="160">
        <f t="shared" si="415"/>
        <v>3</v>
      </c>
      <c r="AU1266" s="173">
        <f t="shared" si="416"/>
        <v>907200</v>
      </c>
      <c r="AV1266" s="173">
        <f t="shared" si="417"/>
        <v>302400</v>
      </c>
      <c r="AW1266" s="173">
        <f t="shared" si="418"/>
        <v>211200</v>
      </c>
      <c r="AX1266" s="173">
        <f t="shared" si="419"/>
        <v>106500</v>
      </c>
      <c r="AY1266" s="173">
        <f t="shared" si="427"/>
        <v>15300</v>
      </c>
      <c r="AZ1266" s="177">
        <f t="shared" si="428"/>
        <v>0.54364471669218994</v>
      </c>
      <c r="BA1266" s="177">
        <f t="shared" si="429"/>
        <v>7.8101071975497705E-2</v>
      </c>
      <c r="BB1266" s="173">
        <f t="shared" si="436"/>
        <v>302400</v>
      </c>
      <c r="BC1266" s="178">
        <f t="shared" si="435"/>
        <v>302400</v>
      </c>
      <c r="BD1266" s="173">
        <f t="shared" si="414"/>
        <v>106500</v>
      </c>
      <c r="BE1266" s="177">
        <f t="shared" si="430"/>
        <v>0.54364471669218994</v>
      </c>
      <c r="BF1266" s="179" t="s">
        <v>7679</v>
      </c>
      <c r="BG1266" s="174"/>
      <c r="BH1266" s="166" t="s">
        <v>20501</v>
      </c>
      <c r="BI1266" s="162"/>
      <c r="BJ1266" s="163">
        <v>1</v>
      </c>
      <c r="BK1266" s="163"/>
    </row>
    <row r="1267" spans="1:63" ht="36.75" customHeight="1" x14ac:dyDescent="0.25">
      <c r="A1267" s="157">
        <v>1261</v>
      </c>
      <c r="B1267" s="164" t="s">
        <v>2595</v>
      </c>
      <c r="C1267" s="169" t="s">
        <v>2586</v>
      </c>
      <c r="D1267" s="169" t="s">
        <v>496</v>
      </c>
      <c r="E1267" s="170" t="s">
        <v>2596</v>
      </c>
      <c r="F1267" s="171" t="s">
        <v>2594</v>
      </c>
      <c r="G1267" s="171" t="s">
        <v>2594</v>
      </c>
      <c r="H1267" s="172" t="s">
        <v>2594</v>
      </c>
      <c r="I1267" s="164" t="s">
        <v>439</v>
      </c>
      <c r="J1267" s="164">
        <v>81</v>
      </c>
      <c r="K1267" s="171">
        <v>81</v>
      </c>
      <c r="L1267" s="171" t="s">
        <v>2589</v>
      </c>
      <c r="M1267" s="173">
        <v>143000</v>
      </c>
      <c r="N1267" s="173">
        <f t="shared" si="432"/>
        <v>40000</v>
      </c>
      <c r="O1267" s="173">
        <v>40695.652173913099</v>
      </c>
      <c r="P1267" s="173">
        <v>183000</v>
      </c>
      <c r="Q1267" s="173">
        <f t="shared" si="433"/>
        <v>52904.347826087032</v>
      </c>
      <c r="R1267" s="173">
        <f t="shared" si="434"/>
        <v>195904.34782608703</v>
      </c>
      <c r="S1267" s="173">
        <v>195900</v>
      </c>
      <c r="T1267" s="174"/>
      <c r="U1267" s="175" t="s">
        <v>471</v>
      </c>
      <c r="V1267" s="175" t="s">
        <v>1197</v>
      </c>
      <c r="W1267" s="175" t="s">
        <v>173</v>
      </c>
      <c r="X1267" s="176">
        <v>43294</v>
      </c>
      <c r="Y1267" s="171" t="s">
        <v>7685</v>
      </c>
      <c r="Z1267" s="171"/>
      <c r="AA1267" s="173"/>
      <c r="AB1267" s="173"/>
      <c r="AC1267" s="173"/>
      <c r="AD1267" s="173"/>
      <c r="AE1267" s="173"/>
      <c r="AF1267" s="173">
        <v>420000</v>
      </c>
      <c r="AG1267" s="173"/>
      <c r="AH1267" s="173"/>
      <c r="AI1267" s="173">
        <v>211200</v>
      </c>
      <c r="AJ1267" s="173"/>
      <c r="AK1267" s="173"/>
      <c r="AL1267" s="173"/>
      <c r="AM1267" s="173"/>
      <c r="AN1267" s="173"/>
      <c r="AO1267" s="173"/>
      <c r="AP1267" s="173"/>
      <c r="AQ1267" s="173"/>
      <c r="AR1267" s="173"/>
      <c r="AS1267" s="173">
        <v>276000</v>
      </c>
      <c r="AT1267" s="160">
        <f t="shared" si="415"/>
        <v>3</v>
      </c>
      <c r="AU1267" s="173">
        <f t="shared" si="416"/>
        <v>907200</v>
      </c>
      <c r="AV1267" s="173">
        <f t="shared" si="417"/>
        <v>302400</v>
      </c>
      <c r="AW1267" s="173">
        <f t="shared" si="418"/>
        <v>211200</v>
      </c>
      <c r="AX1267" s="173">
        <f t="shared" si="419"/>
        <v>106500</v>
      </c>
      <c r="AY1267" s="173">
        <f t="shared" si="427"/>
        <v>15300</v>
      </c>
      <c r="AZ1267" s="177">
        <f t="shared" si="428"/>
        <v>0.54364471669218994</v>
      </c>
      <c r="BA1267" s="177">
        <f t="shared" si="429"/>
        <v>7.8101071975497705E-2</v>
      </c>
      <c r="BB1267" s="173">
        <f t="shared" si="436"/>
        <v>302400</v>
      </c>
      <c r="BC1267" s="178">
        <f t="shared" si="435"/>
        <v>302400</v>
      </c>
      <c r="BD1267" s="173">
        <f t="shared" si="414"/>
        <v>106500</v>
      </c>
      <c r="BE1267" s="177">
        <f t="shared" si="430"/>
        <v>0.54364471669218994</v>
      </c>
      <c r="BF1267" s="179" t="s">
        <v>7679</v>
      </c>
      <c r="BG1267" s="174"/>
      <c r="BH1267" s="166" t="s">
        <v>20501</v>
      </c>
      <c r="BI1267" s="162"/>
      <c r="BJ1267" s="163">
        <v>1</v>
      </c>
      <c r="BK1267" s="163"/>
    </row>
    <row r="1268" spans="1:63" ht="36.75" customHeight="1" x14ac:dyDescent="0.25">
      <c r="A1268" s="157">
        <v>1262</v>
      </c>
      <c r="B1268" s="164" t="s">
        <v>2808</v>
      </c>
      <c r="C1268" s="169" t="s">
        <v>2797</v>
      </c>
      <c r="D1268" s="169" t="s">
        <v>496</v>
      </c>
      <c r="E1268" s="170" t="s">
        <v>2786</v>
      </c>
      <c r="F1268" s="171" t="s">
        <v>2787</v>
      </c>
      <c r="G1268" s="171" t="s">
        <v>2809</v>
      </c>
      <c r="H1268" s="172" t="s">
        <v>2787</v>
      </c>
      <c r="I1268" s="164" t="s">
        <v>499</v>
      </c>
      <c r="J1268" s="164">
        <v>140</v>
      </c>
      <c r="K1268" s="171">
        <v>140</v>
      </c>
      <c r="L1268" s="171" t="s">
        <v>2801</v>
      </c>
      <c r="M1268" s="173">
        <v>187000</v>
      </c>
      <c r="N1268" s="173">
        <f t="shared" si="432"/>
        <v>68000</v>
      </c>
      <c r="O1268" s="173">
        <v>68869.565217391297</v>
      </c>
      <c r="P1268" s="173">
        <v>255000</v>
      </c>
      <c r="Q1268" s="173">
        <f t="shared" si="433"/>
        <v>89530.434782608689</v>
      </c>
      <c r="R1268" s="173">
        <f t="shared" si="434"/>
        <v>276530.4347826087</v>
      </c>
      <c r="S1268" s="173">
        <v>276500</v>
      </c>
      <c r="T1268" s="174"/>
      <c r="U1268" s="175" t="s">
        <v>471</v>
      </c>
      <c r="V1268" s="175" t="s">
        <v>1197</v>
      </c>
      <c r="W1268" s="175" t="s">
        <v>173</v>
      </c>
      <c r="X1268" s="176">
        <v>43294</v>
      </c>
      <c r="Y1268" s="171" t="s">
        <v>7684</v>
      </c>
      <c r="Z1268" s="171"/>
      <c r="AA1268" s="173"/>
      <c r="AB1268" s="173"/>
      <c r="AC1268" s="173"/>
      <c r="AD1268" s="173"/>
      <c r="AE1268" s="173"/>
      <c r="AF1268" s="173">
        <v>600000</v>
      </c>
      <c r="AG1268" s="173"/>
      <c r="AH1268" s="173"/>
      <c r="AI1268" s="173">
        <v>357000</v>
      </c>
      <c r="AJ1268" s="173"/>
      <c r="AK1268" s="173"/>
      <c r="AL1268" s="173"/>
      <c r="AM1268" s="173"/>
      <c r="AN1268" s="173"/>
      <c r="AO1268" s="173"/>
      <c r="AP1268" s="173"/>
      <c r="AQ1268" s="173"/>
      <c r="AR1268" s="173"/>
      <c r="AS1268" s="173">
        <v>347000</v>
      </c>
      <c r="AT1268" s="160">
        <f t="shared" si="415"/>
        <v>3</v>
      </c>
      <c r="AU1268" s="173">
        <f t="shared" si="416"/>
        <v>1304000</v>
      </c>
      <c r="AV1268" s="173">
        <f t="shared" si="417"/>
        <v>434700</v>
      </c>
      <c r="AW1268" s="173">
        <f t="shared" si="418"/>
        <v>347000</v>
      </c>
      <c r="AX1268" s="173">
        <f t="shared" si="419"/>
        <v>158200</v>
      </c>
      <c r="AY1268" s="173">
        <f t="shared" si="427"/>
        <v>70500</v>
      </c>
      <c r="AZ1268" s="177">
        <f t="shared" si="428"/>
        <v>0.57215189873417727</v>
      </c>
      <c r="BA1268" s="177">
        <f t="shared" si="429"/>
        <v>0.25497287522603979</v>
      </c>
      <c r="BB1268" s="173">
        <f>AW1268</f>
        <v>347000</v>
      </c>
      <c r="BC1268" s="178">
        <f t="shared" si="435"/>
        <v>434700</v>
      </c>
      <c r="BD1268" s="173">
        <f t="shared" si="414"/>
        <v>70500</v>
      </c>
      <c r="BE1268" s="177">
        <f t="shared" si="430"/>
        <v>0.25497287522603979</v>
      </c>
      <c r="BF1268" s="179" t="s">
        <v>20515</v>
      </c>
      <c r="BG1268" s="174"/>
      <c r="BH1268" s="166" t="s">
        <v>20501</v>
      </c>
      <c r="BI1268" s="162"/>
      <c r="BJ1268" s="163">
        <v>1</v>
      </c>
      <c r="BK1268" s="163"/>
    </row>
    <row r="1269" spans="1:63" ht="36.75" customHeight="1" x14ac:dyDescent="0.25">
      <c r="A1269" s="157">
        <v>1263</v>
      </c>
      <c r="B1269" s="164" t="s">
        <v>2823</v>
      </c>
      <c r="C1269" s="169" t="s">
        <v>2811</v>
      </c>
      <c r="D1269" s="169" t="s">
        <v>496</v>
      </c>
      <c r="E1269" s="170" t="s">
        <v>2824</v>
      </c>
      <c r="F1269" s="171" t="s">
        <v>2825</v>
      </c>
      <c r="G1269" s="171" t="s">
        <v>2825</v>
      </c>
      <c r="H1269" s="172" t="s">
        <v>2825</v>
      </c>
      <c r="I1269" s="164" t="s">
        <v>499</v>
      </c>
      <c r="J1269" s="164">
        <v>141</v>
      </c>
      <c r="K1269" s="171">
        <v>141</v>
      </c>
      <c r="L1269" s="171" t="s">
        <v>2814</v>
      </c>
      <c r="M1269" s="173">
        <v>304000</v>
      </c>
      <c r="N1269" s="173">
        <v>126000</v>
      </c>
      <c r="O1269" s="173">
        <v>126782.608695652</v>
      </c>
      <c r="P1269" s="173">
        <v>430000</v>
      </c>
      <c r="Q1269" s="173">
        <v>164817.39130434761</v>
      </c>
      <c r="R1269" s="173">
        <v>468817.39130434761</v>
      </c>
      <c r="S1269" s="173">
        <v>468800</v>
      </c>
      <c r="T1269" s="174"/>
      <c r="U1269" s="175" t="s">
        <v>471</v>
      </c>
      <c r="V1269" s="175" t="s">
        <v>1197</v>
      </c>
      <c r="W1269" s="175" t="s">
        <v>173</v>
      </c>
      <c r="X1269" s="176">
        <v>43294</v>
      </c>
      <c r="Y1269" s="171" t="s">
        <v>7684</v>
      </c>
      <c r="Z1269" s="171"/>
      <c r="AA1269" s="173"/>
      <c r="AB1269" s="173"/>
      <c r="AC1269" s="173"/>
      <c r="AD1269" s="173"/>
      <c r="AE1269" s="173"/>
      <c r="AF1269" s="173"/>
      <c r="AG1269" s="173"/>
      <c r="AH1269" s="173"/>
      <c r="AI1269" s="173">
        <v>602000</v>
      </c>
      <c r="AJ1269" s="173"/>
      <c r="AK1269" s="173"/>
      <c r="AL1269" s="173"/>
      <c r="AM1269" s="173"/>
      <c r="AN1269" s="173"/>
      <c r="AO1269" s="173"/>
      <c r="AP1269" s="173"/>
      <c r="AQ1269" s="173"/>
      <c r="AR1269" s="173">
        <v>912000</v>
      </c>
      <c r="AS1269" s="173">
        <v>578000</v>
      </c>
      <c r="AT1269" s="160">
        <f t="shared" si="415"/>
        <v>3</v>
      </c>
      <c r="AU1269" s="173">
        <f t="shared" si="416"/>
        <v>2092000</v>
      </c>
      <c r="AV1269" s="173">
        <f t="shared" si="417"/>
        <v>697300</v>
      </c>
      <c r="AW1269" s="173">
        <f t="shared" si="418"/>
        <v>578000</v>
      </c>
      <c r="AX1269" s="173">
        <f t="shared" si="419"/>
        <v>228500</v>
      </c>
      <c r="AY1269" s="173">
        <f t="shared" si="427"/>
        <v>109200</v>
      </c>
      <c r="AZ1269" s="177">
        <f t="shared" si="428"/>
        <v>0.48741467576791808</v>
      </c>
      <c r="BA1269" s="177">
        <f t="shared" si="429"/>
        <v>0.23293515358361774</v>
      </c>
      <c r="BB1269" s="173">
        <f>AV1269</f>
        <v>697300</v>
      </c>
      <c r="BC1269" s="178">
        <f t="shared" si="435"/>
        <v>697300</v>
      </c>
      <c r="BD1269" s="173">
        <f t="shared" si="414"/>
        <v>228500</v>
      </c>
      <c r="BE1269" s="177">
        <f t="shared" si="430"/>
        <v>0.48741467576791808</v>
      </c>
      <c r="BF1269" s="179" t="s">
        <v>7679</v>
      </c>
      <c r="BG1269" s="174"/>
      <c r="BH1269" s="166" t="s">
        <v>20501</v>
      </c>
      <c r="BI1269" s="162"/>
      <c r="BJ1269" s="163">
        <v>1</v>
      </c>
      <c r="BK1269" s="163"/>
    </row>
    <row r="1270" spans="1:63" ht="36.75" customHeight="1" x14ac:dyDescent="0.25">
      <c r="A1270" s="157">
        <v>1264</v>
      </c>
      <c r="B1270" s="164" t="s">
        <v>2842</v>
      </c>
      <c r="C1270" s="169" t="s">
        <v>2827</v>
      </c>
      <c r="D1270" s="169" t="s">
        <v>496</v>
      </c>
      <c r="E1270" s="170" t="s">
        <v>2843</v>
      </c>
      <c r="F1270" s="171" t="s">
        <v>2844</v>
      </c>
      <c r="G1270" s="171" t="s">
        <v>2844</v>
      </c>
      <c r="H1270" s="172" t="s">
        <v>2844</v>
      </c>
      <c r="I1270" s="164" t="s">
        <v>439</v>
      </c>
      <c r="J1270" s="164">
        <v>142</v>
      </c>
      <c r="K1270" s="171">
        <v>142</v>
      </c>
      <c r="L1270" s="171" t="s">
        <v>2830</v>
      </c>
      <c r="M1270" s="173">
        <v>224000</v>
      </c>
      <c r="N1270" s="173">
        <v>98000</v>
      </c>
      <c r="O1270" s="173">
        <v>98608.695652173905</v>
      </c>
      <c r="P1270" s="173">
        <v>322000</v>
      </c>
      <c r="Q1270" s="173">
        <v>128191.30434782608</v>
      </c>
      <c r="R1270" s="173">
        <v>352191.30434782605</v>
      </c>
      <c r="S1270" s="173">
        <v>352100</v>
      </c>
      <c r="T1270" s="174"/>
      <c r="U1270" s="175" t="s">
        <v>471</v>
      </c>
      <c r="V1270" s="175" t="s">
        <v>2474</v>
      </c>
      <c r="W1270" s="175" t="s">
        <v>29</v>
      </c>
      <c r="X1270" s="176">
        <v>43294</v>
      </c>
      <c r="Y1270" s="171" t="s">
        <v>7684</v>
      </c>
      <c r="Z1270" s="171"/>
      <c r="AA1270" s="173"/>
      <c r="AB1270" s="173"/>
      <c r="AC1270" s="173"/>
      <c r="AD1270" s="173"/>
      <c r="AE1270" s="173"/>
      <c r="AF1270" s="173"/>
      <c r="AG1270" s="173"/>
      <c r="AH1270" s="173"/>
      <c r="AI1270" s="173">
        <v>451000</v>
      </c>
      <c r="AJ1270" s="173"/>
      <c r="AK1270" s="173"/>
      <c r="AL1270" s="173"/>
      <c r="AM1270" s="173"/>
      <c r="AN1270" s="173"/>
      <c r="AO1270" s="173"/>
      <c r="AP1270" s="173"/>
      <c r="AQ1270" s="173"/>
      <c r="AR1270" s="173">
        <v>708000</v>
      </c>
      <c r="AS1270" s="173">
        <v>431000</v>
      </c>
      <c r="AT1270" s="160">
        <f t="shared" si="415"/>
        <v>3</v>
      </c>
      <c r="AU1270" s="173">
        <f t="shared" si="416"/>
        <v>1590000</v>
      </c>
      <c r="AV1270" s="173">
        <f t="shared" si="417"/>
        <v>530000</v>
      </c>
      <c r="AW1270" s="173">
        <f t="shared" si="418"/>
        <v>431000</v>
      </c>
      <c r="AX1270" s="173">
        <f t="shared" si="419"/>
        <v>177900</v>
      </c>
      <c r="AY1270" s="173">
        <f t="shared" si="427"/>
        <v>78900</v>
      </c>
      <c r="AZ1270" s="177">
        <f t="shared" si="428"/>
        <v>0.50525418915080944</v>
      </c>
      <c r="BA1270" s="177">
        <f t="shared" si="429"/>
        <v>0.22408406702641295</v>
      </c>
      <c r="BB1270" s="173">
        <f>AW1270</f>
        <v>431000</v>
      </c>
      <c r="BC1270" s="178">
        <f t="shared" si="435"/>
        <v>530000</v>
      </c>
      <c r="BD1270" s="173">
        <f t="shared" si="414"/>
        <v>78900</v>
      </c>
      <c r="BE1270" s="177">
        <f t="shared" si="430"/>
        <v>0.22408406702641295</v>
      </c>
      <c r="BF1270" s="179" t="s">
        <v>20515</v>
      </c>
      <c r="BG1270" s="174"/>
      <c r="BH1270" s="166" t="s">
        <v>20501</v>
      </c>
      <c r="BI1270" s="162"/>
      <c r="BJ1270" s="163">
        <v>1</v>
      </c>
      <c r="BK1270" s="163"/>
    </row>
    <row r="1271" spans="1:63" ht="36.75" customHeight="1" x14ac:dyDescent="0.25">
      <c r="A1271" s="157">
        <v>1265</v>
      </c>
      <c r="B1271" s="164" t="s">
        <v>2853</v>
      </c>
      <c r="C1271" s="169" t="s">
        <v>2854</v>
      </c>
      <c r="D1271" s="169" t="s">
        <v>496</v>
      </c>
      <c r="E1271" s="170" t="s">
        <v>2855</v>
      </c>
      <c r="F1271" s="171" t="s">
        <v>2856</v>
      </c>
      <c r="G1271" s="171" t="s">
        <v>2856</v>
      </c>
      <c r="H1271" s="172" t="s">
        <v>2856</v>
      </c>
      <c r="I1271" s="164" t="s">
        <v>497</v>
      </c>
      <c r="J1271" s="164">
        <v>144</v>
      </c>
      <c r="K1271" s="171">
        <v>144</v>
      </c>
      <c r="L1271" s="171" t="s">
        <v>2857</v>
      </c>
      <c r="M1271" s="173">
        <v>144000</v>
      </c>
      <c r="N1271" s="173">
        <f>P1271-M1271</f>
        <v>54000</v>
      </c>
      <c r="O1271" s="173">
        <v>54782.608695652198</v>
      </c>
      <c r="P1271" s="173">
        <v>198000</v>
      </c>
      <c r="Q1271" s="173">
        <f>+O1271/1800000*2340000</f>
        <v>71217.391304347853</v>
      </c>
      <c r="R1271" s="173">
        <f>+M1271+Q1271</f>
        <v>215217.39130434784</v>
      </c>
      <c r="S1271" s="173">
        <v>215200</v>
      </c>
      <c r="T1271" s="174"/>
      <c r="U1271" s="175" t="s">
        <v>471</v>
      </c>
      <c r="V1271" s="175" t="s">
        <v>2474</v>
      </c>
      <c r="W1271" s="175" t="s">
        <v>29</v>
      </c>
      <c r="X1271" s="176">
        <v>43294</v>
      </c>
      <c r="Y1271" s="171" t="s">
        <v>7684</v>
      </c>
      <c r="Z1271" s="171"/>
      <c r="AA1271" s="173"/>
      <c r="AB1271" s="173"/>
      <c r="AC1271" s="173"/>
      <c r="AD1271" s="173"/>
      <c r="AE1271" s="173"/>
      <c r="AF1271" s="173">
        <v>400000</v>
      </c>
      <c r="AG1271" s="173"/>
      <c r="AH1271" s="173"/>
      <c r="AI1271" s="173">
        <v>278000</v>
      </c>
      <c r="AJ1271" s="173"/>
      <c r="AK1271" s="173"/>
      <c r="AL1271" s="173"/>
      <c r="AM1271" s="173"/>
      <c r="AN1271" s="173"/>
      <c r="AO1271" s="173"/>
      <c r="AP1271" s="173"/>
      <c r="AQ1271" s="173"/>
      <c r="AR1271" s="173"/>
      <c r="AS1271" s="173">
        <v>269000</v>
      </c>
      <c r="AT1271" s="160">
        <f t="shared" si="415"/>
        <v>3</v>
      </c>
      <c r="AU1271" s="173">
        <f t="shared" si="416"/>
        <v>947000</v>
      </c>
      <c r="AV1271" s="173">
        <f t="shared" si="417"/>
        <v>315700</v>
      </c>
      <c r="AW1271" s="173">
        <f t="shared" si="418"/>
        <v>269000</v>
      </c>
      <c r="AX1271" s="173">
        <f t="shared" si="419"/>
        <v>100500</v>
      </c>
      <c r="AY1271" s="173">
        <f t="shared" si="427"/>
        <v>53800</v>
      </c>
      <c r="AZ1271" s="177">
        <f t="shared" si="428"/>
        <v>0.46700743494423791</v>
      </c>
      <c r="BA1271" s="177">
        <f t="shared" si="429"/>
        <v>0.25</v>
      </c>
      <c r="BB1271" s="173">
        <f>AV1271</f>
        <v>315700</v>
      </c>
      <c r="BC1271" s="178">
        <f t="shared" si="435"/>
        <v>315700</v>
      </c>
      <c r="BD1271" s="173">
        <f t="shared" si="414"/>
        <v>100500</v>
      </c>
      <c r="BE1271" s="177">
        <f t="shared" si="430"/>
        <v>0.46700743494423791</v>
      </c>
      <c r="BF1271" s="179" t="s">
        <v>7679</v>
      </c>
      <c r="BG1271" s="174"/>
      <c r="BH1271" s="166" t="s">
        <v>20501</v>
      </c>
      <c r="BI1271" s="162"/>
      <c r="BJ1271" s="163">
        <v>1</v>
      </c>
      <c r="BK1271" s="163"/>
    </row>
    <row r="1272" spans="1:63" ht="36.75" customHeight="1" x14ac:dyDescent="0.25">
      <c r="A1272" s="157">
        <v>1266</v>
      </c>
      <c r="B1272" s="164" t="s">
        <v>2869</v>
      </c>
      <c r="C1272" s="169" t="s">
        <v>2854</v>
      </c>
      <c r="D1272" s="169" t="s">
        <v>496</v>
      </c>
      <c r="E1272" s="170" t="s">
        <v>2870</v>
      </c>
      <c r="F1272" s="171" t="s">
        <v>2871</v>
      </c>
      <c r="G1272" s="171" t="s">
        <v>2871</v>
      </c>
      <c r="H1272" s="172" t="s">
        <v>2871</v>
      </c>
      <c r="I1272" s="164" t="s">
        <v>497</v>
      </c>
      <c r="J1272" s="164">
        <v>144</v>
      </c>
      <c r="K1272" s="171">
        <v>144</v>
      </c>
      <c r="L1272" s="171" t="s">
        <v>2857</v>
      </c>
      <c r="M1272" s="173">
        <v>144000</v>
      </c>
      <c r="N1272" s="173">
        <f>P1272-M1272</f>
        <v>54000</v>
      </c>
      <c r="O1272" s="173">
        <v>54782.608695652198</v>
      </c>
      <c r="P1272" s="173">
        <v>198000</v>
      </c>
      <c r="Q1272" s="173">
        <f>+O1272/1800000*2340000</f>
        <v>71217.391304347853</v>
      </c>
      <c r="R1272" s="173">
        <f>+M1272+Q1272</f>
        <v>215217.39130434784</v>
      </c>
      <c r="S1272" s="173">
        <v>215200</v>
      </c>
      <c r="T1272" s="174"/>
      <c r="U1272" s="175" t="s">
        <v>471</v>
      </c>
      <c r="V1272" s="175" t="s">
        <v>2474</v>
      </c>
      <c r="W1272" s="175" t="s">
        <v>29</v>
      </c>
      <c r="X1272" s="176">
        <v>43294</v>
      </c>
      <c r="Y1272" s="171" t="s">
        <v>7684</v>
      </c>
      <c r="Z1272" s="171"/>
      <c r="AA1272" s="173"/>
      <c r="AB1272" s="173"/>
      <c r="AC1272" s="173"/>
      <c r="AD1272" s="173"/>
      <c r="AE1272" s="173"/>
      <c r="AF1272" s="173">
        <v>400000</v>
      </c>
      <c r="AG1272" s="173"/>
      <c r="AH1272" s="173"/>
      <c r="AI1272" s="173">
        <v>278000</v>
      </c>
      <c r="AJ1272" s="173"/>
      <c r="AK1272" s="173"/>
      <c r="AL1272" s="173"/>
      <c r="AM1272" s="173"/>
      <c r="AN1272" s="173"/>
      <c r="AO1272" s="173"/>
      <c r="AP1272" s="173"/>
      <c r="AQ1272" s="173"/>
      <c r="AR1272" s="173"/>
      <c r="AS1272" s="173">
        <v>269000</v>
      </c>
      <c r="AT1272" s="160">
        <f t="shared" si="415"/>
        <v>3</v>
      </c>
      <c r="AU1272" s="173">
        <f t="shared" si="416"/>
        <v>947000</v>
      </c>
      <c r="AV1272" s="173">
        <f t="shared" si="417"/>
        <v>315700</v>
      </c>
      <c r="AW1272" s="173">
        <f t="shared" si="418"/>
        <v>269000</v>
      </c>
      <c r="AX1272" s="173">
        <f t="shared" si="419"/>
        <v>100500</v>
      </c>
      <c r="AY1272" s="173">
        <f t="shared" si="427"/>
        <v>53800</v>
      </c>
      <c r="AZ1272" s="177">
        <f t="shared" si="428"/>
        <v>0.46700743494423791</v>
      </c>
      <c r="BA1272" s="177">
        <f t="shared" si="429"/>
        <v>0.25</v>
      </c>
      <c r="BB1272" s="173">
        <f>AV1272</f>
        <v>315700</v>
      </c>
      <c r="BC1272" s="178">
        <f t="shared" si="435"/>
        <v>315700</v>
      </c>
      <c r="BD1272" s="173">
        <f t="shared" si="414"/>
        <v>100500</v>
      </c>
      <c r="BE1272" s="177">
        <f t="shared" si="430"/>
        <v>0.46700743494423791</v>
      </c>
      <c r="BF1272" s="179" t="s">
        <v>7679</v>
      </c>
      <c r="BG1272" s="174"/>
      <c r="BH1272" s="166" t="s">
        <v>20501</v>
      </c>
      <c r="BI1272" s="162"/>
      <c r="BJ1272" s="163">
        <v>1</v>
      </c>
      <c r="BK1272" s="163"/>
    </row>
    <row r="1273" spans="1:63" ht="47.25" customHeight="1" x14ac:dyDescent="0.25">
      <c r="A1273" s="157">
        <v>1267</v>
      </c>
      <c r="B1273" s="164" t="s">
        <v>2872</v>
      </c>
      <c r="C1273" s="169" t="s">
        <v>2873</v>
      </c>
      <c r="D1273" s="169" t="s">
        <v>496</v>
      </c>
      <c r="E1273" s="170" t="s">
        <v>2874</v>
      </c>
      <c r="F1273" s="171" t="s">
        <v>2875</v>
      </c>
      <c r="G1273" s="171" t="s">
        <v>2875</v>
      </c>
      <c r="H1273" s="172" t="s">
        <v>2875</v>
      </c>
      <c r="I1273" s="164" t="s">
        <v>499</v>
      </c>
      <c r="J1273" s="164">
        <v>145</v>
      </c>
      <c r="K1273" s="171">
        <v>145</v>
      </c>
      <c r="L1273" s="171" t="s">
        <v>2876</v>
      </c>
      <c r="M1273" s="173">
        <v>605000</v>
      </c>
      <c r="N1273" s="173">
        <v>148000</v>
      </c>
      <c r="O1273" s="173">
        <v>148695.652173913</v>
      </c>
      <c r="P1273" s="173">
        <v>753000</v>
      </c>
      <c r="Q1273" s="173">
        <v>193304.34782608689</v>
      </c>
      <c r="R1273" s="173">
        <v>798304.34782608692</v>
      </c>
      <c r="S1273" s="173">
        <v>798300</v>
      </c>
      <c r="T1273" s="174" t="s">
        <v>2877</v>
      </c>
      <c r="U1273" s="175" t="s">
        <v>471</v>
      </c>
      <c r="V1273" s="175" t="s">
        <v>2474</v>
      </c>
      <c r="W1273" s="175" t="s">
        <v>29</v>
      </c>
      <c r="X1273" s="176">
        <v>43294</v>
      </c>
      <c r="Y1273" s="171" t="s">
        <v>7684</v>
      </c>
      <c r="Z1273" s="171"/>
      <c r="AA1273" s="173"/>
      <c r="AB1273" s="173"/>
      <c r="AC1273" s="173"/>
      <c r="AD1273" s="173"/>
      <c r="AE1273" s="173"/>
      <c r="AF1273" s="173"/>
      <c r="AG1273" s="173"/>
      <c r="AH1273" s="173"/>
      <c r="AI1273" s="173">
        <v>1055000</v>
      </c>
      <c r="AJ1273" s="173"/>
      <c r="AK1273" s="173"/>
      <c r="AL1273" s="173"/>
      <c r="AM1273" s="173"/>
      <c r="AN1273" s="173"/>
      <c r="AO1273" s="173"/>
      <c r="AP1273" s="173"/>
      <c r="AQ1273" s="173"/>
      <c r="AR1273" s="173">
        <v>1326000</v>
      </c>
      <c r="AS1273" s="173">
        <v>3287000</v>
      </c>
      <c r="AT1273" s="160">
        <f t="shared" si="415"/>
        <v>3</v>
      </c>
      <c r="AU1273" s="173">
        <f t="shared" si="416"/>
        <v>5668000</v>
      </c>
      <c r="AV1273" s="173">
        <f t="shared" si="417"/>
        <v>1889300</v>
      </c>
      <c r="AW1273" s="173">
        <f t="shared" si="418"/>
        <v>1055000</v>
      </c>
      <c r="AX1273" s="173">
        <f t="shared" si="419"/>
        <v>1091000</v>
      </c>
      <c r="AY1273" s="173">
        <f t="shared" si="427"/>
        <v>256700</v>
      </c>
      <c r="AZ1273" s="177">
        <f t="shared" si="428"/>
        <v>1.3666541400476011</v>
      </c>
      <c r="BA1273" s="177">
        <f t="shared" si="429"/>
        <v>0.32155831141174995</v>
      </c>
      <c r="BB1273" s="173">
        <f>AW1273</f>
        <v>1055000</v>
      </c>
      <c r="BC1273" s="178">
        <f t="shared" si="435"/>
        <v>1889300</v>
      </c>
      <c r="BD1273" s="173">
        <f t="shared" si="414"/>
        <v>256700</v>
      </c>
      <c r="BE1273" s="177">
        <f t="shared" si="430"/>
        <v>0.32155831141174995</v>
      </c>
      <c r="BF1273" s="179" t="s">
        <v>20515</v>
      </c>
      <c r="BG1273" s="174" t="s">
        <v>2877</v>
      </c>
      <c r="BH1273" s="166" t="s">
        <v>20501</v>
      </c>
      <c r="BI1273" s="162"/>
      <c r="BJ1273" s="163">
        <v>1</v>
      </c>
      <c r="BK1273" s="163"/>
    </row>
    <row r="1274" spans="1:63" ht="52.5" customHeight="1" x14ac:dyDescent="0.25">
      <c r="A1274" s="157">
        <v>1268</v>
      </c>
      <c r="B1274" s="164" t="s">
        <v>2909</v>
      </c>
      <c r="C1274" s="169" t="s">
        <v>2873</v>
      </c>
      <c r="D1274" s="169" t="s">
        <v>496</v>
      </c>
      <c r="E1274" s="170" t="s">
        <v>2910</v>
      </c>
      <c r="F1274" s="171" t="s">
        <v>2911</v>
      </c>
      <c r="G1274" s="171" t="s">
        <v>2911</v>
      </c>
      <c r="H1274" s="172" t="s">
        <v>2911</v>
      </c>
      <c r="I1274" s="164" t="s">
        <v>499</v>
      </c>
      <c r="J1274" s="164">
        <v>145</v>
      </c>
      <c r="K1274" s="171">
        <v>145</v>
      </c>
      <c r="L1274" s="171" t="s">
        <v>2876</v>
      </c>
      <c r="M1274" s="173">
        <v>605000</v>
      </c>
      <c r="N1274" s="173">
        <v>148000</v>
      </c>
      <c r="O1274" s="173">
        <v>148695.652173913</v>
      </c>
      <c r="P1274" s="173">
        <v>753000</v>
      </c>
      <c r="Q1274" s="173">
        <v>193304.34782608689</v>
      </c>
      <c r="R1274" s="173">
        <v>798304.34782608692</v>
      </c>
      <c r="S1274" s="173">
        <v>798300</v>
      </c>
      <c r="T1274" s="174" t="s">
        <v>2877</v>
      </c>
      <c r="U1274" s="175" t="s">
        <v>26</v>
      </c>
      <c r="V1274" s="175" t="s">
        <v>2524</v>
      </c>
      <c r="W1274" s="175" t="s">
        <v>27</v>
      </c>
      <c r="X1274" s="176">
        <v>43294</v>
      </c>
      <c r="Y1274" s="171" t="s">
        <v>7684</v>
      </c>
      <c r="Z1274" s="171"/>
      <c r="AA1274" s="173"/>
      <c r="AB1274" s="173"/>
      <c r="AC1274" s="173"/>
      <c r="AD1274" s="173"/>
      <c r="AE1274" s="173"/>
      <c r="AF1274" s="173"/>
      <c r="AG1274" s="173"/>
      <c r="AH1274" s="173"/>
      <c r="AI1274" s="173">
        <v>1055000</v>
      </c>
      <c r="AJ1274" s="173"/>
      <c r="AK1274" s="173"/>
      <c r="AL1274" s="173"/>
      <c r="AM1274" s="173"/>
      <c r="AN1274" s="173"/>
      <c r="AO1274" s="173"/>
      <c r="AP1274" s="173"/>
      <c r="AQ1274" s="173"/>
      <c r="AR1274" s="173">
        <v>1326000</v>
      </c>
      <c r="AS1274" s="173">
        <v>3287000</v>
      </c>
      <c r="AT1274" s="160">
        <f t="shared" si="415"/>
        <v>3</v>
      </c>
      <c r="AU1274" s="173">
        <f t="shared" si="416"/>
        <v>5668000</v>
      </c>
      <c r="AV1274" s="173">
        <f t="shared" si="417"/>
        <v>1889300</v>
      </c>
      <c r="AW1274" s="173">
        <f t="shared" si="418"/>
        <v>1055000</v>
      </c>
      <c r="AX1274" s="173">
        <f t="shared" si="419"/>
        <v>1091000</v>
      </c>
      <c r="AY1274" s="173">
        <f t="shared" si="427"/>
        <v>256700</v>
      </c>
      <c r="AZ1274" s="177">
        <f t="shared" si="428"/>
        <v>1.3666541400476011</v>
      </c>
      <c r="BA1274" s="177">
        <f t="shared" si="429"/>
        <v>0.32155831141174995</v>
      </c>
      <c r="BB1274" s="173">
        <f>AW1274</f>
        <v>1055000</v>
      </c>
      <c r="BC1274" s="178">
        <f t="shared" si="435"/>
        <v>1889300</v>
      </c>
      <c r="BD1274" s="173">
        <f t="shared" si="414"/>
        <v>256700</v>
      </c>
      <c r="BE1274" s="177">
        <f t="shared" si="430"/>
        <v>0.32155831141174995</v>
      </c>
      <c r="BF1274" s="179" t="s">
        <v>20515</v>
      </c>
      <c r="BG1274" s="174" t="s">
        <v>2877</v>
      </c>
      <c r="BH1274" s="166" t="s">
        <v>20501</v>
      </c>
      <c r="BI1274" s="162"/>
      <c r="BJ1274" s="163">
        <v>1</v>
      </c>
      <c r="BK1274" s="163"/>
    </row>
    <row r="1275" spans="1:63" ht="52.5" customHeight="1" x14ac:dyDescent="0.25">
      <c r="A1275" s="157">
        <v>1269</v>
      </c>
      <c r="B1275" s="164" t="s">
        <v>2930</v>
      </c>
      <c r="C1275" s="169" t="s">
        <v>2873</v>
      </c>
      <c r="D1275" s="169" t="s">
        <v>496</v>
      </c>
      <c r="E1275" s="170" t="s">
        <v>2931</v>
      </c>
      <c r="F1275" s="171" t="s">
        <v>2932</v>
      </c>
      <c r="G1275" s="171" t="s">
        <v>2932</v>
      </c>
      <c r="H1275" s="172" t="s">
        <v>2932</v>
      </c>
      <c r="I1275" s="164" t="s">
        <v>499</v>
      </c>
      <c r="J1275" s="164">
        <v>145</v>
      </c>
      <c r="K1275" s="171">
        <v>145</v>
      </c>
      <c r="L1275" s="171" t="s">
        <v>2876</v>
      </c>
      <c r="M1275" s="173">
        <v>605000</v>
      </c>
      <c r="N1275" s="173">
        <v>148000</v>
      </c>
      <c r="O1275" s="173">
        <v>148695.652173913</v>
      </c>
      <c r="P1275" s="173">
        <v>753000</v>
      </c>
      <c r="Q1275" s="173">
        <v>193304.34782608689</v>
      </c>
      <c r="R1275" s="173">
        <v>798304.34782608692</v>
      </c>
      <c r="S1275" s="173">
        <v>798300</v>
      </c>
      <c r="T1275" s="174" t="s">
        <v>2877</v>
      </c>
      <c r="U1275" s="175" t="s">
        <v>26</v>
      </c>
      <c r="V1275" s="175" t="s">
        <v>2524</v>
      </c>
      <c r="W1275" s="175" t="s">
        <v>27</v>
      </c>
      <c r="X1275" s="176">
        <v>43294</v>
      </c>
      <c r="Y1275" s="171" t="s">
        <v>7684</v>
      </c>
      <c r="Z1275" s="171"/>
      <c r="AA1275" s="173"/>
      <c r="AB1275" s="173"/>
      <c r="AC1275" s="173"/>
      <c r="AD1275" s="173"/>
      <c r="AE1275" s="173"/>
      <c r="AF1275" s="173"/>
      <c r="AG1275" s="173"/>
      <c r="AH1275" s="173"/>
      <c r="AI1275" s="173">
        <v>1055000</v>
      </c>
      <c r="AJ1275" s="173"/>
      <c r="AK1275" s="173"/>
      <c r="AL1275" s="173"/>
      <c r="AM1275" s="173"/>
      <c r="AN1275" s="173"/>
      <c r="AO1275" s="173"/>
      <c r="AP1275" s="173"/>
      <c r="AQ1275" s="173"/>
      <c r="AR1275" s="173">
        <v>1326000</v>
      </c>
      <c r="AS1275" s="173">
        <v>3287000</v>
      </c>
      <c r="AT1275" s="160">
        <f t="shared" si="415"/>
        <v>3</v>
      </c>
      <c r="AU1275" s="173">
        <f t="shared" si="416"/>
        <v>5668000</v>
      </c>
      <c r="AV1275" s="173">
        <f t="shared" si="417"/>
        <v>1889300</v>
      </c>
      <c r="AW1275" s="173">
        <f t="shared" si="418"/>
        <v>1055000</v>
      </c>
      <c r="AX1275" s="173">
        <f t="shared" si="419"/>
        <v>1091000</v>
      </c>
      <c r="AY1275" s="173">
        <f t="shared" si="427"/>
        <v>256700</v>
      </c>
      <c r="AZ1275" s="177">
        <f t="shared" si="428"/>
        <v>1.3666541400476011</v>
      </c>
      <c r="BA1275" s="177">
        <f t="shared" si="429"/>
        <v>0.32155831141174995</v>
      </c>
      <c r="BB1275" s="173">
        <f>AW1275</f>
        <v>1055000</v>
      </c>
      <c r="BC1275" s="178">
        <f t="shared" si="435"/>
        <v>1889300</v>
      </c>
      <c r="BD1275" s="173">
        <f t="shared" si="414"/>
        <v>256700</v>
      </c>
      <c r="BE1275" s="177">
        <f t="shared" si="430"/>
        <v>0.32155831141174995</v>
      </c>
      <c r="BF1275" s="179" t="s">
        <v>20515</v>
      </c>
      <c r="BG1275" s="174" t="s">
        <v>2877</v>
      </c>
      <c r="BH1275" s="166" t="s">
        <v>20501</v>
      </c>
      <c r="BI1275" s="162"/>
      <c r="BJ1275" s="163">
        <v>1</v>
      </c>
      <c r="BK1275" s="163"/>
    </row>
    <row r="1276" spans="1:63" ht="35.25" customHeight="1" x14ac:dyDescent="0.25">
      <c r="A1276" s="157">
        <v>1270</v>
      </c>
      <c r="B1276" s="164" t="s">
        <v>2950</v>
      </c>
      <c r="C1276" s="169" t="s">
        <v>2951</v>
      </c>
      <c r="D1276" s="169" t="s">
        <v>496</v>
      </c>
      <c r="E1276" s="170" t="s">
        <v>2952</v>
      </c>
      <c r="F1276" s="171" t="s">
        <v>2953</v>
      </c>
      <c r="G1276" s="171" t="s">
        <v>2953</v>
      </c>
      <c r="H1276" s="172" t="s">
        <v>2953</v>
      </c>
      <c r="I1276" s="164" t="s">
        <v>30</v>
      </c>
      <c r="J1276" s="164">
        <v>161</v>
      </c>
      <c r="K1276" s="171">
        <v>161</v>
      </c>
      <c r="L1276" s="171" t="s">
        <v>2954</v>
      </c>
      <c r="M1276" s="173">
        <v>184000</v>
      </c>
      <c r="N1276" s="173">
        <v>68000</v>
      </c>
      <c r="O1276" s="173">
        <v>68869.565217391297</v>
      </c>
      <c r="P1276" s="173">
        <v>252000</v>
      </c>
      <c r="Q1276" s="173">
        <v>89530.434782608689</v>
      </c>
      <c r="R1276" s="173">
        <v>273530.4347826087</v>
      </c>
      <c r="S1276" s="173">
        <v>273500</v>
      </c>
      <c r="T1276" s="174"/>
      <c r="U1276" s="175" t="s">
        <v>441</v>
      </c>
      <c r="V1276" s="175" t="s">
        <v>2524</v>
      </c>
      <c r="W1276" s="175" t="s">
        <v>29</v>
      </c>
      <c r="X1276" s="176">
        <v>43294</v>
      </c>
      <c r="Y1276" s="171" t="s">
        <v>7684</v>
      </c>
      <c r="Z1276" s="171"/>
      <c r="AA1276" s="173"/>
      <c r="AB1276" s="173"/>
      <c r="AC1276" s="173"/>
      <c r="AD1276" s="173"/>
      <c r="AE1276" s="173"/>
      <c r="AF1276" s="173"/>
      <c r="AG1276" s="173">
        <v>1433000</v>
      </c>
      <c r="AH1276" s="173"/>
      <c r="AI1276" s="173">
        <v>289200</v>
      </c>
      <c r="AJ1276" s="173"/>
      <c r="AK1276" s="173"/>
      <c r="AL1276" s="173"/>
      <c r="AM1276" s="173"/>
      <c r="AN1276" s="173"/>
      <c r="AO1276" s="173"/>
      <c r="AP1276" s="173"/>
      <c r="AQ1276" s="173"/>
      <c r="AR1276" s="173">
        <v>785000</v>
      </c>
      <c r="AS1276" s="173"/>
      <c r="AT1276" s="160">
        <f t="shared" si="415"/>
        <v>3</v>
      </c>
      <c r="AU1276" s="173">
        <f t="shared" si="416"/>
        <v>2507200</v>
      </c>
      <c r="AV1276" s="173">
        <f t="shared" si="417"/>
        <v>835700</v>
      </c>
      <c r="AW1276" s="173">
        <f t="shared" si="418"/>
        <v>289200</v>
      </c>
      <c r="AX1276" s="173">
        <f t="shared" si="419"/>
        <v>562200</v>
      </c>
      <c r="AY1276" s="173">
        <f t="shared" si="427"/>
        <v>15700</v>
      </c>
      <c r="AZ1276" s="177">
        <f t="shared" si="428"/>
        <v>2.0555758683729435</v>
      </c>
      <c r="BA1276" s="177">
        <f t="shared" si="429"/>
        <v>5.7404021937842782E-2</v>
      </c>
      <c r="BB1276" s="173">
        <f>AR1276</f>
        <v>785000</v>
      </c>
      <c r="BC1276" s="178">
        <f t="shared" si="435"/>
        <v>835700</v>
      </c>
      <c r="BD1276" s="173">
        <f t="shared" si="414"/>
        <v>511500</v>
      </c>
      <c r="BE1276" s="177">
        <f t="shared" si="430"/>
        <v>1.870201096892139</v>
      </c>
      <c r="BF1276" s="179" t="s">
        <v>20561</v>
      </c>
      <c r="BG1276" s="174"/>
      <c r="BH1276" s="166" t="s">
        <v>20501</v>
      </c>
      <c r="BI1276" s="162"/>
      <c r="BJ1276" s="163">
        <v>1</v>
      </c>
      <c r="BK1276" s="163"/>
    </row>
    <row r="1277" spans="1:63" ht="35.25" customHeight="1" x14ac:dyDescent="0.25">
      <c r="A1277" s="157">
        <v>1271</v>
      </c>
      <c r="B1277" s="164" t="s">
        <v>3104</v>
      </c>
      <c r="C1277" s="169" t="s">
        <v>3105</v>
      </c>
      <c r="D1277" s="169" t="s">
        <v>496</v>
      </c>
      <c r="E1277" s="170" t="s">
        <v>3106</v>
      </c>
      <c r="F1277" s="171" t="s">
        <v>3107</v>
      </c>
      <c r="G1277" s="171" t="s">
        <v>3107</v>
      </c>
      <c r="H1277" s="172" t="s">
        <v>3107</v>
      </c>
      <c r="I1277" s="164" t="s">
        <v>497</v>
      </c>
      <c r="J1277" s="164">
        <v>204</v>
      </c>
      <c r="K1277" s="171">
        <v>204</v>
      </c>
      <c r="L1277" s="171" t="s">
        <v>3108</v>
      </c>
      <c r="M1277" s="173">
        <v>38000</v>
      </c>
      <c r="N1277" s="173">
        <f>P1277-M1277</f>
        <v>18000</v>
      </c>
      <c r="O1277" s="173">
        <v>18000</v>
      </c>
      <c r="P1277" s="173">
        <v>56000</v>
      </c>
      <c r="Q1277" s="173">
        <f>+O1277/1800000*2340000</f>
        <v>23400</v>
      </c>
      <c r="R1277" s="173">
        <f>+M1277+Q1277</f>
        <v>61400</v>
      </c>
      <c r="S1277" s="173">
        <v>61400</v>
      </c>
      <c r="T1277" s="174" t="s">
        <v>2530</v>
      </c>
      <c r="U1277" s="175" t="s">
        <v>441</v>
      </c>
      <c r="V1277" s="175" t="s">
        <v>2524</v>
      </c>
      <c r="W1277" s="175" t="s">
        <v>173</v>
      </c>
      <c r="X1277" s="176">
        <v>43294</v>
      </c>
      <c r="Y1277" s="171" t="s">
        <v>7685</v>
      </c>
      <c r="Z1277" s="171"/>
      <c r="AA1277" s="173"/>
      <c r="AB1277" s="173"/>
      <c r="AC1277" s="173"/>
      <c r="AD1277" s="173">
        <v>666000</v>
      </c>
      <c r="AE1277" s="173"/>
      <c r="AF1277" s="173">
        <v>112000</v>
      </c>
      <c r="AG1277" s="173"/>
      <c r="AH1277" s="173"/>
      <c r="AI1277" s="173"/>
      <c r="AJ1277" s="173"/>
      <c r="AK1277" s="173"/>
      <c r="AL1277" s="173"/>
      <c r="AM1277" s="173"/>
      <c r="AN1277" s="173"/>
      <c r="AO1277" s="173"/>
      <c r="AP1277" s="173"/>
      <c r="AQ1277" s="173"/>
      <c r="AR1277" s="173"/>
      <c r="AS1277" s="173">
        <v>74000</v>
      </c>
      <c r="AT1277" s="160">
        <f t="shared" si="415"/>
        <v>3</v>
      </c>
      <c r="AU1277" s="173">
        <f t="shared" si="416"/>
        <v>852000</v>
      </c>
      <c r="AV1277" s="173">
        <f t="shared" si="417"/>
        <v>284000</v>
      </c>
      <c r="AW1277" s="173">
        <f t="shared" si="418"/>
        <v>74000</v>
      </c>
      <c r="AX1277" s="173">
        <f t="shared" si="419"/>
        <v>222600</v>
      </c>
      <c r="AY1277" s="173">
        <f t="shared" si="427"/>
        <v>12600</v>
      </c>
      <c r="AZ1277" s="177">
        <f t="shared" si="428"/>
        <v>3.6254071661237783</v>
      </c>
      <c r="BA1277" s="177">
        <f t="shared" si="429"/>
        <v>0.20521172638436483</v>
      </c>
      <c r="BB1277" s="173">
        <f>AW1277</f>
        <v>74000</v>
      </c>
      <c r="BC1277" s="178">
        <f t="shared" si="435"/>
        <v>284000</v>
      </c>
      <c r="BD1277" s="173">
        <f t="shared" si="414"/>
        <v>12600</v>
      </c>
      <c r="BE1277" s="177">
        <f t="shared" si="430"/>
        <v>0.20521172638436483</v>
      </c>
      <c r="BF1277" s="179" t="s">
        <v>20515</v>
      </c>
      <c r="BG1277" s="174" t="s">
        <v>2530</v>
      </c>
      <c r="BH1277" s="166" t="s">
        <v>20501</v>
      </c>
      <c r="BI1277" s="162"/>
      <c r="BJ1277" s="163">
        <v>1</v>
      </c>
      <c r="BK1277" s="163"/>
    </row>
    <row r="1278" spans="1:63" ht="35.25" customHeight="1" x14ac:dyDescent="0.25">
      <c r="A1278" s="157">
        <v>1272</v>
      </c>
      <c r="B1278" s="164" t="s">
        <v>3149</v>
      </c>
      <c r="C1278" s="169" t="s">
        <v>3144</v>
      </c>
      <c r="D1278" s="169" t="s">
        <v>496</v>
      </c>
      <c r="E1278" s="170" t="s">
        <v>3138</v>
      </c>
      <c r="F1278" s="171" t="s">
        <v>3139</v>
      </c>
      <c r="G1278" s="171" t="s">
        <v>3150</v>
      </c>
      <c r="H1278" s="172" t="s">
        <v>3139</v>
      </c>
      <c r="I1278" s="164" t="s">
        <v>439</v>
      </c>
      <c r="J1278" s="164">
        <v>207</v>
      </c>
      <c r="K1278" s="171">
        <v>207</v>
      </c>
      <c r="L1278" s="171" t="s">
        <v>3146</v>
      </c>
      <c r="M1278" s="173">
        <v>70000</v>
      </c>
      <c r="N1278" s="173">
        <v>15000</v>
      </c>
      <c r="O1278" s="173">
        <v>15026.0869565217</v>
      </c>
      <c r="P1278" s="173">
        <v>85000</v>
      </c>
      <c r="Q1278" s="173">
        <v>19533.913043478209</v>
      </c>
      <c r="R1278" s="173">
        <v>89533.913043478213</v>
      </c>
      <c r="S1278" s="173">
        <v>89500</v>
      </c>
      <c r="T1278" s="174"/>
      <c r="U1278" s="175" t="s">
        <v>441</v>
      </c>
      <c r="V1278" s="175" t="s">
        <v>2524</v>
      </c>
      <c r="W1278" s="175" t="s">
        <v>173</v>
      </c>
      <c r="X1278" s="176">
        <v>43294</v>
      </c>
      <c r="Y1278" s="171" t="s">
        <v>7684</v>
      </c>
      <c r="Z1278" s="171"/>
      <c r="AA1278" s="173"/>
      <c r="AB1278" s="173"/>
      <c r="AC1278" s="173"/>
      <c r="AD1278" s="173"/>
      <c r="AE1278" s="173"/>
      <c r="AF1278" s="173">
        <v>170000</v>
      </c>
      <c r="AG1278" s="173"/>
      <c r="AH1278" s="173"/>
      <c r="AI1278" s="173">
        <v>97920</v>
      </c>
      <c r="AJ1278" s="173"/>
      <c r="AK1278" s="173"/>
      <c r="AL1278" s="173"/>
      <c r="AM1278" s="173"/>
      <c r="AN1278" s="173"/>
      <c r="AO1278" s="173"/>
      <c r="AP1278" s="173"/>
      <c r="AQ1278" s="173"/>
      <c r="AR1278" s="173">
        <v>141000</v>
      </c>
      <c r="AS1278" s="173"/>
      <c r="AT1278" s="160">
        <f t="shared" si="415"/>
        <v>3</v>
      </c>
      <c r="AU1278" s="173">
        <f t="shared" si="416"/>
        <v>408920</v>
      </c>
      <c r="AV1278" s="173">
        <f t="shared" si="417"/>
        <v>136300</v>
      </c>
      <c r="AW1278" s="173">
        <f t="shared" si="418"/>
        <v>97920</v>
      </c>
      <c r="AX1278" s="173">
        <f t="shared" si="419"/>
        <v>46800</v>
      </c>
      <c r="AY1278" s="173">
        <f t="shared" si="427"/>
        <v>8420</v>
      </c>
      <c r="AZ1278" s="177">
        <f t="shared" si="428"/>
        <v>0.5229050279329609</v>
      </c>
      <c r="BA1278" s="177">
        <f t="shared" si="429"/>
        <v>9.4078212290502797E-2</v>
      </c>
      <c r="BB1278" s="173">
        <f t="shared" ref="BB1278:BB1283" si="437">AV1278</f>
        <v>136300</v>
      </c>
      <c r="BC1278" s="178">
        <f t="shared" si="435"/>
        <v>136300</v>
      </c>
      <c r="BD1278" s="173">
        <f t="shared" si="414"/>
        <v>46800</v>
      </c>
      <c r="BE1278" s="177">
        <f t="shared" si="430"/>
        <v>0.5229050279329609</v>
      </c>
      <c r="BF1278" s="179" t="s">
        <v>7679</v>
      </c>
      <c r="BG1278" s="174"/>
      <c r="BH1278" s="166" t="s">
        <v>20501</v>
      </c>
      <c r="BI1278" s="162"/>
      <c r="BJ1278" s="163">
        <v>1</v>
      </c>
      <c r="BK1278" s="163"/>
    </row>
    <row r="1279" spans="1:63" ht="35.25" customHeight="1" x14ac:dyDescent="0.25">
      <c r="A1279" s="157">
        <v>1273</v>
      </c>
      <c r="B1279" s="164" t="s">
        <v>3227</v>
      </c>
      <c r="C1279" s="169" t="s">
        <v>3220</v>
      </c>
      <c r="D1279" s="169" t="s">
        <v>496</v>
      </c>
      <c r="E1279" s="170" t="s">
        <v>3228</v>
      </c>
      <c r="F1279" s="171" t="s">
        <v>3229</v>
      </c>
      <c r="G1279" s="171" t="s">
        <v>3229</v>
      </c>
      <c r="H1279" s="172" t="s">
        <v>3229</v>
      </c>
      <c r="I1279" s="164" t="s">
        <v>497</v>
      </c>
      <c r="J1279" s="164">
        <v>217</v>
      </c>
      <c r="K1279" s="171">
        <v>217</v>
      </c>
      <c r="L1279" s="171" t="s">
        <v>3223</v>
      </c>
      <c r="M1279" s="173">
        <v>69500</v>
      </c>
      <c r="N1279" s="173">
        <f>P1279-M1279</f>
        <v>24800</v>
      </c>
      <c r="O1279" s="173">
        <v>24886.956521739099</v>
      </c>
      <c r="P1279" s="173">
        <v>94300</v>
      </c>
      <c r="Q1279" s="173">
        <f>+O1279/1800000*2340000</f>
        <v>32353.043478260832</v>
      </c>
      <c r="R1279" s="173">
        <f>+M1279+Q1279</f>
        <v>101853.04347826084</v>
      </c>
      <c r="S1279" s="173">
        <v>101800</v>
      </c>
      <c r="T1279" s="174"/>
      <c r="U1279" s="175" t="s">
        <v>476</v>
      </c>
      <c r="V1279" s="175" t="s">
        <v>2524</v>
      </c>
      <c r="W1279" s="175" t="s">
        <v>173</v>
      </c>
      <c r="X1279" s="176">
        <v>43294</v>
      </c>
      <c r="Y1279" s="171" t="s">
        <v>7684</v>
      </c>
      <c r="Z1279" s="171"/>
      <c r="AA1279" s="173"/>
      <c r="AB1279" s="173"/>
      <c r="AC1279" s="173"/>
      <c r="AD1279" s="173"/>
      <c r="AE1279" s="173"/>
      <c r="AF1279" s="173">
        <v>197000</v>
      </c>
      <c r="AG1279" s="173"/>
      <c r="AH1279" s="173"/>
      <c r="AI1279" s="173">
        <v>108120</v>
      </c>
      <c r="AJ1279" s="173"/>
      <c r="AK1279" s="173"/>
      <c r="AL1279" s="173"/>
      <c r="AM1279" s="173"/>
      <c r="AN1279" s="173"/>
      <c r="AO1279" s="173"/>
      <c r="AP1279" s="173"/>
      <c r="AQ1279" s="173"/>
      <c r="AR1279" s="173"/>
      <c r="AS1279" s="173">
        <v>128000</v>
      </c>
      <c r="AT1279" s="160">
        <f t="shared" si="415"/>
        <v>3</v>
      </c>
      <c r="AU1279" s="173">
        <f t="shared" si="416"/>
        <v>433120</v>
      </c>
      <c r="AV1279" s="173">
        <f t="shared" si="417"/>
        <v>144400</v>
      </c>
      <c r="AW1279" s="173">
        <f t="shared" si="418"/>
        <v>108120</v>
      </c>
      <c r="AX1279" s="173">
        <f t="shared" si="419"/>
        <v>42600</v>
      </c>
      <c r="AY1279" s="173">
        <f t="shared" si="427"/>
        <v>6320</v>
      </c>
      <c r="AZ1279" s="177">
        <f t="shared" si="428"/>
        <v>0.41846758349705304</v>
      </c>
      <c r="BA1279" s="177">
        <f t="shared" si="429"/>
        <v>6.2082514734774066E-2</v>
      </c>
      <c r="BB1279" s="173">
        <f t="shared" si="437"/>
        <v>144400</v>
      </c>
      <c r="BC1279" s="178">
        <f t="shared" si="435"/>
        <v>144400</v>
      </c>
      <c r="BD1279" s="173">
        <f t="shared" si="414"/>
        <v>42600</v>
      </c>
      <c r="BE1279" s="177">
        <f t="shared" si="430"/>
        <v>0.41846758349705304</v>
      </c>
      <c r="BF1279" s="179" t="s">
        <v>7679</v>
      </c>
      <c r="BG1279" s="174"/>
      <c r="BH1279" s="166" t="s">
        <v>20501</v>
      </c>
      <c r="BI1279" s="162"/>
      <c r="BJ1279" s="163">
        <v>1</v>
      </c>
      <c r="BK1279" s="163"/>
    </row>
    <row r="1280" spans="1:63" ht="35.25" customHeight="1" x14ac:dyDescent="0.25">
      <c r="A1280" s="157">
        <v>1274</v>
      </c>
      <c r="B1280" s="164" t="s">
        <v>3427</v>
      </c>
      <c r="C1280" s="169" t="s">
        <v>3418</v>
      </c>
      <c r="D1280" s="169" t="s">
        <v>496</v>
      </c>
      <c r="E1280" s="170" t="s">
        <v>3428</v>
      </c>
      <c r="F1280" s="171" t="s">
        <v>7598</v>
      </c>
      <c r="G1280" s="171" t="s">
        <v>3429</v>
      </c>
      <c r="H1280" s="172" t="s">
        <v>3430</v>
      </c>
      <c r="I1280" s="164" t="s">
        <v>497</v>
      </c>
      <c r="J1280" s="164">
        <v>223</v>
      </c>
      <c r="K1280" s="171">
        <v>223</v>
      </c>
      <c r="L1280" s="171" t="s">
        <v>3419</v>
      </c>
      <c r="M1280" s="173">
        <v>150000</v>
      </c>
      <c r="N1280" s="173">
        <v>34000</v>
      </c>
      <c r="O1280" s="173">
        <v>34434.782608695597</v>
      </c>
      <c r="P1280" s="173">
        <v>184000</v>
      </c>
      <c r="Q1280" s="173">
        <v>44765.217391304272</v>
      </c>
      <c r="R1280" s="173">
        <v>194765.21739130426</v>
      </c>
      <c r="S1280" s="173">
        <v>194700</v>
      </c>
      <c r="T1280" s="174"/>
      <c r="U1280" s="175" t="s">
        <v>198</v>
      </c>
      <c r="V1280" s="175" t="s">
        <v>2524</v>
      </c>
      <c r="W1280" s="175" t="s">
        <v>196</v>
      </c>
      <c r="X1280" s="176">
        <v>43294</v>
      </c>
      <c r="Y1280" s="171" t="s">
        <v>7684</v>
      </c>
      <c r="Z1280" s="171"/>
      <c r="AA1280" s="173"/>
      <c r="AB1280" s="173"/>
      <c r="AC1280" s="173"/>
      <c r="AD1280" s="173">
        <v>328000</v>
      </c>
      <c r="AE1280" s="173"/>
      <c r="AF1280" s="173"/>
      <c r="AG1280" s="173"/>
      <c r="AH1280" s="173"/>
      <c r="AI1280" s="173">
        <v>213600</v>
      </c>
      <c r="AJ1280" s="173"/>
      <c r="AK1280" s="173"/>
      <c r="AL1280" s="173"/>
      <c r="AM1280" s="173"/>
      <c r="AN1280" s="173"/>
      <c r="AO1280" s="173"/>
      <c r="AP1280" s="173"/>
      <c r="AQ1280" s="173"/>
      <c r="AR1280" s="173">
        <v>263000</v>
      </c>
      <c r="AS1280" s="173"/>
      <c r="AT1280" s="160">
        <f t="shared" si="415"/>
        <v>3</v>
      </c>
      <c r="AU1280" s="173">
        <f t="shared" si="416"/>
        <v>804600</v>
      </c>
      <c r="AV1280" s="173">
        <f t="shared" si="417"/>
        <v>268200</v>
      </c>
      <c r="AW1280" s="173">
        <f t="shared" si="418"/>
        <v>213600</v>
      </c>
      <c r="AX1280" s="173">
        <f t="shared" si="419"/>
        <v>73500</v>
      </c>
      <c r="AY1280" s="173">
        <f t="shared" si="427"/>
        <v>18900</v>
      </c>
      <c r="AZ1280" s="177">
        <f t="shared" si="428"/>
        <v>0.37750385208012327</v>
      </c>
      <c r="BA1280" s="177">
        <f t="shared" si="429"/>
        <v>9.7072419106317406E-2</v>
      </c>
      <c r="BB1280" s="173">
        <f t="shared" si="437"/>
        <v>268200</v>
      </c>
      <c r="BC1280" s="178">
        <f t="shared" si="435"/>
        <v>268200</v>
      </c>
      <c r="BD1280" s="173">
        <f t="shared" si="414"/>
        <v>73500</v>
      </c>
      <c r="BE1280" s="177">
        <f t="shared" si="430"/>
        <v>0.37750385208012327</v>
      </c>
      <c r="BF1280" s="179" t="s">
        <v>7679</v>
      </c>
      <c r="BG1280" s="174"/>
      <c r="BH1280" s="166" t="s">
        <v>20501</v>
      </c>
      <c r="BI1280" s="162"/>
      <c r="BJ1280" s="163">
        <v>1</v>
      </c>
      <c r="BK1280" s="163"/>
    </row>
    <row r="1281" spans="1:63" ht="35.25" customHeight="1" x14ac:dyDescent="0.25">
      <c r="A1281" s="157">
        <v>1275</v>
      </c>
      <c r="B1281" s="164" t="s">
        <v>3453</v>
      </c>
      <c r="C1281" s="169" t="s">
        <v>3449</v>
      </c>
      <c r="D1281" s="169" t="s">
        <v>496</v>
      </c>
      <c r="E1281" s="170" t="s">
        <v>3428</v>
      </c>
      <c r="F1281" s="171" t="s">
        <v>7598</v>
      </c>
      <c r="G1281" s="171" t="s">
        <v>3454</v>
      </c>
      <c r="H1281" s="172" t="s">
        <v>3430</v>
      </c>
      <c r="I1281" s="164" t="s">
        <v>497</v>
      </c>
      <c r="J1281" s="164">
        <v>225</v>
      </c>
      <c r="K1281" s="171">
        <v>225</v>
      </c>
      <c r="L1281" s="171" t="s">
        <v>3450</v>
      </c>
      <c r="M1281" s="173">
        <v>200000</v>
      </c>
      <c r="N1281" s="173">
        <v>68000</v>
      </c>
      <c r="O1281" s="173">
        <v>68869.565217391297</v>
      </c>
      <c r="P1281" s="173">
        <v>268000</v>
      </c>
      <c r="Q1281" s="173">
        <v>89530.434782608689</v>
      </c>
      <c r="R1281" s="173">
        <v>289530.4347826087</v>
      </c>
      <c r="S1281" s="173">
        <v>289500</v>
      </c>
      <c r="T1281" s="174"/>
      <c r="U1281" s="175" t="s">
        <v>26</v>
      </c>
      <c r="V1281" s="175" t="s">
        <v>2524</v>
      </c>
      <c r="W1281" s="175" t="s">
        <v>27</v>
      </c>
      <c r="X1281" s="176">
        <v>43294</v>
      </c>
      <c r="Y1281" s="171" t="s">
        <v>7684</v>
      </c>
      <c r="Z1281" s="171"/>
      <c r="AA1281" s="173"/>
      <c r="AB1281" s="173"/>
      <c r="AC1281" s="173"/>
      <c r="AD1281" s="173">
        <v>477100</v>
      </c>
      <c r="AE1281" s="173"/>
      <c r="AF1281" s="173"/>
      <c r="AG1281" s="173"/>
      <c r="AH1281" s="173"/>
      <c r="AI1281" s="173">
        <v>308400</v>
      </c>
      <c r="AJ1281" s="173"/>
      <c r="AK1281" s="173"/>
      <c r="AL1281" s="173"/>
      <c r="AM1281" s="173"/>
      <c r="AN1281" s="173"/>
      <c r="AO1281" s="173"/>
      <c r="AP1281" s="173"/>
      <c r="AQ1281" s="173"/>
      <c r="AR1281" s="173">
        <v>409000</v>
      </c>
      <c r="AS1281" s="173"/>
      <c r="AT1281" s="160">
        <f t="shared" si="415"/>
        <v>3</v>
      </c>
      <c r="AU1281" s="173">
        <f t="shared" si="416"/>
        <v>1194500</v>
      </c>
      <c r="AV1281" s="173">
        <f t="shared" si="417"/>
        <v>398200</v>
      </c>
      <c r="AW1281" s="173">
        <f t="shared" si="418"/>
        <v>308400</v>
      </c>
      <c r="AX1281" s="173">
        <f t="shared" si="419"/>
        <v>108700</v>
      </c>
      <c r="AY1281" s="173">
        <f t="shared" si="427"/>
        <v>18900</v>
      </c>
      <c r="AZ1281" s="177">
        <f t="shared" si="428"/>
        <v>0.37547495682210708</v>
      </c>
      <c r="BA1281" s="177">
        <f t="shared" si="429"/>
        <v>6.5284974093264253E-2</v>
      </c>
      <c r="BB1281" s="173">
        <f t="shared" si="437"/>
        <v>398200</v>
      </c>
      <c r="BC1281" s="178">
        <f t="shared" si="435"/>
        <v>398200</v>
      </c>
      <c r="BD1281" s="173">
        <f t="shared" si="414"/>
        <v>108700</v>
      </c>
      <c r="BE1281" s="177">
        <f t="shared" si="430"/>
        <v>0.37547495682210708</v>
      </c>
      <c r="BF1281" s="179" t="s">
        <v>7679</v>
      </c>
      <c r="BG1281" s="174"/>
      <c r="BH1281" s="166" t="s">
        <v>20501</v>
      </c>
      <c r="BI1281" s="162"/>
      <c r="BJ1281" s="163">
        <v>1</v>
      </c>
      <c r="BK1281" s="163"/>
    </row>
    <row r="1282" spans="1:63" ht="35.25" customHeight="1" x14ac:dyDescent="0.25">
      <c r="A1282" s="157">
        <v>1276</v>
      </c>
      <c r="B1282" s="164" t="s">
        <v>3646</v>
      </c>
      <c r="C1282" s="169" t="s">
        <v>3640</v>
      </c>
      <c r="D1282" s="169" t="s">
        <v>496</v>
      </c>
      <c r="E1282" s="170" t="s">
        <v>3647</v>
      </c>
      <c r="F1282" s="171" t="s">
        <v>3648</v>
      </c>
      <c r="G1282" s="171" t="s">
        <v>3648</v>
      </c>
      <c r="H1282" s="172" t="s">
        <v>3649</v>
      </c>
      <c r="I1282" s="164" t="s">
        <v>499</v>
      </c>
      <c r="J1282" s="164">
        <v>508</v>
      </c>
      <c r="K1282" s="171">
        <v>508</v>
      </c>
      <c r="L1282" s="171" t="s">
        <v>3641</v>
      </c>
      <c r="M1282" s="173">
        <v>915000</v>
      </c>
      <c r="N1282" s="173">
        <v>148000</v>
      </c>
      <c r="O1282" s="173">
        <v>148695.652173913</v>
      </c>
      <c r="P1282" s="173">
        <v>1063000</v>
      </c>
      <c r="Q1282" s="173">
        <v>193304.34782608689</v>
      </c>
      <c r="R1282" s="173">
        <v>1108304.3478260869</v>
      </c>
      <c r="S1282" s="173">
        <v>1108300</v>
      </c>
      <c r="T1282" s="174"/>
      <c r="U1282" s="175" t="s">
        <v>31</v>
      </c>
      <c r="V1282" s="175" t="s">
        <v>23</v>
      </c>
      <c r="W1282" s="175" t="s">
        <v>24</v>
      </c>
      <c r="X1282" s="176">
        <v>43294</v>
      </c>
      <c r="Y1282" s="171" t="s">
        <v>7684</v>
      </c>
      <c r="Z1282" s="171"/>
      <c r="AA1282" s="173"/>
      <c r="AB1282" s="173"/>
      <c r="AC1282" s="173"/>
      <c r="AD1282" s="173"/>
      <c r="AE1282" s="173"/>
      <c r="AF1282" s="173"/>
      <c r="AG1282" s="173"/>
      <c r="AH1282" s="173"/>
      <c r="AI1282" s="173">
        <v>1489000</v>
      </c>
      <c r="AJ1282" s="173"/>
      <c r="AK1282" s="173"/>
      <c r="AL1282" s="173"/>
      <c r="AM1282" s="173"/>
      <c r="AN1282" s="173"/>
      <c r="AO1282" s="173"/>
      <c r="AP1282" s="173"/>
      <c r="AQ1282" s="173"/>
      <c r="AR1282" s="173">
        <v>1398000</v>
      </c>
      <c r="AS1282" s="173">
        <v>1515000</v>
      </c>
      <c r="AT1282" s="160">
        <f t="shared" si="415"/>
        <v>3</v>
      </c>
      <c r="AU1282" s="173">
        <f t="shared" si="416"/>
        <v>4402000</v>
      </c>
      <c r="AV1282" s="173">
        <f t="shared" si="417"/>
        <v>1467300</v>
      </c>
      <c r="AW1282" s="173">
        <f t="shared" si="418"/>
        <v>1398000</v>
      </c>
      <c r="AX1282" s="173">
        <f t="shared" si="419"/>
        <v>359000</v>
      </c>
      <c r="AY1282" s="173">
        <f t="shared" si="427"/>
        <v>289700</v>
      </c>
      <c r="AZ1282" s="177">
        <f t="shared" si="428"/>
        <v>0.32391951637643235</v>
      </c>
      <c r="BA1282" s="177">
        <f t="shared" si="429"/>
        <v>0.26139132003970045</v>
      </c>
      <c r="BB1282" s="173">
        <f t="shared" si="437"/>
        <v>1467300</v>
      </c>
      <c r="BC1282" s="178">
        <f t="shared" si="435"/>
        <v>1467300</v>
      </c>
      <c r="BD1282" s="173">
        <f t="shared" si="414"/>
        <v>359000</v>
      </c>
      <c r="BE1282" s="177">
        <f t="shared" si="430"/>
        <v>0.32391951637643235</v>
      </c>
      <c r="BF1282" s="179" t="s">
        <v>7679</v>
      </c>
      <c r="BG1282" s="174"/>
      <c r="BH1282" s="166" t="s">
        <v>20501</v>
      </c>
      <c r="BI1282" s="162"/>
      <c r="BJ1282" s="163">
        <v>1</v>
      </c>
      <c r="BK1282" s="163"/>
    </row>
    <row r="1283" spans="1:63" ht="35.25" customHeight="1" x14ac:dyDescent="0.25">
      <c r="A1283" s="157">
        <v>1277</v>
      </c>
      <c r="B1283" s="164" t="s">
        <v>3688</v>
      </c>
      <c r="C1283" s="169" t="s">
        <v>3674</v>
      </c>
      <c r="D1283" s="169" t="s">
        <v>496</v>
      </c>
      <c r="E1283" s="170" t="s">
        <v>3689</v>
      </c>
      <c r="F1283" s="171" t="s">
        <v>3690</v>
      </c>
      <c r="G1283" s="171" t="s">
        <v>3690</v>
      </c>
      <c r="H1283" s="172" t="s">
        <v>3691</v>
      </c>
      <c r="I1283" s="164" t="s">
        <v>439</v>
      </c>
      <c r="J1283" s="164">
        <v>515</v>
      </c>
      <c r="K1283" s="171">
        <v>515</v>
      </c>
      <c r="L1283" s="171" t="s">
        <v>3675</v>
      </c>
      <c r="M1283" s="173">
        <v>129000</v>
      </c>
      <c r="N1283" s="173">
        <v>68000</v>
      </c>
      <c r="O1283" s="173">
        <v>68869.565217391297</v>
      </c>
      <c r="P1283" s="173">
        <v>197000</v>
      </c>
      <c r="Q1283" s="173">
        <v>89530.434782608689</v>
      </c>
      <c r="R1283" s="173">
        <v>218530.4347826087</v>
      </c>
      <c r="S1283" s="173">
        <v>218500</v>
      </c>
      <c r="T1283" s="174"/>
      <c r="U1283" s="175" t="s">
        <v>22</v>
      </c>
      <c r="V1283" s="175" t="s">
        <v>23</v>
      </c>
      <c r="W1283" s="175" t="s">
        <v>24</v>
      </c>
      <c r="X1283" s="176">
        <v>43294</v>
      </c>
      <c r="Y1283" s="171" t="s">
        <v>7688</v>
      </c>
      <c r="Z1283" s="171"/>
      <c r="AA1283" s="173"/>
      <c r="AB1283" s="173"/>
      <c r="AC1283" s="173"/>
      <c r="AD1283" s="173"/>
      <c r="AE1283" s="173"/>
      <c r="AF1283" s="173"/>
      <c r="AG1283" s="173"/>
      <c r="AH1283" s="173"/>
      <c r="AI1283" s="173">
        <v>223200</v>
      </c>
      <c r="AJ1283" s="173"/>
      <c r="AK1283" s="173"/>
      <c r="AL1283" s="173"/>
      <c r="AM1283" s="173"/>
      <c r="AN1283" s="173"/>
      <c r="AO1283" s="173"/>
      <c r="AP1283" s="173"/>
      <c r="AQ1283" s="173"/>
      <c r="AR1283" s="173">
        <v>348000</v>
      </c>
      <c r="AS1283" s="173">
        <v>260000</v>
      </c>
      <c r="AT1283" s="160">
        <f t="shared" si="415"/>
        <v>3</v>
      </c>
      <c r="AU1283" s="173">
        <f t="shared" si="416"/>
        <v>831200</v>
      </c>
      <c r="AV1283" s="173">
        <f t="shared" si="417"/>
        <v>277100</v>
      </c>
      <c r="AW1283" s="173">
        <f t="shared" si="418"/>
        <v>223200</v>
      </c>
      <c r="AX1283" s="173">
        <f t="shared" si="419"/>
        <v>58600</v>
      </c>
      <c r="AY1283" s="173">
        <f t="shared" si="427"/>
        <v>4700</v>
      </c>
      <c r="AZ1283" s="177">
        <f t="shared" si="428"/>
        <v>0.26819221967963386</v>
      </c>
      <c r="BA1283" s="177">
        <f t="shared" si="429"/>
        <v>2.1510297482837528E-2</v>
      </c>
      <c r="BB1283" s="173">
        <f t="shared" si="437"/>
        <v>277100</v>
      </c>
      <c r="BC1283" s="178">
        <f t="shared" si="435"/>
        <v>277100</v>
      </c>
      <c r="BD1283" s="173">
        <f t="shared" ref="BD1283:BD1346" si="438">BB1283-S1283</f>
        <v>58600</v>
      </c>
      <c r="BE1283" s="177">
        <f t="shared" si="430"/>
        <v>0.26819221967963386</v>
      </c>
      <c r="BF1283" s="179" t="s">
        <v>7679</v>
      </c>
      <c r="BG1283" s="174"/>
      <c r="BH1283" s="166" t="s">
        <v>20501</v>
      </c>
      <c r="BI1283" s="162"/>
      <c r="BJ1283" s="163">
        <v>1</v>
      </c>
      <c r="BK1283" s="163"/>
    </row>
    <row r="1284" spans="1:63" ht="35.25" customHeight="1" x14ac:dyDescent="0.25">
      <c r="A1284" s="157">
        <v>1278</v>
      </c>
      <c r="B1284" s="164" t="s">
        <v>3696</v>
      </c>
      <c r="C1284" s="169" t="s">
        <v>3674</v>
      </c>
      <c r="D1284" s="169" t="s">
        <v>496</v>
      </c>
      <c r="E1284" s="170" t="s">
        <v>3697</v>
      </c>
      <c r="F1284" s="171" t="s">
        <v>3698</v>
      </c>
      <c r="G1284" s="171" t="s">
        <v>3698</v>
      </c>
      <c r="H1284" s="172" t="s">
        <v>3699</v>
      </c>
      <c r="I1284" s="164" t="s">
        <v>21</v>
      </c>
      <c r="J1284" s="164">
        <v>515</v>
      </c>
      <c r="K1284" s="171">
        <v>515</v>
      </c>
      <c r="L1284" s="171" t="s">
        <v>3675</v>
      </c>
      <c r="M1284" s="173">
        <v>129000</v>
      </c>
      <c r="N1284" s="173">
        <v>68000</v>
      </c>
      <c r="O1284" s="173">
        <v>68869.565217391297</v>
      </c>
      <c r="P1284" s="173">
        <v>197000</v>
      </c>
      <c r="Q1284" s="173">
        <v>89530.434782608689</v>
      </c>
      <c r="R1284" s="173">
        <v>218530.4347826087</v>
      </c>
      <c r="S1284" s="173">
        <v>218500</v>
      </c>
      <c r="T1284" s="174"/>
      <c r="U1284" s="175" t="s">
        <v>90</v>
      </c>
      <c r="V1284" s="175" t="s">
        <v>23</v>
      </c>
      <c r="W1284" s="175" t="s">
        <v>24</v>
      </c>
      <c r="X1284" s="176">
        <v>43294</v>
      </c>
      <c r="Y1284" s="171" t="s">
        <v>7684</v>
      </c>
      <c r="Z1284" s="171"/>
      <c r="AA1284" s="173"/>
      <c r="AB1284" s="173"/>
      <c r="AC1284" s="173"/>
      <c r="AD1284" s="173"/>
      <c r="AE1284" s="173"/>
      <c r="AF1284" s="173"/>
      <c r="AG1284" s="173"/>
      <c r="AH1284" s="173"/>
      <c r="AI1284" s="173">
        <v>223200</v>
      </c>
      <c r="AJ1284" s="173"/>
      <c r="AK1284" s="173"/>
      <c r="AL1284" s="173"/>
      <c r="AM1284" s="173"/>
      <c r="AN1284" s="173"/>
      <c r="AO1284" s="173"/>
      <c r="AP1284" s="173"/>
      <c r="AQ1284" s="173"/>
      <c r="AR1284" s="173">
        <v>915000</v>
      </c>
      <c r="AS1284" s="173">
        <v>480000</v>
      </c>
      <c r="AT1284" s="160">
        <f t="shared" si="415"/>
        <v>3</v>
      </c>
      <c r="AU1284" s="173">
        <f t="shared" si="416"/>
        <v>1618200</v>
      </c>
      <c r="AV1284" s="173">
        <f t="shared" si="417"/>
        <v>539400</v>
      </c>
      <c r="AW1284" s="173">
        <f t="shared" si="418"/>
        <v>223200</v>
      </c>
      <c r="AX1284" s="173">
        <f t="shared" si="419"/>
        <v>320900</v>
      </c>
      <c r="AY1284" s="173">
        <f t="shared" si="427"/>
        <v>4700</v>
      </c>
      <c r="AZ1284" s="177">
        <f t="shared" si="428"/>
        <v>1.4686498855835239</v>
      </c>
      <c r="BA1284" s="177">
        <f t="shared" si="429"/>
        <v>2.1510297482837528E-2</v>
      </c>
      <c r="BB1284" s="173">
        <f>AS1284</f>
        <v>480000</v>
      </c>
      <c r="BC1284" s="178">
        <f t="shared" si="435"/>
        <v>539400</v>
      </c>
      <c r="BD1284" s="173">
        <f t="shared" si="438"/>
        <v>261500</v>
      </c>
      <c r="BE1284" s="177">
        <f t="shared" si="430"/>
        <v>1.1967963386727689</v>
      </c>
      <c r="BF1284" s="179" t="s">
        <v>20562</v>
      </c>
      <c r="BG1284" s="174"/>
      <c r="BH1284" s="166" t="s">
        <v>20501</v>
      </c>
      <c r="BI1284" s="162"/>
      <c r="BJ1284" s="163">
        <v>1</v>
      </c>
      <c r="BK1284" s="163"/>
    </row>
    <row r="1285" spans="1:63" ht="35.25" customHeight="1" x14ac:dyDescent="0.25">
      <c r="A1285" s="157">
        <v>1279</v>
      </c>
      <c r="B1285" s="164" t="s">
        <v>3700</v>
      </c>
      <c r="C1285" s="169" t="s">
        <v>3674</v>
      </c>
      <c r="D1285" s="169" t="s">
        <v>496</v>
      </c>
      <c r="E1285" s="170" t="s">
        <v>3701</v>
      </c>
      <c r="F1285" s="171" t="s">
        <v>3702</v>
      </c>
      <c r="G1285" s="171" t="s">
        <v>3702</v>
      </c>
      <c r="H1285" s="172" t="s">
        <v>3703</v>
      </c>
      <c r="I1285" s="164" t="s">
        <v>626</v>
      </c>
      <c r="J1285" s="164">
        <v>515</v>
      </c>
      <c r="K1285" s="171">
        <v>515</v>
      </c>
      <c r="L1285" s="171" t="s">
        <v>3675</v>
      </c>
      <c r="M1285" s="173">
        <v>129000</v>
      </c>
      <c r="N1285" s="173">
        <v>68000</v>
      </c>
      <c r="O1285" s="173">
        <v>68869.565217391297</v>
      </c>
      <c r="P1285" s="173">
        <v>197000</v>
      </c>
      <c r="Q1285" s="173">
        <v>89530.434782608689</v>
      </c>
      <c r="R1285" s="173">
        <v>218530.4347826087</v>
      </c>
      <c r="S1285" s="173">
        <v>218500</v>
      </c>
      <c r="T1285" s="174"/>
      <c r="U1285" s="175" t="s">
        <v>26</v>
      </c>
      <c r="V1285" s="175" t="s">
        <v>23</v>
      </c>
      <c r="W1285" s="175" t="s">
        <v>27</v>
      </c>
      <c r="X1285" s="176">
        <v>43294</v>
      </c>
      <c r="Y1285" s="171" t="s">
        <v>7684</v>
      </c>
      <c r="Z1285" s="171"/>
      <c r="AA1285" s="173"/>
      <c r="AB1285" s="173"/>
      <c r="AC1285" s="173"/>
      <c r="AD1285" s="173">
        <v>327000</v>
      </c>
      <c r="AE1285" s="173"/>
      <c r="AF1285" s="173"/>
      <c r="AG1285" s="173"/>
      <c r="AH1285" s="173"/>
      <c r="AI1285" s="173">
        <v>223200</v>
      </c>
      <c r="AJ1285" s="173"/>
      <c r="AK1285" s="173"/>
      <c r="AL1285" s="173"/>
      <c r="AM1285" s="173"/>
      <c r="AN1285" s="173"/>
      <c r="AO1285" s="173"/>
      <c r="AP1285" s="173"/>
      <c r="AQ1285" s="173"/>
      <c r="AR1285" s="173">
        <v>432000</v>
      </c>
      <c r="AS1285" s="173"/>
      <c r="AT1285" s="160">
        <f t="shared" si="415"/>
        <v>3</v>
      </c>
      <c r="AU1285" s="173">
        <f t="shared" si="416"/>
        <v>982200</v>
      </c>
      <c r="AV1285" s="173">
        <f t="shared" si="417"/>
        <v>327400</v>
      </c>
      <c r="AW1285" s="173">
        <f t="shared" si="418"/>
        <v>223200</v>
      </c>
      <c r="AX1285" s="173">
        <f t="shared" si="419"/>
        <v>108900</v>
      </c>
      <c r="AY1285" s="173">
        <f t="shared" si="427"/>
        <v>4700</v>
      </c>
      <c r="AZ1285" s="177">
        <f t="shared" si="428"/>
        <v>0.49839816933638442</v>
      </c>
      <c r="BA1285" s="177">
        <f t="shared" si="429"/>
        <v>2.1510297482837528E-2</v>
      </c>
      <c r="BB1285" s="173">
        <f>AV1285</f>
        <v>327400</v>
      </c>
      <c r="BC1285" s="178">
        <f t="shared" si="435"/>
        <v>327400</v>
      </c>
      <c r="BD1285" s="173">
        <f t="shared" si="438"/>
        <v>108900</v>
      </c>
      <c r="BE1285" s="177">
        <f t="shared" si="430"/>
        <v>0.49839816933638442</v>
      </c>
      <c r="BF1285" s="179" t="s">
        <v>7679</v>
      </c>
      <c r="BG1285" s="174"/>
      <c r="BH1285" s="166" t="s">
        <v>20501</v>
      </c>
      <c r="BI1285" s="162"/>
      <c r="BJ1285" s="163">
        <v>1</v>
      </c>
      <c r="BK1285" s="163"/>
    </row>
    <row r="1286" spans="1:63" ht="35.25" customHeight="1" x14ac:dyDescent="0.25">
      <c r="A1286" s="157">
        <v>1280</v>
      </c>
      <c r="B1286" s="164" t="s">
        <v>3717</v>
      </c>
      <c r="C1286" s="169" t="s">
        <v>3708</v>
      </c>
      <c r="D1286" s="169" t="s">
        <v>496</v>
      </c>
      <c r="E1286" s="170" t="s">
        <v>3718</v>
      </c>
      <c r="F1286" s="171" t="s">
        <v>3719</v>
      </c>
      <c r="G1286" s="171" t="s">
        <v>3720</v>
      </c>
      <c r="H1286" s="172" t="s">
        <v>3719</v>
      </c>
      <c r="I1286" s="164" t="s">
        <v>499</v>
      </c>
      <c r="J1286" s="164">
        <v>521</v>
      </c>
      <c r="K1286" s="171">
        <v>521</v>
      </c>
      <c r="L1286" s="171" t="s">
        <v>3712</v>
      </c>
      <c r="M1286" s="173">
        <v>604000</v>
      </c>
      <c r="N1286" s="173">
        <v>48000</v>
      </c>
      <c r="O1286" s="173">
        <v>48521.739130434798</v>
      </c>
      <c r="P1286" s="173">
        <v>652000</v>
      </c>
      <c r="Q1286" s="173">
        <v>63078.260869565238</v>
      </c>
      <c r="R1286" s="173">
        <v>667078.26086956519</v>
      </c>
      <c r="S1286" s="173">
        <v>667000</v>
      </c>
      <c r="T1286" s="174"/>
      <c r="U1286" s="175" t="s">
        <v>90</v>
      </c>
      <c r="V1286" s="175" t="s">
        <v>23</v>
      </c>
      <c r="W1286" s="175" t="s">
        <v>24</v>
      </c>
      <c r="X1286" s="176">
        <v>43294</v>
      </c>
      <c r="Y1286" s="171" t="s">
        <v>7684</v>
      </c>
      <c r="Z1286" s="171"/>
      <c r="AA1286" s="173"/>
      <c r="AB1286" s="173"/>
      <c r="AC1286" s="173"/>
      <c r="AD1286" s="173"/>
      <c r="AE1286" s="173"/>
      <c r="AF1286" s="173"/>
      <c r="AG1286" s="173"/>
      <c r="AH1286" s="173"/>
      <c r="AI1286" s="173">
        <v>1500000</v>
      </c>
      <c r="AJ1286" s="173"/>
      <c r="AK1286" s="173"/>
      <c r="AL1286" s="173"/>
      <c r="AM1286" s="173"/>
      <c r="AN1286" s="173"/>
      <c r="AO1286" s="173"/>
      <c r="AP1286" s="173"/>
      <c r="AQ1286" s="173"/>
      <c r="AR1286" s="173">
        <v>803000</v>
      </c>
      <c r="AS1286" s="173">
        <v>953000</v>
      </c>
      <c r="AT1286" s="160">
        <f t="shared" si="415"/>
        <v>3</v>
      </c>
      <c r="AU1286" s="173">
        <f t="shared" si="416"/>
        <v>3256000</v>
      </c>
      <c r="AV1286" s="173">
        <f t="shared" si="417"/>
        <v>1085300</v>
      </c>
      <c r="AW1286" s="173">
        <f t="shared" si="418"/>
        <v>803000</v>
      </c>
      <c r="AX1286" s="173">
        <f t="shared" si="419"/>
        <v>418300</v>
      </c>
      <c r="AY1286" s="173">
        <f t="shared" si="427"/>
        <v>136000</v>
      </c>
      <c r="AZ1286" s="177">
        <f t="shared" si="428"/>
        <v>0.62713643178410794</v>
      </c>
      <c r="BA1286" s="177">
        <f t="shared" si="429"/>
        <v>0.20389805097451275</v>
      </c>
      <c r="BB1286" s="173">
        <f>AW1286</f>
        <v>803000</v>
      </c>
      <c r="BC1286" s="178">
        <f t="shared" si="435"/>
        <v>1085300</v>
      </c>
      <c r="BD1286" s="173">
        <f t="shared" si="438"/>
        <v>136000</v>
      </c>
      <c r="BE1286" s="177">
        <f t="shared" si="430"/>
        <v>0.20389805097451275</v>
      </c>
      <c r="BF1286" s="179" t="s">
        <v>20515</v>
      </c>
      <c r="BG1286" s="174"/>
      <c r="BH1286" s="166" t="s">
        <v>20501</v>
      </c>
      <c r="BI1286" s="162"/>
      <c r="BJ1286" s="163">
        <v>1</v>
      </c>
      <c r="BK1286" s="163"/>
    </row>
    <row r="1287" spans="1:63" ht="35.25" customHeight="1" x14ac:dyDescent="0.25">
      <c r="A1287" s="157">
        <v>1281</v>
      </c>
      <c r="B1287" s="164" t="s">
        <v>3784</v>
      </c>
      <c r="C1287" s="169" t="s">
        <v>3761</v>
      </c>
      <c r="D1287" s="169" t="s">
        <v>496</v>
      </c>
      <c r="E1287" s="170" t="s">
        <v>3785</v>
      </c>
      <c r="F1287" s="171" t="s">
        <v>3786</v>
      </c>
      <c r="G1287" s="171" t="s">
        <v>3787</v>
      </c>
      <c r="H1287" s="172" t="s">
        <v>3786</v>
      </c>
      <c r="I1287" s="164" t="s">
        <v>499</v>
      </c>
      <c r="J1287" s="164">
        <v>525</v>
      </c>
      <c r="K1287" s="171">
        <v>525</v>
      </c>
      <c r="L1287" s="171" t="s">
        <v>3765</v>
      </c>
      <c r="M1287" s="173">
        <v>339000</v>
      </c>
      <c r="N1287" s="173">
        <v>73000</v>
      </c>
      <c r="O1287" s="173">
        <v>73565.217391304395</v>
      </c>
      <c r="P1287" s="173">
        <v>412000</v>
      </c>
      <c r="Q1287" s="173">
        <v>95634.782608695707</v>
      </c>
      <c r="R1287" s="173">
        <v>434634.78260869568</v>
      </c>
      <c r="S1287" s="173">
        <v>434600</v>
      </c>
      <c r="T1287" s="174"/>
      <c r="U1287" s="175" t="s">
        <v>26</v>
      </c>
      <c r="V1287" s="175" t="s">
        <v>23</v>
      </c>
      <c r="W1287" s="175" t="s">
        <v>27</v>
      </c>
      <c r="X1287" s="176">
        <v>43294</v>
      </c>
      <c r="Y1287" s="171" t="s">
        <v>7684</v>
      </c>
      <c r="Z1287" s="171"/>
      <c r="AA1287" s="173"/>
      <c r="AB1287" s="173"/>
      <c r="AC1287" s="173"/>
      <c r="AD1287" s="173"/>
      <c r="AE1287" s="173"/>
      <c r="AF1287" s="173"/>
      <c r="AG1287" s="173"/>
      <c r="AH1287" s="173"/>
      <c r="AI1287" s="173">
        <v>500000</v>
      </c>
      <c r="AJ1287" s="173"/>
      <c r="AK1287" s="173"/>
      <c r="AL1287" s="173"/>
      <c r="AM1287" s="173"/>
      <c r="AN1287" s="173"/>
      <c r="AO1287" s="173"/>
      <c r="AP1287" s="173"/>
      <c r="AQ1287" s="173"/>
      <c r="AR1287" s="173">
        <v>595000</v>
      </c>
      <c r="AS1287" s="173">
        <v>579000</v>
      </c>
      <c r="AT1287" s="160">
        <f t="shared" ref="AT1287:AT1350" si="439">COUNT(AA1287:AS1287)</f>
        <v>3</v>
      </c>
      <c r="AU1287" s="173">
        <f t="shared" ref="AU1287:AU1350" si="440">SUM(AA1287:AS1287)</f>
        <v>1674000</v>
      </c>
      <c r="AV1287" s="173">
        <f t="shared" ref="AV1287:AV1350" si="441">ROUND(AU1287/AT1287,-2)</f>
        <v>558000</v>
      </c>
      <c r="AW1287" s="173">
        <f t="shared" ref="AW1287:AW1350" si="442">MIN(AA1287:AS1287)</f>
        <v>500000</v>
      </c>
      <c r="AX1287" s="173">
        <f t="shared" ref="AX1287:AX1350" si="443">AV1287-S1287</f>
        <v>123400</v>
      </c>
      <c r="AY1287" s="173">
        <f t="shared" si="427"/>
        <v>65400</v>
      </c>
      <c r="AZ1287" s="177">
        <f t="shared" si="428"/>
        <v>0.28393925448688451</v>
      </c>
      <c r="BA1287" s="177">
        <f t="shared" si="429"/>
        <v>0.15048320294523701</v>
      </c>
      <c r="BB1287" s="173">
        <f>AV1287</f>
        <v>558000</v>
      </c>
      <c r="BC1287" s="178">
        <f t="shared" si="435"/>
        <v>558000</v>
      </c>
      <c r="BD1287" s="173">
        <f t="shared" si="438"/>
        <v>123400</v>
      </c>
      <c r="BE1287" s="177">
        <f t="shared" si="430"/>
        <v>0.28393925448688451</v>
      </c>
      <c r="BF1287" s="179" t="s">
        <v>7679</v>
      </c>
      <c r="BG1287" s="174"/>
      <c r="BH1287" s="166" t="s">
        <v>20501</v>
      </c>
      <c r="BI1287" s="162"/>
      <c r="BJ1287" s="163">
        <v>1</v>
      </c>
      <c r="BK1287" s="163"/>
    </row>
    <row r="1288" spans="1:63" ht="35.25" customHeight="1" x14ac:dyDescent="0.25">
      <c r="A1288" s="157">
        <v>1282</v>
      </c>
      <c r="B1288" s="164" t="s">
        <v>3796</v>
      </c>
      <c r="C1288" s="169" t="s">
        <v>3761</v>
      </c>
      <c r="D1288" s="169" t="s">
        <v>496</v>
      </c>
      <c r="E1288" s="170" t="s">
        <v>3797</v>
      </c>
      <c r="F1288" s="171" t="s">
        <v>3798</v>
      </c>
      <c r="G1288" s="171" t="s">
        <v>3799</v>
      </c>
      <c r="H1288" s="172" t="s">
        <v>3798</v>
      </c>
      <c r="I1288" s="164" t="s">
        <v>499</v>
      </c>
      <c r="J1288" s="164">
        <v>525</v>
      </c>
      <c r="K1288" s="171">
        <v>525</v>
      </c>
      <c r="L1288" s="171" t="s">
        <v>3765</v>
      </c>
      <c r="M1288" s="173">
        <v>339000</v>
      </c>
      <c r="N1288" s="173">
        <v>73000</v>
      </c>
      <c r="O1288" s="173">
        <v>73565.217391304395</v>
      </c>
      <c r="P1288" s="173">
        <v>412000</v>
      </c>
      <c r="Q1288" s="173">
        <v>95634.782608695707</v>
      </c>
      <c r="R1288" s="173">
        <v>434634.78260869568</v>
      </c>
      <c r="S1288" s="173">
        <v>434600</v>
      </c>
      <c r="T1288" s="174"/>
      <c r="U1288" s="175" t="s">
        <v>22</v>
      </c>
      <c r="V1288" s="175" t="s">
        <v>23</v>
      </c>
      <c r="W1288" s="175" t="s">
        <v>29</v>
      </c>
      <c r="X1288" s="176">
        <v>43294</v>
      </c>
      <c r="Y1288" s="171" t="s">
        <v>7684</v>
      </c>
      <c r="Z1288" s="171"/>
      <c r="AA1288" s="173"/>
      <c r="AB1288" s="173"/>
      <c r="AC1288" s="173"/>
      <c r="AD1288" s="173"/>
      <c r="AE1288" s="173"/>
      <c r="AF1288" s="173"/>
      <c r="AG1288" s="173"/>
      <c r="AH1288" s="173"/>
      <c r="AI1288" s="173">
        <v>478800</v>
      </c>
      <c r="AJ1288" s="173"/>
      <c r="AK1288" s="173"/>
      <c r="AL1288" s="173"/>
      <c r="AM1288" s="173"/>
      <c r="AN1288" s="173"/>
      <c r="AO1288" s="173"/>
      <c r="AP1288" s="173"/>
      <c r="AQ1288" s="173"/>
      <c r="AR1288" s="173">
        <v>595000</v>
      </c>
      <c r="AS1288" s="173">
        <v>579000</v>
      </c>
      <c r="AT1288" s="160">
        <f t="shared" si="439"/>
        <v>3</v>
      </c>
      <c r="AU1288" s="173">
        <f t="shared" si="440"/>
        <v>1652800</v>
      </c>
      <c r="AV1288" s="173">
        <f t="shared" si="441"/>
        <v>550900</v>
      </c>
      <c r="AW1288" s="173">
        <f t="shared" si="442"/>
        <v>478800</v>
      </c>
      <c r="AX1288" s="173">
        <f t="shared" si="443"/>
        <v>116300</v>
      </c>
      <c r="AY1288" s="173">
        <f t="shared" si="427"/>
        <v>44200</v>
      </c>
      <c r="AZ1288" s="177">
        <f t="shared" si="428"/>
        <v>0.26760239300506211</v>
      </c>
      <c r="BA1288" s="177">
        <f t="shared" si="429"/>
        <v>0.10170271514035895</v>
      </c>
      <c r="BB1288" s="173">
        <f>AV1288</f>
        <v>550900</v>
      </c>
      <c r="BC1288" s="178">
        <f t="shared" si="435"/>
        <v>550900</v>
      </c>
      <c r="BD1288" s="173">
        <f t="shared" si="438"/>
        <v>116300</v>
      </c>
      <c r="BE1288" s="177">
        <f t="shared" si="430"/>
        <v>0.26760239300506211</v>
      </c>
      <c r="BF1288" s="179" t="s">
        <v>7679</v>
      </c>
      <c r="BG1288" s="174"/>
      <c r="BH1288" s="166" t="s">
        <v>20501</v>
      </c>
      <c r="BI1288" s="162"/>
      <c r="BJ1288" s="163">
        <v>1</v>
      </c>
      <c r="BK1288" s="163"/>
    </row>
    <row r="1289" spans="1:63" ht="35.25" customHeight="1" x14ac:dyDescent="0.25">
      <c r="A1289" s="157">
        <v>1283</v>
      </c>
      <c r="B1289" s="164" t="s">
        <v>3967</v>
      </c>
      <c r="C1289" s="169" t="s">
        <v>3943</v>
      </c>
      <c r="D1289" s="169" t="s">
        <v>496</v>
      </c>
      <c r="E1289" s="170" t="s">
        <v>3968</v>
      </c>
      <c r="F1289" s="171" t="s">
        <v>3969</v>
      </c>
      <c r="G1289" s="171" t="s">
        <v>3970</v>
      </c>
      <c r="H1289" s="172" t="s">
        <v>3969</v>
      </c>
      <c r="I1289" s="164" t="s">
        <v>499</v>
      </c>
      <c r="J1289" s="164">
        <v>535</v>
      </c>
      <c r="K1289" s="171">
        <v>535</v>
      </c>
      <c r="L1289" s="171" t="s">
        <v>3944</v>
      </c>
      <c r="M1289" s="173">
        <v>269000</v>
      </c>
      <c r="N1289" s="173">
        <v>79000</v>
      </c>
      <c r="O1289" s="173">
        <v>79826.0869565217</v>
      </c>
      <c r="P1289" s="173">
        <v>348000</v>
      </c>
      <c r="Q1289" s="173">
        <v>103773.9130434782</v>
      </c>
      <c r="R1289" s="173">
        <v>372773.91304347821</v>
      </c>
      <c r="S1289" s="173">
        <v>372700</v>
      </c>
      <c r="T1289" s="174"/>
      <c r="U1289" s="175" t="s">
        <v>22</v>
      </c>
      <c r="V1289" s="175" t="s">
        <v>23</v>
      </c>
      <c r="W1289" s="175" t="s">
        <v>24</v>
      </c>
      <c r="X1289" s="176">
        <v>43294</v>
      </c>
      <c r="Y1289" s="171" t="s">
        <v>7684</v>
      </c>
      <c r="Z1289" s="171"/>
      <c r="AA1289" s="173"/>
      <c r="AB1289" s="173"/>
      <c r="AC1289" s="173"/>
      <c r="AD1289" s="173"/>
      <c r="AE1289" s="173"/>
      <c r="AF1289" s="173"/>
      <c r="AG1289" s="173"/>
      <c r="AH1289" s="173"/>
      <c r="AI1289" s="173">
        <v>500000</v>
      </c>
      <c r="AJ1289" s="173"/>
      <c r="AK1289" s="173"/>
      <c r="AL1289" s="173"/>
      <c r="AM1289" s="173"/>
      <c r="AN1289" s="173"/>
      <c r="AO1289" s="173"/>
      <c r="AP1289" s="173"/>
      <c r="AQ1289" s="173"/>
      <c r="AR1289" s="173">
        <v>539000</v>
      </c>
      <c r="AS1289" s="173">
        <v>480000</v>
      </c>
      <c r="AT1289" s="160">
        <f t="shared" si="439"/>
        <v>3</v>
      </c>
      <c r="AU1289" s="173">
        <f t="shared" si="440"/>
        <v>1519000</v>
      </c>
      <c r="AV1289" s="173">
        <f t="shared" si="441"/>
        <v>506300</v>
      </c>
      <c r="AW1289" s="173">
        <f t="shared" si="442"/>
        <v>480000</v>
      </c>
      <c r="AX1289" s="173">
        <f t="shared" si="443"/>
        <v>133600</v>
      </c>
      <c r="AY1289" s="173">
        <f t="shared" si="427"/>
        <v>107300</v>
      </c>
      <c r="AZ1289" s="177">
        <f t="shared" si="428"/>
        <v>0.3584652535551382</v>
      </c>
      <c r="BA1289" s="177">
        <f t="shared" si="429"/>
        <v>0.28789911456935874</v>
      </c>
      <c r="BB1289" s="173">
        <f>AW1289</f>
        <v>480000</v>
      </c>
      <c r="BC1289" s="178">
        <f t="shared" si="435"/>
        <v>506300</v>
      </c>
      <c r="BD1289" s="173">
        <f t="shared" si="438"/>
        <v>107300</v>
      </c>
      <c r="BE1289" s="177">
        <f t="shared" si="430"/>
        <v>0.28789911456935874</v>
      </c>
      <c r="BF1289" s="179" t="s">
        <v>20515</v>
      </c>
      <c r="BG1289" s="174"/>
      <c r="BH1289" s="166" t="s">
        <v>20501</v>
      </c>
      <c r="BI1289" s="162"/>
      <c r="BJ1289" s="163">
        <v>1</v>
      </c>
      <c r="BK1289" s="163"/>
    </row>
    <row r="1290" spans="1:63" ht="35.25" customHeight="1" x14ac:dyDescent="0.25">
      <c r="A1290" s="157">
        <v>1284</v>
      </c>
      <c r="B1290" s="164" t="s">
        <v>4010</v>
      </c>
      <c r="C1290" s="169" t="s">
        <v>3997</v>
      </c>
      <c r="D1290" s="169" t="s">
        <v>496</v>
      </c>
      <c r="E1290" s="170" t="s">
        <v>4011</v>
      </c>
      <c r="F1290" s="171" t="s">
        <v>4012</v>
      </c>
      <c r="G1290" s="171" t="s">
        <v>4013</v>
      </c>
      <c r="H1290" s="172" t="s">
        <v>4014</v>
      </c>
      <c r="I1290" s="164" t="s">
        <v>499</v>
      </c>
      <c r="J1290" s="164">
        <v>537</v>
      </c>
      <c r="K1290" s="171">
        <v>537</v>
      </c>
      <c r="L1290" s="171" t="s">
        <v>3998</v>
      </c>
      <c r="M1290" s="173">
        <v>269000</v>
      </c>
      <c r="N1290" s="173">
        <v>79000</v>
      </c>
      <c r="O1290" s="173">
        <v>79826.0869565217</v>
      </c>
      <c r="P1290" s="173">
        <v>348000</v>
      </c>
      <c r="Q1290" s="173">
        <v>103773.9130434782</v>
      </c>
      <c r="R1290" s="173">
        <v>372773.91304347821</v>
      </c>
      <c r="S1290" s="173">
        <v>372700</v>
      </c>
      <c r="T1290" s="174"/>
      <c r="U1290" s="175" t="s">
        <v>22</v>
      </c>
      <c r="V1290" s="175" t="s">
        <v>23</v>
      </c>
      <c r="W1290" s="175" t="s">
        <v>29</v>
      </c>
      <c r="X1290" s="176">
        <v>43294</v>
      </c>
      <c r="Y1290" s="171" t="s">
        <v>7684</v>
      </c>
      <c r="Z1290" s="171"/>
      <c r="AA1290" s="173"/>
      <c r="AB1290" s="173"/>
      <c r="AC1290" s="173"/>
      <c r="AD1290" s="173"/>
      <c r="AE1290" s="173"/>
      <c r="AF1290" s="173"/>
      <c r="AG1290" s="173"/>
      <c r="AH1290" s="173"/>
      <c r="AI1290" s="173">
        <v>380000</v>
      </c>
      <c r="AJ1290" s="173"/>
      <c r="AK1290" s="173"/>
      <c r="AL1290" s="173"/>
      <c r="AM1290" s="173"/>
      <c r="AN1290" s="173"/>
      <c r="AO1290" s="173"/>
      <c r="AP1290" s="173"/>
      <c r="AQ1290" s="173"/>
      <c r="AR1290" s="173">
        <v>539000</v>
      </c>
      <c r="AS1290" s="173">
        <v>480000</v>
      </c>
      <c r="AT1290" s="160">
        <f t="shared" si="439"/>
        <v>3</v>
      </c>
      <c r="AU1290" s="173">
        <f t="shared" si="440"/>
        <v>1399000</v>
      </c>
      <c r="AV1290" s="173">
        <f t="shared" si="441"/>
        <v>466300</v>
      </c>
      <c r="AW1290" s="173">
        <f t="shared" si="442"/>
        <v>380000</v>
      </c>
      <c r="AX1290" s="173">
        <f t="shared" si="443"/>
        <v>93600</v>
      </c>
      <c r="AY1290" s="173">
        <f t="shared" si="427"/>
        <v>7300</v>
      </c>
      <c r="AZ1290" s="177">
        <f t="shared" si="428"/>
        <v>0.25114032734102493</v>
      </c>
      <c r="BA1290" s="177">
        <f t="shared" si="429"/>
        <v>1.9586799034075664E-2</v>
      </c>
      <c r="BB1290" s="173">
        <f>AV1290</f>
        <v>466300</v>
      </c>
      <c r="BC1290" s="178">
        <f t="shared" si="435"/>
        <v>466300</v>
      </c>
      <c r="BD1290" s="173">
        <f t="shared" si="438"/>
        <v>93600</v>
      </c>
      <c r="BE1290" s="177">
        <f t="shared" si="430"/>
        <v>0.25114032734102493</v>
      </c>
      <c r="BF1290" s="179" t="s">
        <v>7679</v>
      </c>
      <c r="BG1290" s="174"/>
      <c r="BH1290" s="166" t="s">
        <v>20501</v>
      </c>
      <c r="BI1290" s="162"/>
      <c r="BJ1290" s="163">
        <v>1</v>
      </c>
      <c r="BK1290" s="163"/>
    </row>
    <row r="1291" spans="1:63" ht="35.25" customHeight="1" x14ac:dyDescent="0.25">
      <c r="A1291" s="157">
        <v>1285</v>
      </c>
      <c r="B1291" s="164" t="s">
        <v>4019</v>
      </c>
      <c r="C1291" s="169" t="s">
        <v>3997</v>
      </c>
      <c r="D1291" s="169" t="s">
        <v>496</v>
      </c>
      <c r="E1291" s="170" t="s">
        <v>4020</v>
      </c>
      <c r="F1291" s="171" t="s">
        <v>4021</v>
      </c>
      <c r="G1291" s="171" t="s">
        <v>4022</v>
      </c>
      <c r="H1291" s="172" t="s">
        <v>4023</v>
      </c>
      <c r="I1291" s="164" t="s">
        <v>499</v>
      </c>
      <c r="J1291" s="164">
        <v>537</v>
      </c>
      <c r="K1291" s="171">
        <v>537</v>
      </c>
      <c r="L1291" s="171" t="s">
        <v>3998</v>
      </c>
      <c r="M1291" s="173">
        <v>269000</v>
      </c>
      <c r="N1291" s="173">
        <v>79000</v>
      </c>
      <c r="O1291" s="173">
        <v>79826.0869565217</v>
      </c>
      <c r="P1291" s="173">
        <v>348000</v>
      </c>
      <c r="Q1291" s="173">
        <v>103773.9130434782</v>
      </c>
      <c r="R1291" s="173">
        <v>372773.91304347821</v>
      </c>
      <c r="S1291" s="173">
        <v>372700</v>
      </c>
      <c r="T1291" s="174"/>
      <c r="U1291" s="175" t="s">
        <v>26</v>
      </c>
      <c r="V1291" s="175" t="s">
        <v>23</v>
      </c>
      <c r="W1291" s="175" t="s">
        <v>27</v>
      </c>
      <c r="X1291" s="176">
        <v>43294</v>
      </c>
      <c r="Y1291" s="171" t="s">
        <v>7684</v>
      </c>
      <c r="Z1291" s="171"/>
      <c r="AA1291" s="173"/>
      <c r="AB1291" s="173"/>
      <c r="AC1291" s="173"/>
      <c r="AD1291" s="173"/>
      <c r="AE1291" s="173"/>
      <c r="AF1291" s="173"/>
      <c r="AG1291" s="173"/>
      <c r="AH1291" s="173"/>
      <c r="AI1291" s="173">
        <v>380000</v>
      </c>
      <c r="AJ1291" s="173"/>
      <c r="AK1291" s="173"/>
      <c r="AL1291" s="173"/>
      <c r="AM1291" s="173"/>
      <c r="AN1291" s="173"/>
      <c r="AO1291" s="173"/>
      <c r="AP1291" s="173"/>
      <c r="AQ1291" s="173"/>
      <c r="AR1291" s="173">
        <v>539000</v>
      </c>
      <c r="AS1291" s="173">
        <v>480000</v>
      </c>
      <c r="AT1291" s="160">
        <f t="shared" si="439"/>
        <v>3</v>
      </c>
      <c r="AU1291" s="173">
        <f t="shared" si="440"/>
        <v>1399000</v>
      </c>
      <c r="AV1291" s="173">
        <f t="shared" si="441"/>
        <v>466300</v>
      </c>
      <c r="AW1291" s="173">
        <f t="shared" si="442"/>
        <v>380000</v>
      </c>
      <c r="AX1291" s="173">
        <f t="shared" si="443"/>
        <v>93600</v>
      </c>
      <c r="AY1291" s="173">
        <f t="shared" si="427"/>
        <v>7300</v>
      </c>
      <c r="AZ1291" s="177">
        <f t="shared" si="428"/>
        <v>0.25114032734102493</v>
      </c>
      <c r="BA1291" s="177">
        <f t="shared" si="429"/>
        <v>1.9586799034075664E-2</v>
      </c>
      <c r="BB1291" s="173">
        <f>AV1291</f>
        <v>466300</v>
      </c>
      <c r="BC1291" s="178">
        <f t="shared" si="435"/>
        <v>466300</v>
      </c>
      <c r="BD1291" s="173">
        <f t="shared" si="438"/>
        <v>93600</v>
      </c>
      <c r="BE1291" s="177">
        <f t="shared" si="430"/>
        <v>0.25114032734102493</v>
      </c>
      <c r="BF1291" s="179" t="s">
        <v>7679</v>
      </c>
      <c r="BG1291" s="174"/>
      <c r="BH1291" s="166" t="s">
        <v>20501</v>
      </c>
      <c r="BI1291" s="162"/>
      <c r="BJ1291" s="163">
        <v>1</v>
      </c>
      <c r="BK1291" s="163"/>
    </row>
    <row r="1292" spans="1:63" ht="35.25" customHeight="1" x14ac:dyDescent="0.25">
      <c r="A1292" s="157">
        <v>1286</v>
      </c>
      <c r="B1292" s="164" t="s">
        <v>4073</v>
      </c>
      <c r="C1292" s="169" t="s">
        <v>4062</v>
      </c>
      <c r="D1292" s="169" t="s">
        <v>496</v>
      </c>
      <c r="E1292" s="170" t="s">
        <v>4074</v>
      </c>
      <c r="F1292" s="171" t="s">
        <v>4075</v>
      </c>
      <c r="G1292" s="171" t="s">
        <v>4076</v>
      </c>
      <c r="H1292" s="172" t="s">
        <v>4075</v>
      </c>
      <c r="I1292" s="164" t="s">
        <v>499</v>
      </c>
      <c r="J1292" s="164">
        <v>539</v>
      </c>
      <c r="K1292" s="171">
        <v>539</v>
      </c>
      <c r="L1292" s="171" t="s">
        <v>4066</v>
      </c>
      <c r="M1292" s="173">
        <v>564000</v>
      </c>
      <c r="N1292" s="173">
        <v>73000</v>
      </c>
      <c r="O1292" s="173">
        <v>73565.217391304395</v>
      </c>
      <c r="P1292" s="173">
        <v>637000</v>
      </c>
      <c r="Q1292" s="173">
        <v>95634.782608695707</v>
      </c>
      <c r="R1292" s="173">
        <v>659634.78260869568</v>
      </c>
      <c r="S1292" s="173">
        <v>659600</v>
      </c>
      <c r="T1292" s="174"/>
      <c r="U1292" s="175" t="s">
        <v>22</v>
      </c>
      <c r="V1292" s="175" t="s">
        <v>23</v>
      </c>
      <c r="W1292" s="175" t="s">
        <v>24</v>
      </c>
      <c r="X1292" s="176">
        <v>43294</v>
      </c>
      <c r="Y1292" s="171" t="s">
        <v>7684</v>
      </c>
      <c r="Z1292" s="171"/>
      <c r="AA1292" s="173"/>
      <c r="AB1292" s="173"/>
      <c r="AC1292" s="173"/>
      <c r="AD1292" s="173"/>
      <c r="AE1292" s="173"/>
      <c r="AF1292" s="173"/>
      <c r="AG1292" s="173"/>
      <c r="AH1292" s="173"/>
      <c r="AI1292" s="173">
        <v>1150000</v>
      </c>
      <c r="AJ1292" s="173"/>
      <c r="AK1292" s="173"/>
      <c r="AL1292" s="173"/>
      <c r="AM1292" s="173"/>
      <c r="AN1292" s="173"/>
      <c r="AO1292" s="173"/>
      <c r="AP1292" s="173"/>
      <c r="AQ1292" s="173"/>
      <c r="AR1292" s="173">
        <v>829000</v>
      </c>
      <c r="AS1292" s="173">
        <v>917000</v>
      </c>
      <c r="AT1292" s="160">
        <f t="shared" si="439"/>
        <v>3</v>
      </c>
      <c r="AU1292" s="173">
        <f t="shared" si="440"/>
        <v>2896000</v>
      </c>
      <c r="AV1292" s="173">
        <f t="shared" si="441"/>
        <v>965300</v>
      </c>
      <c r="AW1292" s="173">
        <f t="shared" si="442"/>
        <v>829000</v>
      </c>
      <c r="AX1292" s="173">
        <f t="shared" si="443"/>
        <v>305700</v>
      </c>
      <c r="AY1292" s="173">
        <f t="shared" si="427"/>
        <v>169400</v>
      </c>
      <c r="AZ1292" s="177">
        <f t="shared" si="428"/>
        <v>0.46346270466949668</v>
      </c>
      <c r="BA1292" s="177">
        <f t="shared" si="429"/>
        <v>0.25682231655548815</v>
      </c>
      <c r="BB1292" s="173">
        <f>AV1292</f>
        <v>965300</v>
      </c>
      <c r="BC1292" s="178">
        <f t="shared" si="435"/>
        <v>965300</v>
      </c>
      <c r="BD1292" s="173">
        <f t="shared" si="438"/>
        <v>305700</v>
      </c>
      <c r="BE1292" s="177">
        <f t="shared" si="430"/>
        <v>0.46346270466949668</v>
      </c>
      <c r="BF1292" s="179" t="s">
        <v>7679</v>
      </c>
      <c r="BG1292" s="174"/>
      <c r="BH1292" s="166" t="s">
        <v>20501</v>
      </c>
      <c r="BI1292" s="162"/>
      <c r="BJ1292" s="163">
        <v>1</v>
      </c>
      <c r="BK1292" s="163"/>
    </row>
    <row r="1293" spans="1:63" ht="35.25" customHeight="1" x14ac:dyDescent="0.25">
      <c r="A1293" s="157">
        <v>1287</v>
      </c>
      <c r="B1293" s="164" t="s">
        <v>4134</v>
      </c>
      <c r="C1293" s="169" t="s">
        <v>4135</v>
      </c>
      <c r="D1293" s="169" t="s">
        <v>496</v>
      </c>
      <c r="E1293" s="170" t="s">
        <v>4136</v>
      </c>
      <c r="F1293" s="171" t="s">
        <v>4137</v>
      </c>
      <c r="G1293" s="171" t="s">
        <v>4137</v>
      </c>
      <c r="H1293" s="172" t="s">
        <v>4138</v>
      </c>
      <c r="I1293" s="164" t="s">
        <v>499</v>
      </c>
      <c r="J1293" s="164">
        <v>542</v>
      </c>
      <c r="K1293" s="171">
        <v>542</v>
      </c>
      <c r="L1293" s="171" t="s">
        <v>4139</v>
      </c>
      <c r="M1293" s="173">
        <v>104000</v>
      </c>
      <c r="N1293" s="173">
        <v>48000</v>
      </c>
      <c r="O1293" s="173">
        <v>48521.739130434798</v>
      </c>
      <c r="P1293" s="173">
        <v>152000</v>
      </c>
      <c r="Q1293" s="173">
        <v>63078.260869565238</v>
      </c>
      <c r="R1293" s="173">
        <v>167078.26086956525</v>
      </c>
      <c r="S1293" s="173">
        <v>167000</v>
      </c>
      <c r="T1293" s="174"/>
      <c r="U1293" s="175" t="s">
        <v>26</v>
      </c>
      <c r="V1293" s="175" t="s">
        <v>23</v>
      </c>
      <c r="W1293" s="175" t="s">
        <v>27</v>
      </c>
      <c r="X1293" s="176">
        <v>43294</v>
      </c>
      <c r="Y1293" s="171" t="s">
        <v>7684</v>
      </c>
      <c r="Z1293" s="171"/>
      <c r="AA1293" s="173"/>
      <c r="AB1293" s="173"/>
      <c r="AC1293" s="173"/>
      <c r="AD1293" s="173"/>
      <c r="AE1293" s="173"/>
      <c r="AF1293" s="173"/>
      <c r="AG1293" s="173"/>
      <c r="AH1293" s="173"/>
      <c r="AI1293" s="173">
        <v>400000</v>
      </c>
      <c r="AJ1293" s="173"/>
      <c r="AK1293" s="173"/>
      <c r="AL1293" s="173"/>
      <c r="AM1293" s="173"/>
      <c r="AN1293" s="173"/>
      <c r="AO1293" s="173"/>
      <c r="AP1293" s="173"/>
      <c r="AQ1293" s="173"/>
      <c r="AR1293" s="173">
        <v>283000</v>
      </c>
      <c r="AS1293" s="173">
        <v>203000</v>
      </c>
      <c r="AT1293" s="160">
        <f t="shared" si="439"/>
        <v>3</v>
      </c>
      <c r="AU1293" s="173">
        <f t="shared" si="440"/>
        <v>886000</v>
      </c>
      <c r="AV1293" s="173">
        <f t="shared" si="441"/>
        <v>295300</v>
      </c>
      <c r="AW1293" s="173">
        <f t="shared" si="442"/>
        <v>203000</v>
      </c>
      <c r="AX1293" s="173">
        <f t="shared" si="443"/>
        <v>128300</v>
      </c>
      <c r="AY1293" s="173">
        <f t="shared" si="427"/>
        <v>36000</v>
      </c>
      <c r="AZ1293" s="177">
        <f t="shared" si="428"/>
        <v>0.7682634730538922</v>
      </c>
      <c r="BA1293" s="177">
        <f t="shared" si="429"/>
        <v>0.21556886227544911</v>
      </c>
      <c r="BB1293" s="173">
        <f>AW1293</f>
        <v>203000</v>
      </c>
      <c r="BC1293" s="178">
        <f t="shared" si="435"/>
        <v>295300</v>
      </c>
      <c r="BD1293" s="173">
        <f t="shared" si="438"/>
        <v>36000</v>
      </c>
      <c r="BE1293" s="177">
        <f t="shared" si="430"/>
        <v>0.21556886227544911</v>
      </c>
      <c r="BF1293" s="179" t="s">
        <v>20515</v>
      </c>
      <c r="BG1293" s="174"/>
      <c r="BH1293" s="166" t="s">
        <v>20501</v>
      </c>
      <c r="BI1293" s="162"/>
      <c r="BJ1293" s="163">
        <v>1</v>
      </c>
      <c r="BK1293" s="163"/>
    </row>
    <row r="1294" spans="1:63" ht="35.25" customHeight="1" x14ac:dyDescent="0.25">
      <c r="A1294" s="157">
        <v>1288</v>
      </c>
      <c r="B1294" s="164" t="s">
        <v>4559</v>
      </c>
      <c r="C1294" s="169" t="s">
        <v>4554</v>
      </c>
      <c r="D1294" s="169" t="s">
        <v>496</v>
      </c>
      <c r="E1294" s="157">
        <v>3.4140999999999999</v>
      </c>
      <c r="F1294" s="171" t="s">
        <v>4560</v>
      </c>
      <c r="G1294" s="171" t="s">
        <v>4560</v>
      </c>
      <c r="H1294" s="172" t="s">
        <v>4560</v>
      </c>
      <c r="I1294" s="164" t="s">
        <v>25</v>
      </c>
      <c r="J1294" s="164">
        <v>699</v>
      </c>
      <c r="K1294" s="171">
        <v>699</v>
      </c>
      <c r="L1294" s="171" t="s">
        <v>4555</v>
      </c>
      <c r="M1294" s="173">
        <v>4315000</v>
      </c>
      <c r="N1294" s="173">
        <v>914000</v>
      </c>
      <c r="O1294" s="173">
        <v>914086.95652173902</v>
      </c>
      <c r="P1294" s="173">
        <v>5229000</v>
      </c>
      <c r="Q1294" s="173">
        <v>1188313.0434782607</v>
      </c>
      <c r="R1294" s="173">
        <v>5503313.0434782607</v>
      </c>
      <c r="S1294" s="173">
        <v>5503300</v>
      </c>
      <c r="T1294" s="174"/>
      <c r="U1294" s="175" t="s">
        <v>202</v>
      </c>
      <c r="V1294" s="175" t="s">
        <v>201</v>
      </c>
      <c r="W1294" s="175" t="s">
        <v>24</v>
      </c>
      <c r="X1294" s="176">
        <v>43294</v>
      </c>
      <c r="Y1294" s="171" t="s">
        <v>7684</v>
      </c>
      <c r="Z1294" s="171"/>
      <c r="AA1294" s="173"/>
      <c r="AB1294" s="173"/>
      <c r="AC1294" s="173">
        <v>8003300</v>
      </c>
      <c r="AD1294" s="173"/>
      <c r="AE1294" s="173"/>
      <c r="AF1294" s="173"/>
      <c r="AG1294" s="173">
        <v>11661000</v>
      </c>
      <c r="AH1294" s="173"/>
      <c r="AI1294" s="173"/>
      <c r="AJ1294" s="173"/>
      <c r="AK1294" s="173"/>
      <c r="AL1294" s="173"/>
      <c r="AM1294" s="173"/>
      <c r="AN1294" s="173"/>
      <c r="AO1294" s="173"/>
      <c r="AP1294" s="173"/>
      <c r="AQ1294" s="173"/>
      <c r="AR1294" s="173">
        <v>7865000</v>
      </c>
      <c r="AS1294" s="173"/>
      <c r="AT1294" s="160">
        <f t="shared" si="439"/>
        <v>3</v>
      </c>
      <c r="AU1294" s="173">
        <f t="shared" si="440"/>
        <v>27529300</v>
      </c>
      <c r="AV1294" s="173">
        <f t="shared" si="441"/>
        <v>9176400</v>
      </c>
      <c r="AW1294" s="173">
        <f t="shared" si="442"/>
        <v>7865000</v>
      </c>
      <c r="AX1294" s="173">
        <f t="shared" si="443"/>
        <v>3673100</v>
      </c>
      <c r="AY1294" s="173">
        <f t="shared" si="427"/>
        <v>2361700</v>
      </c>
      <c r="AZ1294" s="177">
        <f t="shared" si="428"/>
        <v>0.66743590209510661</v>
      </c>
      <c r="BA1294" s="177">
        <f t="shared" si="429"/>
        <v>0.42914251449130519</v>
      </c>
      <c r="BB1294" s="173">
        <f>AW1294</f>
        <v>7865000</v>
      </c>
      <c r="BC1294" s="178">
        <f t="shared" si="435"/>
        <v>9176400</v>
      </c>
      <c r="BD1294" s="173">
        <f t="shared" si="438"/>
        <v>2361700</v>
      </c>
      <c r="BE1294" s="177">
        <f t="shared" si="430"/>
        <v>0.42914251449130519</v>
      </c>
      <c r="BF1294" s="179" t="s">
        <v>20515</v>
      </c>
      <c r="BG1294" s="174"/>
      <c r="BH1294" s="166" t="s">
        <v>20501</v>
      </c>
      <c r="BI1294" s="162"/>
      <c r="BJ1294" s="163">
        <v>1</v>
      </c>
      <c r="BK1294" s="163"/>
    </row>
    <row r="1295" spans="1:63" ht="35.25" customHeight="1" x14ac:dyDescent="0.25">
      <c r="A1295" s="157">
        <v>1289</v>
      </c>
      <c r="B1295" s="164" t="s">
        <v>4688</v>
      </c>
      <c r="C1295" s="169" t="s">
        <v>4678</v>
      </c>
      <c r="D1295" s="169" t="s">
        <v>496</v>
      </c>
      <c r="E1295" s="170" t="s">
        <v>4689</v>
      </c>
      <c r="F1295" s="171" t="s">
        <v>4690</v>
      </c>
      <c r="G1295" s="171" t="s">
        <v>4690</v>
      </c>
      <c r="H1295" s="172" t="s">
        <v>4691</v>
      </c>
      <c r="I1295" s="164" t="s">
        <v>439</v>
      </c>
      <c r="J1295" s="164">
        <v>748</v>
      </c>
      <c r="K1295" s="171">
        <v>748</v>
      </c>
      <c r="L1295" s="171" t="s">
        <v>4681</v>
      </c>
      <c r="M1295" s="173">
        <v>66000</v>
      </c>
      <c r="N1295" s="173">
        <v>15000</v>
      </c>
      <c r="O1295" s="173">
        <v>15026.0869565217</v>
      </c>
      <c r="P1295" s="173">
        <v>81000</v>
      </c>
      <c r="Q1295" s="173">
        <v>19533.913043478209</v>
      </c>
      <c r="R1295" s="173">
        <v>85533.913043478213</v>
      </c>
      <c r="S1295" s="173">
        <v>85500</v>
      </c>
      <c r="T1295" s="174"/>
      <c r="U1295" s="175" t="s">
        <v>202</v>
      </c>
      <c r="V1295" s="175" t="s">
        <v>201</v>
      </c>
      <c r="W1295" s="175" t="s">
        <v>24</v>
      </c>
      <c r="X1295" s="176">
        <v>43294</v>
      </c>
      <c r="Y1295" s="171" t="s">
        <v>7684</v>
      </c>
      <c r="Z1295" s="171"/>
      <c r="AA1295" s="173"/>
      <c r="AB1295" s="173"/>
      <c r="AC1295" s="173"/>
      <c r="AD1295" s="173"/>
      <c r="AE1295" s="173"/>
      <c r="AF1295" s="173"/>
      <c r="AG1295" s="173"/>
      <c r="AH1295" s="173"/>
      <c r="AI1295" s="173">
        <v>94080</v>
      </c>
      <c r="AJ1295" s="173"/>
      <c r="AK1295" s="173"/>
      <c r="AL1295" s="173"/>
      <c r="AM1295" s="173"/>
      <c r="AN1295" s="173"/>
      <c r="AO1295" s="173"/>
      <c r="AP1295" s="173"/>
      <c r="AQ1295" s="173"/>
      <c r="AR1295" s="173">
        <v>137000</v>
      </c>
      <c r="AS1295" s="173">
        <v>113000</v>
      </c>
      <c r="AT1295" s="160">
        <f t="shared" si="439"/>
        <v>3</v>
      </c>
      <c r="AU1295" s="173">
        <f t="shared" si="440"/>
        <v>344080</v>
      </c>
      <c r="AV1295" s="173">
        <f t="shared" si="441"/>
        <v>114700</v>
      </c>
      <c r="AW1295" s="173">
        <f t="shared" si="442"/>
        <v>94080</v>
      </c>
      <c r="AX1295" s="173">
        <f t="shared" si="443"/>
        <v>29200</v>
      </c>
      <c r="AY1295" s="173">
        <f t="shared" si="427"/>
        <v>8580</v>
      </c>
      <c r="AZ1295" s="177">
        <f t="shared" si="428"/>
        <v>0.34152046783625734</v>
      </c>
      <c r="BA1295" s="177">
        <f t="shared" si="429"/>
        <v>0.10035087719298245</v>
      </c>
      <c r="BB1295" s="173">
        <f>AV1295</f>
        <v>114700</v>
      </c>
      <c r="BC1295" s="178">
        <f t="shared" si="435"/>
        <v>114700</v>
      </c>
      <c r="BD1295" s="173">
        <f t="shared" si="438"/>
        <v>29200</v>
      </c>
      <c r="BE1295" s="177">
        <f t="shared" si="430"/>
        <v>0.34152046783625734</v>
      </c>
      <c r="BF1295" s="179" t="s">
        <v>7679</v>
      </c>
      <c r="BG1295" s="174"/>
      <c r="BH1295" s="166" t="s">
        <v>20501</v>
      </c>
      <c r="BI1295" s="162"/>
      <c r="BJ1295" s="163">
        <v>1</v>
      </c>
      <c r="BK1295" s="163"/>
    </row>
    <row r="1296" spans="1:63" ht="35.25" customHeight="1" x14ac:dyDescent="0.25">
      <c r="A1296" s="157">
        <v>1290</v>
      </c>
      <c r="B1296" s="164" t="s">
        <v>4898</v>
      </c>
      <c r="C1296" s="169" t="s">
        <v>4899</v>
      </c>
      <c r="D1296" s="169" t="s">
        <v>496</v>
      </c>
      <c r="E1296" s="170" t="s">
        <v>4900</v>
      </c>
      <c r="F1296" s="171" t="s">
        <v>4901</v>
      </c>
      <c r="G1296" s="171" t="s">
        <v>4901</v>
      </c>
      <c r="H1296" s="172" t="s">
        <v>4901</v>
      </c>
      <c r="I1296" s="164" t="s">
        <v>439</v>
      </c>
      <c r="J1296" s="164">
        <v>792</v>
      </c>
      <c r="K1296" s="171">
        <v>792</v>
      </c>
      <c r="L1296" s="171" t="s">
        <v>4902</v>
      </c>
      <c r="M1296" s="173">
        <v>52000</v>
      </c>
      <c r="N1296" s="173">
        <v>15000</v>
      </c>
      <c r="O1296" s="173">
        <v>15026.0869565217</v>
      </c>
      <c r="P1296" s="173">
        <v>67000</v>
      </c>
      <c r="Q1296" s="173">
        <v>19533.913043478209</v>
      </c>
      <c r="R1296" s="173">
        <v>71533.913043478213</v>
      </c>
      <c r="S1296" s="173">
        <v>71500</v>
      </c>
      <c r="T1296" s="174"/>
      <c r="U1296" s="175" t="s">
        <v>26</v>
      </c>
      <c r="V1296" s="175" t="s">
        <v>4643</v>
      </c>
      <c r="W1296" s="175" t="s">
        <v>27</v>
      </c>
      <c r="X1296" s="176">
        <v>43294</v>
      </c>
      <c r="Y1296" s="171" t="s">
        <v>7684</v>
      </c>
      <c r="Z1296" s="171"/>
      <c r="AA1296" s="173"/>
      <c r="AB1296" s="173"/>
      <c r="AC1296" s="173"/>
      <c r="AD1296" s="173">
        <v>105000</v>
      </c>
      <c r="AE1296" s="173"/>
      <c r="AF1296" s="173"/>
      <c r="AG1296" s="173"/>
      <c r="AH1296" s="173"/>
      <c r="AI1296" s="173">
        <v>77280</v>
      </c>
      <c r="AJ1296" s="173"/>
      <c r="AK1296" s="173"/>
      <c r="AL1296" s="173"/>
      <c r="AM1296" s="173"/>
      <c r="AN1296" s="173"/>
      <c r="AO1296" s="173"/>
      <c r="AP1296" s="173"/>
      <c r="AQ1296" s="173"/>
      <c r="AR1296" s="173">
        <v>122000</v>
      </c>
      <c r="AS1296" s="173"/>
      <c r="AT1296" s="160">
        <f t="shared" si="439"/>
        <v>3</v>
      </c>
      <c r="AU1296" s="173">
        <f t="shared" si="440"/>
        <v>304280</v>
      </c>
      <c r="AV1296" s="173">
        <f t="shared" si="441"/>
        <v>101400</v>
      </c>
      <c r="AW1296" s="173">
        <f t="shared" si="442"/>
        <v>77280</v>
      </c>
      <c r="AX1296" s="173">
        <f t="shared" si="443"/>
        <v>29900</v>
      </c>
      <c r="AY1296" s="173">
        <f t="shared" si="427"/>
        <v>5780</v>
      </c>
      <c r="AZ1296" s="177">
        <f t="shared" si="428"/>
        <v>0.41818181818181815</v>
      </c>
      <c r="BA1296" s="177">
        <f t="shared" si="429"/>
        <v>8.0839160839160845E-2</v>
      </c>
      <c r="BB1296" s="173">
        <f>AV1296</f>
        <v>101400</v>
      </c>
      <c r="BC1296" s="178">
        <f t="shared" si="435"/>
        <v>101400</v>
      </c>
      <c r="BD1296" s="173">
        <f t="shared" si="438"/>
        <v>29900</v>
      </c>
      <c r="BE1296" s="177">
        <f t="shared" si="430"/>
        <v>0.41818181818181815</v>
      </c>
      <c r="BF1296" s="179" t="s">
        <v>7679</v>
      </c>
      <c r="BG1296" s="174"/>
      <c r="BH1296" s="166" t="s">
        <v>20501</v>
      </c>
      <c r="BI1296" s="162"/>
      <c r="BJ1296" s="163">
        <v>1</v>
      </c>
      <c r="BK1296" s="163"/>
    </row>
    <row r="1297" spans="1:63" ht="35.25" customHeight="1" x14ac:dyDescent="0.25">
      <c r="A1297" s="157">
        <v>1291</v>
      </c>
      <c r="B1297" s="164" t="s">
        <v>4917</v>
      </c>
      <c r="C1297" s="169" t="s">
        <v>4918</v>
      </c>
      <c r="D1297" s="169" t="s">
        <v>496</v>
      </c>
      <c r="E1297" s="170" t="s">
        <v>4919</v>
      </c>
      <c r="F1297" s="171" t="s">
        <v>4920</v>
      </c>
      <c r="G1297" s="171" t="s">
        <v>4920</v>
      </c>
      <c r="H1297" s="172" t="s">
        <v>4920</v>
      </c>
      <c r="I1297" s="164" t="s">
        <v>497</v>
      </c>
      <c r="J1297" s="164">
        <v>795</v>
      </c>
      <c r="K1297" s="171">
        <v>795</v>
      </c>
      <c r="L1297" s="171" t="s">
        <v>4921</v>
      </c>
      <c r="M1297" s="173">
        <v>25300</v>
      </c>
      <c r="N1297" s="173">
        <v>12000</v>
      </c>
      <c r="O1297" s="173">
        <v>12052.1739130435</v>
      </c>
      <c r="P1297" s="173">
        <v>37300</v>
      </c>
      <c r="Q1297" s="173">
        <v>15667.826086956551</v>
      </c>
      <c r="R1297" s="173">
        <v>40967.826086956549</v>
      </c>
      <c r="S1297" s="173">
        <v>40900</v>
      </c>
      <c r="T1297" s="174"/>
      <c r="U1297" s="175" t="s">
        <v>26</v>
      </c>
      <c r="V1297" s="175" t="s">
        <v>4643</v>
      </c>
      <c r="W1297" s="175" t="s">
        <v>27</v>
      </c>
      <c r="X1297" s="176">
        <v>43294</v>
      </c>
      <c r="Y1297" s="171" t="s">
        <v>7684</v>
      </c>
      <c r="Z1297" s="171"/>
      <c r="AA1297" s="173"/>
      <c r="AB1297" s="173"/>
      <c r="AC1297" s="173"/>
      <c r="AD1297" s="173"/>
      <c r="AE1297" s="173"/>
      <c r="AF1297" s="173"/>
      <c r="AG1297" s="173"/>
      <c r="AH1297" s="173"/>
      <c r="AI1297" s="173">
        <v>42240</v>
      </c>
      <c r="AJ1297" s="173"/>
      <c r="AK1297" s="173"/>
      <c r="AL1297" s="173"/>
      <c r="AM1297" s="173"/>
      <c r="AN1297" s="173"/>
      <c r="AO1297" s="173"/>
      <c r="AP1297" s="173"/>
      <c r="AQ1297" s="173"/>
      <c r="AR1297" s="173">
        <v>73000</v>
      </c>
      <c r="AS1297" s="173">
        <v>50000</v>
      </c>
      <c r="AT1297" s="160">
        <f t="shared" si="439"/>
        <v>3</v>
      </c>
      <c r="AU1297" s="173">
        <f t="shared" si="440"/>
        <v>165240</v>
      </c>
      <c r="AV1297" s="173">
        <f t="shared" si="441"/>
        <v>55100</v>
      </c>
      <c r="AW1297" s="173">
        <f t="shared" si="442"/>
        <v>42240</v>
      </c>
      <c r="AX1297" s="173">
        <f t="shared" si="443"/>
        <v>14200</v>
      </c>
      <c r="AY1297" s="173">
        <f t="shared" si="427"/>
        <v>1340</v>
      </c>
      <c r="AZ1297" s="177">
        <f t="shared" si="428"/>
        <v>0.3471882640586797</v>
      </c>
      <c r="BA1297" s="177">
        <f t="shared" si="429"/>
        <v>3.2762836185819072E-2</v>
      </c>
      <c r="BB1297" s="173">
        <f>AV1297</f>
        <v>55100</v>
      </c>
      <c r="BC1297" s="178">
        <f t="shared" si="435"/>
        <v>55100</v>
      </c>
      <c r="BD1297" s="173">
        <f t="shared" si="438"/>
        <v>14200</v>
      </c>
      <c r="BE1297" s="177">
        <f t="shared" si="430"/>
        <v>0.3471882640586797</v>
      </c>
      <c r="BF1297" s="179" t="s">
        <v>7679</v>
      </c>
      <c r="BG1297" s="174"/>
      <c r="BH1297" s="166" t="s">
        <v>20501</v>
      </c>
      <c r="BI1297" s="162"/>
      <c r="BJ1297" s="163">
        <v>1</v>
      </c>
      <c r="BK1297" s="163"/>
    </row>
    <row r="1298" spans="1:63" ht="35.25" customHeight="1" x14ac:dyDescent="0.25">
      <c r="A1298" s="157">
        <v>1292</v>
      </c>
      <c r="B1298" s="164" t="s">
        <v>5051</v>
      </c>
      <c r="C1298" s="169" t="s">
        <v>5052</v>
      </c>
      <c r="D1298" s="169" t="s">
        <v>496</v>
      </c>
      <c r="E1298" s="170" t="s">
        <v>5053</v>
      </c>
      <c r="F1298" s="171" t="s">
        <v>5054</v>
      </c>
      <c r="G1298" s="171" t="s">
        <v>5054</v>
      </c>
      <c r="H1298" s="172" t="s">
        <v>5054</v>
      </c>
      <c r="I1298" s="164" t="s">
        <v>497</v>
      </c>
      <c r="J1298" s="164">
        <v>809</v>
      </c>
      <c r="K1298" s="171">
        <v>809</v>
      </c>
      <c r="L1298" s="171" t="s">
        <v>5055</v>
      </c>
      <c r="M1298" s="173">
        <v>25300</v>
      </c>
      <c r="N1298" s="173">
        <v>12000</v>
      </c>
      <c r="O1298" s="173">
        <v>12052.1739130435</v>
      </c>
      <c r="P1298" s="173">
        <v>37300</v>
      </c>
      <c r="Q1298" s="173">
        <v>15667.826086956551</v>
      </c>
      <c r="R1298" s="173">
        <v>40967.826086956549</v>
      </c>
      <c r="S1298" s="173">
        <v>40900</v>
      </c>
      <c r="T1298" s="174"/>
      <c r="U1298" s="175" t="s">
        <v>26</v>
      </c>
      <c r="V1298" s="175" t="s">
        <v>4643</v>
      </c>
      <c r="W1298" s="175" t="s">
        <v>27</v>
      </c>
      <c r="X1298" s="176">
        <v>43294</v>
      </c>
      <c r="Y1298" s="171" t="s">
        <v>7684</v>
      </c>
      <c r="Z1298" s="171"/>
      <c r="AA1298" s="173"/>
      <c r="AB1298" s="173"/>
      <c r="AC1298" s="173"/>
      <c r="AD1298" s="173"/>
      <c r="AE1298" s="173"/>
      <c r="AF1298" s="173"/>
      <c r="AG1298" s="173">
        <v>175000</v>
      </c>
      <c r="AH1298" s="173"/>
      <c r="AI1298" s="173">
        <v>42240</v>
      </c>
      <c r="AJ1298" s="173"/>
      <c r="AK1298" s="173"/>
      <c r="AL1298" s="173"/>
      <c r="AM1298" s="173"/>
      <c r="AN1298" s="173"/>
      <c r="AO1298" s="173"/>
      <c r="AP1298" s="173"/>
      <c r="AQ1298" s="173"/>
      <c r="AR1298" s="173">
        <v>73000</v>
      </c>
      <c r="AS1298" s="173"/>
      <c r="AT1298" s="160">
        <f t="shared" si="439"/>
        <v>3</v>
      </c>
      <c r="AU1298" s="173">
        <f t="shared" si="440"/>
        <v>290240</v>
      </c>
      <c r="AV1298" s="173">
        <f t="shared" si="441"/>
        <v>96700</v>
      </c>
      <c r="AW1298" s="173">
        <f t="shared" si="442"/>
        <v>42240</v>
      </c>
      <c r="AX1298" s="173">
        <f t="shared" si="443"/>
        <v>55800</v>
      </c>
      <c r="AY1298" s="173">
        <f t="shared" si="427"/>
        <v>1340</v>
      </c>
      <c r="AZ1298" s="177">
        <f t="shared" si="428"/>
        <v>1.3643031784841075</v>
      </c>
      <c r="BA1298" s="177">
        <f t="shared" si="429"/>
        <v>3.2762836185819072E-2</v>
      </c>
      <c r="BB1298" s="173">
        <f>AR1298</f>
        <v>73000</v>
      </c>
      <c r="BC1298" s="178">
        <f t="shared" si="435"/>
        <v>96700</v>
      </c>
      <c r="BD1298" s="173">
        <f t="shared" si="438"/>
        <v>32100</v>
      </c>
      <c r="BE1298" s="177">
        <f t="shared" si="430"/>
        <v>0.78484107579462103</v>
      </c>
      <c r="BF1298" s="179" t="s">
        <v>20561</v>
      </c>
      <c r="BG1298" s="174"/>
      <c r="BH1298" s="166" t="s">
        <v>20501</v>
      </c>
      <c r="BI1298" s="162"/>
      <c r="BJ1298" s="163">
        <v>1</v>
      </c>
      <c r="BK1298" s="163"/>
    </row>
    <row r="1299" spans="1:63" ht="35.25" customHeight="1" x14ac:dyDescent="0.25">
      <c r="A1299" s="157">
        <v>1293</v>
      </c>
      <c r="B1299" s="164" t="s">
        <v>5308</v>
      </c>
      <c r="C1299" s="169" t="s">
        <v>5309</v>
      </c>
      <c r="D1299" s="169" t="s">
        <v>496</v>
      </c>
      <c r="E1299" s="170" t="s">
        <v>5310</v>
      </c>
      <c r="F1299" s="171" t="s">
        <v>5311</v>
      </c>
      <c r="G1299" s="171" t="s">
        <v>5311</v>
      </c>
      <c r="H1299" s="172" t="s">
        <v>5311</v>
      </c>
      <c r="I1299" s="164" t="s">
        <v>439</v>
      </c>
      <c r="J1299" s="164">
        <v>859</v>
      </c>
      <c r="K1299" s="171">
        <v>859</v>
      </c>
      <c r="L1299" s="171" t="s">
        <v>5312</v>
      </c>
      <c r="M1299" s="173">
        <v>39500</v>
      </c>
      <c r="N1299" s="173">
        <v>15800</v>
      </c>
      <c r="O1299" s="173">
        <v>15808.695652173899</v>
      </c>
      <c r="P1299" s="173">
        <v>55300</v>
      </c>
      <c r="Q1299" s="173">
        <v>20551.30434782607</v>
      </c>
      <c r="R1299" s="173">
        <v>60051.304347826066</v>
      </c>
      <c r="S1299" s="173">
        <v>60000</v>
      </c>
      <c r="T1299" s="174"/>
      <c r="U1299" s="175" t="s">
        <v>199</v>
      </c>
      <c r="V1299" s="175" t="s">
        <v>4643</v>
      </c>
      <c r="W1299" s="175" t="s">
        <v>173</v>
      </c>
      <c r="X1299" s="176">
        <v>43294</v>
      </c>
      <c r="Y1299" s="171" t="s">
        <v>7684</v>
      </c>
      <c r="Z1299" s="171"/>
      <c r="AA1299" s="173"/>
      <c r="AB1299" s="173"/>
      <c r="AC1299" s="173"/>
      <c r="AD1299" s="173"/>
      <c r="AE1299" s="173"/>
      <c r="AF1299" s="173"/>
      <c r="AG1299" s="173"/>
      <c r="AH1299" s="173"/>
      <c r="AI1299" s="173">
        <v>63000</v>
      </c>
      <c r="AJ1299" s="173"/>
      <c r="AK1299" s="173"/>
      <c r="AL1299" s="173"/>
      <c r="AM1299" s="173"/>
      <c r="AN1299" s="173"/>
      <c r="AO1299" s="173"/>
      <c r="AP1299" s="173"/>
      <c r="AQ1299" s="173"/>
      <c r="AR1299" s="173">
        <v>112000</v>
      </c>
      <c r="AS1299" s="173">
        <v>74000</v>
      </c>
      <c r="AT1299" s="160">
        <f t="shared" si="439"/>
        <v>3</v>
      </c>
      <c r="AU1299" s="173">
        <f t="shared" si="440"/>
        <v>249000</v>
      </c>
      <c r="AV1299" s="173">
        <f t="shared" si="441"/>
        <v>83000</v>
      </c>
      <c r="AW1299" s="173">
        <f t="shared" si="442"/>
        <v>63000</v>
      </c>
      <c r="AX1299" s="173">
        <f t="shared" si="443"/>
        <v>23000</v>
      </c>
      <c r="AY1299" s="173">
        <f t="shared" si="427"/>
        <v>3000</v>
      </c>
      <c r="AZ1299" s="177">
        <f t="shared" si="428"/>
        <v>0.38333333333333336</v>
      </c>
      <c r="BA1299" s="177">
        <f t="shared" si="429"/>
        <v>0.05</v>
      </c>
      <c r="BB1299" s="173">
        <f>AV1299</f>
        <v>83000</v>
      </c>
      <c r="BC1299" s="178">
        <f t="shared" si="435"/>
        <v>83000</v>
      </c>
      <c r="BD1299" s="173">
        <f t="shared" si="438"/>
        <v>23000</v>
      </c>
      <c r="BE1299" s="177">
        <f t="shared" si="430"/>
        <v>0.38333333333333336</v>
      </c>
      <c r="BF1299" s="179" t="s">
        <v>7679</v>
      </c>
      <c r="BG1299" s="174"/>
      <c r="BH1299" s="166" t="s">
        <v>20501</v>
      </c>
      <c r="BI1299" s="162"/>
      <c r="BJ1299" s="163">
        <v>1</v>
      </c>
      <c r="BK1299" s="163"/>
    </row>
    <row r="1300" spans="1:63" ht="35.25" customHeight="1" x14ac:dyDescent="0.25">
      <c r="A1300" s="157">
        <v>1294</v>
      </c>
      <c r="B1300" s="164" t="s">
        <v>5497</v>
      </c>
      <c r="C1300" s="169" t="s">
        <v>5488</v>
      </c>
      <c r="D1300" s="169" t="s">
        <v>496</v>
      </c>
      <c r="E1300" s="170" t="s">
        <v>5498</v>
      </c>
      <c r="F1300" s="171" t="s">
        <v>5499</v>
      </c>
      <c r="G1300" s="171" t="s">
        <v>5499</v>
      </c>
      <c r="H1300" s="172" t="s">
        <v>5499</v>
      </c>
      <c r="I1300" s="164" t="s">
        <v>499</v>
      </c>
      <c r="J1300" s="164">
        <v>909</v>
      </c>
      <c r="K1300" s="171">
        <v>909</v>
      </c>
      <c r="L1300" s="171" t="s">
        <v>5491</v>
      </c>
      <c r="M1300" s="173">
        <v>18000</v>
      </c>
      <c r="N1300" s="173">
        <f>P1300-M1300</f>
        <v>3100</v>
      </c>
      <c r="O1300" s="173">
        <v>3130.4347826087001</v>
      </c>
      <c r="P1300" s="173">
        <v>21100</v>
      </c>
      <c r="Q1300" s="173">
        <f>+O1300/1800000*2340000</f>
        <v>4069.5652173913099</v>
      </c>
      <c r="R1300" s="173">
        <f>+M1300+Q1300</f>
        <v>22069.565217391311</v>
      </c>
      <c r="S1300" s="173">
        <v>22000</v>
      </c>
      <c r="T1300" s="174" t="s">
        <v>3476</v>
      </c>
      <c r="U1300" s="175" t="s">
        <v>26</v>
      </c>
      <c r="V1300" s="175" t="s">
        <v>4643</v>
      </c>
      <c r="W1300" s="175" t="s">
        <v>27</v>
      </c>
      <c r="X1300" s="176">
        <v>43294</v>
      </c>
      <c r="Y1300" s="171" t="s">
        <v>7684</v>
      </c>
      <c r="Z1300" s="171"/>
      <c r="AA1300" s="173">
        <v>180000</v>
      </c>
      <c r="AB1300" s="173"/>
      <c r="AC1300" s="173"/>
      <c r="AD1300" s="173"/>
      <c r="AE1300" s="173"/>
      <c r="AF1300" s="173"/>
      <c r="AG1300" s="173"/>
      <c r="AH1300" s="173"/>
      <c r="AI1300" s="173">
        <v>24600</v>
      </c>
      <c r="AJ1300" s="173"/>
      <c r="AK1300" s="173"/>
      <c r="AL1300" s="173"/>
      <c r="AM1300" s="173"/>
      <c r="AN1300" s="173"/>
      <c r="AO1300" s="173"/>
      <c r="AP1300" s="173"/>
      <c r="AQ1300" s="173"/>
      <c r="AR1300" s="173"/>
      <c r="AS1300" s="173">
        <v>30000</v>
      </c>
      <c r="AT1300" s="160">
        <f t="shared" si="439"/>
        <v>3</v>
      </c>
      <c r="AU1300" s="173">
        <f t="shared" si="440"/>
        <v>234600</v>
      </c>
      <c r="AV1300" s="173">
        <f t="shared" si="441"/>
        <v>78200</v>
      </c>
      <c r="AW1300" s="173">
        <f t="shared" si="442"/>
        <v>24600</v>
      </c>
      <c r="AX1300" s="173">
        <f t="shared" si="443"/>
        <v>56200</v>
      </c>
      <c r="AY1300" s="173">
        <f t="shared" si="427"/>
        <v>2600</v>
      </c>
      <c r="AZ1300" s="177">
        <f t="shared" si="428"/>
        <v>2.5545454545454547</v>
      </c>
      <c r="BA1300" s="177">
        <f t="shared" si="429"/>
        <v>0.11818181818181818</v>
      </c>
      <c r="BB1300" s="173">
        <f>AS1300</f>
        <v>30000</v>
      </c>
      <c r="BC1300" s="178">
        <f t="shared" si="435"/>
        <v>78200</v>
      </c>
      <c r="BD1300" s="173">
        <f t="shared" si="438"/>
        <v>8000</v>
      </c>
      <c r="BE1300" s="177">
        <f t="shared" si="430"/>
        <v>0.36363636363636365</v>
      </c>
      <c r="BF1300" s="179" t="s">
        <v>20562</v>
      </c>
      <c r="BG1300" s="174" t="s">
        <v>3476</v>
      </c>
      <c r="BH1300" s="166" t="s">
        <v>20501</v>
      </c>
      <c r="BI1300" s="162"/>
      <c r="BJ1300" s="163">
        <v>1</v>
      </c>
      <c r="BK1300" s="163"/>
    </row>
    <row r="1301" spans="1:63" ht="35.25" customHeight="1" x14ac:dyDescent="0.25">
      <c r="A1301" s="157">
        <v>1295</v>
      </c>
      <c r="B1301" s="164" t="s">
        <v>5510</v>
      </c>
      <c r="C1301" s="169" t="s">
        <v>5511</v>
      </c>
      <c r="D1301" s="169" t="s">
        <v>496</v>
      </c>
      <c r="E1301" s="170" t="s">
        <v>5512</v>
      </c>
      <c r="F1301" s="171" t="s">
        <v>5513</v>
      </c>
      <c r="G1301" s="171" t="s">
        <v>5514</v>
      </c>
      <c r="H1301" s="172" t="s">
        <v>5513</v>
      </c>
      <c r="I1301" s="164" t="s">
        <v>499</v>
      </c>
      <c r="J1301" s="164">
        <v>911</v>
      </c>
      <c r="K1301" s="171">
        <v>911</v>
      </c>
      <c r="L1301" s="171" t="s">
        <v>5515</v>
      </c>
      <c r="M1301" s="173">
        <v>50000</v>
      </c>
      <c r="N1301" s="173">
        <v>15600</v>
      </c>
      <c r="O1301" s="173">
        <v>15652.1739130435</v>
      </c>
      <c r="P1301" s="173">
        <v>65600</v>
      </c>
      <c r="Q1301" s="173">
        <v>20347.826086956549</v>
      </c>
      <c r="R1301" s="173">
        <v>70347.826086956542</v>
      </c>
      <c r="S1301" s="173">
        <v>70300</v>
      </c>
      <c r="T1301" s="174"/>
      <c r="U1301" s="175" t="s">
        <v>199</v>
      </c>
      <c r="V1301" s="175" t="s">
        <v>4643</v>
      </c>
      <c r="W1301" s="175" t="s">
        <v>173</v>
      </c>
      <c r="X1301" s="176">
        <v>43294</v>
      </c>
      <c r="Y1301" s="171" t="s">
        <v>7684</v>
      </c>
      <c r="Z1301" s="171"/>
      <c r="AA1301" s="173">
        <v>250000</v>
      </c>
      <c r="AB1301" s="173"/>
      <c r="AC1301" s="173"/>
      <c r="AD1301" s="173"/>
      <c r="AE1301" s="173"/>
      <c r="AF1301" s="173"/>
      <c r="AG1301" s="173"/>
      <c r="AH1301" s="173"/>
      <c r="AI1301" s="173"/>
      <c r="AJ1301" s="173"/>
      <c r="AK1301" s="173"/>
      <c r="AL1301" s="173"/>
      <c r="AM1301" s="173"/>
      <c r="AN1301" s="173"/>
      <c r="AO1301" s="173"/>
      <c r="AP1301" s="173"/>
      <c r="AQ1301" s="173"/>
      <c r="AR1301" s="173">
        <v>138000</v>
      </c>
      <c r="AS1301" s="173">
        <v>90000</v>
      </c>
      <c r="AT1301" s="160">
        <f t="shared" si="439"/>
        <v>3</v>
      </c>
      <c r="AU1301" s="173">
        <f t="shared" si="440"/>
        <v>478000</v>
      </c>
      <c r="AV1301" s="173">
        <f t="shared" si="441"/>
        <v>159300</v>
      </c>
      <c r="AW1301" s="173">
        <f t="shared" si="442"/>
        <v>90000</v>
      </c>
      <c r="AX1301" s="173">
        <f t="shared" si="443"/>
        <v>89000</v>
      </c>
      <c r="AY1301" s="173">
        <f t="shared" si="427"/>
        <v>19700</v>
      </c>
      <c r="AZ1301" s="177">
        <f t="shared" si="428"/>
        <v>1.2660028449502134</v>
      </c>
      <c r="BA1301" s="177">
        <f t="shared" si="429"/>
        <v>0.2802275960170697</v>
      </c>
      <c r="BB1301" s="173">
        <f>AW1301</f>
        <v>90000</v>
      </c>
      <c r="BC1301" s="178">
        <f t="shared" si="435"/>
        <v>159300</v>
      </c>
      <c r="BD1301" s="173">
        <f t="shared" si="438"/>
        <v>19700</v>
      </c>
      <c r="BE1301" s="177">
        <f t="shared" si="430"/>
        <v>0.2802275960170697</v>
      </c>
      <c r="BF1301" s="179" t="s">
        <v>20515</v>
      </c>
      <c r="BG1301" s="174"/>
      <c r="BH1301" s="166" t="s">
        <v>20501</v>
      </c>
      <c r="BI1301" s="162"/>
      <c r="BJ1301" s="163">
        <v>1</v>
      </c>
      <c r="BK1301" s="163"/>
    </row>
    <row r="1302" spans="1:63" ht="35.25" customHeight="1" x14ac:dyDescent="0.25">
      <c r="A1302" s="157">
        <v>1296</v>
      </c>
      <c r="B1302" s="164" t="s">
        <v>5793</v>
      </c>
      <c r="C1302" s="169" t="s">
        <v>5780</v>
      </c>
      <c r="D1302" s="169" t="s">
        <v>496</v>
      </c>
      <c r="E1302" s="170" t="s">
        <v>5704</v>
      </c>
      <c r="F1302" s="171" t="s">
        <v>7611</v>
      </c>
      <c r="G1302" s="171" t="s">
        <v>5794</v>
      </c>
      <c r="H1302" s="172" t="s">
        <v>5706</v>
      </c>
      <c r="I1302" s="164" t="s">
        <v>499</v>
      </c>
      <c r="J1302" s="164">
        <v>1025</v>
      </c>
      <c r="K1302" s="171">
        <v>1025</v>
      </c>
      <c r="L1302" s="171" t="s">
        <v>5782</v>
      </c>
      <c r="M1302" s="173">
        <v>364000</v>
      </c>
      <c r="N1302" s="173">
        <v>70000</v>
      </c>
      <c r="O1302" s="173">
        <v>70434.782608695605</v>
      </c>
      <c r="P1302" s="173">
        <v>434000</v>
      </c>
      <c r="Q1302" s="173">
        <v>91565.217391304293</v>
      </c>
      <c r="R1302" s="173">
        <v>455565.21739130432</v>
      </c>
      <c r="S1302" s="173">
        <v>455500</v>
      </c>
      <c r="T1302" s="174"/>
      <c r="U1302" s="175" t="s">
        <v>198</v>
      </c>
      <c r="V1302" s="175" t="s">
        <v>420</v>
      </c>
      <c r="W1302" s="175" t="s">
        <v>173</v>
      </c>
      <c r="X1302" s="176">
        <v>43294</v>
      </c>
      <c r="Y1302" s="171" t="s">
        <v>7684</v>
      </c>
      <c r="Z1302" s="171"/>
      <c r="AA1302" s="173"/>
      <c r="AB1302" s="173"/>
      <c r="AC1302" s="173"/>
      <c r="AD1302" s="173"/>
      <c r="AE1302" s="173"/>
      <c r="AF1302" s="173"/>
      <c r="AG1302" s="173"/>
      <c r="AH1302" s="173"/>
      <c r="AI1302" s="173">
        <v>506400</v>
      </c>
      <c r="AJ1302" s="173"/>
      <c r="AK1302" s="173"/>
      <c r="AL1302" s="173"/>
      <c r="AM1302" s="173"/>
      <c r="AN1302" s="173"/>
      <c r="AO1302" s="173"/>
      <c r="AP1302" s="173"/>
      <c r="AQ1302" s="173"/>
      <c r="AR1302" s="173">
        <v>613000</v>
      </c>
      <c r="AS1302" s="173">
        <v>614000</v>
      </c>
      <c r="AT1302" s="160">
        <f t="shared" si="439"/>
        <v>3</v>
      </c>
      <c r="AU1302" s="173">
        <f t="shared" si="440"/>
        <v>1733400</v>
      </c>
      <c r="AV1302" s="173">
        <f t="shared" si="441"/>
        <v>577800</v>
      </c>
      <c r="AW1302" s="173">
        <f t="shared" si="442"/>
        <v>506400</v>
      </c>
      <c r="AX1302" s="173">
        <f t="shared" si="443"/>
        <v>122300</v>
      </c>
      <c r="AY1302" s="173">
        <f t="shared" si="427"/>
        <v>50900</v>
      </c>
      <c r="AZ1302" s="177">
        <f t="shared" si="428"/>
        <v>0.2684961580680571</v>
      </c>
      <c r="BA1302" s="177">
        <f t="shared" si="429"/>
        <v>0.11174533479692646</v>
      </c>
      <c r="BB1302" s="173">
        <f>AV1302</f>
        <v>577800</v>
      </c>
      <c r="BC1302" s="178">
        <f t="shared" si="435"/>
        <v>577800</v>
      </c>
      <c r="BD1302" s="173">
        <f t="shared" si="438"/>
        <v>122300</v>
      </c>
      <c r="BE1302" s="177">
        <f t="shared" si="430"/>
        <v>0.2684961580680571</v>
      </c>
      <c r="BF1302" s="179" t="s">
        <v>7679</v>
      </c>
      <c r="BG1302" s="174"/>
      <c r="BH1302" s="166" t="s">
        <v>20501</v>
      </c>
      <c r="BI1302" s="162"/>
      <c r="BJ1302" s="163">
        <v>1</v>
      </c>
      <c r="BK1302" s="163"/>
    </row>
    <row r="1303" spans="1:63" ht="35.25" customHeight="1" x14ac:dyDescent="0.25">
      <c r="A1303" s="157">
        <v>1297</v>
      </c>
      <c r="B1303" s="164" t="s">
        <v>5874</v>
      </c>
      <c r="C1303" s="169" t="s">
        <v>5859</v>
      </c>
      <c r="D1303" s="169" t="s">
        <v>496</v>
      </c>
      <c r="E1303" s="170" t="s">
        <v>5875</v>
      </c>
      <c r="F1303" s="171" t="s">
        <v>5876</v>
      </c>
      <c r="G1303" s="171" t="s">
        <v>5876</v>
      </c>
      <c r="H1303" s="172" t="s">
        <v>5876</v>
      </c>
      <c r="I1303" s="164" t="s">
        <v>499</v>
      </c>
      <c r="J1303" s="164">
        <v>1029</v>
      </c>
      <c r="K1303" s="171">
        <v>1029</v>
      </c>
      <c r="L1303" s="171" t="s">
        <v>5862</v>
      </c>
      <c r="M1303" s="173">
        <v>280000</v>
      </c>
      <c r="N1303" s="173">
        <v>68000</v>
      </c>
      <c r="O1303" s="173">
        <v>68869.565217391297</v>
      </c>
      <c r="P1303" s="173">
        <v>348000</v>
      </c>
      <c r="Q1303" s="173">
        <v>89530.434782608689</v>
      </c>
      <c r="R1303" s="173">
        <v>369530.4347826087</v>
      </c>
      <c r="S1303" s="173">
        <v>369500</v>
      </c>
      <c r="T1303" s="174"/>
      <c r="U1303" s="175" t="s">
        <v>200</v>
      </c>
      <c r="V1303" s="175" t="s">
        <v>421</v>
      </c>
      <c r="W1303" s="175" t="s">
        <v>195</v>
      </c>
      <c r="X1303" s="176">
        <v>43294</v>
      </c>
      <c r="Y1303" s="171" t="s">
        <v>7684</v>
      </c>
      <c r="Z1303" s="171"/>
      <c r="AA1303" s="173"/>
      <c r="AB1303" s="173"/>
      <c r="AC1303" s="173"/>
      <c r="AD1303" s="173"/>
      <c r="AE1303" s="173"/>
      <c r="AF1303" s="173"/>
      <c r="AG1303" s="173"/>
      <c r="AH1303" s="173"/>
      <c r="AI1303" s="173">
        <v>404400</v>
      </c>
      <c r="AJ1303" s="173"/>
      <c r="AK1303" s="173"/>
      <c r="AL1303" s="173"/>
      <c r="AM1303" s="173"/>
      <c r="AN1303" s="173"/>
      <c r="AO1303" s="173"/>
      <c r="AP1303" s="173"/>
      <c r="AQ1303" s="173"/>
      <c r="AR1303" s="173">
        <v>521000</v>
      </c>
      <c r="AS1303" s="173">
        <v>486000</v>
      </c>
      <c r="AT1303" s="160">
        <f t="shared" si="439"/>
        <v>3</v>
      </c>
      <c r="AU1303" s="173">
        <f t="shared" si="440"/>
        <v>1411400</v>
      </c>
      <c r="AV1303" s="173">
        <f t="shared" si="441"/>
        <v>470500</v>
      </c>
      <c r="AW1303" s="173">
        <f t="shared" si="442"/>
        <v>404400</v>
      </c>
      <c r="AX1303" s="173">
        <f t="shared" si="443"/>
        <v>101000</v>
      </c>
      <c r="AY1303" s="173">
        <f t="shared" si="427"/>
        <v>34900</v>
      </c>
      <c r="AZ1303" s="177">
        <f t="shared" si="428"/>
        <v>0.27334235453315292</v>
      </c>
      <c r="BA1303" s="177">
        <f t="shared" si="429"/>
        <v>9.4451962110960755E-2</v>
      </c>
      <c r="BB1303" s="173">
        <f>AV1303</f>
        <v>470500</v>
      </c>
      <c r="BC1303" s="178">
        <f t="shared" si="435"/>
        <v>470500</v>
      </c>
      <c r="BD1303" s="173">
        <f t="shared" si="438"/>
        <v>101000</v>
      </c>
      <c r="BE1303" s="177">
        <f t="shared" si="430"/>
        <v>0.27334235453315292</v>
      </c>
      <c r="BF1303" s="179" t="s">
        <v>7679</v>
      </c>
      <c r="BG1303" s="174"/>
      <c r="BH1303" s="166" t="s">
        <v>20501</v>
      </c>
      <c r="BI1303" s="162"/>
      <c r="BJ1303" s="163">
        <v>1</v>
      </c>
      <c r="BK1303" s="163"/>
    </row>
    <row r="1304" spans="1:63" ht="35.25" customHeight="1" x14ac:dyDescent="0.25">
      <c r="A1304" s="157">
        <v>1298</v>
      </c>
      <c r="B1304" s="164" t="s">
        <v>5979</v>
      </c>
      <c r="C1304" s="169" t="s">
        <v>5963</v>
      </c>
      <c r="D1304" s="169" t="s">
        <v>496</v>
      </c>
      <c r="E1304" s="170" t="s">
        <v>5980</v>
      </c>
      <c r="F1304" s="171" t="s">
        <v>5981</v>
      </c>
      <c r="G1304" s="171" t="s">
        <v>5981</v>
      </c>
      <c r="H1304" s="172" t="s">
        <v>5981</v>
      </c>
      <c r="I1304" s="164" t="s">
        <v>439</v>
      </c>
      <c r="J1304" s="164">
        <v>1042</v>
      </c>
      <c r="K1304" s="171">
        <v>1042</v>
      </c>
      <c r="L1304" s="171" t="s">
        <v>5964</v>
      </c>
      <c r="M1304" s="173">
        <v>189000</v>
      </c>
      <c r="N1304" s="173">
        <v>70000</v>
      </c>
      <c r="O1304" s="173">
        <v>70434.782608695605</v>
      </c>
      <c r="P1304" s="173">
        <v>259000</v>
      </c>
      <c r="Q1304" s="173">
        <v>91565.217391304293</v>
      </c>
      <c r="R1304" s="173">
        <v>280565.21739130432</v>
      </c>
      <c r="S1304" s="173">
        <v>280500</v>
      </c>
      <c r="T1304" s="174"/>
      <c r="U1304" s="175" t="s">
        <v>200</v>
      </c>
      <c r="V1304" s="175" t="s">
        <v>421</v>
      </c>
      <c r="W1304" s="175" t="s">
        <v>195</v>
      </c>
      <c r="X1304" s="176">
        <v>43294</v>
      </c>
      <c r="Y1304" s="171" t="s">
        <v>7684</v>
      </c>
      <c r="Z1304" s="171"/>
      <c r="AA1304" s="173"/>
      <c r="AB1304" s="173"/>
      <c r="AC1304" s="173"/>
      <c r="AD1304" s="173"/>
      <c r="AE1304" s="173"/>
      <c r="AF1304" s="173"/>
      <c r="AG1304" s="173"/>
      <c r="AH1304" s="173"/>
      <c r="AI1304" s="173">
        <v>296400</v>
      </c>
      <c r="AJ1304" s="173"/>
      <c r="AK1304" s="173"/>
      <c r="AL1304" s="173"/>
      <c r="AM1304" s="173"/>
      <c r="AN1304" s="173"/>
      <c r="AO1304" s="173"/>
      <c r="AP1304" s="173"/>
      <c r="AQ1304" s="173"/>
      <c r="AR1304" s="173">
        <v>415000</v>
      </c>
      <c r="AS1304" s="173">
        <v>351000</v>
      </c>
      <c r="AT1304" s="160">
        <f t="shared" si="439"/>
        <v>3</v>
      </c>
      <c r="AU1304" s="173">
        <f t="shared" si="440"/>
        <v>1062400</v>
      </c>
      <c r="AV1304" s="173">
        <f t="shared" si="441"/>
        <v>354100</v>
      </c>
      <c r="AW1304" s="173">
        <f t="shared" si="442"/>
        <v>296400</v>
      </c>
      <c r="AX1304" s="173">
        <f t="shared" si="443"/>
        <v>73600</v>
      </c>
      <c r="AY1304" s="173">
        <f t="shared" si="427"/>
        <v>15900</v>
      </c>
      <c r="AZ1304" s="177">
        <f t="shared" si="428"/>
        <v>0.26238859180035651</v>
      </c>
      <c r="BA1304" s="177">
        <f t="shared" si="429"/>
        <v>5.6684491978609627E-2</v>
      </c>
      <c r="BB1304" s="173">
        <f>AV1304</f>
        <v>354100</v>
      </c>
      <c r="BC1304" s="178">
        <f t="shared" si="435"/>
        <v>354100</v>
      </c>
      <c r="BD1304" s="173">
        <f t="shared" si="438"/>
        <v>73600</v>
      </c>
      <c r="BE1304" s="177">
        <f t="shared" si="430"/>
        <v>0.26238859180035651</v>
      </c>
      <c r="BF1304" s="179" t="s">
        <v>7679</v>
      </c>
      <c r="BG1304" s="174"/>
      <c r="BH1304" s="166" t="s">
        <v>20501</v>
      </c>
      <c r="BI1304" s="162"/>
      <c r="BJ1304" s="163">
        <v>1</v>
      </c>
      <c r="BK1304" s="163"/>
    </row>
    <row r="1305" spans="1:63" ht="35.25" customHeight="1" x14ac:dyDescent="0.25">
      <c r="A1305" s="157">
        <v>1299</v>
      </c>
      <c r="B1305" s="164" t="s">
        <v>6022</v>
      </c>
      <c r="C1305" s="169" t="s">
        <v>6018</v>
      </c>
      <c r="D1305" s="169" t="s">
        <v>496</v>
      </c>
      <c r="E1305" s="170" t="s">
        <v>6023</v>
      </c>
      <c r="F1305" s="171" t="s">
        <v>6024</v>
      </c>
      <c r="G1305" s="171" t="s">
        <v>6024</v>
      </c>
      <c r="H1305" s="172" t="s">
        <v>6024</v>
      </c>
      <c r="I1305" s="164" t="s">
        <v>499</v>
      </c>
      <c r="J1305" s="164">
        <v>1046</v>
      </c>
      <c r="K1305" s="171">
        <v>1046</v>
      </c>
      <c r="L1305" s="171" t="s">
        <v>6021</v>
      </c>
      <c r="M1305" s="173">
        <v>154000</v>
      </c>
      <c r="N1305" s="173">
        <v>70000</v>
      </c>
      <c r="O1305" s="173">
        <v>70434.782608695605</v>
      </c>
      <c r="P1305" s="173">
        <v>224000</v>
      </c>
      <c r="Q1305" s="173">
        <v>91565.217391304293</v>
      </c>
      <c r="R1305" s="173">
        <v>245565.21739130429</v>
      </c>
      <c r="S1305" s="173">
        <v>245500</v>
      </c>
      <c r="T1305" s="174"/>
      <c r="U1305" s="175" t="s">
        <v>26</v>
      </c>
      <c r="V1305" s="175" t="s">
        <v>421</v>
      </c>
      <c r="W1305" s="175" t="s">
        <v>27</v>
      </c>
      <c r="X1305" s="176">
        <v>43294</v>
      </c>
      <c r="Y1305" s="171" t="s">
        <v>7684</v>
      </c>
      <c r="Z1305" s="171"/>
      <c r="AA1305" s="173"/>
      <c r="AB1305" s="173"/>
      <c r="AC1305" s="173"/>
      <c r="AD1305" s="173"/>
      <c r="AE1305" s="173"/>
      <c r="AF1305" s="173"/>
      <c r="AG1305" s="173"/>
      <c r="AH1305" s="173"/>
      <c r="AI1305" s="173">
        <v>254400</v>
      </c>
      <c r="AJ1305" s="173"/>
      <c r="AK1305" s="173"/>
      <c r="AL1305" s="173"/>
      <c r="AM1305" s="173"/>
      <c r="AN1305" s="173"/>
      <c r="AO1305" s="173"/>
      <c r="AP1305" s="173"/>
      <c r="AQ1305" s="173"/>
      <c r="AR1305" s="173">
        <v>394000</v>
      </c>
      <c r="AS1305" s="173">
        <v>299000</v>
      </c>
      <c r="AT1305" s="160">
        <f t="shared" si="439"/>
        <v>3</v>
      </c>
      <c r="AU1305" s="173">
        <f t="shared" si="440"/>
        <v>947400</v>
      </c>
      <c r="AV1305" s="173">
        <f t="shared" si="441"/>
        <v>315800</v>
      </c>
      <c r="AW1305" s="173">
        <f t="shared" si="442"/>
        <v>254400</v>
      </c>
      <c r="AX1305" s="173">
        <f t="shared" si="443"/>
        <v>70300</v>
      </c>
      <c r="AY1305" s="173">
        <f t="shared" si="427"/>
        <v>8900</v>
      </c>
      <c r="AZ1305" s="177">
        <f t="shared" si="428"/>
        <v>0.28635437881873727</v>
      </c>
      <c r="BA1305" s="177">
        <f t="shared" si="429"/>
        <v>3.625254582484725E-2</v>
      </c>
      <c r="BB1305" s="173">
        <f>AV1305</f>
        <v>315800</v>
      </c>
      <c r="BC1305" s="178">
        <f t="shared" si="435"/>
        <v>315800</v>
      </c>
      <c r="BD1305" s="173">
        <f t="shared" si="438"/>
        <v>70300</v>
      </c>
      <c r="BE1305" s="177">
        <f t="shared" si="430"/>
        <v>0.28635437881873727</v>
      </c>
      <c r="BF1305" s="179" t="s">
        <v>7679</v>
      </c>
      <c r="BG1305" s="174"/>
      <c r="BH1305" s="166" t="s">
        <v>20501</v>
      </c>
      <c r="BI1305" s="162"/>
      <c r="BJ1305" s="163">
        <v>1</v>
      </c>
      <c r="BK1305" s="163"/>
    </row>
    <row r="1306" spans="1:63" ht="35.25" customHeight="1" x14ac:dyDescent="0.25">
      <c r="A1306" s="157">
        <v>1300</v>
      </c>
      <c r="B1306" s="164" t="s">
        <v>6041</v>
      </c>
      <c r="C1306" s="169" t="s">
        <v>6018</v>
      </c>
      <c r="D1306" s="169" t="s">
        <v>496</v>
      </c>
      <c r="E1306" s="170" t="s">
        <v>6042</v>
      </c>
      <c r="F1306" s="171" t="s">
        <v>6043</v>
      </c>
      <c r="G1306" s="171" t="s">
        <v>6043</v>
      </c>
      <c r="H1306" s="172" t="s">
        <v>6043</v>
      </c>
      <c r="I1306" s="164" t="s">
        <v>499</v>
      </c>
      <c r="J1306" s="164">
        <v>1046</v>
      </c>
      <c r="K1306" s="171">
        <v>1046</v>
      </c>
      <c r="L1306" s="171" t="s">
        <v>6021</v>
      </c>
      <c r="M1306" s="173">
        <v>154000</v>
      </c>
      <c r="N1306" s="173">
        <v>70000</v>
      </c>
      <c r="O1306" s="173">
        <v>70434.782608695605</v>
      </c>
      <c r="P1306" s="173">
        <v>224000</v>
      </c>
      <c r="Q1306" s="173">
        <v>91565.217391304293</v>
      </c>
      <c r="R1306" s="173">
        <v>245565.21739130429</v>
      </c>
      <c r="S1306" s="173">
        <v>245500</v>
      </c>
      <c r="T1306" s="174"/>
      <c r="U1306" s="175" t="s">
        <v>200</v>
      </c>
      <c r="V1306" s="175" t="s">
        <v>421</v>
      </c>
      <c r="W1306" s="175" t="s">
        <v>195</v>
      </c>
      <c r="X1306" s="176">
        <v>43294</v>
      </c>
      <c r="Y1306" s="171" t="s">
        <v>7684</v>
      </c>
      <c r="Z1306" s="171"/>
      <c r="AA1306" s="173"/>
      <c r="AB1306" s="173"/>
      <c r="AC1306" s="173"/>
      <c r="AD1306" s="173"/>
      <c r="AE1306" s="173"/>
      <c r="AF1306" s="173"/>
      <c r="AG1306" s="173"/>
      <c r="AH1306" s="173"/>
      <c r="AI1306" s="173">
        <v>254400</v>
      </c>
      <c r="AJ1306" s="173"/>
      <c r="AK1306" s="173"/>
      <c r="AL1306" s="173"/>
      <c r="AM1306" s="173"/>
      <c r="AN1306" s="173"/>
      <c r="AO1306" s="173"/>
      <c r="AP1306" s="173"/>
      <c r="AQ1306" s="173"/>
      <c r="AR1306" s="173">
        <v>394000</v>
      </c>
      <c r="AS1306" s="173">
        <v>299000</v>
      </c>
      <c r="AT1306" s="160">
        <f t="shared" si="439"/>
        <v>3</v>
      </c>
      <c r="AU1306" s="173">
        <f t="shared" si="440"/>
        <v>947400</v>
      </c>
      <c r="AV1306" s="173">
        <f t="shared" si="441"/>
        <v>315800</v>
      </c>
      <c r="AW1306" s="173">
        <f t="shared" si="442"/>
        <v>254400</v>
      </c>
      <c r="AX1306" s="173">
        <f t="shared" si="443"/>
        <v>70300</v>
      </c>
      <c r="AY1306" s="173">
        <f t="shared" si="427"/>
        <v>8900</v>
      </c>
      <c r="AZ1306" s="177">
        <f t="shared" si="428"/>
        <v>0.28635437881873727</v>
      </c>
      <c r="BA1306" s="177">
        <f t="shared" si="429"/>
        <v>3.625254582484725E-2</v>
      </c>
      <c r="BB1306" s="173">
        <f>AV1306</f>
        <v>315800</v>
      </c>
      <c r="BC1306" s="178">
        <f t="shared" si="435"/>
        <v>315800</v>
      </c>
      <c r="BD1306" s="173">
        <f t="shared" si="438"/>
        <v>70300</v>
      </c>
      <c r="BE1306" s="177">
        <f t="shared" si="430"/>
        <v>0.28635437881873727</v>
      </c>
      <c r="BF1306" s="179" t="s">
        <v>7679</v>
      </c>
      <c r="BG1306" s="174"/>
      <c r="BH1306" s="166" t="s">
        <v>20501</v>
      </c>
      <c r="BI1306" s="162"/>
      <c r="BJ1306" s="163">
        <v>1</v>
      </c>
      <c r="BK1306" s="163"/>
    </row>
    <row r="1307" spans="1:63" ht="35.25" customHeight="1" x14ac:dyDescent="0.25">
      <c r="A1307" s="157">
        <v>1301</v>
      </c>
      <c r="B1307" s="164" t="s">
        <v>6047</v>
      </c>
      <c r="C1307" s="169" t="s">
        <v>6048</v>
      </c>
      <c r="D1307" s="169" t="s">
        <v>496</v>
      </c>
      <c r="E1307" s="170" t="s">
        <v>6049</v>
      </c>
      <c r="F1307" s="171" t="s">
        <v>6050</v>
      </c>
      <c r="G1307" s="171" t="s">
        <v>6050</v>
      </c>
      <c r="H1307" s="172" t="s">
        <v>6050</v>
      </c>
      <c r="I1307" s="164" t="s">
        <v>30</v>
      </c>
      <c r="J1307" s="164">
        <v>1047</v>
      </c>
      <c r="K1307" s="171">
        <v>1047</v>
      </c>
      <c r="L1307" s="171" t="s">
        <v>6050</v>
      </c>
      <c r="M1307" s="173">
        <v>280000</v>
      </c>
      <c r="N1307" s="173">
        <v>68000</v>
      </c>
      <c r="O1307" s="173">
        <v>68869.565217391297</v>
      </c>
      <c r="P1307" s="173">
        <v>348000</v>
      </c>
      <c r="Q1307" s="173">
        <v>89530.434782608689</v>
      </c>
      <c r="R1307" s="173">
        <v>369530.4347826087</v>
      </c>
      <c r="S1307" s="173">
        <v>369500</v>
      </c>
      <c r="T1307" s="174"/>
      <c r="U1307" s="175" t="s">
        <v>200</v>
      </c>
      <c r="V1307" s="175" t="s">
        <v>421</v>
      </c>
      <c r="W1307" s="175" t="s">
        <v>195</v>
      </c>
      <c r="X1307" s="176">
        <v>43294</v>
      </c>
      <c r="Y1307" s="171" t="s">
        <v>7684</v>
      </c>
      <c r="Z1307" s="171"/>
      <c r="AA1307" s="173"/>
      <c r="AB1307" s="173"/>
      <c r="AC1307" s="173"/>
      <c r="AD1307" s="173"/>
      <c r="AE1307" s="173"/>
      <c r="AF1307" s="173"/>
      <c r="AG1307" s="173">
        <v>1926000</v>
      </c>
      <c r="AH1307" s="173"/>
      <c r="AI1307" s="173">
        <v>404400</v>
      </c>
      <c r="AJ1307" s="173"/>
      <c r="AK1307" s="173"/>
      <c r="AL1307" s="173"/>
      <c r="AM1307" s="173"/>
      <c r="AN1307" s="173"/>
      <c r="AO1307" s="173"/>
      <c r="AP1307" s="173"/>
      <c r="AQ1307" s="173"/>
      <c r="AR1307" s="173">
        <v>885000</v>
      </c>
      <c r="AS1307" s="173"/>
      <c r="AT1307" s="160">
        <f t="shared" si="439"/>
        <v>3</v>
      </c>
      <c r="AU1307" s="173">
        <f t="shared" si="440"/>
        <v>3215400</v>
      </c>
      <c r="AV1307" s="173">
        <f t="shared" si="441"/>
        <v>1071800</v>
      </c>
      <c r="AW1307" s="173">
        <f t="shared" si="442"/>
        <v>404400</v>
      </c>
      <c r="AX1307" s="173">
        <f t="shared" si="443"/>
        <v>702300</v>
      </c>
      <c r="AY1307" s="173">
        <f t="shared" si="427"/>
        <v>34900</v>
      </c>
      <c r="AZ1307" s="177">
        <f t="shared" si="428"/>
        <v>1.9006765899864682</v>
      </c>
      <c r="BA1307" s="177">
        <f t="shared" si="429"/>
        <v>9.4451962110960755E-2</v>
      </c>
      <c r="BB1307" s="173">
        <f>AR1307</f>
        <v>885000</v>
      </c>
      <c r="BC1307" s="178">
        <f t="shared" si="435"/>
        <v>1071800</v>
      </c>
      <c r="BD1307" s="173">
        <f t="shared" si="438"/>
        <v>515500</v>
      </c>
      <c r="BE1307" s="177">
        <f t="shared" si="430"/>
        <v>1.395128552097429</v>
      </c>
      <c r="BF1307" s="179" t="s">
        <v>20561</v>
      </c>
      <c r="BG1307" s="174"/>
      <c r="BH1307" s="166" t="s">
        <v>20501</v>
      </c>
      <c r="BI1307" s="162"/>
      <c r="BJ1307" s="163">
        <v>1</v>
      </c>
      <c r="BK1307" s="163"/>
    </row>
    <row r="1308" spans="1:63" ht="35.25" customHeight="1" x14ac:dyDescent="0.25">
      <c r="A1308" s="157">
        <v>1302</v>
      </c>
      <c r="B1308" s="164" t="s">
        <v>6110</v>
      </c>
      <c r="C1308" s="169" t="s">
        <v>6100</v>
      </c>
      <c r="D1308" s="169" t="s">
        <v>496</v>
      </c>
      <c r="E1308" s="170" t="s">
        <v>6111</v>
      </c>
      <c r="F1308" s="171" t="s">
        <v>6103</v>
      </c>
      <c r="G1308" s="171" t="s">
        <v>6103</v>
      </c>
      <c r="H1308" s="172" t="s">
        <v>6103</v>
      </c>
      <c r="I1308" s="164" t="s">
        <v>21</v>
      </c>
      <c r="J1308" s="164">
        <v>1055</v>
      </c>
      <c r="K1308" s="171">
        <v>1055</v>
      </c>
      <c r="L1308" s="171" t="s">
        <v>6103</v>
      </c>
      <c r="M1308" s="173">
        <v>590000</v>
      </c>
      <c r="N1308" s="173">
        <v>139000</v>
      </c>
      <c r="O1308" s="173">
        <v>139304.347826087</v>
      </c>
      <c r="P1308" s="173">
        <v>729000</v>
      </c>
      <c r="Q1308" s="173">
        <v>181095.65217391308</v>
      </c>
      <c r="R1308" s="173">
        <v>771095.65217391308</v>
      </c>
      <c r="S1308" s="173">
        <v>771000</v>
      </c>
      <c r="T1308" s="174"/>
      <c r="U1308" s="175" t="s">
        <v>200</v>
      </c>
      <c r="V1308" s="175" t="s">
        <v>421</v>
      </c>
      <c r="W1308" s="175" t="s">
        <v>196</v>
      </c>
      <c r="X1308" s="176">
        <v>43294</v>
      </c>
      <c r="Y1308" s="171" t="s">
        <v>7688</v>
      </c>
      <c r="Z1308" s="171"/>
      <c r="AA1308" s="173"/>
      <c r="AB1308" s="173"/>
      <c r="AC1308" s="173"/>
      <c r="AD1308" s="173"/>
      <c r="AE1308" s="173"/>
      <c r="AF1308" s="173"/>
      <c r="AG1308" s="173">
        <v>2938000</v>
      </c>
      <c r="AH1308" s="173"/>
      <c r="AI1308" s="173"/>
      <c r="AJ1308" s="173"/>
      <c r="AK1308" s="173"/>
      <c r="AL1308" s="173"/>
      <c r="AM1308" s="173"/>
      <c r="AN1308" s="173"/>
      <c r="AO1308" s="173"/>
      <c r="AP1308" s="173"/>
      <c r="AQ1308" s="173"/>
      <c r="AR1308" s="173">
        <v>1632000</v>
      </c>
      <c r="AS1308" s="173">
        <v>1019000</v>
      </c>
      <c r="AT1308" s="160">
        <f t="shared" si="439"/>
        <v>3</v>
      </c>
      <c r="AU1308" s="173">
        <f t="shared" si="440"/>
        <v>5589000</v>
      </c>
      <c r="AV1308" s="173">
        <f t="shared" si="441"/>
        <v>1863000</v>
      </c>
      <c r="AW1308" s="173">
        <f t="shared" si="442"/>
        <v>1019000</v>
      </c>
      <c r="AX1308" s="173">
        <f t="shared" si="443"/>
        <v>1092000</v>
      </c>
      <c r="AY1308" s="173">
        <f t="shared" si="427"/>
        <v>248000</v>
      </c>
      <c r="AZ1308" s="177">
        <f t="shared" si="428"/>
        <v>1.4163424124513619</v>
      </c>
      <c r="BA1308" s="177">
        <f t="shared" si="429"/>
        <v>0.32166018158236059</v>
      </c>
      <c r="BB1308" s="173">
        <f>AW1308</f>
        <v>1019000</v>
      </c>
      <c r="BC1308" s="178">
        <f t="shared" si="435"/>
        <v>1863000</v>
      </c>
      <c r="BD1308" s="173">
        <f t="shared" si="438"/>
        <v>248000</v>
      </c>
      <c r="BE1308" s="177">
        <f t="shared" si="430"/>
        <v>0.32166018158236059</v>
      </c>
      <c r="BF1308" s="179" t="s">
        <v>20515</v>
      </c>
      <c r="BG1308" s="174"/>
      <c r="BH1308" s="166" t="s">
        <v>20501</v>
      </c>
      <c r="BI1308" s="162"/>
      <c r="BJ1308" s="163">
        <v>1</v>
      </c>
      <c r="BK1308" s="163"/>
    </row>
    <row r="1309" spans="1:63" ht="35.25" customHeight="1" x14ac:dyDescent="0.25">
      <c r="A1309" s="157">
        <v>1303</v>
      </c>
      <c r="B1309" s="164" t="s">
        <v>3272</v>
      </c>
      <c r="C1309" s="169" t="s">
        <v>3257</v>
      </c>
      <c r="D1309" s="169" t="s">
        <v>496</v>
      </c>
      <c r="E1309" s="157">
        <v>3.2370999999999999</v>
      </c>
      <c r="F1309" s="171" t="s">
        <v>3273</v>
      </c>
      <c r="G1309" s="171" t="s">
        <v>3273</v>
      </c>
      <c r="H1309" s="172" t="s">
        <v>3273</v>
      </c>
      <c r="I1309" s="164" t="s">
        <v>499</v>
      </c>
      <c r="J1309" s="164">
        <v>220</v>
      </c>
      <c r="K1309" s="171">
        <v>220</v>
      </c>
      <c r="L1309" s="171" t="s">
        <v>3258</v>
      </c>
      <c r="M1309" s="173">
        <v>69000</v>
      </c>
      <c r="N1309" s="173">
        <f>P1309-M1309</f>
        <v>27200</v>
      </c>
      <c r="O1309" s="173">
        <v>27234.782608695699</v>
      </c>
      <c r="P1309" s="173">
        <v>96200</v>
      </c>
      <c r="Q1309" s="173">
        <f>+O1309/1800000*2340000</f>
        <v>35405.21739130441</v>
      </c>
      <c r="R1309" s="173">
        <f>+M1309+Q1309</f>
        <v>104405.21739130441</v>
      </c>
      <c r="S1309" s="173">
        <v>104400</v>
      </c>
      <c r="T1309" s="174" t="s">
        <v>3259</v>
      </c>
      <c r="U1309" s="175" t="s">
        <v>471</v>
      </c>
      <c r="V1309" s="175" t="s">
        <v>2524</v>
      </c>
      <c r="W1309" s="175" t="s">
        <v>173</v>
      </c>
      <c r="X1309" s="176">
        <v>43294</v>
      </c>
      <c r="Y1309" s="171" t="s">
        <v>7863</v>
      </c>
      <c r="Z1309" s="171"/>
      <c r="AA1309" s="173">
        <v>333000</v>
      </c>
      <c r="AB1309" s="173"/>
      <c r="AC1309" s="173"/>
      <c r="AD1309" s="173">
        <v>250000</v>
      </c>
      <c r="AE1309" s="173"/>
      <c r="AF1309" s="173"/>
      <c r="AG1309" s="173"/>
      <c r="AH1309" s="173"/>
      <c r="AI1309" s="173">
        <v>220000</v>
      </c>
      <c r="AJ1309" s="173"/>
      <c r="AK1309" s="173"/>
      <c r="AL1309" s="173"/>
      <c r="AM1309" s="173"/>
      <c r="AN1309" s="173"/>
      <c r="AO1309" s="173"/>
      <c r="AP1309" s="173"/>
      <c r="AQ1309" s="173"/>
      <c r="AR1309" s="173"/>
      <c r="AS1309" s="173"/>
      <c r="AT1309" s="160">
        <f t="shared" si="439"/>
        <v>3</v>
      </c>
      <c r="AU1309" s="173">
        <f t="shared" si="440"/>
        <v>803000</v>
      </c>
      <c r="AV1309" s="173">
        <f t="shared" si="441"/>
        <v>267700</v>
      </c>
      <c r="AW1309" s="173">
        <f t="shared" si="442"/>
        <v>220000</v>
      </c>
      <c r="AX1309" s="173">
        <f t="shared" si="443"/>
        <v>163300</v>
      </c>
      <c r="AY1309" s="173">
        <f t="shared" si="427"/>
        <v>115600</v>
      </c>
      <c r="AZ1309" s="177">
        <f t="shared" si="428"/>
        <v>1.564176245210728</v>
      </c>
      <c r="BA1309" s="177">
        <f t="shared" si="429"/>
        <v>1.1072796934865901</v>
      </c>
      <c r="BB1309" s="173">
        <f>AW1309</f>
        <v>220000</v>
      </c>
      <c r="BC1309" s="178">
        <f t="shared" si="435"/>
        <v>267700</v>
      </c>
      <c r="BD1309" s="173">
        <f t="shared" si="438"/>
        <v>115600</v>
      </c>
      <c r="BE1309" s="177">
        <f t="shared" si="430"/>
        <v>1.1072796934865901</v>
      </c>
      <c r="BF1309" s="179" t="s">
        <v>20515</v>
      </c>
      <c r="BG1309" s="174" t="s">
        <v>3259</v>
      </c>
      <c r="BH1309" s="166" t="s">
        <v>7863</v>
      </c>
      <c r="BI1309" s="162"/>
      <c r="BJ1309" s="163">
        <v>1</v>
      </c>
      <c r="BK1309" s="163"/>
    </row>
    <row r="1310" spans="1:63" ht="35.25" customHeight="1" x14ac:dyDescent="0.25">
      <c r="A1310" s="157">
        <v>1304</v>
      </c>
      <c r="B1310" s="164" t="s">
        <v>3274</v>
      </c>
      <c r="C1310" s="169" t="s">
        <v>3257</v>
      </c>
      <c r="D1310" s="169" t="s">
        <v>496</v>
      </c>
      <c r="E1310" s="157">
        <v>3.2372000000000001</v>
      </c>
      <c r="F1310" s="171" t="s">
        <v>3275</v>
      </c>
      <c r="G1310" s="171" t="s">
        <v>3275</v>
      </c>
      <c r="H1310" s="172" t="s">
        <v>3275</v>
      </c>
      <c r="I1310" s="164" t="s">
        <v>499</v>
      </c>
      <c r="J1310" s="164">
        <v>220</v>
      </c>
      <c r="K1310" s="171">
        <v>220</v>
      </c>
      <c r="L1310" s="171" t="s">
        <v>3258</v>
      </c>
      <c r="M1310" s="173">
        <v>69000</v>
      </c>
      <c r="N1310" s="173">
        <f>P1310-M1310</f>
        <v>27200</v>
      </c>
      <c r="O1310" s="173">
        <v>27234.782608695699</v>
      </c>
      <c r="P1310" s="173">
        <v>96200</v>
      </c>
      <c r="Q1310" s="173">
        <f>+O1310/1800000*2340000</f>
        <v>35405.21739130441</v>
      </c>
      <c r="R1310" s="173">
        <f>+M1310+Q1310</f>
        <v>104405.21739130441</v>
      </c>
      <c r="S1310" s="173">
        <v>104400</v>
      </c>
      <c r="T1310" s="174" t="s">
        <v>3259</v>
      </c>
      <c r="U1310" s="175" t="s">
        <v>471</v>
      </c>
      <c r="V1310" s="175" t="s">
        <v>2524</v>
      </c>
      <c r="W1310" s="175" t="s">
        <v>173</v>
      </c>
      <c r="X1310" s="176">
        <v>43294</v>
      </c>
      <c r="Y1310" s="171" t="s">
        <v>7863</v>
      </c>
      <c r="Z1310" s="171"/>
      <c r="AA1310" s="173">
        <v>333000</v>
      </c>
      <c r="AB1310" s="173"/>
      <c r="AC1310" s="173"/>
      <c r="AD1310" s="173">
        <v>250000</v>
      </c>
      <c r="AE1310" s="173"/>
      <c r="AF1310" s="173"/>
      <c r="AG1310" s="173"/>
      <c r="AH1310" s="173"/>
      <c r="AI1310" s="173">
        <v>220000</v>
      </c>
      <c r="AJ1310" s="173"/>
      <c r="AK1310" s="173"/>
      <c r="AL1310" s="173"/>
      <c r="AM1310" s="173"/>
      <c r="AN1310" s="173"/>
      <c r="AO1310" s="173"/>
      <c r="AP1310" s="173"/>
      <c r="AQ1310" s="173"/>
      <c r="AR1310" s="173"/>
      <c r="AS1310" s="173"/>
      <c r="AT1310" s="160">
        <f t="shared" si="439"/>
        <v>3</v>
      </c>
      <c r="AU1310" s="173">
        <f t="shared" si="440"/>
        <v>803000</v>
      </c>
      <c r="AV1310" s="173">
        <f t="shared" si="441"/>
        <v>267700</v>
      </c>
      <c r="AW1310" s="173">
        <f t="shared" si="442"/>
        <v>220000</v>
      </c>
      <c r="AX1310" s="173">
        <f t="shared" si="443"/>
        <v>163300</v>
      </c>
      <c r="AY1310" s="173">
        <f t="shared" si="427"/>
        <v>115600</v>
      </c>
      <c r="AZ1310" s="177">
        <f t="shared" si="428"/>
        <v>1.564176245210728</v>
      </c>
      <c r="BA1310" s="177">
        <f t="shared" si="429"/>
        <v>1.1072796934865901</v>
      </c>
      <c r="BB1310" s="173">
        <f>AW1310</f>
        <v>220000</v>
      </c>
      <c r="BC1310" s="178">
        <f t="shared" si="435"/>
        <v>267700</v>
      </c>
      <c r="BD1310" s="173">
        <f t="shared" si="438"/>
        <v>115600</v>
      </c>
      <c r="BE1310" s="177">
        <f t="shared" si="430"/>
        <v>1.1072796934865901</v>
      </c>
      <c r="BF1310" s="179" t="s">
        <v>20515</v>
      </c>
      <c r="BG1310" s="174" t="s">
        <v>3259</v>
      </c>
      <c r="BH1310" s="166" t="s">
        <v>7863</v>
      </c>
      <c r="BI1310" s="162"/>
      <c r="BJ1310" s="163">
        <v>1</v>
      </c>
      <c r="BK1310" s="163"/>
    </row>
    <row r="1311" spans="1:63" ht="35.25" customHeight="1" x14ac:dyDescent="0.25">
      <c r="A1311" s="157">
        <v>1305</v>
      </c>
      <c r="B1311" s="164" t="s">
        <v>3356</v>
      </c>
      <c r="C1311" s="169" t="s">
        <v>3357</v>
      </c>
      <c r="D1311" s="169" t="s">
        <v>496</v>
      </c>
      <c r="E1311" s="157">
        <v>3.2370999999999999</v>
      </c>
      <c r="F1311" s="171" t="s">
        <v>3273</v>
      </c>
      <c r="G1311" s="171" t="s">
        <v>3273</v>
      </c>
      <c r="H1311" s="172" t="s">
        <v>3273</v>
      </c>
      <c r="I1311" s="164" t="s">
        <v>499</v>
      </c>
      <c r="J1311" s="164">
        <v>221</v>
      </c>
      <c r="K1311" s="171">
        <v>221</v>
      </c>
      <c r="L1311" s="171" t="s">
        <v>3358</v>
      </c>
      <c r="M1311" s="173">
        <v>104000</v>
      </c>
      <c r="N1311" s="173">
        <v>34000</v>
      </c>
      <c r="O1311" s="173">
        <v>34434.782608695597</v>
      </c>
      <c r="P1311" s="173">
        <v>138000</v>
      </c>
      <c r="Q1311" s="173">
        <v>44765.217391304272</v>
      </c>
      <c r="R1311" s="173">
        <v>148765.21739130426</v>
      </c>
      <c r="S1311" s="173">
        <v>148700</v>
      </c>
      <c r="T1311" s="174" t="s">
        <v>3259</v>
      </c>
      <c r="U1311" s="175" t="s">
        <v>471</v>
      </c>
      <c r="V1311" s="175" t="s">
        <v>2524</v>
      </c>
      <c r="W1311" s="175" t="s">
        <v>173</v>
      </c>
      <c r="X1311" s="176">
        <v>43294</v>
      </c>
      <c r="Y1311" s="171" t="s">
        <v>7863</v>
      </c>
      <c r="Z1311" s="171"/>
      <c r="AA1311" s="173"/>
      <c r="AB1311" s="173"/>
      <c r="AC1311" s="173"/>
      <c r="AD1311" s="173"/>
      <c r="AE1311" s="173"/>
      <c r="AF1311" s="173">
        <v>420000</v>
      </c>
      <c r="AG1311" s="173"/>
      <c r="AH1311" s="173"/>
      <c r="AI1311" s="173"/>
      <c r="AJ1311" s="173"/>
      <c r="AK1311" s="173"/>
      <c r="AL1311" s="173"/>
      <c r="AM1311" s="173"/>
      <c r="AN1311" s="173"/>
      <c r="AO1311" s="173"/>
      <c r="AP1311" s="173"/>
      <c r="AQ1311" s="173"/>
      <c r="AR1311" s="173">
        <v>245000</v>
      </c>
      <c r="AS1311" s="173">
        <v>189000</v>
      </c>
      <c r="AT1311" s="160">
        <f t="shared" si="439"/>
        <v>3</v>
      </c>
      <c r="AU1311" s="173">
        <f t="shared" si="440"/>
        <v>854000</v>
      </c>
      <c r="AV1311" s="173">
        <f t="shared" si="441"/>
        <v>284700</v>
      </c>
      <c r="AW1311" s="173">
        <f t="shared" si="442"/>
        <v>189000</v>
      </c>
      <c r="AX1311" s="173">
        <f t="shared" si="443"/>
        <v>136000</v>
      </c>
      <c r="AY1311" s="173">
        <f t="shared" si="427"/>
        <v>40300</v>
      </c>
      <c r="AZ1311" s="177">
        <f t="shared" si="428"/>
        <v>0.91459314055144592</v>
      </c>
      <c r="BA1311" s="177">
        <f t="shared" si="429"/>
        <v>0.27101546738399462</v>
      </c>
      <c r="BB1311" s="173">
        <f>AV1311</f>
        <v>284700</v>
      </c>
      <c r="BC1311" s="178">
        <f t="shared" si="435"/>
        <v>284700</v>
      </c>
      <c r="BD1311" s="173">
        <f t="shared" si="438"/>
        <v>136000</v>
      </c>
      <c r="BE1311" s="177">
        <f t="shared" si="430"/>
        <v>0.91459314055144592</v>
      </c>
      <c r="BF1311" s="179" t="s">
        <v>7679</v>
      </c>
      <c r="BG1311" s="174" t="s">
        <v>3259</v>
      </c>
      <c r="BH1311" s="166" t="s">
        <v>7863</v>
      </c>
      <c r="BI1311" s="162"/>
      <c r="BJ1311" s="163">
        <v>1</v>
      </c>
      <c r="BK1311" s="163"/>
    </row>
    <row r="1312" spans="1:63" ht="35.25" customHeight="1" x14ac:dyDescent="0.25">
      <c r="A1312" s="157">
        <v>1306</v>
      </c>
      <c r="B1312" s="164" t="s">
        <v>4879</v>
      </c>
      <c r="C1312" s="169" t="s">
        <v>4872</v>
      </c>
      <c r="D1312" s="169" t="s">
        <v>496</v>
      </c>
      <c r="E1312" s="157">
        <v>3.2923</v>
      </c>
      <c r="F1312" s="171" t="s">
        <v>4880</v>
      </c>
      <c r="G1312" s="171" t="s">
        <v>4880</v>
      </c>
      <c r="H1312" s="172" t="s">
        <v>4880</v>
      </c>
      <c r="I1312" s="164" t="s">
        <v>21</v>
      </c>
      <c r="J1312" s="164">
        <v>782</v>
      </c>
      <c r="K1312" s="171">
        <v>782</v>
      </c>
      <c r="L1312" s="171" t="s">
        <v>4874</v>
      </c>
      <c r="M1312" s="173">
        <v>482000</v>
      </c>
      <c r="N1312" s="173">
        <v>255000</v>
      </c>
      <c r="O1312" s="173">
        <v>255130.43478260899</v>
      </c>
      <c r="P1312" s="173">
        <v>737000</v>
      </c>
      <c r="Q1312" s="173">
        <v>331669.5652173917</v>
      </c>
      <c r="R1312" s="173">
        <v>813669.5652173917</v>
      </c>
      <c r="S1312" s="173">
        <v>813600</v>
      </c>
      <c r="T1312" s="174"/>
      <c r="U1312" s="175" t="s">
        <v>199</v>
      </c>
      <c r="V1312" s="175" t="s">
        <v>4643</v>
      </c>
      <c r="W1312" s="175" t="s">
        <v>173</v>
      </c>
      <c r="X1312" s="176">
        <v>43294</v>
      </c>
      <c r="Y1312" s="171" t="s">
        <v>7863</v>
      </c>
      <c r="Z1312" s="171"/>
      <c r="AA1312" s="173"/>
      <c r="AB1312" s="173"/>
      <c r="AC1312" s="173"/>
      <c r="AD1312" s="173"/>
      <c r="AE1312" s="173"/>
      <c r="AF1312" s="173"/>
      <c r="AG1312" s="173"/>
      <c r="AH1312" s="173"/>
      <c r="AI1312" s="173">
        <v>6000000</v>
      </c>
      <c r="AJ1312" s="173"/>
      <c r="AK1312" s="173"/>
      <c r="AL1312" s="173"/>
      <c r="AM1312" s="173"/>
      <c r="AN1312" s="173"/>
      <c r="AO1312" s="173"/>
      <c r="AP1312" s="173"/>
      <c r="AQ1312" s="173"/>
      <c r="AR1312" s="173">
        <v>1833000</v>
      </c>
      <c r="AS1312" s="173">
        <v>968000</v>
      </c>
      <c r="AT1312" s="160">
        <f t="shared" si="439"/>
        <v>3</v>
      </c>
      <c r="AU1312" s="173">
        <f t="shared" si="440"/>
        <v>8801000</v>
      </c>
      <c r="AV1312" s="173">
        <f t="shared" si="441"/>
        <v>2933700</v>
      </c>
      <c r="AW1312" s="173">
        <f t="shared" si="442"/>
        <v>968000</v>
      </c>
      <c r="AX1312" s="173">
        <f t="shared" si="443"/>
        <v>2120100</v>
      </c>
      <c r="AY1312" s="173">
        <f t="shared" si="427"/>
        <v>154400</v>
      </c>
      <c r="AZ1312" s="177">
        <f t="shared" si="428"/>
        <v>2.6058259587020647</v>
      </c>
      <c r="BA1312" s="177">
        <f t="shared" si="429"/>
        <v>0.18977384464110128</v>
      </c>
      <c r="BB1312" s="173">
        <f>AW1312</f>
        <v>968000</v>
      </c>
      <c r="BC1312" s="178">
        <f t="shared" si="435"/>
        <v>2933700</v>
      </c>
      <c r="BD1312" s="173">
        <f t="shared" si="438"/>
        <v>154400</v>
      </c>
      <c r="BE1312" s="177">
        <f t="shared" si="430"/>
        <v>0.18977384464110128</v>
      </c>
      <c r="BF1312" s="179" t="s">
        <v>20515</v>
      </c>
      <c r="BG1312" s="174"/>
      <c r="BH1312" s="166" t="s">
        <v>7863</v>
      </c>
      <c r="BI1312" s="162"/>
      <c r="BJ1312" s="163">
        <v>1</v>
      </c>
      <c r="BK1312" s="163"/>
    </row>
    <row r="1313" spans="1:63" ht="35.25" customHeight="1" x14ac:dyDescent="0.25">
      <c r="A1313" s="157">
        <v>1307</v>
      </c>
      <c r="B1313" s="164" t="s">
        <v>4379</v>
      </c>
      <c r="C1313" s="169" t="s">
        <v>4380</v>
      </c>
      <c r="D1313" s="169" t="s">
        <v>496</v>
      </c>
      <c r="E1313" s="170" t="s">
        <v>4381</v>
      </c>
      <c r="F1313" s="171" t="s">
        <v>4382</v>
      </c>
      <c r="G1313" s="171" t="s">
        <v>4382</v>
      </c>
      <c r="H1313" s="172" t="s">
        <v>4383</v>
      </c>
      <c r="I1313" s="164" t="s">
        <v>497</v>
      </c>
      <c r="J1313" s="164">
        <v>611</v>
      </c>
      <c r="K1313" s="171">
        <v>611</v>
      </c>
      <c r="L1313" s="171" t="s">
        <v>4383</v>
      </c>
      <c r="M1313" s="173">
        <v>620000</v>
      </c>
      <c r="N1313" s="173">
        <f t="shared" ref="N1313:N1350" si="444">P1313-M1313</f>
        <v>255000</v>
      </c>
      <c r="O1313" s="173">
        <v>255130.43478260899</v>
      </c>
      <c r="P1313" s="173">
        <v>875000</v>
      </c>
      <c r="Q1313" s="173">
        <f t="shared" ref="Q1313:Q1350" si="445">+O1313/1800000*2340000</f>
        <v>331669.5652173917</v>
      </c>
      <c r="R1313" s="173">
        <f t="shared" ref="R1313:R1350" si="446">+M1313+Q1313</f>
        <v>951669.5652173917</v>
      </c>
      <c r="S1313" s="173">
        <v>951600</v>
      </c>
      <c r="T1313" s="174"/>
      <c r="U1313" s="175" t="s">
        <v>22</v>
      </c>
      <c r="V1313" s="175" t="s">
        <v>23</v>
      </c>
      <c r="W1313" s="175" t="s">
        <v>24</v>
      </c>
      <c r="X1313" s="176">
        <v>43294</v>
      </c>
      <c r="Y1313" s="171" t="s">
        <v>7684</v>
      </c>
      <c r="Z1313" s="171"/>
      <c r="AA1313" s="173"/>
      <c r="AB1313" s="173"/>
      <c r="AC1313" s="173"/>
      <c r="AD1313" s="173"/>
      <c r="AE1313" s="173"/>
      <c r="AF1313" s="173"/>
      <c r="AG1313" s="173"/>
      <c r="AH1313" s="173"/>
      <c r="AI1313" s="173"/>
      <c r="AJ1313" s="173"/>
      <c r="AK1313" s="173">
        <v>1585000</v>
      </c>
      <c r="AL1313" s="173"/>
      <c r="AM1313" s="173">
        <v>2951600</v>
      </c>
      <c r="AN1313" s="173"/>
      <c r="AO1313" s="173"/>
      <c r="AP1313" s="173"/>
      <c r="AQ1313" s="173"/>
      <c r="AR1313" s="173">
        <v>1350000</v>
      </c>
      <c r="AS1313" s="173"/>
      <c r="AT1313" s="160">
        <f t="shared" si="439"/>
        <v>3</v>
      </c>
      <c r="AU1313" s="173">
        <f t="shared" si="440"/>
        <v>5886600</v>
      </c>
      <c r="AV1313" s="173">
        <f t="shared" si="441"/>
        <v>1962200</v>
      </c>
      <c r="AW1313" s="173">
        <f t="shared" si="442"/>
        <v>1350000</v>
      </c>
      <c r="AX1313" s="173">
        <f t="shared" si="443"/>
        <v>1010600</v>
      </c>
      <c r="AY1313" s="173">
        <f t="shared" si="427"/>
        <v>398400</v>
      </c>
      <c r="AZ1313" s="177">
        <f t="shared" si="428"/>
        <v>1.0620008406893653</v>
      </c>
      <c r="BA1313" s="177">
        <f t="shared" si="429"/>
        <v>0.41866330390920553</v>
      </c>
      <c r="BB1313" s="173">
        <f>AW1313</f>
        <v>1350000</v>
      </c>
      <c r="BC1313" s="178">
        <f t="shared" si="435"/>
        <v>1962200</v>
      </c>
      <c r="BD1313" s="173">
        <f t="shared" si="438"/>
        <v>398400</v>
      </c>
      <c r="BE1313" s="177">
        <f t="shared" si="430"/>
        <v>0.41866330390920553</v>
      </c>
      <c r="BF1313" s="179" t="s">
        <v>20515</v>
      </c>
      <c r="BG1313" s="174"/>
      <c r="BH1313" s="166" t="s">
        <v>20501</v>
      </c>
      <c r="BI1313" s="162"/>
      <c r="BJ1313" s="163">
        <v>1</v>
      </c>
      <c r="BK1313" s="163"/>
    </row>
    <row r="1314" spans="1:63" ht="35.25" customHeight="1" x14ac:dyDescent="0.25">
      <c r="A1314" s="157">
        <v>1308</v>
      </c>
      <c r="B1314" s="164" t="s">
        <v>3444</v>
      </c>
      <c r="C1314" s="169" t="s">
        <v>3440</v>
      </c>
      <c r="D1314" s="169" t="s">
        <v>496</v>
      </c>
      <c r="E1314" s="170" t="s">
        <v>3445</v>
      </c>
      <c r="F1314" s="171" t="s">
        <v>7600</v>
      </c>
      <c r="G1314" s="171" t="s">
        <v>3446</v>
      </c>
      <c r="H1314" s="172" t="s">
        <v>3434</v>
      </c>
      <c r="I1314" s="164" t="s">
        <v>439</v>
      </c>
      <c r="J1314" s="164">
        <v>224</v>
      </c>
      <c r="K1314" s="171">
        <v>224</v>
      </c>
      <c r="L1314" s="171" t="s">
        <v>3442</v>
      </c>
      <c r="M1314" s="173">
        <v>180000</v>
      </c>
      <c r="N1314" s="173">
        <f t="shared" si="444"/>
        <v>68000</v>
      </c>
      <c r="O1314" s="173">
        <v>68869.565217391297</v>
      </c>
      <c r="P1314" s="173">
        <v>248000</v>
      </c>
      <c r="Q1314" s="173">
        <f t="shared" si="445"/>
        <v>89530.434782608689</v>
      </c>
      <c r="R1314" s="173">
        <f t="shared" si="446"/>
        <v>269530.4347826087</v>
      </c>
      <c r="S1314" s="173">
        <v>269500</v>
      </c>
      <c r="T1314" s="174"/>
      <c r="U1314" s="175" t="s">
        <v>476</v>
      </c>
      <c r="V1314" s="175" t="s">
        <v>2524</v>
      </c>
      <c r="W1314" s="175" t="s">
        <v>29</v>
      </c>
      <c r="X1314" s="176">
        <v>43294</v>
      </c>
      <c r="Y1314" s="171" t="s">
        <v>7684</v>
      </c>
      <c r="Z1314" s="171"/>
      <c r="AA1314" s="173"/>
      <c r="AB1314" s="173"/>
      <c r="AC1314" s="173"/>
      <c r="AD1314" s="173"/>
      <c r="AE1314" s="173"/>
      <c r="AF1314" s="173"/>
      <c r="AG1314" s="173"/>
      <c r="AH1314" s="173"/>
      <c r="AI1314" s="173">
        <v>284400</v>
      </c>
      <c r="AJ1314" s="173"/>
      <c r="AK1314" s="173"/>
      <c r="AL1314" s="173"/>
      <c r="AM1314" s="173">
        <v>769500</v>
      </c>
      <c r="AN1314" s="173"/>
      <c r="AO1314" s="173"/>
      <c r="AP1314" s="173"/>
      <c r="AQ1314" s="173"/>
      <c r="AR1314" s="173">
        <v>401000</v>
      </c>
      <c r="AS1314" s="173"/>
      <c r="AT1314" s="160">
        <f t="shared" si="439"/>
        <v>3</v>
      </c>
      <c r="AU1314" s="173">
        <f t="shared" si="440"/>
        <v>1454900</v>
      </c>
      <c r="AV1314" s="173">
        <f t="shared" si="441"/>
        <v>485000</v>
      </c>
      <c r="AW1314" s="173">
        <f t="shared" si="442"/>
        <v>284400</v>
      </c>
      <c r="AX1314" s="173">
        <f t="shared" si="443"/>
        <v>215500</v>
      </c>
      <c r="AY1314" s="173">
        <f t="shared" ref="AY1314:AY1377" si="447">AW1314-S1314</f>
        <v>14900</v>
      </c>
      <c r="AZ1314" s="177">
        <f t="shared" ref="AZ1314:AZ1377" si="448">AX1314/S1314</f>
        <v>0.79962894248608529</v>
      </c>
      <c r="BA1314" s="177">
        <f t="shared" ref="BA1314:BA1377" si="449">AY1314/S1314</f>
        <v>5.528756957328386E-2</v>
      </c>
      <c r="BB1314" s="173">
        <f>AV1314</f>
        <v>485000</v>
      </c>
      <c r="BC1314" s="178">
        <f t="shared" si="435"/>
        <v>485000</v>
      </c>
      <c r="BD1314" s="173">
        <f t="shared" si="438"/>
        <v>215500</v>
      </c>
      <c r="BE1314" s="177">
        <f t="shared" ref="BE1314:BE1377" si="450">BD1314/S1314</f>
        <v>0.79962894248608529</v>
      </c>
      <c r="BF1314" s="179" t="s">
        <v>7679</v>
      </c>
      <c r="BG1314" s="174"/>
      <c r="BH1314" s="166" t="s">
        <v>20501</v>
      </c>
      <c r="BI1314" s="162"/>
      <c r="BJ1314" s="163">
        <v>1</v>
      </c>
      <c r="BK1314" s="163"/>
    </row>
    <row r="1315" spans="1:63" ht="35.25" customHeight="1" x14ac:dyDescent="0.25">
      <c r="A1315" s="157">
        <v>1309</v>
      </c>
      <c r="B1315" s="164" t="s">
        <v>5465</v>
      </c>
      <c r="C1315" s="169" t="s">
        <v>5458</v>
      </c>
      <c r="D1315" s="169" t="s">
        <v>496</v>
      </c>
      <c r="E1315" s="170" t="s">
        <v>5466</v>
      </c>
      <c r="F1315" s="171" t="s">
        <v>5467</v>
      </c>
      <c r="G1315" s="171" t="s">
        <v>5467</v>
      </c>
      <c r="H1315" s="172" t="s">
        <v>5468</v>
      </c>
      <c r="I1315" s="164" t="s">
        <v>21</v>
      </c>
      <c r="J1315" s="164">
        <v>889</v>
      </c>
      <c r="K1315" s="171">
        <v>889</v>
      </c>
      <c r="L1315" s="171" t="s">
        <v>5461</v>
      </c>
      <c r="M1315" s="173">
        <v>206000</v>
      </c>
      <c r="N1315" s="173">
        <f t="shared" si="444"/>
        <v>68000</v>
      </c>
      <c r="O1315" s="173">
        <v>68869.565217391297</v>
      </c>
      <c r="P1315" s="173">
        <v>274000</v>
      </c>
      <c r="Q1315" s="173">
        <f t="shared" si="445"/>
        <v>89530.434782608689</v>
      </c>
      <c r="R1315" s="173">
        <f t="shared" si="446"/>
        <v>295530.4347826087</v>
      </c>
      <c r="S1315" s="173">
        <v>295500</v>
      </c>
      <c r="T1315" s="174"/>
      <c r="U1315" s="175" t="s">
        <v>199</v>
      </c>
      <c r="V1315" s="175" t="s">
        <v>4643</v>
      </c>
      <c r="W1315" s="175" t="s">
        <v>196</v>
      </c>
      <c r="X1315" s="176">
        <v>43294</v>
      </c>
      <c r="Y1315" s="171" t="s">
        <v>7684</v>
      </c>
      <c r="Z1315" s="171"/>
      <c r="AA1315" s="173"/>
      <c r="AB1315" s="173"/>
      <c r="AC1315" s="173"/>
      <c r="AD1315" s="173"/>
      <c r="AE1315" s="173"/>
      <c r="AF1315" s="173"/>
      <c r="AG1315" s="173"/>
      <c r="AH1315" s="173"/>
      <c r="AI1315" s="173"/>
      <c r="AJ1315" s="173"/>
      <c r="AK1315" s="173"/>
      <c r="AL1315" s="173"/>
      <c r="AM1315" s="173">
        <v>1795500</v>
      </c>
      <c r="AN1315" s="173"/>
      <c r="AO1315" s="173"/>
      <c r="AP1315" s="173"/>
      <c r="AQ1315" s="173"/>
      <c r="AR1315" s="173">
        <v>1042000</v>
      </c>
      <c r="AS1315" s="173">
        <v>830000</v>
      </c>
      <c r="AT1315" s="160">
        <f t="shared" si="439"/>
        <v>3</v>
      </c>
      <c r="AU1315" s="173">
        <f t="shared" si="440"/>
        <v>3667500</v>
      </c>
      <c r="AV1315" s="173">
        <f t="shared" si="441"/>
        <v>1222500</v>
      </c>
      <c r="AW1315" s="173">
        <f t="shared" si="442"/>
        <v>830000</v>
      </c>
      <c r="AX1315" s="173">
        <f t="shared" si="443"/>
        <v>927000</v>
      </c>
      <c r="AY1315" s="173">
        <f t="shared" si="447"/>
        <v>534500</v>
      </c>
      <c r="AZ1315" s="177">
        <f t="shared" si="448"/>
        <v>3.1370558375634516</v>
      </c>
      <c r="BA1315" s="177">
        <f t="shared" si="449"/>
        <v>1.8087986463620982</v>
      </c>
      <c r="BB1315" s="173">
        <f>AW1315</f>
        <v>830000</v>
      </c>
      <c r="BC1315" s="178">
        <f t="shared" si="435"/>
        <v>1222500</v>
      </c>
      <c r="BD1315" s="173">
        <f t="shared" si="438"/>
        <v>534500</v>
      </c>
      <c r="BE1315" s="177">
        <f t="shared" si="450"/>
        <v>1.8087986463620982</v>
      </c>
      <c r="BF1315" s="179" t="s">
        <v>20515</v>
      </c>
      <c r="BG1315" s="174"/>
      <c r="BH1315" s="166" t="s">
        <v>20501</v>
      </c>
      <c r="BI1315" s="162"/>
      <c r="BJ1315" s="163">
        <v>1</v>
      </c>
      <c r="BK1315" s="163"/>
    </row>
    <row r="1316" spans="1:63" ht="35.25" customHeight="1" x14ac:dyDescent="0.25">
      <c r="A1316" s="157">
        <v>1310</v>
      </c>
      <c r="B1316" s="164" t="s">
        <v>5449</v>
      </c>
      <c r="C1316" s="169" t="s">
        <v>5450</v>
      </c>
      <c r="D1316" s="169" t="s">
        <v>496</v>
      </c>
      <c r="E1316" s="170" t="s">
        <v>5451</v>
      </c>
      <c r="F1316" s="171" t="s">
        <v>5452</v>
      </c>
      <c r="G1316" s="171" t="s">
        <v>5452</v>
      </c>
      <c r="H1316" s="172" t="s">
        <v>5453</v>
      </c>
      <c r="I1316" s="164" t="s">
        <v>499</v>
      </c>
      <c r="J1316" s="164">
        <v>888</v>
      </c>
      <c r="K1316" s="171">
        <v>888</v>
      </c>
      <c r="L1316" s="171" t="s">
        <v>5454</v>
      </c>
      <c r="M1316" s="173">
        <v>206000</v>
      </c>
      <c r="N1316" s="173">
        <f t="shared" si="444"/>
        <v>68000</v>
      </c>
      <c r="O1316" s="173">
        <v>68869.565217391297</v>
      </c>
      <c r="P1316" s="173">
        <v>274000</v>
      </c>
      <c r="Q1316" s="173">
        <f t="shared" si="445"/>
        <v>89530.434782608689</v>
      </c>
      <c r="R1316" s="173">
        <f t="shared" si="446"/>
        <v>295530.4347826087</v>
      </c>
      <c r="S1316" s="173">
        <v>295500</v>
      </c>
      <c r="T1316" s="174"/>
      <c r="U1316" s="175" t="s">
        <v>199</v>
      </c>
      <c r="V1316" s="175" t="s">
        <v>4643</v>
      </c>
      <c r="W1316" s="175" t="s">
        <v>173</v>
      </c>
      <c r="X1316" s="176">
        <v>43294</v>
      </c>
      <c r="Y1316" s="171" t="s">
        <v>7684</v>
      </c>
      <c r="Z1316" s="171"/>
      <c r="AA1316" s="173"/>
      <c r="AB1316" s="173"/>
      <c r="AC1316" s="173"/>
      <c r="AD1316" s="173"/>
      <c r="AE1316" s="173"/>
      <c r="AF1316" s="173"/>
      <c r="AG1316" s="173"/>
      <c r="AH1316" s="173"/>
      <c r="AI1316" s="173"/>
      <c r="AJ1316" s="173"/>
      <c r="AK1316" s="173"/>
      <c r="AL1316" s="173"/>
      <c r="AM1316" s="173">
        <v>1295500</v>
      </c>
      <c r="AN1316" s="173"/>
      <c r="AO1316" s="173"/>
      <c r="AP1316" s="173"/>
      <c r="AQ1316" s="173">
        <v>500000</v>
      </c>
      <c r="AR1316" s="173">
        <v>444000</v>
      </c>
      <c r="AS1316" s="173"/>
      <c r="AT1316" s="160">
        <f t="shared" si="439"/>
        <v>3</v>
      </c>
      <c r="AU1316" s="173">
        <f t="shared" si="440"/>
        <v>2239500</v>
      </c>
      <c r="AV1316" s="173">
        <f t="shared" si="441"/>
        <v>746500</v>
      </c>
      <c r="AW1316" s="173">
        <f t="shared" si="442"/>
        <v>444000</v>
      </c>
      <c r="AX1316" s="173">
        <f t="shared" si="443"/>
        <v>451000</v>
      </c>
      <c r="AY1316" s="173">
        <f t="shared" si="447"/>
        <v>148500</v>
      </c>
      <c r="AZ1316" s="177">
        <f t="shared" si="448"/>
        <v>1.5262267343485618</v>
      </c>
      <c r="BA1316" s="177">
        <f t="shared" si="449"/>
        <v>0.5025380710659898</v>
      </c>
      <c r="BB1316" s="173">
        <f>AW1316</f>
        <v>444000</v>
      </c>
      <c r="BC1316" s="178">
        <f t="shared" si="435"/>
        <v>746500</v>
      </c>
      <c r="BD1316" s="173">
        <f t="shared" si="438"/>
        <v>148500</v>
      </c>
      <c r="BE1316" s="177">
        <f t="shared" si="450"/>
        <v>0.5025380710659898</v>
      </c>
      <c r="BF1316" s="179" t="s">
        <v>20515</v>
      </c>
      <c r="BG1316" s="174"/>
      <c r="BH1316" s="166" t="s">
        <v>20501</v>
      </c>
      <c r="BI1316" s="162"/>
      <c r="BJ1316" s="163">
        <v>1</v>
      </c>
      <c r="BK1316" s="163"/>
    </row>
    <row r="1317" spans="1:63" ht="35.25" customHeight="1" x14ac:dyDescent="0.25">
      <c r="A1317" s="157">
        <v>1311</v>
      </c>
      <c r="B1317" s="164" t="s">
        <v>6166</v>
      </c>
      <c r="C1317" s="169" t="s">
        <v>6167</v>
      </c>
      <c r="D1317" s="169" t="s">
        <v>496</v>
      </c>
      <c r="E1317" s="170" t="s">
        <v>6168</v>
      </c>
      <c r="F1317" s="171" t="s">
        <v>6169</v>
      </c>
      <c r="G1317" s="171" t="s">
        <v>6169</v>
      </c>
      <c r="H1317" s="172" t="s">
        <v>6169</v>
      </c>
      <c r="I1317" s="164" t="s">
        <v>25</v>
      </c>
      <c r="J1317" s="164">
        <v>1077</v>
      </c>
      <c r="K1317" s="171">
        <v>1077</v>
      </c>
      <c r="L1317" s="171" t="s">
        <v>6170</v>
      </c>
      <c r="M1317" s="173">
        <v>2500000</v>
      </c>
      <c r="N1317" s="173">
        <f t="shared" si="444"/>
        <v>536000</v>
      </c>
      <c r="O1317" s="173">
        <v>536869.56521739101</v>
      </c>
      <c r="P1317" s="173">
        <v>3036000</v>
      </c>
      <c r="Q1317" s="173">
        <f t="shared" si="445"/>
        <v>697930.43478260841</v>
      </c>
      <c r="R1317" s="173">
        <f t="shared" si="446"/>
        <v>3197930.4347826084</v>
      </c>
      <c r="S1317" s="173">
        <v>3197900</v>
      </c>
      <c r="T1317" s="174" t="s">
        <v>6165</v>
      </c>
      <c r="U1317" s="175" t="s">
        <v>26</v>
      </c>
      <c r="V1317" s="175" t="s">
        <v>421</v>
      </c>
      <c r="W1317" s="175" t="s">
        <v>27</v>
      </c>
      <c r="X1317" s="176">
        <v>43294</v>
      </c>
      <c r="Y1317" s="171" t="s">
        <v>7684</v>
      </c>
      <c r="Z1317" s="171"/>
      <c r="AA1317" s="173"/>
      <c r="AB1317" s="173"/>
      <c r="AC1317" s="173"/>
      <c r="AD1317" s="173"/>
      <c r="AE1317" s="173"/>
      <c r="AF1317" s="173"/>
      <c r="AG1317" s="173"/>
      <c r="AH1317" s="173"/>
      <c r="AI1317" s="173"/>
      <c r="AJ1317" s="173"/>
      <c r="AK1317" s="173"/>
      <c r="AL1317" s="173"/>
      <c r="AM1317" s="173">
        <v>7197900</v>
      </c>
      <c r="AN1317" s="173"/>
      <c r="AO1317" s="173"/>
      <c r="AP1317" s="173"/>
      <c r="AQ1317" s="173"/>
      <c r="AR1317" s="173">
        <v>4955000</v>
      </c>
      <c r="AS1317" s="173">
        <v>4265000</v>
      </c>
      <c r="AT1317" s="160">
        <f t="shared" si="439"/>
        <v>3</v>
      </c>
      <c r="AU1317" s="173">
        <f t="shared" si="440"/>
        <v>16417900</v>
      </c>
      <c r="AV1317" s="173">
        <f t="shared" si="441"/>
        <v>5472600</v>
      </c>
      <c r="AW1317" s="173">
        <f t="shared" si="442"/>
        <v>4265000</v>
      </c>
      <c r="AX1317" s="173">
        <f t="shared" si="443"/>
        <v>2274700</v>
      </c>
      <c r="AY1317" s="173">
        <f t="shared" si="447"/>
        <v>1067100</v>
      </c>
      <c r="AZ1317" s="177">
        <f t="shared" si="448"/>
        <v>0.71131054754682765</v>
      </c>
      <c r="BA1317" s="177">
        <f t="shared" si="449"/>
        <v>0.33368773257450202</v>
      </c>
      <c r="BB1317" s="173">
        <f>AV1317</f>
        <v>5472600</v>
      </c>
      <c r="BC1317" s="178">
        <f t="shared" si="435"/>
        <v>5472600</v>
      </c>
      <c r="BD1317" s="173">
        <f t="shared" si="438"/>
        <v>2274700</v>
      </c>
      <c r="BE1317" s="177">
        <f t="shared" si="450"/>
        <v>0.71131054754682765</v>
      </c>
      <c r="BF1317" s="179" t="s">
        <v>7679</v>
      </c>
      <c r="BG1317" s="174" t="s">
        <v>6165</v>
      </c>
      <c r="BH1317" s="166" t="s">
        <v>20501</v>
      </c>
      <c r="BI1317" s="162"/>
      <c r="BJ1317" s="163">
        <v>1</v>
      </c>
      <c r="BK1317" s="163"/>
    </row>
    <row r="1318" spans="1:63" ht="35.25" customHeight="1" x14ac:dyDescent="0.25">
      <c r="A1318" s="157">
        <v>1312</v>
      </c>
      <c r="B1318" s="164" t="s">
        <v>5500</v>
      </c>
      <c r="C1318" s="169" t="s">
        <v>5501</v>
      </c>
      <c r="D1318" s="169" t="s">
        <v>496</v>
      </c>
      <c r="E1318" s="170" t="s">
        <v>5502</v>
      </c>
      <c r="F1318" s="171" t="s">
        <v>5503</v>
      </c>
      <c r="G1318" s="171" t="s">
        <v>5503</v>
      </c>
      <c r="H1318" s="172" t="s">
        <v>5503</v>
      </c>
      <c r="I1318" s="164" t="s">
        <v>439</v>
      </c>
      <c r="J1318" s="164">
        <v>910</v>
      </c>
      <c r="K1318" s="171">
        <v>910</v>
      </c>
      <c r="L1318" s="171" t="s">
        <v>5504</v>
      </c>
      <c r="M1318" s="173">
        <v>37000</v>
      </c>
      <c r="N1318" s="173">
        <f t="shared" si="444"/>
        <v>4600</v>
      </c>
      <c r="O1318" s="173">
        <v>4695.6521739130403</v>
      </c>
      <c r="P1318" s="173">
        <v>41600</v>
      </c>
      <c r="Q1318" s="173">
        <f t="shared" si="445"/>
        <v>6104.3478260869515</v>
      </c>
      <c r="R1318" s="173">
        <f t="shared" si="446"/>
        <v>43104.347826086952</v>
      </c>
      <c r="S1318" s="173">
        <v>43100</v>
      </c>
      <c r="T1318" s="174"/>
      <c r="U1318" s="175" t="s">
        <v>199</v>
      </c>
      <c r="V1318" s="175" t="s">
        <v>4643</v>
      </c>
      <c r="W1318" s="175" t="s">
        <v>173</v>
      </c>
      <c r="X1318" s="176">
        <v>43294</v>
      </c>
      <c r="Y1318" s="171" t="s">
        <v>7684</v>
      </c>
      <c r="Z1318" s="171"/>
      <c r="AA1318" s="173"/>
      <c r="AB1318" s="173"/>
      <c r="AC1318" s="173"/>
      <c r="AD1318" s="173"/>
      <c r="AE1318" s="173"/>
      <c r="AF1318" s="173"/>
      <c r="AG1318" s="173"/>
      <c r="AH1318" s="173"/>
      <c r="AI1318" s="173"/>
      <c r="AJ1318" s="173"/>
      <c r="AK1318" s="173"/>
      <c r="AL1318" s="173"/>
      <c r="AM1318" s="173">
        <v>543100</v>
      </c>
      <c r="AN1318" s="173"/>
      <c r="AO1318" s="173"/>
      <c r="AP1318" s="173"/>
      <c r="AQ1318" s="173">
        <v>350000</v>
      </c>
      <c r="AR1318" s="173">
        <v>79000</v>
      </c>
      <c r="AS1318" s="173"/>
      <c r="AT1318" s="160">
        <f t="shared" si="439"/>
        <v>3</v>
      </c>
      <c r="AU1318" s="173">
        <f t="shared" si="440"/>
        <v>972100</v>
      </c>
      <c r="AV1318" s="173">
        <f t="shared" si="441"/>
        <v>324000</v>
      </c>
      <c r="AW1318" s="173">
        <f t="shared" si="442"/>
        <v>79000</v>
      </c>
      <c r="AX1318" s="173">
        <f t="shared" si="443"/>
        <v>280900</v>
      </c>
      <c r="AY1318" s="173">
        <f t="shared" si="447"/>
        <v>35900</v>
      </c>
      <c r="AZ1318" s="177">
        <f t="shared" si="448"/>
        <v>6.5174013921113687</v>
      </c>
      <c r="BA1318" s="177">
        <f t="shared" si="449"/>
        <v>0.83294663573085848</v>
      </c>
      <c r="BB1318" s="173">
        <f t="shared" ref="BB1318:BB1323" si="451">AW1318</f>
        <v>79000</v>
      </c>
      <c r="BC1318" s="178">
        <f t="shared" si="435"/>
        <v>324000</v>
      </c>
      <c r="BD1318" s="173">
        <f t="shared" si="438"/>
        <v>35900</v>
      </c>
      <c r="BE1318" s="177">
        <f t="shared" si="450"/>
        <v>0.83294663573085848</v>
      </c>
      <c r="BF1318" s="179" t="s">
        <v>20515</v>
      </c>
      <c r="BG1318" s="174"/>
      <c r="BH1318" s="166" t="s">
        <v>20501</v>
      </c>
      <c r="BI1318" s="162"/>
      <c r="BJ1318" s="163">
        <v>1</v>
      </c>
      <c r="BK1318" s="163"/>
    </row>
    <row r="1319" spans="1:63" ht="35.25" customHeight="1" x14ac:dyDescent="0.25">
      <c r="A1319" s="157">
        <v>1313</v>
      </c>
      <c r="B1319" s="164" t="s">
        <v>4359</v>
      </c>
      <c r="C1319" s="169" t="s">
        <v>4356</v>
      </c>
      <c r="D1319" s="169" t="s">
        <v>496</v>
      </c>
      <c r="E1319" s="170" t="s">
        <v>4360</v>
      </c>
      <c r="F1319" s="171" t="s">
        <v>4361</v>
      </c>
      <c r="G1319" s="171" t="s">
        <v>4361</v>
      </c>
      <c r="H1319" s="172" t="s">
        <v>4361</v>
      </c>
      <c r="I1319" s="164" t="s">
        <v>21</v>
      </c>
      <c r="J1319" s="164">
        <v>601</v>
      </c>
      <c r="K1319" s="171">
        <v>601</v>
      </c>
      <c r="L1319" s="171" t="s">
        <v>4358</v>
      </c>
      <c r="M1319" s="173">
        <v>819000</v>
      </c>
      <c r="N1319" s="173">
        <f t="shared" si="444"/>
        <v>200000</v>
      </c>
      <c r="O1319" s="173">
        <v>200347.82608695599</v>
      </c>
      <c r="P1319" s="173">
        <v>1019000</v>
      </c>
      <c r="Q1319" s="173">
        <f t="shared" si="445"/>
        <v>260452.17391304276</v>
      </c>
      <c r="R1319" s="173">
        <f t="shared" si="446"/>
        <v>1079452.1739130428</v>
      </c>
      <c r="S1319" s="173">
        <v>1079400</v>
      </c>
      <c r="T1319" s="174"/>
      <c r="U1319" s="175" t="s">
        <v>22</v>
      </c>
      <c r="V1319" s="175" t="s">
        <v>23</v>
      </c>
      <c r="W1319" s="175" t="s">
        <v>24</v>
      </c>
      <c r="X1319" s="176">
        <v>43294</v>
      </c>
      <c r="Y1319" s="171" t="s">
        <v>7684</v>
      </c>
      <c r="Z1319" s="171"/>
      <c r="AA1319" s="173"/>
      <c r="AB1319" s="173"/>
      <c r="AC1319" s="173"/>
      <c r="AD1319" s="173"/>
      <c r="AE1319" s="173"/>
      <c r="AF1319" s="173"/>
      <c r="AG1319" s="173"/>
      <c r="AH1319" s="173"/>
      <c r="AI1319" s="173"/>
      <c r="AJ1319" s="173"/>
      <c r="AK1319" s="173"/>
      <c r="AL1319" s="173"/>
      <c r="AM1319" s="173">
        <v>3079400</v>
      </c>
      <c r="AN1319" s="173"/>
      <c r="AO1319" s="173"/>
      <c r="AP1319" s="173"/>
      <c r="AQ1319" s="173">
        <v>5000000</v>
      </c>
      <c r="AR1319" s="173">
        <v>2036000</v>
      </c>
      <c r="AS1319" s="173"/>
      <c r="AT1319" s="160">
        <f t="shared" si="439"/>
        <v>3</v>
      </c>
      <c r="AU1319" s="173">
        <f t="shared" si="440"/>
        <v>10115400</v>
      </c>
      <c r="AV1319" s="173">
        <f t="shared" si="441"/>
        <v>3371800</v>
      </c>
      <c r="AW1319" s="173">
        <f t="shared" si="442"/>
        <v>2036000</v>
      </c>
      <c r="AX1319" s="173">
        <f t="shared" si="443"/>
        <v>2292400</v>
      </c>
      <c r="AY1319" s="173">
        <f t="shared" si="447"/>
        <v>956600</v>
      </c>
      <c r="AZ1319" s="177">
        <f t="shared" si="448"/>
        <v>2.1237724661849176</v>
      </c>
      <c r="BA1319" s="177">
        <f t="shared" si="449"/>
        <v>0.88623309245877335</v>
      </c>
      <c r="BB1319" s="173">
        <f t="shared" si="451"/>
        <v>2036000</v>
      </c>
      <c r="BC1319" s="178">
        <f t="shared" si="435"/>
        <v>3371800</v>
      </c>
      <c r="BD1319" s="173">
        <f t="shared" si="438"/>
        <v>956600</v>
      </c>
      <c r="BE1319" s="177">
        <f t="shared" si="450"/>
        <v>0.88623309245877335</v>
      </c>
      <c r="BF1319" s="179" t="s">
        <v>20515</v>
      </c>
      <c r="BG1319" s="174"/>
      <c r="BH1319" s="166" t="s">
        <v>20501</v>
      </c>
      <c r="BI1319" s="162"/>
      <c r="BJ1319" s="163">
        <v>1</v>
      </c>
      <c r="BK1319" s="163"/>
    </row>
    <row r="1320" spans="1:63" ht="35.25" customHeight="1" x14ac:dyDescent="0.25">
      <c r="A1320" s="157">
        <v>1314</v>
      </c>
      <c r="B1320" s="164" t="s">
        <v>4861</v>
      </c>
      <c r="C1320" s="169" t="s">
        <v>4854</v>
      </c>
      <c r="D1320" s="169" t="s">
        <v>496</v>
      </c>
      <c r="E1320" s="170" t="s">
        <v>4862</v>
      </c>
      <c r="F1320" s="171" t="s">
        <v>4863</v>
      </c>
      <c r="G1320" s="171" t="s">
        <v>4863</v>
      </c>
      <c r="H1320" s="172" t="s">
        <v>4863</v>
      </c>
      <c r="I1320" s="164" t="s">
        <v>25</v>
      </c>
      <c r="J1320" s="164">
        <v>780</v>
      </c>
      <c r="K1320" s="171">
        <v>780</v>
      </c>
      <c r="L1320" s="171" t="s">
        <v>4858</v>
      </c>
      <c r="M1320" s="173">
        <v>702000</v>
      </c>
      <c r="N1320" s="173">
        <f t="shared" si="444"/>
        <v>75000</v>
      </c>
      <c r="O1320" s="173">
        <v>75130.434782608703</v>
      </c>
      <c r="P1320" s="173">
        <v>777000</v>
      </c>
      <c r="Q1320" s="173">
        <f t="shared" si="445"/>
        <v>97669.565217391311</v>
      </c>
      <c r="R1320" s="173">
        <f t="shared" si="446"/>
        <v>799669.56521739135</v>
      </c>
      <c r="S1320" s="173">
        <v>799600</v>
      </c>
      <c r="T1320" s="174"/>
      <c r="U1320" s="175" t="s">
        <v>202</v>
      </c>
      <c r="V1320" s="175" t="s">
        <v>201</v>
      </c>
      <c r="W1320" s="175" t="s">
        <v>24</v>
      </c>
      <c r="X1320" s="176">
        <v>43294</v>
      </c>
      <c r="Y1320" s="171" t="s">
        <v>7684</v>
      </c>
      <c r="Z1320" s="171"/>
      <c r="AA1320" s="173"/>
      <c r="AB1320" s="173"/>
      <c r="AC1320" s="173"/>
      <c r="AD1320" s="173"/>
      <c r="AE1320" s="173"/>
      <c r="AF1320" s="173"/>
      <c r="AG1320" s="173"/>
      <c r="AH1320" s="173"/>
      <c r="AI1320" s="173"/>
      <c r="AJ1320" s="173"/>
      <c r="AK1320" s="173"/>
      <c r="AL1320" s="173"/>
      <c r="AM1320" s="173">
        <v>4799600</v>
      </c>
      <c r="AN1320" s="173"/>
      <c r="AO1320" s="173"/>
      <c r="AP1320" s="173"/>
      <c r="AQ1320" s="173"/>
      <c r="AR1320" s="173">
        <v>1834000</v>
      </c>
      <c r="AS1320" s="173">
        <v>1125000</v>
      </c>
      <c r="AT1320" s="160">
        <f t="shared" si="439"/>
        <v>3</v>
      </c>
      <c r="AU1320" s="173">
        <f t="shared" si="440"/>
        <v>7758600</v>
      </c>
      <c r="AV1320" s="173">
        <f t="shared" si="441"/>
        <v>2586200</v>
      </c>
      <c r="AW1320" s="173">
        <f t="shared" si="442"/>
        <v>1125000</v>
      </c>
      <c r="AX1320" s="173">
        <f t="shared" si="443"/>
        <v>1786600</v>
      </c>
      <c r="AY1320" s="173">
        <f t="shared" si="447"/>
        <v>325400</v>
      </c>
      <c r="AZ1320" s="177">
        <f t="shared" si="448"/>
        <v>2.2343671835917958</v>
      </c>
      <c r="BA1320" s="177">
        <f t="shared" si="449"/>
        <v>0.40695347673836918</v>
      </c>
      <c r="BB1320" s="173">
        <f t="shared" si="451"/>
        <v>1125000</v>
      </c>
      <c r="BC1320" s="178">
        <f t="shared" ref="BC1320:BC1383" si="452">AV1320</f>
        <v>2586200</v>
      </c>
      <c r="BD1320" s="173">
        <f t="shared" si="438"/>
        <v>325400</v>
      </c>
      <c r="BE1320" s="177">
        <f t="shared" si="450"/>
        <v>0.40695347673836918</v>
      </c>
      <c r="BF1320" s="179" t="s">
        <v>20515</v>
      </c>
      <c r="BG1320" s="174"/>
      <c r="BH1320" s="166" t="s">
        <v>20501</v>
      </c>
      <c r="BI1320" s="162"/>
      <c r="BJ1320" s="163">
        <v>1</v>
      </c>
      <c r="BK1320" s="163"/>
    </row>
    <row r="1321" spans="1:63" ht="35.25" customHeight="1" x14ac:dyDescent="0.25">
      <c r="A1321" s="157">
        <v>1315</v>
      </c>
      <c r="B1321" s="164" t="s">
        <v>4853</v>
      </c>
      <c r="C1321" s="169" t="s">
        <v>4854</v>
      </c>
      <c r="D1321" s="169" t="s">
        <v>496</v>
      </c>
      <c r="E1321" s="170" t="s">
        <v>4855</v>
      </c>
      <c r="F1321" s="171" t="s">
        <v>4856</v>
      </c>
      <c r="G1321" s="171" t="s">
        <v>4857</v>
      </c>
      <c r="H1321" s="172" t="s">
        <v>4856</v>
      </c>
      <c r="I1321" s="164" t="s">
        <v>25</v>
      </c>
      <c r="J1321" s="164">
        <v>780</v>
      </c>
      <c r="K1321" s="171">
        <v>780</v>
      </c>
      <c r="L1321" s="171" t="s">
        <v>4858</v>
      </c>
      <c r="M1321" s="173">
        <v>702000</v>
      </c>
      <c r="N1321" s="173">
        <f t="shared" si="444"/>
        <v>75000</v>
      </c>
      <c r="O1321" s="173">
        <v>75130.434782608703</v>
      </c>
      <c r="P1321" s="173">
        <v>777000</v>
      </c>
      <c r="Q1321" s="173">
        <f t="shared" si="445"/>
        <v>97669.565217391311</v>
      </c>
      <c r="R1321" s="173">
        <f t="shared" si="446"/>
        <v>799669.56521739135</v>
      </c>
      <c r="S1321" s="173">
        <v>799600</v>
      </c>
      <c r="T1321" s="174"/>
      <c r="U1321" s="175" t="s">
        <v>202</v>
      </c>
      <c r="V1321" s="175" t="s">
        <v>201</v>
      </c>
      <c r="W1321" s="175" t="s">
        <v>24</v>
      </c>
      <c r="X1321" s="176">
        <v>43294</v>
      </c>
      <c r="Y1321" s="171" t="s">
        <v>7684</v>
      </c>
      <c r="Z1321" s="171"/>
      <c r="AA1321" s="173"/>
      <c r="AB1321" s="173"/>
      <c r="AC1321" s="173"/>
      <c r="AD1321" s="173"/>
      <c r="AE1321" s="173"/>
      <c r="AF1321" s="173"/>
      <c r="AG1321" s="173"/>
      <c r="AH1321" s="173"/>
      <c r="AI1321" s="173"/>
      <c r="AJ1321" s="173"/>
      <c r="AK1321" s="173"/>
      <c r="AL1321" s="173"/>
      <c r="AM1321" s="173">
        <v>4799600</v>
      </c>
      <c r="AN1321" s="173"/>
      <c r="AO1321" s="173"/>
      <c r="AP1321" s="173"/>
      <c r="AQ1321" s="173"/>
      <c r="AR1321" s="173">
        <v>1834000</v>
      </c>
      <c r="AS1321" s="173">
        <v>1125000</v>
      </c>
      <c r="AT1321" s="160">
        <f t="shared" si="439"/>
        <v>3</v>
      </c>
      <c r="AU1321" s="173">
        <f t="shared" si="440"/>
        <v>7758600</v>
      </c>
      <c r="AV1321" s="173">
        <f t="shared" si="441"/>
        <v>2586200</v>
      </c>
      <c r="AW1321" s="173">
        <f t="shared" si="442"/>
        <v>1125000</v>
      </c>
      <c r="AX1321" s="173">
        <f t="shared" si="443"/>
        <v>1786600</v>
      </c>
      <c r="AY1321" s="173">
        <f t="shared" si="447"/>
        <v>325400</v>
      </c>
      <c r="AZ1321" s="177">
        <f t="shared" si="448"/>
        <v>2.2343671835917958</v>
      </c>
      <c r="BA1321" s="177">
        <f t="shared" si="449"/>
        <v>0.40695347673836918</v>
      </c>
      <c r="BB1321" s="173">
        <f t="shared" si="451"/>
        <v>1125000</v>
      </c>
      <c r="BC1321" s="178">
        <f t="shared" si="452"/>
        <v>2586200</v>
      </c>
      <c r="BD1321" s="173">
        <f t="shared" si="438"/>
        <v>325400</v>
      </c>
      <c r="BE1321" s="177">
        <f t="shared" si="450"/>
        <v>0.40695347673836918</v>
      </c>
      <c r="BF1321" s="179" t="s">
        <v>20515</v>
      </c>
      <c r="BG1321" s="174"/>
      <c r="BH1321" s="166" t="s">
        <v>20501</v>
      </c>
      <c r="BI1321" s="162"/>
      <c r="BJ1321" s="163">
        <v>1</v>
      </c>
      <c r="BK1321" s="163"/>
    </row>
    <row r="1322" spans="1:63" ht="35.25" customHeight="1" x14ac:dyDescent="0.25">
      <c r="A1322" s="157">
        <v>1316</v>
      </c>
      <c r="B1322" s="164" t="s">
        <v>5359</v>
      </c>
      <c r="C1322" s="169" t="s">
        <v>5360</v>
      </c>
      <c r="D1322" s="169" t="s">
        <v>496</v>
      </c>
      <c r="E1322" s="170" t="s">
        <v>5361</v>
      </c>
      <c r="F1322" s="171" t="s">
        <v>5362</v>
      </c>
      <c r="G1322" s="171" t="s">
        <v>5362</v>
      </c>
      <c r="H1322" s="172" t="s">
        <v>5362</v>
      </c>
      <c r="I1322" s="164" t="s">
        <v>499</v>
      </c>
      <c r="J1322" s="164">
        <v>864</v>
      </c>
      <c r="K1322" s="171">
        <v>864</v>
      </c>
      <c r="L1322" s="171" t="s">
        <v>5363</v>
      </c>
      <c r="M1322" s="173">
        <v>74500</v>
      </c>
      <c r="N1322" s="173">
        <f t="shared" si="444"/>
        <v>24100</v>
      </c>
      <c r="O1322" s="173">
        <v>24104.347826087</v>
      </c>
      <c r="P1322" s="173">
        <v>98600</v>
      </c>
      <c r="Q1322" s="173">
        <f t="shared" si="445"/>
        <v>31335.652173913102</v>
      </c>
      <c r="R1322" s="173">
        <f t="shared" si="446"/>
        <v>105835.6521739131</v>
      </c>
      <c r="S1322" s="173">
        <v>105800</v>
      </c>
      <c r="T1322" s="174"/>
      <c r="U1322" s="175" t="s">
        <v>199</v>
      </c>
      <c r="V1322" s="175" t="s">
        <v>4643</v>
      </c>
      <c r="W1322" s="175" t="s">
        <v>173</v>
      </c>
      <c r="X1322" s="176">
        <v>43294</v>
      </c>
      <c r="Y1322" s="171" t="s">
        <v>7684</v>
      </c>
      <c r="Z1322" s="171"/>
      <c r="AA1322" s="173"/>
      <c r="AB1322" s="173"/>
      <c r="AC1322" s="173"/>
      <c r="AD1322" s="173"/>
      <c r="AE1322" s="173"/>
      <c r="AF1322" s="173"/>
      <c r="AG1322" s="173">
        <v>260000</v>
      </c>
      <c r="AH1322" s="173"/>
      <c r="AI1322" s="173"/>
      <c r="AJ1322" s="173"/>
      <c r="AK1322" s="173"/>
      <c r="AL1322" s="173"/>
      <c r="AM1322" s="173"/>
      <c r="AN1322" s="173"/>
      <c r="AO1322" s="173"/>
      <c r="AP1322" s="173"/>
      <c r="AQ1322" s="173">
        <v>250000</v>
      </c>
      <c r="AR1322" s="173">
        <v>186000</v>
      </c>
      <c r="AS1322" s="173"/>
      <c r="AT1322" s="160">
        <f t="shared" si="439"/>
        <v>3</v>
      </c>
      <c r="AU1322" s="173">
        <f t="shared" si="440"/>
        <v>696000</v>
      </c>
      <c r="AV1322" s="173">
        <f t="shared" si="441"/>
        <v>232000</v>
      </c>
      <c r="AW1322" s="173">
        <f t="shared" si="442"/>
        <v>186000</v>
      </c>
      <c r="AX1322" s="173">
        <f t="shared" si="443"/>
        <v>126200</v>
      </c>
      <c r="AY1322" s="173">
        <f t="shared" si="447"/>
        <v>80200</v>
      </c>
      <c r="AZ1322" s="177">
        <f t="shared" si="448"/>
        <v>1.1928166351606806</v>
      </c>
      <c r="BA1322" s="177">
        <f t="shared" si="449"/>
        <v>0.75803402646502838</v>
      </c>
      <c r="BB1322" s="173">
        <f t="shared" si="451"/>
        <v>186000</v>
      </c>
      <c r="BC1322" s="178">
        <f t="shared" si="452"/>
        <v>232000</v>
      </c>
      <c r="BD1322" s="173">
        <f t="shared" si="438"/>
        <v>80200</v>
      </c>
      <c r="BE1322" s="177">
        <f t="shared" si="450"/>
        <v>0.75803402646502838</v>
      </c>
      <c r="BF1322" s="179" t="s">
        <v>20515</v>
      </c>
      <c r="BG1322" s="174"/>
      <c r="BH1322" s="166" t="s">
        <v>20501</v>
      </c>
      <c r="BI1322" s="162"/>
      <c r="BJ1322" s="163">
        <v>1</v>
      </c>
      <c r="BK1322" s="163"/>
    </row>
    <row r="1323" spans="1:63" ht="35.25" customHeight="1" x14ac:dyDescent="0.25">
      <c r="A1323" s="157">
        <v>1317</v>
      </c>
      <c r="B1323" s="164" t="s">
        <v>5445</v>
      </c>
      <c r="C1323" s="169" t="s">
        <v>5446</v>
      </c>
      <c r="D1323" s="169" t="s">
        <v>496</v>
      </c>
      <c r="E1323" s="170" t="s">
        <v>5438</v>
      </c>
      <c r="F1323" s="171" t="s">
        <v>5439</v>
      </c>
      <c r="G1323" s="171" t="s">
        <v>5444</v>
      </c>
      <c r="H1323" s="172" t="s">
        <v>5439</v>
      </c>
      <c r="I1323" s="164" t="s">
        <v>21</v>
      </c>
      <c r="J1323" s="164">
        <v>885</v>
      </c>
      <c r="K1323" s="171">
        <v>885</v>
      </c>
      <c r="L1323" s="171" t="s">
        <v>5447</v>
      </c>
      <c r="M1323" s="173">
        <v>545000</v>
      </c>
      <c r="N1323" s="173">
        <f t="shared" si="444"/>
        <v>68000</v>
      </c>
      <c r="O1323" s="173">
        <v>68869.565217391297</v>
      </c>
      <c r="P1323" s="173">
        <v>613000</v>
      </c>
      <c r="Q1323" s="173">
        <f t="shared" si="445"/>
        <v>89530.434782608689</v>
      </c>
      <c r="R1323" s="173">
        <f t="shared" si="446"/>
        <v>634530.43478260865</v>
      </c>
      <c r="S1323" s="173">
        <v>634500</v>
      </c>
      <c r="T1323" s="174"/>
      <c r="U1323" s="175" t="s">
        <v>199</v>
      </c>
      <c r="V1323" s="175" t="s">
        <v>4643</v>
      </c>
      <c r="W1323" s="175" t="s">
        <v>173</v>
      </c>
      <c r="X1323" s="176">
        <v>43294</v>
      </c>
      <c r="Y1323" s="171" t="s">
        <v>7684</v>
      </c>
      <c r="Z1323" s="171"/>
      <c r="AA1323" s="173"/>
      <c r="AB1323" s="173"/>
      <c r="AC1323" s="173"/>
      <c r="AD1323" s="173"/>
      <c r="AE1323" s="173"/>
      <c r="AF1323" s="173"/>
      <c r="AG1323" s="173"/>
      <c r="AH1323" s="173"/>
      <c r="AI1323" s="173"/>
      <c r="AJ1323" s="173"/>
      <c r="AK1323" s="173"/>
      <c r="AL1323" s="173"/>
      <c r="AM1323" s="173"/>
      <c r="AN1323" s="173"/>
      <c r="AO1323" s="173"/>
      <c r="AP1323" s="173"/>
      <c r="AQ1323" s="173">
        <v>5000000</v>
      </c>
      <c r="AR1323" s="173">
        <v>1395000</v>
      </c>
      <c r="AS1323" s="173">
        <v>884000</v>
      </c>
      <c r="AT1323" s="160">
        <f t="shared" si="439"/>
        <v>3</v>
      </c>
      <c r="AU1323" s="173">
        <f t="shared" si="440"/>
        <v>7279000</v>
      </c>
      <c r="AV1323" s="173">
        <f t="shared" si="441"/>
        <v>2426300</v>
      </c>
      <c r="AW1323" s="173">
        <f t="shared" si="442"/>
        <v>884000</v>
      </c>
      <c r="AX1323" s="173">
        <f t="shared" si="443"/>
        <v>1791800</v>
      </c>
      <c r="AY1323" s="173">
        <f t="shared" si="447"/>
        <v>249500</v>
      </c>
      <c r="AZ1323" s="177">
        <f t="shared" si="448"/>
        <v>2.8239558707643813</v>
      </c>
      <c r="BA1323" s="177">
        <f t="shared" si="449"/>
        <v>0.39322301024428685</v>
      </c>
      <c r="BB1323" s="173">
        <f t="shared" si="451"/>
        <v>884000</v>
      </c>
      <c r="BC1323" s="178">
        <f t="shared" si="452"/>
        <v>2426300</v>
      </c>
      <c r="BD1323" s="173">
        <f t="shared" si="438"/>
        <v>249500</v>
      </c>
      <c r="BE1323" s="177">
        <f t="shared" si="450"/>
        <v>0.39322301024428685</v>
      </c>
      <c r="BF1323" s="179" t="s">
        <v>20515</v>
      </c>
      <c r="BG1323" s="174"/>
      <c r="BH1323" s="166" t="s">
        <v>20501</v>
      </c>
      <c r="BI1323" s="162"/>
      <c r="BJ1323" s="163">
        <v>1</v>
      </c>
      <c r="BK1323" s="163"/>
    </row>
    <row r="1324" spans="1:63" ht="35.25" customHeight="1" x14ac:dyDescent="0.25">
      <c r="A1324" s="157">
        <v>1318</v>
      </c>
      <c r="B1324" s="164" t="s">
        <v>5469</v>
      </c>
      <c r="C1324" s="169" t="s">
        <v>5470</v>
      </c>
      <c r="D1324" s="169" t="s">
        <v>496</v>
      </c>
      <c r="E1324" s="170" t="s">
        <v>5471</v>
      </c>
      <c r="F1324" s="171" t="s">
        <v>5472</v>
      </c>
      <c r="G1324" s="171" t="s">
        <v>5472</v>
      </c>
      <c r="H1324" s="172" t="s">
        <v>5472</v>
      </c>
      <c r="I1324" s="164" t="s">
        <v>30</v>
      </c>
      <c r="J1324" s="164">
        <v>892</v>
      </c>
      <c r="K1324" s="171">
        <v>892</v>
      </c>
      <c r="L1324" s="171" t="s">
        <v>5473</v>
      </c>
      <c r="M1324" s="173">
        <v>32000</v>
      </c>
      <c r="N1324" s="173">
        <f t="shared" si="444"/>
        <v>24800</v>
      </c>
      <c r="O1324" s="173">
        <v>24886.956521739099</v>
      </c>
      <c r="P1324" s="173">
        <v>56800</v>
      </c>
      <c r="Q1324" s="173">
        <f t="shared" si="445"/>
        <v>32353.043478260832</v>
      </c>
      <c r="R1324" s="173">
        <f t="shared" si="446"/>
        <v>64353.043478260835</v>
      </c>
      <c r="S1324" s="173">
        <v>64300</v>
      </c>
      <c r="T1324" s="174"/>
      <c r="U1324" s="175" t="s">
        <v>199</v>
      </c>
      <c r="V1324" s="175" t="s">
        <v>4643</v>
      </c>
      <c r="W1324" s="175" t="s">
        <v>196</v>
      </c>
      <c r="X1324" s="176">
        <v>43294</v>
      </c>
      <c r="Y1324" s="171" t="s">
        <v>7684</v>
      </c>
      <c r="Z1324" s="171"/>
      <c r="AA1324" s="173"/>
      <c r="AB1324" s="173"/>
      <c r="AC1324" s="173"/>
      <c r="AD1324" s="173"/>
      <c r="AE1324" s="173"/>
      <c r="AF1324" s="173"/>
      <c r="AG1324" s="173"/>
      <c r="AH1324" s="173"/>
      <c r="AI1324" s="173"/>
      <c r="AJ1324" s="173"/>
      <c r="AK1324" s="173"/>
      <c r="AL1324" s="173"/>
      <c r="AM1324" s="173"/>
      <c r="AN1324" s="173"/>
      <c r="AO1324" s="173"/>
      <c r="AP1324" s="173"/>
      <c r="AQ1324" s="173">
        <v>350000</v>
      </c>
      <c r="AR1324" s="173">
        <v>286000</v>
      </c>
      <c r="AS1324" s="173">
        <v>72000</v>
      </c>
      <c r="AT1324" s="160">
        <f t="shared" si="439"/>
        <v>3</v>
      </c>
      <c r="AU1324" s="173">
        <f t="shared" si="440"/>
        <v>708000</v>
      </c>
      <c r="AV1324" s="173">
        <f t="shared" si="441"/>
        <v>236000</v>
      </c>
      <c r="AW1324" s="173">
        <f t="shared" si="442"/>
        <v>72000</v>
      </c>
      <c r="AX1324" s="173">
        <f t="shared" si="443"/>
        <v>171700</v>
      </c>
      <c r="AY1324" s="173">
        <f t="shared" si="447"/>
        <v>7700</v>
      </c>
      <c r="AZ1324" s="177">
        <f t="shared" si="448"/>
        <v>2.6702954898911355</v>
      </c>
      <c r="BA1324" s="177">
        <f t="shared" si="449"/>
        <v>0.11975116640746501</v>
      </c>
      <c r="BB1324" s="173">
        <f>AV1324</f>
        <v>236000</v>
      </c>
      <c r="BC1324" s="178">
        <f t="shared" si="452"/>
        <v>236000</v>
      </c>
      <c r="BD1324" s="173">
        <f t="shared" si="438"/>
        <v>171700</v>
      </c>
      <c r="BE1324" s="177">
        <f t="shared" si="450"/>
        <v>2.6702954898911355</v>
      </c>
      <c r="BF1324" s="179" t="s">
        <v>7679</v>
      </c>
      <c r="BG1324" s="174"/>
      <c r="BH1324" s="166" t="s">
        <v>20501</v>
      </c>
      <c r="BI1324" s="162"/>
      <c r="BJ1324" s="163">
        <v>1</v>
      </c>
      <c r="BK1324" s="163"/>
    </row>
    <row r="1325" spans="1:63" ht="35.25" customHeight="1" x14ac:dyDescent="0.25">
      <c r="A1325" s="157">
        <v>1319</v>
      </c>
      <c r="B1325" s="164" t="s">
        <v>4780</v>
      </c>
      <c r="C1325" s="169" t="s">
        <v>4781</v>
      </c>
      <c r="D1325" s="169" t="s">
        <v>496</v>
      </c>
      <c r="E1325" s="170" t="s">
        <v>4782</v>
      </c>
      <c r="F1325" s="171" t="s">
        <v>4783</v>
      </c>
      <c r="G1325" s="171" t="s">
        <v>4783</v>
      </c>
      <c r="H1325" s="172" t="s">
        <v>4783</v>
      </c>
      <c r="I1325" s="164" t="s">
        <v>439</v>
      </c>
      <c r="J1325" s="164">
        <v>769</v>
      </c>
      <c r="K1325" s="171">
        <v>769</v>
      </c>
      <c r="L1325" s="171" t="s">
        <v>4783</v>
      </c>
      <c r="M1325" s="173">
        <v>38000</v>
      </c>
      <c r="N1325" s="173">
        <f t="shared" si="444"/>
        <v>12000</v>
      </c>
      <c r="O1325" s="173">
        <v>12052.1739130435</v>
      </c>
      <c r="P1325" s="173">
        <v>50000</v>
      </c>
      <c r="Q1325" s="173">
        <f t="shared" si="445"/>
        <v>15667.826086956551</v>
      </c>
      <c r="R1325" s="173">
        <f t="shared" si="446"/>
        <v>53667.826086956549</v>
      </c>
      <c r="S1325" s="173">
        <v>53600</v>
      </c>
      <c r="T1325" s="174"/>
      <c r="U1325" s="175" t="s">
        <v>202</v>
      </c>
      <c r="V1325" s="175" t="s">
        <v>201</v>
      </c>
      <c r="W1325" s="175" t="s">
        <v>24</v>
      </c>
      <c r="X1325" s="176">
        <v>43294</v>
      </c>
      <c r="Y1325" s="171" t="s">
        <v>7684</v>
      </c>
      <c r="Z1325" s="171"/>
      <c r="AA1325" s="173"/>
      <c r="AB1325" s="173"/>
      <c r="AC1325" s="173"/>
      <c r="AD1325" s="173"/>
      <c r="AE1325" s="173"/>
      <c r="AF1325" s="173"/>
      <c r="AG1325" s="173"/>
      <c r="AH1325" s="173"/>
      <c r="AI1325" s="173">
        <v>57480</v>
      </c>
      <c r="AJ1325" s="173"/>
      <c r="AK1325" s="173"/>
      <c r="AL1325" s="173"/>
      <c r="AM1325" s="173"/>
      <c r="AN1325" s="173"/>
      <c r="AO1325" s="173"/>
      <c r="AP1325" s="173"/>
      <c r="AQ1325" s="173">
        <v>150000</v>
      </c>
      <c r="AR1325" s="173">
        <v>100000</v>
      </c>
      <c r="AS1325" s="173"/>
      <c r="AT1325" s="160">
        <f t="shared" si="439"/>
        <v>3</v>
      </c>
      <c r="AU1325" s="173">
        <f t="shared" si="440"/>
        <v>307480</v>
      </c>
      <c r="AV1325" s="173">
        <f t="shared" si="441"/>
        <v>102500</v>
      </c>
      <c r="AW1325" s="173">
        <f t="shared" si="442"/>
        <v>57480</v>
      </c>
      <c r="AX1325" s="173">
        <f t="shared" si="443"/>
        <v>48900</v>
      </c>
      <c r="AY1325" s="173">
        <f t="shared" si="447"/>
        <v>3880</v>
      </c>
      <c r="AZ1325" s="177">
        <f t="shared" si="448"/>
        <v>0.91231343283582089</v>
      </c>
      <c r="BA1325" s="177">
        <f t="shared" si="449"/>
        <v>7.2388059701492535E-2</v>
      </c>
      <c r="BB1325" s="173">
        <f>AV1325</f>
        <v>102500</v>
      </c>
      <c r="BC1325" s="178">
        <f t="shared" si="452"/>
        <v>102500</v>
      </c>
      <c r="BD1325" s="173">
        <f t="shared" si="438"/>
        <v>48900</v>
      </c>
      <c r="BE1325" s="177">
        <f t="shared" si="450"/>
        <v>0.91231343283582089</v>
      </c>
      <c r="BF1325" s="179" t="s">
        <v>7679</v>
      </c>
      <c r="BG1325" s="174"/>
      <c r="BH1325" s="166" t="s">
        <v>20501</v>
      </c>
      <c r="BI1325" s="162"/>
      <c r="BJ1325" s="163">
        <v>1</v>
      </c>
      <c r="BK1325" s="163"/>
    </row>
    <row r="1326" spans="1:63" ht="35.25" customHeight="1" x14ac:dyDescent="0.25">
      <c r="A1326" s="157">
        <v>1320</v>
      </c>
      <c r="B1326" s="164" t="s">
        <v>3463</v>
      </c>
      <c r="C1326" s="169" t="s">
        <v>3460</v>
      </c>
      <c r="D1326" s="169" t="s">
        <v>496</v>
      </c>
      <c r="E1326" s="170" t="s">
        <v>3445</v>
      </c>
      <c r="F1326" s="171" t="s">
        <v>7600</v>
      </c>
      <c r="G1326" s="171" t="s">
        <v>3456</v>
      </c>
      <c r="H1326" s="172" t="s">
        <v>3434</v>
      </c>
      <c r="I1326" s="164" t="s">
        <v>439</v>
      </c>
      <c r="J1326" s="164">
        <v>226</v>
      </c>
      <c r="K1326" s="171">
        <v>226</v>
      </c>
      <c r="L1326" s="171" t="s">
        <v>3462</v>
      </c>
      <c r="M1326" s="173">
        <v>220000</v>
      </c>
      <c r="N1326" s="173">
        <f t="shared" si="444"/>
        <v>103000</v>
      </c>
      <c r="O1326" s="173">
        <v>103304.347826087</v>
      </c>
      <c r="P1326" s="173">
        <v>323000</v>
      </c>
      <c r="Q1326" s="173">
        <f t="shared" si="445"/>
        <v>134295.65217391311</v>
      </c>
      <c r="R1326" s="173">
        <f t="shared" si="446"/>
        <v>354295.65217391308</v>
      </c>
      <c r="S1326" s="173">
        <v>354200</v>
      </c>
      <c r="T1326" s="174"/>
      <c r="U1326" s="175" t="s">
        <v>198</v>
      </c>
      <c r="V1326" s="175" t="s">
        <v>2524</v>
      </c>
      <c r="W1326" s="175" t="s">
        <v>196</v>
      </c>
      <c r="X1326" s="176">
        <v>43294</v>
      </c>
      <c r="Y1326" s="171" t="s">
        <v>7684</v>
      </c>
      <c r="Z1326" s="171"/>
      <c r="AA1326" s="173"/>
      <c r="AB1326" s="173"/>
      <c r="AC1326" s="173"/>
      <c r="AD1326" s="173"/>
      <c r="AE1326" s="173"/>
      <c r="AF1326" s="173"/>
      <c r="AG1326" s="173"/>
      <c r="AH1326" s="173"/>
      <c r="AI1326" s="173">
        <v>366000</v>
      </c>
      <c r="AJ1326" s="173"/>
      <c r="AK1326" s="173"/>
      <c r="AL1326" s="173"/>
      <c r="AM1326" s="173"/>
      <c r="AN1326" s="173"/>
      <c r="AO1326" s="173"/>
      <c r="AP1326" s="173"/>
      <c r="AQ1326" s="173">
        <v>2000000</v>
      </c>
      <c r="AR1326" s="173">
        <v>536000</v>
      </c>
      <c r="AS1326" s="173"/>
      <c r="AT1326" s="160">
        <f t="shared" si="439"/>
        <v>3</v>
      </c>
      <c r="AU1326" s="173">
        <f t="shared" si="440"/>
        <v>2902000</v>
      </c>
      <c r="AV1326" s="173">
        <f t="shared" si="441"/>
        <v>967300</v>
      </c>
      <c r="AW1326" s="173">
        <f t="shared" si="442"/>
        <v>366000</v>
      </c>
      <c r="AX1326" s="173">
        <f t="shared" si="443"/>
        <v>613100</v>
      </c>
      <c r="AY1326" s="173">
        <f t="shared" si="447"/>
        <v>11800</v>
      </c>
      <c r="AZ1326" s="177">
        <f t="shared" si="448"/>
        <v>1.7309429700734049</v>
      </c>
      <c r="BA1326" s="177">
        <f t="shared" si="449"/>
        <v>3.3314511575381144E-2</v>
      </c>
      <c r="BB1326" s="173">
        <f>AR1326</f>
        <v>536000</v>
      </c>
      <c r="BC1326" s="178">
        <f t="shared" si="452"/>
        <v>967300</v>
      </c>
      <c r="BD1326" s="173">
        <f t="shared" si="438"/>
        <v>181800</v>
      </c>
      <c r="BE1326" s="177">
        <f t="shared" si="450"/>
        <v>0.51326933935629593</v>
      </c>
      <c r="BF1326" s="179" t="s">
        <v>20561</v>
      </c>
      <c r="BG1326" s="174"/>
      <c r="BH1326" s="166" t="s">
        <v>20501</v>
      </c>
      <c r="BI1326" s="162"/>
      <c r="BJ1326" s="163">
        <v>1</v>
      </c>
      <c r="BK1326" s="163"/>
    </row>
    <row r="1327" spans="1:63" ht="35.25" customHeight="1" x14ac:dyDescent="0.25">
      <c r="A1327" s="157">
        <v>1321</v>
      </c>
      <c r="B1327" s="164" t="s">
        <v>5432</v>
      </c>
      <c r="C1327" s="169" t="s">
        <v>5426</v>
      </c>
      <c r="D1327" s="169" t="s">
        <v>496</v>
      </c>
      <c r="E1327" s="170" t="s">
        <v>5433</v>
      </c>
      <c r="F1327" s="171" t="s">
        <v>5434</v>
      </c>
      <c r="G1327" s="171" t="s">
        <v>5434</v>
      </c>
      <c r="H1327" s="172" t="s">
        <v>5435</v>
      </c>
      <c r="I1327" s="164" t="s">
        <v>439</v>
      </c>
      <c r="J1327" s="164">
        <v>879</v>
      </c>
      <c r="K1327" s="171">
        <v>879</v>
      </c>
      <c r="L1327" s="171" t="s">
        <v>5429</v>
      </c>
      <c r="M1327" s="173">
        <v>256000</v>
      </c>
      <c r="N1327" s="173">
        <f t="shared" si="444"/>
        <v>23000</v>
      </c>
      <c r="O1327" s="173">
        <v>23478.260869565202</v>
      </c>
      <c r="P1327" s="173">
        <v>279000</v>
      </c>
      <c r="Q1327" s="173">
        <f t="shared" si="445"/>
        <v>30521.739130434762</v>
      </c>
      <c r="R1327" s="173">
        <f t="shared" si="446"/>
        <v>286521.73913043475</v>
      </c>
      <c r="S1327" s="173">
        <v>286500</v>
      </c>
      <c r="T1327" s="174"/>
      <c r="U1327" s="175" t="s">
        <v>199</v>
      </c>
      <c r="V1327" s="175" t="s">
        <v>4643</v>
      </c>
      <c r="W1327" s="175" t="s">
        <v>173</v>
      </c>
      <c r="X1327" s="176">
        <v>43294</v>
      </c>
      <c r="Y1327" s="171" t="s">
        <v>7684</v>
      </c>
      <c r="Z1327" s="171"/>
      <c r="AA1327" s="173"/>
      <c r="AB1327" s="173"/>
      <c r="AC1327" s="173"/>
      <c r="AD1327" s="173"/>
      <c r="AE1327" s="173"/>
      <c r="AF1327" s="173"/>
      <c r="AG1327" s="173"/>
      <c r="AH1327" s="173"/>
      <c r="AI1327" s="173"/>
      <c r="AJ1327" s="173"/>
      <c r="AK1327" s="173"/>
      <c r="AL1327" s="173"/>
      <c r="AM1327" s="173"/>
      <c r="AN1327" s="173"/>
      <c r="AO1327" s="173"/>
      <c r="AP1327" s="173"/>
      <c r="AQ1327" s="173">
        <v>750000</v>
      </c>
      <c r="AR1327" s="173">
        <v>358000</v>
      </c>
      <c r="AS1327" s="173">
        <v>407000</v>
      </c>
      <c r="AT1327" s="160">
        <f t="shared" si="439"/>
        <v>3</v>
      </c>
      <c r="AU1327" s="173">
        <f t="shared" si="440"/>
        <v>1515000</v>
      </c>
      <c r="AV1327" s="173">
        <f t="shared" si="441"/>
        <v>505000</v>
      </c>
      <c r="AW1327" s="173">
        <f t="shared" si="442"/>
        <v>358000</v>
      </c>
      <c r="AX1327" s="173">
        <f t="shared" si="443"/>
        <v>218500</v>
      </c>
      <c r="AY1327" s="173">
        <f t="shared" si="447"/>
        <v>71500</v>
      </c>
      <c r="AZ1327" s="177">
        <f t="shared" si="448"/>
        <v>0.76265270506108207</v>
      </c>
      <c r="BA1327" s="177">
        <f t="shared" si="449"/>
        <v>0.24956369982547993</v>
      </c>
      <c r="BB1327" s="173">
        <f>AW1327</f>
        <v>358000</v>
      </c>
      <c r="BC1327" s="178">
        <f t="shared" si="452"/>
        <v>505000</v>
      </c>
      <c r="BD1327" s="173">
        <f t="shared" si="438"/>
        <v>71500</v>
      </c>
      <c r="BE1327" s="177">
        <f t="shared" si="450"/>
        <v>0.24956369982547993</v>
      </c>
      <c r="BF1327" s="179" t="s">
        <v>20515</v>
      </c>
      <c r="BG1327" s="174"/>
      <c r="BH1327" s="166" t="s">
        <v>20501</v>
      </c>
      <c r="BI1327" s="162"/>
      <c r="BJ1327" s="163">
        <v>1</v>
      </c>
      <c r="BK1327" s="163"/>
    </row>
    <row r="1328" spans="1:63" ht="35.25" customHeight="1" x14ac:dyDescent="0.25">
      <c r="A1328" s="157">
        <v>1322</v>
      </c>
      <c r="B1328" s="164" t="s">
        <v>5421</v>
      </c>
      <c r="C1328" s="169" t="s">
        <v>5416</v>
      </c>
      <c r="D1328" s="169" t="s">
        <v>496</v>
      </c>
      <c r="E1328" s="170" t="s">
        <v>5422</v>
      </c>
      <c r="F1328" s="171" t="s">
        <v>5423</v>
      </c>
      <c r="G1328" s="171" t="s">
        <v>5423</v>
      </c>
      <c r="H1328" s="172" t="s">
        <v>5424</v>
      </c>
      <c r="I1328" s="164" t="s">
        <v>499</v>
      </c>
      <c r="J1328" s="164">
        <v>878</v>
      </c>
      <c r="K1328" s="171">
        <v>878</v>
      </c>
      <c r="L1328" s="171" t="s">
        <v>5420</v>
      </c>
      <c r="M1328" s="173">
        <v>186000</v>
      </c>
      <c r="N1328" s="173">
        <f t="shared" si="444"/>
        <v>23000</v>
      </c>
      <c r="O1328" s="173">
        <v>23478.260869565202</v>
      </c>
      <c r="P1328" s="173">
        <v>209000</v>
      </c>
      <c r="Q1328" s="173">
        <f t="shared" si="445"/>
        <v>30521.739130434762</v>
      </c>
      <c r="R1328" s="173">
        <f t="shared" si="446"/>
        <v>216521.73913043475</v>
      </c>
      <c r="S1328" s="173">
        <v>216500</v>
      </c>
      <c r="T1328" s="174"/>
      <c r="U1328" s="175" t="s">
        <v>26</v>
      </c>
      <c r="V1328" s="175" t="s">
        <v>4643</v>
      </c>
      <c r="W1328" s="175" t="s">
        <v>27</v>
      </c>
      <c r="X1328" s="176">
        <v>43294</v>
      </c>
      <c r="Y1328" s="171" t="s">
        <v>7684</v>
      </c>
      <c r="Z1328" s="171"/>
      <c r="AA1328" s="173"/>
      <c r="AB1328" s="173"/>
      <c r="AC1328" s="173"/>
      <c r="AD1328" s="173"/>
      <c r="AE1328" s="173"/>
      <c r="AF1328" s="173"/>
      <c r="AG1328" s="173"/>
      <c r="AH1328" s="173"/>
      <c r="AI1328" s="173"/>
      <c r="AJ1328" s="173"/>
      <c r="AK1328" s="173"/>
      <c r="AL1328" s="173"/>
      <c r="AM1328" s="173"/>
      <c r="AN1328" s="173"/>
      <c r="AO1328" s="173"/>
      <c r="AP1328" s="173"/>
      <c r="AQ1328" s="173">
        <v>625000</v>
      </c>
      <c r="AR1328" s="173">
        <v>301000</v>
      </c>
      <c r="AS1328" s="173">
        <v>302000</v>
      </c>
      <c r="AT1328" s="160">
        <f t="shared" si="439"/>
        <v>3</v>
      </c>
      <c r="AU1328" s="173">
        <f t="shared" si="440"/>
        <v>1228000</v>
      </c>
      <c r="AV1328" s="173">
        <f t="shared" si="441"/>
        <v>409300</v>
      </c>
      <c r="AW1328" s="173">
        <f t="shared" si="442"/>
        <v>301000</v>
      </c>
      <c r="AX1328" s="173">
        <f t="shared" si="443"/>
        <v>192800</v>
      </c>
      <c r="AY1328" s="173">
        <f t="shared" si="447"/>
        <v>84500</v>
      </c>
      <c r="AZ1328" s="177">
        <f t="shared" si="448"/>
        <v>0.8905311778290993</v>
      </c>
      <c r="BA1328" s="177">
        <f t="shared" si="449"/>
        <v>0.39030023094688221</v>
      </c>
      <c r="BB1328" s="173">
        <f>AW1328</f>
        <v>301000</v>
      </c>
      <c r="BC1328" s="178">
        <f t="shared" si="452"/>
        <v>409300</v>
      </c>
      <c r="BD1328" s="173">
        <f t="shared" si="438"/>
        <v>84500</v>
      </c>
      <c r="BE1328" s="177">
        <f t="shared" si="450"/>
        <v>0.39030023094688221</v>
      </c>
      <c r="BF1328" s="179" t="s">
        <v>20515</v>
      </c>
      <c r="BG1328" s="174"/>
      <c r="BH1328" s="166" t="s">
        <v>20501</v>
      </c>
      <c r="BI1328" s="162"/>
      <c r="BJ1328" s="163">
        <v>1</v>
      </c>
      <c r="BK1328" s="163"/>
    </row>
    <row r="1329" spans="1:63" ht="35.25" customHeight="1" x14ac:dyDescent="0.25">
      <c r="A1329" s="157">
        <v>1323</v>
      </c>
      <c r="B1329" s="164" t="s">
        <v>5595</v>
      </c>
      <c r="C1329" s="169" t="s">
        <v>5593</v>
      </c>
      <c r="D1329" s="169" t="s">
        <v>496</v>
      </c>
      <c r="E1329" s="170" t="s">
        <v>5585</v>
      </c>
      <c r="F1329" s="171" t="s">
        <v>5586</v>
      </c>
      <c r="G1329" s="171" t="s">
        <v>5596</v>
      </c>
      <c r="H1329" s="172" t="s">
        <v>5586</v>
      </c>
      <c r="I1329" s="164" t="s">
        <v>439</v>
      </c>
      <c r="J1329" s="164">
        <v>942</v>
      </c>
      <c r="K1329" s="171">
        <v>942</v>
      </c>
      <c r="L1329" s="171" t="s">
        <v>5594</v>
      </c>
      <c r="M1329" s="173">
        <v>456000</v>
      </c>
      <c r="N1329" s="173">
        <f t="shared" si="444"/>
        <v>68000</v>
      </c>
      <c r="O1329" s="173">
        <v>68869.565217391297</v>
      </c>
      <c r="P1329" s="173">
        <v>524000</v>
      </c>
      <c r="Q1329" s="173">
        <f t="shared" si="445"/>
        <v>89530.434782608689</v>
      </c>
      <c r="R1329" s="173">
        <f t="shared" si="446"/>
        <v>545530.43478260865</v>
      </c>
      <c r="S1329" s="173">
        <v>545500</v>
      </c>
      <c r="T1329" s="174"/>
      <c r="U1329" s="175" t="s">
        <v>199</v>
      </c>
      <c r="V1329" s="175" t="s">
        <v>4643</v>
      </c>
      <c r="W1329" s="175" t="s">
        <v>196</v>
      </c>
      <c r="X1329" s="176">
        <v>43294</v>
      </c>
      <c r="Y1329" s="171" t="s">
        <v>7684</v>
      </c>
      <c r="Z1329" s="171"/>
      <c r="AA1329" s="173"/>
      <c r="AB1329" s="173"/>
      <c r="AC1329" s="173"/>
      <c r="AD1329" s="173"/>
      <c r="AE1329" s="173"/>
      <c r="AF1329" s="173"/>
      <c r="AG1329" s="173"/>
      <c r="AH1329" s="173"/>
      <c r="AI1329" s="173">
        <v>615600</v>
      </c>
      <c r="AJ1329" s="173"/>
      <c r="AK1329" s="173"/>
      <c r="AL1329" s="173"/>
      <c r="AM1329" s="173"/>
      <c r="AN1329" s="173"/>
      <c r="AO1329" s="173"/>
      <c r="AP1329" s="173"/>
      <c r="AQ1329" s="173">
        <v>1250000</v>
      </c>
      <c r="AR1329" s="173">
        <v>689000</v>
      </c>
      <c r="AS1329" s="173"/>
      <c r="AT1329" s="160">
        <f t="shared" si="439"/>
        <v>3</v>
      </c>
      <c r="AU1329" s="173">
        <f t="shared" si="440"/>
        <v>2554600</v>
      </c>
      <c r="AV1329" s="173">
        <f t="shared" si="441"/>
        <v>851500</v>
      </c>
      <c r="AW1329" s="173">
        <f t="shared" si="442"/>
        <v>615600</v>
      </c>
      <c r="AX1329" s="173">
        <f t="shared" si="443"/>
        <v>306000</v>
      </c>
      <c r="AY1329" s="173">
        <f t="shared" si="447"/>
        <v>70100</v>
      </c>
      <c r="AZ1329" s="177">
        <f t="shared" si="448"/>
        <v>0.56095325389550865</v>
      </c>
      <c r="BA1329" s="177">
        <f t="shared" si="449"/>
        <v>0.12850595783684693</v>
      </c>
      <c r="BB1329" s="173">
        <f>AV1329</f>
        <v>851500</v>
      </c>
      <c r="BC1329" s="178">
        <f t="shared" si="452"/>
        <v>851500</v>
      </c>
      <c r="BD1329" s="173">
        <f t="shared" si="438"/>
        <v>306000</v>
      </c>
      <c r="BE1329" s="177">
        <f t="shared" si="450"/>
        <v>0.56095325389550865</v>
      </c>
      <c r="BF1329" s="179" t="s">
        <v>7679</v>
      </c>
      <c r="BG1329" s="174"/>
      <c r="BH1329" s="166" t="s">
        <v>20501</v>
      </c>
      <c r="BI1329" s="162"/>
      <c r="BJ1329" s="163">
        <v>1</v>
      </c>
      <c r="BK1329" s="163"/>
    </row>
    <row r="1330" spans="1:63" ht="35.25" customHeight="1" x14ac:dyDescent="0.25">
      <c r="A1330" s="157">
        <v>1324</v>
      </c>
      <c r="B1330" s="164" t="s">
        <v>5325</v>
      </c>
      <c r="C1330" s="169" t="s">
        <v>5309</v>
      </c>
      <c r="D1330" s="169" t="s">
        <v>496</v>
      </c>
      <c r="E1330" s="170" t="s">
        <v>5326</v>
      </c>
      <c r="F1330" s="171" t="s">
        <v>5327</v>
      </c>
      <c r="G1330" s="171" t="s">
        <v>5327</v>
      </c>
      <c r="H1330" s="172" t="s">
        <v>5327</v>
      </c>
      <c r="I1330" s="164" t="s">
        <v>439</v>
      </c>
      <c r="J1330" s="164">
        <v>859</v>
      </c>
      <c r="K1330" s="171">
        <v>859</v>
      </c>
      <c r="L1330" s="171" t="s">
        <v>5312</v>
      </c>
      <c r="M1330" s="173">
        <v>39500</v>
      </c>
      <c r="N1330" s="173">
        <f t="shared" si="444"/>
        <v>15800</v>
      </c>
      <c r="O1330" s="173">
        <v>15808.695652173899</v>
      </c>
      <c r="P1330" s="173">
        <v>55300</v>
      </c>
      <c r="Q1330" s="173">
        <f t="shared" si="445"/>
        <v>20551.30434782607</v>
      </c>
      <c r="R1330" s="173">
        <f t="shared" si="446"/>
        <v>60051.304347826066</v>
      </c>
      <c r="S1330" s="173">
        <v>60000</v>
      </c>
      <c r="T1330" s="174"/>
      <c r="U1330" s="175" t="s">
        <v>199</v>
      </c>
      <c r="V1330" s="175" t="s">
        <v>4643</v>
      </c>
      <c r="W1330" s="175" t="s">
        <v>173</v>
      </c>
      <c r="X1330" s="176">
        <v>43294</v>
      </c>
      <c r="Y1330" s="171" t="s">
        <v>7684</v>
      </c>
      <c r="Z1330" s="171"/>
      <c r="AA1330" s="173"/>
      <c r="AB1330" s="173"/>
      <c r="AC1330" s="173"/>
      <c r="AD1330" s="173"/>
      <c r="AE1330" s="173"/>
      <c r="AF1330" s="173"/>
      <c r="AG1330" s="173"/>
      <c r="AH1330" s="173"/>
      <c r="AI1330" s="173">
        <v>63000</v>
      </c>
      <c r="AJ1330" s="173"/>
      <c r="AK1330" s="173"/>
      <c r="AL1330" s="173"/>
      <c r="AM1330" s="173"/>
      <c r="AN1330" s="173"/>
      <c r="AO1330" s="173"/>
      <c r="AP1330" s="173"/>
      <c r="AQ1330" s="173">
        <v>150000</v>
      </c>
      <c r="AR1330" s="173">
        <v>112000</v>
      </c>
      <c r="AS1330" s="173"/>
      <c r="AT1330" s="160">
        <f t="shared" si="439"/>
        <v>3</v>
      </c>
      <c r="AU1330" s="173">
        <f t="shared" si="440"/>
        <v>325000</v>
      </c>
      <c r="AV1330" s="173">
        <f t="shared" si="441"/>
        <v>108300</v>
      </c>
      <c r="AW1330" s="173">
        <f t="shared" si="442"/>
        <v>63000</v>
      </c>
      <c r="AX1330" s="173">
        <f t="shared" si="443"/>
        <v>48300</v>
      </c>
      <c r="AY1330" s="173">
        <f t="shared" si="447"/>
        <v>3000</v>
      </c>
      <c r="AZ1330" s="177">
        <f t="shared" si="448"/>
        <v>0.80500000000000005</v>
      </c>
      <c r="BA1330" s="177">
        <f t="shared" si="449"/>
        <v>0.05</v>
      </c>
      <c r="BB1330" s="173">
        <f>AV1330</f>
        <v>108300</v>
      </c>
      <c r="BC1330" s="178">
        <f t="shared" si="452"/>
        <v>108300</v>
      </c>
      <c r="BD1330" s="173">
        <f t="shared" si="438"/>
        <v>48300</v>
      </c>
      <c r="BE1330" s="177">
        <f t="shared" si="450"/>
        <v>0.80500000000000005</v>
      </c>
      <c r="BF1330" s="179" t="s">
        <v>7679</v>
      </c>
      <c r="BG1330" s="174"/>
      <c r="BH1330" s="166" t="s">
        <v>20501</v>
      </c>
      <c r="BI1330" s="162"/>
      <c r="BJ1330" s="163">
        <v>1</v>
      </c>
      <c r="BK1330" s="163"/>
    </row>
    <row r="1331" spans="1:63" ht="49.5" customHeight="1" x14ac:dyDescent="0.25">
      <c r="A1331" s="157">
        <v>1325</v>
      </c>
      <c r="B1331" s="164" t="s">
        <v>3141</v>
      </c>
      <c r="C1331" s="169" t="s">
        <v>3121</v>
      </c>
      <c r="D1331" s="169" t="s">
        <v>496</v>
      </c>
      <c r="E1331" s="170" t="s">
        <v>2558</v>
      </c>
      <c r="F1331" s="171" t="s">
        <v>2559</v>
      </c>
      <c r="G1331" s="171" t="s">
        <v>3142</v>
      </c>
      <c r="H1331" s="172" t="s">
        <v>2559</v>
      </c>
      <c r="I1331" s="164" t="s">
        <v>497</v>
      </c>
      <c r="J1331" s="164">
        <v>206</v>
      </c>
      <c r="K1331" s="171">
        <v>206</v>
      </c>
      <c r="L1331" s="171" t="s">
        <v>3122</v>
      </c>
      <c r="M1331" s="173">
        <v>46000</v>
      </c>
      <c r="N1331" s="173">
        <f t="shared" si="444"/>
        <v>14000</v>
      </c>
      <c r="O1331" s="173">
        <v>14086.956521739099</v>
      </c>
      <c r="P1331" s="173">
        <v>60000</v>
      </c>
      <c r="Q1331" s="173">
        <f t="shared" si="445"/>
        <v>18313.043478260832</v>
      </c>
      <c r="R1331" s="173">
        <f t="shared" si="446"/>
        <v>64313.043478260835</v>
      </c>
      <c r="S1331" s="173">
        <v>64300</v>
      </c>
      <c r="T1331" s="174" t="s">
        <v>3123</v>
      </c>
      <c r="U1331" s="175" t="s">
        <v>260</v>
      </c>
      <c r="V1331" s="175" t="s">
        <v>2524</v>
      </c>
      <c r="W1331" s="175" t="s">
        <v>195</v>
      </c>
      <c r="X1331" s="176">
        <v>43294</v>
      </c>
      <c r="Y1331" s="171" t="s">
        <v>7684</v>
      </c>
      <c r="Z1331" s="171"/>
      <c r="AA1331" s="173"/>
      <c r="AB1331" s="173"/>
      <c r="AC1331" s="173"/>
      <c r="AD1331" s="173"/>
      <c r="AE1331" s="173"/>
      <c r="AF1331" s="173"/>
      <c r="AG1331" s="173"/>
      <c r="AH1331" s="173"/>
      <c r="AI1331" s="173">
        <v>69120</v>
      </c>
      <c r="AJ1331" s="173"/>
      <c r="AK1331" s="173"/>
      <c r="AL1331" s="173"/>
      <c r="AM1331" s="173"/>
      <c r="AN1331" s="173"/>
      <c r="AO1331" s="173"/>
      <c r="AP1331" s="173"/>
      <c r="AQ1331" s="173">
        <v>350000</v>
      </c>
      <c r="AR1331" s="173">
        <v>100000</v>
      </c>
      <c r="AS1331" s="173"/>
      <c r="AT1331" s="160">
        <f t="shared" si="439"/>
        <v>3</v>
      </c>
      <c r="AU1331" s="173">
        <f t="shared" si="440"/>
        <v>519120</v>
      </c>
      <c r="AV1331" s="173">
        <f t="shared" si="441"/>
        <v>173000</v>
      </c>
      <c r="AW1331" s="173">
        <f t="shared" si="442"/>
        <v>69120</v>
      </c>
      <c r="AX1331" s="173">
        <f t="shared" si="443"/>
        <v>108700</v>
      </c>
      <c r="AY1331" s="173">
        <f t="shared" si="447"/>
        <v>4820</v>
      </c>
      <c r="AZ1331" s="177">
        <f t="shared" si="448"/>
        <v>1.6905132192846035</v>
      </c>
      <c r="BA1331" s="177">
        <f t="shared" si="449"/>
        <v>7.4961119751166413E-2</v>
      </c>
      <c r="BB1331" s="173">
        <f>AR1331</f>
        <v>100000</v>
      </c>
      <c r="BC1331" s="178">
        <f t="shared" si="452"/>
        <v>173000</v>
      </c>
      <c r="BD1331" s="173">
        <f t="shared" si="438"/>
        <v>35700</v>
      </c>
      <c r="BE1331" s="177">
        <f t="shared" si="450"/>
        <v>0.55520995334370138</v>
      </c>
      <c r="BF1331" s="179" t="s">
        <v>20561</v>
      </c>
      <c r="BG1331" s="174" t="s">
        <v>3123</v>
      </c>
      <c r="BH1331" s="166" t="s">
        <v>20501</v>
      </c>
      <c r="BI1331" s="162"/>
      <c r="BJ1331" s="163">
        <v>1</v>
      </c>
      <c r="BK1331" s="163"/>
    </row>
    <row r="1332" spans="1:63" ht="35.25" customHeight="1" x14ac:dyDescent="0.25">
      <c r="A1332" s="157">
        <v>1326</v>
      </c>
      <c r="B1332" s="164" t="s">
        <v>3183</v>
      </c>
      <c r="C1332" s="169" t="s">
        <v>3170</v>
      </c>
      <c r="D1332" s="169" t="s">
        <v>496</v>
      </c>
      <c r="E1332" s="170" t="s">
        <v>2558</v>
      </c>
      <c r="F1332" s="171" t="s">
        <v>2559</v>
      </c>
      <c r="G1332" s="171" t="s">
        <v>3184</v>
      </c>
      <c r="H1332" s="172" t="s">
        <v>2559</v>
      </c>
      <c r="I1332" s="164" t="s">
        <v>497</v>
      </c>
      <c r="J1332" s="164">
        <v>210</v>
      </c>
      <c r="K1332" s="171">
        <v>210</v>
      </c>
      <c r="L1332" s="171" t="s">
        <v>3172</v>
      </c>
      <c r="M1332" s="173">
        <v>110000</v>
      </c>
      <c r="N1332" s="173">
        <f t="shared" si="444"/>
        <v>29000</v>
      </c>
      <c r="O1332" s="173">
        <v>29739.130434782601</v>
      </c>
      <c r="P1332" s="173">
        <v>139000</v>
      </c>
      <c r="Q1332" s="173">
        <f t="shared" si="445"/>
        <v>38660.869565217377</v>
      </c>
      <c r="R1332" s="173">
        <f t="shared" si="446"/>
        <v>148660.86956521738</v>
      </c>
      <c r="S1332" s="173">
        <v>148600</v>
      </c>
      <c r="T1332" s="174"/>
      <c r="U1332" s="175" t="s">
        <v>441</v>
      </c>
      <c r="V1332" s="175" t="s">
        <v>2524</v>
      </c>
      <c r="W1332" s="175" t="s">
        <v>29</v>
      </c>
      <c r="X1332" s="176">
        <v>43294</v>
      </c>
      <c r="Y1332" s="171" t="s">
        <v>7684</v>
      </c>
      <c r="Z1332" s="171"/>
      <c r="AA1332" s="173"/>
      <c r="AB1332" s="173"/>
      <c r="AC1332" s="173"/>
      <c r="AD1332" s="173"/>
      <c r="AE1332" s="173"/>
      <c r="AF1332" s="173"/>
      <c r="AG1332" s="173"/>
      <c r="AH1332" s="173"/>
      <c r="AI1332" s="173">
        <v>160800</v>
      </c>
      <c r="AJ1332" s="173"/>
      <c r="AK1332" s="173"/>
      <c r="AL1332" s="173"/>
      <c r="AM1332" s="173"/>
      <c r="AN1332" s="173"/>
      <c r="AO1332" s="173"/>
      <c r="AP1332" s="173"/>
      <c r="AQ1332" s="173">
        <v>1000000</v>
      </c>
      <c r="AR1332" s="173">
        <v>209000</v>
      </c>
      <c r="AS1332" s="173"/>
      <c r="AT1332" s="160">
        <f t="shared" si="439"/>
        <v>3</v>
      </c>
      <c r="AU1332" s="173">
        <f t="shared" si="440"/>
        <v>1369800</v>
      </c>
      <c r="AV1332" s="173">
        <f t="shared" si="441"/>
        <v>456600</v>
      </c>
      <c r="AW1332" s="173">
        <f t="shared" si="442"/>
        <v>160800</v>
      </c>
      <c r="AX1332" s="173">
        <f t="shared" si="443"/>
        <v>308000</v>
      </c>
      <c r="AY1332" s="173">
        <f t="shared" si="447"/>
        <v>12200</v>
      </c>
      <c r="AZ1332" s="177">
        <f t="shared" si="448"/>
        <v>2.0726783310901751</v>
      </c>
      <c r="BA1332" s="177">
        <f t="shared" si="449"/>
        <v>8.2099596231493946E-2</v>
      </c>
      <c r="BB1332" s="173">
        <f>AR1332</f>
        <v>209000</v>
      </c>
      <c r="BC1332" s="178">
        <f t="shared" si="452"/>
        <v>456600</v>
      </c>
      <c r="BD1332" s="173">
        <f t="shared" si="438"/>
        <v>60400</v>
      </c>
      <c r="BE1332" s="177">
        <f t="shared" si="450"/>
        <v>0.40646029609690443</v>
      </c>
      <c r="BF1332" s="179" t="s">
        <v>20561</v>
      </c>
      <c r="BG1332" s="174"/>
      <c r="BH1332" s="166" t="s">
        <v>20501</v>
      </c>
      <c r="BI1332" s="162"/>
      <c r="BJ1332" s="163">
        <v>1</v>
      </c>
      <c r="BK1332" s="163"/>
    </row>
    <row r="1333" spans="1:63" ht="35.25" customHeight="1" x14ac:dyDescent="0.25">
      <c r="A1333" s="157">
        <v>1327</v>
      </c>
      <c r="B1333" s="164" t="s">
        <v>5625</v>
      </c>
      <c r="C1333" s="169" t="s">
        <v>5626</v>
      </c>
      <c r="D1333" s="169" t="s">
        <v>496</v>
      </c>
      <c r="E1333" s="170" t="s">
        <v>5622</v>
      </c>
      <c r="F1333" s="171" t="s">
        <v>5623</v>
      </c>
      <c r="G1333" s="171" t="s">
        <v>5623</v>
      </c>
      <c r="H1333" s="172" t="s">
        <v>5623</v>
      </c>
      <c r="I1333" s="164" t="s">
        <v>499</v>
      </c>
      <c r="J1333" s="164">
        <v>945</v>
      </c>
      <c r="K1333" s="171">
        <v>945</v>
      </c>
      <c r="L1333" s="171" t="s">
        <v>5627</v>
      </c>
      <c r="M1333" s="173">
        <v>90000</v>
      </c>
      <c r="N1333" s="173">
        <f t="shared" si="444"/>
        <v>32000</v>
      </c>
      <c r="O1333" s="173">
        <v>32869.565217391297</v>
      </c>
      <c r="P1333" s="173">
        <v>122000</v>
      </c>
      <c r="Q1333" s="173">
        <f t="shared" si="445"/>
        <v>42730.434782608681</v>
      </c>
      <c r="R1333" s="173">
        <f t="shared" si="446"/>
        <v>132730.43478260867</v>
      </c>
      <c r="S1333" s="173">
        <v>132700</v>
      </c>
      <c r="T1333" s="174"/>
      <c r="U1333" s="175" t="s">
        <v>26</v>
      </c>
      <c r="V1333" s="175" t="s">
        <v>4643</v>
      </c>
      <c r="W1333" s="175" t="s">
        <v>27</v>
      </c>
      <c r="X1333" s="176">
        <v>43294</v>
      </c>
      <c r="Y1333" s="171" t="s">
        <v>7684</v>
      </c>
      <c r="Z1333" s="171"/>
      <c r="AA1333" s="173"/>
      <c r="AB1333" s="173"/>
      <c r="AC1333" s="173"/>
      <c r="AD1333" s="173"/>
      <c r="AE1333" s="173"/>
      <c r="AF1333" s="173"/>
      <c r="AG1333" s="173"/>
      <c r="AH1333" s="173"/>
      <c r="AI1333" s="173"/>
      <c r="AJ1333" s="173"/>
      <c r="AK1333" s="173"/>
      <c r="AL1333" s="173"/>
      <c r="AM1333" s="173"/>
      <c r="AN1333" s="173"/>
      <c r="AO1333" s="173"/>
      <c r="AP1333" s="173"/>
      <c r="AQ1333" s="173">
        <v>1000000</v>
      </c>
      <c r="AR1333" s="173">
        <v>226000</v>
      </c>
      <c r="AS1333" s="173">
        <v>167000</v>
      </c>
      <c r="AT1333" s="160">
        <f t="shared" si="439"/>
        <v>3</v>
      </c>
      <c r="AU1333" s="173">
        <f t="shared" si="440"/>
        <v>1393000</v>
      </c>
      <c r="AV1333" s="173">
        <f t="shared" si="441"/>
        <v>464300</v>
      </c>
      <c r="AW1333" s="173">
        <f t="shared" si="442"/>
        <v>167000</v>
      </c>
      <c r="AX1333" s="173">
        <f t="shared" si="443"/>
        <v>331600</v>
      </c>
      <c r="AY1333" s="173">
        <f t="shared" si="447"/>
        <v>34300</v>
      </c>
      <c r="AZ1333" s="177">
        <f t="shared" si="448"/>
        <v>2.4988696307460438</v>
      </c>
      <c r="BA1333" s="177">
        <f t="shared" si="449"/>
        <v>0.25847776940467221</v>
      </c>
      <c r="BB1333" s="173">
        <f>AW1333</f>
        <v>167000</v>
      </c>
      <c r="BC1333" s="178">
        <f t="shared" si="452"/>
        <v>464300</v>
      </c>
      <c r="BD1333" s="173">
        <f t="shared" si="438"/>
        <v>34300</v>
      </c>
      <c r="BE1333" s="177">
        <f t="shared" si="450"/>
        <v>0.25847776940467221</v>
      </c>
      <c r="BF1333" s="179" t="s">
        <v>20515</v>
      </c>
      <c r="BG1333" s="174"/>
      <c r="BH1333" s="166" t="s">
        <v>20501</v>
      </c>
      <c r="BI1333" s="162"/>
      <c r="BJ1333" s="163">
        <v>1</v>
      </c>
      <c r="BK1333" s="163"/>
    </row>
    <row r="1334" spans="1:63" ht="35.25" customHeight="1" x14ac:dyDescent="0.25">
      <c r="A1334" s="157">
        <v>1328</v>
      </c>
      <c r="B1334" s="164" t="s">
        <v>5369</v>
      </c>
      <c r="C1334" s="169" t="s">
        <v>5370</v>
      </c>
      <c r="D1334" s="169" t="s">
        <v>496</v>
      </c>
      <c r="E1334" s="170" t="s">
        <v>5371</v>
      </c>
      <c r="F1334" s="171" t="s">
        <v>5372</v>
      </c>
      <c r="G1334" s="171" t="s">
        <v>5372</v>
      </c>
      <c r="H1334" s="172" t="s">
        <v>5372</v>
      </c>
      <c r="I1334" s="164" t="s">
        <v>439</v>
      </c>
      <c r="J1334" s="164">
        <v>866</v>
      </c>
      <c r="K1334" s="171">
        <v>866</v>
      </c>
      <c r="L1334" s="171" t="s">
        <v>5373</v>
      </c>
      <c r="M1334" s="173">
        <v>34500</v>
      </c>
      <c r="N1334" s="173">
        <f t="shared" si="444"/>
        <v>15800</v>
      </c>
      <c r="O1334" s="173">
        <v>15808.695652173899</v>
      </c>
      <c r="P1334" s="173">
        <v>50300</v>
      </c>
      <c r="Q1334" s="173">
        <f t="shared" si="445"/>
        <v>20551.30434782607</v>
      </c>
      <c r="R1334" s="173">
        <f t="shared" si="446"/>
        <v>55051.304347826066</v>
      </c>
      <c r="S1334" s="173">
        <v>55000</v>
      </c>
      <c r="T1334" s="174" t="s">
        <v>3476</v>
      </c>
      <c r="U1334" s="175" t="s">
        <v>199</v>
      </c>
      <c r="V1334" s="175" t="s">
        <v>4643</v>
      </c>
      <c r="W1334" s="175" t="s">
        <v>173</v>
      </c>
      <c r="X1334" s="176">
        <v>43294</v>
      </c>
      <c r="Y1334" s="171" t="s">
        <v>7684</v>
      </c>
      <c r="Z1334" s="171"/>
      <c r="AA1334" s="173"/>
      <c r="AB1334" s="173"/>
      <c r="AC1334" s="173"/>
      <c r="AD1334" s="173"/>
      <c r="AE1334" s="173"/>
      <c r="AF1334" s="173"/>
      <c r="AG1334" s="173"/>
      <c r="AH1334" s="173"/>
      <c r="AI1334" s="173"/>
      <c r="AJ1334" s="173"/>
      <c r="AK1334" s="173"/>
      <c r="AL1334" s="173"/>
      <c r="AM1334" s="173"/>
      <c r="AN1334" s="173"/>
      <c r="AO1334" s="173"/>
      <c r="AP1334" s="173"/>
      <c r="AQ1334" s="173">
        <v>150000</v>
      </c>
      <c r="AR1334" s="173">
        <v>106000</v>
      </c>
      <c r="AS1334" s="173">
        <v>67000</v>
      </c>
      <c r="AT1334" s="160">
        <f t="shared" si="439"/>
        <v>3</v>
      </c>
      <c r="AU1334" s="173">
        <f t="shared" si="440"/>
        <v>323000</v>
      </c>
      <c r="AV1334" s="173">
        <f t="shared" si="441"/>
        <v>107700</v>
      </c>
      <c r="AW1334" s="173">
        <f t="shared" si="442"/>
        <v>67000</v>
      </c>
      <c r="AX1334" s="173">
        <f t="shared" si="443"/>
        <v>52700</v>
      </c>
      <c r="AY1334" s="173">
        <f t="shared" si="447"/>
        <v>12000</v>
      </c>
      <c r="AZ1334" s="177">
        <f t="shared" si="448"/>
        <v>0.95818181818181813</v>
      </c>
      <c r="BA1334" s="177">
        <f t="shared" si="449"/>
        <v>0.21818181818181817</v>
      </c>
      <c r="BB1334" s="173">
        <f>AV1334</f>
        <v>107700</v>
      </c>
      <c r="BC1334" s="178">
        <f t="shared" si="452"/>
        <v>107700</v>
      </c>
      <c r="BD1334" s="173">
        <f t="shared" si="438"/>
        <v>52700</v>
      </c>
      <c r="BE1334" s="177">
        <f t="shared" si="450"/>
        <v>0.95818181818181813</v>
      </c>
      <c r="BF1334" s="179" t="s">
        <v>7679</v>
      </c>
      <c r="BG1334" s="174" t="s">
        <v>3476</v>
      </c>
      <c r="BH1334" s="166" t="s">
        <v>20501</v>
      </c>
      <c r="BI1334" s="162"/>
      <c r="BJ1334" s="163">
        <v>1</v>
      </c>
      <c r="BK1334" s="163"/>
    </row>
    <row r="1335" spans="1:63" ht="35.25" customHeight="1" x14ac:dyDescent="0.25">
      <c r="A1335" s="157">
        <v>1329</v>
      </c>
      <c r="B1335" s="164" t="s">
        <v>5656</v>
      </c>
      <c r="C1335" s="169" t="s">
        <v>5650</v>
      </c>
      <c r="D1335" s="169" t="s">
        <v>496</v>
      </c>
      <c r="E1335" s="170" t="s">
        <v>5466</v>
      </c>
      <c r="F1335" s="171" t="s">
        <v>5467</v>
      </c>
      <c r="G1335" s="171" t="s">
        <v>5467</v>
      </c>
      <c r="H1335" s="172" t="s">
        <v>5468</v>
      </c>
      <c r="I1335" s="164" t="s">
        <v>21</v>
      </c>
      <c r="J1335" s="164">
        <v>1007</v>
      </c>
      <c r="K1335" s="171">
        <v>1007</v>
      </c>
      <c r="L1335" s="171" t="s">
        <v>5653</v>
      </c>
      <c r="M1335" s="173">
        <v>656000</v>
      </c>
      <c r="N1335" s="173">
        <f t="shared" si="444"/>
        <v>89000</v>
      </c>
      <c r="O1335" s="173">
        <v>89217.391304347795</v>
      </c>
      <c r="P1335" s="173">
        <v>745000</v>
      </c>
      <c r="Q1335" s="173">
        <f t="shared" si="445"/>
        <v>115982.60869565213</v>
      </c>
      <c r="R1335" s="173">
        <f t="shared" si="446"/>
        <v>771982.6086956521</v>
      </c>
      <c r="S1335" s="173">
        <v>771900</v>
      </c>
      <c r="T1335" s="174"/>
      <c r="U1335" s="175" t="s">
        <v>198</v>
      </c>
      <c r="V1335" s="175" t="s">
        <v>420</v>
      </c>
      <c r="W1335" s="175" t="s">
        <v>173</v>
      </c>
      <c r="X1335" s="176">
        <v>43294</v>
      </c>
      <c r="Y1335" s="171" t="s">
        <v>7684</v>
      </c>
      <c r="Z1335" s="171"/>
      <c r="AA1335" s="173"/>
      <c r="AB1335" s="173"/>
      <c r="AC1335" s="173"/>
      <c r="AD1335" s="173"/>
      <c r="AE1335" s="173"/>
      <c r="AF1335" s="173"/>
      <c r="AG1335" s="173"/>
      <c r="AH1335" s="173"/>
      <c r="AI1335" s="173"/>
      <c r="AJ1335" s="173"/>
      <c r="AK1335" s="173"/>
      <c r="AL1335" s="173"/>
      <c r="AM1335" s="173"/>
      <c r="AN1335" s="173"/>
      <c r="AO1335" s="173"/>
      <c r="AP1335" s="173"/>
      <c r="AQ1335" s="173">
        <v>5000000</v>
      </c>
      <c r="AR1335" s="173">
        <v>1565000</v>
      </c>
      <c r="AS1335" s="173">
        <v>1070000</v>
      </c>
      <c r="AT1335" s="160">
        <f t="shared" si="439"/>
        <v>3</v>
      </c>
      <c r="AU1335" s="173">
        <f t="shared" si="440"/>
        <v>7635000</v>
      </c>
      <c r="AV1335" s="173">
        <f t="shared" si="441"/>
        <v>2545000</v>
      </c>
      <c r="AW1335" s="173">
        <f t="shared" si="442"/>
        <v>1070000</v>
      </c>
      <c r="AX1335" s="173">
        <f t="shared" si="443"/>
        <v>1773100</v>
      </c>
      <c r="AY1335" s="173">
        <f t="shared" si="447"/>
        <v>298100</v>
      </c>
      <c r="AZ1335" s="177">
        <f t="shared" si="448"/>
        <v>2.2970592045601763</v>
      </c>
      <c r="BA1335" s="177">
        <f t="shared" si="449"/>
        <v>0.38618992097421945</v>
      </c>
      <c r="BB1335" s="173">
        <f>AW1335</f>
        <v>1070000</v>
      </c>
      <c r="BC1335" s="178">
        <f t="shared" si="452"/>
        <v>2545000</v>
      </c>
      <c r="BD1335" s="173">
        <f t="shared" si="438"/>
        <v>298100</v>
      </c>
      <c r="BE1335" s="177">
        <f t="shared" si="450"/>
        <v>0.38618992097421945</v>
      </c>
      <c r="BF1335" s="179" t="s">
        <v>20515</v>
      </c>
      <c r="BG1335" s="174"/>
      <c r="BH1335" s="166" t="s">
        <v>20501</v>
      </c>
      <c r="BI1335" s="162"/>
      <c r="BJ1335" s="163">
        <v>1</v>
      </c>
      <c r="BK1335" s="163"/>
    </row>
    <row r="1336" spans="1:63" ht="35.25" customHeight="1" x14ac:dyDescent="0.25">
      <c r="A1336" s="157">
        <v>1330</v>
      </c>
      <c r="B1336" s="164" t="s">
        <v>3692</v>
      </c>
      <c r="C1336" s="169" t="s">
        <v>3674</v>
      </c>
      <c r="D1336" s="169" t="s">
        <v>496</v>
      </c>
      <c r="E1336" s="170" t="s">
        <v>3693</v>
      </c>
      <c r="F1336" s="171" t="s">
        <v>3694</v>
      </c>
      <c r="G1336" s="171" t="s">
        <v>3694</v>
      </c>
      <c r="H1336" s="172" t="s">
        <v>3695</v>
      </c>
      <c r="I1336" s="164" t="s">
        <v>626</v>
      </c>
      <c r="J1336" s="164">
        <v>515</v>
      </c>
      <c r="K1336" s="171">
        <v>515</v>
      </c>
      <c r="L1336" s="171" t="s">
        <v>3675</v>
      </c>
      <c r="M1336" s="173">
        <v>129000</v>
      </c>
      <c r="N1336" s="173">
        <f t="shared" si="444"/>
        <v>68000</v>
      </c>
      <c r="O1336" s="173">
        <v>68869.565217391297</v>
      </c>
      <c r="P1336" s="173">
        <v>197000</v>
      </c>
      <c r="Q1336" s="173">
        <f t="shared" si="445"/>
        <v>89530.434782608689</v>
      </c>
      <c r="R1336" s="173">
        <f t="shared" si="446"/>
        <v>218530.4347826087</v>
      </c>
      <c r="S1336" s="173">
        <v>218500</v>
      </c>
      <c r="T1336" s="174"/>
      <c r="U1336" s="175" t="s">
        <v>90</v>
      </c>
      <c r="V1336" s="175" t="s">
        <v>23</v>
      </c>
      <c r="W1336" s="175" t="s">
        <v>29</v>
      </c>
      <c r="X1336" s="176">
        <v>43294</v>
      </c>
      <c r="Y1336" s="171" t="s">
        <v>7684</v>
      </c>
      <c r="Z1336" s="171"/>
      <c r="AA1336" s="173"/>
      <c r="AB1336" s="173"/>
      <c r="AC1336" s="173"/>
      <c r="AD1336" s="173"/>
      <c r="AE1336" s="173"/>
      <c r="AF1336" s="173"/>
      <c r="AG1336" s="173"/>
      <c r="AH1336" s="173"/>
      <c r="AI1336" s="173"/>
      <c r="AJ1336" s="173"/>
      <c r="AK1336" s="173"/>
      <c r="AL1336" s="173"/>
      <c r="AM1336" s="173"/>
      <c r="AN1336" s="173"/>
      <c r="AO1336" s="173"/>
      <c r="AP1336" s="173"/>
      <c r="AQ1336" s="173">
        <v>1000000</v>
      </c>
      <c r="AR1336" s="173">
        <v>432000</v>
      </c>
      <c r="AS1336" s="173">
        <v>260000</v>
      </c>
      <c r="AT1336" s="160">
        <f t="shared" si="439"/>
        <v>3</v>
      </c>
      <c r="AU1336" s="173">
        <f t="shared" si="440"/>
        <v>1692000</v>
      </c>
      <c r="AV1336" s="173">
        <f t="shared" si="441"/>
        <v>564000</v>
      </c>
      <c r="AW1336" s="173">
        <f t="shared" si="442"/>
        <v>260000</v>
      </c>
      <c r="AX1336" s="173">
        <f t="shared" si="443"/>
        <v>345500</v>
      </c>
      <c r="AY1336" s="173">
        <f t="shared" si="447"/>
        <v>41500</v>
      </c>
      <c r="AZ1336" s="177">
        <f t="shared" si="448"/>
        <v>1.5812356979405033</v>
      </c>
      <c r="BA1336" s="177">
        <f t="shared" si="449"/>
        <v>0.18993135011441648</v>
      </c>
      <c r="BB1336" s="173">
        <f>AR1336</f>
        <v>432000</v>
      </c>
      <c r="BC1336" s="178">
        <f t="shared" si="452"/>
        <v>564000</v>
      </c>
      <c r="BD1336" s="173">
        <f t="shared" si="438"/>
        <v>213500</v>
      </c>
      <c r="BE1336" s="177">
        <f t="shared" si="450"/>
        <v>0.97711670480549195</v>
      </c>
      <c r="BF1336" s="179" t="s">
        <v>20561</v>
      </c>
      <c r="BG1336" s="174"/>
      <c r="BH1336" s="166" t="s">
        <v>20501</v>
      </c>
      <c r="BI1336" s="162"/>
      <c r="BJ1336" s="163">
        <v>1</v>
      </c>
      <c r="BK1336" s="163"/>
    </row>
    <row r="1337" spans="1:63" ht="35.25" customHeight="1" x14ac:dyDescent="0.25">
      <c r="A1337" s="157">
        <v>1331</v>
      </c>
      <c r="B1337" s="164" t="s">
        <v>6025</v>
      </c>
      <c r="C1337" s="169" t="s">
        <v>6018</v>
      </c>
      <c r="D1337" s="169" t="s">
        <v>496</v>
      </c>
      <c r="E1337" s="170" t="s">
        <v>6026</v>
      </c>
      <c r="F1337" s="171" t="s">
        <v>6027</v>
      </c>
      <c r="G1337" s="171" t="s">
        <v>6027</v>
      </c>
      <c r="H1337" s="172" t="s">
        <v>6027</v>
      </c>
      <c r="I1337" s="164" t="s">
        <v>499</v>
      </c>
      <c r="J1337" s="164">
        <v>1046</v>
      </c>
      <c r="K1337" s="171">
        <v>1046</v>
      </c>
      <c r="L1337" s="171" t="s">
        <v>6021</v>
      </c>
      <c r="M1337" s="173">
        <v>154000</v>
      </c>
      <c r="N1337" s="173">
        <f t="shared" si="444"/>
        <v>70000</v>
      </c>
      <c r="O1337" s="173">
        <v>70434.782608695605</v>
      </c>
      <c r="P1337" s="173">
        <v>224000</v>
      </c>
      <c r="Q1337" s="173">
        <f t="shared" si="445"/>
        <v>91565.217391304293</v>
      </c>
      <c r="R1337" s="173">
        <f t="shared" si="446"/>
        <v>245565.21739130429</v>
      </c>
      <c r="S1337" s="173">
        <v>245500</v>
      </c>
      <c r="T1337" s="174"/>
      <c r="U1337" s="175" t="s">
        <v>200</v>
      </c>
      <c r="V1337" s="175" t="s">
        <v>421</v>
      </c>
      <c r="W1337" s="175" t="s">
        <v>195</v>
      </c>
      <c r="X1337" s="176">
        <v>43294</v>
      </c>
      <c r="Y1337" s="171" t="s">
        <v>7684</v>
      </c>
      <c r="Z1337" s="171"/>
      <c r="AA1337" s="173"/>
      <c r="AB1337" s="173"/>
      <c r="AC1337" s="173"/>
      <c r="AD1337" s="173"/>
      <c r="AE1337" s="173"/>
      <c r="AF1337" s="173"/>
      <c r="AG1337" s="173">
        <v>421000</v>
      </c>
      <c r="AH1337" s="173"/>
      <c r="AI1337" s="173"/>
      <c r="AJ1337" s="173"/>
      <c r="AK1337" s="173"/>
      <c r="AL1337" s="173"/>
      <c r="AM1337" s="173"/>
      <c r="AN1337" s="173"/>
      <c r="AO1337" s="173"/>
      <c r="AP1337" s="173"/>
      <c r="AQ1337" s="173"/>
      <c r="AR1337" s="173">
        <v>394000</v>
      </c>
      <c r="AS1337" s="173">
        <v>299000</v>
      </c>
      <c r="AT1337" s="160">
        <f t="shared" si="439"/>
        <v>3</v>
      </c>
      <c r="AU1337" s="173">
        <f t="shared" si="440"/>
        <v>1114000</v>
      </c>
      <c r="AV1337" s="173">
        <f t="shared" si="441"/>
        <v>371300</v>
      </c>
      <c r="AW1337" s="173">
        <f t="shared" si="442"/>
        <v>299000</v>
      </c>
      <c r="AX1337" s="173">
        <f t="shared" si="443"/>
        <v>125800</v>
      </c>
      <c r="AY1337" s="173">
        <f t="shared" si="447"/>
        <v>53500</v>
      </c>
      <c r="AZ1337" s="177">
        <f t="shared" si="448"/>
        <v>0.51242362525458252</v>
      </c>
      <c r="BA1337" s="177">
        <f t="shared" si="449"/>
        <v>0.21792260692464357</v>
      </c>
      <c r="BB1337" s="173">
        <f>AS1337</f>
        <v>299000</v>
      </c>
      <c r="BC1337" s="178">
        <f t="shared" si="452"/>
        <v>371300</v>
      </c>
      <c r="BD1337" s="173">
        <f t="shared" si="438"/>
        <v>53500</v>
      </c>
      <c r="BE1337" s="177">
        <f t="shared" si="450"/>
        <v>0.21792260692464357</v>
      </c>
      <c r="BF1337" s="179" t="s">
        <v>20515</v>
      </c>
      <c r="BG1337" s="174"/>
      <c r="BH1337" s="166" t="s">
        <v>20501</v>
      </c>
      <c r="BI1337" s="162"/>
      <c r="BJ1337" s="163">
        <v>1</v>
      </c>
      <c r="BK1337" s="163"/>
    </row>
    <row r="1338" spans="1:63" ht="35.25" customHeight="1" x14ac:dyDescent="0.25">
      <c r="A1338" s="157">
        <v>1332</v>
      </c>
      <c r="B1338" s="164" t="s">
        <v>6030</v>
      </c>
      <c r="C1338" s="169" t="s">
        <v>6018</v>
      </c>
      <c r="D1338" s="169" t="s">
        <v>496</v>
      </c>
      <c r="E1338" s="170" t="s">
        <v>6031</v>
      </c>
      <c r="F1338" s="171" t="s">
        <v>6032</v>
      </c>
      <c r="G1338" s="171" t="s">
        <v>6032</v>
      </c>
      <c r="H1338" s="172" t="s">
        <v>6033</v>
      </c>
      <c r="I1338" s="164" t="s">
        <v>499</v>
      </c>
      <c r="J1338" s="164">
        <v>1046</v>
      </c>
      <c r="K1338" s="171">
        <v>1046</v>
      </c>
      <c r="L1338" s="171" t="s">
        <v>6021</v>
      </c>
      <c r="M1338" s="173">
        <v>154000</v>
      </c>
      <c r="N1338" s="173">
        <f t="shared" si="444"/>
        <v>70000</v>
      </c>
      <c r="O1338" s="173">
        <v>70434.782608695605</v>
      </c>
      <c r="P1338" s="173">
        <v>224000</v>
      </c>
      <c r="Q1338" s="173">
        <f t="shared" si="445"/>
        <v>91565.217391304293</v>
      </c>
      <c r="R1338" s="173">
        <f t="shared" si="446"/>
        <v>245565.21739130429</v>
      </c>
      <c r="S1338" s="173">
        <v>245500</v>
      </c>
      <c r="T1338" s="174"/>
      <c r="U1338" s="175" t="s">
        <v>200</v>
      </c>
      <c r="V1338" s="175" t="s">
        <v>421</v>
      </c>
      <c r="W1338" s="175" t="s">
        <v>195</v>
      </c>
      <c r="X1338" s="176">
        <v>43294</v>
      </c>
      <c r="Y1338" s="171" t="s">
        <v>7684</v>
      </c>
      <c r="Z1338" s="171"/>
      <c r="AA1338" s="173"/>
      <c r="AB1338" s="173"/>
      <c r="AC1338" s="173"/>
      <c r="AD1338" s="173"/>
      <c r="AE1338" s="173"/>
      <c r="AF1338" s="173"/>
      <c r="AG1338" s="173">
        <v>421000</v>
      </c>
      <c r="AH1338" s="173"/>
      <c r="AI1338" s="173"/>
      <c r="AJ1338" s="173"/>
      <c r="AK1338" s="173"/>
      <c r="AL1338" s="173"/>
      <c r="AM1338" s="173"/>
      <c r="AN1338" s="173"/>
      <c r="AO1338" s="173"/>
      <c r="AP1338" s="173"/>
      <c r="AQ1338" s="173"/>
      <c r="AR1338" s="173">
        <v>394000</v>
      </c>
      <c r="AS1338" s="173">
        <v>299000</v>
      </c>
      <c r="AT1338" s="160">
        <f t="shared" si="439"/>
        <v>3</v>
      </c>
      <c r="AU1338" s="173">
        <f t="shared" si="440"/>
        <v>1114000</v>
      </c>
      <c r="AV1338" s="173">
        <f t="shared" si="441"/>
        <v>371300</v>
      </c>
      <c r="AW1338" s="173">
        <f t="shared" si="442"/>
        <v>299000</v>
      </c>
      <c r="AX1338" s="173">
        <f t="shared" si="443"/>
        <v>125800</v>
      </c>
      <c r="AY1338" s="173">
        <f t="shared" si="447"/>
        <v>53500</v>
      </c>
      <c r="AZ1338" s="177">
        <f t="shared" si="448"/>
        <v>0.51242362525458252</v>
      </c>
      <c r="BA1338" s="177">
        <f t="shared" si="449"/>
        <v>0.21792260692464357</v>
      </c>
      <c r="BB1338" s="173">
        <f>AS1338</f>
        <v>299000</v>
      </c>
      <c r="BC1338" s="178">
        <f t="shared" si="452"/>
        <v>371300</v>
      </c>
      <c r="BD1338" s="173">
        <f t="shared" si="438"/>
        <v>53500</v>
      </c>
      <c r="BE1338" s="177">
        <f t="shared" si="450"/>
        <v>0.21792260692464357</v>
      </c>
      <c r="BF1338" s="179" t="s">
        <v>20515</v>
      </c>
      <c r="BG1338" s="174"/>
      <c r="BH1338" s="166" t="s">
        <v>20501</v>
      </c>
      <c r="BI1338" s="162"/>
      <c r="BJ1338" s="163">
        <v>1</v>
      </c>
      <c r="BK1338" s="163"/>
    </row>
    <row r="1339" spans="1:63" ht="35.25" customHeight="1" x14ac:dyDescent="0.25">
      <c r="A1339" s="157">
        <v>1333</v>
      </c>
      <c r="B1339" s="164" t="s">
        <v>6036</v>
      </c>
      <c r="C1339" s="169" t="s">
        <v>6018</v>
      </c>
      <c r="D1339" s="169" t="s">
        <v>496</v>
      </c>
      <c r="E1339" s="170" t="s">
        <v>6037</v>
      </c>
      <c r="F1339" s="171" t="s">
        <v>6038</v>
      </c>
      <c r="G1339" s="171" t="s">
        <v>6038</v>
      </c>
      <c r="H1339" s="172" t="s">
        <v>6038</v>
      </c>
      <c r="I1339" s="164" t="s">
        <v>499</v>
      </c>
      <c r="J1339" s="164">
        <v>1046</v>
      </c>
      <c r="K1339" s="171">
        <v>1046</v>
      </c>
      <c r="L1339" s="171" t="s">
        <v>6021</v>
      </c>
      <c r="M1339" s="173">
        <v>154000</v>
      </c>
      <c r="N1339" s="173">
        <f t="shared" si="444"/>
        <v>70000</v>
      </c>
      <c r="O1339" s="173">
        <v>70434.782608695605</v>
      </c>
      <c r="P1339" s="173">
        <v>224000</v>
      </c>
      <c r="Q1339" s="173">
        <f t="shared" si="445"/>
        <v>91565.217391304293</v>
      </c>
      <c r="R1339" s="173">
        <f t="shared" si="446"/>
        <v>245565.21739130429</v>
      </c>
      <c r="S1339" s="173">
        <v>245500</v>
      </c>
      <c r="T1339" s="174"/>
      <c r="U1339" s="175" t="s">
        <v>200</v>
      </c>
      <c r="V1339" s="175" t="s">
        <v>421</v>
      </c>
      <c r="W1339" s="175" t="s">
        <v>195</v>
      </c>
      <c r="X1339" s="176">
        <v>43294</v>
      </c>
      <c r="Y1339" s="171" t="s">
        <v>7684</v>
      </c>
      <c r="Z1339" s="171"/>
      <c r="AA1339" s="173"/>
      <c r="AB1339" s="173"/>
      <c r="AC1339" s="173"/>
      <c r="AD1339" s="173"/>
      <c r="AE1339" s="173"/>
      <c r="AF1339" s="173"/>
      <c r="AG1339" s="173">
        <v>421000</v>
      </c>
      <c r="AH1339" s="173"/>
      <c r="AI1339" s="173"/>
      <c r="AJ1339" s="173"/>
      <c r="AK1339" s="173"/>
      <c r="AL1339" s="173"/>
      <c r="AM1339" s="173"/>
      <c r="AN1339" s="173"/>
      <c r="AO1339" s="173"/>
      <c r="AP1339" s="173"/>
      <c r="AQ1339" s="173"/>
      <c r="AR1339" s="173">
        <v>394000</v>
      </c>
      <c r="AS1339" s="173">
        <v>299000</v>
      </c>
      <c r="AT1339" s="160">
        <f t="shared" si="439"/>
        <v>3</v>
      </c>
      <c r="AU1339" s="173">
        <f t="shared" si="440"/>
        <v>1114000</v>
      </c>
      <c r="AV1339" s="173">
        <f t="shared" si="441"/>
        <v>371300</v>
      </c>
      <c r="AW1339" s="173">
        <f t="shared" si="442"/>
        <v>299000</v>
      </c>
      <c r="AX1339" s="173">
        <f t="shared" si="443"/>
        <v>125800</v>
      </c>
      <c r="AY1339" s="173">
        <f t="shared" si="447"/>
        <v>53500</v>
      </c>
      <c r="AZ1339" s="177">
        <f t="shared" si="448"/>
        <v>0.51242362525458252</v>
      </c>
      <c r="BA1339" s="177">
        <f t="shared" si="449"/>
        <v>0.21792260692464357</v>
      </c>
      <c r="BB1339" s="173">
        <f>AW1339</f>
        <v>299000</v>
      </c>
      <c r="BC1339" s="178">
        <f t="shared" si="452"/>
        <v>371300</v>
      </c>
      <c r="BD1339" s="173">
        <f t="shared" si="438"/>
        <v>53500</v>
      </c>
      <c r="BE1339" s="177">
        <f t="shared" si="450"/>
        <v>0.21792260692464357</v>
      </c>
      <c r="BF1339" s="179" t="s">
        <v>20515</v>
      </c>
      <c r="BG1339" s="174"/>
      <c r="BH1339" s="166" t="s">
        <v>20501</v>
      </c>
      <c r="BI1339" s="162"/>
      <c r="BJ1339" s="163">
        <v>1</v>
      </c>
      <c r="BK1339" s="163"/>
    </row>
    <row r="1340" spans="1:63" ht="35.25" customHeight="1" x14ac:dyDescent="0.25">
      <c r="A1340" s="157">
        <v>1334</v>
      </c>
      <c r="B1340" s="164" t="s">
        <v>5996</v>
      </c>
      <c r="C1340" s="169" t="s">
        <v>5963</v>
      </c>
      <c r="D1340" s="169" t="s">
        <v>496</v>
      </c>
      <c r="E1340" s="170" t="s">
        <v>5997</v>
      </c>
      <c r="F1340" s="171" t="s">
        <v>5998</v>
      </c>
      <c r="G1340" s="171" t="s">
        <v>5998</v>
      </c>
      <c r="H1340" s="172" t="s">
        <v>5998</v>
      </c>
      <c r="I1340" s="164" t="s">
        <v>439</v>
      </c>
      <c r="J1340" s="164">
        <v>1042</v>
      </c>
      <c r="K1340" s="171">
        <v>1042</v>
      </c>
      <c r="L1340" s="171" t="s">
        <v>5964</v>
      </c>
      <c r="M1340" s="173">
        <v>189000</v>
      </c>
      <c r="N1340" s="173">
        <f t="shared" si="444"/>
        <v>70000</v>
      </c>
      <c r="O1340" s="173">
        <v>70434.782608695605</v>
      </c>
      <c r="P1340" s="173">
        <v>259000</v>
      </c>
      <c r="Q1340" s="173">
        <f t="shared" si="445"/>
        <v>91565.217391304293</v>
      </c>
      <c r="R1340" s="173">
        <f t="shared" si="446"/>
        <v>280565.21739130432</v>
      </c>
      <c r="S1340" s="173">
        <v>280500</v>
      </c>
      <c r="T1340" s="174"/>
      <c r="U1340" s="175" t="s">
        <v>200</v>
      </c>
      <c r="V1340" s="175" t="s">
        <v>421</v>
      </c>
      <c r="W1340" s="175" t="s">
        <v>195</v>
      </c>
      <c r="X1340" s="176">
        <v>43294</v>
      </c>
      <c r="Y1340" s="171" t="s">
        <v>7684</v>
      </c>
      <c r="Z1340" s="171"/>
      <c r="AA1340" s="173"/>
      <c r="AB1340" s="173"/>
      <c r="AC1340" s="173"/>
      <c r="AD1340" s="173"/>
      <c r="AE1340" s="173"/>
      <c r="AF1340" s="173"/>
      <c r="AG1340" s="173">
        <v>396000</v>
      </c>
      <c r="AH1340" s="173"/>
      <c r="AI1340" s="173"/>
      <c r="AJ1340" s="173"/>
      <c r="AK1340" s="173"/>
      <c r="AL1340" s="173"/>
      <c r="AM1340" s="173"/>
      <c r="AN1340" s="173"/>
      <c r="AO1340" s="173"/>
      <c r="AP1340" s="173"/>
      <c r="AQ1340" s="173"/>
      <c r="AR1340" s="173">
        <v>415000</v>
      </c>
      <c r="AS1340" s="173">
        <v>351000</v>
      </c>
      <c r="AT1340" s="160">
        <f t="shared" si="439"/>
        <v>3</v>
      </c>
      <c r="AU1340" s="173">
        <f t="shared" si="440"/>
        <v>1162000</v>
      </c>
      <c r="AV1340" s="173">
        <f t="shared" si="441"/>
        <v>387300</v>
      </c>
      <c r="AW1340" s="173">
        <f t="shared" si="442"/>
        <v>351000</v>
      </c>
      <c r="AX1340" s="173">
        <f t="shared" si="443"/>
        <v>106800</v>
      </c>
      <c r="AY1340" s="173">
        <f t="shared" si="447"/>
        <v>70500</v>
      </c>
      <c r="AZ1340" s="177">
        <f t="shared" si="448"/>
        <v>0.38074866310160427</v>
      </c>
      <c r="BA1340" s="177">
        <f t="shared" si="449"/>
        <v>0.25133689839572193</v>
      </c>
      <c r="BB1340" s="173">
        <f>AR1340</f>
        <v>415000</v>
      </c>
      <c r="BC1340" s="178">
        <f t="shared" si="452"/>
        <v>387300</v>
      </c>
      <c r="BD1340" s="173">
        <f t="shared" si="438"/>
        <v>134500</v>
      </c>
      <c r="BE1340" s="177">
        <f t="shared" si="450"/>
        <v>0.47950089126559714</v>
      </c>
      <c r="BF1340" s="179" t="s">
        <v>20561</v>
      </c>
      <c r="BG1340" s="174"/>
      <c r="BH1340" s="166" t="s">
        <v>20501</v>
      </c>
      <c r="BI1340" s="162"/>
      <c r="BJ1340" s="163">
        <v>1</v>
      </c>
      <c r="BK1340" s="163"/>
    </row>
    <row r="1341" spans="1:63" ht="35.25" customHeight="1" x14ac:dyDescent="0.25">
      <c r="A1341" s="157">
        <v>1335</v>
      </c>
      <c r="B1341" s="164" t="s">
        <v>5845</v>
      </c>
      <c r="C1341" s="169" t="s">
        <v>5846</v>
      </c>
      <c r="D1341" s="169" t="s">
        <v>496</v>
      </c>
      <c r="E1341" s="170" t="s">
        <v>5847</v>
      </c>
      <c r="F1341" s="171" t="s">
        <v>7616</v>
      </c>
      <c r="G1341" s="171" t="s">
        <v>5848</v>
      </c>
      <c r="H1341" s="172" t="s">
        <v>5849</v>
      </c>
      <c r="I1341" s="164" t="s">
        <v>499</v>
      </c>
      <c r="J1341" s="164">
        <v>1027</v>
      </c>
      <c r="K1341" s="171">
        <v>1027</v>
      </c>
      <c r="L1341" s="171" t="s">
        <v>5850</v>
      </c>
      <c r="M1341" s="173">
        <v>227000</v>
      </c>
      <c r="N1341" s="173">
        <f t="shared" si="444"/>
        <v>53000</v>
      </c>
      <c r="O1341" s="173">
        <v>53217.391304347802</v>
      </c>
      <c r="P1341" s="173">
        <v>280000</v>
      </c>
      <c r="Q1341" s="173">
        <f t="shared" si="445"/>
        <v>69182.608695652147</v>
      </c>
      <c r="R1341" s="173">
        <f t="shared" si="446"/>
        <v>296182.60869565216</v>
      </c>
      <c r="S1341" s="173">
        <v>296100</v>
      </c>
      <c r="T1341" s="174"/>
      <c r="U1341" s="175" t="s">
        <v>26</v>
      </c>
      <c r="V1341" s="175" t="s">
        <v>421</v>
      </c>
      <c r="W1341" s="175" t="s">
        <v>27</v>
      </c>
      <c r="X1341" s="176">
        <v>43294</v>
      </c>
      <c r="Y1341" s="171" t="s">
        <v>7684</v>
      </c>
      <c r="Z1341" s="171"/>
      <c r="AA1341" s="173"/>
      <c r="AB1341" s="173"/>
      <c r="AC1341" s="173"/>
      <c r="AD1341" s="173"/>
      <c r="AE1341" s="173"/>
      <c r="AF1341" s="173"/>
      <c r="AG1341" s="173"/>
      <c r="AH1341" s="173"/>
      <c r="AI1341" s="173">
        <v>325200</v>
      </c>
      <c r="AJ1341" s="173"/>
      <c r="AK1341" s="173"/>
      <c r="AL1341" s="173"/>
      <c r="AM1341" s="173"/>
      <c r="AN1341" s="173"/>
      <c r="AO1341" s="173"/>
      <c r="AP1341" s="173">
        <v>651000</v>
      </c>
      <c r="AQ1341" s="173"/>
      <c r="AR1341" s="173">
        <v>424000</v>
      </c>
      <c r="AS1341" s="173"/>
      <c r="AT1341" s="160">
        <f t="shared" si="439"/>
        <v>3</v>
      </c>
      <c r="AU1341" s="173">
        <f t="shared" si="440"/>
        <v>1400200</v>
      </c>
      <c r="AV1341" s="173">
        <f t="shared" si="441"/>
        <v>466700</v>
      </c>
      <c r="AW1341" s="173">
        <f t="shared" si="442"/>
        <v>325200</v>
      </c>
      <c r="AX1341" s="173">
        <f t="shared" si="443"/>
        <v>170600</v>
      </c>
      <c r="AY1341" s="173">
        <f t="shared" si="447"/>
        <v>29100</v>
      </c>
      <c r="AZ1341" s="177">
        <f t="shared" si="448"/>
        <v>0.57615670381627826</v>
      </c>
      <c r="BA1341" s="177">
        <f t="shared" si="449"/>
        <v>9.8277608915906783E-2</v>
      </c>
      <c r="BB1341" s="173">
        <f>AV1341</f>
        <v>466700</v>
      </c>
      <c r="BC1341" s="178">
        <f t="shared" si="452"/>
        <v>466700</v>
      </c>
      <c r="BD1341" s="173">
        <f t="shared" si="438"/>
        <v>170600</v>
      </c>
      <c r="BE1341" s="177">
        <f t="shared" si="450"/>
        <v>0.57615670381627826</v>
      </c>
      <c r="BF1341" s="179" t="s">
        <v>7679</v>
      </c>
      <c r="BG1341" s="174"/>
      <c r="BH1341" s="166" t="s">
        <v>20501</v>
      </c>
      <c r="BI1341" s="162"/>
      <c r="BJ1341" s="163">
        <v>1</v>
      </c>
      <c r="BK1341" s="163"/>
    </row>
    <row r="1342" spans="1:63" ht="35.25" customHeight="1" x14ac:dyDescent="0.25">
      <c r="A1342" s="157">
        <v>1336</v>
      </c>
      <c r="B1342" s="164" t="s">
        <v>5858</v>
      </c>
      <c r="C1342" s="169" t="s">
        <v>5859</v>
      </c>
      <c r="D1342" s="169" t="s">
        <v>496</v>
      </c>
      <c r="E1342" s="170" t="s">
        <v>5860</v>
      </c>
      <c r="F1342" s="171" t="s">
        <v>5861</v>
      </c>
      <c r="G1342" s="171" t="s">
        <v>5861</v>
      </c>
      <c r="H1342" s="172" t="s">
        <v>5861</v>
      </c>
      <c r="I1342" s="164" t="s">
        <v>499</v>
      </c>
      <c r="J1342" s="164">
        <v>1029</v>
      </c>
      <c r="K1342" s="171">
        <v>1029</v>
      </c>
      <c r="L1342" s="171" t="s">
        <v>5862</v>
      </c>
      <c r="M1342" s="173">
        <v>280000</v>
      </c>
      <c r="N1342" s="173">
        <f t="shared" si="444"/>
        <v>68000</v>
      </c>
      <c r="O1342" s="173">
        <v>68869.565217391297</v>
      </c>
      <c r="P1342" s="173">
        <v>348000</v>
      </c>
      <c r="Q1342" s="173">
        <f t="shared" si="445"/>
        <v>89530.434782608689</v>
      </c>
      <c r="R1342" s="173">
        <f t="shared" si="446"/>
        <v>369530.4347826087</v>
      </c>
      <c r="S1342" s="173">
        <v>369500</v>
      </c>
      <c r="T1342" s="174"/>
      <c r="U1342" s="175" t="s">
        <v>26</v>
      </c>
      <c r="V1342" s="175" t="s">
        <v>421</v>
      </c>
      <c r="W1342" s="175" t="s">
        <v>27</v>
      </c>
      <c r="X1342" s="176">
        <v>43294</v>
      </c>
      <c r="Y1342" s="171" t="s">
        <v>7684</v>
      </c>
      <c r="Z1342" s="171"/>
      <c r="AA1342" s="173"/>
      <c r="AB1342" s="173"/>
      <c r="AC1342" s="173"/>
      <c r="AD1342" s="173"/>
      <c r="AE1342" s="173"/>
      <c r="AF1342" s="173"/>
      <c r="AG1342" s="173">
        <v>435000</v>
      </c>
      <c r="AH1342" s="173"/>
      <c r="AI1342" s="173"/>
      <c r="AJ1342" s="173"/>
      <c r="AK1342" s="173"/>
      <c r="AL1342" s="173"/>
      <c r="AM1342" s="173"/>
      <c r="AN1342" s="173"/>
      <c r="AO1342" s="173"/>
      <c r="AP1342" s="173"/>
      <c r="AQ1342" s="173"/>
      <c r="AR1342" s="173">
        <v>521000</v>
      </c>
      <c r="AS1342" s="173">
        <v>486000</v>
      </c>
      <c r="AT1342" s="160">
        <f t="shared" si="439"/>
        <v>3</v>
      </c>
      <c r="AU1342" s="173">
        <f t="shared" si="440"/>
        <v>1442000</v>
      </c>
      <c r="AV1342" s="173">
        <f t="shared" si="441"/>
        <v>480700</v>
      </c>
      <c r="AW1342" s="173">
        <f t="shared" si="442"/>
        <v>435000</v>
      </c>
      <c r="AX1342" s="173">
        <f t="shared" si="443"/>
        <v>111200</v>
      </c>
      <c r="AY1342" s="173">
        <f t="shared" si="447"/>
        <v>65500</v>
      </c>
      <c r="AZ1342" s="177">
        <f t="shared" si="448"/>
        <v>0.3009472259810555</v>
      </c>
      <c r="BA1342" s="177">
        <f t="shared" si="449"/>
        <v>0.17726657645466848</v>
      </c>
      <c r="BB1342" s="173">
        <f>AV1342</f>
        <v>480700</v>
      </c>
      <c r="BC1342" s="178">
        <f t="shared" si="452"/>
        <v>480700</v>
      </c>
      <c r="BD1342" s="173">
        <f t="shared" si="438"/>
        <v>111200</v>
      </c>
      <c r="BE1342" s="177">
        <f t="shared" si="450"/>
        <v>0.3009472259810555</v>
      </c>
      <c r="BF1342" s="179" t="s">
        <v>7679</v>
      </c>
      <c r="BG1342" s="174"/>
      <c r="BH1342" s="166" t="s">
        <v>20501</v>
      </c>
      <c r="BI1342" s="162"/>
      <c r="BJ1342" s="163">
        <v>1</v>
      </c>
      <c r="BK1342" s="163"/>
    </row>
    <row r="1343" spans="1:63" ht="35.25" customHeight="1" x14ac:dyDescent="0.25">
      <c r="A1343" s="157">
        <v>1337</v>
      </c>
      <c r="B1343" s="164" t="s">
        <v>5853</v>
      </c>
      <c r="C1343" s="169" t="s">
        <v>5854</v>
      </c>
      <c r="D1343" s="169" t="s">
        <v>496</v>
      </c>
      <c r="E1343" s="170" t="s">
        <v>5847</v>
      </c>
      <c r="F1343" s="171" t="s">
        <v>7616</v>
      </c>
      <c r="G1343" s="171" t="s">
        <v>5855</v>
      </c>
      <c r="H1343" s="172" t="s">
        <v>5849</v>
      </c>
      <c r="I1343" s="164" t="s">
        <v>499</v>
      </c>
      <c r="J1343" s="164">
        <v>1028</v>
      </c>
      <c r="K1343" s="171">
        <v>1028</v>
      </c>
      <c r="L1343" s="171" t="s">
        <v>5856</v>
      </c>
      <c r="M1343" s="173">
        <v>324000</v>
      </c>
      <c r="N1343" s="173">
        <f t="shared" si="444"/>
        <v>70000</v>
      </c>
      <c r="O1343" s="173">
        <v>70434.782608695605</v>
      </c>
      <c r="P1343" s="173">
        <v>394000</v>
      </c>
      <c r="Q1343" s="173">
        <f t="shared" si="445"/>
        <v>91565.217391304293</v>
      </c>
      <c r="R1343" s="173">
        <f t="shared" si="446"/>
        <v>415565.21739130432</v>
      </c>
      <c r="S1343" s="173">
        <v>415500</v>
      </c>
      <c r="T1343" s="174"/>
      <c r="U1343" s="175" t="s">
        <v>200</v>
      </c>
      <c r="V1343" s="175" t="s">
        <v>421</v>
      </c>
      <c r="W1343" s="175" t="s">
        <v>195</v>
      </c>
      <c r="X1343" s="176">
        <v>43294</v>
      </c>
      <c r="Y1343" s="171" t="s">
        <v>7684</v>
      </c>
      <c r="Z1343" s="171"/>
      <c r="AA1343" s="173"/>
      <c r="AB1343" s="173"/>
      <c r="AC1343" s="173"/>
      <c r="AD1343" s="173"/>
      <c r="AE1343" s="173"/>
      <c r="AF1343" s="173"/>
      <c r="AG1343" s="173">
        <v>1271000</v>
      </c>
      <c r="AH1343" s="173"/>
      <c r="AI1343" s="173"/>
      <c r="AJ1343" s="173"/>
      <c r="AK1343" s="173"/>
      <c r="AL1343" s="173"/>
      <c r="AM1343" s="173"/>
      <c r="AN1343" s="173"/>
      <c r="AO1343" s="173"/>
      <c r="AP1343" s="173"/>
      <c r="AQ1343" s="173"/>
      <c r="AR1343" s="173">
        <v>571000</v>
      </c>
      <c r="AS1343" s="173">
        <v>554000</v>
      </c>
      <c r="AT1343" s="160">
        <f t="shared" si="439"/>
        <v>3</v>
      </c>
      <c r="AU1343" s="173">
        <f t="shared" si="440"/>
        <v>2396000</v>
      </c>
      <c r="AV1343" s="173">
        <f t="shared" si="441"/>
        <v>798700</v>
      </c>
      <c r="AW1343" s="173">
        <f t="shared" si="442"/>
        <v>554000</v>
      </c>
      <c r="AX1343" s="173">
        <f t="shared" si="443"/>
        <v>383200</v>
      </c>
      <c r="AY1343" s="173">
        <f t="shared" si="447"/>
        <v>138500</v>
      </c>
      <c r="AZ1343" s="177">
        <f t="shared" si="448"/>
        <v>0.92226233453670281</v>
      </c>
      <c r="BA1343" s="177">
        <f t="shared" si="449"/>
        <v>0.33333333333333331</v>
      </c>
      <c r="BB1343" s="173">
        <f t="shared" ref="BB1343:BB1349" si="453">AW1343</f>
        <v>554000</v>
      </c>
      <c r="BC1343" s="178">
        <f t="shared" si="452"/>
        <v>798700</v>
      </c>
      <c r="BD1343" s="173">
        <f t="shared" si="438"/>
        <v>138500</v>
      </c>
      <c r="BE1343" s="177">
        <f t="shared" si="450"/>
        <v>0.33333333333333331</v>
      </c>
      <c r="BF1343" s="179" t="s">
        <v>20515</v>
      </c>
      <c r="BG1343" s="174"/>
      <c r="BH1343" s="166" t="s">
        <v>20501</v>
      </c>
      <c r="BI1343" s="162"/>
      <c r="BJ1343" s="163">
        <v>1</v>
      </c>
      <c r="BK1343" s="163"/>
    </row>
    <row r="1344" spans="1:63" ht="35.25" customHeight="1" x14ac:dyDescent="0.25">
      <c r="A1344" s="157">
        <v>1338</v>
      </c>
      <c r="B1344" s="164" t="s">
        <v>5901</v>
      </c>
      <c r="C1344" s="169" t="s">
        <v>5902</v>
      </c>
      <c r="D1344" s="169" t="s">
        <v>496</v>
      </c>
      <c r="E1344" s="170" t="s">
        <v>5903</v>
      </c>
      <c r="F1344" s="171" t="s">
        <v>5904</v>
      </c>
      <c r="G1344" s="171" t="s">
        <v>5904</v>
      </c>
      <c r="H1344" s="172" t="s">
        <v>5904</v>
      </c>
      <c r="I1344" s="164" t="s">
        <v>21</v>
      </c>
      <c r="J1344" s="164">
        <v>1033</v>
      </c>
      <c r="K1344" s="171">
        <v>1033</v>
      </c>
      <c r="L1344" s="171" t="s">
        <v>5905</v>
      </c>
      <c r="M1344" s="173">
        <v>89500</v>
      </c>
      <c r="N1344" s="173">
        <f t="shared" si="444"/>
        <v>15500</v>
      </c>
      <c r="O1344" s="173">
        <v>16434.782608695699</v>
      </c>
      <c r="P1344" s="173">
        <v>105000</v>
      </c>
      <c r="Q1344" s="173">
        <f t="shared" si="445"/>
        <v>21365.21739130441</v>
      </c>
      <c r="R1344" s="173">
        <f t="shared" si="446"/>
        <v>110865.21739130441</v>
      </c>
      <c r="S1344" s="173">
        <v>110800</v>
      </c>
      <c r="T1344" s="174"/>
      <c r="U1344" s="175" t="s">
        <v>200</v>
      </c>
      <c r="V1344" s="175" t="s">
        <v>421</v>
      </c>
      <c r="W1344" s="175" t="s">
        <v>195</v>
      </c>
      <c r="X1344" s="176">
        <v>43294</v>
      </c>
      <c r="Y1344" s="171" t="s">
        <v>7684</v>
      </c>
      <c r="Z1344" s="171"/>
      <c r="AA1344" s="173"/>
      <c r="AB1344" s="173"/>
      <c r="AC1344" s="173"/>
      <c r="AD1344" s="173"/>
      <c r="AE1344" s="173"/>
      <c r="AF1344" s="173"/>
      <c r="AG1344" s="173">
        <v>1129000</v>
      </c>
      <c r="AH1344" s="173"/>
      <c r="AI1344" s="173"/>
      <c r="AJ1344" s="173"/>
      <c r="AK1344" s="173"/>
      <c r="AL1344" s="173"/>
      <c r="AM1344" s="173"/>
      <c r="AN1344" s="173"/>
      <c r="AO1344" s="173"/>
      <c r="AP1344" s="173">
        <v>905000</v>
      </c>
      <c r="AQ1344" s="173"/>
      <c r="AR1344" s="173">
        <v>767000</v>
      </c>
      <c r="AS1344" s="173"/>
      <c r="AT1344" s="160">
        <f t="shared" si="439"/>
        <v>3</v>
      </c>
      <c r="AU1344" s="173">
        <f t="shared" si="440"/>
        <v>2801000</v>
      </c>
      <c r="AV1344" s="173">
        <f t="shared" si="441"/>
        <v>933700</v>
      </c>
      <c r="AW1344" s="173">
        <f t="shared" si="442"/>
        <v>767000</v>
      </c>
      <c r="AX1344" s="173">
        <f t="shared" si="443"/>
        <v>822900</v>
      </c>
      <c r="AY1344" s="173">
        <f t="shared" si="447"/>
        <v>656200</v>
      </c>
      <c r="AZ1344" s="177">
        <f t="shared" si="448"/>
        <v>7.4268953068592056</v>
      </c>
      <c r="BA1344" s="177">
        <f t="shared" si="449"/>
        <v>5.9223826714801442</v>
      </c>
      <c r="BB1344" s="173">
        <f t="shared" si="453"/>
        <v>767000</v>
      </c>
      <c r="BC1344" s="178">
        <f t="shared" si="452"/>
        <v>933700</v>
      </c>
      <c r="BD1344" s="173">
        <f t="shared" si="438"/>
        <v>656200</v>
      </c>
      <c r="BE1344" s="177">
        <f t="shared" si="450"/>
        <v>5.9223826714801442</v>
      </c>
      <c r="BF1344" s="179" t="s">
        <v>20515</v>
      </c>
      <c r="BG1344" s="174"/>
      <c r="BH1344" s="166" t="s">
        <v>20501</v>
      </c>
      <c r="BI1344" s="162"/>
      <c r="BJ1344" s="163">
        <v>1</v>
      </c>
      <c r="BK1344" s="163"/>
    </row>
    <row r="1345" spans="1:63" ht="40.5" customHeight="1" x14ac:dyDescent="0.25">
      <c r="A1345" s="157">
        <v>1339</v>
      </c>
      <c r="B1345" s="164" t="s">
        <v>5703</v>
      </c>
      <c r="C1345" s="169" t="s">
        <v>5680</v>
      </c>
      <c r="D1345" s="169" t="s">
        <v>496</v>
      </c>
      <c r="E1345" s="170" t="s">
        <v>5704</v>
      </c>
      <c r="F1345" s="171" t="s">
        <v>7611</v>
      </c>
      <c r="G1345" s="171" t="s">
        <v>5705</v>
      </c>
      <c r="H1345" s="172" t="s">
        <v>5706</v>
      </c>
      <c r="I1345" s="164" t="s">
        <v>499</v>
      </c>
      <c r="J1345" s="164">
        <v>1023</v>
      </c>
      <c r="K1345" s="171">
        <v>1023</v>
      </c>
      <c r="L1345" s="171" t="s">
        <v>5684</v>
      </c>
      <c r="M1345" s="173">
        <v>450000</v>
      </c>
      <c r="N1345" s="173">
        <f t="shared" si="444"/>
        <v>139000</v>
      </c>
      <c r="O1345" s="173">
        <v>139304.347826087</v>
      </c>
      <c r="P1345" s="173">
        <v>589000</v>
      </c>
      <c r="Q1345" s="173">
        <f t="shared" si="445"/>
        <v>181095.65217391308</v>
      </c>
      <c r="R1345" s="173">
        <f t="shared" si="446"/>
        <v>631095.65217391308</v>
      </c>
      <c r="S1345" s="173">
        <v>631000</v>
      </c>
      <c r="T1345" s="174"/>
      <c r="U1345" s="175" t="s">
        <v>26</v>
      </c>
      <c r="V1345" s="175" t="s">
        <v>420</v>
      </c>
      <c r="W1345" s="175" t="s">
        <v>27</v>
      </c>
      <c r="X1345" s="176">
        <v>43294</v>
      </c>
      <c r="Y1345" s="171" t="s">
        <v>7684</v>
      </c>
      <c r="Z1345" s="171"/>
      <c r="AA1345" s="173"/>
      <c r="AB1345" s="173"/>
      <c r="AC1345" s="173"/>
      <c r="AD1345" s="173"/>
      <c r="AE1345" s="173"/>
      <c r="AF1345" s="173"/>
      <c r="AG1345" s="173">
        <v>2792000</v>
      </c>
      <c r="AH1345" s="173"/>
      <c r="AI1345" s="173"/>
      <c r="AJ1345" s="173"/>
      <c r="AK1345" s="173"/>
      <c r="AL1345" s="173"/>
      <c r="AM1345" s="173"/>
      <c r="AN1345" s="173"/>
      <c r="AO1345" s="173"/>
      <c r="AP1345" s="173"/>
      <c r="AQ1345" s="173"/>
      <c r="AR1345" s="173">
        <v>889000</v>
      </c>
      <c r="AS1345" s="173">
        <v>809000</v>
      </c>
      <c r="AT1345" s="160">
        <f t="shared" si="439"/>
        <v>3</v>
      </c>
      <c r="AU1345" s="173">
        <f t="shared" si="440"/>
        <v>4490000</v>
      </c>
      <c r="AV1345" s="173">
        <f t="shared" si="441"/>
        <v>1496700</v>
      </c>
      <c r="AW1345" s="173">
        <f t="shared" si="442"/>
        <v>809000</v>
      </c>
      <c r="AX1345" s="173">
        <f t="shared" si="443"/>
        <v>865700</v>
      </c>
      <c r="AY1345" s="173">
        <f t="shared" si="447"/>
        <v>178000</v>
      </c>
      <c r="AZ1345" s="177">
        <f t="shared" si="448"/>
        <v>1.3719492868462757</v>
      </c>
      <c r="BA1345" s="177">
        <f t="shared" si="449"/>
        <v>0.28209191759112517</v>
      </c>
      <c r="BB1345" s="173">
        <f t="shared" si="453"/>
        <v>809000</v>
      </c>
      <c r="BC1345" s="178">
        <f t="shared" si="452"/>
        <v>1496700</v>
      </c>
      <c r="BD1345" s="173">
        <f t="shared" si="438"/>
        <v>178000</v>
      </c>
      <c r="BE1345" s="177">
        <f t="shared" si="450"/>
        <v>0.28209191759112517</v>
      </c>
      <c r="BF1345" s="179" t="s">
        <v>20515</v>
      </c>
      <c r="BG1345" s="174"/>
      <c r="BH1345" s="166" t="s">
        <v>20501</v>
      </c>
      <c r="BI1345" s="162"/>
      <c r="BJ1345" s="163">
        <v>1</v>
      </c>
      <c r="BK1345" s="163"/>
    </row>
    <row r="1346" spans="1:63" ht="54.75" customHeight="1" x14ac:dyDescent="0.25">
      <c r="A1346" s="157">
        <v>1340</v>
      </c>
      <c r="B1346" s="164" t="s">
        <v>5798</v>
      </c>
      <c r="C1346" s="169" t="s">
        <v>5780</v>
      </c>
      <c r="D1346" s="169" t="s">
        <v>496</v>
      </c>
      <c r="E1346" s="170" t="s">
        <v>5715</v>
      </c>
      <c r="F1346" s="171" t="s">
        <v>7612</v>
      </c>
      <c r="G1346" s="171" t="s">
        <v>5799</v>
      </c>
      <c r="H1346" s="172" t="s">
        <v>5717</v>
      </c>
      <c r="I1346" s="164" t="s">
        <v>30</v>
      </c>
      <c r="J1346" s="164">
        <v>1025</v>
      </c>
      <c r="K1346" s="171">
        <v>1025</v>
      </c>
      <c r="L1346" s="171" t="s">
        <v>5782</v>
      </c>
      <c r="M1346" s="173">
        <v>364000</v>
      </c>
      <c r="N1346" s="173">
        <f t="shared" si="444"/>
        <v>70000</v>
      </c>
      <c r="O1346" s="173">
        <v>70434.782608695605</v>
      </c>
      <c r="P1346" s="173">
        <v>434000</v>
      </c>
      <c r="Q1346" s="173">
        <f t="shared" si="445"/>
        <v>91565.217391304293</v>
      </c>
      <c r="R1346" s="173">
        <f t="shared" si="446"/>
        <v>455565.21739130432</v>
      </c>
      <c r="S1346" s="173">
        <v>455500</v>
      </c>
      <c r="T1346" s="174"/>
      <c r="U1346" s="175" t="s">
        <v>26</v>
      </c>
      <c r="V1346" s="175" t="s">
        <v>421</v>
      </c>
      <c r="W1346" s="175" t="s">
        <v>27</v>
      </c>
      <c r="X1346" s="176">
        <v>43294</v>
      </c>
      <c r="Y1346" s="171" t="s">
        <v>7684</v>
      </c>
      <c r="Z1346" s="171"/>
      <c r="AA1346" s="173"/>
      <c r="AB1346" s="173"/>
      <c r="AC1346" s="173"/>
      <c r="AD1346" s="173"/>
      <c r="AE1346" s="173"/>
      <c r="AF1346" s="173"/>
      <c r="AG1346" s="173">
        <v>2179000</v>
      </c>
      <c r="AH1346" s="173"/>
      <c r="AI1346" s="173"/>
      <c r="AJ1346" s="173"/>
      <c r="AK1346" s="173"/>
      <c r="AL1346" s="173"/>
      <c r="AM1346" s="173"/>
      <c r="AN1346" s="173"/>
      <c r="AO1346" s="173"/>
      <c r="AP1346" s="173"/>
      <c r="AQ1346" s="173"/>
      <c r="AR1346" s="173">
        <v>976000</v>
      </c>
      <c r="AS1346" s="173">
        <v>614000</v>
      </c>
      <c r="AT1346" s="160">
        <f t="shared" si="439"/>
        <v>3</v>
      </c>
      <c r="AU1346" s="173">
        <f t="shared" si="440"/>
        <v>3769000</v>
      </c>
      <c r="AV1346" s="173">
        <f t="shared" si="441"/>
        <v>1256300</v>
      </c>
      <c r="AW1346" s="173">
        <f t="shared" si="442"/>
        <v>614000</v>
      </c>
      <c r="AX1346" s="173">
        <f t="shared" si="443"/>
        <v>800800</v>
      </c>
      <c r="AY1346" s="173">
        <f t="shared" si="447"/>
        <v>158500</v>
      </c>
      <c r="AZ1346" s="177">
        <f t="shared" si="448"/>
        <v>1.7580680570801317</v>
      </c>
      <c r="BA1346" s="177">
        <f t="shared" si="449"/>
        <v>0.34796926454445665</v>
      </c>
      <c r="BB1346" s="173">
        <f t="shared" si="453"/>
        <v>614000</v>
      </c>
      <c r="BC1346" s="178">
        <f t="shared" si="452"/>
        <v>1256300</v>
      </c>
      <c r="BD1346" s="173">
        <f t="shared" si="438"/>
        <v>158500</v>
      </c>
      <c r="BE1346" s="177">
        <f t="shared" si="450"/>
        <v>0.34796926454445665</v>
      </c>
      <c r="BF1346" s="179" t="s">
        <v>20515</v>
      </c>
      <c r="BG1346" s="174"/>
      <c r="BH1346" s="166" t="s">
        <v>20501</v>
      </c>
      <c r="BI1346" s="162"/>
      <c r="BJ1346" s="163">
        <v>1</v>
      </c>
      <c r="BK1346" s="163"/>
    </row>
    <row r="1347" spans="1:63" ht="35.25" customHeight="1" x14ac:dyDescent="0.25">
      <c r="A1347" s="157">
        <v>1341</v>
      </c>
      <c r="B1347" s="164" t="s">
        <v>5759</v>
      </c>
      <c r="C1347" s="169" t="s">
        <v>5745</v>
      </c>
      <c r="D1347" s="169" t="s">
        <v>496</v>
      </c>
      <c r="E1347" s="170" t="s">
        <v>5704</v>
      </c>
      <c r="F1347" s="171" t="s">
        <v>7611</v>
      </c>
      <c r="G1347" s="171" t="s">
        <v>5760</v>
      </c>
      <c r="H1347" s="172" t="s">
        <v>5706</v>
      </c>
      <c r="I1347" s="164" t="s">
        <v>499</v>
      </c>
      <c r="J1347" s="164">
        <v>1024</v>
      </c>
      <c r="K1347" s="171">
        <v>1024</v>
      </c>
      <c r="L1347" s="171" t="s">
        <v>5747</v>
      </c>
      <c r="M1347" s="173">
        <v>680000</v>
      </c>
      <c r="N1347" s="173">
        <f t="shared" si="444"/>
        <v>139000</v>
      </c>
      <c r="O1347" s="173">
        <v>139304.347826087</v>
      </c>
      <c r="P1347" s="173">
        <v>819000</v>
      </c>
      <c r="Q1347" s="173">
        <f t="shared" si="445"/>
        <v>181095.65217391308</v>
      </c>
      <c r="R1347" s="173">
        <f t="shared" si="446"/>
        <v>861095.65217391308</v>
      </c>
      <c r="S1347" s="173">
        <v>861000</v>
      </c>
      <c r="T1347" s="174"/>
      <c r="U1347" s="175" t="s">
        <v>172</v>
      </c>
      <c r="V1347" s="175" t="s">
        <v>420</v>
      </c>
      <c r="W1347" s="175" t="s">
        <v>196</v>
      </c>
      <c r="X1347" s="176">
        <v>43294</v>
      </c>
      <c r="Y1347" s="171" t="s">
        <v>7684</v>
      </c>
      <c r="Z1347" s="171"/>
      <c r="AA1347" s="173"/>
      <c r="AB1347" s="173"/>
      <c r="AC1347" s="173"/>
      <c r="AD1347" s="173"/>
      <c r="AE1347" s="173"/>
      <c r="AF1347" s="173"/>
      <c r="AG1347" s="173">
        <v>3304000</v>
      </c>
      <c r="AH1347" s="173"/>
      <c r="AI1347" s="173"/>
      <c r="AJ1347" s="173"/>
      <c r="AK1347" s="173"/>
      <c r="AL1347" s="173"/>
      <c r="AM1347" s="173"/>
      <c r="AN1347" s="173"/>
      <c r="AO1347" s="173"/>
      <c r="AP1347" s="173"/>
      <c r="AQ1347" s="173"/>
      <c r="AR1347" s="173">
        <v>1128000</v>
      </c>
      <c r="AS1347" s="173">
        <v>1154000</v>
      </c>
      <c r="AT1347" s="160">
        <f t="shared" si="439"/>
        <v>3</v>
      </c>
      <c r="AU1347" s="173">
        <f t="shared" si="440"/>
        <v>5586000</v>
      </c>
      <c r="AV1347" s="173">
        <f t="shared" si="441"/>
        <v>1862000</v>
      </c>
      <c r="AW1347" s="173">
        <f t="shared" si="442"/>
        <v>1128000</v>
      </c>
      <c r="AX1347" s="173">
        <f t="shared" si="443"/>
        <v>1001000</v>
      </c>
      <c r="AY1347" s="173">
        <f t="shared" si="447"/>
        <v>267000</v>
      </c>
      <c r="AZ1347" s="177">
        <f t="shared" si="448"/>
        <v>1.1626016260162602</v>
      </c>
      <c r="BA1347" s="177">
        <f t="shared" si="449"/>
        <v>0.31010452961672474</v>
      </c>
      <c r="BB1347" s="173">
        <f t="shared" si="453"/>
        <v>1128000</v>
      </c>
      <c r="BC1347" s="178">
        <f t="shared" si="452"/>
        <v>1862000</v>
      </c>
      <c r="BD1347" s="173">
        <f t="shared" ref="BD1347:BD1397" si="454">BB1347-S1347</f>
        <v>267000</v>
      </c>
      <c r="BE1347" s="177">
        <f t="shared" si="450"/>
        <v>0.31010452961672474</v>
      </c>
      <c r="BF1347" s="179" t="s">
        <v>20515</v>
      </c>
      <c r="BG1347" s="174"/>
      <c r="BH1347" s="166" t="s">
        <v>20501</v>
      </c>
      <c r="BI1347" s="162"/>
      <c r="BJ1347" s="163">
        <v>1</v>
      </c>
      <c r="BK1347" s="163"/>
    </row>
    <row r="1348" spans="1:63" ht="35.25" customHeight="1" x14ac:dyDescent="0.25">
      <c r="A1348" s="157">
        <v>1342</v>
      </c>
      <c r="B1348" s="164" t="s">
        <v>4348</v>
      </c>
      <c r="C1348" s="169" t="s">
        <v>4349</v>
      </c>
      <c r="D1348" s="169" t="s">
        <v>496</v>
      </c>
      <c r="E1348" s="157">
        <v>3.2734000000000001</v>
      </c>
      <c r="F1348" s="171" t="s">
        <v>4350</v>
      </c>
      <c r="G1348" s="171" t="s">
        <v>4350</v>
      </c>
      <c r="H1348" s="172" t="s">
        <v>4350</v>
      </c>
      <c r="I1348" s="164" t="s">
        <v>21</v>
      </c>
      <c r="J1348" s="164">
        <v>599</v>
      </c>
      <c r="K1348" s="171">
        <v>599</v>
      </c>
      <c r="L1348" s="171" t="s">
        <v>4350</v>
      </c>
      <c r="M1348" s="173">
        <v>1109000</v>
      </c>
      <c r="N1348" s="173">
        <f t="shared" si="444"/>
        <v>200000</v>
      </c>
      <c r="O1348" s="173">
        <v>200347.82608695599</v>
      </c>
      <c r="P1348" s="173">
        <v>1309000</v>
      </c>
      <c r="Q1348" s="173">
        <f t="shared" si="445"/>
        <v>260452.17391304276</v>
      </c>
      <c r="R1348" s="173">
        <f t="shared" si="446"/>
        <v>1369452.1739130428</v>
      </c>
      <c r="S1348" s="173">
        <v>1369400</v>
      </c>
      <c r="T1348" s="174"/>
      <c r="U1348" s="175" t="s">
        <v>22</v>
      </c>
      <c r="V1348" s="175" t="s">
        <v>23</v>
      </c>
      <c r="W1348" s="175" t="s">
        <v>24</v>
      </c>
      <c r="X1348" s="176">
        <v>43294</v>
      </c>
      <c r="Y1348" s="171" t="s">
        <v>7863</v>
      </c>
      <c r="Z1348" s="171"/>
      <c r="AA1348" s="173"/>
      <c r="AB1348" s="173"/>
      <c r="AC1348" s="173"/>
      <c r="AD1348" s="173"/>
      <c r="AE1348" s="173"/>
      <c r="AF1348" s="173"/>
      <c r="AG1348" s="173"/>
      <c r="AH1348" s="173"/>
      <c r="AI1348" s="173"/>
      <c r="AJ1348" s="173"/>
      <c r="AK1348" s="173">
        <v>2291000</v>
      </c>
      <c r="AL1348" s="173"/>
      <c r="AM1348" s="173">
        <v>3369400</v>
      </c>
      <c r="AN1348" s="173"/>
      <c r="AO1348" s="173"/>
      <c r="AP1348" s="173"/>
      <c r="AQ1348" s="173"/>
      <c r="AR1348" s="173">
        <v>2337000</v>
      </c>
      <c r="AS1348" s="173"/>
      <c r="AT1348" s="160">
        <f t="shared" si="439"/>
        <v>3</v>
      </c>
      <c r="AU1348" s="173">
        <f t="shared" si="440"/>
        <v>7997400</v>
      </c>
      <c r="AV1348" s="173">
        <f t="shared" si="441"/>
        <v>2665800</v>
      </c>
      <c r="AW1348" s="173">
        <f t="shared" si="442"/>
        <v>2291000</v>
      </c>
      <c r="AX1348" s="173">
        <f t="shared" si="443"/>
        <v>1296400</v>
      </c>
      <c r="AY1348" s="173">
        <f t="shared" si="447"/>
        <v>921600</v>
      </c>
      <c r="AZ1348" s="177">
        <f t="shared" si="448"/>
        <v>0.9466919818898788</v>
      </c>
      <c r="BA1348" s="177">
        <f t="shared" si="449"/>
        <v>0.67299547246969471</v>
      </c>
      <c r="BB1348" s="173">
        <f t="shared" si="453"/>
        <v>2291000</v>
      </c>
      <c r="BC1348" s="178">
        <f t="shared" si="452"/>
        <v>2665800</v>
      </c>
      <c r="BD1348" s="173">
        <f t="shared" si="454"/>
        <v>921600</v>
      </c>
      <c r="BE1348" s="177">
        <f t="shared" si="450"/>
        <v>0.67299547246969471</v>
      </c>
      <c r="BF1348" s="179" t="s">
        <v>20515</v>
      </c>
      <c r="BG1348" s="174"/>
      <c r="BH1348" s="166" t="s">
        <v>7863</v>
      </c>
      <c r="BI1348" s="162"/>
      <c r="BJ1348" s="163">
        <v>1</v>
      </c>
      <c r="BK1348" s="163"/>
    </row>
    <row r="1349" spans="1:63" ht="35.25" customHeight="1" x14ac:dyDescent="0.25">
      <c r="A1349" s="157">
        <v>1343</v>
      </c>
      <c r="B1349" s="164" t="s">
        <v>293</v>
      </c>
      <c r="C1349" s="169" t="s">
        <v>291</v>
      </c>
      <c r="D1349" s="169" t="s">
        <v>496</v>
      </c>
      <c r="E1349" s="157">
        <v>3.2728000000000002</v>
      </c>
      <c r="F1349" s="171" t="s">
        <v>294</v>
      </c>
      <c r="G1349" s="171" t="s">
        <v>294</v>
      </c>
      <c r="H1349" s="172" t="s">
        <v>294</v>
      </c>
      <c r="I1349" s="164" t="s">
        <v>25</v>
      </c>
      <c r="J1349" s="164">
        <v>671</v>
      </c>
      <c r="K1349" s="171">
        <v>671</v>
      </c>
      <c r="L1349" s="171" t="s">
        <v>292</v>
      </c>
      <c r="M1349" s="173">
        <v>4893000</v>
      </c>
      <c r="N1349" s="173">
        <f t="shared" si="444"/>
        <v>1494000</v>
      </c>
      <c r="O1349" s="173">
        <v>1494782.60869565</v>
      </c>
      <c r="P1349" s="173">
        <v>6387000</v>
      </c>
      <c r="Q1349" s="173">
        <f t="shared" si="445"/>
        <v>1943217.3913043449</v>
      </c>
      <c r="R1349" s="173">
        <f t="shared" si="446"/>
        <v>6836217.3913043449</v>
      </c>
      <c r="S1349" s="173">
        <v>6836200</v>
      </c>
      <c r="T1349" s="174"/>
      <c r="U1349" s="175" t="s">
        <v>22</v>
      </c>
      <c r="V1349" s="175" t="s">
        <v>23</v>
      </c>
      <c r="W1349" s="175" t="s">
        <v>29</v>
      </c>
      <c r="X1349" s="176">
        <v>43294</v>
      </c>
      <c r="Y1349" s="171" t="s">
        <v>7863</v>
      </c>
      <c r="Z1349" s="171"/>
      <c r="AA1349" s="173"/>
      <c r="AB1349" s="173"/>
      <c r="AC1349" s="173"/>
      <c r="AD1349" s="173"/>
      <c r="AE1349" s="173"/>
      <c r="AF1349" s="173"/>
      <c r="AG1349" s="173"/>
      <c r="AH1349" s="173"/>
      <c r="AI1349" s="173"/>
      <c r="AJ1349" s="173"/>
      <c r="AK1349" s="173"/>
      <c r="AL1349" s="173"/>
      <c r="AM1349" s="173"/>
      <c r="AN1349" s="173"/>
      <c r="AO1349" s="173"/>
      <c r="AP1349" s="173"/>
      <c r="AQ1349" s="173">
        <v>20000000</v>
      </c>
      <c r="AR1349" s="173">
        <v>10038000</v>
      </c>
      <c r="AS1349" s="173">
        <v>8772000</v>
      </c>
      <c r="AT1349" s="160">
        <f t="shared" si="439"/>
        <v>3</v>
      </c>
      <c r="AU1349" s="173">
        <f t="shared" si="440"/>
        <v>38810000</v>
      </c>
      <c r="AV1349" s="173">
        <f t="shared" si="441"/>
        <v>12936700</v>
      </c>
      <c r="AW1349" s="173">
        <f t="shared" si="442"/>
        <v>8772000</v>
      </c>
      <c r="AX1349" s="173">
        <f t="shared" si="443"/>
        <v>6100500</v>
      </c>
      <c r="AY1349" s="173">
        <f t="shared" si="447"/>
        <v>1935800</v>
      </c>
      <c r="AZ1349" s="177">
        <f t="shared" si="448"/>
        <v>0.89238173254147046</v>
      </c>
      <c r="BA1349" s="177">
        <f t="shared" si="449"/>
        <v>0.28316901202422401</v>
      </c>
      <c r="BB1349" s="173">
        <f t="shared" si="453"/>
        <v>8772000</v>
      </c>
      <c r="BC1349" s="178">
        <f t="shared" si="452"/>
        <v>12936700</v>
      </c>
      <c r="BD1349" s="173">
        <f t="shared" si="454"/>
        <v>1935800</v>
      </c>
      <c r="BE1349" s="177">
        <f t="shared" si="450"/>
        <v>0.28316901202422401</v>
      </c>
      <c r="BF1349" s="179" t="s">
        <v>20515</v>
      </c>
      <c r="BG1349" s="174"/>
      <c r="BH1349" s="166" t="s">
        <v>7863</v>
      </c>
      <c r="BI1349" s="162"/>
      <c r="BJ1349" s="163">
        <v>1</v>
      </c>
      <c r="BK1349" s="163"/>
    </row>
    <row r="1350" spans="1:63" ht="35.25" customHeight="1" x14ac:dyDescent="0.25">
      <c r="A1350" s="157">
        <v>1344</v>
      </c>
      <c r="B1350" s="164" t="s">
        <v>3359</v>
      </c>
      <c r="C1350" s="169" t="s">
        <v>3357</v>
      </c>
      <c r="D1350" s="169" t="s">
        <v>496</v>
      </c>
      <c r="E1350" s="157">
        <v>3.2372000000000001</v>
      </c>
      <c r="F1350" s="171" t="s">
        <v>3275</v>
      </c>
      <c r="G1350" s="171" t="s">
        <v>3275</v>
      </c>
      <c r="H1350" s="172" t="s">
        <v>3275</v>
      </c>
      <c r="I1350" s="164" t="s">
        <v>499</v>
      </c>
      <c r="J1350" s="164">
        <v>221</v>
      </c>
      <c r="K1350" s="171">
        <v>221</v>
      </c>
      <c r="L1350" s="171" t="s">
        <v>3358</v>
      </c>
      <c r="M1350" s="173">
        <v>104000</v>
      </c>
      <c r="N1350" s="173">
        <f t="shared" si="444"/>
        <v>34000</v>
      </c>
      <c r="O1350" s="173">
        <v>34434.782608695597</v>
      </c>
      <c r="P1350" s="173">
        <v>138000</v>
      </c>
      <c r="Q1350" s="173">
        <f t="shared" si="445"/>
        <v>44765.217391304272</v>
      </c>
      <c r="R1350" s="173">
        <f t="shared" si="446"/>
        <v>148765.21739130426</v>
      </c>
      <c r="S1350" s="173">
        <v>148700</v>
      </c>
      <c r="T1350" s="174" t="s">
        <v>3259</v>
      </c>
      <c r="U1350" s="175" t="s">
        <v>26</v>
      </c>
      <c r="V1350" s="175" t="s">
        <v>2524</v>
      </c>
      <c r="W1350" s="175" t="s">
        <v>27</v>
      </c>
      <c r="X1350" s="176">
        <v>43294</v>
      </c>
      <c r="Y1350" s="171" t="s">
        <v>7863</v>
      </c>
      <c r="Z1350" s="171"/>
      <c r="AA1350" s="173"/>
      <c r="AB1350" s="173"/>
      <c r="AC1350" s="173"/>
      <c r="AD1350" s="173"/>
      <c r="AE1350" s="173"/>
      <c r="AF1350" s="173"/>
      <c r="AG1350" s="173"/>
      <c r="AH1350" s="173"/>
      <c r="AI1350" s="173"/>
      <c r="AJ1350" s="173"/>
      <c r="AK1350" s="173"/>
      <c r="AL1350" s="173"/>
      <c r="AM1350" s="173"/>
      <c r="AN1350" s="173"/>
      <c r="AO1350" s="173"/>
      <c r="AP1350" s="173"/>
      <c r="AQ1350" s="173">
        <v>2000000</v>
      </c>
      <c r="AR1350" s="173">
        <v>245000</v>
      </c>
      <c r="AS1350" s="173">
        <v>189000</v>
      </c>
      <c r="AT1350" s="160">
        <f t="shared" si="439"/>
        <v>3</v>
      </c>
      <c r="AU1350" s="173">
        <f t="shared" si="440"/>
        <v>2434000</v>
      </c>
      <c r="AV1350" s="173">
        <f t="shared" si="441"/>
        <v>811300</v>
      </c>
      <c r="AW1350" s="173">
        <f t="shared" si="442"/>
        <v>189000</v>
      </c>
      <c r="AX1350" s="173">
        <f t="shared" si="443"/>
        <v>662600</v>
      </c>
      <c r="AY1350" s="173">
        <f t="shared" si="447"/>
        <v>40300</v>
      </c>
      <c r="AZ1350" s="177">
        <f t="shared" si="448"/>
        <v>4.4559515803631475</v>
      </c>
      <c r="BA1350" s="177">
        <f t="shared" si="449"/>
        <v>0.27101546738399462</v>
      </c>
      <c r="BB1350" s="173">
        <f>AR1350</f>
        <v>245000</v>
      </c>
      <c r="BC1350" s="178">
        <f t="shared" si="452"/>
        <v>811300</v>
      </c>
      <c r="BD1350" s="173">
        <f t="shared" si="454"/>
        <v>96300</v>
      </c>
      <c r="BE1350" s="177">
        <f t="shared" si="450"/>
        <v>0.64761264290517817</v>
      </c>
      <c r="BF1350" s="179" t="s">
        <v>20561</v>
      </c>
      <c r="BG1350" s="174" t="s">
        <v>3259</v>
      </c>
      <c r="BH1350" s="166" t="s">
        <v>7863</v>
      </c>
      <c r="BI1350" s="162"/>
      <c r="BJ1350" s="163">
        <v>1</v>
      </c>
      <c r="BK1350" s="163"/>
    </row>
    <row r="1351" spans="1:63" ht="35.25" customHeight="1" x14ac:dyDescent="0.25">
      <c r="A1351" s="157">
        <v>1345</v>
      </c>
      <c r="B1351" s="164" t="s">
        <v>5657</v>
      </c>
      <c r="C1351" s="169" t="s">
        <v>5658</v>
      </c>
      <c r="D1351" s="169" t="s">
        <v>496</v>
      </c>
      <c r="E1351" s="170" t="s">
        <v>5659</v>
      </c>
      <c r="F1351" s="171" t="s">
        <v>5660</v>
      </c>
      <c r="G1351" s="171" t="s">
        <v>5660</v>
      </c>
      <c r="H1351" s="172" t="s">
        <v>5660</v>
      </c>
      <c r="I1351" s="164" t="s">
        <v>499</v>
      </c>
      <c r="J1351" s="164">
        <v>1018</v>
      </c>
      <c r="K1351" s="171">
        <v>1018</v>
      </c>
      <c r="L1351" s="171" t="s">
        <v>5661</v>
      </c>
      <c r="M1351" s="173">
        <v>124000</v>
      </c>
      <c r="N1351" s="173">
        <v>42000</v>
      </c>
      <c r="O1351" s="173">
        <v>42260.869565217399</v>
      </c>
      <c r="P1351" s="173">
        <v>166000</v>
      </c>
      <c r="Q1351" s="173">
        <v>54939.130434782623</v>
      </c>
      <c r="R1351" s="173">
        <v>178939.13043478262</v>
      </c>
      <c r="S1351" s="173">
        <v>178900</v>
      </c>
      <c r="T1351" s="174"/>
      <c r="U1351" s="175" t="s">
        <v>26</v>
      </c>
      <c r="V1351" s="175" t="s">
        <v>420</v>
      </c>
      <c r="W1351" s="175" t="s">
        <v>27</v>
      </c>
      <c r="X1351" s="176">
        <v>43294</v>
      </c>
      <c r="Y1351" s="171" t="s">
        <v>7684</v>
      </c>
      <c r="Z1351" s="171"/>
      <c r="AA1351" s="173"/>
      <c r="AB1351" s="173"/>
      <c r="AC1351" s="173"/>
      <c r="AD1351" s="173"/>
      <c r="AE1351" s="173"/>
      <c r="AF1351" s="173"/>
      <c r="AG1351" s="173">
        <v>697000</v>
      </c>
      <c r="AH1351" s="173"/>
      <c r="AI1351" s="173"/>
      <c r="AJ1351" s="173"/>
      <c r="AK1351" s="173"/>
      <c r="AL1351" s="173"/>
      <c r="AM1351" s="173">
        <v>1178900</v>
      </c>
      <c r="AN1351" s="173"/>
      <c r="AO1351" s="173"/>
      <c r="AP1351" s="173"/>
      <c r="AQ1351" s="173"/>
      <c r="AR1351" s="173">
        <v>287000</v>
      </c>
      <c r="AS1351" s="173"/>
      <c r="AT1351" s="160">
        <f t="shared" ref="AT1351:AT1397" si="455">COUNT(AA1351:AS1351)</f>
        <v>3</v>
      </c>
      <c r="AU1351" s="173">
        <f t="shared" ref="AU1351:AU1397" si="456">SUM(AA1351:AS1351)</f>
        <v>2162900</v>
      </c>
      <c r="AV1351" s="173">
        <f t="shared" ref="AV1351:AV1397" si="457">ROUND(AU1351/AT1351,-2)</f>
        <v>721000</v>
      </c>
      <c r="AW1351" s="173">
        <f t="shared" ref="AW1351:AW1397" si="458">MIN(AA1351:AS1351)</f>
        <v>287000</v>
      </c>
      <c r="AX1351" s="173">
        <f t="shared" ref="AX1351:AX1397" si="459">AV1351-S1351</f>
        <v>542100</v>
      </c>
      <c r="AY1351" s="173">
        <f t="shared" si="447"/>
        <v>108100</v>
      </c>
      <c r="AZ1351" s="177">
        <f t="shared" si="448"/>
        <v>3.0301844605925097</v>
      </c>
      <c r="BA1351" s="177">
        <f t="shared" si="449"/>
        <v>0.60424818334264951</v>
      </c>
      <c r="BB1351" s="173">
        <f>AW1351</f>
        <v>287000</v>
      </c>
      <c r="BC1351" s="178">
        <f t="shared" si="452"/>
        <v>721000</v>
      </c>
      <c r="BD1351" s="173">
        <f t="shared" si="454"/>
        <v>108100</v>
      </c>
      <c r="BE1351" s="177">
        <f t="shared" si="450"/>
        <v>0.60424818334264951</v>
      </c>
      <c r="BF1351" s="179" t="s">
        <v>20515</v>
      </c>
      <c r="BG1351" s="174"/>
      <c r="BH1351" s="166" t="s">
        <v>20501</v>
      </c>
      <c r="BI1351" s="162"/>
      <c r="BJ1351" s="163">
        <v>1</v>
      </c>
      <c r="BK1351" s="163"/>
    </row>
    <row r="1352" spans="1:63" ht="35.25" customHeight="1" x14ac:dyDescent="0.25">
      <c r="A1352" s="157">
        <v>1346</v>
      </c>
      <c r="B1352" s="164" t="s">
        <v>6066</v>
      </c>
      <c r="C1352" s="169" t="s">
        <v>6064</v>
      </c>
      <c r="D1352" s="169" t="s">
        <v>496</v>
      </c>
      <c r="E1352" s="170" t="s">
        <v>6067</v>
      </c>
      <c r="F1352" s="171" t="s">
        <v>6068</v>
      </c>
      <c r="G1352" s="171" t="s">
        <v>6068</v>
      </c>
      <c r="H1352" s="172" t="s">
        <v>6068</v>
      </c>
      <c r="I1352" s="164" t="s">
        <v>30</v>
      </c>
      <c r="J1352" s="164">
        <v>1052</v>
      </c>
      <c r="K1352" s="171">
        <v>1052</v>
      </c>
      <c r="L1352" s="171" t="s">
        <v>6065</v>
      </c>
      <c r="M1352" s="173">
        <v>210000</v>
      </c>
      <c r="N1352" s="173">
        <f>P1352-M1352</f>
        <v>103000</v>
      </c>
      <c r="O1352" s="173">
        <v>103304.347826087</v>
      </c>
      <c r="P1352" s="173">
        <v>313000</v>
      </c>
      <c r="Q1352" s="173">
        <f>+O1352/1800000*2340000</f>
        <v>134295.65217391311</v>
      </c>
      <c r="R1352" s="173">
        <f>+M1352+Q1352</f>
        <v>344295.65217391308</v>
      </c>
      <c r="S1352" s="173">
        <v>344200</v>
      </c>
      <c r="T1352" s="174"/>
      <c r="U1352" s="175" t="s">
        <v>26</v>
      </c>
      <c r="V1352" s="175" t="s">
        <v>421</v>
      </c>
      <c r="W1352" s="175" t="s">
        <v>27</v>
      </c>
      <c r="X1352" s="176">
        <v>43294</v>
      </c>
      <c r="Y1352" s="171" t="s">
        <v>7684</v>
      </c>
      <c r="Z1352" s="171"/>
      <c r="AA1352" s="173"/>
      <c r="AB1352" s="173"/>
      <c r="AC1352" s="173"/>
      <c r="AD1352" s="173"/>
      <c r="AE1352" s="173"/>
      <c r="AF1352" s="173"/>
      <c r="AG1352" s="173">
        <v>943000</v>
      </c>
      <c r="AH1352" s="173"/>
      <c r="AI1352" s="173"/>
      <c r="AJ1352" s="173">
        <v>1000000</v>
      </c>
      <c r="AK1352" s="173"/>
      <c r="AL1352" s="173"/>
      <c r="AM1352" s="173">
        <v>1344200</v>
      </c>
      <c r="AN1352" s="173"/>
      <c r="AO1352" s="173"/>
      <c r="AP1352" s="173"/>
      <c r="AQ1352" s="173"/>
      <c r="AR1352" s="173"/>
      <c r="AS1352" s="173"/>
      <c r="AT1352" s="160">
        <f t="shared" si="455"/>
        <v>3</v>
      </c>
      <c r="AU1352" s="173">
        <f t="shared" si="456"/>
        <v>3287200</v>
      </c>
      <c r="AV1352" s="173">
        <f t="shared" si="457"/>
        <v>1095700</v>
      </c>
      <c r="AW1352" s="173">
        <f t="shared" si="458"/>
        <v>943000</v>
      </c>
      <c r="AX1352" s="173">
        <f t="shared" si="459"/>
        <v>751500</v>
      </c>
      <c r="AY1352" s="173">
        <f t="shared" si="447"/>
        <v>598800</v>
      </c>
      <c r="AZ1352" s="177">
        <f t="shared" si="448"/>
        <v>2.1833236490412551</v>
      </c>
      <c r="BA1352" s="177">
        <f t="shared" si="449"/>
        <v>1.7396862289366648</v>
      </c>
      <c r="BB1352" s="173">
        <f>AW1352</f>
        <v>943000</v>
      </c>
      <c r="BC1352" s="178">
        <f t="shared" si="452"/>
        <v>1095700</v>
      </c>
      <c r="BD1352" s="173">
        <f t="shared" si="454"/>
        <v>598800</v>
      </c>
      <c r="BE1352" s="177">
        <f t="shared" si="450"/>
        <v>1.7396862289366648</v>
      </c>
      <c r="BF1352" s="179" t="s">
        <v>20515</v>
      </c>
      <c r="BG1352" s="174"/>
      <c r="BH1352" s="166" t="s">
        <v>20501</v>
      </c>
      <c r="BI1352" s="162"/>
      <c r="BJ1352" s="163">
        <v>1</v>
      </c>
      <c r="BK1352" s="163"/>
    </row>
    <row r="1353" spans="1:63" ht="31.5" customHeight="1" x14ac:dyDescent="0.25">
      <c r="A1353" s="157">
        <v>1347</v>
      </c>
      <c r="B1353" s="164" t="s">
        <v>6076</v>
      </c>
      <c r="C1353" s="169" t="s">
        <v>6064</v>
      </c>
      <c r="D1353" s="169" t="s">
        <v>496</v>
      </c>
      <c r="E1353" s="170" t="s">
        <v>6077</v>
      </c>
      <c r="F1353" s="171" t="s">
        <v>6078</v>
      </c>
      <c r="G1353" s="171" t="s">
        <v>6078</v>
      </c>
      <c r="H1353" s="172" t="s">
        <v>6078</v>
      </c>
      <c r="I1353" s="164" t="s">
        <v>30</v>
      </c>
      <c r="J1353" s="164">
        <v>1052</v>
      </c>
      <c r="K1353" s="171">
        <v>1052</v>
      </c>
      <c r="L1353" s="171" t="s">
        <v>6065</v>
      </c>
      <c r="M1353" s="173">
        <v>210000</v>
      </c>
      <c r="N1353" s="173">
        <v>103000</v>
      </c>
      <c r="O1353" s="173">
        <v>103304.347826087</v>
      </c>
      <c r="P1353" s="173">
        <v>313000</v>
      </c>
      <c r="Q1353" s="173">
        <v>134295.65217391311</v>
      </c>
      <c r="R1353" s="173">
        <v>344295.65217391308</v>
      </c>
      <c r="S1353" s="173">
        <v>344200</v>
      </c>
      <c r="T1353" s="174"/>
      <c r="U1353" s="175" t="s">
        <v>26</v>
      </c>
      <c r="V1353" s="175" t="s">
        <v>421</v>
      </c>
      <c r="W1353" s="175" t="s">
        <v>27</v>
      </c>
      <c r="X1353" s="176">
        <v>43294</v>
      </c>
      <c r="Y1353" s="171" t="s">
        <v>7684</v>
      </c>
      <c r="Z1353" s="171"/>
      <c r="AA1353" s="173"/>
      <c r="AB1353" s="173"/>
      <c r="AC1353" s="173"/>
      <c r="AD1353" s="173"/>
      <c r="AE1353" s="173"/>
      <c r="AF1353" s="173"/>
      <c r="AG1353" s="173">
        <v>943000</v>
      </c>
      <c r="AH1353" s="173"/>
      <c r="AI1353" s="173"/>
      <c r="AJ1353" s="173"/>
      <c r="AK1353" s="173"/>
      <c r="AL1353" s="173"/>
      <c r="AM1353" s="173">
        <v>1344200</v>
      </c>
      <c r="AN1353" s="173"/>
      <c r="AO1353" s="173"/>
      <c r="AP1353" s="173"/>
      <c r="AQ1353" s="173"/>
      <c r="AR1353" s="173">
        <v>905000</v>
      </c>
      <c r="AS1353" s="173"/>
      <c r="AT1353" s="160">
        <f t="shared" si="455"/>
        <v>3</v>
      </c>
      <c r="AU1353" s="173">
        <f t="shared" si="456"/>
        <v>3192200</v>
      </c>
      <c r="AV1353" s="173">
        <f t="shared" si="457"/>
        <v>1064100</v>
      </c>
      <c r="AW1353" s="173">
        <f t="shared" si="458"/>
        <v>905000</v>
      </c>
      <c r="AX1353" s="173">
        <f t="shared" si="459"/>
        <v>719900</v>
      </c>
      <c r="AY1353" s="173">
        <f t="shared" si="447"/>
        <v>560800</v>
      </c>
      <c r="AZ1353" s="177">
        <f t="shared" si="448"/>
        <v>2.0915165601394539</v>
      </c>
      <c r="BA1353" s="177">
        <f t="shared" si="449"/>
        <v>1.6292852992446252</v>
      </c>
      <c r="BB1353" s="173">
        <f>AW1353</f>
        <v>905000</v>
      </c>
      <c r="BC1353" s="178">
        <f t="shared" si="452"/>
        <v>1064100</v>
      </c>
      <c r="BD1353" s="173">
        <f t="shared" si="454"/>
        <v>560800</v>
      </c>
      <c r="BE1353" s="177">
        <f t="shared" si="450"/>
        <v>1.6292852992446252</v>
      </c>
      <c r="BF1353" s="179" t="s">
        <v>20515</v>
      </c>
      <c r="BG1353" s="174"/>
      <c r="BH1353" s="166" t="s">
        <v>20501</v>
      </c>
      <c r="BI1353" s="162"/>
      <c r="BJ1353" s="163">
        <v>1</v>
      </c>
      <c r="BK1353" s="163"/>
    </row>
    <row r="1354" spans="1:63" ht="31.5" customHeight="1" x14ac:dyDescent="0.25">
      <c r="A1354" s="157">
        <v>1348</v>
      </c>
      <c r="B1354" s="164" t="s">
        <v>6094</v>
      </c>
      <c r="C1354" s="169" t="s">
        <v>6089</v>
      </c>
      <c r="D1354" s="169" t="s">
        <v>496</v>
      </c>
      <c r="E1354" s="170" t="s">
        <v>6095</v>
      </c>
      <c r="F1354" s="171" t="s">
        <v>6096</v>
      </c>
      <c r="G1354" s="171" t="s">
        <v>6096</v>
      </c>
      <c r="H1354" s="172" t="s">
        <v>6096</v>
      </c>
      <c r="I1354" s="164" t="s">
        <v>25</v>
      </c>
      <c r="J1354" s="164">
        <v>1054</v>
      </c>
      <c r="K1354" s="171">
        <v>1054</v>
      </c>
      <c r="L1354" s="171" t="s">
        <v>6091</v>
      </c>
      <c r="M1354" s="173">
        <v>950000</v>
      </c>
      <c r="N1354" s="173">
        <f>P1354-M1354</f>
        <v>78000</v>
      </c>
      <c r="O1354" s="173">
        <v>78260.869565217406</v>
      </c>
      <c r="P1354" s="173">
        <v>1028000</v>
      </c>
      <c r="Q1354" s="173">
        <f>+O1354/1800000*2340000</f>
        <v>101739.13043478262</v>
      </c>
      <c r="R1354" s="173">
        <f>+M1354+Q1354</f>
        <v>1051739.1304347827</v>
      </c>
      <c r="S1354" s="173">
        <v>1051700</v>
      </c>
      <c r="T1354" s="174"/>
      <c r="U1354" s="175" t="s">
        <v>26</v>
      </c>
      <c r="V1354" s="175" t="s">
        <v>421</v>
      </c>
      <c r="W1354" s="175" t="s">
        <v>94</v>
      </c>
      <c r="X1354" s="176">
        <v>43294</v>
      </c>
      <c r="Y1354" s="171" t="s">
        <v>7684</v>
      </c>
      <c r="Z1354" s="171"/>
      <c r="AA1354" s="173"/>
      <c r="AB1354" s="173"/>
      <c r="AC1354" s="173"/>
      <c r="AD1354" s="173"/>
      <c r="AE1354" s="173"/>
      <c r="AF1354" s="173"/>
      <c r="AG1354" s="173">
        <v>4665000</v>
      </c>
      <c r="AH1354" s="173"/>
      <c r="AI1354" s="173"/>
      <c r="AJ1354" s="173">
        <v>7400000</v>
      </c>
      <c r="AK1354" s="173"/>
      <c r="AL1354" s="173"/>
      <c r="AM1354" s="173">
        <v>3051700</v>
      </c>
      <c r="AN1354" s="173"/>
      <c r="AO1354" s="173"/>
      <c r="AP1354" s="173"/>
      <c r="AQ1354" s="173"/>
      <c r="AR1354" s="173"/>
      <c r="AS1354" s="173"/>
      <c r="AT1354" s="160">
        <f t="shared" si="455"/>
        <v>3</v>
      </c>
      <c r="AU1354" s="173">
        <f t="shared" si="456"/>
        <v>15116700</v>
      </c>
      <c r="AV1354" s="173">
        <f t="shared" si="457"/>
        <v>5038900</v>
      </c>
      <c r="AW1354" s="173">
        <f t="shared" si="458"/>
        <v>3051700</v>
      </c>
      <c r="AX1354" s="173">
        <f t="shared" si="459"/>
        <v>3987200</v>
      </c>
      <c r="AY1354" s="173">
        <f t="shared" si="447"/>
        <v>2000000</v>
      </c>
      <c r="AZ1354" s="177">
        <f t="shared" si="448"/>
        <v>3.7911952077588666</v>
      </c>
      <c r="BA1354" s="177">
        <f t="shared" si="449"/>
        <v>1.9016829894456595</v>
      </c>
      <c r="BB1354" s="173">
        <f>AW1354</f>
        <v>3051700</v>
      </c>
      <c r="BC1354" s="178">
        <f t="shared" si="452"/>
        <v>5038900</v>
      </c>
      <c r="BD1354" s="173">
        <f t="shared" si="454"/>
        <v>2000000</v>
      </c>
      <c r="BE1354" s="177">
        <f t="shared" si="450"/>
        <v>1.9016829894456595</v>
      </c>
      <c r="BF1354" s="179" t="s">
        <v>20515</v>
      </c>
      <c r="BG1354" s="174"/>
      <c r="BH1354" s="166" t="s">
        <v>20501</v>
      </c>
      <c r="BI1354" s="162"/>
      <c r="BJ1354" s="163">
        <v>1</v>
      </c>
      <c r="BK1354" s="163"/>
    </row>
    <row r="1355" spans="1:63" ht="36.75" customHeight="1" x14ac:dyDescent="0.25">
      <c r="A1355" s="157">
        <v>1349</v>
      </c>
      <c r="B1355" s="164" t="s">
        <v>361</v>
      </c>
      <c r="C1355" s="169" t="s">
        <v>359</v>
      </c>
      <c r="D1355" s="169" t="s">
        <v>496</v>
      </c>
      <c r="E1355" s="170" t="s">
        <v>362</v>
      </c>
      <c r="F1355" s="171" t="s">
        <v>360</v>
      </c>
      <c r="G1355" s="171" t="s">
        <v>360</v>
      </c>
      <c r="H1355" s="172" t="s">
        <v>360</v>
      </c>
      <c r="I1355" s="164" t="s">
        <v>21</v>
      </c>
      <c r="J1355" s="164">
        <v>693</v>
      </c>
      <c r="K1355" s="171">
        <v>693</v>
      </c>
      <c r="L1355" s="171" t="s">
        <v>360</v>
      </c>
      <c r="M1355" s="173">
        <v>2465000</v>
      </c>
      <c r="N1355" s="173">
        <v>579000</v>
      </c>
      <c r="O1355" s="173">
        <v>579130.43478260899</v>
      </c>
      <c r="P1355" s="173">
        <v>3044000</v>
      </c>
      <c r="Q1355" s="173">
        <v>752869.56521739159</v>
      </c>
      <c r="R1355" s="173">
        <v>3217869.5652173916</v>
      </c>
      <c r="S1355" s="173">
        <v>3217800</v>
      </c>
      <c r="T1355" s="174"/>
      <c r="U1355" s="175" t="s">
        <v>26</v>
      </c>
      <c r="V1355" s="175" t="s">
        <v>201</v>
      </c>
      <c r="W1355" s="175" t="s">
        <v>27</v>
      </c>
      <c r="X1355" s="176">
        <v>43294</v>
      </c>
      <c r="Y1355" s="171" t="s">
        <v>7684</v>
      </c>
      <c r="Z1355" s="171"/>
      <c r="AA1355" s="173"/>
      <c r="AB1355" s="173"/>
      <c r="AC1355" s="173">
        <v>5717800</v>
      </c>
      <c r="AD1355" s="173"/>
      <c r="AE1355" s="173"/>
      <c r="AF1355" s="173"/>
      <c r="AG1355" s="173"/>
      <c r="AH1355" s="173"/>
      <c r="AI1355" s="173"/>
      <c r="AJ1355" s="173"/>
      <c r="AK1355" s="173"/>
      <c r="AL1355" s="173"/>
      <c r="AM1355" s="173"/>
      <c r="AN1355" s="173"/>
      <c r="AO1355" s="173"/>
      <c r="AP1355" s="173"/>
      <c r="AQ1355" s="173">
        <v>15000000</v>
      </c>
      <c r="AR1355" s="173">
        <v>4774000</v>
      </c>
      <c r="AS1355" s="173"/>
      <c r="AT1355" s="160">
        <f t="shared" si="455"/>
        <v>3</v>
      </c>
      <c r="AU1355" s="173">
        <f t="shared" si="456"/>
        <v>25491800</v>
      </c>
      <c r="AV1355" s="173">
        <f t="shared" si="457"/>
        <v>8497300</v>
      </c>
      <c r="AW1355" s="173">
        <f t="shared" si="458"/>
        <v>4774000</v>
      </c>
      <c r="AX1355" s="173">
        <f t="shared" si="459"/>
        <v>5279500</v>
      </c>
      <c r="AY1355" s="173">
        <f t="shared" si="447"/>
        <v>1556200</v>
      </c>
      <c r="AZ1355" s="177">
        <f t="shared" si="448"/>
        <v>1.6407172602399154</v>
      </c>
      <c r="BA1355" s="177">
        <f t="shared" si="449"/>
        <v>0.48362235067437381</v>
      </c>
      <c r="BB1355" s="173">
        <f>AW1355</f>
        <v>4774000</v>
      </c>
      <c r="BC1355" s="178">
        <f t="shared" si="452"/>
        <v>8497300</v>
      </c>
      <c r="BD1355" s="173">
        <f t="shared" si="454"/>
        <v>1556200</v>
      </c>
      <c r="BE1355" s="177">
        <f t="shared" si="450"/>
        <v>0.48362235067437381</v>
      </c>
      <c r="BF1355" s="179" t="s">
        <v>20515</v>
      </c>
      <c r="BG1355" s="174"/>
      <c r="BH1355" s="166" t="s">
        <v>20501</v>
      </c>
      <c r="BI1355" s="162"/>
      <c r="BJ1355" s="163">
        <v>1</v>
      </c>
      <c r="BK1355" s="163"/>
    </row>
    <row r="1356" spans="1:63" ht="31.5" customHeight="1" x14ac:dyDescent="0.25">
      <c r="A1356" s="157">
        <v>1350</v>
      </c>
      <c r="B1356" s="164" t="s">
        <v>5479</v>
      </c>
      <c r="C1356" s="169" t="s">
        <v>5476</v>
      </c>
      <c r="D1356" s="169" t="s">
        <v>496</v>
      </c>
      <c r="E1356" s="170" t="s">
        <v>5480</v>
      </c>
      <c r="F1356" s="171" t="s">
        <v>5481</v>
      </c>
      <c r="G1356" s="171" t="s">
        <v>5481</v>
      </c>
      <c r="H1356" s="172" t="s">
        <v>5481</v>
      </c>
      <c r="I1356" s="164" t="s">
        <v>499</v>
      </c>
      <c r="J1356" s="164">
        <v>908</v>
      </c>
      <c r="K1356" s="171">
        <v>908</v>
      </c>
      <c r="L1356" s="171" t="s">
        <v>5477</v>
      </c>
      <c r="M1356" s="173">
        <v>8000</v>
      </c>
      <c r="N1356" s="173">
        <v>15000</v>
      </c>
      <c r="O1356" s="173">
        <v>15026.0869565217</v>
      </c>
      <c r="P1356" s="173">
        <v>23000</v>
      </c>
      <c r="Q1356" s="173">
        <v>19533.913043478209</v>
      </c>
      <c r="R1356" s="173">
        <v>27533.913043478209</v>
      </c>
      <c r="S1356" s="173">
        <v>27500</v>
      </c>
      <c r="T1356" s="174" t="s">
        <v>5478</v>
      </c>
      <c r="U1356" s="175" t="s">
        <v>199</v>
      </c>
      <c r="V1356" s="175" t="s">
        <v>4643</v>
      </c>
      <c r="W1356" s="175" t="s">
        <v>173</v>
      </c>
      <c r="X1356" s="176">
        <v>43294</v>
      </c>
      <c r="Y1356" s="171" t="s">
        <v>7684</v>
      </c>
      <c r="Z1356" s="171"/>
      <c r="AA1356" s="173"/>
      <c r="AB1356" s="173"/>
      <c r="AC1356" s="173"/>
      <c r="AD1356" s="173"/>
      <c r="AE1356" s="173"/>
      <c r="AF1356" s="173"/>
      <c r="AG1356" s="173"/>
      <c r="AH1356" s="173"/>
      <c r="AI1356" s="173">
        <v>24480</v>
      </c>
      <c r="AJ1356" s="173"/>
      <c r="AK1356" s="173"/>
      <c r="AL1356" s="173"/>
      <c r="AM1356" s="173"/>
      <c r="AN1356" s="173"/>
      <c r="AO1356" s="173"/>
      <c r="AP1356" s="173"/>
      <c r="AQ1356" s="173"/>
      <c r="AR1356" s="173">
        <v>92000</v>
      </c>
      <c r="AS1356" s="173">
        <v>27500</v>
      </c>
      <c r="AT1356" s="160">
        <f t="shared" si="455"/>
        <v>3</v>
      </c>
      <c r="AU1356" s="173">
        <f t="shared" si="456"/>
        <v>143980</v>
      </c>
      <c r="AV1356" s="173">
        <f t="shared" si="457"/>
        <v>48000</v>
      </c>
      <c r="AW1356" s="173">
        <f t="shared" si="458"/>
        <v>24480</v>
      </c>
      <c r="AX1356" s="173">
        <f t="shared" si="459"/>
        <v>20500</v>
      </c>
      <c r="AY1356" s="173">
        <f t="shared" si="447"/>
        <v>-3020</v>
      </c>
      <c r="AZ1356" s="177">
        <f t="shared" si="448"/>
        <v>0.74545454545454548</v>
      </c>
      <c r="BA1356" s="177">
        <f t="shared" si="449"/>
        <v>-0.10981818181818181</v>
      </c>
      <c r="BB1356" s="173">
        <f>AV1356</f>
        <v>48000</v>
      </c>
      <c r="BC1356" s="178">
        <f t="shared" si="452"/>
        <v>48000</v>
      </c>
      <c r="BD1356" s="173">
        <f t="shared" si="454"/>
        <v>20500</v>
      </c>
      <c r="BE1356" s="177">
        <f t="shared" si="450"/>
        <v>0.74545454545454548</v>
      </c>
      <c r="BF1356" s="179" t="s">
        <v>7679</v>
      </c>
      <c r="BG1356" s="174" t="s">
        <v>5478</v>
      </c>
      <c r="BH1356" s="166" t="s">
        <v>20501</v>
      </c>
      <c r="BI1356" s="162"/>
      <c r="BJ1356" s="163">
        <v>1</v>
      </c>
      <c r="BK1356" s="163"/>
    </row>
    <row r="1357" spans="1:63" ht="31.5" customHeight="1" x14ac:dyDescent="0.25">
      <c r="A1357" s="157">
        <v>1351</v>
      </c>
      <c r="B1357" s="164" t="s">
        <v>2531</v>
      </c>
      <c r="C1357" s="169" t="s">
        <v>2527</v>
      </c>
      <c r="D1357" s="169" t="s">
        <v>496</v>
      </c>
      <c r="E1357" s="170" t="s">
        <v>2532</v>
      </c>
      <c r="F1357" s="171" t="s">
        <v>2533</v>
      </c>
      <c r="G1357" s="171" t="s">
        <v>2533</v>
      </c>
      <c r="H1357" s="172" t="s">
        <v>2533</v>
      </c>
      <c r="I1357" s="164" t="s">
        <v>497</v>
      </c>
      <c r="J1357" s="164">
        <v>78</v>
      </c>
      <c r="K1357" s="171">
        <v>78</v>
      </c>
      <c r="L1357" s="171" t="s">
        <v>2529</v>
      </c>
      <c r="M1357" s="173">
        <v>20000</v>
      </c>
      <c r="N1357" s="173">
        <f t="shared" ref="N1357:N1362" si="460">P1357-M1357</f>
        <v>15600</v>
      </c>
      <c r="O1357" s="173">
        <v>15652.1739130435</v>
      </c>
      <c r="P1357" s="173">
        <v>35600</v>
      </c>
      <c r="Q1357" s="173">
        <f t="shared" ref="Q1357:Q1362" si="461">+O1357/1800000*2340000</f>
        <v>20347.826086956549</v>
      </c>
      <c r="R1357" s="173">
        <f t="shared" ref="R1357:R1362" si="462">+M1357+Q1357</f>
        <v>40347.826086956549</v>
      </c>
      <c r="S1357" s="173">
        <v>40300</v>
      </c>
      <c r="T1357" s="174" t="s">
        <v>2530</v>
      </c>
      <c r="U1357" s="175" t="s">
        <v>471</v>
      </c>
      <c r="V1357" s="175" t="s">
        <v>1197</v>
      </c>
      <c r="W1357" s="175" t="s">
        <v>173</v>
      </c>
      <c r="X1357" s="176">
        <v>43294</v>
      </c>
      <c r="Y1357" s="171" t="s">
        <v>7684</v>
      </c>
      <c r="Z1357" s="171"/>
      <c r="AA1357" s="173"/>
      <c r="AB1357" s="173">
        <v>100000</v>
      </c>
      <c r="AC1357" s="173"/>
      <c r="AD1357" s="173">
        <v>89000</v>
      </c>
      <c r="AE1357" s="173"/>
      <c r="AF1357" s="173"/>
      <c r="AG1357" s="173"/>
      <c r="AH1357" s="173"/>
      <c r="AI1357" s="173"/>
      <c r="AJ1357" s="173"/>
      <c r="AK1357" s="173"/>
      <c r="AL1357" s="173"/>
      <c r="AM1357" s="173"/>
      <c r="AN1357" s="173"/>
      <c r="AO1357" s="173"/>
      <c r="AP1357" s="173"/>
      <c r="AQ1357" s="173"/>
      <c r="AR1357" s="173"/>
      <c r="AS1357" s="173">
        <v>45000</v>
      </c>
      <c r="AT1357" s="160">
        <f t="shared" si="455"/>
        <v>3</v>
      </c>
      <c r="AU1357" s="173">
        <f t="shared" si="456"/>
        <v>234000</v>
      </c>
      <c r="AV1357" s="173">
        <f t="shared" si="457"/>
        <v>78000</v>
      </c>
      <c r="AW1357" s="173">
        <f t="shared" si="458"/>
        <v>45000</v>
      </c>
      <c r="AX1357" s="173">
        <f t="shared" si="459"/>
        <v>37700</v>
      </c>
      <c r="AY1357" s="173">
        <f t="shared" si="447"/>
        <v>4700</v>
      </c>
      <c r="AZ1357" s="177">
        <f t="shared" si="448"/>
        <v>0.93548387096774188</v>
      </c>
      <c r="BA1357" s="177">
        <f t="shared" si="449"/>
        <v>0.11662531017369727</v>
      </c>
      <c r="BB1357" s="173">
        <f>AV1357</f>
        <v>78000</v>
      </c>
      <c r="BC1357" s="178">
        <f t="shared" si="452"/>
        <v>78000</v>
      </c>
      <c r="BD1357" s="173">
        <f t="shared" si="454"/>
        <v>37700</v>
      </c>
      <c r="BE1357" s="177">
        <f t="shared" si="450"/>
        <v>0.93548387096774188</v>
      </c>
      <c r="BF1357" s="179" t="s">
        <v>7679</v>
      </c>
      <c r="BG1357" s="174" t="s">
        <v>2530</v>
      </c>
      <c r="BH1357" s="166" t="s">
        <v>20501</v>
      </c>
      <c r="BI1357" s="162"/>
      <c r="BJ1357" s="163">
        <v>1</v>
      </c>
      <c r="BK1357" s="163"/>
    </row>
    <row r="1358" spans="1:63" ht="31.5" customHeight="1" x14ac:dyDescent="0.25">
      <c r="A1358" s="157">
        <v>1352</v>
      </c>
      <c r="B1358" s="164" t="s">
        <v>2537</v>
      </c>
      <c r="C1358" s="169" t="s">
        <v>2527</v>
      </c>
      <c r="D1358" s="169" t="s">
        <v>496</v>
      </c>
      <c r="E1358" s="170" t="s">
        <v>2538</v>
      </c>
      <c r="F1358" s="171" t="s">
        <v>2539</v>
      </c>
      <c r="G1358" s="171" t="s">
        <v>2539</v>
      </c>
      <c r="H1358" s="172" t="s">
        <v>2539</v>
      </c>
      <c r="I1358" s="164" t="s">
        <v>439</v>
      </c>
      <c r="J1358" s="164">
        <v>78</v>
      </c>
      <c r="K1358" s="171">
        <v>78</v>
      </c>
      <c r="L1358" s="171" t="s">
        <v>2529</v>
      </c>
      <c r="M1358" s="173">
        <v>20000</v>
      </c>
      <c r="N1358" s="173">
        <f t="shared" si="460"/>
        <v>15600</v>
      </c>
      <c r="O1358" s="173">
        <v>15652.1739130435</v>
      </c>
      <c r="P1358" s="173">
        <v>35600</v>
      </c>
      <c r="Q1358" s="173">
        <f t="shared" si="461"/>
        <v>20347.826086956549</v>
      </c>
      <c r="R1358" s="173">
        <f t="shared" si="462"/>
        <v>40347.826086956549</v>
      </c>
      <c r="S1358" s="173">
        <v>40300</v>
      </c>
      <c r="T1358" s="174" t="s">
        <v>2530</v>
      </c>
      <c r="U1358" s="175" t="s">
        <v>471</v>
      </c>
      <c r="V1358" s="175" t="s">
        <v>1197</v>
      </c>
      <c r="W1358" s="175" t="s">
        <v>173</v>
      </c>
      <c r="X1358" s="176">
        <v>43294</v>
      </c>
      <c r="Y1358" s="171" t="s">
        <v>7684</v>
      </c>
      <c r="Z1358" s="171"/>
      <c r="AA1358" s="173"/>
      <c r="AB1358" s="173">
        <v>100000</v>
      </c>
      <c r="AC1358" s="173"/>
      <c r="AD1358" s="173">
        <v>89000</v>
      </c>
      <c r="AE1358" s="173"/>
      <c r="AF1358" s="173"/>
      <c r="AG1358" s="173"/>
      <c r="AH1358" s="173"/>
      <c r="AI1358" s="173"/>
      <c r="AJ1358" s="173"/>
      <c r="AK1358" s="173"/>
      <c r="AL1358" s="173"/>
      <c r="AM1358" s="173"/>
      <c r="AN1358" s="173"/>
      <c r="AO1358" s="173"/>
      <c r="AP1358" s="173"/>
      <c r="AQ1358" s="173"/>
      <c r="AR1358" s="173"/>
      <c r="AS1358" s="173">
        <v>45000</v>
      </c>
      <c r="AT1358" s="160">
        <f t="shared" si="455"/>
        <v>3</v>
      </c>
      <c r="AU1358" s="173">
        <f t="shared" si="456"/>
        <v>234000</v>
      </c>
      <c r="AV1358" s="173">
        <f t="shared" si="457"/>
        <v>78000</v>
      </c>
      <c r="AW1358" s="173">
        <f t="shared" si="458"/>
        <v>45000</v>
      </c>
      <c r="AX1358" s="173">
        <f t="shared" si="459"/>
        <v>37700</v>
      </c>
      <c r="AY1358" s="173">
        <f t="shared" si="447"/>
        <v>4700</v>
      </c>
      <c r="AZ1358" s="177">
        <f t="shared" si="448"/>
        <v>0.93548387096774188</v>
      </c>
      <c r="BA1358" s="177">
        <f t="shared" si="449"/>
        <v>0.11662531017369727</v>
      </c>
      <c r="BB1358" s="173">
        <f>AV1358</f>
        <v>78000</v>
      </c>
      <c r="BC1358" s="178">
        <f t="shared" si="452"/>
        <v>78000</v>
      </c>
      <c r="BD1358" s="173">
        <f t="shared" si="454"/>
        <v>37700</v>
      </c>
      <c r="BE1358" s="177">
        <f t="shared" si="450"/>
        <v>0.93548387096774188</v>
      </c>
      <c r="BF1358" s="179" t="s">
        <v>7679</v>
      </c>
      <c r="BG1358" s="174" t="s">
        <v>2530</v>
      </c>
      <c r="BH1358" s="166" t="s">
        <v>20501</v>
      </c>
      <c r="BI1358" s="162"/>
      <c r="BJ1358" s="163">
        <v>1</v>
      </c>
      <c r="BK1358" s="163"/>
    </row>
    <row r="1359" spans="1:63" ht="31.5" customHeight="1" x14ac:dyDescent="0.25">
      <c r="A1359" s="157">
        <v>1353</v>
      </c>
      <c r="B1359" s="164" t="s">
        <v>2542</v>
      </c>
      <c r="C1359" s="169" t="s">
        <v>2527</v>
      </c>
      <c r="D1359" s="169" t="s">
        <v>496</v>
      </c>
      <c r="E1359" s="170" t="s">
        <v>2543</v>
      </c>
      <c r="F1359" s="171" t="s">
        <v>2544</v>
      </c>
      <c r="G1359" s="171" t="s">
        <v>2544</v>
      </c>
      <c r="H1359" s="172" t="s">
        <v>2544</v>
      </c>
      <c r="I1359" s="164" t="s">
        <v>497</v>
      </c>
      <c r="J1359" s="164">
        <v>78</v>
      </c>
      <c r="K1359" s="171">
        <v>78</v>
      </c>
      <c r="L1359" s="171" t="s">
        <v>2529</v>
      </c>
      <c r="M1359" s="173">
        <v>20000</v>
      </c>
      <c r="N1359" s="173">
        <f t="shared" si="460"/>
        <v>15600</v>
      </c>
      <c r="O1359" s="173">
        <v>15652.1739130435</v>
      </c>
      <c r="P1359" s="173">
        <v>35600</v>
      </c>
      <c r="Q1359" s="173">
        <f t="shared" si="461"/>
        <v>20347.826086956549</v>
      </c>
      <c r="R1359" s="173">
        <f t="shared" si="462"/>
        <v>40347.826086956549</v>
      </c>
      <c r="S1359" s="173">
        <v>40300</v>
      </c>
      <c r="T1359" s="174" t="s">
        <v>2530</v>
      </c>
      <c r="U1359" s="175" t="s">
        <v>471</v>
      </c>
      <c r="V1359" s="175" t="s">
        <v>1197</v>
      </c>
      <c r="W1359" s="175" t="s">
        <v>173</v>
      </c>
      <c r="X1359" s="176">
        <v>43294</v>
      </c>
      <c r="Y1359" s="171" t="s">
        <v>7684</v>
      </c>
      <c r="Z1359" s="171"/>
      <c r="AA1359" s="173"/>
      <c r="AB1359" s="173">
        <v>100000</v>
      </c>
      <c r="AC1359" s="173"/>
      <c r="AD1359" s="173">
        <v>89000</v>
      </c>
      <c r="AE1359" s="173"/>
      <c r="AF1359" s="173"/>
      <c r="AG1359" s="173"/>
      <c r="AH1359" s="173"/>
      <c r="AI1359" s="173"/>
      <c r="AJ1359" s="173"/>
      <c r="AK1359" s="173"/>
      <c r="AL1359" s="173"/>
      <c r="AM1359" s="173"/>
      <c r="AN1359" s="173"/>
      <c r="AO1359" s="173"/>
      <c r="AP1359" s="173"/>
      <c r="AQ1359" s="173"/>
      <c r="AR1359" s="173"/>
      <c r="AS1359" s="173">
        <v>45000</v>
      </c>
      <c r="AT1359" s="160">
        <f t="shared" si="455"/>
        <v>3</v>
      </c>
      <c r="AU1359" s="173">
        <f t="shared" si="456"/>
        <v>234000</v>
      </c>
      <c r="AV1359" s="173">
        <f t="shared" si="457"/>
        <v>78000</v>
      </c>
      <c r="AW1359" s="173">
        <f t="shared" si="458"/>
        <v>45000</v>
      </c>
      <c r="AX1359" s="173">
        <f t="shared" si="459"/>
        <v>37700</v>
      </c>
      <c r="AY1359" s="173">
        <f t="shared" si="447"/>
        <v>4700</v>
      </c>
      <c r="AZ1359" s="177">
        <f t="shared" si="448"/>
        <v>0.93548387096774188</v>
      </c>
      <c r="BA1359" s="177">
        <f t="shared" si="449"/>
        <v>0.11662531017369727</v>
      </c>
      <c r="BB1359" s="173">
        <f>AV1359</f>
        <v>78000</v>
      </c>
      <c r="BC1359" s="178">
        <f t="shared" si="452"/>
        <v>78000</v>
      </c>
      <c r="BD1359" s="173">
        <f t="shared" si="454"/>
        <v>37700</v>
      </c>
      <c r="BE1359" s="177">
        <f t="shared" si="450"/>
        <v>0.93548387096774188</v>
      </c>
      <c r="BF1359" s="179" t="s">
        <v>7679</v>
      </c>
      <c r="BG1359" s="174" t="s">
        <v>2530</v>
      </c>
      <c r="BH1359" s="166" t="s">
        <v>20501</v>
      </c>
      <c r="BI1359" s="162"/>
      <c r="BJ1359" s="163">
        <v>1</v>
      </c>
      <c r="BK1359" s="163"/>
    </row>
    <row r="1360" spans="1:63" ht="31.5" customHeight="1" x14ac:dyDescent="0.25">
      <c r="A1360" s="157">
        <v>1354</v>
      </c>
      <c r="B1360" s="164" t="s">
        <v>2557</v>
      </c>
      <c r="C1360" s="169" t="s">
        <v>2527</v>
      </c>
      <c r="D1360" s="169" t="s">
        <v>496</v>
      </c>
      <c r="E1360" s="170" t="s">
        <v>2558</v>
      </c>
      <c r="F1360" s="171" t="s">
        <v>2559</v>
      </c>
      <c r="G1360" s="171" t="s">
        <v>2559</v>
      </c>
      <c r="H1360" s="172" t="s">
        <v>2559</v>
      </c>
      <c r="I1360" s="164" t="s">
        <v>497</v>
      </c>
      <c r="J1360" s="164">
        <v>78</v>
      </c>
      <c r="K1360" s="171">
        <v>78</v>
      </c>
      <c r="L1360" s="171" t="s">
        <v>2529</v>
      </c>
      <c r="M1360" s="173">
        <v>20000</v>
      </c>
      <c r="N1360" s="173">
        <f t="shared" si="460"/>
        <v>15600</v>
      </c>
      <c r="O1360" s="173">
        <v>15652.1739130435</v>
      </c>
      <c r="P1360" s="173">
        <v>35600</v>
      </c>
      <c r="Q1360" s="173">
        <f t="shared" si="461"/>
        <v>20347.826086956549</v>
      </c>
      <c r="R1360" s="173">
        <f t="shared" si="462"/>
        <v>40347.826086956549</v>
      </c>
      <c r="S1360" s="173">
        <v>40300</v>
      </c>
      <c r="T1360" s="174" t="s">
        <v>2530</v>
      </c>
      <c r="U1360" s="175" t="s">
        <v>471</v>
      </c>
      <c r="V1360" s="175" t="s">
        <v>1197</v>
      </c>
      <c r="W1360" s="175" t="s">
        <v>173</v>
      </c>
      <c r="X1360" s="176">
        <v>43294</v>
      </c>
      <c r="Y1360" s="171" t="s">
        <v>7684</v>
      </c>
      <c r="Z1360" s="171"/>
      <c r="AA1360" s="173"/>
      <c r="AB1360" s="173">
        <v>100000</v>
      </c>
      <c r="AC1360" s="173"/>
      <c r="AD1360" s="173">
        <v>89000</v>
      </c>
      <c r="AE1360" s="173"/>
      <c r="AF1360" s="173"/>
      <c r="AG1360" s="173"/>
      <c r="AH1360" s="173"/>
      <c r="AI1360" s="173"/>
      <c r="AJ1360" s="173"/>
      <c r="AK1360" s="173"/>
      <c r="AL1360" s="173"/>
      <c r="AM1360" s="173"/>
      <c r="AN1360" s="173"/>
      <c r="AO1360" s="173"/>
      <c r="AP1360" s="173"/>
      <c r="AQ1360" s="173"/>
      <c r="AR1360" s="173"/>
      <c r="AS1360" s="173">
        <v>45000</v>
      </c>
      <c r="AT1360" s="160">
        <f t="shared" si="455"/>
        <v>3</v>
      </c>
      <c r="AU1360" s="173">
        <f t="shared" si="456"/>
        <v>234000</v>
      </c>
      <c r="AV1360" s="173">
        <f t="shared" si="457"/>
        <v>78000</v>
      </c>
      <c r="AW1360" s="173">
        <f t="shared" si="458"/>
        <v>45000</v>
      </c>
      <c r="AX1360" s="173">
        <f t="shared" si="459"/>
        <v>37700</v>
      </c>
      <c r="AY1360" s="173">
        <f t="shared" si="447"/>
        <v>4700</v>
      </c>
      <c r="AZ1360" s="177">
        <f t="shared" si="448"/>
        <v>0.93548387096774188</v>
      </c>
      <c r="BA1360" s="177">
        <f t="shared" si="449"/>
        <v>0.11662531017369727</v>
      </c>
      <c r="BB1360" s="173">
        <f>AV1360</f>
        <v>78000</v>
      </c>
      <c r="BC1360" s="178">
        <f t="shared" si="452"/>
        <v>78000</v>
      </c>
      <c r="BD1360" s="173">
        <f t="shared" si="454"/>
        <v>37700</v>
      </c>
      <c r="BE1360" s="177">
        <f t="shared" si="450"/>
        <v>0.93548387096774188</v>
      </c>
      <c r="BF1360" s="179" t="s">
        <v>7679</v>
      </c>
      <c r="BG1360" s="174" t="s">
        <v>2530</v>
      </c>
      <c r="BH1360" s="166" t="s">
        <v>20501</v>
      </c>
      <c r="BI1360" s="162"/>
      <c r="BJ1360" s="163">
        <v>1</v>
      </c>
      <c r="BK1360" s="163"/>
    </row>
    <row r="1361" spans="1:63" ht="31.5" customHeight="1" x14ac:dyDescent="0.25">
      <c r="A1361" s="157">
        <v>1355</v>
      </c>
      <c r="B1361" s="164" t="s">
        <v>5951</v>
      </c>
      <c r="C1361" s="169" t="s">
        <v>5952</v>
      </c>
      <c r="D1361" s="169" t="s">
        <v>496</v>
      </c>
      <c r="E1361" s="170" t="s">
        <v>5953</v>
      </c>
      <c r="F1361" s="171" t="s">
        <v>5954</v>
      </c>
      <c r="G1361" s="171" t="s">
        <v>5954</v>
      </c>
      <c r="H1361" s="172" t="s">
        <v>5954</v>
      </c>
      <c r="I1361" s="164" t="s">
        <v>499</v>
      </c>
      <c r="J1361" s="164">
        <v>1040</v>
      </c>
      <c r="K1361" s="171">
        <v>1040</v>
      </c>
      <c r="L1361" s="171" t="s">
        <v>5955</v>
      </c>
      <c r="M1361" s="173">
        <v>21000</v>
      </c>
      <c r="N1361" s="173">
        <f t="shared" si="460"/>
        <v>19700</v>
      </c>
      <c r="O1361" s="173">
        <v>19721.739130434798</v>
      </c>
      <c r="P1361" s="173">
        <v>40700</v>
      </c>
      <c r="Q1361" s="173">
        <f t="shared" si="461"/>
        <v>25638.260869565238</v>
      </c>
      <c r="R1361" s="173">
        <f t="shared" si="462"/>
        <v>46638.260869565238</v>
      </c>
      <c r="S1361" s="173">
        <v>46600</v>
      </c>
      <c r="T1361" s="174"/>
      <c r="U1361" s="175" t="s">
        <v>200</v>
      </c>
      <c r="V1361" s="175" t="s">
        <v>421</v>
      </c>
      <c r="W1361" s="175" t="s">
        <v>195</v>
      </c>
      <c r="X1361" s="176">
        <v>43294</v>
      </c>
      <c r="Y1361" s="171" t="s">
        <v>7684</v>
      </c>
      <c r="Z1361" s="171"/>
      <c r="AA1361" s="173"/>
      <c r="AB1361" s="173"/>
      <c r="AC1361" s="173"/>
      <c r="AD1361" s="173"/>
      <c r="AE1361" s="173"/>
      <c r="AF1361" s="173"/>
      <c r="AG1361" s="173">
        <v>169000</v>
      </c>
      <c r="AH1361" s="173"/>
      <c r="AI1361" s="173">
        <v>44760</v>
      </c>
      <c r="AJ1361" s="173"/>
      <c r="AK1361" s="173"/>
      <c r="AL1361" s="173"/>
      <c r="AM1361" s="173"/>
      <c r="AN1361" s="173"/>
      <c r="AO1361" s="173"/>
      <c r="AP1361" s="173"/>
      <c r="AQ1361" s="173"/>
      <c r="AR1361" s="173"/>
      <c r="AS1361" s="173">
        <v>50000</v>
      </c>
      <c r="AT1361" s="160">
        <f t="shared" si="455"/>
        <v>3</v>
      </c>
      <c r="AU1361" s="173">
        <f t="shared" si="456"/>
        <v>263760</v>
      </c>
      <c r="AV1361" s="173">
        <f t="shared" si="457"/>
        <v>87900</v>
      </c>
      <c r="AW1361" s="173">
        <f t="shared" si="458"/>
        <v>44760</v>
      </c>
      <c r="AX1361" s="173">
        <f t="shared" si="459"/>
        <v>41300</v>
      </c>
      <c r="AY1361" s="173">
        <f t="shared" si="447"/>
        <v>-1840</v>
      </c>
      <c r="AZ1361" s="177">
        <f t="shared" si="448"/>
        <v>0.88626609442060089</v>
      </c>
      <c r="BA1361" s="177">
        <f t="shared" si="449"/>
        <v>-3.9484978540772535E-2</v>
      </c>
      <c r="BB1361" s="173">
        <f>S1361</f>
        <v>46600</v>
      </c>
      <c r="BC1361" s="178">
        <f t="shared" si="452"/>
        <v>87900</v>
      </c>
      <c r="BD1361" s="173">
        <f t="shared" si="454"/>
        <v>0</v>
      </c>
      <c r="BE1361" s="177">
        <f t="shared" si="450"/>
        <v>0</v>
      </c>
      <c r="BF1361" s="179" t="s">
        <v>20563</v>
      </c>
      <c r="BG1361" s="174"/>
      <c r="BH1361" s="166" t="s">
        <v>20501</v>
      </c>
      <c r="BI1361" s="162"/>
      <c r="BJ1361" s="163">
        <v>1</v>
      </c>
      <c r="BK1361" s="163"/>
    </row>
    <row r="1362" spans="1:63" ht="30.75" customHeight="1" x14ac:dyDescent="0.25">
      <c r="A1362" s="157">
        <v>1356</v>
      </c>
      <c r="B1362" s="164" t="s">
        <v>5958</v>
      </c>
      <c r="C1362" s="169" t="s">
        <v>5952</v>
      </c>
      <c r="D1362" s="169" t="s">
        <v>496</v>
      </c>
      <c r="E1362" s="170" t="s">
        <v>5959</v>
      </c>
      <c r="F1362" s="171" t="s">
        <v>5960</v>
      </c>
      <c r="G1362" s="171" t="s">
        <v>5960</v>
      </c>
      <c r="H1362" s="172" t="s">
        <v>5960</v>
      </c>
      <c r="I1362" s="164" t="s">
        <v>499</v>
      </c>
      <c r="J1362" s="164">
        <v>1040</v>
      </c>
      <c r="K1362" s="171">
        <v>1040</v>
      </c>
      <c r="L1362" s="171" t="s">
        <v>5955</v>
      </c>
      <c r="M1362" s="173">
        <v>21000</v>
      </c>
      <c r="N1362" s="173">
        <f t="shared" si="460"/>
        <v>19700</v>
      </c>
      <c r="O1362" s="173">
        <v>19721.739130434798</v>
      </c>
      <c r="P1362" s="173">
        <v>40700</v>
      </c>
      <c r="Q1362" s="173">
        <f t="shared" si="461"/>
        <v>25638.260869565238</v>
      </c>
      <c r="R1362" s="173">
        <f t="shared" si="462"/>
        <v>46638.260869565238</v>
      </c>
      <c r="S1362" s="173">
        <v>46600</v>
      </c>
      <c r="T1362" s="174"/>
      <c r="U1362" s="175" t="s">
        <v>200</v>
      </c>
      <c r="V1362" s="175" t="s">
        <v>421</v>
      </c>
      <c r="W1362" s="175" t="s">
        <v>195</v>
      </c>
      <c r="X1362" s="176">
        <v>43294</v>
      </c>
      <c r="Y1362" s="171" t="s">
        <v>7684</v>
      </c>
      <c r="Z1362" s="171"/>
      <c r="AA1362" s="173"/>
      <c r="AB1362" s="173"/>
      <c r="AC1362" s="173"/>
      <c r="AD1362" s="173"/>
      <c r="AE1362" s="173"/>
      <c r="AF1362" s="173"/>
      <c r="AG1362" s="173">
        <v>169000</v>
      </c>
      <c r="AH1362" s="173"/>
      <c r="AI1362" s="173">
        <v>44760</v>
      </c>
      <c r="AJ1362" s="173"/>
      <c r="AK1362" s="173"/>
      <c r="AL1362" s="173"/>
      <c r="AM1362" s="173"/>
      <c r="AN1362" s="173"/>
      <c r="AO1362" s="173"/>
      <c r="AP1362" s="173"/>
      <c r="AQ1362" s="173"/>
      <c r="AR1362" s="173"/>
      <c r="AS1362" s="173">
        <v>60000</v>
      </c>
      <c r="AT1362" s="160">
        <f t="shared" si="455"/>
        <v>3</v>
      </c>
      <c r="AU1362" s="173">
        <f t="shared" si="456"/>
        <v>273760</v>
      </c>
      <c r="AV1362" s="173">
        <f t="shared" si="457"/>
        <v>91300</v>
      </c>
      <c r="AW1362" s="173">
        <f t="shared" si="458"/>
        <v>44760</v>
      </c>
      <c r="AX1362" s="173">
        <f t="shared" si="459"/>
        <v>44700</v>
      </c>
      <c r="AY1362" s="173">
        <f t="shared" si="447"/>
        <v>-1840</v>
      </c>
      <c r="AZ1362" s="177">
        <f t="shared" si="448"/>
        <v>0.95922746781115875</v>
      </c>
      <c r="BA1362" s="177">
        <f t="shared" si="449"/>
        <v>-3.9484978540772535E-2</v>
      </c>
      <c r="BB1362" s="173">
        <f>S1362</f>
        <v>46600</v>
      </c>
      <c r="BC1362" s="178">
        <f t="shared" si="452"/>
        <v>91300</v>
      </c>
      <c r="BD1362" s="173">
        <f t="shared" si="454"/>
        <v>0</v>
      </c>
      <c r="BE1362" s="177">
        <f t="shared" si="450"/>
        <v>0</v>
      </c>
      <c r="BF1362" s="179" t="s">
        <v>20563</v>
      </c>
      <c r="BG1362" s="174"/>
      <c r="BH1362" s="166" t="s">
        <v>20501</v>
      </c>
      <c r="BI1362" s="162"/>
      <c r="BJ1362" s="163">
        <v>1</v>
      </c>
      <c r="BK1362" s="163"/>
    </row>
    <row r="1363" spans="1:63" ht="30.75" customHeight="1" x14ac:dyDescent="0.25">
      <c r="A1363" s="157">
        <v>1357</v>
      </c>
      <c r="B1363" s="164" t="s">
        <v>5968</v>
      </c>
      <c r="C1363" s="169" t="s">
        <v>5963</v>
      </c>
      <c r="D1363" s="169" t="s">
        <v>496</v>
      </c>
      <c r="E1363" s="170" t="s">
        <v>5969</v>
      </c>
      <c r="F1363" s="171" t="s">
        <v>5970</v>
      </c>
      <c r="G1363" s="171" t="s">
        <v>5970</v>
      </c>
      <c r="H1363" s="172" t="s">
        <v>5970</v>
      </c>
      <c r="I1363" s="164" t="s">
        <v>499</v>
      </c>
      <c r="J1363" s="164">
        <v>1042</v>
      </c>
      <c r="K1363" s="171">
        <v>1042</v>
      </c>
      <c r="L1363" s="171" t="s">
        <v>5964</v>
      </c>
      <c r="M1363" s="173">
        <v>189000</v>
      </c>
      <c r="N1363" s="173">
        <v>70000</v>
      </c>
      <c r="O1363" s="173">
        <v>70434.782608695605</v>
      </c>
      <c r="P1363" s="173">
        <v>259000</v>
      </c>
      <c r="Q1363" s="173">
        <v>91565.217391304293</v>
      </c>
      <c r="R1363" s="173">
        <v>280565.21739130432</v>
      </c>
      <c r="S1363" s="173">
        <v>280500</v>
      </c>
      <c r="T1363" s="174"/>
      <c r="U1363" s="175" t="s">
        <v>26</v>
      </c>
      <c r="V1363" s="175" t="s">
        <v>421</v>
      </c>
      <c r="W1363" s="175" t="s">
        <v>27</v>
      </c>
      <c r="X1363" s="176">
        <v>43294</v>
      </c>
      <c r="Y1363" s="171" t="s">
        <v>7684</v>
      </c>
      <c r="Z1363" s="171"/>
      <c r="AA1363" s="173"/>
      <c r="AB1363" s="173"/>
      <c r="AC1363" s="173"/>
      <c r="AD1363" s="173"/>
      <c r="AE1363" s="173"/>
      <c r="AF1363" s="173"/>
      <c r="AG1363" s="173"/>
      <c r="AH1363" s="173"/>
      <c r="AI1363" s="173">
        <v>296400</v>
      </c>
      <c r="AJ1363" s="173"/>
      <c r="AK1363" s="173"/>
      <c r="AL1363" s="173"/>
      <c r="AM1363" s="173"/>
      <c r="AN1363" s="173"/>
      <c r="AO1363" s="173"/>
      <c r="AP1363" s="173"/>
      <c r="AQ1363" s="173"/>
      <c r="AR1363" s="173">
        <v>431000</v>
      </c>
      <c r="AS1363" s="173">
        <v>280500</v>
      </c>
      <c r="AT1363" s="160">
        <f t="shared" si="455"/>
        <v>3</v>
      </c>
      <c r="AU1363" s="173">
        <f t="shared" si="456"/>
        <v>1007900</v>
      </c>
      <c r="AV1363" s="173">
        <f t="shared" si="457"/>
        <v>336000</v>
      </c>
      <c r="AW1363" s="173">
        <f t="shared" si="458"/>
        <v>280500</v>
      </c>
      <c r="AX1363" s="173">
        <f t="shared" si="459"/>
        <v>55500</v>
      </c>
      <c r="AY1363" s="173">
        <f t="shared" si="447"/>
        <v>0</v>
      </c>
      <c r="AZ1363" s="177">
        <f t="shared" si="448"/>
        <v>0.19786096256684493</v>
      </c>
      <c r="BA1363" s="177">
        <f t="shared" si="449"/>
        <v>0</v>
      </c>
      <c r="BB1363" s="173">
        <f>AV1363</f>
        <v>336000</v>
      </c>
      <c r="BC1363" s="178">
        <f t="shared" si="452"/>
        <v>336000</v>
      </c>
      <c r="BD1363" s="173">
        <f t="shared" si="454"/>
        <v>55500</v>
      </c>
      <c r="BE1363" s="177">
        <f t="shared" si="450"/>
        <v>0.19786096256684493</v>
      </c>
      <c r="BF1363" s="179" t="s">
        <v>7679</v>
      </c>
      <c r="BG1363" s="174"/>
      <c r="BH1363" s="166" t="s">
        <v>20501</v>
      </c>
      <c r="BI1363" s="162"/>
      <c r="BJ1363" s="163">
        <v>1</v>
      </c>
      <c r="BK1363" s="163"/>
    </row>
    <row r="1364" spans="1:63" ht="30.75" customHeight="1" x14ac:dyDescent="0.25">
      <c r="A1364" s="157">
        <v>1358</v>
      </c>
      <c r="B1364" s="164" t="s">
        <v>4142</v>
      </c>
      <c r="C1364" s="169" t="s">
        <v>4143</v>
      </c>
      <c r="D1364" s="169" t="s">
        <v>496</v>
      </c>
      <c r="E1364" s="170" t="s">
        <v>4144</v>
      </c>
      <c r="F1364" s="171" t="s">
        <v>4145</v>
      </c>
      <c r="G1364" s="171" t="s">
        <v>4145</v>
      </c>
      <c r="H1364" s="172" t="s">
        <v>4145</v>
      </c>
      <c r="I1364" s="164" t="s">
        <v>439</v>
      </c>
      <c r="J1364" s="164">
        <v>543</v>
      </c>
      <c r="K1364" s="171">
        <v>543</v>
      </c>
      <c r="L1364" s="171" t="s">
        <v>4146</v>
      </c>
      <c r="M1364" s="173">
        <v>104000</v>
      </c>
      <c r="N1364" s="173">
        <v>48000</v>
      </c>
      <c r="O1364" s="173">
        <v>48521.739130434798</v>
      </c>
      <c r="P1364" s="173">
        <v>152000</v>
      </c>
      <c r="Q1364" s="173">
        <v>63078.260869565238</v>
      </c>
      <c r="R1364" s="173">
        <v>167078.26086956525</v>
      </c>
      <c r="S1364" s="173">
        <v>167000</v>
      </c>
      <c r="T1364" s="174"/>
      <c r="U1364" s="175" t="s">
        <v>26</v>
      </c>
      <c r="V1364" s="175" t="s">
        <v>23</v>
      </c>
      <c r="W1364" s="175" t="s">
        <v>27</v>
      </c>
      <c r="X1364" s="176">
        <v>43294</v>
      </c>
      <c r="Y1364" s="171" t="s">
        <v>7684</v>
      </c>
      <c r="Z1364" s="171"/>
      <c r="AA1364" s="173"/>
      <c r="AB1364" s="173"/>
      <c r="AC1364" s="173"/>
      <c r="AD1364" s="173">
        <v>291500</v>
      </c>
      <c r="AE1364" s="173"/>
      <c r="AF1364" s="173"/>
      <c r="AG1364" s="173"/>
      <c r="AH1364" s="173"/>
      <c r="AI1364" s="173"/>
      <c r="AJ1364" s="173"/>
      <c r="AK1364" s="173"/>
      <c r="AL1364" s="173"/>
      <c r="AM1364" s="173"/>
      <c r="AN1364" s="173"/>
      <c r="AO1364" s="173"/>
      <c r="AP1364" s="173"/>
      <c r="AQ1364" s="173"/>
      <c r="AR1364" s="173">
        <v>267000</v>
      </c>
      <c r="AS1364" s="173">
        <v>167000</v>
      </c>
      <c r="AT1364" s="160">
        <f t="shared" si="455"/>
        <v>3</v>
      </c>
      <c r="AU1364" s="173">
        <f t="shared" si="456"/>
        <v>725500</v>
      </c>
      <c r="AV1364" s="173">
        <f t="shared" si="457"/>
        <v>241800</v>
      </c>
      <c r="AW1364" s="173">
        <f t="shared" si="458"/>
        <v>167000</v>
      </c>
      <c r="AX1364" s="173">
        <f t="shared" si="459"/>
        <v>74800</v>
      </c>
      <c r="AY1364" s="173">
        <f t="shared" si="447"/>
        <v>0</v>
      </c>
      <c r="AZ1364" s="177">
        <f t="shared" si="448"/>
        <v>0.44790419161676648</v>
      </c>
      <c r="BA1364" s="177">
        <f t="shared" si="449"/>
        <v>0</v>
      </c>
      <c r="BB1364" s="173">
        <f>AV1364</f>
        <v>241800</v>
      </c>
      <c r="BC1364" s="178">
        <f t="shared" si="452"/>
        <v>241800</v>
      </c>
      <c r="BD1364" s="173">
        <f t="shared" si="454"/>
        <v>74800</v>
      </c>
      <c r="BE1364" s="177">
        <f t="shared" si="450"/>
        <v>0.44790419161676648</v>
      </c>
      <c r="BF1364" s="179" t="s">
        <v>7679</v>
      </c>
      <c r="BG1364" s="174"/>
      <c r="BH1364" s="166" t="s">
        <v>20501</v>
      </c>
      <c r="BI1364" s="162"/>
      <c r="BJ1364" s="163">
        <v>1</v>
      </c>
      <c r="BK1364" s="163"/>
    </row>
    <row r="1365" spans="1:63" ht="30.75" customHeight="1" x14ac:dyDescent="0.25">
      <c r="A1365" s="157">
        <v>1359</v>
      </c>
      <c r="B1365" s="164" t="s">
        <v>5637</v>
      </c>
      <c r="C1365" s="169" t="s">
        <v>5638</v>
      </c>
      <c r="D1365" s="169" t="s">
        <v>496</v>
      </c>
      <c r="E1365" s="170" t="s">
        <v>5639</v>
      </c>
      <c r="F1365" s="171" t="s">
        <v>5640</v>
      </c>
      <c r="G1365" s="171" t="s">
        <v>5640</v>
      </c>
      <c r="H1365" s="172" t="s">
        <v>5641</v>
      </c>
      <c r="I1365" s="164" t="s">
        <v>497</v>
      </c>
      <c r="J1365" s="164">
        <v>1005</v>
      </c>
      <c r="K1365" s="171">
        <v>1005</v>
      </c>
      <c r="L1365" s="171" t="s">
        <v>5642</v>
      </c>
      <c r="M1365" s="173">
        <v>47000</v>
      </c>
      <c r="N1365" s="173">
        <f t="shared" ref="N1365:N1389" si="463">P1365-M1365</f>
        <v>17200</v>
      </c>
      <c r="O1365" s="173">
        <v>17217.391304347799</v>
      </c>
      <c r="P1365" s="173">
        <v>64200</v>
      </c>
      <c r="Q1365" s="173">
        <f t="shared" ref="Q1365:Q1389" si="464">+O1365/1800000*2340000</f>
        <v>22382.608695652136</v>
      </c>
      <c r="R1365" s="173">
        <f t="shared" ref="R1365:R1389" si="465">+M1365+Q1365</f>
        <v>69382.608695652132</v>
      </c>
      <c r="S1365" s="173">
        <v>69300</v>
      </c>
      <c r="T1365" s="174"/>
      <c r="U1365" s="175" t="s">
        <v>199</v>
      </c>
      <c r="V1365" s="175" t="s">
        <v>4643</v>
      </c>
      <c r="W1365" s="175" t="s">
        <v>196</v>
      </c>
      <c r="X1365" s="176">
        <v>43294</v>
      </c>
      <c r="Y1365" s="171" t="s">
        <v>7684</v>
      </c>
      <c r="Z1365" s="171"/>
      <c r="AA1365" s="173"/>
      <c r="AB1365" s="173"/>
      <c r="AC1365" s="173"/>
      <c r="AD1365" s="173"/>
      <c r="AE1365" s="173"/>
      <c r="AF1365" s="173"/>
      <c r="AG1365" s="173"/>
      <c r="AH1365" s="173"/>
      <c r="AI1365" s="173"/>
      <c r="AJ1365" s="173"/>
      <c r="AK1365" s="173"/>
      <c r="AL1365" s="173"/>
      <c r="AM1365" s="173"/>
      <c r="AN1365" s="173"/>
      <c r="AO1365" s="173"/>
      <c r="AP1365" s="173"/>
      <c r="AQ1365" s="173">
        <v>350000</v>
      </c>
      <c r="AR1365" s="173">
        <v>110000</v>
      </c>
      <c r="AS1365" s="173">
        <v>69300</v>
      </c>
      <c r="AT1365" s="160">
        <f t="shared" si="455"/>
        <v>3</v>
      </c>
      <c r="AU1365" s="173">
        <f t="shared" si="456"/>
        <v>529300</v>
      </c>
      <c r="AV1365" s="173">
        <f t="shared" si="457"/>
        <v>176400</v>
      </c>
      <c r="AW1365" s="173">
        <f t="shared" si="458"/>
        <v>69300</v>
      </c>
      <c r="AX1365" s="173">
        <f t="shared" si="459"/>
        <v>107100</v>
      </c>
      <c r="AY1365" s="173">
        <f t="shared" si="447"/>
        <v>0</v>
      </c>
      <c r="AZ1365" s="177">
        <f t="shared" si="448"/>
        <v>1.5454545454545454</v>
      </c>
      <c r="BA1365" s="177">
        <f t="shared" si="449"/>
        <v>0</v>
      </c>
      <c r="BB1365" s="173">
        <f>AR1365</f>
        <v>110000</v>
      </c>
      <c r="BC1365" s="178">
        <f t="shared" si="452"/>
        <v>176400</v>
      </c>
      <c r="BD1365" s="173">
        <f t="shared" si="454"/>
        <v>40700</v>
      </c>
      <c r="BE1365" s="177">
        <f t="shared" si="450"/>
        <v>0.58730158730158732</v>
      </c>
      <c r="BF1365" s="179" t="s">
        <v>20561</v>
      </c>
      <c r="BG1365" s="174"/>
      <c r="BH1365" s="166" t="s">
        <v>20501</v>
      </c>
      <c r="BI1365" s="162"/>
      <c r="BJ1365" s="163">
        <v>1</v>
      </c>
      <c r="BK1365" s="163"/>
    </row>
    <row r="1366" spans="1:63" ht="30.75" customHeight="1" x14ac:dyDescent="0.25">
      <c r="A1366" s="157">
        <v>1360</v>
      </c>
      <c r="B1366" s="164" t="s">
        <v>5620</v>
      </c>
      <c r="C1366" s="169" t="s">
        <v>5621</v>
      </c>
      <c r="D1366" s="169" t="s">
        <v>496</v>
      </c>
      <c r="E1366" s="170" t="s">
        <v>5622</v>
      </c>
      <c r="F1366" s="171" t="s">
        <v>5623</v>
      </c>
      <c r="G1366" s="171" t="s">
        <v>5623</v>
      </c>
      <c r="H1366" s="172" t="s">
        <v>5623</v>
      </c>
      <c r="I1366" s="164" t="s">
        <v>499</v>
      </c>
      <c r="J1366" s="164">
        <v>944</v>
      </c>
      <c r="K1366" s="171">
        <v>944</v>
      </c>
      <c r="L1366" s="171" t="s">
        <v>5624</v>
      </c>
      <c r="M1366" s="173">
        <v>25000</v>
      </c>
      <c r="N1366" s="173">
        <f t="shared" si="463"/>
        <v>15600</v>
      </c>
      <c r="O1366" s="173">
        <v>15652.1739130435</v>
      </c>
      <c r="P1366" s="173">
        <v>40600</v>
      </c>
      <c r="Q1366" s="173">
        <f t="shared" si="464"/>
        <v>20347.826086956549</v>
      </c>
      <c r="R1366" s="173">
        <f t="shared" si="465"/>
        <v>45347.826086956549</v>
      </c>
      <c r="S1366" s="173">
        <v>45300</v>
      </c>
      <c r="T1366" s="174"/>
      <c r="U1366" s="175" t="s">
        <v>199</v>
      </c>
      <c r="V1366" s="175" t="s">
        <v>4643</v>
      </c>
      <c r="W1366" s="175" t="s">
        <v>173</v>
      </c>
      <c r="X1366" s="176">
        <v>43294</v>
      </c>
      <c r="Y1366" s="171" t="s">
        <v>7684</v>
      </c>
      <c r="Z1366" s="171"/>
      <c r="AA1366" s="173"/>
      <c r="AB1366" s="173"/>
      <c r="AC1366" s="173"/>
      <c r="AD1366" s="173"/>
      <c r="AE1366" s="173"/>
      <c r="AF1366" s="173"/>
      <c r="AG1366" s="173"/>
      <c r="AH1366" s="173"/>
      <c r="AI1366" s="173"/>
      <c r="AJ1366" s="173"/>
      <c r="AK1366" s="173"/>
      <c r="AL1366" s="173"/>
      <c r="AM1366" s="173"/>
      <c r="AN1366" s="173"/>
      <c r="AO1366" s="173"/>
      <c r="AP1366" s="173"/>
      <c r="AQ1366" s="173">
        <v>350000</v>
      </c>
      <c r="AR1366" s="173">
        <v>101000</v>
      </c>
      <c r="AS1366" s="173">
        <v>45300</v>
      </c>
      <c r="AT1366" s="160">
        <f t="shared" si="455"/>
        <v>3</v>
      </c>
      <c r="AU1366" s="173">
        <f t="shared" si="456"/>
        <v>496300</v>
      </c>
      <c r="AV1366" s="173">
        <f t="shared" si="457"/>
        <v>165400</v>
      </c>
      <c r="AW1366" s="173">
        <f t="shared" si="458"/>
        <v>45300</v>
      </c>
      <c r="AX1366" s="173">
        <f t="shared" si="459"/>
        <v>120100</v>
      </c>
      <c r="AY1366" s="173">
        <f t="shared" si="447"/>
        <v>0</v>
      </c>
      <c r="AZ1366" s="177">
        <f t="shared" si="448"/>
        <v>2.6512141280353201</v>
      </c>
      <c r="BA1366" s="177">
        <f t="shared" si="449"/>
        <v>0</v>
      </c>
      <c r="BB1366" s="173">
        <f>AR1366</f>
        <v>101000</v>
      </c>
      <c r="BC1366" s="178">
        <f t="shared" si="452"/>
        <v>165400</v>
      </c>
      <c r="BD1366" s="173">
        <f t="shared" si="454"/>
        <v>55700</v>
      </c>
      <c r="BE1366" s="177">
        <f t="shared" si="450"/>
        <v>1.2295805739514349</v>
      </c>
      <c r="BF1366" s="179" t="s">
        <v>20561</v>
      </c>
      <c r="BG1366" s="174"/>
      <c r="BH1366" s="166" t="s">
        <v>20501</v>
      </c>
      <c r="BI1366" s="162"/>
      <c r="BJ1366" s="163">
        <v>1</v>
      </c>
      <c r="BK1366" s="163"/>
    </row>
    <row r="1367" spans="1:63" ht="30.75" customHeight="1" x14ac:dyDescent="0.25">
      <c r="A1367" s="157">
        <v>1361</v>
      </c>
      <c r="B1367" s="164" t="s">
        <v>5985</v>
      </c>
      <c r="C1367" s="169" t="s">
        <v>5963</v>
      </c>
      <c r="D1367" s="169" t="s">
        <v>496</v>
      </c>
      <c r="E1367" s="170" t="s">
        <v>5986</v>
      </c>
      <c r="F1367" s="171" t="s">
        <v>5987</v>
      </c>
      <c r="G1367" s="171" t="s">
        <v>5987</v>
      </c>
      <c r="H1367" s="172" t="s">
        <v>5987</v>
      </c>
      <c r="I1367" s="164" t="s">
        <v>439</v>
      </c>
      <c r="J1367" s="164">
        <v>1042</v>
      </c>
      <c r="K1367" s="171">
        <v>1042</v>
      </c>
      <c r="L1367" s="171" t="s">
        <v>5964</v>
      </c>
      <c r="M1367" s="173">
        <v>189000</v>
      </c>
      <c r="N1367" s="173">
        <f t="shared" si="463"/>
        <v>70000</v>
      </c>
      <c r="O1367" s="173">
        <v>70434.782608695605</v>
      </c>
      <c r="P1367" s="173">
        <v>259000</v>
      </c>
      <c r="Q1367" s="173">
        <f t="shared" si="464"/>
        <v>91565.217391304293</v>
      </c>
      <c r="R1367" s="173">
        <f t="shared" si="465"/>
        <v>280565.21739130432</v>
      </c>
      <c r="S1367" s="173">
        <v>280500</v>
      </c>
      <c r="T1367" s="174"/>
      <c r="U1367" s="175" t="s">
        <v>200</v>
      </c>
      <c r="V1367" s="175" t="s">
        <v>421</v>
      </c>
      <c r="W1367" s="175" t="s">
        <v>195</v>
      </c>
      <c r="X1367" s="176">
        <v>43294</v>
      </c>
      <c r="Y1367" s="171" t="s">
        <v>7684</v>
      </c>
      <c r="Z1367" s="171"/>
      <c r="AA1367" s="173"/>
      <c r="AB1367" s="173"/>
      <c r="AC1367" s="173"/>
      <c r="AD1367" s="173"/>
      <c r="AE1367" s="173"/>
      <c r="AF1367" s="173"/>
      <c r="AG1367" s="173"/>
      <c r="AH1367" s="173"/>
      <c r="AI1367" s="173">
        <v>296400</v>
      </c>
      <c r="AJ1367" s="173"/>
      <c r="AK1367" s="173"/>
      <c r="AL1367" s="173"/>
      <c r="AM1367" s="173"/>
      <c r="AN1367" s="173"/>
      <c r="AO1367" s="173"/>
      <c r="AP1367" s="173"/>
      <c r="AQ1367" s="173"/>
      <c r="AR1367" s="173">
        <v>415000</v>
      </c>
      <c r="AS1367" s="173">
        <v>136000</v>
      </c>
      <c r="AT1367" s="160">
        <f t="shared" si="455"/>
        <v>3</v>
      </c>
      <c r="AU1367" s="173">
        <f t="shared" si="456"/>
        <v>847400</v>
      </c>
      <c r="AV1367" s="173">
        <f t="shared" si="457"/>
        <v>282500</v>
      </c>
      <c r="AW1367" s="173">
        <f t="shared" si="458"/>
        <v>136000</v>
      </c>
      <c r="AX1367" s="173">
        <f t="shared" si="459"/>
        <v>2000</v>
      </c>
      <c r="AY1367" s="173">
        <f t="shared" si="447"/>
        <v>-144500</v>
      </c>
      <c r="AZ1367" s="177">
        <f t="shared" si="448"/>
        <v>7.1301247771836003E-3</v>
      </c>
      <c r="BA1367" s="177">
        <f t="shared" si="449"/>
        <v>-0.51515151515151514</v>
      </c>
      <c r="BB1367" s="173">
        <f>AR1367</f>
        <v>415000</v>
      </c>
      <c r="BC1367" s="178">
        <f t="shared" si="452"/>
        <v>282500</v>
      </c>
      <c r="BD1367" s="173">
        <f t="shared" si="454"/>
        <v>134500</v>
      </c>
      <c r="BE1367" s="177">
        <f t="shared" si="450"/>
        <v>0.47950089126559714</v>
      </c>
      <c r="BF1367" s="179" t="s">
        <v>20561</v>
      </c>
      <c r="BG1367" s="174"/>
      <c r="BH1367" s="166" t="s">
        <v>20501</v>
      </c>
      <c r="BI1367" s="162"/>
      <c r="BJ1367" s="163">
        <v>1</v>
      </c>
      <c r="BK1367" s="163"/>
    </row>
    <row r="1368" spans="1:63" ht="30.75" customHeight="1" x14ac:dyDescent="0.25">
      <c r="A1368" s="157">
        <v>1362</v>
      </c>
      <c r="B1368" s="164" t="s">
        <v>5583</v>
      </c>
      <c r="C1368" s="169" t="s">
        <v>5584</v>
      </c>
      <c r="D1368" s="169" t="s">
        <v>496</v>
      </c>
      <c r="E1368" s="170" t="s">
        <v>5585</v>
      </c>
      <c r="F1368" s="171" t="s">
        <v>5586</v>
      </c>
      <c r="G1368" s="171" t="s">
        <v>5587</v>
      </c>
      <c r="H1368" s="172" t="s">
        <v>5586</v>
      </c>
      <c r="I1368" s="164" t="s">
        <v>439</v>
      </c>
      <c r="J1368" s="164">
        <v>941</v>
      </c>
      <c r="K1368" s="171">
        <v>941</v>
      </c>
      <c r="L1368" s="171" t="s">
        <v>5588</v>
      </c>
      <c r="M1368" s="173">
        <v>1486000</v>
      </c>
      <c r="N1368" s="173">
        <f t="shared" si="463"/>
        <v>89000</v>
      </c>
      <c r="O1368" s="173">
        <v>89217.391304347795</v>
      </c>
      <c r="P1368" s="173">
        <v>1575000</v>
      </c>
      <c r="Q1368" s="173">
        <f t="shared" si="464"/>
        <v>115982.60869565213</v>
      </c>
      <c r="R1368" s="173">
        <f t="shared" si="465"/>
        <v>1601982.6086956521</v>
      </c>
      <c r="S1368" s="173">
        <v>1601900</v>
      </c>
      <c r="T1368" s="174"/>
      <c r="U1368" s="175" t="s">
        <v>26</v>
      </c>
      <c r="V1368" s="175" t="s">
        <v>4643</v>
      </c>
      <c r="W1368" s="175" t="s">
        <v>27</v>
      </c>
      <c r="X1368" s="176">
        <v>43294</v>
      </c>
      <c r="Y1368" s="171" t="s">
        <v>7684</v>
      </c>
      <c r="Z1368" s="171"/>
      <c r="AA1368" s="173"/>
      <c r="AB1368" s="173"/>
      <c r="AC1368" s="173"/>
      <c r="AD1368" s="173"/>
      <c r="AE1368" s="173"/>
      <c r="AF1368" s="173"/>
      <c r="AG1368" s="173"/>
      <c r="AH1368" s="173"/>
      <c r="AI1368" s="173"/>
      <c r="AJ1368" s="173"/>
      <c r="AK1368" s="173"/>
      <c r="AL1368" s="173"/>
      <c r="AM1368" s="173"/>
      <c r="AN1368" s="173"/>
      <c r="AO1368" s="173"/>
      <c r="AP1368" s="173"/>
      <c r="AQ1368" s="173">
        <v>2500000</v>
      </c>
      <c r="AR1368" s="173">
        <v>1816000</v>
      </c>
      <c r="AS1368" s="173">
        <v>1601900</v>
      </c>
      <c r="AT1368" s="160">
        <f t="shared" si="455"/>
        <v>3</v>
      </c>
      <c r="AU1368" s="173">
        <f t="shared" si="456"/>
        <v>5917900</v>
      </c>
      <c r="AV1368" s="173">
        <f t="shared" si="457"/>
        <v>1972600</v>
      </c>
      <c r="AW1368" s="173">
        <f t="shared" si="458"/>
        <v>1601900</v>
      </c>
      <c r="AX1368" s="173">
        <f t="shared" si="459"/>
        <v>370700</v>
      </c>
      <c r="AY1368" s="173">
        <f t="shared" si="447"/>
        <v>0</v>
      </c>
      <c r="AZ1368" s="177">
        <f t="shared" si="448"/>
        <v>0.23141269742181159</v>
      </c>
      <c r="BA1368" s="177">
        <f t="shared" si="449"/>
        <v>0</v>
      </c>
      <c r="BB1368" s="173">
        <f t="shared" ref="BB1368:BB1374" si="466">AV1368</f>
        <v>1972600</v>
      </c>
      <c r="BC1368" s="178">
        <f t="shared" si="452"/>
        <v>1972600</v>
      </c>
      <c r="BD1368" s="173">
        <f t="shared" si="454"/>
        <v>370700</v>
      </c>
      <c r="BE1368" s="177">
        <f t="shared" si="450"/>
        <v>0.23141269742181159</v>
      </c>
      <c r="BF1368" s="179" t="s">
        <v>7679</v>
      </c>
      <c r="BG1368" s="174"/>
      <c r="BH1368" s="166" t="s">
        <v>20501</v>
      </c>
      <c r="BI1368" s="162"/>
      <c r="BJ1368" s="163">
        <v>1</v>
      </c>
      <c r="BK1368" s="163"/>
    </row>
    <row r="1369" spans="1:63" ht="30.75" customHeight="1" x14ac:dyDescent="0.25">
      <c r="A1369" s="157">
        <v>1363</v>
      </c>
      <c r="B1369" s="164" t="s">
        <v>134</v>
      </c>
      <c r="C1369" s="169" t="s">
        <v>124</v>
      </c>
      <c r="D1369" s="169" t="s">
        <v>496</v>
      </c>
      <c r="E1369" s="170" t="s">
        <v>135</v>
      </c>
      <c r="F1369" s="171" t="s">
        <v>136</v>
      </c>
      <c r="G1369" s="171" t="s">
        <v>136</v>
      </c>
      <c r="H1369" s="172" t="s">
        <v>136</v>
      </c>
      <c r="I1369" s="164" t="s">
        <v>25</v>
      </c>
      <c r="J1369" s="164">
        <v>444</v>
      </c>
      <c r="K1369" s="171">
        <v>444</v>
      </c>
      <c r="L1369" s="171" t="s">
        <v>127</v>
      </c>
      <c r="M1369" s="173">
        <v>2025000</v>
      </c>
      <c r="N1369" s="173">
        <f t="shared" si="463"/>
        <v>358000</v>
      </c>
      <c r="O1369" s="173">
        <v>358434.78260869603</v>
      </c>
      <c r="P1369" s="173">
        <v>2383000</v>
      </c>
      <c r="Q1369" s="173">
        <f t="shared" si="464"/>
        <v>465965.21739130485</v>
      </c>
      <c r="R1369" s="173">
        <f t="shared" si="465"/>
        <v>2490965.2173913047</v>
      </c>
      <c r="S1369" s="173">
        <v>2490900</v>
      </c>
      <c r="T1369" s="174"/>
      <c r="U1369" s="175" t="s">
        <v>198</v>
      </c>
      <c r="V1369" s="175" t="s">
        <v>2524</v>
      </c>
      <c r="W1369" s="175" t="s">
        <v>29</v>
      </c>
      <c r="X1369" s="176">
        <v>43294</v>
      </c>
      <c r="Y1369" s="171" t="s">
        <v>7684</v>
      </c>
      <c r="Z1369" s="171"/>
      <c r="AA1369" s="173"/>
      <c r="AB1369" s="173"/>
      <c r="AC1369" s="173"/>
      <c r="AD1369" s="173"/>
      <c r="AE1369" s="173"/>
      <c r="AF1369" s="173"/>
      <c r="AG1369" s="173"/>
      <c r="AH1369" s="173"/>
      <c r="AI1369" s="173"/>
      <c r="AJ1369" s="173"/>
      <c r="AK1369" s="173">
        <v>4413000</v>
      </c>
      <c r="AL1369" s="173"/>
      <c r="AM1369" s="173">
        <v>4490900</v>
      </c>
      <c r="AN1369" s="173"/>
      <c r="AO1369" s="173"/>
      <c r="AP1369" s="173"/>
      <c r="AQ1369" s="173"/>
      <c r="AR1369" s="173">
        <v>3977000</v>
      </c>
      <c r="AS1369" s="173"/>
      <c r="AT1369" s="160">
        <f t="shared" si="455"/>
        <v>3</v>
      </c>
      <c r="AU1369" s="173">
        <f t="shared" si="456"/>
        <v>12880900</v>
      </c>
      <c r="AV1369" s="173">
        <f t="shared" si="457"/>
        <v>4293600</v>
      </c>
      <c r="AW1369" s="173">
        <f t="shared" si="458"/>
        <v>3977000</v>
      </c>
      <c r="AX1369" s="173">
        <f t="shared" si="459"/>
        <v>1802700</v>
      </c>
      <c r="AY1369" s="173">
        <f t="shared" si="447"/>
        <v>1486100</v>
      </c>
      <c r="AZ1369" s="177">
        <f t="shared" si="448"/>
        <v>0.72371432012525594</v>
      </c>
      <c r="BA1369" s="177">
        <f t="shared" si="449"/>
        <v>0.596611666465936</v>
      </c>
      <c r="BB1369" s="173">
        <f t="shared" si="466"/>
        <v>4293600</v>
      </c>
      <c r="BC1369" s="178">
        <f t="shared" si="452"/>
        <v>4293600</v>
      </c>
      <c r="BD1369" s="173">
        <f t="shared" si="454"/>
        <v>1802700</v>
      </c>
      <c r="BE1369" s="177">
        <f t="shared" si="450"/>
        <v>0.72371432012525594</v>
      </c>
      <c r="BF1369" s="179" t="s">
        <v>7679</v>
      </c>
      <c r="BG1369" s="174"/>
      <c r="BH1369" s="166" t="s">
        <v>20501</v>
      </c>
      <c r="BI1369" s="162"/>
      <c r="BJ1369" s="163">
        <v>1</v>
      </c>
      <c r="BK1369" s="163"/>
    </row>
    <row r="1370" spans="1:63" ht="30.75" customHeight="1" x14ac:dyDescent="0.25">
      <c r="A1370" s="157">
        <v>1364</v>
      </c>
      <c r="B1370" s="164" t="s">
        <v>295</v>
      </c>
      <c r="C1370" s="169" t="s">
        <v>296</v>
      </c>
      <c r="D1370" s="169" t="s">
        <v>496</v>
      </c>
      <c r="E1370" s="170" t="s">
        <v>297</v>
      </c>
      <c r="F1370" s="171" t="s">
        <v>298</v>
      </c>
      <c r="G1370" s="171" t="s">
        <v>298</v>
      </c>
      <c r="H1370" s="172" t="s">
        <v>298</v>
      </c>
      <c r="I1370" s="164" t="s">
        <v>25</v>
      </c>
      <c r="J1370" s="164">
        <v>673</v>
      </c>
      <c r="K1370" s="171">
        <v>673</v>
      </c>
      <c r="L1370" s="171" t="s">
        <v>298</v>
      </c>
      <c r="M1370" s="173">
        <v>2954000</v>
      </c>
      <c r="N1370" s="173">
        <f t="shared" si="463"/>
        <v>914000</v>
      </c>
      <c r="O1370" s="173">
        <v>914086.95652173902</v>
      </c>
      <c r="P1370" s="173">
        <v>3868000</v>
      </c>
      <c r="Q1370" s="173">
        <f t="shared" si="464"/>
        <v>1188313.0434782607</v>
      </c>
      <c r="R1370" s="173">
        <f t="shared" si="465"/>
        <v>4142313.0434782607</v>
      </c>
      <c r="S1370" s="173">
        <v>4142300</v>
      </c>
      <c r="T1370" s="174"/>
      <c r="U1370" s="175" t="s">
        <v>26</v>
      </c>
      <c r="V1370" s="175" t="s">
        <v>201</v>
      </c>
      <c r="W1370" s="175" t="s">
        <v>27</v>
      </c>
      <c r="X1370" s="176">
        <v>43294</v>
      </c>
      <c r="Y1370" s="171" t="s">
        <v>7684</v>
      </c>
      <c r="Z1370" s="171"/>
      <c r="AA1370" s="173"/>
      <c r="AB1370" s="173"/>
      <c r="AC1370" s="173">
        <v>6142300</v>
      </c>
      <c r="AD1370" s="173"/>
      <c r="AE1370" s="173"/>
      <c r="AF1370" s="173"/>
      <c r="AG1370" s="173"/>
      <c r="AH1370" s="173"/>
      <c r="AI1370" s="173"/>
      <c r="AJ1370" s="173"/>
      <c r="AK1370" s="173"/>
      <c r="AL1370" s="173"/>
      <c r="AM1370" s="173">
        <v>8142300</v>
      </c>
      <c r="AN1370" s="173"/>
      <c r="AO1370" s="173"/>
      <c r="AP1370" s="173"/>
      <c r="AQ1370" s="173"/>
      <c r="AR1370" s="173">
        <v>6448000</v>
      </c>
      <c r="AS1370" s="173"/>
      <c r="AT1370" s="160">
        <f t="shared" si="455"/>
        <v>3</v>
      </c>
      <c r="AU1370" s="173">
        <f t="shared" si="456"/>
        <v>20732600</v>
      </c>
      <c r="AV1370" s="173">
        <f t="shared" si="457"/>
        <v>6910900</v>
      </c>
      <c r="AW1370" s="173">
        <f t="shared" si="458"/>
        <v>6142300</v>
      </c>
      <c r="AX1370" s="173">
        <f t="shared" si="459"/>
        <v>2768600</v>
      </c>
      <c r="AY1370" s="173">
        <f t="shared" si="447"/>
        <v>2000000</v>
      </c>
      <c r="AZ1370" s="177">
        <f t="shared" si="448"/>
        <v>0.6683726432175362</v>
      </c>
      <c r="BA1370" s="177">
        <f t="shared" si="449"/>
        <v>0.48282355213287304</v>
      </c>
      <c r="BB1370" s="173">
        <f t="shared" si="466"/>
        <v>6910900</v>
      </c>
      <c r="BC1370" s="178">
        <f t="shared" si="452"/>
        <v>6910900</v>
      </c>
      <c r="BD1370" s="173">
        <f t="shared" si="454"/>
        <v>2768600</v>
      </c>
      <c r="BE1370" s="177">
        <f t="shared" si="450"/>
        <v>0.6683726432175362</v>
      </c>
      <c r="BF1370" s="179" t="s">
        <v>7679</v>
      </c>
      <c r="BG1370" s="174"/>
      <c r="BH1370" s="166" t="s">
        <v>20501</v>
      </c>
      <c r="BI1370" s="162"/>
      <c r="BJ1370" s="163">
        <v>1</v>
      </c>
      <c r="BK1370" s="163"/>
    </row>
    <row r="1371" spans="1:63" ht="30.75" customHeight="1" x14ac:dyDescent="0.25">
      <c r="A1371" s="157">
        <v>1365</v>
      </c>
      <c r="B1371" s="164" t="s">
        <v>57</v>
      </c>
      <c r="C1371" s="169" t="s">
        <v>52</v>
      </c>
      <c r="D1371" s="169" t="s">
        <v>496</v>
      </c>
      <c r="E1371" s="170" t="s">
        <v>58</v>
      </c>
      <c r="F1371" s="171" t="s">
        <v>59</v>
      </c>
      <c r="G1371" s="171" t="s">
        <v>59</v>
      </c>
      <c r="H1371" s="172" t="s">
        <v>59</v>
      </c>
      <c r="I1371" s="164" t="s">
        <v>25</v>
      </c>
      <c r="J1371" s="164">
        <v>430</v>
      </c>
      <c r="K1371" s="171">
        <v>430</v>
      </c>
      <c r="L1371" s="171" t="s">
        <v>53</v>
      </c>
      <c r="M1371" s="173">
        <v>3273000</v>
      </c>
      <c r="N1371" s="173">
        <f t="shared" si="463"/>
        <v>997000</v>
      </c>
      <c r="O1371" s="173">
        <v>997043.47826086998</v>
      </c>
      <c r="P1371" s="173">
        <v>4270000</v>
      </c>
      <c r="Q1371" s="173">
        <f t="shared" si="464"/>
        <v>1296156.5217391308</v>
      </c>
      <c r="R1371" s="173">
        <f t="shared" si="465"/>
        <v>4569156.5217391308</v>
      </c>
      <c r="S1371" s="173">
        <v>4569100</v>
      </c>
      <c r="T1371" s="174"/>
      <c r="U1371" s="175" t="s">
        <v>441</v>
      </c>
      <c r="V1371" s="175" t="s">
        <v>2524</v>
      </c>
      <c r="W1371" s="175" t="s">
        <v>29</v>
      </c>
      <c r="X1371" s="176">
        <v>43294</v>
      </c>
      <c r="Y1371" s="171" t="s">
        <v>7684</v>
      </c>
      <c r="Z1371" s="171"/>
      <c r="AA1371" s="173"/>
      <c r="AB1371" s="173"/>
      <c r="AC1371" s="173"/>
      <c r="AD1371" s="173"/>
      <c r="AE1371" s="173"/>
      <c r="AF1371" s="173"/>
      <c r="AG1371" s="173"/>
      <c r="AH1371" s="173"/>
      <c r="AI1371" s="173"/>
      <c r="AJ1371" s="173"/>
      <c r="AK1371" s="173">
        <v>6950000</v>
      </c>
      <c r="AL1371" s="173"/>
      <c r="AM1371" s="173">
        <v>8569100</v>
      </c>
      <c r="AN1371" s="173"/>
      <c r="AO1371" s="173"/>
      <c r="AP1371" s="173"/>
      <c r="AQ1371" s="173"/>
      <c r="AR1371" s="173">
        <v>7004000</v>
      </c>
      <c r="AS1371" s="173"/>
      <c r="AT1371" s="160">
        <f t="shared" si="455"/>
        <v>3</v>
      </c>
      <c r="AU1371" s="173">
        <f t="shared" si="456"/>
        <v>22523100</v>
      </c>
      <c r="AV1371" s="173">
        <f t="shared" si="457"/>
        <v>7507700</v>
      </c>
      <c r="AW1371" s="173">
        <f t="shared" si="458"/>
        <v>6950000</v>
      </c>
      <c r="AX1371" s="173">
        <f t="shared" si="459"/>
        <v>2938600</v>
      </c>
      <c r="AY1371" s="173">
        <f t="shared" si="447"/>
        <v>2380900</v>
      </c>
      <c r="AZ1371" s="177">
        <f t="shared" si="448"/>
        <v>0.64314635267339304</v>
      </c>
      <c r="BA1371" s="177">
        <f t="shared" si="449"/>
        <v>0.52108730384539625</v>
      </c>
      <c r="BB1371" s="173">
        <f t="shared" si="466"/>
        <v>7507700</v>
      </c>
      <c r="BC1371" s="178">
        <f t="shared" si="452"/>
        <v>7507700</v>
      </c>
      <c r="BD1371" s="173">
        <f t="shared" si="454"/>
        <v>2938600</v>
      </c>
      <c r="BE1371" s="177">
        <f t="shared" si="450"/>
        <v>0.64314635267339304</v>
      </c>
      <c r="BF1371" s="179" t="s">
        <v>7679</v>
      </c>
      <c r="BG1371" s="174"/>
      <c r="BH1371" s="166" t="s">
        <v>20501</v>
      </c>
      <c r="BI1371" s="162"/>
      <c r="BJ1371" s="163">
        <v>1</v>
      </c>
      <c r="BK1371" s="163"/>
    </row>
    <row r="1372" spans="1:63" ht="30.75" customHeight="1" x14ac:dyDescent="0.25">
      <c r="A1372" s="157">
        <v>1366</v>
      </c>
      <c r="B1372" s="164" t="s">
        <v>110</v>
      </c>
      <c r="C1372" s="169" t="s">
        <v>105</v>
      </c>
      <c r="D1372" s="169" t="s">
        <v>496</v>
      </c>
      <c r="E1372" s="170" t="s">
        <v>111</v>
      </c>
      <c r="F1372" s="171" t="s">
        <v>112</v>
      </c>
      <c r="G1372" s="171" t="s">
        <v>112</v>
      </c>
      <c r="H1372" s="172" t="s">
        <v>112</v>
      </c>
      <c r="I1372" s="164" t="s">
        <v>25</v>
      </c>
      <c r="J1372" s="164">
        <v>443</v>
      </c>
      <c r="K1372" s="171">
        <v>443</v>
      </c>
      <c r="L1372" s="171" t="s">
        <v>106</v>
      </c>
      <c r="M1372" s="173">
        <v>3327000</v>
      </c>
      <c r="N1372" s="173">
        <f t="shared" si="463"/>
        <v>995000</v>
      </c>
      <c r="O1372" s="173">
        <v>995478.26086956495</v>
      </c>
      <c r="P1372" s="173">
        <v>4322000</v>
      </c>
      <c r="Q1372" s="173">
        <f t="shared" si="464"/>
        <v>1294121.7391304343</v>
      </c>
      <c r="R1372" s="173">
        <f t="shared" si="465"/>
        <v>4621121.7391304346</v>
      </c>
      <c r="S1372" s="173">
        <v>4621100</v>
      </c>
      <c r="T1372" s="174"/>
      <c r="U1372" s="175" t="s">
        <v>441</v>
      </c>
      <c r="V1372" s="175" t="s">
        <v>2524</v>
      </c>
      <c r="W1372" s="175" t="s">
        <v>173</v>
      </c>
      <c r="X1372" s="176">
        <v>43294</v>
      </c>
      <c r="Y1372" s="171" t="s">
        <v>7684</v>
      </c>
      <c r="Z1372" s="171"/>
      <c r="AA1372" s="173"/>
      <c r="AB1372" s="173"/>
      <c r="AC1372" s="173"/>
      <c r="AD1372" s="173"/>
      <c r="AE1372" s="173"/>
      <c r="AF1372" s="173"/>
      <c r="AG1372" s="173"/>
      <c r="AH1372" s="173"/>
      <c r="AI1372" s="173"/>
      <c r="AJ1372" s="173"/>
      <c r="AK1372" s="173">
        <v>7546000</v>
      </c>
      <c r="AL1372" s="173"/>
      <c r="AM1372" s="173">
        <v>8621100</v>
      </c>
      <c r="AN1372" s="173"/>
      <c r="AO1372" s="173"/>
      <c r="AP1372" s="173"/>
      <c r="AQ1372" s="173"/>
      <c r="AR1372" s="173">
        <v>7056000</v>
      </c>
      <c r="AS1372" s="173"/>
      <c r="AT1372" s="160">
        <f t="shared" si="455"/>
        <v>3</v>
      </c>
      <c r="AU1372" s="173">
        <f t="shared" si="456"/>
        <v>23223100</v>
      </c>
      <c r="AV1372" s="173">
        <f t="shared" si="457"/>
        <v>7741000</v>
      </c>
      <c r="AW1372" s="173">
        <f t="shared" si="458"/>
        <v>7056000</v>
      </c>
      <c r="AX1372" s="173">
        <f t="shared" si="459"/>
        <v>3119900</v>
      </c>
      <c r="AY1372" s="173">
        <f t="shared" si="447"/>
        <v>2434900</v>
      </c>
      <c r="AZ1372" s="177">
        <f t="shared" si="448"/>
        <v>0.67514228214061589</v>
      </c>
      <c r="BA1372" s="177">
        <f t="shared" si="449"/>
        <v>0.52690917746856814</v>
      </c>
      <c r="BB1372" s="173">
        <f t="shared" si="466"/>
        <v>7741000</v>
      </c>
      <c r="BC1372" s="178">
        <f t="shared" si="452"/>
        <v>7741000</v>
      </c>
      <c r="BD1372" s="173">
        <f t="shared" si="454"/>
        <v>3119900</v>
      </c>
      <c r="BE1372" s="177">
        <f t="shared" si="450"/>
        <v>0.67514228214061589</v>
      </c>
      <c r="BF1372" s="179" t="s">
        <v>7679</v>
      </c>
      <c r="BG1372" s="174"/>
      <c r="BH1372" s="166" t="s">
        <v>20501</v>
      </c>
      <c r="BI1372" s="162"/>
      <c r="BJ1372" s="163">
        <v>1</v>
      </c>
      <c r="BK1372" s="163"/>
    </row>
    <row r="1373" spans="1:63" ht="30.75" customHeight="1" x14ac:dyDescent="0.25">
      <c r="A1373" s="157">
        <v>1367</v>
      </c>
      <c r="B1373" s="164" t="s">
        <v>39</v>
      </c>
      <c r="C1373" s="169" t="s">
        <v>32</v>
      </c>
      <c r="D1373" s="169" t="s">
        <v>496</v>
      </c>
      <c r="E1373" s="170" t="s">
        <v>40</v>
      </c>
      <c r="F1373" s="171" t="s">
        <v>41</v>
      </c>
      <c r="G1373" s="171" t="s">
        <v>41</v>
      </c>
      <c r="H1373" s="172" t="s">
        <v>41</v>
      </c>
      <c r="I1373" s="164" t="s">
        <v>25</v>
      </c>
      <c r="J1373" s="164">
        <v>425</v>
      </c>
      <c r="K1373" s="171">
        <v>425</v>
      </c>
      <c r="L1373" s="171" t="s">
        <v>33</v>
      </c>
      <c r="M1373" s="173">
        <v>3407000</v>
      </c>
      <c r="N1373" s="173">
        <f t="shared" si="463"/>
        <v>997000</v>
      </c>
      <c r="O1373" s="173">
        <v>997043.47826086998</v>
      </c>
      <c r="P1373" s="173">
        <v>4404000</v>
      </c>
      <c r="Q1373" s="173">
        <f t="shared" si="464"/>
        <v>1296156.5217391308</v>
      </c>
      <c r="R1373" s="173">
        <f t="shared" si="465"/>
        <v>4703156.5217391308</v>
      </c>
      <c r="S1373" s="173">
        <v>4703100</v>
      </c>
      <c r="T1373" s="174" t="s">
        <v>82</v>
      </c>
      <c r="U1373" s="175" t="s">
        <v>441</v>
      </c>
      <c r="V1373" s="175" t="s">
        <v>2524</v>
      </c>
      <c r="W1373" s="175" t="s">
        <v>173</v>
      </c>
      <c r="X1373" s="176">
        <v>43294</v>
      </c>
      <c r="Y1373" s="171" t="s">
        <v>7684</v>
      </c>
      <c r="Z1373" s="171"/>
      <c r="AA1373" s="173"/>
      <c r="AB1373" s="173"/>
      <c r="AC1373" s="173"/>
      <c r="AD1373" s="173"/>
      <c r="AE1373" s="173"/>
      <c r="AF1373" s="173"/>
      <c r="AG1373" s="173">
        <v>12365000</v>
      </c>
      <c r="AH1373" s="173"/>
      <c r="AI1373" s="173"/>
      <c r="AJ1373" s="173"/>
      <c r="AK1373" s="173"/>
      <c r="AL1373" s="173"/>
      <c r="AM1373" s="173">
        <v>8703100</v>
      </c>
      <c r="AN1373" s="173"/>
      <c r="AO1373" s="173"/>
      <c r="AP1373" s="173"/>
      <c r="AQ1373" s="173"/>
      <c r="AR1373" s="173">
        <v>7144000</v>
      </c>
      <c r="AS1373" s="173"/>
      <c r="AT1373" s="160">
        <f t="shared" si="455"/>
        <v>3</v>
      </c>
      <c r="AU1373" s="173">
        <f t="shared" si="456"/>
        <v>28212100</v>
      </c>
      <c r="AV1373" s="173">
        <f t="shared" si="457"/>
        <v>9404000</v>
      </c>
      <c r="AW1373" s="173">
        <f t="shared" si="458"/>
        <v>7144000</v>
      </c>
      <c r="AX1373" s="173">
        <f t="shared" si="459"/>
        <v>4700900</v>
      </c>
      <c r="AY1373" s="173">
        <f t="shared" si="447"/>
        <v>2440900</v>
      </c>
      <c r="AZ1373" s="177">
        <f t="shared" si="448"/>
        <v>0.99953222342710124</v>
      </c>
      <c r="BA1373" s="177">
        <f t="shared" si="449"/>
        <v>0.51899810763113696</v>
      </c>
      <c r="BB1373" s="173">
        <f t="shared" si="466"/>
        <v>9404000</v>
      </c>
      <c r="BC1373" s="178">
        <f t="shared" si="452"/>
        <v>9404000</v>
      </c>
      <c r="BD1373" s="173">
        <f t="shared" si="454"/>
        <v>4700900</v>
      </c>
      <c r="BE1373" s="177">
        <f t="shared" si="450"/>
        <v>0.99953222342710124</v>
      </c>
      <c r="BF1373" s="179" t="s">
        <v>7679</v>
      </c>
      <c r="BG1373" s="174" t="s">
        <v>82</v>
      </c>
      <c r="BH1373" s="166" t="s">
        <v>20501</v>
      </c>
      <c r="BI1373" s="162"/>
      <c r="BJ1373" s="163">
        <v>1</v>
      </c>
      <c r="BK1373" s="163"/>
    </row>
    <row r="1374" spans="1:63" ht="30.75" customHeight="1" x14ac:dyDescent="0.25">
      <c r="A1374" s="157">
        <v>1368</v>
      </c>
      <c r="B1374" s="164" t="s">
        <v>274</v>
      </c>
      <c r="C1374" s="169" t="s">
        <v>275</v>
      </c>
      <c r="D1374" s="169" t="s">
        <v>496</v>
      </c>
      <c r="E1374" s="170" t="s">
        <v>276</v>
      </c>
      <c r="F1374" s="171" t="s">
        <v>277</v>
      </c>
      <c r="G1374" s="171" t="s">
        <v>277</v>
      </c>
      <c r="H1374" s="172" t="s">
        <v>277</v>
      </c>
      <c r="I1374" s="164" t="s">
        <v>21</v>
      </c>
      <c r="J1374" s="164">
        <v>663</v>
      </c>
      <c r="K1374" s="171">
        <v>663</v>
      </c>
      <c r="L1374" s="171" t="s">
        <v>278</v>
      </c>
      <c r="M1374" s="173">
        <v>2383000</v>
      </c>
      <c r="N1374" s="173">
        <f t="shared" si="463"/>
        <v>579000</v>
      </c>
      <c r="O1374" s="173">
        <v>579130.43478260899</v>
      </c>
      <c r="P1374" s="173">
        <v>2962000</v>
      </c>
      <c r="Q1374" s="173">
        <f t="shared" si="464"/>
        <v>752869.56521739159</v>
      </c>
      <c r="R1374" s="173">
        <f t="shared" si="465"/>
        <v>3135869.5652173916</v>
      </c>
      <c r="S1374" s="173">
        <v>3135800</v>
      </c>
      <c r="T1374" s="174"/>
      <c r="U1374" s="175" t="s">
        <v>22</v>
      </c>
      <c r="V1374" s="175" t="s">
        <v>23</v>
      </c>
      <c r="W1374" s="175" t="s">
        <v>29</v>
      </c>
      <c r="X1374" s="176">
        <v>43294</v>
      </c>
      <c r="Y1374" s="171" t="s">
        <v>7684</v>
      </c>
      <c r="Z1374" s="171"/>
      <c r="AA1374" s="173"/>
      <c r="AB1374" s="173"/>
      <c r="AC1374" s="173"/>
      <c r="AD1374" s="173"/>
      <c r="AE1374" s="173"/>
      <c r="AF1374" s="173"/>
      <c r="AG1374" s="173"/>
      <c r="AH1374" s="173"/>
      <c r="AI1374" s="173"/>
      <c r="AJ1374" s="173"/>
      <c r="AK1374" s="173">
        <v>5264000</v>
      </c>
      <c r="AL1374" s="173"/>
      <c r="AM1374" s="173">
        <v>6135800</v>
      </c>
      <c r="AN1374" s="173"/>
      <c r="AO1374" s="173"/>
      <c r="AP1374" s="173"/>
      <c r="AQ1374" s="173"/>
      <c r="AR1374" s="173">
        <v>4688000</v>
      </c>
      <c r="AS1374" s="173"/>
      <c r="AT1374" s="160">
        <f t="shared" si="455"/>
        <v>3</v>
      </c>
      <c r="AU1374" s="173">
        <f t="shared" si="456"/>
        <v>16087800</v>
      </c>
      <c r="AV1374" s="173">
        <f t="shared" si="457"/>
        <v>5362600</v>
      </c>
      <c r="AW1374" s="173">
        <f t="shared" si="458"/>
        <v>4688000</v>
      </c>
      <c r="AX1374" s="173">
        <f t="shared" si="459"/>
        <v>2226800</v>
      </c>
      <c r="AY1374" s="173">
        <f t="shared" si="447"/>
        <v>1552200</v>
      </c>
      <c r="AZ1374" s="177">
        <f t="shared" si="448"/>
        <v>0.71012181899355831</v>
      </c>
      <c r="BA1374" s="177">
        <f t="shared" si="449"/>
        <v>0.49499330314433321</v>
      </c>
      <c r="BB1374" s="173">
        <f t="shared" si="466"/>
        <v>5362600</v>
      </c>
      <c r="BC1374" s="178">
        <f t="shared" si="452"/>
        <v>5362600</v>
      </c>
      <c r="BD1374" s="173">
        <f t="shared" si="454"/>
        <v>2226800</v>
      </c>
      <c r="BE1374" s="177">
        <f t="shared" si="450"/>
        <v>0.71012181899355831</v>
      </c>
      <c r="BF1374" s="179" t="s">
        <v>7679</v>
      </c>
      <c r="BG1374" s="174"/>
      <c r="BH1374" s="166" t="s">
        <v>20501</v>
      </c>
      <c r="BI1374" s="162"/>
      <c r="BJ1374" s="163">
        <v>1</v>
      </c>
      <c r="BK1374" s="163"/>
    </row>
    <row r="1375" spans="1:63" ht="30.75" customHeight="1" x14ac:dyDescent="0.25">
      <c r="A1375" s="157">
        <v>1369</v>
      </c>
      <c r="B1375" s="164" t="s">
        <v>203</v>
      </c>
      <c r="C1375" s="169" t="s">
        <v>204</v>
      </c>
      <c r="D1375" s="169" t="s">
        <v>496</v>
      </c>
      <c r="E1375" s="170" t="s">
        <v>205</v>
      </c>
      <c r="F1375" s="171" t="s">
        <v>206</v>
      </c>
      <c r="G1375" s="171" t="s">
        <v>206</v>
      </c>
      <c r="H1375" s="172" t="s">
        <v>206</v>
      </c>
      <c r="I1375" s="164" t="s">
        <v>21</v>
      </c>
      <c r="J1375" s="164">
        <v>607</v>
      </c>
      <c r="K1375" s="171">
        <v>607</v>
      </c>
      <c r="L1375" s="171" t="s">
        <v>206</v>
      </c>
      <c r="M1375" s="173">
        <v>1662000</v>
      </c>
      <c r="N1375" s="173">
        <f t="shared" si="463"/>
        <v>466000</v>
      </c>
      <c r="O1375" s="173">
        <v>466434.78260869603</v>
      </c>
      <c r="P1375" s="173">
        <v>2128000</v>
      </c>
      <c r="Q1375" s="173">
        <f t="shared" si="464"/>
        <v>606365.21739130479</v>
      </c>
      <c r="R1375" s="173">
        <f t="shared" si="465"/>
        <v>2268365.2173913047</v>
      </c>
      <c r="S1375" s="173">
        <v>2268300</v>
      </c>
      <c r="T1375" s="174"/>
      <c r="U1375" s="175" t="s">
        <v>22</v>
      </c>
      <c r="V1375" s="175" t="s">
        <v>23</v>
      </c>
      <c r="W1375" s="175" t="s">
        <v>24</v>
      </c>
      <c r="X1375" s="176">
        <v>43294</v>
      </c>
      <c r="Y1375" s="171" t="s">
        <v>7684</v>
      </c>
      <c r="Z1375" s="171"/>
      <c r="AA1375" s="173"/>
      <c r="AB1375" s="173"/>
      <c r="AC1375" s="173"/>
      <c r="AD1375" s="173"/>
      <c r="AE1375" s="173"/>
      <c r="AF1375" s="173"/>
      <c r="AG1375" s="173"/>
      <c r="AH1375" s="173"/>
      <c r="AI1375" s="173"/>
      <c r="AJ1375" s="173"/>
      <c r="AK1375" s="173"/>
      <c r="AL1375" s="173"/>
      <c r="AM1375" s="173">
        <v>4268300</v>
      </c>
      <c r="AN1375" s="173"/>
      <c r="AO1375" s="173"/>
      <c r="AP1375" s="173"/>
      <c r="AQ1375" s="173">
        <v>15000000</v>
      </c>
      <c r="AR1375" s="173">
        <v>3633000</v>
      </c>
      <c r="AS1375" s="173"/>
      <c r="AT1375" s="160">
        <f t="shared" si="455"/>
        <v>3</v>
      </c>
      <c r="AU1375" s="173">
        <f t="shared" si="456"/>
        <v>22901300</v>
      </c>
      <c r="AV1375" s="173">
        <f t="shared" si="457"/>
        <v>7633800</v>
      </c>
      <c r="AW1375" s="173">
        <f t="shared" si="458"/>
        <v>3633000</v>
      </c>
      <c r="AX1375" s="173">
        <f t="shared" si="459"/>
        <v>5365500</v>
      </c>
      <c r="AY1375" s="173">
        <f t="shared" si="447"/>
        <v>1364700</v>
      </c>
      <c r="AZ1375" s="177">
        <f t="shared" si="448"/>
        <v>2.3654278534585371</v>
      </c>
      <c r="BA1375" s="177">
        <f t="shared" si="449"/>
        <v>0.60163999470969454</v>
      </c>
      <c r="BB1375" s="173">
        <f>AR1375</f>
        <v>3633000</v>
      </c>
      <c r="BC1375" s="178">
        <f t="shared" si="452"/>
        <v>7633800</v>
      </c>
      <c r="BD1375" s="173">
        <f t="shared" si="454"/>
        <v>1364700</v>
      </c>
      <c r="BE1375" s="177">
        <f t="shared" si="450"/>
        <v>0.60163999470969454</v>
      </c>
      <c r="BF1375" s="179" t="s">
        <v>20561</v>
      </c>
      <c r="BG1375" s="174"/>
      <c r="BH1375" s="166" t="s">
        <v>20501</v>
      </c>
      <c r="BI1375" s="162"/>
      <c r="BJ1375" s="163">
        <v>1</v>
      </c>
      <c r="BK1375" s="163"/>
    </row>
    <row r="1376" spans="1:63" ht="30.75" customHeight="1" x14ac:dyDescent="0.25">
      <c r="A1376" s="157">
        <v>1370</v>
      </c>
      <c r="B1376" s="164" t="s">
        <v>3054</v>
      </c>
      <c r="C1376" s="169" t="s">
        <v>3055</v>
      </c>
      <c r="D1376" s="169" t="s">
        <v>2560</v>
      </c>
      <c r="E1376" s="157">
        <v>5.67</v>
      </c>
      <c r="F1376" s="171" t="s">
        <v>3056</v>
      </c>
      <c r="G1376" s="171" t="s">
        <v>3056</v>
      </c>
      <c r="H1376" s="172" t="s">
        <v>3056</v>
      </c>
      <c r="I1376" s="164" t="s">
        <v>439</v>
      </c>
      <c r="J1376" s="164">
        <v>178</v>
      </c>
      <c r="K1376" s="171">
        <v>178</v>
      </c>
      <c r="L1376" s="171" t="s">
        <v>3057</v>
      </c>
      <c r="M1376" s="173">
        <v>205000</v>
      </c>
      <c r="N1376" s="173">
        <f t="shared" si="463"/>
        <v>68000</v>
      </c>
      <c r="O1376" s="173">
        <v>68869.565217391297</v>
      </c>
      <c r="P1376" s="173">
        <v>273000</v>
      </c>
      <c r="Q1376" s="173">
        <f t="shared" si="464"/>
        <v>89530.434782608689</v>
      </c>
      <c r="R1376" s="173">
        <f t="shared" si="465"/>
        <v>294530.4347826087</v>
      </c>
      <c r="S1376" s="173">
        <v>294500</v>
      </c>
      <c r="T1376" s="174"/>
      <c r="U1376" s="175" t="s">
        <v>441</v>
      </c>
      <c r="V1376" s="175" t="s">
        <v>2524</v>
      </c>
      <c r="W1376" s="175" t="s">
        <v>173</v>
      </c>
      <c r="X1376" s="176">
        <v>43294</v>
      </c>
      <c r="Y1376" s="171" t="s">
        <v>7863</v>
      </c>
      <c r="Z1376" s="171"/>
      <c r="AA1376" s="173"/>
      <c r="AB1376" s="173"/>
      <c r="AC1376" s="173"/>
      <c r="AD1376" s="173"/>
      <c r="AE1376" s="173"/>
      <c r="AF1376" s="173"/>
      <c r="AG1376" s="173">
        <v>1064000</v>
      </c>
      <c r="AH1376" s="173"/>
      <c r="AI1376" s="173">
        <v>314400</v>
      </c>
      <c r="AJ1376" s="173"/>
      <c r="AK1376" s="173"/>
      <c r="AL1376" s="173"/>
      <c r="AM1376" s="173"/>
      <c r="AN1376" s="173"/>
      <c r="AO1376" s="173"/>
      <c r="AP1376" s="173"/>
      <c r="AQ1376" s="173"/>
      <c r="AR1376" s="173"/>
      <c r="AS1376" s="173">
        <v>374000</v>
      </c>
      <c r="AT1376" s="160">
        <f t="shared" si="455"/>
        <v>3</v>
      </c>
      <c r="AU1376" s="173">
        <f t="shared" si="456"/>
        <v>1752400</v>
      </c>
      <c r="AV1376" s="173">
        <f t="shared" si="457"/>
        <v>584100</v>
      </c>
      <c r="AW1376" s="173">
        <f t="shared" si="458"/>
        <v>314400</v>
      </c>
      <c r="AX1376" s="173">
        <f t="shared" si="459"/>
        <v>289600</v>
      </c>
      <c r="AY1376" s="173">
        <f t="shared" si="447"/>
        <v>19900</v>
      </c>
      <c r="AZ1376" s="177">
        <f t="shared" si="448"/>
        <v>0.9833616298811545</v>
      </c>
      <c r="BA1376" s="177">
        <f t="shared" si="449"/>
        <v>6.7572156196943969E-2</v>
      </c>
      <c r="BB1376" s="173">
        <f>AS1376</f>
        <v>374000</v>
      </c>
      <c r="BC1376" s="178">
        <f t="shared" si="452"/>
        <v>584100</v>
      </c>
      <c r="BD1376" s="173">
        <f t="shared" si="454"/>
        <v>79500</v>
      </c>
      <c r="BE1376" s="177">
        <f t="shared" si="450"/>
        <v>0.2699490662139219</v>
      </c>
      <c r="BF1376" s="179" t="s">
        <v>20562</v>
      </c>
      <c r="BG1376" s="174"/>
      <c r="BH1376" s="166" t="s">
        <v>7863</v>
      </c>
      <c r="BI1376" s="162"/>
      <c r="BJ1376" s="163">
        <v>1</v>
      </c>
      <c r="BK1376" s="163"/>
    </row>
    <row r="1377" spans="1:63" ht="30.75" customHeight="1" x14ac:dyDescent="0.25">
      <c r="A1377" s="157">
        <v>1371</v>
      </c>
      <c r="B1377" s="164" t="s">
        <v>7126</v>
      </c>
      <c r="C1377" s="169" t="s">
        <v>7119</v>
      </c>
      <c r="D1377" s="169" t="s">
        <v>597</v>
      </c>
      <c r="E1377" s="170" t="s">
        <v>7127</v>
      </c>
      <c r="F1377" s="171" t="s">
        <v>7128</v>
      </c>
      <c r="G1377" s="171" t="s">
        <v>7128</v>
      </c>
      <c r="H1377" s="172" t="s">
        <v>7128</v>
      </c>
      <c r="I1377" s="164"/>
      <c r="J1377" s="164">
        <v>1826</v>
      </c>
      <c r="K1377" s="171">
        <v>1826</v>
      </c>
      <c r="L1377" s="171" t="s">
        <v>7122</v>
      </c>
      <c r="M1377" s="173">
        <v>20000</v>
      </c>
      <c r="N1377" s="173">
        <f t="shared" si="463"/>
        <v>12000</v>
      </c>
      <c r="O1377" s="173">
        <v>12052.1739130435</v>
      </c>
      <c r="P1377" s="173">
        <v>32000</v>
      </c>
      <c r="Q1377" s="173">
        <f t="shared" si="464"/>
        <v>15667.826086956551</v>
      </c>
      <c r="R1377" s="173">
        <f t="shared" si="465"/>
        <v>35667.826086956549</v>
      </c>
      <c r="S1377" s="173">
        <v>35600</v>
      </c>
      <c r="T1377" s="174"/>
      <c r="U1377" s="175" t="s">
        <v>598</v>
      </c>
      <c r="V1377" s="175" t="s">
        <v>7052</v>
      </c>
      <c r="W1377" s="175" t="s">
        <v>173</v>
      </c>
      <c r="X1377" s="176">
        <v>43294</v>
      </c>
      <c r="Y1377" s="171" t="s">
        <v>7686</v>
      </c>
      <c r="Z1377" s="171"/>
      <c r="AA1377" s="173"/>
      <c r="AB1377" s="173"/>
      <c r="AC1377" s="173"/>
      <c r="AD1377" s="173"/>
      <c r="AE1377" s="173"/>
      <c r="AF1377" s="173">
        <v>175000</v>
      </c>
      <c r="AG1377" s="173">
        <v>160000</v>
      </c>
      <c r="AH1377" s="173"/>
      <c r="AI1377" s="173">
        <v>35880</v>
      </c>
      <c r="AJ1377" s="173"/>
      <c r="AK1377" s="173"/>
      <c r="AL1377" s="173"/>
      <c r="AM1377" s="173"/>
      <c r="AN1377" s="173"/>
      <c r="AO1377" s="173"/>
      <c r="AP1377" s="173"/>
      <c r="AQ1377" s="173"/>
      <c r="AR1377" s="173"/>
      <c r="AS1377" s="173"/>
      <c r="AT1377" s="160">
        <f t="shared" si="455"/>
        <v>3</v>
      </c>
      <c r="AU1377" s="173">
        <f t="shared" si="456"/>
        <v>370880</v>
      </c>
      <c r="AV1377" s="173">
        <f t="shared" si="457"/>
        <v>123600</v>
      </c>
      <c r="AW1377" s="173">
        <f t="shared" si="458"/>
        <v>35880</v>
      </c>
      <c r="AX1377" s="173">
        <f t="shared" si="459"/>
        <v>88000</v>
      </c>
      <c r="AY1377" s="173">
        <f t="shared" si="447"/>
        <v>280</v>
      </c>
      <c r="AZ1377" s="177">
        <f t="shared" si="448"/>
        <v>2.4719101123595504</v>
      </c>
      <c r="BA1377" s="177">
        <f t="shared" si="449"/>
        <v>7.8651685393258432E-3</v>
      </c>
      <c r="BB1377" s="173">
        <f>AV1377</f>
        <v>123600</v>
      </c>
      <c r="BC1377" s="178">
        <f t="shared" si="452"/>
        <v>123600</v>
      </c>
      <c r="BD1377" s="173">
        <f t="shared" si="454"/>
        <v>88000</v>
      </c>
      <c r="BE1377" s="177">
        <f t="shared" si="450"/>
        <v>2.4719101123595504</v>
      </c>
      <c r="BF1377" s="179" t="s">
        <v>7679</v>
      </c>
      <c r="BG1377" s="174"/>
      <c r="BH1377" s="166" t="s">
        <v>20501</v>
      </c>
      <c r="BI1377" s="162"/>
      <c r="BJ1377" s="163">
        <v>1</v>
      </c>
      <c r="BK1377" s="163"/>
    </row>
    <row r="1378" spans="1:63" ht="30.75" customHeight="1" x14ac:dyDescent="0.25">
      <c r="A1378" s="157">
        <v>1372</v>
      </c>
      <c r="B1378" s="164" t="s">
        <v>7098</v>
      </c>
      <c r="C1378" s="169" t="s">
        <v>7084</v>
      </c>
      <c r="D1378" s="169" t="s">
        <v>597</v>
      </c>
      <c r="E1378" s="170" t="s">
        <v>7099</v>
      </c>
      <c r="F1378" s="171" t="s">
        <v>7100</v>
      </c>
      <c r="G1378" s="171" t="s">
        <v>7100</v>
      </c>
      <c r="H1378" s="172" t="s">
        <v>7100</v>
      </c>
      <c r="I1378" s="164"/>
      <c r="J1378" s="164">
        <v>1825</v>
      </c>
      <c r="K1378" s="171">
        <v>1825</v>
      </c>
      <c r="L1378" s="171" t="s">
        <v>7088</v>
      </c>
      <c r="M1378" s="173">
        <v>10000</v>
      </c>
      <c r="N1378" s="173">
        <f t="shared" si="463"/>
        <v>12000</v>
      </c>
      <c r="O1378" s="173">
        <v>12052.1739130435</v>
      </c>
      <c r="P1378" s="173">
        <v>22000</v>
      </c>
      <c r="Q1378" s="173">
        <f t="shared" si="464"/>
        <v>15667.826086956551</v>
      </c>
      <c r="R1378" s="173">
        <f t="shared" si="465"/>
        <v>25667.826086956549</v>
      </c>
      <c r="S1378" s="173">
        <v>25600</v>
      </c>
      <c r="T1378" s="174"/>
      <c r="U1378" s="175" t="s">
        <v>598</v>
      </c>
      <c r="V1378" s="175" t="s">
        <v>7052</v>
      </c>
      <c r="W1378" s="175" t="s">
        <v>173</v>
      </c>
      <c r="X1378" s="176">
        <v>43294</v>
      </c>
      <c r="Y1378" s="171" t="s">
        <v>7686</v>
      </c>
      <c r="Z1378" s="171"/>
      <c r="AA1378" s="173"/>
      <c r="AB1378" s="173"/>
      <c r="AC1378" s="173"/>
      <c r="AD1378" s="173"/>
      <c r="AE1378" s="173"/>
      <c r="AF1378" s="173">
        <v>80000</v>
      </c>
      <c r="AG1378" s="173">
        <v>149000</v>
      </c>
      <c r="AH1378" s="173"/>
      <c r="AI1378" s="173"/>
      <c r="AJ1378" s="173"/>
      <c r="AK1378" s="173"/>
      <c r="AL1378" s="173"/>
      <c r="AM1378" s="173"/>
      <c r="AN1378" s="173"/>
      <c r="AO1378" s="173"/>
      <c r="AP1378" s="173">
        <v>95000</v>
      </c>
      <c r="AQ1378" s="173"/>
      <c r="AR1378" s="173"/>
      <c r="AS1378" s="173"/>
      <c r="AT1378" s="160">
        <f t="shared" si="455"/>
        <v>3</v>
      </c>
      <c r="AU1378" s="173">
        <f t="shared" si="456"/>
        <v>324000</v>
      </c>
      <c r="AV1378" s="173">
        <f t="shared" si="457"/>
        <v>108000</v>
      </c>
      <c r="AW1378" s="173">
        <f t="shared" si="458"/>
        <v>80000</v>
      </c>
      <c r="AX1378" s="173">
        <f t="shared" si="459"/>
        <v>82400</v>
      </c>
      <c r="AY1378" s="173">
        <f t="shared" ref="AY1378:AY1397" si="467">AW1378-S1378</f>
        <v>54400</v>
      </c>
      <c r="AZ1378" s="177">
        <f t="shared" ref="AZ1378:AZ1393" si="468">AX1378/S1378</f>
        <v>3.21875</v>
      </c>
      <c r="BA1378" s="177">
        <f t="shared" ref="BA1378:BA1393" si="469">AY1378/S1378</f>
        <v>2.125</v>
      </c>
      <c r="BB1378" s="173">
        <f t="shared" ref="BB1378:BB1389" si="470">AW1378</f>
        <v>80000</v>
      </c>
      <c r="BC1378" s="178">
        <f t="shared" si="452"/>
        <v>108000</v>
      </c>
      <c r="BD1378" s="173">
        <f t="shared" si="454"/>
        <v>54400</v>
      </c>
      <c r="BE1378" s="177">
        <f t="shared" ref="BE1378:BE1393" si="471">BD1378/S1378</f>
        <v>2.125</v>
      </c>
      <c r="BF1378" s="179" t="s">
        <v>20515</v>
      </c>
      <c r="BG1378" s="174"/>
      <c r="BH1378" s="166" t="s">
        <v>20501</v>
      </c>
      <c r="BI1378" s="162"/>
      <c r="BJ1378" s="163">
        <v>1</v>
      </c>
      <c r="BK1378" s="163"/>
    </row>
    <row r="1379" spans="1:63" ht="30.75" customHeight="1" x14ac:dyDescent="0.25">
      <c r="A1379" s="157">
        <v>1373</v>
      </c>
      <c r="B1379" s="164" t="s">
        <v>7143</v>
      </c>
      <c r="C1379" s="169" t="s">
        <v>7139</v>
      </c>
      <c r="D1379" s="169" t="s">
        <v>597</v>
      </c>
      <c r="E1379" s="170" t="s">
        <v>7144</v>
      </c>
      <c r="F1379" s="171" t="s">
        <v>7145</v>
      </c>
      <c r="G1379" s="171" t="s">
        <v>7145</v>
      </c>
      <c r="H1379" s="172" t="s">
        <v>7145</v>
      </c>
      <c r="I1379" s="164"/>
      <c r="J1379" s="164">
        <v>1829</v>
      </c>
      <c r="K1379" s="171">
        <v>1829</v>
      </c>
      <c r="L1379" s="171" t="s">
        <v>7142</v>
      </c>
      <c r="M1379" s="173">
        <v>20000</v>
      </c>
      <c r="N1379" s="173">
        <f t="shared" si="463"/>
        <v>12000</v>
      </c>
      <c r="O1379" s="173">
        <v>12052.1739130435</v>
      </c>
      <c r="P1379" s="173">
        <v>32000</v>
      </c>
      <c r="Q1379" s="173">
        <f t="shared" si="464"/>
        <v>15667.826086956551</v>
      </c>
      <c r="R1379" s="173">
        <f t="shared" si="465"/>
        <v>35667.826086956549</v>
      </c>
      <c r="S1379" s="173">
        <v>35600</v>
      </c>
      <c r="T1379" s="174"/>
      <c r="U1379" s="175" t="s">
        <v>598</v>
      </c>
      <c r="V1379" s="175" t="s">
        <v>7052</v>
      </c>
      <c r="W1379" s="175" t="s">
        <v>173</v>
      </c>
      <c r="X1379" s="176">
        <v>43294</v>
      </c>
      <c r="Y1379" s="171" t="s">
        <v>7686</v>
      </c>
      <c r="Z1379" s="171"/>
      <c r="AA1379" s="173"/>
      <c r="AB1379" s="173"/>
      <c r="AC1379" s="173"/>
      <c r="AD1379" s="173"/>
      <c r="AE1379" s="173"/>
      <c r="AF1379" s="173">
        <v>80000</v>
      </c>
      <c r="AG1379" s="173">
        <v>160000</v>
      </c>
      <c r="AH1379" s="173"/>
      <c r="AI1379" s="173"/>
      <c r="AJ1379" s="173"/>
      <c r="AK1379" s="173"/>
      <c r="AL1379" s="173"/>
      <c r="AM1379" s="173"/>
      <c r="AN1379" s="173"/>
      <c r="AO1379" s="173"/>
      <c r="AP1379" s="173">
        <v>42000</v>
      </c>
      <c r="AQ1379" s="173"/>
      <c r="AR1379" s="173"/>
      <c r="AS1379" s="173"/>
      <c r="AT1379" s="160">
        <f t="shared" si="455"/>
        <v>3</v>
      </c>
      <c r="AU1379" s="173">
        <f t="shared" si="456"/>
        <v>282000</v>
      </c>
      <c r="AV1379" s="173">
        <f t="shared" si="457"/>
        <v>94000</v>
      </c>
      <c r="AW1379" s="173">
        <f t="shared" si="458"/>
        <v>42000</v>
      </c>
      <c r="AX1379" s="173">
        <f t="shared" si="459"/>
        <v>58400</v>
      </c>
      <c r="AY1379" s="173">
        <f t="shared" si="467"/>
        <v>6400</v>
      </c>
      <c r="AZ1379" s="177">
        <f t="shared" si="468"/>
        <v>1.6404494382022472</v>
      </c>
      <c r="BA1379" s="177">
        <f t="shared" si="469"/>
        <v>0.1797752808988764</v>
      </c>
      <c r="BB1379" s="173">
        <f t="shared" si="470"/>
        <v>42000</v>
      </c>
      <c r="BC1379" s="178">
        <f t="shared" si="452"/>
        <v>94000</v>
      </c>
      <c r="BD1379" s="173">
        <f t="shared" si="454"/>
        <v>6400</v>
      </c>
      <c r="BE1379" s="177">
        <f t="shared" si="471"/>
        <v>0.1797752808988764</v>
      </c>
      <c r="BF1379" s="179" t="s">
        <v>20515</v>
      </c>
      <c r="BG1379" s="174"/>
      <c r="BH1379" s="166" t="s">
        <v>20501</v>
      </c>
      <c r="BI1379" s="162"/>
      <c r="BJ1379" s="163">
        <v>1</v>
      </c>
      <c r="BK1379" s="163"/>
    </row>
    <row r="1380" spans="1:63" ht="30.75" customHeight="1" x14ac:dyDescent="0.25">
      <c r="A1380" s="157">
        <v>1374</v>
      </c>
      <c r="B1380" s="164" t="s">
        <v>7185</v>
      </c>
      <c r="C1380" s="169" t="s">
        <v>7169</v>
      </c>
      <c r="D1380" s="169" t="s">
        <v>597</v>
      </c>
      <c r="E1380" s="170" t="s">
        <v>7186</v>
      </c>
      <c r="F1380" s="171" t="s">
        <v>7187</v>
      </c>
      <c r="G1380" s="171" t="s">
        <v>7187</v>
      </c>
      <c r="H1380" s="172" t="s">
        <v>7187</v>
      </c>
      <c r="I1380" s="164"/>
      <c r="J1380" s="164">
        <v>1830</v>
      </c>
      <c r="K1380" s="171">
        <v>1830</v>
      </c>
      <c r="L1380" s="171" t="s">
        <v>7172</v>
      </c>
      <c r="M1380" s="173">
        <v>25000</v>
      </c>
      <c r="N1380" s="173">
        <f t="shared" si="463"/>
        <v>12000</v>
      </c>
      <c r="O1380" s="173">
        <v>12052.1739130435</v>
      </c>
      <c r="P1380" s="173">
        <v>37000</v>
      </c>
      <c r="Q1380" s="173">
        <f t="shared" si="464"/>
        <v>15667.826086956551</v>
      </c>
      <c r="R1380" s="173">
        <f t="shared" si="465"/>
        <v>40667.826086956549</v>
      </c>
      <c r="S1380" s="173">
        <v>40600</v>
      </c>
      <c r="T1380" s="174"/>
      <c r="U1380" s="175" t="s">
        <v>598</v>
      </c>
      <c r="V1380" s="175" t="s">
        <v>7052</v>
      </c>
      <c r="W1380" s="175" t="s">
        <v>173</v>
      </c>
      <c r="X1380" s="176">
        <v>43294</v>
      </c>
      <c r="Y1380" s="171" t="s">
        <v>7686</v>
      </c>
      <c r="Z1380" s="171"/>
      <c r="AA1380" s="173"/>
      <c r="AB1380" s="173"/>
      <c r="AC1380" s="173"/>
      <c r="AD1380" s="173"/>
      <c r="AE1380" s="173"/>
      <c r="AF1380" s="173">
        <v>80000</v>
      </c>
      <c r="AG1380" s="173">
        <v>165000</v>
      </c>
      <c r="AH1380" s="173"/>
      <c r="AI1380" s="173"/>
      <c r="AJ1380" s="173"/>
      <c r="AK1380" s="173"/>
      <c r="AL1380" s="173"/>
      <c r="AM1380" s="173"/>
      <c r="AN1380" s="173"/>
      <c r="AO1380" s="173"/>
      <c r="AP1380" s="173">
        <v>60000</v>
      </c>
      <c r="AQ1380" s="173"/>
      <c r="AR1380" s="173"/>
      <c r="AS1380" s="173"/>
      <c r="AT1380" s="160">
        <f t="shared" si="455"/>
        <v>3</v>
      </c>
      <c r="AU1380" s="173">
        <f t="shared" si="456"/>
        <v>305000</v>
      </c>
      <c r="AV1380" s="173">
        <f t="shared" si="457"/>
        <v>101700</v>
      </c>
      <c r="AW1380" s="173">
        <f t="shared" si="458"/>
        <v>60000</v>
      </c>
      <c r="AX1380" s="173">
        <f t="shared" si="459"/>
        <v>61100</v>
      </c>
      <c r="AY1380" s="173">
        <f t="shared" si="467"/>
        <v>19400</v>
      </c>
      <c r="AZ1380" s="177">
        <f t="shared" si="468"/>
        <v>1.5049261083743843</v>
      </c>
      <c r="BA1380" s="177">
        <f t="shared" si="469"/>
        <v>0.47783251231527096</v>
      </c>
      <c r="BB1380" s="173">
        <f t="shared" si="470"/>
        <v>60000</v>
      </c>
      <c r="BC1380" s="178">
        <f t="shared" si="452"/>
        <v>101700</v>
      </c>
      <c r="BD1380" s="173">
        <f t="shared" si="454"/>
        <v>19400</v>
      </c>
      <c r="BE1380" s="177">
        <f t="shared" si="471"/>
        <v>0.47783251231527096</v>
      </c>
      <c r="BF1380" s="179" t="s">
        <v>20515</v>
      </c>
      <c r="BG1380" s="174"/>
      <c r="BH1380" s="166" t="s">
        <v>20501</v>
      </c>
      <c r="BI1380" s="162"/>
      <c r="BJ1380" s="163">
        <v>1</v>
      </c>
      <c r="BK1380" s="163"/>
    </row>
    <row r="1381" spans="1:63" ht="30.75" customHeight="1" x14ac:dyDescent="0.25">
      <c r="A1381" s="157">
        <v>1375</v>
      </c>
      <c r="B1381" s="164" t="s">
        <v>7163</v>
      </c>
      <c r="C1381" s="169" t="s">
        <v>7139</v>
      </c>
      <c r="D1381" s="169" t="s">
        <v>597</v>
      </c>
      <c r="E1381" s="170" t="s">
        <v>7164</v>
      </c>
      <c r="F1381" s="171" t="s">
        <v>7165</v>
      </c>
      <c r="G1381" s="171" t="s">
        <v>7165</v>
      </c>
      <c r="H1381" s="172" t="s">
        <v>7165</v>
      </c>
      <c r="I1381" s="164"/>
      <c r="J1381" s="164">
        <v>1829</v>
      </c>
      <c r="K1381" s="171">
        <v>1829</v>
      </c>
      <c r="L1381" s="171" t="s">
        <v>7142</v>
      </c>
      <c r="M1381" s="173">
        <v>20000</v>
      </c>
      <c r="N1381" s="173">
        <f t="shared" si="463"/>
        <v>12000</v>
      </c>
      <c r="O1381" s="173">
        <v>12052.1739130435</v>
      </c>
      <c r="P1381" s="173">
        <v>32000</v>
      </c>
      <c r="Q1381" s="173">
        <f t="shared" si="464"/>
        <v>15667.826086956551</v>
      </c>
      <c r="R1381" s="173">
        <f t="shared" si="465"/>
        <v>35667.826086956549</v>
      </c>
      <c r="S1381" s="173">
        <v>35600</v>
      </c>
      <c r="T1381" s="174"/>
      <c r="U1381" s="175" t="s">
        <v>598</v>
      </c>
      <c r="V1381" s="175" t="s">
        <v>7052</v>
      </c>
      <c r="W1381" s="175" t="s">
        <v>173</v>
      </c>
      <c r="X1381" s="176">
        <v>43294</v>
      </c>
      <c r="Y1381" s="171" t="s">
        <v>7688</v>
      </c>
      <c r="Z1381" s="171"/>
      <c r="AA1381" s="173"/>
      <c r="AB1381" s="173"/>
      <c r="AC1381" s="173"/>
      <c r="AD1381" s="173"/>
      <c r="AE1381" s="173"/>
      <c r="AF1381" s="173">
        <v>175000</v>
      </c>
      <c r="AG1381" s="173">
        <v>160000</v>
      </c>
      <c r="AH1381" s="173"/>
      <c r="AI1381" s="173"/>
      <c r="AJ1381" s="173"/>
      <c r="AK1381" s="173"/>
      <c r="AL1381" s="173"/>
      <c r="AM1381" s="173"/>
      <c r="AN1381" s="173"/>
      <c r="AO1381" s="173"/>
      <c r="AP1381" s="173"/>
      <c r="AQ1381" s="173">
        <v>350000</v>
      </c>
      <c r="AR1381" s="173"/>
      <c r="AS1381" s="173"/>
      <c r="AT1381" s="160">
        <f t="shared" si="455"/>
        <v>3</v>
      </c>
      <c r="AU1381" s="173">
        <f t="shared" si="456"/>
        <v>685000</v>
      </c>
      <c r="AV1381" s="173">
        <f t="shared" si="457"/>
        <v>228300</v>
      </c>
      <c r="AW1381" s="173">
        <f t="shared" si="458"/>
        <v>160000</v>
      </c>
      <c r="AX1381" s="173">
        <f t="shared" si="459"/>
        <v>192700</v>
      </c>
      <c r="AY1381" s="173">
        <f t="shared" si="467"/>
        <v>124400</v>
      </c>
      <c r="AZ1381" s="177">
        <f t="shared" si="468"/>
        <v>5.4129213483146064</v>
      </c>
      <c r="BA1381" s="177">
        <f t="shared" si="469"/>
        <v>3.49438202247191</v>
      </c>
      <c r="BB1381" s="173">
        <f t="shared" si="470"/>
        <v>160000</v>
      </c>
      <c r="BC1381" s="178">
        <f t="shared" si="452"/>
        <v>228300</v>
      </c>
      <c r="BD1381" s="173">
        <f t="shared" si="454"/>
        <v>124400</v>
      </c>
      <c r="BE1381" s="177">
        <f t="shared" si="471"/>
        <v>3.49438202247191</v>
      </c>
      <c r="BF1381" s="179" t="s">
        <v>20515</v>
      </c>
      <c r="BG1381" s="174"/>
      <c r="BH1381" s="166" t="s">
        <v>20501</v>
      </c>
      <c r="BI1381" s="162"/>
      <c r="BJ1381" s="163">
        <v>1</v>
      </c>
      <c r="BK1381" s="163"/>
    </row>
    <row r="1382" spans="1:63" ht="30.75" customHeight="1" x14ac:dyDescent="0.25">
      <c r="A1382" s="157">
        <v>1376</v>
      </c>
      <c r="B1382" s="164" t="s">
        <v>7109</v>
      </c>
      <c r="C1382" s="169" t="s">
        <v>7084</v>
      </c>
      <c r="D1382" s="169" t="s">
        <v>597</v>
      </c>
      <c r="E1382" s="170" t="s">
        <v>7110</v>
      </c>
      <c r="F1382" s="171" t="s">
        <v>7111</v>
      </c>
      <c r="G1382" s="171" t="s">
        <v>7111</v>
      </c>
      <c r="H1382" s="172" t="s">
        <v>7111</v>
      </c>
      <c r="I1382" s="164"/>
      <c r="J1382" s="164">
        <v>1825</v>
      </c>
      <c r="K1382" s="171">
        <v>1825</v>
      </c>
      <c r="L1382" s="171" t="s">
        <v>7088</v>
      </c>
      <c r="M1382" s="173">
        <v>10000</v>
      </c>
      <c r="N1382" s="173">
        <f t="shared" si="463"/>
        <v>12000</v>
      </c>
      <c r="O1382" s="173">
        <v>12052.1739130435</v>
      </c>
      <c r="P1382" s="173">
        <v>22000</v>
      </c>
      <c r="Q1382" s="173">
        <f t="shared" si="464"/>
        <v>15667.826086956551</v>
      </c>
      <c r="R1382" s="173">
        <f t="shared" si="465"/>
        <v>25667.826086956549</v>
      </c>
      <c r="S1382" s="173">
        <v>25600</v>
      </c>
      <c r="T1382" s="174"/>
      <c r="U1382" s="175" t="s">
        <v>598</v>
      </c>
      <c r="V1382" s="175" t="s">
        <v>7052</v>
      </c>
      <c r="W1382" s="175" t="s">
        <v>173</v>
      </c>
      <c r="X1382" s="176">
        <v>43294</v>
      </c>
      <c r="Y1382" s="171" t="s">
        <v>7686</v>
      </c>
      <c r="Z1382" s="171"/>
      <c r="AA1382" s="173"/>
      <c r="AB1382" s="173"/>
      <c r="AC1382" s="173"/>
      <c r="AD1382" s="173"/>
      <c r="AE1382" s="173"/>
      <c r="AF1382" s="173">
        <v>80000</v>
      </c>
      <c r="AG1382" s="173">
        <v>149000</v>
      </c>
      <c r="AH1382" s="173"/>
      <c r="AI1382" s="173"/>
      <c r="AJ1382" s="173"/>
      <c r="AK1382" s="173"/>
      <c r="AL1382" s="173"/>
      <c r="AM1382" s="173"/>
      <c r="AN1382" s="173"/>
      <c r="AO1382" s="173"/>
      <c r="AP1382" s="173">
        <v>71000</v>
      </c>
      <c r="AQ1382" s="173"/>
      <c r="AR1382" s="173"/>
      <c r="AS1382" s="173"/>
      <c r="AT1382" s="160">
        <f t="shared" si="455"/>
        <v>3</v>
      </c>
      <c r="AU1382" s="173">
        <f t="shared" si="456"/>
        <v>300000</v>
      </c>
      <c r="AV1382" s="173">
        <f t="shared" si="457"/>
        <v>100000</v>
      </c>
      <c r="AW1382" s="173">
        <f t="shared" si="458"/>
        <v>71000</v>
      </c>
      <c r="AX1382" s="173">
        <f t="shared" si="459"/>
        <v>74400</v>
      </c>
      <c r="AY1382" s="173">
        <f t="shared" si="467"/>
        <v>45400</v>
      </c>
      <c r="AZ1382" s="177">
        <f t="shared" si="468"/>
        <v>2.90625</v>
      </c>
      <c r="BA1382" s="177">
        <f t="shared" si="469"/>
        <v>1.7734375</v>
      </c>
      <c r="BB1382" s="173">
        <f t="shared" si="470"/>
        <v>71000</v>
      </c>
      <c r="BC1382" s="178">
        <f t="shared" si="452"/>
        <v>100000</v>
      </c>
      <c r="BD1382" s="173">
        <f t="shared" si="454"/>
        <v>45400</v>
      </c>
      <c r="BE1382" s="177">
        <f t="shared" si="471"/>
        <v>1.7734375</v>
      </c>
      <c r="BF1382" s="179" t="s">
        <v>20515</v>
      </c>
      <c r="BG1382" s="174"/>
      <c r="BH1382" s="166" t="s">
        <v>20501</v>
      </c>
      <c r="BI1382" s="162"/>
      <c r="BJ1382" s="163">
        <v>1</v>
      </c>
      <c r="BK1382" s="163"/>
    </row>
    <row r="1383" spans="1:63" ht="30.75" customHeight="1" x14ac:dyDescent="0.25">
      <c r="A1383" s="157">
        <v>1377</v>
      </c>
      <c r="B1383" s="164" t="s">
        <v>7151</v>
      </c>
      <c r="C1383" s="169" t="s">
        <v>7139</v>
      </c>
      <c r="D1383" s="169" t="s">
        <v>597</v>
      </c>
      <c r="E1383" s="170" t="s">
        <v>7152</v>
      </c>
      <c r="F1383" s="171" t="s">
        <v>7153</v>
      </c>
      <c r="G1383" s="171" t="s">
        <v>7153</v>
      </c>
      <c r="H1383" s="172" t="s">
        <v>7153</v>
      </c>
      <c r="I1383" s="164"/>
      <c r="J1383" s="164">
        <v>1829</v>
      </c>
      <c r="K1383" s="171">
        <v>1829</v>
      </c>
      <c r="L1383" s="171" t="s">
        <v>7142</v>
      </c>
      <c r="M1383" s="173">
        <v>20000</v>
      </c>
      <c r="N1383" s="173">
        <f t="shared" si="463"/>
        <v>12000</v>
      </c>
      <c r="O1383" s="173">
        <v>12052.1739130435</v>
      </c>
      <c r="P1383" s="173">
        <v>32000</v>
      </c>
      <c r="Q1383" s="173">
        <f t="shared" si="464"/>
        <v>15667.826086956551</v>
      </c>
      <c r="R1383" s="173">
        <f t="shared" si="465"/>
        <v>35667.826086956549</v>
      </c>
      <c r="S1383" s="173">
        <v>35600</v>
      </c>
      <c r="T1383" s="174"/>
      <c r="U1383" s="175" t="s">
        <v>598</v>
      </c>
      <c r="V1383" s="175" t="s">
        <v>7052</v>
      </c>
      <c r="W1383" s="175" t="s">
        <v>173</v>
      </c>
      <c r="X1383" s="176">
        <v>43294</v>
      </c>
      <c r="Y1383" s="171" t="s">
        <v>7686</v>
      </c>
      <c r="Z1383" s="171"/>
      <c r="AA1383" s="173"/>
      <c r="AB1383" s="173"/>
      <c r="AC1383" s="173"/>
      <c r="AD1383" s="173"/>
      <c r="AE1383" s="173"/>
      <c r="AF1383" s="173">
        <v>80000</v>
      </c>
      <c r="AG1383" s="173">
        <v>160000</v>
      </c>
      <c r="AH1383" s="173"/>
      <c r="AI1383" s="173"/>
      <c r="AJ1383" s="173"/>
      <c r="AK1383" s="173"/>
      <c r="AL1383" s="173"/>
      <c r="AM1383" s="173"/>
      <c r="AN1383" s="173"/>
      <c r="AO1383" s="173"/>
      <c r="AP1383" s="173">
        <v>53000</v>
      </c>
      <c r="AQ1383" s="173"/>
      <c r="AR1383" s="173"/>
      <c r="AS1383" s="173"/>
      <c r="AT1383" s="160">
        <f t="shared" si="455"/>
        <v>3</v>
      </c>
      <c r="AU1383" s="173">
        <f t="shared" si="456"/>
        <v>293000</v>
      </c>
      <c r="AV1383" s="173">
        <f t="shared" si="457"/>
        <v>97700</v>
      </c>
      <c r="AW1383" s="173">
        <f t="shared" si="458"/>
        <v>53000</v>
      </c>
      <c r="AX1383" s="173">
        <f t="shared" si="459"/>
        <v>62100</v>
      </c>
      <c r="AY1383" s="173">
        <f t="shared" si="467"/>
        <v>17400</v>
      </c>
      <c r="AZ1383" s="177">
        <f t="shared" si="468"/>
        <v>1.7443820224719102</v>
      </c>
      <c r="BA1383" s="177">
        <f t="shared" si="469"/>
        <v>0.4887640449438202</v>
      </c>
      <c r="BB1383" s="173">
        <f t="shared" si="470"/>
        <v>53000</v>
      </c>
      <c r="BC1383" s="178">
        <f t="shared" si="452"/>
        <v>97700</v>
      </c>
      <c r="BD1383" s="173">
        <f t="shared" si="454"/>
        <v>17400</v>
      </c>
      <c r="BE1383" s="177">
        <f t="shared" si="471"/>
        <v>0.4887640449438202</v>
      </c>
      <c r="BF1383" s="179" t="s">
        <v>20515</v>
      </c>
      <c r="BG1383" s="174"/>
      <c r="BH1383" s="166" t="s">
        <v>20501</v>
      </c>
      <c r="BI1383" s="162"/>
      <c r="BJ1383" s="163">
        <v>1</v>
      </c>
      <c r="BK1383" s="163"/>
    </row>
    <row r="1384" spans="1:63" ht="30.75" customHeight="1" x14ac:dyDescent="0.25">
      <c r="A1384" s="157">
        <v>1378</v>
      </c>
      <c r="B1384" s="164" t="s">
        <v>7154</v>
      </c>
      <c r="C1384" s="169" t="s">
        <v>7139</v>
      </c>
      <c r="D1384" s="169" t="s">
        <v>597</v>
      </c>
      <c r="E1384" s="170" t="s">
        <v>7155</v>
      </c>
      <c r="F1384" s="171" t="s">
        <v>7156</v>
      </c>
      <c r="G1384" s="171" t="s">
        <v>7156</v>
      </c>
      <c r="H1384" s="172" t="s">
        <v>7156</v>
      </c>
      <c r="I1384" s="164"/>
      <c r="J1384" s="164">
        <v>1829</v>
      </c>
      <c r="K1384" s="171">
        <v>1829</v>
      </c>
      <c r="L1384" s="171" t="s">
        <v>7142</v>
      </c>
      <c r="M1384" s="173">
        <v>20000</v>
      </c>
      <c r="N1384" s="173">
        <f t="shared" si="463"/>
        <v>12000</v>
      </c>
      <c r="O1384" s="173">
        <v>12052.1739130435</v>
      </c>
      <c r="P1384" s="173">
        <v>32000</v>
      </c>
      <c r="Q1384" s="173">
        <f t="shared" si="464"/>
        <v>15667.826086956551</v>
      </c>
      <c r="R1384" s="173">
        <f t="shared" si="465"/>
        <v>35667.826086956549</v>
      </c>
      <c r="S1384" s="173">
        <v>35600</v>
      </c>
      <c r="T1384" s="174"/>
      <c r="U1384" s="175" t="s">
        <v>598</v>
      </c>
      <c r="V1384" s="175" t="s">
        <v>7052</v>
      </c>
      <c r="W1384" s="175" t="s">
        <v>173</v>
      </c>
      <c r="X1384" s="176">
        <v>43294</v>
      </c>
      <c r="Y1384" s="171" t="s">
        <v>7686</v>
      </c>
      <c r="Z1384" s="171"/>
      <c r="AA1384" s="173"/>
      <c r="AB1384" s="173"/>
      <c r="AC1384" s="173"/>
      <c r="AD1384" s="173"/>
      <c r="AE1384" s="173"/>
      <c r="AF1384" s="173">
        <v>80000</v>
      </c>
      <c r="AG1384" s="173">
        <v>160000</v>
      </c>
      <c r="AH1384" s="173"/>
      <c r="AI1384" s="173"/>
      <c r="AJ1384" s="173"/>
      <c r="AK1384" s="173"/>
      <c r="AL1384" s="173"/>
      <c r="AM1384" s="173"/>
      <c r="AN1384" s="173"/>
      <c r="AO1384" s="173"/>
      <c r="AP1384" s="173">
        <v>53000</v>
      </c>
      <c r="AQ1384" s="173"/>
      <c r="AR1384" s="173"/>
      <c r="AS1384" s="173"/>
      <c r="AT1384" s="160">
        <f t="shared" si="455"/>
        <v>3</v>
      </c>
      <c r="AU1384" s="173">
        <f t="shared" si="456"/>
        <v>293000</v>
      </c>
      <c r="AV1384" s="173">
        <f t="shared" si="457"/>
        <v>97700</v>
      </c>
      <c r="AW1384" s="173">
        <f t="shared" si="458"/>
        <v>53000</v>
      </c>
      <c r="AX1384" s="173">
        <f t="shared" si="459"/>
        <v>62100</v>
      </c>
      <c r="AY1384" s="173">
        <f t="shared" si="467"/>
        <v>17400</v>
      </c>
      <c r="AZ1384" s="177">
        <f t="shared" si="468"/>
        <v>1.7443820224719102</v>
      </c>
      <c r="BA1384" s="177">
        <f t="shared" si="469"/>
        <v>0.4887640449438202</v>
      </c>
      <c r="BB1384" s="173">
        <f t="shared" si="470"/>
        <v>53000</v>
      </c>
      <c r="BC1384" s="178">
        <f t="shared" ref="BC1384:BC1397" si="472">AV1384</f>
        <v>97700</v>
      </c>
      <c r="BD1384" s="173">
        <f t="shared" si="454"/>
        <v>17400</v>
      </c>
      <c r="BE1384" s="177">
        <f t="shared" si="471"/>
        <v>0.4887640449438202</v>
      </c>
      <c r="BF1384" s="179" t="s">
        <v>20515</v>
      </c>
      <c r="BG1384" s="174"/>
      <c r="BH1384" s="166" t="s">
        <v>20501</v>
      </c>
      <c r="BI1384" s="162"/>
      <c r="BJ1384" s="163">
        <v>1</v>
      </c>
      <c r="BK1384" s="163"/>
    </row>
    <row r="1385" spans="1:63" ht="30.75" customHeight="1" x14ac:dyDescent="0.25">
      <c r="A1385" s="157">
        <v>1379</v>
      </c>
      <c r="B1385" s="164" t="s">
        <v>7157</v>
      </c>
      <c r="C1385" s="169" t="s">
        <v>7139</v>
      </c>
      <c r="D1385" s="169" t="s">
        <v>597</v>
      </c>
      <c r="E1385" s="170" t="s">
        <v>7158</v>
      </c>
      <c r="F1385" s="171" t="s">
        <v>7159</v>
      </c>
      <c r="G1385" s="171" t="s">
        <v>7159</v>
      </c>
      <c r="H1385" s="172" t="s">
        <v>7159</v>
      </c>
      <c r="I1385" s="164"/>
      <c r="J1385" s="164">
        <v>1829</v>
      </c>
      <c r="K1385" s="171">
        <v>1829</v>
      </c>
      <c r="L1385" s="171" t="s">
        <v>7142</v>
      </c>
      <c r="M1385" s="173">
        <v>20000</v>
      </c>
      <c r="N1385" s="173">
        <f t="shared" si="463"/>
        <v>12000</v>
      </c>
      <c r="O1385" s="173">
        <v>12052.1739130435</v>
      </c>
      <c r="P1385" s="173">
        <v>32000</v>
      </c>
      <c r="Q1385" s="173">
        <f t="shared" si="464"/>
        <v>15667.826086956551</v>
      </c>
      <c r="R1385" s="173">
        <f t="shared" si="465"/>
        <v>35667.826086956549</v>
      </c>
      <c r="S1385" s="173">
        <v>35600</v>
      </c>
      <c r="T1385" s="174"/>
      <c r="U1385" s="175" t="s">
        <v>598</v>
      </c>
      <c r="V1385" s="175" t="s">
        <v>7052</v>
      </c>
      <c r="W1385" s="175" t="s">
        <v>173</v>
      </c>
      <c r="X1385" s="176">
        <v>43294</v>
      </c>
      <c r="Y1385" s="171" t="s">
        <v>7686</v>
      </c>
      <c r="Z1385" s="171"/>
      <c r="AA1385" s="173"/>
      <c r="AB1385" s="173"/>
      <c r="AC1385" s="173"/>
      <c r="AD1385" s="173"/>
      <c r="AE1385" s="173"/>
      <c r="AF1385" s="173">
        <v>80000</v>
      </c>
      <c r="AG1385" s="173">
        <v>160000</v>
      </c>
      <c r="AH1385" s="173"/>
      <c r="AI1385" s="173"/>
      <c r="AJ1385" s="173"/>
      <c r="AK1385" s="173"/>
      <c r="AL1385" s="173"/>
      <c r="AM1385" s="173"/>
      <c r="AN1385" s="173"/>
      <c r="AO1385" s="173"/>
      <c r="AP1385" s="173">
        <v>53000</v>
      </c>
      <c r="AQ1385" s="173"/>
      <c r="AR1385" s="173"/>
      <c r="AS1385" s="173"/>
      <c r="AT1385" s="160">
        <f t="shared" si="455"/>
        <v>3</v>
      </c>
      <c r="AU1385" s="173">
        <f t="shared" si="456"/>
        <v>293000</v>
      </c>
      <c r="AV1385" s="173">
        <f t="shared" si="457"/>
        <v>97700</v>
      </c>
      <c r="AW1385" s="173">
        <f t="shared" si="458"/>
        <v>53000</v>
      </c>
      <c r="AX1385" s="173">
        <f t="shared" si="459"/>
        <v>62100</v>
      </c>
      <c r="AY1385" s="173">
        <f t="shared" si="467"/>
        <v>17400</v>
      </c>
      <c r="AZ1385" s="177">
        <f t="shared" si="468"/>
        <v>1.7443820224719102</v>
      </c>
      <c r="BA1385" s="177">
        <f t="shared" si="469"/>
        <v>0.4887640449438202</v>
      </c>
      <c r="BB1385" s="173">
        <f t="shared" si="470"/>
        <v>53000</v>
      </c>
      <c r="BC1385" s="178">
        <f t="shared" si="472"/>
        <v>97700</v>
      </c>
      <c r="BD1385" s="173">
        <f t="shared" si="454"/>
        <v>17400</v>
      </c>
      <c r="BE1385" s="177">
        <f t="shared" si="471"/>
        <v>0.4887640449438202</v>
      </c>
      <c r="BF1385" s="179" t="s">
        <v>20515</v>
      </c>
      <c r="BG1385" s="174"/>
      <c r="BH1385" s="166" t="s">
        <v>20501</v>
      </c>
      <c r="BI1385" s="162"/>
      <c r="BJ1385" s="163">
        <v>1</v>
      </c>
      <c r="BK1385" s="163"/>
    </row>
    <row r="1386" spans="1:63" ht="30.75" customHeight="1" x14ac:dyDescent="0.25">
      <c r="A1386" s="157">
        <v>1380</v>
      </c>
      <c r="B1386" s="164" t="s">
        <v>7160</v>
      </c>
      <c r="C1386" s="169" t="s">
        <v>7139</v>
      </c>
      <c r="D1386" s="169" t="s">
        <v>597</v>
      </c>
      <c r="E1386" s="170" t="s">
        <v>7161</v>
      </c>
      <c r="F1386" s="171" t="s">
        <v>7162</v>
      </c>
      <c r="G1386" s="171" t="s">
        <v>7162</v>
      </c>
      <c r="H1386" s="172" t="s">
        <v>7162</v>
      </c>
      <c r="I1386" s="164"/>
      <c r="J1386" s="164">
        <v>1829</v>
      </c>
      <c r="K1386" s="171">
        <v>1829</v>
      </c>
      <c r="L1386" s="171" t="s">
        <v>7142</v>
      </c>
      <c r="M1386" s="173">
        <v>20000</v>
      </c>
      <c r="N1386" s="173">
        <f t="shared" si="463"/>
        <v>12000</v>
      </c>
      <c r="O1386" s="173">
        <v>12052.1739130435</v>
      </c>
      <c r="P1386" s="173">
        <v>32000</v>
      </c>
      <c r="Q1386" s="173">
        <f t="shared" si="464"/>
        <v>15667.826086956551</v>
      </c>
      <c r="R1386" s="173">
        <f t="shared" si="465"/>
        <v>35667.826086956549</v>
      </c>
      <c r="S1386" s="173">
        <v>35600</v>
      </c>
      <c r="T1386" s="174"/>
      <c r="U1386" s="175" t="s">
        <v>598</v>
      </c>
      <c r="V1386" s="175" t="s">
        <v>7052</v>
      </c>
      <c r="W1386" s="175" t="s">
        <v>173</v>
      </c>
      <c r="X1386" s="176">
        <v>43294</v>
      </c>
      <c r="Y1386" s="171" t="s">
        <v>7686</v>
      </c>
      <c r="Z1386" s="171"/>
      <c r="AA1386" s="173"/>
      <c r="AB1386" s="173"/>
      <c r="AC1386" s="173"/>
      <c r="AD1386" s="173"/>
      <c r="AE1386" s="173"/>
      <c r="AF1386" s="173">
        <v>80000</v>
      </c>
      <c r="AG1386" s="173">
        <v>160000</v>
      </c>
      <c r="AH1386" s="173"/>
      <c r="AI1386" s="173"/>
      <c r="AJ1386" s="173"/>
      <c r="AK1386" s="173"/>
      <c r="AL1386" s="173"/>
      <c r="AM1386" s="173"/>
      <c r="AN1386" s="173"/>
      <c r="AO1386" s="173"/>
      <c r="AP1386" s="173">
        <v>53000</v>
      </c>
      <c r="AQ1386" s="173"/>
      <c r="AR1386" s="173"/>
      <c r="AS1386" s="173"/>
      <c r="AT1386" s="160">
        <f t="shared" si="455"/>
        <v>3</v>
      </c>
      <c r="AU1386" s="173">
        <f t="shared" si="456"/>
        <v>293000</v>
      </c>
      <c r="AV1386" s="173">
        <f t="shared" si="457"/>
        <v>97700</v>
      </c>
      <c r="AW1386" s="173">
        <f t="shared" si="458"/>
        <v>53000</v>
      </c>
      <c r="AX1386" s="173">
        <f t="shared" si="459"/>
        <v>62100</v>
      </c>
      <c r="AY1386" s="173">
        <f t="shared" si="467"/>
        <v>17400</v>
      </c>
      <c r="AZ1386" s="177">
        <f t="shared" si="468"/>
        <v>1.7443820224719102</v>
      </c>
      <c r="BA1386" s="177">
        <f t="shared" si="469"/>
        <v>0.4887640449438202</v>
      </c>
      <c r="BB1386" s="173">
        <f t="shared" si="470"/>
        <v>53000</v>
      </c>
      <c r="BC1386" s="178">
        <f t="shared" si="472"/>
        <v>97700</v>
      </c>
      <c r="BD1386" s="173">
        <f t="shared" si="454"/>
        <v>17400</v>
      </c>
      <c r="BE1386" s="177">
        <f t="shared" si="471"/>
        <v>0.4887640449438202</v>
      </c>
      <c r="BF1386" s="179" t="s">
        <v>20515</v>
      </c>
      <c r="BG1386" s="174"/>
      <c r="BH1386" s="166" t="s">
        <v>20501</v>
      </c>
      <c r="BI1386" s="162"/>
      <c r="BJ1386" s="163">
        <v>1</v>
      </c>
      <c r="BK1386" s="163"/>
    </row>
    <row r="1387" spans="1:63" ht="30.75" customHeight="1" x14ac:dyDescent="0.25">
      <c r="A1387" s="157">
        <v>1381</v>
      </c>
      <c r="B1387" s="164" t="s">
        <v>7176</v>
      </c>
      <c r="C1387" s="169" t="s">
        <v>7169</v>
      </c>
      <c r="D1387" s="169" t="s">
        <v>597</v>
      </c>
      <c r="E1387" s="170" t="s">
        <v>7177</v>
      </c>
      <c r="F1387" s="171" t="s">
        <v>7178</v>
      </c>
      <c r="G1387" s="171" t="s">
        <v>7178</v>
      </c>
      <c r="H1387" s="172" t="s">
        <v>7178</v>
      </c>
      <c r="I1387" s="164"/>
      <c r="J1387" s="164">
        <v>1830</v>
      </c>
      <c r="K1387" s="171">
        <v>1830</v>
      </c>
      <c r="L1387" s="171" t="s">
        <v>7172</v>
      </c>
      <c r="M1387" s="173">
        <v>25000</v>
      </c>
      <c r="N1387" s="173">
        <f t="shared" si="463"/>
        <v>12000</v>
      </c>
      <c r="O1387" s="173">
        <v>12052.1739130435</v>
      </c>
      <c r="P1387" s="173">
        <v>37000</v>
      </c>
      <c r="Q1387" s="173">
        <f t="shared" si="464"/>
        <v>15667.826086956551</v>
      </c>
      <c r="R1387" s="173">
        <f t="shared" si="465"/>
        <v>40667.826086956549</v>
      </c>
      <c r="S1387" s="173">
        <v>40600</v>
      </c>
      <c r="T1387" s="174"/>
      <c r="U1387" s="175" t="s">
        <v>598</v>
      </c>
      <c r="V1387" s="175" t="s">
        <v>7052</v>
      </c>
      <c r="W1387" s="175" t="s">
        <v>173</v>
      </c>
      <c r="X1387" s="176">
        <v>43294</v>
      </c>
      <c r="Y1387" s="171" t="s">
        <v>7686</v>
      </c>
      <c r="Z1387" s="171"/>
      <c r="AA1387" s="173"/>
      <c r="AB1387" s="173"/>
      <c r="AC1387" s="173"/>
      <c r="AD1387" s="173"/>
      <c r="AE1387" s="173"/>
      <c r="AF1387" s="173">
        <v>175000</v>
      </c>
      <c r="AG1387" s="173">
        <v>165000</v>
      </c>
      <c r="AH1387" s="173"/>
      <c r="AI1387" s="173"/>
      <c r="AJ1387" s="173"/>
      <c r="AK1387" s="173"/>
      <c r="AL1387" s="173"/>
      <c r="AM1387" s="173"/>
      <c r="AN1387" s="173"/>
      <c r="AO1387" s="173"/>
      <c r="AP1387" s="173">
        <v>60000</v>
      </c>
      <c r="AQ1387" s="173"/>
      <c r="AR1387" s="173"/>
      <c r="AS1387" s="173"/>
      <c r="AT1387" s="160">
        <f t="shared" si="455"/>
        <v>3</v>
      </c>
      <c r="AU1387" s="173">
        <f t="shared" si="456"/>
        <v>400000</v>
      </c>
      <c r="AV1387" s="173">
        <f t="shared" si="457"/>
        <v>133300</v>
      </c>
      <c r="AW1387" s="173">
        <f t="shared" si="458"/>
        <v>60000</v>
      </c>
      <c r="AX1387" s="173">
        <f t="shared" si="459"/>
        <v>92700</v>
      </c>
      <c r="AY1387" s="173">
        <f t="shared" si="467"/>
        <v>19400</v>
      </c>
      <c r="AZ1387" s="177">
        <f t="shared" si="468"/>
        <v>2.2832512315270934</v>
      </c>
      <c r="BA1387" s="177">
        <f t="shared" si="469"/>
        <v>0.47783251231527096</v>
      </c>
      <c r="BB1387" s="173">
        <f t="shared" si="470"/>
        <v>60000</v>
      </c>
      <c r="BC1387" s="178">
        <f t="shared" si="472"/>
        <v>133300</v>
      </c>
      <c r="BD1387" s="173">
        <f t="shared" si="454"/>
        <v>19400</v>
      </c>
      <c r="BE1387" s="177">
        <f t="shared" si="471"/>
        <v>0.47783251231527096</v>
      </c>
      <c r="BF1387" s="179" t="s">
        <v>20515</v>
      </c>
      <c r="BG1387" s="174"/>
      <c r="BH1387" s="166" t="s">
        <v>20501</v>
      </c>
      <c r="BI1387" s="162"/>
      <c r="BJ1387" s="163">
        <v>1</v>
      </c>
      <c r="BK1387" s="163"/>
    </row>
    <row r="1388" spans="1:63" ht="30.75" customHeight="1" x14ac:dyDescent="0.25">
      <c r="A1388" s="157">
        <v>1382</v>
      </c>
      <c r="B1388" s="164" t="s">
        <v>7092</v>
      </c>
      <c r="C1388" s="169" t="s">
        <v>7084</v>
      </c>
      <c r="D1388" s="169" t="s">
        <v>597</v>
      </c>
      <c r="E1388" s="170">
        <v>6.9</v>
      </c>
      <c r="F1388" s="171" t="s">
        <v>7093</v>
      </c>
      <c r="G1388" s="171" t="s">
        <v>7093</v>
      </c>
      <c r="H1388" s="172" t="s">
        <v>7094</v>
      </c>
      <c r="I1388" s="164"/>
      <c r="J1388" s="164">
        <v>1825</v>
      </c>
      <c r="K1388" s="171">
        <v>1825</v>
      </c>
      <c r="L1388" s="171" t="s">
        <v>7088</v>
      </c>
      <c r="M1388" s="173">
        <v>10000</v>
      </c>
      <c r="N1388" s="173">
        <f t="shared" si="463"/>
        <v>12000</v>
      </c>
      <c r="O1388" s="173">
        <v>12052.1739130435</v>
      </c>
      <c r="P1388" s="173">
        <v>22000</v>
      </c>
      <c r="Q1388" s="173">
        <f t="shared" si="464"/>
        <v>15667.826086956551</v>
      </c>
      <c r="R1388" s="173">
        <f t="shared" si="465"/>
        <v>25667.826086956549</v>
      </c>
      <c r="S1388" s="173">
        <v>25600</v>
      </c>
      <c r="T1388" s="174"/>
      <c r="U1388" s="175" t="s">
        <v>598</v>
      </c>
      <c r="V1388" s="175" t="s">
        <v>7052</v>
      </c>
      <c r="W1388" s="175" t="s">
        <v>173</v>
      </c>
      <c r="X1388" s="176">
        <v>43294</v>
      </c>
      <c r="Y1388" s="171" t="s">
        <v>7861</v>
      </c>
      <c r="Z1388" s="171"/>
      <c r="AA1388" s="173"/>
      <c r="AB1388" s="173"/>
      <c r="AC1388" s="173"/>
      <c r="AD1388" s="173"/>
      <c r="AE1388" s="173"/>
      <c r="AF1388" s="173">
        <v>80000</v>
      </c>
      <c r="AG1388" s="173">
        <v>149000</v>
      </c>
      <c r="AH1388" s="173"/>
      <c r="AI1388" s="173"/>
      <c r="AJ1388" s="173"/>
      <c r="AK1388" s="173"/>
      <c r="AL1388" s="173"/>
      <c r="AM1388" s="173"/>
      <c r="AN1388" s="173"/>
      <c r="AO1388" s="173"/>
      <c r="AP1388" s="173">
        <v>42000</v>
      </c>
      <c r="AQ1388" s="173"/>
      <c r="AR1388" s="173"/>
      <c r="AS1388" s="173"/>
      <c r="AT1388" s="160">
        <f t="shared" si="455"/>
        <v>3</v>
      </c>
      <c r="AU1388" s="173">
        <f t="shared" si="456"/>
        <v>271000</v>
      </c>
      <c r="AV1388" s="173">
        <f t="shared" si="457"/>
        <v>90300</v>
      </c>
      <c r="AW1388" s="173">
        <f t="shared" si="458"/>
        <v>42000</v>
      </c>
      <c r="AX1388" s="173">
        <f t="shared" si="459"/>
        <v>64700</v>
      </c>
      <c r="AY1388" s="173">
        <f t="shared" si="467"/>
        <v>16400</v>
      </c>
      <c r="AZ1388" s="177">
        <f t="shared" si="468"/>
        <v>2.52734375</v>
      </c>
      <c r="BA1388" s="177">
        <f t="shared" si="469"/>
        <v>0.640625</v>
      </c>
      <c r="BB1388" s="173">
        <f t="shared" si="470"/>
        <v>42000</v>
      </c>
      <c r="BC1388" s="178">
        <f t="shared" si="472"/>
        <v>90300</v>
      </c>
      <c r="BD1388" s="173">
        <f t="shared" si="454"/>
        <v>16400</v>
      </c>
      <c r="BE1388" s="177">
        <f t="shared" si="471"/>
        <v>0.640625</v>
      </c>
      <c r="BF1388" s="179" t="s">
        <v>20515</v>
      </c>
      <c r="BG1388" s="174"/>
      <c r="BH1388" s="166" t="s">
        <v>7861</v>
      </c>
      <c r="BI1388" s="162"/>
      <c r="BJ1388" s="163">
        <v>1</v>
      </c>
      <c r="BK1388" s="163"/>
    </row>
    <row r="1389" spans="1:63" ht="30.75" customHeight="1" x14ac:dyDescent="0.25">
      <c r="A1389" s="157">
        <v>1383</v>
      </c>
      <c r="B1389" s="164" t="s">
        <v>7089</v>
      </c>
      <c r="C1389" s="169" t="s">
        <v>7084</v>
      </c>
      <c r="D1389" s="169" t="s">
        <v>597</v>
      </c>
      <c r="E1389" s="170" t="s">
        <v>7090</v>
      </c>
      <c r="F1389" s="171" t="s">
        <v>7091</v>
      </c>
      <c r="G1389" s="171" t="s">
        <v>7091</v>
      </c>
      <c r="H1389" s="172" t="s">
        <v>7091</v>
      </c>
      <c r="I1389" s="164"/>
      <c r="J1389" s="164">
        <v>1825</v>
      </c>
      <c r="K1389" s="171">
        <v>1825</v>
      </c>
      <c r="L1389" s="171" t="s">
        <v>7088</v>
      </c>
      <c r="M1389" s="173">
        <v>10000</v>
      </c>
      <c r="N1389" s="173">
        <f t="shared" si="463"/>
        <v>12000</v>
      </c>
      <c r="O1389" s="173">
        <v>12052.1739130435</v>
      </c>
      <c r="P1389" s="173">
        <v>22000</v>
      </c>
      <c r="Q1389" s="173">
        <f t="shared" si="464"/>
        <v>15667.826086956551</v>
      </c>
      <c r="R1389" s="173">
        <f t="shared" si="465"/>
        <v>25667.826086956549</v>
      </c>
      <c r="S1389" s="173">
        <v>25600</v>
      </c>
      <c r="T1389" s="174"/>
      <c r="U1389" s="175" t="s">
        <v>598</v>
      </c>
      <c r="V1389" s="175" t="s">
        <v>7052</v>
      </c>
      <c r="W1389" s="175" t="s">
        <v>173</v>
      </c>
      <c r="X1389" s="176">
        <v>43294</v>
      </c>
      <c r="Y1389" s="171" t="s">
        <v>7861</v>
      </c>
      <c r="Z1389" s="171"/>
      <c r="AA1389" s="173"/>
      <c r="AB1389" s="173"/>
      <c r="AC1389" s="173"/>
      <c r="AD1389" s="173"/>
      <c r="AE1389" s="173"/>
      <c r="AF1389" s="173">
        <v>80000</v>
      </c>
      <c r="AG1389" s="173">
        <v>149000</v>
      </c>
      <c r="AH1389" s="173"/>
      <c r="AI1389" s="173"/>
      <c r="AJ1389" s="173"/>
      <c r="AK1389" s="173"/>
      <c r="AL1389" s="173"/>
      <c r="AM1389" s="173"/>
      <c r="AN1389" s="173"/>
      <c r="AO1389" s="173"/>
      <c r="AP1389" s="173"/>
      <c r="AQ1389" s="173">
        <v>350000</v>
      </c>
      <c r="AR1389" s="173"/>
      <c r="AS1389" s="173"/>
      <c r="AT1389" s="160">
        <f t="shared" si="455"/>
        <v>3</v>
      </c>
      <c r="AU1389" s="173">
        <f t="shared" si="456"/>
        <v>579000</v>
      </c>
      <c r="AV1389" s="173">
        <f t="shared" si="457"/>
        <v>193000</v>
      </c>
      <c r="AW1389" s="173">
        <f t="shared" si="458"/>
        <v>80000</v>
      </c>
      <c r="AX1389" s="173">
        <f t="shared" si="459"/>
        <v>167400</v>
      </c>
      <c r="AY1389" s="173">
        <f t="shared" si="467"/>
        <v>54400</v>
      </c>
      <c r="AZ1389" s="177">
        <f t="shared" si="468"/>
        <v>6.5390625</v>
      </c>
      <c r="BA1389" s="177">
        <f t="shared" si="469"/>
        <v>2.125</v>
      </c>
      <c r="BB1389" s="173">
        <f t="shared" si="470"/>
        <v>80000</v>
      </c>
      <c r="BC1389" s="178">
        <f t="shared" si="472"/>
        <v>193000</v>
      </c>
      <c r="BD1389" s="173">
        <f t="shared" si="454"/>
        <v>54400</v>
      </c>
      <c r="BE1389" s="177">
        <f t="shared" si="471"/>
        <v>2.125</v>
      </c>
      <c r="BF1389" s="179" t="s">
        <v>20515</v>
      </c>
      <c r="BG1389" s="174"/>
      <c r="BH1389" s="166" t="s">
        <v>7861</v>
      </c>
      <c r="BI1389" s="162"/>
      <c r="BJ1389" s="163">
        <v>1</v>
      </c>
      <c r="BK1389" s="163"/>
    </row>
    <row r="1390" spans="1:63" ht="30.75" customHeight="1" x14ac:dyDescent="0.25">
      <c r="A1390" s="157">
        <v>1384</v>
      </c>
      <c r="B1390" s="164" t="s">
        <v>3503</v>
      </c>
      <c r="C1390" s="169" t="s">
        <v>3504</v>
      </c>
      <c r="D1390" s="169" t="s">
        <v>2618</v>
      </c>
      <c r="E1390" s="170" t="s">
        <v>3505</v>
      </c>
      <c r="F1390" s="171" t="s">
        <v>3506</v>
      </c>
      <c r="G1390" s="171" t="s">
        <v>3506</v>
      </c>
      <c r="H1390" s="172" t="s">
        <v>3506</v>
      </c>
      <c r="I1390" s="164" t="s">
        <v>497</v>
      </c>
      <c r="J1390" s="164">
        <v>364</v>
      </c>
      <c r="K1390" s="171">
        <v>364</v>
      </c>
      <c r="L1390" s="171" t="s">
        <v>3506</v>
      </c>
      <c r="M1390" s="173">
        <v>200000</v>
      </c>
      <c r="N1390" s="173">
        <v>71000</v>
      </c>
      <c r="O1390" s="173">
        <v>71060.869565217406</v>
      </c>
      <c r="P1390" s="173">
        <v>271000</v>
      </c>
      <c r="Q1390" s="173">
        <v>92379.130434782637</v>
      </c>
      <c r="R1390" s="173">
        <v>292379.13043478265</v>
      </c>
      <c r="S1390" s="173">
        <v>292300</v>
      </c>
      <c r="T1390" s="174"/>
      <c r="U1390" s="175" t="s">
        <v>441</v>
      </c>
      <c r="V1390" s="175" t="s">
        <v>2524</v>
      </c>
      <c r="W1390" s="175" t="s">
        <v>173</v>
      </c>
      <c r="X1390" s="176">
        <v>43294</v>
      </c>
      <c r="Y1390" s="171" t="s">
        <v>7684</v>
      </c>
      <c r="Z1390" s="171"/>
      <c r="AA1390" s="173"/>
      <c r="AB1390" s="173"/>
      <c r="AC1390" s="173"/>
      <c r="AD1390" s="173"/>
      <c r="AE1390" s="173"/>
      <c r="AF1390" s="173"/>
      <c r="AG1390" s="173">
        <v>419000</v>
      </c>
      <c r="AH1390" s="173"/>
      <c r="AI1390" s="173"/>
      <c r="AJ1390" s="173"/>
      <c r="AK1390" s="173"/>
      <c r="AL1390" s="173"/>
      <c r="AM1390" s="173"/>
      <c r="AN1390" s="173"/>
      <c r="AO1390" s="173"/>
      <c r="AP1390" s="173"/>
      <c r="AQ1390" s="173"/>
      <c r="AR1390" s="173">
        <v>352000</v>
      </c>
      <c r="AS1390" s="173">
        <v>352000</v>
      </c>
      <c r="AT1390" s="160">
        <f t="shared" si="455"/>
        <v>3</v>
      </c>
      <c r="AU1390" s="173">
        <f t="shared" si="456"/>
        <v>1123000</v>
      </c>
      <c r="AV1390" s="173">
        <f t="shared" si="457"/>
        <v>374300</v>
      </c>
      <c r="AW1390" s="173">
        <f t="shared" si="458"/>
        <v>352000</v>
      </c>
      <c r="AX1390" s="173">
        <f t="shared" si="459"/>
        <v>82000</v>
      </c>
      <c r="AY1390" s="173">
        <f t="shared" si="467"/>
        <v>59700</v>
      </c>
      <c r="AZ1390" s="177">
        <f t="shared" si="468"/>
        <v>0.28053369825521723</v>
      </c>
      <c r="BA1390" s="177">
        <f t="shared" si="469"/>
        <v>0.20424221690044475</v>
      </c>
      <c r="BB1390" s="173">
        <f>AV1390</f>
        <v>374300</v>
      </c>
      <c r="BC1390" s="178">
        <f t="shared" si="472"/>
        <v>374300</v>
      </c>
      <c r="BD1390" s="173">
        <f t="shared" si="454"/>
        <v>82000</v>
      </c>
      <c r="BE1390" s="177">
        <f t="shared" si="471"/>
        <v>0.28053369825521723</v>
      </c>
      <c r="BF1390" s="179" t="s">
        <v>7679</v>
      </c>
      <c r="BG1390" s="174"/>
      <c r="BH1390" s="166" t="s">
        <v>20501</v>
      </c>
      <c r="BI1390" s="162"/>
      <c r="BJ1390" s="163">
        <v>1</v>
      </c>
      <c r="BK1390" s="163"/>
    </row>
    <row r="1391" spans="1:63" ht="30.75" customHeight="1" x14ac:dyDescent="0.25">
      <c r="A1391" s="157">
        <v>1385</v>
      </c>
      <c r="B1391" s="164" t="s">
        <v>2616</v>
      </c>
      <c r="C1391" s="169" t="s">
        <v>2617</v>
      </c>
      <c r="D1391" s="169" t="s">
        <v>2618</v>
      </c>
      <c r="E1391" s="170" t="s">
        <v>2619</v>
      </c>
      <c r="F1391" s="171" t="s">
        <v>2620</v>
      </c>
      <c r="G1391" s="171" t="s">
        <v>2620</v>
      </c>
      <c r="H1391" s="172" t="s">
        <v>2620</v>
      </c>
      <c r="I1391" s="164" t="s">
        <v>497</v>
      </c>
      <c r="J1391" s="164">
        <v>87</v>
      </c>
      <c r="K1391" s="171">
        <v>87</v>
      </c>
      <c r="L1391" s="171" t="s">
        <v>2620</v>
      </c>
      <c r="M1391" s="173">
        <v>144000</v>
      </c>
      <c r="N1391" s="173">
        <v>26000</v>
      </c>
      <c r="O1391" s="173">
        <v>26608.695652173901</v>
      </c>
      <c r="P1391" s="173">
        <v>170000</v>
      </c>
      <c r="Q1391" s="173">
        <v>34591.304347826073</v>
      </c>
      <c r="R1391" s="173">
        <v>178591.30434782608</v>
      </c>
      <c r="S1391" s="173">
        <v>178500</v>
      </c>
      <c r="T1391" s="174"/>
      <c r="U1391" s="175" t="s">
        <v>471</v>
      </c>
      <c r="V1391" s="175" t="s">
        <v>1197</v>
      </c>
      <c r="W1391" s="175" t="s">
        <v>173</v>
      </c>
      <c r="X1391" s="176">
        <v>43294</v>
      </c>
      <c r="Y1391" s="171" t="s">
        <v>7685</v>
      </c>
      <c r="Z1391" s="171"/>
      <c r="AA1391" s="173"/>
      <c r="AB1391" s="173"/>
      <c r="AC1391" s="173"/>
      <c r="AD1391" s="173"/>
      <c r="AE1391" s="173"/>
      <c r="AF1391" s="173"/>
      <c r="AG1391" s="173"/>
      <c r="AH1391" s="173"/>
      <c r="AI1391" s="173"/>
      <c r="AJ1391" s="173"/>
      <c r="AK1391" s="173"/>
      <c r="AL1391" s="173" t="s">
        <v>20540</v>
      </c>
      <c r="AM1391" s="173"/>
      <c r="AN1391" s="173"/>
      <c r="AO1391" s="173"/>
      <c r="AP1391" s="173"/>
      <c r="AQ1391" s="173">
        <v>1000000</v>
      </c>
      <c r="AR1391" s="173">
        <v>236000</v>
      </c>
      <c r="AS1391" s="173">
        <v>242000</v>
      </c>
      <c r="AT1391" s="160">
        <f t="shared" si="455"/>
        <v>3</v>
      </c>
      <c r="AU1391" s="173">
        <f t="shared" si="456"/>
        <v>1478000</v>
      </c>
      <c r="AV1391" s="173">
        <f t="shared" si="457"/>
        <v>492700</v>
      </c>
      <c r="AW1391" s="173">
        <f t="shared" si="458"/>
        <v>236000</v>
      </c>
      <c r="AX1391" s="173">
        <f t="shared" si="459"/>
        <v>314200</v>
      </c>
      <c r="AY1391" s="173">
        <f t="shared" si="467"/>
        <v>57500</v>
      </c>
      <c r="AZ1391" s="177">
        <f t="shared" si="468"/>
        <v>1.7602240896358543</v>
      </c>
      <c r="BA1391" s="177">
        <f t="shared" si="469"/>
        <v>0.32212885154061627</v>
      </c>
      <c r="BB1391" s="173">
        <f>AW1391</f>
        <v>236000</v>
      </c>
      <c r="BC1391" s="178">
        <f t="shared" si="472"/>
        <v>492700</v>
      </c>
      <c r="BD1391" s="173">
        <f t="shared" si="454"/>
        <v>57500</v>
      </c>
      <c r="BE1391" s="177">
        <f t="shared" si="471"/>
        <v>0.32212885154061627</v>
      </c>
      <c r="BF1391" s="179" t="s">
        <v>20515</v>
      </c>
      <c r="BG1391" s="174"/>
      <c r="BH1391" s="166" t="s">
        <v>20501</v>
      </c>
      <c r="BI1391" s="162"/>
      <c r="BJ1391" s="163">
        <v>1</v>
      </c>
      <c r="BK1391" s="163"/>
    </row>
    <row r="1392" spans="1:63" ht="30.75" customHeight="1" x14ac:dyDescent="0.25">
      <c r="A1392" s="157">
        <v>1386</v>
      </c>
      <c r="B1392" s="164" t="s">
        <v>2621</v>
      </c>
      <c r="C1392" s="169" t="s">
        <v>2622</v>
      </c>
      <c r="D1392" s="169" t="s">
        <v>2618</v>
      </c>
      <c r="E1392" s="170" t="s">
        <v>2623</v>
      </c>
      <c r="F1392" s="171" t="s">
        <v>2624</v>
      </c>
      <c r="G1392" s="171" t="s">
        <v>2624</v>
      </c>
      <c r="H1392" s="172" t="s">
        <v>2624</v>
      </c>
      <c r="I1392" s="164" t="s">
        <v>439</v>
      </c>
      <c r="J1392" s="164">
        <v>88</v>
      </c>
      <c r="K1392" s="171">
        <v>88</v>
      </c>
      <c r="L1392" s="171" t="s">
        <v>2625</v>
      </c>
      <c r="M1392" s="173">
        <v>188000</v>
      </c>
      <c r="N1392" s="173">
        <f>P1392-M1392</f>
        <v>40000</v>
      </c>
      <c r="O1392" s="173">
        <v>40695.652173913099</v>
      </c>
      <c r="P1392" s="173">
        <v>228000</v>
      </c>
      <c r="Q1392" s="173">
        <f>+O1392/1800000*2340000</f>
        <v>52904.347826087032</v>
      </c>
      <c r="R1392" s="173">
        <f>+M1392+Q1392</f>
        <v>240904.34782608703</v>
      </c>
      <c r="S1392" s="173">
        <v>240900</v>
      </c>
      <c r="T1392" s="174"/>
      <c r="U1392" s="175" t="s">
        <v>471</v>
      </c>
      <c r="V1392" s="175" t="s">
        <v>1197</v>
      </c>
      <c r="W1392" s="175" t="s">
        <v>173</v>
      </c>
      <c r="X1392" s="176">
        <v>43294</v>
      </c>
      <c r="Y1392" s="171" t="s">
        <v>7685</v>
      </c>
      <c r="Z1392" s="171"/>
      <c r="AA1392" s="173"/>
      <c r="AB1392" s="173"/>
      <c r="AC1392" s="173"/>
      <c r="AD1392" s="173"/>
      <c r="AE1392" s="173"/>
      <c r="AF1392" s="173">
        <v>868000</v>
      </c>
      <c r="AG1392" s="173"/>
      <c r="AH1392" s="173"/>
      <c r="AI1392" s="173"/>
      <c r="AJ1392" s="173"/>
      <c r="AK1392" s="173"/>
      <c r="AL1392" s="173" t="s">
        <v>20541</v>
      </c>
      <c r="AM1392" s="173"/>
      <c r="AN1392" s="173"/>
      <c r="AO1392" s="173"/>
      <c r="AP1392" s="173"/>
      <c r="AQ1392" s="173">
        <v>1000000</v>
      </c>
      <c r="AR1392" s="173"/>
      <c r="AS1392" s="173">
        <v>329000</v>
      </c>
      <c r="AT1392" s="160">
        <f t="shared" si="455"/>
        <v>3</v>
      </c>
      <c r="AU1392" s="173">
        <f t="shared" si="456"/>
        <v>2197000</v>
      </c>
      <c r="AV1392" s="173">
        <f t="shared" si="457"/>
        <v>732300</v>
      </c>
      <c r="AW1392" s="173">
        <f t="shared" si="458"/>
        <v>329000</v>
      </c>
      <c r="AX1392" s="173">
        <f t="shared" si="459"/>
        <v>491400</v>
      </c>
      <c r="AY1392" s="173">
        <f t="shared" si="467"/>
        <v>88100</v>
      </c>
      <c r="AZ1392" s="177">
        <f t="shared" si="468"/>
        <v>2.0398505603985058</v>
      </c>
      <c r="BA1392" s="177">
        <f t="shared" si="469"/>
        <v>0.36571191365711914</v>
      </c>
      <c r="BB1392" s="173">
        <f>AW1392</f>
        <v>329000</v>
      </c>
      <c r="BC1392" s="178">
        <f t="shared" si="472"/>
        <v>732300</v>
      </c>
      <c r="BD1392" s="173">
        <f t="shared" si="454"/>
        <v>88100</v>
      </c>
      <c r="BE1392" s="177">
        <f t="shared" si="471"/>
        <v>0.36571191365711914</v>
      </c>
      <c r="BF1392" s="179" t="s">
        <v>20515</v>
      </c>
      <c r="BG1392" s="174"/>
      <c r="BH1392" s="166" t="s">
        <v>20501</v>
      </c>
      <c r="BI1392" s="162"/>
      <c r="BJ1392" s="163">
        <v>1</v>
      </c>
      <c r="BK1392" s="163"/>
    </row>
    <row r="1393" spans="1:63" ht="30.75" customHeight="1" x14ac:dyDescent="0.25">
      <c r="A1393" s="157">
        <v>1387</v>
      </c>
      <c r="B1393" s="164" t="s">
        <v>2659</v>
      </c>
      <c r="C1393" s="169" t="s">
        <v>2653</v>
      </c>
      <c r="D1393" s="169" t="s">
        <v>2618</v>
      </c>
      <c r="E1393" s="170" t="s">
        <v>2660</v>
      </c>
      <c r="F1393" s="171" t="s">
        <v>2661</v>
      </c>
      <c r="G1393" s="171" t="s">
        <v>2661</v>
      </c>
      <c r="H1393" s="172" t="s">
        <v>2661</v>
      </c>
      <c r="I1393" s="164" t="s">
        <v>439</v>
      </c>
      <c r="J1393" s="164">
        <v>93</v>
      </c>
      <c r="K1393" s="171">
        <v>93</v>
      </c>
      <c r="L1393" s="171" t="s">
        <v>2656</v>
      </c>
      <c r="M1393" s="173">
        <v>118000</v>
      </c>
      <c r="N1393" s="173">
        <f>P1393-M1393</f>
        <v>40000</v>
      </c>
      <c r="O1393" s="173">
        <v>40695.652173913099</v>
      </c>
      <c r="P1393" s="173">
        <v>158000</v>
      </c>
      <c r="Q1393" s="173">
        <f>+O1393/1800000*2340000</f>
        <v>52904.347826087032</v>
      </c>
      <c r="R1393" s="173">
        <f>+M1393+Q1393</f>
        <v>170904.34782608703</v>
      </c>
      <c r="S1393" s="173">
        <v>170900</v>
      </c>
      <c r="T1393" s="174"/>
      <c r="U1393" s="175" t="s">
        <v>471</v>
      </c>
      <c r="V1393" s="175" t="s">
        <v>1197</v>
      </c>
      <c r="W1393" s="175" t="s">
        <v>173</v>
      </c>
      <c r="X1393" s="176">
        <v>43294</v>
      </c>
      <c r="Y1393" s="171" t="s">
        <v>7686</v>
      </c>
      <c r="Z1393" s="171"/>
      <c r="AA1393" s="173"/>
      <c r="AB1393" s="173"/>
      <c r="AC1393" s="173"/>
      <c r="AD1393" s="173"/>
      <c r="AE1393" s="173"/>
      <c r="AF1393" s="173"/>
      <c r="AG1393" s="173"/>
      <c r="AH1393" s="173"/>
      <c r="AI1393" s="173">
        <v>221000</v>
      </c>
      <c r="AJ1393" s="173"/>
      <c r="AK1393" s="173"/>
      <c r="AL1393" s="173" t="s">
        <v>20542</v>
      </c>
      <c r="AM1393" s="173"/>
      <c r="AN1393" s="173"/>
      <c r="AO1393" s="173"/>
      <c r="AP1393" s="173"/>
      <c r="AQ1393" s="173">
        <v>1000000</v>
      </c>
      <c r="AR1393" s="173"/>
      <c r="AS1393" s="173">
        <v>254000</v>
      </c>
      <c r="AT1393" s="160">
        <f t="shared" si="455"/>
        <v>3</v>
      </c>
      <c r="AU1393" s="173">
        <f t="shared" si="456"/>
        <v>1475000</v>
      </c>
      <c r="AV1393" s="173">
        <f t="shared" si="457"/>
        <v>491700</v>
      </c>
      <c r="AW1393" s="173">
        <f t="shared" si="458"/>
        <v>221000</v>
      </c>
      <c r="AX1393" s="173">
        <f t="shared" si="459"/>
        <v>320800</v>
      </c>
      <c r="AY1393" s="173">
        <f t="shared" si="467"/>
        <v>50100</v>
      </c>
      <c r="AZ1393" s="177">
        <f t="shared" si="468"/>
        <v>1.8771211234640139</v>
      </c>
      <c r="BA1393" s="177">
        <f t="shared" si="469"/>
        <v>0.29315389116442364</v>
      </c>
      <c r="BB1393" s="173">
        <f>AW1393</f>
        <v>221000</v>
      </c>
      <c r="BC1393" s="178">
        <f t="shared" si="472"/>
        <v>491700</v>
      </c>
      <c r="BD1393" s="173">
        <f t="shared" si="454"/>
        <v>50100</v>
      </c>
      <c r="BE1393" s="177">
        <f t="shared" si="471"/>
        <v>0.29315389116442364</v>
      </c>
      <c r="BF1393" s="179" t="s">
        <v>20515</v>
      </c>
      <c r="BG1393" s="174"/>
      <c r="BH1393" s="166" t="s">
        <v>20501</v>
      </c>
      <c r="BI1393" s="162"/>
      <c r="BJ1393" s="163">
        <v>1</v>
      </c>
      <c r="BK1393" s="163"/>
    </row>
    <row r="1394" spans="1:63" ht="30.75" customHeight="1" x14ac:dyDescent="0.25">
      <c r="A1394" s="157">
        <v>1388</v>
      </c>
      <c r="B1394" s="164"/>
      <c r="C1394" s="169"/>
      <c r="D1394" s="169" t="s">
        <v>599</v>
      </c>
      <c r="E1394" s="170" t="s">
        <v>7832</v>
      </c>
      <c r="F1394" s="171" t="s">
        <v>7229</v>
      </c>
      <c r="G1394" s="171" t="e">
        <f>VLOOKUP(F1394,'[1]PL3. DVKT&amp;XN'!$G$10:$H$9285,2,0)</f>
        <v>#N/A</v>
      </c>
      <c r="H1394" s="172"/>
      <c r="I1394" s="164"/>
      <c r="J1394" s="164"/>
      <c r="K1394" s="171"/>
      <c r="L1394" s="171"/>
      <c r="M1394" s="173"/>
      <c r="N1394" s="173"/>
      <c r="O1394" s="173"/>
      <c r="P1394" s="173"/>
      <c r="Q1394" s="173"/>
      <c r="R1394" s="173"/>
      <c r="S1394" s="180">
        <v>0</v>
      </c>
      <c r="T1394" s="174"/>
      <c r="U1394" s="175"/>
      <c r="V1394" s="175"/>
      <c r="W1394" s="175"/>
      <c r="X1394" s="176"/>
      <c r="Y1394" s="171" t="s">
        <v>7696</v>
      </c>
      <c r="Z1394" s="171"/>
      <c r="AA1394" s="173">
        <v>2500000</v>
      </c>
      <c r="AB1394" s="173"/>
      <c r="AC1394" s="173"/>
      <c r="AD1394" s="173"/>
      <c r="AE1394" s="173"/>
      <c r="AF1394" s="173"/>
      <c r="AG1394" s="173">
        <v>3000000</v>
      </c>
      <c r="AH1394" s="173"/>
      <c r="AI1394" s="173"/>
      <c r="AJ1394" s="173"/>
      <c r="AK1394" s="173"/>
      <c r="AL1394" s="173"/>
      <c r="AM1394" s="173"/>
      <c r="AN1394" s="173"/>
      <c r="AO1394" s="173"/>
      <c r="AP1394" s="173"/>
      <c r="AQ1394" s="173"/>
      <c r="AR1394" s="173"/>
      <c r="AS1394" s="173">
        <v>1000000</v>
      </c>
      <c r="AT1394" s="160">
        <f t="shared" si="455"/>
        <v>3</v>
      </c>
      <c r="AU1394" s="173">
        <f t="shared" si="456"/>
        <v>6500000</v>
      </c>
      <c r="AV1394" s="173">
        <f t="shared" si="457"/>
        <v>2166700</v>
      </c>
      <c r="AW1394" s="173">
        <f t="shared" si="458"/>
        <v>1000000</v>
      </c>
      <c r="AX1394" s="173">
        <f t="shared" si="459"/>
        <v>2166700</v>
      </c>
      <c r="AY1394" s="173">
        <f t="shared" si="467"/>
        <v>1000000</v>
      </c>
      <c r="AZ1394" s="177"/>
      <c r="BA1394" s="177"/>
      <c r="BB1394" s="173">
        <f>AV1394</f>
        <v>2166700</v>
      </c>
      <c r="BC1394" s="178">
        <f t="shared" si="472"/>
        <v>2166700</v>
      </c>
      <c r="BD1394" s="173">
        <f t="shared" si="454"/>
        <v>2166700</v>
      </c>
      <c r="BE1394" s="177"/>
      <c r="BF1394" s="179" t="s">
        <v>7679</v>
      </c>
      <c r="BG1394" s="174"/>
      <c r="BH1394" s="166" t="s">
        <v>20501</v>
      </c>
      <c r="BI1394" s="162" t="s">
        <v>20504</v>
      </c>
      <c r="BJ1394" s="163">
        <v>1</v>
      </c>
      <c r="BK1394" s="163"/>
    </row>
    <row r="1395" spans="1:63" ht="30.75" customHeight="1" x14ac:dyDescent="0.25">
      <c r="A1395" s="157">
        <v>1389</v>
      </c>
      <c r="B1395" s="164"/>
      <c r="C1395" s="169"/>
      <c r="D1395" s="169" t="s">
        <v>599</v>
      </c>
      <c r="E1395" s="157">
        <v>9.109</v>
      </c>
      <c r="F1395" s="171" t="s">
        <v>7231</v>
      </c>
      <c r="G1395" s="171" t="e">
        <f>VLOOKUP(F1395,'[1]PL3. DVKT&amp;XN'!$G$10:$H$9285,2,0)</f>
        <v>#N/A</v>
      </c>
      <c r="H1395" s="172"/>
      <c r="I1395" s="164"/>
      <c r="J1395" s="164"/>
      <c r="K1395" s="171"/>
      <c r="L1395" s="171"/>
      <c r="M1395" s="173"/>
      <c r="N1395" s="173"/>
      <c r="O1395" s="173"/>
      <c r="P1395" s="173"/>
      <c r="Q1395" s="173"/>
      <c r="R1395" s="173"/>
      <c r="S1395" s="180">
        <v>0</v>
      </c>
      <c r="T1395" s="174"/>
      <c r="U1395" s="175"/>
      <c r="V1395" s="175"/>
      <c r="W1395" s="175"/>
      <c r="X1395" s="176"/>
      <c r="Y1395" s="171" t="s">
        <v>7684</v>
      </c>
      <c r="Z1395" s="171"/>
      <c r="AA1395" s="173">
        <v>2500000</v>
      </c>
      <c r="AB1395" s="173"/>
      <c r="AC1395" s="173" t="s">
        <v>7662</v>
      </c>
      <c r="AD1395" s="173"/>
      <c r="AE1395" s="173"/>
      <c r="AF1395" s="173"/>
      <c r="AG1395" s="173">
        <v>2593000</v>
      </c>
      <c r="AH1395" s="173"/>
      <c r="AI1395" s="173"/>
      <c r="AJ1395" s="173"/>
      <c r="AK1395" s="173"/>
      <c r="AL1395" s="173"/>
      <c r="AM1395" s="173"/>
      <c r="AN1395" s="173"/>
      <c r="AO1395" s="173"/>
      <c r="AP1395" s="173"/>
      <c r="AQ1395" s="173"/>
      <c r="AR1395" s="173"/>
      <c r="AS1395" s="173">
        <v>2500000</v>
      </c>
      <c r="AT1395" s="160">
        <f t="shared" si="455"/>
        <v>3</v>
      </c>
      <c r="AU1395" s="173">
        <f t="shared" si="456"/>
        <v>7593000</v>
      </c>
      <c r="AV1395" s="173">
        <f t="shared" si="457"/>
        <v>2531000</v>
      </c>
      <c r="AW1395" s="173">
        <f t="shared" si="458"/>
        <v>2500000</v>
      </c>
      <c r="AX1395" s="173">
        <f t="shared" si="459"/>
        <v>2531000</v>
      </c>
      <c r="AY1395" s="173">
        <f t="shared" si="467"/>
        <v>2500000</v>
      </c>
      <c r="AZ1395" s="177"/>
      <c r="BA1395" s="177"/>
      <c r="BB1395" s="173">
        <f>AV1395</f>
        <v>2531000</v>
      </c>
      <c r="BC1395" s="178">
        <f t="shared" si="472"/>
        <v>2531000</v>
      </c>
      <c r="BD1395" s="173">
        <f t="shared" si="454"/>
        <v>2531000</v>
      </c>
      <c r="BE1395" s="177"/>
      <c r="BF1395" s="179" t="s">
        <v>7679</v>
      </c>
      <c r="BG1395" s="174"/>
      <c r="BH1395" s="166" t="s">
        <v>20501</v>
      </c>
      <c r="BI1395" s="162" t="s">
        <v>20504</v>
      </c>
      <c r="BJ1395" s="163">
        <v>1</v>
      </c>
      <c r="BK1395" s="163"/>
    </row>
    <row r="1396" spans="1:63" ht="30.75" customHeight="1" x14ac:dyDescent="0.25">
      <c r="A1396" s="157">
        <v>1390</v>
      </c>
      <c r="B1396" s="164"/>
      <c r="C1396" s="169"/>
      <c r="D1396" s="169" t="s">
        <v>599</v>
      </c>
      <c r="E1396" s="157">
        <v>9.1120000000000001</v>
      </c>
      <c r="F1396" s="171" t="s">
        <v>7232</v>
      </c>
      <c r="G1396" s="171" t="e">
        <f>VLOOKUP(F1396,'[1]PL3. DVKT&amp;XN'!$G$10:$H$9285,2,0)</f>
        <v>#N/A</v>
      </c>
      <c r="H1396" s="172"/>
      <c r="I1396" s="164"/>
      <c r="J1396" s="164"/>
      <c r="K1396" s="171"/>
      <c r="L1396" s="171"/>
      <c r="M1396" s="173"/>
      <c r="N1396" s="173"/>
      <c r="O1396" s="173"/>
      <c r="P1396" s="173"/>
      <c r="Q1396" s="173"/>
      <c r="R1396" s="173"/>
      <c r="S1396" s="180">
        <v>0</v>
      </c>
      <c r="T1396" s="174"/>
      <c r="U1396" s="175"/>
      <c r="V1396" s="175"/>
      <c r="W1396" s="175"/>
      <c r="X1396" s="176"/>
      <c r="Y1396" s="171" t="s">
        <v>7684</v>
      </c>
      <c r="Z1396" s="171"/>
      <c r="AA1396" s="173">
        <v>2060000</v>
      </c>
      <c r="AB1396" s="173">
        <v>1500000</v>
      </c>
      <c r="AC1396" s="173" t="s">
        <v>7758</v>
      </c>
      <c r="AD1396" s="173"/>
      <c r="AE1396" s="173"/>
      <c r="AF1396" s="173"/>
      <c r="AG1396" s="173"/>
      <c r="AH1396" s="173"/>
      <c r="AI1396" s="173"/>
      <c r="AJ1396" s="173"/>
      <c r="AK1396" s="173"/>
      <c r="AL1396" s="173"/>
      <c r="AM1396" s="173"/>
      <c r="AN1396" s="173"/>
      <c r="AO1396" s="173"/>
      <c r="AP1396" s="173"/>
      <c r="AQ1396" s="173"/>
      <c r="AR1396" s="173"/>
      <c r="AS1396" s="173">
        <v>1500000</v>
      </c>
      <c r="AT1396" s="160">
        <f t="shared" si="455"/>
        <v>3</v>
      </c>
      <c r="AU1396" s="173">
        <f t="shared" si="456"/>
        <v>5060000</v>
      </c>
      <c r="AV1396" s="173">
        <f t="shared" si="457"/>
        <v>1686700</v>
      </c>
      <c r="AW1396" s="173">
        <f t="shared" si="458"/>
        <v>1500000</v>
      </c>
      <c r="AX1396" s="173">
        <f t="shared" si="459"/>
        <v>1686700</v>
      </c>
      <c r="AY1396" s="173">
        <f t="shared" si="467"/>
        <v>1500000</v>
      </c>
      <c r="AZ1396" s="177"/>
      <c r="BA1396" s="177"/>
      <c r="BB1396" s="173">
        <f>AV1396</f>
        <v>1686700</v>
      </c>
      <c r="BC1396" s="178">
        <f t="shared" si="472"/>
        <v>1686700</v>
      </c>
      <c r="BD1396" s="173">
        <f t="shared" si="454"/>
        <v>1686700</v>
      </c>
      <c r="BE1396" s="177"/>
      <c r="BF1396" s="179" t="s">
        <v>7679</v>
      </c>
      <c r="BG1396" s="174"/>
      <c r="BH1396" s="166" t="s">
        <v>20501</v>
      </c>
      <c r="BI1396" s="162" t="s">
        <v>20504</v>
      </c>
      <c r="BJ1396" s="163">
        <v>1</v>
      </c>
      <c r="BK1396" s="163"/>
    </row>
    <row r="1397" spans="1:63" ht="30.75" customHeight="1" x14ac:dyDescent="0.25">
      <c r="A1397" s="157">
        <v>1391</v>
      </c>
      <c r="B1397" s="164" t="s">
        <v>6383</v>
      </c>
      <c r="C1397" s="169" t="s">
        <v>6381</v>
      </c>
      <c r="D1397" s="169" t="s">
        <v>599</v>
      </c>
      <c r="E1397" s="170" t="s">
        <v>6384</v>
      </c>
      <c r="F1397" s="171" t="s">
        <v>6382</v>
      </c>
      <c r="G1397" s="171" t="s">
        <v>6382</v>
      </c>
      <c r="H1397" s="172" t="s">
        <v>6382</v>
      </c>
      <c r="I1397" s="164"/>
      <c r="J1397" s="164">
        <v>1230</v>
      </c>
      <c r="K1397" s="171">
        <v>1230</v>
      </c>
      <c r="L1397" s="171" t="s">
        <v>6382</v>
      </c>
      <c r="M1397" s="173">
        <v>403000</v>
      </c>
      <c r="N1397" s="173">
        <f>P1397-M1397</f>
        <v>358000</v>
      </c>
      <c r="O1397" s="173">
        <v>358434.78260869603</v>
      </c>
      <c r="P1397" s="173">
        <v>761000</v>
      </c>
      <c r="Q1397" s="173">
        <f>+O1397/1800000*2340000</f>
        <v>465965.21739130485</v>
      </c>
      <c r="R1397" s="173">
        <f>+M1397+Q1397</f>
        <v>868965.2173913049</v>
      </c>
      <c r="S1397" s="173">
        <v>868900</v>
      </c>
      <c r="T1397" s="174"/>
      <c r="U1397" s="175" t="s">
        <v>26</v>
      </c>
      <c r="V1397" s="175" t="s">
        <v>421</v>
      </c>
      <c r="W1397" s="175" t="s">
        <v>27</v>
      </c>
      <c r="X1397" s="176">
        <v>43294</v>
      </c>
      <c r="Y1397" s="171" t="s">
        <v>7861</v>
      </c>
      <c r="Z1397" s="171"/>
      <c r="AA1397" s="173"/>
      <c r="AB1397" s="173"/>
      <c r="AC1397" s="173"/>
      <c r="AD1397" s="173"/>
      <c r="AE1397" s="173"/>
      <c r="AF1397" s="173">
        <v>1000000</v>
      </c>
      <c r="AG1397" s="173"/>
      <c r="AH1397" s="173"/>
      <c r="AI1397" s="173"/>
      <c r="AJ1397" s="173"/>
      <c r="AK1397" s="173"/>
      <c r="AL1397" s="173">
        <v>868900</v>
      </c>
      <c r="AM1397" s="173"/>
      <c r="AN1397" s="173"/>
      <c r="AO1397" s="173"/>
      <c r="AP1397" s="173"/>
      <c r="AQ1397" s="173"/>
      <c r="AR1397" s="173"/>
      <c r="AS1397" s="173">
        <v>948000</v>
      </c>
      <c r="AT1397" s="160">
        <f t="shared" si="455"/>
        <v>3</v>
      </c>
      <c r="AU1397" s="173">
        <f t="shared" si="456"/>
        <v>2816900</v>
      </c>
      <c r="AV1397" s="173">
        <f t="shared" si="457"/>
        <v>939000</v>
      </c>
      <c r="AW1397" s="173">
        <f t="shared" si="458"/>
        <v>868900</v>
      </c>
      <c r="AX1397" s="173">
        <f t="shared" si="459"/>
        <v>70100</v>
      </c>
      <c r="AY1397" s="173">
        <f t="shared" si="467"/>
        <v>0</v>
      </c>
      <c r="AZ1397" s="177">
        <f>AX1397/S1397</f>
        <v>8.0676717689032104E-2</v>
      </c>
      <c r="BA1397" s="177">
        <f>AY1397/S1397</f>
        <v>0</v>
      </c>
      <c r="BB1397" s="173">
        <f>AW1397</f>
        <v>868900</v>
      </c>
      <c r="BC1397" s="178">
        <f t="shared" si="472"/>
        <v>939000</v>
      </c>
      <c r="BD1397" s="173">
        <f t="shared" si="454"/>
        <v>0</v>
      </c>
      <c r="BE1397" s="177">
        <f>BD1397/S1397</f>
        <v>0</v>
      </c>
      <c r="BF1397" s="179" t="s">
        <v>20515</v>
      </c>
      <c r="BG1397" s="174"/>
      <c r="BH1397" s="168" t="s">
        <v>7861</v>
      </c>
      <c r="BI1397" s="165"/>
      <c r="BJ1397" s="163">
        <v>1</v>
      </c>
      <c r="BK1397" s="163"/>
    </row>
  </sheetData>
  <sortState ref="A7:XEP1396">
    <sortCondition ref="A7:A1396"/>
  </sortState>
  <mergeCells count="25">
    <mergeCell ref="A2:BG2"/>
    <mergeCell ref="AV4:AV5"/>
    <mergeCell ref="B1:D1"/>
    <mergeCell ref="A4:A5"/>
    <mergeCell ref="B4:B5"/>
    <mergeCell ref="D4:D5"/>
    <mergeCell ref="F4:F5"/>
    <mergeCell ref="M4:M5"/>
    <mergeCell ref="N4:N5"/>
    <mergeCell ref="O4:O5"/>
    <mergeCell ref="P4:P5"/>
    <mergeCell ref="Q4:Q5"/>
    <mergeCell ref="R4:R5"/>
    <mergeCell ref="S4:S5"/>
    <mergeCell ref="T4:T5"/>
    <mergeCell ref="AA4:AS4"/>
    <mergeCell ref="BC4:BC5"/>
    <mergeCell ref="BF4:BF5"/>
    <mergeCell ref="BD4:BD5"/>
    <mergeCell ref="BG4:BG5"/>
    <mergeCell ref="AW4:AW5"/>
    <mergeCell ref="AX4:AX5"/>
    <mergeCell ref="AY4:AY5"/>
    <mergeCell ref="AZ4:BA4"/>
    <mergeCell ref="BB4:BB5"/>
  </mergeCells>
  <phoneticPr fontId="26" type="noConversion"/>
  <pageMargins left="0.17" right="0.17" top="0.28999999999999998" bottom="0.31" header="0" footer="0"/>
  <pageSetup paperSize="9" scale="6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Z2408"/>
  <sheetViews>
    <sheetView topLeftCell="AK728" zoomScaleNormal="100" workbookViewId="0">
      <selection activeCell="AU263" sqref="AU263"/>
    </sheetView>
  </sheetViews>
  <sheetFormatPr defaultColWidth="11.25" defaultRowHeight="15.75" x14ac:dyDescent="0.25"/>
  <cols>
    <col min="1" max="1" width="4.375" style="1" customWidth="1"/>
    <col min="2" max="2" width="12.125" style="1" customWidth="1"/>
    <col min="3" max="3" width="12.25" style="1" bestFit="1" customWidth="1"/>
    <col min="4" max="4" width="16.5" style="1" customWidth="1"/>
    <col min="5" max="5" width="9.375" style="17" customWidth="1"/>
    <col min="6" max="6" width="30.625" style="1" customWidth="1"/>
    <col min="7" max="7" width="36.5" style="23" customWidth="1"/>
    <col min="8" max="8" width="27.375" style="1" customWidth="1"/>
    <col min="9" max="9" width="5.5" style="1" bestFit="1" customWidth="1"/>
    <col min="10" max="10" width="4.875" style="1" bestFit="1" customWidth="1"/>
    <col min="11" max="11" width="6" style="1" customWidth="1"/>
    <col min="12" max="12" width="26.5" style="1" customWidth="1"/>
    <col min="13" max="13" width="8.875" style="13" bestFit="1" customWidth="1"/>
    <col min="14" max="15" width="8.875" style="1" bestFit="1" customWidth="1"/>
    <col min="16" max="16" width="9.125" style="1" bestFit="1" customWidth="1"/>
    <col min="17" max="17" width="8.875" style="1" bestFit="1" customWidth="1"/>
    <col min="18" max="18" width="9.875" style="1" bestFit="1" customWidth="1"/>
    <col min="19" max="19" width="13.25" style="19" customWidth="1"/>
    <col min="20" max="20" width="44.25" style="1" customWidth="1"/>
    <col min="21" max="21" width="20" style="1" customWidth="1"/>
    <col min="22" max="22" width="18.5" style="1" customWidth="1"/>
    <col min="23" max="23" width="25.625" style="1" bestFit="1" customWidth="1"/>
    <col min="24" max="24" width="9.875" style="39" bestFit="1" customWidth="1"/>
    <col min="25" max="26" width="12.625" style="19" customWidth="1"/>
    <col min="27" max="27" width="11.375" style="19" customWidth="1"/>
    <col min="28" max="28" width="12.125" style="19" customWidth="1"/>
    <col min="29" max="29" width="10" style="19" customWidth="1"/>
    <col min="30" max="30" width="12.25" style="19" customWidth="1"/>
    <col min="31" max="31" width="12.5" style="19" customWidth="1"/>
    <col min="32" max="34" width="11.25" style="19" customWidth="1"/>
    <col min="35" max="35" width="8.875" style="19" customWidth="1"/>
    <col min="36" max="36" width="9.875" style="19" customWidth="1"/>
    <col min="37" max="37" width="11.25" style="19" customWidth="1"/>
    <col min="38" max="38" width="12.25" style="19" customWidth="1"/>
    <col min="39" max="39" width="10" style="19" customWidth="1"/>
    <col min="40" max="40" width="9.75" style="19" customWidth="1"/>
    <col min="41" max="41" width="12.125" style="19" customWidth="1"/>
    <col min="42" max="43" width="11.25" style="19" customWidth="1"/>
    <col min="44" max="44" width="6.125" style="25" customWidth="1"/>
    <col min="45" max="45" width="11.25" style="25" customWidth="1"/>
    <col min="46" max="47" width="11.25" style="19" customWidth="1"/>
    <col min="48" max="48" width="11.25" style="25" customWidth="1"/>
    <col min="49" max="49" width="10.375" style="25" customWidth="1"/>
    <col min="50" max="50" width="10.375" style="1" customWidth="1"/>
    <col min="51" max="51" width="11.25" style="19"/>
    <col min="52" max="16384" width="11.25" style="1"/>
  </cols>
  <sheetData>
    <row r="1" spans="1:52" ht="18.75" x14ac:dyDescent="0.3">
      <c r="AL1" s="21"/>
      <c r="AM1" s="21"/>
      <c r="AN1" s="21"/>
      <c r="AO1" s="21"/>
    </row>
    <row r="2" spans="1:52" s="14" customFormat="1" ht="22.5" x14ac:dyDescent="0.3">
      <c r="E2" s="18"/>
      <c r="F2" s="14" t="s">
        <v>7458</v>
      </c>
      <c r="G2" s="24"/>
      <c r="M2" s="15"/>
      <c r="S2" s="21"/>
      <c r="X2" s="38"/>
      <c r="Y2" s="21"/>
      <c r="Z2" s="21"/>
      <c r="AA2" s="21"/>
      <c r="AB2" s="21"/>
      <c r="AC2" s="21"/>
      <c r="AD2" s="21"/>
      <c r="AE2" s="21"/>
      <c r="AF2" s="21"/>
      <c r="AG2" s="21"/>
      <c r="AH2" s="21"/>
      <c r="AI2" s="21"/>
      <c r="AJ2" s="21"/>
      <c r="AK2" s="21"/>
      <c r="AL2" s="21"/>
      <c r="AM2" s="21"/>
      <c r="AN2" s="21"/>
      <c r="AO2" s="21"/>
      <c r="AP2" s="21"/>
      <c r="AQ2" s="21"/>
      <c r="AR2" s="31"/>
      <c r="AS2" s="31"/>
      <c r="AT2" s="21"/>
      <c r="AU2" s="21"/>
      <c r="AV2" s="31"/>
      <c r="AW2" s="31"/>
      <c r="AY2" s="21"/>
    </row>
    <row r="3" spans="1:52" ht="18.75" x14ac:dyDescent="0.3">
      <c r="AL3" s="21"/>
      <c r="AM3" s="21"/>
      <c r="AN3" s="21"/>
      <c r="AO3" s="21"/>
    </row>
    <row r="4" spans="1:52" ht="18.75" customHeight="1" x14ac:dyDescent="0.25">
      <c r="A4" s="2"/>
      <c r="B4" s="2"/>
      <c r="C4" s="2"/>
      <c r="D4" s="3"/>
      <c r="E4" s="16"/>
      <c r="F4" s="4"/>
      <c r="G4" s="4"/>
      <c r="H4" s="2"/>
      <c r="I4" s="2"/>
      <c r="J4" s="2"/>
      <c r="K4" s="2"/>
      <c r="L4" s="2"/>
      <c r="M4" s="5"/>
      <c r="N4" s="2"/>
      <c r="O4" s="2"/>
      <c r="P4" s="2"/>
      <c r="Q4" s="2"/>
      <c r="R4" s="2"/>
      <c r="S4" s="37"/>
      <c r="T4" s="6"/>
      <c r="U4" s="3"/>
      <c r="V4" s="7"/>
      <c r="W4" s="7"/>
      <c r="X4" s="40"/>
      <c r="Y4" s="22"/>
      <c r="Z4" s="22"/>
      <c r="AA4" s="44" t="s">
        <v>7541</v>
      </c>
      <c r="AB4" s="44"/>
      <c r="AC4" s="44"/>
      <c r="AD4" s="44"/>
      <c r="AE4" s="44"/>
      <c r="AF4" s="44"/>
      <c r="AG4" s="44"/>
      <c r="AH4" s="44"/>
      <c r="AI4" s="44"/>
      <c r="AJ4" s="44"/>
      <c r="AK4" s="44"/>
      <c r="AL4" s="44"/>
      <c r="AM4" s="44"/>
      <c r="AN4" s="44"/>
      <c r="AO4" s="44"/>
      <c r="AP4" s="44"/>
      <c r="AQ4" s="44"/>
      <c r="AR4" s="44"/>
      <c r="AS4" s="44"/>
      <c r="AT4" s="44"/>
      <c r="AU4" s="44"/>
      <c r="AV4" s="44"/>
      <c r="AW4" s="44"/>
    </row>
    <row r="5" spans="1:52" s="17" customFormat="1" ht="76.5" x14ac:dyDescent="0.25">
      <c r="A5" s="8" t="s">
        <v>7540</v>
      </c>
      <c r="B5" s="26" t="s">
        <v>8</v>
      </c>
      <c r="C5" s="26" t="s">
        <v>9</v>
      </c>
      <c r="D5" s="26" t="s">
        <v>457</v>
      </c>
      <c r="E5" s="26" t="s">
        <v>458</v>
      </c>
      <c r="F5" s="9" t="s">
        <v>459</v>
      </c>
      <c r="G5" s="9" t="s">
        <v>10</v>
      </c>
      <c r="H5" s="9" t="s">
        <v>11</v>
      </c>
      <c r="I5" s="8" t="s">
        <v>12</v>
      </c>
      <c r="J5" s="8" t="s">
        <v>13</v>
      </c>
      <c r="K5" s="9" t="s">
        <v>14</v>
      </c>
      <c r="L5" s="33" t="s">
        <v>15</v>
      </c>
      <c r="M5" s="10" t="s">
        <v>460</v>
      </c>
      <c r="N5" s="10" t="s">
        <v>461</v>
      </c>
      <c r="O5" s="10" t="s">
        <v>16</v>
      </c>
      <c r="P5" s="10" t="s">
        <v>462</v>
      </c>
      <c r="Q5" s="10" t="s">
        <v>463</v>
      </c>
      <c r="R5" s="11" t="s">
        <v>7224</v>
      </c>
      <c r="S5" s="43" t="s">
        <v>7681</v>
      </c>
      <c r="T5" s="12" t="s">
        <v>464</v>
      </c>
      <c r="U5" s="32" t="s">
        <v>17</v>
      </c>
      <c r="V5" s="32" t="s">
        <v>18</v>
      </c>
      <c r="W5" s="32" t="s">
        <v>19</v>
      </c>
      <c r="X5" s="41" t="s">
        <v>20</v>
      </c>
      <c r="Y5" s="20" t="s">
        <v>7683</v>
      </c>
      <c r="Z5" s="20" t="s">
        <v>7859</v>
      </c>
      <c r="AA5" s="35" t="s">
        <v>7542</v>
      </c>
      <c r="AB5" s="34" t="s">
        <v>7543</v>
      </c>
      <c r="AC5" s="35" t="s">
        <v>7544</v>
      </c>
      <c r="AD5" s="35" t="s">
        <v>7545</v>
      </c>
      <c r="AE5" s="10" t="s">
        <v>7682</v>
      </c>
      <c r="AF5" s="36" t="s">
        <v>7551</v>
      </c>
      <c r="AG5" s="36" t="s">
        <v>7552</v>
      </c>
      <c r="AH5" s="36" t="s">
        <v>7553</v>
      </c>
      <c r="AI5" s="10" t="s">
        <v>7547</v>
      </c>
      <c r="AJ5" s="10" t="s">
        <v>7548</v>
      </c>
      <c r="AK5" s="36" t="s">
        <v>7676</v>
      </c>
      <c r="AL5" s="42" t="s">
        <v>7750</v>
      </c>
      <c r="AM5" s="42" t="s">
        <v>7751</v>
      </c>
      <c r="AN5" s="42" t="s">
        <v>7752</v>
      </c>
      <c r="AO5" s="42" t="s">
        <v>7753</v>
      </c>
      <c r="AP5" s="42" t="s">
        <v>7749</v>
      </c>
      <c r="AQ5" s="36" t="s">
        <v>7549</v>
      </c>
      <c r="AR5" s="26" t="s">
        <v>7550</v>
      </c>
      <c r="AS5" s="26" t="s">
        <v>7550</v>
      </c>
      <c r="AT5" s="20" t="s">
        <v>7679</v>
      </c>
      <c r="AU5" s="20" t="s">
        <v>7754</v>
      </c>
      <c r="AV5" s="26" t="s">
        <v>7755</v>
      </c>
      <c r="AW5" s="26" t="s">
        <v>7756</v>
      </c>
      <c r="AX5" s="20" t="s">
        <v>7680</v>
      </c>
      <c r="AY5" s="20" t="s">
        <v>7757</v>
      </c>
    </row>
    <row r="6" spans="1:52" ht="47.25" x14ac:dyDescent="0.25">
      <c r="A6" s="45">
        <v>1946</v>
      </c>
      <c r="B6" s="46" t="s">
        <v>442</v>
      </c>
      <c r="C6" s="47" t="s">
        <v>436</v>
      </c>
      <c r="D6" s="47" t="s">
        <v>495</v>
      </c>
      <c r="E6" s="48" t="s">
        <v>443</v>
      </c>
      <c r="F6" s="49" t="s">
        <v>444</v>
      </c>
      <c r="G6" s="49" t="s">
        <v>444</v>
      </c>
      <c r="H6" s="50" t="s">
        <v>444</v>
      </c>
      <c r="I6" s="46" t="s">
        <v>439</v>
      </c>
      <c r="J6" s="46">
        <v>1149</v>
      </c>
      <c r="K6" s="49">
        <v>1149</v>
      </c>
      <c r="L6" s="49" t="s">
        <v>440</v>
      </c>
      <c r="M6" s="51">
        <v>2842000</v>
      </c>
      <c r="N6" s="51">
        <f t="shared" ref="N6:N25" si="0">P6-M6</f>
        <v>1145000</v>
      </c>
      <c r="O6" s="51">
        <v>1145739.1304347799</v>
      </c>
      <c r="P6" s="51">
        <v>3987000</v>
      </c>
      <c r="Q6" s="51">
        <f t="shared" ref="Q6:Q25" si="1">+O6/1800000*2340000</f>
        <v>1489460.869565214</v>
      </c>
      <c r="R6" s="52">
        <f t="shared" ref="R6:R25" si="2">+M6+Q6</f>
        <v>4331460.869565214</v>
      </c>
      <c r="S6" s="53">
        <v>4331400</v>
      </c>
      <c r="T6" s="54">
        <v>0</v>
      </c>
      <c r="U6" s="55" t="s">
        <v>31</v>
      </c>
      <c r="V6" s="55" t="s">
        <v>421</v>
      </c>
      <c r="W6" s="55" t="s">
        <v>24</v>
      </c>
      <c r="X6" s="56">
        <v>43294</v>
      </c>
      <c r="Y6" s="57" t="s">
        <v>7687</v>
      </c>
      <c r="Z6" s="57"/>
      <c r="AA6" s="58"/>
      <c r="AB6" s="58"/>
      <c r="AC6" s="58"/>
      <c r="AD6" s="58"/>
      <c r="AE6" s="58"/>
      <c r="AF6" s="58"/>
      <c r="AG6" s="58">
        <v>1480000</v>
      </c>
      <c r="AH6" s="58">
        <v>1287000</v>
      </c>
      <c r="AI6" s="58"/>
      <c r="AJ6" s="58"/>
      <c r="AK6" s="58"/>
      <c r="AL6" s="58"/>
      <c r="AM6" s="58"/>
      <c r="AN6" s="58"/>
      <c r="AO6" s="58"/>
      <c r="AP6" s="58"/>
      <c r="AQ6" s="58">
        <v>5361000</v>
      </c>
      <c r="AR6" s="59">
        <f t="shared" ref="AR6:AR25" si="3">COUNT(AA6:AQ6)</f>
        <v>3</v>
      </c>
      <c r="AS6" s="59">
        <f t="shared" ref="AS6:AS25" si="4">SUM(AA6:AQ6)</f>
        <v>8128000</v>
      </c>
      <c r="AT6" s="58">
        <f t="shared" ref="AT6:AT69" si="5">ROUND(AS6/AR6,-2)</f>
        <v>2709300</v>
      </c>
      <c r="AU6" s="58">
        <f t="shared" ref="AU6:AU69" si="6">MIN(AA6:AQ6)</f>
        <v>1287000</v>
      </c>
      <c r="AV6" s="59">
        <f t="shared" ref="AV6:AV69" si="7">AT6-S6</f>
        <v>-1622100</v>
      </c>
      <c r="AW6" s="59">
        <f t="shared" ref="AW6:AW25" si="8">AU6-S6</f>
        <v>-3044400</v>
      </c>
      <c r="AX6" s="60">
        <f t="shared" ref="AX6:AX25" si="9">AT6/S6-100%</f>
        <v>-0.37449785288821169</v>
      </c>
      <c r="AY6" s="58">
        <v>0</v>
      </c>
      <c r="AZ6" s="1" t="s">
        <v>7674</v>
      </c>
    </row>
    <row r="7" spans="1:52" x14ac:dyDescent="0.25">
      <c r="A7" s="45">
        <v>2002</v>
      </c>
      <c r="B7" s="46" t="s">
        <v>6551</v>
      </c>
      <c r="C7" s="47" t="s">
        <v>6549</v>
      </c>
      <c r="D7" s="47" t="s">
        <v>6402</v>
      </c>
      <c r="E7" s="48" t="s">
        <v>6552</v>
      </c>
      <c r="F7" s="49" t="s">
        <v>6553</v>
      </c>
      <c r="G7" s="49" t="s">
        <v>6553</v>
      </c>
      <c r="H7" s="50" t="s">
        <v>6554</v>
      </c>
      <c r="I7" s="46"/>
      <c r="J7" s="46">
        <v>1485</v>
      </c>
      <c r="K7" s="49">
        <v>1485</v>
      </c>
      <c r="L7" s="49" t="s">
        <v>6550</v>
      </c>
      <c r="M7" s="51">
        <v>12000</v>
      </c>
      <c r="N7" s="51">
        <f t="shared" si="0"/>
        <v>1000</v>
      </c>
      <c r="O7" s="51">
        <v>1095.6521739130401</v>
      </c>
      <c r="P7" s="51">
        <v>13000</v>
      </c>
      <c r="Q7" s="51">
        <f t="shared" si="1"/>
        <v>1424.3478260869522</v>
      </c>
      <c r="R7" s="52">
        <f t="shared" si="2"/>
        <v>13424.347826086952</v>
      </c>
      <c r="S7" s="53">
        <v>13400</v>
      </c>
      <c r="T7" s="54"/>
      <c r="U7" s="55" t="s">
        <v>180</v>
      </c>
      <c r="V7" s="55" t="s">
        <v>434</v>
      </c>
      <c r="W7" s="55" t="s">
        <v>94</v>
      </c>
      <c r="X7" s="56">
        <v>43294</v>
      </c>
      <c r="Y7" s="57" t="s">
        <v>7684</v>
      </c>
      <c r="Z7" s="57"/>
      <c r="AA7" s="58">
        <v>28000</v>
      </c>
      <c r="AB7" s="58"/>
      <c r="AC7" s="58"/>
      <c r="AD7" s="58"/>
      <c r="AE7" s="58"/>
      <c r="AF7" s="58">
        <v>30000</v>
      </c>
      <c r="AG7" s="58">
        <v>44000</v>
      </c>
      <c r="AH7" s="58"/>
      <c r="AI7" s="58">
        <v>37000</v>
      </c>
      <c r="AJ7" s="58">
        <v>18200</v>
      </c>
      <c r="AK7" s="58"/>
      <c r="AL7" s="58"/>
      <c r="AM7" s="58">
        <v>37000</v>
      </c>
      <c r="AN7" s="58"/>
      <c r="AO7" s="58"/>
      <c r="AP7" s="58"/>
      <c r="AQ7" s="58">
        <v>20000</v>
      </c>
      <c r="AR7" s="59">
        <f t="shared" si="3"/>
        <v>7</v>
      </c>
      <c r="AS7" s="59">
        <f t="shared" si="4"/>
        <v>214200</v>
      </c>
      <c r="AT7" s="58">
        <f t="shared" si="5"/>
        <v>30600</v>
      </c>
      <c r="AU7" s="58">
        <f t="shared" si="6"/>
        <v>18200</v>
      </c>
      <c r="AV7" s="59">
        <f t="shared" si="7"/>
        <v>17200</v>
      </c>
      <c r="AW7" s="59">
        <f t="shared" si="8"/>
        <v>4800</v>
      </c>
      <c r="AX7" s="60">
        <f t="shared" si="9"/>
        <v>1.283582089552239</v>
      </c>
      <c r="AY7" s="58">
        <v>18200</v>
      </c>
    </row>
    <row r="8" spans="1:52" ht="31.5" x14ac:dyDescent="0.25">
      <c r="A8" s="45">
        <v>2057</v>
      </c>
      <c r="B8" s="46" t="s">
        <v>6790</v>
      </c>
      <c r="C8" s="47" t="s">
        <v>6788</v>
      </c>
      <c r="D8" s="47" t="s">
        <v>6402</v>
      </c>
      <c r="E8" s="48" t="s">
        <v>6791</v>
      </c>
      <c r="F8" s="49" t="s">
        <v>6792</v>
      </c>
      <c r="G8" s="49" t="s">
        <v>6792</v>
      </c>
      <c r="H8" s="50" t="s">
        <v>6792</v>
      </c>
      <c r="I8" s="46"/>
      <c r="J8" s="46">
        <v>1606</v>
      </c>
      <c r="K8" s="49">
        <v>1606</v>
      </c>
      <c r="L8" s="49" t="s">
        <v>6789</v>
      </c>
      <c r="M8" s="51">
        <v>13000</v>
      </c>
      <c r="N8" s="51">
        <f t="shared" si="0"/>
        <v>1000</v>
      </c>
      <c r="O8" s="51">
        <v>1095.6521739130401</v>
      </c>
      <c r="P8" s="51">
        <v>14000</v>
      </c>
      <c r="Q8" s="51">
        <f t="shared" si="1"/>
        <v>1424.3478260869522</v>
      </c>
      <c r="R8" s="52">
        <f t="shared" si="2"/>
        <v>14424.347826086952</v>
      </c>
      <c r="S8" s="53">
        <v>14400</v>
      </c>
      <c r="T8" s="54">
        <v>0</v>
      </c>
      <c r="U8" s="55" t="s">
        <v>6404</v>
      </c>
      <c r="V8" s="55" t="s">
        <v>6493</v>
      </c>
      <c r="W8" s="55" t="s">
        <v>173</v>
      </c>
      <c r="X8" s="56">
        <v>43294</v>
      </c>
      <c r="Y8" s="57" t="s">
        <v>7684</v>
      </c>
      <c r="Z8" s="57"/>
      <c r="AA8" s="58"/>
      <c r="AB8" s="58"/>
      <c r="AC8" s="58"/>
      <c r="AD8" s="58"/>
      <c r="AE8" s="58"/>
      <c r="AF8" s="58"/>
      <c r="AG8" s="58">
        <v>60000</v>
      </c>
      <c r="AH8" s="58"/>
      <c r="AI8" s="58"/>
      <c r="AJ8" s="58">
        <v>19600</v>
      </c>
      <c r="AK8" s="58"/>
      <c r="AL8" s="58"/>
      <c r="AM8" s="58">
        <v>44000</v>
      </c>
      <c r="AN8" s="58"/>
      <c r="AO8" s="58"/>
      <c r="AP8" s="58"/>
      <c r="AQ8" s="58">
        <v>21000</v>
      </c>
      <c r="AR8" s="59">
        <f t="shared" si="3"/>
        <v>4</v>
      </c>
      <c r="AS8" s="59">
        <f t="shared" si="4"/>
        <v>144600</v>
      </c>
      <c r="AT8" s="58">
        <f t="shared" si="5"/>
        <v>36200</v>
      </c>
      <c r="AU8" s="58">
        <f t="shared" si="6"/>
        <v>19600</v>
      </c>
      <c r="AV8" s="59">
        <f t="shared" si="7"/>
        <v>21800</v>
      </c>
      <c r="AW8" s="59">
        <f t="shared" si="8"/>
        <v>5200</v>
      </c>
      <c r="AX8" s="60">
        <f t="shared" si="9"/>
        <v>1.5138888888888888</v>
      </c>
      <c r="AY8" s="58">
        <v>19600</v>
      </c>
    </row>
    <row r="9" spans="1:52" ht="31.5" x14ac:dyDescent="0.25">
      <c r="A9" s="45">
        <v>2034</v>
      </c>
      <c r="B9" s="46" t="s">
        <v>6682</v>
      </c>
      <c r="C9" s="47" t="s">
        <v>6677</v>
      </c>
      <c r="D9" s="47" t="s">
        <v>475</v>
      </c>
      <c r="E9" s="48" t="s">
        <v>6683</v>
      </c>
      <c r="F9" s="49" t="s">
        <v>6684</v>
      </c>
      <c r="G9" s="49" t="s">
        <v>6684</v>
      </c>
      <c r="H9" s="50" t="s">
        <v>6684</v>
      </c>
      <c r="I9" s="46"/>
      <c r="J9" s="46">
        <v>1522</v>
      </c>
      <c r="K9" s="49">
        <v>1522</v>
      </c>
      <c r="L9" s="49" t="s">
        <v>6678</v>
      </c>
      <c r="M9" s="51">
        <v>14004</v>
      </c>
      <c r="N9" s="51">
        <f t="shared" si="0"/>
        <v>1496</v>
      </c>
      <c r="O9" s="51">
        <v>1558.95652173913</v>
      </c>
      <c r="P9" s="51">
        <v>15500</v>
      </c>
      <c r="Q9" s="51">
        <f t="shared" si="1"/>
        <v>2026.6434782608692</v>
      </c>
      <c r="R9" s="52">
        <f t="shared" si="2"/>
        <v>16030.643478260869</v>
      </c>
      <c r="S9" s="53">
        <v>16000</v>
      </c>
      <c r="T9" s="54">
        <v>0</v>
      </c>
      <c r="U9" s="55" t="s">
        <v>2615</v>
      </c>
      <c r="V9" s="55" t="s">
        <v>6385</v>
      </c>
      <c r="W9" s="55" t="s">
        <v>173</v>
      </c>
      <c r="X9" s="56">
        <v>43294</v>
      </c>
      <c r="Y9" s="57" t="s">
        <v>7684</v>
      </c>
      <c r="Z9" s="57"/>
      <c r="AA9" s="58"/>
      <c r="AB9" s="58"/>
      <c r="AC9" s="58"/>
      <c r="AD9" s="58"/>
      <c r="AE9" s="58"/>
      <c r="AF9" s="58"/>
      <c r="AG9" s="58"/>
      <c r="AH9" s="58">
        <v>31000</v>
      </c>
      <c r="AI9" s="58"/>
      <c r="AJ9" s="58">
        <v>21700</v>
      </c>
      <c r="AK9" s="58"/>
      <c r="AL9" s="58"/>
      <c r="AM9" s="58"/>
      <c r="AN9" s="58"/>
      <c r="AO9" s="58"/>
      <c r="AP9" s="58"/>
      <c r="AQ9" s="58">
        <v>35000</v>
      </c>
      <c r="AR9" s="59">
        <f t="shared" si="3"/>
        <v>3</v>
      </c>
      <c r="AS9" s="59">
        <f t="shared" si="4"/>
        <v>87700</v>
      </c>
      <c r="AT9" s="58">
        <f t="shared" si="5"/>
        <v>29200</v>
      </c>
      <c r="AU9" s="58">
        <f t="shared" si="6"/>
        <v>21700</v>
      </c>
      <c r="AV9" s="59">
        <f t="shared" si="7"/>
        <v>13200</v>
      </c>
      <c r="AW9" s="59">
        <f t="shared" si="8"/>
        <v>5700</v>
      </c>
      <c r="AX9" s="60">
        <f t="shared" si="9"/>
        <v>0.82499999999999996</v>
      </c>
      <c r="AY9" s="58">
        <v>21700</v>
      </c>
    </row>
    <row r="10" spans="1:52" x14ac:dyDescent="0.25">
      <c r="A10" s="45">
        <v>1679</v>
      </c>
      <c r="B10" s="46" t="s">
        <v>5492</v>
      </c>
      <c r="C10" s="47" t="s">
        <v>5488</v>
      </c>
      <c r="D10" s="47" t="s">
        <v>2547</v>
      </c>
      <c r="E10" s="48" t="s">
        <v>5493</v>
      </c>
      <c r="F10" s="49" t="s">
        <v>5494</v>
      </c>
      <c r="G10" s="49" t="s">
        <v>5494</v>
      </c>
      <c r="H10" s="50" t="s">
        <v>5494</v>
      </c>
      <c r="I10" s="46" t="s">
        <v>497</v>
      </c>
      <c r="J10" s="46">
        <v>909</v>
      </c>
      <c r="K10" s="49">
        <v>909</v>
      </c>
      <c r="L10" s="49" t="s">
        <v>5491</v>
      </c>
      <c r="M10" s="51">
        <v>18000</v>
      </c>
      <c r="N10" s="51">
        <f t="shared" si="0"/>
        <v>3100</v>
      </c>
      <c r="O10" s="51">
        <v>3130.4347826087001</v>
      </c>
      <c r="P10" s="51">
        <v>21100</v>
      </c>
      <c r="Q10" s="51">
        <f t="shared" si="1"/>
        <v>4069.5652173913099</v>
      </c>
      <c r="R10" s="52">
        <f t="shared" si="2"/>
        <v>22069.565217391311</v>
      </c>
      <c r="S10" s="53">
        <v>22000</v>
      </c>
      <c r="T10" s="54">
        <v>0</v>
      </c>
      <c r="U10" s="55" t="s">
        <v>199</v>
      </c>
      <c r="V10" s="55" t="s">
        <v>4643</v>
      </c>
      <c r="W10" s="55" t="s">
        <v>196</v>
      </c>
      <c r="X10" s="56">
        <v>43294</v>
      </c>
      <c r="Y10" s="57" t="s">
        <v>7684</v>
      </c>
      <c r="Z10" s="57"/>
      <c r="AA10" s="58">
        <v>180000</v>
      </c>
      <c r="AB10" s="58"/>
      <c r="AC10" s="58"/>
      <c r="AD10" s="58"/>
      <c r="AE10" s="58"/>
      <c r="AF10" s="58"/>
      <c r="AG10" s="58"/>
      <c r="AH10" s="58">
        <v>142000</v>
      </c>
      <c r="AI10" s="58"/>
      <c r="AJ10" s="58">
        <v>24600</v>
      </c>
      <c r="AK10" s="58"/>
      <c r="AL10" s="58"/>
      <c r="AM10" s="58"/>
      <c r="AN10" s="58"/>
      <c r="AO10" s="58"/>
      <c r="AP10" s="58"/>
      <c r="AQ10" s="58">
        <v>30000</v>
      </c>
      <c r="AR10" s="59">
        <f t="shared" si="3"/>
        <v>4</v>
      </c>
      <c r="AS10" s="59">
        <f t="shared" si="4"/>
        <v>376600</v>
      </c>
      <c r="AT10" s="58">
        <f t="shared" si="5"/>
        <v>94200</v>
      </c>
      <c r="AU10" s="58">
        <f t="shared" si="6"/>
        <v>24600</v>
      </c>
      <c r="AV10" s="59">
        <f t="shared" si="7"/>
        <v>72200</v>
      </c>
      <c r="AW10" s="59">
        <f t="shared" si="8"/>
        <v>2600</v>
      </c>
      <c r="AX10" s="60">
        <f t="shared" si="9"/>
        <v>3.2818181818181822</v>
      </c>
      <c r="AY10" s="58">
        <v>24600</v>
      </c>
    </row>
    <row r="11" spans="1:52" x14ac:dyDescent="0.25">
      <c r="A11" s="45">
        <v>1681</v>
      </c>
      <c r="B11" s="46" t="s">
        <v>5497</v>
      </c>
      <c r="C11" s="47" t="s">
        <v>5488</v>
      </c>
      <c r="D11" s="47" t="s">
        <v>496</v>
      </c>
      <c r="E11" s="48" t="s">
        <v>5498</v>
      </c>
      <c r="F11" s="49" t="s">
        <v>5499</v>
      </c>
      <c r="G11" s="49" t="s">
        <v>5499</v>
      </c>
      <c r="H11" s="50" t="s">
        <v>5499</v>
      </c>
      <c r="I11" s="46" t="s">
        <v>499</v>
      </c>
      <c r="J11" s="46">
        <v>909</v>
      </c>
      <c r="K11" s="49">
        <v>909</v>
      </c>
      <c r="L11" s="49" t="s">
        <v>5491</v>
      </c>
      <c r="M11" s="51">
        <v>18000</v>
      </c>
      <c r="N11" s="51">
        <f t="shared" si="0"/>
        <v>3100</v>
      </c>
      <c r="O11" s="51">
        <v>3130.4347826087001</v>
      </c>
      <c r="P11" s="51">
        <v>21100</v>
      </c>
      <c r="Q11" s="51">
        <f t="shared" si="1"/>
        <v>4069.5652173913099</v>
      </c>
      <c r="R11" s="52">
        <f t="shared" si="2"/>
        <v>22069.565217391311</v>
      </c>
      <c r="S11" s="53">
        <v>22000</v>
      </c>
      <c r="T11" s="54">
        <v>0</v>
      </c>
      <c r="U11" s="55" t="s">
        <v>26</v>
      </c>
      <c r="V11" s="55" t="s">
        <v>4643</v>
      </c>
      <c r="W11" s="55" t="s">
        <v>27</v>
      </c>
      <c r="X11" s="56">
        <v>43294</v>
      </c>
      <c r="Y11" s="57" t="s">
        <v>7684</v>
      </c>
      <c r="Z11" s="57"/>
      <c r="AA11" s="58">
        <v>180000</v>
      </c>
      <c r="AB11" s="58"/>
      <c r="AC11" s="58"/>
      <c r="AD11" s="58"/>
      <c r="AE11" s="58"/>
      <c r="AF11" s="58"/>
      <c r="AG11" s="58"/>
      <c r="AH11" s="58"/>
      <c r="AI11" s="58"/>
      <c r="AJ11" s="58">
        <v>24600</v>
      </c>
      <c r="AK11" s="58"/>
      <c r="AL11" s="58"/>
      <c r="AM11" s="58"/>
      <c r="AN11" s="58"/>
      <c r="AO11" s="58"/>
      <c r="AP11" s="58"/>
      <c r="AQ11" s="58">
        <v>30000</v>
      </c>
      <c r="AR11" s="59">
        <f t="shared" si="3"/>
        <v>3</v>
      </c>
      <c r="AS11" s="59">
        <f t="shared" si="4"/>
        <v>234600</v>
      </c>
      <c r="AT11" s="58">
        <f t="shared" si="5"/>
        <v>78200</v>
      </c>
      <c r="AU11" s="58">
        <f t="shared" si="6"/>
        <v>24600</v>
      </c>
      <c r="AV11" s="59">
        <f t="shared" si="7"/>
        <v>56200</v>
      </c>
      <c r="AW11" s="59">
        <f t="shared" si="8"/>
        <v>2600</v>
      </c>
      <c r="AX11" s="60">
        <f t="shared" si="9"/>
        <v>2.5545454545454547</v>
      </c>
      <c r="AY11" s="58">
        <v>24600</v>
      </c>
    </row>
    <row r="12" spans="1:52" ht="31.5" x14ac:dyDescent="0.25">
      <c r="A12" s="45">
        <v>2037</v>
      </c>
      <c r="B12" s="46" t="s">
        <v>6695</v>
      </c>
      <c r="C12" s="47" t="s">
        <v>6696</v>
      </c>
      <c r="D12" s="47" t="s">
        <v>6402</v>
      </c>
      <c r="E12" s="48" t="s">
        <v>6697</v>
      </c>
      <c r="F12" s="49" t="s">
        <v>6698</v>
      </c>
      <c r="G12" s="49" t="s">
        <v>6698</v>
      </c>
      <c r="H12" s="50" t="s">
        <v>6698</v>
      </c>
      <c r="I12" s="46"/>
      <c r="J12" s="46">
        <v>1530</v>
      </c>
      <c r="K12" s="49">
        <v>1530</v>
      </c>
      <c r="L12" s="49" t="s">
        <v>6699</v>
      </c>
      <c r="M12" s="51">
        <v>18000</v>
      </c>
      <c r="N12" s="51">
        <f t="shared" si="0"/>
        <v>1500</v>
      </c>
      <c r="O12" s="51">
        <v>1565.21739130435</v>
      </c>
      <c r="P12" s="51">
        <v>19500</v>
      </c>
      <c r="Q12" s="51">
        <f t="shared" si="1"/>
        <v>2034.782608695655</v>
      </c>
      <c r="R12" s="52">
        <f t="shared" si="2"/>
        <v>20034.782608695656</v>
      </c>
      <c r="S12" s="53">
        <v>20000</v>
      </c>
      <c r="T12" s="54">
        <v>0</v>
      </c>
      <c r="U12" s="55" t="s">
        <v>6404</v>
      </c>
      <c r="V12" s="55" t="s">
        <v>6493</v>
      </c>
      <c r="W12" s="55" t="s">
        <v>173</v>
      </c>
      <c r="X12" s="56">
        <v>43294</v>
      </c>
      <c r="Y12" s="57" t="s">
        <v>7684</v>
      </c>
      <c r="Z12" s="57"/>
      <c r="AA12" s="58">
        <v>31000</v>
      </c>
      <c r="AB12" s="58"/>
      <c r="AC12" s="58"/>
      <c r="AD12" s="58"/>
      <c r="AE12" s="58"/>
      <c r="AF12" s="58">
        <v>35000</v>
      </c>
      <c r="AG12" s="58">
        <v>50000</v>
      </c>
      <c r="AH12" s="58"/>
      <c r="AI12" s="58"/>
      <c r="AJ12" s="58">
        <v>27300</v>
      </c>
      <c r="AK12" s="58"/>
      <c r="AL12" s="58"/>
      <c r="AM12" s="58">
        <v>44000</v>
      </c>
      <c r="AN12" s="58"/>
      <c r="AO12" s="58"/>
      <c r="AP12" s="58"/>
      <c r="AQ12" s="58">
        <v>26000</v>
      </c>
      <c r="AR12" s="59">
        <f t="shared" si="3"/>
        <v>6</v>
      </c>
      <c r="AS12" s="59">
        <f t="shared" si="4"/>
        <v>213300</v>
      </c>
      <c r="AT12" s="58">
        <f t="shared" si="5"/>
        <v>35600</v>
      </c>
      <c r="AU12" s="58">
        <f t="shared" si="6"/>
        <v>26000</v>
      </c>
      <c r="AV12" s="59">
        <f t="shared" si="7"/>
        <v>15600</v>
      </c>
      <c r="AW12" s="59">
        <f t="shared" si="8"/>
        <v>6000</v>
      </c>
      <c r="AX12" s="60">
        <f t="shared" si="9"/>
        <v>0.78</v>
      </c>
      <c r="AY12" s="58">
        <v>26000</v>
      </c>
    </row>
    <row r="13" spans="1:52" ht="63" x14ac:dyDescent="0.25">
      <c r="A13" s="45">
        <v>2011</v>
      </c>
      <c r="B13" s="46" t="s">
        <v>6601</v>
      </c>
      <c r="C13" s="47" t="s">
        <v>6598</v>
      </c>
      <c r="D13" s="47" t="s">
        <v>6402</v>
      </c>
      <c r="E13" s="48" t="s">
        <v>6602</v>
      </c>
      <c r="F13" s="49" t="s">
        <v>6603</v>
      </c>
      <c r="G13" s="49" t="s">
        <v>6603</v>
      </c>
      <c r="H13" s="50" t="s">
        <v>6603</v>
      </c>
      <c r="I13" s="46"/>
      <c r="J13" s="46">
        <v>1505</v>
      </c>
      <c r="K13" s="49">
        <v>1505</v>
      </c>
      <c r="L13" s="49" t="s">
        <v>6599</v>
      </c>
      <c r="M13" s="51">
        <v>20000</v>
      </c>
      <c r="N13" s="51">
        <f t="shared" si="0"/>
        <v>1800</v>
      </c>
      <c r="O13" s="51">
        <v>1878.26086956522</v>
      </c>
      <c r="P13" s="51">
        <v>21800</v>
      </c>
      <c r="Q13" s="51">
        <f t="shared" si="1"/>
        <v>2441.7391304347861</v>
      </c>
      <c r="R13" s="52">
        <f t="shared" si="2"/>
        <v>22441.739130434788</v>
      </c>
      <c r="S13" s="53">
        <v>22400</v>
      </c>
      <c r="T13" s="54" t="s">
        <v>6331</v>
      </c>
      <c r="U13" s="55" t="s">
        <v>31</v>
      </c>
      <c r="V13" s="55" t="s">
        <v>454</v>
      </c>
      <c r="W13" s="55" t="s">
        <v>94</v>
      </c>
      <c r="X13" s="56">
        <v>43294</v>
      </c>
      <c r="Y13" s="57" t="s">
        <v>7684</v>
      </c>
      <c r="Z13" s="57"/>
      <c r="AA13" s="58">
        <v>35000</v>
      </c>
      <c r="AB13" s="58">
        <v>45000</v>
      </c>
      <c r="AC13" s="58"/>
      <c r="AD13" s="58"/>
      <c r="AE13" s="58"/>
      <c r="AF13" s="58">
        <v>35000</v>
      </c>
      <c r="AG13" s="58">
        <v>45000</v>
      </c>
      <c r="AH13" s="58"/>
      <c r="AI13" s="58"/>
      <c r="AJ13" s="58">
        <v>30600</v>
      </c>
      <c r="AK13" s="58"/>
      <c r="AL13" s="58"/>
      <c r="AM13" s="58">
        <v>44000</v>
      </c>
      <c r="AN13" s="58"/>
      <c r="AO13" s="58"/>
      <c r="AP13" s="58"/>
      <c r="AQ13" s="58">
        <v>29000</v>
      </c>
      <c r="AR13" s="59">
        <f t="shared" si="3"/>
        <v>7</v>
      </c>
      <c r="AS13" s="59">
        <f t="shared" si="4"/>
        <v>263600</v>
      </c>
      <c r="AT13" s="58">
        <f t="shared" si="5"/>
        <v>37700</v>
      </c>
      <c r="AU13" s="58">
        <f t="shared" si="6"/>
        <v>29000</v>
      </c>
      <c r="AV13" s="59">
        <f t="shared" si="7"/>
        <v>15300</v>
      </c>
      <c r="AW13" s="59">
        <f t="shared" si="8"/>
        <v>6600</v>
      </c>
      <c r="AX13" s="60">
        <f t="shared" si="9"/>
        <v>0.68303571428571419</v>
      </c>
      <c r="AY13" s="58">
        <v>29000</v>
      </c>
    </row>
    <row r="14" spans="1:52" ht="63" x14ac:dyDescent="0.25">
      <c r="A14" s="45">
        <v>2022</v>
      </c>
      <c r="B14" s="46" t="s">
        <v>6638</v>
      </c>
      <c r="C14" s="47" t="s">
        <v>6614</v>
      </c>
      <c r="D14" s="47" t="s">
        <v>6402</v>
      </c>
      <c r="E14" s="48" t="s">
        <v>6639</v>
      </c>
      <c r="F14" s="49" t="s">
        <v>6640</v>
      </c>
      <c r="G14" s="49" t="s">
        <v>6640</v>
      </c>
      <c r="H14" s="50" t="s">
        <v>6640</v>
      </c>
      <c r="I14" s="46"/>
      <c r="J14" s="46">
        <v>1506</v>
      </c>
      <c r="K14" s="49">
        <v>1506</v>
      </c>
      <c r="L14" s="49" t="s">
        <v>6617</v>
      </c>
      <c r="M14" s="51">
        <v>20000</v>
      </c>
      <c r="N14" s="51">
        <f t="shared" si="0"/>
        <v>1800</v>
      </c>
      <c r="O14" s="51">
        <v>1878.26086956522</v>
      </c>
      <c r="P14" s="51">
        <v>21800</v>
      </c>
      <c r="Q14" s="51">
        <f t="shared" si="1"/>
        <v>2441.7391304347861</v>
      </c>
      <c r="R14" s="52">
        <f t="shared" si="2"/>
        <v>22441.739130434788</v>
      </c>
      <c r="S14" s="53">
        <v>22400</v>
      </c>
      <c r="T14" s="54">
        <v>0</v>
      </c>
      <c r="U14" s="55" t="s">
        <v>600</v>
      </c>
      <c r="V14" s="55" t="s">
        <v>6368</v>
      </c>
      <c r="W14" s="55" t="s">
        <v>94</v>
      </c>
      <c r="X14" s="56">
        <v>43294</v>
      </c>
      <c r="Y14" s="57" t="s">
        <v>7684</v>
      </c>
      <c r="Z14" s="57"/>
      <c r="AA14" s="58">
        <v>35000</v>
      </c>
      <c r="AB14" s="58">
        <v>45000</v>
      </c>
      <c r="AC14" s="58"/>
      <c r="AD14" s="58"/>
      <c r="AE14" s="58"/>
      <c r="AF14" s="58"/>
      <c r="AG14" s="58">
        <v>43000</v>
      </c>
      <c r="AH14" s="58"/>
      <c r="AI14" s="58"/>
      <c r="AJ14" s="58">
        <v>30600</v>
      </c>
      <c r="AK14" s="58"/>
      <c r="AL14" s="58"/>
      <c r="AM14" s="58"/>
      <c r="AN14" s="58"/>
      <c r="AO14" s="58"/>
      <c r="AP14" s="58"/>
      <c r="AQ14" s="58">
        <v>29000</v>
      </c>
      <c r="AR14" s="59">
        <f t="shared" si="3"/>
        <v>5</v>
      </c>
      <c r="AS14" s="59">
        <f t="shared" si="4"/>
        <v>182600</v>
      </c>
      <c r="AT14" s="58">
        <f t="shared" si="5"/>
        <v>36500</v>
      </c>
      <c r="AU14" s="58">
        <f t="shared" si="6"/>
        <v>29000</v>
      </c>
      <c r="AV14" s="59">
        <f t="shared" si="7"/>
        <v>14100</v>
      </c>
      <c r="AW14" s="59">
        <f t="shared" si="8"/>
        <v>6600</v>
      </c>
      <c r="AX14" s="60">
        <f t="shared" si="9"/>
        <v>0.62946428571428581</v>
      </c>
      <c r="AY14" s="58">
        <v>29000</v>
      </c>
    </row>
    <row r="15" spans="1:52" ht="63" x14ac:dyDescent="0.25">
      <c r="A15" s="45">
        <v>2012</v>
      </c>
      <c r="B15" s="46" t="s">
        <v>6604</v>
      </c>
      <c r="C15" s="47" t="s">
        <v>6598</v>
      </c>
      <c r="D15" s="47" t="s">
        <v>6402</v>
      </c>
      <c r="E15" s="48" t="s">
        <v>6605</v>
      </c>
      <c r="F15" s="49" t="s">
        <v>6606</v>
      </c>
      <c r="G15" s="49" t="s">
        <v>6606</v>
      </c>
      <c r="H15" s="50" t="s">
        <v>6606</v>
      </c>
      <c r="I15" s="46"/>
      <c r="J15" s="46">
        <v>1505</v>
      </c>
      <c r="K15" s="49">
        <v>1505</v>
      </c>
      <c r="L15" s="49" t="s">
        <v>6599</v>
      </c>
      <c r="M15" s="51">
        <v>20000</v>
      </c>
      <c r="N15" s="51">
        <f t="shared" si="0"/>
        <v>1800</v>
      </c>
      <c r="O15" s="51">
        <v>1878.26086956522</v>
      </c>
      <c r="P15" s="51">
        <v>21800</v>
      </c>
      <c r="Q15" s="51">
        <f t="shared" si="1"/>
        <v>2441.7391304347861</v>
      </c>
      <c r="R15" s="52">
        <f t="shared" si="2"/>
        <v>22441.739130434788</v>
      </c>
      <c r="S15" s="53">
        <v>22400</v>
      </c>
      <c r="T15" s="54">
        <v>0</v>
      </c>
      <c r="U15" s="55" t="s">
        <v>31</v>
      </c>
      <c r="V15" s="55" t="s">
        <v>454</v>
      </c>
      <c r="W15" s="55" t="s">
        <v>29</v>
      </c>
      <c r="X15" s="56">
        <v>43294</v>
      </c>
      <c r="Y15" s="57" t="s">
        <v>7684</v>
      </c>
      <c r="Z15" s="57"/>
      <c r="AA15" s="58">
        <v>35000</v>
      </c>
      <c r="AB15" s="58">
        <v>45000</v>
      </c>
      <c r="AC15" s="58"/>
      <c r="AD15" s="58"/>
      <c r="AE15" s="58"/>
      <c r="AF15" s="58"/>
      <c r="AG15" s="58">
        <v>45000</v>
      </c>
      <c r="AH15" s="58"/>
      <c r="AI15" s="58"/>
      <c r="AJ15" s="58">
        <v>30600</v>
      </c>
      <c r="AK15" s="58"/>
      <c r="AL15" s="58"/>
      <c r="AM15" s="58">
        <v>44000</v>
      </c>
      <c r="AN15" s="58"/>
      <c r="AO15" s="58"/>
      <c r="AP15" s="58"/>
      <c r="AQ15" s="58">
        <v>30000</v>
      </c>
      <c r="AR15" s="59">
        <f t="shared" si="3"/>
        <v>6</v>
      </c>
      <c r="AS15" s="59">
        <f t="shared" si="4"/>
        <v>229600</v>
      </c>
      <c r="AT15" s="58">
        <f t="shared" si="5"/>
        <v>38300</v>
      </c>
      <c r="AU15" s="58">
        <f t="shared" si="6"/>
        <v>30000</v>
      </c>
      <c r="AV15" s="59">
        <f t="shared" si="7"/>
        <v>15900</v>
      </c>
      <c r="AW15" s="59">
        <f t="shared" si="8"/>
        <v>7600</v>
      </c>
      <c r="AX15" s="60">
        <f t="shared" si="9"/>
        <v>0.7098214285714286</v>
      </c>
      <c r="AY15" s="58">
        <v>30000</v>
      </c>
    </row>
    <row r="16" spans="1:52" ht="63" x14ac:dyDescent="0.25">
      <c r="A16" s="45">
        <v>2013</v>
      </c>
      <c r="B16" s="46" t="s">
        <v>6607</v>
      </c>
      <c r="C16" s="47" t="s">
        <v>6598</v>
      </c>
      <c r="D16" s="47" t="s">
        <v>6402</v>
      </c>
      <c r="E16" s="48" t="s">
        <v>6608</v>
      </c>
      <c r="F16" s="49" t="s">
        <v>6609</v>
      </c>
      <c r="G16" s="49" t="s">
        <v>6609</v>
      </c>
      <c r="H16" s="50" t="s">
        <v>6609</v>
      </c>
      <c r="I16" s="46"/>
      <c r="J16" s="46">
        <v>1505</v>
      </c>
      <c r="K16" s="49">
        <v>1505</v>
      </c>
      <c r="L16" s="49" t="s">
        <v>6599</v>
      </c>
      <c r="M16" s="51">
        <v>20000</v>
      </c>
      <c r="N16" s="51">
        <f t="shared" si="0"/>
        <v>1800</v>
      </c>
      <c r="O16" s="51">
        <v>1878.26086956522</v>
      </c>
      <c r="P16" s="51">
        <v>21800</v>
      </c>
      <c r="Q16" s="51">
        <f t="shared" si="1"/>
        <v>2441.7391304347861</v>
      </c>
      <c r="R16" s="52">
        <f t="shared" si="2"/>
        <v>22441.739130434788</v>
      </c>
      <c r="S16" s="53">
        <v>22400</v>
      </c>
      <c r="T16" s="54">
        <v>0</v>
      </c>
      <c r="U16" s="55" t="s">
        <v>31</v>
      </c>
      <c r="V16" s="55" t="s">
        <v>454</v>
      </c>
      <c r="W16" s="55" t="s">
        <v>29</v>
      </c>
      <c r="X16" s="56">
        <v>43294</v>
      </c>
      <c r="Y16" s="57" t="s">
        <v>7684</v>
      </c>
      <c r="Z16" s="57"/>
      <c r="AA16" s="58">
        <v>35000</v>
      </c>
      <c r="AB16" s="58">
        <v>45000</v>
      </c>
      <c r="AC16" s="58"/>
      <c r="AD16" s="58"/>
      <c r="AE16" s="58"/>
      <c r="AF16" s="58">
        <v>35000</v>
      </c>
      <c r="AG16" s="58">
        <v>46000</v>
      </c>
      <c r="AH16" s="58"/>
      <c r="AI16" s="58">
        <v>44000</v>
      </c>
      <c r="AJ16" s="58">
        <v>30600</v>
      </c>
      <c r="AK16" s="58"/>
      <c r="AL16" s="58"/>
      <c r="AM16" s="58">
        <v>44000</v>
      </c>
      <c r="AN16" s="58"/>
      <c r="AO16" s="58"/>
      <c r="AP16" s="58"/>
      <c r="AQ16" s="58">
        <v>30000</v>
      </c>
      <c r="AR16" s="59">
        <f t="shared" si="3"/>
        <v>8</v>
      </c>
      <c r="AS16" s="59">
        <f t="shared" si="4"/>
        <v>309600</v>
      </c>
      <c r="AT16" s="58">
        <f t="shared" si="5"/>
        <v>38700</v>
      </c>
      <c r="AU16" s="58">
        <f t="shared" si="6"/>
        <v>30000</v>
      </c>
      <c r="AV16" s="59">
        <f t="shared" si="7"/>
        <v>16300</v>
      </c>
      <c r="AW16" s="59">
        <f t="shared" si="8"/>
        <v>7600</v>
      </c>
      <c r="AX16" s="60">
        <f t="shared" si="9"/>
        <v>0.7276785714285714</v>
      </c>
      <c r="AY16" s="58">
        <v>30000</v>
      </c>
    </row>
    <row r="17" spans="1:51" ht="63" x14ac:dyDescent="0.25">
      <c r="A17" s="45">
        <v>2014</v>
      </c>
      <c r="B17" s="46" t="s">
        <v>6610</v>
      </c>
      <c r="C17" s="47" t="s">
        <v>6598</v>
      </c>
      <c r="D17" s="47" t="s">
        <v>6402</v>
      </c>
      <c r="E17" s="48" t="s">
        <v>6611</v>
      </c>
      <c r="F17" s="49" t="s">
        <v>6612</v>
      </c>
      <c r="G17" s="49" t="s">
        <v>6612</v>
      </c>
      <c r="H17" s="50" t="s">
        <v>6612</v>
      </c>
      <c r="I17" s="46"/>
      <c r="J17" s="46">
        <v>1505</v>
      </c>
      <c r="K17" s="49">
        <v>1505</v>
      </c>
      <c r="L17" s="49" t="s">
        <v>6599</v>
      </c>
      <c r="M17" s="51">
        <v>20000</v>
      </c>
      <c r="N17" s="51">
        <f t="shared" si="0"/>
        <v>1800</v>
      </c>
      <c r="O17" s="51">
        <v>1878.26086956522</v>
      </c>
      <c r="P17" s="51">
        <v>21800</v>
      </c>
      <c r="Q17" s="51">
        <f t="shared" si="1"/>
        <v>2441.7391304347861</v>
      </c>
      <c r="R17" s="52">
        <f t="shared" si="2"/>
        <v>22441.739130434788</v>
      </c>
      <c r="S17" s="53">
        <v>22400</v>
      </c>
      <c r="T17" s="54">
        <v>0</v>
      </c>
      <c r="U17" s="55" t="s">
        <v>90</v>
      </c>
      <c r="V17" s="55" t="s">
        <v>6344</v>
      </c>
      <c r="W17" s="55" t="s">
        <v>29</v>
      </c>
      <c r="X17" s="56">
        <v>43294</v>
      </c>
      <c r="Y17" s="57" t="s">
        <v>7684</v>
      </c>
      <c r="Z17" s="57"/>
      <c r="AA17" s="58">
        <v>35000</v>
      </c>
      <c r="AB17" s="58">
        <v>45000</v>
      </c>
      <c r="AC17" s="58"/>
      <c r="AD17" s="58"/>
      <c r="AE17" s="58"/>
      <c r="AF17" s="58">
        <v>35000</v>
      </c>
      <c r="AG17" s="58">
        <v>46000</v>
      </c>
      <c r="AH17" s="58"/>
      <c r="AI17" s="58">
        <v>44000</v>
      </c>
      <c r="AJ17" s="58">
        <v>30600</v>
      </c>
      <c r="AK17" s="58"/>
      <c r="AL17" s="58"/>
      <c r="AM17" s="58">
        <v>44000</v>
      </c>
      <c r="AN17" s="58"/>
      <c r="AO17" s="58"/>
      <c r="AP17" s="58"/>
      <c r="AQ17" s="58">
        <v>30000</v>
      </c>
      <c r="AR17" s="59">
        <f t="shared" si="3"/>
        <v>8</v>
      </c>
      <c r="AS17" s="59">
        <f t="shared" si="4"/>
        <v>309600</v>
      </c>
      <c r="AT17" s="58">
        <f t="shared" si="5"/>
        <v>38700</v>
      </c>
      <c r="AU17" s="58">
        <f t="shared" si="6"/>
        <v>30000</v>
      </c>
      <c r="AV17" s="59">
        <f t="shared" si="7"/>
        <v>16300</v>
      </c>
      <c r="AW17" s="59">
        <f t="shared" si="8"/>
        <v>7600</v>
      </c>
      <c r="AX17" s="60">
        <f t="shared" si="9"/>
        <v>0.7276785714285714</v>
      </c>
      <c r="AY17" s="58">
        <v>30000</v>
      </c>
    </row>
    <row r="18" spans="1:51" ht="63" x14ac:dyDescent="0.25">
      <c r="A18" s="45">
        <v>2015</v>
      </c>
      <c r="B18" s="46" t="s">
        <v>6613</v>
      </c>
      <c r="C18" s="47" t="s">
        <v>6614</v>
      </c>
      <c r="D18" s="47" t="s">
        <v>6402</v>
      </c>
      <c r="E18" s="48" t="s">
        <v>6615</v>
      </c>
      <c r="F18" s="49" t="s">
        <v>6616</v>
      </c>
      <c r="G18" s="49" t="s">
        <v>6616</v>
      </c>
      <c r="H18" s="50" t="s">
        <v>6616</v>
      </c>
      <c r="I18" s="46"/>
      <c r="J18" s="46">
        <v>1506</v>
      </c>
      <c r="K18" s="49">
        <v>1506</v>
      </c>
      <c r="L18" s="49" t="s">
        <v>6617</v>
      </c>
      <c r="M18" s="51">
        <v>20000</v>
      </c>
      <c r="N18" s="51">
        <f t="shared" si="0"/>
        <v>1800</v>
      </c>
      <c r="O18" s="51">
        <v>1878.26086956522</v>
      </c>
      <c r="P18" s="51">
        <v>21800</v>
      </c>
      <c r="Q18" s="51">
        <f t="shared" si="1"/>
        <v>2441.7391304347861</v>
      </c>
      <c r="R18" s="52">
        <f t="shared" si="2"/>
        <v>22441.739130434788</v>
      </c>
      <c r="S18" s="53">
        <v>22400</v>
      </c>
      <c r="T18" s="54">
        <v>0</v>
      </c>
      <c r="U18" s="55" t="s">
        <v>90</v>
      </c>
      <c r="V18" s="55" t="s">
        <v>6344</v>
      </c>
      <c r="W18" s="55" t="s">
        <v>29</v>
      </c>
      <c r="X18" s="56">
        <v>43294</v>
      </c>
      <c r="Y18" s="57" t="s">
        <v>7684</v>
      </c>
      <c r="Z18" s="57"/>
      <c r="AA18" s="58">
        <v>40000</v>
      </c>
      <c r="AB18" s="58">
        <v>45000</v>
      </c>
      <c r="AC18" s="58"/>
      <c r="AD18" s="58"/>
      <c r="AE18" s="58"/>
      <c r="AF18" s="58"/>
      <c r="AG18" s="58">
        <v>43000</v>
      </c>
      <c r="AH18" s="58"/>
      <c r="AI18" s="58"/>
      <c r="AJ18" s="58">
        <v>30600</v>
      </c>
      <c r="AK18" s="58"/>
      <c r="AL18" s="58"/>
      <c r="AM18" s="58"/>
      <c r="AN18" s="58"/>
      <c r="AO18" s="58"/>
      <c r="AP18" s="58"/>
      <c r="AQ18" s="58">
        <v>30000</v>
      </c>
      <c r="AR18" s="59">
        <f t="shared" si="3"/>
        <v>5</v>
      </c>
      <c r="AS18" s="59">
        <f t="shared" si="4"/>
        <v>188600</v>
      </c>
      <c r="AT18" s="58">
        <f t="shared" si="5"/>
        <v>37700</v>
      </c>
      <c r="AU18" s="58">
        <f t="shared" si="6"/>
        <v>30000</v>
      </c>
      <c r="AV18" s="59">
        <f t="shared" si="7"/>
        <v>15300</v>
      </c>
      <c r="AW18" s="59">
        <f t="shared" si="8"/>
        <v>7600</v>
      </c>
      <c r="AX18" s="60">
        <f t="shared" si="9"/>
        <v>0.68303571428571419</v>
      </c>
      <c r="AY18" s="58">
        <v>30000</v>
      </c>
    </row>
    <row r="19" spans="1:51" ht="63" x14ac:dyDescent="0.25">
      <c r="A19" s="45">
        <v>2020</v>
      </c>
      <c r="B19" s="46" t="s">
        <v>6631</v>
      </c>
      <c r="C19" s="47" t="s">
        <v>6614</v>
      </c>
      <c r="D19" s="47" t="s">
        <v>6402</v>
      </c>
      <c r="E19" s="48" t="s">
        <v>6632</v>
      </c>
      <c r="F19" s="49" t="s">
        <v>6633</v>
      </c>
      <c r="G19" s="49" t="s">
        <v>6633</v>
      </c>
      <c r="H19" s="50" t="s">
        <v>6634</v>
      </c>
      <c r="I19" s="46"/>
      <c r="J19" s="46">
        <v>1506</v>
      </c>
      <c r="K19" s="49">
        <v>1506</v>
      </c>
      <c r="L19" s="49" t="s">
        <v>6617</v>
      </c>
      <c r="M19" s="51">
        <v>20000</v>
      </c>
      <c r="N19" s="51">
        <f t="shared" si="0"/>
        <v>1800</v>
      </c>
      <c r="O19" s="51">
        <v>1878.26086956522</v>
      </c>
      <c r="P19" s="51">
        <v>21800</v>
      </c>
      <c r="Q19" s="51">
        <f t="shared" si="1"/>
        <v>2441.7391304347861</v>
      </c>
      <c r="R19" s="52">
        <f t="shared" si="2"/>
        <v>22441.739130434788</v>
      </c>
      <c r="S19" s="53">
        <v>22400</v>
      </c>
      <c r="T19" s="54"/>
      <c r="U19" s="55" t="s">
        <v>180</v>
      </c>
      <c r="V19" s="55" t="s">
        <v>6368</v>
      </c>
      <c r="W19" s="55" t="s">
        <v>173</v>
      </c>
      <c r="X19" s="56">
        <v>43294</v>
      </c>
      <c r="Y19" s="57" t="s">
        <v>7684</v>
      </c>
      <c r="Z19" s="57"/>
      <c r="AA19" s="58"/>
      <c r="AB19" s="58">
        <v>50000</v>
      </c>
      <c r="AC19" s="58"/>
      <c r="AD19" s="58"/>
      <c r="AE19" s="58"/>
      <c r="AF19" s="58"/>
      <c r="AG19" s="58"/>
      <c r="AH19" s="58"/>
      <c r="AI19" s="58"/>
      <c r="AJ19" s="58">
        <v>30600</v>
      </c>
      <c r="AK19" s="58"/>
      <c r="AL19" s="58"/>
      <c r="AM19" s="58"/>
      <c r="AN19" s="58"/>
      <c r="AO19" s="58"/>
      <c r="AP19" s="58"/>
      <c r="AQ19" s="58">
        <v>30000</v>
      </c>
      <c r="AR19" s="59">
        <f t="shared" si="3"/>
        <v>3</v>
      </c>
      <c r="AS19" s="59">
        <f t="shared" si="4"/>
        <v>110600</v>
      </c>
      <c r="AT19" s="58">
        <f t="shared" si="5"/>
        <v>36900</v>
      </c>
      <c r="AU19" s="58">
        <f t="shared" si="6"/>
        <v>30000</v>
      </c>
      <c r="AV19" s="59">
        <f t="shared" si="7"/>
        <v>14500</v>
      </c>
      <c r="AW19" s="59">
        <f t="shared" si="8"/>
        <v>7600</v>
      </c>
      <c r="AX19" s="60">
        <f t="shared" si="9"/>
        <v>0.6473214285714286</v>
      </c>
      <c r="AY19" s="58">
        <v>30000</v>
      </c>
    </row>
    <row r="20" spans="1:51" ht="63" x14ac:dyDescent="0.25">
      <c r="A20" s="45">
        <v>2023</v>
      </c>
      <c r="B20" s="46" t="s">
        <v>6641</v>
      </c>
      <c r="C20" s="47" t="s">
        <v>6614</v>
      </c>
      <c r="D20" s="47" t="s">
        <v>6402</v>
      </c>
      <c r="E20" s="48" t="s">
        <v>6642</v>
      </c>
      <c r="F20" s="49" t="s">
        <v>6643</v>
      </c>
      <c r="G20" s="49" t="s">
        <v>6643</v>
      </c>
      <c r="H20" s="50" t="s">
        <v>6643</v>
      </c>
      <c r="I20" s="46"/>
      <c r="J20" s="46">
        <v>1506</v>
      </c>
      <c r="K20" s="49">
        <v>1506</v>
      </c>
      <c r="L20" s="49" t="s">
        <v>6617</v>
      </c>
      <c r="M20" s="51">
        <v>20000</v>
      </c>
      <c r="N20" s="51">
        <f t="shared" si="0"/>
        <v>1800</v>
      </c>
      <c r="O20" s="51">
        <v>1878.26086956522</v>
      </c>
      <c r="P20" s="51">
        <v>21800</v>
      </c>
      <c r="Q20" s="51">
        <f t="shared" si="1"/>
        <v>2441.7391304347861</v>
      </c>
      <c r="R20" s="52">
        <f t="shared" si="2"/>
        <v>22441.739130434788</v>
      </c>
      <c r="S20" s="53">
        <v>22400</v>
      </c>
      <c r="T20" s="54">
        <v>0</v>
      </c>
      <c r="U20" s="55" t="s">
        <v>2615</v>
      </c>
      <c r="V20" s="55" t="s">
        <v>6385</v>
      </c>
      <c r="W20" s="55" t="s">
        <v>173</v>
      </c>
      <c r="X20" s="56">
        <v>43294</v>
      </c>
      <c r="Y20" s="57" t="s">
        <v>7684</v>
      </c>
      <c r="Z20" s="57"/>
      <c r="AA20" s="58">
        <v>52000</v>
      </c>
      <c r="AB20" s="58">
        <v>45000</v>
      </c>
      <c r="AC20" s="58"/>
      <c r="AD20" s="58"/>
      <c r="AE20" s="58"/>
      <c r="AF20" s="58"/>
      <c r="AG20" s="58">
        <v>43000</v>
      </c>
      <c r="AH20" s="58"/>
      <c r="AI20" s="58"/>
      <c r="AJ20" s="58">
        <v>30600</v>
      </c>
      <c r="AK20" s="58"/>
      <c r="AL20" s="58"/>
      <c r="AM20" s="58"/>
      <c r="AN20" s="58"/>
      <c r="AO20" s="58"/>
      <c r="AP20" s="58"/>
      <c r="AQ20" s="58">
        <v>30000</v>
      </c>
      <c r="AR20" s="59">
        <f t="shared" si="3"/>
        <v>5</v>
      </c>
      <c r="AS20" s="59">
        <f t="shared" si="4"/>
        <v>200600</v>
      </c>
      <c r="AT20" s="58">
        <f t="shared" si="5"/>
        <v>40100</v>
      </c>
      <c r="AU20" s="58">
        <f t="shared" si="6"/>
        <v>30000</v>
      </c>
      <c r="AV20" s="59">
        <f t="shared" si="7"/>
        <v>17700</v>
      </c>
      <c r="AW20" s="59">
        <f t="shared" si="8"/>
        <v>7600</v>
      </c>
      <c r="AX20" s="60">
        <f t="shared" si="9"/>
        <v>0.7901785714285714</v>
      </c>
      <c r="AY20" s="58">
        <v>30000</v>
      </c>
    </row>
    <row r="21" spans="1:51" ht="63" x14ac:dyDescent="0.25">
      <c r="A21" s="45">
        <v>2016</v>
      </c>
      <c r="B21" s="46" t="s">
        <v>6619</v>
      </c>
      <c r="C21" s="47" t="s">
        <v>6614</v>
      </c>
      <c r="D21" s="47" t="s">
        <v>6402</v>
      </c>
      <c r="E21" s="48" t="s">
        <v>6620</v>
      </c>
      <c r="F21" s="49" t="s">
        <v>6621</v>
      </c>
      <c r="G21" s="49" t="s">
        <v>6621</v>
      </c>
      <c r="H21" s="50" t="s">
        <v>6621</v>
      </c>
      <c r="I21" s="46"/>
      <c r="J21" s="46">
        <v>1506</v>
      </c>
      <c r="K21" s="49">
        <v>1506</v>
      </c>
      <c r="L21" s="49" t="s">
        <v>6617</v>
      </c>
      <c r="M21" s="51">
        <v>20000</v>
      </c>
      <c r="N21" s="51">
        <f t="shared" si="0"/>
        <v>1800</v>
      </c>
      <c r="O21" s="51">
        <v>1878.26086956522</v>
      </c>
      <c r="P21" s="51">
        <v>21800</v>
      </c>
      <c r="Q21" s="51">
        <f t="shared" si="1"/>
        <v>2441.7391304347861</v>
      </c>
      <c r="R21" s="52">
        <f t="shared" si="2"/>
        <v>22441.739130434788</v>
      </c>
      <c r="S21" s="53">
        <v>22400</v>
      </c>
      <c r="T21" s="54">
        <v>0</v>
      </c>
      <c r="U21" s="55" t="s">
        <v>90</v>
      </c>
      <c r="V21" s="55" t="s">
        <v>6344</v>
      </c>
      <c r="W21" s="55" t="s">
        <v>29</v>
      </c>
      <c r="X21" s="56">
        <v>43294</v>
      </c>
      <c r="Y21" s="57" t="s">
        <v>7684</v>
      </c>
      <c r="Z21" s="57"/>
      <c r="AA21" s="58">
        <v>35000</v>
      </c>
      <c r="AB21" s="58">
        <v>45000</v>
      </c>
      <c r="AC21" s="58"/>
      <c r="AD21" s="58"/>
      <c r="AE21" s="58"/>
      <c r="AF21" s="58">
        <v>35000</v>
      </c>
      <c r="AG21" s="58">
        <v>43000</v>
      </c>
      <c r="AH21" s="58"/>
      <c r="AI21" s="58">
        <v>52000</v>
      </c>
      <c r="AJ21" s="58">
        <v>30600</v>
      </c>
      <c r="AK21" s="58"/>
      <c r="AL21" s="58"/>
      <c r="AM21" s="58"/>
      <c r="AN21" s="58"/>
      <c r="AO21" s="58"/>
      <c r="AP21" s="58"/>
      <c r="AQ21" s="58">
        <v>31000</v>
      </c>
      <c r="AR21" s="59">
        <f t="shared" si="3"/>
        <v>7</v>
      </c>
      <c r="AS21" s="59">
        <f t="shared" si="4"/>
        <v>271600</v>
      </c>
      <c r="AT21" s="58">
        <f t="shared" si="5"/>
        <v>38800</v>
      </c>
      <c r="AU21" s="58">
        <f t="shared" si="6"/>
        <v>30600</v>
      </c>
      <c r="AV21" s="59">
        <f t="shared" si="7"/>
        <v>16400</v>
      </c>
      <c r="AW21" s="59">
        <f t="shared" si="8"/>
        <v>8200</v>
      </c>
      <c r="AX21" s="60">
        <f t="shared" si="9"/>
        <v>0.73214285714285721</v>
      </c>
      <c r="AY21" s="58">
        <v>30600</v>
      </c>
    </row>
    <row r="22" spans="1:51" ht="63" x14ac:dyDescent="0.25">
      <c r="A22" s="45">
        <v>2017</v>
      </c>
      <c r="B22" s="46" t="s">
        <v>6622</v>
      </c>
      <c r="C22" s="47" t="s">
        <v>6614</v>
      </c>
      <c r="D22" s="47" t="s">
        <v>6402</v>
      </c>
      <c r="E22" s="48" t="s">
        <v>6623</v>
      </c>
      <c r="F22" s="49" t="s">
        <v>6624</v>
      </c>
      <c r="G22" s="49" t="s">
        <v>6624</v>
      </c>
      <c r="H22" s="50" t="s">
        <v>6624</v>
      </c>
      <c r="I22" s="46"/>
      <c r="J22" s="46">
        <v>1506</v>
      </c>
      <c r="K22" s="49">
        <v>1506</v>
      </c>
      <c r="L22" s="49" t="s">
        <v>6617</v>
      </c>
      <c r="M22" s="51">
        <v>20000</v>
      </c>
      <c r="N22" s="51">
        <f t="shared" si="0"/>
        <v>1800</v>
      </c>
      <c r="O22" s="51">
        <v>1878.26086956522</v>
      </c>
      <c r="P22" s="51">
        <v>21800</v>
      </c>
      <c r="Q22" s="51">
        <f t="shared" si="1"/>
        <v>2441.7391304347861</v>
      </c>
      <c r="R22" s="52">
        <f t="shared" si="2"/>
        <v>22441.739130434788</v>
      </c>
      <c r="S22" s="53">
        <v>22400</v>
      </c>
      <c r="T22" s="54">
        <v>0</v>
      </c>
      <c r="U22" s="55" t="s">
        <v>90</v>
      </c>
      <c r="V22" s="55" t="s">
        <v>6344</v>
      </c>
      <c r="W22" s="55" t="s">
        <v>29</v>
      </c>
      <c r="X22" s="56">
        <v>43294</v>
      </c>
      <c r="Y22" s="57" t="s">
        <v>7684</v>
      </c>
      <c r="Z22" s="57"/>
      <c r="AA22" s="58">
        <v>35000</v>
      </c>
      <c r="AB22" s="58">
        <v>45000</v>
      </c>
      <c r="AC22" s="58"/>
      <c r="AD22" s="58"/>
      <c r="AE22" s="58"/>
      <c r="AF22" s="58"/>
      <c r="AG22" s="58">
        <v>44000</v>
      </c>
      <c r="AH22" s="58"/>
      <c r="AI22" s="58"/>
      <c r="AJ22" s="58">
        <v>30600</v>
      </c>
      <c r="AK22" s="58"/>
      <c r="AL22" s="58"/>
      <c r="AM22" s="58"/>
      <c r="AN22" s="58"/>
      <c r="AO22" s="58"/>
      <c r="AP22" s="58"/>
      <c r="AQ22" s="58">
        <v>31000</v>
      </c>
      <c r="AR22" s="59">
        <f t="shared" si="3"/>
        <v>5</v>
      </c>
      <c r="AS22" s="59">
        <f t="shared" si="4"/>
        <v>185600</v>
      </c>
      <c r="AT22" s="58">
        <f t="shared" si="5"/>
        <v>37100</v>
      </c>
      <c r="AU22" s="58">
        <f t="shared" si="6"/>
        <v>30600</v>
      </c>
      <c r="AV22" s="59">
        <f t="shared" si="7"/>
        <v>14700</v>
      </c>
      <c r="AW22" s="59">
        <f t="shared" si="8"/>
        <v>8200</v>
      </c>
      <c r="AX22" s="60">
        <f t="shared" si="9"/>
        <v>0.65625</v>
      </c>
      <c r="AY22" s="58">
        <v>30600</v>
      </c>
    </row>
    <row r="23" spans="1:51" ht="63" x14ac:dyDescent="0.25">
      <c r="A23" s="45">
        <v>2018</v>
      </c>
      <c r="B23" s="46" t="s">
        <v>6625</v>
      </c>
      <c r="C23" s="47" t="s">
        <v>6614</v>
      </c>
      <c r="D23" s="47" t="s">
        <v>6402</v>
      </c>
      <c r="E23" s="48" t="s">
        <v>6626</v>
      </c>
      <c r="F23" s="49" t="s">
        <v>6627</v>
      </c>
      <c r="G23" s="49" t="s">
        <v>6627</v>
      </c>
      <c r="H23" s="50" t="s">
        <v>6627</v>
      </c>
      <c r="I23" s="46"/>
      <c r="J23" s="46">
        <v>1506</v>
      </c>
      <c r="K23" s="49">
        <v>1506</v>
      </c>
      <c r="L23" s="49" t="s">
        <v>6617</v>
      </c>
      <c r="M23" s="51">
        <v>20000</v>
      </c>
      <c r="N23" s="51">
        <f t="shared" si="0"/>
        <v>1800</v>
      </c>
      <c r="O23" s="51">
        <v>1878.26086956522</v>
      </c>
      <c r="P23" s="51">
        <v>21800</v>
      </c>
      <c r="Q23" s="51">
        <f t="shared" si="1"/>
        <v>2441.7391304347861</v>
      </c>
      <c r="R23" s="52">
        <f t="shared" si="2"/>
        <v>22441.739130434788</v>
      </c>
      <c r="S23" s="53">
        <v>22400</v>
      </c>
      <c r="T23" s="54">
        <v>0</v>
      </c>
      <c r="U23" s="55" t="s">
        <v>90</v>
      </c>
      <c r="V23" s="55" t="s">
        <v>6344</v>
      </c>
      <c r="W23" s="55" t="s">
        <v>29</v>
      </c>
      <c r="X23" s="56">
        <v>43294</v>
      </c>
      <c r="Y23" s="57" t="s">
        <v>7684</v>
      </c>
      <c r="Z23" s="57"/>
      <c r="AA23" s="58">
        <v>33000</v>
      </c>
      <c r="AB23" s="58">
        <v>45000</v>
      </c>
      <c r="AC23" s="58"/>
      <c r="AD23" s="58"/>
      <c r="AE23" s="58"/>
      <c r="AF23" s="58">
        <v>35000</v>
      </c>
      <c r="AG23" s="58">
        <v>44000</v>
      </c>
      <c r="AH23" s="58"/>
      <c r="AI23" s="58"/>
      <c r="AJ23" s="58">
        <v>30600</v>
      </c>
      <c r="AK23" s="58"/>
      <c r="AL23" s="58"/>
      <c r="AM23" s="58"/>
      <c r="AN23" s="58"/>
      <c r="AO23" s="58"/>
      <c r="AP23" s="58"/>
      <c r="AQ23" s="58">
        <v>31000</v>
      </c>
      <c r="AR23" s="59">
        <f t="shared" si="3"/>
        <v>6</v>
      </c>
      <c r="AS23" s="59">
        <f t="shared" si="4"/>
        <v>218600</v>
      </c>
      <c r="AT23" s="58">
        <f t="shared" si="5"/>
        <v>36400</v>
      </c>
      <c r="AU23" s="58">
        <f t="shared" si="6"/>
        <v>30600</v>
      </c>
      <c r="AV23" s="59">
        <f t="shared" si="7"/>
        <v>14000</v>
      </c>
      <c r="AW23" s="59">
        <f t="shared" si="8"/>
        <v>8200</v>
      </c>
      <c r="AX23" s="60">
        <f t="shared" si="9"/>
        <v>0.625</v>
      </c>
      <c r="AY23" s="58">
        <v>30600</v>
      </c>
    </row>
    <row r="24" spans="1:51" ht="63" x14ac:dyDescent="0.25">
      <c r="A24" s="45">
        <v>2019</v>
      </c>
      <c r="B24" s="46" t="s">
        <v>6628</v>
      </c>
      <c r="C24" s="47" t="s">
        <v>6614</v>
      </c>
      <c r="D24" s="47" t="s">
        <v>6402</v>
      </c>
      <c r="E24" s="48" t="s">
        <v>6629</v>
      </c>
      <c r="F24" s="49" t="s">
        <v>6630</v>
      </c>
      <c r="G24" s="49" t="s">
        <v>6630</v>
      </c>
      <c r="H24" s="50" t="s">
        <v>6630</v>
      </c>
      <c r="I24" s="46"/>
      <c r="J24" s="46">
        <v>1506</v>
      </c>
      <c r="K24" s="49">
        <v>1506</v>
      </c>
      <c r="L24" s="49" t="s">
        <v>6617</v>
      </c>
      <c r="M24" s="51">
        <v>20000</v>
      </c>
      <c r="N24" s="51">
        <f t="shared" si="0"/>
        <v>1800</v>
      </c>
      <c r="O24" s="51">
        <v>1878.26086956522</v>
      </c>
      <c r="P24" s="51">
        <v>21800</v>
      </c>
      <c r="Q24" s="51">
        <f t="shared" si="1"/>
        <v>2441.7391304347861</v>
      </c>
      <c r="R24" s="52">
        <f t="shared" si="2"/>
        <v>22441.739130434788</v>
      </c>
      <c r="S24" s="53">
        <v>22400</v>
      </c>
      <c r="T24" s="54">
        <v>0</v>
      </c>
      <c r="U24" s="55" t="s">
        <v>90</v>
      </c>
      <c r="V24" s="55" t="s">
        <v>6362</v>
      </c>
      <c r="W24" s="55" t="s">
        <v>196</v>
      </c>
      <c r="X24" s="56">
        <v>43294</v>
      </c>
      <c r="Y24" s="57" t="s">
        <v>7684</v>
      </c>
      <c r="Z24" s="57"/>
      <c r="AA24" s="58"/>
      <c r="AB24" s="58"/>
      <c r="AC24" s="58"/>
      <c r="AD24" s="58"/>
      <c r="AE24" s="58"/>
      <c r="AF24" s="58"/>
      <c r="AG24" s="58">
        <v>44000</v>
      </c>
      <c r="AH24" s="58"/>
      <c r="AI24" s="58"/>
      <c r="AJ24" s="58">
        <v>30600</v>
      </c>
      <c r="AK24" s="58"/>
      <c r="AL24" s="58"/>
      <c r="AM24" s="58"/>
      <c r="AN24" s="58"/>
      <c r="AO24" s="58"/>
      <c r="AP24" s="58"/>
      <c r="AQ24" s="58">
        <v>31000</v>
      </c>
      <c r="AR24" s="59">
        <f t="shared" si="3"/>
        <v>3</v>
      </c>
      <c r="AS24" s="59">
        <f t="shared" si="4"/>
        <v>105600</v>
      </c>
      <c r="AT24" s="58">
        <f t="shared" si="5"/>
        <v>35200</v>
      </c>
      <c r="AU24" s="58">
        <f t="shared" si="6"/>
        <v>30600</v>
      </c>
      <c r="AV24" s="59">
        <f t="shared" si="7"/>
        <v>12800</v>
      </c>
      <c r="AW24" s="59">
        <f t="shared" si="8"/>
        <v>8200</v>
      </c>
      <c r="AX24" s="60">
        <f t="shared" si="9"/>
        <v>0.5714285714285714</v>
      </c>
      <c r="AY24" s="58">
        <v>30600</v>
      </c>
    </row>
    <row r="25" spans="1:51" ht="63" x14ac:dyDescent="0.25">
      <c r="A25" s="45">
        <v>2021</v>
      </c>
      <c r="B25" s="46" t="s">
        <v>6635</v>
      </c>
      <c r="C25" s="47" t="s">
        <v>6614</v>
      </c>
      <c r="D25" s="47" t="s">
        <v>6402</v>
      </c>
      <c r="E25" s="48" t="s">
        <v>6636</v>
      </c>
      <c r="F25" s="49" t="s">
        <v>6637</v>
      </c>
      <c r="G25" s="49" t="s">
        <v>6637</v>
      </c>
      <c r="H25" s="50" t="s">
        <v>6637</v>
      </c>
      <c r="I25" s="46"/>
      <c r="J25" s="46">
        <v>1506</v>
      </c>
      <c r="K25" s="49">
        <v>1506</v>
      </c>
      <c r="L25" s="49" t="s">
        <v>6617</v>
      </c>
      <c r="M25" s="51">
        <v>20000</v>
      </c>
      <c r="N25" s="51">
        <f t="shared" si="0"/>
        <v>1800</v>
      </c>
      <c r="O25" s="51">
        <v>1878.26086956522</v>
      </c>
      <c r="P25" s="51">
        <v>21800</v>
      </c>
      <c r="Q25" s="51">
        <f t="shared" si="1"/>
        <v>2441.7391304347861</v>
      </c>
      <c r="R25" s="52">
        <f t="shared" si="2"/>
        <v>22441.739130434788</v>
      </c>
      <c r="S25" s="53">
        <v>22400</v>
      </c>
      <c r="T25" s="54"/>
      <c r="U25" s="55" t="s">
        <v>180</v>
      </c>
      <c r="V25" s="55" t="s">
        <v>6368</v>
      </c>
      <c r="W25" s="55" t="s">
        <v>173</v>
      </c>
      <c r="X25" s="56">
        <v>43294</v>
      </c>
      <c r="Y25" s="57" t="s">
        <v>7684</v>
      </c>
      <c r="Z25" s="57"/>
      <c r="AA25" s="58">
        <v>35000</v>
      </c>
      <c r="AB25" s="58">
        <v>45000</v>
      </c>
      <c r="AC25" s="58"/>
      <c r="AD25" s="58"/>
      <c r="AE25" s="58"/>
      <c r="AF25" s="58"/>
      <c r="AG25" s="58">
        <v>43000</v>
      </c>
      <c r="AH25" s="58"/>
      <c r="AI25" s="58">
        <v>52000</v>
      </c>
      <c r="AJ25" s="58">
        <v>30600</v>
      </c>
      <c r="AK25" s="58"/>
      <c r="AL25" s="58"/>
      <c r="AM25" s="58"/>
      <c r="AN25" s="58"/>
      <c r="AO25" s="58"/>
      <c r="AP25" s="58"/>
      <c r="AQ25" s="58">
        <v>32000</v>
      </c>
      <c r="AR25" s="59">
        <f t="shared" si="3"/>
        <v>6</v>
      </c>
      <c r="AS25" s="59">
        <f t="shared" si="4"/>
        <v>237600</v>
      </c>
      <c r="AT25" s="58">
        <f t="shared" si="5"/>
        <v>39600</v>
      </c>
      <c r="AU25" s="58">
        <f t="shared" si="6"/>
        <v>30600</v>
      </c>
      <c r="AV25" s="59">
        <f t="shared" si="7"/>
        <v>17200</v>
      </c>
      <c r="AW25" s="59">
        <f t="shared" si="8"/>
        <v>8200</v>
      </c>
      <c r="AX25" s="60">
        <f t="shared" si="9"/>
        <v>0.76785714285714279</v>
      </c>
      <c r="AY25" s="58">
        <v>30600</v>
      </c>
    </row>
    <row r="26" spans="1:51" x14ac:dyDescent="0.25">
      <c r="A26" s="45">
        <v>2431</v>
      </c>
      <c r="B26" s="46" t="s">
        <v>7624</v>
      </c>
      <c r="C26" s="47"/>
      <c r="D26" s="47" t="s">
        <v>3467</v>
      </c>
      <c r="E26" s="48" t="s">
        <v>7707</v>
      </c>
      <c r="F26" s="49" t="s">
        <v>7625</v>
      </c>
      <c r="G26" s="49"/>
      <c r="H26" s="50"/>
      <c r="I26" s="46"/>
      <c r="J26" s="46"/>
      <c r="K26" s="49"/>
      <c r="L26" s="49"/>
      <c r="M26" s="51"/>
      <c r="N26" s="51"/>
      <c r="O26" s="51"/>
      <c r="P26" s="51"/>
      <c r="Q26" s="51"/>
      <c r="R26" s="52"/>
      <c r="S26" s="53">
        <v>30800</v>
      </c>
      <c r="T26" s="54"/>
      <c r="U26" s="55"/>
      <c r="V26" s="55"/>
      <c r="W26" s="55"/>
      <c r="X26" s="56"/>
      <c r="Y26" s="57" t="s">
        <v>7684</v>
      </c>
      <c r="Z26" s="57"/>
      <c r="AA26" s="58"/>
      <c r="AB26" s="58"/>
      <c r="AC26" s="58"/>
      <c r="AD26" s="58"/>
      <c r="AE26" s="58"/>
      <c r="AF26" s="58"/>
      <c r="AG26" s="58"/>
      <c r="AH26" s="58">
        <v>196000</v>
      </c>
      <c r="AI26" s="58"/>
      <c r="AJ26" s="58">
        <v>34560</v>
      </c>
      <c r="AK26" s="58"/>
      <c r="AL26" s="58"/>
      <c r="AM26" s="58">
        <v>164000</v>
      </c>
      <c r="AN26" s="58"/>
      <c r="AO26" s="58"/>
      <c r="AP26" s="58"/>
      <c r="AQ26" s="58">
        <v>42000</v>
      </c>
      <c r="AR26" s="59">
        <f>COUNT(AC26:AQ26)</f>
        <v>4</v>
      </c>
      <c r="AS26" s="59">
        <f>SUM(AC26:AQ26)</f>
        <v>436560</v>
      </c>
      <c r="AT26" s="58">
        <f t="shared" si="5"/>
        <v>109100</v>
      </c>
      <c r="AU26" s="58">
        <f t="shared" si="6"/>
        <v>34560</v>
      </c>
      <c r="AV26" s="59">
        <f t="shared" si="7"/>
        <v>78300</v>
      </c>
      <c r="AW26" s="59"/>
      <c r="AX26" s="60"/>
      <c r="AY26" s="58">
        <v>34560</v>
      </c>
    </row>
    <row r="27" spans="1:51" ht="78.75" x14ac:dyDescent="0.25">
      <c r="A27" s="45">
        <v>2030</v>
      </c>
      <c r="B27" s="46" t="s">
        <v>6668</v>
      </c>
      <c r="C27" s="47" t="s">
        <v>6657</v>
      </c>
      <c r="D27" s="47" t="s">
        <v>6402</v>
      </c>
      <c r="E27" s="48" t="s">
        <v>6669</v>
      </c>
      <c r="F27" s="49" t="s">
        <v>6670</v>
      </c>
      <c r="G27" s="49" t="s">
        <v>6670</v>
      </c>
      <c r="H27" s="50" t="s">
        <v>6670</v>
      </c>
      <c r="I27" s="46"/>
      <c r="J27" s="46">
        <v>1518</v>
      </c>
      <c r="K27" s="49">
        <v>1518</v>
      </c>
      <c r="L27" s="49" t="s">
        <v>6660</v>
      </c>
      <c r="M27" s="51">
        <v>25000</v>
      </c>
      <c r="N27" s="51">
        <f t="shared" ref="N27:N39" si="10">P27-M27</f>
        <v>2300</v>
      </c>
      <c r="O27" s="51">
        <v>2347.8260869565202</v>
      </c>
      <c r="P27" s="51">
        <v>27300</v>
      </c>
      <c r="Q27" s="51">
        <f t="shared" ref="Q27:Q39" si="11">+O27/1800000*2340000</f>
        <v>3052.1739130434757</v>
      </c>
      <c r="R27" s="52">
        <f t="shared" ref="R27:R39" si="12">+M27+Q27</f>
        <v>28052.173913043476</v>
      </c>
      <c r="S27" s="53">
        <v>28000</v>
      </c>
      <c r="T27" s="54">
        <v>0</v>
      </c>
      <c r="U27" s="55" t="s">
        <v>2615</v>
      </c>
      <c r="V27" s="55" t="s">
        <v>6385</v>
      </c>
      <c r="W27" s="55" t="s">
        <v>173</v>
      </c>
      <c r="X27" s="56">
        <v>43294</v>
      </c>
      <c r="Y27" s="57" t="s">
        <v>7684</v>
      </c>
      <c r="Z27" s="57"/>
      <c r="AA27" s="58">
        <v>45000</v>
      </c>
      <c r="AB27" s="58">
        <v>45000</v>
      </c>
      <c r="AC27" s="58"/>
      <c r="AD27" s="58"/>
      <c r="AE27" s="58"/>
      <c r="AF27" s="58">
        <v>35000</v>
      </c>
      <c r="AG27" s="58">
        <v>44000</v>
      </c>
      <c r="AH27" s="58"/>
      <c r="AI27" s="58"/>
      <c r="AJ27" s="58">
        <v>38300</v>
      </c>
      <c r="AK27" s="58"/>
      <c r="AL27" s="58"/>
      <c r="AM27" s="58"/>
      <c r="AN27" s="58"/>
      <c r="AO27" s="58"/>
      <c r="AP27" s="58"/>
      <c r="AQ27" s="58">
        <v>36000</v>
      </c>
      <c r="AR27" s="59">
        <f t="shared" ref="AR27:AR39" si="13">COUNT(AA27:AQ27)</f>
        <v>6</v>
      </c>
      <c r="AS27" s="59">
        <f t="shared" ref="AS27:AS39" si="14">SUM(AA27:AQ27)</f>
        <v>243300</v>
      </c>
      <c r="AT27" s="58">
        <f t="shared" si="5"/>
        <v>40600</v>
      </c>
      <c r="AU27" s="58">
        <f t="shared" si="6"/>
        <v>35000</v>
      </c>
      <c r="AV27" s="59">
        <f t="shared" si="7"/>
        <v>12600</v>
      </c>
      <c r="AW27" s="59">
        <f t="shared" ref="AW27:AW39" si="15">AU27-S27</f>
        <v>7000</v>
      </c>
      <c r="AX27" s="60">
        <f t="shared" ref="AX27:AX39" si="16">AT27/S27-100%</f>
        <v>0.44999999999999996</v>
      </c>
      <c r="AY27" s="58">
        <v>35000</v>
      </c>
    </row>
    <row r="28" spans="1:51" x14ac:dyDescent="0.25">
      <c r="A28" s="45">
        <v>969</v>
      </c>
      <c r="B28" s="46" t="s">
        <v>3477</v>
      </c>
      <c r="C28" s="47" t="s">
        <v>3478</v>
      </c>
      <c r="D28" s="47" t="s">
        <v>3467</v>
      </c>
      <c r="E28" s="48" t="s">
        <v>3479</v>
      </c>
      <c r="F28" s="49" t="s">
        <v>3480</v>
      </c>
      <c r="G28" s="49" t="s">
        <v>3480</v>
      </c>
      <c r="H28" s="50" t="s">
        <v>3480</v>
      </c>
      <c r="I28" s="46" t="s">
        <v>497</v>
      </c>
      <c r="J28" s="46">
        <v>286</v>
      </c>
      <c r="K28" s="49">
        <v>286</v>
      </c>
      <c r="L28" s="49" t="s">
        <v>3481</v>
      </c>
      <c r="M28" s="51">
        <v>25200</v>
      </c>
      <c r="N28" s="51">
        <f t="shared" si="10"/>
        <v>5900</v>
      </c>
      <c r="O28" s="51">
        <v>5947.8260869565202</v>
      </c>
      <c r="P28" s="51">
        <v>31100</v>
      </c>
      <c r="Q28" s="51">
        <f t="shared" si="11"/>
        <v>7732.1739130434762</v>
      </c>
      <c r="R28" s="52">
        <f t="shared" si="12"/>
        <v>32932.173913043473</v>
      </c>
      <c r="S28" s="53">
        <v>32900</v>
      </c>
      <c r="T28" s="54">
        <v>0</v>
      </c>
      <c r="U28" s="55" t="s">
        <v>476</v>
      </c>
      <c r="V28" s="55" t="s">
        <v>2524</v>
      </c>
      <c r="W28" s="55" t="s">
        <v>29</v>
      </c>
      <c r="X28" s="56">
        <v>43294</v>
      </c>
      <c r="Y28" s="57" t="s">
        <v>7684</v>
      </c>
      <c r="Z28" s="57"/>
      <c r="AA28" s="58"/>
      <c r="AB28" s="58"/>
      <c r="AC28" s="58"/>
      <c r="AD28" s="58"/>
      <c r="AE28" s="58"/>
      <c r="AF28" s="58"/>
      <c r="AG28" s="58"/>
      <c r="AH28" s="58">
        <v>252000</v>
      </c>
      <c r="AI28" s="58"/>
      <c r="AJ28" s="58">
        <v>36120</v>
      </c>
      <c r="AK28" s="58"/>
      <c r="AL28" s="58"/>
      <c r="AM28" s="58">
        <v>114000</v>
      </c>
      <c r="AN28" s="58"/>
      <c r="AO28" s="58"/>
      <c r="AP28" s="58"/>
      <c r="AQ28" s="58">
        <v>44000</v>
      </c>
      <c r="AR28" s="59">
        <f t="shared" si="13"/>
        <v>4</v>
      </c>
      <c r="AS28" s="59">
        <f t="shared" si="14"/>
        <v>446120</v>
      </c>
      <c r="AT28" s="58">
        <f t="shared" si="5"/>
        <v>111500</v>
      </c>
      <c r="AU28" s="58">
        <f t="shared" si="6"/>
        <v>36120</v>
      </c>
      <c r="AV28" s="59">
        <f t="shared" si="7"/>
        <v>78600</v>
      </c>
      <c r="AW28" s="59">
        <f t="shared" si="15"/>
        <v>3220</v>
      </c>
      <c r="AX28" s="60">
        <f t="shared" si="16"/>
        <v>2.3890577507598785</v>
      </c>
      <c r="AY28" s="58">
        <v>36120</v>
      </c>
    </row>
    <row r="29" spans="1:51" ht="78.75" x14ac:dyDescent="0.25">
      <c r="A29" s="45">
        <v>2027</v>
      </c>
      <c r="B29" s="46" t="s">
        <v>6656</v>
      </c>
      <c r="C29" s="47" t="s">
        <v>6657</v>
      </c>
      <c r="D29" s="47" t="s">
        <v>6402</v>
      </c>
      <c r="E29" s="48" t="s">
        <v>6658</v>
      </c>
      <c r="F29" s="49" t="s">
        <v>6659</v>
      </c>
      <c r="G29" s="49" t="s">
        <v>6659</v>
      </c>
      <c r="H29" s="50" t="s">
        <v>6659</v>
      </c>
      <c r="I29" s="46"/>
      <c r="J29" s="46">
        <v>1518</v>
      </c>
      <c r="K29" s="49">
        <v>1518</v>
      </c>
      <c r="L29" s="49" t="s">
        <v>6660</v>
      </c>
      <c r="M29" s="51">
        <v>25000</v>
      </c>
      <c r="N29" s="51">
        <f t="shared" si="10"/>
        <v>2300</v>
      </c>
      <c r="O29" s="51">
        <v>2347.8260869565202</v>
      </c>
      <c r="P29" s="51">
        <v>27300</v>
      </c>
      <c r="Q29" s="51">
        <f t="shared" si="11"/>
        <v>3052.1739130434757</v>
      </c>
      <c r="R29" s="52">
        <f t="shared" si="12"/>
        <v>28052.173913043476</v>
      </c>
      <c r="S29" s="53">
        <v>28000</v>
      </c>
      <c r="T29" s="54">
        <v>0</v>
      </c>
      <c r="U29" s="55" t="s">
        <v>2615</v>
      </c>
      <c r="V29" s="55" t="s">
        <v>6385</v>
      </c>
      <c r="W29" s="55" t="s">
        <v>173</v>
      </c>
      <c r="X29" s="56">
        <v>43294</v>
      </c>
      <c r="Y29" s="57" t="s">
        <v>7684</v>
      </c>
      <c r="Z29" s="57"/>
      <c r="AA29" s="58">
        <v>45000</v>
      </c>
      <c r="AB29" s="58">
        <v>45000</v>
      </c>
      <c r="AC29" s="58"/>
      <c r="AD29" s="58"/>
      <c r="AE29" s="58"/>
      <c r="AF29" s="58">
        <v>40000</v>
      </c>
      <c r="AG29" s="58">
        <v>44000</v>
      </c>
      <c r="AH29" s="58"/>
      <c r="AI29" s="58"/>
      <c r="AJ29" s="58">
        <v>38300</v>
      </c>
      <c r="AK29" s="58"/>
      <c r="AL29" s="58"/>
      <c r="AM29" s="58"/>
      <c r="AN29" s="58"/>
      <c r="AO29" s="58"/>
      <c r="AP29" s="58"/>
      <c r="AQ29" s="58">
        <v>39000</v>
      </c>
      <c r="AR29" s="59">
        <f t="shared" si="13"/>
        <v>6</v>
      </c>
      <c r="AS29" s="59">
        <f t="shared" si="14"/>
        <v>251300</v>
      </c>
      <c r="AT29" s="58">
        <f t="shared" si="5"/>
        <v>41900</v>
      </c>
      <c r="AU29" s="58">
        <f t="shared" si="6"/>
        <v>38300</v>
      </c>
      <c r="AV29" s="59">
        <f t="shared" si="7"/>
        <v>13900</v>
      </c>
      <c r="AW29" s="59">
        <f t="shared" si="15"/>
        <v>10300</v>
      </c>
      <c r="AX29" s="60">
        <f t="shared" si="16"/>
        <v>0.49642857142857144</v>
      </c>
      <c r="AY29" s="58">
        <v>38300</v>
      </c>
    </row>
    <row r="30" spans="1:51" ht="78.75" x14ac:dyDescent="0.25">
      <c r="A30" s="45">
        <v>2028</v>
      </c>
      <c r="B30" s="46" t="s">
        <v>6661</v>
      </c>
      <c r="C30" s="47" t="s">
        <v>6657</v>
      </c>
      <c r="D30" s="47" t="s">
        <v>6402</v>
      </c>
      <c r="E30" s="48" t="s">
        <v>6662</v>
      </c>
      <c r="F30" s="49" t="s">
        <v>6663</v>
      </c>
      <c r="G30" s="49" t="s">
        <v>6663</v>
      </c>
      <c r="H30" s="50" t="s">
        <v>6663</v>
      </c>
      <c r="I30" s="46"/>
      <c r="J30" s="46">
        <v>1518</v>
      </c>
      <c r="K30" s="49">
        <v>1518</v>
      </c>
      <c r="L30" s="49" t="s">
        <v>6660</v>
      </c>
      <c r="M30" s="51">
        <v>25000</v>
      </c>
      <c r="N30" s="51">
        <f t="shared" si="10"/>
        <v>2300</v>
      </c>
      <c r="O30" s="51">
        <v>2347.8260869565202</v>
      </c>
      <c r="P30" s="51">
        <v>27300</v>
      </c>
      <c r="Q30" s="51">
        <f t="shared" si="11"/>
        <v>3052.1739130434757</v>
      </c>
      <c r="R30" s="52">
        <f t="shared" si="12"/>
        <v>28052.173913043476</v>
      </c>
      <c r="S30" s="53">
        <v>28000</v>
      </c>
      <c r="T30" s="54">
        <v>0</v>
      </c>
      <c r="U30" s="55" t="s">
        <v>6404</v>
      </c>
      <c r="V30" s="55" t="s">
        <v>6385</v>
      </c>
      <c r="W30" s="55" t="s">
        <v>173</v>
      </c>
      <c r="X30" s="56">
        <v>43294</v>
      </c>
      <c r="Y30" s="57" t="s">
        <v>7684</v>
      </c>
      <c r="Z30" s="57"/>
      <c r="AA30" s="58">
        <v>45000</v>
      </c>
      <c r="AB30" s="58"/>
      <c r="AC30" s="58"/>
      <c r="AD30" s="58"/>
      <c r="AE30" s="58"/>
      <c r="AF30" s="58">
        <v>40000</v>
      </c>
      <c r="AG30" s="58">
        <v>55000</v>
      </c>
      <c r="AH30" s="58"/>
      <c r="AI30" s="58"/>
      <c r="AJ30" s="58">
        <v>38300</v>
      </c>
      <c r="AK30" s="58"/>
      <c r="AL30" s="58"/>
      <c r="AM30" s="58"/>
      <c r="AN30" s="58"/>
      <c r="AO30" s="58"/>
      <c r="AP30" s="58"/>
      <c r="AQ30" s="58">
        <v>42000</v>
      </c>
      <c r="AR30" s="59">
        <f t="shared" si="13"/>
        <v>5</v>
      </c>
      <c r="AS30" s="59">
        <f t="shared" si="14"/>
        <v>220300</v>
      </c>
      <c r="AT30" s="58">
        <f t="shared" si="5"/>
        <v>44100</v>
      </c>
      <c r="AU30" s="58">
        <f t="shared" si="6"/>
        <v>38300</v>
      </c>
      <c r="AV30" s="59">
        <f t="shared" si="7"/>
        <v>16100</v>
      </c>
      <c r="AW30" s="59">
        <f t="shared" si="15"/>
        <v>10300</v>
      </c>
      <c r="AX30" s="60">
        <f t="shared" si="16"/>
        <v>0.57499999999999996</v>
      </c>
      <c r="AY30" s="58">
        <v>38300</v>
      </c>
    </row>
    <row r="31" spans="1:51" ht="78.75" x14ac:dyDescent="0.25">
      <c r="A31" s="45">
        <v>2029</v>
      </c>
      <c r="B31" s="46" t="s">
        <v>6664</v>
      </c>
      <c r="C31" s="47" t="s">
        <v>6657</v>
      </c>
      <c r="D31" s="47" t="s">
        <v>6402</v>
      </c>
      <c r="E31" s="48" t="s">
        <v>6665</v>
      </c>
      <c r="F31" s="49" t="s">
        <v>6666</v>
      </c>
      <c r="G31" s="49" t="s">
        <v>6666</v>
      </c>
      <c r="H31" s="50" t="s">
        <v>6667</v>
      </c>
      <c r="I31" s="46"/>
      <c r="J31" s="46">
        <v>1518</v>
      </c>
      <c r="K31" s="49">
        <v>1518</v>
      </c>
      <c r="L31" s="49" t="s">
        <v>6660</v>
      </c>
      <c r="M31" s="51">
        <v>25000</v>
      </c>
      <c r="N31" s="51">
        <f t="shared" si="10"/>
        <v>2300</v>
      </c>
      <c r="O31" s="51">
        <v>2347.8260869565202</v>
      </c>
      <c r="P31" s="51">
        <v>27300</v>
      </c>
      <c r="Q31" s="51">
        <f t="shared" si="11"/>
        <v>3052.1739130434757</v>
      </c>
      <c r="R31" s="52">
        <f t="shared" si="12"/>
        <v>28052.173913043476</v>
      </c>
      <c r="S31" s="53">
        <v>28000</v>
      </c>
      <c r="T31" s="54">
        <v>0</v>
      </c>
      <c r="U31" s="55" t="s">
        <v>2615</v>
      </c>
      <c r="V31" s="55" t="s">
        <v>6385</v>
      </c>
      <c r="W31" s="55" t="s">
        <v>173</v>
      </c>
      <c r="X31" s="56">
        <v>43294</v>
      </c>
      <c r="Y31" s="57" t="s">
        <v>7684</v>
      </c>
      <c r="Z31" s="57"/>
      <c r="AA31" s="58">
        <v>45000</v>
      </c>
      <c r="AB31" s="58"/>
      <c r="AC31" s="58"/>
      <c r="AD31" s="58"/>
      <c r="AE31" s="58"/>
      <c r="AF31" s="58">
        <v>40000</v>
      </c>
      <c r="AG31" s="58">
        <v>59000</v>
      </c>
      <c r="AH31" s="58"/>
      <c r="AI31" s="58"/>
      <c r="AJ31" s="58">
        <v>38300</v>
      </c>
      <c r="AK31" s="58"/>
      <c r="AL31" s="58"/>
      <c r="AM31" s="58"/>
      <c r="AN31" s="58"/>
      <c r="AO31" s="58"/>
      <c r="AP31" s="58"/>
      <c r="AQ31" s="58">
        <v>50000</v>
      </c>
      <c r="AR31" s="59">
        <f t="shared" si="13"/>
        <v>5</v>
      </c>
      <c r="AS31" s="59">
        <f t="shared" si="14"/>
        <v>232300</v>
      </c>
      <c r="AT31" s="58">
        <f t="shared" si="5"/>
        <v>46500</v>
      </c>
      <c r="AU31" s="58">
        <f t="shared" si="6"/>
        <v>38300</v>
      </c>
      <c r="AV31" s="59">
        <f t="shared" si="7"/>
        <v>18500</v>
      </c>
      <c r="AW31" s="59">
        <f t="shared" si="15"/>
        <v>10300</v>
      </c>
      <c r="AX31" s="60">
        <f t="shared" si="16"/>
        <v>0.66071428571428581</v>
      </c>
      <c r="AY31" s="58">
        <v>38300</v>
      </c>
    </row>
    <row r="32" spans="1:51" ht="63" x14ac:dyDescent="0.25">
      <c r="A32" s="45">
        <v>2009</v>
      </c>
      <c r="B32" s="46" t="s">
        <v>6587</v>
      </c>
      <c r="C32" s="47" t="s">
        <v>6588</v>
      </c>
      <c r="D32" s="47" t="s">
        <v>6402</v>
      </c>
      <c r="E32" s="48" t="s">
        <v>6589</v>
      </c>
      <c r="F32" s="49" t="s">
        <v>6590</v>
      </c>
      <c r="G32" s="49" t="s">
        <v>6590</v>
      </c>
      <c r="H32" s="50" t="s">
        <v>6590</v>
      </c>
      <c r="I32" s="46"/>
      <c r="J32" s="46">
        <v>1499</v>
      </c>
      <c r="K32" s="49">
        <v>1499</v>
      </c>
      <c r="L32" s="49" t="s">
        <v>6591</v>
      </c>
      <c r="M32" s="51">
        <v>27000</v>
      </c>
      <c r="N32" s="51">
        <f t="shared" si="10"/>
        <v>2500</v>
      </c>
      <c r="O32" s="51">
        <v>2504.3478260869601</v>
      </c>
      <c r="P32" s="51">
        <v>29500</v>
      </c>
      <c r="Q32" s="51">
        <f t="shared" si="11"/>
        <v>3255.652173913048</v>
      </c>
      <c r="R32" s="52">
        <f t="shared" si="12"/>
        <v>30255.652173913048</v>
      </c>
      <c r="S32" s="53">
        <v>30200</v>
      </c>
      <c r="T32" s="54" t="s">
        <v>6325</v>
      </c>
      <c r="U32" s="55" t="s">
        <v>180</v>
      </c>
      <c r="V32" s="55" t="s">
        <v>434</v>
      </c>
      <c r="W32" s="55" t="s">
        <v>29</v>
      </c>
      <c r="X32" s="56">
        <v>43294</v>
      </c>
      <c r="Y32" s="57" t="s">
        <v>7684</v>
      </c>
      <c r="Z32" s="57"/>
      <c r="AA32" s="58">
        <v>57000</v>
      </c>
      <c r="AB32" s="58">
        <v>55000</v>
      </c>
      <c r="AC32" s="58"/>
      <c r="AD32" s="58"/>
      <c r="AE32" s="58"/>
      <c r="AF32" s="58"/>
      <c r="AG32" s="58">
        <v>66000</v>
      </c>
      <c r="AH32" s="58"/>
      <c r="AI32" s="58"/>
      <c r="AJ32" s="58">
        <v>41300</v>
      </c>
      <c r="AK32" s="58"/>
      <c r="AL32" s="58"/>
      <c r="AM32" s="58"/>
      <c r="AN32" s="58"/>
      <c r="AO32" s="58"/>
      <c r="AP32" s="58"/>
      <c r="AQ32" s="58">
        <v>39000</v>
      </c>
      <c r="AR32" s="59">
        <f t="shared" si="13"/>
        <v>5</v>
      </c>
      <c r="AS32" s="59">
        <f t="shared" si="14"/>
        <v>258300</v>
      </c>
      <c r="AT32" s="58">
        <f t="shared" si="5"/>
        <v>51700</v>
      </c>
      <c r="AU32" s="58">
        <f t="shared" si="6"/>
        <v>39000</v>
      </c>
      <c r="AV32" s="59">
        <f t="shared" si="7"/>
        <v>21500</v>
      </c>
      <c r="AW32" s="59">
        <f t="shared" si="15"/>
        <v>8800</v>
      </c>
      <c r="AX32" s="60">
        <f t="shared" si="16"/>
        <v>0.71192052980132448</v>
      </c>
      <c r="AY32" s="58">
        <v>39000</v>
      </c>
    </row>
    <row r="33" spans="1:51" ht="31.5" x14ac:dyDescent="0.25">
      <c r="A33" s="45">
        <v>2059</v>
      </c>
      <c r="B33" s="46" t="s">
        <v>6800</v>
      </c>
      <c r="C33" s="47" t="s">
        <v>6798</v>
      </c>
      <c r="D33" s="47" t="s">
        <v>6402</v>
      </c>
      <c r="E33" s="48" t="s">
        <v>6801</v>
      </c>
      <c r="F33" s="49" t="s">
        <v>6802</v>
      </c>
      <c r="G33" s="49" t="s">
        <v>6802</v>
      </c>
      <c r="H33" s="50" t="s">
        <v>6802</v>
      </c>
      <c r="I33" s="46"/>
      <c r="J33" s="46">
        <v>1609</v>
      </c>
      <c r="K33" s="49">
        <v>1609</v>
      </c>
      <c r="L33" s="49" t="s">
        <v>6799</v>
      </c>
      <c r="M33" s="51">
        <v>25444</v>
      </c>
      <c r="N33" s="51">
        <f t="shared" si="10"/>
        <v>2356</v>
      </c>
      <c r="O33" s="51">
        <v>2435.47826086956</v>
      </c>
      <c r="P33" s="51">
        <v>27800</v>
      </c>
      <c r="Q33" s="51">
        <f t="shared" si="11"/>
        <v>3166.1217391304281</v>
      </c>
      <c r="R33" s="52">
        <f t="shared" si="12"/>
        <v>28610.121739130427</v>
      </c>
      <c r="S33" s="53">
        <v>28600</v>
      </c>
      <c r="T33" s="54">
        <v>0</v>
      </c>
      <c r="U33" s="55" t="s">
        <v>6404</v>
      </c>
      <c r="V33" s="55" t="s">
        <v>6493</v>
      </c>
      <c r="W33" s="55" t="s">
        <v>173</v>
      </c>
      <c r="X33" s="56">
        <v>43294</v>
      </c>
      <c r="Y33" s="57" t="s">
        <v>7684</v>
      </c>
      <c r="Z33" s="57"/>
      <c r="AA33" s="58">
        <v>45000</v>
      </c>
      <c r="AB33" s="58">
        <v>59000</v>
      </c>
      <c r="AC33" s="58"/>
      <c r="AD33" s="58"/>
      <c r="AE33" s="58"/>
      <c r="AF33" s="58">
        <v>60000</v>
      </c>
      <c r="AG33" s="58">
        <v>51000</v>
      </c>
      <c r="AH33" s="58"/>
      <c r="AI33" s="58"/>
      <c r="AJ33" s="58">
        <v>39000</v>
      </c>
      <c r="AK33" s="58"/>
      <c r="AL33" s="58"/>
      <c r="AM33" s="58"/>
      <c r="AN33" s="58"/>
      <c r="AO33" s="58"/>
      <c r="AP33" s="58"/>
      <c r="AQ33" s="58">
        <v>44000</v>
      </c>
      <c r="AR33" s="59">
        <f t="shared" si="13"/>
        <v>6</v>
      </c>
      <c r="AS33" s="59">
        <f t="shared" si="14"/>
        <v>298000</v>
      </c>
      <c r="AT33" s="58">
        <f t="shared" si="5"/>
        <v>49700</v>
      </c>
      <c r="AU33" s="58">
        <f t="shared" si="6"/>
        <v>39000</v>
      </c>
      <c r="AV33" s="59">
        <f t="shared" si="7"/>
        <v>21100</v>
      </c>
      <c r="AW33" s="59">
        <f t="shared" si="15"/>
        <v>10400</v>
      </c>
      <c r="AX33" s="60">
        <f t="shared" si="16"/>
        <v>0.7377622377622377</v>
      </c>
      <c r="AY33" s="58">
        <v>39000</v>
      </c>
    </row>
    <row r="34" spans="1:51" x14ac:dyDescent="0.25">
      <c r="A34" s="45">
        <v>733</v>
      </c>
      <c r="B34" s="46" t="s">
        <v>2706</v>
      </c>
      <c r="C34" s="47" t="s">
        <v>2707</v>
      </c>
      <c r="D34" s="47" t="s">
        <v>495</v>
      </c>
      <c r="E34" s="48" t="s">
        <v>2708</v>
      </c>
      <c r="F34" s="49" t="s">
        <v>2709</v>
      </c>
      <c r="G34" s="49" t="s">
        <v>2709</v>
      </c>
      <c r="H34" s="50" t="s">
        <v>2709</v>
      </c>
      <c r="I34" s="46" t="s">
        <v>497</v>
      </c>
      <c r="J34" s="46">
        <v>118</v>
      </c>
      <c r="K34" s="49">
        <v>118</v>
      </c>
      <c r="L34" s="49" t="s">
        <v>2710</v>
      </c>
      <c r="M34" s="51">
        <v>6000</v>
      </c>
      <c r="N34" s="51">
        <f t="shared" si="10"/>
        <v>6200</v>
      </c>
      <c r="O34" s="51">
        <v>6260.8695652173901</v>
      </c>
      <c r="P34" s="51">
        <v>12200</v>
      </c>
      <c r="Q34" s="51">
        <f t="shared" si="11"/>
        <v>8139.1304347826072</v>
      </c>
      <c r="R34" s="52">
        <f t="shared" si="12"/>
        <v>14139.130434782608</v>
      </c>
      <c r="S34" s="53">
        <v>14100</v>
      </c>
      <c r="T34" s="54">
        <v>0</v>
      </c>
      <c r="U34" s="55" t="s">
        <v>471</v>
      </c>
      <c r="V34" s="55" t="s">
        <v>1197</v>
      </c>
      <c r="W34" s="55" t="s">
        <v>173</v>
      </c>
      <c r="X34" s="56">
        <v>43294</v>
      </c>
      <c r="Y34" s="57" t="s">
        <v>7696</v>
      </c>
      <c r="Z34" s="57"/>
      <c r="AA34" s="58"/>
      <c r="AB34" s="58"/>
      <c r="AC34" s="58"/>
      <c r="AD34" s="58"/>
      <c r="AE34" s="58"/>
      <c r="AF34" s="58"/>
      <c r="AG34" s="58"/>
      <c r="AH34" s="58"/>
      <c r="AI34" s="58"/>
      <c r="AJ34" s="58">
        <v>13320</v>
      </c>
      <c r="AK34" s="58"/>
      <c r="AL34" s="58"/>
      <c r="AM34" s="58">
        <v>99000</v>
      </c>
      <c r="AN34" s="58"/>
      <c r="AO34" s="58"/>
      <c r="AP34" s="58"/>
      <c r="AQ34" s="58">
        <v>15000</v>
      </c>
      <c r="AR34" s="59">
        <f t="shared" si="13"/>
        <v>3</v>
      </c>
      <c r="AS34" s="59">
        <f t="shared" si="14"/>
        <v>127320</v>
      </c>
      <c r="AT34" s="58">
        <f t="shared" si="5"/>
        <v>42400</v>
      </c>
      <c r="AU34" s="58">
        <f t="shared" si="6"/>
        <v>13320</v>
      </c>
      <c r="AV34" s="59">
        <f t="shared" si="7"/>
        <v>28300</v>
      </c>
      <c r="AW34" s="59">
        <f t="shared" si="15"/>
        <v>-780</v>
      </c>
      <c r="AX34" s="60">
        <f t="shared" si="16"/>
        <v>2.0070921985815602</v>
      </c>
      <c r="AY34" s="58">
        <v>42400</v>
      </c>
    </row>
    <row r="35" spans="1:51" x14ac:dyDescent="0.25">
      <c r="A35" s="45">
        <v>2083</v>
      </c>
      <c r="B35" s="46" t="s">
        <v>6909</v>
      </c>
      <c r="C35" s="47" t="s">
        <v>6910</v>
      </c>
      <c r="D35" s="47" t="s">
        <v>6803</v>
      </c>
      <c r="E35" s="48" t="s">
        <v>6911</v>
      </c>
      <c r="F35" s="49" t="s">
        <v>6912</v>
      </c>
      <c r="G35" s="49" t="s">
        <v>6912</v>
      </c>
      <c r="H35" s="50" t="s">
        <v>6912</v>
      </c>
      <c r="I35" s="46"/>
      <c r="J35" s="46">
        <v>1728</v>
      </c>
      <c r="K35" s="49">
        <v>1728</v>
      </c>
      <c r="L35" s="49" t="s">
        <v>6912</v>
      </c>
      <c r="M35" s="51">
        <v>25000</v>
      </c>
      <c r="N35" s="51">
        <f t="shared" si="10"/>
        <v>5700</v>
      </c>
      <c r="O35" s="51">
        <v>5791.3043478260897</v>
      </c>
      <c r="P35" s="51">
        <v>30700</v>
      </c>
      <c r="Q35" s="51">
        <f t="shared" si="11"/>
        <v>7528.6956521739166</v>
      </c>
      <c r="R35" s="52">
        <f t="shared" si="12"/>
        <v>32528.695652173916</v>
      </c>
      <c r="S35" s="53">
        <v>32500</v>
      </c>
      <c r="T35" s="54">
        <v>0</v>
      </c>
      <c r="U35" s="55" t="s">
        <v>6804</v>
      </c>
      <c r="V35" s="55" t="s">
        <v>6805</v>
      </c>
      <c r="W35" s="55" t="s">
        <v>29</v>
      </c>
      <c r="X35" s="56">
        <v>43294</v>
      </c>
      <c r="Y35" s="57" t="s">
        <v>7684</v>
      </c>
      <c r="Z35" s="57"/>
      <c r="AA35" s="58">
        <v>64000</v>
      </c>
      <c r="AB35" s="58"/>
      <c r="AC35" s="58"/>
      <c r="AD35" s="58"/>
      <c r="AE35" s="58"/>
      <c r="AF35" s="58"/>
      <c r="AG35" s="58">
        <v>100000</v>
      </c>
      <c r="AH35" s="58">
        <v>76000</v>
      </c>
      <c r="AI35" s="58"/>
      <c r="AJ35" s="58">
        <v>43000</v>
      </c>
      <c r="AK35" s="58"/>
      <c r="AL35" s="58"/>
      <c r="AM35" s="58"/>
      <c r="AN35" s="58"/>
      <c r="AO35" s="58"/>
      <c r="AP35" s="58"/>
      <c r="AQ35" s="58">
        <v>43000</v>
      </c>
      <c r="AR35" s="59">
        <f t="shared" si="13"/>
        <v>5</v>
      </c>
      <c r="AS35" s="59">
        <f t="shared" si="14"/>
        <v>326000</v>
      </c>
      <c r="AT35" s="58">
        <f t="shared" si="5"/>
        <v>65200</v>
      </c>
      <c r="AU35" s="58">
        <f t="shared" si="6"/>
        <v>43000</v>
      </c>
      <c r="AV35" s="59">
        <f t="shared" si="7"/>
        <v>32700</v>
      </c>
      <c r="AW35" s="59">
        <f t="shared" si="15"/>
        <v>10500</v>
      </c>
      <c r="AX35" s="60">
        <f t="shared" si="16"/>
        <v>1.006153846153846</v>
      </c>
      <c r="AY35" s="58">
        <v>43000</v>
      </c>
    </row>
    <row r="36" spans="1:51" ht="47.25" x14ac:dyDescent="0.25">
      <c r="A36" s="45">
        <v>970</v>
      </c>
      <c r="B36" s="46" t="s">
        <v>3482</v>
      </c>
      <c r="C36" s="47" t="s">
        <v>3478</v>
      </c>
      <c r="D36" s="47" t="s">
        <v>3467</v>
      </c>
      <c r="E36" s="48" t="s">
        <v>3483</v>
      </c>
      <c r="F36" s="49" t="s">
        <v>3484</v>
      </c>
      <c r="G36" s="49" t="s">
        <v>3484</v>
      </c>
      <c r="H36" s="50" t="s">
        <v>3484</v>
      </c>
      <c r="I36" s="46" t="s">
        <v>497</v>
      </c>
      <c r="J36" s="46">
        <v>286</v>
      </c>
      <c r="K36" s="49">
        <v>286</v>
      </c>
      <c r="L36" s="49" t="s">
        <v>3481</v>
      </c>
      <c r="M36" s="51">
        <v>25200</v>
      </c>
      <c r="N36" s="51">
        <f t="shared" si="10"/>
        <v>5900</v>
      </c>
      <c r="O36" s="51">
        <v>5947.8260869565202</v>
      </c>
      <c r="P36" s="51">
        <v>31100</v>
      </c>
      <c r="Q36" s="51">
        <f t="shared" si="11"/>
        <v>7732.1739130434762</v>
      </c>
      <c r="R36" s="52">
        <f t="shared" si="12"/>
        <v>32932.173913043473</v>
      </c>
      <c r="S36" s="53">
        <v>32900</v>
      </c>
      <c r="T36" s="54" t="s">
        <v>3132</v>
      </c>
      <c r="U36" s="55" t="s">
        <v>197</v>
      </c>
      <c r="V36" s="55" t="s">
        <v>2524</v>
      </c>
      <c r="W36" s="55"/>
      <c r="X36" s="56"/>
      <c r="Y36" s="57" t="s">
        <v>7684</v>
      </c>
      <c r="Z36" s="57"/>
      <c r="AA36" s="58"/>
      <c r="AB36" s="58"/>
      <c r="AC36" s="58"/>
      <c r="AD36" s="58"/>
      <c r="AE36" s="58"/>
      <c r="AF36" s="58"/>
      <c r="AG36" s="58"/>
      <c r="AH36" s="58">
        <v>252000</v>
      </c>
      <c r="AI36" s="58"/>
      <c r="AJ36" s="58"/>
      <c r="AK36" s="58"/>
      <c r="AL36" s="58"/>
      <c r="AM36" s="58">
        <v>114000</v>
      </c>
      <c r="AN36" s="58"/>
      <c r="AO36" s="58"/>
      <c r="AP36" s="58"/>
      <c r="AQ36" s="58">
        <v>44000</v>
      </c>
      <c r="AR36" s="59">
        <f t="shared" si="13"/>
        <v>3</v>
      </c>
      <c r="AS36" s="59">
        <f t="shared" si="14"/>
        <v>410000</v>
      </c>
      <c r="AT36" s="58">
        <f t="shared" si="5"/>
        <v>136700</v>
      </c>
      <c r="AU36" s="58">
        <f t="shared" si="6"/>
        <v>44000</v>
      </c>
      <c r="AV36" s="59">
        <f t="shared" si="7"/>
        <v>103800</v>
      </c>
      <c r="AW36" s="59">
        <f t="shared" si="15"/>
        <v>11100</v>
      </c>
      <c r="AX36" s="60">
        <f t="shared" si="16"/>
        <v>3.1550151975683889</v>
      </c>
      <c r="AY36" s="58">
        <v>44000</v>
      </c>
    </row>
    <row r="37" spans="1:51" ht="31.5" x14ac:dyDescent="0.25">
      <c r="A37" s="45">
        <v>2026</v>
      </c>
      <c r="B37" s="46" t="s">
        <v>6653</v>
      </c>
      <c r="C37" s="47" t="s">
        <v>6649</v>
      </c>
      <c r="D37" s="47" t="s">
        <v>6402</v>
      </c>
      <c r="E37" s="48" t="s">
        <v>6654</v>
      </c>
      <c r="F37" s="49" t="s">
        <v>6655</v>
      </c>
      <c r="G37" s="49" t="s">
        <v>6655</v>
      </c>
      <c r="H37" s="50" t="s">
        <v>6655</v>
      </c>
      <c r="I37" s="46"/>
      <c r="J37" s="46">
        <v>1515</v>
      </c>
      <c r="K37" s="49">
        <v>1515</v>
      </c>
      <c r="L37" s="49" t="s">
        <v>6652</v>
      </c>
      <c r="M37" s="51">
        <v>30000</v>
      </c>
      <c r="N37" s="51">
        <f t="shared" si="10"/>
        <v>2800</v>
      </c>
      <c r="O37" s="51">
        <v>2817.3913043478301</v>
      </c>
      <c r="P37" s="51">
        <v>32800</v>
      </c>
      <c r="Q37" s="51">
        <f t="shared" si="11"/>
        <v>3662.608695652179</v>
      </c>
      <c r="R37" s="52">
        <f t="shared" si="12"/>
        <v>33662.608695652176</v>
      </c>
      <c r="S37" s="53">
        <v>33600</v>
      </c>
      <c r="T37" s="54">
        <v>0</v>
      </c>
      <c r="U37" s="55" t="s">
        <v>476</v>
      </c>
      <c r="V37" s="55" t="s">
        <v>6385</v>
      </c>
      <c r="W37" s="55" t="s">
        <v>29</v>
      </c>
      <c r="X37" s="56">
        <v>43294</v>
      </c>
      <c r="Y37" s="57" t="s">
        <v>7684</v>
      </c>
      <c r="Z37" s="57"/>
      <c r="AA37" s="58"/>
      <c r="AB37" s="58">
        <v>45000</v>
      </c>
      <c r="AC37" s="58"/>
      <c r="AD37" s="58"/>
      <c r="AE37" s="58"/>
      <c r="AF37" s="58"/>
      <c r="AG37" s="58">
        <v>61000</v>
      </c>
      <c r="AH37" s="58"/>
      <c r="AI37" s="58"/>
      <c r="AJ37" s="58">
        <v>46000</v>
      </c>
      <c r="AK37" s="58"/>
      <c r="AL37" s="58"/>
      <c r="AM37" s="58">
        <v>57000</v>
      </c>
      <c r="AN37" s="58"/>
      <c r="AO37" s="58"/>
      <c r="AP37" s="58"/>
      <c r="AQ37" s="58">
        <v>44000</v>
      </c>
      <c r="AR37" s="59">
        <f t="shared" si="13"/>
        <v>5</v>
      </c>
      <c r="AS37" s="59">
        <f t="shared" si="14"/>
        <v>253000</v>
      </c>
      <c r="AT37" s="58">
        <f t="shared" si="5"/>
        <v>50600</v>
      </c>
      <c r="AU37" s="58">
        <f t="shared" si="6"/>
        <v>44000</v>
      </c>
      <c r="AV37" s="59">
        <f t="shared" si="7"/>
        <v>17000</v>
      </c>
      <c r="AW37" s="59">
        <f t="shared" si="15"/>
        <v>10400</v>
      </c>
      <c r="AX37" s="60">
        <f t="shared" si="16"/>
        <v>0.50595238095238093</v>
      </c>
      <c r="AY37" s="58">
        <v>44000</v>
      </c>
    </row>
    <row r="38" spans="1:51" ht="31.5" x14ac:dyDescent="0.25">
      <c r="A38" s="45">
        <v>1988</v>
      </c>
      <c r="B38" s="46" t="s">
        <v>6478</v>
      </c>
      <c r="C38" s="47" t="s">
        <v>6476</v>
      </c>
      <c r="D38" s="47" t="s">
        <v>2614</v>
      </c>
      <c r="E38" s="48" t="s">
        <v>6479</v>
      </c>
      <c r="F38" s="49" t="s">
        <v>6480</v>
      </c>
      <c r="G38" s="49" t="s">
        <v>6480</v>
      </c>
      <c r="H38" s="50" t="s">
        <v>6480</v>
      </c>
      <c r="I38" s="46"/>
      <c r="J38" s="46">
        <v>1375</v>
      </c>
      <c r="K38" s="49">
        <v>1375</v>
      </c>
      <c r="L38" s="49" t="s">
        <v>6477</v>
      </c>
      <c r="M38" s="51">
        <v>32000</v>
      </c>
      <c r="N38" s="51">
        <f t="shared" si="10"/>
        <v>5900</v>
      </c>
      <c r="O38" s="51">
        <v>5947.8260869565202</v>
      </c>
      <c r="P38" s="51">
        <v>37900</v>
      </c>
      <c r="Q38" s="51">
        <f t="shared" si="11"/>
        <v>7732.1739130434762</v>
      </c>
      <c r="R38" s="52">
        <f t="shared" si="12"/>
        <v>39732.173913043473</v>
      </c>
      <c r="S38" s="53">
        <v>39700</v>
      </c>
      <c r="T38" s="54" t="s">
        <v>6267</v>
      </c>
      <c r="U38" s="55" t="s">
        <v>200</v>
      </c>
      <c r="V38" s="55" t="s">
        <v>421</v>
      </c>
      <c r="W38" s="55" t="s">
        <v>195</v>
      </c>
      <c r="X38" s="56">
        <v>43294</v>
      </c>
      <c r="Y38" s="57" t="s">
        <v>7684</v>
      </c>
      <c r="Z38" s="57"/>
      <c r="AA38" s="58"/>
      <c r="AB38" s="58"/>
      <c r="AC38" s="58"/>
      <c r="AD38" s="58"/>
      <c r="AE38" s="58"/>
      <c r="AF38" s="58"/>
      <c r="AG38" s="58">
        <v>64000</v>
      </c>
      <c r="AH38" s="58">
        <v>127000</v>
      </c>
      <c r="AI38" s="58"/>
      <c r="AJ38" s="58">
        <v>44280</v>
      </c>
      <c r="AK38" s="58"/>
      <c r="AL38" s="58"/>
      <c r="AM38" s="58"/>
      <c r="AN38" s="58"/>
      <c r="AO38" s="58"/>
      <c r="AP38" s="58"/>
      <c r="AQ38" s="58"/>
      <c r="AR38" s="59">
        <f t="shared" si="13"/>
        <v>3</v>
      </c>
      <c r="AS38" s="59">
        <f t="shared" si="14"/>
        <v>235280</v>
      </c>
      <c r="AT38" s="58">
        <f t="shared" si="5"/>
        <v>78400</v>
      </c>
      <c r="AU38" s="58">
        <f t="shared" si="6"/>
        <v>44280</v>
      </c>
      <c r="AV38" s="59">
        <f t="shared" si="7"/>
        <v>38700</v>
      </c>
      <c r="AW38" s="59">
        <f t="shared" si="15"/>
        <v>4580</v>
      </c>
      <c r="AX38" s="60">
        <f t="shared" si="16"/>
        <v>0.97481108312342579</v>
      </c>
      <c r="AY38" s="58">
        <v>44280</v>
      </c>
    </row>
    <row r="39" spans="1:51" ht="31.5" x14ac:dyDescent="0.25">
      <c r="A39" s="45">
        <v>2025</v>
      </c>
      <c r="B39" s="46" t="s">
        <v>6648</v>
      </c>
      <c r="C39" s="47" t="s">
        <v>6649</v>
      </c>
      <c r="D39" s="47" t="s">
        <v>6402</v>
      </c>
      <c r="E39" s="48" t="s">
        <v>6650</v>
      </c>
      <c r="F39" s="49" t="s">
        <v>6651</v>
      </c>
      <c r="G39" s="49" t="s">
        <v>6651</v>
      </c>
      <c r="H39" s="50" t="s">
        <v>6651</v>
      </c>
      <c r="I39" s="46"/>
      <c r="J39" s="46">
        <v>1515</v>
      </c>
      <c r="K39" s="49">
        <v>1515</v>
      </c>
      <c r="L39" s="49" t="s">
        <v>6652</v>
      </c>
      <c r="M39" s="51">
        <v>30000</v>
      </c>
      <c r="N39" s="51">
        <f t="shared" si="10"/>
        <v>2800</v>
      </c>
      <c r="O39" s="51">
        <v>2817.3913043478301</v>
      </c>
      <c r="P39" s="51">
        <v>32800</v>
      </c>
      <c r="Q39" s="51">
        <f t="shared" si="11"/>
        <v>3662.608695652179</v>
      </c>
      <c r="R39" s="52">
        <f t="shared" si="12"/>
        <v>33662.608695652176</v>
      </c>
      <c r="S39" s="53">
        <v>33600</v>
      </c>
      <c r="T39" s="54">
        <v>0</v>
      </c>
      <c r="U39" s="55" t="s">
        <v>6404</v>
      </c>
      <c r="V39" s="55" t="s">
        <v>6385</v>
      </c>
      <c r="W39" s="55" t="s">
        <v>173</v>
      </c>
      <c r="X39" s="56">
        <v>43294</v>
      </c>
      <c r="Y39" s="57" t="s">
        <v>7684</v>
      </c>
      <c r="Z39" s="57"/>
      <c r="AA39" s="58"/>
      <c r="AB39" s="58">
        <v>45000</v>
      </c>
      <c r="AC39" s="58"/>
      <c r="AD39" s="58"/>
      <c r="AE39" s="58"/>
      <c r="AF39" s="58"/>
      <c r="AG39" s="58">
        <v>60000</v>
      </c>
      <c r="AH39" s="58"/>
      <c r="AI39" s="58"/>
      <c r="AJ39" s="58">
        <v>46000</v>
      </c>
      <c r="AK39" s="58"/>
      <c r="AL39" s="58"/>
      <c r="AM39" s="58"/>
      <c r="AN39" s="58"/>
      <c r="AO39" s="58"/>
      <c r="AP39" s="58"/>
      <c r="AQ39" s="58">
        <v>47000</v>
      </c>
      <c r="AR39" s="59">
        <f t="shared" si="13"/>
        <v>4</v>
      </c>
      <c r="AS39" s="59">
        <f t="shared" si="14"/>
        <v>198000</v>
      </c>
      <c r="AT39" s="58">
        <f t="shared" si="5"/>
        <v>49500</v>
      </c>
      <c r="AU39" s="58">
        <f t="shared" si="6"/>
        <v>45000</v>
      </c>
      <c r="AV39" s="59">
        <f t="shared" si="7"/>
        <v>15900</v>
      </c>
      <c r="AW39" s="59">
        <f t="shared" si="15"/>
        <v>11400</v>
      </c>
      <c r="AX39" s="60">
        <f t="shared" si="16"/>
        <v>0.47321428571428581</v>
      </c>
      <c r="AY39" s="58">
        <v>45000</v>
      </c>
    </row>
    <row r="40" spans="1:51" x14ac:dyDescent="0.25">
      <c r="A40" s="45">
        <v>2427</v>
      </c>
      <c r="B40" s="46" t="s">
        <v>7636</v>
      </c>
      <c r="C40" s="47"/>
      <c r="D40" s="47" t="s">
        <v>3467</v>
      </c>
      <c r="E40" s="48" t="s">
        <v>7703</v>
      </c>
      <c r="F40" s="49" t="s">
        <v>7637</v>
      </c>
      <c r="G40" s="49"/>
      <c r="H40" s="50"/>
      <c r="I40" s="46"/>
      <c r="J40" s="46"/>
      <c r="K40" s="49"/>
      <c r="L40" s="49"/>
      <c r="M40" s="51"/>
      <c r="N40" s="51"/>
      <c r="O40" s="51"/>
      <c r="P40" s="51"/>
      <c r="Q40" s="51"/>
      <c r="R40" s="52"/>
      <c r="S40" s="53">
        <v>41900</v>
      </c>
      <c r="T40" s="54"/>
      <c r="U40" s="55"/>
      <c r="V40" s="55"/>
      <c r="W40" s="55"/>
      <c r="X40" s="56"/>
      <c r="Y40" s="57" t="s">
        <v>7684</v>
      </c>
      <c r="Z40" s="57"/>
      <c r="AA40" s="58"/>
      <c r="AB40" s="58"/>
      <c r="AC40" s="58"/>
      <c r="AD40" s="58"/>
      <c r="AE40" s="58"/>
      <c r="AF40" s="58"/>
      <c r="AG40" s="58"/>
      <c r="AH40" s="58"/>
      <c r="AI40" s="58"/>
      <c r="AJ40" s="58">
        <v>46080</v>
      </c>
      <c r="AK40" s="58"/>
      <c r="AL40" s="58"/>
      <c r="AM40" s="58">
        <v>164000</v>
      </c>
      <c r="AN40" s="58"/>
      <c r="AO40" s="58"/>
      <c r="AP40" s="58"/>
      <c r="AQ40" s="58">
        <v>56000</v>
      </c>
      <c r="AR40" s="59">
        <f>COUNT(AC40:AQ40)</f>
        <v>3</v>
      </c>
      <c r="AS40" s="59">
        <f>SUM(AC40:AQ40)</f>
        <v>266080</v>
      </c>
      <c r="AT40" s="58">
        <f t="shared" si="5"/>
        <v>88700</v>
      </c>
      <c r="AU40" s="58">
        <f t="shared" si="6"/>
        <v>46080</v>
      </c>
      <c r="AV40" s="59">
        <f t="shared" si="7"/>
        <v>46800</v>
      </c>
      <c r="AW40" s="59"/>
      <c r="AX40" s="60"/>
      <c r="AY40" s="58">
        <v>46080</v>
      </c>
    </row>
    <row r="41" spans="1:51" x14ac:dyDescent="0.25">
      <c r="A41" s="45">
        <v>1981</v>
      </c>
      <c r="B41" s="46" t="s">
        <v>6441</v>
      </c>
      <c r="C41" s="47" t="s">
        <v>6442</v>
      </c>
      <c r="D41" s="47" t="s">
        <v>2614</v>
      </c>
      <c r="E41" s="48" t="s">
        <v>6443</v>
      </c>
      <c r="F41" s="49" t="s">
        <v>6444</v>
      </c>
      <c r="G41" s="49" t="s">
        <v>6444</v>
      </c>
      <c r="H41" s="50" t="s">
        <v>6444</v>
      </c>
      <c r="I41" s="46"/>
      <c r="J41" s="46">
        <v>1317</v>
      </c>
      <c r="K41" s="49">
        <v>1317</v>
      </c>
      <c r="L41" s="49" t="s">
        <v>6444</v>
      </c>
      <c r="M41" s="51">
        <v>30000</v>
      </c>
      <c r="N41" s="51">
        <f>P41-M41</f>
        <v>5600</v>
      </c>
      <c r="O41" s="51">
        <v>5634.7826086956502</v>
      </c>
      <c r="P41" s="51">
        <v>35600</v>
      </c>
      <c r="Q41" s="51">
        <f>+O41/1800000*2340000</f>
        <v>7325.2173913043453</v>
      </c>
      <c r="R41" s="52">
        <f>+M41+Q41</f>
        <v>37325.217391304344</v>
      </c>
      <c r="S41" s="53">
        <v>37300</v>
      </c>
      <c r="T41" s="54" t="s">
        <v>6165</v>
      </c>
      <c r="U41" s="55" t="s">
        <v>200</v>
      </c>
      <c r="V41" s="55" t="s">
        <v>421</v>
      </c>
      <c r="W41" s="55" t="s">
        <v>195</v>
      </c>
      <c r="X41" s="56">
        <v>43294</v>
      </c>
      <c r="Y41" s="57" t="s">
        <v>7684</v>
      </c>
      <c r="Z41" s="57"/>
      <c r="AA41" s="58">
        <v>50000</v>
      </c>
      <c r="AB41" s="58">
        <v>61000</v>
      </c>
      <c r="AC41" s="58"/>
      <c r="AD41" s="58"/>
      <c r="AE41" s="58"/>
      <c r="AF41" s="58"/>
      <c r="AG41" s="58">
        <v>61000</v>
      </c>
      <c r="AH41" s="58">
        <v>88000</v>
      </c>
      <c r="AI41" s="58"/>
      <c r="AJ41" s="58">
        <v>49800</v>
      </c>
      <c r="AK41" s="58"/>
      <c r="AL41" s="58"/>
      <c r="AM41" s="58"/>
      <c r="AN41" s="58"/>
      <c r="AO41" s="58"/>
      <c r="AP41" s="58"/>
      <c r="AQ41" s="58">
        <v>48000</v>
      </c>
      <c r="AR41" s="59">
        <f>COUNT(AA41:AQ41)</f>
        <v>6</v>
      </c>
      <c r="AS41" s="59">
        <f>SUM(AA41:AQ41)</f>
        <v>357800</v>
      </c>
      <c r="AT41" s="58">
        <f t="shared" si="5"/>
        <v>59600</v>
      </c>
      <c r="AU41" s="58">
        <f t="shared" si="6"/>
        <v>48000</v>
      </c>
      <c r="AV41" s="59">
        <f t="shared" si="7"/>
        <v>22300</v>
      </c>
      <c r="AW41" s="59">
        <f>AU41-S41</f>
        <v>10700</v>
      </c>
      <c r="AX41" s="60">
        <f>AT41/S41-100%</f>
        <v>0.59785522788203749</v>
      </c>
      <c r="AY41" s="58">
        <v>48000</v>
      </c>
    </row>
    <row r="42" spans="1:51" x14ac:dyDescent="0.25">
      <c r="A42" s="45">
        <v>1683</v>
      </c>
      <c r="B42" s="46" t="s">
        <v>5505</v>
      </c>
      <c r="C42" s="47" t="s">
        <v>5501</v>
      </c>
      <c r="D42" s="47" t="s">
        <v>2547</v>
      </c>
      <c r="E42" s="48" t="s">
        <v>5506</v>
      </c>
      <c r="F42" s="49" t="s">
        <v>5503</v>
      </c>
      <c r="G42" s="49" t="s">
        <v>5503</v>
      </c>
      <c r="H42" s="50" t="s">
        <v>5503</v>
      </c>
      <c r="I42" s="46" t="s">
        <v>439</v>
      </c>
      <c r="J42" s="46">
        <v>910</v>
      </c>
      <c r="K42" s="49">
        <v>910</v>
      </c>
      <c r="L42" s="49" t="s">
        <v>5504</v>
      </c>
      <c r="M42" s="51">
        <v>37000</v>
      </c>
      <c r="N42" s="51">
        <f>P42-M42</f>
        <v>4600</v>
      </c>
      <c r="O42" s="51">
        <v>4695.6521739130403</v>
      </c>
      <c r="P42" s="51">
        <v>41600</v>
      </c>
      <c r="Q42" s="51">
        <f>+O42/1800000*2340000</f>
        <v>6104.3478260869515</v>
      </c>
      <c r="R42" s="52">
        <f>+M42+Q42</f>
        <v>43104.347826086952</v>
      </c>
      <c r="S42" s="53">
        <v>43100</v>
      </c>
      <c r="T42" s="54" t="s">
        <v>5268</v>
      </c>
      <c r="U42" s="55" t="s">
        <v>26</v>
      </c>
      <c r="V42" s="55" t="s">
        <v>4643</v>
      </c>
      <c r="W42" s="55" t="s">
        <v>27</v>
      </c>
      <c r="X42" s="56">
        <v>43294</v>
      </c>
      <c r="Y42" s="57" t="s">
        <v>7684</v>
      </c>
      <c r="Z42" s="57"/>
      <c r="AA42" s="58">
        <v>250000</v>
      </c>
      <c r="AB42" s="58"/>
      <c r="AC42" s="58"/>
      <c r="AD42" s="58"/>
      <c r="AE42" s="58"/>
      <c r="AF42" s="58"/>
      <c r="AG42" s="58"/>
      <c r="AH42" s="58"/>
      <c r="AI42" s="58"/>
      <c r="AJ42" s="58">
        <v>48960</v>
      </c>
      <c r="AK42" s="58"/>
      <c r="AL42" s="58"/>
      <c r="AM42" s="58"/>
      <c r="AN42" s="58"/>
      <c r="AO42" s="58"/>
      <c r="AP42" s="58"/>
      <c r="AQ42" s="58">
        <v>60000</v>
      </c>
      <c r="AR42" s="59">
        <f>COUNT(AA42:AQ42)</f>
        <v>3</v>
      </c>
      <c r="AS42" s="59">
        <f>SUM(AA42:AQ42)</f>
        <v>358960</v>
      </c>
      <c r="AT42" s="58">
        <f t="shared" si="5"/>
        <v>119700</v>
      </c>
      <c r="AU42" s="58">
        <f t="shared" si="6"/>
        <v>48960</v>
      </c>
      <c r="AV42" s="59">
        <f t="shared" si="7"/>
        <v>76600</v>
      </c>
      <c r="AW42" s="59">
        <f>AU42-S42</f>
        <v>5860</v>
      </c>
      <c r="AX42" s="60">
        <f>AT42/S42-100%</f>
        <v>1.777262180974478</v>
      </c>
      <c r="AY42" s="58">
        <v>48960</v>
      </c>
    </row>
    <row r="43" spans="1:51" x14ac:dyDescent="0.25">
      <c r="A43" s="45">
        <v>1684</v>
      </c>
      <c r="B43" s="46" t="s">
        <v>5507</v>
      </c>
      <c r="C43" s="47" t="s">
        <v>5501</v>
      </c>
      <c r="D43" s="47" t="s">
        <v>2547</v>
      </c>
      <c r="E43" s="48" t="s">
        <v>5508</v>
      </c>
      <c r="F43" s="49" t="s">
        <v>5509</v>
      </c>
      <c r="G43" s="49" t="s">
        <v>5509</v>
      </c>
      <c r="H43" s="50" t="s">
        <v>5509</v>
      </c>
      <c r="I43" s="46" t="s">
        <v>497</v>
      </c>
      <c r="J43" s="46">
        <v>910</v>
      </c>
      <c r="K43" s="49">
        <v>910</v>
      </c>
      <c r="L43" s="49" t="s">
        <v>5504</v>
      </c>
      <c r="M43" s="51">
        <v>37000</v>
      </c>
      <c r="N43" s="51">
        <f>P43-M43</f>
        <v>4600</v>
      </c>
      <c r="O43" s="51">
        <v>4695.6521739130403</v>
      </c>
      <c r="P43" s="51">
        <v>41600</v>
      </c>
      <c r="Q43" s="51">
        <f>+O43/1800000*2340000</f>
        <v>6104.3478260869515</v>
      </c>
      <c r="R43" s="52">
        <f>+M43+Q43</f>
        <v>43104.347826086952</v>
      </c>
      <c r="S43" s="53">
        <v>43100</v>
      </c>
      <c r="T43" s="54" t="s">
        <v>5268</v>
      </c>
      <c r="U43" s="55" t="s">
        <v>199</v>
      </c>
      <c r="V43" s="55" t="s">
        <v>4643</v>
      </c>
      <c r="W43" s="55" t="s">
        <v>173</v>
      </c>
      <c r="X43" s="56">
        <v>43294</v>
      </c>
      <c r="Y43" s="57" t="s">
        <v>7684</v>
      </c>
      <c r="Z43" s="57"/>
      <c r="AA43" s="58">
        <v>250000</v>
      </c>
      <c r="AB43" s="58"/>
      <c r="AC43" s="58"/>
      <c r="AD43" s="58"/>
      <c r="AE43" s="58"/>
      <c r="AF43" s="58"/>
      <c r="AG43" s="58"/>
      <c r="AH43" s="58"/>
      <c r="AI43" s="58"/>
      <c r="AJ43" s="58">
        <v>48960</v>
      </c>
      <c r="AK43" s="58"/>
      <c r="AL43" s="58"/>
      <c r="AM43" s="58"/>
      <c r="AN43" s="58"/>
      <c r="AO43" s="58"/>
      <c r="AP43" s="58"/>
      <c r="AQ43" s="58">
        <v>60000</v>
      </c>
      <c r="AR43" s="59">
        <f>COUNT(AA43:AQ43)</f>
        <v>3</v>
      </c>
      <c r="AS43" s="59">
        <f>SUM(AA43:AQ43)</f>
        <v>358960</v>
      </c>
      <c r="AT43" s="58">
        <f t="shared" si="5"/>
        <v>119700</v>
      </c>
      <c r="AU43" s="58">
        <f t="shared" si="6"/>
        <v>48960</v>
      </c>
      <c r="AV43" s="59">
        <f t="shared" si="7"/>
        <v>76600</v>
      </c>
      <c r="AW43" s="59">
        <f>AU43-S43</f>
        <v>5860</v>
      </c>
      <c r="AX43" s="60">
        <f>AT43/S43-100%</f>
        <v>1.777262180974478</v>
      </c>
      <c r="AY43" s="58">
        <v>48960</v>
      </c>
    </row>
    <row r="44" spans="1:51" x14ac:dyDescent="0.25">
      <c r="A44" s="45">
        <v>2121</v>
      </c>
      <c r="B44" s="46" t="s">
        <v>7053</v>
      </c>
      <c r="C44" s="47" t="s">
        <v>7054</v>
      </c>
      <c r="D44" s="47" t="s">
        <v>495</v>
      </c>
      <c r="E44" s="48" t="s">
        <v>7055</v>
      </c>
      <c r="F44" s="49" t="s">
        <v>7056</v>
      </c>
      <c r="G44" s="49" t="s">
        <v>7056</v>
      </c>
      <c r="H44" s="50" t="s">
        <v>7056</v>
      </c>
      <c r="I44" s="46"/>
      <c r="J44" s="46">
        <v>1795</v>
      </c>
      <c r="K44" s="49">
        <v>1795</v>
      </c>
      <c r="L44" s="49" t="s">
        <v>7057</v>
      </c>
      <c r="M44" s="51">
        <v>20359</v>
      </c>
      <c r="N44" s="51">
        <f>P44-M44</f>
        <v>15041</v>
      </c>
      <c r="O44" s="51">
        <v>15090.2608695652</v>
      </c>
      <c r="P44" s="51">
        <v>35400</v>
      </c>
      <c r="Q44" s="51">
        <f>+O44/1800000*2340000</f>
        <v>19617.339130434757</v>
      </c>
      <c r="R44" s="52">
        <f>+M44+Q44</f>
        <v>39976.339130434761</v>
      </c>
      <c r="S44" s="53">
        <v>39900</v>
      </c>
      <c r="T44" s="54">
        <v>0</v>
      </c>
      <c r="U44" s="55" t="s">
        <v>6440</v>
      </c>
      <c r="V44" s="55" t="s">
        <v>6978</v>
      </c>
      <c r="W44" s="55" t="s">
        <v>195</v>
      </c>
      <c r="X44" s="56">
        <v>43294</v>
      </c>
      <c r="Y44" s="57" t="s">
        <v>7684</v>
      </c>
      <c r="Z44" s="57"/>
      <c r="AA44" s="58"/>
      <c r="AB44" s="58">
        <v>69000</v>
      </c>
      <c r="AC44" s="58"/>
      <c r="AD44" s="58"/>
      <c r="AE44" s="58"/>
      <c r="AF44" s="58"/>
      <c r="AG44" s="58"/>
      <c r="AH44" s="58">
        <v>119000</v>
      </c>
      <c r="AI44" s="58">
        <v>124000</v>
      </c>
      <c r="AJ44" s="58">
        <v>49400</v>
      </c>
      <c r="AK44" s="58"/>
      <c r="AL44" s="58"/>
      <c r="AM44" s="58"/>
      <c r="AN44" s="58"/>
      <c r="AO44" s="58"/>
      <c r="AP44" s="58"/>
      <c r="AQ44" s="58">
        <v>53000</v>
      </c>
      <c r="AR44" s="59">
        <f>COUNT(AA44:AQ44)</f>
        <v>5</v>
      </c>
      <c r="AS44" s="59">
        <f>SUM(AA44:AQ44)</f>
        <v>414400</v>
      </c>
      <c r="AT44" s="58">
        <f t="shared" si="5"/>
        <v>82900</v>
      </c>
      <c r="AU44" s="58">
        <f t="shared" si="6"/>
        <v>49400</v>
      </c>
      <c r="AV44" s="59">
        <f t="shared" si="7"/>
        <v>43000</v>
      </c>
      <c r="AW44" s="59">
        <f>AU44-S44</f>
        <v>9500</v>
      </c>
      <c r="AX44" s="60">
        <f>AT44/S44-100%</f>
        <v>1.0776942355889725</v>
      </c>
      <c r="AY44" s="58">
        <v>49400</v>
      </c>
    </row>
    <row r="45" spans="1:51" x14ac:dyDescent="0.25">
      <c r="A45" s="45">
        <v>2443</v>
      </c>
      <c r="B45" s="46" t="s">
        <v>7642</v>
      </c>
      <c r="C45" s="47"/>
      <c r="D45" s="47" t="s">
        <v>3467</v>
      </c>
      <c r="E45" s="48" t="s">
        <v>7719</v>
      </c>
      <c r="F45" s="49" t="s">
        <v>7643</v>
      </c>
      <c r="G45" s="49"/>
      <c r="H45" s="50"/>
      <c r="I45" s="46"/>
      <c r="J45" s="46"/>
      <c r="K45" s="49"/>
      <c r="L45" s="49"/>
      <c r="M45" s="51"/>
      <c r="N45" s="51"/>
      <c r="O45" s="51"/>
      <c r="P45" s="51"/>
      <c r="Q45" s="51"/>
      <c r="R45" s="52"/>
      <c r="S45" s="53">
        <v>51300</v>
      </c>
      <c r="T45" s="54"/>
      <c r="U45" s="55"/>
      <c r="V45" s="55"/>
      <c r="W45" s="55"/>
      <c r="X45" s="56"/>
      <c r="Y45" s="57" t="s">
        <v>7684</v>
      </c>
      <c r="Z45" s="57"/>
      <c r="AA45" s="58"/>
      <c r="AB45" s="58"/>
      <c r="AC45" s="58"/>
      <c r="AD45" s="58"/>
      <c r="AE45" s="58"/>
      <c r="AF45" s="58"/>
      <c r="AG45" s="58"/>
      <c r="AH45" s="58">
        <v>253000</v>
      </c>
      <c r="AI45" s="58"/>
      <c r="AJ45" s="58">
        <v>50160</v>
      </c>
      <c r="AK45" s="58"/>
      <c r="AL45" s="58"/>
      <c r="AM45" s="58">
        <v>164000</v>
      </c>
      <c r="AN45" s="58"/>
      <c r="AO45" s="58"/>
      <c r="AP45" s="58"/>
      <c r="AQ45" s="58">
        <v>89000</v>
      </c>
      <c r="AR45" s="59">
        <f>COUNT(AC45:AQ45)</f>
        <v>4</v>
      </c>
      <c r="AS45" s="59">
        <f>SUM(AC45:AQ45)</f>
        <v>556160</v>
      </c>
      <c r="AT45" s="58">
        <f t="shared" si="5"/>
        <v>139000</v>
      </c>
      <c r="AU45" s="58">
        <f t="shared" si="6"/>
        <v>50160</v>
      </c>
      <c r="AV45" s="59">
        <f t="shared" si="7"/>
        <v>87700</v>
      </c>
      <c r="AW45" s="59"/>
      <c r="AX45" s="60"/>
      <c r="AY45" s="58">
        <v>50160</v>
      </c>
    </row>
    <row r="46" spans="1:51" ht="31.5" x14ac:dyDescent="0.25">
      <c r="A46" s="45">
        <v>2435</v>
      </c>
      <c r="B46" s="46" t="s">
        <v>7641</v>
      </c>
      <c r="C46" s="47"/>
      <c r="D46" s="47" t="s">
        <v>3467</v>
      </c>
      <c r="E46" s="48" t="s">
        <v>7711</v>
      </c>
      <c r="F46" s="49" t="s">
        <v>7661</v>
      </c>
      <c r="G46" s="49"/>
      <c r="H46" s="50"/>
      <c r="I46" s="46"/>
      <c r="J46" s="46"/>
      <c r="K46" s="49"/>
      <c r="L46" s="49"/>
      <c r="M46" s="51"/>
      <c r="N46" s="51"/>
      <c r="O46" s="51"/>
      <c r="P46" s="51"/>
      <c r="Q46" s="51"/>
      <c r="R46" s="52"/>
      <c r="S46" s="53">
        <v>51800</v>
      </c>
      <c r="T46" s="54"/>
      <c r="U46" s="55"/>
      <c r="V46" s="55"/>
      <c r="W46" s="55"/>
      <c r="X46" s="56"/>
      <c r="Y46" s="57" t="s">
        <v>7684</v>
      </c>
      <c r="Z46" s="57"/>
      <c r="AA46" s="58"/>
      <c r="AB46" s="58"/>
      <c r="AC46" s="58"/>
      <c r="AD46" s="58"/>
      <c r="AE46" s="58"/>
      <c r="AF46" s="58"/>
      <c r="AG46" s="58"/>
      <c r="AH46" s="58">
        <v>252000</v>
      </c>
      <c r="AI46" s="58"/>
      <c r="AJ46" s="58">
        <v>50760</v>
      </c>
      <c r="AK46" s="58"/>
      <c r="AL46" s="58"/>
      <c r="AM46" s="58">
        <v>164000</v>
      </c>
      <c r="AN46" s="58"/>
      <c r="AO46" s="58"/>
      <c r="AP46" s="58"/>
      <c r="AQ46" s="58">
        <v>67000</v>
      </c>
      <c r="AR46" s="59">
        <f>COUNT(AC46:AQ46)</f>
        <v>4</v>
      </c>
      <c r="AS46" s="59">
        <f>SUM(AC46:AQ46)</f>
        <v>533760</v>
      </c>
      <c r="AT46" s="58">
        <f t="shared" si="5"/>
        <v>133400</v>
      </c>
      <c r="AU46" s="58">
        <f t="shared" si="6"/>
        <v>50760</v>
      </c>
      <c r="AV46" s="59">
        <f t="shared" si="7"/>
        <v>81600</v>
      </c>
      <c r="AW46" s="59"/>
      <c r="AX46" s="60"/>
      <c r="AY46" s="58">
        <v>50760</v>
      </c>
    </row>
    <row r="47" spans="1:51" x14ac:dyDescent="0.25">
      <c r="A47" s="45">
        <v>2433</v>
      </c>
      <c r="B47" s="46" t="s">
        <v>7628</v>
      </c>
      <c r="C47" s="47"/>
      <c r="D47" s="47" t="s">
        <v>3467</v>
      </c>
      <c r="E47" s="48" t="s">
        <v>7709</v>
      </c>
      <c r="F47" s="49" t="s">
        <v>7629</v>
      </c>
      <c r="G47" s="49"/>
      <c r="H47" s="50"/>
      <c r="I47" s="46"/>
      <c r="J47" s="46"/>
      <c r="K47" s="49"/>
      <c r="L47" s="49"/>
      <c r="M47" s="51"/>
      <c r="N47" s="51"/>
      <c r="O47" s="51"/>
      <c r="P47" s="51"/>
      <c r="Q47" s="51"/>
      <c r="R47" s="52"/>
      <c r="S47" s="53">
        <v>46000</v>
      </c>
      <c r="T47" s="54"/>
      <c r="U47" s="55"/>
      <c r="V47" s="55"/>
      <c r="W47" s="55"/>
      <c r="X47" s="56"/>
      <c r="Y47" s="57" t="s">
        <v>7684</v>
      </c>
      <c r="Z47" s="57"/>
      <c r="AA47" s="58"/>
      <c r="AB47" s="58"/>
      <c r="AC47" s="58"/>
      <c r="AD47" s="58"/>
      <c r="AE47" s="58"/>
      <c r="AF47" s="58"/>
      <c r="AG47" s="58"/>
      <c r="AH47" s="58"/>
      <c r="AI47" s="58"/>
      <c r="AJ47" s="58">
        <v>50880</v>
      </c>
      <c r="AK47" s="58"/>
      <c r="AL47" s="58"/>
      <c r="AM47" s="58">
        <v>164000</v>
      </c>
      <c r="AN47" s="58"/>
      <c r="AO47" s="58"/>
      <c r="AP47" s="58"/>
      <c r="AQ47" s="58">
        <v>75000</v>
      </c>
      <c r="AR47" s="59">
        <f>COUNT(AC47:AQ47)</f>
        <v>3</v>
      </c>
      <c r="AS47" s="59">
        <f>SUM(AC47:AQ47)</f>
        <v>289880</v>
      </c>
      <c r="AT47" s="58">
        <f t="shared" si="5"/>
        <v>96600</v>
      </c>
      <c r="AU47" s="58">
        <f t="shared" si="6"/>
        <v>50880</v>
      </c>
      <c r="AV47" s="59">
        <f t="shared" si="7"/>
        <v>50600</v>
      </c>
      <c r="AW47" s="59"/>
      <c r="AX47" s="60"/>
      <c r="AY47" s="58">
        <v>50880</v>
      </c>
    </row>
    <row r="48" spans="1:51" ht="31.5" x14ac:dyDescent="0.25">
      <c r="A48" s="45">
        <v>2043</v>
      </c>
      <c r="B48" s="46" t="s">
        <v>6724</v>
      </c>
      <c r="C48" s="47" t="s">
        <v>6725</v>
      </c>
      <c r="D48" s="47" t="s">
        <v>6402</v>
      </c>
      <c r="E48" s="48" t="s">
        <v>6726</v>
      </c>
      <c r="F48" s="49" t="s">
        <v>6727</v>
      </c>
      <c r="G48" s="49" t="s">
        <v>6727</v>
      </c>
      <c r="H48" s="50" t="s">
        <v>6728</v>
      </c>
      <c r="I48" s="46"/>
      <c r="J48" s="46">
        <v>1569</v>
      </c>
      <c r="K48" s="49">
        <v>1569</v>
      </c>
      <c r="L48" s="49" t="s">
        <v>6729</v>
      </c>
      <c r="M48" s="51">
        <v>35000</v>
      </c>
      <c r="N48" s="51">
        <f>P48-M48</f>
        <v>3200</v>
      </c>
      <c r="O48" s="51">
        <v>3286.95652173913</v>
      </c>
      <c r="P48" s="51">
        <v>38200</v>
      </c>
      <c r="Q48" s="51">
        <f>+O48/1800000*2340000</f>
        <v>4273.0434782608691</v>
      </c>
      <c r="R48" s="52">
        <f>+M48+Q48</f>
        <v>39273.043478260872</v>
      </c>
      <c r="S48" s="53">
        <v>39200</v>
      </c>
      <c r="T48" s="54">
        <v>0</v>
      </c>
      <c r="U48" s="55" t="s">
        <v>6404</v>
      </c>
      <c r="V48" s="55" t="s">
        <v>6493</v>
      </c>
      <c r="W48" s="55" t="s">
        <v>94</v>
      </c>
      <c r="X48" s="56">
        <v>43294</v>
      </c>
      <c r="Y48" s="57" t="s">
        <v>7684</v>
      </c>
      <c r="Z48" s="57"/>
      <c r="AA48" s="58">
        <v>84000</v>
      </c>
      <c r="AB48" s="58"/>
      <c r="AC48" s="58"/>
      <c r="AD48" s="58"/>
      <c r="AE48" s="58"/>
      <c r="AF48" s="58"/>
      <c r="AG48" s="58">
        <v>70000</v>
      </c>
      <c r="AH48" s="58"/>
      <c r="AI48" s="58"/>
      <c r="AJ48" s="58">
        <v>53500</v>
      </c>
      <c r="AK48" s="58"/>
      <c r="AL48" s="58"/>
      <c r="AM48" s="58"/>
      <c r="AN48" s="58"/>
      <c r="AO48" s="58"/>
      <c r="AP48" s="58"/>
      <c r="AQ48" s="58">
        <v>53000</v>
      </c>
      <c r="AR48" s="59">
        <f>COUNT(AA48:AQ48)</f>
        <v>4</v>
      </c>
      <c r="AS48" s="59">
        <f>SUM(AA48:AQ48)</f>
        <v>260500</v>
      </c>
      <c r="AT48" s="58">
        <f t="shared" si="5"/>
        <v>65100</v>
      </c>
      <c r="AU48" s="58">
        <f t="shared" si="6"/>
        <v>53000</v>
      </c>
      <c r="AV48" s="59">
        <f t="shared" si="7"/>
        <v>25900</v>
      </c>
      <c r="AW48" s="59">
        <f>AU48-S48</f>
        <v>13800</v>
      </c>
      <c r="AX48" s="60">
        <f>AT48/S48-100%</f>
        <v>0.66071428571428581</v>
      </c>
      <c r="AY48" s="58">
        <v>53000</v>
      </c>
    </row>
    <row r="49" spans="1:51" ht="31.5" x14ac:dyDescent="0.25">
      <c r="A49" s="45">
        <v>2004</v>
      </c>
      <c r="B49" s="46" t="s">
        <v>6562</v>
      </c>
      <c r="C49" s="47" t="s">
        <v>6560</v>
      </c>
      <c r="D49" s="47" t="s">
        <v>6402</v>
      </c>
      <c r="E49" s="48" t="s">
        <v>6563</v>
      </c>
      <c r="F49" s="49" t="s">
        <v>6564</v>
      </c>
      <c r="G49" s="49" t="s">
        <v>6564</v>
      </c>
      <c r="H49" s="50" t="s">
        <v>6565</v>
      </c>
      <c r="I49" s="46"/>
      <c r="J49" s="46">
        <v>1490</v>
      </c>
      <c r="K49" s="49">
        <v>1490</v>
      </c>
      <c r="L49" s="49" t="s">
        <v>6561</v>
      </c>
      <c r="M49" s="51">
        <v>35000</v>
      </c>
      <c r="N49" s="51">
        <f>P49-M49</f>
        <v>3200</v>
      </c>
      <c r="O49" s="51">
        <v>3286.95652173913</v>
      </c>
      <c r="P49" s="51">
        <v>38200</v>
      </c>
      <c r="Q49" s="51">
        <f>+O49/1800000*2340000</f>
        <v>4273.0434782608691</v>
      </c>
      <c r="R49" s="52">
        <f>+M49+Q49</f>
        <v>39273.043478260872</v>
      </c>
      <c r="S49" s="53">
        <v>39200</v>
      </c>
      <c r="T49" s="54">
        <v>0</v>
      </c>
      <c r="U49" s="55" t="s">
        <v>180</v>
      </c>
      <c r="V49" s="55" t="s">
        <v>434</v>
      </c>
      <c r="W49" s="55" t="s">
        <v>173</v>
      </c>
      <c r="X49" s="56">
        <v>43294</v>
      </c>
      <c r="Y49" s="57" t="s">
        <v>7684</v>
      </c>
      <c r="Z49" s="57"/>
      <c r="AA49" s="58"/>
      <c r="AB49" s="58"/>
      <c r="AC49" s="58"/>
      <c r="AD49" s="58"/>
      <c r="AE49" s="58"/>
      <c r="AF49" s="58"/>
      <c r="AG49" s="58">
        <v>74000</v>
      </c>
      <c r="AH49" s="58"/>
      <c r="AI49" s="58">
        <v>80000</v>
      </c>
      <c r="AJ49" s="58">
        <v>53500</v>
      </c>
      <c r="AK49" s="58"/>
      <c r="AL49" s="58"/>
      <c r="AM49" s="58"/>
      <c r="AN49" s="58"/>
      <c r="AO49" s="58"/>
      <c r="AP49" s="58"/>
      <c r="AQ49" s="58">
        <v>80000</v>
      </c>
      <c r="AR49" s="59">
        <f>COUNT(AA49:AQ49)</f>
        <v>4</v>
      </c>
      <c r="AS49" s="59">
        <f>SUM(AA49:AQ49)</f>
        <v>287500</v>
      </c>
      <c r="AT49" s="58">
        <f t="shared" si="5"/>
        <v>71900</v>
      </c>
      <c r="AU49" s="58">
        <f t="shared" si="6"/>
        <v>53500</v>
      </c>
      <c r="AV49" s="59">
        <f t="shared" si="7"/>
        <v>32700</v>
      </c>
      <c r="AW49" s="59">
        <f>AU49-S49</f>
        <v>14300</v>
      </c>
      <c r="AX49" s="60">
        <f>AT49/S49-100%</f>
        <v>0.83418367346938771</v>
      </c>
      <c r="AY49" s="58">
        <v>53500</v>
      </c>
    </row>
    <row r="50" spans="1:51" x14ac:dyDescent="0.25">
      <c r="A50" s="45">
        <v>2442</v>
      </c>
      <c r="B50" s="46" t="s">
        <v>7638</v>
      </c>
      <c r="C50" s="47"/>
      <c r="D50" s="47" t="s">
        <v>3467</v>
      </c>
      <c r="E50" s="48" t="s">
        <v>7718</v>
      </c>
      <c r="F50" s="49" t="s">
        <v>7639</v>
      </c>
      <c r="G50" s="49"/>
      <c r="H50" s="50"/>
      <c r="I50" s="46"/>
      <c r="J50" s="46"/>
      <c r="K50" s="49"/>
      <c r="L50" s="49"/>
      <c r="M50" s="51"/>
      <c r="N50" s="51"/>
      <c r="O50" s="51"/>
      <c r="P50" s="51"/>
      <c r="Q50" s="51"/>
      <c r="R50" s="52"/>
      <c r="S50" s="53">
        <v>54800</v>
      </c>
      <c r="T50" s="54"/>
      <c r="U50" s="55"/>
      <c r="V50" s="55"/>
      <c r="W50" s="55"/>
      <c r="X50" s="56"/>
      <c r="Y50" s="57" t="s">
        <v>7684</v>
      </c>
      <c r="Z50" s="57"/>
      <c r="AA50" s="58"/>
      <c r="AB50" s="58"/>
      <c r="AC50" s="58"/>
      <c r="AD50" s="58"/>
      <c r="AE50" s="58"/>
      <c r="AF50" s="58"/>
      <c r="AG50" s="58"/>
      <c r="AH50" s="58">
        <v>250000</v>
      </c>
      <c r="AI50" s="58"/>
      <c r="AJ50" s="58">
        <v>54360</v>
      </c>
      <c r="AK50" s="58"/>
      <c r="AL50" s="58"/>
      <c r="AM50" s="58">
        <v>164000</v>
      </c>
      <c r="AN50" s="58"/>
      <c r="AO50" s="58"/>
      <c r="AP50" s="58"/>
      <c r="AQ50" s="58">
        <v>76000</v>
      </c>
      <c r="AR50" s="59">
        <f>COUNT(AC50:AQ50)</f>
        <v>4</v>
      </c>
      <c r="AS50" s="59">
        <f>SUM(AC50:AQ50)</f>
        <v>544360</v>
      </c>
      <c r="AT50" s="58">
        <f t="shared" si="5"/>
        <v>136100</v>
      </c>
      <c r="AU50" s="58">
        <f t="shared" si="6"/>
        <v>54360</v>
      </c>
      <c r="AV50" s="59">
        <f t="shared" si="7"/>
        <v>81300</v>
      </c>
      <c r="AW50" s="59"/>
      <c r="AX50" s="60"/>
      <c r="AY50" s="58">
        <v>54360</v>
      </c>
    </row>
    <row r="51" spans="1:51" x14ac:dyDescent="0.25">
      <c r="A51" s="45">
        <v>2428</v>
      </c>
      <c r="B51" s="46" t="s">
        <v>7622</v>
      </c>
      <c r="C51" s="47"/>
      <c r="D51" s="47" t="s">
        <v>3467</v>
      </c>
      <c r="E51" s="48" t="s">
        <v>7704</v>
      </c>
      <c r="F51" s="49" t="s">
        <v>7623</v>
      </c>
      <c r="G51" s="49"/>
      <c r="H51" s="50"/>
      <c r="I51" s="46"/>
      <c r="J51" s="46"/>
      <c r="K51" s="49"/>
      <c r="L51" s="49"/>
      <c r="M51" s="51"/>
      <c r="N51" s="51"/>
      <c r="O51" s="51"/>
      <c r="P51" s="51"/>
      <c r="Q51" s="51"/>
      <c r="R51" s="52"/>
      <c r="S51" s="53">
        <v>48900</v>
      </c>
      <c r="T51" s="54"/>
      <c r="U51" s="55"/>
      <c r="V51" s="55"/>
      <c r="W51" s="55"/>
      <c r="X51" s="56"/>
      <c r="Y51" s="57" t="s">
        <v>7684</v>
      </c>
      <c r="Z51" s="57"/>
      <c r="AA51" s="58"/>
      <c r="AB51" s="58"/>
      <c r="AC51" s="58"/>
      <c r="AD51" s="58"/>
      <c r="AE51" s="58"/>
      <c r="AF51" s="58"/>
      <c r="AG51" s="58"/>
      <c r="AH51" s="58"/>
      <c r="AI51" s="58"/>
      <c r="AJ51" s="58">
        <v>54480</v>
      </c>
      <c r="AK51" s="58"/>
      <c r="AL51" s="58"/>
      <c r="AM51" s="58">
        <v>164000</v>
      </c>
      <c r="AN51" s="58"/>
      <c r="AO51" s="58"/>
      <c r="AP51" s="58"/>
      <c r="AQ51" s="58">
        <v>66000</v>
      </c>
      <c r="AR51" s="59">
        <f>COUNT(AC51:AQ51)</f>
        <v>3</v>
      </c>
      <c r="AS51" s="59">
        <f>SUM(AC51:AQ51)</f>
        <v>284480</v>
      </c>
      <c r="AT51" s="58">
        <f t="shared" si="5"/>
        <v>94800</v>
      </c>
      <c r="AU51" s="58">
        <f t="shared" si="6"/>
        <v>54480</v>
      </c>
      <c r="AV51" s="59">
        <f t="shared" si="7"/>
        <v>45900</v>
      </c>
      <c r="AW51" s="59"/>
      <c r="AX51" s="60"/>
      <c r="AY51" s="58">
        <v>54480</v>
      </c>
    </row>
    <row r="52" spans="1:51" x14ac:dyDescent="0.25">
      <c r="A52" s="45">
        <v>2430</v>
      </c>
      <c r="B52" s="46" t="s">
        <v>7630</v>
      </c>
      <c r="C52" s="47"/>
      <c r="D52" s="47" t="s">
        <v>3467</v>
      </c>
      <c r="E52" s="48" t="s">
        <v>7706</v>
      </c>
      <c r="F52" s="49" t="s">
        <v>7631</v>
      </c>
      <c r="G52" s="49"/>
      <c r="H52" s="50"/>
      <c r="I52" s="46"/>
      <c r="J52" s="46"/>
      <c r="K52" s="49"/>
      <c r="L52" s="49"/>
      <c r="M52" s="51"/>
      <c r="N52" s="51"/>
      <c r="O52" s="51"/>
      <c r="P52" s="51"/>
      <c r="Q52" s="51"/>
      <c r="R52" s="52"/>
      <c r="S52" s="53">
        <v>48700</v>
      </c>
      <c r="T52" s="54"/>
      <c r="U52" s="55"/>
      <c r="V52" s="55"/>
      <c r="W52" s="55"/>
      <c r="X52" s="56"/>
      <c r="Y52" s="57" t="s">
        <v>7684</v>
      </c>
      <c r="Z52" s="57"/>
      <c r="AA52" s="58"/>
      <c r="AB52" s="58"/>
      <c r="AC52" s="58"/>
      <c r="AD52" s="58"/>
      <c r="AE52" s="58"/>
      <c r="AF52" s="58"/>
      <c r="AG52" s="58"/>
      <c r="AH52" s="58"/>
      <c r="AI52" s="58"/>
      <c r="AJ52" s="58">
        <v>54720</v>
      </c>
      <c r="AK52" s="58"/>
      <c r="AL52" s="58"/>
      <c r="AM52" s="58">
        <v>164000</v>
      </c>
      <c r="AN52" s="58"/>
      <c r="AO52" s="58"/>
      <c r="AP52" s="58"/>
      <c r="AQ52" s="58">
        <v>67000</v>
      </c>
      <c r="AR52" s="59">
        <f>COUNT(AC52:AQ52)</f>
        <v>3</v>
      </c>
      <c r="AS52" s="59">
        <f>SUM(AC52:AQ52)</f>
        <v>285720</v>
      </c>
      <c r="AT52" s="58">
        <f t="shared" si="5"/>
        <v>95200</v>
      </c>
      <c r="AU52" s="58">
        <f t="shared" si="6"/>
        <v>54720</v>
      </c>
      <c r="AV52" s="59">
        <f t="shared" si="7"/>
        <v>46500</v>
      </c>
      <c r="AW52" s="59"/>
      <c r="AX52" s="60"/>
      <c r="AY52" s="58">
        <v>54720</v>
      </c>
    </row>
    <row r="53" spans="1:51" x14ac:dyDescent="0.25">
      <c r="A53" s="45">
        <v>2434</v>
      </c>
      <c r="B53" s="46" t="s">
        <v>7626</v>
      </c>
      <c r="C53" s="47"/>
      <c r="D53" s="47" t="s">
        <v>3467</v>
      </c>
      <c r="E53" s="48" t="s">
        <v>7710</v>
      </c>
      <c r="F53" s="49" t="s">
        <v>7627</v>
      </c>
      <c r="G53" s="49"/>
      <c r="H53" s="50"/>
      <c r="I53" s="46"/>
      <c r="J53" s="46"/>
      <c r="K53" s="49"/>
      <c r="L53" s="49"/>
      <c r="M53" s="51"/>
      <c r="N53" s="51"/>
      <c r="O53" s="51"/>
      <c r="P53" s="51"/>
      <c r="Q53" s="51"/>
      <c r="R53" s="52"/>
      <c r="S53" s="53">
        <v>50800</v>
      </c>
      <c r="T53" s="54"/>
      <c r="U53" s="55"/>
      <c r="V53" s="55"/>
      <c r="W53" s="55"/>
      <c r="X53" s="56"/>
      <c r="Y53" s="57" t="s">
        <v>7684</v>
      </c>
      <c r="Z53" s="57"/>
      <c r="AA53" s="58"/>
      <c r="AB53" s="58"/>
      <c r="AC53" s="58"/>
      <c r="AD53" s="58"/>
      <c r="AE53" s="58"/>
      <c r="AF53" s="58"/>
      <c r="AG53" s="58"/>
      <c r="AH53" s="58">
        <v>197000</v>
      </c>
      <c r="AI53" s="58"/>
      <c r="AJ53" s="58">
        <v>54960</v>
      </c>
      <c r="AK53" s="58"/>
      <c r="AL53" s="58"/>
      <c r="AM53" s="58">
        <v>164000</v>
      </c>
      <c r="AN53" s="58"/>
      <c r="AO53" s="58"/>
      <c r="AP53" s="58"/>
      <c r="AQ53" s="58">
        <v>66000</v>
      </c>
      <c r="AR53" s="59">
        <f>COUNT(AC53:AQ53)</f>
        <v>4</v>
      </c>
      <c r="AS53" s="59">
        <f>SUM(AC53:AQ53)</f>
        <v>481960</v>
      </c>
      <c r="AT53" s="58">
        <f t="shared" si="5"/>
        <v>120500</v>
      </c>
      <c r="AU53" s="58">
        <f t="shared" si="6"/>
        <v>54960</v>
      </c>
      <c r="AV53" s="59">
        <f t="shared" si="7"/>
        <v>69700</v>
      </c>
      <c r="AW53" s="59"/>
      <c r="AX53" s="60"/>
      <c r="AY53" s="58">
        <v>54960</v>
      </c>
    </row>
    <row r="54" spans="1:51" ht="31.5" x14ac:dyDescent="0.25">
      <c r="A54" s="45">
        <v>2058</v>
      </c>
      <c r="B54" s="46" t="s">
        <v>6795</v>
      </c>
      <c r="C54" s="47" t="s">
        <v>6793</v>
      </c>
      <c r="D54" s="47" t="s">
        <v>2614</v>
      </c>
      <c r="E54" s="48" t="s">
        <v>6796</v>
      </c>
      <c r="F54" s="49" t="s">
        <v>6797</v>
      </c>
      <c r="G54" s="49" t="s">
        <v>6797</v>
      </c>
      <c r="H54" s="50" t="s">
        <v>6797</v>
      </c>
      <c r="I54" s="46"/>
      <c r="J54" s="46">
        <v>1607</v>
      </c>
      <c r="K54" s="49">
        <v>1607</v>
      </c>
      <c r="L54" s="49" t="s">
        <v>6794</v>
      </c>
      <c r="M54" s="51">
        <v>40000</v>
      </c>
      <c r="N54" s="51">
        <f>P54-M54</f>
        <v>3700</v>
      </c>
      <c r="O54" s="51">
        <v>3756.52173913043</v>
      </c>
      <c r="P54" s="51">
        <v>43700</v>
      </c>
      <c r="Q54" s="51">
        <f>+O54/1800000*2340000</f>
        <v>4883.4782608695587</v>
      </c>
      <c r="R54" s="52">
        <f>+M54+Q54</f>
        <v>44883.47826086956</v>
      </c>
      <c r="S54" s="53">
        <v>44800</v>
      </c>
      <c r="T54" s="54">
        <v>0</v>
      </c>
      <c r="U54" s="55" t="s">
        <v>6404</v>
      </c>
      <c r="V54" s="55" t="s">
        <v>6493</v>
      </c>
      <c r="W54" s="55" t="s">
        <v>173</v>
      </c>
      <c r="X54" s="56">
        <v>43294</v>
      </c>
      <c r="Y54" s="57" t="s">
        <v>7684</v>
      </c>
      <c r="Z54" s="57"/>
      <c r="AA54" s="58">
        <v>55000</v>
      </c>
      <c r="AB54" s="58"/>
      <c r="AC54" s="58"/>
      <c r="AD54" s="58"/>
      <c r="AE54" s="58"/>
      <c r="AF54" s="58">
        <v>70000</v>
      </c>
      <c r="AG54" s="58"/>
      <c r="AH54" s="58"/>
      <c r="AI54" s="58"/>
      <c r="AJ54" s="58">
        <v>60700</v>
      </c>
      <c r="AK54" s="58"/>
      <c r="AL54" s="58"/>
      <c r="AM54" s="58"/>
      <c r="AN54" s="58"/>
      <c r="AO54" s="58"/>
      <c r="AP54" s="58"/>
      <c r="AQ54" s="58">
        <v>64000</v>
      </c>
      <c r="AR54" s="59">
        <f>COUNT(AA54:AQ54)</f>
        <v>4</v>
      </c>
      <c r="AS54" s="59">
        <f>SUM(AA54:AQ54)</f>
        <v>249700</v>
      </c>
      <c r="AT54" s="58">
        <f t="shared" si="5"/>
        <v>62400</v>
      </c>
      <c r="AU54" s="58">
        <f t="shared" si="6"/>
        <v>55000</v>
      </c>
      <c r="AV54" s="59">
        <f t="shared" si="7"/>
        <v>17600</v>
      </c>
      <c r="AW54" s="59">
        <f>AU54-S54</f>
        <v>10200</v>
      </c>
      <c r="AX54" s="60">
        <f>AT54/S54-100%</f>
        <v>0.39285714285714279</v>
      </c>
      <c r="AY54" s="58">
        <v>55000</v>
      </c>
    </row>
    <row r="55" spans="1:51" x14ac:dyDescent="0.25">
      <c r="A55" s="45">
        <v>2065</v>
      </c>
      <c r="B55" s="46" t="s">
        <v>6831</v>
      </c>
      <c r="C55" s="47" t="s">
        <v>6832</v>
      </c>
      <c r="D55" s="47" t="s">
        <v>6803</v>
      </c>
      <c r="E55" s="48" t="s">
        <v>6833</v>
      </c>
      <c r="F55" s="49" t="s">
        <v>6834</v>
      </c>
      <c r="G55" s="49" t="s">
        <v>6834</v>
      </c>
      <c r="H55" s="50" t="s">
        <v>6834</v>
      </c>
      <c r="I55" s="46"/>
      <c r="J55" s="46">
        <v>1637</v>
      </c>
      <c r="K55" s="49">
        <v>1637</v>
      </c>
      <c r="L55" s="49" t="s">
        <v>6835</v>
      </c>
      <c r="M55" s="51">
        <v>35000</v>
      </c>
      <c r="N55" s="51">
        <f>P55-M55</f>
        <v>8100</v>
      </c>
      <c r="O55" s="51">
        <v>8139.1304347826099</v>
      </c>
      <c r="P55" s="51">
        <v>43100</v>
      </c>
      <c r="Q55" s="51">
        <f>+O55/1800000*2340000</f>
        <v>10580.869565217392</v>
      </c>
      <c r="R55" s="52">
        <f>+M55+Q55</f>
        <v>45580.869565217392</v>
      </c>
      <c r="S55" s="53">
        <v>45500</v>
      </c>
      <c r="T55" s="54">
        <v>0</v>
      </c>
      <c r="U55" s="55" t="s">
        <v>6404</v>
      </c>
      <c r="V55" s="55" t="s">
        <v>6493</v>
      </c>
      <c r="W55" s="55" t="s">
        <v>173</v>
      </c>
      <c r="X55" s="56">
        <v>43294</v>
      </c>
      <c r="Y55" s="57" t="s">
        <v>7684</v>
      </c>
      <c r="Z55" s="57"/>
      <c r="AA55" s="58"/>
      <c r="AB55" s="58"/>
      <c r="AC55" s="58"/>
      <c r="AD55" s="58"/>
      <c r="AE55" s="58"/>
      <c r="AF55" s="58"/>
      <c r="AG55" s="58">
        <v>100000</v>
      </c>
      <c r="AH55" s="58">
        <v>97000</v>
      </c>
      <c r="AI55" s="58">
        <v>81000</v>
      </c>
      <c r="AJ55" s="58">
        <v>60400</v>
      </c>
      <c r="AK55" s="58"/>
      <c r="AL55" s="58"/>
      <c r="AM55" s="58"/>
      <c r="AN55" s="58"/>
      <c r="AO55" s="58"/>
      <c r="AP55" s="58"/>
      <c r="AQ55" s="58">
        <v>56000</v>
      </c>
      <c r="AR55" s="59">
        <f>COUNT(AA55:AQ55)</f>
        <v>5</v>
      </c>
      <c r="AS55" s="59">
        <f>SUM(AA55:AQ55)</f>
        <v>394400</v>
      </c>
      <c r="AT55" s="58">
        <f t="shared" si="5"/>
        <v>78900</v>
      </c>
      <c r="AU55" s="58">
        <f t="shared" si="6"/>
        <v>56000</v>
      </c>
      <c r="AV55" s="59">
        <f t="shared" si="7"/>
        <v>33400</v>
      </c>
      <c r="AW55" s="59">
        <f>AU55-S55</f>
        <v>10500</v>
      </c>
      <c r="AX55" s="60">
        <f>AT55/S55-100%</f>
        <v>0.73406593406593412</v>
      </c>
      <c r="AY55" s="58">
        <v>56000</v>
      </c>
    </row>
    <row r="56" spans="1:51" ht="31.5" x14ac:dyDescent="0.25">
      <c r="A56" s="45">
        <v>2436</v>
      </c>
      <c r="B56" s="46" t="s">
        <v>7640</v>
      </c>
      <c r="C56" s="47"/>
      <c r="D56" s="47" t="s">
        <v>3467</v>
      </c>
      <c r="E56" s="48" t="s">
        <v>7712</v>
      </c>
      <c r="F56" s="49" t="s">
        <v>7660</v>
      </c>
      <c r="G56" s="49"/>
      <c r="H56" s="50"/>
      <c r="I56" s="46"/>
      <c r="J56" s="46"/>
      <c r="K56" s="49"/>
      <c r="L56" s="49"/>
      <c r="M56" s="51"/>
      <c r="N56" s="51"/>
      <c r="O56" s="51"/>
      <c r="P56" s="51"/>
      <c r="Q56" s="51"/>
      <c r="R56" s="52"/>
      <c r="S56" s="53">
        <v>59300</v>
      </c>
      <c r="T56" s="54"/>
      <c r="U56" s="55"/>
      <c r="V56" s="55"/>
      <c r="W56" s="55"/>
      <c r="X56" s="56"/>
      <c r="Y56" s="57" t="s">
        <v>7684</v>
      </c>
      <c r="Z56" s="57"/>
      <c r="AA56" s="58"/>
      <c r="AB56" s="58"/>
      <c r="AC56" s="58"/>
      <c r="AD56" s="58"/>
      <c r="AE56" s="58"/>
      <c r="AF56" s="58"/>
      <c r="AG56" s="58"/>
      <c r="AH56" s="58"/>
      <c r="AI56" s="58"/>
      <c r="AJ56" s="58">
        <v>56280</v>
      </c>
      <c r="AK56" s="58"/>
      <c r="AL56" s="58"/>
      <c r="AM56" s="58">
        <v>164000</v>
      </c>
      <c r="AN56" s="58"/>
      <c r="AO56" s="58"/>
      <c r="AP56" s="58"/>
      <c r="AQ56" s="58">
        <v>67000</v>
      </c>
      <c r="AR56" s="59">
        <f t="shared" ref="AR56:AR61" si="17">COUNT(AC56:AQ56)</f>
        <v>3</v>
      </c>
      <c r="AS56" s="59">
        <f t="shared" ref="AS56:AS61" si="18">SUM(AC56:AQ56)</f>
        <v>287280</v>
      </c>
      <c r="AT56" s="58">
        <f t="shared" si="5"/>
        <v>95800</v>
      </c>
      <c r="AU56" s="58">
        <f t="shared" si="6"/>
        <v>56280</v>
      </c>
      <c r="AV56" s="59">
        <f t="shared" si="7"/>
        <v>36500</v>
      </c>
      <c r="AW56" s="59"/>
      <c r="AX56" s="60"/>
      <c r="AY56" s="58">
        <v>56280</v>
      </c>
    </row>
    <row r="57" spans="1:51" x14ac:dyDescent="0.25">
      <c r="A57" s="45">
        <v>2437</v>
      </c>
      <c r="B57" s="46" t="s">
        <v>7648</v>
      </c>
      <c r="C57" s="47"/>
      <c r="D57" s="47" t="s">
        <v>3467</v>
      </c>
      <c r="E57" s="48" t="s">
        <v>7713</v>
      </c>
      <c r="F57" s="49" t="s">
        <v>7649</v>
      </c>
      <c r="G57" s="49"/>
      <c r="H57" s="50"/>
      <c r="I57" s="46"/>
      <c r="J57" s="46"/>
      <c r="K57" s="49"/>
      <c r="L57" s="49"/>
      <c r="M57" s="51"/>
      <c r="N57" s="51"/>
      <c r="O57" s="51"/>
      <c r="P57" s="51"/>
      <c r="Q57" s="51"/>
      <c r="R57" s="52"/>
      <c r="S57" s="53">
        <v>59300</v>
      </c>
      <c r="T57" s="54"/>
      <c r="U57" s="55"/>
      <c r="V57" s="55"/>
      <c r="W57" s="55"/>
      <c r="X57" s="56"/>
      <c r="Y57" s="57" t="s">
        <v>7684</v>
      </c>
      <c r="Z57" s="57"/>
      <c r="AA57" s="58"/>
      <c r="AB57" s="58"/>
      <c r="AC57" s="58"/>
      <c r="AD57" s="58"/>
      <c r="AE57" s="58"/>
      <c r="AF57" s="58"/>
      <c r="AG57" s="58"/>
      <c r="AH57" s="58"/>
      <c r="AI57" s="58"/>
      <c r="AJ57" s="58">
        <v>56280</v>
      </c>
      <c r="AK57" s="58"/>
      <c r="AL57" s="58"/>
      <c r="AM57" s="58">
        <v>164000</v>
      </c>
      <c r="AN57" s="58"/>
      <c r="AO57" s="58"/>
      <c r="AP57" s="58"/>
      <c r="AQ57" s="58">
        <v>67000</v>
      </c>
      <c r="AR57" s="59">
        <f t="shared" si="17"/>
        <v>3</v>
      </c>
      <c r="AS57" s="59">
        <f t="shared" si="18"/>
        <v>287280</v>
      </c>
      <c r="AT57" s="58">
        <f t="shared" si="5"/>
        <v>95800</v>
      </c>
      <c r="AU57" s="58">
        <f t="shared" si="6"/>
        <v>56280</v>
      </c>
      <c r="AV57" s="59">
        <f t="shared" si="7"/>
        <v>36500</v>
      </c>
      <c r="AW57" s="59"/>
      <c r="AX57" s="60"/>
      <c r="AY57" s="58">
        <v>56280</v>
      </c>
    </row>
    <row r="58" spans="1:51" x14ac:dyDescent="0.25">
      <c r="A58" s="45">
        <v>2438</v>
      </c>
      <c r="B58" s="46" t="s">
        <v>7646</v>
      </c>
      <c r="C58" s="47"/>
      <c r="D58" s="47" t="s">
        <v>3467</v>
      </c>
      <c r="E58" s="48" t="s">
        <v>7714</v>
      </c>
      <c r="F58" s="49" t="s">
        <v>7647</v>
      </c>
      <c r="G58" s="49"/>
      <c r="H58" s="50"/>
      <c r="I58" s="46"/>
      <c r="J58" s="46"/>
      <c r="K58" s="49"/>
      <c r="L58" s="49"/>
      <c r="M58" s="51"/>
      <c r="N58" s="51"/>
      <c r="O58" s="51"/>
      <c r="P58" s="51"/>
      <c r="Q58" s="51"/>
      <c r="R58" s="52"/>
      <c r="S58" s="53">
        <v>59300</v>
      </c>
      <c r="T58" s="54"/>
      <c r="U58" s="55"/>
      <c r="V58" s="55"/>
      <c r="W58" s="55"/>
      <c r="X58" s="56"/>
      <c r="Y58" s="57" t="s">
        <v>7684</v>
      </c>
      <c r="Z58" s="57"/>
      <c r="AA58" s="58"/>
      <c r="AB58" s="58"/>
      <c r="AC58" s="58"/>
      <c r="AD58" s="58"/>
      <c r="AE58" s="58"/>
      <c r="AF58" s="58"/>
      <c r="AG58" s="58"/>
      <c r="AH58" s="58">
        <v>252000</v>
      </c>
      <c r="AI58" s="58"/>
      <c r="AJ58" s="58">
        <v>56280</v>
      </c>
      <c r="AK58" s="58"/>
      <c r="AL58" s="58"/>
      <c r="AM58" s="58">
        <v>164000</v>
      </c>
      <c r="AN58" s="58"/>
      <c r="AO58" s="58"/>
      <c r="AP58" s="58"/>
      <c r="AQ58" s="58">
        <v>67000</v>
      </c>
      <c r="AR58" s="59">
        <f t="shared" si="17"/>
        <v>4</v>
      </c>
      <c r="AS58" s="59">
        <f t="shared" si="18"/>
        <v>539280</v>
      </c>
      <c r="AT58" s="58">
        <f t="shared" si="5"/>
        <v>134800</v>
      </c>
      <c r="AU58" s="58">
        <f t="shared" si="6"/>
        <v>56280</v>
      </c>
      <c r="AV58" s="59">
        <f t="shared" si="7"/>
        <v>75500</v>
      </c>
      <c r="AW58" s="59"/>
      <c r="AX58" s="60"/>
      <c r="AY58" s="58">
        <v>56280</v>
      </c>
    </row>
    <row r="59" spans="1:51" x14ac:dyDescent="0.25">
      <c r="A59" s="45">
        <v>2439</v>
      </c>
      <c r="B59" s="46" t="s">
        <v>7655</v>
      </c>
      <c r="C59" s="47"/>
      <c r="D59" s="47" t="s">
        <v>3467</v>
      </c>
      <c r="E59" s="48" t="s">
        <v>7715</v>
      </c>
      <c r="F59" s="49" t="s">
        <v>7656</v>
      </c>
      <c r="G59" s="49"/>
      <c r="H59" s="50"/>
      <c r="I59" s="46"/>
      <c r="J59" s="46"/>
      <c r="K59" s="49"/>
      <c r="L59" s="49"/>
      <c r="M59" s="51"/>
      <c r="N59" s="51"/>
      <c r="O59" s="51"/>
      <c r="P59" s="51"/>
      <c r="Q59" s="51"/>
      <c r="R59" s="52"/>
      <c r="S59" s="53">
        <v>59300</v>
      </c>
      <c r="T59" s="54"/>
      <c r="U59" s="55"/>
      <c r="V59" s="55"/>
      <c r="W59" s="55"/>
      <c r="X59" s="56"/>
      <c r="Y59" s="57" t="s">
        <v>7684</v>
      </c>
      <c r="Z59" s="57"/>
      <c r="AA59" s="58"/>
      <c r="AB59" s="58"/>
      <c r="AC59" s="58"/>
      <c r="AD59" s="58"/>
      <c r="AE59" s="58"/>
      <c r="AF59" s="58"/>
      <c r="AG59" s="58"/>
      <c r="AH59" s="58">
        <v>252000</v>
      </c>
      <c r="AI59" s="58"/>
      <c r="AJ59" s="58">
        <v>56280</v>
      </c>
      <c r="AK59" s="58"/>
      <c r="AL59" s="58"/>
      <c r="AM59" s="58">
        <v>164000</v>
      </c>
      <c r="AN59" s="58"/>
      <c r="AO59" s="58"/>
      <c r="AP59" s="58"/>
      <c r="AQ59" s="58">
        <v>67000</v>
      </c>
      <c r="AR59" s="59">
        <f t="shared" si="17"/>
        <v>4</v>
      </c>
      <c r="AS59" s="59">
        <f t="shared" si="18"/>
        <v>539280</v>
      </c>
      <c r="AT59" s="58">
        <f t="shared" si="5"/>
        <v>134800</v>
      </c>
      <c r="AU59" s="58">
        <f t="shared" si="6"/>
        <v>56280</v>
      </c>
      <c r="AV59" s="59">
        <f t="shared" si="7"/>
        <v>75500</v>
      </c>
      <c r="AW59" s="59"/>
      <c r="AX59" s="60"/>
      <c r="AY59" s="58">
        <v>56280</v>
      </c>
    </row>
    <row r="60" spans="1:51" x14ac:dyDescent="0.25">
      <c r="A60" s="45">
        <v>2440</v>
      </c>
      <c r="B60" s="46" t="s">
        <v>7654</v>
      </c>
      <c r="C60" s="47"/>
      <c r="D60" s="47" t="s">
        <v>3467</v>
      </c>
      <c r="E60" s="48" t="s">
        <v>7716</v>
      </c>
      <c r="F60" s="49" t="s">
        <v>3475</v>
      </c>
      <c r="G60" s="49"/>
      <c r="H60" s="50"/>
      <c r="I60" s="46"/>
      <c r="J60" s="46"/>
      <c r="K60" s="49"/>
      <c r="L60" s="49"/>
      <c r="M60" s="51"/>
      <c r="N60" s="51"/>
      <c r="O60" s="51"/>
      <c r="P60" s="51"/>
      <c r="Q60" s="51"/>
      <c r="R60" s="52"/>
      <c r="S60" s="53">
        <v>59300</v>
      </c>
      <c r="T60" s="54"/>
      <c r="U60" s="55"/>
      <c r="V60" s="55"/>
      <c r="W60" s="55"/>
      <c r="X60" s="56"/>
      <c r="Y60" s="57" t="s">
        <v>7684</v>
      </c>
      <c r="Z60" s="57"/>
      <c r="AA60" s="58"/>
      <c r="AB60" s="58"/>
      <c r="AC60" s="58"/>
      <c r="AD60" s="58"/>
      <c r="AE60" s="58"/>
      <c r="AF60" s="58"/>
      <c r="AG60" s="58"/>
      <c r="AH60" s="58">
        <v>252000</v>
      </c>
      <c r="AI60" s="58"/>
      <c r="AJ60" s="58">
        <v>56280</v>
      </c>
      <c r="AK60" s="58"/>
      <c r="AL60" s="58"/>
      <c r="AM60" s="58">
        <v>164000</v>
      </c>
      <c r="AN60" s="58"/>
      <c r="AO60" s="58"/>
      <c r="AP60" s="58"/>
      <c r="AQ60" s="58">
        <v>67000</v>
      </c>
      <c r="AR60" s="59">
        <f t="shared" si="17"/>
        <v>4</v>
      </c>
      <c r="AS60" s="59">
        <f t="shared" si="18"/>
        <v>539280</v>
      </c>
      <c r="AT60" s="58">
        <f t="shared" si="5"/>
        <v>134800</v>
      </c>
      <c r="AU60" s="58">
        <f t="shared" si="6"/>
        <v>56280</v>
      </c>
      <c r="AV60" s="59">
        <f t="shared" si="7"/>
        <v>75500</v>
      </c>
      <c r="AW60" s="59"/>
      <c r="AX60" s="60"/>
      <c r="AY60" s="58">
        <v>56280</v>
      </c>
    </row>
    <row r="61" spans="1:51" x14ac:dyDescent="0.25">
      <c r="A61" s="45">
        <v>2441</v>
      </c>
      <c r="B61" s="46" t="s">
        <v>7652</v>
      </c>
      <c r="C61" s="47"/>
      <c r="D61" s="47" t="s">
        <v>3467</v>
      </c>
      <c r="E61" s="48" t="s">
        <v>7717</v>
      </c>
      <c r="F61" s="49" t="s">
        <v>7653</v>
      </c>
      <c r="G61" s="49"/>
      <c r="H61" s="50"/>
      <c r="I61" s="46"/>
      <c r="J61" s="46"/>
      <c r="K61" s="49"/>
      <c r="L61" s="49"/>
      <c r="M61" s="51"/>
      <c r="N61" s="51"/>
      <c r="O61" s="51"/>
      <c r="P61" s="51"/>
      <c r="Q61" s="51"/>
      <c r="R61" s="52"/>
      <c r="S61" s="53">
        <v>59300</v>
      </c>
      <c r="T61" s="54"/>
      <c r="U61" s="55"/>
      <c r="V61" s="55"/>
      <c r="W61" s="55"/>
      <c r="X61" s="56"/>
      <c r="Y61" s="57" t="s">
        <v>7684</v>
      </c>
      <c r="Z61" s="57"/>
      <c r="AA61" s="58"/>
      <c r="AB61" s="58"/>
      <c r="AC61" s="58"/>
      <c r="AD61" s="58"/>
      <c r="AE61" s="58"/>
      <c r="AF61" s="58"/>
      <c r="AG61" s="58"/>
      <c r="AH61" s="58"/>
      <c r="AI61" s="58"/>
      <c r="AJ61" s="58">
        <v>56280</v>
      </c>
      <c r="AK61" s="58"/>
      <c r="AL61" s="58"/>
      <c r="AM61" s="58">
        <v>164000</v>
      </c>
      <c r="AN61" s="58"/>
      <c r="AO61" s="58"/>
      <c r="AP61" s="58"/>
      <c r="AQ61" s="58">
        <v>67000</v>
      </c>
      <c r="AR61" s="59">
        <f t="shared" si="17"/>
        <v>3</v>
      </c>
      <c r="AS61" s="59">
        <f t="shared" si="18"/>
        <v>287280</v>
      </c>
      <c r="AT61" s="58">
        <f t="shared" si="5"/>
        <v>95800</v>
      </c>
      <c r="AU61" s="58">
        <f t="shared" si="6"/>
        <v>56280</v>
      </c>
      <c r="AV61" s="59">
        <f t="shared" si="7"/>
        <v>36500</v>
      </c>
      <c r="AW61" s="59"/>
      <c r="AX61" s="60"/>
      <c r="AY61" s="58">
        <v>56280</v>
      </c>
    </row>
    <row r="62" spans="1:51" ht="31.5" x14ac:dyDescent="0.25">
      <c r="A62" s="45">
        <v>2054</v>
      </c>
      <c r="B62" s="46" t="s">
        <v>6779</v>
      </c>
      <c r="C62" s="47" t="s">
        <v>6775</v>
      </c>
      <c r="D62" s="47" t="s">
        <v>6402</v>
      </c>
      <c r="E62" s="48" t="s">
        <v>6780</v>
      </c>
      <c r="F62" s="49" t="s">
        <v>6781</v>
      </c>
      <c r="G62" s="49" t="s">
        <v>6781</v>
      </c>
      <c r="H62" s="50" t="s">
        <v>6781</v>
      </c>
      <c r="I62" s="46"/>
      <c r="J62" s="46">
        <v>1602</v>
      </c>
      <c r="K62" s="49">
        <v>1602</v>
      </c>
      <c r="L62" s="49" t="s">
        <v>6778</v>
      </c>
      <c r="M62" s="51">
        <v>40000</v>
      </c>
      <c r="N62" s="51">
        <f>P62-M62</f>
        <v>3700</v>
      </c>
      <c r="O62" s="51">
        <v>3756.52173913043</v>
      </c>
      <c r="P62" s="51">
        <v>43700</v>
      </c>
      <c r="Q62" s="51">
        <f>+O62/1800000*2340000</f>
        <v>4883.4782608695587</v>
      </c>
      <c r="R62" s="52">
        <f>+M62+Q62</f>
        <v>44883.47826086956</v>
      </c>
      <c r="S62" s="53">
        <v>44800</v>
      </c>
      <c r="T62" s="54">
        <v>0</v>
      </c>
      <c r="U62" s="55" t="s">
        <v>476</v>
      </c>
      <c r="V62" s="55" t="s">
        <v>6493</v>
      </c>
      <c r="W62" s="55" t="s">
        <v>173</v>
      </c>
      <c r="X62" s="56">
        <v>43294</v>
      </c>
      <c r="Y62" s="57" t="s">
        <v>7684</v>
      </c>
      <c r="Z62" s="57"/>
      <c r="AA62" s="58"/>
      <c r="AB62" s="58"/>
      <c r="AC62" s="58"/>
      <c r="AD62" s="58"/>
      <c r="AE62" s="58"/>
      <c r="AF62" s="58"/>
      <c r="AG62" s="58"/>
      <c r="AH62" s="58"/>
      <c r="AI62" s="58">
        <v>120000</v>
      </c>
      <c r="AJ62" s="58">
        <v>61200</v>
      </c>
      <c r="AK62" s="58"/>
      <c r="AL62" s="58"/>
      <c r="AM62" s="58"/>
      <c r="AN62" s="58"/>
      <c r="AO62" s="58"/>
      <c r="AP62" s="58"/>
      <c r="AQ62" s="58">
        <v>58000</v>
      </c>
      <c r="AR62" s="59">
        <f>COUNT(AA62:AQ62)</f>
        <v>3</v>
      </c>
      <c r="AS62" s="59">
        <f>SUM(AA62:AQ62)</f>
        <v>239200</v>
      </c>
      <c r="AT62" s="58">
        <f t="shared" si="5"/>
        <v>79700</v>
      </c>
      <c r="AU62" s="58">
        <f t="shared" si="6"/>
        <v>58000</v>
      </c>
      <c r="AV62" s="59">
        <f t="shared" si="7"/>
        <v>34900</v>
      </c>
      <c r="AW62" s="59">
        <f>AU62-S62</f>
        <v>13200</v>
      </c>
      <c r="AX62" s="60">
        <f>AT62/S62-100%</f>
        <v>0.77901785714285721</v>
      </c>
      <c r="AY62" s="58">
        <v>58000</v>
      </c>
    </row>
    <row r="63" spans="1:51" ht="63" x14ac:dyDescent="0.25">
      <c r="A63" s="45">
        <v>1987</v>
      </c>
      <c r="B63" s="46" t="s">
        <v>6472</v>
      </c>
      <c r="C63" s="47" t="s">
        <v>6470</v>
      </c>
      <c r="D63" s="47" t="s">
        <v>2614</v>
      </c>
      <c r="E63" s="48" t="s">
        <v>6473</v>
      </c>
      <c r="F63" s="49" t="s">
        <v>6474</v>
      </c>
      <c r="G63" s="49" t="s">
        <v>6474</v>
      </c>
      <c r="H63" s="50" t="s">
        <v>6475</v>
      </c>
      <c r="I63" s="46"/>
      <c r="J63" s="46">
        <v>1368</v>
      </c>
      <c r="K63" s="49">
        <v>1368</v>
      </c>
      <c r="L63" s="49" t="s">
        <v>6471</v>
      </c>
      <c r="M63" s="51">
        <v>35000</v>
      </c>
      <c r="N63" s="51">
        <f>P63-M63</f>
        <v>6500</v>
      </c>
      <c r="O63" s="51">
        <v>6573.9130434782601</v>
      </c>
      <c r="P63" s="51">
        <v>41500</v>
      </c>
      <c r="Q63" s="51">
        <f>+O63/1800000*2340000</f>
        <v>8546.0869565217381</v>
      </c>
      <c r="R63" s="52">
        <f>+M63+Q63</f>
        <v>43546.086956521736</v>
      </c>
      <c r="S63" s="53">
        <v>43500</v>
      </c>
      <c r="T63" s="54" t="s">
        <v>6267</v>
      </c>
      <c r="U63" s="55" t="s">
        <v>26</v>
      </c>
      <c r="V63" s="55" t="s">
        <v>421</v>
      </c>
      <c r="W63" s="55" t="s">
        <v>27</v>
      </c>
      <c r="X63" s="56">
        <v>43294</v>
      </c>
      <c r="Y63" s="57" t="s">
        <v>7684</v>
      </c>
      <c r="Z63" s="57"/>
      <c r="AA63" s="58">
        <v>61000</v>
      </c>
      <c r="AB63" s="58"/>
      <c r="AC63" s="58"/>
      <c r="AD63" s="58"/>
      <c r="AE63" s="58"/>
      <c r="AF63" s="58"/>
      <c r="AG63" s="58">
        <v>86000</v>
      </c>
      <c r="AH63" s="58">
        <v>137000</v>
      </c>
      <c r="AI63" s="58"/>
      <c r="AJ63" s="58">
        <v>58100</v>
      </c>
      <c r="AK63" s="58"/>
      <c r="AL63" s="58"/>
      <c r="AM63" s="58"/>
      <c r="AN63" s="58"/>
      <c r="AO63" s="58"/>
      <c r="AP63" s="58"/>
      <c r="AQ63" s="58">
        <v>71000</v>
      </c>
      <c r="AR63" s="59">
        <f>COUNT(AA63:AQ63)</f>
        <v>5</v>
      </c>
      <c r="AS63" s="59">
        <f>SUM(AA63:AQ63)</f>
        <v>413100</v>
      </c>
      <c r="AT63" s="58">
        <f t="shared" si="5"/>
        <v>82600</v>
      </c>
      <c r="AU63" s="58">
        <f t="shared" si="6"/>
        <v>58100</v>
      </c>
      <c r="AV63" s="59">
        <f t="shared" si="7"/>
        <v>39100</v>
      </c>
      <c r="AW63" s="59">
        <f>AU63-S63</f>
        <v>14600</v>
      </c>
      <c r="AX63" s="60">
        <f>AT63/S63-100%</f>
        <v>0.89885057471264362</v>
      </c>
      <c r="AY63" s="58">
        <v>58100</v>
      </c>
    </row>
    <row r="64" spans="1:51" x14ac:dyDescent="0.25">
      <c r="A64" s="45">
        <v>2076</v>
      </c>
      <c r="B64" s="46" t="s">
        <v>6881</v>
      </c>
      <c r="C64" s="47" t="s">
        <v>6879</v>
      </c>
      <c r="D64" s="47" t="s">
        <v>6803</v>
      </c>
      <c r="E64" s="48" t="s">
        <v>6882</v>
      </c>
      <c r="F64" s="49" t="s">
        <v>6883</v>
      </c>
      <c r="G64" s="49" t="s">
        <v>6883</v>
      </c>
      <c r="H64" s="50" t="s">
        <v>6883</v>
      </c>
      <c r="I64" s="46"/>
      <c r="J64" s="46">
        <v>1690</v>
      </c>
      <c r="K64" s="49">
        <v>1690</v>
      </c>
      <c r="L64" s="49" t="s">
        <v>6880</v>
      </c>
      <c r="M64" s="51">
        <v>35000</v>
      </c>
      <c r="N64" s="51">
        <f>P64-M64</f>
        <v>8100</v>
      </c>
      <c r="O64" s="51">
        <v>8139.1304347826099</v>
      </c>
      <c r="P64" s="51">
        <v>43100</v>
      </c>
      <c r="Q64" s="51">
        <f>+O64/1800000*2340000</f>
        <v>10580.869565217392</v>
      </c>
      <c r="R64" s="52">
        <f>+M64+Q64</f>
        <v>45580.869565217392</v>
      </c>
      <c r="S64" s="53">
        <v>45500</v>
      </c>
      <c r="T64" s="54">
        <v>0</v>
      </c>
      <c r="U64" s="55" t="s">
        <v>6804</v>
      </c>
      <c r="V64" s="55" t="s">
        <v>6805</v>
      </c>
      <c r="W64" s="55" t="s">
        <v>173</v>
      </c>
      <c r="X64" s="56">
        <v>43294</v>
      </c>
      <c r="Y64" s="57" t="s">
        <v>7684</v>
      </c>
      <c r="Z64" s="57"/>
      <c r="AA64" s="58"/>
      <c r="AB64" s="58"/>
      <c r="AC64" s="58"/>
      <c r="AD64" s="58"/>
      <c r="AE64" s="58"/>
      <c r="AF64" s="58"/>
      <c r="AG64" s="58">
        <v>100000</v>
      </c>
      <c r="AH64" s="58">
        <v>87000</v>
      </c>
      <c r="AI64" s="58"/>
      <c r="AJ64" s="58">
        <v>60400</v>
      </c>
      <c r="AK64" s="58"/>
      <c r="AL64" s="58"/>
      <c r="AM64" s="58"/>
      <c r="AN64" s="58"/>
      <c r="AO64" s="58"/>
      <c r="AP64" s="58"/>
      <c r="AQ64" s="58">
        <v>60000</v>
      </c>
      <c r="AR64" s="59">
        <f>COUNT(AA64:AQ64)</f>
        <v>4</v>
      </c>
      <c r="AS64" s="59">
        <f>SUM(AA64:AQ64)</f>
        <v>307400</v>
      </c>
      <c r="AT64" s="58">
        <f t="shared" si="5"/>
        <v>76900</v>
      </c>
      <c r="AU64" s="58">
        <f t="shared" si="6"/>
        <v>60000</v>
      </c>
      <c r="AV64" s="59">
        <f t="shared" si="7"/>
        <v>31400</v>
      </c>
      <c r="AW64" s="59">
        <f>AU64-S64</f>
        <v>14500</v>
      </c>
      <c r="AX64" s="60">
        <f>AT64/S64-100%</f>
        <v>0.6901098901098901</v>
      </c>
      <c r="AY64" s="58">
        <v>60000</v>
      </c>
    </row>
    <row r="65" spans="1:51" x14ac:dyDescent="0.25">
      <c r="A65" s="45">
        <v>2429</v>
      </c>
      <c r="B65" s="46" t="s">
        <v>7620</v>
      </c>
      <c r="C65" s="47"/>
      <c r="D65" s="47" t="s">
        <v>3467</v>
      </c>
      <c r="E65" s="48" t="s">
        <v>7705</v>
      </c>
      <c r="F65" s="49" t="s">
        <v>7621</v>
      </c>
      <c r="G65" s="49"/>
      <c r="H65" s="50"/>
      <c r="I65" s="46"/>
      <c r="J65" s="46"/>
      <c r="K65" s="49"/>
      <c r="L65" s="49"/>
      <c r="M65" s="51"/>
      <c r="N65" s="51"/>
      <c r="O65" s="51"/>
      <c r="P65" s="51"/>
      <c r="Q65" s="51"/>
      <c r="R65" s="52"/>
      <c r="S65" s="53">
        <v>44900</v>
      </c>
      <c r="T65" s="54"/>
      <c r="U65" s="55"/>
      <c r="V65" s="55"/>
      <c r="W65" s="55"/>
      <c r="X65" s="56"/>
      <c r="Y65" s="57" t="s">
        <v>7684</v>
      </c>
      <c r="Z65" s="57"/>
      <c r="AA65" s="58"/>
      <c r="AB65" s="58"/>
      <c r="AC65" s="58"/>
      <c r="AD65" s="58"/>
      <c r="AE65" s="58"/>
      <c r="AF65" s="58"/>
      <c r="AG65" s="58"/>
      <c r="AH65" s="58">
        <v>196000</v>
      </c>
      <c r="AI65" s="58"/>
      <c r="AJ65" s="58"/>
      <c r="AK65" s="58"/>
      <c r="AL65" s="58"/>
      <c r="AM65" s="58">
        <v>164000</v>
      </c>
      <c r="AN65" s="58"/>
      <c r="AO65" s="58"/>
      <c r="AP65" s="58"/>
      <c r="AQ65" s="58">
        <v>60000</v>
      </c>
      <c r="AR65" s="59">
        <f>COUNT(AC65:AQ65)</f>
        <v>3</v>
      </c>
      <c r="AS65" s="59">
        <f>SUM(AC65:AQ65)</f>
        <v>420000</v>
      </c>
      <c r="AT65" s="58">
        <f t="shared" si="5"/>
        <v>140000</v>
      </c>
      <c r="AU65" s="58">
        <f t="shared" si="6"/>
        <v>60000</v>
      </c>
      <c r="AV65" s="59">
        <f t="shared" si="7"/>
        <v>95100</v>
      </c>
      <c r="AW65" s="59"/>
      <c r="AX65" s="60"/>
      <c r="AY65" s="58">
        <v>60000</v>
      </c>
    </row>
    <row r="66" spans="1:51" x14ac:dyDescent="0.25">
      <c r="A66" s="45">
        <v>2077</v>
      </c>
      <c r="B66" s="46" t="s">
        <v>6884</v>
      </c>
      <c r="C66" s="47" t="s">
        <v>6879</v>
      </c>
      <c r="D66" s="47" t="s">
        <v>6803</v>
      </c>
      <c r="E66" s="48" t="s">
        <v>6885</v>
      </c>
      <c r="F66" s="49" t="s">
        <v>6886</v>
      </c>
      <c r="G66" s="49" t="s">
        <v>6886</v>
      </c>
      <c r="H66" s="50" t="s">
        <v>6886</v>
      </c>
      <c r="I66" s="46"/>
      <c r="J66" s="46">
        <v>1690</v>
      </c>
      <c r="K66" s="49">
        <v>1690</v>
      </c>
      <c r="L66" s="49" t="s">
        <v>6880</v>
      </c>
      <c r="M66" s="51">
        <v>35000</v>
      </c>
      <c r="N66" s="51">
        <f>P66-M66</f>
        <v>8100</v>
      </c>
      <c r="O66" s="51">
        <v>8139.1304347826099</v>
      </c>
      <c r="P66" s="51">
        <v>43100</v>
      </c>
      <c r="Q66" s="51">
        <f>+O66/1800000*2340000</f>
        <v>10580.869565217392</v>
      </c>
      <c r="R66" s="52">
        <f>+M66+Q66</f>
        <v>45580.869565217392</v>
      </c>
      <c r="S66" s="53">
        <v>45500</v>
      </c>
      <c r="T66" s="54">
        <v>0</v>
      </c>
      <c r="U66" s="55" t="s">
        <v>6804</v>
      </c>
      <c r="V66" s="55" t="s">
        <v>6805</v>
      </c>
      <c r="W66" s="55" t="s">
        <v>173</v>
      </c>
      <c r="X66" s="56">
        <v>43294</v>
      </c>
      <c r="Y66" s="57" t="s">
        <v>7684</v>
      </c>
      <c r="Z66" s="57"/>
      <c r="AA66" s="58"/>
      <c r="AB66" s="58">
        <v>80000</v>
      </c>
      <c r="AC66" s="58"/>
      <c r="AD66" s="58"/>
      <c r="AE66" s="58"/>
      <c r="AF66" s="58"/>
      <c r="AG66" s="58"/>
      <c r="AH66" s="58">
        <v>87000</v>
      </c>
      <c r="AI66" s="58"/>
      <c r="AJ66" s="58">
        <v>60400</v>
      </c>
      <c r="AK66" s="58"/>
      <c r="AL66" s="58"/>
      <c r="AM66" s="58"/>
      <c r="AN66" s="58"/>
      <c r="AO66" s="58"/>
      <c r="AP66" s="58"/>
      <c r="AQ66" s="58">
        <v>61000</v>
      </c>
      <c r="AR66" s="59">
        <f>COUNT(AA66:AQ66)</f>
        <v>4</v>
      </c>
      <c r="AS66" s="59">
        <f>SUM(AA66:AQ66)</f>
        <v>288400</v>
      </c>
      <c r="AT66" s="58">
        <f t="shared" si="5"/>
        <v>72100</v>
      </c>
      <c r="AU66" s="58">
        <f t="shared" si="6"/>
        <v>60400</v>
      </c>
      <c r="AV66" s="59">
        <f t="shared" si="7"/>
        <v>26600</v>
      </c>
      <c r="AW66" s="59">
        <f>AU66-S66</f>
        <v>14900</v>
      </c>
      <c r="AX66" s="60">
        <f>AT66/S66-100%</f>
        <v>0.58461538461538454</v>
      </c>
      <c r="AY66" s="58">
        <v>60400</v>
      </c>
    </row>
    <row r="67" spans="1:51" x14ac:dyDescent="0.25">
      <c r="A67" s="45">
        <v>2078</v>
      </c>
      <c r="B67" s="46" t="s">
        <v>6887</v>
      </c>
      <c r="C67" s="47" t="s">
        <v>6879</v>
      </c>
      <c r="D67" s="47" t="s">
        <v>6803</v>
      </c>
      <c r="E67" s="48" t="s">
        <v>6888</v>
      </c>
      <c r="F67" s="49" t="s">
        <v>6889</v>
      </c>
      <c r="G67" s="49" t="s">
        <v>6889</v>
      </c>
      <c r="H67" s="50" t="s">
        <v>6889</v>
      </c>
      <c r="I67" s="46"/>
      <c r="J67" s="46">
        <v>1690</v>
      </c>
      <c r="K67" s="49">
        <v>1690</v>
      </c>
      <c r="L67" s="49" t="s">
        <v>6880</v>
      </c>
      <c r="M67" s="51">
        <v>35000</v>
      </c>
      <c r="N67" s="51">
        <f>P67-M67</f>
        <v>8100</v>
      </c>
      <c r="O67" s="51">
        <v>8139.1304347826099</v>
      </c>
      <c r="P67" s="51">
        <v>43100</v>
      </c>
      <c r="Q67" s="51">
        <f>+O67/1800000*2340000</f>
        <v>10580.869565217392</v>
      </c>
      <c r="R67" s="52">
        <f>+M67+Q67</f>
        <v>45580.869565217392</v>
      </c>
      <c r="S67" s="53">
        <v>45500</v>
      </c>
      <c r="T67" s="54"/>
      <c r="U67" s="55" t="s">
        <v>6804</v>
      </c>
      <c r="V67" s="55" t="s">
        <v>6805</v>
      </c>
      <c r="W67" s="55" t="s">
        <v>94</v>
      </c>
      <c r="X67" s="56">
        <v>43294</v>
      </c>
      <c r="Y67" s="57" t="s">
        <v>7684</v>
      </c>
      <c r="Z67" s="57"/>
      <c r="AA67" s="58">
        <v>61000</v>
      </c>
      <c r="AB67" s="58">
        <v>80000</v>
      </c>
      <c r="AC67" s="58"/>
      <c r="AD67" s="58"/>
      <c r="AE67" s="58"/>
      <c r="AF67" s="58">
        <v>70000</v>
      </c>
      <c r="AG67" s="58">
        <v>100000</v>
      </c>
      <c r="AH67" s="58">
        <v>87000</v>
      </c>
      <c r="AI67" s="58"/>
      <c r="AJ67" s="58">
        <v>60400</v>
      </c>
      <c r="AK67" s="58"/>
      <c r="AL67" s="58"/>
      <c r="AM67" s="58"/>
      <c r="AN67" s="58"/>
      <c r="AO67" s="58"/>
      <c r="AP67" s="58"/>
      <c r="AQ67" s="58">
        <v>61000</v>
      </c>
      <c r="AR67" s="59">
        <f>COUNT(AA67:AQ67)</f>
        <v>7</v>
      </c>
      <c r="AS67" s="59">
        <f>SUM(AA67:AQ67)</f>
        <v>519400</v>
      </c>
      <c r="AT67" s="58">
        <f t="shared" si="5"/>
        <v>74200</v>
      </c>
      <c r="AU67" s="58">
        <f t="shared" si="6"/>
        <v>60400</v>
      </c>
      <c r="AV67" s="59">
        <f t="shared" si="7"/>
        <v>28700</v>
      </c>
      <c r="AW67" s="59">
        <f>AU67-S67</f>
        <v>14900</v>
      </c>
      <c r="AX67" s="60">
        <f>AT67/S67-100%</f>
        <v>0.63076923076923075</v>
      </c>
      <c r="AY67" s="58">
        <v>60400</v>
      </c>
    </row>
    <row r="68" spans="1:51" x14ac:dyDescent="0.25">
      <c r="A68" s="45">
        <v>2426</v>
      </c>
      <c r="B68" s="46" t="s">
        <v>7632</v>
      </c>
      <c r="C68" s="47"/>
      <c r="D68" s="47" t="s">
        <v>3467</v>
      </c>
      <c r="E68" s="48" t="s">
        <v>7702</v>
      </c>
      <c r="F68" s="49" t="s">
        <v>7633</v>
      </c>
      <c r="G68" s="49"/>
      <c r="H68" s="50"/>
      <c r="I68" s="46"/>
      <c r="J68" s="46"/>
      <c r="K68" s="49"/>
      <c r="L68" s="49"/>
      <c r="M68" s="51"/>
      <c r="N68" s="51"/>
      <c r="O68" s="51"/>
      <c r="P68" s="51"/>
      <c r="Q68" s="51"/>
      <c r="R68" s="52"/>
      <c r="S68" s="53">
        <v>41100</v>
      </c>
      <c r="T68" s="54"/>
      <c r="U68" s="55"/>
      <c r="V68" s="55"/>
      <c r="W68" s="55"/>
      <c r="X68" s="56"/>
      <c r="Y68" s="57" t="s">
        <v>7684</v>
      </c>
      <c r="Z68" s="57"/>
      <c r="AA68" s="58"/>
      <c r="AB68" s="58"/>
      <c r="AC68" s="58"/>
      <c r="AD68" s="58"/>
      <c r="AE68" s="58"/>
      <c r="AF68" s="58"/>
      <c r="AG68" s="58"/>
      <c r="AH68" s="58">
        <v>196000</v>
      </c>
      <c r="AI68" s="58"/>
      <c r="AJ68" s="58"/>
      <c r="AK68" s="58"/>
      <c r="AL68" s="58"/>
      <c r="AM68" s="58">
        <v>164000</v>
      </c>
      <c r="AN68" s="58"/>
      <c r="AO68" s="58"/>
      <c r="AP68" s="58"/>
      <c r="AQ68" s="58">
        <v>61000</v>
      </c>
      <c r="AR68" s="59">
        <f>COUNT(AC68:AQ68)</f>
        <v>3</v>
      </c>
      <c r="AS68" s="59">
        <f>SUM(AC68:AQ68)</f>
        <v>421000</v>
      </c>
      <c r="AT68" s="58">
        <f t="shared" si="5"/>
        <v>140300</v>
      </c>
      <c r="AU68" s="58">
        <f t="shared" si="6"/>
        <v>61000</v>
      </c>
      <c r="AV68" s="59">
        <f t="shared" si="7"/>
        <v>99200</v>
      </c>
      <c r="AW68" s="59"/>
      <c r="AX68" s="60"/>
      <c r="AY68" s="58">
        <v>61000</v>
      </c>
    </row>
    <row r="69" spans="1:51" x14ac:dyDescent="0.25">
      <c r="A69" s="45">
        <v>2432</v>
      </c>
      <c r="B69" s="46" t="s">
        <v>7634</v>
      </c>
      <c r="C69" s="47"/>
      <c r="D69" s="47" t="s">
        <v>3467</v>
      </c>
      <c r="E69" s="48" t="s">
        <v>7708</v>
      </c>
      <c r="F69" s="49" t="s">
        <v>7635</v>
      </c>
      <c r="G69" s="49"/>
      <c r="H69" s="50"/>
      <c r="I69" s="46"/>
      <c r="J69" s="46"/>
      <c r="K69" s="49"/>
      <c r="L69" s="49"/>
      <c r="M69" s="51"/>
      <c r="N69" s="51"/>
      <c r="O69" s="51"/>
      <c r="P69" s="51"/>
      <c r="Q69" s="51"/>
      <c r="R69" s="52"/>
      <c r="S69" s="53">
        <v>40900</v>
      </c>
      <c r="T69" s="54"/>
      <c r="U69" s="55"/>
      <c r="V69" s="55"/>
      <c r="W69" s="55"/>
      <c r="X69" s="56"/>
      <c r="Y69" s="57" t="s">
        <v>7684</v>
      </c>
      <c r="Z69" s="57"/>
      <c r="AA69" s="58"/>
      <c r="AB69" s="58"/>
      <c r="AC69" s="58"/>
      <c r="AD69" s="58"/>
      <c r="AE69" s="58"/>
      <c r="AF69" s="58"/>
      <c r="AG69" s="58"/>
      <c r="AH69" s="58">
        <v>150000</v>
      </c>
      <c r="AI69" s="58"/>
      <c r="AJ69" s="58"/>
      <c r="AK69" s="58"/>
      <c r="AL69" s="58"/>
      <c r="AM69" s="58">
        <v>164000</v>
      </c>
      <c r="AN69" s="58"/>
      <c r="AO69" s="58"/>
      <c r="AP69" s="58"/>
      <c r="AQ69" s="58">
        <v>62000</v>
      </c>
      <c r="AR69" s="59">
        <f>COUNT(AC69:AQ69)</f>
        <v>3</v>
      </c>
      <c r="AS69" s="59">
        <f>SUM(AC69:AQ69)</f>
        <v>376000</v>
      </c>
      <c r="AT69" s="58">
        <f t="shared" si="5"/>
        <v>125300</v>
      </c>
      <c r="AU69" s="58">
        <f t="shared" si="6"/>
        <v>62000</v>
      </c>
      <c r="AV69" s="59">
        <f t="shared" si="7"/>
        <v>84400</v>
      </c>
      <c r="AW69" s="59"/>
      <c r="AX69" s="60"/>
      <c r="AY69" s="58">
        <v>62000</v>
      </c>
    </row>
    <row r="70" spans="1:51" ht="47.25" x14ac:dyDescent="0.25">
      <c r="A70" s="45">
        <v>2165</v>
      </c>
      <c r="B70" s="46" t="s">
        <v>7201</v>
      </c>
      <c r="C70" s="47"/>
      <c r="D70" s="47" t="s">
        <v>1945</v>
      </c>
      <c r="E70" s="48" t="s">
        <v>7202</v>
      </c>
      <c r="F70" s="49" t="s">
        <v>7203</v>
      </c>
      <c r="G70" s="49" t="s">
        <v>7203</v>
      </c>
      <c r="H70" s="50" t="s">
        <v>7203</v>
      </c>
      <c r="I70" s="46"/>
      <c r="J70" s="46">
        <v>1904</v>
      </c>
      <c r="K70" s="49">
        <v>1904</v>
      </c>
      <c r="L70" s="49" t="s">
        <v>7204</v>
      </c>
      <c r="M70" s="51">
        <v>0</v>
      </c>
      <c r="N70" s="51">
        <f>P70-M70</f>
        <v>55000</v>
      </c>
      <c r="O70" s="51">
        <v>0</v>
      </c>
      <c r="P70" s="51">
        <v>55000</v>
      </c>
      <c r="Q70" s="51">
        <v>55000</v>
      </c>
      <c r="R70" s="52">
        <f>+M70+Q70</f>
        <v>55000</v>
      </c>
      <c r="S70" s="53">
        <v>55000</v>
      </c>
      <c r="T70" s="54" t="s">
        <v>7205</v>
      </c>
      <c r="U70" s="55" t="s">
        <v>202</v>
      </c>
      <c r="V70" s="55" t="s">
        <v>201</v>
      </c>
      <c r="W70" s="55" t="s">
        <v>94</v>
      </c>
      <c r="X70" s="56">
        <v>43294</v>
      </c>
      <c r="Y70" s="57" t="s">
        <v>7684</v>
      </c>
      <c r="Z70" s="57"/>
      <c r="AA70" s="58"/>
      <c r="AB70" s="58"/>
      <c r="AC70" s="58"/>
      <c r="AD70" s="58"/>
      <c r="AE70" s="58"/>
      <c r="AF70" s="58"/>
      <c r="AG70" s="58">
        <v>150000</v>
      </c>
      <c r="AH70" s="58">
        <v>153000</v>
      </c>
      <c r="AI70" s="58"/>
      <c r="AJ70" s="58">
        <v>66000</v>
      </c>
      <c r="AK70" s="58"/>
      <c r="AL70" s="58"/>
      <c r="AM70" s="58"/>
      <c r="AN70" s="58"/>
      <c r="AO70" s="58"/>
      <c r="AP70" s="58"/>
      <c r="AQ70" s="58">
        <v>105000</v>
      </c>
      <c r="AR70" s="59">
        <f>COUNT(AA70:AQ70)</f>
        <v>4</v>
      </c>
      <c r="AS70" s="59">
        <f>SUM(AA70:AQ70)</f>
        <v>474000</v>
      </c>
      <c r="AT70" s="58">
        <f t="shared" ref="AT70:AT133" si="19">ROUND(AS70/AR70,-2)</f>
        <v>118500</v>
      </c>
      <c r="AU70" s="58">
        <f t="shared" ref="AU70:AU133" si="20">MIN(AA70:AQ70)</f>
        <v>66000</v>
      </c>
      <c r="AV70" s="59">
        <f t="shared" ref="AV70:AV133" si="21">AT70-S70</f>
        <v>63500</v>
      </c>
      <c r="AW70" s="59">
        <f>AU70-S70</f>
        <v>11000</v>
      </c>
      <c r="AX70" s="60">
        <f>AT70/S70-100%</f>
        <v>1.1545454545454548</v>
      </c>
      <c r="AY70" s="58">
        <v>66000</v>
      </c>
    </row>
    <row r="71" spans="1:51" ht="31.5" x14ac:dyDescent="0.25">
      <c r="A71" s="45">
        <v>1989</v>
      </c>
      <c r="B71" s="46" t="s">
        <v>6481</v>
      </c>
      <c r="C71" s="47" t="s">
        <v>6482</v>
      </c>
      <c r="D71" s="47" t="s">
        <v>2614</v>
      </c>
      <c r="E71" s="48" t="s">
        <v>6483</v>
      </c>
      <c r="F71" s="49" t="s">
        <v>6484</v>
      </c>
      <c r="G71" s="49" t="s">
        <v>6484</v>
      </c>
      <c r="H71" s="50" t="s">
        <v>6484</v>
      </c>
      <c r="I71" s="46"/>
      <c r="J71" s="46">
        <v>1382</v>
      </c>
      <c r="K71" s="49">
        <v>1382</v>
      </c>
      <c r="L71" s="49" t="s">
        <v>6485</v>
      </c>
      <c r="M71" s="51">
        <v>40000</v>
      </c>
      <c r="N71" s="51">
        <f>P71-M71</f>
        <v>7500</v>
      </c>
      <c r="O71" s="51">
        <v>7513.04347826087</v>
      </c>
      <c r="P71" s="51">
        <v>47500</v>
      </c>
      <c r="Q71" s="51">
        <f>+O71/1800000*2340000</f>
        <v>9766.9565217391319</v>
      </c>
      <c r="R71" s="52">
        <f>+M71+Q71</f>
        <v>49766.956521739135</v>
      </c>
      <c r="S71" s="53">
        <v>49700</v>
      </c>
      <c r="T71" s="54" t="s">
        <v>4314</v>
      </c>
      <c r="U71" s="55" t="s">
        <v>26</v>
      </c>
      <c r="V71" s="55" t="s">
        <v>421</v>
      </c>
      <c r="W71" s="55" t="s">
        <v>27</v>
      </c>
      <c r="X71" s="56">
        <v>43294</v>
      </c>
      <c r="Y71" s="57" t="s">
        <v>7688</v>
      </c>
      <c r="Z71" s="57"/>
      <c r="AA71" s="58">
        <v>80000</v>
      </c>
      <c r="AB71" s="58">
        <v>95000</v>
      </c>
      <c r="AC71" s="58"/>
      <c r="AD71" s="58"/>
      <c r="AE71" s="58"/>
      <c r="AF71" s="58"/>
      <c r="AG71" s="58">
        <v>95000</v>
      </c>
      <c r="AH71" s="58"/>
      <c r="AI71" s="58"/>
      <c r="AJ71" s="58">
        <v>66500</v>
      </c>
      <c r="AK71" s="58"/>
      <c r="AL71" s="58"/>
      <c r="AM71" s="58">
        <v>95000</v>
      </c>
      <c r="AN71" s="58"/>
      <c r="AO71" s="58"/>
      <c r="AP71" s="58"/>
      <c r="AQ71" s="58">
        <v>86000</v>
      </c>
      <c r="AR71" s="59">
        <f>COUNT(AA71:AQ71)</f>
        <v>6</v>
      </c>
      <c r="AS71" s="59">
        <f>SUM(AA71:AQ71)</f>
        <v>517500</v>
      </c>
      <c r="AT71" s="58">
        <f t="shared" si="19"/>
        <v>86300</v>
      </c>
      <c r="AU71" s="58">
        <f t="shared" si="20"/>
        <v>66500</v>
      </c>
      <c r="AV71" s="59">
        <f t="shared" si="21"/>
        <v>36600</v>
      </c>
      <c r="AW71" s="59">
        <f>AU71-S71</f>
        <v>16800</v>
      </c>
      <c r="AX71" s="60">
        <f>AT71/S71-100%</f>
        <v>0.73641851106639833</v>
      </c>
      <c r="AY71" s="58">
        <v>66500</v>
      </c>
    </row>
    <row r="72" spans="1:51" x14ac:dyDescent="0.25">
      <c r="A72" s="45">
        <v>1648</v>
      </c>
      <c r="B72" s="46" t="s">
        <v>5374</v>
      </c>
      <c r="C72" s="47" t="s">
        <v>5370</v>
      </c>
      <c r="D72" s="47" t="s">
        <v>549</v>
      </c>
      <c r="E72" s="48" t="s">
        <v>5375</v>
      </c>
      <c r="F72" s="49" t="s">
        <v>5372</v>
      </c>
      <c r="G72" s="49" t="s">
        <v>5372</v>
      </c>
      <c r="H72" s="50" t="s">
        <v>5372</v>
      </c>
      <c r="I72" s="46" t="s">
        <v>439</v>
      </c>
      <c r="J72" s="46">
        <v>866</v>
      </c>
      <c r="K72" s="49">
        <v>866</v>
      </c>
      <c r="L72" s="49" t="s">
        <v>5373</v>
      </c>
      <c r="M72" s="51">
        <v>34500</v>
      </c>
      <c r="N72" s="51">
        <f>P72-M72</f>
        <v>15800</v>
      </c>
      <c r="O72" s="51">
        <v>15808.695652173899</v>
      </c>
      <c r="P72" s="51">
        <v>50300</v>
      </c>
      <c r="Q72" s="51">
        <f>+O72/1800000*2340000</f>
        <v>20551.30434782607</v>
      </c>
      <c r="R72" s="52">
        <f>+M72+Q72</f>
        <v>55051.304347826066</v>
      </c>
      <c r="S72" s="53">
        <v>55000</v>
      </c>
      <c r="T72" s="54">
        <v>0</v>
      </c>
      <c r="U72" s="55" t="s">
        <v>199</v>
      </c>
      <c r="V72" s="55" t="s">
        <v>4643</v>
      </c>
      <c r="W72" s="55" t="s">
        <v>173</v>
      </c>
      <c r="X72" s="56">
        <v>43294</v>
      </c>
      <c r="Y72" s="57" t="s">
        <v>7684</v>
      </c>
      <c r="Z72" s="57"/>
      <c r="AA72" s="58"/>
      <c r="AB72" s="58"/>
      <c r="AC72" s="58"/>
      <c r="AD72" s="58"/>
      <c r="AE72" s="58"/>
      <c r="AF72" s="58"/>
      <c r="AG72" s="58">
        <v>106000</v>
      </c>
      <c r="AH72" s="58">
        <v>220000</v>
      </c>
      <c r="AI72" s="58"/>
      <c r="AJ72" s="58"/>
      <c r="AK72" s="58"/>
      <c r="AL72" s="58"/>
      <c r="AM72" s="58"/>
      <c r="AN72" s="58"/>
      <c r="AO72" s="58"/>
      <c r="AP72" s="58"/>
      <c r="AQ72" s="58">
        <v>67000</v>
      </c>
      <c r="AR72" s="59">
        <f>COUNT(AA72:AQ72)</f>
        <v>3</v>
      </c>
      <c r="AS72" s="59">
        <f>SUM(AA72:AQ72)</f>
        <v>393000</v>
      </c>
      <c r="AT72" s="58">
        <f t="shared" si="19"/>
        <v>131000</v>
      </c>
      <c r="AU72" s="58">
        <f t="shared" si="20"/>
        <v>67000</v>
      </c>
      <c r="AV72" s="59">
        <f t="shared" si="21"/>
        <v>76000</v>
      </c>
      <c r="AW72" s="59">
        <f>AU72-S72</f>
        <v>12000</v>
      </c>
      <c r="AX72" s="60">
        <f>AT72/S72-100%</f>
        <v>1.3818181818181818</v>
      </c>
      <c r="AY72" s="58">
        <v>67000</v>
      </c>
    </row>
    <row r="73" spans="1:51" x14ac:dyDescent="0.25">
      <c r="A73" s="45">
        <v>2444</v>
      </c>
      <c r="B73" s="46" t="s">
        <v>7644</v>
      </c>
      <c r="C73" s="47"/>
      <c r="D73" s="47" t="s">
        <v>3467</v>
      </c>
      <c r="E73" s="48" t="s">
        <v>7720</v>
      </c>
      <c r="F73" s="49" t="s">
        <v>7645</v>
      </c>
      <c r="G73" s="49"/>
      <c r="H73" s="50"/>
      <c r="I73" s="46"/>
      <c r="J73" s="46"/>
      <c r="K73" s="49"/>
      <c r="L73" s="49"/>
      <c r="M73" s="51"/>
      <c r="N73" s="51"/>
      <c r="O73" s="51"/>
      <c r="P73" s="51"/>
      <c r="Q73" s="51"/>
      <c r="R73" s="52"/>
      <c r="S73" s="53">
        <v>59300</v>
      </c>
      <c r="T73" s="54"/>
      <c r="U73" s="55"/>
      <c r="V73" s="55"/>
      <c r="W73" s="55"/>
      <c r="X73" s="56"/>
      <c r="Y73" s="57" t="s">
        <v>7684</v>
      </c>
      <c r="Z73" s="57"/>
      <c r="AA73" s="58"/>
      <c r="AB73" s="58"/>
      <c r="AC73" s="58"/>
      <c r="AD73" s="58"/>
      <c r="AE73" s="58"/>
      <c r="AF73" s="58"/>
      <c r="AG73" s="58"/>
      <c r="AH73" s="58">
        <v>252000</v>
      </c>
      <c r="AI73" s="58"/>
      <c r="AJ73" s="58"/>
      <c r="AK73" s="58"/>
      <c r="AL73" s="58"/>
      <c r="AM73" s="58">
        <v>164000</v>
      </c>
      <c r="AN73" s="58"/>
      <c r="AO73" s="58"/>
      <c r="AP73" s="58"/>
      <c r="AQ73" s="58">
        <v>67000</v>
      </c>
      <c r="AR73" s="59">
        <f>COUNT(AC73:AQ73)</f>
        <v>3</v>
      </c>
      <c r="AS73" s="59">
        <f>SUM(AC73:AQ73)</f>
        <v>483000</v>
      </c>
      <c r="AT73" s="58">
        <f t="shared" si="19"/>
        <v>161000</v>
      </c>
      <c r="AU73" s="58">
        <f t="shared" si="20"/>
        <v>67000</v>
      </c>
      <c r="AV73" s="59">
        <f t="shared" si="21"/>
        <v>101700</v>
      </c>
      <c r="AW73" s="59"/>
      <c r="AX73" s="60"/>
      <c r="AY73" s="58">
        <v>67000</v>
      </c>
    </row>
    <row r="74" spans="1:51" x14ac:dyDescent="0.25">
      <c r="A74" s="45">
        <v>1</v>
      </c>
      <c r="B74" s="46" t="s">
        <v>465</v>
      </c>
      <c r="C74" s="47" t="s">
        <v>466</v>
      </c>
      <c r="D74" s="47" t="s">
        <v>467</v>
      </c>
      <c r="E74" s="48" t="s">
        <v>468</v>
      </c>
      <c r="F74" s="49" t="s">
        <v>469</v>
      </c>
      <c r="G74" s="49" t="s">
        <v>469</v>
      </c>
      <c r="H74" s="50" t="s">
        <v>469</v>
      </c>
      <c r="I74" s="46"/>
      <c r="J74" s="46">
        <v>1</v>
      </c>
      <c r="K74" s="49">
        <v>1</v>
      </c>
      <c r="L74" s="49" t="s">
        <v>470</v>
      </c>
      <c r="M74" s="51">
        <v>18001</v>
      </c>
      <c r="N74" s="51">
        <f t="shared" ref="N74:N137" si="22">P74-M74</f>
        <v>31299</v>
      </c>
      <c r="O74" s="51">
        <v>31302.782608695699</v>
      </c>
      <c r="P74" s="51">
        <v>49300</v>
      </c>
      <c r="Q74" s="51">
        <f t="shared" ref="Q74:Q137" si="23">+O74/1800000*2340000</f>
        <v>40693.617391304404</v>
      </c>
      <c r="R74" s="52">
        <f t="shared" ref="R74:R137" si="24">+M74+Q74</f>
        <v>58694.617391304404</v>
      </c>
      <c r="S74" s="53">
        <v>58600</v>
      </c>
      <c r="T74" s="54">
        <v>0</v>
      </c>
      <c r="U74" s="55" t="s">
        <v>6404</v>
      </c>
      <c r="V74" s="55" t="s">
        <v>6493</v>
      </c>
      <c r="W74" s="55" t="s">
        <v>173</v>
      </c>
      <c r="X74" s="56">
        <v>43294</v>
      </c>
      <c r="Y74" s="57" t="s">
        <v>7684</v>
      </c>
      <c r="Z74" s="57"/>
      <c r="AA74" s="58">
        <v>120000</v>
      </c>
      <c r="AB74" s="58"/>
      <c r="AC74" s="58"/>
      <c r="AD74" s="58"/>
      <c r="AE74" s="58"/>
      <c r="AF74" s="58">
        <v>150000</v>
      </c>
      <c r="AG74" s="58"/>
      <c r="AH74" s="58"/>
      <c r="AI74" s="58"/>
      <c r="AJ74" s="58">
        <v>69100</v>
      </c>
      <c r="AK74" s="58"/>
      <c r="AL74" s="58"/>
      <c r="AM74" s="58">
        <v>196000</v>
      </c>
      <c r="AN74" s="58"/>
      <c r="AO74" s="58"/>
      <c r="AP74" s="58"/>
      <c r="AQ74" s="58">
        <v>180000</v>
      </c>
      <c r="AR74" s="59">
        <f t="shared" ref="AR74:AR137" si="25">COUNT(AA74:AQ74)</f>
        <v>5</v>
      </c>
      <c r="AS74" s="59">
        <f t="shared" ref="AS74:AS137" si="26">SUM(AA74:AQ74)</f>
        <v>715100</v>
      </c>
      <c r="AT74" s="58">
        <f t="shared" si="19"/>
        <v>143000</v>
      </c>
      <c r="AU74" s="58">
        <f t="shared" si="20"/>
        <v>69100</v>
      </c>
      <c r="AV74" s="59">
        <f t="shared" si="21"/>
        <v>84400</v>
      </c>
      <c r="AW74" s="59">
        <f t="shared" ref="AW74:AW96" si="27">AU74-S74</f>
        <v>10500</v>
      </c>
      <c r="AX74" s="60">
        <f t="shared" ref="AX74:AX137" si="28">AT74/S74-100%</f>
        <v>1.4402730375426622</v>
      </c>
      <c r="AY74" s="58">
        <v>69100</v>
      </c>
    </row>
    <row r="75" spans="1:51" x14ac:dyDescent="0.25">
      <c r="A75" s="45">
        <v>2</v>
      </c>
      <c r="B75" s="46" t="s">
        <v>472</v>
      </c>
      <c r="C75" s="47" t="s">
        <v>466</v>
      </c>
      <c r="D75" s="47" t="s">
        <v>467</v>
      </c>
      <c r="E75" s="48" t="s">
        <v>473</v>
      </c>
      <c r="F75" s="49" t="s">
        <v>474</v>
      </c>
      <c r="G75" s="49" t="s">
        <v>474</v>
      </c>
      <c r="H75" s="50" t="s">
        <v>474</v>
      </c>
      <c r="I75" s="46"/>
      <c r="J75" s="46">
        <v>1</v>
      </c>
      <c r="K75" s="49">
        <v>1</v>
      </c>
      <c r="L75" s="49" t="s">
        <v>470</v>
      </c>
      <c r="M75" s="51">
        <v>18001</v>
      </c>
      <c r="N75" s="51">
        <f t="shared" si="22"/>
        <v>31299</v>
      </c>
      <c r="O75" s="51">
        <v>31302.782608695699</v>
      </c>
      <c r="P75" s="51">
        <v>49300</v>
      </c>
      <c r="Q75" s="51">
        <f t="shared" si="23"/>
        <v>40693.617391304404</v>
      </c>
      <c r="R75" s="52">
        <f t="shared" si="24"/>
        <v>58694.617391304404</v>
      </c>
      <c r="S75" s="53">
        <v>58600</v>
      </c>
      <c r="T75" s="54">
        <v>0</v>
      </c>
      <c r="U75" s="55" t="s">
        <v>6404</v>
      </c>
      <c r="V75" s="55" t="s">
        <v>6493</v>
      </c>
      <c r="W75" s="55" t="s">
        <v>173</v>
      </c>
      <c r="X75" s="56">
        <v>43294</v>
      </c>
      <c r="Y75" s="57" t="s">
        <v>7684</v>
      </c>
      <c r="Z75" s="57"/>
      <c r="AA75" s="58">
        <v>120000</v>
      </c>
      <c r="AB75" s="58">
        <v>110000</v>
      </c>
      <c r="AC75" s="58"/>
      <c r="AD75" s="58"/>
      <c r="AE75" s="58"/>
      <c r="AF75" s="58">
        <v>150000</v>
      </c>
      <c r="AG75" s="58">
        <v>150000</v>
      </c>
      <c r="AH75" s="58">
        <v>165000</v>
      </c>
      <c r="AI75" s="58"/>
      <c r="AJ75" s="58">
        <v>69100</v>
      </c>
      <c r="AK75" s="58">
        <v>150000</v>
      </c>
      <c r="AL75" s="58"/>
      <c r="AM75" s="58">
        <v>196000</v>
      </c>
      <c r="AN75" s="58"/>
      <c r="AO75" s="58"/>
      <c r="AP75" s="58"/>
      <c r="AQ75" s="58">
        <v>180000</v>
      </c>
      <c r="AR75" s="59">
        <f t="shared" si="25"/>
        <v>9</v>
      </c>
      <c r="AS75" s="59">
        <f t="shared" si="26"/>
        <v>1290100</v>
      </c>
      <c r="AT75" s="58">
        <f t="shared" si="19"/>
        <v>143300</v>
      </c>
      <c r="AU75" s="58">
        <f t="shared" si="20"/>
        <v>69100</v>
      </c>
      <c r="AV75" s="59">
        <f t="shared" si="21"/>
        <v>84700</v>
      </c>
      <c r="AW75" s="59">
        <f t="shared" si="27"/>
        <v>10500</v>
      </c>
      <c r="AX75" s="60">
        <f t="shared" si="28"/>
        <v>1.4453924914675769</v>
      </c>
      <c r="AY75" s="58">
        <v>69100</v>
      </c>
    </row>
    <row r="76" spans="1:51" ht="31.5" x14ac:dyDescent="0.25">
      <c r="A76" s="45">
        <v>3</v>
      </c>
      <c r="B76" s="46" t="s">
        <v>477</v>
      </c>
      <c r="C76" s="47" t="s">
        <v>466</v>
      </c>
      <c r="D76" s="47" t="s">
        <v>467</v>
      </c>
      <c r="E76" s="48" t="s">
        <v>478</v>
      </c>
      <c r="F76" s="49" t="s">
        <v>479</v>
      </c>
      <c r="G76" s="49" t="s">
        <v>479</v>
      </c>
      <c r="H76" s="50" t="s">
        <v>479</v>
      </c>
      <c r="I76" s="46"/>
      <c r="J76" s="46">
        <v>1</v>
      </c>
      <c r="K76" s="49">
        <v>1</v>
      </c>
      <c r="L76" s="49" t="s">
        <v>470</v>
      </c>
      <c r="M76" s="51">
        <v>18001</v>
      </c>
      <c r="N76" s="51">
        <f t="shared" si="22"/>
        <v>31299</v>
      </c>
      <c r="O76" s="51">
        <v>31302.782608695699</v>
      </c>
      <c r="P76" s="51">
        <v>49300</v>
      </c>
      <c r="Q76" s="51">
        <f t="shared" si="23"/>
        <v>40693.617391304404</v>
      </c>
      <c r="R76" s="52">
        <f t="shared" si="24"/>
        <v>58694.617391304404</v>
      </c>
      <c r="S76" s="53">
        <v>58600</v>
      </c>
      <c r="T76" s="54" t="s">
        <v>6618</v>
      </c>
      <c r="U76" s="55" t="s">
        <v>6404</v>
      </c>
      <c r="V76" s="55" t="s">
        <v>6493</v>
      </c>
      <c r="W76" s="55" t="s">
        <v>173</v>
      </c>
      <c r="X76" s="56">
        <v>43294</v>
      </c>
      <c r="Y76" s="57" t="s">
        <v>7684</v>
      </c>
      <c r="Z76" s="57"/>
      <c r="AA76" s="58">
        <v>120000</v>
      </c>
      <c r="AB76" s="58">
        <v>110000</v>
      </c>
      <c r="AC76" s="58"/>
      <c r="AD76" s="58"/>
      <c r="AE76" s="58"/>
      <c r="AF76" s="58">
        <v>150000</v>
      </c>
      <c r="AG76" s="58"/>
      <c r="AH76" s="58">
        <v>162000</v>
      </c>
      <c r="AI76" s="58"/>
      <c r="AJ76" s="58">
        <v>69100</v>
      </c>
      <c r="AK76" s="58">
        <v>150000</v>
      </c>
      <c r="AL76" s="58"/>
      <c r="AM76" s="58">
        <v>196000</v>
      </c>
      <c r="AN76" s="58"/>
      <c r="AO76" s="58"/>
      <c r="AP76" s="58"/>
      <c r="AQ76" s="58">
        <v>180000</v>
      </c>
      <c r="AR76" s="59">
        <f t="shared" si="25"/>
        <v>8</v>
      </c>
      <c r="AS76" s="59">
        <f t="shared" si="26"/>
        <v>1137100</v>
      </c>
      <c r="AT76" s="58">
        <f t="shared" si="19"/>
        <v>142100</v>
      </c>
      <c r="AU76" s="58">
        <f t="shared" si="20"/>
        <v>69100</v>
      </c>
      <c r="AV76" s="59">
        <f t="shared" si="21"/>
        <v>83500</v>
      </c>
      <c r="AW76" s="59">
        <f t="shared" si="27"/>
        <v>10500</v>
      </c>
      <c r="AX76" s="60">
        <f t="shared" si="28"/>
        <v>1.4249146757679183</v>
      </c>
      <c r="AY76" s="58">
        <v>69100</v>
      </c>
    </row>
    <row r="77" spans="1:51" ht="47.25" x14ac:dyDescent="0.25">
      <c r="A77" s="45">
        <v>5</v>
      </c>
      <c r="B77" s="46" t="s">
        <v>483</v>
      </c>
      <c r="C77" s="47" t="s">
        <v>466</v>
      </c>
      <c r="D77" s="47" t="s">
        <v>467</v>
      </c>
      <c r="E77" s="48" t="s">
        <v>484</v>
      </c>
      <c r="F77" s="49" t="s">
        <v>485</v>
      </c>
      <c r="G77" s="49" t="s">
        <v>485</v>
      </c>
      <c r="H77" s="50" t="s">
        <v>485</v>
      </c>
      <c r="I77" s="46"/>
      <c r="J77" s="46">
        <v>1</v>
      </c>
      <c r="K77" s="49">
        <v>1</v>
      </c>
      <c r="L77" s="49" t="s">
        <v>470</v>
      </c>
      <c r="M77" s="51">
        <v>18001</v>
      </c>
      <c r="N77" s="51">
        <f t="shared" si="22"/>
        <v>31299</v>
      </c>
      <c r="O77" s="51">
        <v>31302.782608695699</v>
      </c>
      <c r="P77" s="51">
        <v>49300</v>
      </c>
      <c r="Q77" s="51">
        <f t="shared" si="23"/>
        <v>40693.617391304404</v>
      </c>
      <c r="R77" s="52">
        <f t="shared" si="24"/>
        <v>58694.617391304404</v>
      </c>
      <c r="S77" s="53">
        <v>58600</v>
      </c>
      <c r="T77" s="54" t="s">
        <v>6600</v>
      </c>
      <c r="U77" s="55" t="s">
        <v>6404</v>
      </c>
      <c r="V77" s="55" t="s">
        <v>6493</v>
      </c>
      <c r="W77" s="55" t="s">
        <v>173</v>
      </c>
      <c r="X77" s="56">
        <v>43294</v>
      </c>
      <c r="Y77" s="57" t="s">
        <v>7684</v>
      </c>
      <c r="Z77" s="57"/>
      <c r="AA77" s="58">
        <v>120000</v>
      </c>
      <c r="AB77" s="58"/>
      <c r="AC77" s="58"/>
      <c r="AD77" s="58"/>
      <c r="AE77" s="58"/>
      <c r="AF77" s="58">
        <v>150000</v>
      </c>
      <c r="AG77" s="58">
        <v>150000</v>
      </c>
      <c r="AH77" s="58">
        <v>165000</v>
      </c>
      <c r="AI77" s="58"/>
      <c r="AJ77" s="58">
        <v>69100</v>
      </c>
      <c r="AK77" s="58"/>
      <c r="AL77" s="58"/>
      <c r="AM77" s="58">
        <v>196000</v>
      </c>
      <c r="AN77" s="58"/>
      <c r="AO77" s="58"/>
      <c r="AP77" s="58"/>
      <c r="AQ77" s="58">
        <v>180000</v>
      </c>
      <c r="AR77" s="59">
        <f t="shared" si="25"/>
        <v>7</v>
      </c>
      <c r="AS77" s="59">
        <f t="shared" si="26"/>
        <v>1030100</v>
      </c>
      <c r="AT77" s="58">
        <f t="shared" si="19"/>
        <v>147200</v>
      </c>
      <c r="AU77" s="58">
        <f t="shared" si="20"/>
        <v>69100</v>
      </c>
      <c r="AV77" s="59">
        <f t="shared" si="21"/>
        <v>88600</v>
      </c>
      <c r="AW77" s="59">
        <f t="shared" si="27"/>
        <v>10500</v>
      </c>
      <c r="AX77" s="60">
        <f t="shared" si="28"/>
        <v>1.5119453924914676</v>
      </c>
      <c r="AY77" s="58">
        <v>69100</v>
      </c>
    </row>
    <row r="78" spans="1:51" ht="47.25" x14ac:dyDescent="0.25">
      <c r="A78" s="45">
        <v>6</v>
      </c>
      <c r="B78" s="46" t="s">
        <v>486</v>
      </c>
      <c r="C78" s="47" t="s">
        <v>466</v>
      </c>
      <c r="D78" s="47" t="s">
        <v>467</v>
      </c>
      <c r="E78" s="48" t="s">
        <v>487</v>
      </c>
      <c r="F78" s="49" t="s">
        <v>488</v>
      </c>
      <c r="G78" s="49" t="s">
        <v>488</v>
      </c>
      <c r="H78" s="50" t="s">
        <v>488</v>
      </c>
      <c r="I78" s="46"/>
      <c r="J78" s="46">
        <v>1</v>
      </c>
      <c r="K78" s="49">
        <v>1</v>
      </c>
      <c r="L78" s="49" t="s">
        <v>470</v>
      </c>
      <c r="M78" s="51">
        <v>18001</v>
      </c>
      <c r="N78" s="51">
        <f t="shared" si="22"/>
        <v>31299</v>
      </c>
      <c r="O78" s="51">
        <v>31302.782608695699</v>
      </c>
      <c r="P78" s="51">
        <v>49300</v>
      </c>
      <c r="Q78" s="51">
        <f t="shared" si="23"/>
        <v>40693.617391304404</v>
      </c>
      <c r="R78" s="52">
        <f t="shared" si="24"/>
        <v>58694.617391304404</v>
      </c>
      <c r="S78" s="53">
        <v>58600</v>
      </c>
      <c r="T78" s="54" t="s">
        <v>6600</v>
      </c>
      <c r="U78" s="55" t="s">
        <v>6404</v>
      </c>
      <c r="V78" s="55" t="s">
        <v>6493</v>
      </c>
      <c r="W78" s="55" t="s">
        <v>173</v>
      </c>
      <c r="X78" s="56">
        <v>43294</v>
      </c>
      <c r="Y78" s="57" t="s">
        <v>7684</v>
      </c>
      <c r="Z78" s="57"/>
      <c r="AA78" s="58">
        <v>120000</v>
      </c>
      <c r="AB78" s="58"/>
      <c r="AC78" s="58"/>
      <c r="AD78" s="58"/>
      <c r="AE78" s="58"/>
      <c r="AF78" s="58">
        <v>150000</v>
      </c>
      <c r="AG78" s="58">
        <v>150000</v>
      </c>
      <c r="AH78" s="58">
        <v>143000</v>
      </c>
      <c r="AI78" s="58"/>
      <c r="AJ78" s="58">
        <v>69100</v>
      </c>
      <c r="AK78" s="58"/>
      <c r="AL78" s="58"/>
      <c r="AM78" s="58"/>
      <c r="AN78" s="58"/>
      <c r="AO78" s="58"/>
      <c r="AP78" s="58"/>
      <c r="AQ78" s="58">
        <v>180000</v>
      </c>
      <c r="AR78" s="59">
        <f t="shared" si="25"/>
        <v>6</v>
      </c>
      <c r="AS78" s="59">
        <f t="shared" si="26"/>
        <v>812100</v>
      </c>
      <c r="AT78" s="58">
        <f t="shared" si="19"/>
        <v>135400</v>
      </c>
      <c r="AU78" s="58">
        <f t="shared" si="20"/>
        <v>69100</v>
      </c>
      <c r="AV78" s="59">
        <f t="shared" si="21"/>
        <v>76800</v>
      </c>
      <c r="AW78" s="59">
        <f t="shared" si="27"/>
        <v>10500</v>
      </c>
      <c r="AX78" s="60">
        <f t="shared" si="28"/>
        <v>1.310580204778157</v>
      </c>
      <c r="AY78" s="58">
        <v>69100</v>
      </c>
    </row>
    <row r="79" spans="1:51" ht="47.25" x14ac:dyDescent="0.25">
      <c r="A79" s="45">
        <v>7</v>
      </c>
      <c r="B79" s="46" t="s">
        <v>489</v>
      </c>
      <c r="C79" s="47" t="s">
        <v>466</v>
      </c>
      <c r="D79" s="47" t="s">
        <v>467</v>
      </c>
      <c r="E79" s="48" t="s">
        <v>490</v>
      </c>
      <c r="F79" s="49" t="s">
        <v>491</v>
      </c>
      <c r="G79" s="49" t="s">
        <v>491</v>
      </c>
      <c r="H79" s="50" t="s">
        <v>491</v>
      </c>
      <c r="I79" s="46"/>
      <c r="J79" s="46">
        <v>1</v>
      </c>
      <c r="K79" s="49">
        <v>1</v>
      </c>
      <c r="L79" s="49" t="s">
        <v>470</v>
      </c>
      <c r="M79" s="51">
        <v>18001</v>
      </c>
      <c r="N79" s="51">
        <f t="shared" si="22"/>
        <v>31299</v>
      </c>
      <c r="O79" s="51">
        <v>31302.782608695699</v>
      </c>
      <c r="P79" s="51">
        <v>49300</v>
      </c>
      <c r="Q79" s="51">
        <f t="shared" si="23"/>
        <v>40693.617391304404</v>
      </c>
      <c r="R79" s="52">
        <f t="shared" si="24"/>
        <v>58694.617391304404</v>
      </c>
      <c r="S79" s="53">
        <v>58600</v>
      </c>
      <c r="T79" s="54" t="s">
        <v>6600</v>
      </c>
      <c r="U79" s="55" t="s">
        <v>6404</v>
      </c>
      <c r="V79" s="55" t="s">
        <v>6493</v>
      </c>
      <c r="W79" s="55" t="s">
        <v>173</v>
      </c>
      <c r="X79" s="56">
        <v>43294</v>
      </c>
      <c r="Y79" s="57" t="s">
        <v>7684</v>
      </c>
      <c r="Z79" s="57"/>
      <c r="AA79" s="58">
        <v>120000</v>
      </c>
      <c r="AB79" s="58"/>
      <c r="AC79" s="58"/>
      <c r="AD79" s="58"/>
      <c r="AE79" s="58"/>
      <c r="AF79" s="58"/>
      <c r="AG79" s="58"/>
      <c r="AH79" s="58"/>
      <c r="AI79" s="58"/>
      <c r="AJ79" s="58">
        <v>69100</v>
      </c>
      <c r="AK79" s="58"/>
      <c r="AL79" s="58"/>
      <c r="AM79" s="58">
        <v>196000</v>
      </c>
      <c r="AN79" s="58"/>
      <c r="AO79" s="58"/>
      <c r="AP79" s="58"/>
      <c r="AQ79" s="58">
        <v>180000</v>
      </c>
      <c r="AR79" s="59">
        <f t="shared" si="25"/>
        <v>4</v>
      </c>
      <c r="AS79" s="59">
        <f t="shared" si="26"/>
        <v>565100</v>
      </c>
      <c r="AT79" s="58">
        <f t="shared" si="19"/>
        <v>141300</v>
      </c>
      <c r="AU79" s="58">
        <f t="shared" si="20"/>
        <v>69100</v>
      </c>
      <c r="AV79" s="59">
        <f t="shared" si="21"/>
        <v>82700</v>
      </c>
      <c r="AW79" s="59">
        <f t="shared" si="27"/>
        <v>10500</v>
      </c>
      <c r="AX79" s="60">
        <f t="shared" si="28"/>
        <v>1.4112627986348123</v>
      </c>
      <c r="AY79" s="58">
        <v>69100</v>
      </c>
    </row>
    <row r="80" spans="1:51" ht="31.5" x14ac:dyDescent="0.25">
      <c r="A80" s="45">
        <v>8</v>
      </c>
      <c r="B80" s="46" t="s">
        <v>492</v>
      </c>
      <c r="C80" s="47" t="s">
        <v>466</v>
      </c>
      <c r="D80" s="47" t="s">
        <v>467</v>
      </c>
      <c r="E80" s="48" t="s">
        <v>493</v>
      </c>
      <c r="F80" s="49" t="s">
        <v>494</v>
      </c>
      <c r="G80" s="49" t="s">
        <v>494</v>
      </c>
      <c r="H80" s="50" t="s">
        <v>494</v>
      </c>
      <c r="I80" s="46"/>
      <c r="J80" s="46">
        <v>1</v>
      </c>
      <c r="K80" s="49">
        <v>1</v>
      </c>
      <c r="L80" s="49" t="s">
        <v>470</v>
      </c>
      <c r="M80" s="51">
        <v>18001</v>
      </c>
      <c r="N80" s="51">
        <f t="shared" si="22"/>
        <v>31299</v>
      </c>
      <c r="O80" s="51">
        <v>31302.782608695699</v>
      </c>
      <c r="P80" s="51">
        <v>49300</v>
      </c>
      <c r="Q80" s="51">
        <f t="shared" si="23"/>
        <v>40693.617391304404</v>
      </c>
      <c r="R80" s="52">
        <f t="shared" si="24"/>
        <v>58694.617391304404</v>
      </c>
      <c r="S80" s="53">
        <v>58600</v>
      </c>
      <c r="T80" s="54" t="s">
        <v>6618</v>
      </c>
      <c r="U80" s="55" t="s">
        <v>6404</v>
      </c>
      <c r="V80" s="55" t="s">
        <v>6493</v>
      </c>
      <c r="W80" s="55" t="s">
        <v>173</v>
      </c>
      <c r="X80" s="56">
        <v>43294</v>
      </c>
      <c r="Y80" s="57" t="s">
        <v>7684</v>
      </c>
      <c r="Z80" s="57"/>
      <c r="AA80" s="58">
        <v>120000</v>
      </c>
      <c r="AB80" s="58">
        <v>110000</v>
      </c>
      <c r="AC80" s="58"/>
      <c r="AD80" s="58"/>
      <c r="AE80" s="58"/>
      <c r="AF80" s="58"/>
      <c r="AG80" s="58">
        <v>150000</v>
      </c>
      <c r="AH80" s="58"/>
      <c r="AI80" s="58"/>
      <c r="AJ80" s="58">
        <v>69100</v>
      </c>
      <c r="AK80" s="58"/>
      <c r="AL80" s="58"/>
      <c r="AM80" s="58">
        <v>196000</v>
      </c>
      <c r="AN80" s="58"/>
      <c r="AO80" s="58"/>
      <c r="AP80" s="58"/>
      <c r="AQ80" s="58">
        <v>180000</v>
      </c>
      <c r="AR80" s="59">
        <f t="shared" si="25"/>
        <v>6</v>
      </c>
      <c r="AS80" s="59">
        <f t="shared" si="26"/>
        <v>825100</v>
      </c>
      <c r="AT80" s="58">
        <f t="shared" si="19"/>
        <v>137500</v>
      </c>
      <c r="AU80" s="58">
        <f t="shared" si="20"/>
        <v>69100</v>
      </c>
      <c r="AV80" s="59">
        <f t="shared" si="21"/>
        <v>78900</v>
      </c>
      <c r="AW80" s="59">
        <f t="shared" si="27"/>
        <v>10500</v>
      </c>
      <c r="AX80" s="60">
        <f t="shared" si="28"/>
        <v>1.3464163822525599</v>
      </c>
      <c r="AY80" s="58">
        <v>69100</v>
      </c>
    </row>
    <row r="81" spans="1:51" x14ac:dyDescent="0.25">
      <c r="A81" s="45">
        <v>9</v>
      </c>
      <c r="B81" s="46" t="s">
        <v>500</v>
      </c>
      <c r="C81" s="47" t="s">
        <v>466</v>
      </c>
      <c r="D81" s="47" t="s">
        <v>467</v>
      </c>
      <c r="E81" s="48" t="s">
        <v>501</v>
      </c>
      <c r="F81" s="49" t="s">
        <v>498</v>
      </c>
      <c r="G81" s="49" t="s">
        <v>498</v>
      </c>
      <c r="H81" s="50" t="s">
        <v>498</v>
      </c>
      <c r="I81" s="46"/>
      <c r="J81" s="46">
        <v>1</v>
      </c>
      <c r="K81" s="49">
        <v>1</v>
      </c>
      <c r="L81" s="49" t="s">
        <v>470</v>
      </c>
      <c r="M81" s="51">
        <v>18001</v>
      </c>
      <c r="N81" s="51">
        <f t="shared" si="22"/>
        <v>31299</v>
      </c>
      <c r="O81" s="51">
        <v>31302.782608695699</v>
      </c>
      <c r="P81" s="51">
        <v>49300</v>
      </c>
      <c r="Q81" s="51">
        <f t="shared" si="23"/>
        <v>40693.617391304404</v>
      </c>
      <c r="R81" s="52">
        <f t="shared" si="24"/>
        <v>58694.617391304404</v>
      </c>
      <c r="S81" s="53">
        <v>58600</v>
      </c>
      <c r="T81" s="54" t="s">
        <v>6618</v>
      </c>
      <c r="U81" s="55" t="s">
        <v>6404</v>
      </c>
      <c r="V81" s="55" t="s">
        <v>6493</v>
      </c>
      <c r="W81" s="55" t="s">
        <v>173</v>
      </c>
      <c r="X81" s="56">
        <v>43294</v>
      </c>
      <c r="Y81" s="57" t="s">
        <v>7684</v>
      </c>
      <c r="Z81" s="57"/>
      <c r="AA81" s="58">
        <v>120000</v>
      </c>
      <c r="AB81" s="58"/>
      <c r="AC81" s="58"/>
      <c r="AD81" s="58">
        <v>150000</v>
      </c>
      <c r="AE81" s="58"/>
      <c r="AF81" s="58">
        <v>150000</v>
      </c>
      <c r="AG81" s="58"/>
      <c r="AH81" s="58">
        <v>143000</v>
      </c>
      <c r="AI81" s="58"/>
      <c r="AJ81" s="58">
        <v>69100</v>
      </c>
      <c r="AK81" s="58"/>
      <c r="AL81" s="58"/>
      <c r="AM81" s="58"/>
      <c r="AN81" s="58"/>
      <c r="AO81" s="58"/>
      <c r="AP81" s="58"/>
      <c r="AQ81" s="58">
        <v>180000</v>
      </c>
      <c r="AR81" s="59">
        <f t="shared" si="25"/>
        <v>6</v>
      </c>
      <c r="AS81" s="59">
        <f t="shared" si="26"/>
        <v>812100</v>
      </c>
      <c r="AT81" s="58">
        <f t="shared" si="19"/>
        <v>135400</v>
      </c>
      <c r="AU81" s="58">
        <f t="shared" si="20"/>
        <v>69100</v>
      </c>
      <c r="AV81" s="59">
        <f t="shared" si="21"/>
        <v>76800</v>
      </c>
      <c r="AW81" s="59">
        <f t="shared" si="27"/>
        <v>10500</v>
      </c>
      <c r="AX81" s="60">
        <f t="shared" si="28"/>
        <v>1.310580204778157</v>
      </c>
      <c r="AY81" s="58">
        <v>69100</v>
      </c>
    </row>
    <row r="82" spans="1:51" x14ac:dyDescent="0.25">
      <c r="A82" s="45">
        <v>10</v>
      </c>
      <c r="B82" s="46" t="s">
        <v>502</v>
      </c>
      <c r="C82" s="47" t="s">
        <v>466</v>
      </c>
      <c r="D82" s="47" t="s">
        <v>467</v>
      </c>
      <c r="E82" s="48" t="s">
        <v>503</v>
      </c>
      <c r="F82" s="49" t="s">
        <v>504</v>
      </c>
      <c r="G82" s="49" t="s">
        <v>504</v>
      </c>
      <c r="H82" s="50" t="s">
        <v>504</v>
      </c>
      <c r="I82" s="46"/>
      <c r="J82" s="46">
        <v>1</v>
      </c>
      <c r="K82" s="49">
        <v>1</v>
      </c>
      <c r="L82" s="49" t="s">
        <v>470</v>
      </c>
      <c r="M82" s="51">
        <v>18001</v>
      </c>
      <c r="N82" s="51">
        <f t="shared" si="22"/>
        <v>31299</v>
      </c>
      <c r="O82" s="51">
        <v>31302.782608695699</v>
      </c>
      <c r="P82" s="51">
        <v>49300</v>
      </c>
      <c r="Q82" s="51">
        <f t="shared" si="23"/>
        <v>40693.617391304404</v>
      </c>
      <c r="R82" s="52">
        <f t="shared" si="24"/>
        <v>58694.617391304404</v>
      </c>
      <c r="S82" s="53">
        <v>58600</v>
      </c>
      <c r="T82" s="54" t="s">
        <v>6618</v>
      </c>
      <c r="U82" s="55" t="s">
        <v>6404</v>
      </c>
      <c r="V82" s="55" t="s">
        <v>6493</v>
      </c>
      <c r="W82" s="55" t="s">
        <v>173</v>
      </c>
      <c r="X82" s="56">
        <v>43294</v>
      </c>
      <c r="Y82" s="57" t="s">
        <v>7684</v>
      </c>
      <c r="Z82" s="57"/>
      <c r="AA82" s="58">
        <v>120000</v>
      </c>
      <c r="AB82" s="58"/>
      <c r="AC82" s="58"/>
      <c r="AD82" s="58"/>
      <c r="AE82" s="58"/>
      <c r="AF82" s="58"/>
      <c r="AG82" s="58"/>
      <c r="AH82" s="58"/>
      <c r="AI82" s="58">
        <v>90000</v>
      </c>
      <c r="AJ82" s="58">
        <v>69100</v>
      </c>
      <c r="AK82" s="58"/>
      <c r="AL82" s="58"/>
      <c r="AM82" s="58">
        <v>196000</v>
      </c>
      <c r="AN82" s="58"/>
      <c r="AO82" s="58"/>
      <c r="AP82" s="58"/>
      <c r="AQ82" s="58">
        <v>180000</v>
      </c>
      <c r="AR82" s="59">
        <f t="shared" si="25"/>
        <v>5</v>
      </c>
      <c r="AS82" s="59">
        <f t="shared" si="26"/>
        <v>655100</v>
      </c>
      <c r="AT82" s="58">
        <f t="shared" si="19"/>
        <v>131000</v>
      </c>
      <c r="AU82" s="58">
        <f t="shared" si="20"/>
        <v>69100</v>
      </c>
      <c r="AV82" s="59">
        <f t="shared" si="21"/>
        <v>72400</v>
      </c>
      <c r="AW82" s="59">
        <f t="shared" si="27"/>
        <v>10500</v>
      </c>
      <c r="AX82" s="60">
        <f t="shared" si="28"/>
        <v>1.2354948805460753</v>
      </c>
      <c r="AY82" s="58">
        <v>69100</v>
      </c>
    </row>
    <row r="83" spans="1:51" ht="31.5" x14ac:dyDescent="0.25">
      <c r="A83" s="45">
        <v>11</v>
      </c>
      <c r="B83" s="46" t="s">
        <v>505</v>
      </c>
      <c r="C83" s="47" t="s">
        <v>466</v>
      </c>
      <c r="D83" s="47" t="s">
        <v>467</v>
      </c>
      <c r="E83" s="48" t="s">
        <v>506</v>
      </c>
      <c r="F83" s="49" t="s">
        <v>507</v>
      </c>
      <c r="G83" s="49" t="s">
        <v>507</v>
      </c>
      <c r="H83" s="50" t="s">
        <v>507</v>
      </c>
      <c r="I83" s="46"/>
      <c r="J83" s="46">
        <v>1</v>
      </c>
      <c r="K83" s="49">
        <v>1</v>
      </c>
      <c r="L83" s="49" t="s">
        <v>470</v>
      </c>
      <c r="M83" s="51">
        <v>18001</v>
      </c>
      <c r="N83" s="51">
        <f t="shared" si="22"/>
        <v>31299</v>
      </c>
      <c r="O83" s="51">
        <v>31302.782608695699</v>
      </c>
      <c r="P83" s="51">
        <v>49300</v>
      </c>
      <c r="Q83" s="51">
        <f t="shared" si="23"/>
        <v>40693.617391304404</v>
      </c>
      <c r="R83" s="52">
        <f t="shared" si="24"/>
        <v>58694.617391304404</v>
      </c>
      <c r="S83" s="53">
        <v>58600</v>
      </c>
      <c r="T83" s="54" t="s">
        <v>6618</v>
      </c>
      <c r="U83" s="55" t="s">
        <v>6404</v>
      </c>
      <c r="V83" s="55" t="s">
        <v>6493</v>
      </c>
      <c r="W83" s="55" t="s">
        <v>173</v>
      </c>
      <c r="X83" s="56">
        <v>43294</v>
      </c>
      <c r="Y83" s="57" t="s">
        <v>7684</v>
      </c>
      <c r="Z83" s="57"/>
      <c r="AA83" s="58">
        <v>120000</v>
      </c>
      <c r="AB83" s="58">
        <v>110000</v>
      </c>
      <c r="AC83" s="58"/>
      <c r="AD83" s="58">
        <v>150000</v>
      </c>
      <c r="AE83" s="58"/>
      <c r="AF83" s="58">
        <v>150000</v>
      </c>
      <c r="AG83" s="58">
        <v>150000</v>
      </c>
      <c r="AH83" s="58"/>
      <c r="AI83" s="58">
        <v>196000</v>
      </c>
      <c r="AJ83" s="58">
        <v>69100</v>
      </c>
      <c r="AK83" s="58"/>
      <c r="AL83" s="58"/>
      <c r="AM83" s="58"/>
      <c r="AN83" s="58"/>
      <c r="AO83" s="58"/>
      <c r="AP83" s="58"/>
      <c r="AQ83" s="58">
        <v>180000</v>
      </c>
      <c r="AR83" s="59">
        <f t="shared" si="25"/>
        <v>8</v>
      </c>
      <c r="AS83" s="59">
        <f t="shared" si="26"/>
        <v>1125100</v>
      </c>
      <c r="AT83" s="58">
        <f t="shared" si="19"/>
        <v>140600</v>
      </c>
      <c r="AU83" s="58">
        <f t="shared" si="20"/>
        <v>69100</v>
      </c>
      <c r="AV83" s="59">
        <f t="shared" si="21"/>
        <v>82000</v>
      </c>
      <c r="AW83" s="59">
        <f t="shared" si="27"/>
        <v>10500</v>
      </c>
      <c r="AX83" s="60">
        <f t="shared" si="28"/>
        <v>1.3993174061433447</v>
      </c>
      <c r="AY83" s="58">
        <v>69100</v>
      </c>
    </row>
    <row r="84" spans="1:51" ht="31.5" x14ac:dyDescent="0.25">
      <c r="A84" s="45">
        <v>12</v>
      </c>
      <c r="B84" s="46" t="s">
        <v>508</v>
      </c>
      <c r="C84" s="47" t="s">
        <v>466</v>
      </c>
      <c r="D84" s="47" t="s">
        <v>467</v>
      </c>
      <c r="E84" s="48" t="s">
        <v>509</v>
      </c>
      <c r="F84" s="49" t="s">
        <v>510</v>
      </c>
      <c r="G84" s="49" t="s">
        <v>510</v>
      </c>
      <c r="H84" s="50" t="s">
        <v>510</v>
      </c>
      <c r="I84" s="46"/>
      <c r="J84" s="46">
        <v>1</v>
      </c>
      <c r="K84" s="49">
        <v>1</v>
      </c>
      <c r="L84" s="49" t="s">
        <v>470</v>
      </c>
      <c r="M84" s="51">
        <v>18001</v>
      </c>
      <c r="N84" s="51">
        <f t="shared" si="22"/>
        <v>31299</v>
      </c>
      <c r="O84" s="51">
        <v>31302.782608695699</v>
      </c>
      <c r="P84" s="51">
        <v>49300</v>
      </c>
      <c r="Q84" s="51">
        <f t="shared" si="23"/>
        <v>40693.617391304404</v>
      </c>
      <c r="R84" s="52">
        <f t="shared" si="24"/>
        <v>58694.617391304404</v>
      </c>
      <c r="S84" s="53">
        <v>58600</v>
      </c>
      <c r="T84" s="54" t="s">
        <v>6618</v>
      </c>
      <c r="U84" s="55" t="s">
        <v>6404</v>
      </c>
      <c r="V84" s="55" t="s">
        <v>6493</v>
      </c>
      <c r="W84" s="55" t="s">
        <v>173</v>
      </c>
      <c r="X84" s="56">
        <v>43294</v>
      </c>
      <c r="Y84" s="57" t="s">
        <v>7684</v>
      </c>
      <c r="Z84" s="57"/>
      <c r="AA84" s="58">
        <v>120000</v>
      </c>
      <c r="AB84" s="58"/>
      <c r="AC84" s="58"/>
      <c r="AD84" s="58"/>
      <c r="AE84" s="58"/>
      <c r="AF84" s="58">
        <v>150000</v>
      </c>
      <c r="AG84" s="58"/>
      <c r="AH84" s="58">
        <v>144000</v>
      </c>
      <c r="AI84" s="58"/>
      <c r="AJ84" s="58">
        <v>69100</v>
      </c>
      <c r="AK84" s="58"/>
      <c r="AL84" s="58"/>
      <c r="AM84" s="58"/>
      <c r="AN84" s="58"/>
      <c r="AO84" s="58"/>
      <c r="AP84" s="58"/>
      <c r="AQ84" s="58">
        <v>180000</v>
      </c>
      <c r="AR84" s="59">
        <f t="shared" si="25"/>
        <v>5</v>
      </c>
      <c r="AS84" s="59">
        <f t="shared" si="26"/>
        <v>663100</v>
      </c>
      <c r="AT84" s="58">
        <f t="shared" si="19"/>
        <v>132600</v>
      </c>
      <c r="AU84" s="58">
        <f t="shared" si="20"/>
        <v>69100</v>
      </c>
      <c r="AV84" s="59">
        <f t="shared" si="21"/>
        <v>74000</v>
      </c>
      <c r="AW84" s="59">
        <f t="shared" si="27"/>
        <v>10500</v>
      </c>
      <c r="AX84" s="60">
        <f t="shared" si="28"/>
        <v>1.2627986348122868</v>
      </c>
      <c r="AY84" s="58">
        <v>69100</v>
      </c>
    </row>
    <row r="85" spans="1:51" ht="31.5" x14ac:dyDescent="0.25">
      <c r="A85" s="45">
        <v>13</v>
      </c>
      <c r="B85" s="46" t="s">
        <v>511</v>
      </c>
      <c r="C85" s="47" t="s">
        <v>466</v>
      </c>
      <c r="D85" s="47" t="s">
        <v>467</v>
      </c>
      <c r="E85" s="48" t="s">
        <v>512</v>
      </c>
      <c r="F85" s="49" t="s">
        <v>513</v>
      </c>
      <c r="G85" s="49" t="s">
        <v>513</v>
      </c>
      <c r="H85" s="50" t="s">
        <v>513</v>
      </c>
      <c r="I85" s="46"/>
      <c r="J85" s="46">
        <v>1</v>
      </c>
      <c r="K85" s="49">
        <v>1</v>
      </c>
      <c r="L85" s="49" t="s">
        <v>470</v>
      </c>
      <c r="M85" s="51">
        <v>18001</v>
      </c>
      <c r="N85" s="51">
        <f t="shared" si="22"/>
        <v>31299</v>
      </c>
      <c r="O85" s="51">
        <v>31302.782608695699</v>
      </c>
      <c r="P85" s="51">
        <v>49300</v>
      </c>
      <c r="Q85" s="51">
        <f t="shared" si="23"/>
        <v>40693.617391304404</v>
      </c>
      <c r="R85" s="52">
        <f t="shared" si="24"/>
        <v>58694.617391304404</v>
      </c>
      <c r="S85" s="53">
        <v>58600</v>
      </c>
      <c r="T85" s="54">
        <v>0</v>
      </c>
      <c r="U85" s="55" t="s">
        <v>6404</v>
      </c>
      <c r="V85" s="55" t="s">
        <v>6493</v>
      </c>
      <c r="W85" s="55" t="s">
        <v>173</v>
      </c>
      <c r="X85" s="56">
        <v>43294</v>
      </c>
      <c r="Y85" s="57" t="s">
        <v>7684</v>
      </c>
      <c r="Z85" s="57"/>
      <c r="AA85" s="58">
        <v>120000</v>
      </c>
      <c r="AB85" s="58">
        <v>110000</v>
      </c>
      <c r="AC85" s="58"/>
      <c r="AD85" s="58"/>
      <c r="AE85" s="58"/>
      <c r="AF85" s="58"/>
      <c r="AG85" s="58">
        <v>150000</v>
      </c>
      <c r="AH85" s="58"/>
      <c r="AI85" s="58"/>
      <c r="AJ85" s="58">
        <v>69100</v>
      </c>
      <c r="AK85" s="58"/>
      <c r="AL85" s="58"/>
      <c r="AM85" s="58">
        <v>196000</v>
      </c>
      <c r="AN85" s="58"/>
      <c r="AO85" s="58"/>
      <c r="AP85" s="58"/>
      <c r="AQ85" s="58">
        <v>180000</v>
      </c>
      <c r="AR85" s="59">
        <f t="shared" si="25"/>
        <v>6</v>
      </c>
      <c r="AS85" s="59">
        <f t="shared" si="26"/>
        <v>825100</v>
      </c>
      <c r="AT85" s="58">
        <f t="shared" si="19"/>
        <v>137500</v>
      </c>
      <c r="AU85" s="58">
        <f t="shared" si="20"/>
        <v>69100</v>
      </c>
      <c r="AV85" s="59">
        <f t="shared" si="21"/>
        <v>78900</v>
      </c>
      <c r="AW85" s="59">
        <f t="shared" si="27"/>
        <v>10500</v>
      </c>
      <c r="AX85" s="60">
        <f t="shared" si="28"/>
        <v>1.3464163822525599</v>
      </c>
      <c r="AY85" s="58">
        <v>69100</v>
      </c>
    </row>
    <row r="86" spans="1:51" x14ac:dyDescent="0.25">
      <c r="A86" s="45">
        <v>14</v>
      </c>
      <c r="B86" s="46" t="s">
        <v>514</v>
      </c>
      <c r="C86" s="47" t="s">
        <v>466</v>
      </c>
      <c r="D86" s="47" t="s">
        <v>467</v>
      </c>
      <c r="E86" s="48" t="s">
        <v>515</v>
      </c>
      <c r="F86" s="49" t="s">
        <v>516</v>
      </c>
      <c r="G86" s="49" t="s">
        <v>516</v>
      </c>
      <c r="H86" s="50" t="s">
        <v>516</v>
      </c>
      <c r="I86" s="46"/>
      <c r="J86" s="46">
        <v>1</v>
      </c>
      <c r="K86" s="49">
        <v>1</v>
      </c>
      <c r="L86" s="49" t="s">
        <v>470</v>
      </c>
      <c r="M86" s="51">
        <v>18001</v>
      </c>
      <c r="N86" s="51">
        <f t="shared" si="22"/>
        <v>31299</v>
      </c>
      <c r="O86" s="51">
        <v>31302.782608695699</v>
      </c>
      <c r="P86" s="51">
        <v>49300</v>
      </c>
      <c r="Q86" s="51">
        <f t="shared" si="23"/>
        <v>40693.617391304404</v>
      </c>
      <c r="R86" s="52">
        <f t="shared" si="24"/>
        <v>58694.617391304404</v>
      </c>
      <c r="S86" s="53">
        <v>58600</v>
      </c>
      <c r="T86" s="54">
        <v>0</v>
      </c>
      <c r="U86" s="55" t="s">
        <v>6404</v>
      </c>
      <c r="V86" s="55" t="s">
        <v>6493</v>
      </c>
      <c r="W86" s="55" t="s">
        <v>173</v>
      </c>
      <c r="X86" s="56">
        <v>43294</v>
      </c>
      <c r="Y86" s="57" t="s">
        <v>7684</v>
      </c>
      <c r="Z86" s="57"/>
      <c r="AA86" s="58">
        <v>120000</v>
      </c>
      <c r="AB86" s="58">
        <v>110000</v>
      </c>
      <c r="AC86" s="58"/>
      <c r="AD86" s="58">
        <v>150000</v>
      </c>
      <c r="AE86" s="58"/>
      <c r="AF86" s="58"/>
      <c r="AG86" s="58">
        <v>150000</v>
      </c>
      <c r="AH86" s="58">
        <v>162000</v>
      </c>
      <c r="AI86" s="58"/>
      <c r="AJ86" s="58">
        <v>69100</v>
      </c>
      <c r="AK86" s="58"/>
      <c r="AL86" s="58"/>
      <c r="AM86" s="58">
        <v>196000</v>
      </c>
      <c r="AN86" s="58"/>
      <c r="AO86" s="58"/>
      <c r="AP86" s="58"/>
      <c r="AQ86" s="58">
        <v>180000</v>
      </c>
      <c r="AR86" s="59">
        <f t="shared" si="25"/>
        <v>8</v>
      </c>
      <c r="AS86" s="59">
        <f t="shared" si="26"/>
        <v>1137100</v>
      </c>
      <c r="AT86" s="58">
        <f t="shared" si="19"/>
        <v>142100</v>
      </c>
      <c r="AU86" s="58">
        <f t="shared" si="20"/>
        <v>69100</v>
      </c>
      <c r="AV86" s="59">
        <f t="shared" si="21"/>
        <v>83500</v>
      </c>
      <c r="AW86" s="59">
        <f t="shared" si="27"/>
        <v>10500</v>
      </c>
      <c r="AX86" s="60">
        <f t="shared" si="28"/>
        <v>1.4249146757679183</v>
      </c>
      <c r="AY86" s="58">
        <v>69100</v>
      </c>
    </row>
    <row r="87" spans="1:51" ht="31.5" x14ac:dyDescent="0.25">
      <c r="A87" s="45">
        <v>16</v>
      </c>
      <c r="B87" s="46" t="s">
        <v>519</v>
      </c>
      <c r="C87" s="47" t="s">
        <v>466</v>
      </c>
      <c r="D87" s="47" t="s">
        <v>467</v>
      </c>
      <c r="E87" s="48" t="s">
        <v>520</v>
      </c>
      <c r="F87" s="49" t="s">
        <v>521</v>
      </c>
      <c r="G87" s="49" t="s">
        <v>521</v>
      </c>
      <c r="H87" s="50" t="s">
        <v>521</v>
      </c>
      <c r="I87" s="46"/>
      <c r="J87" s="46">
        <v>1</v>
      </c>
      <c r="K87" s="49">
        <v>1</v>
      </c>
      <c r="L87" s="49" t="s">
        <v>470</v>
      </c>
      <c r="M87" s="51">
        <v>18001</v>
      </c>
      <c r="N87" s="51">
        <f t="shared" si="22"/>
        <v>31299</v>
      </c>
      <c r="O87" s="51">
        <v>31302.782608695699</v>
      </c>
      <c r="P87" s="51">
        <v>49300</v>
      </c>
      <c r="Q87" s="51">
        <f t="shared" si="23"/>
        <v>40693.617391304404</v>
      </c>
      <c r="R87" s="52">
        <f t="shared" si="24"/>
        <v>58694.617391304404</v>
      </c>
      <c r="S87" s="53">
        <v>58600</v>
      </c>
      <c r="T87" s="54">
        <v>0</v>
      </c>
      <c r="U87" s="55" t="s">
        <v>6404</v>
      </c>
      <c r="V87" s="55" t="s">
        <v>6493</v>
      </c>
      <c r="W87" s="55" t="s">
        <v>173</v>
      </c>
      <c r="X87" s="56">
        <v>43294</v>
      </c>
      <c r="Y87" s="57" t="s">
        <v>7684</v>
      </c>
      <c r="Z87" s="57"/>
      <c r="AA87" s="58">
        <v>120000</v>
      </c>
      <c r="AB87" s="58"/>
      <c r="AC87" s="58"/>
      <c r="AD87" s="58">
        <v>150000</v>
      </c>
      <c r="AE87" s="58"/>
      <c r="AF87" s="58"/>
      <c r="AG87" s="58">
        <v>150000</v>
      </c>
      <c r="AH87" s="58">
        <v>144000</v>
      </c>
      <c r="AI87" s="58"/>
      <c r="AJ87" s="58">
        <v>69100</v>
      </c>
      <c r="AK87" s="58"/>
      <c r="AL87" s="58"/>
      <c r="AM87" s="58"/>
      <c r="AN87" s="58"/>
      <c r="AO87" s="58"/>
      <c r="AP87" s="58"/>
      <c r="AQ87" s="58">
        <v>180000</v>
      </c>
      <c r="AR87" s="59">
        <f t="shared" si="25"/>
        <v>6</v>
      </c>
      <c r="AS87" s="59">
        <f t="shared" si="26"/>
        <v>813100</v>
      </c>
      <c r="AT87" s="58">
        <f t="shared" si="19"/>
        <v>135500</v>
      </c>
      <c r="AU87" s="58">
        <f t="shared" si="20"/>
        <v>69100</v>
      </c>
      <c r="AV87" s="59">
        <f t="shared" si="21"/>
        <v>76900</v>
      </c>
      <c r="AW87" s="59">
        <f t="shared" si="27"/>
        <v>10500</v>
      </c>
      <c r="AX87" s="60">
        <f t="shared" si="28"/>
        <v>1.3122866894197953</v>
      </c>
      <c r="AY87" s="58">
        <v>69100</v>
      </c>
    </row>
    <row r="88" spans="1:51" x14ac:dyDescent="0.25">
      <c r="A88" s="45">
        <v>17</v>
      </c>
      <c r="B88" s="46" t="s">
        <v>522</v>
      </c>
      <c r="C88" s="47" t="s">
        <v>466</v>
      </c>
      <c r="D88" s="47" t="s">
        <v>467</v>
      </c>
      <c r="E88" s="48" t="s">
        <v>523</v>
      </c>
      <c r="F88" s="49" t="s">
        <v>524</v>
      </c>
      <c r="G88" s="49" t="s">
        <v>524</v>
      </c>
      <c r="H88" s="50" t="s">
        <v>524</v>
      </c>
      <c r="I88" s="46"/>
      <c r="J88" s="46">
        <v>1</v>
      </c>
      <c r="K88" s="49">
        <v>1</v>
      </c>
      <c r="L88" s="49" t="s">
        <v>470</v>
      </c>
      <c r="M88" s="51">
        <v>18001</v>
      </c>
      <c r="N88" s="51">
        <f t="shared" si="22"/>
        <v>31299</v>
      </c>
      <c r="O88" s="51">
        <v>31302.782608695699</v>
      </c>
      <c r="P88" s="51">
        <v>49300</v>
      </c>
      <c r="Q88" s="51">
        <f t="shared" si="23"/>
        <v>40693.617391304404</v>
      </c>
      <c r="R88" s="52">
        <f t="shared" si="24"/>
        <v>58694.617391304404</v>
      </c>
      <c r="S88" s="53">
        <v>58600</v>
      </c>
      <c r="T88" s="54">
        <v>0</v>
      </c>
      <c r="U88" s="55" t="s">
        <v>6404</v>
      </c>
      <c r="V88" s="55" t="s">
        <v>6493</v>
      </c>
      <c r="W88" s="55" t="s">
        <v>173</v>
      </c>
      <c r="X88" s="56">
        <v>43294</v>
      </c>
      <c r="Y88" s="57" t="s">
        <v>7684</v>
      </c>
      <c r="Z88" s="57"/>
      <c r="AA88" s="58">
        <v>120000</v>
      </c>
      <c r="AB88" s="58"/>
      <c r="AC88" s="58"/>
      <c r="AD88" s="58"/>
      <c r="AE88" s="58"/>
      <c r="AF88" s="58"/>
      <c r="AG88" s="58"/>
      <c r="AH88" s="58">
        <v>176000</v>
      </c>
      <c r="AI88" s="58"/>
      <c r="AJ88" s="58">
        <v>69100</v>
      </c>
      <c r="AK88" s="58"/>
      <c r="AL88" s="58"/>
      <c r="AM88" s="58"/>
      <c r="AN88" s="58"/>
      <c r="AO88" s="58"/>
      <c r="AP88" s="58"/>
      <c r="AQ88" s="58">
        <v>180000</v>
      </c>
      <c r="AR88" s="59">
        <f t="shared" si="25"/>
        <v>4</v>
      </c>
      <c r="AS88" s="59">
        <f t="shared" si="26"/>
        <v>545100</v>
      </c>
      <c r="AT88" s="58">
        <f t="shared" si="19"/>
        <v>136300</v>
      </c>
      <c r="AU88" s="58">
        <f t="shared" si="20"/>
        <v>69100</v>
      </c>
      <c r="AV88" s="59">
        <f t="shared" si="21"/>
        <v>77700</v>
      </c>
      <c r="AW88" s="59">
        <f t="shared" si="27"/>
        <v>10500</v>
      </c>
      <c r="AX88" s="60">
        <f t="shared" si="28"/>
        <v>1.3259385665529009</v>
      </c>
      <c r="AY88" s="58">
        <v>69100</v>
      </c>
    </row>
    <row r="89" spans="1:51" x14ac:dyDescent="0.25">
      <c r="A89" s="45">
        <v>18</v>
      </c>
      <c r="B89" s="46" t="s">
        <v>525</v>
      </c>
      <c r="C89" s="47" t="s">
        <v>466</v>
      </c>
      <c r="D89" s="47" t="s">
        <v>467</v>
      </c>
      <c r="E89" s="48" t="s">
        <v>526</v>
      </c>
      <c r="F89" s="49" t="s">
        <v>527</v>
      </c>
      <c r="G89" s="49" t="s">
        <v>527</v>
      </c>
      <c r="H89" s="50" t="s">
        <v>527</v>
      </c>
      <c r="I89" s="46"/>
      <c r="J89" s="46">
        <v>1</v>
      </c>
      <c r="K89" s="49">
        <v>1</v>
      </c>
      <c r="L89" s="49" t="s">
        <v>470</v>
      </c>
      <c r="M89" s="51">
        <v>18001</v>
      </c>
      <c r="N89" s="51">
        <f t="shared" si="22"/>
        <v>31299</v>
      </c>
      <c r="O89" s="51">
        <v>31302.782608695699</v>
      </c>
      <c r="P89" s="51">
        <v>49300</v>
      </c>
      <c r="Q89" s="51">
        <f t="shared" si="23"/>
        <v>40693.617391304404</v>
      </c>
      <c r="R89" s="52">
        <f t="shared" si="24"/>
        <v>58694.617391304404</v>
      </c>
      <c r="S89" s="53">
        <v>58600</v>
      </c>
      <c r="T89" s="54">
        <v>0</v>
      </c>
      <c r="U89" s="55" t="s">
        <v>2615</v>
      </c>
      <c r="V89" s="55" t="s">
        <v>6385</v>
      </c>
      <c r="W89" s="55" t="s">
        <v>173</v>
      </c>
      <c r="X89" s="56">
        <v>43294</v>
      </c>
      <c r="Y89" s="57" t="s">
        <v>7684</v>
      </c>
      <c r="Z89" s="57"/>
      <c r="AA89" s="58">
        <v>120000</v>
      </c>
      <c r="AB89" s="58"/>
      <c r="AC89" s="58"/>
      <c r="AD89" s="58"/>
      <c r="AE89" s="58"/>
      <c r="AF89" s="58"/>
      <c r="AG89" s="58"/>
      <c r="AH89" s="58">
        <v>176000</v>
      </c>
      <c r="AI89" s="58"/>
      <c r="AJ89" s="58">
        <v>69100</v>
      </c>
      <c r="AK89" s="58"/>
      <c r="AL89" s="58"/>
      <c r="AM89" s="58"/>
      <c r="AN89" s="58"/>
      <c r="AO89" s="58"/>
      <c r="AP89" s="58"/>
      <c r="AQ89" s="58">
        <v>180000</v>
      </c>
      <c r="AR89" s="59">
        <f t="shared" si="25"/>
        <v>4</v>
      </c>
      <c r="AS89" s="59">
        <f t="shared" si="26"/>
        <v>545100</v>
      </c>
      <c r="AT89" s="58">
        <f t="shared" si="19"/>
        <v>136300</v>
      </c>
      <c r="AU89" s="58">
        <f t="shared" si="20"/>
        <v>69100</v>
      </c>
      <c r="AV89" s="59">
        <f t="shared" si="21"/>
        <v>77700</v>
      </c>
      <c r="AW89" s="59">
        <f t="shared" si="27"/>
        <v>10500</v>
      </c>
      <c r="AX89" s="60">
        <f t="shared" si="28"/>
        <v>1.3259385665529009</v>
      </c>
      <c r="AY89" s="58">
        <v>69100</v>
      </c>
    </row>
    <row r="90" spans="1:51" x14ac:dyDescent="0.25">
      <c r="A90" s="45">
        <v>19</v>
      </c>
      <c r="B90" s="46" t="s">
        <v>528</v>
      </c>
      <c r="C90" s="47" t="s">
        <v>466</v>
      </c>
      <c r="D90" s="47" t="s">
        <v>467</v>
      </c>
      <c r="E90" s="48" t="s">
        <v>529</v>
      </c>
      <c r="F90" s="49" t="s">
        <v>530</v>
      </c>
      <c r="G90" s="49" t="s">
        <v>530</v>
      </c>
      <c r="H90" s="50" t="s">
        <v>530</v>
      </c>
      <c r="I90" s="46"/>
      <c r="J90" s="46">
        <v>1</v>
      </c>
      <c r="K90" s="49">
        <v>1</v>
      </c>
      <c r="L90" s="49" t="s">
        <v>470</v>
      </c>
      <c r="M90" s="51">
        <v>18001</v>
      </c>
      <c r="N90" s="51">
        <f t="shared" si="22"/>
        <v>31299</v>
      </c>
      <c r="O90" s="51">
        <v>31302.782608695699</v>
      </c>
      <c r="P90" s="51">
        <v>49300</v>
      </c>
      <c r="Q90" s="51">
        <f t="shared" si="23"/>
        <v>40693.617391304404</v>
      </c>
      <c r="R90" s="52">
        <f t="shared" si="24"/>
        <v>58694.617391304404</v>
      </c>
      <c r="S90" s="53">
        <v>58600</v>
      </c>
      <c r="T90" s="54" t="s">
        <v>6618</v>
      </c>
      <c r="U90" s="55" t="s">
        <v>6404</v>
      </c>
      <c r="V90" s="55" t="s">
        <v>6493</v>
      </c>
      <c r="W90" s="55" t="s">
        <v>173</v>
      </c>
      <c r="X90" s="56">
        <v>43294</v>
      </c>
      <c r="Y90" s="57" t="s">
        <v>7684</v>
      </c>
      <c r="Z90" s="57"/>
      <c r="AA90" s="58">
        <v>120000</v>
      </c>
      <c r="AB90" s="58"/>
      <c r="AC90" s="58"/>
      <c r="AD90" s="58"/>
      <c r="AE90" s="58"/>
      <c r="AF90" s="58"/>
      <c r="AG90" s="58"/>
      <c r="AH90" s="58">
        <v>176000</v>
      </c>
      <c r="AI90" s="58"/>
      <c r="AJ90" s="58">
        <v>69100</v>
      </c>
      <c r="AK90" s="58"/>
      <c r="AL90" s="58"/>
      <c r="AM90" s="58"/>
      <c r="AN90" s="58"/>
      <c r="AO90" s="58"/>
      <c r="AP90" s="58"/>
      <c r="AQ90" s="58">
        <v>180000</v>
      </c>
      <c r="AR90" s="59">
        <f t="shared" si="25"/>
        <v>4</v>
      </c>
      <c r="AS90" s="59">
        <f t="shared" si="26"/>
        <v>545100</v>
      </c>
      <c r="AT90" s="58">
        <f t="shared" si="19"/>
        <v>136300</v>
      </c>
      <c r="AU90" s="58">
        <f t="shared" si="20"/>
        <v>69100</v>
      </c>
      <c r="AV90" s="59">
        <f t="shared" si="21"/>
        <v>77700</v>
      </c>
      <c r="AW90" s="59">
        <f t="shared" si="27"/>
        <v>10500</v>
      </c>
      <c r="AX90" s="60">
        <f t="shared" si="28"/>
        <v>1.3259385665529009</v>
      </c>
      <c r="AY90" s="58">
        <v>69100</v>
      </c>
    </row>
    <row r="91" spans="1:51" ht="31.5" x14ac:dyDescent="0.25">
      <c r="A91" s="45">
        <v>20</v>
      </c>
      <c r="B91" s="46" t="s">
        <v>531</v>
      </c>
      <c r="C91" s="47" t="s">
        <v>466</v>
      </c>
      <c r="D91" s="47" t="s">
        <v>467</v>
      </c>
      <c r="E91" s="48" t="s">
        <v>532</v>
      </c>
      <c r="F91" s="49" t="s">
        <v>533</v>
      </c>
      <c r="G91" s="49" t="s">
        <v>533</v>
      </c>
      <c r="H91" s="50" t="s">
        <v>533</v>
      </c>
      <c r="I91" s="46"/>
      <c r="J91" s="46">
        <v>1</v>
      </c>
      <c r="K91" s="49">
        <v>1</v>
      </c>
      <c r="L91" s="49" t="s">
        <v>470</v>
      </c>
      <c r="M91" s="51">
        <v>18001</v>
      </c>
      <c r="N91" s="51">
        <f t="shared" si="22"/>
        <v>31299</v>
      </c>
      <c r="O91" s="51">
        <v>31302.782608695699</v>
      </c>
      <c r="P91" s="51">
        <v>49300</v>
      </c>
      <c r="Q91" s="51">
        <f t="shared" si="23"/>
        <v>40693.617391304404</v>
      </c>
      <c r="R91" s="52">
        <f t="shared" si="24"/>
        <v>58694.617391304404</v>
      </c>
      <c r="S91" s="53">
        <v>58600</v>
      </c>
      <c r="T91" s="54">
        <v>0</v>
      </c>
      <c r="U91" s="55" t="s">
        <v>2615</v>
      </c>
      <c r="V91" s="55" t="s">
        <v>6493</v>
      </c>
      <c r="W91" s="55" t="s">
        <v>29</v>
      </c>
      <c r="X91" s="56">
        <v>43294</v>
      </c>
      <c r="Y91" s="57" t="s">
        <v>7684</v>
      </c>
      <c r="Z91" s="57"/>
      <c r="AA91" s="58">
        <v>120000</v>
      </c>
      <c r="AB91" s="58">
        <v>110000</v>
      </c>
      <c r="AC91" s="58"/>
      <c r="AD91" s="58"/>
      <c r="AE91" s="58"/>
      <c r="AF91" s="58">
        <v>150000</v>
      </c>
      <c r="AG91" s="58"/>
      <c r="AH91" s="58">
        <v>165000</v>
      </c>
      <c r="AI91" s="58"/>
      <c r="AJ91" s="58">
        <v>69100</v>
      </c>
      <c r="AK91" s="58"/>
      <c r="AL91" s="58"/>
      <c r="AM91" s="58">
        <v>196000</v>
      </c>
      <c r="AN91" s="58"/>
      <c r="AO91" s="58"/>
      <c r="AP91" s="58"/>
      <c r="AQ91" s="58">
        <v>180000</v>
      </c>
      <c r="AR91" s="59">
        <f t="shared" si="25"/>
        <v>7</v>
      </c>
      <c r="AS91" s="59">
        <f t="shared" si="26"/>
        <v>990100</v>
      </c>
      <c r="AT91" s="58">
        <f t="shared" si="19"/>
        <v>141400</v>
      </c>
      <c r="AU91" s="58">
        <f t="shared" si="20"/>
        <v>69100</v>
      </c>
      <c r="AV91" s="59">
        <f t="shared" si="21"/>
        <v>82800</v>
      </c>
      <c r="AW91" s="59">
        <f t="shared" si="27"/>
        <v>10500</v>
      </c>
      <c r="AX91" s="60">
        <f t="shared" si="28"/>
        <v>1.4129692832764507</v>
      </c>
      <c r="AY91" s="58">
        <v>69100</v>
      </c>
    </row>
    <row r="92" spans="1:51" ht="31.5" x14ac:dyDescent="0.25">
      <c r="A92" s="45">
        <v>21</v>
      </c>
      <c r="B92" s="46" t="s">
        <v>534</v>
      </c>
      <c r="C92" s="47" t="s">
        <v>466</v>
      </c>
      <c r="D92" s="47" t="s">
        <v>467</v>
      </c>
      <c r="E92" s="48" t="s">
        <v>535</v>
      </c>
      <c r="F92" s="49" t="s">
        <v>536</v>
      </c>
      <c r="G92" s="49" t="s">
        <v>536</v>
      </c>
      <c r="H92" s="50" t="s">
        <v>536</v>
      </c>
      <c r="I92" s="46"/>
      <c r="J92" s="46">
        <v>1</v>
      </c>
      <c r="K92" s="49">
        <v>1</v>
      </c>
      <c r="L92" s="49" t="s">
        <v>470</v>
      </c>
      <c r="M92" s="51">
        <v>18001</v>
      </c>
      <c r="N92" s="51">
        <f t="shared" si="22"/>
        <v>31299</v>
      </c>
      <c r="O92" s="51">
        <v>31302.782608695699</v>
      </c>
      <c r="P92" s="51">
        <v>49300</v>
      </c>
      <c r="Q92" s="51">
        <f t="shared" si="23"/>
        <v>40693.617391304404</v>
      </c>
      <c r="R92" s="52">
        <f t="shared" si="24"/>
        <v>58694.617391304404</v>
      </c>
      <c r="S92" s="53">
        <v>58600</v>
      </c>
      <c r="T92" s="54" t="s">
        <v>6592</v>
      </c>
      <c r="U92" s="55" t="s">
        <v>6404</v>
      </c>
      <c r="V92" s="55" t="s">
        <v>6493</v>
      </c>
      <c r="W92" s="55" t="s">
        <v>173</v>
      </c>
      <c r="X92" s="56">
        <v>43294</v>
      </c>
      <c r="Y92" s="57" t="s">
        <v>7684</v>
      </c>
      <c r="Z92" s="57"/>
      <c r="AA92" s="58">
        <v>120000</v>
      </c>
      <c r="AB92" s="58">
        <v>110000</v>
      </c>
      <c r="AC92" s="58"/>
      <c r="AD92" s="58"/>
      <c r="AE92" s="58"/>
      <c r="AF92" s="58">
        <v>150000</v>
      </c>
      <c r="AG92" s="58">
        <v>150000</v>
      </c>
      <c r="AH92" s="58"/>
      <c r="AI92" s="58"/>
      <c r="AJ92" s="58">
        <v>69100</v>
      </c>
      <c r="AK92" s="58"/>
      <c r="AL92" s="58"/>
      <c r="AM92" s="58">
        <v>196000</v>
      </c>
      <c r="AN92" s="58"/>
      <c r="AO92" s="58"/>
      <c r="AP92" s="58"/>
      <c r="AQ92" s="58">
        <v>180000</v>
      </c>
      <c r="AR92" s="59">
        <f t="shared" si="25"/>
        <v>7</v>
      </c>
      <c r="AS92" s="59">
        <f t="shared" si="26"/>
        <v>975100</v>
      </c>
      <c r="AT92" s="58">
        <f t="shared" si="19"/>
        <v>139300</v>
      </c>
      <c r="AU92" s="58">
        <f t="shared" si="20"/>
        <v>69100</v>
      </c>
      <c r="AV92" s="59">
        <f t="shared" si="21"/>
        <v>80700</v>
      </c>
      <c r="AW92" s="59">
        <f t="shared" si="27"/>
        <v>10500</v>
      </c>
      <c r="AX92" s="60">
        <f t="shared" si="28"/>
        <v>1.3771331058020477</v>
      </c>
      <c r="AY92" s="58">
        <v>69100</v>
      </c>
    </row>
    <row r="93" spans="1:51" ht="31.5" x14ac:dyDescent="0.25">
      <c r="A93" s="45">
        <v>22</v>
      </c>
      <c r="B93" s="46" t="s">
        <v>537</v>
      </c>
      <c r="C93" s="47" t="s">
        <v>466</v>
      </c>
      <c r="D93" s="47" t="s">
        <v>467</v>
      </c>
      <c r="E93" s="48" t="s">
        <v>538</v>
      </c>
      <c r="F93" s="49" t="s">
        <v>539</v>
      </c>
      <c r="G93" s="49" t="s">
        <v>539</v>
      </c>
      <c r="H93" s="50" t="s">
        <v>539</v>
      </c>
      <c r="I93" s="46"/>
      <c r="J93" s="46">
        <v>1</v>
      </c>
      <c r="K93" s="49">
        <v>1</v>
      </c>
      <c r="L93" s="49" t="s">
        <v>470</v>
      </c>
      <c r="M93" s="51">
        <v>18001</v>
      </c>
      <c r="N93" s="51">
        <f t="shared" si="22"/>
        <v>31299</v>
      </c>
      <c r="O93" s="51">
        <v>31302.782608695699</v>
      </c>
      <c r="P93" s="51">
        <v>49300</v>
      </c>
      <c r="Q93" s="51">
        <f t="shared" si="23"/>
        <v>40693.617391304404</v>
      </c>
      <c r="R93" s="52">
        <f t="shared" si="24"/>
        <v>58694.617391304404</v>
      </c>
      <c r="S93" s="53">
        <v>58600</v>
      </c>
      <c r="T93" s="54">
        <v>0</v>
      </c>
      <c r="U93" s="55" t="s">
        <v>2615</v>
      </c>
      <c r="V93" s="55" t="s">
        <v>6385</v>
      </c>
      <c r="W93" s="55" t="s">
        <v>173</v>
      </c>
      <c r="X93" s="56">
        <v>43294</v>
      </c>
      <c r="Y93" s="57" t="s">
        <v>7684</v>
      </c>
      <c r="Z93" s="57"/>
      <c r="AA93" s="58">
        <v>120000</v>
      </c>
      <c r="AB93" s="58"/>
      <c r="AC93" s="58"/>
      <c r="AD93" s="58">
        <v>150000</v>
      </c>
      <c r="AE93" s="58"/>
      <c r="AF93" s="58"/>
      <c r="AG93" s="58"/>
      <c r="AH93" s="58">
        <v>143000</v>
      </c>
      <c r="AI93" s="58"/>
      <c r="AJ93" s="58">
        <v>69100</v>
      </c>
      <c r="AK93" s="58"/>
      <c r="AL93" s="58"/>
      <c r="AM93" s="58"/>
      <c r="AN93" s="58"/>
      <c r="AO93" s="58"/>
      <c r="AP93" s="58"/>
      <c r="AQ93" s="58">
        <v>180000</v>
      </c>
      <c r="AR93" s="59">
        <f t="shared" si="25"/>
        <v>5</v>
      </c>
      <c r="AS93" s="59">
        <f t="shared" si="26"/>
        <v>662100</v>
      </c>
      <c r="AT93" s="58">
        <f t="shared" si="19"/>
        <v>132400</v>
      </c>
      <c r="AU93" s="58">
        <f t="shared" si="20"/>
        <v>69100</v>
      </c>
      <c r="AV93" s="59">
        <f t="shared" si="21"/>
        <v>73800</v>
      </c>
      <c r="AW93" s="59">
        <f t="shared" si="27"/>
        <v>10500</v>
      </c>
      <c r="AX93" s="60">
        <f t="shared" si="28"/>
        <v>1.2593856655290101</v>
      </c>
      <c r="AY93" s="58">
        <v>69100</v>
      </c>
    </row>
    <row r="94" spans="1:51" x14ac:dyDescent="0.25">
      <c r="A94" s="45">
        <v>23</v>
      </c>
      <c r="B94" s="46" t="s">
        <v>540</v>
      </c>
      <c r="C94" s="47" t="s">
        <v>466</v>
      </c>
      <c r="D94" s="47" t="s">
        <v>467</v>
      </c>
      <c r="E94" s="48" t="s">
        <v>541</v>
      </c>
      <c r="F94" s="49" t="s">
        <v>542</v>
      </c>
      <c r="G94" s="49" t="s">
        <v>542</v>
      </c>
      <c r="H94" s="50" t="s">
        <v>542</v>
      </c>
      <c r="I94" s="46"/>
      <c r="J94" s="46">
        <v>1</v>
      </c>
      <c r="K94" s="49">
        <v>1</v>
      </c>
      <c r="L94" s="49" t="s">
        <v>470</v>
      </c>
      <c r="M94" s="51">
        <v>18001</v>
      </c>
      <c r="N94" s="51">
        <f t="shared" si="22"/>
        <v>31299</v>
      </c>
      <c r="O94" s="51">
        <v>31302.782608695699</v>
      </c>
      <c r="P94" s="51">
        <v>49300</v>
      </c>
      <c r="Q94" s="51">
        <f t="shared" si="23"/>
        <v>40693.617391304404</v>
      </c>
      <c r="R94" s="52">
        <f t="shared" si="24"/>
        <v>58694.617391304404</v>
      </c>
      <c r="S94" s="53">
        <v>58600</v>
      </c>
      <c r="T94" s="54">
        <v>0</v>
      </c>
      <c r="U94" s="55" t="s">
        <v>6804</v>
      </c>
      <c r="V94" s="55" t="s">
        <v>6805</v>
      </c>
      <c r="W94" s="55" t="s">
        <v>173</v>
      </c>
      <c r="X94" s="56">
        <v>43294</v>
      </c>
      <c r="Y94" s="57" t="s">
        <v>7684</v>
      </c>
      <c r="Z94" s="57"/>
      <c r="AA94" s="58">
        <v>120000</v>
      </c>
      <c r="AB94" s="58">
        <v>110000</v>
      </c>
      <c r="AC94" s="58"/>
      <c r="AD94" s="58"/>
      <c r="AE94" s="58"/>
      <c r="AF94" s="58"/>
      <c r="AG94" s="58">
        <v>150000</v>
      </c>
      <c r="AH94" s="58">
        <v>144000</v>
      </c>
      <c r="AI94" s="58"/>
      <c r="AJ94" s="58">
        <v>69100</v>
      </c>
      <c r="AK94" s="58"/>
      <c r="AL94" s="58"/>
      <c r="AM94" s="58"/>
      <c r="AN94" s="58"/>
      <c r="AO94" s="58"/>
      <c r="AP94" s="58"/>
      <c r="AQ94" s="58">
        <v>180000</v>
      </c>
      <c r="AR94" s="59">
        <f t="shared" si="25"/>
        <v>6</v>
      </c>
      <c r="AS94" s="59">
        <f t="shared" si="26"/>
        <v>773100</v>
      </c>
      <c r="AT94" s="58">
        <f t="shared" si="19"/>
        <v>128900</v>
      </c>
      <c r="AU94" s="58">
        <f t="shared" si="20"/>
        <v>69100</v>
      </c>
      <c r="AV94" s="59">
        <f t="shared" si="21"/>
        <v>70300</v>
      </c>
      <c r="AW94" s="59">
        <f t="shared" si="27"/>
        <v>10500</v>
      </c>
      <c r="AX94" s="60">
        <f t="shared" si="28"/>
        <v>1.1996587030716723</v>
      </c>
      <c r="AY94" s="58">
        <v>69100</v>
      </c>
    </row>
    <row r="95" spans="1:51" x14ac:dyDescent="0.25">
      <c r="A95" s="45">
        <v>24</v>
      </c>
      <c r="B95" s="46" t="s">
        <v>543</v>
      </c>
      <c r="C95" s="47" t="s">
        <v>466</v>
      </c>
      <c r="D95" s="47" t="s">
        <v>467</v>
      </c>
      <c r="E95" s="48" t="s">
        <v>544</v>
      </c>
      <c r="F95" s="49" t="s">
        <v>545</v>
      </c>
      <c r="G95" s="49" t="s">
        <v>545</v>
      </c>
      <c r="H95" s="50" t="s">
        <v>545</v>
      </c>
      <c r="I95" s="46"/>
      <c r="J95" s="46">
        <v>1</v>
      </c>
      <c r="K95" s="49">
        <v>1</v>
      </c>
      <c r="L95" s="49" t="s">
        <v>470</v>
      </c>
      <c r="M95" s="51">
        <v>18001</v>
      </c>
      <c r="N95" s="51">
        <f t="shared" si="22"/>
        <v>31299</v>
      </c>
      <c r="O95" s="51">
        <v>31302.782608695699</v>
      </c>
      <c r="P95" s="51">
        <v>49300</v>
      </c>
      <c r="Q95" s="51">
        <f t="shared" si="23"/>
        <v>40693.617391304404</v>
      </c>
      <c r="R95" s="52">
        <f t="shared" si="24"/>
        <v>58694.617391304404</v>
      </c>
      <c r="S95" s="53">
        <v>58600</v>
      </c>
      <c r="T95" s="54">
        <v>0</v>
      </c>
      <c r="U95" s="55" t="s">
        <v>6804</v>
      </c>
      <c r="V95" s="55" t="s">
        <v>6805</v>
      </c>
      <c r="W95" s="55" t="s">
        <v>173</v>
      </c>
      <c r="X95" s="56">
        <v>43294</v>
      </c>
      <c r="Y95" s="57" t="s">
        <v>7684</v>
      </c>
      <c r="Z95" s="57"/>
      <c r="AA95" s="58">
        <v>120000</v>
      </c>
      <c r="AB95" s="58">
        <v>110000</v>
      </c>
      <c r="AC95" s="58"/>
      <c r="AD95" s="58"/>
      <c r="AE95" s="58"/>
      <c r="AF95" s="58">
        <v>150000</v>
      </c>
      <c r="AG95" s="58">
        <v>150000</v>
      </c>
      <c r="AH95" s="58">
        <v>165000</v>
      </c>
      <c r="AI95" s="58"/>
      <c r="AJ95" s="58">
        <v>69100</v>
      </c>
      <c r="AK95" s="58"/>
      <c r="AL95" s="58"/>
      <c r="AM95" s="58">
        <v>196000</v>
      </c>
      <c r="AN95" s="58"/>
      <c r="AO95" s="58"/>
      <c r="AP95" s="58"/>
      <c r="AQ95" s="58">
        <v>180000</v>
      </c>
      <c r="AR95" s="59">
        <f t="shared" si="25"/>
        <v>8</v>
      </c>
      <c r="AS95" s="59">
        <f t="shared" si="26"/>
        <v>1140100</v>
      </c>
      <c r="AT95" s="58">
        <f t="shared" si="19"/>
        <v>142500</v>
      </c>
      <c r="AU95" s="58">
        <f t="shared" si="20"/>
        <v>69100</v>
      </c>
      <c r="AV95" s="59">
        <f t="shared" si="21"/>
        <v>83900</v>
      </c>
      <c r="AW95" s="59">
        <f t="shared" si="27"/>
        <v>10500</v>
      </c>
      <c r="AX95" s="60">
        <f t="shared" si="28"/>
        <v>1.4317406143344709</v>
      </c>
      <c r="AY95" s="58">
        <v>69100</v>
      </c>
    </row>
    <row r="96" spans="1:51" x14ac:dyDescent="0.25">
      <c r="A96" s="45">
        <v>25</v>
      </c>
      <c r="B96" s="46" t="s">
        <v>546</v>
      </c>
      <c r="C96" s="47" t="s">
        <v>466</v>
      </c>
      <c r="D96" s="47" t="s">
        <v>467</v>
      </c>
      <c r="E96" s="48" t="s">
        <v>547</v>
      </c>
      <c r="F96" s="49" t="s">
        <v>548</v>
      </c>
      <c r="G96" s="49" t="s">
        <v>548</v>
      </c>
      <c r="H96" s="50" t="s">
        <v>548</v>
      </c>
      <c r="I96" s="46"/>
      <c r="J96" s="46">
        <v>1</v>
      </c>
      <c r="K96" s="49">
        <v>1</v>
      </c>
      <c r="L96" s="49" t="s">
        <v>470</v>
      </c>
      <c r="M96" s="51">
        <v>18001</v>
      </c>
      <c r="N96" s="51">
        <f t="shared" si="22"/>
        <v>31299</v>
      </c>
      <c r="O96" s="51">
        <v>31302.782608695699</v>
      </c>
      <c r="P96" s="51">
        <v>49300</v>
      </c>
      <c r="Q96" s="51">
        <f t="shared" si="23"/>
        <v>40693.617391304404</v>
      </c>
      <c r="R96" s="52">
        <f t="shared" si="24"/>
        <v>58694.617391304404</v>
      </c>
      <c r="S96" s="53">
        <v>58600</v>
      </c>
      <c r="T96" s="54">
        <v>0</v>
      </c>
      <c r="U96" s="55" t="s">
        <v>1743</v>
      </c>
      <c r="V96" s="55" t="s">
        <v>7052</v>
      </c>
      <c r="W96" s="55" t="s">
        <v>195</v>
      </c>
      <c r="X96" s="56">
        <v>43294</v>
      </c>
      <c r="Y96" s="57" t="s">
        <v>7684</v>
      </c>
      <c r="Z96" s="57"/>
      <c r="AA96" s="58">
        <v>120000</v>
      </c>
      <c r="AB96" s="58">
        <v>110000</v>
      </c>
      <c r="AC96" s="58"/>
      <c r="AD96" s="58"/>
      <c r="AE96" s="58"/>
      <c r="AF96" s="58">
        <v>150000</v>
      </c>
      <c r="AG96" s="58">
        <v>150000</v>
      </c>
      <c r="AH96" s="58"/>
      <c r="AI96" s="58"/>
      <c r="AJ96" s="58">
        <v>69100</v>
      </c>
      <c r="AK96" s="58"/>
      <c r="AL96" s="58"/>
      <c r="AM96" s="58">
        <v>196000</v>
      </c>
      <c r="AN96" s="58"/>
      <c r="AO96" s="58"/>
      <c r="AP96" s="58"/>
      <c r="AQ96" s="58">
        <v>180000</v>
      </c>
      <c r="AR96" s="59">
        <f t="shared" si="25"/>
        <v>7</v>
      </c>
      <c r="AS96" s="59">
        <f t="shared" si="26"/>
        <v>975100</v>
      </c>
      <c r="AT96" s="58">
        <f t="shared" si="19"/>
        <v>139300</v>
      </c>
      <c r="AU96" s="58">
        <f t="shared" si="20"/>
        <v>69100</v>
      </c>
      <c r="AV96" s="59">
        <f t="shared" si="21"/>
        <v>80700</v>
      </c>
      <c r="AW96" s="59">
        <f t="shared" si="27"/>
        <v>10500</v>
      </c>
      <c r="AX96" s="60">
        <f t="shared" si="28"/>
        <v>1.3771331058020477</v>
      </c>
      <c r="AY96" s="58">
        <v>69100</v>
      </c>
    </row>
    <row r="97" spans="1:51" ht="31.5" x14ac:dyDescent="0.25">
      <c r="A97" s="45">
        <v>15</v>
      </c>
      <c r="B97" s="46" t="s">
        <v>517</v>
      </c>
      <c r="C97" s="47" t="s">
        <v>466</v>
      </c>
      <c r="D97" s="47" t="s">
        <v>467</v>
      </c>
      <c r="E97" s="62">
        <v>18.702999999999999</v>
      </c>
      <c r="F97" s="49" t="s">
        <v>518</v>
      </c>
      <c r="G97" s="49" t="s">
        <v>518</v>
      </c>
      <c r="H97" s="50" t="s">
        <v>518</v>
      </c>
      <c r="I97" s="46"/>
      <c r="J97" s="46">
        <v>1</v>
      </c>
      <c r="K97" s="49">
        <v>1</v>
      </c>
      <c r="L97" s="49" t="s">
        <v>470</v>
      </c>
      <c r="M97" s="51">
        <v>18001</v>
      </c>
      <c r="N97" s="51">
        <f t="shared" si="22"/>
        <v>31299</v>
      </c>
      <c r="O97" s="51">
        <v>31302.782608695699</v>
      </c>
      <c r="P97" s="51">
        <v>49300</v>
      </c>
      <c r="Q97" s="51">
        <f t="shared" si="23"/>
        <v>40693.617391304404</v>
      </c>
      <c r="R97" s="52">
        <f t="shared" si="24"/>
        <v>58694.617391304404</v>
      </c>
      <c r="S97" s="53">
        <v>58600</v>
      </c>
      <c r="T97" s="54">
        <v>0</v>
      </c>
      <c r="U97" s="55" t="s">
        <v>6404</v>
      </c>
      <c r="V97" s="55" t="s">
        <v>6493</v>
      </c>
      <c r="W97" s="55" t="s">
        <v>173</v>
      </c>
      <c r="X97" s="56">
        <v>43294</v>
      </c>
      <c r="Y97" s="57" t="str">
        <f>VLOOKUP(B97,'[2]DVKT TYC (đang phê duyệt)'!$B$6:$Z$119,25,0)</f>
        <v>Đang đề nghị phê duyệt</v>
      </c>
      <c r="Z97" s="57"/>
      <c r="AA97" s="58">
        <v>120000</v>
      </c>
      <c r="AB97" s="58"/>
      <c r="AC97" s="58"/>
      <c r="AD97" s="58"/>
      <c r="AE97" s="58"/>
      <c r="AF97" s="58"/>
      <c r="AG97" s="58"/>
      <c r="AH97" s="58">
        <v>170000</v>
      </c>
      <c r="AI97" s="58"/>
      <c r="AJ97" s="58">
        <v>69100</v>
      </c>
      <c r="AK97" s="58"/>
      <c r="AL97" s="58"/>
      <c r="AM97" s="58"/>
      <c r="AN97" s="58"/>
      <c r="AO97" s="58"/>
      <c r="AP97" s="58"/>
      <c r="AQ97" s="58">
        <v>180000</v>
      </c>
      <c r="AR97" s="59">
        <f t="shared" si="25"/>
        <v>4</v>
      </c>
      <c r="AS97" s="59">
        <f t="shared" si="26"/>
        <v>539100</v>
      </c>
      <c r="AT97" s="58">
        <f t="shared" si="19"/>
        <v>134800</v>
      </c>
      <c r="AU97" s="58">
        <f t="shared" si="20"/>
        <v>69100</v>
      </c>
      <c r="AV97" s="59">
        <f t="shared" si="21"/>
        <v>76200</v>
      </c>
      <c r="AW97" s="59">
        <f>AT97-S97</f>
        <v>76200</v>
      </c>
      <c r="AX97" s="60">
        <f t="shared" si="28"/>
        <v>1.3003412969283277</v>
      </c>
      <c r="AY97" s="58">
        <v>69100</v>
      </c>
    </row>
    <row r="98" spans="1:51" ht="31.5" x14ac:dyDescent="0.25">
      <c r="A98" s="45">
        <v>1464</v>
      </c>
      <c r="B98" s="46" t="s">
        <v>4772</v>
      </c>
      <c r="C98" s="47" t="s">
        <v>4773</v>
      </c>
      <c r="D98" s="47" t="s">
        <v>549</v>
      </c>
      <c r="E98" s="48" t="s">
        <v>4774</v>
      </c>
      <c r="F98" s="49" t="s">
        <v>4775</v>
      </c>
      <c r="G98" s="49" t="s">
        <v>4775</v>
      </c>
      <c r="H98" s="50" t="s">
        <v>4775</v>
      </c>
      <c r="I98" s="46" t="s">
        <v>439</v>
      </c>
      <c r="J98" s="46">
        <v>768</v>
      </c>
      <c r="K98" s="49">
        <v>768</v>
      </c>
      <c r="L98" s="49" t="s">
        <v>4776</v>
      </c>
      <c r="M98" s="51">
        <v>41000</v>
      </c>
      <c r="N98" s="51">
        <f t="shared" si="22"/>
        <v>21900</v>
      </c>
      <c r="O98" s="51">
        <v>21913.043478260901</v>
      </c>
      <c r="P98" s="51">
        <v>62900</v>
      </c>
      <c r="Q98" s="51">
        <f t="shared" si="23"/>
        <v>28486.956521739172</v>
      </c>
      <c r="R98" s="52">
        <f t="shared" si="24"/>
        <v>69486.956521739165</v>
      </c>
      <c r="S98" s="53">
        <v>69400</v>
      </c>
      <c r="T98" s="54">
        <v>0</v>
      </c>
      <c r="U98" s="55" t="s">
        <v>90</v>
      </c>
      <c r="V98" s="55" t="s">
        <v>201</v>
      </c>
      <c r="W98" s="55" t="s">
        <v>24</v>
      </c>
      <c r="X98" s="56">
        <v>43294</v>
      </c>
      <c r="Y98" s="57" t="s">
        <v>7684</v>
      </c>
      <c r="Z98" s="57"/>
      <c r="AA98" s="58"/>
      <c r="AB98" s="58"/>
      <c r="AC98" s="58"/>
      <c r="AD98" s="58"/>
      <c r="AE98" s="58"/>
      <c r="AF98" s="58"/>
      <c r="AG98" s="58"/>
      <c r="AH98" s="58">
        <v>260000</v>
      </c>
      <c r="AI98" s="58"/>
      <c r="AJ98" s="58">
        <v>70920</v>
      </c>
      <c r="AK98" s="58"/>
      <c r="AL98" s="58"/>
      <c r="AM98" s="58"/>
      <c r="AN98" s="58"/>
      <c r="AO98" s="58"/>
      <c r="AP98" s="58"/>
      <c r="AQ98" s="58">
        <v>83000</v>
      </c>
      <c r="AR98" s="59">
        <f t="shared" si="25"/>
        <v>3</v>
      </c>
      <c r="AS98" s="59">
        <f t="shared" si="26"/>
        <v>413920</v>
      </c>
      <c r="AT98" s="58">
        <f t="shared" si="19"/>
        <v>138000</v>
      </c>
      <c r="AU98" s="58">
        <f t="shared" si="20"/>
        <v>70920</v>
      </c>
      <c r="AV98" s="59">
        <f t="shared" si="21"/>
        <v>68600</v>
      </c>
      <c r="AW98" s="59">
        <f t="shared" ref="AW98:AW105" si="29">AU98-S98</f>
        <v>1520</v>
      </c>
      <c r="AX98" s="60">
        <f t="shared" si="28"/>
        <v>0.98847262247838619</v>
      </c>
      <c r="AY98" s="58">
        <v>70920</v>
      </c>
    </row>
    <row r="99" spans="1:51" x14ac:dyDescent="0.25">
      <c r="A99" s="45">
        <v>2063</v>
      </c>
      <c r="B99" s="46" t="s">
        <v>6821</v>
      </c>
      <c r="C99" s="47" t="s">
        <v>6822</v>
      </c>
      <c r="D99" s="47" t="s">
        <v>6803</v>
      </c>
      <c r="E99" s="48" t="s">
        <v>6823</v>
      </c>
      <c r="F99" s="49" t="s">
        <v>6824</v>
      </c>
      <c r="G99" s="49" t="s">
        <v>6824</v>
      </c>
      <c r="H99" s="50" t="s">
        <v>6824</v>
      </c>
      <c r="I99" s="46"/>
      <c r="J99" s="46">
        <v>1635</v>
      </c>
      <c r="K99" s="49">
        <v>1635</v>
      </c>
      <c r="L99" s="49" t="s">
        <v>6825</v>
      </c>
      <c r="M99" s="51">
        <v>45000</v>
      </c>
      <c r="N99" s="51">
        <f t="shared" si="22"/>
        <v>10400</v>
      </c>
      <c r="O99" s="51">
        <v>10486.956521739099</v>
      </c>
      <c r="P99" s="51">
        <v>55400</v>
      </c>
      <c r="Q99" s="51">
        <f t="shared" si="23"/>
        <v>13633.043478260828</v>
      </c>
      <c r="R99" s="52">
        <f t="shared" si="24"/>
        <v>58633.043478260828</v>
      </c>
      <c r="S99" s="53">
        <v>58600</v>
      </c>
      <c r="T99" s="54">
        <v>0</v>
      </c>
      <c r="U99" s="55" t="s">
        <v>6404</v>
      </c>
      <c r="V99" s="55" t="s">
        <v>6493</v>
      </c>
      <c r="W99" s="55" t="s">
        <v>173</v>
      </c>
      <c r="X99" s="56">
        <v>43294</v>
      </c>
      <c r="Y99" s="57" t="s">
        <v>7684</v>
      </c>
      <c r="Z99" s="57"/>
      <c r="AA99" s="58"/>
      <c r="AB99" s="58">
        <v>86000</v>
      </c>
      <c r="AC99" s="58"/>
      <c r="AD99" s="58"/>
      <c r="AE99" s="58"/>
      <c r="AF99" s="58"/>
      <c r="AG99" s="58">
        <v>92000</v>
      </c>
      <c r="AH99" s="58"/>
      <c r="AI99" s="58"/>
      <c r="AJ99" s="58">
        <v>73100</v>
      </c>
      <c r="AK99" s="58"/>
      <c r="AL99" s="58"/>
      <c r="AM99" s="58">
        <v>86000</v>
      </c>
      <c r="AN99" s="58"/>
      <c r="AO99" s="58"/>
      <c r="AP99" s="58"/>
      <c r="AQ99" s="58">
        <v>86000</v>
      </c>
      <c r="AR99" s="59">
        <f t="shared" si="25"/>
        <v>5</v>
      </c>
      <c r="AS99" s="59">
        <f t="shared" si="26"/>
        <v>423100</v>
      </c>
      <c r="AT99" s="58">
        <f t="shared" si="19"/>
        <v>84600</v>
      </c>
      <c r="AU99" s="58">
        <f t="shared" si="20"/>
        <v>73100</v>
      </c>
      <c r="AV99" s="59">
        <f t="shared" si="21"/>
        <v>26000</v>
      </c>
      <c r="AW99" s="59">
        <f t="shared" si="29"/>
        <v>14500</v>
      </c>
      <c r="AX99" s="60">
        <f t="shared" si="28"/>
        <v>0.44368600682593851</v>
      </c>
      <c r="AY99" s="58">
        <v>73100</v>
      </c>
    </row>
    <row r="100" spans="1:51" x14ac:dyDescent="0.25">
      <c r="A100" s="45">
        <v>845</v>
      </c>
      <c r="B100" s="46" t="s">
        <v>3104</v>
      </c>
      <c r="C100" s="47" t="s">
        <v>3105</v>
      </c>
      <c r="D100" s="47" t="s">
        <v>496</v>
      </c>
      <c r="E100" s="48" t="s">
        <v>3106</v>
      </c>
      <c r="F100" s="49" t="s">
        <v>3107</v>
      </c>
      <c r="G100" s="49" t="s">
        <v>3107</v>
      </c>
      <c r="H100" s="50" t="s">
        <v>3107</v>
      </c>
      <c r="I100" s="46" t="s">
        <v>497</v>
      </c>
      <c r="J100" s="46">
        <v>204</v>
      </c>
      <c r="K100" s="49">
        <v>204</v>
      </c>
      <c r="L100" s="49" t="s">
        <v>3108</v>
      </c>
      <c r="M100" s="51">
        <v>38000</v>
      </c>
      <c r="N100" s="51">
        <f t="shared" si="22"/>
        <v>18000</v>
      </c>
      <c r="O100" s="51">
        <v>18000</v>
      </c>
      <c r="P100" s="51">
        <v>56000</v>
      </c>
      <c r="Q100" s="51">
        <f t="shared" si="23"/>
        <v>23400</v>
      </c>
      <c r="R100" s="52">
        <f t="shared" si="24"/>
        <v>61400</v>
      </c>
      <c r="S100" s="53">
        <v>61400</v>
      </c>
      <c r="T100" s="54">
        <v>0</v>
      </c>
      <c r="U100" s="55" t="s">
        <v>441</v>
      </c>
      <c r="V100" s="55" t="s">
        <v>2524</v>
      </c>
      <c r="W100" s="55" t="s">
        <v>173</v>
      </c>
      <c r="X100" s="56">
        <v>43294</v>
      </c>
      <c r="Y100" s="57" t="s">
        <v>7685</v>
      </c>
      <c r="Z100" s="57"/>
      <c r="AA100" s="58"/>
      <c r="AB100" s="58"/>
      <c r="AC100" s="58"/>
      <c r="AD100" s="58"/>
      <c r="AE100" s="58">
        <v>666000</v>
      </c>
      <c r="AF100" s="58"/>
      <c r="AG100" s="58">
        <v>112000</v>
      </c>
      <c r="AH100" s="58"/>
      <c r="AI100" s="58"/>
      <c r="AJ100" s="58"/>
      <c r="AK100" s="58"/>
      <c r="AL100" s="58"/>
      <c r="AM100" s="58"/>
      <c r="AN100" s="58"/>
      <c r="AO100" s="58"/>
      <c r="AP100" s="58"/>
      <c r="AQ100" s="58">
        <v>74000</v>
      </c>
      <c r="AR100" s="59">
        <f t="shared" si="25"/>
        <v>3</v>
      </c>
      <c r="AS100" s="59">
        <f t="shared" si="26"/>
        <v>852000</v>
      </c>
      <c r="AT100" s="58">
        <f t="shared" si="19"/>
        <v>284000</v>
      </c>
      <c r="AU100" s="58">
        <f t="shared" si="20"/>
        <v>74000</v>
      </c>
      <c r="AV100" s="59">
        <f t="shared" si="21"/>
        <v>222600</v>
      </c>
      <c r="AW100" s="59">
        <f t="shared" si="29"/>
        <v>12600</v>
      </c>
      <c r="AX100" s="60">
        <f t="shared" si="28"/>
        <v>3.6254071661237788</v>
      </c>
      <c r="AY100" s="58">
        <v>74000</v>
      </c>
    </row>
    <row r="101" spans="1:51" ht="31.5" x14ac:dyDescent="0.25">
      <c r="A101" s="45">
        <v>1635</v>
      </c>
      <c r="B101" s="46" t="s">
        <v>5328</v>
      </c>
      <c r="C101" s="47" t="s">
        <v>5309</v>
      </c>
      <c r="D101" s="47" t="s">
        <v>549</v>
      </c>
      <c r="E101" s="48" t="s">
        <v>5329</v>
      </c>
      <c r="F101" s="49" t="s">
        <v>5327</v>
      </c>
      <c r="G101" s="49" t="s">
        <v>5327</v>
      </c>
      <c r="H101" s="50" t="s">
        <v>5327</v>
      </c>
      <c r="I101" s="46" t="s">
        <v>439</v>
      </c>
      <c r="J101" s="46">
        <v>859</v>
      </c>
      <c r="K101" s="49">
        <v>859</v>
      </c>
      <c r="L101" s="49" t="s">
        <v>5312</v>
      </c>
      <c r="M101" s="51">
        <v>39500</v>
      </c>
      <c r="N101" s="51">
        <f t="shared" si="22"/>
        <v>15800</v>
      </c>
      <c r="O101" s="51">
        <v>15808.695652173899</v>
      </c>
      <c r="P101" s="51">
        <v>55300</v>
      </c>
      <c r="Q101" s="51">
        <f t="shared" si="23"/>
        <v>20551.30434782607</v>
      </c>
      <c r="R101" s="52">
        <f t="shared" si="24"/>
        <v>60051.304347826066</v>
      </c>
      <c r="S101" s="53">
        <v>60000</v>
      </c>
      <c r="T101" s="54">
        <v>0</v>
      </c>
      <c r="U101" s="55" t="s">
        <v>26</v>
      </c>
      <c r="V101" s="55" t="s">
        <v>4643</v>
      </c>
      <c r="W101" s="55" t="s">
        <v>27</v>
      </c>
      <c r="X101" s="56">
        <v>43294</v>
      </c>
      <c r="Y101" s="57" t="s">
        <v>7684</v>
      </c>
      <c r="Z101" s="57"/>
      <c r="AA101" s="58"/>
      <c r="AB101" s="58"/>
      <c r="AC101" s="58"/>
      <c r="AD101" s="58"/>
      <c r="AE101" s="58"/>
      <c r="AF101" s="58"/>
      <c r="AG101" s="58">
        <v>142000</v>
      </c>
      <c r="AH101" s="58">
        <v>190000</v>
      </c>
      <c r="AI101" s="58"/>
      <c r="AJ101" s="58"/>
      <c r="AK101" s="58"/>
      <c r="AL101" s="58"/>
      <c r="AM101" s="58"/>
      <c r="AN101" s="58"/>
      <c r="AO101" s="58"/>
      <c r="AP101" s="58"/>
      <c r="AQ101" s="58">
        <v>74000</v>
      </c>
      <c r="AR101" s="59">
        <f t="shared" si="25"/>
        <v>3</v>
      </c>
      <c r="AS101" s="59">
        <f t="shared" si="26"/>
        <v>406000</v>
      </c>
      <c r="AT101" s="58">
        <f t="shared" si="19"/>
        <v>135300</v>
      </c>
      <c r="AU101" s="58">
        <f t="shared" si="20"/>
        <v>74000</v>
      </c>
      <c r="AV101" s="59">
        <f t="shared" si="21"/>
        <v>75300</v>
      </c>
      <c r="AW101" s="59">
        <f t="shared" si="29"/>
        <v>14000</v>
      </c>
      <c r="AX101" s="60">
        <f t="shared" si="28"/>
        <v>1.2549999999999999</v>
      </c>
      <c r="AY101" s="58">
        <v>74000</v>
      </c>
    </row>
    <row r="102" spans="1:51" ht="31.5" x14ac:dyDescent="0.25">
      <c r="A102" s="45">
        <v>1637</v>
      </c>
      <c r="B102" s="46" t="s">
        <v>5333</v>
      </c>
      <c r="C102" s="47" t="s">
        <v>5309</v>
      </c>
      <c r="D102" s="47" t="s">
        <v>549</v>
      </c>
      <c r="E102" s="48" t="s">
        <v>5334</v>
      </c>
      <c r="F102" s="49" t="s">
        <v>5332</v>
      </c>
      <c r="G102" s="49" t="s">
        <v>5332</v>
      </c>
      <c r="H102" s="50" t="s">
        <v>5332</v>
      </c>
      <c r="I102" s="46" t="s">
        <v>439</v>
      </c>
      <c r="J102" s="46">
        <v>859</v>
      </c>
      <c r="K102" s="49">
        <v>859</v>
      </c>
      <c r="L102" s="49" t="s">
        <v>5312</v>
      </c>
      <c r="M102" s="51">
        <v>39500</v>
      </c>
      <c r="N102" s="51">
        <f t="shared" si="22"/>
        <v>15800</v>
      </c>
      <c r="O102" s="51">
        <v>15808.695652173899</v>
      </c>
      <c r="P102" s="51">
        <v>55300</v>
      </c>
      <c r="Q102" s="51">
        <f t="shared" si="23"/>
        <v>20551.30434782607</v>
      </c>
      <c r="R102" s="52">
        <f t="shared" si="24"/>
        <v>60051.304347826066</v>
      </c>
      <c r="S102" s="53">
        <v>60000</v>
      </c>
      <c r="T102" s="54">
        <v>0</v>
      </c>
      <c r="U102" s="55" t="s">
        <v>199</v>
      </c>
      <c r="V102" s="55" t="s">
        <v>4643</v>
      </c>
      <c r="W102" s="55" t="s">
        <v>196</v>
      </c>
      <c r="X102" s="56">
        <v>43294</v>
      </c>
      <c r="Y102" s="57" t="s">
        <v>7684</v>
      </c>
      <c r="Z102" s="57"/>
      <c r="AA102" s="58"/>
      <c r="AB102" s="58"/>
      <c r="AC102" s="58"/>
      <c r="AD102" s="58"/>
      <c r="AE102" s="58"/>
      <c r="AF102" s="58"/>
      <c r="AG102" s="58">
        <v>142000</v>
      </c>
      <c r="AH102" s="58">
        <v>190000</v>
      </c>
      <c r="AI102" s="58"/>
      <c r="AJ102" s="58"/>
      <c r="AK102" s="58"/>
      <c r="AL102" s="58"/>
      <c r="AM102" s="58"/>
      <c r="AN102" s="58"/>
      <c r="AO102" s="58"/>
      <c r="AP102" s="58"/>
      <c r="AQ102" s="58">
        <v>74000</v>
      </c>
      <c r="AR102" s="59">
        <f t="shared" si="25"/>
        <v>3</v>
      </c>
      <c r="AS102" s="59">
        <f t="shared" si="26"/>
        <v>406000</v>
      </c>
      <c r="AT102" s="58">
        <f t="shared" si="19"/>
        <v>135300</v>
      </c>
      <c r="AU102" s="58">
        <f t="shared" si="20"/>
        <v>74000</v>
      </c>
      <c r="AV102" s="59">
        <f t="shared" si="21"/>
        <v>75300</v>
      </c>
      <c r="AW102" s="59">
        <f t="shared" si="29"/>
        <v>14000</v>
      </c>
      <c r="AX102" s="60">
        <f t="shared" si="28"/>
        <v>1.2549999999999999</v>
      </c>
      <c r="AY102" s="58">
        <v>74000</v>
      </c>
    </row>
    <row r="103" spans="1:51" x14ac:dyDescent="0.25">
      <c r="A103" s="45">
        <v>1641</v>
      </c>
      <c r="B103" s="46" t="s">
        <v>5350</v>
      </c>
      <c r="C103" s="47" t="s">
        <v>5351</v>
      </c>
      <c r="D103" s="47" t="s">
        <v>549</v>
      </c>
      <c r="E103" s="48" t="s">
        <v>5352</v>
      </c>
      <c r="F103" s="49" t="s">
        <v>5353</v>
      </c>
      <c r="G103" s="49" t="s">
        <v>5353</v>
      </c>
      <c r="H103" s="50" t="s">
        <v>5353</v>
      </c>
      <c r="I103" s="46"/>
      <c r="J103" s="46">
        <v>862</v>
      </c>
      <c r="K103" s="49">
        <v>862</v>
      </c>
      <c r="L103" s="49" t="s">
        <v>5354</v>
      </c>
      <c r="M103" s="51">
        <v>27700</v>
      </c>
      <c r="N103" s="51">
        <f t="shared" si="22"/>
        <v>14400</v>
      </c>
      <c r="O103" s="51">
        <v>14400</v>
      </c>
      <c r="P103" s="51">
        <v>42100</v>
      </c>
      <c r="Q103" s="51">
        <f t="shared" si="23"/>
        <v>18720</v>
      </c>
      <c r="R103" s="52">
        <f t="shared" si="24"/>
        <v>46420</v>
      </c>
      <c r="S103" s="53">
        <v>46400</v>
      </c>
      <c r="T103" s="54">
        <v>0</v>
      </c>
      <c r="U103" s="55" t="s">
        <v>199</v>
      </c>
      <c r="V103" s="55" t="s">
        <v>4643</v>
      </c>
      <c r="W103" s="55" t="s">
        <v>196</v>
      </c>
      <c r="X103" s="56">
        <v>43294</v>
      </c>
      <c r="Y103" s="57" t="s">
        <v>7684</v>
      </c>
      <c r="Z103" s="57"/>
      <c r="AA103" s="58"/>
      <c r="AB103" s="58"/>
      <c r="AC103" s="58"/>
      <c r="AD103" s="58"/>
      <c r="AE103" s="58"/>
      <c r="AF103" s="58"/>
      <c r="AG103" s="58"/>
      <c r="AH103" s="58">
        <v>120000</v>
      </c>
      <c r="AI103" s="58"/>
      <c r="AJ103" s="58">
        <v>47520</v>
      </c>
      <c r="AK103" s="58"/>
      <c r="AL103" s="58"/>
      <c r="AM103" s="58"/>
      <c r="AN103" s="58"/>
      <c r="AO103" s="58"/>
      <c r="AP103" s="58"/>
      <c r="AQ103" s="58">
        <v>55000</v>
      </c>
      <c r="AR103" s="59">
        <f t="shared" si="25"/>
        <v>3</v>
      </c>
      <c r="AS103" s="59">
        <f t="shared" si="26"/>
        <v>222520</v>
      </c>
      <c r="AT103" s="58">
        <f t="shared" si="19"/>
        <v>74200</v>
      </c>
      <c r="AU103" s="58">
        <f t="shared" si="20"/>
        <v>47520</v>
      </c>
      <c r="AV103" s="59">
        <f t="shared" si="21"/>
        <v>27800</v>
      </c>
      <c r="AW103" s="59">
        <f t="shared" si="29"/>
        <v>1120</v>
      </c>
      <c r="AX103" s="60">
        <f t="shared" si="28"/>
        <v>0.59913793103448265</v>
      </c>
      <c r="AY103" s="58">
        <v>74200</v>
      </c>
    </row>
    <row r="104" spans="1:51" x14ac:dyDescent="0.25">
      <c r="A104" s="45">
        <v>2071</v>
      </c>
      <c r="B104" s="46" t="s">
        <v>6857</v>
      </c>
      <c r="C104" s="47" t="s">
        <v>6858</v>
      </c>
      <c r="D104" s="47" t="s">
        <v>6803</v>
      </c>
      <c r="E104" s="48" t="s">
        <v>6859</v>
      </c>
      <c r="F104" s="49" t="s">
        <v>6860</v>
      </c>
      <c r="G104" s="49" t="s">
        <v>6860</v>
      </c>
      <c r="H104" s="50" t="s">
        <v>6860</v>
      </c>
      <c r="I104" s="46"/>
      <c r="J104" s="46">
        <v>1661</v>
      </c>
      <c r="K104" s="49">
        <v>1661</v>
      </c>
      <c r="L104" s="49" t="s">
        <v>6861</v>
      </c>
      <c r="M104" s="51">
        <v>45000</v>
      </c>
      <c r="N104" s="51">
        <f t="shared" si="22"/>
        <v>10400</v>
      </c>
      <c r="O104" s="51">
        <v>10486.956521739099</v>
      </c>
      <c r="P104" s="51">
        <v>55400</v>
      </c>
      <c r="Q104" s="51">
        <f t="shared" si="23"/>
        <v>13633.043478260828</v>
      </c>
      <c r="R104" s="52">
        <f t="shared" si="24"/>
        <v>58633.043478260828</v>
      </c>
      <c r="S104" s="53">
        <v>58600</v>
      </c>
      <c r="T104" s="54">
        <v>0</v>
      </c>
      <c r="U104" s="55" t="s">
        <v>6804</v>
      </c>
      <c r="V104" s="55" t="s">
        <v>6805</v>
      </c>
      <c r="W104" s="55" t="s">
        <v>173</v>
      </c>
      <c r="X104" s="56">
        <v>43294</v>
      </c>
      <c r="Y104" s="57" t="s">
        <v>7684</v>
      </c>
      <c r="Z104" s="57"/>
      <c r="AA104" s="58"/>
      <c r="AB104" s="58">
        <v>90000</v>
      </c>
      <c r="AC104" s="58"/>
      <c r="AD104" s="58"/>
      <c r="AE104" s="58"/>
      <c r="AF104" s="58">
        <v>90000</v>
      </c>
      <c r="AG104" s="58">
        <v>80000</v>
      </c>
      <c r="AH104" s="58"/>
      <c r="AI104" s="58"/>
      <c r="AJ104" s="58">
        <v>76500</v>
      </c>
      <c r="AK104" s="58"/>
      <c r="AL104" s="58"/>
      <c r="AM104" s="58">
        <v>90000</v>
      </c>
      <c r="AN104" s="58"/>
      <c r="AO104" s="58"/>
      <c r="AP104" s="58"/>
      <c r="AQ104" s="58">
        <v>75000</v>
      </c>
      <c r="AR104" s="59">
        <f t="shared" si="25"/>
        <v>6</v>
      </c>
      <c r="AS104" s="59">
        <f t="shared" si="26"/>
        <v>501500</v>
      </c>
      <c r="AT104" s="58">
        <f t="shared" si="19"/>
        <v>83600</v>
      </c>
      <c r="AU104" s="58">
        <f t="shared" si="20"/>
        <v>75000</v>
      </c>
      <c r="AV104" s="59">
        <f t="shared" si="21"/>
        <v>25000</v>
      </c>
      <c r="AW104" s="59">
        <f t="shared" si="29"/>
        <v>16400</v>
      </c>
      <c r="AX104" s="60">
        <f t="shared" si="28"/>
        <v>0.42662116040955622</v>
      </c>
      <c r="AY104" s="58">
        <v>75000</v>
      </c>
    </row>
    <row r="105" spans="1:51" x14ac:dyDescent="0.25">
      <c r="A105" s="45">
        <v>1696</v>
      </c>
      <c r="B105" s="46" t="s">
        <v>5552</v>
      </c>
      <c r="C105" s="47" t="s">
        <v>5553</v>
      </c>
      <c r="D105" s="47" t="s">
        <v>2547</v>
      </c>
      <c r="E105" s="48" t="s">
        <v>5554</v>
      </c>
      <c r="F105" s="49" t="s">
        <v>5555</v>
      </c>
      <c r="G105" s="49" t="s">
        <v>5555</v>
      </c>
      <c r="H105" s="50" t="s">
        <v>5555</v>
      </c>
      <c r="I105" s="46" t="s">
        <v>439</v>
      </c>
      <c r="J105" s="46">
        <v>918</v>
      </c>
      <c r="K105" s="49">
        <v>918</v>
      </c>
      <c r="L105" s="49" t="s">
        <v>5556</v>
      </c>
      <c r="M105" s="51">
        <v>50000</v>
      </c>
      <c r="N105" s="51">
        <f t="shared" si="22"/>
        <v>15600</v>
      </c>
      <c r="O105" s="51">
        <v>15652.1739130435</v>
      </c>
      <c r="P105" s="51">
        <v>65600</v>
      </c>
      <c r="Q105" s="51">
        <f t="shared" si="23"/>
        <v>20347.826086956549</v>
      </c>
      <c r="R105" s="52">
        <f t="shared" si="24"/>
        <v>70347.826086956542</v>
      </c>
      <c r="S105" s="53">
        <v>70300</v>
      </c>
      <c r="T105" s="54">
        <v>0</v>
      </c>
      <c r="U105" s="55" t="s">
        <v>199</v>
      </c>
      <c r="V105" s="55" t="s">
        <v>4643</v>
      </c>
      <c r="W105" s="55" t="s">
        <v>196</v>
      </c>
      <c r="X105" s="56">
        <v>43294</v>
      </c>
      <c r="Y105" s="57" t="s">
        <v>7684</v>
      </c>
      <c r="Z105" s="57"/>
      <c r="AA105" s="58">
        <v>300000</v>
      </c>
      <c r="AB105" s="58"/>
      <c r="AC105" s="58"/>
      <c r="AD105" s="58"/>
      <c r="AE105" s="58"/>
      <c r="AF105" s="58"/>
      <c r="AG105" s="58"/>
      <c r="AH105" s="58">
        <v>227000</v>
      </c>
      <c r="AI105" s="58"/>
      <c r="AJ105" s="58">
        <v>75480</v>
      </c>
      <c r="AK105" s="58"/>
      <c r="AL105" s="58"/>
      <c r="AM105" s="58"/>
      <c r="AN105" s="58"/>
      <c r="AO105" s="58"/>
      <c r="AP105" s="58"/>
      <c r="AQ105" s="58">
        <v>90000</v>
      </c>
      <c r="AR105" s="59">
        <f t="shared" si="25"/>
        <v>4</v>
      </c>
      <c r="AS105" s="59">
        <f t="shared" si="26"/>
        <v>692480</v>
      </c>
      <c r="AT105" s="58">
        <f t="shared" si="19"/>
        <v>173100</v>
      </c>
      <c r="AU105" s="58">
        <f t="shared" si="20"/>
        <v>75480</v>
      </c>
      <c r="AV105" s="59">
        <f t="shared" si="21"/>
        <v>102800</v>
      </c>
      <c r="AW105" s="59">
        <f t="shared" si="29"/>
        <v>5180</v>
      </c>
      <c r="AX105" s="60">
        <f t="shared" si="28"/>
        <v>1.4623044096728308</v>
      </c>
      <c r="AY105" s="58">
        <v>75480</v>
      </c>
    </row>
    <row r="106" spans="1:51" ht="31.5" x14ac:dyDescent="0.25">
      <c r="A106" s="45">
        <v>2006</v>
      </c>
      <c r="B106" s="46" t="s">
        <v>6571</v>
      </c>
      <c r="C106" s="47" t="s">
        <v>6572</v>
      </c>
      <c r="D106" s="47" t="s">
        <v>6402</v>
      </c>
      <c r="E106" s="62">
        <v>23.228000000000002</v>
      </c>
      <c r="F106" s="49" t="s">
        <v>6573</v>
      </c>
      <c r="G106" s="49" t="s">
        <v>6573</v>
      </c>
      <c r="H106" s="50" t="s">
        <v>6574</v>
      </c>
      <c r="I106" s="46"/>
      <c r="J106" s="46">
        <v>1495</v>
      </c>
      <c r="K106" s="49">
        <v>1495</v>
      </c>
      <c r="L106" s="49" t="s">
        <v>6575</v>
      </c>
      <c r="M106" s="51">
        <v>50000</v>
      </c>
      <c r="N106" s="51">
        <f t="shared" si="22"/>
        <v>4600</v>
      </c>
      <c r="O106" s="51">
        <v>4695.6521739130403</v>
      </c>
      <c r="P106" s="51">
        <v>54600</v>
      </c>
      <c r="Q106" s="51">
        <f t="shared" si="23"/>
        <v>6104.3478260869515</v>
      </c>
      <c r="R106" s="52">
        <f t="shared" si="24"/>
        <v>56104.347826086952</v>
      </c>
      <c r="S106" s="53">
        <v>56100</v>
      </c>
      <c r="T106" s="54">
        <v>0</v>
      </c>
      <c r="U106" s="55" t="s">
        <v>180</v>
      </c>
      <c r="V106" s="55" t="s">
        <v>434</v>
      </c>
      <c r="W106" s="55" t="s">
        <v>173</v>
      </c>
      <c r="X106" s="56">
        <v>43294</v>
      </c>
      <c r="Y106" s="57" t="str">
        <f>VLOOKUP(B106,'[2]DVKT TYC (đang phê duyệt)'!$B$6:$Z$119,25,0)</f>
        <v>Đang đề nghị phê duyệt</v>
      </c>
      <c r="Z106" s="57"/>
      <c r="AA106" s="58"/>
      <c r="AB106" s="58">
        <v>75600</v>
      </c>
      <c r="AC106" s="58"/>
      <c r="AD106" s="58"/>
      <c r="AE106" s="58"/>
      <c r="AF106" s="58">
        <v>80000</v>
      </c>
      <c r="AG106" s="58">
        <v>97000</v>
      </c>
      <c r="AH106" s="58"/>
      <c r="AI106" s="58"/>
      <c r="AJ106" s="58">
        <v>76500</v>
      </c>
      <c r="AK106" s="58"/>
      <c r="AL106" s="58"/>
      <c r="AM106" s="58"/>
      <c r="AN106" s="58"/>
      <c r="AO106" s="58"/>
      <c r="AP106" s="58"/>
      <c r="AQ106" s="58">
        <v>87000</v>
      </c>
      <c r="AR106" s="59">
        <f t="shared" si="25"/>
        <v>5</v>
      </c>
      <c r="AS106" s="59">
        <f t="shared" si="26"/>
        <v>416100</v>
      </c>
      <c r="AT106" s="58">
        <f t="shared" si="19"/>
        <v>83200</v>
      </c>
      <c r="AU106" s="58">
        <f t="shared" si="20"/>
        <v>75600</v>
      </c>
      <c r="AV106" s="59">
        <f t="shared" si="21"/>
        <v>27100</v>
      </c>
      <c r="AW106" s="59">
        <f>AT106-S106</f>
        <v>27100</v>
      </c>
      <c r="AX106" s="60">
        <f t="shared" si="28"/>
        <v>0.48306595365418903</v>
      </c>
      <c r="AY106" s="58">
        <v>75600</v>
      </c>
    </row>
    <row r="107" spans="1:51" ht="31.5" x14ac:dyDescent="0.25">
      <c r="A107" s="45">
        <v>686</v>
      </c>
      <c r="B107" s="46" t="s">
        <v>2534</v>
      </c>
      <c r="C107" s="47" t="s">
        <v>2527</v>
      </c>
      <c r="D107" s="47" t="s">
        <v>549</v>
      </c>
      <c r="E107" s="48" t="s">
        <v>2535</v>
      </c>
      <c r="F107" s="49" t="s">
        <v>2536</v>
      </c>
      <c r="G107" s="49" t="s">
        <v>2536</v>
      </c>
      <c r="H107" s="50" t="s">
        <v>2536</v>
      </c>
      <c r="I107" s="46" t="s">
        <v>497</v>
      </c>
      <c r="J107" s="46">
        <v>78</v>
      </c>
      <c r="K107" s="49">
        <v>78</v>
      </c>
      <c r="L107" s="49" t="s">
        <v>2529</v>
      </c>
      <c r="M107" s="51">
        <v>20000</v>
      </c>
      <c r="N107" s="51">
        <f t="shared" si="22"/>
        <v>15600</v>
      </c>
      <c r="O107" s="51">
        <v>15652.1739130435</v>
      </c>
      <c r="P107" s="51">
        <v>35600</v>
      </c>
      <c r="Q107" s="51">
        <f t="shared" si="23"/>
        <v>20347.826086956549</v>
      </c>
      <c r="R107" s="52">
        <f t="shared" si="24"/>
        <v>40347.826086956549</v>
      </c>
      <c r="S107" s="53">
        <v>40300</v>
      </c>
      <c r="T107" s="54" t="s">
        <v>2035</v>
      </c>
      <c r="U107" s="55" t="s">
        <v>471</v>
      </c>
      <c r="V107" s="55" t="s">
        <v>1197</v>
      </c>
      <c r="W107" s="55" t="s">
        <v>173</v>
      </c>
      <c r="X107" s="56">
        <v>43294</v>
      </c>
      <c r="Y107" s="57" t="s">
        <v>7684</v>
      </c>
      <c r="Z107" s="57"/>
      <c r="AA107" s="58"/>
      <c r="AB107" s="58">
        <v>100000</v>
      </c>
      <c r="AC107" s="58"/>
      <c r="AD107" s="58">
        <v>120000</v>
      </c>
      <c r="AE107" s="58">
        <v>77000</v>
      </c>
      <c r="AF107" s="58"/>
      <c r="AG107" s="58"/>
      <c r="AH107" s="58"/>
      <c r="AI107" s="58"/>
      <c r="AJ107" s="58">
        <v>39480</v>
      </c>
      <c r="AK107" s="58"/>
      <c r="AL107" s="58"/>
      <c r="AM107" s="58"/>
      <c r="AN107" s="58"/>
      <c r="AO107" s="58"/>
      <c r="AP107" s="58"/>
      <c r="AQ107" s="58">
        <v>45000</v>
      </c>
      <c r="AR107" s="59">
        <f t="shared" si="25"/>
        <v>5</v>
      </c>
      <c r="AS107" s="59">
        <f t="shared" si="26"/>
        <v>381480</v>
      </c>
      <c r="AT107" s="58">
        <f t="shared" si="19"/>
        <v>76300</v>
      </c>
      <c r="AU107" s="58">
        <f t="shared" si="20"/>
        <v>39480</v>
      </c>
      <c r="AV107" s="59">
        <f t="shared" si="21"/>
        <v>36000</v>
      </c>
      <c r="AW107" s="59">
        <f t="shared" ref="AW107:AW117" si="30">AU107-S107</f>
        <v>-820</v>
      </c>
      <c r="AX107" s="60">
        <f t="shared" si="28"/>
        <v>0.89330024813895781</v>
      </c>
      <c r="AY107" s="58">
        <v>76300</v>
      </c>
    </row>
    <row r="108" spans="1:51" ht="31.5" x14ac:dyDescent="0.25">
      <c r="A108" s="45">
        <v>2007</v>
      </c>
      <c r="B108" s="46" t="s">
        <v>6576</v>
      </c>
      <c r="C108" s="47" t="s">
        <v>6577</v>
      </c>
      <c r="D108" s="47" t="s">
        <v>6402</v>
      </c>
      <c r="E108" s="48" t="s">
        <v>6578</v>
      </c>
      <c r="F108" s="49" t="s">
        <v>6579</v>
      </c>
      <c r="G108" s="49" t="s">
        <v>6579</v>
      </c>
      <c r="H108" s="50" t="s">
        <v>6579</v>
      </c>
      <c r="I108" s="46"/>
      <c r="J108" s="46">
        <v>1496</v>
      </c>
      <c r="K108" s="49">
        <v>1496</v>
      </c>
      <c r="L108" s="49" t="s">
        <v>6580</v>
      </c>
      <c r="M108" s="51">
        <v>50000</v>
      </c>
      <c r="N108" s="51">
        <f t="shared" si="22"/>
        <v>4600</v>
      </c>
      <c r="O108" s="51">
        <v>4695.6521739130403</v>
      </c>
      <c r="P108" s="51">
        <v>54600</v>
      </c>
      <c r="Q108" s="51">
        <f t="shared" si="23"/>
        <v>6104.3478260869515</v>
      </c>
      <c r="R108" s="52">
        <f t="shared" si="24"/>
        <v>56104.347826086952</v>
      </c>
      <c r="S108" s="53">
        <v>56100</v>
      </c>
      <c r="T108" s="54">
        <v>0</v>
      </c>
      <c r="U108" s="55" t="s">
        <v>180</v>
      </c>
      <c r="V108" s="55" t="s">
        <v>434</v>
      </c>
      <c r="W108" s="55" t="s">
        <v>173</v>
      </c>
      <c r="X108" s="56">
        <v>43294</v>
      </c>
      <c r="Y108" s="57" t="s">
        <v>7684</v>
      </c>
      <c r="Z108" s="57"/>
      <c r="AA108" s="58"/>
      <c r="AB108" s="58"/>
      <c r="AC108" s="58"/>
      <c r="AD108" s="58"/>
      <c r="AE108" s="58"/>
      <c r="AF108" s="58"/>
      <c r="AG108" s="58"/>
      <c r="AH108" s="58"/>
      <c r="AI108" s="58">
        <v>99000</v>
      </c>
      <c r="AJ108" s="58">
        <v>76500</v>
      </c>
      <c r="AK108" s="58"/>
      <c r="AL108" s="58"/>
      <c r="AM108" s="58">
        <v>99000</v>
      </c>
      <c r="AN108" s="58"/>
      <c r="AO108" s="58"/>
      <c r="AP108" s="58"/>
      <c r="AQ108" s="58"/>
      <c r="AR108" s="59">
        <f t="shared" si="25"/>
        <v>3</v>
      </c>
      <c r="AS108" s="59">
        <f t="shared" si="26"/>
        <v>274500</v>
      </c>
      <c r="AT108" s="58">
        <f t="shared" si="19"/>
        <v>91500</v>
      </c>
      <c r="AU108" s="58">
        <f t="shared" si="20"/>
        <v>76500</v>
      </c>
      <c r="AV108" s="59">
        <f t="shared" si="21"/>
        <v>35400</v>
      </c>
      <c r="AW108" s="59">
        <f t="shared" si="30"/>
        <v>20400</v>
      </c>
      <c r="AX108" s="60">
        <f t="shared" si="28"/>
        <v>0.63101604278074874</v>
      </c>
      <c r="AY108" s="58">
        <v>76500</v>
      </c>
    </row>
    <row r="109" spans="1:51" ht="31.5" x14ac:dyDescent="0.25">
      <c r="A109" s="45">
        <v>685</v>
      </c>
      <c r="B109" s="46" t="s">
        <v>2531</v>
      </c>
      <c r="C109" s="47" t="s">
        <v>2527</v>
      </c>
      <c r="D109" s="47" t="s">
        <v>496</v>
      </c>
      <c r="E109" s="48" t="s">
        <v>2532</v>
      </c>
      <c r="F109" s="49" t="s">
        <v>2533</v>
      </c>
      <c r="G109" s="49" t="s">
        <v>2533</v>
      </c>
      <c r="H109" s="50" t="s">
        <v>2533</v>
      </c>
      <c r="I109" s="46" t="s">
        <v>497</v>
      </c>
      <c r="J109" s="46">
        <v>78</v>
      </c>
      <c r="K109" s="49">
        <v>78</v>
      </c>
      <c r="L109" s="49" t="s">
        <v>2529</v>
      </c>
      <c r="M109" s="51">
        <v>20000</v>
      </c>
      <c r="N109" s="51">
        <f t="shared" si="22"/>
        <v>15600</v>
      </c>
      <c r="O109" s="51">
        <v>15652.1739130435</v>
      </c>
      <c r="P109" s="51">
        <v>35600</v>
      </c>
      <c r="Q109" s="51">
        <f t="shared" si="23"/>
        <v>20347.826086956549</v>
      </c>
      <c r="R109" s="52">
        <f t="shared" si="24"/>
        <v>40347.826086956549</v>
      </c>
      <c r="S109" s="53">
        <v>40300</v>
      </c>
      <c r="T109" s="54" t="s">
        <v>2035</v>
      </c>
      <c r="U109" s="55" t="s">
        <v>471</v>
      </c>
      <c r="V109" s="55" t="s">
        <v>1197</v>
      </c>
      <c r="W109" s="55" t="s">
        <v>173</v>
      </c>
      <c r="X109" s="56">
        <v>43294</v>
      </c>
      <c r="Y109" s="57" t="s">
        <v>7684</v>
      </c>
      <c r="Z109" s="57"/>
      <c r="AA109" s="58"/>
      <c r="AB109" s="58">
        <v>100000</v>
      </c>
      <c r="AC109" s="58"/>
      <c r="AD109" s="58">
        <v>120000</v>
      </c>
      <c r="AE109" s="58">
        <v>89000</v>
      </c>
      <c r="AF109" s="58"/>
      <c r="AG109" s="58"/>
      <c r="AH109" s="58"/>
      <c r="AI109" s="58"/>
      <c r="AJ109" s="58">
        <v>39480</v>
      </c>
      <c r="AK109" s="58"/>
      <c r="AL109" s="58"/>
      <c r="AM109" s="58"/>
      <c r="AN109" s="58"/>
      <c r="AO109" s="58"/>
      <c r="AP109" s="58"/>
      <c r="AQ109" s="58">
        <v>45000</v>
      </c>
      <c r="AR109" s="59">
        <f t="shared" si="25"/>
        <v>5</v>
      </c>
      <c r="AS109" s="59">
        <f t="shared" si="26"/>
        <v>393480</v>
      </c>
      <c r="AT109" s="58">
        <f t="shared" si="19"/>
        <v>78700</v>
      </c>
      <c r="AU109" s="58">
        <f t="shared" si="20"/>
        <v>39480</v>
      </c>
      <c r="AV109" s="59">
        <f t="shared" si="21"/>
        <v>38400</v>
      </c>
      <c r="AW109" s="59">
        <f t="shared" si="30"/>
        <v>-820</v>
      </c>
      <c r="AX109" s="60">
        <f t="shared" si="28"/>
        <v>0.95285359801488845</v>
      </c>
      <c r="AY109" s="58">
        <v>78700</v>
      </c>
    </row>
    <row r="110" spans="1:51" ht="31.5" x14ac:dyDescent="0.25">
      <c r="A110" s="45">
        <v>687</v>
      </c>
      <c r="B110" s="46" t="s">
        <v>2537</v>
      </c>
      <c r="C110" s="47" t="s">
        <v>2527</v>
      </c>
      <c r="D110" s="47" t="s">
        <v>496</v>
      </c>
      <c r="E110" s="48" t="s">
        <v>2538</v>
      </c>
      <c r="F110" s="49" t="s">
        <v>2539</v>
      </c>
      <c r="G110" s="49" t="s">
        <v>2539</v>
      </c>
      <c r="H110" s="50" t="s">
        <v>2539</v>
      </c>
      <c r="I110" s="46" t="s">
        <v>439</v>
      </c>
      <c r="J110" s="46">
        <v>78</v>
      </c>
      <c r="K110" s="49">
        <v>78</v>
      </c>
      <c r="L110" s="49" t="s">
        <v>2529</v>
      </c>
      <c r="M110" s="51">
        <v>20000</v>
      </c>
      <c r="N110" s="51">
        <f t="shared" si="22"/>
        <v>15600</v>
      </c>
      <c r="O110" s="51">
        <v>15652.1739130435</v>
      </c>
      <c r="P110" s="51">
        <v>35600</v>
      </c>
      <c r="Q110" s="51">
        <f t="shared" si="23"/>
        <v>20347.826086956549</v>
      </c>
      <c r="R110" s="52">
        <f t="shared" si="24"/>
        <v>40347.826086956549</v>
      </c>
      <c r="S110" s="53">
        <v>40300</v>
      </c>
      <c r="T110" s="54" t="s">
        <v>2035</v>
      </c>
      <c r="U110" s="55" t="s">
        <v>471</v>
      </c>
      <c r="V110" s="55" t="s">
        <v>1197</v>
      </c>
      <c r="W110" s="55" t="s">
        <v>173</v>
      </c>
      <c r="X110" s="56">
        <v>43294</v>
      </c>
      <c r="Y110" s="57" t="s">
        <v>7684</v>
      </c>
      <c r="Z110" s="57"/>
      <c r="AA110" s="58"/>
      <c r="AB110" s="58">
        <v>100000</v>
      </c>
      <c r="AC110" s="58"/>
      <c r="AD110" s="58">
        <v>120000</v>
      </c>
      <c r="AE110" s="58">
        <v>89000</v>
      </c>
      <c r="AF110" s="58"/>
      <c r="AG110" s="58"/>
      <c r="AH110" s="58"/>
      <c r="AI110" s="58"/>
      <c r="AJ110" s="58">
        <v>39480</v>
      </c>
      <c r="AK110" s="58"/>
      <c r="AL110" s="58"/>
      <c r="AM110" s="58"/>
      <c r="AN110" s="58"/>
      <c r="AO110" s="58"/>
      <c r="AP110" s="58"/>
      <c r="AQ110" s="58">
        <v>45000</v>
      </c>
      <c r="AR110" s="59">
        <f t="shared" si="25"/>
        <v>5</v>
      </c>
      <c r="AS110" s="59">
        <f t="shared" si="26"/>
        <v>393480</v>
      </c>
      <c r="AT110" s="58">
        <f t="shared" si="19"/>
        <v>78700</v>
      </c>
      <c r="AU110" s="58">
        <f t="shared" si="20"/>
        <v>39480</v>
      </c>
      <c r="AV110" s="59">
        <f t="shared" si="21"/>
        <v>38400</v>
      </c>
      <c r="AW110" s="59">
        <f t="shared" si="30"/>
        <v>-820</v>
      </c>
      <c r="AX110" s="60">
        <f t="shared" si="28"/>
        <v>0.95285359801488845</v>
      </c>
      <c r="AY110" s="58">
        <v>78700</v>
      </c>
    </row>
    <row r="111" spans="1:51" x14ac:dyDescent="0.25">
      <c r="A111" s="45">
        <v>688</v>
      </c>
      <c r="B111" s="46" t="s">
        <v>2540</v>
      </c>
      <c r="C111" s="47" t="s">
        <v>2527</v>
      </c>
      <c r="D111" s="47" t="s">
        <v>549</v>
      </c>
      <c r="E111" s="48" t="s">
        <v>2541</v>
      </c>
      <c r="F111" s="49" t="s">
        <v>2539</v>
      </c>
      <c r="G111" s="49" t="s">
        <v>2539</v>
      </c>
      <c r="H111" s="50" t="s">
        <v>2539</v>
      </c>
      <c r="I111" s="46" t="s">
        <v>439</v>
      </c>
      <c r="J111" s="46">
        <v>78</v>
      </c>
      <c r="K111" s="49">
        <v>78</v>
      </c>
      <c r="L111" s="49" t="s">
        <v>2529</v>
      </c>
      <c r="M111" s="51">
        <v>20000</v>
      </c>
      <c r="N111" s="51">
        <f t="shared" si="22"/>
        <v>15600</v>
      </c>
      <c r="O111" s="51">
        <v>15652.1739130435</v>
      </c>
      <c r="P111" s="51">
        <v>35600</v>
      </c>
      <c r="Q111" s="51">
        <f t="shared" si="23"/>
        <v>20347.826086956549</v>
      </c>
      <c r="R111" s="52">
        <f t="shared" si="24"/>
        <v>40347.826086956549</v>
      </c>
      <c r="S111" s="53">
        <v>40300</v>
      </c>
      <c r="T111" s="54">
        <v>0</v>
      </c>
      <c r="U111" s="55" t="s">
        <v>471</v>
      </c>
      <c r="V111" s="55" t="s">
        <v>1197</v>
      </c>
      <c r="W111" s="55" t="s">
        <v>173</v>
      </c>
      <c r="X111" s="56">
        <v>43294</v>
      </c>
      <c r="Y111" s="57" t="s">
        <v>7684</v>
      </c>
      <c r="Z111" s="57"/>
      <c r="AA111" s="58"/>
      <c r="AB111" s="58">
        <v>100000</v>
      </c>
      <c r="AC111" s="58"/>
      <c r="AD111" s="58">
        <v>120000</v>
      </c>
      <c r="AE111" s="58">
        <v>89000</v>
      </c>
      <c r="AF111" s="58"/>
      <c r="AG111" s="58"/>
      <c r="AH111" s="58"/>
      <c r="AI111" s="58"/>
      <c r="AJ111" s="58">
        <v>39480</v>
      </c>
      <c r="AK111" s="58"/>
      <c r="AL111" s="58"/>
      <c r="AM111" s="58"/>
      <c r="AN111" s="58"/>
      <c r="AO111" s="58"/>
      <c r="AP111" s="58"/>
      <c r="AQ111" s="58">
        <v>45000</v>
      </c>
      <c r="AR111" s="59">
        <f t="shared" si="25"/>
        <v>5</v>
      </c>
      <c r="AS111" s="59">
        <f t="shared" si="26"/>
        <v>393480</v>
      </c>
      <c r="AT111" s="58">
        <f t="shared" si="19"/>
        <v>78700</v>
      </c>
      <c r="AU111" s="58">
        <f t="shared" si="20"/>
        <v>39480</v>
      </c>
      <c r="AV111" s="59">
        <f t="shared" si="21"/>
        <v>38400</v>
      </c>
      <c r="AW111" s="59">
        <f t="shared" si="30"/>
        <v>-820</v>
      </c>
      <c r="AX111" s="60">
        <f t="shared" si="28"/>
        <v>0.95285359801488845</v>
      </c>
      <c r="AY111" s="58">
        <v>78700</v>
      </c>
    </row>
    <row r="112" spans="1:51" x14ac:dyDescent="0.25">
      <c r="A112" s="45">
        <v>689</v>
      </c>
      <c r="B112" s="46" t="s">
        <v>2542</v>
      </c>
      <c r="C112" s="47" t="s">
        <v>2527</v>
      </c>
      <c r="D112" s="47" t="s">
        <v>496</v>
      </c>
      <c r="E112" s="48" t="s">
        <v>2543</v>
      </c>
      <c r="F112" s="49" t="s">
        <v>2544</v>
      </c>
      <c r="G112" s="49" t="s">
        <v>2544</v>
      </c>
      <c r="H112" s="50" t="s">
        <v>2544</v>
      </c>
      <c r="I112" s="46" t="s">
        <v>497</v>
      </c>
      <c r="J112" s="46">
        <v>78</v>
      </c>
      <c r="K112" s="49">
        <v>78</v>
      </c>
      <c r="L112" s="49" t="s">
        <v>2529</v>
      </c>
      <c r="M112" s="51">
        <v>20000</v>
      </c>
      <c r="N112" s="51">
        <f t="shared" si="22"/>
        <v>15600</v>
      </c>
      <c r="O112" s="51">
        <v>15652.1739130435</v>
      </c>
      <c r="P112" s="51">
        <v>35600</v>
      </c>
      <c r="Q112" s="51">
        <f t="shared" si="23"/>
        <v>20347.826086956549</v>
      </c>
      <c r="R112" s="52">
        <f t="shared" si="24"/>
        <v>40347.826086956549</v>
      </c>
      <c r="S112" s="53">
        <v>40300</v>
      </c>
      <c r="T112" s="54">
        <v>0</v>
      </c>
      <c r="U112" s="55" t="s">
        <v>471</v>
      </c>
      <c r="V112" s="55" t="s">
        <v>1197</v>
      </c>
      <c r="W112" s="55" t="s">
        <v>173</v>
      </c>
      <c r="X112" s="56">
        <v>43294</v>
      </c>
      <c r="Y112" s="57" t="s">
        <v>7684</v>
      </c>
      <c r="Z112" s="57"/>
      <c r="AA112" s="58"/>
      <c r="AB112" s="58">
        <v>100000</v>
      </c>
      <c r="AC112" s="58"/>
      <c r="AD112" s="58">
        <v>120000</v>
      </c>
      <c r="AE112" s="58">
        <v>89000</v>
      </c>
      <c r="AF112" s="58"/>
      <c r="AG112" s="58"/>
      <c r="AH112" s="58"/>
      <c r="AI112" s="58"/>
      <c r="AJ112" s="58">
        <v>39480</v>
      </c>
      <c r="AK112" s="58"/>
      <c r="AL112" s="58"/>
      <c r="AM112" s="58"/>
      <c r="AN112" s="58"/>
      <c r="AO112" s="58"/>
      <c r="AP112" s="58"/>
      <c r="AQ112" s="58">
        <v>45000</v>
      </c>
      <c r="AR112" s="59">
        <f t="shared" si="25"/>
        <v>5</v>
      </c>
      <c r="AS112" s="59">
        <f t="shared" si="26"/>
        <v>393480</v>
      </c>
      <c r="AT112" s="58">
        <f t="shared" si="19"/>
        <v>78700</v>
      </c>
      <c r="AU112" s="58">
        <f t="shared" si="20"/>
        <v>39480</v>
      </c>
      <c r="AV112" s="59">
        <f t="shared" si="21"/>
        <v>38400</v>
      </c>
      <c r="AW112" s="59">
        <f t="shared" si="30"/>
        <v>-820</v>
      </c>
      <c r="AX112" s="60">
        <f t="shared" si="28"/>
        <v>0.95285359801488845</v>
      </c>
      <c r="AY112" s="58">
        <v>78700</v>
      </c>
    </row>
    <row r="113" spans="1:51" x14ac:dyDescent="0.25">
      <c r="A113" s="45">
        <v>690</v>
      </c>
      <c r="B113" s="46" t="s">
        <v>2545</v>
      </c>
      <c r="C113" s="47" t="s">
        <v>2527</v>
      </c>
      <c r="D113" s="47" t="s">
        <v>549</v>
      </c>
      <c r="E113" s="48" t="s">
        <v>2546</v>
      </c>
      <c r="F113" s="49" t="s">
        <v>2544</v>
      </c>
      <c r="G113" s="49" t="s">
        <v>2544</v>
      </c>
      <c r="H113" s="50" t="s">
        <v>2544</v>
      </c>
      <c r="I113" s="46" t="s">
        <v>497</v>
      </c>
      <c r="J113" s="46">
        <v>78</v>
      </c>
      <c r="K113" s="49">
        <v>78</v>
      </c>
      <c r="L113" s="49" t="s">
        <v>2529</v>
      </c>
      <c r="M113" s="51">
        <v>20000</v>
      </c>
      <c r="N113" s="51">
        <f t="shared" si="22"/>
        <v>15600</v>
      </c>
      <c r="O113" s="51">
        <v>15652.1739130435</v>
      </c>
      <c r="P113" s="51">
        <v>35600</v>
      </c>
      <c r="Q113" s="51">
        <f t="shared" si="23"/>
        <v>20347.826086956549</v>
      </c>
      <c r="R113" s="52">
        <f t="shared" si="24"/>
        <v>40347.826086956549</v>
      </c>
      <c r="S113" s="53">
        <v>40300</v>
      </c>
      <c r="T113" s="54">
        <v>0</v>
      </c>
      <c r="U113" s="55" t="s">
        <v>471</v>
      </c>
      <c r="V113" s="55" t="s">
        <v>1197</v>
      </c>
      <c r="W113" s="55" t="s">
        <v>29</v>
      </c>
      <c r="X113" s="56">
        <v>43294</v>
      </c>
      <c r="Y113" s="57" t="s">
        <v>7684</v>
      </c>
      <c r="Z113" s="57"/>
      <c r="AA113" s="58"/>
      <c r="AB113" s="58">
        <v>100000</v>
      </c>
      <c r="AC113" s="58"/>
      <c r="AD113" s="58">
        <v>120000</v>
      </c>
      <c r="AE113" s="58">
        <v>89000</v>
      </c>
      <c r="AF113" s="58"/>
      <c r="AG113" s="58"/>
      <c r="AH113" s="58"/>
      <c r="AI113" s="58"/>
      <c r="AJ113" s="58">
        <v>39480</v>
      </c>
      <c r="AK113" s="58"/>
      <c r="AL113" s="58"/>
      <c r="AM113" s="58"/>
      <c r="AN113" s="58"/>
      <c r="AO113" s="58"/>
      <c r="AP113" s="58"/>
      <c r="AQ113" s="58">
        <v>45000</v>
      </c>
      <c r="AR113" s="59">
        <f t="shared" si="25"/>
        <v>5</v>
      </c>
      <c r="AS113" s="59">
        <f t="shared" si="26"/>
        <v>393480</v>
      </c>
      <c r="AT113" s="58">
        <f t="shared" si="19"/>
        <v>78700</v>
      </c>
      <c r="AU113" s="58">
        <f t="shared" si="20"/>
        <v>39480</v>
      </c>
      <c r="AV113" s="59">
        <f t="shared" si="21"/>
        <v>38400</v>
      </c>
      <c r="AW113" s="59">
        <f t="shared" si="30"/>
        <v>-820</v>
      </c>
      <c r="AX113" s="60">
        <f t="shared" si="28"/>
        <v>0.95285359801488845</v>
      </c>
      <c r="AY113" s="58">
        <v>78700</v>
      </c>
    </row>
    <row r="114" spans="1:51" x14ac:dyDescent="0.25">
      <c r="A114" s="45">
        <v>691</v>
      </c>
      <c r="B114" s="46" t="s">
        <v>2548</v>
      </c>
      <c r="C114" s="47" t="s">
        <v>2527</v>
      </c>
      <c r="D114" s="47" t="s">
        <v>549</v>
      </c>
      <c r="E114" s="48" t="s">
        <v>2549</v>
      </c>
      <c r="F114" s="49" t="s">
        <v>2550</v>
      </c>
      <c r="G114" s="49" t="s">
        <v>2550</v>
      </c>
      <c r="H114" s="50" t="s">
        <v>2550</v>
      </c>
      <c r="I114" s="46" t="s">
        <v>439</v>
      </c>
      <c r="J114" s="46">
        <v>78</v>
      </c>
      <c r="K114" s="49">
        <v>78</v>
      </c>
      <c r="L114" s="49" t="s">
        <v>2529</v>
      </c>
      <c r="M114" s="51">
        <v>20000</v>
      </c>
      <c r="N114" s="51">
        <f t="shared" si="22"/>
        <v>15600</v>
      </c>
      <c r="O114" s="51">
        <v>15652.1739130435</v>
      </c>
      <c r="P114" s="51">
        <v>35600</v>
      </c>
      <c r="Q114" s="51">
        <f t="shared" si="23"/>
        <v>20347.826086956549</v>
      </c>
      <c r="R114" s="52">
        <f t="shared" si="24"/>
        <v>40347.826086956549</v>
      </c>
      <c r="S114" s="53">
        <v>40300</v>
      </c>
      <c r="T114" s="54">
        <v>0</v>
      </c>
      <c r="U114" s="55" t="s">
        <v>471</v>
      </c>
      <c r="V114" s="55" t="s">
        <v>1197</v>
      </c>
      <c r="W114" s="55" t="s">
        <v>173</v>
      </c>
      <c r="X114" s="56">
        <v>43294</v>
      </c>
      <c r="Y114" s="57" t="s">
        <v>7684</v>
      </c>
      <c r="Z114" s="57"/>
      <c r="AA114" s="58"/>
      <c r="AB114" s="58">
        <v>100000</v>
      </c>
      <c r="AC114" s="58"/>
      <c r="AD114" s="58">
        <v>120000</v>
      </c>
      <c r="AE114" s="58">
        <v>89000</v>
      </c>
      <c r="AF114" s="58"/>
      <c r="AG114" s="58"/>
      <c r="AH114" s="58"/>
      <c r="AI114" s="58"/>
      <c r="AJ114" s="58">
        <v>39480</v>
      </c>
      <c r="AK114" s="58"/>
      <c r="AL114" s="58"/>
      <c r="AM114" s="58"/>
      <c r="AN114" s="58"/>
      <c r="AO114" s="58"/>
      <c r="AP114" s="58"/>
      <c r="AQ114" s="58">
        <v>45000</v>
      </c>
      <c r="AR114" s="59">
        <f t="shared" si="25"/>
        <v>5</v>
      </c>
      <c r="AS114" s="59">
        <f t="shared" si="26"/>
        <v>393480</v>
      </c>
      <c r="AT114" s="58">
        <f t="shared" si="19"/>
        <v>78700</v>
      </c>
      <c r="AU114" s="58">
        <f t="shared" si="20"/>
        <v>39480</v>
      </c>
      <c r="AV114" s="59">
        <f t="shared" si="21"/>
        <v>38400</v>
      </c>
      <c r="AW114" s="59">
        <f t="shared" si="30"/>
        <v>-820</v>
      </c>
      <c r="AX114" s="60">
        <f t="shared" si="28"/>
        <v>0.95285359801488845</v>
      </c>
      <c r="AY114" s="58">
        <v>78700</v>
      </c>
    </row>
    <row r="115" spans="1:51" x14ac:dyDescent="0.25">
      <c r="A115" s="45">
        <v>692</v>
      </c>
      <c r="B115" s="46" t="s">
        <v>2551</v>
      </c>
      <c r="C115" s="47" t="s">
        <v>2527</v>
      </c>
      <c r="D115" s="47" t="s">
        <v>549</v>
      </c>
      <c r="E115" s="48" t="s">
        <v>2552</v>
      </c>
      <c r="F115" s="49" t="s">
        <v>2553</v>
      </c>
      <c r="G115" s="49" t="s">
        <v>2553</v>
      </c>
      <c r="H115" s="50" t="s">
        <v>2553</v>
      </c>
      <c r="I115" s="46" t="s">
        <v>499</v>
      </c>
      <c r="J115" s="46">
        <v>78</v>
      </c>
      <c r="K115" s="49">
        <v>78</v>
      </c>
      <c r="L115" s="49" t="s">
        <v>2529</v>
      </c>
      <c r="M115" s="51">
        <v>20000</v>
      </c>
      <c r="N115" s="51">
        <f t="shared" si="22"/>
        <v>15600</v>
      </c>
      <c r="O115" s="51">
        <v>15652.1739130435</v>
      </c>
      <c r="P115" s="51">
        <v>35600</v>
      </c>
      <c r="Q115" s="51">
        <f t="shared" si="23"/>
        <v>20347.826086956549</v>
      </c>
      <c r="R115" s="52">
        <f t="shared" si="24"/>
        <v>40347.826086956549</v>
      </c>
      <c r="S115" s="53">
        <v>40300</v>
      </c>
      <c r="T115" s="54">
        <v>0</v>
      </c>
      <c r="U115" s="55" t="s">
        <v>471</v>
      </c>
      <c r="V115" s="55" t="s">
        <v>1197</v>
      </c>
      <c r="W115" s="55" t="s">
        <v>173</v>
      </c>
      <c r="X115" s="56">
        <v>43294</v>
      </c>
      <c r="Y115" s="57" t="s">
        <v>7684</v>
      </c>
      <c r="Z115" s="57"/>
      <c r="AA115" s="58"/>
      <c r="AB115" s="58">
        <v>100000</v>
      </c>
      <c r="AC115" s="58"/>
      <c r="AD115" s="58">
        <v>120000</v>
      </c>
      <c r="AE115" s="58">
        <v>89000</v>
      </c>
      <c r="AF115" s="58"/>
      <c r="AG115" s="58"/>
      <c r="AH115" s="58"/>
      <c r="AI115" s="58"/>
      <c r="AJ115" s="58">
        <v>39480</v>
      </c>
      <c r="AK115" s="58"/>
      <c r="AL115" s="58"/>
      <c r="AM115" s="58"/>
      <c r="AN115" s="58"/>
      <c r="AO115" s="58"/>
      <c r="AP115" s="58"/>
      <c r="AQ115" s="58">
        <v>45000</v>
      </c>
      <c r="AR115" s="59">
        <f t="shared" si="25"/>
        <v>5</v>
      </c>
      <c r="AS115" s="59">
        <f t="shared" si="26"/>
        <v>393480</v>
      </c>
      <c r="AT115" s="58">
        <f t="shared" si="19"/>
        <v>78700</v>
      </c>
      <c r="AU115" s="58">
        <f t="shared" si="20"/>
        <v>39480</v>
      </c>
      <c r="AV115" s="59">
        <f t="shared" si="21"/>
        <v>38400</v>
      </c>
      <c r="AW115" s="59">
        <f t="shared" si="30"/>
        <v>-820</v>
      </c>
      <c r="AX115" s="60">
        <f t="shared" si="28"/>
        <v>0.95285359801488845</v>
      </c>
      <c r="AY115" s="58">
        <v>78700</v>
      </c>
    </row>
    <row r="116" spans="1:51" x14ac:dyDescent="0.25">
      <c r="A116" s="45">
        <v>693</v>
      </c>
      <c r="B116" s="46" t="s">
        <v>2554</v>
      </c>
      <c r="C116" s="47" t="s">
        <v>2527</v>
      </c>
      <c r="D116" s="47" t="s">
        <v>549</v>
      </c>
      <c r="E116" s="48" t="s">
        <v>2555</v>
      </c>
      <c r="F116" s="49" t="s">
        <v>2556</v>
      </c>
      <c r="G116" s="49" t="s">
        <v>2556</v>
      </c>
      <c r="H116" s="50" t="s">
        <v>2556</v>
      </c>
      <c r="I116" s="46" t="s">
        <v>439</v>
      </c>
      <c r="J116" s="46">
        <v>78</v>
      </c>
      <c r="K116" s="49">
        <v>78</v>
      </c>
      <c r="L116" s="49" t="s">
        <v>2529</v>
      </c>
      <c r="M116" s="51">
        <v>20000</v>
      </c>
      <c r="N116" s="51">
        <f t="shared" si="22"/>
        <v>15600</v>
      </c>
      <c r="O116" s="51">
        <v>15652.1739130435</v>
      </c>
      <c r="P116" s="51">
        <v>35600</v>
      </c>
      <c r="Q116" s="51">
        <f t="shared" si="23"/>
        <v>20347.826086956549</v>
      </c>
      <c r="R116" s="52">
        <f t="shared" si="24"/>
        <v>40347.826086956549</v>
      </c>
      <c r="S116" s="53">
        <v>40300</v>
      </c>
      <c r="T116" s="54">
        <v>0</v>
      </c>
      <c r="U116" s="55" t="s">
        <v>471</v>
      </c>
      <c r="V116" s="55" t="s">
        <v>1197</v>
      </c>
      <c r="W116" s="55" t="s">
        <v>173</v>
      </c>
      <c r="X116" s="56">
        <v>43294</v>
      </c>
      <c r="Y116" s="57" t="s">
        <v>7684</v>
      </c>
      <c r="Z116" s="57"/>
      <c r="AA116" s="58"/>
      <c r="AB116" s="58">
        <v>100000</v>
      </c>
      <c r="AC116" s="58"/>
      <c r="AD116" s="58">
        <v>120000</v>
      </c>
      <c r="AE116" s="58">
        <v>89000</v>
      </c>
      <c r="AF116" s="58"/>
      <c r="AG116" s="58"/>
      <c r="AH116" s="58"/>
      <c r="AI116" s="58"/>
      <c r="AJ116" s="58">
        <v>39480</v>
      </c>
      <c r="AK116" s="58"/>
      <c r="AL116" s="58"/>
      <c r="AM116" s="58"/>
      <c r="AN116" s="58"/>
      <c r="AO116" s="58"/>
      <c r="AP116" s="58"/>
      <c r="AQ116" s="58">
        <v>45000</v>
      </c>
      <c r="AR116" s="59">
        <f t="shared" si="25"/>
        <v>5</v>
      </c>
      <c r="AS116" s="59">
        <f t="shared" si="26"/>
        <v>393480</v>
      </c>
      <c r="AT116" s="58">
        <f t="shared" si="19"/>
        <v>78700</v>
      </c>
      <c r="AU116" s="58">
        <f t="shared" si="20"/>
        <v>39480</v>
      </c>
      <c r="AV116" s="59">
        <f t="shared" si="21"/>
        <v>38400</v>
      </c>
      <c r="AW116" s="59">
        <f t="shared" si="30"/>
        <v>-820</v>
      </c>
      <c r="AX116" s="60">
        <f t="shared" si="28"/>
        <v>0.95285359801488845</v>
      </c>
      <c r="AY116" s="58">
        <v>78700</v>
      </c>
    </row>
    <row r="117" spans="1:51" x14ac:dyDescent="0.25">
      <c r="A117" s="45">
        <v>694</v>
      </c>
      <c r="B117" s="46" t="s">
        <v>2557</v>
      </c>
      <c r="C117" s="47" t="s">
        <v>2527</v>
      </c>
      <c r="D117" s="47" t="s">
        <v>496</v>
      </c>
      <c r="E117" s="48" t="s">
        <v>2558</v>
      </c>
      <c r="F117" s="49" t="s">
        <v>2559</v>
      </c>
      <c r="G117" s="49" t="s">
        <v>2559</v>
      </c>
      <c r="H117" s="50" t="s">
        <v>2559</v>
      </c>
      <c r="I117" s="46" t="s">
        <v>497</v>
      </c>
      <c r="J117" s="46">
        <v>78</v>
      </c>
      <c r="K117" s="49">
        <v>78</v>
      </c>
      <c r="L117" s="49" t="s">
        <v>2529</v>
      </c>
      <c r="M117" s="51">
        <v>20000</v>
      </c>
      <c r="N117" s="51">
        <f t="shared" si="22"/>
        <v>15600</v>
      </c>
      <c r="O117" s="51">
        <v>15652.1739130435</v>
      </c>
      <c r="P117" s="51">
        <v>35600</v>
      </c>
      <c r="Q117" s="51">
        <f t="shared" si="23"/>
        <v>20347.826086956549</v>
      </c>
      <c r="R117" s="52">
        <f t="shared" si="24"/>
        <v>40347.826086956549</v>
      </c>
      <c r="S117" s="53">
        <v>40300</v>
      </c>
      <c r="T117" s="54">
        <v>0</v>
      </c>
      <c r="U117" s="55" t="s">
        <v>471</v>
      </c>
      <c r="V117" s="55" t="s">
        <v>1197</v>
      </c>
      <c r="W117" s="55" t="s">
        <v>173</v>
      </c>
      <c r="X117" s="56">
        <v>43294</v>
      </c>
      <c r="Y117" s="57" t="s">
        <v>7684</v>
      </c>
      <c r="Z117" s="57"/>
      <c r="AA117" s="58"/>
      <c r="AB117" s="58">
        <v>100000</v>
      </c>
      <c r="AC117" s="58"/>
      <c r="AD117" s="58">
        <v>120000</v>
      </c>
      <c r="AE117" s="58">
        <v>89000</v>
      </c>
      <c r="AF117" s="58"/>
      <c r="AG117" s="58"/>
      <c r="AH117" s="58"/>
      <c r="AI117" s="58"/>
      <c r="AJ117" s="58">
        <v>39480</v>
      </c>
      <c r="AK117" s="58"/>
      <c r="AL117" s="58"/>
      <c r="AM117" s="58"/>
      <c r="AN117" s="58"/>
      <c r="AO117" s="58"/>
      <c r="AP117" s="58"/>
      <c r="AQ117" s="58">
        <v>45000</v>
      </c>
      <c r="AR117" s="59">
        <f t="shared" si="25"/>
        <v>5</v>
      </c>
      <c r="AS117" s="59">
        <f t="shared" si="26"/>
        <v>393480</v>
      </c>
      <c r="AT117" s="58">
        <f t="shared" si="19"/>
        <v>78700</v>
      </c>
      <c r="AU117" s="58">
        <f t="shared" si="20"/>
        <v>39480</v>
      </c>
      <c r="AV117" s="59">
        <f t="shared" si="21"/>
        <v>38400</v>
      </c>
      <c r="AW117" s="59">
        <f t="shared" si="30"/>
        <v>-820</v>
      </c>
      <c r="AX117" s="60">
        <f t="shared" si="28"/>
        <v>0.95285359801488845</v>
      </c>
      <c r="AY117" s="58">
        <v>78700</v>
      </c>
    </row>
    <row r="118" spans="1:51" ht="31.5" x14ac:dyDescent="0.25">
      <c r="A118" s="45">
        <v>684</v>
      </c>
      <c r="B118" s="46" t="s">
        <v>2526</v>
      </c>
      <c r="C118" s="47" t="s">
        <v>2527</v>
      </c>
      <c r="D118" s="47" t="s">
        <v>2020</v>
      </c>
      <c r="E118" s="48" t="s">
        <v>2528</v>
      </c>
      <c r="F118" s="49" t="s">
        <v>2529</v>
      </c>
      <c r="G118" s="49" t="s">
        <v>2529</v>
      </c>
      <c r="H118" s="50" t="s">
        <v>2529</v>
      </c>
      <c r="I118" s="46"/>
      <c r="J118" s="46">
        <v>78</v>
      </c>
      <c r="K118" s="49">
        <v>78</v>
      </c>
      <c r="L118" s="49" t="s">
        <v>2529</v>
      </c>
      <c r="M118" s="51">
        <v>20000</v>
      </c>
      <c r="N118" s="51">
        <f t="shared" si="22"/>
        <v>15600</v>
      </c>
      <c r="O118" s="51">
        <v>15652.1739130435</v>
      </c>
      <c r="P118" s="51">
        <v>35600</v>
      </c>
      <c r="Q118" s="51">
        <f t="shared" si="23"/>
        <v>20347.826086956549</v>
      </c>
      <c r="R118" s="52">
        <f t="shared" si="24"/>
        <v>40347.826086956549</v>
      </c>
      <c r="S118" s="53">
        <v>40300</v>
      </c>
      <c r="T118" s="54" t="s">
        <v>2054</v>
      </c>
      <c r="U118" s="55" t="s">
        <v>471</v>
      </c>
      <c r="V118" s="55" t="s">
        <v>1197</v>
      </c>
      <c r="W118" s="55" t="s">
        <v>29</v>
      </c>
      <c r="X118" s="56">
        <v>43294</v>
      </c>
      <c r="Y118" s="57" t="str">
        <f>VLOOKUP(B118,'[2]DVKT TYC (đang phê duyệt)'!$B$6:$Z$119,25,0)</f>
        <v>Đang đề nghị phê duyệt</v>
      </c>
      <c r="Z118" s="57"/>
      <c r="AA118" s="58"/>
      <c r="AB118" s="58">
        <v>100000</v>
      </c>
      <c r="AC118" s="58"/>
      <c r="AD118" s="58">
        <v>120000</v>
      </c>
      <c r="AE118" s="58">
        <v>89000</v>
      </c>
      <c r="AF118" s="58"/>
      <c r="AG118" s="58"/>
      <c r="AH118" s="58"/>
      <c r="AI118" s="58"/>
      <c r="AJ118" s="58">
        <v>39480</v>
      </c>
      <c r="AK118" s="58"/>
      <c r="AL118" s="58"/>
      <c r="AM118" s="58"/>
      <c r="AN118" s="58"/>
      <c r="AO118" s="58"/>
      <c r="AP118" s="58"/>
      <c r="AQ118" s="58">
        <v>45000</v>
      </c>
      <c r="AR118" s="59">
        <f t="shared" si="25"/>
        <v>5</v>
      </c>
      <c r="AS118" s="59">
        <f t="shared" si="26"/>
        <v>393480</v>
      </c>
      <c r="AT118" s="58">
        <f t="shared" si="19"/>
        <v>78700</v>
      </c>
      <c r="AU118" s="58">
        <f t="shared" si="20"/>
        <v>39480</v>
      </c>
      <c r="AV118" s="59">
        <f t="shared" si="21"/>
        <v>38400</v>
      </c>
      <c r="AW118" s="59">
        <f>AT118-S118</f>
        <v>38400</v>
      </c>
      <c r="AX118" s="60">
        <f t="shared" si="28"/>
        <v>0.95285359801488845</v>
      </c>
      <c r="AY118" s="58">
        <v>78700</v>
      </c>
    </row>
    <row r="119" spans="1:51" x14ac:dyDescent="0.25">
      <c r="A119" s="45">
        <v>2085</v>
      </c>
      <c r="B119" s="46" t="s">
        <v>6918</v>
      </c>
      <c r="C119" s="47" t="s">
        <v>6914</v>
      </c>
      <c r="D119" s="47" t="s">
        <v>6803</v>
      </c>
      <c r="E119" s="48" t="s">
        <v>6919</v>
      </c>
      <c r="F119" s="49" t="s">
        <v>6920</v>
      </c>
      <c r="G119" s="49" t="s">
        <v>6920</v>
      </c>
      <c r="H119" s="50" t="s">
        <v>6920</v>
      </c>
      <c r="I119" s="46"/>
      <c r="J119" s="46">
        <v>1730</v>
      </c>
      <c r="K119" s="49">
        <v>1730</v>
      </c>
      <c r="L119" s="49" t="s">
        <v>6917</v>
      </c>
      <c r="M119" s="51">
        <v>57000</v>
      </c>
      <c r="N119" s="51">
        <f t="shared" si="22"/>
        <v>13300</v>
      </c>
      <c r="O119" s="51">
        <v>13304.347826087</v>
      </c>
      <c r="P119" s="51">
        <v>70300</v>
      </c>
      <c r="Q119" s="51">
        <f t="shared" si="23"/>
        <v>17295.652173913099</v>
      </c>
      <c r="R119" s="52">
        <f t="shared" si="24"/>
        <v>74295.652173913099</v>
      </c>
      <c r="S119" s="53">
        <v>74200</v>
      </c>
      <c r="T119" s="54">
        <v>0</v>
      </c>
      <c r="U119" s="55" t="s">
        <v>6804</v>
      </c>
      <c r="V119" s="55" t="s">
        <v>6805</v>
      </c>
      <c r="W119" s="55" t="s">
        <v>173</v>
      </c>
      <c r="X119" s="56">
        <v>43294</v>
      </c>
      <c r="Y119" s="57" t="s">
        <v>7684</v>
      </c>
      <c r="Z119" s="57"/>
      <c r="AA119" s="58">
        <v>82000</v>
      </c>
      <c r="AB119" s="58">
        <v>109000</v>
      </c>
      <c r="AC119" s="58"/>
      <c r="AD119" s="58">
        <v>100000</v>
      </c>
      <c r="AE119" s="58"/>
      <c r="AF119" s="58">
        <v>90000</v>
      </c>
      <c r="AG119" s="58">
        <v>100000</v>
      </c>
      <c r="AH119" s="58">
        <v>111000</v>
      </c>
      <c r="AI119" s="58"/>
      <c r="AJ119" s="58">
        <v>98500</v>
      </c>
      <c r="AK119" s="58"/>
      <c r="AL119" s="58"/>
      <c r="AM119" s="58">
        <v>119000</v>
      </c>
      <c r="AN119" s="58"/>
      <c r="AO119" s="58"/>
      <c r="AP119" s="58"/>
      <c r="AQ119" s="58">
        <v>101000</v>
      </c>
      <c r="AR119" s="59">
        <f t="shared" si="25"/>
        <v>9</v>
      </c>
      <c r="AS119" s="59">
        <f t="shared" si="26"/>
        <v>910500</v>
      </c>
      <c r="AT119" s="58">
        <f t="shared" si="19"/>
        <v>101200</v>
      </c>
      <c r="AU119" s="58">
        <f t="shared" si="20"/>
        <v>82000</v>
      </c>
      <c r="AV119" s="59">
        <f t="shared" si="21"/>
        <v>27000</v>
      </c>
      <c r="AW119" s="59">
        <f t="shared" ref="AW119:AW150" si="31">AU119-S119</f>
        <v>7800</v>
      </c>
      <c r="AX119" s="60">
        <f t="shared" si="28"/>
        <v>0.36388140161725069</v>
      </c>
      <c r="AY119" s="58">
        <v>82000</v>
      </c>
    </row>
    <row r="120" spans="1:51" ht="31.5" x14ac:dyDescent="0.25">
      <c r="A120" s="45">
        <v>157</v>
      </c>
      <c r="B120" s="46" t="s">
        <v>957</v>
      </c>
      <c r="C120" s="47" t="s">
        <v>938</v>
      </c>
      <c r="D120" s="47" t="s">
        <v>467</v>
      </c>
      <c r="E120" s="48" t="s">
        <v>713</v>
      </c>
      <c r="F120" s="49" t="s">
        <v>714</v>
      </c>
      <c r="G120" s="49" t="s">
        <v>958</v>
      </c>
      <c r="H120" s="50" t="s">
        <v>715</v>
      </c>
      <c r="I120" s="46"/>
      <c r="J120" s="46">
        <v>29</v>
      </c>
      <c r="K120" s="49">
        <v>29</v>
      </c>
      <c r="L120" s="49" t="s">
        <v>939</v>
      </c>
      <c r="M120" s="51">
        <v>51591</v>
      </c>
      <c r="N120" s="51">
        <f t="shared" si="22"/>
        <v>16709</v>
      </c>
      <c r="O120" s="51">
        <v>16752.5217391304</v>
      </c>
      <c r="P120" s="51">
        <v>68300</v>
      </c>
      <c r="Q120" s="51">
        <f t="shared" si="23"/>
        <v>21778.278260869516</v>
      </c>
      <c r="R120" s="52">
        <f t="shared" si="24"/>
        <v>73369.278260869512</v>
      </c>
      <c r="S120" s="53">
        <v>73300</v>
      </c>
      <c r="T120" s="54">
        <v>0</v>
      </c>
      <c r="U120" s="55" t="s">
        <v>471</v>
      </c>
      <c r="V120" s="55" t="s">
        <v>470</v>
      </c>
      <c r="W120" s="55" t="s">
        <v>173</v>
      </c>
      <c r="X120" s="56">
        <v>43294</v>
      </c>
      <c r="Y120" s="57" t="s">
        <v>7684</v>
      </c>
      <c r="Z120" s="57"/>
      <c r="AA120" s="58">
        <v>120000</v>
      </c>
      <c r="AB120" s="58">
        <v>120000</v>
      </c>
      <c r="AC120" s="58"/>
      <c r="AD120" s="58"/>
      <c r="AE120" s="58"/>
      <c r="AF120" s="58"/>
      <c r="AG120" s="58"/>
      <c r="AH120" s="58">
        <v>83000</v>
      </c>
      <c r="AI120" s="58"/>
      <c r="AJ120" s="58">
        <v>95700</v>
      </c>
      <c r="AK120" s="58"/>
      <c r="AL120" s="58"/>
      <c r="AM120" s="58"/>
      <c r="AN120" s="58"/>
      <c r="AO120" s="58"/>
      <c r="AP120" s="58"/>
      <c r="AQ120" s="58">
        <v>89000</v>
      </c>
      <c r="AR120" s="59">
        <f t="shared" si="25"/>
        <v>5</v>
      </c>
      <c r="AS120" s="59">
        <f t="shared" si="26"/>
        <v>507700</v>
      </c>
      <c r="AT120" s="58">
        <f t="shared" si="19"/>
        <v>101500</v>
      </c>
      <c r="AU120" s="58">
        <f t="shared" si="20"/>
        <v>83000</v>
      </c>
      <c r="AV120" s="59">
        <f t="shared" si="21"/>
        <v>28200</v>
      </c>
      <c r="AW120" s="59">
        <f t="shared" si="31"/>
        <v>9700</v>
      </c>
      <c r="AX120" s="60">
        <f t="shared" si="28"/>
        <v>0.38472032742155515</v>
      </c>
      <c r="AY120" s="58">
        <v>83000</v>
      </c>
    </row>
    <row r="121" spans="1:51" ht="31.5" x14ac:dyDescent="0.25">
      <c r="A121" s="45">
        <v>171</v>
      </c>
      <c r="B121" s="46" t="s">
        <v>985</v>
      </c>
      <c r="C121" s="47" t="s">
        <v>938</v>
      </c>
      <c r="D121" s="47" t="s">
        <v>467</v>
      </c>
      <c r="E121" s="48" t="s">
        <v>731</v>
      </c>
      <c r="F121" s="49" t="s">
        <v>732</v>
      </c>
      <c r="G121" s="49" t="s">
        <v>986</v>
      </c>
      <c r="H121" s="50" t="s">
        <v>733</v>
      </c>
      <c r="I121" s="46"/>
      <c r="J121" s="46">
        <v>29</v>
      </c>
      <c r="K121" s="49">
        <v>29</v>
      </c>
      <c r="L121" s="49" t="s">
        <v>939</v>
      </c>
      <c r="M121" s="51">
        <v>51591</v>
      </c>
      <c r="N121" s="51">
        <f t="shared" si="22"/>
        <v>16709</v>
      </c>
      <c r="O121" s="51">
        <v>16752.5217391304</v>
      </c>
      <c r="P121" s="51">
        <v>68300</v>
      </c>
      <c r="Q121" s="51">
        <f t="shared" si="23"/>
        <v>21778.278260869516</v>
      </c>
      <c r="R121" s="52">
        <f t="shared" si="24"/>
        <v>73369.278260869512</v>
      </c>
      <c r="S121" s="53">
        <v>73300</v>
      </c>
      <c r="T121" s="54" t="s">
        <v>3259</v>
      </c>
      <c r="U121" s="55" t="s">
        <v>441</v>
      </c>
      <c r="V121" s="55" t="s">
        <v>2524</v>
      </c>
      <c r="W121" s="55" t="s">
        <v>173</v>
      </c>
      <c r="X121" s="56">
        <v>43294</v>
      </c>
      <c r="Y121" s="57" t="s">
        <v>7684</v>
      </c>
      <c r="Z121" s="57"/>
      <c r="AA121" s="58">
        <v>120000</v>
      </c>
      <c r="AB121" s="58"/>
      <c r="AC121" s="58"/>
      <c r="AD121" s="58"/>
      <c r="AE121" s="58"/>
      <c r="AF121" s="58"/>
      <c r="AG121" s="58"/>
      <c r="AH121" s="58">
        <v>83000</v>
      </c>
      <c r="AI121" s="58"/>
      <c r="AJ121" s="58">
        <v>95700</v>
      </c>
      <c r="AK121" s="58"/>
      <c r="AL121" s="58"/>
      <c r="AM121" s="58"/>
      <c r="AN121" s="58"/>
      <c r="AO121" s="58"/>
      <c r="AP121" s="58"/>
      <c r="AQ121" s="58">
        <v>89000</v>
      </c>
      <c r="AR121" s="59">
        <f t="shared" si="25"/>
        <v>4</v>
      </c>
      <c r="AS121" s="59">
        <f t="shared" si="26"/>
        <v>387700</v>
      </c>
      <c r="AT121" s="58">
        <f t="shared" si="19"/>
        <v>96900</v>
      </c>
      <c r="AU121" s="58">
        <f t="shared" si="20"/>
        <v>83000</v>
      </c>
      <c r="AV121" s="59">
        <f t="shared" si="21"/>
        <v>23600</v>
      </c>
      <c r="AW121" s="59">
        <f t="shared" si="31"/>
        <v>9700</v>
      </c>
      <c r="AX121" s="60">
        <f t="shared" si="28"/>
        <v>0.32196452933151432</v>
      </c>
      <c r="AY121" s="58">
        <v>83000</v>
      </c>
    </row>
    <row r="122" spans="1:51" ht="31.5" x14ac:dyDescent="0.25">
      <c r="A122" s="45">
        <v>193</v>
      </c>
      <c r="B122" s="46" t="s">
        <v>1035</v>
      </c>
      <c r="C122" s="47" t="s">
        <v>938</v>
      </c>
      <c r="D122" s="47" t="s">
        <v>467</v>
      </c>
      <c r="E122" s="48" t="s">
        <v>698</v>
      </c>
      <c r="F122" s="49" t="s">
        <v>699</v>
      </c>
      <c r="G122" s="49" t="s">
        <v>1036</v>
      </c>
      <c r="H122" s="50" t="s">
        <v>700</v>
      </c>
      <c r="I122" s="46"/>
      <c r="J122" s="46">
        <v>29</v>
      </c>
      <c r="K122" s="49">
        <v>29</v>
      </c>
      <c r="L122" s="49" t="s">
        <v>939</v>
      </c>
      <c r="M122" s="51">
        <v>51591</v>
      </c>
      <c r="N122" s="51">
        <f t="shared" si="22"/>
        <v>16709</v>
      </c>
      <c r="O122" s="51">
        <v>16752.5217391304</v>
      </c>
      <c r="P122" s="51">
        <v>68300</v>
      </c>
      <c r="Q122" s="51">
        <f t="shared" si="23"/>
        <v>21778.278260869516</v>
      </c>
      <c r="R122" s="52">
        <f t="shared" si="24"/>
        <v>73369.278260869512</v>
      </c>
      <c r="S122" s="53">
        <v>73300</v>
      </c>
      <c r="T122" s="54">
        <v>0</v>
      </c>
      <c r="U122" s="55" t="s">
        <v>471</v>
      </c>
      <c r="V122" s="55" t="s">
        <v>1197</v>
      </c>
      <c r="W122" s="55" t="s">
        <v>173</v>
      </c>
      <c r="X122" s="56">
        <v>43294</v>
      </c>
      <c r="Y122" s="57" t="s">
        <v>7684</v>
      </c>
      <c r="Z122" s="57"/>
      <c r="AA122" s="58">
        <v>120000</v>
      </c>
      <c r="AB122" s="58">
        <v>120000</v>
      </c>
      <c r="AC122" s="58"/>
      <c r="AD122" s="58"/>
      <c r="AE122" s="58"/>
      <c r="AF122" s="58"/>
      <c r="AG122" s="58"/>
      <c r="AH122" s="58">
        <v>83000</v>
      </c>
      <c r="AI122" s="58"/>
      <c r="AJ122" s="58">
        <v>95700</v>
      </c>
      <c r="AK122" s="58"/>
      <c r="AL122" s="58"/>
      <c r="AM122" s="58"/>
      <c r="AN122" s="58"/>
      <c r="AO122" s="58"/>
      <c r="AP122" s="58"/>
      <c r="AQ122" s="58">
        <v>89000</v>
      </c>
      <c r="AR122" s="59">
        <f t="shared" si="25"/>
        <v>5</v>
      </c>
      <c r="AS122" s="59">
        <f t="shared" si="26"/>
        <v>507700</v>
      </c>
      <c r="AT122" s="58">
        <f t="shared" si="19"/>
        <v>101500</v>
      </c>
      <c r="AU122" s="58">
        <f t="shared" si="20"/>
        <v>83000</v>
      </c>
      <c r="AV122" s="59">
        <f t="shared" si="21"/>
        <v>28200</v>
      </c>
      <c r="AW122" s="59">
        <f t="shared" si="31"/>
        <v>9700</v>
      </c>
      <c r="AX122" s="60">
        <f t="shared" si="28"/>
        <v>0.38472032742155515</v>
      </c>
      <c r="AY122" s="58">
        <v>83000</v>
      </c>
    </row>
    <row r="123" spans="1:51" ht="31.5" x14ac:dyDescent="0.25">
      <c r="A123" s="45">
        <v>194</v>
      </c>
      <c r="B123" s="46" t="s">
        <v>1037</v>
      </c>
      <c r="C123" s="47" t="s">
        <v>938</v>
      </c>
      <c r="D123" s="47" t="s">
        <v>467</v>
      </c>
      <c r="E123" s="48" t="s">
        <v>740</v>
      </c>
      <c r="F123" s="49" t="s">
        <v>741</v>
      </c>
      <c r="G123" s="49" t="s">
        <v>1038</v>
      </c>
      <c r="H123" s="50" t="s">
        <v>742</v>
      </c>
      <c r="I123" s="46"/>
      <c r="J123" s="46">
        <v>29</v>
      </c>
      <c r="K123" s="49">
        <v>29</v>
      </c>
      <c r="L123" s="49" t="s">
        <v>939</v>
      </c>
      <c r="M123" s="51">
        <v>51591</v>
      </c>
      <c r="N123" s="51">
        <f t="shared" si="22"/>
        <v>16709</v>
      </c>
      <c r="O123" s="51">
        <v>16752.5217391304</v>
      </c>
      <c r="P123" s="51">
        <v>68300</v>
      </c>
      <c r="Q123" s="51">
        <f t="shared" si="23"/>
        <v>21778.278260869516</v>
      </c>
      <c r="R123" s="52">
        <f t="shared" si="24"/>
        <v>73369.278260869512</v>
      </c>
      <c r="S123" s="53">
        <v>73300</v>
      </c>
      <c r="T123" s="54">
        <v>0</v>
      </c>
      <c r="U123" s="55" t="s">
        <v>471</v>
      </c>
      <c r="V123" s="55" t="s">
        <v>1197</v>
      </c>
      <c r="W123" s="55" t="s">
        <v>173</v>
      </c>
      <c r="X123" s="56">
        <v>43294</v>
      </c>
      <c r="Y123" s="57" t="s">
        <v>7684</v>
      </c>
      <c r="Z123" s="57"/>
      <c r="AA123" s="58">
        <v>120000</v>
      </c>
      <c r="AB123" s="58">
        <v>120000</v>
      </c>
      <c r="AC123" s="58"/>
      <c r="AD123" s="58"/>
      <c r="AE123" s="58"/>
      <c r="AF123" s="58"/>
      <c r="AG123" s="58"/>
      <c r="AH123" s="58">
        <v>83000</v>
      </c>
      <c r="AI123" s="58"/>
      <c r="AJ123" s="58">
        <v>95700</v>
      </c>
      <c r="AK123" s="58"/>
      <c r="AL123" s="58"/>
      <c r="AM123" s="58"/>
      <c r="AN123" s="58"/>
      <c r="AO123" s="58"/>
      <c r="AP123" s="58"/>
      <c r="AQ123" s="58">
        <v>89000</v>
      </c>
      <c r="AR123" s="59">
        <f t="shared" si="25"/>
        <v>5</v>
      </c>
      <c r="AS123" s="59">
        <f t="shared" si="26"/>
        <v>507700</v>
      </c>
      <c r="AT123" s="58">
        <f t="shared" si="19"/>
        <v>101500</v>
      </c>
      <c r="AU123" s="58">
        <f t="shared" si="20"/>
        <v>83000</v>
      </c>
      <c r="AV123" s="59">
        <f t="shared" si="21"/>
        <v>28200</v>
      </c>
      <c r="AW123" s="59">
        <f t="shared" si="31"/>
        <v>9700</v>
      </c>
      <c r="AX123" s="60">
        <f t="shared" si="28"/>
        <v>0.38472032742155515</v>
      </c>
      <c r="AY123" s="58">
        <v>83000</v>
      </c>
    </row>
    <row r="124" spans="1:51" ht="31.5" x14ac:dyDescent="0.25">
      <c r="A124" s="45">
        <v>196</v>
      </c>
      <c r="B124" s="46" t="s">
        <v>1041</v>
      </c>
      <c r="C124" s="47" t="s">
        <v>938</v>
      </c>
      <c r="D124" s="47" t="s">
        <v>467</v>
      </c>
      <c r="E124" s="48" t="s">
        <v>746</v>
      </c>
      <c r="F124" s="49" t="s">
        <v>747</v>
      </c>
      <c r="G124" s="49" t="s">
        <v>1042</v>
      </c>
      <c r="H124" s="50" t="s">
        <v>748</v>
      </c>
      <c r="I124" s="46"/>
      <c r="J124" s="46">
        <v>29</v>
      </c>
      <c r="K124" s="49">
        <v>29</v>
      </c>
      <c r="L124" s="49" t="s">
        <v>939</v>
      </c>
      <c r="M124" s="51">
        <v>51591</v>
      </c>
      <c r="N124" s="51">
        <f t="shared" si="22"/>
        <v>16709</v>
      </c>
      <c r="O124" s="51">
        <v>16752.5217391304</v>
      </c>
      <c r="P124" s="51">
        <v>68300</v>
      </c>
      <c r="Q124" s="51">
        <f t="shared" si="23"/>
        <v>21778.278260869516</v>
      </c>
      <c r="R124" s="52">
        <f t="shared" si="24"/>
        <v>73369.278260869512</v>
      </c>
      <c r="S124" s="53">
        <v>73300</v>
      </c>
      <c r="T124" s="54">
        <v>0</v>
      </c>
      <c r="U124" s="55" t="s">
        <v>471</v>
      </c>
      <c r="V124" s="55" t="s">
        <v>1197</v>
      </c>
      <c r="W124" s="55" t="s">
        <v>173</v>
      </c>
      <c r="X124" s="56">
        <v>43294</v>
      </c>
      <c r="Y124" s="57" t="s">
        <v>7684</v>
      </c>
      <c r="Z124" s="57"/>
      <c r="AA124" s="58">
        <v>120000</v>
      </c>
      <c r="AB124" s="58">
        <v>120000</v>
      </c>
      <c r="AC124" s="58"/>
      <c r="AD124" s="58"/>
      <c r="AE124" s="58"/>
      <c r="AF124" s="58"/>
      <c r="AG124" s="58"/>
      <c r="AH124" s="58">
        <v>83000</v>
      </c>
      <c r="AI124" s="58"/>
      <c r="AJ124" s="58">
        <v>95700</v>
      </c>
      <c r="AK124" s="58"/>
      <c r="AL124" s="58"/>
      <c r="AM124" s="58"/>
      <c r="AN124" s="58"/>
      <c r="AO124" s="58"/>
      <c r="AP124" s="58"/>
      <c r="AQ124" s="58">
        <v>89000</v>
      </c>
      <c r="AR124" s="59">
        <f t="shared" si="25"/>
        <v>5</v>
      </c>
      <c r="AS124" s="59">
        <f t="shared" si="26"/>
        <v>507700</v>
      </c>
      <c r="AT124" s="58">
        <f t="shared" si="19"/>
        <v>101500</v>
      </c>
      <c r="AU124" s="58">
        <f t="shared" si="20"/>
        <v>83000</v>
      </c>
      <c r="AV124" s="59">
        <f t="shared" si="21"/>
        <v>28200</v>
      </c>
      <c r="AW124" s="59">
        <f t="shared" si="31"/>
        <v>9700</v>
      </c>
      <c r="AX124" s="60">
        <f t="shared" si="28"/>
        <v>0.38472032742155515</v>
      </c>
      <c r="AY124" s="58">
        <v>83000</v>
      </c>
    </row>
    <row r="125" spans="1:51" ht="31.5" x14ac:dyDescent="0.25">
      <c r="A125" s="45">
        <v>198</v>
      </c>
      <c r="B125" s="46" t="s">
        <v>1045</v>
      </c>
      <c r="C125" s="47" t="s">
        <v>938</v>
      </c>
      <c r="D125" s="47" t="s">
        <v>467</v>
      </c>
      <c r="E125" s="48" t="s">
        <v>752</v>
      </c>
      <c r="F125" s="49" t="s">
        <v>753</v>
      </c>
      <c r="G125" s="49" t="s">
        <v>1046</v>
      </c>
      <c r="H125" s="50" t="s">
        <v>754</v>
      </c>
      <c r="I125" s="46"/>
      <c r="J125" s="46">
        <v>29</v>
      </c>
      <c r="K125" s="49">
        <v>29</v>
      </c>
      <c r="L125" s="49" t="s">
        <v>939</v>
      </c>
      <c r="M125" s="51">
        <v>51591</v>
      </c>
      <c r="N125" s="51">
        <f t="shared" si="22"/>
        <v>16709</v>
      </c>
      <c r="O125" s="51">
        <v>16752.5217391304</v>
      </c>
      <c r="P125" s="51">
        <v>68300</v>
      </c>
      <c r="Q125" s="51">
        <f t="shared" si="23"/>
        <v>21778.278260869516</v>
      </c>
      <c r="R125" s="52">
        <f t="shared" si="24"/>
        <v>73369.278260869512</v>
      </c>
      <c r="S125" s="53">
        <v>73300</v>
      </c>
      <c r="T125" s="54">
        <v>0</v>
      </c>
      <c r="U125" s="55" t="s">
        <v>471</v>
      </c>
      <c r="V125" s="55" t="s">
        <v>1197</v>
      </c>
      <c r="W125" s="55" t="s">
        <v>173</v>
      </c>
      <c r="X125" s="56">
        <v>43294</v>
      </c>
      <c r="Y125" s="57" t="s">
        <v>7684</v>
      </c>
      <c r="Z125" s="57"/>
      <c r="AA125" s="58">
        <v>120000</v>
      </c>
      <c r="AB125" s="58">
        <v>120000</v>
      </c>
      <c r="AC125" s="58"/>
      <c r="AD125" s="58"/>
      <c r="AE125" s="58"/>
      <c r="AF125" s="58"/>
      <c r="AG125" s="58"/>
      <c r="AH125" s="58">
        <v>83000</v>
      </c>
      <c r="AI125" s="58"/>
      <c r="AJ125" s="58">
        <v>95700</v>
      </c>
      <c r="AK125" s="58"/>
      <c r="AL125" s="58"/>
      <c r="AM125" s="58"/>
      <c r="AN125" s="58"/>
      <c r="AO125" s="58"/>
      <c r="AP125" s="58"/>
      <c r="AQ125" s="58">
        <v>89000</v>
      </c>
      <c r="AR125" s="59">
        <f t="shared" si="25"/>
        <v>5</v>
      </c>
      <c r="AS125" s="59">
        <f t="shared" si="26"/>
        <v>507700</v>
      </c>
      <c r="AT125" s="58">
        <f t="shared" si="19"/>
        <v>101500</v>
      </c>
      <c r="AU125" s="58">
        <f t="shared" si="20"/>
        <v>83000</v>
      </c>
      <c r="AV125" s="59">
        <f t="shared" si="21"/>
        <v>28200</v>
      </c>
      <c r="AW125" s="59">
        <f t="shared" si="31"/>
        <v>9700</v>
      </c>
      <c r="AX125" s="60">
        <f t="shared" si="28"/>
        <v>0.38472032742155515</v>
      </c>
      <c r="AY125" s="58">
        <v>83000</v>
      </c>
    </row>
    <row r="126" spans="1:51" ht="31.5" x14ac:dyDescent="0.25">
      <c r="A126" s="45">
        <v>204</v>
      </c>
      <c r="B126" s="46" t="s">
        <v>1057</v>
      </c>
      <c r="C126" s="47" t="s">
        <v>938</v>
      </c>
      <c r="D126" s="47" t="s">
        <v>467</v>
      </c>
      <c r="E126" s="48" t="s">
        <v>764</v>
      </c>
      <c r="F126" s="49" t="s">
        <v>765</v>
      </c>
      <c r="G126" s="49" t="s">
        <v>1058</v>
      </c>
      <c r="H126" s="50" t="s">
        <v>766</v>
      </c>
      <c r="I126" s="46"/>
      <c r="J126" s="46">
        <v>29</v>
      </c>
      <c r="K126" s="49">
        <v>29</v>
      </c>
      <c r="L126" s="49" t="s">
        <v>939</v>
      </c>
      <c r="M126" s="51">
        <v>51591</v>
      </c>
      <c r="N126" s="51">
        <f t="shared" si="22"/>
        <v>16709</v>
      </c>
      <c r="O126" s="51">
        <v>16752.5217391304</v>
      </c>
      <c r="P126" s="51">
        <v>68300</v>
      </c>
      <c r="Q126" s="51">
        <f t="shared" si="23"/>
        <v>21778.278260869516</v>
      </c>
      <c r="R126" s="52">
        <f t="shared" si="24"/>
        <v>73369.278260869512</v>
      </c>
      <c r="S126" s="53">
        <v>73300</v>
      </c>
      <c r="T126" s="54">
        <v>0</v>
      </c>
      <c r="U126" s="55" t="s">
        <v>471</v>
      </c>
      <c r="V126" s="55" t="s">
        <v>1197</v>
      </c>
      <c r="W126" s="55" t="s">
        <v>173</v>
      </c>
      <c r="X126" s="56">
        <v>43294</v>
      </c>
      <c r="Y126" s="57" t="s">
        <v>7684</v>
      </c>
      <c r="Z126" s="57"/>
      <c r="AA126" s="58">
        <v>120000</v>
      </c>
      <c r="AB126" s="58">
        <v>120000</v>
      </c>
      <c r="AC126" s="58"/>
      <c r="AD126" s="58"/>
      <c r="AE126" s="58"/>
      <c r="AF126" s="58"/>
      <c r="AG126" s="58"/>
      <c r="AH126" s="58">
        <v>83000</v>
      </c>
      <c r="AI126" s="58"/>
      <c r="AJ126" s="58">
        <v>95700</v>
      </c>
      <c r="AK126" s="58"/>
      <c r="AL126" s="58"/>
      <c r="AM126" s="58"/>
      <c r="AN126" s="58"/>
      <c r="AO126" s="58"/>
      <c r="AP126" s="58"/>
      <c r="AQ126" s="58">
        <v>89000</v>
      </c>
      <c r="AR126" s="59">
        <f t="shared" si="25"/>
        <v>5</v>
      </c>
      <c r="AS126" s="59">
        <f t="shared" si="26"/>
        <v>507700</v>
      </c>
      <c r="AT126" s="58">
        <f t="shared" si="19"/>
        <v>101500</v>
      </c>
      <c r="AU126" s="58">
        <f t="shared" si="20"/>
        <v>83000</v>
      </c>
      <c r="AV126" s="59">
        <f t="shared" si="21"/>
        <v>28200</v>
      </c>
      <c r="AW126" s="59">
        <f t="shared" si="31"/>
        <v>9700</v>
      </c>
      <c r="AX126" s="60">
        <f t="shared" si="28"/>
        <v>0.38472032742155515</v>
      </c>
      <c r="AY126" s="58">
        <v>83000</v>
      </c>
    </row>
    <row r="127" spans="1:51" ht="31.5" x14ac:dyDescent="0.25">
      <c r="A127" s="45">
        <v>156</v>
      </c>
      <c r="B127" s="46" t="s">
        <v>955</v>
      </c>
      <c r="C127" s="47" t="s">
        <v>938</v>
      </c>
      <c r="D127" s="47" t="s">
        <v>467</v>
      </c>
      <c r="E127" s="48" t="s">
        <v>710</v>
      </c>
      <c r="F127" s="49" t="s">
        <v>711</v>
      </c>
      <c r="G127" s="49" t="s">
        <v>956</v>
      </c>
      <c r="H127" s="50" t="s">
        <v>712</v>
      </c>
      <c r="I127" s="46"/>
      <c r="J127" s="46">
        <v>29</v>
      </c>
      <c r="K127" s="49">
        <v>29</v>
      </c>
      <c r="L127" s="49" t="s">
        <v>939</v>
      </c>
      <c r="M127" s="51">
        <v>51591</v>
      </c>
      <c r="N127" s="51">
        <f t="shared" si="22"/>
        <v>16709</v>
      </c>
      <c r="O127" s="51">
        <v>16752.5217391304</v>
      </c>
      <c r="P127" s="51">
        <v>68300</v>
      </c>
      <c r="Q127" s="51">
        <f t="shared" si="23"/>
        <v>21778.278260869516</v>
      </c>
      <c r="R127" s="52">
        <f t="shared" si="24"/>
        <v>73369.278260869512</v>
      </c>
      <c r="S127" s="53">
        <v>73300</v>
      </c>
      <c r="T127" s="54">
        <v>0</v>
      </c>
      <c r="U127" s="55" t="s">
        <v>471</v>
      </c>
      <c r="V127" s="55" t="s">
        <v>470</v>
      </c>
      <c r="W127" s="55" t="s">
        <v>173</v>
      </c>
      <c r="X127" s="56">
        <v>43294</v>
      </c>
      <c r="Y127" s="57" t="s">
        <v>7684</v>
      </c>
      <c r="Z127" s="57"/>
      <c r="AA127" s="58">
        <v>120000</v>
      </c>
      <c r="AB127" s="58">
        <v>120000</v>
      </c>
      <c r="AC127" s="58"/>
      <c r="AD127" s="58"/>
      <c r="AE127" s="58"/>
      <c r="AF127" s="58"/>
      <c r="AG127" s="58"/>
      <c r="AH127" s="58">
        <v>84000</v>
      </c>
      <c r="AI127" s="58"/>
      <c r="AJ127" s="58">
        <v>95700</v>
      </c>
      <c r="AK127" s="58"/>
      <c r="AL127" s="58"/>
      <c r="AM127" s="58"/>
      <c r="AN127" s="58"/>
      <c r="AO127" s="58"/>
      <c r="AP127" s="58"/>
      <c r="AQ127" s="58">
        <v>89000</v>
      </c>
      <c r="AR127" s="59">
        <f t="shared" si="25"/>
        <v>5</v>
      </c>
      <c r="AS127" s="59">
        <f t="shared" si="26"/>
        <v>508700</v>
      </c>
      <c r="AT127" s="58">
        <f t="shared" si="19"/>
        <v>101700</v>
      </c>
      <c r="AU127" s="58">
        <f t="shared" si="20"/>
        <v>84000</v>
      </c>
      <c r="AV127" s="59">
        <f t="shared" si="21"/>
        <v>28400</v>
      </c>
      <c r="AW127" s="59">
        <f t="shared" si="31"/>
        <v>10700</v>
      </c>
      <c r="AX127" s="60">
        <f t="shared" si="28"/>
        <v>0.38744884038199179</v>
      </c>
      <c r="AY127" s="58">
        <v>84000</v>
      </c>
    </row>
    <row r="128" spans="1:51" ht="31.5" x14ac:dyDescent="0.25">
      <c r="A128" s="45">
        <v>158</v>
      </c>
      <c r="B128" s="46" t="s">
        <v>959</v>
      </c>
      <c r="C128" s="47" t="s">
        <v>938</v>
      </c>
      <c r="D128" s="47" t="s">
        <v>467</v>
      </c>
      <c r="E128" s="48" t="s">
        <v>639</v>
      </c>
      <c r="F128" s="49" t="s">
        <v>7571</v>
      </c>
      <c r="G128" s="49" t="s">
        <v>960</v>
      </c>
      <c r="H128" s="50" t="s">
        <v>640</v>
      </c>
      <c r="I128" s="46"/>
      <c r="J128" s="46">
        <v>29</v>
      </c>
      <c r="K128" s="49">
        <v>29</v>
      </c>
      <c r="L128" s="49" t="s">
        <v>939</v>
      </c>
      <c r="M128" s="51">
        <v>51591</v>
      </c>
      <c r="N128" s="51">
        <f t="shared" si="22"/>
        <v>16709</v>
      </c>
      <c r="O128" s="51">
        <v>16752.5217391304</v>
      </c>
      <c r="P128" s="51">
        <v>68300</v>
      </c>
      <c r="Q128" s="51">
        <f t="shared" si="23"/>
        <v>21778.278260869516</v>
      </c>
      <c r="R128" s="52">
        <f t="shared" si="24"/>
        <v>73369.278260869512</v>
      </c>
      <c r="S128" s="53">
        <v>73300</v>
      </c>
      <c r="T128" s="54">
        <v>0</v>
      </c>
      <c r="U128" s="55" t="s">
        <v>471</v>
      </c>
      <c r="V128" s="55" t="s">
        <v>470</v>
      </c>
      <c r="W128" s="55" t="s">
        <v>173</v>
      </c>
      <c r="X128" s="56">
        <v>43294</v>
      </c>
      <c r="Y128" s="57" t="s">
        <v>7684</v>
      </c>
      <c r="Z128" s="57"/>
      <c r="AA128" s="58">
        <v>120000</v>
      </c>
      <c r="AB128" s="58">
        <v>120000</v>
      </c>
      <c r="AC128" s="58"/>
      <c r="AD128" s="58"/>
      <c r="AE128" s="58"/>
      <c r="AF128" s="58"/>
      <c r="AG128" s="58"/>
      <c r="AH128" s="58">
        <v>84000</v>
      </c>
      <c r="AI128" s="58"/>
      <c r="AJ128" s="58"/>
      <c r="AK128" s="58"/>
      <c r="AL128" s="58"/>
      <c r="AM128" s="58"/>
      <c r="AN128" s="58"/>
      <c r="AO128" s="58"/>
      <c r="AP128" s="58"/>
      <c r="AQ128" s="58">
        <v>89000</v>
      </c>
      <c r="AR128" s="59">
        <f t="shared" si="25"/>
        <v>4</v>
      </c>
      <c r="AS128" s="59">
        <f t="shared" si="26"/>
        <v>413000</v>
      </c>
      <c r="AT128" s="58">
        <f t="shared" si="19"/>
        <v>103300</v>
      </c>
      <c r="AU128" s="58">
        <f t="shared" si="20"/>
        <v>84000</v>
      </c>
      <c r="AV128" s="59">
        <f t="shared" si="21"/>
        <v>30000</v>
      </c>
      <c r="AW128" s="59">
        <f t="shared" si="31"/>
        <v>10700</v>
      </c>
      <c r="AX128" s="60">
        <f t="shared" si="28"/>
        <v>0.40927694406548421</v>
      </c>
      <c r="AY128" s="58">
        <v>84000</v>
      </c>
    </row>
    <row r="129" spans="1:51" ht="31.5" x14ac:dyDescent="0.25">
      <c r="A129" s="45">
        <v>159</v>
      </c>
      <c r="B129" s="46" t="s">
        <v>961</v>
      </c>
      <c r="C129" s="47" t="s">
        <v>938</v>
      </c>
      <c r="D129" s="47" t="s">
        <v>467</v>
      </c>
      <c r="E129" s="48" t="s">
        <v>716</v>
      </c>
      <c r="F129" s="49" t="s">
        <v>717</v>
      </c>
      <c r="G129" s="49" t="s">
        <v>962</v>
      </c>
      <c r="H129" s="50" t="s">
        <v>718</v>
      </c>
      <c r="I129" s="46"/>
      <c r="J129" s="46">
        <v>29</v>
      </c>
      <c r="K129" s="49">
        <v>29</v>
      </c>
      <c r="L129" s="49" t="s">
        <v>939</v>
      </c>
      <c r="M129" s="51">
        <v>51591</v>
      </c>
      <c r="N129" s="51">
        <f t="shared" si="22"/>
        <v>16709</v>
      </c>
      <c r="O129" s="51">
        <v>16752.5217391304</v>
      </c>
      <c r="P129" s="51">
        <v>68300</v>
      </c>
      <c r="Q129" s="51">
        <f t="shared" si="23"/>
        <v>21778.278260869516</v>
      </c>
      <c r="R129" s="52">
        <f t="shared" si="24"/>
        <v>73369.278260869512</v>
      </c>
      <c r="S129" s="53">
        <v>73300</v>
      </c>
      <c r="T129" s="54">
        <v>0</v>
      </c>
      <c r="U129" s="55" t="s">
        <v>471</v>
      </c>
      <c r="V129" s="55" t="s">
        <v>470</v>
      </c>
      <c r="W129" s="55" t="s">
        <v>173</v>
      </c>
      <c r="X129" s="56">
        <v>43294</v>
      </c>
      <c r="Y129" s="57" t="s">
        <v>7684</v>
      </c>
      <c r="Z129" s="57"/>
      <c r="AA129" s="58">
        <v>120000</v>
      </c>
      <c r="AB129" s="58">
        <v>120000</v>
      </c>
      <c r="AC129" s="58"/>
      <c r="AD129" s="58"/>
      <c r="AE129" s="58"/>
      <c r="AF129" s="58"/>
      <c r="AG129" s="58"/>
      <c r="AH129" s="58">
        <v>84000</v>
      </c>
      <c r="AI129" s="58"/>
      <c r="AJ129" s="58">
        <v>95700</v>
      </c>
      <c r="AK129" s="58"/>
      <c r="AL129" s="58"/>
      <c r="AM129" s="58"/>
      <c r="AN129" s="58"/>
      <c r="AO129" s="58"/>
      <c r="AP129" s="58"/>
      <c r="AQ129" s="58">
        <v>89000</v>
      </c>
      <c r="AR129" s="59">
        <f t="shared" si="25"/>
        <v>5</v>
      </c>
      <c r="AS129" s="59">
        <f t="shared" si="26"/>
        <v>508700</v>
      </c>
      <c r="AT129" s="58">
        <f t="shared" si="19"/>
        <v>101700</v>
      </c>
      <c r="AU129" s="58">
        <f t="shared" si="20"/>
        <v>84000</v>
      </c>
      <c r="AV129" s="59">
        <f t="shared" si="21"/>
        <v>28400</v>
      </c>
      <c r="AW129" s="59">
        <f t="shared" si="31"/>
        <v>10700</v>
      </c>
      <c r="AX129" s="60">
        <f t="shared" si="28"/>
        <v>0.38744884038199179</v>
      </c>
      <c r="AY129" s="58">
        <v>84000</v>
      </c>
    </row>
    <row r="130" spans="1:51" ht="31.5" x14ac:dyDescent="0.25">
      <c r="A130" s="45">
        <v>160</v>
      </c>
      <c r="B130" s="46" t="s">
        <v>963</v>
      </c>
      <c r="C130" s="47" t="s">
        <v>938</v>
      </c>
      <c r="D130" s="47" t="s">
        <v>467</v>
      </c>
      <c r="E130" s="48" t="s">
        <v>719</v>
      </c>
      <c r="F130" s="49" t="s">
        <v>720</v>
      </c>
      <c r="G130" s="49" t="s">
        <v>964</v>
      </c>
      <c r="H130" s="50" t="s">
        <v>721</v>
      </c>
      <c r="I130" s="46"/>
      <c r="J130" s="46">
        <v>29</v>
      </c>
      <c r="K130" s="49">
        <v>29</v>
      </c>
      <c r="L130" s="49" t="s">
        <v>939</v>
      </c>
      <c r="M130" s="51">
        <v>51591</v>
      </c>
      <c r="N130" s="51">
        <f t="shared" si="22"/>
        <v>16709</v>
      </c>
      <c r="O130" s="51">
        <v>16752.5217391304</v>
      </c>
      <c r="P130" s="51">
        <v>68300</v>
      </c>
      <c r="Q130" s="51">
        <f t="shared" si="23"/>
        <v>21778.278260869516</v>
      </c>
      <c r="R130" s="52">
        <f t="shared" si="24"/>
        <v>73369.278260869512</v>
      </c>
      <c r="S130" s="53">
        <v>73300</v>
      </c>
      <c r="T130" s="54">
        <v>0</v>
      </c>
      <c r="U130" s="55" t="s">
        <v>471</v>
      </c>
      <c r="V130" s="55" t="s">
        <v>470</v>
      </c>
      <c r="W130" s="55" t="s">
        <v>29</v>
      </c>
      <c r="X130" s="56">
        <v>43294</v>
      </c>
      <c r="Y130" s="57" t="s">
        <v>7684</v>
      </c>
      <c r="Z130" s="57"/>
      <c r="AA130" s="58">
        <v>120000</v>
      </c>
      <c r="AB130" s="58">
        <v>120000</v>
      </c>
      <c r="AC130" s="58"/>
      <c r="AD130" s="58"/>
      <c r="AE130" s="58"/>
      <c r="AF130" s="58"/>
      <c r="AG130" s="58"/>
      <c r="AH130" s="58">
        <v>84000</v>
      </c>
      <c r="AI130" s="58"/>
      <c r="AJ130" s="58">
        <v>95700</v>
      </c>
      <c r="AK130" s="58"/>
      <c r="AL130" s="58"/>
      <c r="AM130" s="58"/>
      <c r="AN130" s="58"/>
      <c r="AO130" s="58"/>
      <c r="AP130" s="58"/>
      <c r="AQ130" s="58">
        <v>89000</v>
      </c>
      <c r="AR130" s="59">
        <f t="shared" si="25"/>
        <v>5</v>
      </c>
      <c r="AS130" s="59">
        <f t="shared" si="26"/>
        <v>508700</v>
      </c>
      <c r="AT130" s="58">
        <f t="shared" si="19"/>
        <v>101700</v>
      </c>
      <c r="AU130" s="58">
        <f t="shared" si="20"/>
        <v>84000</v>
      </c>
      <c r="AV130" s="59">
        <f t="shared" si="21"/>
        <v>28400</v>
      </c>
      <c r="AW130" s="59">
        <f t="shared" si="31"/>
        <v>10700</v>
      </c>
      <c r="AX130" s="60">
        <f t="shared" si="28"/>
        <v>0.38744884038199179</v>
      </c>
      <c r="AY130" s="58">
        <v>84000</v>
      </c>
    </row>
    <row r="131" spans="1:51" ht="31.5" x14ac:dyDescent="0.25">
      <c r="A131" s="45">
        <v>161</v>
      </c>
      <c r="B131" s="46" t="s">
        <v>965</v>
      </c>
      <c r="C131" s="47" t="s">
        <v>938</v>
      </c>
      <c r="D131" s="47" t="s">
        <v>467</v>
      </c>
      <c r="E131" s="48" t="s">
        <v>722</v>
      </c>
      <c r="F131" s="49" t="s">
        <v>723</v>
      </c>
      <c r="G131" s="49" t="s">
        <v>966</v>
      </c>
      <c r="H131" s="50" t="s">
        <v>724</v>
      </c>
      <c r="I131" s="46"/>
      <c r="J131" s="46">
        <v>29</v>
      </c>
      <c r="K131" s="49">
        <v>29</v>
      </c>
      <c r="L131" s="49" t="s">
        <v>939</v>
      </c>
      <c r="M131" s="51">
        <v>51591</v>
      </c>
      <c r="N131" s="51">
        <f t="shared" si="22"/>
        <v>16709</v>
      </c>
      <c r="O131" s="51">
        <v>16752.5217391304</v>
      </c>
      <c r="P131" s="51">
        <v>68300</v>
      </c>
      <c r="Q131" s="51">
        <f t="shared" si="23"/>
        <v>21778.278260869516</v>
      </c>
      <c r="R131" s="52">
        <f t="shared" si="24"/>
        <v>73369.278260869512</v>
      </c>
      <c r="S131" s="53">
        <v>73300</v>
      </c>
      <c r="T131" s="54">
        <v>0</v>
      </c>
      <c r="U131" s="55" t="s">
        <v>471</v>
      </c>
      <c r="V131" s="55" t="s">
        <v>470</v>
      </c>
      <c r="W131" s="55" t="s">
        <v>173</v>
      </c>
      <c r="X131" s="56">
        <v>43294</v>
      </c>
      <c r="Y131" s="57" t="s">
        <v>7684</v>
      </c>
      <c r="Z131" s="57"/>
      <c r="AA131" s="58">
        <v>120000</v>
      </c>
      <c r="AB131" s="58">
        <v>120000</v>
      </c>
      <c r="AC131" s="58"/>
      <c r="AD131" s="58"/>
      <c r="AE131" s="58"/>
      <c r="AF131" s="58"/>
      <c r="AG131" s="58"/>
      <c r="AH131" s="58">
        <v>84000</v>
      </c>
      <c r="AI131" s="58"/>
      <c r="AJ131" s="58">
        <v>95700</v>
      </c>
      <c r="AK131" s="58"/>
      <c r="AL131" s="58"/>
      <c r="AM131" s="58"/>
      <c r="AN131" s="58"/>
      <c r="AO131" s="58"/>
      <c r="AP131" s="58"/>
      <c r="AQ131" s="58">
        <v>89000</v>
      </c>
      <c r="AR131" s="59">
        <f t="shared" si="25"/>
        <v>5</v>
      </c>
      <c r="AS131" s="59">
        <f t="shared" si="26"/>
        <v>508700</v>
      </c>
      <c r="AT131" s="58">
        <f t="shared" si="19"/>
        <v>101700</v>
      </c>
      <c r="AU131" s="58">
        <f t="shared" si="20"/>
        <v>84000</v>
      </c>
      <c r="AV131" s="59">
        <f t="shared" si="21"/>
        <v>28400</v>
      </c>
      <c r="AW131" s="59">
        <f t="shared" si="31"/>
        <v>10700</v>
      </c>
      <c r="AX131" s="60">
        <f t="shared" si="28"/>
        <v>0.38744884038199179</v>
      </c>
      <c r="AY131" s="58">
        <v>84000</v>
      </c>
    </row>
    <row r="132" spans="1:51" x14ac:dyDescent="0.25">
      <c r="A132" s="45">
        <v>162</v>
      </c>
      <c r="B132" s="46" t="s">
        <v>967</v>
      </c>
      <c r="C132" s="47" t="s">
        <v>938</v>
      </c>
      <c r="D132" s="47" t="s">
        <v>467</v>
      </c>
      <c r="E132" s="48" t="s">
        <v>641</v>
      </c>
      <c r="F132" s="49" t="s">
        <v>7572</v>
      </c>
      <c r="G132" s="49" t="s">
        <v>968</v>
      </c>
      <c r="H132" s="50" t="s">
        <v>642</v>
      </c>
      <c r="I132" s="46"/>
      <c r="J132" s="46">
        <v>29</v>
      </c>
      <c r="K132" s="49">
        <v>29</v>
      </c>
      <c r="L132" s="49" t="s">
        <v>939</v>
      </c>
      <c r="M132" s="51">
        <v>51591</v>
      </c>
      <c r="N132" s="51">
        <f t="shared" si="22"/>
        <v>16709</v>
      </c>
      <c r="O132" s="51">
        <v>16752.5217391304</v>
      </c>
      <c r="P132" s="51">
        <v>68300</v>
      </c>
      <c r="Q132" s="51">
        <f t="shared" si="23"/>
        <v>21778.278260869516</v>
      </c>
      <c r="R132" s="52">
        <f t="shared" si="24"/>
        <v>73369.278260869512</v>
      </c>
      <c r="S132" s="53">
        <v>73300</v>
      </c>
      <c r="T132" s="54">
        <v>0</v>
      </c>
      <c r="U132" s="55" t="s">
        <v>471</v>
      </c>
      <c r="V132" s="55" t="s">
        <v>470</v>
      </c>
      <c r="W132" s="55" t="s">
        <v>29</v>
      </c>
      <c r="X132" s="56">
        <v>43294</v>
      </c>
      <c r="Y132" s="57" t="s">
        <v>7684</v>
      </c>
      <c r="Z132" s="57"/>
      <c r="AA132" s="58">
        <v>120000</v>
      </c>
      <c r="AB132" s="58">
        <v>120000</v>
      </c>
      <c r="AC132" s="58"/>
      <c r="AD132" s="58"/>
      <c r="AE132" s="58"/>
      <c r="AF132" s="58"/>
      <c r="AG132" s="58"/>
      <c r="AH132" s="58">
        <v>84000</v>
      </c>
      <c r="AI132" s="58"/>
      <c r="AJ132" s="58">
        <v>95700</v>
      </c>
      <c r="AK132" s="58"/>
      <c r="AL132" s="58"/>
      <c r="AM132" s="58"/>
      <c r="AN132" s="58"/>
      <c r="AO132" s="58"/>
      <c r="AP132" s="58"/>
      <c r="AQ132" s="58">
        <v>89000</v>
      </c>
      <c r="AR132" s="59">
        <f t="shared" si="25"/>
        <v>5</v>
      </c>
      <c r="AS132" s="59">
        <f t="shared" si="26"/>
        <v>508700</v>
      </c>
      <c r="AT132" s="58">
        <f t="shared" si="19"/>
        <v>101700</v>
      </c>
      <c r="AU132" s="58">
        <f t="shared" si="20"/>
        <v>84000</v>
      </c>
      <c r="AV132" s="59">
        <f t="shared" si="21"/>
        <v>28400</v>
      </c>
      <c r="AW132" s="59">
        <f t="shared" si="31"/>
        <v>10700</v>
      </c>
      <c r="AX132" s="60">
        <f t="shared" si="28"/>
        <v>0.38744884038199179</v>
      </c>
      <c r="AY132" s="58">
        <v>84000</v>
      </c>
    </row>
    <row r="133" spans="1:51" ht="31.5" x14ac:dyDescent="0.25">
      <c r="A133" s="45">
        <v>163</v>
      </c>
      <c r="B133" s="46" t="s">
        <v>969</v>
      </c>
      <c r="C133" s="47" t="s">
        <v>938</v>
      </c>
      <c r="D133" s="47" t="s">
        <v>467</v>
      </c>
      <c r="E133" s="48" t="s">
        <v>643</v>
      </c>
      <c r="F133" s="49" t="s">
        <v>644</v>
      </c>
      <c r="G133" s="49" t="s">
        <v>970</v>
      </c>
      <c r="H133" s="50" t="s">
        <v>645</v>
      </c>
      <c r="I133" s="46"/>
      <c r="J133" s="46">
        <v>29</v>
      </c>
      <c r="K133" s="49">
        <v>29</v>
      </c>
      <c r="L133" s="49" t="s">
        <v>939</v>
      </c>
      <c r="M133" s="51">
        <v>51591</v>
      </c>
      <c r="N133" s="51">
        <f t="shared" si="22"/>
        <v>16709</v>
      </c>
      <c r="O133" s="51">
        <v>16752.5217391304</v>
      </c>
      <c r="P133" s="51">
        <v>68300</v>
      </c>
      <c r="Q133" s="51">
        <f t="shared" si="23"/>
        <v>21778.278260869516</v>
      </c>
      <c r="R133" s="52">
        <f t="shared" si="24"/>
        <v>73369.278260869512</v>
      </c>
      <c r="S133" s="53">
        <v>73300</v>
      </c>
      <c r="T133" s="54">
        <v>0</v>
      </c>
      <c r="U133" s="55" t="s">
        <v>471</v>
      </c>
      <c r="V133" s="55" t="s">
        <v>470</v>
      </c>
      <c r="W133" s="55" t="s">
        <v>173</v>
      </c>
      <c r="X133" s="56">
        <v>43294</v>
      </c>
      <c r="Y133" s="57" t="s">
        <v>7684</v>
      </c>
      <c r="Z133" s="57"/>
      <c r="AA133" s="58">
        <v>120000</v>
      </c>
      <c r="AB133" s="58">
        <v>120000</v>
      </c>
      <c r="AC133" s="58"/>
      <c r="AD133" s="58"/>
      <c r="AE133" s="58"/>
      <c r="AF133" s="58"/>
      <c r="AG133" s="58"/>
      <c r="AH133" s="58">
        <v>84000</v>
      </c>
      <c r="AI133" s="58"/>
      <c r="AJ133" s="58">
        <v>95700</v>
      </c>
      <c r="AK133" s="58"/>
      <c r="AL133" s="58"/>
      <c r="AM133" s="58"/>
      <c r="AN133" s="58"/>
      <c r="AO133" s="58"/>
      <c r="AP133" s="58"/>
      <c r="AQ133" s="58">
        <v>89000</v>
      </c>
      <c r="AR133" s="59">
        <f t="shared" si="25"/>
        <v>5</v>
      </c>
      <c r="AS133" s="59">
        <f t="shared" si="26"/>
        <v>508700</v>
      </c>
      <c r="AT133" s="58">
        <f t="shared" si="19"/>
        <v>101700</v>
      </c>
      <c r="AU133" s="58">
        <f t="shared" si="20"/>
        <v>84000</v>
      </c>
      <c r="AV133" s="59">
        <f t="shared" si="21"/>
        <v>28400</v>
      </c>
      <c r="AW133" s="59">
        <f t="shared" si="31"/>
        <v>10700</v>
      </c>
      <c r="AX133" s="60">
        <f t="shared" si="28"/>
        <v>0.38744884038199179</v>
      </c>
      <c r="AY133" s="58">
        <v>84000</v>
      </c>
    </row>
    <row r="134" spans="1:51" x14ac:dyDescent="0.25">
      <c r="A134" s="45">
        <v>189</v>
      </c>
      <c r="B134" s="46" t="s">
        <v>1023</v>
      </c>
      <c r="C134" s="47" t="s">
        <v>938</v>
      </c>
      <c r="D134" s="47" t="s">
        <v>467</v>
      </c>
      <c r="E134" s="48" t="s">
        <v>692</v>
      </c>
      <c r="F134" s="49" t="s">
        <v>693</v>
      </c>
      <c r="G134" s="49" t="s">
        <v>1024</v>
      </c>
      <c r="H134" s="50" t="s">
        <v>694</v>
      </c>
      <c r="I134" s="46"/>
      <c r="J134" s="46">
        <v>29</v>
      </c>
      <c r="K134" s="49">
        <v>29</v>
      </c>
      <c r="L134" s="49" t="s">
        <v>939</v>
      </c>
      <c r="M134" s="51">
        <v>51591</v>
      </c>
      <c r="N134" s="51">
        <f t="shared" si="22"/>
        <v>16709</v>
      </c>
      <c r="O134" s="51">
        <v>16752.5217391304</v>
      </c>
      <c r="P134" s="51">
        <v>68300</v>
      </c>
      <c r="Q134" s="51">
        <f t="shared" si="23"/>
        <v>21778.278260869516</v>
      </c>
      <c r="R134" s="52">
        <f t="shared" si="24"/>
        <v>73369.278260869512</v>
      </c>
      <c r="S134" s="53">
        <v>73300</v>
      </c>
      <c r="T134" s="54">
        <v>0</v>
      </c>
      <c r="U134" s="55" t="s">
        <v>471</v>
      </c>
      <c r="V134" s="55" t="s">
        <v>1197</v>
      </c>
      <c r="W134" s="55" t="s">
        <v>173</v>
      </c>
      <c r="X134" s="56">
        <v>43294</v>
      </c>
      <c r="Y134" s="57" t="s">
        <v>7684</v>
      </c>
      <c r="Z134" s="57"/>
      <c r="AA134" s="58">
        <v>120000</v>
      </c>
      <c r="AB134" s="58">
        <v>120000</v>
      </c>
      <c r="AC134" s="58"/>
      <c r="AD134" s="58"/>
      <c r="AE134" s="58"/>
      <c r="AF134" s="58"/>
      <c r="AG134" s="58"/>
      <c r="AH134" s="58">
        <v>84000</v>
      </c>
      <c r="AI134" s="58"/>
      <c r="AJ134" s="58"/>
      <c r="AK134" s="58"/>
      <c r="AL134" s="58"/>
      <c r="AM134" s="58"/>
      <c r="AN134" s="58"/>
      <c r="AO134" s="58"/>
      <c r="AP134" s="58"/>
      <c r="AQ134" s="58">
        <v>89000</v>
      </c>
      <c r="AR134" s="59">
        <f t="shared" si="25"/>
        <v>4</v>
      </c>
      <c r="AS134" s="59">
        <f t="shared" si="26"/>
        <v>413000</v>
      </c>
      <c r="AT134" s="58">
        <f t="shared" ref="AT134:AT197" si="32">ROUND(AS134/AR134,-2)</f>
        <v>103300</v>
      </c>
      <c r="AU134" s="58">
        <f t="shared" ref="AU134:AU197" si="33">MIN(AA134:AQ134)</f>
        <v>84000</v>
      </c>
      <c r="AV134" s="59">
        <f t="shared" ref="AV134:AV197" si="34">AT134-S134</f>
        <v>30000</v>
      </c>
      <c r="AW134" s="59">
        <f t="shared" si="31"/>
        <v>10700</v>
      </c>
      <c r="AX134" s="60">
        <f t="shared" si="28"/>
        <v>0.40927694406548421</v>
      </c>
      <c r="AY134" s="58">
        <v>84000</v>
      </c>
    </row>
    <row r="135" spans="1:51" x14ac:dyDescent="0.25">
      <c r="A135" s="45">
        <v>191</v>
      </c>
      <c r="B135" s="46" t="s">
        <v>1029</v>
      </c>
      <c r="C135" s="47" t="s">
        <v>938</v>
      </c>
      <c r="D135" s="47" t="s">
        <v>467</v>
      </c>
      <c r="E135" s="48" t="s">
        <v>1030</v>
      </c>
      <c r="F135" s="49" t="s">
        <v>1031</v>
      </c>
      <c r="G135" s="49" t="s">
        <v>1031</v>
      </c>
      <c r="H135" s="50" t="s">
        <v>1032</v>
      </c>
      <c r="I135" s="46" t="s">
        <v>497</v>
      </c>
      <c r="J135" s="46">
        <v>29</v>
      </c>
      <c r="K135" s="49">
        <v>29</v>
      </c>
      <c r="L135" s="49" t="s">
        <v>939</v>
      </c>
      <c r="M135" s="51">
        <v>51591</v>
      </c>
      <c r="N135" s="51">
        <f t="shared" si="22"/>
        <v>16709</v>
      </c>
      <c r="O135" s="51">
        <v>16752.5217391304</v>
      </c>
      <c r="P135" s="51">
        <v>68300</v>
      </c>
      <c r="Q135" s="51">
        <f t="shared" si="23"/>
        <v>21778.278260869516</v>
      </c>
      <c r="R135" s="52">
        <f t="shared" si="24"/>
        <v>73369.278260869512</v>
      </c>
      <c r="S135" s="53">
        <v>73300</v>
      </c>
      <c r="T135" s="54">
        <v>0</v>
      </c>
      <c r="U135" s="55" t="s">
        <v>471</v>
      </c>
      <c r="V135" s="55" t="s">
        <v>1197</v>
      </c>
      <c r="W135" s="55" t="s">
        <v>173</v>
      </c>
      <c r="X135" s="56">
        <v>43294</v>
      </c>
      <c r="Y135" s="57" t="s">
        <v>7684</v>
      </c>
      <c r="Z135" s="57"/>
      <c r="AA135" s="58">
        <v>120000</v>
      </c>
      <c r="AB135" s="58">
        <v>120000</v>
      </c>
      <c r="AC135" s="58"/>
      <c r="AD135" s="58"/>
      <c r="AE135" s="58"/>
      <c r="AF135" s="58"/>
      <c r="AG135" s="58"/>
      <c r="AH135" s="58">
        <v>84000</v>
      </c>
      <c r="AI135" s="58"/>
      <c r="AJ135" s="58">
        <v>95700</v>
      </c>
      <c r="AK135" s="58"/>
      <c r="AL135" s="58"/>
      <c r="AM135" s="58"/>
      <c r="AN135" s="58"/>
      <c r="AO135" s="58"/>
      <c r="AP135" s="58"/>
      <c r="AQ135" s="58">
        <v>89000</v>
      </c>
      <c r="AR135" s="59">
        <f t="shared" si="25"/>
        <v>5</v>
      </c>
      <c r="AS135" s="59">
        <f t="shared" si="26"/>
        <v>508700</v>
      </c>
      <c r="AT135" s="58">
        <f t="shared" si="32"/>
        <v>101700</v>
      </c>
      <c r="AU135" s="58">
        <f t="shared" si="33"/>
        <v>84000</v>
      </c>
      <c r="AV135" s="59">
        <f t="shared" si="34"/>
        <v>28400</v>
      </c>
      <c r="AW135" s="59">
        <f t="shared" si="31"/>
        <v>10700</v>
      </c>
      <c r="AX135" s="60">
        <f t="shared" si="28"/>
        <v>0.38744884038199179</v>
      </c>
      <c r="AY135" s="58">
        <v>84000</v>
      </c>
    </row>
    <row r="136" spans="1:51" ht="31.5" x14ac:dyDescent="0.25">
      <c r="A136" s="45">
        <v>192</v>
      </c>
      <c r="B136" s="46" t="s">
        <v>1033</v>
      </c>
      <c r="C136" s="47" t="s">
        <v>938</v>
      </c>
      <c r="D136" s="47" t="s">
        <v>467</v>
      </c>
      <c r="E136" s="48" t="s">
        <v>695</v>
      </c>
      <c r="F136" s="49" t="s">
        <v>696</v>
      </c>
      <c r="G136" s="49" t="s">
        <v>1034</v>
      </c>
      <c r="H136" s="50" t="s">
        <v>697</v>
      </c>
      <c r="I136" s="46"/>
      <c r="J136" s="46">
        <v>29</v>
      </c>
      <c r="K136" s="49">
        <v>29</v>
      </c>
      <c r="L136" s="49" t="s">
        <v>939</v>
      </c>
      <c r="M136" s="51">
        <v>51591</v>
      </c>
      <c r="N136" s="51">
        <f t="shared" si="22"/>
        <v>16709</v>
      </c>
      <c r="O136" s="51">
        <v>16752.5217391304</v>
      </c>
      <c r="P136" s="51">
        <v>68300</v>
      </c>
      <c r="Q136" s="51">
        <f t="shared" si="23"/>
        <v>21778.278260869516</v>
      </c>
      <c r="R136" s="52">
        <f t="shared" si="24"/>
        <v>73369.278260869512</v>
      </c>
      <c r="S136" s="53">
        <v>73300</v>
      </c>
      <c r="T136" s="54">
        <v>0</v>
      </c>
      <c r="U136" s="55" t="s">
        <v>471</v>
      </c>
      <c r="V136" s="55" t="s">
        <v>1197</v>
      </c>
      <c r="W136" s="55" t="s">
        <v>173</v>
      </c>
      <c r="X136" s="56">
        <v>43294</v>
      </c>
      <c r="Y136" s="57" t="s">
        <v>7684</v>
      </c>
      <c r="Z136" s="57"/>
      <c r="AA136" s="58">
        <v>120000</v>
      </c>
      <c r="AB136" s="58">
        <v>120000</v>
      </c>
      <c r="AC136" s="58"/>
      <c r="AD136" s="58"/>
      <c r="AE136" s="58"/>
      <c r="AF136" s="58"/>
      <c r="AG136" s="58"/>
      <c r="AH136" s="58">
        <v>84000</v>
      </c>
      <c r="AI136" s="58"/>
      <c r="AJ136" s="58">
        <v>95700</v>
      </c>
      <c r="AK136" s="58"/>
      <c r="AL136" s="58"/>
      <c r="AM136" s="58"/>
      <c r="AN136" s="58"/>
      <c r="AO136" s="58"/>
      <c r="AP136" s="58"/>
      <c r="AQ136" s="58">
        <v>89000</v>
      </c>
      <c r="AR136" s="59">
        <f t="shared" si="25"/>
        <v>5</v>
      </c>
      <c r="AS136" s="59">
        <f t="shared" si="26"/>
        <v>508700</v>
      </c>
      <c r="AT136" s="58">
        <f t="shared" si="32"/>
        <v>101700</v>
      </c>
      <c r="AU136" s="58">
        <f t="shared" si="33"/>
        <v>84000</v>
      </c>
      <c r="AV136" s="59">
        <f t="shared" si="34"/>
        <v>28400</v>
      </c>
      <c r="AW136" s="59">
        <f t="shared" si="31"/>
        <v>10700</v>
      </c>
      <c r="AX136" s="60">
        <f t="shared" si="28"/>
        <v>0.38744884038199179</v>
      </c>
      <c r="AY136" s="58">
        <v>84000</v>
      </c>
    </row>
    <row r="137" spans="1:51" ht="31.5" x14ac:dyDescent="0.25">
      <c r="A137" s="45">
        <v>195</v>
      </c>
      <c r="B137" s="46" t="s">
        <v>1039</v>
      </c>
      <c r="C137" s="47" t="s">
        <v>938</v>
      </c>
      <c r="D137" s="47" t="s">
        <v>467</v>
      </c>
      <c r="E137" s="48" t="s">
        <v>743</v>
      </c>
      <c r="F137" s="49" t="s">
        <v>744</v>
      </c>
      <c r="G137" s="49" t="s">
        <v>1040</v>
      </c>
      <c r="H137" s="50" t="s">
        <v>745</v>
      </c>
      <c r="I137" s="46"/>
      <c r="J137" s="46">
        <v>29</v>
      </c>
      <c r="K137" s="49">
        <v>29</v>
      </c>
      <c r="L137" s="49" t="s">
        <v>939</v>
      </c>
      <c r="M137" s="51">
        <v>51591</v>
      </c>
      <c r="N137" s="51">
        <f t="shared" si="22"/>
        <v>16709</v>
      </c>
      <c r="O137" s="51">
        <v>16752.5217391304</v>
      </c>
      <c r="P137" s="51">
        <v>68300</v>
      </c>
      <c r="Q137" s="51">
        <f t="shared" si="23"/>
        <v>21778.278260869516</v>
      </c>
      <c r="R137" s="52">
        <f t="shared" si="24"/>
        <v>73369.278260869512</v>
      </c>
      <c r="S137" s="53">
        <v>73300</v>
      </c>
      <c r="T137" s="54">
        <v>0</v>
      </c>
      <c r="U137" s="55" t="s">
        <v>471</v>
      </c>
      <c r="V137" s="55" t="s">
        <v>1197</v>
      </c>
      <c r="W137" s="55" t="s">
        <v>173</v>
      </c>
      <c r="X137" s="56">
        <v>43294</v>
      </c>
      <c r="Y137" s="57" t="s">
        <v>7684</v>
      </c>
      <c r="Z137" s="57"/>
      <c r="AA137" s="58">
        <v>120000</v>
      </c>
      <c r="AB137" s="58">
        <v>120000</v>
      </c>
      <c r="AC137" s="58"/>
      <c r="AD137" s="58"/>
      <c r="AE137" s="58"/>
      <c r="AF137" s="58"/>
      <c r="AG137" s="58"/>
      <c r="AH137" s="58">
        <v>84000</v>
      </c>
      <c r="AI137" s="58"/>
      <c r="AJ137" s="58">
        <v>95700</v>
      </c>
      <c r="AK137" s="58"/>
      <c r="AL137" s="58"/>
      <c r="AM137" s="58"/>
      <c r="AN137" s="58"/>
      <c r="AO137" s="58"/>
      <c r="AP137" s="58"/>
      <c r="AQ137" s="58">
        <v>89000</v>
      </c>
      <c r="AR137" s="59">
        <f t="shared" si="25"/>
        <v>5</v>
      </c>
      <c r="AS137" s="59">
        <f t="shared" si="26"/>
        <v>508700</v>
      </c>
      <c r="AT137" s="58">
        <f t="shared" si="32"/>
        <v>101700</v>
      </c>
      <c r="AU137" s="58">
        <f t="shared" si="33"/>
        <v>84000</v>
      </c>
      <c r="AV137" s="59">
        <f t="shared" si="34"/>
        <v>28400</v>
      </c>
      <c r="AW137" s="59">
        <f t="shared" si="31"/>
        <v>10700</v>
      </c>
      <c r="AX137" s="60">
        <f t="shared" si="28"/>
        <v>0.38744884038199179</v>
      </c>
      <c r="AY137" s="58">
        <v>84000</v>
      </c>
    </row>
    <row r="138" spans="1:51" ht="31.5" x14ac:dyDescent="0.25">
      <c r="A138" s="45">
        <v>197</v>
      </c>
      <c r="B138" s="46" t="s">
        <v>1043</v>
      </c>
      <c r="C138" s="47" t="s">
        <v>938</v>
      </c>
      <c r="D138" s="47" t="s">
        <v>467</v>
      </c>
      <c r="E138" s="48" t="s">
        <v>749</v>
      </c>
      <c r="F138" s="49" t="s">
        <v>750</v>
      </c>
      <c r="G138" s="49" t="s">
        <v>1044</v>
      </c>
      <c r="H138" s="50" t="s">
        <v>751</v>
      </c>
      <c r="I138" s="46"/>
      <c r="J138" s="46">
        <v>29</v>
      </c>
      <c r="K138" s="49">
        <v>29</v>
      </c>
      <c r="L138" s="49" t="s">
        <v>939</v>
      </c>
      <c r="M138" s="51">
        <v>51591</v>
      </c>
      <c r="N138" s="51">
        <f t="shared" ref="N138:N201" si="35">P138-M138</f>
        <v>16709</v>
      </c>
      <c r="O138" s="51">
        <v>16752.5217391304</v>
      </c>
      <c r="P138" s="51">
        <v>68300</v>
      </c>
      <c r="Q138" s="51">
        <f t="shared" ref="Q138:Q201" si="36">+O138/1800000*2340000</f>
        <v>21778.278260869516</v>
      </c>
      <c r="R138" s="52">
        <f t="shared" ref="R138:R201" si="37">+M138+Q138</f>
        <v>73369.278260869512</v>
      </c>
      <c r="S138" s="53">
        <v>73300</v>
      </c>
      <c r="T138" s="54">
        <v>0</v>
      </c>
      <c r="U138" s="55" t="s">
        <v>471</v>
      </c>
      <c r="V138" s="55" t="s">
        <v>1197</v>
      </c>
      <c r="W138" s="55" t="s">
        <v>173</v>
      </c>
      <c r="X138" s="56">
        <v>43294</v>
      </c>
      <c r="Y138" s="57" t="s">
        <v>7684</v>
      </c>
      <c r="Z138" s="57"/>
      <c r="AA138" s="58">
        <v>120000</v>
      </c>
      <c r="AB138" s="58">
        <v>120000</v>
      </c>
      <c r="AC138" s="58"/>
      <c r="AD138" s="58"/>
      <c r="AE138" s="58"/>
      <c r="AF138" s="58"/>
      <c r="AG138" s="58"/>
      <c r="AH138" s="58">
        <v>84000</v>
      </c>
      <c r="AI138" s="58"/>
      <c r="AJ138" s="58">
        <v>95700</v>
      </c>
      <c r="AK138" s="58"/>
      <c r="AL138" s="58"/>
      <c r="AM138" s="58"/>
      <c r="AN138" s="58"/>
      <c r="AO138" s="58"/>
      <c r="AP138" s="58"/>
      <c r="AQ138" s="58">
        <v>89000</v>
      </c>
      <c r="AR138" s="59">
        <f t="shared" ref="AR138:AR201" si="38">COUNT(AA138:AQ138)</f>
        <v>5</v>
      </c>
      <c r="AS138" s="59">
        <f t="shared" ref="AS138:AS201" si="39">SUM(AA138:AQ138)</f>
        <v>508700</v>
      </c>
      <c r="AT138" s="58">
        <f t="shared" si="32"/>
        <v>101700</v>
      </c>
      <c r="AU138" s="58">
        <f t="shared" si="33"/>
        <v>84000</v>
      </c>
      <c r="AV138" s="59">
        <f t="shared" si="34"/>
        <v>28400</v>
      </c>
      <c r="AW138" s="59">
        <f t="shared" si="31"/>
        <v>10700</v>
      </c>
      <c r="AX138" s="60">
        <f t="shared" ref="AX138:AX201" si="40">AT138/S138-100%</f>
        <v>0.38744884038199179</v>
      </c>
      <c r="AY138" s="58">
        <v>84000</v>
      </c>
    </row>
    <row r="139" spans="1:51" ht="31.5" x14ac:dyDescent="0.25">
      <c r="A139" s="45">
        <v>199</v>
      </c>
      <c r="B139" s="46" t="s">
        <v>1047</v>
      </c>
      <c r="C139" s="47" t="s">
        <v>938</v>
      </c>
      <c r="D139" s="47" t="s">
        <v>467</v>
      </c>
      <c r="E139" s="48" t="s">
        <v>701</v>
      </c>
      <c r="F139" s="49" t="s">
        <v>702</v>
      </c>
      <c r="G139" s="49" t="s">
        <v>1048</v>
      </c>
      <c r="H139" s="50" t="s">
        <v>703</v>
      </c>
      <c r="I139" s="46"/>
      <c r="J139" s="46">
        <v>29</v>
      </c>
      <c r="K139" s="49">
        <v>29</v>
      </c>
      <c r="L139" s="49" t="s">
        <v>939</v>
      </c>
      <c r="M139" s="51">
        <v>51591</v>
      </c>
      <c r="N139" s="51">
        <f t="shared" si="35"/>
        <v>16709</v>
      </c>
      <c r="O139" s="51">
        <v>16752.5217391304</v>
      </c>
      <c r="P139" s="51">
        <v>68300</v>
      </c>
      <c r="Q139" s="51">
        <f t="shared" si="36"/>
        <v>21778.278260869516</v>
      </c>
      <c r="R139" s="52">
        <f t="shared" si="37"/>
        <v>73369.278260869512</v>
      </c>
      <c r="S139" s="53">
        <v>73300</v>
      </c>
      <c r="T139" s="54">
        <v>0</v>
      </c>
      <c r="U139" s="55" t="s">
        <v>471</v>
      </c>
      <c r="V139" s="55" t="s">
        <v>1197</v>
      </c>
      <c r="W139" s="55" t="s">
        <v>173</v>
      </c>
      <c r="X139" s="56">
        <v>43294</v>
      </c>
      <c r="Y139" s="57" t="s">
        <v>7684</v>
      </c>
      <c r="Z139" s="57"/>
      <c r="AA139" s="58">
        <v>120000</v>
      </c>
      <c r="AB139" s="58">
        <v>120000</v>
      </c>
      <c r="AC139" s="58"/>
      <c r="AD139" s="58"/>
      <c r="AE139" s="58"/>
      <c r="AF139" s="58"/>
      <c r="AG139" s="58"/>
      <c r="AH139" s="58">
        <v>84000</v>
      </c>
      <c r="AI139" s="58"/>
      <c r="AJ139" s="58">
        <v>95700</v>
      </c>
      <c r="AK139" s="58"/>
      <c r="AL139" s="58"/>
      <c r="AM139" s="58"/>
      <c r="AN139" s="58"/>
      <c r="AO139" s="58"/>
      <c r="AP139" s="58"/>
      <c r="AQ139" s="58">
        <v>89000</v>
      </c>
      <c r="AR139" s="59">
        <f t="shared" si="38"/>
        <v>5</v>
      </c>
      <c r="AS139" s="59">
        <f t="shared" si="39"/>
        <v>508700</v>
      </c>
      <c r="AT139" s="58">
        <f t="shared" si="32"/>
        <v>101700</v>
      </c>
      <c r="AU139" s="58">
        <f t="shared" si="33"/>
        <v>84000</v>
      </c>
      <c r="AV139" s="59">
        <f t="shared" si="34"/>
        <v>28400</v>
      </c>
      <c r="AW139" s="59">
        <f t="shared" si="31"/>
        <v>10700</v>
      </c>
      <c r="AX139" s="60">
        <f t="shared" si="40"/>
        <v>0.38744884038199179</v>
      </c>
      <c r="AY139" s="58">
        <v>84000</v>
      </c>
    </row>
    <row r="140" spans="1:51" ht="31.5" x14ac:dyDescent="0.25">
      <c r="A140" s="45">
        <v>200</v>
      </c>
      <c r="B140" s="46" t="s">
        <v>1049</v>
      </c>
      <c r="C140" s="47" t="s">
        <v>938</v>
      </c>
      <c r="D140" s="47" t="s">
        <v>467</v>
      </c>
      <c r="E140" s="48" t="s">
        <v>755</v>
      </c>
      <c r="F140" s="49" t="s">
        <v>756</v>
      </c>
      <c r="G140" s="49" t="s">
        <v>1050</v>
      </c>
      <c r="H140" s="50" t="s">
        <v>757</v>
      </c>
      <c r="I140" s="46"/>
      <c r="J140" s="46">
        <v>29</v>
      </c>
      <c r="K140" s="49">
        <v>29</v>
      </c>
      <c r="L140" s="49" t="s">
        <v>939</v>
      </c>
      <c r="M140" s="51">
        <v>51591</v>
      </c>
      <c r="N140" s="51">
        <f t="shared" si="35"/>
        <v>16709</v>
      </c>
      <c r="O140" s="51">
        <v>16752.5217391304</v>
      </c>
      <c r="P140" s="51">
        <v>68300</v>
      </c>
      <c r="Q140" s="51">
        <f t="shared" si="36"/>
        <v>21778.278260869516</v>
      </c>
      <c r="R140" s="52">
        <f t="shared" si="37"/>
        <v>73369.278260869512</v>
      </c>
      <c r="S140" s="53">
        <v>73300</v>
      </c>
      <c r="T140" s="54">
        <v>0</v>
      </c>
      <c r="U140" s="55" t="s">
        <v>471</v>
      </c>
      <c r="V140" s="55" t="s">
        <v>1197</v>
      </c>
      <c r="W140" s="55" t="s">
        <v>173</v>
      </c>
      <c r="X140" s="56">
        <v>43294</v>
      </c>
      <c r="Y140" s="57" t="s">
        <v>7684</v>
      </c>
      <c r="Z140" s="57"/>
      <c r="AA140" s="58">
        <v>120000</v>
      </c>
      <c r="AB140" s="58">
        <v>120000</v>
      </c>
      <c r="AC140" s="58"/>
      <c r="AD140" s="58"/>
      <c r="AE140" s="58"/>
      <c r="AF140" s="58"/>
      <c r="AG140" s="58"/>
      <c r="AH140" s="58">
        <v>84000</v>
      </c>
      <c r="AI140" s="58"/>
      <c r="AJ140" s="58">
        <v>95700</v>
      </c>
      <c r="AK140" s="58"/>
      <c r="AL140" s="58"/>
      <c r="AM140" s="58"/>
      <c r="AN140" s="58"/>
      <c r="AO140" s="58"/>
      <c r="AP140" s="58"/>
      <c r="AQ140" s="58">
        <v>89000</v>
      </c>
      <c r="AR140" s="59">
        <f t="shared" si="38"/>
        <v>5</v>
      </c>
      <c r="AS140" s="59">
        <f t="shared" si="39"/>
        <v>508700</v>
      </c>
      <c r="AT140" s="58">
        <f t="shared" si="32"/>
        <v>101700</v>
      </c>
      <c r="AU140" s="58">
        <f t="shared" si="33"/>
        <v>84000</v>
      </c>
      <c r="AV140" s="59">
        <f t="shared" si="34"/>
        <v>28400</v>
      </c>
      <c r="AW140" s="59">
        <f t="shared" si="31"/>
        <v>10700</v>
      </c>
      <c r="AX140" s="60">
        <f t="shared" si="40"/>
        <v>0.38744884038199179</v>
      </c>
      <c r="AY140" s="58">
        <v>84000</v>
      </c>
    </row>
    <row r="141" spans="1:51" ht="31.5" x14ac:dyDescent="0.25">
      <c r="A141" s="45">
        <v>201</v>
      </c>
      <c r="B141" s="46" t="s">
        <v>1051</v>
      </c>
      <c r="C141" s="47" t="s">
        <v>938</v>
      </c>
      <c r="D141" s="47" t="s">
        <v>467</v>
      </c>
      <c r="E141" s="48" t="s">
        <v>758</v>
      </c>
      <c r="F141" s="49" t="s">
        <v>759</v>
      </c>
      <c r="G141" s="49" t="s">
        <v>1052</v>
      </c>
      <c r="H141" s="50" t="s">
        <v>760</v>
      </c>
      <c r="I141" s="46"/>
      <c r="J141" s="46">
        <v>29</v>
      </c>
      <c r="K141" s="49">
        <v>29</v>
      </c>
      <c r="L141" s="49" t="s">
        <v>939</v>
      </c>
      <c r="M141" s="51">
        <v>51591</v>
      </c>
      <c r="N141" s="51">
        <f t="shared" si="35"/>
        <v>16709</v>
      </c>
      <c r="O141" s="51">
        <v>16752.5217391304</v>
      </c>
      <c r="P141" s="51">
        <v>68300</v>
      </c>
      <c r="Q141" s="51">
        <f t="shared" si="36"/>
        <v>21778.278260869516</v>
      </c>
      <c r="R141" s="52">
        <f t="shared" si="37"/>
        <v>73369.278260869512</v>
      </c>
      <c r="S141" s="53">
        <v>73300</v>
      </c>
      <c r="T141" s="54">
        <v>0</v>
      </c>
      <c r="U141" s="55" t="s">
        <v>471</v>
      </c>
      <c r="V141" s="55" t="s">
        <v>1197</v>
      </c>
      <c r="W141" s="55" t="s">
        <v>173</v>
      </c>
      <c r="X141" s="56">
        <v>43294</v>
      </c>
      <c r="Y141" s="57" t="s">
        <v>7684</v>
      </c>
      <c r="Z141" s="57"/>
      <c r="AA141" s="58">
        <v>120000</v>
      </c>
      <c r="AB141" s="58">
        <v>120000</v>
      </c>
      <c r="AC141" s="58"/>
      <c r="AD141" s="58"/>
      <c r="AE141" s="58"/>
      <c r="AF141" s="58"/>
      <c r="AG141" s="58"/>
      <c r="AH141" s="58">
        <v>84000</v>
      </c>
      <c r="AI141" s="58"/>
      <c r="AJ141" s="58">
        <v>95700</v>
      </c>
      <c r="AK141" s="58"/>
      <c r="AL141" s="58"/>
      <c r="AM141" s="58"/>
      <c r="AN141" s="58"/>
      <c r="AO141" s="58"/>
      <c r="AP141" s="58"/>
      <c r="AQ141" s="58">
        <v>89000</v>
      </c>
      <c r="AR141" s="59">
        <f t="shared" si="38"/>
        <v>5</v>
      </c>
      <c r="AS141" s="59">
        <f t="shared" si="39"/>
        <v>508700</v>
      </c>
      <c r="AT141" s="58">
        <f t="shared" si="32"/>
        <v>101700</v>
      </c>
      <c r="AU141" s="58">
        <f t="shared" si="33"/>
        <v>84000</v>
      </c>
      <c r="AV141" s="59">
        <f t="shared" si="34"/>
        <v>28400</v>
      </c>
      <c r="AW141" s="59">
        <f t="shared" si="31"/>
        <v>10700</v>
      </c>
      <c r="AX141" s="60">
        <f t="shared" si="40"/>
        <v>0.38744884038199179</v>
      </c>
      <c r="AY141" s="58">
        <v>84000</v>
      </c>
    </row>
    <row r="142" spans="1:51" ht="31.5" x14ac:dyDescent="0.25">
      <c r="A142" s="45">
        <v>202</v>
      </c>
      <c r="B142" s="46" t="s">
        <v>1053</v>
      </c>
      <c r="C142" s="47" t="s">
        <v>938</v>
      </c>
      <c r="D142" s="47" t="s">
        <v>467</v>
      </c>
      <c r="E142" s="48" t="s">
        <v>704</v>
      </c>
      <c r="F142" s="49" t="s">
        <v>705</v>
      </c>
      <c r="G142" s="49" t="s">
        <v>1054</v>
      </c>
      <c r="H142" s="50" t="s">
        <v>706</v>
      </c>
      <c r="I142" s="46"/>
      <c r="J142" s="46">
        <v>29</v>
      </c>
      <c r="K142" s="49">
        <v>29</v>
      </c>
      <c r="L142" s="49" t="s">
        <v>939</v>
      </c>
      <c r="M142" s="51">
        <v>51591</v>
      </c>
      <c r="N142" s="51">
        <f t="shared" si="35"/>
        <v>16709</v>
      </c>
      <c r="O142" s="51">
        <v>16752.5217391304</v>
      </c>
      <c r="P142" s="51">
        <v>68300</v>
      </c>
      <c r="Q142" s="51">
        <f t="shared" si="36"/>
        <v>21778.278260869516</v>
      </c>
      <c r="R142" s="52">
        <f t="shared" si="37"/>
        <v>73369.278260869512</v>
      </c>
      <c r="S142" s="53">
        <v>73300</v>
      </c>
      <c r="T142" s="54">
        <v>0</v>
      </c>
      <c r="U142" s="55" t="s">
        <v>471</v>
      </c>
      <c r="V142" s="55" t="s">
        <v>1197</v>
      </c>
      <c r="W142" s="55" t="s">
        <v>173</v>
      </c>
      <c r="X142" s="56">
        <v>43294</v>
      </c>
      <c r="Y142" s="57" t="s">
        <v>7684</v>
      </c>
      <c r="Z142" s="57"/>
      <c r="AA142" s="58">
        <v>120000</v>
      </c>
      <c r="AB142" s="58">
        <v>120000</v>
      </c>
      <c r="AC142" s="58"/>
      <c r="AD142" s="58"/>
      <c r="AE142" s="58"/>
      <c r="AF142" s="58"/>
      <c r="AG142" s="58"/>
      <c r="AH142" s="58">
        <v>84000</v>
      </c>
      <c r="AI142" s="58"/>
      <c r="AJ142" s="58">
        <v>95700</v>
      </c>
      <c r="AK142" s="58"/>
      <c r="AL142" s="58"/>
      <c r="AM142" s="58"/>
      <c r="AN142" s="58"/>
      <c r="AO142" s="58"/>
      <c r="AP142" s="58"/>
      <c r="AQ142" s="58">
        <v>89000</v>
      </c>
      <c r="AR142" s="59">
        <f t="shared" si="38"/>
        <v>5</v>
      </c>
      <c r="AS142" s="59">
        <f t="shared" si="39"/>
        <v>508700</v>
      </c>
      <c r="AT142" s="58">
        <f t="shared" si="32"/>
        <v>101700</v>
      </c>
      <c r="AU142" s="58">
        <f t="shared" si="33"/>
        <v>84000</v>
      </c>
      <c r="AV142" s="59">
        <f t="shared" si="34"/>
        <v>28400</v>
      </c>
      <c r="AW142" s="59">
        <f t="shared" si="31"/>
        <v>10700</v>
      </c>
      <c r="AX142" s="60">
        <f t="shared" si="40"/>
        <v>0.38744884038199179</v>
      </c>
      <c r="AY142" s="58">
        <v>84000</v>
      </c>
    </row>
    <row r="143" spans="1:51" ht="31.5" x14ac:dyDescent="0.25">
      <c r="A143" s="45">
        <v>203</v>
      </c>
      <c r="B143" s="46" t="s">
        <v>1055</v>
      </c>
      <c r="C143" s="47" t="s">
        <v>938</v>
      </c>
      <c r="D143" s="47" t="s">
        <v>467</v>
      </c>
      <c r="E143" s="48" t="s">
        <v>761</v>
      </c>
      <c r="F143" s="49" t="s">
        <v>762</v>
      </c>
      <c r="G143" s="49" t="s">
        <v>1056</v>
      </c>
      <c r="H143" s="50" t="s">
        <v>763</v>
      </c>
      <c r="I143" s="46"/>
      <c r="J143" s="46">
        <v>29</v>
      </c>
      <c r="K143" s="49">
        <v>29</v>
      </c>
      <c r="L143" s="49" t="s">
        <v>939</v>
      </c>
      <c r="M143" s="51">
        <v>51591</v>
      </c>
      <c r="N143" s="51">
        <f t="shared" si="35"/>
        <v>16709</v>
      </c>
      <c r="O143" s="51">
        <v>16752.5217391304</v>
      </c>
      <c r="P143" s="51">
        <v>68300</v>
      </c>
      <c r="Q143" s="51">
        <f t="shared" si="36"/>
        <v>21778.278260869516</v>
      </c>
      <c r="R143" s="52">
        <f t="shared" si="37"/>
        <v>73369.278260869512</v>
      </c>
      <c r="S143" s="53">
        <v>73300</v>
      </c>
      <c r="T143" s="54">
        <v>0</v>
      </c>
      <c r="U143" s="55" t="s">
        <v>471</v>
      </c>
      <c r="V143" s="55" t="s">
        <v>1197</v>
      </c>
      <c r="W143" s="55" t="s">
        <v>173</v>
      </c>
      <c r="X143" s="56">
        <v>43294</v>
      </c>
      <c r="Y143" s="57" t="s">
        <v>7684</v>
      </c>
      <c r="Z143" s="57"/>
      <c r="AA143" s="58">
        <v>120000</v>
      </c>
      <c r="AB143" s="58">
        <v>120000</v>
      </c>
      <c r="AC143" s="58"/>
      <c r="AD143" s="58"/>
      <c r="AE143" s="58"/>
      <c r="AF143" s="58"/>
      <c r="AG143" s="58"/>
      <c r="AH143" s="58">
        <v>84000</v>
      </c>
      <c r="AI143" s="58"/>
      <c r="AJ143" s="58">
        <v>95700</v>
      </c>
      <c r="AK143" s="58"/>
      <c r="AL143" s="58"/>
      <c r="AM143" s="58"/>
      <c r="AN143" s="58"/>
      <c r="AO143" s="58"/>
      <c r="AP143" s="58"/>
      <c r="AQ143" s="58">
        <v>89000</v>
      </c>
      <c r="AR143" s="59">
        <f t="shared" si="38"/>
        <v>5</v>
      </c>
      <c r="AS143" s="59">
        <f t="shared" si="39"/>
        <v>508700</v>
      </c>
      <c r="AT143" s="58">
        <f t="shared" si="32"/>
        <v>101700</v>
      </c>
      <c r="AU143" s="58">
        <f t="shared" si="33"/>
        <v>84000</v>
      </c>
      <c r="AV143" s="59">
        <f t="shared" si="34"/>
        <v>28400</v>
      </c>
      <c r="AW143" s="59">
        <f t="shared" si="31"/>
        <v>10700</v>
      </c>
      <c r="AX143" s="60">
        <f t="shared" si="40"/>
        <v>0.38744884038199179</v>
      </c>
      <c r="AY143" s="58">
        <v>84000</v>
      </c>
    </row>
    <row r="144" spans="1:51" ht="31.5" x14ac:dyDescent="0.25">
      <c r="A144" s="45">
        <v>205</v>
      </c>
      <c r="B144" s="46" t="s">
        <v>1059</v>
      </c>
      <c r="C144" s="47" t="s">
        <v>938</v>
      </c>
      <c r="D144" s="47" t="s">
        <v>467</v>
      </c>
      <c r="E144" s="48" t="s">
        <v>767</v>
      </c>
      <c r="F144" s="49" t="s">
        <v>768</v>
      </c>
      <c r="G144" s="49" t="s">
        <v>1060</v>
      </c>
      <c r="H144" s="50" t="s">
        <v>769</v>
      </c>
      <c r="I144" s="46"/>
      <c r="J144" s="46">
        <v>29</v>
      </c>
      <c r="K144" s="49">
        <v>29</v>
      </c>
      <c r="L144" s="49" t="s">
        <v>939</v>
      </c>
      <c r="M144" s="51">
        <v>51591</v>
      </c>
      <c r="N144" s="51">
        <f t="shared" si="35"/>
        <v>16709</v>
      </c>
      <c r="O144" s="51">
        <v>16752.5217391304</v>
      </c>
      <c r="P144" s="51">
        <v>68300</v>
      </c>
      <c r="Q144" s="51">
        <f t="shared" si="36"/>
        <v>21778.278260869516</v>
      </c>
      <c r="R144" s="52">
        <f t="shared" si="37"/>
        <v>73369.278260869512</v>
      </c>
      <c r="S144" s="53">
        <v>73300</v>
      </c>
      <c r="T144" s="54">
        <v>0</v>
      </c>
      <c r="U144" s="55" t="s">
        <v>471</v>
      </c>
      <c r="V144" s="55" t="s">
        <v>1197</v>
      </c>
      <c r="W144" s="55" t="s">
        <v>173</v>
      </c>
      <c r="X144" s="56">
        <v>43294</v>
      </c>
      <c r="Y144" s="57" t="s">
        <v>7684</v>
      </c>
      <c r="Z144" s="57"/>
      <c r="AA144" s="58">
        <v>120000</v>
      </c>
      <c r="AB144" s="58">
        <v>120000</v>
      </c>
      <c r="AC144" s="58"/>
      <c r="AD144" s="58"/>
      <c r="AE144" s="58"/>
      <c r="AF144" s="58"/>
      <c r="AG144" s="58"/>
      <c r="AH144" s="58">
        <v>84000</v>
      </c>
      <c r="AI144" s="58"/>
      <c r="AJ144" s="58">
        <v>95700</v>
      </c>
      <c r="AK144" s="58"/>
      <c r="AL144" s="58"/>
      <c r="AM144" s="58"/>
      <c r="AN144" s="58"/>
      <c r="AO144" s="58"/>
      <c r="AP144" s="58"/>
      <c r="AQ144" s="58">
        <v>89000</v>
      </c>
      <c r="AR144" s="59">
        <f t="shared" si="38"/>
        <v>5</v>
      </c>
      <c r="AS144" s="59">
        <f t="shared" si="39"/>
        <v>508700</v>
      </c>
      <c r="AT144" s="58">
        <f t="shared" si="32"/>
        <v>101700</v>
      </c>
      <c r="AU144" s="58">
        <f t="shared" si="33"/>
        <v>84000</v>
      </c>
      <c r="AV144" s="59">
        <f t="shared" si="34"/>
        <v>28400</v>
      </c>
      <c r="AW144" s="59">
        <f t="shared" si="31"/>
        <v>10700</v>
      </c>
      <c r="AX144" s="60">
        <f t="shared" si="40"/>
        <v>0.38744884038199179</v>
      </c>
      <c r="AY144" s="58">
        <v>84000</v>
      </c>
    </row>
    <row r="145" spans="1:51" ht="63" x14ac:dyDescent="0.25">
      <c r="A145" s="45">
        <v>1986</v>
      </c>
      <c r="B145" s="46" t="s">
        <v>6466</v>
      </c>
      <c r="C145" s="47" t="s">
        <v>6464</v>
      </c>
      <c r="D145" s="47" t="s">
        <v>2614</v>
      </c>
      <c r="E145" s="48" t="s">
        <v>6467</v>
      </c>
      <c r="F145" s="49" t="s">
        <v>6468</v>
      </c>
      <c r="G145" s="49" t="s">
        <v>6468</v>
      </c>
      <c r="H145" s="50" t="s">
        <v>6469</v>
      </c>
      <c r="I145" s="46"/>
      <c r="J145" s="46">
        <v>1366</v>
      </c>
      <c r="K145" s="49">
        <v>1366</v>
      </c>
      <c r="L145" s="49" t="s">
        <v>6465</v>
      </c>
      <c r="M145" s="51">
        <v>55000</v>
      </c>
      <c r="N145" s="51">
        <f t="shared" si="35"/>
        <v>10300</v>
      </c>
      <c r="O145" s="51">
        <v>10330.4347826087</v>
      </c>
      <c r="P145" s="51">
        <v>65300</v>
      </c>
      <c r="Q145" s="51">
        <f t="shared" si="36"/>
        <v>13429.565217391309</v>
      </c>
      <c r="R145" s="52">
        <f t="shared" si="37"/>
        <v>68429.565217391311</v>
      </c>
      <c r="S145" s="53">
        <v>68400</v>
      </c>
      <c r="T145" s="54">
        <v>0</v>
      </c>
      <c r="U145" s="55" t="s">
        <v>200</v>
      </c>
      <c r="V145" s="55" t="s">
        <v>421</v>
      </c>
      <c r="W145" s="55" t="s">
        <v>195</v>
      </c>
      <c r="X145" s="56">
        <v>43294</v>
      </c>
      <c r="Y145" s="57" t="s">
        <v>7684</v>
      </c>
      <c r="Z145" s="57"/>
      <c r="AA145" s="58">
        <v>85000</v>
      </c>
      <c r="AB145" s="58"/>
      <c r="AC145" s="58"/>
      <c r="AD145" s="58"/>
      <c r="AE145" s="58"/>
      <c r="AF145" s="58"/>
      <c r="AG145" s="58">
        <v>95000</v>
      </c>
      <c r="AH145" s="58"/>
      <c r="AI145" s="58"/>
      <c r="AJ145" s="58">
        <v>89300</v>
      </c>
      <c r="AK145" s="58"/>
      <c r="AL145" s="58"/>
      <c r="AM145" s="58"/>
      <c r="AN145" s="58"/>
      <c r="AO145" s="58"/>
      <c r="AP145" s="58"/>
      <c r="AQ145" s="58">
        <v>105000</v>
      </c>
      <c r="AR145" s="59">
        <f t="shared" si="38"/>
        <v>4</v>
      </c>
      <c r="AS145" s="59">
        <f t="shared" si="39"/>
        <v>374300</v>
      </c>
      <c r="AT145" s="58">
        <f t="shared" si="32"/>
        <v>93600</v>
      </c>
      <c r="AU145" s="58">
        <f t="shared" si="33"/>
        <v>85000</v>
      </c>
      <c r="AV145" s="59">
        <f t="shared" si="34"/>
        <v>25200</v>
      </c>
      <c r="AW145" s="59">
        <f t="shared" si="31"/>
        <v>16600</v>
      </c>
      <c r="AX145" s="60">
        <f t="shared" si="40"/>
        <v>0.36842105263157898</v>
      </c>
      <c r="AY145" s="58">
        <v>85000</v>
      </c>
    </row>
    <row r="146" spans="1:51" ht="31.5" x14ac:dyDescent="0.25">
      <c r="A146" s="45">
        <v>2045</v>
      </c>
      <c r="B146" s="46" t="s">
        <v>6737</v>
      </c>
      <c r="C146" s="47" t="s">
        <v>6735</v>
      </c>
      <c r="D146" s="47" t="s">
        <v>6402</v>
      </c>
      <c r="E146" s="48" t="s">
        <v>6738</v>
      </c>
      <c r="F146" s="49" t="s">
        <v>6739</v>
      </c>
      <c r="G146" s="49" t="s">
        <v>6739</v>
      </c>
      <c r="H146" s="50" t="s">
        <v>6739</v>
      </c>
      <c r="I146" s="46"/>
      <c r="J146" s="46">
        <v>1573</v>
      </c>
      <c r="K146" s="49">
        <v>1573</v>
      </c>
      <c r="L146" s="49" t="s">
        <v>6736</v>
      </c>
      <c r="M146" s="51">
        <v>60000</v>
      </c>
      <c r="N146" s="51">
        <f t="shared" si="35"/>
        <v>5600</v>
      </c>
      <c r="O146" s="51">
        <v>5634.7826086956502</v>
      </c>
      <c r="P146" s="51">
        <v>65600</v>
      </c>
      <c r="Q146" s="51">
        <f t="shared" si="36"/>
        <v>7325.2173913043453</v>
      </c>
      <c r="R146" s="52">
        <f t="shared" si="37"/>
        <v>67325.217391304352</v>
      </c>
      <c r="S146" s="53">
        <v>67300</v>
      </c>
      <c r="T146" s="54">
        <v>0</v>
      </c>
      <c r="U146" s="55" t="s">
        <v>6404</v>
      </c>
      <c r="V146" s="55" t="s">
        <v>6493</v>
      </c>
      <c r="W146" s="55" t="s">
        <v>173</v>
      </c>
      <c r="X146" s="56">
        <v>43294</v>
      </c>
      <c r="Y146" s="57" t="s">
        <v>7684</v>
      </c>
      <c r="Z146" s="57"/>
      <c r="AA146" s="58">
        <v>85000</v>
      </c>
      <c r="AB146" s="58"/>
      <c r="AC146" s="58"/>
      <c r="AD146" s="58"/>
      <c r="AE146" s="58"/>
      <c r="AF146" s="58"/>
      <c r="AG146" s="58">
        <v>126000</v>
      </c>
      <c r="AH146" s="58"/>
      <c r="AI146" s="58">
        <v>138000</v>
      </c>
      <c r="AJ146" s="58">
        <v>91900</v>
      </c>
      <c r="AK146" s="58"/>
      <c r="AL146" s="58"/>
      <c r="AM146" s="58">
        <v>138000</v>
      </c>
      <c r="AN146" s="58"/>
      <c r="AO146" s="58"/>
      <c r="AP146" s="58"/>
      <c r="AQ146" s="58">
        <v>89000</v>
      </c>
      <c r="AR146" s="59">
        <f t="shared" si="38"/>
        <v>6</v>
      </c>
      <c r="AS146" s="59">
        <f t="shared" si="39"/>
        <v>667900</v>
      </c>
      <c r="AT146" s="58">
        <f t="shared" si="32"/>
        <v>111300</v>
      </c>
      <c r="AU146" s="58">
        <f t="shared" si="33"/>
        <v>85000</v>
      </c>
      <c r="AV146" s="59">
        <f t="shared" si="34"/>
        <v>44000</v>
      </c>
      <c r="AW146" s="59">
        <f t="shared" si="31"/>
        <v>17700</v>
      </c>
      <c r="AX146" s="60">
        <f t="shared" si="40"/>
        <v>0.6537890044576522</v>
      </c>
      <c r="AY146" s="58">
        <v>85000</v>
      </c>
    </row>
    <row r="147" spans="1:51" x14ac:dyDescent="0.25">
      <c r="A147" s="45">
        <v>1838</v>
      </c>
      <c r="B147" s="46" t="s">
        <v>5951</v>
      </c>
      <c r="C147" s="47" t="s">
        <v>5952</v>
      </c>
      <c r="D147" s="47" t="s">
        <v>496</v>
      </c>
      <c r="E147" s="48" t="s">
        <v>5953</v>
      </c>
      <c r="F147" s="49" t="s">
        <v>5954</v>
      </c>
      <c r="G147" s="49" t="s">
        <v>5954</v>
      </c>
      <c r="H147" s="50" t="s">
        <v>5954</v>
      </c>
      <c r="I147" s="46" t="s">
        <v>499</v>
      </c>
      <c r="J147" s="46">
        <v>1040</v>
      </c>
      <c r="K147" s="49">
        <v>1040</v>
      </c>
      <c r="L147" s="49" t="s">
        <v>5955</v>
      </c>
      <c r="M147" s="51">
        <v>21000</v>
      </c>
      <c r="N147" s="51">
        <f t="shared" si="35"/>
        <v>19700</v>
      </c>
      <c r="O147" s="51">
        <v>19721.739130434798</v>
      </c>
      <c r="P147" s="51">
        <v>40700</v>
      </c>
      <c r="Q147" s="51">
        <f t="shared" si="36"/>
        <v>25638.260869565238</v>
      </c>
      <c r="R147" s="52">
        <f t="shared" si="37"/>
        <v>46638.260869565238</v>
      </c>
      <c r="S147" s="53">
        <v>46600</v>
      </c>
      <c r="T147" s="54">
        <v>0</v>
      </c>
      <c r="U147" s="55" t="s">
        <v>200</v>
      </c>
      <c r="V147" s="55" t="s">
        <v>421</v>
      </c>
      <c r="W147" s="55" t="s">
        <v>195</v>
      </c>
      <c r="X147" s="56">
        <v>43294</v>
      </c>
      <c r="Y147" s="57" t="s">
        <v>7684</v>
      </c>
      <c r="Z147" s="57"/>
      <c r="AA147" s="58"/>
      <c r="AB147" s="58"/>
      <c r="AC147" s="58"/>
      <c r="AD147" s="58"/>
      <c r="AE147" s="58"/>
      <c r="AF147" s="58"/>
      <c r="AG147" s="58"/>
      <c r="AH147" s="58">
        <v>169000</v>
      </c>
      <c r="AI147" s="58"/>
      <c r="AJ147" s="58">
        <v>44760</v>
      </c>
      <c r="AK147" s="58"/>
      <c r="AL147" s="58"/>
      <c r="AM147" s="58"/>
      <c r="AN147" s="58"/>
      <c r="AO147" s="58"/>
      <c r="AP147" s="58"/>
      <c r="AQ147" s="58">
        <v>50000</v>
      </c>
      <c r="AR147" s="59">
        <f t="shared" si="38"/>
        <v>3</v>
      </c>
      <c r="AS147" s="59">
        <f t="shared" si="39"/>
        <v>263760</v>
      </c>
      <c r="AT147" s="58">
        <f t="shared" si="32"/>
        <v>87900</v>
      </c>
      <c r="AU147" s="58">
        <f t="shared" si="33"/>
        <v>44760</v>
      </c>
      <c r="AV147" s="59">
        <f t="shared" si="34"/>
        <v>41300</v>
      </c>
      <c r="AW147" s="59">
        <f t="shared" si="31"/>
        <v>-1840</v>
      </c>
      <c r="AX147" s="60">
        <f t="shared" si="40"/>
        <v>0.88626609442060089</v>
      </c>
      <c r="AY147" s="58">
        <v>87900</v>
      </c>
    </row>
    <row r="148" spans="1:51" ht="31.5" x14ac:dyDescent="0.25">
      <c r="A148" s="45">
        <v>149</v>
      </c>
      <c r="B148" s="46" t="s">
        <v>941</v>
      </c>
      <c r="C148" s="47" t="s">
        <v>938</v>
      </c>
      <c r="D148" s="47" t="s">
        <v>467</v>
      </c>
      <c r="E148" s="48" t="s">
        <v>629</v>
      </c>
      <c r="F148" s="49" t="s">
        <v>630</v>
      </c>
      <c r="G148" s="49" t="s">
        <v>942</v>
      </c>
      <c r="H148" s="50" t="s">
        <v>631</v>
      </c>
      <c r="I148" s="46"/>
      <c r="J148" s="46">
        <v>29</v>
      </c>
      <c r="K148" s="49">
        <v>29</v>
      </c>
      <c r="L148" s="49" t="s">
        <v>939</v>
      </c>
      <c r="M148" s="51">
        <v>51591</v>
      </c>
      <c r="N148" s="51">
        <f t="shared" si="35"/>
        <v>16709</v>
      </c>
      <c r="O148" s="51">
        <v>16752.5217391304</v>
      </c>
      <c r="P148" s="51">
        <v>68300</v>
      </c>
      <c r="Q148" s="51">
        <f t="shared" si="36"/>
        <v>21778.278260869516</v>
      </c>
      <c r="R148" s="52">
        <f t="shared" si="37"/>
        <v>73369.278260869512</v>
      </c>
      <c r="S148" s="53">
        <v>73300</v>
      </c>
      <c r="T148" s="54">
        <v>0</v>
      </c>
      <c r="U148" s="55" t="s">
        <v>198</v>
      </c>
      <c r="V148" s="55" t="s">
        <v>420</v>
      </c>
      <c r="W148" s="55" t="s">
        <v>173</v>
      </c>
      <c r="X148" s="56">
        <v>43294</v>
      </c>
      <c r="Y148" s="57" t="s">
        <v>7684</v>
      </c>
      <c r="Z148" s="57"/>
      <c r="AA148" s="58">
        <v>120000</v>
      </c>
      <c r="AB148" s="58"/>
      <c r="AC148" s="58"/>
      <c r="AD148" s="58"/>
      <c r="AE148" s="58"/>
      <c r="AF148" s="58"/>
      <c r="AG148" s="58"/>
      <c r="AH148" s="58"/>
      <c r="AI148" s="58"/>
      <c r="AJ148" s="58">
        <v>95700</v>
      </c>
      <c r="AK148" s="58"/>
      <c r="AL148" s="58"/>
      <c r="AM148" s="58"/>
      <c r="AN148" s="58"/>
      <c r="AO148" s="58"/>
      <c r="AP148" s="58"/>
      <c r="AQ148" s="58">
        <v>89000</v>
      </c>
      <c r="AR148" s="59">
        <f t="shared" si="38"/>
        <v>3</v>
      </c>
      <c r="AS148" s="59">
        <f t="shared" si="39"/>
        <v>304700</v>
      </c>
      <c r="AT148" s="58">
        <f t="shared" si="32"/>
        <v>101600</v>
      </c>
      <c r="AU148" s="58">
        <f t="shared" si="33"/>
        <v>89000</v>
      </c>
      <c r="AV148" s="59">
        <f t="shared" si="34"/>
        <v>28300</v>
      </c>
      <c r="AW148" s="59">
        <f t="shared" si="31"/>
        <v>15700</v>
      </c>
      <c r="AX148" s="60">
        <f t="shared" si="40"/>
        <v>0.38608458390177347</v>
      </c>
      <c r="AY148" s="58">
        <v>89000</v>
      </c>
    </row>
    <row r="149" spans="1:51" ht="31.5" x14ac:dyDescent="0.25">
      <c r="A149" s="45">
        <v>150</v>
      </c>
      <c r="B149" s="46" t="s">
        <v>943</v>
      </c>
      <c r="C149" s="47" t="s">
        <v>938</v>
      </c>
      <c r="D149" s="47" t="s">
        <v>467</v>
      </c>
      <c r="E149" s="48" t="s">
        <v>770</v>
      </c>
      <c r="F149" s="49" t="s">
        <v>771</v>
      </c>
      <c r="G149" s="49" t="s">
        <v>944</v>
      </c>
      <c r="H149" s="50" t="s">
        <v>772</v>
      </c>
      <c r="I149" s="46"/>
      <c r="J149" s="46">
        <v>29</v>
      </c>
      <c r="K149" s="49">
        <v>29</v>
      </c>
      <c r="L149" s="49" t="s">
        <v>939</v>
      </c>
      <c r="M149" s="51">
        <v>51591</v>
      </c>
      <c r="N149" s="51">
        <f t="shared" si="35"/>
        <v>16709</v>
      </c>
      <c r="O149" s="51">
        <v>16752.5217391304</v>
      </c>
      <c r="P149" s="51">
        <v>68300</v>
      </c>
      <c r="Q149" s="51">
        <f t="shared" si="36"/>
        <v>21778.278260869516</v>
      </c>
      <c r="R149" s="52">
        <f t="shared" si="37"/>
        <v>73369.278260869512</v>
      </c>
      <c r="S149" s="53">
        <v>73300</v>
      </c>
      <c r="T149" s="54">
        <v>0</v>
      </c>
      <c r="U149" s="55" t="s">
        <v>198</v>
      </c>
      <c r="V149" s="55" t="s">
        <v>420</v>
      </c>
      <c r="W149" s="55" t="s">
        <v>173</v>
      </c>
      <c r="X149" s="56">
        <v>43294</v>
      </c>
      <c r="Y149" s="57" t="s">
        <v>7684</v>
      </c>
      <c r="Z149" s="57"/>
      <c r="AA149" s="58">
        <v>120000</v>
      </c>
      <c r="AB149" s="58"/>
      <c r="AC149" s="58"/>
      <c r="AD149" s="58"/>
      <c r="AE149" s="58"/>
      <c r="AF149" s="58"/>
      <c r="AG149" s="58"/>
      <c r="AH149" s="58"/>
      <c r="AI149" s="58"/>
      <c r="AJ149" s="58">
        <v>95700</v>
      </c>
      <c r="AK149" s="58"/>
      <c r="AL149" s="58"/>
      <c r="AM149" s="58"/>
      <c r="AN149" s="58"/>
      <c r="AO149" s="58"/>
      <c r="AP149" s="58"/>
      <c r="AQ149" s="58">
        <v>89000</v>
      </c>
      <c r="AR149" s="59">
        <f t="shared" si="38"/>
        <v>3</v>
      </c>
      <c r="AS149" s="59">
        <f t="shared" si="39"/>
        <v>304700</v>
      </c>
      <c r="AT149" s="58">
        <f t="shared" si="32"/>
        <v>101600</v>
      </c>
      <c r="AU149" s="58">
        <f t="shared" si="33"/>
        <v>89000</v>
      </c>
      <c r="AV149" s="59">
        <f t="shared" si="34"/>
        <v>28300</v>
      </c>
      <c r="AW149" s="59">
        <f t="shared" si="31"/>
        <v>15700</v>
      </c>
      <c r="AX149" s="60">
        <f t="shared" si="40"/>
        <v>0.38608458390177347</v>
      </c>
      <c r="AY149" s="58">
        <v>89000</v>
      </c>
    </row>
    <row r="150" spans="1:51" ht="31.5" x14ac:dyDescent="0.25">
      <c r="A150" s="45">
        <v>152</v>
      </c>
      <c r="B150" s="46" t="s">
        <v>947</v>
      </c>
      <c r="C150" s="47" t="s">
        <v>938</v>
      </c>
      <c r="D150" s="47" t="s">
        <v>467</v>
      </c>
      <c r="E150" s="48" t="s">
        <v>634</v>
      </c>
      <c r="F150" s="49" t="s">
        <v>7570</v>
      </c>
      <c r="G150" s="49" t="s">
        <v>948</v>
      </c>
      <c r="H150" s="50" t="s">
        <v>635</v>
      </c>
      <c r="I150" s="46"/>
      <c r="J150" s="46">
        <v>29</v>
      </c>
      <c r="K150" s="49">
        <v>29</v>
      </c>
      <c r="L150" s="49" t="s">
        <v>939</v>
      </c>
      <c r="M150" s="51">
        <v>51591</v>
      </c>
      <c r="N150" s="51">
        <f t="shared" si="35"/>
        <v>16709</v>
      </c>
      <c r="O150" s="51">
        <v>16752.5217391304</v>
      </c>
      <c r="P150" s="51">
        <v>68300</v>
      </c>
      <c r="Q150" s="51">
        <f t="shared" si="36"/>
        <v>21778.278260869516</v>
      </c>
      <c r="R150" s="52">
        <f t="shared" si="37"/>
        <v>73369.278260869512</v>
      </c>
      <c r="S150" s="53">
        <v>73300</v>
      </c>
      <c r="T150" s="54">
        <v>0</v>
      </c>
      <c r="U150" s="55" t="s">
        <v>6404</v>
      </c>
      <c r="V150" s="55" t="s">
        <v>6493</v>
      </c>
      <c r="W150" s="55" t="s">
        <v>173</v>
      </c>
      <c r="X150" s="56">
        <v>43294</v>
      </c>
      <c r="Y150" s="57" t="s">
        <v>7684</v>
      </c>
      <c r="Z150" s="57"/>
      <c r="AA150" s="58"/>
      <c r="AB150" s="58">
        <v>120000</v>
      </c>
      <c r="AC150" s="58"/>
      <c r="AD150" s="58"/>
      <c r="AE150" s="58"/>
      <c r="AF150" s="58"/>
      <c r="AG150" s="58"/>
      <c r="AH150" s="58"/>
      <c r="AI150" s="58"/>
      <c r="AJ150" s="58">
        <v>95700</v>
      </c>
      <c r="AK150" s="58"/>
      <c r="AL150" s="58"/>
      <c r="AM150" s="58"/>
      <c r="AN150" s="58"/>
      <c r="AO150" s="58"/>
      <c r="AP150" s="58"/>
      <c r="AQ150" s="58">
        <v>89000</v>
      </c>
      <c r="AR150" s="59">
        <f t="shared" si="38"/>
        <v>3</v>
      </c>
      <c r="AS150" s="59">
        <f t="shared" si="39"/>
        <v>304700</v>
      </c>
      <c r="AT150" s="58">
        <f t="shared" si="32"/>
        <v>101600</v>
      </c>
      <c r="AU150" s="58">
        <f t="shared" si="33"/>
        <v>89000</v>
      </c>
      <c r="AV150" s="59">
        <f t="shared" si="34"/>
        <v>28300</v>
      </c>
      <c r="AW150" s="59">
        <f t="shared" si="31"/>
        <v>15700</v>
      </c>
      <c r="AX150" s="60">
        <f t="shared" si="40"/>
        <v>0.38608458390177347</v>
      </c>
      <c r="AY150" s="58">
        <v>89000</v>
      </c>
    </row>
    <row r="151" spans="1:51" ht="31.5" x14ac:dyDescent="0.25">
      <c r="A151" s="45">
        <v>153</v>
      </c>
      <c r="B151" s="46" t="s">
        <v>949</v>
      </c>
      <c r="C151" s="47" t="s">
        <v>938</v>
      </c>
      <c r="D151" s="47" t="s">
        <v>467</v>
      </c>
      <c r="E151" s="48" t="s">
        <v>636</v>
      </c>
      <c r="F151" s="49" t="s">
        <v>637</v>
      </c>
      <c r="G151" s="49" t="s">
        <v>950</v>
      </c>
      <c r="H151" s="50" t="s">
        <v>638</v>
      </c>
      <c r="I151" s="46"/>
      <c r="J151" s="46">
        <v>29</v>
      </c>
      <c r="K151" s="49">
        <v>29</v>
      </c>
      <c r="L151" s="49" t="s">
        <v>939</v>
      </c>
      <c r="M151" s="51">
        <v>51591</v>
      </c>
      <c r="N151" s="51">
        <f t="shared" si="35"/>
        <v>16709</v>
      </c>
      <c r="O151" s="51">
        <v>16752.5217391304</v>
      </c>
      <c r="P151" s="51">
        <v>68300</v>
      </c>
      <c r="Q151" s="51">
        <f t="shared" si="36"/>
        <v>21778.278260869516</v>
      </c>
      <c r="R151" s="52">
        <f t="shared" si="37"/>
        <v>73369.278260869512</v>
      </c>
      <c r="S151" s="53">
        <v>73300</v>
      </c>
      <c r="T151" s="54">
        <v>0</v>
      </c>
      <c r="U151" s="55" t="s">
        <v>6404</v>
      </c>
      <c r="V151" s="55" t="s">
        <v>6493</v>
      </c>
      <c r="W151" s="55" t="s">
        <v>173</v>
      </c>
      <c r="X151" s="56">
        <v>43294</v>
      </c>
      <c r="Y151" s="57" t="s">
        <v>7684</v>
      </c>
      <c r="Z151" s="57"/>
      <c r="AA151" s="58">
        <v>120000</v>
      </c>
      <c r="AB151" s="58">
        <v>120000</v>
      </c>
      <c r="AC151" s="58"/>
      <c r="AD151" s="58"/>
      <c r="AE151" s="58"/>
      <c r="AF151" s="58"/>
      <c r="AG151" s="58"/>
      <c r="AH151" s="58">
        <v>99000</v>
      </c>
      <c r="AI151" s="58"/>
      <c r="AJ151" s="58">
        <v>95700</v>
      </c>
      <c r="AK151" s="58"/>
      <c r="AL151" s="58"/>
      <c r="AM151" s="58"/>
      <c r="AN151" s="58"/>
      <c r="AO151" s="58"/>
      <c r="AP151" s="58"/>
      <c r="AQ151" s="58">
        <v>89000</v>
      </c>
      <c r="AR151" s="59">
        <f t="shared" si="38"/>
        <v>5</v>
      </c>
      <c r="AS151" s="59">
        <f t="shared" si="39"/>
        <v>523700</v>
      </c>
      <c r="AT151" s="58">
        <f t="shared" si="32"/>
        <v>104700</v>
      </c>
      <c r="AU151" s="58">
        <f t="shared" si="33"/>
        <v>89000</v>
      </c>
      <c r="AV151" s="59">
        <f t="shared" si="34"/>
        <v>31400</v>
      </c>
      <c r="AW151" s="59">
        <f t="shared" ref="AW151:AW182" si="41">AU151-S151</f>
        <v>15700</v>
      </c>
      <c r="AX151" s="60">
        <f t="shared" si="40"/>
        <v>0.42837653478854021</v>
      </c>
      <c r="AY151" s="58">
        <v>89000</v>
      </c>
    </row>
    <row r="152" spans="1:51" ht="31.5" x14ac:dyDescent="0.25">
      <c r="A152" s="45">
        <v>154</v>
      </c>
      <c r="B152" s="46" t="s">
        <v>951</v>
      </c>
      <c r="C152" s="47" t="s">
        <v>938</v>
      </c>
      <c r="D152" s="47" t="s">
        <v>467</v>
      </c>
      <c r="E152" s="48" t="s">
        <v>784</v>
      </c>
      <c r="F152" s="49" t="s">
        <v>785</v>
      </c>
      <c r="G152" s="49" t="s">
        <v>952</v>
      </c>
      <c r="H152" s="50" t="s">
        <v>787</v>
      </c>
      <c r="I152" s="46"/>
      <c r="J152" s="46">
        <v>29</v>
      </c>
      <c r="K152" s="49">
        <v>29</v>
      </c>
      <c r="L152" s="49" t="s">
        <v>939</v>
      </c>
      <c r="M152" s="51">
        <v>51591</v>
      </c>
      <c r="N152" s="51">
        <f t="shared" si="35"/>
        <v>16709</v>
      </c>
      <c r="O152" s="51">
        <v>16752.5217391304</v>
      </c>
      <c r="P152" s="51">
        <v>68300</v>
      </c>
      <c r="Q152" s="51">
        <f t="shared" si="36"/>
        <v>21778.278260869516</v>
      </c>
      <c r="R152" s="52">
        <f t="shared" si="37"/>
        <v>73369.278260869512</v>
      </c>
      <c r="S152" s="53">
        <v>73300</v>
      </c>
      <c r="T152" s="54">
        <v>0</v>
      </c>
      <c r="U152" s="55" t="s">
        <v>471</v>
      </c>
      <c r="V152" s="55" t="s">
        <v>470</v>
      </c>
      <c r="W152" s="55" t="s">
        <v>173</v>
      </c>
      <c r="X152" s="56">
        <v>43294</v>
      </c>
      <c r="Y152" s="57" t="s">
        <v>7684</v>
      </c>
      <c r="Z152" s="57"/>
      <c r="AA152" s="58">
        <v>120000</v>
      </c>
      <c r="AB152" s="58">
        <v>120000</v>
      </c>
      <c r="AC152" s="58"/>
      <c r="AD152" s="58"/>
      <c r="AE152" s="58"/>
      <c r="AF152" s="58"/>
      <c r="AG152" s="58"/>
      <c r="AH152" s="58">
        <v>92000</v>
      </c>
      <c r="AI152" s="58"/>
      <c r="AJ152" s="58">
        <v>95700</v>
      </c>
      <c r="AK152" s="58"/>
      <c r="AL152" s="58"/>
      <c r="AM152" s="58"/>
      <c r="AN152" s="58"/>
      <c r="AO152" s="58"/>
      <c r="AP152" s="58"/>
      <c r="AQ152" s="58">
        <v>89000</v>
      </c>
      <c r="AR152" s="59">
        <f t="shared" si="38"/>
        <v>5</v>
      </c>
      <c r="AS152" s="59">
        <f t="shared" si="39"/>
        <v>516700</v>
      </c>
      <c r="AT152" s="58">
        <f t="shared" si="32"/>
        <v>103300</v>
      </c>
      <c r="AU152" s="58">
        <f t="shared" si="33"/>
        <v>89000</v>
      </c>
      <c r="AV152" s="59">
        <f t="shared" si="34"/>
        <v>30000</v>
      </c>
      <c r="AW152" s="59">
        <f t="shared" si="41"/>
        <v>15700</v>
      </c>
      <c r="AX152" s="60">
        <f t="shared" si="40"/>
        <v>0.40927694406548421</v>
      </c>
      <c r="AY152" s="58">
        <v>89000</v>
      </c>
    </row>
    <row r="153" spans="1:51" ht="31.5" x14ac:dyDescent="0.25">
      <c r="A153" s="45">
        <v>155</v>
      </c>
      <c r="B153" s="46" t="s">
        <v>953</v>
      </c>
      <c r="C153" s="47" t="s">
        <v>938</v>
      </c>
      <c r="D153" s="47" t="s">
        <v>467</v>
      </c>
      <c r="E153" s="48" t="s">
        <v>707</v>
      </c>
      <c r="F153" s="49" t="s">
        <v>708</v>
      </c>
      <c r="G153" s="49" t="s">
        <v>954</v>
      </c>
      <c r="H153" s="50" t="s">
        <v>709</v>
      </c>
      <c r="I153" s="46"/>
      <c r="J153" s="46">
        <v>29</v>
      </c>
      <c r="K153" s="49">
        <v>29</v>
      </c>
      <c r="L153" s="49" t="s">
        <v>939</v>
      </c>
      <c r="M153" s="51">
        <v>51591</v>
      </c>
      <c r="N153" s="51">
        <f t="shared" si="35"/>
        <v>16709</v>
      </c>
      <c r="O153" s="51">
        <v>16752.5217391304</v>
      </c>
      <c r="P153" s="51">
        <v>68300</v>
      </c>
      <c r="Q153" s="51">
        <f t="shared" si="36"/>
        <v>21778.278260869516</v>
      </c>
      <c r="R153" s="52">
        <f t="shared" si="37"/>
        <v>73369.278260869512</v>
      </c>
      <c r="S153" s="53">
        <v>73300</v>
      </c>
      <c r="T153" s="54">
        <v>0</v>
      </c>
      <c r="U153" s="55" t="s">
        <v>471</v>
      </c>
      <c r="V153" s="55" t="s">
        <v>470</v>
      </c>
      <c r="W153" s="55" t="s">
        <v>173</v>
      </c>
      <c r="X153" s="56">
        <v>43294</v>
      </c>
      <c r="Y153" s="57" t="s">
        <v>7684</v>
      </c>
      <c r="Z153" s="57"/>
      <c r="AA153" s="58">
        <v>120000</v>
      </c>
      <c r="AB153" s="58">
        <v>120000</v>
      </c>
      <c r="AC153" s="58"/>
      <c r="AD153" s="58"/>
      <c r="AE153" s="58"/>
      <c r="AF153" s="58"/>
      <c r="AG153" s="58"/>
      <c r="AH153" s="58">
        <v>91000</v>
      </c>
      <c r="AI153" s="58"/>
      <c r="AJ153" s="58">
        <v>95700</v>
      </c>
      <c r="AK153" s="58"/>
      <c r="AL153" s="58"/>
      <c r="AM153" s="58"/>
      <c r="AN153" s="58"/>
      <c r="AO153" s="58"/>
      <c r="AP153" s="58"/>
      <c r="AQ153" s="58">
        <v>89000</v>
      </c>
      <c r="AR153" s="59">
        <f t="shared" si="38"/>
        <v>5</v>
      </c>
      <c r="AS153" s="59">
        <f t="shared" si="39"/>
        <v>515700</v>
      </c>
      <c r="AT153" s="58">
        <f t="shared" si="32"/>
        <v>103100</v>
      </c>
      <c r="AU153" s="58">
        <f t="shared" si="33"/>
        <v>89000</v>
      </c>
      <c r="AV153" s="59">
        <f t="shared" si="34"/>
        <v>29800</v>
      </c>
      <c r="AW153" s="59">
        <f t="shared" si="41"/>
        <v>15700</v>
      </c>
      <c r="AX153" s="60">
        <f t="shared" si="40"/>
        <v>0.40654843110504779</v>
      </c>
      <c r="AY153" s="58">
        <v>89000</v>
      </c>
    </row>
    <row r="154" spans="1:51" x14ac:dyDescent="0.25">
      <c r="A154" s="45">
        <v>164</v>
      </c>
      <c r="B154" s="46" t="s">
        <v>971</v>
      </c>
      <c r="C154" s="47" t="s">
        <v>938</v>
      </c>
      <c r="D154" s="47" t="s">
        <v>467</v>
      </c>
      <c r="E154" s="48" t="s">
        <v>646</v>
      </c>
      <c r="F154" s="49" t="s">
        <v>647</v>
      </c>
      <c r="G154" s="49" t="s">
        <v>972</v>
      </c>
      <c r="H154" s="50" t="s">
        <v>648</v>
      </c>
      <c r="I154" s="46"/>
      <c r="J154" s="46">
        <v>29</v>
      </c>
      <c r="K154" s="49">
        <v>29</v>
      </c>
      <c r="L154" s="49" t="s">
        <v>939</v>
      </c>
      <c r="M154" s="51">
        <v>51591</v>
      </c>
      <c r="N154" s="51">
        <f t="shared" si="35"/>
        <v>16709</v>
      </c>
      <c r="O154" s="51">
        <v>16752.5217391304</v>
      </c>
      <c r="P154" s="51">
        <v>68300</v>
      </c>
      <c r="Q154" s="51">
        <f t="shared" si="36"/>
        <v>21778.278260869516</v>
      </c>
      <c r="R154" s="52">
        <f t="shared" si="37"/>
        <v>73369.278260869512</v>
      </c>
      <c r="S154" s="53">
        <v>73300</v>
      </c>
      <c r="T154" s="54">
        <v>0</v>
      </c>
      <c r="U154" s="55" t="s">
        <v>198</v>
      </c>
      <c r="V154" s="55" t="s">
        <v>420</v>
      </c>
      <c r="W154" s="55" t="s">
        <v>173</v>
      </c>
      <c r="X154" s="56">
        <v>43294</v>
      </c>
      <c r="Y154" s="57" t="s">
        <v>7684</v>
      </c>
      <c r="Z154" s="57"/>
      <c r="AA154" s="58">
        <v>120000</v>
      </c>
      <c r="AB154" s="58">
        <v>120000</v>
      </c>
      <c r="AC154" s="58"/>
      <c r="AD154" s="58"/>
      <c r="AE154" s="58"/>
      <c r="AF154" s="58"/>
      <c r="AG154" s="58"/>
      <c r="AH154" s="58"/>
      <c r="AI154" s="58"/>
      <c r="AJ154" s="58">
        <v>95700</v>
      </c>
      <c r="AK154" s="58"/>
      <c r="AL154" s="58"/>
      <c r="AM154" s="58"/>
      <c r="AN154" s="58"/>
      <c r="AO154" s="58"/>
      <c r="AP154" s="58"/>
      <c r="AQ154" s="58">
        <v>89000</v>
      </c>
      <c r="AR154" s="59">
        <f t="shared" si="38"/>
        <v>4</v>
      </c>
      <c r="AS154" s="59">
        <f t="shared" si="39"/>
        <v>424700</v>
      </c>
      <c r="AT154" s="58">
        <f t="shared" si="32"/>
        <v>106200</v>
      </c>
      <c r="AU154" s="58">
        <f t="shared" si="33"/>
        <v>89000</v>
      </c>
      <c r="AV154" s="59">
        <f t="shared" si="34"/>
        <v>32900</v>
      </c>
      <c r="AW154" s="59">
        <f t="shared" si="41"/>
        <v>15700</v>
      </c>
      <c r="AX154" s="60">
        <f t="shared" si="40"/>
        <v>0.44884038199181453</v>
      </c>
      <c r="AY154" s="58">
        <v>89000</v>
      </c>
    </row>
    <row r="155" spans="1:51" ht="31.5" x14ac:dyDescent="0.25">
      <c r="A155" s="45">
        <v>165</v>
      </c>
      <c r="B155" s="46" t="s">
        <v>973</v>
      </c>
      <c r="C155" s="47" t="s">
        <v>938</v>
      </c>
      <c r="D155" s="47" t="s">
        <v>467</v>
      </c>
      <c r="E155" s="48" t="s">
        <v>649</v>
      </c>
      <c r="F155" s="49" t="s">
        <v>7573</v>
      </c>
      <c r="G155" s="49" t="s">
        <v>974</v>
      </c>
      <c r="H155" s="50" t="s">
        <v>650</v>
      </c>
      <c r="I155" s="46"/>
      <c r="J155" s="46">
        <v>29</v>
      </c>
      <c r="K155" s="49">
        <v>29</v>
      </c>
      <c r="L155" s="49" t="s">
        <v>939</v>
      </c>
      <c r="M155" s="51">
        <v>51591</v>
      </c>
      <c r="N155" s="51">
        <f t="shared" si="35"/>
        <v>16709</v>
      </c>
      <c r="O155" s="51">
        <v>16752.5217391304</v>
      </c>
      <c r="P155" s="51">
        <v>68300</v>
      </c>
      <c r="Q155" s="51">
        <f t="shared" si="36"/>
        <v>21778.278260869516</v>
      </c>
      <c r="R155" s="52">
        <f t="shared" si="37"/>
        <v>73369.278260869512</v>
      </c>
      <c r="S155" s="53">
        <v>73300</v>
      </c>
      <c r="T155" s="54">
        <v>0</v>
      </c>
      <c r="U155" s="55" t="s">
        <v>2615</v>
      </c>
      <c r="V155" s="55" t="s">
        <v>6385</v>
      </c>
      <c r="W155" s="55" t="s">
        <v>173</v>
      </c>
      <c r="X155" s="56">
        <v>43294</v>
      </c>
      <c r="Y155" s="57" t="s">
        <v>7684</v>
      </c>
      <c r="Z155" s="57"/>
      <c r="AA155" s="58"/>
      <c r="AB155" s="58">
        <v>120000</v>
      </c>
      <c r="AC155" s="58"/>
      <c r="AD155" s="58"/>
      <c r="AE155" s="58"/>
      <c r="AF155" s="58"/>
      <c r="AG155" s="58"/>
      <c r="AH155" s="58"/>
      <c r="AI155" s="58"/>
      <c r="AJ155" s="58">
        <v>95700</v>
      </c>
      <c r="AK155" s="58"/>
      <c r="AL155" s="58"/>
      <c r="AM155" s="58"/>
      <c r="AN155" s="58"/>
      <c r="AO155" s="58"/>
      <c r="AP155" s="58"/>
      <c r="AQ155" s="58">
        <v>89000</v>
      </c>
      <c r="AR155" s="59">
        <f t="shared" si="38"/>
        <v>3</v>
      </c>
      <c r="AS155" s="59">
        <f t="shared" si="39"/>
        <v>304700</v>
      </c>
      <c r="AT155" s="58">
        <f t="shared" si="32"/>
        <v>101600</v>
      </c>
      <c r="AU155" s="58">
        <f t="shared" si="33"/>
        <v>89000</v>
      </c>
      <c r="AV155" s="59">
        <f t="shared" si="34"/>
        <v>28300</v>
      </c>
      <c r="AW155" s="59">
        <f t="shared" si="41"/>
        <v>15700</v>
      </c>
      <c r="AX155" s="60">
        <f t="shared" si="40"/>
        <v>0.38608458390177347</v>
      </c>
      <c r="AY155" s="58">
        <v>89000</v>
      </c>
    </row>
    <row r="156" spans="1:51" ht="31.5" x14ac:dyDescent="0.25">
      <c r="A156" s="45">
        <v>166</v>
      </c>
      <c r="B156" s="46" t="s">
        <v>975</v>
      </c>
      <c r="C156" s="47" t="s">
        <v>938</v>
      </c>
      <c r="D156" s="47" t="s">
        <v>467</v>
      </c>
      <c r="E156" s="48" t="s">
        <v>725</v>
      </c>
      <c r="F156" s="49" t="s">
        <v>726</v>
      </c>
      <c r="G156" s="49" t="s">
        <v>976</v>
      </c>
      <c r="H156" s="50" t="s">
        <v>727</v>
      </c>
      <c r="I156" s="46"/>
      <c r="J156" s="46">
        <v>29</v>
      </c>
      <c r="K156" s="49">
        <v>29</v>
      </c>
      <c r="L156" s="49" t="s">
        <v>939</v>
      </c>
      <c r="M156" s="51">
        <v>51591</v>
      </c>
      <c r="N156" s="51">
        <f t="shared" si="35"/>
        <v>16709</v>
      </c>
      <c r="O156" s="51">
        <v>16752.5217391304</v>
      </c>
      <c r="P156" s="51">
        <v>68300</v>
      </c>
      <c r="Q156" s="51">
        <f t="shared" si="36"/>
        <v>21778.278260869516</v>
      </c>
      <c r="R156" s="52">
        <f t="shared" si="37"/>
        <v>73369.278260869512</v>
      </c>
      <c r="S156" s="53">
        <v>73300</v>
      </c>
      <c r="T156" s="54">
        <v>0</v>
      </c>
      <c r="U156" s="55" t="s">
        <v>6404</v>
      </c>
      <c r="V156" s="55" t="s">
        <v>6493</v>
      </c>
      <c r="W156" s="55" t="s">
        <v>173</v>
      </c>
      <c r="X156" s="56">
        <v>43294</v>
      </c>
      <c r="Y156" s="57" t="s">
        <v>7684</v>
      </c>
      <c r="Z156" s="57"/>
      <c r="AA156" s="58">
        <v>120000</v>
      </c>
      <c r="AB156" s="58">
        <v>120000</v>
      </c>
      <c r="AC156" s="58"/>
      <c r="AD156" s="58"/>
      <c r="AE156" s="58"/>
      <c r="AF156" s="58"/>
      <c r="AG156" s="58"/>
      <c r="AH156" s="58"/>
      <c r="AI156" s="58"/>
      <c r="AJ156" s="58">
        <v>95700</v>
      </c>
      <c r="AK156" s="58"/>
      <c r="AL156" s="58"/>
      <c r="AM156" s="58"/>
      <c r="AN156" s="58"/>
      <c r="AO156" s="58"/>
      <c r="AP156" s="58"/>
      <c r="AQ156" s="58">
        <v>89000</v>
      </c>
      <c r="AR156" s="59">
        <f t="shared" si="38"/>
        <v>4</v>
      </c>
      <c r="AS156" s="59">
        <f t="shared" si="39"/>
        <v>424700</v>
      </c>
      <c r="AT156" s="58">
        <f t="shared" si="32"/>
        <v>106200</v>
      </c>
      <c r="AU156" s="58">
        <f t="shared" si="33"/>
        <v>89000</v>
      </c>
      <c r="AV156" s="59">
        <f t="shared" si="34"/>
        <v>32900</v>
      </c>
      <c r="AW156" s="59">
        <f t="shared" si="41"/>
        <v>15700</v>
      </c>
      <c r="AX156" s="60">
        <f t="shared" si="40"/>
        <v>0.44884038199181453</v>
      </c>
      <c r="AY156" s="58">
        <v>89000</v>
      </c>
    </row>
    <row r="157" spans="1:51" ht="31.5" x14ac:dyDescent="0.25">
      <c r="A157" s="45">
        <v>168</v>
      </c>
      <c r="B157" s="46" t="s">
        <v>979</v>
      </c>
      <c r="C157" s="47" t="s">
        <v>938</v>
      </c>
      <c r="D157" s="47" t="s">
        <v>467</v>
      </c>
      <c r="E157" s="48" t="s">
        <v>651</v>
      </c>
      <c r="F157" s="49" t="s">
        <v>652</v>
      </c>
      <c r="G157" s="49" t="s">
        <v>980</v>
      </c>
      <c r="H157" s="50" t="s">
        <v>653</v>
      </c>
      <c r="I157" s="46"/>
      <c r="J157" s="46">
        <v>29</v>
      </c>
      <c r="K157" s="49">
        <v>29</v>
      </c>
      <c r="L157" s="49" t="s">
        <v>939</v>
      </c>
      <c r="M157" s="51">
        <v>51591</v>
      </c>
      <c r="N157" s="51">
        <f t="shared" si="35"/>
        <v>16709</v>
      </c>
      <c r="O157" s="51">
        <v>16752.5217391304</v>
      </c>
      <c r="P157" s="51">
        <v>68300</v>
      </c>
      <c r="Q157" s="51">
        <f t="shared" si="36"/>
        <v>21778.278260869516</v>
      </c>
      <c r="R157" s="52">
        <f t="shared" si="37"/>
        <v>73369.278260869512</v>
      </c>
      <c r="S157" s="53">
        <v>73300</v>
      </c>
      <c r="T157" s="54" t="s">
        <v>3259</v>
      </c>
      <c r="U157" s="55" t="s">
        <v>26</v>
      </c>
      <c r="V157" s="55" t="s">
        <v>2524</v>
      </c>
      <c r="W157" s="55" t="s">
        <v>27</v>
      </c>
      <c r="X157" s="56">
        <v>43294</v>
      </c>
      <c r="Y157" s="57" t="s">
        <v>7684</v>
      </c>
      <c r="Z157" s="57"/>
      <c r="AA157" s="58">
        <v>120000</v>
      </c>
      <c r="AB157" s="58">
        <v>120000</v>
      </c>
      <c r="AC157" s="58"/>
      <c r="AD157" s="58"/>
      <c r="AE157" s="58"/>
      <c r="AF157" s="58"/>
      <c r="AG157" s="58"/>
      <c r="AH157" s="58"/>
      <c r="AI157" s="58"/>
      <c r="AJ157" s="58">
        <v>95700</v>
      </c>
      <c r="AK157" s="58"/>
      <c r="AL157" s="58"/>
      <c r="AM157" s="58"/>
      <c r="AN157" s="58"/>
      <c r="AO157" s="58"/>
      <c r="AP157" s="58"/>
      <c r="AQ157" s="58">
        <v>89000</v>
      </c>
      <c r="AR157" s="59">
        <f t="shared" si="38"/>
        <v>4</v>
      </c>
      <c r="AS157" s="59">
        <f t="shared" si="39"/>
        <v>424700</v>
      </c>
      <c r="AT157" s="58">
        <f t="shared" si="32"/>
        <v>106200</v>
      </c>
      <c r="AU157" s="58">
        <f t="shared" si="33"/>
        <v>89000</v>
      </c>
      <c r="AV157" s="59">
        <f t="shared" si="34"/>
        <v>32900</v>
      </c>
      <c r="AW157" s="59">
        <f t="shared" si="41"/>
        <v>15700</v>
      </c>
      <c r="AX157" s="60">
        <f t="shared" si="40"/>
        <v>0.44884038199181453</v>
      </c>
      <c r="AY157" s="58">
        <v>89000</v>
      </c>
    </row>
    <row r="158" spans="1:51" ht="31.5" x14ac:dyDescent="0.25">
      <c r="A158" s="45">
        <v>169</v>
      </c>
      <c r="B158" s="46" t="s">
        <v>981</v>
      </c>
      <c r="C158" s="47" t="s">
        <v>938</v>
      </c>
      <c r="D158" s="47" t="s">
        <v>467</v>
      </c>
      <c r="E158" s="48" t="s">
        <v>773</v>
      </c>
      <c r="F158" s="49" t="s">
        <v>774</v>
      </c>
      <c r="G158" s="49" t="s">
        <v>982</v>
      </c>
      <c r="H158" s="50" t="s">
        <v>775</v>
      </c>
      <c r="I158" s="46"/>
      <c r="J158" s="46">
        <v>29</v>
      </c>
      <c r="K158" s="49">
        <v>29</v>
      </c>
      <c r="L158" s="49" t="s">
        <v>939</v>
      </c>
      <c r="M158" s="51">
        <v>51591</v>
      </c>
      <c r="N158" s="51">
        <f t="shared" si="35"/>
        <v>16709</v>
      </c>
      <c r="O158" s="51">
        <v>16752.5217391304</v>
      </c>
      <c r="P158" s="51">
        <v>68300</v>
      </c>
      <c r="Q158" s="51">
        <f t="shared" si="36"/>
        <v>21778.278260869516</v>
      </c>
      <c r="R158" s="52">
        <f t="shared" si="37"/>
        <v>73369.278260869512</v>
      </c>
      <c r="S158" s="53">
        <v>73300</v>
      </c>
      <c r="T158" s="54" t="s">
        <v>3259</v>
      </c>
      <c r="U158" s="55" t="s">
        <v>441</v>
      </c>
      <c r="V158" s="55" t="s">
        <v>2524</v>
      </c>
      <c r="W158" s="55" t="s">
        <v>173</v>
      </c>
      <c r="X158" s="56">
        <v>43294</v>
      </c>
      <c r="Y158" s="57" t="s">
        <v>7684</v>
      </c>
      <c r="Z158" s="57"/>
      <c r="AA158" s="58">
        <v>120000</v>
      </c>
      <c r="AB158" s="58">
        <v>120000</v>
      </c>
      <c r="AC158" s="58"/>
      <c r="AD158" s="58"/>
      <c r="AE158" s="58"/>
      <c r="AF158" s="58"/>
      <c r="AG158" s="58"/>
      <c r="AH158" s="58"/>
      <c r="AI158" s="58"/>
      <c r="AJ158" s="58">
        <v>95700</v>
      </c>
      <c r="AK158" s="58"/>
      <c r="AL158" s="58"/>
      <c r="AM158" s="58"/>
      <c r="AN158" s="58"/>
      <c r="AO158" s="58"/>
      <c r="AP158" s="58"/>
      <c r="AQ158" s="58">
        <v>89000</v>
      </c>
      <c r="AR158" s="59">
        <f t="shared" si="38"/>
        <v>4</v>
      </c>
      <c r="AS158" s="59">
        <f t="shared" si="39"/>
        <v>424700</v>
      </c>
      <c r="AT158" s="58">
        <f t="shared" si="32"/>
        <v>106200</v>
      </c>
      <c r="AU158" s="58">
        <f t="shared" si="33"/>
        <v>89000</v>
      </c>
      <c r="AV158" s="59">
        <f t="shared" si="34"/>
        <v>32900</v>
      </c>
      <c r="AW158" s="59">
        <f t="shared" si="41"/>
        <v>15700</v>
      </c>
      <c r="AX158" s="60">
        <f t="shared" si="40"/>
        <v>0.44884038199181453</v>
      </c>
      <c r="AY158" s="58">
        <v>89000</v>
      </c>
    </row>
    <row r="159" spans="1:51" ht="31.5" x14ac:dyDescent="0.25">
      <c r="A159" s="45">
        <v>170</v>
      </c>
      <c r="B159" s="46" t="s">
        <v>983</v>
      </c>
      <c r="C159" s="47" t="s">
        <v>938</v>
      </c>
      <c r="D159" s="47" t="s">
        <v>467</v>
      </c>
      <c r="E159" s="48" t="s">
        <v>654</v>
      </c>
      <c r="F159" s="49" t="s">
        <v>655</v>
      </c>
      <c r="G159" s="49" t="s">
        <v>984</v>
      </c>
      <c r="H159" s="50" t="s">
        <v>656</v>
      </c>
      <c r="I159" s="46"/>
      <c r="J159" s="46">
        <v>29</v>
      </c>
      <c r="K159" s="49">
        <v>29</v>
      </c>
      <c r="L159" s="49" t="s">
        <v>939</v>
      </c>
      <c r="M159" s="51">
        <v>51591</v>
      </c>
      <c r="N159" s="51">
        <f t="shared" si="35"/>
        <v>16709</v>
      </c>
      <c r="O159" s="51">
        <v>16752.5217391304</v>
      </c>
      <c r="P159" s="51">
        <v>68300</v>
      </c>
      <c r="Q159" s="51">
        <f t="shared" si="36"/>
        <v>21778.278260869516</v>
      </c>
      <c r="R159" s="52">
        <f t="shared" si="37"/>
        <v>73369.278260869512</v>
      </c>
      <c r="S159" s="53">
        <v>73300</v>
      </c>
      <c r="T159" s="54" t="s">
        <v>3259</v>
      </c>
      <c r="U159" s="55" t="s">
        <v>441</v>
      </c>
      <c r="V159" s="55" t="s">
        <v>2524</v>
      </c>
      <c r="W159" s="55" t="s">
        <v>173</v>
      </c>
      <c r="X159" s="56">
        <v>43294</v>
      </c>
      <c r="Y159" s="57" t="s">
        <v>7684</v>
      </c>
      <c r="Z159" s="57"/>
      <c r="AA159" s="58">
        <v>120000</v>
      </c>
      <c r="AB159" s="58"/>
      <c r="AC159" s="58"/>
      <c r="AD159" s="58"/>
      <c r="AE159" s="58"/>
      <c r="AF159" s="58"/>
      <c r="AG159" s="58"/>
      <c r="AH159" s="58"/>
      <c r="AI159" s="58"/>
      <c r="AJ159" s="58">
        <v>95700</v>
      </c>
      <c r="AK159" s="58"/>
      <c r="AL159" s="58"/>
      <c r="AM159" s="58"/>
      <c r="AN159" s="58"/>
      <c r="AO159" s="58"/>
      <c r="AP159" s="58"/>
      <c r="AQ159" s="58">
        <v>89000</v>
      </c>
      <c r="AR159" s="59">
        <f t="shared" si="38"/>
        <v>3</v>
      </c>
      <c r="AS159" s="59">
        <f t="shared" si="39"/>
        <v>304700</v>
      </c>
      <c r="AT159" s="58">
        <f t="shared" si="32"/>
        <v>101600</v>
      </c>
      <c r="AU159" s="58">
        <f t="shared" si="33"/>
        <v>89000</v>
      </c>
      <c r="AV159" s="59">
        <f t="shared" si="34"/>
        <v>28300</v>
      </c>
      <c r="AW159" s="59">
        <f t="shared" si="41"/>
        <v>15700</v>
      </c>
      <c r="AX159" s="60">
        <f t="shared" si="40"/>
        <v>0.38608458390177347</v>
      </c>
      <c r="AY159" s="58">
        <v>89000</v>
      </c>
    </row>
    <row r="160" spans="1:51" ht="31.5" x14ac:dyDescent="0.25">
      <c r="A160" s="45">
        <v>172</v>
      </c>
      <c r="B160" s="46" t="s">
        <v>987</v>
      </c>
      <c r="C160" s="47" t="s">
        <v>938</v>
      </c>
      <c r="D160" s="47" t="s">
        <v>467</v>
      </c>
      <c r="E160" s="48" t="s">
        <v>657</v>
      </c>
      <c r="F160" s="49" t="s">
        <v>658</v>
      </c>
      <c r="G160" s="49" t="s">
        <v>988</v>
      </c>
      <c r="H160" s="50" t="s">
        <v>659</v>
      </c>
      <c r="I160" s="46"/>
      <c r="J160" s="46">
        <v>29</v>
      </c>
      <c r="K160" s="49">
        <v>29</v>
      </c>
      <c r="L160" s="49" t="s">
        <v>939</v>
      </c>
      <c r="M160" s="51">
        <v>51591</v>
      </c>
      <c r="N160" s="51">
        <f t="shared" si="35"/>
        <v>16709</v>
      </c>
      <c r="O160" s="51">
        <v>16752.5217391304</v>
      </c>
      <c r="P160" s="51">
        <v>68300</v>
      </c>
      <c r="Q160" s="51">
        <f t="shared" si="36"/>
        <v>21778.278260869516</v>
      </c>
      <c r="R160" s="52">
        <f t="shared" si="37"/>
        <v>73369.278260869512</v>
      </c>
      <c r="S160" s="53">
        <v>73300</v>
      </c>
      <c r="T160" s="54" t="s">
        <v>3259</v>
      </c>
      <c r="U160" s="55" t="s">
        <v>441</v>
      </c>
      <c r="V160" s="55" t="s">
        <v>2524</v>
      </c>
      <c r="W160" s="55" t="s">
        <v>173</v>
      </c>
      <c r="X160" s="56">
        <v>43294</v>
      </c>
      <c r="Y160" s="57" t="s">
        <v>7684</v>
      </c>
      <c r="Z160" s="57"/>
      <c r="AA160" s="58">
        <v>120000</v>
      </c>
      <c r="AB160" s="58">
        <v>120000</v>
      </c>
      <c r="AC160" s="58"/>
      <c r="AD160" s="58"/>
      <c r="AE160" s="58"/>
      <c r="AF160" s="58"/>
      <c r="AG160" s="58"/>
      <c r="AH160" s="58"/>
      <c r="AI160" s="58"/>
      <c r="AJ160" s="58">
        <v>95700</v>
      </c>
      <c r="AK160" s="58"/>
      <c r="AL160" s="58"/>
      <c r="AM160" s="58"/>
      <c r="AN160" s="58"/>
      <c r="AO160" s="58"/>
      <c r="AP160" s="58"/>
      <c r="AQ160" s="58">
        <v>89000</v>
      </c>
      <c r="AR160" s="59">
        <f t="shared" si="38"/>
        <v>4</v>
      </c>
      <c r="AS160" s="59">
        <f t="shared" si="39"/>
        <v>424700</v>
      </c>
      <c r="AT160" s="58">
        <f t="shared" si="32"/>
        <v>106200</v>
      </c>
      <c r="AU160" s="58">
        <f t="shared" si="33"/>
        <v>89000</v>
      </c>
      <c r="AV160" s="59">
        <f t="shared" si="34"/>
        <v>32900</v>
      </c>
      <c r="AW160" s="59">
        <f t="shared" si="41"/>
        <v>15700</v>
      </c>
      <c r="AX160" s="60">
        <f t="shared" si="40"/>
        <v>0.44884038199181453</v>
      </c>
      <c r="AY160" s="58">
        <v>89000</v>
      </c>
    </row>
    <row r="161" spans="1:51" ht="31.5" x14ac:dyDescent="0.25">
      <c r="A161" s="45">
        <v>173</v>
      </c>
      <c r="B161" s="46" t="s">
        <v>989</v>
      </c>
      <c r="C161" s="47" t="s">
        <v>938</v>
      </c>
      <c r="D161" s="47" t="s">
        <v>467</v>
      </c>
      <c r="E161" s="48" t="s">
        <v>734</v>
      </c>
      <c r="F161" s="49" t="s">
        <v>735</v>
      </c>
      <c r="G161" s="49" t="s">
        <v>990</v>
      </c>
      <c r="H161" s="50" t="s">
        <v>736</v>
      </c>
      <c r="I161" s="46"/>
      <c r="J161" s="46">
        <v>29</v>
      </c>
      <c r="K161" s="49">
        <v>29</v>
      </c>
      <c r="L161" s="49" t="s">
        <v>939</v>
      </c>
      <c r="M161" s="51">
        <v>51591</v>
      </c>
      <c r="N161" s="51">
        <f t="shared" si="35"/>
        <v>16709</v>
      </c>
      <c r="O161" s="51">
        <v>16752.5217391304</v>
      </c>
      <c r="P161" s="51">
        <v>68300</v>
      </c>
      <c r="Q161" s="51">
        <f t="shared" si="36"/>
        <v>21778.278260869516</v>
      </c>
      <c r="R161" s="52">
        <f t="shared" si="37"/>
        <v>73369.278260869512</v>
      </c>
      <c r="S161" s="53">
        <v>73300</v>
      </c>
      <c r="T161" s="54" t="s">
        <v>3259</v>
      </c>
      <c r="U161" s="55" t="s">
        <v>441</v>
      </c>
      <c r="V161" s="55" t="s">
        <v>2524</v>
      </c>
      <c r="W161" s="55" t="s">
        <v>173</v>
      </c>
      <c r="X161" s="56">
        <v>43294</v>
      </c>
      <c r="Y161" s="57" t="s">
        <v>7684</v>
      </c>
      <c r="Z161" s="57"/>
      <c r="AA161" s="58"/>
      <c r="AB161" s="58">
        <v>120000</v>
      </c>
      <c r="AC161" s="58"/>
      <c r="AD161" s="58"/>
      <c r="AE161" s="58"/>
      <c r="AF161" s="58"/>
      <c r="AG161" s="58"/>
      <c r="AH161" s="58"/>
      <c r="AI161" s="58"/>
      <c r="AJ161" s="58">
        <v>95700</v>
      </c>
      <c r="AK161" s="58"/>
      <c r="AL161" s="58"/>
      <c r="AM161" s="58"/>
      <c r="AN161" s="58"/>
      <c r="AO161" s="58"/>
      <c r="AP161" s="58"/>
      <c r="AQ161" s="58">
        <v>89000</v>
      </c>
      <c r="AR161" s="59">
        <f t="shared" si="38"/>
        <v>3</v>
      </c>
      <c r="AS161" s="59">
        <f t="shared" si="39"/>
        <v>304700</v>
      </c>
      <c r="AT161" s="58">
        <f t="shared" si="32"/>
        <v>101600</v>
      </c>
      <c r="AU161" s="58">
        <f t="shared" si="33"/>
        <v>89000</v>
      </c>
      <c r="AV161" s="59">
        <f t="shared" si="34"/>
        <v>28300</v>
      </c>
      <c r="AW161" s="59">
        <f t="shared" si="41"/>
        <v>15700</v>
      </c>
      <c r="AX161" s="60">
        <f t="shared" si="40"/>
        <v>0.38608458390177347</v>
      </c>
      <c r="AY161" s="58">
        <v>89000</v>
      </c>
    </row>
    <row r="162" spans="1:51" ht="31.5" x14ac:dyDescent="0.25">
      <c r="A162" s="45">
        <v>174</v>
      </c>
      <c r="B162" s="46" t="s">
        <v>991</v>
      </c>
      <c r="C162" s="47" t="s">
        <v>938</v>
      </c>
      <c r="D162" s="47" t="s">
        <v>467</v>
      </c>
      <c r="E162" s="48" t="s">
        <v>660</v>
      </c>
      <c r="F162" s="49" t="s">
        <v>661</v>
      </c>
      <c r="G162" s="49" t="s">
        <v>992</v>
      </c>
      <c r="H162" s="50" t="s">
        <v>662</v>
      </c>
      <c r="I162" s="46"/>
      <c r="J162" s="46">
        <v>29</v>
      </c>
      <c r="K162" s="49">
        <v>29</v>
      </c>
      <c r="L162" s="49" t="s">
        <v>939</v>
      </c>
      <c r="M162" s="51">
        <v>51591</v>
      </c>
      <c r="N162" s="51">
        <f t="shared" si="35"/>
        <v>16709</v>
      </c>
      <c r="O162" s="51">
        <v>16752.5217391304</v>
      </c>
      <c r="P162" s="51">
        <v>68300</v>
      </c>
      <c r="Q162" s="51">
        <f t="shared" si="36"/>
        <v>21778.278260869516</v>
      </c>
      <c r="R162" s="52">
        <f t="shared" si="37"/>
        <v>73369.278260869512</v>
      </c>
      <c r="S162" s="53">
        <v>73300</v>
      </c>
      <c r="T162" s="54" t="s">
        <v>3259</v>
      </c>
      <c r="U162" s="55" t="s">
        <v>441</v>
      </c>
      <c r="V162" s="55" t="s">
        <v>2524</v>
      </c>
      <c r="W162" s="55" t="s">
        <v>173</v>
      </c>
      <c r="X162" s="56">
        <v>43294</v>
      </c>
      <c r="Y162" s="57" t="s">
        <v>7684</v>
      </c>
      <c r="Z162" s="57"/>
      <c r="AA162" s="58">
        <v>120000</v>
      </c>
      <c r="AB162" s="58"/>
      <c r="AC162" s="58"/>
      <c r="AD162" s="58"/>
      <c r="AE162" s="58"/>
      <c r="AF162" s="58"/>
      <c r="AG162" s="58"/>
      <c r="AH162" s="58"/>
      <c r="AI162" s="58"/>
      <c r="AJ162" s="58">
        <v>95700</v>
      </c>
      <c r="AK162" s="58"/>
      <c r="AL162" s="58"/>
      <c r="AM162" s="58"/>
      <c r="AN162" s="58"/>
      <c r="AO162" s="58"/>
      <c r="AP162" s="58"/>
      <c r="AQ162" s="58">
        <v>89000</v>
      </c>
      <c r="AR162" s="59">
        <f t="shared" si="38"/>
        <v>3</v>
      </c>
      <c r="AS162" s="59">
        <f t="shared" si="39"/>
        <v>304700</v>
      </c>
      <c r="AT162" s="58">
        <f t="shared" si="32"/>
        <v>101600</v>
      </c>
      <c r="AU162" s="58">
        <f t="shared" si="33"/>
        <v>89000</v>
      </c>
      <c r="AV162" s="59">
        <f t="shared" si="34"/>
        <v>28300</v>
      </c>
      <c r="AW162" s="59">
        <f t="shared" si="41"/>
        <v>15700</v>
      </c>
      <c r="AX162" s="60">
        <f t="shared" si="40"/>
        <v>0.38608458390177347</v>
      </c>
      <c r="AY162" s="58">
        <v>89000</v>
      </c>
    </row>
    <row r="163" spans="1:51" ht="31.5" x14ac:dyDescent="0.25">
      <c r="A163" s="45">
        <v>175</v>
      </c>
      <c r="B163" s="46" t="s">
        <v>993</v>
      </c>
      <c r="C163" s="47" t="s">
        <v>938</v>
      </c>
      <c r="D163" s="47" t="s">
        <v>467</v>
      </c>
      <c r="E163" s="48" t="s">
        <v>663</v>
      </c>
      <c r="F163" s="49" t="s">
        <v>664</v>
      </c>
      <c r="G163" s="49" t="s">
        <v>994</v>
      </c>
      <c r="H163" s="50" t="s">
        <v>665</v>
      </c>
      <c r="I163" s="46"/>
      <c r="J163" s="46">
        <v>29</v>
      </c>
      <c r="K163" s="49">
        <v>29</v>
      </c>
      <c r="L163" s="49" t="s">
        <v>939</v>
      </c>
      <c r="M163" s="51">
        <v>51591</v>
      </c>
      <c r="N163" s="51">
        <f t="shared" si="35"/>
        <v>16709</v>
      </c>
      <c r="O163" s="51">
        <v>16752.5217391304</v>
      </c>
      <c r="P163" s="51">
        <v>68300</v>
      </c>
      <c r="Q163" s="51">
        <f t="shared" si="36"/>
        <v>21778.278260869516</v>
      </c>
      <c r="R163" s="52">
        <f t="shared" si="37"/>
        <v>73369.278260869512</v>
      </c>
      <c r="S163" s="53">
        <v>73300</v>
      </c>
      <c r="T163" s="54" t="s">
        <v>3259</v>
      </c>
      <c r="U163" s="55" t="s">
        <v>441</v>
      </c>
      <c r="V163" s="55" t="s">
        <v>2524</v>
      </c>
      <c r="W163" s="55" t="s">
        <v>173</v>
      </c>
      <c r="X163" s="56">
        <v>43294</v>
      </c>
      <c r="Y163" s="57" t="s">
        <v>7684</v>
      </c>
      <c r="Z163" s="57"/>
      <c r="AA163" s="58">
        <v>120000</v>
      </c>
      <c r="AB163" s="58">
        <v>120000</v>
      </c>
      <c r="AC163" s="58"/>
      <c r="AD163" s="58"/>
      <c r="AE163" s="58"/>
      <c r="AF163" s="58"/>
      <c r="AG163" s="58"/>
      <c r="AH163" s="58"/>
      <c r="AI163" s="58"/>
      <c r="AJ163" s="58">
        <v>95700</v>
      </c>
      <c r="AK163" s="58"/>
      <c r="AL163" s="58"/>
      <c r="AM163" s="58"/>
      <c r="AN163" s="58"/>
      <c r="AO163" s="58"/>
      <c r="AP163" s="58"/>
      <c r="AQ163" s="58">
        <v>89000</v>
      </c>
      <c r="AR163" s="59">
        <f t="shared" si="38"/>
        <v>4</v>
      </c>
      <c r="AS163" s="59">
        <f t="shared" si="39"/>
        <v>424700</v>
      </c>
      <c r="AT163" s="58">
        <f t="shared" si="32"/>
        <v>106200</v>
      </c>
      <c r="AU163" s="58">
        <f t="shared" si="33"/>
        <v>89000</v>
      </c>
      <c r="AV163" s="59">
        <f t="shared" si="34"/>
        <v>32900</v>
      </c>
      <c r="AW163" s="59">
        <f t="shared" si="41"/>
        <v>15700</v>
      </c>
      <c r="AX163" s="60">
        <f t="shared" si="40"/>
        <v>0.44884038199181453</v>
      </c>
      <c r="AY163" s="58">
        <v>89000</v>
      </c>
    </row>
    <row r="164" spans="1:51" ht="31.5" x14ac:dyDescent="0.25">
      <c r="A164" s="45">
        <v>176</v>
      </c>
      <c r="B164" s="46" t="s">
        <v>995</v>
      </c>
      <c r="C164" s="47" t="s">
        <v>938</v>
      </c>
      <c r="D164" s="47" t="s">
        <v>467</v>
      </c>
      <c r="E164" s="48" t="s">
        <v>666</v>
      </c>
      <c r="F164" s="49" t="s">
        <v>667</v>
      </c>
      <c r="G164" s="49" t="s">
        <v>996</v>
      </c>
      <c r="H164" s="50" t="s">
        <v>668</v>
      </c>
      <c r="I164" s="46"/>
      <c r="J164" s="46">
        <v>29</v>
      </c>
      <c r="K164" s="49">
        <v>29</v>
      </c>
      <c r="L164" s="49" t="s">
        <v>939</v>
      </c>
      <c r="M164" s="51">
        <v>51591</v>
      </c>
      <c r="N164" s="51">
        <f t="shared" si="35"/>
        <v>16709</v>
      </c>
      <c r="O164" s="51">
        <v>16752.5217391304</v>
      </c>
      <c r="P164" s="51">
        <v>68300</v>
      </c>
      <c r="Q164" s="51">
        <f t="shared" si="36"/>
        <v>21778.278260869516</v>
      </c>
      <c r="R164" s="52">
        <f t="shared" si="37"/>
        <v>73369.278260869512</v>
      </c>
      <c r="S164" s="53">
        <v>73300</v>
      </c>
      <c r="T164" s="54" t="s">
        <v>3259</v>
      </c>
      <c r="U164" s="55" t="s">
        <v>441</v>
      </c>
      <c r="V164" s="55" t="s">
        <v>2524</v>
      </c>
      <c r="W164" s="55" t="s">
        <v>173</v>
      </c>
      <c r="X164" s="56">
        <v>43294</v>
      </c>
      <c r="Y164" s="57" t="s">
        <v>7684</v>
      </c>
      <c r="Z164" s="57"/>
      <c r="AA164" s="58">
        <v>120000</v>
      </c>
      <c r="AB164" s="58">
        <v>120000</v>
      </c>
      <c r="AC164" s="58"/>
      <c r="AD164" s="58"/>
      <c r="AE164" s="58"/>
      <c r="AF164" s="58"/>
      <c r="AG164" s="58"/>
      <c r="AH164" s="58"/>
      <c r="AI164" s="58"/>
      <c r="AJ164" s="58">
        <v>95700</v>
      </c>
      <c r="AK164" s="58"/>
      <c r="AL164" s="58"/>
      <c r="AM164" s="58"/>
      <c r="AN164" s="58"/>
      <c r="AO164" s="58"/>
      <c r="AP164" s="58"/>
      <c r="AQ164" s="58">
        <v>89000</v>
      </c>
      <c r="AR164" s="59">
        <f t="shared" si="38"/>
        <v>4</v>
      </c>
      <c r="AS164" s="59">
        <f t="shared" si="39"/>
        <v>424700</v>
      </c>
      <c r="AT164" s="58">
        <f t="shared" si="32"/>
        <v>106200</v>
      </c>
      <c r="AU164" s="58">
        <f t="shared" si="33"/>
        <v>89000</v>
      </c>
      <c r="AV164" s="59">
        <f t="shared" si="34"/>
        <v>32900</v>
      </c>
      <c r="AW164" s="59">
        <f t="shared" si="41"/>
        <v>15700</v>
      </c>
      <c r="AX164" s="60">
        <f t="shared" si="40"/>
        <v>0.44884038199181453</v>
      </c>
      <c r="AY164" s="58">
        <v>89000</v>
      </c>
    </row>
    <row r="165" spans="1:51" ht="31.5" x14ac:dyDescent="0.25">
      <c r="A165" s="45">
        <v>178</v>
      </c>
      <c r="B165" s="46" t="s">
        <v>999</v>
      </c>
      <c r="C165" s="47" t="s">
        <v>938</v>
      </c>
      <c r="D165" s="47" t="s">
        <v>467</v>
      </c>
      <c r="E165" s="48" t="s">
        <v>669</v>
      </c>
      <c r="F165" s="49" t="s">
        <v>670</v>
      </c>
      <c r="G165" s="49" t="s">
        <v>1000</v>
      </c>
      <c r="H165" s="50" t="s">
        <v>671</v>
      </c>
      <c r="I165" s="46"/>
      <c r="J165" s="46">
        <v>29</v>
      </c>
      <c r="K165" s="49">
        <v>29</v>
      </c>
      <c r="L165" s="49" t="s">
        <v>939</v>
      </c>
      <c r="M165" s="51">
        <v>51591</v>
      </c>
      <c r="N165" s="51">
        <f t="shared" si="35"/>
        <v>16709</v>
      </c>
      <c r="O165" s="51">
        <v>16752.5217391304</v>
      </c>
      <c r="P165" s="51">
        <v>68300</v>
      </c>
      <c r="Q165" s="51">
        <f t="shared" si="36"/>
        <v>21778.278260869516</v>
      </c>
      <c r="R165" s="52">
        <f t="shared" si="37"/>
        <v>73369.278260869512</v>
      </c>
      <c r="S165" s="53">
        <v>73300</v>
      </c>
      <c r="T165" s="54" t="s">
        <v>3259</v>
      </c>
      <c r="U165" s="55" t="s">
        <v>441</v>
      </c>
      <c r="V165" s="55" t="s">
        <v>2524</v>
      </c>
      <c r="W165" s="55" t="s">
        <v>173</v>
      </c>
      <c r="X165" s="56">
        <v>43294</v>
      </c>
      <c r="Y165" s="57" t="s">
        <v>7684</v>
      </c>
      <c r="Z165" s="57"/>
      <c r="AA165" s="58">
        <v>120000</v>
      </c>
      <c r="AB165" s="58">
        <v>120000</v>
      </c>
      <c r="AC165" s="58"/>
      <c r="AD165" s="58"/>
      <c r="AE165" s="58"/>
      <c r="AF165" s="58"/>
      <c r="AG165" s="58"/>
      <c r="AH165" s="58"/>
      <c r="AI165" s="58"/>
      <c r="AJ165" s="58">
        <v>95700</v>
      </c>
      <c r="AK165" s="58"/>
      <c r="AL165" s="58"/>
      <c r="AM165" s="58"/>
      <c r="AN165" s="58"/>
      <c r="AO165" s="58"/>
      <c r="AP165" s="58"/>
      <c r="AQ165" s="58">
        <v>89000</v>
      </c>
      <c r="AR165" s="59">
        <f t="shared" si="38"/>
        <v>4</v>
      </c>
      <c r="AS165" s="59">
        <f t="shared" si="39"/>
        <v>424700</v>
      </c>
      <c r="AT165" s="58">
        <f t="shared" si="32"/>
        <v>106200</v>
      </c>
      <c r="AU165" s="58">
        <f t="shared" si="33"/>
        <v>89000</v>
      </c>
      <c r="AV165" s="59">
        <f t="shared" si="34"/>
        <v>32900</v>
      </c>
      <c r="AW165" s="59">
        <f t="shared" si="41"/>
        <v>15700</v>
      </c>
      <c r="AX165" s="60">
        <f t="shared" si="40"/>
        <v>0.44884038199181453</v>
      </c>
      <c r="AY165" s="58">
        <v>89000</v>
      </c>
    </row>
    <row r="166" spans="1:51" x14ac:dyDescent="0.25">
      <c r="A166" s="45">
        <v>179</v>
      </c>
      <c r="B166" s="46" t="s">
        <v>1001</v>
      </c>
      <c r="C166" s="47" t="s">
        <v>938</v>
      </c>
      <c r="D166" s="47" t="s">
        <v>467</v>
      </c>
      <c r="E166" s="48" t="s">
        <v>672</v>
      </c>
      <c r="F166" s="49" t="s">
        <v>673</v>
      </c>
      <c r="G166" s="49" t="s">
        <v>1002</v>
      </c>
      <c r="H166" s="50" t="s">
        <v>674</v>
      </c>
      <c r="I166" s="46"/>
      <c r="J166" s="46">
        <v>29</v>
      </c>
      <c r="K166" s="49">
        <v>29</v>
      </c>
      <c r="L166" s="49" t="s">
        <v>939</v>
      </c>
      <c r="M166" s="51">
        <v>51591</v>
      </c>
      <c r="N166" s="51">
        <f t="shared" si="35"/>
        <v>16709</v>
      </c>
      <c r="O166" s="51">
        <v>16752.5217391304</v>
      </c>
      <c r="P166" s="51">
        <v>68300</v>
      </c>
      <c r="Q166" s="51">
        <f t="shared" si="36"/>
        <v>21778.278260869516</v>
      </c>
      <c r="R166" s="52">
        <f t="shared" si="37"/>
        <v>73369.278260869512</v>
      </c>
      <c r="S166" s="53">
        <v>73300</v>
      </c>
      <c r="T166" s="54" t="s">
        <v>3259</v>
      </c>
      <c r="U166" s="55" t="s">
        <v>441</v>
      </c>
      <c r="V166" s="55" t="s">
        <v>2524</v>
      </c>
      <c r="W166" s="55" t="s">
        <v>173</v>
      </c>
      <c r="X166" s="56">
        <v>43294</v>
      </c>
      <c r="Y166" s="57" t="s">
        <v>7684</v>
      </c>
      <c r="Z166" s="57"/>
      <c r="AA166" s="58">
        <v>120000</v>
      </c>
      <c r="AB166" s="58">
        <v>120000</v>
      </c>
      <c r="AC166" s="58"/>
      <c r="AD166" s="58"/>
      <c r="AE166" s="58"/>
      <c r="AF166" s="58"/>
      <c r="AG166" s="58"/>
      <c r="AH166" s="58"/>
      <c r="AI166" s="58"/>
      <c r="AJ166" s="58">
        <v>95700</v>
      </c>
      <c r="AK166" s="58"/>
      <c r="AL166" s="58"/>
      <c r="AM166" s="58"/>
      <c r="AN166" s="58"/>
      <c r="AO166" s="58"/>
      <c r="AP166" s="58"/>
      <c r="AQ166" s="58">
        <v>89000</v>
      </c>
      <c r="AR166" s="59">
        <f t="shared" si="38"/>
        <v>4</v>
      </c>
      <c r="AS166" s="59">
        <f t="shared" si="39"/>
        <v>424700</v>
      </c>
      <c r="AT166" s="58">
        <f t="shared" si="32"/>
        <v>106200</v>
      </c>
      <c r="AU166" s="58">
        <f t="shared" si="33"/>
        <v>89000</v>
      </c>
      <c r="AV166" s="59">
        <f t="shared" si="34"/>
        <v>32900</v>
      </c>
      <c r="AW166" s="59">
        <f t="shared" si="41"/>
        <v>15700</v>
      </c>
      <c r="AX166" s="60">
        <f t="shared" si="40"/>
        <v>0.44884038199181453</v>
      </c>
      <c r="AY166" s="58">
        <v>89000</v>
      </c>
    </row>
    <row r="167" spans="1:51" ht="31.5" x14ac:dyDescent="0.25">
      <c r="A167" s="45">
        <v>180</v>
      </c>
      <c r="B167" s="46" t="s">
        <v>1003</v>
      </c>
      <c r="C167" s="47" t="s">
        <v>938</v>
      </c>
      <c r="D167" s="47" t="s">
        <v>467</v>
      </c>
      <c r="E167" s="48" t="s">
        <v>675</v>
      </c>
      <c r="F167" s="49" t="s">
        <v>676</v>
      </c>
      <c r="G167" s="49" t="s">
        <v>1004</v>
      </c>
      <c r="H167" s="50" t="s">
        <v>677</v>
      </c>
      <c r="I167" s="46"/>
      <c r="J167" s="46">
        <v>29</v>
      </c>
      <c r="K167" s="49">
        <v>29</v>
      </c>
      <c r="L167" s="49" t="s">
        <v>939</v>
      </c>
      <c r="M167" s="51">
        <v>51591</v>
      </c>
      <c r="N167" s="51">
        <f t="shared" si="35"/>
        <v>16709</v>
      </c>
      <c r="O167" s="51">
        <v>16752.5217391304</v>
      </c>
      <c r="P167" s="51">
        <v>68300</v>
      </c>
      <c r="Q167" s="51">
        <f t="shared" si="36"/>
        <v>21778.278260869516</v>
      </c>
      <c r="R167" s="52">
        <f t="shared" si="37"/>
        <v>73369.278260869512</v>
      </c>
      <c r="S167" s="53">
        <v>73300</v>
      </c>
      <c r="T167" s="54" t="s">
        <v>3259</v>
      </c>
      <c r="U167" s="55" t="s">
        <v>441</v>
      </c>
      <c r="V167" s="55" t="s">
        <v>2524</v>
      </c>
      <c r="W167" s="55" t="s">
        <v>173</v>
      </c>
      <c r="X167" s="56">
        <v>43294</v>
      </c>
      <c r="Y167" s="57" t="s">
        <v>7684</v>
      </c>
      <c r="Z167" s="57"/>
      <c r="AA167" s="58">
        <v>120000</v>
      </c>
      <c r="AB167" s="58"/>
      <c r="AC167" s="58"/>
      <c r="AD167" s="58"/>
      <c r="AE167" s="58"/>
      <c r="AF167" s="58"/>
      <c r="AG167" s="58"/>
      <c r="AH167" s="58"/>
      <c r="AI167" s="58"/>
      <c r="AJ167" s="58">
        <v>95700</v>
      </c>
      <c r="AK167" s="58"/>
      <c r="AL167" s="58"/>
      <c r="AM167" s="58"/>
      <c r="AN167" s="58"/>
      <c r="AO167" s="58"/>
      <c r="AP167" s="58"/>
      <c r="AQ167" s="58">
        <v>89000</v>
      </c>
      <c r="AR167" s="59">
        <f t="shared" si="38"/>
        <v>3</v>
      </c>
      <c r="AS167" s="59">
        <f t="shared" si="39"/>
        <v>304700</v>
      </c>
      <c r="AT167" s="58">
        <f t="shared" si="32"/>
        <v>101600</v>
      </c>
      <c r="AU167" s="58">
        <f t="shared" si="33"/>
        <v>89000</v>
      </c>
      <c r="AV167" s="59">
        <f t="shared" si="34"/>
        <v>28300</v>
      </c>
      <c r="AW167" s="59">
        <f t="shared" si="41"/>
        <v>15700</v>
      </c>
      <c r="AX167" s="60">
        <f t="shared" si="40"/>
        <v>0.38608458390177347</v>
      </c>
      <c r="AY167" s="58">
        <v>89000</v>
      </c>
    </row>
    <row r="168" spans="1:51" x14ac:dyDescent="0.25">
      <c r="A168" s="45">
        <v>181</v>
      </c>
      <c r="B168" s="46" t="s">
        <v>1005</v>
      </c>
      <c r="C168" s="47" t="s">
        <v>938</v>
      </c>
      <c r="D168" s="47" t="s">
        <v>467</v>
      </c>
      <c r="E168" s="48" t="s">
        <v>678</v>
      </c>
      <c r="F168" s="49" t="s">
        <v>679</v>
      </c>
      <c r="G168" s="49" t="s">
        <v>1006</v>
      </c>
      <c r="H168" s="50" t="s">
        <v>680</v>
      </c>
      <c r="I168" s="46"/>
      <c r="J168" s="46">
        <v>29</v>
      </c>
      <c r="K168" s="49">
        <v>29</v>
      </c>
      <c r="L168" s="49" t="s">
        <v>939</v>
      </c>
      <c r="M168" s="51">
        <v>51591</v>
      </c>
      <c r="N168" s="51">
        <f t="shared" si="35"/>
        <v>16709</v>
      </c>
      <c r="O168" s="51">
        <v>16752.5217391304</v>
      </c>
      <c r="P168" s="51">
        <v>68300</v>
      </c>
      <c r="Q168" s="51">
        <f t="shared" si="36"/>
        <v>21778.278260869516</v>
      </c>
      <c r="R168" s="52">
        <f t="shared" si="37"/>
        <v>73369.278260869512</v>
      </c>
      <c r="S168" s="53">
        <v>73300</v>
      </c>
      <c r="T168" s="54" t="s">
        <v>3259</v>
      </c>
      <c r="U168" s="55" t="s">
        <v>441</v>
      </c>
      <c r="V168" s="55" t="s">
        <v>2524</v>
      </c>
      <c r="W168" s="55" t="s">
        <v>173</v>
      </c>
      <c r="X168" s="56">
        <v>43294</v>
      </c>
      <c r="Y168" s="57" t="s">
        <v>7684</v>
      </c>
      <c r="Z168" s="57"/>
      <c r="AA168" s="58">
        <v>120000</v>
      </c>
      <c r="AB168" s="58">
        <v>120000</v>
      </c>
      <c r="AC168" s="58"/>
      <c r="AD168" s="58"/>
      <c r="AE168" s="58"/>
      <c r="AF168" s="58"/>
      <c r="AG168" s="58"/>
      <c r="AH168" s="58"/>
      <c r="AI168" s="58"/>
      <c r="AJ168" s="58">
        <v>95700</v>
      </c>
      <c r="AK168" s="58"/>
      <c r="AL168" s="58"/>
      <c r="AM168" s="58"/>
      <c r="AN168" s="58"/>
      <c r="AO168" s="58"/>
      <c r="AP168" s="58"/>
      <c r="AQ168" s="58">
        <v>89000</v>
      </c>
      <c r="AR168" s="59">
        <f t="shared" si="38"/>
        <v>4</v>
      </c>
      <c r="AS168" s="59">
        <f t="shared" si="39"/>
        <v>424700</v>
      </c>
      <c r="AT168" s="58">
        <f t="shared" si="32"/>
        <v>106200</v>
      </c>
      <c r="AU168" s="58">
        <f t="shared" si="33"/>
        <v>89000</v>
      </c>
      <c r="AV168" s="59">
        <f t="shared" si="34"/>
        <v>32900</v>
      </c>
      <c r="AW168" s="59">
        <f t="shared" si="41"/>
        <v>15700</v>
      </c>
      <c r="AX168" s="60">
        <f t="shared" si="40"/>
        <v>0.44884038199181453</v>
      </c>
      <c r="AY168" s="58">
        <v>89000</v>
      </c>
    </row>
    <row r="169" spans="1:51" x14ac:dyDescent="0.25">
      <c r="A169" s="45">
        <v>182</v>
      </c>
      <c r="B169" s="46" t="s">
        <v>1007</v>
      </c>
      <c r="C169" s="47" t="s">
        <v>938</v>
      </c>
      <c r="D169" s="47" t="s">
        <v>467</v>
      </c>
      <c r="E169" s="48" t="s">
        <v>1008</v>
      </c>
      <c r="F169" s="49" t="s">
        <v>1009</v>
      </c>
      <c r="G169" s="49" t="s">
        <v>1009</v>
      </c>
      <c r="H169" s="50" t="s">
        <v>1010</v>
      </c>
      <c r="I169" s="46"/>
      <c r="J169" s="46">
        <v>29</v>
      </c>
      <c r="K169" s="49">
        <v>29</v>
      </c>
      <c r="L169" s="49" t="s">
        <v>939</v>
      </c>
      <c r="M169" s="51">
        <v>51591</v>
      </c>
      <c r="N169" s="51">
        <f t="shared" si="35"/>
        <v>16709</v>
      </c>
      <c r="O169" s="51">
        <v>16752.5217391304</v>
      </c>
      <c r="P169" s="51">
        <v>68300</v>
      </c>
      <c r="Q169" s="51">
        <f t="shared" si="36"/>
        <v>21778.278260869516</v>
      </c>
      <c r="R169" s="52">
        <f t="shared" si="37"/>
        <v>73369.278260869512</v>
      </c>
      <c r="S169" s="53">
        <v>73300</v>
      </c>
      <c r="T169" s="54" t="s">
        <v>3259</v>
      </c>
      <c r="U169" s="55" t="s">
        <v>441</v>
      </c>
      <c r="V169" s="55" t="s">
        <v>2524</v>
      </c>
      <c r="W169" s="55" t="s">
        <v>173</v>
      </c>
      <c r="X169" s="56">
        <v>43294</v>
      </c>
      <c r="Y169" s="57" t="s">
        <v>7684</v>
      </c>
      <c r="Z169" s="57"/>
      <c r="AA169" s="58">
        <v>120000</v>
      </c>
      <c r="AB169" s="58">
        <v>120000</v>
      </c>
      <c r="AC169" s="58"/>
      <c r="AD169" s="58"/>
      <c r="AE169" s="58"/>
      <c r="AF169" s="58"/>
      <c r="AG169" s="58"/>
      <c r="AH169" s="58"/>
      <c r="AI169" s="58"/>
      <c r="AJ169" s="58">
        <v>95700</v>
      </c>
      <c r="AK169" s="58"/>
      <c r="AL169" s="58"/>
      <c r="AM169" s="58"/>
      <c r="AN169" s="58"/>
      <c r="AO169" s="58"/>
      <c r="AP169" s="58"/>
      <c r="AQ169" s="58">
        <v>89000</v>
      </c>
      <c r="AR169" s="59">
        <f t="shared" si="38"/>
        <v>4</v>
      </c>
      <c r="AS169" s="59">
        <f t="shared" si="39"/>
        <v>424700</v>
      </c>
      <c r="AT169" s="58">
        <f t="shared" si="32"/>
        <v>106200</v>
      </c>
      <c r="AU169" s="58">
        <f t="shared" si="33"/>
        <v>89000</v>
      </c>
      <c r="AV169" s="59">
        <f t="shared" si="34"/>
        <v>32900</v>
      </c>
      <c r="AW169" s="59">
        <f t="shared" si="41"/>
        <v>15700</v>
      </c>
      <c r="AX169" s="60">
        <f t="shared" si="40"/>
        <v>0.44884038199181453</v>
      </c>
      <c r="AY169" s="58">
        <v>89000</v>
      </c>
    </row>
    <row r="170" spans="1:51" ht="31.5" x14ac:dyDescent="0.25">
      <c r="A170" s="45">
        <v>183</v>
      </c>
      <c r="B170" s="46" t="s">
        <v>1011</v>
      </c>
      <c r="C170" s="47" t="s">
        <v>938</v>
      </c>
      <c r="D170" s="47" t="s">
        <v>467</v>
      </c>
      <c r="E170" s="48" t="s">
        <v>850</v>
      </c>
      <c r="F170" s="49" t="s">
        <v>851</v>
      </c>
      <c r="G170" s="49" t="s">
        <v>1012</v>
      </c>
      <c r="H170" s="50" t="s">
        <v>853</v>
      </c>
      <c r="I170" s="46"/>
      <c r="J170" s="46">
        <v>29</v>
      </c>
      <c r="K170" s="49">
        <v>29</v>
      </c>
      <c r="L170" s="49" t="s">
        <v>939</v>
      </c>
      <c r="M170" s="51">
        <v>51591</v>
      </c>
      <c r="N170" s="51">
        <f t="shared" si="35"/>
        <v>16709</v>
      </c>
      <c r="O170" s="51">
        <v>16752.5217391304</v>
      </c>
      <c r="P170" s="51">
        <v>68300</v>
      </c>
      <c r="Q170" s="51">
        <f t="shared" si="36"/>
        <v>21778.278260869516</v>
      </c>
      <c r="R170" s="52">
        <f t="shared" si="37"/>
        <v>73369.278260869512</v>
      </c>
      <c r="S170" s="53">
        <v>73300</v>
      </c>
      <c r="T170" s="54" t="s">
        <v>3259</v>
      </c>
      <c r="U170" s="55" t="s">
        <v>441</v>
      </c>
      <c r="V170" s="55" t="s">
        <v>2524</v>
      </c>
      <c r="W170" s="55" t="s">
        <v>173</v>
      </c>
      <c r="X170" s="56">
        <v>43294</v>
      </c>
      <c r="Y170" s="57" t="s">
        <v>7684</v>
      </c>
      <c r="Z170" s="57"/>
      <c r="AA170" s="58">
        <v>120000</v>
      </c>
      <c r="AB170" s="58"/>
      <c r="AC170" s="58"/>
      <c r="AD170" s="58"/>
      <c r="AE170" s="58"/>
      <c r="AF170" s="58"/>
      <c r="AG170" s="58"/>
      <c r="AH170" s="58"/>
      <c r="AI170" s="58"/>
      <c r="AJ170" s="58">
        <v>95700</v>
      </c>
      <c r="AK170" s="58"/>
      <c r="AL170" s="58"/>
      <c r="AM170" s="58"/>
      <c r="AN170" s="58"/>
      <c r="AO170" s="58"/>
      <c r="AP170" s="58"/>
      <c r="AQ170" s="58">
        <v>89000</v>
      </c>
      <c r="AR170" s="59">
        <f t="shared" si="38"/>
        <v>3</v>
      </c>
      <c r="AS170" s="59">
        <f t="shared" si="39"/>
        <v>304700</v>
      </c>
      <c r="AT170" s="58">
        <f t="shared" si="32"/>
        <v>101600</v>
      </c>
      <c r="AU170" s="58">
        <f t="shared" si="33"/>
        <v>89000</v>
      </c>
      <c r="AV170" s="59">
        <f t="shared" si="34"/>
        <v>28300</v>
      </c>
      <c r="AW170" s="59">
        <f t="shared" si="41"/>
        <v>15700</v>
      </c>
      <c r="AX170" s="60">
        <f t="shared" si="40"/>
        <v>0.38608458390177347</v>
      </c>
      <c r="AY170" s="58">
        <v>89000</v>
      </c>
    </row>
    <row r="171" spans="1:51" ht="31.5" x14ac:dyDescent="0.25">
      <c r="A171" s="45">
        <v>184</v>
      </c>
      <c r="B171" s="46" t="s">
        <v>1013</v>
      </c>
      <c r="C171" s="47" t="s">
        <v>938</v>
      </c>
      <c r="D171" s="47" t="s">
        <v>467</v>
      </c>
      <c r="E171" s="48" t="s">
        <v>681</v>
      </c>
      <c r="F171" s="49" t="s">
        <v>682</v>
      </c>
      <c r="G171" s="49" t="s">
        <v>1014</v>
      </c>
      <c r="H171" s="50" t="s">
        <v>683</v>
      </c>
      <c r="I171" s="46"/>
      <c r="J171" s="46">
        <v>29</v>
      </c>
      <c r="K171" s="49">
        <v>29</v>
      </c>
      <c r="L171" s="49" t="s">
        <v>939</v>
      </c>
      <c r="M171" s="51">
        <v>51591</v>
      </c>
      <c r="N171" s="51">
        <f t="shared" si="35"/>
        <v>16709</v>
      </c>
      <c r="O171" s="51">
        <v>16752.5217391304</v>
      </c>
      <c r="P171" s="51">
        <v>68300</v>
      </c>
      <c r="Q171" s="51">
        <f t="shared" si="36"/>
        <v>21778.278260869516</v>
      </c>
      <c r="R171" s="52">
        <f t="shared" si="37"/>
        <v>73369.278260869512</v>
      </c>
      <c r="S171" s="53">
        <v>73300</v>
      </c>
      <c r="T171" s="54">
        <v>0</v>
      </c>
      <c r="U171" s="55" t="s">
        <v>6804</v>
      </c>
      <c r="V171" s="55" t="s">
        <v>6805</v>
      </c>
      <c r="W171" s="55" t="s">
        <v>173</v>
      </c>
      <c r="X171" s="56">
        <v>43294</v>
      </c>
      <c r="Y171" s="57" t="s">
        <v>7684</v>
      </c>
      <c r="Z171" s="57"/>
      <c r="AA171" s="58">
        <v>120000</v>
      </c>
      <c r="AB171" s="58">
        <v>120000</v>
      </c>
      <c r="AC171" s="58"/>
      <c r="AD171" s="58"/>
      <c r="AE171" s="58"/>
      <c r="AF171" s="58"/>
      <c r="AG171" s="58"/>
      <c r="AH171" s="58"/>
      <c r="AI171" s="58"/>
      <c r="AJ171" s="58">
        <v>95700</v>
      </c>
      <c r="AK171" s="58"/>
      <c r="AL171" s="58"/>
      <c r="AM171" s="58"/>
      <c r="AN171" s="58"/>
      <c r="AO171" s="58"/>
      <c r="AP171" s="58"/>
      <c r="AQ171" s="58">
        <v>89000</v>
      </c>
      <c r="AR171" s="59">
        <f t="shared" si="38"/>
        <v>4</v>
      </c>
      <c r="AS171" s="59">
        <f t="shared" si="39"/>
        <v>424700</v>
      </c>
      <c r="AT171" s="58">
        <f t="shared" si="32"/>
        <v>106200</v>
      </c>
      <c r="AU171" s="58">
        <f t="shared" si="33"/>
        <v>89000</v>
      </c>
      <c r="AV171" s="59">
        <f t="shared" si="34"/>
        <v>32900</v>
      </c>
      <c r="AW171" s="59">
        <f t="shared" si="41"/>
        <v>15700</v>
      </c>
      <c r="AX171" s="60">
        <f t="shared" si="40"/>
        <v>0.44884038199181453</v>
      </c>
      <c r="AY171" s="58">
        <v>89000</v>
      </c>
    </row>
    <row r="172" spans="1:51" ht="31.5" x14ac:dyDescent="0.25">
      <c r="A172" s="45">
        <v>185</v>
      </c>
      <c r="B172" s="46" t="s">
        <v>1015</v>
      </c>
      <c r="C172" s="47" t="s">
        <v>938</v>
      </c>
      <c r="D172" s="47" t="s">
        <v>467</v>
      </c>
      <c r="E172" s="48" t="s">
        <v>856</v>
      </c>
      <c r="F172" s="49" t="s">
        <v>857</v>
      </c>
      <c r="G172" s="49" t="s">
        <v>1016</v>
      </c>
      <c r="H172" s="50" t="s">
        <v>858</v>
      </c>
      <c r="I172" s="46"/>
      <c r="J172" s="46">
        <v>29</v>
      </c>
      <c r="K172" s="49">
        <v>29</v>
      </c>
      <c r="L172" s="49" t="s">
        <v>939</v>
      </c>
      <c r="M172" s="51">
        <v>51591</v>
      </c>
      <c r="N172" s="51">
        <f t="shared" si="35"/>
        <v>16709</v>
      </c>
      <c r="O172" s="51">
        <v>16752.5217391304</v>
      </c>
      <c r="P172" s="51">
        <v>68300</v>
      </c>
      <c r="Q172" s="51">
        <f t="shared" si="36"/>
        <v>21778.278260869516</v>
      </c>
      <c r="R172" s="52">
        <f t="shared" si="37"/>
        <v>73369.278260869512</v>
      </c>
      <c r="S172" s="53">
        <v>73300</v>
      </c>
      <c r="T172" s="54">
        <v>0</v>
      </c>
      <c r="U172" s="55" t="s">
        <v>6804</v>
      </c>
      <c r="V172" s="55" t="s">
        <v>6805</v>
      </c>
      <c r="W172" s="55" t="s">
        <v>173</v>
      </c>
      <c r="X172" s="56">
        <v>43294</v>
      </c>
      <c r="Y172" s="57" t="s">
        <v>7684</v>
      </c>
      <c r="Z172" s="57"/>
      <c r="AA172" s="58"/>
      <c r="AB172" s="58">
        <v>120000</v>
      </c>
      <c r="AC172" s="58"/>
      <c r="AD172" s="58"/>
      <c r="AE172" s="58"/>
      <c r="AF172" s="58"/>
      <c r="AG172" s="58"/>
      <c r="AH172" s="58"/>
      <c r="AI172" s="58"/>
      <c r="AJ172" s="58">
        <v>95700</v>
      </c>
      <c r="AK172" s="58"/>
      <c r="AL172" s="58"/>
      <c r="AM172" s="58"/>
      <c r="AN172" s="58"/>
      <c r="AO172" s="58"/>
      <c r="AP172" s="58"/>
      <c r="AQ172" s="58">
        <v>89000</v>
      </c>
      <c r="AR172" s="59">
        <f t="shared" si="38"/>
        <v>3</v>
      </c>
      <c r="AS172" s="59">
        <f t="shared" si="39"/>
        <v>304700</v>
      </c>
      <c r="AT172" s="58">
        <f t="shared" si="32"/>
        <v>101600</v>
      </c>
      <c r="AU172" s="58">
        <f t="shared" si="33"/>
        <v>89000</v>
      </c>
      <c r="AV172" s="59">
        <f t="shared" si="34"/>
        <v>28300</v>
      </c>
      <c r="AW172" s="59">
        <f t="shared" si="41"/>
        <v>15700</v>
      </c>
      <c r="AX172" s="60">
        <f t="shared" si="40"/>
        <v>0.38608458390177347</v>
      </c>
      <c r="AY172" s="58">
        <v>89000</v>
      </c>
    </row>
    <row r="173" spans="1:51" x14ac:dyDescent="0.25">
      <c r="A173" s="45">
        <v>186</v>
      </c>
      <c r="B173" s="46" t="s">
        <v>1017</v>
      </c>
      <c r="C173" s="47" t="s">
        <v>938</v>
      </c>
      <c r="D173" s="47" t="s">
        <v>467</v>
      </c>
      <c r="E173" s="48" t="s">
        <v>684</v>
      </c>
      <c r="F173" s="49" t="s">
        <v>7574</v>
      </c>
      <c r="G173" s="49" t="s">
        <v>1018</v>
      </c>
      <c r="H173" s="50" t="s">
        <v>685</v>
      </c>
      <c r="I173" s="46"/>
      <c r="J173" s="46">
        <v>29</v>
      </c>
      <c r="K173" s="49">
        <v>29</v>
      </c>
      <c r="L173" s="49" t="s">
        <v>939</v>
      </c>
      <c r="M173" s="51">
        <v>51591</v>
      </c>
      <c r="N173" s="51">
        <f t="shared" si="35"/>
        <v>16709</v>
      </c>
      <c r="O173" s="51">
        <v>16752.5217391304</v>
      </c>
      <c r="P173" s="51">
        <v>68300</v>
      </c>
      <c r="Q173" s="51">
        <f t="shared" si="36"/>
        <v>21778.278260869516</v>
      </c>
      <c r="R173" s="52">
        <f t="shared" si="37"/>
        <v>73369.278260869512</v>
      </c>
      <c r="S173" s="53">
        <v>73300</v>
      </c>
      <c r="T173" s="54" t="s">
        <v>2959</v>
      </c>
      <c r="U173" s="55" t="s">
        <v>441</v>
      </c>
      <c r="V173" s="55" t="s">
        <v>2524</v>
      </c>
      <c r="W173" s="55" t="s">
        <v>173</v>
      </c>
      <c r="X173" s="56">
        <v>43294</v>
      </c>
      <c r="Y173" s="57" t="s">
        <v>7684</v>
      </c>
      <c r="Z173" s="57"/>
      <c r="AA173" s="58"/>
      <c r="AB173" s="58">
        <v>120000</v>
      </c>
      <c r="AC173" s="58"/>
      <c r="AD173" s="58"/>
      <c r="AE173" s="58"/>
      <c r="AF173" s="58"/>
      <c r="AG173" s="58"/>
      <c r="AH173" s="58"/>
      <c r="AI173" s="58"/>
      <c r="AJ173" s="58">
        <v>95700</v>
      </c>
      <c r="AK173" s="58"/>
      <c r="AL173" s="58"/>
      <c r="AM173" s="58"/>
      <c r="AN173" s="58"/>
      <c r="AO173" s="58"/>
      <c r="AP173" s="58"/>
      <c r="AQ173" s="58">
        <v>89000</v>
      </c>
      <c r="AR173" s="59">
        <f t="shared" si="38"/>
        <v>3</v>
      </c>
      <c r="AS173" s="59">
        <f t="shared" si="39"/>
        <v>304700</v>
      </c>
      <c r="AT173" s="58">
        <f t="shared" si="32"/>
        <v>101600</v>
      </c>
      <c r="AU173" s="58">
        <f t="shared" si="33"/>
        <v>89000</v>
      </c>
      <c r="AV173" s="59">
        <f t="shared" si="34"/>
        <v>28300</v>
      </c>
      <c r="AW173" s="59">
        <f t="shared" si="41"/>
        <v>15700</v>
      </c>
      <c r="AX173" s="60">
        <f t="shared" si="40"/>
        <v>0.38608458390177347</v>
      </c>
      <c r="AY173" s="58">
        <v>89000</v>
      </c>
    </row>
    <row r="174" spans="1:51" ht="31.5" x14ac:dyDescent="0.25">
      <c r="A174" s="45">
        <v>187</v>
      </c>
      <c r="B174" s="46" t="s">
        <v>1019</v>
      </c>
      <c r="C174" s="47" t="s">
        <v>938</v>
      </c>
      <c r="D174" s="47" t="s">
        <v>467</v>
      </c>
      <c r="E174" s="48" t="s">
        <v>686</v>
      </c>
      <c r="F174" s="49" t="s">
        <v>687</v>
      </c>
      <c r="G174" s="49" t="s">
        <v>1020</v>
      </c>
      <c r="H174" s="50" t="s">
        <v>688</v>
      </c>
      <c r="I174" s="46"/>
      <c r="J174" s="46">
        <v>29</v>
      </c>
      <c r="K174" s="49">
        <v>29</v>
      </c>
      <c r="L174" s="49" t="s">
        <v>939</v>
      </c>
      <c r="M174" s="51">
        <v>51591</v>
      </c>
      <c r="N174" s="51">
        <f t="shared" si="35"/>
        <v>16709</v>
      </c>
      <c r="O174" s="51">
        <v>16752.5217391304</v>
      </c>
      <c r="P174" s="51">
        <v>68300</v>
      </c>
      <c r="Q174" s="51">
        <f t="shared" si="36"/>
        <v>21778.278260869516</v>
      </c>
      <c r="R174" s="52">
        <f t="shared" si="37"/>
        <v>73369.278260869512</v>
      </c>
      <c r="S174" s="53">
        <v>73300</v>
      </c>
      <c r="T174" s="54">
        <v>0</v>
      </c>
      <c r="U174" s="55" t="s">
        <v>198</v>
      </c>
      <c r="V174" s="55" t="s">
        <v>420</v>
      </c>
      <c r="W174" s="55" t="s">
        <v>173</v>
      </c>
      <c r="X174" s="56">
        <v>43294</v>
      </c>
      <c r="Y174" s="57" t="s">
        <v>7684</v>
      </c>
      <c r="Z174" s="57"/>
      <c r="AA174" s="58">
        <v>120000</v>
      </c>
      <c r="AB174" s="58">
        <v>120000</v>
      </c>
      <c r="AC174" s="58"/>
      <c r="AD174" s="58"/>
      <c r="AE174" s="58"/>
      <c r="AF174" s="58"/>
      <c r="AG174" s="58"/>
      <c r="AH174" s="58"/>
      <c r="AI174" s="58"/>
      <c r="AJ174" s="58">
        <v>95700</v>
      </c>
      <c r="AK174" s="58"/>
      <c r="AL174" s="58"/>
      <c r="AM174" s="58"/>
      <c r="AN174" s="58"/>
      <c r="AO174" s="58"/>
      <c r="AP174" s="58"/>
      <c r="AQ174" s="58">
        <v>89000</v>
      </c>
      <c r="AR174" s="59">
        <f t="shared" si="38"/>
        <v>4</v>
      </c>
      <c r="AS174" s="59">
        <f t="shared" si="39"/>
        <v>424700</v>
      </c>
      <c r="AT174" s="58">
        <f t="shared" si="32"/>
        <v>106200</v>
      </c>
      <c r="AU174" s="58">
        <f t="shared" si="33"/>
        <v>89000</v>
      </c>
      <c r="AV174" s="59">
        <f t="shared" si="34"/>
        <v>32900</v>
      </c>
      <c r="AW174" s="59">
        <f t="shared" si="41"/>
        <v>15700</v>
      </c>
      <c r="AX174" s="60">
        <f t="shared" si="40"/>
        <v>0.44884038199181453</v>
      </c>
      <c r="AY174" s="58">
        <v>89000</v>
      </c>
    </row>
    <row r="175" spans="1:51" x14ac:dyDescent="0.25">
      <c r="A175" s="45">
        <v>188</v>
      </c>
      <c r="B175" s="46" t="s">
        <v>1021</v>
      </c>
      <c r="C175" s="47" t="s">
        <v>938</v>
      </c>
      <c r="D175" s="47" t="s">
        <v>467</v>
      </c>
      <c r="E175" s="48" t="s">
        <v>689</v>
      </c>
      <c r="F175" s="49" t="s">
        <v>690</v>
      </c>
      <c r="G175" s="49" t="s">
        <v>1022</v>
      </c>
      <c r="H175" s="50" t="s">
        <v>691</v>
      </c>
      <c r="I175" s="46"/>
      <c r="J175" s="46">
        <v>29</v>
      </c>
      <c r="K175" s="49">
        <v>29</v>
      </c>
      <c r="L175" s="49" t="s">
        <v>939</v>
      </c>
      <c r="M175" s="51">
        <v>51591</v>
      </c>
      <c r="N175" s="51">
        <f t="shared" si="35"/>
        <v>16709</v>
      </c>
      <c r="O175" s="51">
        <v>16752.5217391304</v>
      </c>
      <c r="P175" s="51">
        <v>68300</v>
      </c>
      <c r="Q175" s="51">
        <f t="shared" si="36"/>
        <v>21778.278260869516</v>
      </c>
      <c r="R175" s="52">
        <f t="shared" si="37"/>
        <v>73369.278260869512</v>
      </c>
      <c r="S175" s="53">
        <v>73300</v>
      </c>
      <c r="T175" s="54">
        <v>0</v>
      </c>
      <c r="U175" s="55" t="s">
        <v>198</v>
      </c>
      <c r="V175" s="55" t="s">
        <v>420</v>
      </c>
      <c r="W175" s="55" t="s">
        <v>173</v>
      </c>
      <c r="X175" s="56">
        <v>43294</v>
      </c>
      <c r="Y175" s="57" t="s">
        <v>7684</v>
      </c>
      <c r="Z175" s="57"/>
      <c r="AA175" s="58">
        <v>120000</v>
      </c>
      <c r="AB175" s="58">
        <v>120000</v>
      </c>
      <c r="AC175" s="58"/>
      <c r="AD175" s="58"/>
      <c r="AE175" s="58"/>
      <c r="AF175" s="58"/>
      <c r="AG175" s="58"/>
      <c r="AH175" s="58"/>
      <c r="AI175" s="58"/>
      <c r="AJ175" s="58">
        <v>95700</v>
      </c>
      <c r="AK175" s="58"/>
      <c r="AL175" s="58"/>
      <c r="AM175" s="58"/>
      <c r="AN175" s="58"/>
      <c r="AO175" s="58"/>
      <c r="AP175" s="58"/>
      <c r="AQ175" s="58">
        <v>89000</v>
      </c>
      <c r="AR175" s="59">
        <f t="shared" si="38"/>
        <v>4</v>
      </c>
      <c r="AS175" s="59">
        <f t="shared" si="39"/>
        <v>424700</v>
      </c>
      <c r="AT175" s="58">
        <f t="shared" si="32"/>
        <v>106200</v>
      </c>
      <c r="AU175" s="58">
        <f t="shared" si="33"/>
        <v>89000</v>
      </c>
      <c r="AV175" s="59">
        <f t="shared" si="34"/>
        <v>32900</v>
      </c>
      <c r="AW175" s="59">
        <f t="shared" si="41"/>
        <v>15700</v>
      </c>
      <c r="AX175" s="60">
        <f t="shared" si="40"/>
        <v>0.44884038199181453</v>
      </c>
      <c r="AY175" s="58">
        <v>89000</v>
      </c>
    </row>
    <row r="176" spans="1:51" x14ac:dyDescent="0.25">
      <c r="A176" s="45">
        <v>190</v>
      </c>
      <c r="B176" s="46" t="s">
        <v>1025</v>
      </c>
      <c r="C176" s="47" t="s">
        <v>938</v>
      </c>
      <c r="D176" s="47" t="s">
        <v>467</v>
      </c>
      <c r="E176" s="48" t="s">
        <v>1026</v>
      </c>
      <c r="F176" s="49" t="s">
        <v>1027</v>
      </c>
      <c r="G176" s="49" t="s">
        <v>1027</v>
      </c>
      <c r="H176" s="50" t="s">
        <v>1028</v>
      </c>
      <c r="I176" s="46" t="s">
        <v>497</v>
      </c>
      <c r="J176" s="46">
        <v>29</v>
      </c>
      <c r="K176" s="49">
        <v>29</v>
      </c>
      <c r="L176" s="49" t="s">
        <v>939</v>
      </c>
      <c r="M176" s="51">
        <v>51591</v>
      </c>
      <c r="N176" s="51">
        <f t="shared" si="35"/>
        <v>16709</v>
      </c>
      <c r="O176" s="51">
        <v>16752.5217391304</v>
      </c>
      <c r="P176" s="51">
        <v>68300</v>
      </c>
      <c r="Q176" s="51">
        <f t="shared" si="36"/>
        <v>21778.278260869516</v>
      </c>
      <c r="R176" s="52">
        <f t="shared" si="37"/>
        <v>73369.278260869512</v>
      </c>
      <c r="S176" s="53">
        <v>73300</v>
      </c>
      <c r="T176" s="54">
        <v>0</v>
      </c>
      <c r="U176" s="55" t="s">
        <v>471</v>
      </c>
      <c r="V176" s="55" t="s">
        <v>1197</v>
      </c>
      <c r="W176" s="55" t="s">
        <v>173</v>
      </c>
      <c r="X176" s="56">
        <v>43294</v>
      </c>
      <c r="Y176" s="57" t="s">
        <v>7684</v>
      </c>
      <c r="Z176" s="57"/>
      <c r="AA176" s="58">
        <v>120000</v>
      </c>
      <c r="AB176" s="58">
        <v>120000</v>
      </c>
      <c r="AC176" s="58"/>
      <c r="AD176" s="58"/>
      <c r="AE176" s="58"/>
      <c r="AF176" s="58"/>
      <c r="AG176" s="58"/>
      <c r="AH176" s="58">
        <v>119000</v>
      </c>
      <c r="AI176" s="58"/>
      <c r="AJ176" s="58">
        <v>95700</v>
      </c>
      <c r="AK176" s="58"/>
      <c r="AL176" s="58"/>
      <c r="AM176" s="58"/>
      <c r="AN176" s="58"/>
      <c r="AO176" s="58"/>
      <c r="AP176" s="58"/>
      <c r="AQ176" s="58">
        <v>89000</v>
      </c>
      <c r="AR176" s="59">
        <f t="shared" si="38"/>
        <v>5</v>
      </c>
      <c r="AS176" s="59">
        <f t="shared" si="39"/>
        <v>543700</v>
      </c>
      <c r="AT176" s="58">
        <f t="shared" si="32"/>
        <v>108700</v>
      </c>
      <c r="AU176" s="58">
        <f t="shared" si="33"/>
        <v>89000</v>
      </c>
      <c r="AV176" s="59">
        <f t="shared" si="34"/>
        <v>35400</v>
      </c>
      <c r="AW176" s="59">
        <f t="shared" si="41"/>
        <v>15700</v>
      </c>
      <c r="AX176" s="60">
        <f t="shared" si="40"/>
        <v>0.48294679399727158</v>
      </c>
      <c r="AY176" s="58">
        <v>89000</v>
      </c>
    </row>
    <row r="177" spans="1:51" ht="31.5" x14ac:dyDescent="0.25">
      <c r="A177" s="45">
        <v>1980</v>
      </c>
      <c r="B177" s="46" t="s">
        <v>6434</v>
      </c>
      <c r="C177" s="47" t="s">
        <v>6435</v>
      </c>
      <c r="D177" s="47" t="s">
        <v>2614</v>
      </c>
      <c r="E177" s="48" t="s">
        <v>6436</v>
      </c>
      <c r="F177" s="49" t="s">
        <v>6437</v>
      </c>
      <c r="G177" s="49" t="s">
        <v>6437</v>
      </c>
      <c r="H177" s="50" t="s">
        <v>6437</v>
      </c>
      <c r="I177" s="46"/>
      <c r="J177" s="46">
        <v>1312</v>
      </c>
      <c r="K177" s="49">
        <v>1312</v>
      </c>
      <c r="L177" s="49" t="s">
        <v>6438</v>
      </c>
      <c r="M177" s="51">
        <v>60000</v>
      </c>
      <c r="N177" s="51">
        <f t="shared" si="35"/>
        <v>11200</v>
      </c>
      <c r="O177" s="51">
        <v>11269.5652173913</v>
      </c>
      <c r="P177" s="51">
        <v>71200</v>
      </c>
      <c r="Q177" s="51">
        <f t="shared" si="36"/>
        <v>14650.434782608691</v>
      </c>
      <c r="R177" s="52">
        <f t="shared" si="37"/>
        <v>74650.434782608689</v>
      </c>
      <c r="S177" s="53">
        <v>74600</v>
      </c>
      <c r="T177" s="54" t="s">
        <v>6165</v>
      </c>
      <c r="U177" s="55" t="s">
        <v>200</v>
      </c>
      <c r="V177" s="55" t="s">
        <v>421</v>
      </c>
      <c r="W177" s="55" t="s">
        <v>195</v>
      </c>
      <c r="X177" s="56">
        <v>43294</v>
      </c>
      <c r="Y177" s="57" t="s">
        <v>7684</v>
      </c>
      <c r="Z177" s="57"/>
      <c r="AA177" s="58">
        <v>90000</v>
      </c>
      <c r="AB177" s="58">
        <v>110000</v>
      </c>
      <c r="AC177" s="58"/>
      <c r="AD177" s="58"/>
      <c r="AE177" s="58"/>
      <c r="AF177" s="58"/>
      <c r="AG177" s="58">
        <v>159000</v>
      </c>
      <c r="AH177" s="58">
        <v>164000</v>
      </c>
      <c r="AI177" s="58">
        <v>92000</v>
      </c>
      <c r="AJ177" s="58">
        <v>99600</v>
      </c>
      <c r="AK177" s="58"/>
      <c r="AL177" s="58"/>
      <c r="AM177" s="58"/>
      <c r="AN177" s="58"/>
      <c r="AO177" s="58"/>
      <c r="AP177" s="58"/>
      <c r="AQ177" s="58">
        <v>119000</v>
      </c>
      <c r="AR177" s="59">
        <f t="shared" si="38"/>
        <v>7</v>
      </c>
      <c r="AS177" s="59">
        <f t="shared" si="39"/>
        <v>833600</v>
      </c>
      <c r="AT177" s="58">
        <f t="shared" si="32"/>
        <v>119100</v>
      </c>
      <c r="AU177" s="58">
        <f t="shared" si="33"/>
        <v>90000</v>
      </c>
      <c r="AV177" s="59">
        <f t="shared" si="34"/>
        <v>44500</v>
      </c>
      <c r="AW177" s="59">
        <f t="shared" si="41"/>
        <v>15400</v>
      </c>
      <c r="AX177" s="60">
        <f t="shared" si="40"/>
        <v>0.59651474530831106</v>
      </c>
      <c r="AY177" s="58">
        <v>90000</v>
      </c>
    </row>
    <row r="178" spans="1:51" x14ac:dyDescent="0.25">
      <c r="A178" s="45">
        <v>2066</v>
      </c>
      <c r="B178" s="46" t="s">
        <v>6836</v>
      </c>
      <c r="C178" s="47" t="s">
        <v>6837</v>
      </c>
      <c r="D178" s="47" t="s">
        <v>6803</v>
      </c>
      <c r="E178" s="48" t="s">
        <v>6838</v>
      </c>
      <c r="F178" s="49" t="s">
        <v>6839</v>
      </c>
      <c r="G178" s="49" t="s">
        <v>6839</v>
      </c>
      <c r="H178" s="50" t="s">
        <v>6839</v>
      </c>
      <c r="I178" s="46"/>
      <c r="J178" s="46">
        <v>1641</v>
      </c>
      <c r="K178" s="49">
        <v>1641</v>
      </c>
      <c r="L178" s="49" t="s">
        <v>6839</v>
      </c>
      <c r="M178" s="51">
        <v>60000</v>
      </c>
      <c r="N178" s="51">
        <f t="shared" si="35"/>
        <v>14000</v>
      </c>
      <c r="O178" s="51">
        <v>14086.956521739099</v>
      </c>
      <c r="P178" s="51">
        <v>74000</v>
      </c>
      <c r="Q178" s="51">
        <f t="shared" si="36"/>
        <v>18313.043478260832</v>
      </c>
      <c r="R178" s="52">
        <f t="shared" si="37"/>
        <v>78313.043478260835</v>
      </c>
      <c r="S178" s="53">
        <v>78300</v>
      </c>
      <c r="T178" s="54">
        <v>0</v>
      </c>
      <c r="U178" s="55" t="s">
        <v>6404</v>
      </c>
      <c r="V178" s="55" t="s">
        <v>6493</v>
      </c>
      <c r="W178" s="55" t="s">
        <v>173</v>
      </c>
      <c r="X178" s="56">
        <v>43294</v>
      </c>
      <c r="Y178" s="57" t="s">
        <v>7684</v>
      </c>
      <c r="Z178" s="57"/>
      <c r="AA178" s="58"/>
      <c r="AB178" s="58"/>
      <c r="AC178" s="58"/>
      <c r="AD178" s="58">
        <v>90000</v>
      </c>
      <c r="AE178" s="58"/>
      <c r="AF178" s="58">
        <v>120000</v>
      </c>
      <c r="AG178" s="58">
        <v>100000</v>
      </c>
      <c r="AH178" s="58">
        <v>125000</v>
      </c>
      <c r="AI178" s="58"/>
      <c r="AJ178" s="58">
        <v>90100</v>
      </c>
      <c r="AK178" s="58"/>
      <c r="AL178" s="58"/>
      <c r="AM178" s="58"/>
      <c r="AN178" s="58"/>
      <c r="AO178" s="58"/>
      <c r="AP178" s="58"/>
      <c r="AQ178" s="58">
        <v>106000</v>
      </c>
      <c r="AR178" s="59">
        <f t="shared" si="38"/>
        <v>6</v>
      </c>
      <c r="AS178" s="59">
        <f t="shared" si="39"/>
        <v>631100</v>
      </c>
      <c r="AT178" s="58">
        <f t="shared" si="32"/>
        <v>105200</v>
      </c>
      <c r="AU178" s="58">
        <f t="shared" si="33"/>
        <v>90000</v>
      </c>
      <c r="AV178" s="59">
        <f t="shared" si="34"/>
        <v>26900</v>
      </c>
      <c r="AW178" s="59">
        <f t="shared" si="41"/>
        <v>11700</v>
      </c>
      <c r="AX178" s="60">
        <f t="shared" si="40"/>
        <v>0.34355044699872295</v>
      </c>
      <c r="AY178" s="58">
        <v>90000</v>
      </c>
    </row>
    <row r="179" spans="1:51" x14ac:dyDescent="0.25">
      <c r="A179" s="45">
        <v>1508</v>
      </c>
      <c r="B179" s="46" t="s">
        <v>4922</v>
      </c>
      <c r="C179" s="47" t="s">
        <v>4918</v>
      </c>
      <c r="D179" s="47" t="s">
        <v>549</v>
      </c>
      <c r="E179" s="48" t="s">
        <v>4923</v>
      </c>
      <c r="F179" s="49" t="s">
        <v>4924</v>
      </c>
      <c r="G179" s="49" t="s">
        <v>4924</v>
      </c>
      <c r="H179" s="50" t="s">
        <v>4924</v>
      </c>
      <c r="I179" s="46" t="s">
        <v>497</v>
      </c>
      <c r="J179" s="46">
        <v>795</v>
      </c>
      <c r="K179" s="49">
        <v>795</v>
      </c>
      <c r="L179" s="49" t="s">
        <v>4921</v>
      </c>
      <c r="M179" s="51">
        <v>25300</v>
      </c>
      <c r="N179" s="51">
        <f t="shared" si="35"/>
        <v>12000</v>
      </c>
      <c r="O179" s="51">
        <v>12052.1739130435</v>
      </c>
      <c r="P179" s="51">
        <v>37300</v>
      </c>
      <c r="Q179" s="51">
        <f t="shared" si="36"/>
        <v>15667.826086956551</v>
      </c>
      <c r="R179" s="52">
        <f t="shared" si="37"/>
        <v>40967.826086956549</v>
      </c>
      <c r="S179" s="53">
        <v>40900</v>
      </c>
      <c r="T179" s="54">
        <v>0</v>
      </c>
      <c r="U179" s="55" t="s">
        <v>199</v>
      </c>
      <c r="V179" s="55" t="s">
        <v>4643</v>
      </c>
      <c r="W179" s="55" t="s">
        <v>173</v>
      </c>
      <c r="X179" s="56">
        <v>43294</v>
      </c>
      <c r="Y179" s="57" t="s">
        <v>7684</v>
      </c>
      <c r="Z179" s="57"/>
      <c r="AA179" s="58"/>
      <c r="AB179" s="58"/>
      <c r="AC179" s="58"/>
      <c r="AD179" s="58"/>
      <c r="AE179" s="58"/>
      <c r="AF179" s="58"/>
      <c r="AG179" s="58"/>
      <c r="AH179" s="58">
        <v>180000</v>
      </c>
      <c r="AI179" s="58"/>
      <c r="AJ179" s="58">
        <v>42240</v>
      </c>
      <c r="AK179" s="58"/>
      <c r="AL179" s="58"/>
      <c r="AM179" s="58"/>
      <c r="AN179" s="58"/>
      <c r="AO179" s="58"/>
      <c r="AP179" s="58"/>
      <c r="AQ179" s="58">
        <v>50000</v>
      </c>
      <c r="AR179" s="59">
        <f t="shared" si="38"/>
        <v>3</v>
      </c>
      <c r="AS179" s="59">
        <f t="shared" si="39"/>
        <v>272240</v>
      </c>
      <c r="AT179" s="58">
        <f t="shared" si="32"/>
        <v>90700</v>
      </c>
      <c r="AU179" s="58">
        <f t="shared" si="33"/>
        <v>42240</v>
      </c>
      <c r="AV179" s="59">
        <f t="shared" si="34"/>
        <v>49800</v>
      </c>
      <c r="AW179" s="59">
        <f t="shared" si="41"/>
        <v>1340</v>
      </c>
      <c r="AX179" s="60">
        <f t="shared" si="40"/>
        <v>1.21760391198044</v>
      </c>
      <c r="AY179" s="58">
        <v>90700</v>
      </c>
    </row>
    <row r="180" spans="1:51" x14ac:dyDescent="0.25">
      <c r="A180" s="45">
        <v>1840</v>
      </c>
      <c r="B180" s="46" t="s">
        <v>5958</v>
      </c>
      <c r="C180" s="47" t="s">
        <v>5952</v>
      </c>
      <c r="D180" s="47" t="s">
        <v>496</v>
      </c>
      <c r="E180" s="48" t="s">
        <v>5959</v>
      </c>
      <c r="F180" s="49" t="s">
        <v>5960</v>
      </c>
      <c r="G180" s="49" t="s">
        <v>5960</v>
      </c>
      <c r="H180" s="50" t="s">
        <v>5960</v>
      </c>
      <c r="I180" s="46" t="s">
        <v>499</v>
      </c>
      <c r="J180" s="46">
        <v>1040</v>
      </c>
      <c r="K180" s="49">
        <v>1040</v>
      </c>
      <c r="L180" s="49" t="s">
        <v>5955</v>
      </c>
      <c r="M180" s="51">
        <v>21000</v>
      </c>
      <c r="N180" s="51">
        <f t="shared" si="35"/>
        <v>19700</v>
      </c>
      <c r="O180" s="51">
        <v>19721.739130434798</v>
      </c>
      <c r="P180" s="51">
        <v>40700</v>
      </c>
      <c r="Q180" s="51">
        <f t="shared" si="36"/>
        <v>25638.260869565238</v>
      </c>
      <c r="R180" s="52">
        <f t="shared" si="37"/>
        <v>46638.260869565238</v>
      </c>
      <c r="S180" s="53">
        <v>46600</v>
      </c>
      <c r="T180" s="54">
        <v>0</v>
      </c>
      <c r="U180" s="55" t="s">
        <v>200</v>
      </c>
      <c r="V180" s="55" t="s">
        <v>421</v>
      </c>
      <c r="W180" s="55" t="s">
        <v>195</v>
      </c>
      <c r="X180" s="56">
        <v>43294</v>
      </c>
      <c r="Y180" s="57" t="s">
        <v>7684</v>
      </c>
      <c r="Z180" s="57"/>
      <c r="AA180" s="58"/>
      <c r="AB180" s="58"/>
      <c r="AC180" s="58"/>
      <c r="AD180" s="58"/>
      <c r="AE180" s="58"/>
      <c r="AF180" s="58"/>
      <c r="AG180" s="58"/>
      <c r="AH180" s="58">
        <v>169000</v>
      </c>
      <c r="AI180" s="58"/>
      <c r="AJ180" s="58">
        <v>44760</v>
      </c>
      <c r="AK180" s="58"/>
      <c r="AL180" s="58"/>
      <c r="AM180" s="58"/>
      <c r="AN180" s="58"/>
      <c r="AO180" s="58"/>
      <c r="AP180" s="58"/>
      <c r="AQ180" s="58">
        <v>60000</v>
      </c>
      <c r="AR180" s="59">
        <f t="shared" si="38"/>
        <v>3</v>
      </c>
      <c r="AS180" s="59">
        <f t="shared" si="39"/>
        <v>273760</v>
      </c>
      <c r="AT180" s="58">
        <f t="shared" si="32"/>
        <v>91300</v>
      </c>
      <c r="AU180" s="58">
        <f t="shared" si="33"/>
        <v>44760</v>
      </c>
      <c r="AV180" s="59">
        <f t="shared" si="34"/>
        <v>44700</v>
      </c>
      <c r="AW180" s="59">
        <f t="shared" si="41"/>
        <v>-1840</v>
      </c>
      <c r="AX180" s="60">
        <f t="shared" si="40"/>
        <v>0.95922746781115875</v>
      </c>
      <c r="AY180" s="58">
        <v>91300</v>
      </c>
    </row>
    <row r="181" spans="1:51" x14ac:dyDescent="0.25">
      <c r="A181" s="45">
        <v>1502</v>
      </c>
      <c r="B181" s="46" t="s">
        <v>4903</v>
      </c>
      <c r="C181" s="47" t="s">
        <v>4899</v>
      </c>
      <c r="D181" s="47" t="s">
        <v>549</v>
      </c>
      <c r="E181" s="48" t="s">
        <v>4904</v>
      </c>
      <c r="F181" s="49" t="s">
        <v>4901</v>
      </c>
      <c r="G181" s="49" t="s">
        <v>4901</v>
      </c>
      <c r="H181" s="50" t="s">
        <v>4901</v>
      </c>
      <c r="I181" s="46" t="s">
        <v>439</v>
      </c>
      <c r="J181" s="46">
        <v>792</v>
      </c>
      <c r="K181" s="49">
        <v>792</v>
      </c>
      <c r="L181" s="49" t="s">
        <v>4902</v>
      </c>
      <c r="M181" s="51">
        <v>52000</v>
      </c>
      <c r="N181" s="51">
        <f t="shared" si="35"/>
        <v>15000</v>
      </c>
      <c r="O181" s="51">
        <v>15026.0869565217</v>
      </c>
      <c r="P181" s="51">
        <v>67000</v>
      </c>
      <c r="Q181" s="51">
        <f t="shared" si="36"/>
        <v>19533.913043478209</v>
      </c>
      <c r="R181" s="52">
        <f t="shared" si="37"/>
        <v>71533.913043478213</v>
      </c>
      <c r="S181" s="53">
        <v>71500</v>
      </c>
      <c r="T181" s="54">
        <v>0</v>
      </c>
      <c r="U181" s="55" t="s">
        <v>26</v>
      </c>
      <c r="V181" s="55" t="s">
        <v>4643</v>
      </c>
      <c r="W181" s="55" t="s">
        <v>94</v>
      </c>
      <c r="X181" s="56">
        <v>43294</v>
      </c>
      <c r="Y181" s="57" t="s">
        <v>7684</v>
      </c>
      <c r="Z181" s="57"/>
      <c r="AA181" s="58"/>
      <c r="AB181" s="58"/>
      <c r="AC181" s="58"/>
      <c r="AD181" s="58"/>
      <c r="AE181" s="58"/>
      <c r="AF181" s="58"/>
      <c r="AG181" s="58">
        <v>100000</v>
      </c>
      <c r="AH181" s="58">
        <v>180000</v>
      </c>
      <c r="AI181" s="58"/>
      <c r="AJ181" s="58"/>
      <c r="AK181" s="58"/>
      <c r="AL181" s="58"/>
      <c r="AM181" s="58"/>
      <c r="AN181" s="58"/>
      <c r="AO181" s="58"/>
      <c r="AP181" s="58"/>
      <c r="AQ181" s="58">
        <v>92000</v>
      </c>
      <c r="AR181" s="59">
        <f t="shared" si="38"/>
        <v>3</v>
      </c>
      <c r="AS181" s="59">
        <f t="shared" si="39"/>
        <v>372000</v>
      </c>
      <c r="AT181" s="58">
        <f t="shared" si="32"/>
        <v>124000</v>
      </c>
      <c r="AU181" s="58">
        <f t="shared" si="33"/>
        <v>92000</v>
      </c>
      <c r="AV181" s="59">
        <f t="shared" si="34"/>
        <v>52500</v>
      </c>
      <c r="AW181" s="59">
        <f t="shared" si="41"/>
        <v>20500</v>
      </c>
      <c r="AX181" s="60">
        <f t="shared" si="40"/>
        <v>0.73426573426573416</v>
      </c>
      <c r="AY181" s="58">
        <v>92000</v>
      </c>
    </row>
    <row r="182" spans="1:51" ht="31.5" x14ac:dyDescent="0.25">
      <c r="A182" s="45">
        <v>2046</v>
      </c>
      <c r="B182" s="46" t="s">
        <v>6740</v>
      </c>
      <c r="C182" s="47" t="s">
        <v>6735</v>
      </c>
      <c r="D182" s="47" t="s">
        <v>6402</v>
      </c>
      <c r="E182" s="48" t="s">
        <v>6741</v>
      </c>
      <c r="F182" s="49" t="s">
        <v>6742</v>
      </c>
      <c r="G182" s="49" t="s">
        <v>6742</v>
      </c>
      <c r="H182" s="50" t="s">
        <v>6742</v>
      </c>
      <c r="I182" s="46"/>
      <c r="J182" s="46">
        <v>1573</v>
      </c>
      <c r="K182" s="49">
        <v>1573</v>
      </c>
      <c r="L182" s="49" t="s">
        <v>6736</v>
      </c>
      <c r="M182" s="51">
        <v>60000</v>
      </c>
      <c r="N182" s="51">
        <f t="shared" si="35"/>
        <v>5600</v>
      </c>
      <c r="O182" s="51">
        <v>5634.7826086956502</v>
      </c>
      <c r="P182" s="51">
        <v>65600</v>
      </c>
      <c r="Q182" s="51">
        <f t="shared" si="36"/>
        <v>7325.2173913043453</v>
      </c>
      <c r="R182" s="52">
        <f t="shared" si="37"/>
        <v>67325.217391304352</v>
      </c>
      <c r="S182" s="53">
        <v>67300</v>
      </c>
      <c r="T182" s="54" t="s">
        <v>6618</v>
      </c>
      <c r="U182" s="55" t="s">
        <v>6404</v>
      </c>
      <c r="V182" s="55" t="s">
        <v>6493</v>
      </c>
      <c r="W182" s="55" t="s">
        <v>173</v>
      </c>
      <c r="X182" s="56">
        <v>43294</v>
      </c>
      <c r="Y182" s="57" t="s">
        <v>7684</v>
      </c>
      <c r="Z182" s="57"/>
      <c r="AA182" s="58"/>
      <c r="AB182" s="58"/>
      <c r="AC182" s="58"/>
      <c r="AD182" s="58"/>
      <c r="AE182" s="58"/>
      <c r="AF182" s="58"/>
      <c r="AG182" s="58">
        <v>126000</v>
      </c>
      <c r="AH182" s="58"/>
      <c r="AI182" s="58">
        <v>138000</v>
      </c>
      <c r="AJ182" s="58"/>
      <c r="AK182" s="58"/>
      <c r="AL182" s="58"/>
      <c r="AM182" s="58">
        <v>138000</v>
      </c>
      <c r="AN182" s="58"/>
      <c r="AO182" s="58"/>
      <c r="AP182" s="58"/>
      <c r="AQ182" s="58">
        <v>94000</v>
      </c>
      <c r="AR182" s="59">
        <f t="shared" si="38"/>
        <v>4</v>
      </c>
      <c r="AS182" s="59">
        <f t="shared" si="39"/>
        <v>496000</v>
      </c>
      <c r="AT182" s="58">
        <f t="shared" si="32"/>
        <v>124000</v>
      </c>
      <c r="AU182" s="58">
        <f t="shared" si="33"/>
        <v>94000</v>
      </c>
      <c r="AV182" s="59">
        <f t="shared" si="34"/>
        <v>56700</v>
      </c>
      <c r="AW182" s="59">
        <f t="shared" si="41"/>
        <v>26700</v>
      </c>
      <c r="AX182" s="60">
        <f t="shared" si="40"/>
        <v>0.84249628528974729</v>
      </c>
      <c r="AY182" s="58">
        <v>94000</v>
      </c>
    </row>
    <row r="183" spans="1:51" ht="31.5" x14ac:dyDescent="0.25">
      <c r="A183" s="45">
        <v>2072</v>
      </c>
      <c r="B183" s="46" t="s">
        <v>6864</v>
      </c>
      <c r="C183" s="47" t="s">
        <v>6862</v>
      </c>
      <c r="D183" s="47" t="s">
        <v>6803</v>
      </c>
      <c r="E183" s="48" t="s">
        <v>6865</v>
      </c>
      <c r="F183" s="49" t="s">
        <v>6866</v>
      </c>
      <c r="G183" s="49" t="s">
        <v>6866</v>
      </c>
      <c r="H183" s="50" t="s">
        <v>6866</v>
      </c>
      <c r="I183" s="46"/>
      <c r="J183" s="46">
        <v>1664</v>
      </c>
      <c r="K183" s="49">
        <v>1664</v>
      </c>
      <c r="L183" s="49" t="s">
        <v>6863</v>
      </c>
      <c r="M183" s="51">
        <v>62600</v>
      </c>
      <c r="N183" s="51">
        <f t="shared" si="35"/>
        <v>14700</v>
      </c>
      <c r="O183" s="51">
        <v>14713.043478260901</v>
      </c>
      <c r="P183" s="51">
        <v>77300</v>
      </c>
      <c r="Q183" s="51">
        <f t="shared" si="36"/>
        <v>19126.956521739172</v>
      </c>
      <c r="R183" s="52">
        <f t="shared" si="37"/>
        <v>81726.956521739165</v>
      </c>
      <c r="S183" s="53">
        <v>81700</v>
      </c>
      <c r="T183" s="54">
        <v>0</v>
      </c>
      <c r="U183" s="55" t="s">
        <v>6804</v>
      </c>
      <c r="V183" s="55" t="s">
        <v>6805</v>
      </c>
      <c r="W183" s="55" t="s">
        <v>173</v>
      </c>
      <c r="X183" s="56">
        <v>43294</v>
      </c>
      <c r="Y183" s="57" t="s">
        <v>7688</v>
      </c>
      <c r="Z183" s="57"/>
      <c r="AA183" s="58">
        <v>95000</v>
      </c>
      <c r="AB183" s="58"/>
      <c r="AC183" s="58"/>
      <c r="AD183" s="58"/>
      <c r="AE183" s="58"/>
      <c r="AF183" s="58"/>
      <c r="AG183" s="58">
        <v>115000</v>
      </c>
      <c r="AH183" s="58">
        <v>128000</v>
      </c>
      <c r="AI183" s="58"/>
      <c r="AJ183" s="58"/>
      <c r="AK183" s="58"/>
      <c r="AL183" s="58"/>
      <c r="AM183" s="58">
        <v>116000</v>
      </c>
      <c r="AN183" s="58"/>
      <c r="AO183" s="58"/>
      <c r="AP183" s="58"/>
      <c r="AQ183" s="58">
        <v>116000</v>
      </c>
      <c r="AR183" s="59">
        <f t="shared" si="38"/>
        <v>5</v>
      </c>
      <c r="AS183" s="59">
        <f t="shared" si="39"/>
        <v>570000</v>
      </c>
      <c r="AT183" s="58">
        <f t="shared" si="32"/>
        <v>114000</v>
      </c>
      <c r="AU183" s="58">
        <f t="shared" si="33"/>
        <v>95000</v>
      </c>
      <c r="AV183" s="59">
        <f t="shared" si="34"/>
        <v>32300</v>
      </c>
      <c r="AW183" s="59">
        <f t="shared" ref="AW183:AW210" si="42">AU183-S183</f>
        <v>13300</v>
      </c>
      <c r="AX183" s="60">
        <f t="shared" si="40"/>
        <v>0.39534883720930236</v>
      </c>
      <c r="AY183" s="58">
        <v>95000</v>
      </c>
    </row>
    <row r="184" spans="1:51" ht="31.5" x14ac:dyDescent="0.25">
      <c r="A184" s="45">
        <v>2084</v>
      </c>
      <c r="B184" s="46" t="s">
        <v>6913</v>
      </c>
      <c r="C184" s="47" t="s">
        <v>6914</v>
      </c>
      <c r="D184" s="47" t="s">
        <v>6803</v>
      </c>
      <c r="E184" s="48" t="s">
        <v>6915</v>
      </c>
      <c r="F184" s="49" t="s">
        <v>6916</v>
      </c>
      <c r="G184" s="49" t="s">
        <v>6916</v>
      </c>
      <c r="H184" s="50" t="s">
        <v>6916</v>
      </c>
      <c r="I184" s="46"/>
      <c r="J184" s="46">
        <v>1730</v>
      </c>
      <c r="K184" s="49">
        <v>1730</v>
      </c>
      <c r="L184" s="49" t="s">
        <v>6917</v>
      </c>
      <c r="M184" s="51">
        <v>57000</v>
      </c>
      <c r="N184" s="51">
        <f t="shared" si="35"/>
        <v>13300</v>
      </c>
      <c r="O184" s="51">
        <v>13304.347826087</v>
      </c>
      <c r="P184" s="51">
        <v>70300</v>
      </c>
      <c r="Q184" s="51">
        <f t="shared" si="36"/>
        <v>17295.652173913099</v>
      </c>
      <c r="R184" s="52">
        <f t="shared" si="37"/>
        <v>74295.652173913099</v>
      </c>
      <c r="S184" s="53">
        <v>74200</v>
      </c>
      <c r="T184" s="54">
        <v>0</v>
      </c>
      <c r="U184" s="55" t="s">
        <v>6804</v>
      </c>
      <c r="V184" s="55" t="s">
        <v>6805</v>
      </c>
      <c r="W184" s="55" t="s">
        <v>173</v>
      </c>
      <c r="X184" s="56">
        <v>43294</v>
      </c>
      <c r="Y184" s="57" t="s">
        <v>7684</v>
      </c>
      <c r="Z184" s="57"/>
      <c r="AA184" s="58"/>
      <c r="AB184" s="58"/>
      <c r="AC184" s="58"/>
      <c r="AD184" s="58"/>
      <c r="AE184" s="58"/>
      <c r="AF184" s="58"/>
      <c r="AG184" s="58">
        <v>105000</v>
      </c>
      <c r="AH184" s="58">
        <v>111000</v>
      </c>
      <c r="AI184" s="58"/>
      <c r="AJ184" s="58">
        <v>98500</v>
      </c>
      <c r="AK184" s="58"/>
      <c r="AL184" s="58"/>
      <c r="AM184" s="58"/>
      <c r="AN184" s="58"/>
      <c r="AO184" s="58"/>
      <c r="AP184" s="58"/>
      <c r="AQ184" s="58">
        <v>107000</v>
      </c>
      <c r="AR184" s="59">
        <f t="shared" si="38"/>
        <v>4</v>
      </c>
      <c r="AS184" s="59">
        <f t="shared" si="39"/>
        <v>421500</v>
      </c>
      <c r="AT184" s="58">
        <f t="shared" si="32"/>
        <v>105400</v>
      </c>
      <c r="AU184" s="58">
        <f t="shared" si="33"/>
        <v>98500</v>
      </c>
      <c r="AV184" s="59">
        <f t="shared" si="34"/>
        <v>31200</v>
      </c>
      <c r="AW184" s="59">
        <f t="shared" si="42"/>
        <v>24300</v>
      </c>
      <c r="AX184" s="60">
        <f t="shared" si="40"/>
        <v>0.42048517520215634</v>
      </c>
      <c r="AY184" s="58">
        <v>98500</v>
      </c>
    </row>
    <row r="185" spans="1:51" ht="31.5" x14ac:dyDescent="0.25">
      <c r="A185" s="45">
        <v>895</v>
      </c>
      <c r="B185" s="46" t="s">
        <v>3250</v>
      </c>
      <c r="C185" s="47" t="s">
        <v>3231</v>
      </c>
      <c r="D185" s="47" t="s">
        <v>495</v>
      </c>
      <c r="E185" s="48" t="s">
        <v>3251</v>
      </c>
      <c r="F185" s="49" t="s">
        <v>3252</v>
      </c>
      <c r="G185" s="49" t="s">
        <v>3252</v>
      </c>
      <c r="H185" s="50" t="s">
        <v>3252</v>
      </c>
      <c r="I185" s="46" t="s">
        <v>497</v>
      </c>
      <c r="J185" s="46">
        <v>218</v>
      </c>
      <c r="K185" s="49">
        <v>218</v>
      </c>
      <c r="L185" s="49" t="s">
        <v>3234</v>
      </c>
      <c r="M185" s="51">
        <v>64000</v>
      </c>
      <c r="N185" s="51">
        <f t="shared" si="35"/>
        <v>21900</v>
      </c>
      <c r="O185" s="51">
        <v>21913.043478260901</v>
      </c>
      <c r="P185" s="51">
        <v>85900</v>
      </c>
      <c r="Q185" s="51">
        <f t="shared" si="36"/>
        <v>28486.956521739172</v>
      </c>
      <c r="R185" s="52">
        <f t="shared" si="37"/>
        <v>92486.956521739165</v>
      </c>
      <c r="S185" s="53">
        <v>92400</v>
      </c>
      <c r="T185" s="54">
        <v>0</v>
      </c>
      <c r="U185" s="55" t="s">
        <v>26</v>
      </c>
      <c r="V185" s="55" t="s">
        <v>2524</v>
      </c>
      <c r="W185" s="55" t="s">
        <v>27</v>
      </c>
      <c r="X185" s="56">
        <v>43294</v>
      </c>
      <c r="Y185" s="57" t="s">
        <v>7688</v>
      </c>
      <c r="Z185" s="57"/>
      <c r="AA185" s="58"/>
      <c r="AB185" s="58"/>
      <c r="AC185" s="58"/>
      <c r="AD185" s="58"/>
      <c r="AE185" s="58"/>
      <c r="AF185" s="58"/>
      <c r="AG185" s="58"/>
      <c r="AH185" s="58"/>
      <c r="AI185" s="58"/>
      <c r="AJ185" s="58">
        <v>98520</v>
      </c>
      <c r="AK185" s="58"/>
      <c r="AL185" s="58"/>
      <c r="AM185" s="58">
        <v>189000</v>
      </c>
      <c r="AN185" s="58"/>
      <c r="AO185" s="58"/>
      <c r="AP185" s="58"/>
      <c r="AQ185" s="58">
        <v>117000</v>
      </c>
      <c r="AR185" s="59">
        <f t="shared" si="38"/>
        <v>3</v>
      </c>
      <c r="AS185" s="59">
        <f t="shared" si="39"/>
        <v>404520</v>
      </c>
      <c r="AT185" s="58">
        <f t="shared" si="32"/>
        <v>134800</v>
      </c>
      <c r="AU185" s="58">
        <f t="shared" si="33"/>
        <v>98520</v>
      </c>
      <c r="AV185" s="59">
        <f t="shared" si="34"/>
        <v>42400</v>
      </c>
      <c r="AW185" s="59">
        <f t="shared" si="42"/>
        <v>6120</v>
      </c>
      <c r="AX185" s="60">
        <f t="shared" si="40"/>
        <v>0.45887445887445888</v>
      </c>
      <c r="AY185" s="58">
        <v>98520</v>
      </c>
    </row>
    <row r="186" spans="1:51" ht="31.5" x14ac:dyDescent="0.25">
      <c r="A186" s="45">
        <v>893</v>
      </c>
      <c r="B186" s="46" t="s">
        <v>3245</v>
      </c>
      <c r="C186" s="47" t="s">
        <v>3231</v>
      </c>
      <c r="D186" s="47" t="s">
        <v>475</v>
      </c>
      <c r="E186" s="48" t="s">
        <v>3246</v>
      </c>
      <c r="F186" s="49" t="s">
        <v>3247</v>
      </c>
      <c r="G186" s="49" t="s">
        <v>3247</v>
      </c>
      <c r="H186" s="50" t="s">
        <v>3247</v>
      </c>
      <c r="I186" s="46" t="s">
        <v>497</v>
      </c>
      <c r="J186" s="46">
        <v>218</v>
      </c>
      <c r="K186" s="49">
        <v>218</v>
      </c>
      <c r="L186" s="49" t="s">
        <v>3234</v>
      </c>
      <c r="M186" s="51">
        <v>64000</v>
      </c>
      <c r="N186" s="51">
        <f t="shared" si="35"/>
        <v>21900</v>
      </c>
      <c r="O186" s="51">
        <v>21913.043478260901</v>
      </c>
      <c r="P186" s="51">
        <v>85900</v>
      </c>
      <c r="Q186" s="51">
        <f t="shared" si="36"/>
        <v>28486.956521739172</v>
      </c>
      <c r="R186" s="52">
        <f t="shared" si="37"/>
        <v>92486.956521739165</v>
      </c>
      <c r="S186" s="53">
        <v>92400</v>
      </c>
      <c r="T186" s="54" t="s">
        <v>2877</v>
      </c>
      <c r="U186" s="55" t="s">
        <v>26</v>
      </c>
      <c r="V186" s="55" t="s">
        <v>2524</v>
      </c>
      <c r="W186" s="55" t="s">
        <v>27</v>
      </c>
      <c r="X186" s="56">
        <v>43294</v>
      </c>
      <c r="Y186" s="57" t="s">
        <v>7684</v>
      </c>
      <c r="Z186" s="57"/>
      <c r="AA186" s="58"/>
      <c r="AB186" s="58"/>
      <c r="AC186" s="58"/>
      <c r="AD186" s="58"/>
      <c r="AE186" s="58"/>
      <c r="AF186" s="58"/>
      <c r="AG186" s="58"/>
      <c r="AH186" s="58">
        <v>167000</v>
      </c>
      <c r="AI186" s="58"/>
      <c r="AJ186" s="58">
        <v>98520</v>
      </c>
      <c r="AK186" s="58"/>
      <c r="AL186" s="58"/>
      <c r="AM186" s="58">
        <v>189000</v>
      </c>
      <c r="AN186" s="58"/>
      <c r="AO186" s="58"/>
      <c r="AP186" s="58"/>
      <c r="AQ186" s="58">
        <v>117000</v>
      </c>
      <c r="AR186" s="59">
        <f t="shared" si="38"/>
        <v>4</v>
      </c>
      <c r="AS186" s="59">
        <f t="shared" si="39"/>
        <v>571520</v>
      </c>
      <c r="AT186" s="58">
        <f t="shared" si="32"/>
        <v>142900</v>
      </c>
      <c r="AU186" s="58">
        <f t="shared" si="33"/>
        <v>98520</v>
      </c>
      <c r="AV186" s="59">
        <f t="shared" si="34"/>
        <v>50500</v>
      </c>
      <c r="AW186" s="59">
        <f t="shared" si="42"/>
        <v>6120</v>
      </c>
      <c r="AX186" s="60">
        <f t="shared" si="40"/>
        <v>0.54653679653679643</v>
      </c>
      <c r="AY186" s="58">
        <v>98520</v>
      </c>
    </row>
    <row r="187" spans="1:51" x14ac:dyDescent="0.25">
      <c r="A187" s="45">
        <v>1841</v>
      </c>
      <c r="B187" s="46" t="s">
        <v>5961</v>
      </c>
      <c r="C187" s="47" t="s">
        <v>5952</v>
      </c>
      <c r="D187" s="47" t="s">
        <v>4315</v>
      </c>
      <c r="E187" s="48" t="s">
        <v>5962</v>
      </c>
      <c r="F187" s="49" t="s">
        <v>5960</v>
      </c>
      <c r="G187" s="49" t="s">
        <v>5960</v>
      </c>
      <c r="H187" s="50" t="s">
        <v>5960</v>
      </c>
      <c r="I187" s="46" t="s">
        <v>499</v>
      </c>
      <c r="J187" s="46">
        <v>1040</v>
      </c>
      <c r="K187" s="49">
        <v>1040</v>
      </c>
      <c r="L187" s="49" t="s">
        <v>5955</v>
      </c>
      <c r="M187" s="51">
        <v>21000</v>
      </c>
      <c r="N187" s="51">
        <f t="shared" si="35"/>
        <v>19700</v>
      </c>
      <c r="O187" s="51">
        <v>19721.739130434798</v>
      </c>
      <c r="P187" s="51">
        <v>40700</v>
      </c>
      <c r="Q187" s="51">
        <f t="shared" si="36"/>
        <v>25638.260869565238</v>
      </c>
      <c r="R187" s="52">
        <f t="shared" si="37"/>
        <v>46638.260869565238</v>
      </c>
      <c r="S187" s="53">
        <v>46600</v>
      </c>
      <c r="T187" s="54">
        <v>0</v>
      </c>
      <c r="U187" s="55" t="s">
        <v>26</v>
      </c>
      <c r="V187" s="55" t="s">
        <v>421</v>
      </c>
      <c r="W187" s="55" t="s">
        <v>27</v>
      </c>
      <c r="X187" s="56">
        <v>43294</v>
      </c>
      <c r="Y187" s="57" t="s">
        <v>7684</v>
      </c>
      <c r="Z187" s="57"/>
      <c r="AA187" s="58"/>
      <c r="AB187" s="58"/>
      <c r="AC187" s="58"/>
      <c r="AD187" s="58"/>
      <c r="AE187" s="58"/>
      <c r="AF187" s="58"/>
      <c r="AG187" s="58"/>
      <c r="AH187" s="58">
        <v>169000</v>
      </c>
      <c r="AI187" s="58"/>
      <c r="AJ187" s="58">
        <v>44760</v>
      </c>
      <c r="AK187" s="58">
        <v>130000</v>
      </c>
      <c r="AL187" s="58"/>
      <c r="AM187" s="58"/>
      <c r="AN187" s="58"/>
      <c r="AO187" s="58"/>
      <c r="AP187" s="58"/>
      <c r="AQ187" s="58">
        <v>60000</v>
      </c>
      <c r="AR187" s="59">
        <f t="shared" si="38"/>
        <v>4</v>
      </c>
      <c r="AS187" s="59">
        <f t="shared" si="39"/>
        <v>403760</v>
      </c>
      <c r="AT187" s="58">
        <f t="shared" si="32"/>
        <v>100900</v>
      </c>
      <c r="AU187" s="58">
        <f t="shared" si="33"/>
        <v>44760</v>
      </c>
      <c r="AV187" s="59">
        <f t="shared" si="34"/>
        <v>54300</v>
      </c>
      <c r="AW187" s="59">
        <f t="shared" si="42"/>
        <v>-1840</v>
      </c>
      <c r="AX187" s="60">
        <f t="shared" si="40"/>
        <v>1.1652360515021458</v>
      </c>
      <c r="AY187" s="58">
        <v>100900</v>
      </c>
    </row>
    <row r="188" spans="1:51" x14ac:dyDescent="0.25">
      <c r="A188" s="45">
        <v>1650</v>
      </c>
      <c r="B188" s="46" t="s">
        <v>5381</v>
      </c>
      <c r="C188" s="47" t="s">
        <v>5377</v>
      </c>
      <c r="D188" s="47" t="s">
        <v>549</v>
      </c>
      <c r="E188" s="48" t="s">
        <v>5382</v>
      </c>
      <c r="F188" s="49" t="s">
        <v>5379</v>
      </c>
      <c r="G188" s="49" t="s">
        <v>5379</v>
      </c>
      <c r="H188" s="50" t="s">
        <v>5379</v>
      </c>
      <c r="I188" s="46" t="s">
        <v>439</v>
      </c>
      <c r="J188" s="46">
        <v>867</v>
      </c>
      <c r="K188" s="49">
        <v>867</v>
      </c>
      <c r="L188" s="49" t="s">
        <v>5380</v>
      </c>
      <c r="M188" s="51">
        <v>34500</v>
      </c>
      <c r="N188" s="51">
        <f t="shared" si="35"/>
        <v>15800</v>
      </c>
      <c r="O188" s="51">
        <v>15808.695652173899</v>
      </c>
      <c r="P188" s="51">
        <v>50300</v>
      </c>
      <c r="Q188" s="51">
        <f t="shared" si="36"/>
        <v>20551.30434782607</v>
      </c>
      <c r="R188" s="52">
        <f t="shared" si="37"/>
        <v>55051.304347826066</v>
      </c>
      <c r="S188" s="53">
        <v>55000</v>
      </c>
      <c r="T188" s="54">
        <v>0</v>
      </c>
      <c r="U188" s="55" t="s">
        <v>199</v>
      </c>
      <c r="V188" s="55" t="s">
        <v>4643</v>
      </c>
      <c r="W188" s="55" t="s">
        <v>196</v>
      </c>
      <c r="X188" s="56">
        <v>43294</v>
      </c>
      <c r="Y188" s="57" t="s">
        <v>7684</v>
      </c>
      <c r="Z188" s="57"/>
      <c r="AA188" s="58"/>
      <c r="AB188" s="58"/>
      <c r="AC188" s="58"/>
      <c r="AD188" s="58"/>
      <c r="AE188" s="58"/>
      <c r="AF188" s="58"/>
      <c r="AG188" s="58">
        <v>106000</v>
      </c>
      <c r="AH188" s="58">
        <v>190000</v>
      </c>
      <c r="AI188" s="58"/>
      <c r="AJ188" s="58"/>
      <c r="AK188" s="58"/>
      <c r="AL188" s="58"/>
      <c r="AM188" s="58"/>
      <c r="AN188" s="58"/>
      <c r="AO188" s="58"/>
      <c r="AP188" s="58"/>
      <c r="AQ188" s="58">
        <v>150000</v>
      </c>
      <c r="AR188" s="59">
        <f t="shared" si="38"/>
        <v>3</v>
      </c>
      <c r="AS188" s="59">
        <f t="shared" si="39"/>
        <v>446000</v>
      </c>
      <c r="AT188" s="58">
        <f t="shared" si="32"/>
        <v>148700</v>
      </c>
      <c r="AU188" s="58">
        <f t="shared" si="33"/>
        <v>106000</v>
      </c>
      <c r="AV188" s="59">
        <f t="shared" si="34"/>
        <v>93700</v>
      </c>
      <c r="AW188" s="59">
        <f t="shared" si="42"/>
        <v>51000</v>
      </c>
      <c r="AX188" s="60">
        <f t="shared" si="40"/>
        <v>1.7036363636363636</v>
      </c>
      <c r="AY188" s="58">
        <v>106000</v>
      </c>
    </row>
    <row r="189" spans="1:51" x14ac:dyDescent="0.25">
      <c r="A189" s="45">
        <v>2050</v>
      </c>
      <c r="B189" s="46" t="s">
        <v>6760</v>
      </c>
      <c r="C189" s="47" t="s">
        <v>6758</v>
      </c>
      <c r="D189" s="47" t="s">
        <v>6402</v>
      </c>
      <c r="E189" s="48" t="s">
        <v>6761</v>
      </c>
      <c r="F189" s="49" t="s">
        <v>6762</v>
      </c>
      <c r="G189" s="49" t="s">
        <v>6762</v>
      </c>
      <c r="H189" s="50" t="s">
        <v>6762</v>
      </c>
      <c r="I189" s="46"/>
      <c r="J189" s="46">
        <v>1583</v>
      </c>
      <c r="K189" s="49">
        <v>1583</v>
      </c>
      <c r="L189" s="49" t="s">
        <v>6759</v>
      </c>
      <c r="M189" s="51">
        <v>70000</v>
      </c>
      <c r="N189" s="51">
        <f t="shared" si="35"/>
        <v>6500</v>
      </c>
      <c r="O189" s="51">
        <v>6573.9130434782601</v>
      </c>
      <c r="P189" s="51">
        <v>76500</v>
      </c>
      <c r="Q189" s="51">
        <f t="shared" si="36"/>
        <v>8546.0869565217381</v>
      </c>
      <c r="R189" s="52">
        <f t="shared" si="37"/>
        <v>78546.086956521744</v>
      </c>
      <c r="S189" s="53">
        <v>78500</v>
      </c>
      <c r="T189" s="54">
        <v>0</v>
      </c>
      <c r="U189" s="55" t="s">
        <v>6404</v>
      </c>
      <c r="V189" s="55" t="s">
        <v>6493</v>
      </c>
      <c r="W189" s="55" t="s">
        <v>173</v>
      </c>
      <c r="X189" s="56">
        <v>43294</v>
      </c>
      <c r="Y189" s="57" t="s">
        <v>7684</v>
      </c>
      <c r="Z189" s="57"/>
      <c r="AA189" s="58"/>
      <c r="AB189" s="58"/>
      <c r="AC189" s="58"/>
      <c r="AD189" s="58"/>
      <c r="AE189" s="58"/>
      <c r="AF189" s="58"/>
      <c r="AG189" s="58">
        <v>190000</v>
      </c>
      <c r="AH189" s="58"/>
      <c r="AI189" s="58"/>
      <c r="AJ189" s="58">
        <v>107100</v>
      </c>
      <c r="AK189" s="58"/>
      <c r="AL189" s="58"/>
      <c r="AM189" s="58"/>
      <c r="AN189" s="58"/>
      <c r="AO189" s="58"/>
      <c r="AP189" s="58"/>
      <c r="AQ189" s="58">
        <v>111000</v>
      </c>
      <c r="AR189" s="59">
        <f t="shared" si="38"/>
        <v>3</v>
      </c>
      <c r="AS189" s="59">
        <f t="shared" si="39"/>
        <v>408100</v>
      </c>
      <c r="AT189" s="58">
        <f t="shared" si="32"/>
        <v>136000</v>
      </c>
      <c r="AU189" s="58">
        <f t="shared" si="33"/>
        <v>107100</v>
      </c>
      <c r="AV189" s="59">
        <f t="shared" si="34"/>
        <v>57500</v>
      </c>
      <c r="AW189" s="59">
        <f t="shared" si="42"/>
        <v>28600</v>
      </c>
      <c r="AX189" s="60">
        <f t="shared" si="40"/>
        <v>0.73248407643312108</v>
      </c>
      <c r="AY189" s="58">
        <v>107100</v>
      </c>
    </row>
    <row r="190" spans="1:51" ht="31.5" x14ac:dyDescent="0.25">
      <c r="A190" s="45">
        <v>887</v>
      </c>
      <c r="B190" s="46" t="s">
        <v>3227</v>
      </c>
      <c r="C190" s="47" t="s">
        <v>3220</v>
      </c>
      <c r="D190" s="47" t="s">
        <v>496</v>
      </c>
      <c r="E190" s="48" t="s">
        <v>3228</v>
      </c>
      <c r="F190" s="49" t="s">
        <v>3229</v>
      </c>
      <c r="G190" s="49" t="s">
        <v>3229</v>
      </c>
      <c r="H190" s="50" t="s">
        <v>3229</v>
      </c>
      <c r="I190" s="46" t="s">
        <v>497</v>
      </c>
      <c r="J190" s="46">
        <v>217</v>
      </c>
      <c r="K190" s="49">
        <v>217</v>
      </c>
      <c r="L190" s="49" t="s">
        <v>3223</v>
      </c>
      <c r="M190" s="51">
        <v>69500</v>
      </c>
      <c r="N190" s="51">
        <f t="shared" si="35"/>
        <v>24800</v>
      </c>
      <c r="O190" s="51">
        <v>24886.956521739099</v>
      </c>
      <c r="P190" s="51">
        <v>94300</v>
      </c>
      <c r="Q190" s="51">
        <f t="shared" si="36"/>
        <v>32353.043478260832</v>
      </c>
      <c r="R190" s="52">
        <f t="shared" si="37"/>
        <v>101853.04347826084</v>
      </c>
      <c r="S190" s="53">
        <v>101800</v>
      </c>
      <c r="T190" s="54" t="s">
        <v>2877</v>
      </c>
      <c r="U190" s="55" t="s">
        <v>476</v>
      </c>
      <c r="V190" s="55" t="s">
        <v>2524</v>
      </c>
      <c r="W190" s="55" t="s">
        <v>173</v>
      </c>
      <c r="X190" s="56">
        <v>43294</v>
      </c>
      <c r="Y190" s="57" t="s">
        <v>7684</v>
      </c>
      <c r="Z190" s="57"/>
      <c r="AA190" s="58"/>
      <c r="AB190" s="58"/>
      <c r="AC190" s="58"/>
      <c r="AD190" s="58"/>
      <c r="AE190" s="58"/>
      <c r="AF190" s="58"/>
      <c r="AG190" s="58">
        <v>197000</v>
      </c>
      <c r="AH190" s="58"/>
      <c r="AI190" s="58"/>
      <c r="AJ190" s="58">
        <v>108120</v>
      </c>
      <c r="AK190" s="58"/>
      <c r="AL190" s="58"/>
      <c r="AM190" s="58"/>
      <c r="AN190" s="58"/>
      <c r="AO190" s="58"/>
      <c r="AP190" s="58"/>
      <c r="AQ190" s="58">
        <v>128000</v>
      </c>
      <c r="AR190" s="59">
        <f t="shared" si="38"/>
        <v>3</v>
      </c>
      <c r="AS190" s="59">
        <f t="shared" si="39"/>
        <v>433120</v>
      </c>
      <c r="AT190" s="58">
        <f t="shared" si="32"/>
        <v>144400</v>
      </c>
      <c r="AU190" s="58">
        <f t="shared" si="33"/>
        <v>108120</v>
      </c>
      <c r="AV190" s="59">
        <f t="shared" si="34"/>
        <v>42600</v>
      </c>
      <c r="AW190" s="59">
        <f t="shared" si="42"/>
        <v>6320</v>
      </c>
      <c r="AX190" s="60">
        <f t="shared" si="40"/>
        <v>0.41846758349705304</v>
      </c>
      <c r="AY190" s="58">
        <v>108120</v>
      </c>
    </row>
    <row r="191" spans="1:51" ht="47.25" x14ac:dyDescent="0.25">
      <c r="A191" s="45">
        <v>1990</v>
      </c>
      <c r="B191" s="46" t="s">
        <v>6488</v>
      </c>
      <c r="C191" s="47" t="s">
        <v>6489</v>
      </c>
      <c r="D191" s="47" t="s">
        <v>6402</v>
      </c>
      <c r="E191" s="48" t="s">
        <v>6490</v>
      </c>
      <c r="F191" s="49" t="s">
        <v>6491</v>
      </c>
      <c r="G191" s="49" t="s">
        <v>6491</v>
      </c>
      <c r="H191" s="50" t="s">
        <v>6491</v>
      </c>
      <c r="I191" s="46"/>
      <c r="J191" s="46">
        <v>1466</v>
      </c>
      <c r="K191" s="49">
        <v>1466</v>
      </c>
      <c r="L191" s="49" t="s">
        <v>6492</v>
      </c>
      <c r="M191" s="51">
        <v>75000</v>
      </c>
      <c r="N191" s="51">
        <f t="shared" si="35"/>
        <v>7000</v>
      </c>
      <c r="O191" s="51">
        <v>7043.4782608695696</v>
      </c>
      <c r="P191" s="51">
        <v>82000</v>
      </c>
      <c r="Q191" s="51">
        <f t="shared" si="36"/>
        <v>9156.5217391304395</v>
      </c>
      <c r="R191" s="52">
        <f t="shared" si="37"/>
        <v>84156.521739130432</v>
      </c>
      <c r="S191" s="53">
        <v>84100</v>
      </c>
      <c r="T191" s="54" t="s">
        <v>4314</v>
      </c>
      <c r="U191" s="55" t="s">
        <v>200</v>
      </c>
      <c r="V191" s="55" t="s">
        <v>421</v>
      </c>
      <c r="W191" s="55" t="s">
        <v>195</v>
      </c>
      <c r="X191" s="56">
        <v>43294</v>
      </c>
      <c r="Y191" s="57" t="s">
        <v>7684</v>
      </c>
      <c r="Z191" s="57"/>
      <c r="AA191" s="58"/>
      <c r="AB191" s="58"/>
      <c r="AC191" s="58"/>
      <c r="AD191" s="58"/>
      <c r="AE191" s="58"/>
      <c r="AF191" s="58"/>
      <c r="AG191" s="58">
        <v>258000</v>
      </c>
      <c r="AH191" s="58"/>
      <c r="AI191" s="58">
        <v>313000</v>
      </c>
      <c r="AJ191" s="58"/>
      <c r="AK191" s="58"/>
      <c r="AL191" s="58"/>
      <c r="AM191" s="58"/>
      <c r="AN191" s="58"/>
      <c r="AO191" s="58"/>
      <c r="AP191" s="58"/>
      <c r="AQ191" s="58">
        <v>114000</v>
      </c>
      <c r="AR191" s="59">
        <f t="shared" si="38"/>
        <v>3</v>
      </c>
      <c r="AS191" s="59">
        <f t="shared" si="39"/>
        <v>685000</v>
      </c>
      <c r="AT191" s="58">
        <f t="shared" si="32"/>
        <v>228300</v>
      </c>
      <c r="AU191" s="58">
        <f t="shared" si="33"/>
        <v>114000</v>
      </c>
      <c r="AV191" s="59">
        <f t="shared" si="34"/>
        <v>144200</v>
      </c>
      <c r="AW191" s="59">
        <f t="shared" si="42"/>
        <v>29900</v>
      </c>
      <c r="AX191" s="60">
        <f t="shared" si="40"/>
        <v>1.7146254458977408</v>
      </c>
      <c r="AY191" s="58">
        <v>114000</v>
      </c>
    </row>
    <row r="192" spans="1:51" x14ac:dyDescent="0.25">
      <c r="A192" s="45">
        <v>2035</v>
      </c>
      <c r="B192" s="46" t="s">
        <v>6687</v>
      </c>
      <c r="C192" s="47" t="s">
        <v>6685</v>
      </c>
      <c r="D192" s="47" t="s">
        <v>6402</v>
      </c>
      <c r="E192" s="48" t="s">
        <v>6688</v>
      </c>
      <c r="F192" s="49" t="s">
        <v>6689</v>
      </c>
      <c r="G192" s="49" t="s">
        <v>6689</v>
      </c>
      <c r="H192" s="50" t="s">
        <v>6689</v>
      </c>
      <c r="I192" s="46"/>
      <c r="J192" s="46">
        <v>1526</v>
      </c>
      <c r="K192" s="49">
        <v>1526</v>
      </c>
      <c r="L192" s="49" t="s">
        <v>6686</v>
      </c>
      <c r="M192" s="51">
        <v>75000</v>
      </c>
      <c r="N192" s="51">
        <f t="shared" si="35"/>
        <v>7000</v>
      </c>
      <c r="O192" s="51">
        <v>7043.4782608695696</v>
      </c>
      <c r="P192" s="51">
        <v>82000</v>
      </c>
      <c r="Q192" s="51">
        <f t="shared" si="36"/>
        <v>9156.5217391304395</v>
      </c>
      <c r="R192" s="52">
        <f t="shared" si="37"/>
        <v>84156.521739130432</v>
      </c>
      <c r="S192" s="53">
        <v>84100</v>
      </c>
      <c r="T192" s="54">
        <v>0</v>
      </c>
      <c r="U192" s="55" t="s">
        <v>2615</v>
      </c>
      <c r="V192" s="55" t="s">
        <v>6385</v>
      </c>
      <c r="W192" s="55" t="s">
        <v>173</v>
      </c>
      <c r="X192" s="56">
        <v>43294</v>
      </c>
      <c r="Y192" s="57" t="s">
        <v>7684</v>
      </c>
      <c r="Z192" s="57"/>
      <c r="AA192" s="58">
        <v>150000</v>
      </c>
      <c r="AB192" s="58">
        <v>150000</v>
      </c>
      <c r="AC192" s="58"/>
      <c r="AD192" s="58"/>
      <c r="AE192" s="58"/>
      <c r="AF192" s="58"/>
      <c r="AG192" s="58">
        <v>146000</v>
      </c>
      <c r="AH192" s="58"/>
      <c r="AI192" s="58"/>
      <c r="AJ192" s="58">
        <v>114800</v>
      </c>
      <c r="AK192" s="58"/>
      <c r="AL192" s="58"/>
      <c r="AM192" s="58"/>
      <c r="AN192" s="58"/>
      <c r="AO192" s="58"/>
      <c r="AP192" s="58"/>
      <c r="AQ192" s="58">
        <v>118000</v>
      </c>
      <c r="AR192" s="59">
        <f t="shared" si="38"/>
        <v>5</v>
      </c>
      <c r="AS192" s="59">
        <f t="shared" si="39"/>
        <v>678800</v>
      </c>
      <c r="AT192" s="58">
        <f t="shared" si="32"/>
        <v>135800</v>
      </c>
      <c r="AU192" s="58">
        <f t="shared" si="33"/>
        <v>114800</v>
      </c>
      <c r="AV192" s="59">
        <f t="shared" si="34"/>
        <v>51700</v>
      </c>
      <c r="AW192" s="59">
        <f t="shared" si="42"/>
        <v>30700</v>
      </c>
      <c r="AX192" s="60">
        <f t="shared" si="40"/>
        <v>0.61474435196194999</v>
      </c>
      <c r="AY192" s="58">
        <v>114800</v>
      </c>
    </row>
    <row r="193" spans="1:51" x14ac:dyDescent="0.25">
      <c r="A193" s="45">
        <v>2038</v>
      </c>
      <c r="B193" s="46" t="s">
        <v>6700</v>
      </c>
      <c r="C193" s="47" t="s">
        <v>6701</v>
      </c>
      <c r="D193" s="47" t="s">
        <v>6402</v>
      </c>
      <c r="E193" s="48" t="s">
        <v>6702</v>
      </c>
      <c r="F193" s="49" t="s">
        <v>6703</v>
      </c>
      <c r="G193" s="49" t="s">
        <v>6703</v>
      </c>
      <c r="H193" s="50" t="s">
        <v>6703</v>
      </c>
      <c r="I193" s="46"/>
      <c r="J193" s="46">
        <v>1541</v>
      </c>
      <c r="K193" s="49">
        <v>1541</v>
      </c>
      <c r="L193" s="49" t="s">
        <v>6704</v>
      </c>
      <c r="M193" s="51">
        <v>75000</v>
      </c>
      <c r="N193" s="51">
        <f t="shared" si="35"/>
        <v>7000</v>
      </c>
      <c r="O193" s="51">
        <v>7043.4782608695696</v>
      </c>
      <c r="P193" s="51">
        <v>82000</v>
      </c>
      <c r="Q193" s="51">
        <f t="shared" si="36"/>
        <v>9156.5217391304395</v>
      </c>
      <c r="R193" s="52">
        <f t="shared" si="37"/>
        <v>84156.521739130432</v>
      </c>
      <c r="S193" s="53">
        <v>84100</v>
      </c>
      <c r="T193" s="54">
        <v>0</v>
      </c>
      <c r="U193" s="55" t="s">
        <v>6404</v>
      </c>
      <c r="V193" s="55" t="s">
        <v>6493</v>
      </c>
      <c r="W193" s="55" t="s">
        <v>173</v>
      </c>
      <c r="X193" s="56">
        <v>43294</v>
      </c>
      <c r="Y193" s="57" t="s">
        <v>7684</v>
      </c>
      <c r="Z193" s="57"/>
      <c r="AA193" s="58">
        <v>144000</v>
      </c>
      <c r="AB193" s="58"/>
      <c r="AC193" s="58"/>
      <c r="AD193" s="58"/>
      <c r="AE193" s="58"/>
      <c r="AF193" s="58"/>
      <c r="AG193" s="58">
        <v>177000</v>
      </c>
      <c r="AH193" s="58"/>
      <c r="AI193" s="58"/>
      <c r="AJ193" s="58">
        <v>114800</v>
      </c>
      <c r="AK193" s="58"/>
      <c r="AL193" s="58"/>
      <c r="AM193" s="58"/>
      <c r="AN193" s="58"/>
      <c r="AO193" s="58"/>
      <c r="AP193" s="58"/>
      <c r="AQ193" s="58">
        <v>133000</v>
      </c>
      <c r="AR193" s="59">
        <f t="shared" si="38"/>
        <v>4</v>
      </c>
      <c r="AS193" s="59">
        <f t="shared" si="39"/>
        <v>568800</v>
      </c>
      <c r="AT193" s="58">
        <f t="shared" si="32"/>
        <v>142200</v>
      </c>
      <c r="AU193" s="58">
        <f t="shared" si="33"/>
        <v>114800</v>
      </c>
      <c r="AV193" s="59">
        <f t="shared" si="34"/>
        <v>58100</v>
      </c>
      <c r="AW193" s="59">
        <f t="shared" si="42"/>
        <v>30700</v>
      </c>
      <c r="AX193" s="60">
        <f t="shared" si="40"/>
        <v>0.69084423305588594</v>
      </c>
      <c r="AY193" s="58">
        <v>114800</v>
      </c>
    </row>
    <row r="194" spans="1:51" ht="31.5" x14ac:dyDescent="0.25">
      <c r="A194" s="45">
        <v>1820</v>
      </c>
      <c r="B194" s="46" t="s">
        <v>5887</v>
      </c>
      <c r="C194" s="47" t="s">
        <v>5885</v>
      </c>
      <c r="D194" s="47" t="s">
        <v>4315</v>
      </c>
      <c r="E194" s="48" t="s">
        <v>5888</v>
      </c>
      <c r="F194" s="49" t="s">
        <v>5889</v>
      </c>
      <c r="G194" s="49" t="s">
        <v>5889</v>
      </c>
      <c r="H194" s="50" t="s">
        <v>5889</v>
      </c>
      <c r="I194" s="46" t="s">
        <v>499</v>
      </c>
      <c r="J194" s="46">
        <v>1030</v>
      </c>
      <c r="K194" s="49">
        <v>1030</v>
      </c>
      <c r="L194" s="49" t="s">
        <v>5886</v>
      </c>
      <c r="M194" s="51">
        <v>70000</v>
      </c>
      <c r="N194" s="51">
        <f t="shared" si="35"/>
        <v>32000</v>
      </c>
      <c r="O194" s="51">
        <v>32713.043478260901</v>
      </c>
      <c r="P194" s="51">
        <v>102000</v>
      </c>
      <c r="Q194" s="51">
        <f t="shared" si="36"/>
        <v>42526.956521739172</v>
      </c>
      <c r="R194" s="52">
        <f t="shared" si="37"/>
        <v>112526.95652173916</v>
      </c>
      <c r="S194" s="53">
        <v>112500</v>
      </c>
      <c r="T194" s="54">
        <v>0</v>
      </c>
      <c r="U194" s="55" t="s">
        <v>26</v>
      </c>
      <c r="V194" s="55" t="s">
        <v>421</v>
      </c>
      <c r="W194" s="55" t="s">
        <v>27</v>
      </c>
      <c r="X194" s="56">
        <v>43294</v>
      </c>
      <c r="Y194" s="57" t="s">
        <v>7684</v>
      </c>
      <c r="Z194" s="57"/>
      <c r="AA194" s="58"/>
      <c r="AB194" s="58"/>
      <c r="AC194" s="58"/>
      <c r="AD194" s="58"/>
      <c r="AE194" s="58"/>
      <c r="AF194" s="58"/>
      <c r="AG194" s="58"/>
      <c r="AH194" s="58"/>
      <c r="AI194" s="58"/>
      <c r="AJ194" s="58">
        <v>116400</v>
      </c>
      <c r="AK194" s="58">
        <v>250000</v>
      </c>
      <c r="AL194" s="58"/>
      <c r="AM194" s="58"/>
      <c r="AN194" s="58"/>
      <c r="AO194" s="58"/>
      <c r="AP194" s="58"/>
      <c r="AQ194" s="58">
        <v>136000</v>
      </c>
      <c r="AR194" s="59">
        <f t="shared" si="38"/>
        <v>3</v>
      </c>
      <c r="AS194" s="59">
        <f t="shared" si="39"/>
        <v>502400</v>
      </c>
      <c r="AT194" s="58">
        <f t="shared" si="32"/>
        <v>167500</v>
      </c>
      <c r="AU194" s="58">
        <f t="shared" si="33"/>
        <v>116400</v>
      </c>
      <c r="AV194" s="59">
        <f t="shared" si="34"/>
        <v>55000</v>
      </c>
      <c r="AW194" s="59">
        <f t="shared" si="42"/>
        <v>3900</v>
      </c>
      <c r="AX194" s="60">
        <f t="shared" si="40"/>
        <v>0.48888888888888893</v>
      </c>
      <c r="AY194" s="58">
        <v>116400</v>
      </c>
    </row>
    <row r="195" spans="1:51" ht="31.5" x14ac:dyDescent="0.25">
      <c r="A195" s="45">
        <v>671</v>
      </c>
      <c r="B195" s="46" t="s">
        <v>2475</v>
      </c>
      <c r="C195" s="47" t="s">
        <v>2471</v>
      </c>
      <c r="D195" s="47" t="s">
        <v>467</v>
      </c>
      <c r="E195" s="48" t="s">
        <v>2476</v>
      </c>
      <c r="F195" s="49" t="s">
        <v>2477</v>
      </c>
      <c r="G195" s="49" t="s">
        <v>2477</v>
      </c>
      <c r="H195" s="50" t="s">
        <v>2477</v>
      </c>
      <c r="I195" s="46"/>
      <c r="J195" s="46">
        <v>71</v>
      </c>
      <c r="K195" s="49">
        <v>71</v>
      </c>
      <c r="L195" s="49" t="s">
        <v>2472</v>
      </c>
      <c r="M195" s="51">
        <v>70000</v>
      </c>
      <c r="N195" s="51">
        <f t="shared" si="35"/>
        <v>14800</v>
      </c>
      <c r="O195" s="51">
        <v>14869.5652173913</v>
      </c>
      <c r="P195" s="51">
        <v>84800</v>
      </c>
      <c r="Q195" s="51">
        <f t="shared" si="36"/>
        <v>19330.434782608689</v>
      </c>
      <c r="R195" s="52">
        <f t="shared" si="37"/>
        <v>89330.434782608689</v>
      </c>
      <c r="S195" s="53">
        <v>89300</v>
      </c>
      <c r="T195" s="54" t="s">
        <v>1991</v>
      </c>
      <c r="U195" s="55" t="s">
        <v>471</v>
      </c>
      <c r="V195" s="55" t="s">
        <v>1197</v>
      </c>
      <c r="W195" s="55" t="s">
        <v>173</v>
      </c>
      <c r="X195" s="56">
        <v>43294</v>
      </c>
      <c r="Y195" s="57" t="s">
        <v>7684</v>
      </c>
      <c r="Z195" s="57"/>
      <c r="AA195" s="58"/>
      <c r="AB195" s="58"/>
      <c r="AC195" s="58"/>
      <c r="AD195" s="58">
        <v>150000</v>
      </c>
      <c r="AE195" s="58"/>
      <c r="AF195" s="58"/>
      <c r="AG195" s="58">
        <v>350000</v>
      </c>
      <c r="AH195" s="58"/>
      <c r="AI195" s="58"/>
      <c r="AJ195" s="58">
        <v>118700</v>
      </c>
      <c r="AK195" s="58"/>
      <c r="AL195" s="58"/>
      <c r="AM195" s="58">
        <v>291000</v>
      </c>
      <c r="AN195" s="58"/>
      <c r="AO195" s="58"/>
      <c r="AP195" s="58"/>
      <c r="AQ195" s="58">
        <v>160000</v>
      </c>
      <c r="AR195" s="59">
        <f t="shared" si="38"/>
        <v>5</v>
      </c>
      <c r="AS195" s="59">
        <f t="shared" si="39"/>
        <v>1069700</v>
      </c>
      <c r="AT195" s="58">
        <f t="shared" si="32"/>
        <v>213900</v>
      </c>
      <c r="AU195" s="58">
        <f t="shared" si="33"/>
        <v>118700</v>
      </c>
      <c r="AV195" s="59">
        <f t="shared" si="34"/>
        <v>124600</v>
      </c>
      <c r="AW195" s="59">
        <f t="shared" si="42"/>
        <v>29400</v>
      </c>
      <c r="AX195" s="60">
        <f t="shared" si="40"/>
        <v>1.395296752519597</v>
      </c>
      <c r="AY195" s="58">
        <v>118700</v>
      </c>
    </row>
    <row r="196" spans="1:51" ht="31.5" x14ac:dyDescent="0.25">
      <c r="A196" s="45">
        <v>672</v>
      </c>
      <c r="B196" s="46" t="s">
        <v>2478</v>
      </c>
      <c r="C196" s="47" t="s">
        <v>2471</v>
      </c>
      <c r="D196" s="47" t="s">
        <v>467</v>
      </c>
      <c r="E196" s="48" t="s">
        <v>2479</v>
      </c>
      <c r="F196" s="49" t="s">
        <v>2480</v>
      </c>
      <c r="G196" s="49" t="s">
        <v>2480</v>
      </c>
      <c r="H196" s="50" t="s">
        <v>2480</v>
      </c>
      <c r="I196" s="46"/>
      <c r="J196" s="46">
        <v>71</v>
      </c>
      <c r="K196" s="49">
        <v>71</v>
      </c>
      <c r="L196" s="49" t="s">
        <v>2472</v>
      </c>
      <c r="M196" s="51">
        <v>70000</v>
      </c>
      <c r="N196" s="51">
        <f t="shared" si="35"/>
        <v>14800</v>
      </c>
      <c r="O196" s="51">
        <v>14869.5652173913</v>
      </c>
      <c r="P196" s="51">
        <v>84800</v>
      </c>
      <c r="Q196" s="51">
        <f t="shared" si="36"/>
        <v>19330.434782608689</v>
      </c>
      <c r="R196" s="52">
        <f t="shared" si="37"/>
        <v>89330.434782608689</v>
      </c>
      <c r="S196" s="53">
        <v>89300</v>
      </c>
      <c r="T196" s="54" t="s">
        <v>2003</v>
      </c>
      <c r="U196" s="55" t="s">
        <v>471</v>
      </c>
      <c r="V196" s="55" t="s">
        <v>1197</v>
      </c>
      <c r="W196" s="55" t="s">
        <v>173</v>
      </c>
      <c r="X196" s="56">
        <v>43294</v>
      </c>
      <c r="Y196" s="57" t="s">
        <v>7684</v>
      </c>
      <c r="Z196" s="57"/>
      <c r="AA196" s="58"/>
      <c r="AB196" s="58"/>
      <c r="AC196" s="58"/>
      <c r="AD196" s="58">
        <v>150000</v>
      </c>
      <c r="AE196" s="58"/>
      <c r="AF196" s="58"/>
      <c r="AG196" s="58">
        <v>350000</v>
      </c>
      <c r="AH196" s="58"/>
      <c r="AI196" s="58"/>
      <c r="AJ196" s="58">
        <v>118700</v>
      </c>
      <c r="AK196" s="58"/>
      <c r="AL196" s="58"/>
      <c r="AM196" s="58">
        <v>291000</v>
      </c>
      <c r="AN196" s="58"/>
      <c r="AO196" s="58"/>
      <c r="AP196" s="58"/>
      <c r="AQ196" s="58">
        <v>160000</v>
      </c>
      <c r="AR196" s="59">
        <f t="shared" si="38"/>
        <v>5</v>
      </c>
      <c r="AS196" s="59">
        <f t="shared" si="39"/>
        <v>1069700</v>
      </c>
      <c r="AT196" s="58">
        <f t="shared" si="32"/>
        <v>213900</v>
      </c>
      <c r="AU196" s="58">
        <f t="shared" si="33"/>
        <v>118700</v>
      </c>
      <c r="AV196" s="59">
        <f t="shared" si="34"/>
        <v>124600</v>
      </c>
      <c r="AW196" s="59">
        <f t="shared" si="42"/>
        <v>29400</v>
      </c>
      <c r="AX196" s="60">
        <f t="shared" si="40"/>
        <v>1.395296752519597</v>
      </c>
      <c r="AY196" s="58">
        <v>118700</v>
      </c>
    </row>
    <row r="197" spans="1:51" ht="31.5" x14ac:dyDescent="0.25">
      <c r="A197" s="45">
        <v>673</v>
      </c>
      <c r="B197" s="46" t="s">
        <v>2481</v>
      </c>
      <c r="C197" s="47" t="s">
        <v>2471</v>
      </c>
      <c r="D197" s="47" t="s">
        <v>467</v>
      </c>
      <c r="E197" s="48" t="s">
        <v>2482</v>
      </c>
      <c r="F197" s="49" t="s">
        <v>2483</v>
      </c>
      <c r="G197" s="49" t="s">
        <v>2483</v>
      </c>
      <c r="H197" s="50" t="s">
        <v>2483</v>
      </c>
      <c r="I197" s="46"/>
      <c r="J197" s="46">
        <v>71</v>
      </c>
      <c r="K197" s="49">
        <v>71</v>
      </c>
      <c r="L197" s="49" t="s">
        <v>2472</v>
      </c>
      <c r="M197" s="51">
        <v>70000</v>
      </c>
      <c r="N197" s="51">
        <f t="shared" si="35"/>
        <v>14800</v>
      </c>
      <c r="O197" s="51">
        <v>14869.5652173913</v>
      </c>
      <c r="P197" s="51">
        <v>84800</v>
      </c>
      <c r="Q197" s="51">
        <f t="shared" si="36"/>
        <v>19330.434782608689</v>
      </c>
      <c r="R197" s="52">
        <f t="shared" si="37"/>
        <v>89330.434782608689</v>
      </c>
      <c r="S197" s="53">
        <v>89300</v>
      </c>
      <c r="T197" s="54" t="s">
        <v>2003</v>
      </c>
      <c r="U197" s="55" t="s">
        <v>471</v>
      </c>
      <c r="V197" s="55" t="s">
        <v>1197</v>
      </c>
      <c r="W197" s="55" t="s">
        <v>173</v>
      </c>
      <c r="X197" s="56">
        <v>43294</v>
      </c>
      <c r="Y197" s="57" t="s">
        <v>7684</v>
      </c>
      <c r="Z197" s="57"/>
      <c r="AA197" s="58"/>
      <c r="AB197" s="58"/>
      <c r="AC197" s="58"/>
      <c r="AD197" s="58">
        <v>150000</v>
      </c>
      <c r="AE197" s="58"/>
      <c r="AF197" s="58"/>
      <c r="AG197" s="58">
        <v>350000</v>
      </c>
      <c r="AH197" s="58">
        <v>291000</v>
      </c>
      <c r="AI197" s="58"/>
      <c r="AJ197" s="58">
        <v>118700</v>
      </c>
      <c r="AK197" s="58"/>
      <c r="AL197" s="58"/>
      <c r="AM197" s="58">
        <v>291000</v>
      </c>
      <c r="AN197" s="58"/>
      <c r="AO197" s="58"/>
      <c r="AP197" s="58"/>
      <c r="AQ197" s="58">
        <v>160000</v>
      </c>
      <c r="AR197" s="59">
        <f t="shared" si="38"/>
        <v>6</v>
      </c>
      <c r="AS197" s="59">
        <f t="shared" si="39"/>
        <v>1360700</v>
      </c>
      <c r="AT197" s="58">
        <f t="shared" si="32"/>
        <v>226800</v>
      </c>
      <c r="AU197" s="58">
        <f t="shared" si="33"/>
        <v>118700</v>
      </c>
      <c r="AV197" s="59">
        <f t="shared" si="34"/>
        <v>137500</v>
      </c>
      <c r="AW197" s="59">
        <f t="shared" si="42"/>
        <v>29400</v>
      </c>
      <c r="AX197" s="60">
        <f t="shared" si="40"/>
        <v>1.5397536394176932</v>
      </c>
      <c r="AY197" s="58">
        <v>118700</v>
      </c>
    </row>
    <row r="198" spans="1:51" ht="31.5" x14ac:dyDescent="0.25">
      <c r="A198" s="45">
        <v>674</v>
      </c>
      <c r="B198" s="46" t="s">
        <v>2484</v>
      </c>
      <c r="C198" s="47" t="s">
        <v>2471</v>
      </c>
      <c r="D198" s="47" t="s">
        <v>467</v>
      </c>
      <c r="E198" s="48" t="s">
        <v>2485</v>
      </c>
      <c r="F198" s="49" t="s">
        <v>2486</v>
      </c>
      <c r="G198" s="49" t="s">
        <v>2486</v>
      </c>
      <c r="H198" s="50" t="s">
        <v>2487</v>
      </c>
      <c r="I198" s="46" t="s">
        <v>497</v>
      </c>
      <c r="J198" s="46">
        <v>71</v>
      </c>
      <c r="K198" s="49">
        <v>71</v>
      </c>
      <c r="L198" s="49" t="s">
        <v>2472</v>
      </c>
      <c r="M198" s="51">
        <v>70000</v>
      </c>
      <c r="N198" s="51">
        <f t="shared" si="35"/>
        <v>14800</v>
      </c>
      <c r="O198" s="51">
        <v>14869.5652173913</v>
      </c>
      <c r="P198" s="51">
        <v>84800</v>
      </c>
      <c r="Q198" s="51">
        <f t="shared" si="36"/>
        <v>19330.434782608689</v>
      </c>
      <c r="R198" s="52">
        <f t="shared" si="37"/>
        <v>89330.434782608689</v>
      </c>
      <c r="S198" s="53">
        <v>89300</v>
      </c>
      <c r="T198" s="54" t="s">
        <v>2003</v>
      </c>
      <c r="U198" s="55" t="s">
        <v>471</v>
      </c>
      <c r="V198" s="55" t="s">
        <v>1197</v>
      </c>
      <c r="W198" s="55" t="s">
        <v>173</v>
      </c>
      <c r="X198" s="56">
        <v>43294</v>
      </c>
      <c r="Y198" s="57" t="s">
        <v>7684</v>
      </c>
      <c r="Z198" s="57"/>
      <c r="AA198" s="58"/>
      <c r="AB198" s="58"/>
      <c r="AC198" s="58"/>
      <c r="AD198" s="58">
        <v>150000</v>
      </c>
      <c r="AE198" s="58"/>
      <c r="AF198" s="58"/>
      <c r="AG198" s="58">
        <v>350000</v>
      </c>
      <c r="AH198" s="58"/>
      <c r="AI198" s="58"/>
      <c r="AJ198" s="58">
        <v>118700</v>
      </c>
      <c r="AK198" s="58"/>
      <c r="AL198" s="58"/>
      <c r="AM198" s="58">
        <v>291000</v>
      </c>
      <c r="AN198" s="58"/>
      <c r="AO198" s="58"/>
      <c r="AP198" s="58"/>
      <c r="AQ198" s="58">
        <v>160000</v>
      </c>
      <c r="AR198" s="59">
        <f t="shared" si="38"/>
        <v>5</v>
      </c>
      <c r="AS198" s="59">
        <f t="shared" si="39"/>
        <v>1069700</v>
      </c>
      <c r="AT198" s="58">
        <f t="shared" ref="AT198:AT261" si="43">ROUND(AS198/AR198,-2)</f>
        <v>213900</v>
      </c>
      <c r="AU198" s="58">
        <f t="shared" ref="AU198:AU261" si="44">MIN(AA198:AQ198)</f>
        <v>118700</v>
      </c>
      <c r="AV198" s="59">
        <f t="shared" ref="AV198:AV261" si="45">AT198-S198</f>
        <v>124600</v>
      </c>
      <c r="AW198" s="59">
        <f t="shared" si="42"/>
        <v>29400</v>
      </c>
      <c r="AX198" s="60">
        <f t="shared" si="40"/>
        <v>1.395296752519597</v>
      </c>
      <c r="AY198" s="58">
        <v>118700</v>
      </c>
    </row>
    <row r="199" spans="1:51" ht="31.5" x14ac:dyDescent="0.25">
      <c r="A199" s="45">
        <v>675</v>
      </c>
      <c r="B199" s="46" t="s">
        <v>2488</v>
      </c>
      <c r="C199" s="47" t="s">
        <v>2471</v>
      </c>
      <c r="D199" s="47" t="s">
        <v>467</v>
      </c>
      <c r="E199" s="48" t="s">
        <v>2489</v>
      </c>
      <c r="F199" s="49" t="s">
        <v>2490</v>
      </c>
      <c r="G199" s="49" t="s">
        <v>2490</v>
      </c>
      <c r="H199" s="50" t="s">
        <v>2491</v>
      </c>
      <c r="I199" s="46" t="s">
        <v>497</v>
      </c>
      <c r="J199" s="46">
        <v>71</v>
      </c>
      <c r="K199" s="49">
        <v>71</v>
      </c>
      <c r="L199" s="49" t="s">
        <v>2472</v>
      </c>
      <c r="M199" s="51">
        <v>70000</v>
      </c>
      <c r="N199" s="51">
        <f t="shared" si="35"/>
        <v>14800</v>
      </c>
      <c r="O199" s="51">
        <v>14869.5652173913</v>
      </c>
      <c r="P199" s="51">
        <v>84800</v>
      </c>
      <c r="Q199" s="51">
        <f t="shared" si="36"/>
        <v>19330.434782608689</v>
      </c>
      <c r="R199" s="52">
        <f t="shared" si="37"/>
        <v>89330.434782608689</v>
      </c>
      <c r="S199" s="53">
        <v>89300</v>
      </c>
      <c r="T199" s="54" t="s">
        <v>2003</v>
      </c>
      <c r="U199" s="55" t="s">
        <v>471</v>
      </c>
      <c r="V199" s="55" t="s">
        <v>1197</v>
      </c>
      <c r="W199" s="55" t="s">
        <v>173</v>
      </c>
      <c r="X199" s="56">
        <v>43294</v>
      </c>
      <c r="Y199" s="57" t="s">
        <v>7684</v>
      </c>
      <c r="Z199" s="57"/>
      <c r="AA199" s="58"/>
      <c r="AB199" s="58"/>
      <c r="AC199" s="58"/>
      <c r="AD199" s="58">
        <v>150000</v>
      </c>
      <c r="AE199" s="58"/>
      <c r="AF199" s="58"/>
      <c r="AG199" s="58">
        <v>350000</v>
      </c>
      <c r="AH199" s="58">
        <v>263000</v>
      </c>
      <c r="AI199" s="58"/>
      <c r="AJ199" s="58">
        <v>118700</v>
      </c>
      <c r="AK199" s="58"/>
      <c r="AL199" s="58"/>
      <c r="AM199" s="58">
        <v>291000</v>
      </c>
      <c r="AN199" s="58"/>
      <c r="AO199" s="58"/>
      <c r="AP199" s="58"/>
      <c r="AQ199" s="58">
        <v>160000</v>
      </c>
      <c r="AR199" s="59">
        <f t="shared" si="38"/>
        <v>6</v>
      </c>
      <c r="AS199" s="59">
        <f t="shared" si="39"/>
        <v>1332700</v>
      </c>
      <c r="AT199" s="58">
        <f t="shared" si="43"/>
        <v>222100</v>
      </c>
      <c r="AU199" s="58">
        <f t="shared" si="44"/>
        <v>118700</v>
      </c>
      <c r="AV199" s="59">
        <f t="shared" si="45"/>
        <v>132800</v>
      </c>
      <c r="AW199" s="59">
        <f t="shared" si="42"/>
        <v>29400</v>
      </c>
      <c r="AX199" s="60">
        <f t="shared" si="40"/>
        <v>1.4871220604703246</v>
      </c>
      <c r="AY199" s="58">
        <v>118700</v>
      </c>
    </row>
    <row r="200" spans="1:51" x14ac:dyDescent="0.25">
      <c r="A200" s="45">
        <v>676</v>
      </c>
      <c r="B200" s="46" t="s">
        <v>2492</v>
      </c>
      <c r="C200" s="47" t="s">
        <v>2471</v>
      </c>
      <c r="D200" s="47" t="s">
        <v>467</v>
      </c>
      <c r="E200" s="48" t="s">
        <v>2493</v>
      </c>
      <c r="F200" s="49" t="s">
        <v>2494</v>
      </c>
      <c r="G200" s="49" t="s">
        <v>2494</v>
      </c>
      <c r="H200" s="50" t="s">
        <v>2495</v>
      </c>
      <c r="I200" s="46" t="s">
        <v>497</v>
      </c>
      <c r="J200" s="46">
        <v>71</v>
      </c>
      <c r="K200" s="49">
        <v>71</v>
      </c>
      <c r="L200" s="49" t="s">
        <v>2472</v>
      </c>
      <c r="M200" s="51">
        <v>70000</v>
      </c>
      <c r="N200" s="51">
        <f t="shared" si="35"/>
        <v>14800</v>
      </c>
      <c r="O200" s="51">
        <v>14869.5652173913</v>
      </c>
      <c r="P200" s="51">
        <v>84800</v>
      </c>
      <c r="Q200" s="51">
        <f t="shared" si="36"/>
        <v>19330.434782608689</v>
      </c>
      <c r="R200" s="52">
        <f t="shared" si="37"/>
        <v>89330.434782608689</v>
      </c>
      <c r="S200" s="53">
        <v>89300</v>
      </c>
      <c r="T200" s="54" t="s">
        <v>2015</v>
      </c>
      <c r="U200" s="55" t="s">
        <v>471</v>
      </c>
      <c r="V200" s="55" t="s">
        <v>1197</v>
      </c>
      <c r="W200" s="55" t="s">
        <v>173</v>
      </c>
      <c r="X200" s="56">
        <v>43294</v>
      </c>
      <c r="Y200" s="57" t="s">
        <v>7684</v>
      </c>
      <c r="Z200" s="57"/>
      <c r="AA200" s="58"/>
      <c r="AB200" s="58"/>
      <c r="AC200" s="58"/>
      <c r="AD200" s="58">
        <v>150000</v>
      </c>
      <c r="AE200" s="58"/>
      <c r="AF200" s="58"/>
      <c r="AG200" s="58">
        <v>350000</v>
      </c>
      <c r="AH200" s="58">
        <v>263000</v>
      </c>
      <c r="AI200" s="58"/>
      <c r="AJ200" s="58">
        <v>118700</v>
      </c>
      <c r="AK200" s="58"/>
      <c r="AL200" s="58"/>
      <c r="AM200" s="58">
        <v>291000</v>
      </c>
      <c r="AN200" s="58"/>
      <c r="AO200" s="58"/>
      <c r="AP200" s="58"/>
      <c r="AQ200" s="58">
        <v>160000</v>
      </c>
      <c r="AR200" s="59">
        <f t="shared" si="38"/>
        <v>6</v>
      </c>
      <c r="AS200" s="59">
        <f t="shared" si="39"/>
        <v>1332700</v>
      </c>
      <c r="AT200" s="58">
        <f t="shared" si="43"/>
        <v>222100</v>
      </c>
      <c r="AU200" s="58">
        <f t="shared" si="44"/>
        <v>118700</v>
      </c>
      <c r="AV200" s="59">
        <f t="shared" si="45"/>
        <v>132800</v>
      </c>
      <c r="AW200" s="59">
        <f t="shared" si="42"/>
        <v>29400</v>
      </c>
      <c r="AX200" s="60">
        <f t="shared" si="40"/>
        <v>1.4871220604703246</v>
      </c>
      <c r="AY200" s="58">
        <v>118700</v>
      </c>
    </row>
    <row r="201" spans="1:51" x14ac:dyDescent="0.25">
      <c r="A201" s="45">
        <v>677</v>
      </c>
      <c r="B201" s="46" t="s">
        <v>2496</v>
      </c>
      <c r="C201" s="47" t="s">
        <v>2471</v>
      </c>
      <c r="D201" s="47" t="s">
        <v>467</v>
      </c>
      <c r="E201" s="48" t="s">
        <v>2497</v>
      </c>
      <c r="F201" s="49" t="s">
        <v>2498</v>
      </c>
      <c r="G201" s="49" t="s">
        <v>2498</v>
      </c>
      <c r="H201" s="50" t="s">
        <v>2499</v>
      </c>
      <c r="I201" s="46" t="s">
        <v>497</v>
      </c>
      <c r="J201" s="46">
        <v>71</v>
      </c>
      <c r="K201" s="49">
        <v>71</v>
      </c>
      <c r="L201" s="49" t="s">
        <v>2472</v>
      </c>
      <c r="M201" s="51">
        <v>70000</v>
      </c>
      <c r="N201" s="51">
        <f t="shared" si="35"/>
        <v>14800</v>
      </c>
      <c r="O201" s="51">
        <v>14869.5652173913</v>
      </c>
      <c r="P201" s="51">
        <v>84800</v>
      </c>
      <c r="Q201" s="51">
        <f t="shared" si="36"/>
        <v>19330.434782608689</v>
      </c>
      <c r="R201" s="52">
        <f t="shared" si="37"/>
        <v>89330.434782608689</v>
      </c>
      <c r="S201" s="53">
        <v>89300</v>
      </c>
      <c r="T201" s="54" t="s">
        <v>2015</v>
      </c>
      <c r="U201" s="55" t="s">
        <v>471</v>
      </c>
      <c r="V201" s="55" t="s">
        <v>1197</v>
      </c>
      <c r="W201" s="55" t="s">
        <v>173</v>
      </c>
      <c r="X201" s="56">
        <v>43294</v>
      </c>
      <c r="Y201" s="57" t="s">
        <v>7684</v>
      </c>
      <c r="Z201" s="57"/>
      <c r="AA201" s="58"/>
      <c r="AB201" s="58"/>
      <c r="AC201" s="58"/>
      <c r="AD201" s="58">
        <v>150000</v>
      </c>
      <c r="AE201" s="58"/>
      <c r="AF201" s="58"/>
      <c r="AG201" s="58">
        <v>350000</v>
      </c>
      <c r="AH201" s="58"/>
      <c r="AI201" s="58"/>
      <c r="AJ201" s="58">
        <v>118700</v>
      </c>
      <c r="AK201" s="58"/>
      <c r="AL201" s="58"/>
      <c r="AM201" s="58">
        <v>291000</v>
      </c>
      <c r="AN201" s="58"/>
      <c r="AO201" s="58"/>
      <c r="AP201" s="58"/>
      <c r="AQ201" s="58">
        <v>160000</v>
      </c>
      <c r="AR201" s="59">
        <f t="shared" si="38"/>
        <v>5</v>
      </c>
      <c r="AS201" s="59">
        <f t="shared" si="39"/>
        <v>1069700</v>
      </c>
      <c r="AT201" s="58">
        <f t="shared" si="43"/>
        <v>213900</v>
      </c>
      <c r="AU201" s="58">
        <f t="shared" si="44"/>
        <v>118700</v>
      </c>
      <c r="AV201" s="59">
        <f t="shared" si="45"/>
        <v>124600</v>
      </c>
      <c r="AW201" s="59">
        <f t="shared" si="42"/>
        <v>29400</v>
      </c>
      <c r="AX201" s="60">
        <f t="shared" si="40"/>
        <v>1.395296752519597</v>
      </c>
      <c r="AY201" s="58">
        <v>118700</v>
      </c>
    </row>
    <row r="202" spans="1:51" ht="47.25" x14ac:dyDescent="0.25">
      <c r="A202" s="45">
        <v>678</v>
      </c>
      <c r="B202" s="46" t="s">
        <v>2500</v>
      </c>
      <c r="C202" s="47" t="s">
        <v>2471</v>
      </c>
      <c r="D202" s="47" t="s">
        <v>467</v>
      </c>
      <c r="E202" s="48" t="s">
        <v>2501</v>
      </c>
      <c r="F202" s="49" t="s">
        <v>2502</v>
      </c>
      <c r="G202" s="49" t="s">
        <v>2502</v>
      </c>
      <c r="H202" s="50" t="s">
        <v>2503</v>
      </c>
      <c r="I202" s="46" t="s">
        <v>497</v>
      </c>
      <c r="J202" s="46">
        <v>71</v>
      </c>
      <c r="K202" s="49">
        <v>71</v>
      </c>
      <c r="L202" s="49" t="s">
        <v>2472</v>
      </c>
      <c r="M202" s="51">
        <v>70000</v>
      </c>
      <c r="N202" s="51">
        <f t="shared" ref="N202:N265" si="46">P202-M202</f>
        <v>14800</v>
      </c>
      <c r="O202" s="51">
        <v>14869.5652173913</v>
      </c>
      <c r="P202" s="51">
        <v>84800</v>
      </c>
      <c r="Q202" s="51">
        <f t="shared" ref="Q202:Q265" si="47">+O202/1800000*2340000</f>
        <v>19330.434782608689</v>
      </c>
      <c r="R202" s="52">
        <f t="shared" ref="R202:R265" si="48">+M202+Q202</f>
        <v>89330.434782608689</v>
      </c>
      <c r="S202" s="53">
        <v>89300</v>
      </c>
      <c r="T202" s="54" t="s">
        <v>2035</v>
      </c>
      <c r="U202" s="55" t="s">
        <v>471</v>
      </c>
      <c r="V202" s="55" t="s">
        <v>1197</v>
      </c>
      <c r="W202" s="55" t="s">
        <v>29</v>
      </c>
      <c r="X202" s="56">
        <v>43294</v>
      </c>
      <c r="Y202" s="57" t="s">
        <v>7684</v>
      </c>
      <c r="Z202" s="57"/>
      <c r="AA202" s="58"/>
      <c r="AB202" s="58"/>
      <c r="AC202" s="58"/>
      <c r="AD202" s="58">
        <v>150000</v>
      </c>
      <c r="AE202" s="58"/>
      <c r="AF202" s="58"/>
      <c r="AG202" s="58">
        <v>350000</v>
      </c>
      <c r="AH202" s="58">
        <v>266000</v>
      </c>
      <c r="AI202" s="58"/>
      <c r="AJ202" s="58">
        <v>118700</v>
      </c>
      <c r="AK202" s="58"/>
      <c r="AL202" s="58"/>
      <c r="AM202" s="58">
        <v>291000</v>
      </c>
      <c r="AN202" s="58"/>
      <c r="AO202" s="58"/>
      <c r="AP202" s="58"/>
      <c r="AQ202" s="58">
        <v>160000</v>
      </c>
      <c r="AR202" s="59">
        <f t="shared" ref="AR202:AR265" si="49">COUNT(AA202:AQ202)</f>
        <v>6</v>
      </c>
      <c r="AS202" s="59">
        <f t="shared" ref="AS202:AS265" si="50">SUM(AA202:AQ202)</f>
        <v>1335700</v>
      </c>
      <c r="AT202" s="58">
        <f t="shared" si="43"/>
        <v>222600</v>
      </c>
      <c r="AU202" s="58">
        <f t="shared" si="44"/>
        <v>118700</v>
      </c>
      <c r="AV202" s="59">
        <f t="shared" si="45"/>
        <v>133300</v>
      </c>
      <c r="AW202" s="59">
        <f t="shared" si="42"/>
        <v>29400</v>
      </c>
      <c r="AX202" s="60">
        <f t="shared" ref="AX202:AX265" si="51">AT202/S202-100%</f>
        <v>1.4927211646136618</v>
      </c>
      <c r="AY202" s="58">
        <v>118700</v>
      </c>
    </row>
    <row r="203" spans="1:51" ht="31.5" x14ac:dyDescent="0.25">
      <c r="A203" s="45">
        <v>679</v>
      </c>
      <c r="B203" s="46" t="s">
        <v>2504</v>
      </c>
      <c r="C203" s="47" t="s">
        <v>2471</v>
      </c>
      <c r="D203" s="47" t="s">
        <v>467</v>
      </c>
      <c r="E203" s="48" t="s">
        <v>2505</v>
      </c>
      <c r="F203" s="49" t="s">
        <v>2506</v>
      </c>
      <c r="G203" s="49" t="s">
        <v>2506</v>
      </c>
      <c r="H203" s="50" t="s">
        <v>2507</v>
      </c>
      <c r="I203" s="46" t="s">
        <v>497</v>
      </c>
      <c r="J203" s="46">
        <v>71</v>
      </c>
      <c r="K203" s="49">
        <v>71</v>
      </c>
      <c r="L203" s="49" t="s">
        <v>2472</v>
      </c>
      <c r="M203" s="51">
        <v>70000</v>
      </c>
      <c r="N203" s="51">
        <f t="shared" si="46"/>
        <v>14800</v>
      </c>
      <c r="O203" s="51">
        <v>14869.5652173913</v>
      </c>
      <c r="P203" s="51">
        <v>84800</v>
      </c>
      <c r="Q203" s="51">
        <f t="shared" si="47"/>
        <v>19330.434782608689</v>
      </c>
      <c r="R203" s="52">
        <f t="shared" si="48"/>
        <v>89330.434782608689</v>
      </c>
      <c r="S203" s="53">
        <v>89300</v>
      </c>
      <c r="T203" s="54" t="s">
        <v>2035</v>
      </c>
      <c r="U203" s="55" t="s">
        <v>471</v>
      </c>
      <c r="V203" s="55" t="s">
        <v>1197</v>
      </c>
      <c r="W203" s="55" t="s">
        <v>173</v>
      </c>
      <c r="X203" s="56">
        <v>43294</v>
      </c>
      <c r="Y203" s="57" t="s">
        <v>7684</v>
      </c>
      <c r="Z203" s="57"/>
      <c r="AA203" s="58"/>
      <c r="AB203" s="58"/>
      <c r="AC203" s="58"/>
      <c r="AD203" s="58">
        <v>150000</v>
      </c>
      <c r="AE203" s="58"/>
      <c r="AF203" s="58"/>
      <c r="AG203" s="58">
        <v>350000</v>
      </c>
      <c r="AH203" s="58">
        <v>263000</v>
      </c>
      <c r="AI203" s="58"/>
      <c r="AJ203" s="58">
        <v>118700</v>
      </c>
      <c r="AK203" s="58"/>
      <c r="AL203" s="58"/>
      <c r="AM203" s="58">
        <v>291000</v>
      </c>
      <c r="AN203" s="58"/>
      <c r="AO203" s="58"/>
      <c r="AP203" s="58"/>
      <c r="AQ203" s="58">
        <v>160000</v>
      </c>
      <c r="AR203" s="59">
        <f t="shared" si="49"/>
        <v>6</v>
      </c>
      <c r="AS203" s="59">
        <f t="shared" si="50"/>
        <v>1332700</v>
      </c>
      <c r="AT203" s="58">
        <f t="shared" si="43"/>
        <v>222100</v>
      </c>
      <c r="AU203" s="58">
        <f t="shared" si="44"/>
        <v>118700</v>
      </c>
      <c r="AV203" s="59">
        <f t="shared" si="45"/>
        <v>132800</v>
      </c>
      <c r="AW203" s="59">
        <f t="shared" si="42"/>
        <v>29400</v>
      </c>
      <c r="AX203" s="60">
        <f t="shared" si="51"/>
        <v>1.4871220604703246</v>
      </c>
      <c r="AY203" s="58">
        <v>118700</v>
      </c>
    </row>
    <row r="204" spans="1:51" ht="31.5" x14ac:dyDescent="0.25">
      <c r="A204" s="45">
        <v>680</v>
      </c>
      <c r="B204" s="46" t="s">
        <v>2508</v>
      </c>
      <c r="C204" s="47" t="s">
        <v>2471</v>
      </c>
      <c r="D204" s="47" t="s">
        <v>467</v>
      </c>
      <c r="E204" s="48" t="s">
        <v>2509</v>
      </c>
      <c r="F204" s="49" t="s">
        <v>2510</v>
      </c>
      <c r="G204" s="49" t="s">
        <v>2510</v>
      </c>
      <c r="H204" s="50" t="s">
        <v>2511</v>
      </c>
      <c r="I204" s="46" t="s">
        <v>497</v>
      </c>
      <c r="J204" s="46">
        <v>71</v>
      </c>
      <c r="K204" s="49">
        <v>71</v>
      </c>
      <c r="L204" s="49" t="s">
        <v>2472</v>
      </c>
      <c r="M204" s="51">
        <v>70000</v>
      </c>
      <c r="N204" s="51">
        <f t="shared" si="46"/>
        <v>14800</v>
      </c>
      <c r="O204" s="51">
        <v>14869.5652173913</v>
      </c>
      <c r="P204" s="51">
        <v>84800</v>
      </c>
      <c r="Q204" s="51">
        <f t="shared" si="47"/>
        <v>19330.434782608689</v>
      </c>
      <c r="R204" s="52">
        <f t="shared" si="48"/>
        <v>89330.434782608689</v>
      </c>
      <c r="S204" s="53">
        <v>89300</v>
      </c>
      <c r="T204" s="54" t="s">
        <v>2035</v>
      </c>
      <c r="U204" s="55" t="s">
        <v>471</v>
      </c>
      <c r="V204" s="55" t="s">
        <v>1197</v>
      </c>
      <c r="W204" s="55" t="s">
        <v>173</v>
      </c>
      <c r="X204" s="56">
        <v>43294</v>
      </c>
      <c r="Y204" s="57" t="s">
        <v>7684</v>
      </c>
      <c r="Z204" s="57"/>
      <c r="AA204" s="58"/>
      <c r="AB204" s="58"/>
      <c r="AC204" s="58"/>
      <c r="AD204" s="58">
        <v>150000</v>
      </c>
      <c r="AE204" s="58"/>
      <c r="AF204" s="58"/>
      <c r="AG204" s="58">
        <v>350000</v>
      </c>
      <c r="AH204" s="58"/>
      <c r="AI204" s="58"/>
      <c r="AJ204" s="58">
        <v>118700</v>
      </c>
      <c r="AK204" s="58"/>
      <c r="AL204" s="58"/>
      <c r="AM204" s="58">
        <v>291000</v>
      </c>
      <c r="AN204" s="58"/>
      <c r="AO204" s="58"/>
      <c r="AP204" s="58"/>
      <c r="AQ204" s="58">
        <v>160000</v>
      </c>
      <c r="AR204" s="59">
        <f t="shared" si="49"/>
        <v>5</v>
      </c>
      <c r="AS204" s="59">
        <f t="shared" si="50"/>
        <v>1069700</v>
      </c>
      <c r="AT204" s="58">
        <f t="shared" si="43"/>
        <v>213900</v>
      </c>
      <c r="AU204" s="58">
        <f t="shared" si="44"/>
        <v>118700</v>
      </c>
      <c r="AV204" s="59">
        <f t="shared" si="45"/>
        <v>124600</v>
      </c>
      <c r="AW204" s="59">
        <f t="shared" si="42"/>
        <v>29400</v>
      </c>
      <c r="AX204" s="60">
        <f t="shared" si="51"/>
        <v>1.395296752519597</v>
      </c>
      <c r="AY204" s="58">
        <v>118700</v>
      </c>
    </row>
    <row r="205" spans="1:51" ht="31.5" x14ac:dyDescent="0.25">
      <c r="A205" s="45">
        <v>681</v>
      </c>
      <c r="B205" s="46" t="s">
        <v>2512</v>
      </c>
      <c r="C205" s="47" t="s">
        <v>2471</v>
      </c>
      <c r="D205" s="47" t="s">
        <v>467</v>
      </c>
      <c r="E205" s="48" t="s">
        <v>2513</v>
      </c>
      <c r="F205" s="49" t="s">
        <v>2514</v>
      </c>
      <c r="G205" s="49" t="s">
        <v>2514</v>
      </c>
      <c r="H205" s="50" t="s">
        <v>2515</v>
      </c>
      <c r="I205" s="46" t="s">
        <v>497</v>
      </c>
      <c r="J205" s="46">
        <v>71</v>
      </c>
      <c r="K205" s="49">
        <v>71</v>
      </c>
      <c r="L205" s="49" t="s">
        <v>2472</v>
      </c>
      <c r="M205" s="51">
        <v>70000</v>
      </c>
      <c r="N205" s="51">
        <f t="shared" si="46"/>
        <v>14800</v>
      </c>
      <c r="O205" s="51">
        <v>14869.5652173913</v>
      </c>
      <c r="P205" s="51">
        <v>84800</v>
      </c>
      <c r="Q205" s="51">
        <f t="shared" si="47"/>
        <v>19330.434782608689</v>
      </c>
      <c r="R205" s="52">
        <f t="shared" si="48"/>
        <v>89330.434782608689</v>
      </c>
      <c r="S205" s="53">
        <v>89300</v>
      </c>
      <c r="T205" s="54" t="s">
        <v>2035</v>
      </c>
      <c r="U205" s="55" t="s">
        <v>471</v>
      </c>
      <c r="V205" s="55" t="s">
        <v>1197</v>
      </c>
      <c r="W205" s="55" t="s">
        <v>173</v>
      </c>
      <c r="X205" s="56">
        <v>43294</v>
      </c>
      <c r="Y205" s="57" t="s">
        <v>7684</v>
      </c>
      <c r="Z205" s="57"/>
      <c r="AA205" s="58"/>
      <c r="AB205" s="58"/>
      <c r="AC205" s="58"/>
      <c r="AD205" s="58">
        <v>150000</v>
      </c>
      <c r="AE205" s="58"/>
      <c r="AF205" s="58"/>
      <c r="AG205" s="58">
        <v>350000</v>
      </c>
      <c r="AH205" s="58">
        <v>266000</v>
      </c>
      <c r="AI205" s="58"/>
      <c r="AJ205" s="58">
        <v>118700</v>
      </c>
      <c r="AK205" s="58"/>
      <c r="AL205" s="58"/>
      <c r="AM205" s="58">
        <v>291000</v>
      </c>
      <c r="AN205" s="58"/>
      <c r="AO205" s="58"/>
      <c r="AP205" s="58"/>
      <c r="AQ205" s="58">
        <v>160000</v>
      </c>
      <c r="AR205" s="59">
        <f t="shared" si="49"/>
        <v>6</v>
      </c>
      <c r="AS205" s="59">
        <f t="shared" si="50"/>
        <v>1335700</v>
      </c>
      <c r="AT205" s="58">
        <f t="shared" si="43"/>
        <v>222600</v>
      </c>
      <c r="AU205" s="58">
        <f t="shared" si="44"/>
        <v>118700</v>
      </c>
      <c r="AV205" s="59">
        <f t="shared" si="45"/>
        <v>133300</v>
      </c>
      <c r="AW205" s="59">
        <f t="shared" si="42"/>
        <v>29400</v>
      </c>
      <c r="AX205" s="60">
        <f t="shared" si="51"/>
        <v>1.4927211646136618</v>
      </c>
      <c r="AY205" s="58">
        <v>118700</v>
      </c>
    </row>
    <row r="206" spans="1:51" ht="31.5" x14ac:dyDescent="0.25">
      <c r="A206" s="45">
        <v>682</v>
      </c>
      <c r="B206" s="46" t="s">
        <v>2516</v>
      </c>
      <c r="C206" s="47" t="s">
        <v>2471</v>
      </c>
      <c r="D206" s="47" t="s">
        <v>467</v>
      </c>
      <c r="E206" s="48" t="s">
        <v>2517</v>
      </c>
      <c r="F206" s="49" t="s">
        <v>2518</v>
      </c>
      <c r="G206" s="49" t="s">
        <v>2518</v>
      </c>
      <c r="H206" s="50" t="s">
        <v>2519</v>
      </c>
      <c r="I206" s="46" t="s">
        <v>497</v>
      </c>
      <c r="J206" s="46">
        <v>71</v>
      </c>
      <c r="K206" s="49">
        <v>71</v>
      </c>
      <c r="L206" s="49" t="s">
        <v>2472</v>
      </c>
      <c r="M206" s="51">
        <v>70000</v>
      </c>
      <c r="N206" s="51">
        <f t="shared" si="46"/>
        <v>14800</v>
      </c>
      <c r="O206" s="51">
        <v>14869.5652173913</v>
      </c>
      <c r="P206" s="51">
        <v>84800</v>
      </c>
      <c r="Q206" s="51">
        <f t="shared" si="47"/>
        <v>19330.434782608689</v>
      </c>
      <c r="R206" s="52">
        <f t="shared" si="48"/>
        <v>89330.434782608689</v>
      </c>
      <c r="S206" s="53">
        <v>89300</v>
      </c>
      <c r="T206" s="54" t="s">
        <v>2035</v>
      </c>
      <c r="U206" s="55" t="s">
        <v>471</v>
      </c>
      <c r="V206" s="55" t="s">
        <v>1197</v>
      </c>
      <c r="W206" s="55" t="s">
        <v>173</v>
      </c>
      <c r="X206" s="56">
        <v>43294</v>
      </c>
      <c r="Y206" s="57" t="s">
        <v>7684</v>
      </c>
      <c r="Z206" s="57"/>
      <c r="AA206" s="58"/>
      <c r="AB206" s="58"/>
      <c r="AC206" s="58"/>
      <c r="AD206" s="58">
        <v>150000</v>
      </c>
      <c r="AE206" s="58"/>
      <c r="AF206" s="58"/>
      <c r="AG206" s="58">
        <v>350000</v>
      </c>
      <c r="AH206" s="58">
        <v>266000</v>
      </c>
      <c r="AI206" s="58"/>
      <c r="AJ206" s="58">
        <v>118700</v>
      </c>
      <c r="AK206" s="58"/>
      <c r="AL206" s="58"/>
      <c r="AM206" s="58">
        <v>291000</v>
      </c>
      <c r="AN206" s="58"/>
      <c r="AO206" s="58"/>
      <c r="AP206" s="58"/>
      <c r="AQ206" s="58">
        <v>160000</v>
      </c>
      <c r="AR206" s="59">
        <f t="shared" si="49"/>
        <v>6</v>
      </c>
      <c r="AS206" s="59">
        <f t="shared" si="50"/>
        <v>1335700</v>
      </c>
      <c r="AT206" s="58">
        <f t="shared" si="43"/>
        <v>222600</v>
      </c>
      <c r="AU206" s="58">
        <f t="shared" si="44"/>
        <v>118700</v>
      </c>
      <c r="AV206" s="59">
        <f t="shared" si="45"/>
        <v>133300</v>
      </c>
      <c r="AW206" s="59">
        <f t="shared" si="42"/>
        <v>29400</v>
      </c>
      <c r="AX206" s="60">
        <f t="shared" si="51"/>
        <v>1.4927211646136618</v>
      </c>
      <c r="AY206" s="58">
        <v>118700</v>
      </c>
    </row>
    <row r="207" spans="1:51" ht="31.5" x14ac:dyDescent="0.25">
      <c r="A207" s="45">
        <v>683</v>
      </c>
      <c r="B207" s="46" t="s">
        <v>2520</v>
      </c>
      <c r="C207" s="47" t="s">
        <v>2471</v>
      </c>
      <c r="D207" s="47" t="s">
        <v>467</v>
      </c>
      <c r="E207" s="48" t="s">
        <v>2521</v>
      </c>
      <c r="F207" s="49" t="s">
        <v>2522</v>
      </c>
      <c r="G207" s="49" t="s">
        <v>2522</v>
      </c>
      <c r="H207" s="50" t="s">
        <v>2523</v>
      </c>
      <c r="I207" s="46" t="s">
        <v>497</v>
      </c>
      <c r="J207" s="46">
        <v>71</v>
      </c>
      <c r="K207" s="49">
        <v>71</v>
      </c>
      <c r="L207" s="49" t="s">
        <v>2472</v>
      </c>
      <c r="M207" s="51">
        <v>70000</v>
      </c>
      <c r="N207" s="51">
        <f t="shared" si="46"/>
        <v>14800</v>
      </c>
      <c r="O207" s="51">
        <v>14869.5652173913</v>
      </c>
      <c r="P207" s="51">
        <v>84800</v>
      </c>
      <c r="Q207" s="51">
        <f t="shared" si="47"/>
        <v>19330.434782608689</v>
      </c>
      <c r="R207" s="52">
        <f t="shared" si="48"/>
        <v>89330.434782608689</v>
      </c>
      <c r="S207" s="53">
        <v>89300</v>
      </c>
      <c r="T207" s="54" t="s">
        <v>2035</v>
      </c>
      <c r="U207" s="55" t="s">
        <v>471</v>
      </c>
      <c r="V207" s="55" t="s">
        <v>1197</v>
      </c>
      <c r="W207" s="55" t="s">
        <v>173</v>
      </c>
      <c r="X207" s="56">
        <v>43294</v>
      </c>
      <c r="Y207" s="57" t="s">
        <v>7684</v>
      </c>
      <c r="Z207" s="57"/>
      <c r="AA207" s="58"/>
      <c r="AB207" s="58"/>
      <c r="AC207" s="58"/>
      <c r="AD207" s="58">
        <v>150000</v>
      </c>
      <c r="AE207" s="58"/>
      <c r="AF207" s="58"/>
      <c r="AG207" s="58">
        <v>350000</v>
      </c>
      <c r="AH207" s="58"/>
      <c r="AI207" s="58"/>
      <c r="AJ207" s="58">
        <v>118700</v>
      </c>
      <c r="AK207" s="58"/>
      <c r="AL207" s="58"/>
      <c r="AM207" s="58">
        <v>291000</v>
      </c>
      <c r="AN207" s="58"/>
      <c r="AO207" s="58"/>
      <c r="AP207" s="58"/>
      <c r="AQ207" s="58">
        <v>160000</v>
      </c>
      <c r="AR207" s="59">
        <f t="shared" si="49"/>
        <v>5</v>
      </c>
      <c r="AS207" s="59">
        <f t="shared" si="50"/>
        <v>1069700</v>
      </c>
      <c r="AT207" s="58">
        <f t="shared" si="43"/>
        <v>213900</v>
      </c>
      <c r="AU207" s="58">
        <f t="shared" si="44"/>
        <v>118700</v>
      </c>
      <c r="AV207" s="59">
        <f t="shared" si="45"/>
        <v>124600</v>
      </c>
      <c r="AW207" s="59">
        <f t="shared" si="42"/>
        <v>29400</v>
      </c>
      <c r="AX207" s="60">
        <f t="shared" si="51"/>
        <v>1.395296752519597</v>
      </c>
      <c r="AY207" s="58">
        <v>118700</v>
      </c>
    </row>
    <row r="208" spans="1:51" ht="31.5" x14ac:dyDescent="0.25">
      <c r="A208" s="45">
        <v>1994</v>
      </c>
      <c r="B208" s="46" t="s">
        <v>6509</v>
      </c>
      <c r="C208" s="47" t="s">
        <v>6510</v>
      </c>
      <c r="D208" s="47" t="s">
        <v>6402</v>
      </c>
      <c r="E208" s="48" t="s">
        <v>6511</v>
      </c>
      <c r="F208" s="49" t="s">
        <v>6512</v>
      </c>
      <c r="G208" s="49" t="s">
        <v>6512</v>
      </c>
      <c r="H208" s="50" t="s">
        <v>6512</v>
      </c>
      <c r="I208" s="46"/>
      <c r="J208" s="46">
        <v>1476</v>
      </c>
      <c r="K208" s="49">
        <v>1476</v>
      </c>
      <c r="L208" s="49" t="s">
        <v>6513</v>
      </c>
      <c r="M208" s="51">
        <v>80000</v>
      </c>
      <c r="N208" s="51">
        <f t="shared" si="46"/>
        <v>7500</v>
      </c>
      <c r="O208" s="51">
        <v>7513.04347826087</v>
      </c>
      <c r="P208" s="51">
        <v>87500</v>
      </c>
      <c r="Q208" s="51">
        <f t="shared" si="47"/>
        <v>9766.9565217391319</v>
      </c>
      <c r="R208" s="52">
        <f t="shared" si="48"/>
        <v>89766.956521739135</v>
      </c>
      <c r="S208" s="53">
        <v>89700</v>
      </c>
      <c r="T208" s="54" t="s">
        <v>4314</v>
      </c>
      <c r="U208" s="55" t="s">
        <v>200</v>
      </c>
      <c r="V208" s="55" t="s">
        <v>421</v>
      </c>
      <c r="W208" s="55" t="s">
        <v>195</v>
      </c>
      <c r="X208" s="56">
        <v>43294</v>
      </c>
      <c r="Y208" s="57" t="s">
        <v>7684</v>
      </c>
      <c r="Z208" s="57"/>
      <c r="AA208" s="58">
        <v>138000</v>
      </c>
      <c r="AB208" s="58"/>
      <c r="AC208" s="58"/>
      <c r="AD208" s="58"/>
      <c r="AE208" s="58"/>
      <c r="AF208" s="58"/>
      <c r="AG208" s="58">
        <v>170000</v>
      </c>
      <c r="AH208" s="58"/>
      <c r="AI208" s="58"/>
      <c r="AJ208" s="58">
        <v>122500</v>
      </c>
      <c r="AK208" s="58"/>
      <c r="AL208" s="58"/>
      <c r="AM208" s="58"/>
      <c r="AN208" s="58"/>
      <c r="AO208" s="58"/>
      <c r="AP208" s="58"/>
      <c r="AQ208" s="58">
        <v>119000</v>
      </c>
      <c r="AR208" s="59">
        <f t="shared" si="49"/>
        <v>4</v>
      </c>
      <c r="AS208" s="59">
        <f t="shared" si="50"/>
        <v>549500</v>
      </c>
      <c r="AT208" s="58">
        <f t="shared" si="43"/>
        <v>137400</v>
      </c>
      <c r="AU208" s="58">
        <f t="shared" si="44"/>
        <v>119000</v>
      </c>
      <c r="AV208" s="59">
        <f t="shared" si="45"/>
        <v>47700</v>
      </c>
      <c r="AW208" s="59">
        <f t="shared" si="42"/>
        <v>29300</v>
      </c>
      <c r="AX208" s="60">
        <f t="shared" si="51"/>
        <v>0.53177257525083621</v>
      </c>
      <c r="AY208" s="58">
        <v>119000</v>
      </c>
    </row>
    <row r="209" spans="1:51" ht="47.25" x14ac:dyDescent="0.25">
      <c r="A209" s="45">
        <v>4</v>
      </c>
      <c r="B209" s="46" t="s">
        <v>480</v>
      </c>
      <c r="C209" s="47" t="s">
        <v>466</v>
      </c>
      <c r="D209" s="47" t="s">
        <v>467</v>
      </c>
      <c r="E209" s="48" t="s">
        <v>481</v>
      </c>
      <c r="F209" s="49" t="s">
        <v>482</v>
      </c>
      <c r="G209" s="49" t="s">
        <v>482</v>
      </c>
      <c r="H209" s="50" t="s">
        <v>482</v>
      </c>
      <c r="I209" s="46"/>
      <c r="J209" s="46">
        <v>1</v>
      </c>
      <c r="K209" s="49">
        <v>1</v>
      </c>
      <c r="L209" s="49" t="s">
        <v>470</v>
      </c>
      <c r="M209" s="51">
        <v>18001</v>
      </c>
      <c r="N209" s="51">
        <f t="shared" si="46"/>
        <v>31299</v>
      </c>
      <c r="O209" s="51">
        <v>31302.782608695699</v>
      </c>
      <c r="P209" s="51">
        <v>49300</v>
      </c>
      <c r="Q209" s="51">
        <f t="shared" si="47"/>
        <v>40693.617391304404</v>
      </c>
      <c r="R209" s="52">
        <f t="shared" si="48"/>
        <v>58694.617391304404</v>
      </c>
      <c r="S209" s="53">
        <v>58600</v>
      </c>
      <c r="T209" s="54" t="s">
        <v>6600</v>
      </c>
      <c r="U209" s="55" t="s">
        <v>6404</v>
      </c>
      <c r="V209" s="55" t="s">
        <v>6493</v>
      </c>
      <c r="W209" s="55" t="s">
        <v>173</v>
      </c>
      <c r="X209" s="56">
        <v>43294</v>
      </c>
      <c r="Y209" s="57" t="s">
        <v>7684</v>
      </c>
      <c r="Z209" s="57"/>
      <c r="AA209" s="58">
        <v>120000</v>
      </c>
      <c r="AB209" s="58"/>
      <c r="AC209" s="58"/>
      <c r="AD209" s="58"/>
      <c r="AE209" s="58"/>
      <c r="AF209" s="58">
        <v>150000</v>
      </c>
      <c r="AG209" s="58"/>
      <c r="AH209" s="58">
        <v>162000</v>
      </c>
      <c r="AI209" s="58"/>
      <c r="AJ209" s="58"/>
      <c r="AK209" s="58"/>
      <c r="AL209" s="58"/>
      <c r="AM209" s="58">
        <v>196000</v>
      </c>
      <c r="AN209" s="58"/>
      <c r="AO209" s="58"/>
      <c r="AP209" s="58"/>
      <c r="AQ209" s="58">
        <v>180000</v>
      </c>
      <c r="AR209" s="59">
        <f t="shared" si="49"/>
        <v>5</v>
      </c>
      <c r="AS209" s="59">
        <f t="shared" si="50"/>
        <v>808000</v>
      </c>
      <c r="AT209" s="58">
        <f t="shared" si="43"/>
        <v>161600</v>
      </c>
      <c r="AU209" s="58">
        <f t="shared" si="44"/>
        <v>120000</v>
      </c>
      <c r="AV209" s="59">
        <f t="shared" si="45"/>
        <v>103000</v>
      </c>
      <c r="AW209" s="59">
        <f t="shared" si="42"/>
        <v>61400</v>
      </c>
      <c r="AX209" s="60">
        <f t="shared" si="51"/>
        <v>1.7576791808873722</v>
      </c>
      <c r="AY209" s="58">
        <v>120000</v>
      </c>
    </row>
    <row r="210" spans="1:51" ht="31.5" x14ac:dyDescent="0.25">
      <c r="A210" s="45">
        <v>2003</v>
      </c>
      <c r="B210" s="46" t="s">
        <v>6555</v>
      </c>
      <c r="C210" s="47" t="s">
        <v>6556</v>
      </c>
      <c r="D210" s="47" t="s">
        <v>6402</v>
      </c>
      <c r="E210" s="48" t="s">
        <v>6557</v>
      </c>
      <c r="F210" s="49" t="s">
        <v>6558</v>
      </c>
      <c r="G210" s="49" t="s">
        <v>6558</v>
      </c>
      <c r="H210" s="50" t="s">
        <v>6558</v>
      </c>
      <c r="I210" s="46"/>
      <c r="J210" s="46">
        <v>1488</v>
      </c>
      <c r="K210" s="49">
        <v>1488</v>
      </c>
      <c r="L210" s="49" t="s">
        <v>6559</v>
      </c>
      <c r="M210" s="51">
        <v>80000</v>
      </c>
      <c r="N210" s="51">
        <f t="shared" si="46"/>
        <v>7500</v>
      </c>
      <c r="O210" s="51">
        <v>7513.04347826087</v>
      </c>
      <c r="P210" s="51">
        <v>87500</v>
      </c>
      <c r="Q210" s="51">
        <f t="shared" si="47"/>
        <v>9766.9565217391319</v>
      </c>
      <c r="R210" s="52">
        <f t="shared" si="48"/>
        <v>89766.956521739135</v>
      </c>
      <c r="S210" s="53">
        <v>89700</v>
      </c>
      <c r="T210" s="54">
        <v>0</v>
      </c>
      <c r="U210" s="55" t="s">
        <v>180</v>
      </c>
      <c r="V210" s="55" t="s">
        <v>434</v>
      </c>
      <c r="W210" s="55" t="s">
        <v>173</v>
      </c>
      <c r="X210" s="56">
        <v>43294</v>
      </c>
      <c r="Y210" s="57" t="s">
        <v>7684</v>
      </c>
      <c r="Z210" s="57"/>
      <c r="AA210" s="58">
        <v>150000</v>
      </c>
      <c r="AB210" s="58">
        <v>165000</v>
      </c>
      <c r="AC210" s="58"/>
      <c r="AD210" s="58"/>
      <c r="AE210" s="58"/>
      <c r="AF210" s="58"/>
      <c r="AG210" s="58">
        <v>180000</v>
      </c>
      <c r="AH210" s="58"/>
      <c r="AI210" s="58"/>
      <c r="AJ210" s="58">
        <v>122500</v>
      </c>
      <c r="AK210" s="58"/>
      <c r="AL210" s="58"/>
      <c r="AM210" s="58"/>
      <c r="AN210" s="58"/>
      <c r="AO210" s="58"/>
      <c r="AP210" s="58"/>
      <c r="AQ210" s="58">
        <v>120000</v>
      </c>
      <c r="AR210" s="59">
        <f t="shared" si="49"/>
        <v>5</v>
      </c>
      <c r="AS210" s="59">
        <f t="shared" si="50"/>
        <v>737500</v>
      </c>
      <c r="AT210" s="58">
        <f t="shared" si="43"/>
        <v>147500</v>
      </c>
      <c r="AU210" s="58">
        <f t="shared" si="44"/>
        <v>120000</v>
      </c>
      <c r="AV210" s="59">
        <f t="shared" si="45"/>
        <v>57800</v>
      </c>
      <c r="AW210" s="59">
        <f t="shared" si="42"/>
        <v>30300</v>
      </c>
      <c r="AX210" s="60">
        <f t="shared" si="51"/>
        <v>0.64437012263099214</v>
      </c>
      <c r="AY210" s="58">
        <v>120000</v>
      </c>
    </row>
    <row r="211" spans="1:51" ht="31.5" x14ac:dyDescent="0.25">
      <c r="A211" s="45">
        <v>107</v>
      </c>
      <c r="B211" s="46" t="s">
        <v>788</v>
      </c>
      <c r="C211" s="47" t="s">
        <v>777</v>
      </c>
      <c r="D211" s="47" t="s">
        <v>467</v>
      </c>
      <c r="E211" s="62">
        <v>18.96</v>
      </c>
      <c r="F211" s="49" t="s">
        <v>708</v>
      </c>
      <c r="G211" s="49" t="s">
        <v>789</v>
      </c>
      <c r="H211" s="50" t="s">
        <v>709</v>
      </c>
      <c r="I211" s="46"/>
      <c r="J211" s="46">
        <v>13</v>
      </c>
      <c r="K211" s="49">
        <v>13</v>
      </c>
      <c r="L211" s="49" t="s">
        <v>780</v>
      </c>
      <c r="M211" s="51">
        <v>55000</v>
      </c>
      <c r="N211" s="51">
        <f t="shared" si="46"/>
        <v>17200</v>
      </c>
      <c r="O211" s="51">
        <v>17217.391304347799</v>
      </c>
      <c r="P211" s="51">
        <v>72200</v>
      </c>
      <c r="Q211" s="51">
        <f t="shared" si="47"/>
        <v>22382.608695652136</v>
      </c>
      <c r="R211" s="52">
        <f t="shared" si="48"/>
        <v>77382.608695652132</v>
      </c>
      <c r="S211" s="53">
        <v>77300</v>
      </c>
      <c r="T211" s="54" t="s">
        <v>627</v>
      </c>
      <c r="U211" s="55" t="s">
        <v>471</v>
      </c>
      <c r="V211" s="55" t="s">
        <v>940</v>
      </c>
      <c r="W211" s="55" t="s">
        <v>196</v>
      </c>
      <c r="X211" s="56">
        <v>43294</v>
      </c>
      <c r="Y211" s="57" t="s">
        <v>7684</v>
      </c>
      <c r="Z211" s="57"/>
      <c r="AA211" s="58">
        <v>120000</v>
      </c>
      <c r="AB211" s="58">
        <v>120000</v>
      </c>
      <c r="AC211" s="58"/>
      <c r="AD211" s="58"/>
      <c r="AE211" s="58"/>
      <c r="AF211" s="58"/>
      <c r="AG211" s="58"/>
      <c r="AH211" s="58">
        <v>141000</v>
      </c>
      <c r="AI211" s="58"/>
      <c r="AJ211" s="58"/>
      <c r="AK211" s="58"/>
      <c r="AL211" s="58"/>
      <c r="AM211" s="58"/>
      <c r="AN211" s="58"/>
      <c r="AO211" s="58"/>
      <c r="AP211" s="58"/>
      <c r="AQ211" s="58"/>
      <c r="AR211" s="59">
        <f t="shared" si="49"/>
        <v>3</v>
      </c>
      <c r="AS211" s="59">
        <f t="shared" si="50"/>
        <v>381000</v>
      </c>
      <c r="AT211" s="58">
        <f t="shared" si="43"/>
        <v>127000</v>
      </c>
      <c r="AU211" s="58">
        <f t="shared" si="44"/>
        <v>120000</v>
      </c>
      <c r="AV211" s="59">
        <f t="shared" si="45"/>
        <v>49700</v>
      </c>
      <c r="AW211" s="59">
        <f t="shared" ref="AW211:AW235" si="52">AT211-S211</f>
        <v>49700</v>
      </c>
      <c r="AX211" s="60">
        <f t="shared" si="51"/>
        <v>0.64294954721862863</v>
      </c>
      <c r="AY211" s="58">
        <v>120000</v>
      </c>
    </row>
    <row r="212" spans="1:51" ht="31.5" x14ac:dyDescent="0.25">
      <c r="A212" s="45">
        <v>108</v>
      </c>
      <c r="B212" s="46" t="s">
        <v>790</v>
      </c>
      <c r="C212" s="47" t="s">
        <v>777</v>
      </c>
      <c r="D212" s="47" t="s">
        <v>467</v>
      </c>
      <c r="E212" s="48" t="s">
        <v>710</v>
      </c>
      <c r="F212" s="49" t="s">
        <v>711</v>
      </c>
      <c r="G212" s="49" t="s">
        <v>791</v>
      </c>
      <c r="H212" s="50" t="s">
        <v>712</v>
      </c>
      <c r="I212" s="46"/>
      <c r="J212" s="46">
        <v>13</v>
      </c>
      <c r="K212" s="49">
        <v>13</v>
      </c>
      <c r="L212" s="49" t="s">
        <v>780</v>
      </c>
      <c r="M212" s="51">
        <v>55000</v>
      </c>
      <c r="N212" s="51">
        <f t="shared" si="46"/>
        <v>17200</v>
      </c>
      <c r="O212" s="51">
        <v>17217.391304347799</v>
      </c>
      <c r="P212" s="51">
        <v>72200</v>
      </c>
      <c r="Q212" s="51">
        <f t="shared" si="47"/>
        <v>22382.608695652136</v>
      </c>
      <c r="R212" s="52">
        <f t="shared" si="48"/>
        <v>77382.608695652132</v>
      </c>
      <c r="S212" s="53">
        <v>77300</v>
      </c>
      <c r="T212" s="54" t="s">
        <v>627</v>
      </c>
      <c r="U212" s="55" t="s">
        <v>471</v>
      </c>
      <c r="V212" s="55" t="s">
        <v>940</v>
      </c>
      <c r="W212" s="55"/>
      <c r="X212" s="56"/>
      <c r="Y212" s="57" t="s">
        <v>7684</v>
      </c>
      <c r="Z212" s="57"/>
      <c r="AA212" s="58">
        <v>120000</v>
      </c>
      <c r="AB212" s="58">
        <v>120000</v>
      </c>
      <c r="AC212" s="58"/>
      <c r="AD212" s="58"/>
      <c r="AE212" s="58"/>
      <c r="AF212" s="58"/>
      <c r="AG212" s="58"/>
      <c r="AH212" s="58">
        <v>141000</v>
      </c>
      <c r="AI212" s="58"/>
      <c r="AJ212" s="58"/>
      <c r="AK212" s="58"/>
      <c r="AL212" s="58"/>
      <c r="AM212" s="58"/>
      <c r="AN212" s="58"/>
      <c r="AO212" s="58"/>
      <c r="AP212" s="58"/>
      <c r="AQ212" s="58"/>
      <c r="AR212" s="59">
        <f t="shared" si="49"/>
        <v>3</v>
      </c>
      <c r="AS212" s="59">
        <f t="shared" si="50"/>
        <v>381000</v>
      </c>
      <c r="AT212" s="58">
        <f t="shared" si="43"/>
        <v>127000</v>
      </c>
      <c r="AU212" s="58">
        <f t="shared" si="44"/>
        <v>120000</v>
      </c>
      <c r="AV212" s="59">
        <f t="shared" si="45"/>
        <v>49700</v>
      </c>
      <c r="AW212" s="59">
        <f t="shared" si="52"/>
        <v>49700</v>
      </c>
      <c r="AX212" s="60">
        <f t="shared" si="51"/>
        <v>0.64294954721862863</v>
      </c>
      <c r="AY212" s="58">
        <v>120000</v>
      </c>
    </row>
    <row r="213" spans="1:51" ht="31.5" x14ac:dyDescent="0.25">
      <c r="A213" s="45">
        <v>109</v>
      </c>
      <c r="B213" s="46" t="s">
        <v>792</v>
      </c>
      <c r="C213" s="47" t="s">
        <v>777</v>
      </c>
      <c r="D213" s="47" t="s">
        <v>467</v>
      </c>
      <c r="E213" s="62">
        <v>18.920000000000002</v>
      </c>
      <c r="F213" s="49" t="s">
        <v>714</v>
      </c>
      <c r="G213" s="49" t="s">
        <v>793</v>
      </c>
      <c r="H213" s="50" t="s">
        <v>715</v>
      </c>
      <c r="I213" s="46"/>
      <c r="J213" s="46">
        <v>13</v>
      </c>
      <c r="K213" s="49">
        <v>13</v>
      </c>
      <c r="L213" s="49" t="s">
        <v>780</v>
      </c>
      <c r="M213" s="51">
        <v>55000</v>
      </c>
      <c r="N213" s="51">
        <f t="shared" si="46"/>
        <v>17200</v>
      </c>
      <c r="O213" s="51">
        <v>17217.391304347799</v>
      </c>
      <c r="P213" s="51">
        <v>72200</v>
      </c>
      <c r="Q213" s="51">
        <f t="shared" si="47"/>
        <v>22382.608695652136</v>
      </c>
      <c r="R213" s="52">
        <f t="shared" si="48"/>
        <v>77382.608695652132</v>
      </c>
      <c r="S213" s="53">
        <v>77300</v>
      </c>
      <c r="T213" s="54" t="s">
        <v>627</v>
      </c>
      <c r="U213" s="55" t="s">
        <v>471</v>
      </c>
      <c r="V213" s="55" t="s">
        <v>940</v>
      </c>
      <c r="W213" s="55" t="s">
        <v>173</v>
      </c>
      <c r="X213" s="56">
        <v>43294</v>
      </c>
      <c r="Y213" s="57" t="s">
        <v>7684</v>
      </c>
      <c r="Z213" s="57"/>
      <c r="AA213" s="58">
        <v>120000</v>
      </c>
      <c r="AB213" s="58">
        <v>120000</v>
      </c>
      <c r="AC213" s="58"/>
      <c r="AD213" s="58"/>
      <c r="AE213" s="58"/>
      <c r="AF213" s="58"/>
      <c r="AG213" s="58"/>
      <c r="AH213" s="58">
        <v>141000</v>
      </c>
      <c r="AI213" s="58"/>
      <c r="AJ213" s="58"/>
      <c r="AK213" s="58"/>
      <c r="AL213" s="58"/>
      <c r="AM213" s="58"/>
      <c r="AN213" s="58"/>
      <c r="AO213" s="58"/>
      <c r="AP213" s="58"/>
      <c r="AQ213" s="58"/>
      <c r="AR213" s="59">
        <f t="shared" si="49"/>
        <v>3</v>
      </c>
      <c r="AS213" s="59">
        <f t="shared" si="50"/>
        <v>381000</v>
      </c>
      <c r="AT213" s="58">
        <f t="shared" si="43"/>
        <v>127000</v>
      </c>
      <c r="AU213" s="58">
        <f t="shared" si="44"/>
        <v>120000</v>
      </c>
      <c r="AV213" s="59">
        <f t="shared" si="45"/>
        <v>49700</v>
      </c>
      <c r="AW213" s="59">
        <f t="shared" si="52"/>
        <v>49700</v>
      </c>
      <c r="AX213" s="60">
        <f t="shared" si="51"/>
        <v>0.64294954721862863</v>
      </c>
      <c r="AY213" s="58">
        <v>120000</v>
      </c>
    </row>
    <row r="214" spans="1:51" ht="31.5" x14ac:dyDescent="0.25">
      <c r="A214" s="45">
        <v>110</v>
      </c>
      <c r="B214" s="46" t="s">
        <v>794</v>
      </c>
      <c r="C214" s="47" t="s">
        <v>777</v>
      </c>
      <c r="D214" s="47" t="s">
        <v>467</v>
      </c>
      <c r="E214" s="62">
        <v>18.940000000000001</v>
      </c>
      <c r="F214" s="49" t="s">
        <v>717</v>
      </c>
      <c r="G214" s="49" t="s">
        <v>795</v>
      </c>
      <c r="H214" s="50" t="s">
        <v>718</v>
      </c>
      <c r="I214" s="46"/>
      <c r="J214" s="46">
        <v>13</v>
      </c>
      <c r="K214" s="49">
        <v>13</v>
      </c>
      <c r="L214" s="49" t="s">
        <v>780</v>
      </c>
      <c r="M214" s="51">
        <v>55000</v>
      </c>
      <c r="N214" s="51">
        <f t="shared" si="46"/>
        <v>17200</v>
      </c>
      <c r="O214" s="51">
        <v>17217.391304347799</v>
      </c>
      <c r="P214" s="51">
        <v>72200</v>
      </c>
      <c r="Q214" s="51">
        <f t="shared" si="47"/>
        <v>22382.608695652136</v>
      </c>
      <c r="R214" s="52">
        <f t="shared" si="48"/>
        <v>77382.608695652132</v>
      </c>
      <c r="S214" s="53">
        <v>77300</v>
      </c>
      <c r="T214" s="54" t="s">
        <v>627</v>
      </c>
      <c r="U214" s="55" t="s">
        <v>471</v>
      </c>
      <c r="V214" s="55" t="s">
        <v>940</v>
      </c>
      <c r="W214" s="55" t="s">
        <v>173</v>
      </c>
      <c r="X214" s="56">
        <v>43294</v>
      </c>
      <c r="Y214" s="57" t="s">
        <v>7684</v>
      </c>
      <c r="Z214" s="57"/>
      <c r="AA214" s="58">
        <v>120000</v>
      </c>
      <c r="AB214" s="58">
        <v>120000</v>
      </c>
      <c r="AC214" s="58"/>
      <c r="AD214" s="58"/>
      <c r="AE214" s="58"/>
      <c r="AF214" s="58"/>
      <c r="AG214" s="58"/>
      <c r="AH214" s="58">
        <v>141000</v>
      </c>
      <c r="AI214" s="58"/>
      <c r="AJ214" s="58"/>
      <c r="AK214" s="58"/>
      <c r="AL214" s="58"/>
      <c r="AM214" s="58"/>
      <c r="AN214" s="58"/>
      <c r="AO214" s="58"/>
      <c r="AP214" s="58"/>
      <c r="AQ214" s="58"/>
      <c r="AR214" s="59">
        <f t="shared" si="49"/>
        <v>3</v>
      </c>
      <c r="AS214" s="59">
        <f t="shared" si="50"/>
        <v>381000</v>
      </c>
      <c r="AT214" s="58">
        <f t="shared" si="43"/>
        <v>127000</v>
      </c>
      <c r="AU214" s="58">
        <f t="shared" si="44"/>
        <v>120000</v>
      </c>
      <c r="AV214" s="59">
        <f t="shared" si="45"/>
        <v>49700</v>
      </c>
      <c r="AW214" s="59">
        <f t="shared" si="52"/>
        <v>49700</v>
      </c>
      <c r="AX214" s="60">
        <f t="shared" si="51"/>
        <v>0.64294954721862863</v>
      </c>
      <c r="AY214" s="58">
        <v>120000</v>
      </c>
    </row>
    <row r="215" spans="1:51" ht="31.5" x14ac:dyDescent="0.25">
      <c r="A215" s="45">
        <v>111</v>
      </c>
      <c r="B215" s="46" t="s">
        <v>796</v>
      </c>
      <c r="C215" s="47" t="s">
        <v>777</v>
      </c>
      <c r="D215" s="47" t="s">
        <v>467</v>
      </c>
      <c r="E215" s="62">
        <v>18.93</v>
      </c>
      <c r="F215" s="49" t="s">
        <v>720</v>
      </c>
      <c r="G215" s="49" t="s">
        <v>797</v>
      </c>
      <c r="H215" s="50" t="s">
        <v>721</v>
      </c>
      <c r="I215" s="46"/>
      <c r="J215" s="46">
        <v>13</v>
      </c>
      <c r="K215" s="49">
        <v>13</v>
      </c>
      <c r="L215" s="49" t="s">
        <v>780</v>
      </c>
      <c r="M215" s="51">
        <v>55000</v>
      </c>
      <c r="N215" s="51">
        <f t="shared" si="46"/>
        <v>17200</v>
      </c>
      <c r="O215" s="51">
        <v>17217.391304347799</v>
      </c>
      <c r="P215" s="51">
        <v>72200</v>
      </c>
      <c r="Q215" s="51">
        <f t="shared" si="47"/>
        <v>22382.608695652136</v>
      </c>
      <c r="R215" s="52">
        <f t="shared" si="48"/>
        <v>77382.608695652132</v>
      </c>
      <c r="S215" s="53">
        <v>77300</v>
      </c>
      <c r="T215" s="54" t="s">
        <v>627</v>
      </c>
      <c r="U215" s="55" t="s">
        <v>471</v>
      </c>
      <c r="V215" s="55" t="s">
        <v>940</v>
      </c>
      <c r="W215" s="55" t="s">
        <v>173</v>
      </c>
      <c r="X215" s="56">
        <v>43294</v>
      </c>
      <c r="Y215" s="57" t="s">
        <v>7684</v>
      </c>
      <c r="Z215" s="57"/>
      <c r="AA215" s="58">
        <v>120000</v>
      </c>
      <c r="AB215" s="58">
        <v>120000</v>
      </c>
      <c r="AC215" s="58"/>
      <c r="AD215" s="58"/>
      <c r="AE215" s="58"/>
      <c r="AF215" s="58"/>
      <c r="AG215" s="58"/>
      <c r="AH215" s="58">
        <v>141000</v>
      </c>
      <c r="AI215" s="58"/>
      <c r="AJ215" s="58"/>
      <c r="AK215" s="58"/>
      <c r="AL215" s="58"/>
      <c r="AM215" s="58"/>
      <c r="AN215" s="58"/>
      <c r="AO215" s="58"/>
      <c r="AP215" s="58"/>
      <c r="AQ215" s="58"/>
      <c r="AR215" s="59">
        <f t="shared" si="49"/>
        <v>3</v>
      </c>
      <c r="AS215" s="59">
        <f t="shared" si="50"/>
        <v>381000</v>
      </c>
      <c r="AT215" s="58">
        <f t="shared" si="43"/>
        <v>127000</v>
      </c>
      <c r="AU215" s="58">
        <f t="shared" si="44"/>
        <v>120000</v>
      </c>
      <c r="AV215" s="59">
        <f t="shared" si="45"/>
        <v>49700</v>
      </c>
      <c r="AW215" s="59">
        <f t="shared" si="52"/>
        <v>49700</v>
      </c>
      <c r="AX215" s="60">
        <f t="shared" si="51"/>
        <v>0.64294954721862863</v>
      </c>
      <c r="AY215" s="58">
        <v>120000</v>
      </c>
    </row>
    <row r="216" spans="1:51" ht="31.5" x14ac:dyDescent="0.25">
      <c r="A216" s="45">
        <v>112</v>
      </c>
      <c r="B216" s="46" t="s">
        <v>798</v>
      </c>
      <c r="C216" s="47" t="s">
        <v>777</v>
      </c>
      <c r="D216" s="47" t="s">
        <v>467</v>
      </c>
      <c r="E216" s="62">
        <v>18.91</v>
      </c>
      <c r="F216" s="49" t="s">
        <v>723</v>
      </c>
      <c r="G216" s="49" t="s">
        <v>799</v>
      </c>
      <c r="H216" s="50" t="s">
        <v>724</v>
      </c>
      <c r="I216" s="46"/>
      <c r="J216" s="46">
        <v>13</v>
      </c>
      <c r="K216" s="49">
        <v>13</v>
      </c>
      <c r="L216" s="49" t="s">
        <v>780</v>
      </c>
      <c r="M216" s="51">
        <v>55000</v>
      </c>
      <c r="N216" s="51">
        <f t="shared" si="46"/>
        <v>17200</v>
      </c>
      <c r="O216" s="51">
        <v>17217.391304347799</v>
      </c>
      <c r="P216" s="51">
        <v>72200</v>
      </c>
      <c r="Q216" s="51">
        <f t="shared" si="47"/>
        <v>22382.608695652136</v>
      </c>
      <c r="R216" s="52">
        <f t="shared" si="48"/>
        <v>77382.608695652132</v>
      </c>
      <c r="S216" s="53">
        <v>77300</v>
      </c>
      <c r="T216" s="54" t="s">
        <v>627</v>
      </c>
      <c r="U216" s="55" t="s">
        <v>471</v>
      </c>
      <c r="V216" s="55" t="s">
        <v>940</v>
      </c>
      <c r="W216" s="55" t="s">
        <v>173</v>
      </c>
      <c r="X216" s="56">
        <v>43294</v>
      </c>
      <c r="Y216" s="57" t="s">
        <v>7684</v>
      </c>
      <c r="Z216" s="57"/>
      <c r="AA216" s="58">
        <v>120000</v>
      </c>
      <c r="AB216" s="58">
        <v>120000</v>
      </c>
      <c r="AC216" s="58"/>
      <c r="AD216" s="58"/>
      <c r="AE216" s="58"/>
      <c r="AF216" s="58"/>
      <c r="AG216" s="58"/>
      <c r="AH216" s="58">
        <v>141000</v>
      </c>
      <c r="AI216" s="58"/>
      <c r="AJ216" s="58"/>
      <c r="AK216" s="58"/>
      <c r="AL216" s="58"/>
      <c r="AM216" s="58"/>
      <c r="AN216" s="58"/>
      <c r="AO216" s="58"/>
      <c r="AP216" s="58"/>
      <c r="AQ216" s="58"/>
      <c r="AR216" s="59">
        <f t="shared" si="49"/>
        <v>3</v>
      </c>
      <c r="AS216" s="59">
        <f t="shared" si="50"/>
        <v>381000</v>
      </c>
      <c r="AT216" s="58">
        <f t="shared" si="43"/>
        <v>127000</v>
      </c>
      <c r="AU216" s="58">
        <f t="shared" si="44"/>
        <v>120000</v>
      </c>
      <c r="AV216" s="59">
        <f t="shared" si="45"/>
        <v>49700</v>
      </c>
      <c r="AW216" s="59">
        <f t="shared" si="52"/>
        <v>49700</v>
      </c>
      <c r="AX216" s="60">
        <f t="shared" si="51"/>
        <v>0.64294954721862863</v>
      </c>
      <c r="AY216" s="58">
        <v>120000</v>
      </c>
    </row>
    <row r="217" spans="1:51" ht="31.5" x14ac:dyDescent="0.25">
      <c r="A217" s="45">
        <v>113</v>
      </c>
      <c r="B217" s="46" t="s">
        <v>800</v>
      </c>
      <c r="C217" s="47" t="s">
        <v>777</v>
      </c>
      <c r="D217" s="47" t="s">
        <v>467</v>
      </c>
      <c r="E217" s="62">
        <v>18.111999999999998</v>
      </c>
      <c r="F217" s="49" t="s">
        <v>729</v>
      </c>
      <c r="G217" s="49" t="s">
        <v>801</v>
      </c>
      <c r="H217" s="50" t="s">
        <v>730</v>
      </c>
      <c r="I217" s="46"/>
      <c r="J217" s="46">
        <v>13</v>
      </c>
      <c r="K217" s="49">
        <v>13</v>
      </c>
      <c r="L217" s="49" t="s">
        <v>780</v>
      </c>
      <c r="M217" s="51">
        <v>55000</v>
      </c>
      <c r="N217" s="51">
        <f t="shared" si="46"/>
        <v>17200</v>
      </c>
      <c r="O217" s="51">
        <v>17217.391304347799</v>
      </c>
      <c r="P217" s="51">
        <v>72200</v>
      </c>
      <c r="Q217" s="51">
        <f t="shared" si="47"/>
        <v>22382.608695652136</v>
      </c>
      <c r="R217" s="52">
        <f t="shared" si="48"/>
        <v>77382.608695652132</v>
      </c>
      <c r="S217" s="53">
        <v>77300</v>
      </c>
      <c r="T217" s="54" t="s">
        <v>627</v>
      </c>
      <c r="U217" s="55" t="s">
        <v>471</v>
      </c>
      <c r="V217" s="55" t="s">
        <v>940</v>
      </c>
      <c r="W217" s="55" t="s">
        <v>173</v>
      </c>
      <c r="X217" s="56">
        <v>43294</v>
      </c>
      <c r="Y217" s="57" t="s">
        <v>7684</v>
      </c>
      <c r="Z217" s="57"/>
      <c r="AA217" s="58">
        <v>120000</v>
      </c>
      <c r="AB217" s="58">
        <v>120000</v>
      </c>
      <c r="AC217" s="58"/>
      <c r="AD217" s="58"/>
      <c r="AE217" s="58"/>
      <c r="AF217" s="58"/>
      <c r="AG217" s="58"/>
      <c r="AH217" s="58">
        <v>141000</v>
      </c>
      <c r="AI217" s="58"/>
      <c r="AJ217" s="58"/>
      <c r="AK217" s="58"/>
      <c r="AL217" s="58"/>
      <c r="AM217" s="58"/>
      <c r="AN217" s="58"/>
      <c r="AO217" s="58"/>
      <c r="AP217" s="58"/>
      <c r="AQ217" s="58"/>
      <c r="AR217" s="59">
        <f t="shared" si="49"/>
        <v>3</v>
      </c>
      <c r="AS217" s="59">
        <f t="shared" si="50"/>
        <v>381000</v>
      </c>
      <c r="AT217" s="58">
        <f t="shared" si="43"/>
        <v>127000</v>
      </c>
      <c r="AU217" s="58">
        <f t="shared" si="44"/>
        <v>120000</v>
      </c>
      <c r="AV217" s="59">
        <f t="shared" si="45"/>
        <v>49700</v>
      </c>
      <c r="AW217" s="59">
        <f t="shared" si="52"/>
        <v>49700</v>
      </c>
      <c r="AX217" s="60">
        <f t="shared" si="51"/>
        <v>0.64294954721862863</v>
      </c>
      <c r="AY217" s="58">
        <v>120000</v>
      </c>
    </row>
    <row r="218" spans="1:51" ht="31.5" x14ac:dyDescent="0.25">
      <c r="A218" s="45">
        <v>114</v>
      </c>
      <c r="B218" s="46" t="s">
        <v>802</v>
      </c>
      <c r="C218" s="47" t="s">
        <v>777</v>
      </c>
      <c r="D218" s="47" t="s">
        <v>467</v>
      </c>
      <c r="E218" s="62">
        <v>18.103999999999999</v>
      </c>
      <c r="F218" s="49" t="s">
        <v>732</v>
      </c>
      <c r="G218" s="49" t="s">
        <v>803</v>
      </c>
      <c r="H218" s="50" t="s">
        <v>733</v>
      </c>
      <c r="I218" s="46"/>
      <c r="J218" s="46">
        <v>13</v>
      </c>
      <c r="K218" s="49">
        <v>13</v>
      </c>
      <c r="L218" s="49" t="s">
        <v>780</v>
      </c>
      <c r="M218" s="51">
        <v>55000</v>
      </c>
      <c r="N218" s="51">
        <f t="shared" si="46"/>
        <v>17200</v>
      </c>
      <c r="O218" s="51">
        <v>17217.391304347799</v>
      </c>
      <c r="P218" s="51">
        <v>72200</v>
      </c>
      <c r="Q218" s="51">
        <f t="shared" si="47"/>
        <v>22382.608695652136</v>
      </c>
      <c r="R218" s="52">
        <f t="shared" si="48"/>
        <v>77382.608695652132</v>
      </c>
      <c r="S218" s="53">
        <v>77300</v>
      </c>
      <c r="T218" s="54" t="s">
        <v>627</v>
      </c>
      <c r="U218" s="55" t="s">
        <v>471</v>
      </c>
      <c r="V218" s="55" t="s">
        <v>940</v>
      </c>
      <c r="W218" s="55" t="s">
        <v>173</v>
      </c>
      <c r="X218" s="56">
        <v>43294</v>
      </c>
      <c r="Y218" s="57" t="s">
        <v>7684</v>
      </c>
      <c r="Z218" s="57"/>
      <c r="AA218" s="58">
        <v>120000</v>
      </c>
      <c r="AB218" s="58">
        <v>120000</v>
      </c>
      <c r="AC218" s="58"/>
      <c r="AD218" s="58"/>
      <c r="AE218" s="58"/>
      <c r="AF218" s="58"/>
      <c r="AG218" s="58"/>
      <c r="AH218" s="58">
        <v>141000</v>
      </c>
      <c r="AI218" s="58"/>
      <c r="AJ218" s="58"/>
      <c r="AK218" s="58"/>
      <c r="AL218" s="58"/>
      <c r="AM218" s="58"/>
      <c r="AN218" s="58"/>
      <c r="AO218" s="58"/>
      <c r="AP218" s="58"/>
      <c r="AQ218" s="58"/>
      <c r="AR218" s="59">
        <f t="shared" si="49"/>
        <v>3</v>
      </c>
      <c r="AS218" s="59">
        <f t="shared" si="50"/>
        <v>381000</v>
      </c>
      <c r="AT218" s="58">
        <f t="shared" si="43"/>
        <v>127000</v>
      </c>
      <c r="AU218" s="58">
        <f t="shared" si="44"/>
        <v>120000</v>
      </c>
      <c r="AV218" s="59">
        <f t="shared" si="45"/>
        <v>49700</v>
      </c>
      <c r="AW218" s="59">
        <f t="shared" si="52"/>
        <v>49700</v>
      </c>
      <c r="AX218" s="60">
        <f t="shared" si="51"/>
        <v>0.64294954721862863</v>
      </c>
      <c r="AY218" s="58">
        <v>120000</v>
      </c>
    </row>
    <row r="219" spans="1:51" ht="31.5" x14ac:dyDescent="0.25">
      <c r="A219" s="45">
        <v>115</v>
      </c>
      <c r="B219" s="46" t="s">
        <v>804</v>
      </c>
      <c r="C219" s="47" t="s">
        <v>777</v>
      </c>
      <c r="D219" s="47" t="s">
        <v>467</v>
      </c>
      <c r="E219" s="62">
        <v>18.122</v>
      </c>
      <c r="F219" s="49" t="s">
        <v>735</v>
      </c>
      <c r="G219" s="49" t="s">
        <v>805</v>
      </c>
      <c r="H219" s="50" t="s">
        <v>736</v>
      </c>
      <c r="I219" s="46"/>
      <c r="J219" s="46">
        <v>13</v>
      </c>
      <c r="K219" s="49">
        <v>13</v>
      </c>
      <c r="L219" s="49" t="s">
        <v>780</v>
      </c>
      <c r="M219" s="51">
        <v>55000</v>
      </c>
      <c r="N219" s="51">
        <f t="shared" si="46"/>
        <v>17200</v>
      </c>
      <c r="O219" s="51">
        <v>17217.391304347799</v>
      </c>
      <c r="P219" s="51">
        <v>72200</v>
      </c>
      <c r="Q219" s="51">
        <f t="shared" si="47"/>
        <v>22382.608695652136</v>
      </c>
      <c r="R219" s="52">
        <f t="shared" si="48"/>
        <v>77382.608695652132</v>
      </c>
      <c r="S219" s="53">
        <v>77300</v>
      </c>
      <c r="T219" s="54" t="s">
        <v>627</v>
      </c>
      <c r="U219" s="55" t="s">
        <v>471</v>
      </c>
      <c r="V219" s="55" t="s">
        <v>940</v>
      </c>
      <c r="W219" s="55" t="s">
        <v>173</v>
      </c>
      <c r="X219" s="56">
        <v>43294</v>
      </c>
      <c r="Y219" s="57" t="s">
        <v>7684</v>
      </c>
      <c r="Z219" s="57"/>
      <c r="AA219" s="58">
        <v>120000</v>
      </c>
      <c r="AB219" s="58">
        <v>120000</v>
      </c>
      <c r="AC219" s="58"/>
      <c r="AD219" s="58"/>
      <c r="AE219" s="58"/>
      <c r="AF219" s="58"/>
      <c r="AG219" s="58"/>
      <c r="AH219" s="58">
        <v>141000</v>
      </c>
      <c r="AI219" s="58"/>
      <c r="AJ219" s="58"/>
      <c r="AK219" s="58"/>
      <c r="AL219" s="58"/>
      <c r="AM219" s="58"/>
      <c r="AN219" s="58"/>
      <c r="AO219" s="58"/>
      <c r="AP219" s="58"/>
      <c r="AQ219" s="58"/>
      <c r="AR219" s="59">
        <f t="shared" si="49"/>
        <v>3</v>
      </c>
      <c r="AS219" s="59">
        <f t="shared" si="50"/>
        <v>381000</v>
      </c>
      <c r="AT219" s="58">
        <f t="shared" si="43"/>
        <v>127000</v>
      </c>
      <c r="AU219" s="58">
        <f t="shared" si="44"/>
        <v>120000</v>
      </c>
      <c r="AV219" s="59">
        <f t="shared" si="45"/>
        <v>49700</v>
      </c>
      <c r="AW219" s="59">
        <f t="shared" si="52"/>
        <v>49700</v>
      </c>
      <c r="AX219" s="60">
        <f t="shared" si="51"/>
        <v>0.64294954721862863</v>
      </c>
      <c r="AY219" s="58">
        <v>120000</v>
      </c>
    </row>
    <row r="220" spans="1:51" ht="31.5" x14ac:dyDescent="0.25">
      <c r="A220" s="45">
        <v>116</v>
      </c>
      <c r="B220" s="46" t="s">
        <v>806</v>
      </c>
      <c r="C220" s="47" t="s">
        <v>777</v>
      </c>
      <c r="D220" s="47" t="s">
        <v>467</v>
      </c>
      <c r="E220" s="48" t="s">
        <v>663</v>
      </c>
      <c r="F220" s="49" t="s">
        <v>664</v>
      </c>
      <c r="G220" s="49" t="s">
        <v>807</v>
      </c>
      <c r="H220" s="50" t="s">
        <v>808</v>
      </c>
      <c r="I220" s="46"/>
      <c r="J220" s="46">
        <v>13</v>
      </c>
      <c r="K220" s="49">
        <v>13</v>
      </c>
      <c r="L220" s="49" t="s">
        <v>780</v>
      </c>
      <c r="M220" s="51">
        <v>55000</v>
      </c>
      <c r="N220" s="51">
        <f t="shared" si="46"/>
        <v>17200</v>
      </c>
      <c r="O220" s="51">
        <v>17217.391304347799</v>
      </c>
      <c r="P220" s="51">
        <v>72200</v>
      </c>
      <c r="Q220" s="51">
        <f t="shared" si="47"/>
        <v>22382.608695652136</v>
      </c>
      <c r="R220" s="52">
        <f t="shared" si="48"/>
        <v>77382.608695652132</v>
      </c>
      <c r="S220" s="53">
        <v>77300</v>
      </c>
      <c r="T220" s="54" t="s">
        <v>627</v>
      </c>
      <c r="U220" s="55" t="s">
        <v>471</v>
      </c>
      <c r="V220" s="55" t="s">
        <v>940</v>
      </c>
      <c r="W220" s="55" t="s">
        <v>173</v>
      </c>
      <c r="X220" s="56">
        <v>43294</v>
      </c>
      <c r="Y220" s="57" t="s">
        <v>7684</v>
      </c>
      <c r="Z220" s="57"/>
      <c r="AA220" s="58">
        <v>120000</v>
      </c>
      <c r="AB220" s="58">
        <v>120000</v>
      </c>
      <c r="AC220" s="58"/>
      <c r="AD220" s="58"/>
      <c r="AE220" s="58"/>
      <c r="AF220" s="58"/>
      <c r="AG220" s="58"/>
      <c r="AH220" s="58">
        <v>141000</v>
      </c>
      <c r="AI220" s="58"/>
      <c r="AJ220" s="58"/>
      <c r="AK220" s="58"/>
      <c r="AL220" s="58"/>
      <c r="AM220" s="58"/>
      <c r="AN220" s="58"/>
      <c r="AO220" s="58"/>
      <c r="AP220" s="58"/>
      <c r="AQ220" s="58"/>
      <c r="AR220" s="59">
        <f t="shared" si="49"/>
        <v>3</v>
      </c>
      <c r="AS220" s="59">
        <f t="shared" si="50"/>
        <v>381000</v>
      </c>
      <c r="AT220" s="58">
        <f t="shared" si="43"/>
        <v>127000</v>
      </c>
      <c r="AU220" s="58">
        <f t="shared" si="44"/>
        <v>120000</v>
      </c>
      <c r="AV220" s="59">
        <f t="shared" si="45"/>
        <v>49700</v>
      </c>
      <c r="AW220" s="59">
        <f t="shared" si="52"/>
        <v>49700</v>
      </c>
      <c r="AX220" s="60">
        <f t="shared" si="51"/>
        <v>0.64294954721862863</v>
      </c>
      <c r="AY220" s="58">
        <v>120000</v>
      </c>
    </row>
    <row r="221" spans="1:51" ht="31.5" x14ac:dyDescent="0.25">
      <c r="A221" s="45">
        <v>117</v>
      </c>
      <c r="B221" s="46" t="s">
        <v>809</v>
      </c>
      <c r="C221" s="47" t="s">
        <v>777</v>
      </c>
      <c r="D221" s="47" t="s">
        <v>467</v>
      </c>
      <c r="E221" s="62">
        <v>18.68</v>
      </c>
      <c r="F221" s="49" t="s">
        <v>738</v>
      </c>
      <c r="G221" s="49" t="s">
        <v>810</v>
      </c>
      <c r="H221" s="50" t="s">
        <v>739</v>
      </c>
      <c r="I221" s="46"/>
      <c r="J221" s="46">
        <v>13</v>
      </c>
      <c r="K221" s="49">
        <v>13</v>
      </c>
      <c r="L221" s="49" t="s">
        <v>780</v>
      </c>
      <c r="M221" s="51">
        <v>55000</v>
      </c>
      <c r="N221" s="51">
        <f t="shared" si="46"/>
        <v>17200</v>
      </c>
      <c r="O221" s="51">
        <v>17217.391304347799</v>
      </c>
      <c r="P221" s="51">
        <v>72200</v>
      </c>
      <c r="Q221" s="51">
        <f t="shared" si="47"/>
        <v>22382.608695652136</v>
      </c>
      <c r="R221" s="52">
        <f t="shared" si="48"/>
        <v>77382.608695652132</v>
      </c>
      <c r="S221" s="53">
        <v>77300</v>
      </c>
      <c r="T221" s="54" t="s">
        <v>627</v>
      </c>
      <c r="U221" s="55" t="s">
        <v>471</v>
      </c>
      <c r="V221" s="55" t="s">
        <v>940</v>
      </c>
      <c r="W221" s="55" t="s">
        <v>173</v>
      </c>
      <c r="X221" s="56">
        <v>43294</v>
      </c>
      <c r="Y221" s="57" t="s">
        <v>7684</v>
      </c>
      <c r="Z221" s="57"/>
      <c r="AA221" s="58">
        <v>120000</v>
      </c>
      <c r="AB221" s="58">
        <v>120000</v>
      </c>
      <c r="AC221" s="58"/>
      <c r="AD221" s="58"/>
      <c r="AE221" s="58"/>
      <c r="AF221" s="58"/>
      <c r="AG221" s="58"/>
      <c r="AH221" s="58">
        <v>141000</v>
      </c>
      <c r="AI221" s="58"/>
      <c r="AJ221" s="58"/>
      <c r="AK221" s="58"/>
      <c r="AL221" s="58"/>
      <c r="AM221" s="58"/>
      <c r="AN221" s="58"/>
      <c r="AO221" s="58"/>
      <c r="AP221" s="58"/>
      <c r="AQ221" s="58"/>
      <c r="AR221" s="59">
        <f t="shared" si="49"/>
        <v>3</v>
      </c>
      <c r="AS221" s="59">
        <f t="shared" si="50"/>
        <v>381000</v>
      </c>
      <c r="AT221" s="58">
        <f t="shared" si="43"/>
        <v>127000</v>
      </c>
      <c r="AU221" s="58">
        <f t="shared" si="44"/>
        <v>120000</v>
      </c>
      <c r="AV221" s="59">
        <f t="shared" si="45"/>
        <v>49700</v>
      </c>
      <c r="AW221" s="59">
        <f t="shared" si="52"/>
        <v>49700</v>
      </c>
      <c r="AX221" s="60">
        <f t="shared" si="51"/>
        <v>0.64294954721862863</v>
      </c>
      <c r="AY221" s="58">
        <v>120000</v>
      </c>
    </row>
    <row r="222" spans="1:51" ht="31.5" x14ac:dyDescent="0.25">
      <c r="A222" s="45">
        <v>118</v>
      </c>
      <c r="B222" s="46" t="s">
        <v>811</v>
      </c>
      <c r="C222" s="47" t="s">
        <v>777</v>
      </c>
      <c r="D222" s="47" t="s">
        <v>467</v>
      </c>
      <c r="E222" s="62">
        <v>18.119</v>
      </c>
      <c r="F222" s="49" t="s">
        <v>679</v>
      </c>
      <c r="G222" s="49" t="s">
        <v>812</v>
      </c>
      <c r="H222" s="50" t="s">
        <v>813</v>
      </c>
      <c r="I222" s="46"/>
      <c r="J222" s="46">
        <v>13</v>
      </c>
      <c r="K222" s="49">
        <v>13</v>
      </c>
      <c r="L222" s="49" t="s">
        <v>780</v>
      </c>
      <c r="M222" s="51">
        <v>55000</v>
      </c>
      <c r="N222" s="51">
        <f t="shared" si="46"/>
        <v>17200</v>
      </c>
      <c r="O222" s="51">
        <v>17217.391304347799</v>
      </c>
      <c r="P222" s="51">
        <v>72200</v>
      </c>
      <c r="Q222" s="51">
        <f t="shared" si="47"/>
        <v>22382.608695652136</v>
      </c>
      <c r="R222" s="52">
        <f t="shared" si="48"/>
        <v>77382.608695652132</v>
      </c>
      <c r="S222" s="53">
        <v>77300</v>
      </c>
      <c r="T222" s="54" t="s">
        <v>627</v>
      </c>
      <c r="U222" s="55" t="s">
        <v>471</v>
      </c>
      <c r="V222" s="55" t="s">
        <v>940</v>
      </c>
      <c r="W222" s="55" t="s">
        <v>173</v>
      </c>
      <c r="X222" s="56">
        <v>43294</v>
      </c>
      <c r="Y222" s="57" t="s">
        <v>7684</v>
      </c>
      <c r="Z222" s="57"/>
      <c r="AA222" s="58">
        <v>120000</v>
      </c>
      <c r="AB222" s="58">
        <v>120000</v>
      </c>
      <c r="AC222" s="58"/>
      <c r="AD222" s="58"/>
      <c r="AE222" s="58"/>
      <c r="AF222" s="58"/>
      <c r="AG222" s="58"/>
      <c r="AH222" s="58">
        <v>141000</v>
      </c>
      <c r="AI222" s="58"/>
      <c r="AJ222" s="58"/>
      <c r="AK222" s="58"/>
      <c r="AL222" s="58"/>
      <c r="AM222" s="58"/>
      <c r="AN222" s="58"/>
      <c r="AO222" s="58"/>
      <c r="AP222" s="58"/>
      <c r="AQ222" s="58"/>
      <c r="AR222" s="59">
        <f t="shared" si="49"/>
        <v>3</v>
      </c>
      <c r="AS222" s="59">
        <f t="shared" si="50"/>
        <v>381000</v>
      </c>
      <c r="AT222" s="58">
        <f t="shared" si="43"/>
        <v>127000</v>
      </c>
      <c r="AU222" s="58">
        <f t="shared" si="44"/>
        <v>120000</v>
      </c>
      <c r="AV222" s="59">
        <f t="shared" si="45"/>
        <v>49700</v>
      </c>
      <c r="AW222" s="59">
        <f t="shared" si="52"/>
        <v>49700</v>
      </c>
      <c r="AX222" s="60">
        <f t="shared" si="51"/>
        <v>0.64294954721862863</v>
      </c>
      <c r="AY222" s="58">
        <v>120000</v>
      </c>
    </row>
    <row r="223" spans="1:51" ht="31.5" x14ac:dyDescent="0.25">
      <c r="A223" s="45">
        <v>119</v>
      </c>
      <c r="B223" s="46" t="s">
        <v>814</v>
      </c>
      <c r="C223" s="47" t="s">
        <v>777</v>
      </c>
      <c r="D223" s="47" t="s">
        <v>467</v>
      </c>
      <c r="E223" s="62">
        <v>18.670000000000002</v>
      </c>
      <c r="F223" s="49" t="s">
        <v>687</v>
      </c>
      <c r="G223" s="49" t="s">
        <v>815</v>
      </c>
      <c r="H223" s="50" t="s">
        <v>688</v>
      </c>
      <c r="I223" s="46"/>
      <c r="J223" s="46">
        <v>13</v>
      </c>
      <c r="K223" s="49">
        <v>13</v>
      </c>
      <c r="L223" s="49" t="s">
        <v>780</v>
      </c>
      <c r="M223" s="51">
        <v>55000</v>
      </c>
      <c r="N223" s="51">
        <f t="shared" si="46"/>
        <v>17200</v>
      </c>
      <c r="O223" s="51">
        <v>17217.391304347799</v>
      </c>
      <c r="P223" s="51">
        <v>72200</v>
      </c>
      <c r="Q223" s="51">
        <f t="shared" si="47"/>
        <v>22382.608695652136</v>
      </c>
      <c r="R223" s="52">
        <f t="shared" si="48"/>
        <v>77382.608695652132</v>
      </c>
      <c r="S223" s="53">
        <v>77300</v>
      </c>
      <c r="T223" s="54" t="s">
        <v>627</v>
      </c>
      <c r="U223" s="55" t="s">
        <v>471</v>
      </c>
      <c r="V223" s="55" t="s">
        <v>940</v>
      </c>
      <c r="W223" s="55" t="s">
        <v>173</v>
      </c>
      <c r="X223" s="56">
        <v>43294</v>
      </c>
      <c r="Y223" s="57" t="s">
        <v>7684</v>
      </c>
      <c r="Z223" s="57"/>
      <c r="AA223" s="58">
        <v>120000</v>
      </c>
      <c r="AB223" s="58">
        <v>120000</v>
      </c>
      <c r="AC223" s="58"/>
      <c r="AD223" s="58"/>
      <c r="AE223" s="58"/>
      <c r="AF223" s="58"/>
      <c r="AG223" s="58"/>
      <c r="AH223" s="58">
        <v>141000</v>
      </c>
      <c r="AI223" s="58"/>
      <c r="AJ223" s="58"/>
      <c r="AK223" s="58"/>
      <c r="AL223" s="58"/>
      <c r="AM223" s="58"/>
      <c r="AN223" s="58"/>
      <c r="AO223" s="58"/>
      <c r="AP223" s="58"/>
      <c r="AQ223" s="58"/>
      <c r="AR223" s="59">
        <f t="shared" si="49"/>
        <v>3</v>
      </c>
      <c r="AS223" s="59">
        <f t="shared" si="50"/>
        <v>381000</v>
      </c>
      <c r="AT223" s="58">
        <f t="shared" si="43"/>
        <v>127000</v>
      </c>
      <c r="AU223" s="58">
        <f t="shared" si="44"/>
        <v>120000</v>
      </c>
      <c r="AV223" s="59">
        <f t="shared" si="45"/>
        <v>49700</v>
      </c>
      <c r="AW223" s="59">
        <f t="shared" si="52"/>
        <v>49700</v>
      </c>
      <c r="AX223" s="60">
        <f t="shared" si="51"/>
        <v>0.64294954721862863</v>
      </c>
      <c r="AY223" s="58">
        <v>120000</v>
      </c>
    </row>
    <row r="224" spans="1:51" ht="31.5" x14ac:dyDescent="0.25">
      <c r="A224" s="45">
        <v>120</v>
      </c>
      <c r="B224" s="46" t="s">
        <v>816</v>
      </c>
      <c r="C224" s="47" t="s">
        <v>777</v>
      </c>
      <c r="D224" s="47" t="s">
        <v>467</v>
      </c>
      <c r="E224" s="62">
        <v>18.117999999999999</v>
      </c>
      <c r="F224" s="49" t="s">
        <v>7575</v>
      </c>
      <c r="G224" s="49" t="s">
        <v>818</v>
      </c>
      <c r="H224" s="50" t="s">
        <v>819</v>
      </c>
      <c r="I224" s="46"/>
      <c r="J224" s="46">
        <v>13</v>
      </c>
      <c r="K224" s="49">
        <v>13</v>
      </c>
      <c r="L224" s="49" t="s">
        <v>780</v>
      </c>
      <c r="M224" s="51">
        <v>55000</v>
      </c>
      <c r="N224" s="51">
        <f t="shared" si="46"/>
        <v>17200</v>
      </c>
      <c r="O224" s="51">
        <v>17217.391304347799</v>
      </c>
      <c r="P224" s="51">
        <v>72200</v>
      </c>
      <c r="Q224" s="51">
        <f t="shared" si="47"/>
        <v>22382.608695652136</v>
      </c>
      <c r="R224" s="52">
        <f t="shared" si="48"/>
        <v>77382.608695652132</v>
      </c>
      <c r="S224" s="53">
        <v>77300</v>
      </c>
      <c r="T224" s="54" t="s">
        <v>627</v>
      </c>
      <c r="U224" s="55" t="s">
        <v>471</v>
      </c>
      <c r="V224" s="55" t="s">
        <v>940</v>
      </c>
      <c r="W224" s="55" t="s">
        <v>173</v>
      </c>
      <c r="X224" s="56">
        <v>43294</v>
      </c>
      <c r="Y224" s="57" t="s">
        <v>7684</v>
      </c>
      <c r="Z224" s="57"/>
      <c r="AA224" s="58">
        <v>120000</v>
      </c>
      <c r="AB224" s="58">
        <v>120000</v>
      </c>
      <c r="AC224" s="58"/>
      <c r="AD224" s="58"/>
      <c r="AE224" s="58"/>
      <c r="AF224" s="58"/>
      <c r="AG224" s="58"/>
      <c r="AH224" s="58">
        <v>141000</v>
      </c>
      <c r="AI224" s="58"/>
      <c r="AJ224" s="58"/>
      <c r="AK224" s="58"/>
      <c r="AL224" s="58"/>
      <c r="AM224" s="58"/>
      <c r="AN224" s="58"/>
      <c r="AO224" s="58"/>
      <c r="AP224" s="58"/>
      <c r="AQ224" s="58"/>
      <c r="AR224" s="59">
        <f t="shared" si="49"/>
        <v>3</v>
      </c>
      <c r="AS224" s="59">
        <f t="shared" si="50"/>
        <v>381000</v>
      </c>
      <c r="AT224" s="58">
        <f t="shared" si="43"/>
        <v>127000</v>
      </c>
      <c r="AU224" s="58">
        <f t="shared" si="44"/>
        <v>120000</v>
      </c>
      <c r="AV224" s="59">
        <f t="shared" si="45"/>
        <v>49700</v>
      </c>
      <c r="AW224" s="59">
        <f t="shared" si="52"/>
        <v>49700</v>
      </c>
      <c r="AX224" s="60">
        <f t="shared" si="51"/>
        <v>0.64294954721862863</v>
      </c>
      <c r="AY224" s="58">
        <v>120000</v>
      </c>
    </row>
    <row r="225" spans="1:51" ht="31.5" x14ac:dyDescent="0.25">
      <c r="A225" s="45">
        <v>121</v>
      </c>
      <c r="B225" s="46" t="s">
        <v>820</v>
      </c>
      <c r="C225" s="47" t="s">
        <v>777</v>
      </c>
      <c r="D225" s="47" t="s">
        <v>467</v>
      </c>
      <c r="E225" s="62">
        <v>18.102</v>
      </c>
      <c r="F225" s="49" t="s">
        <v>696</v>
      </c>
      <c r="G225" s="49" t="s">
        <v>821</v>
      </c>
      <c r="H225" s="50" t="s">
        <v>697</v>
      </c>
      <c r="I225" s="46"/>
      <c r="J225" s="46">
        <v>13</v>
      </c>
      <c r="K225" s="49">
        <v>13</v>
      </c>
      <c r="L225" s="49" t="s">
        <v>780</v>
      </c>
      <c r="M225" s="51">
        <v>55000</v>
      </c>
      <c r="N225" s="51">
        <f t="shared" si="46"/>
        <v>17200</v>
      </c>
      <c r="O225" s="51">
        <v>17217.391304347799</v>
      </c>
      <c r="P225" s="51">
        <v>72200</v>
      </c>
      <c r="Q225" s="51">
        <f t="shared" si="47"/>
        <v>22382.608695652136</v>
      </c>
      <c r="R225" s="52">
        <f t="shared" si="48"/>
        <v>77382.608695652132</v>
      </c>
      <c r="S225" s="53">
        <v>77300</v>
      </c>
      <c r="T225" s="54" t="s">
        <v>627</v>
      </c>
      <c r="U225" s="55" t="s">
        <v>471</v>
      </c>
      <c r="V225" s="55" t="s">
        <v>940</v>
      </c>
      <c r="W225" s="55" t="s">
        <v>173</v>
      </c>
      <c r="X225" s="56">
        <v>43294</v>
      </c>
      <c r="Y225" s="57" t="s">
        <v>7684</v>
      </c>
      <c r="Z225" s="57"/>
      <c r="AA225" s="58">
        <v>120000</v>
      </c>
      <c r="AB225" s="58">
        <v>120000</v>
      </c>
      <c r="AC225" s="58"/>
      <c r="AD225" s="58"/>
      <c r="AE225" s="58"/>
      <c r="AF225" s="58"/>
      <c r="AG225" s="58"/>
      <c r="AH225" s="58">
        <v>141000</v>
      </c>
      <c r="AI225" s="58"/>
      <c r="AJ225" s="58"/>
      <c r="AK225" s="58"/>
      <c r="AL225" s="58"/>
      <c r="AM225" s="58"/>
      <c r="AN225" s="58"/>
      <c r="AO225" s="58"/>
      <c r="AP225" s="58"/>
      <c r="AQ225" s="58"/>
      <c r="AR225" s="59">
        <f t="shared" si="49"/>
        <v>3</v>
      </c>
      <c r="AS225" s="59">
        <f t="shared" si="50"/>
        <v>381000</v>
      </c>
      <c r="AT225" s="58">
        <f t="shared" si="43"/>
        <v>127000</v>
      </c>
      <c r="AU225" s="58">
        <f t="shared" si="44"/>
        <v>120000</v>
      </c>
      <c r="AV225" s="59">
        <f t="shared" si="45"/>
        <v>49700</v>
      </c>
      <c r="AW225" s="59">
        <f t="shared" si="52"/>
        <v>49700</v>
      </c>
      <c r="AX225" s="60">
        <f t="shared" si="51"/>
        <v>0.64294954721862863</v>
      </c>
      <c r="AY225" s="58">
        <v>120000</v>
      </c>
    </row>
    <row r="226" spans="1:51" ht="31.5" x14ac:dyDescent="0.25">
      <c r="A226" s="45">
        <v>122</v>
      </c>
      <c r="B226" s="46" t="s">
        <v>822</v>
      </c>
      <c r="C226" s="47" t="s">
        <v>777</v>
      </c>
      <c r="D226" s="47" t="s">
        <v>467</v>
      </c>
      <c r="E226" s="62">
        <v>18.108000000000001</v>
      </c>
      <c r="F226" s="49" t="s">
        <v>699</v>
      </c>
      <c r="G226" s="49" t="s">
        <v>823</v>
      </c>
      <c r="H226" s="50" t="s">
        <v>700</v>
      </c>
      <c r="I226" s="46"/>
      <c r="J226" s="46">
        <v>13</v>
      </c>
      <c r="K226" s="49">
        <v>13</v>
      </c>
      <c r="L226" s="49" t="s">
        <v>780</v>
      </c>
      <c r="M226" s="51">
        <v>55000</v>
      </c>
      <c r="N226" s="51">
        <f t="shared" si="46"/>
        <v>17200</v>
      </c>
      <c r="O226" s="51">
        <v>17217.391304347799</v>
      </c>
      <c r="P226" s="51">
        <v>72200</v>
      </c>
      <c r="Q226" s="51">
        <f t="shared" si="47"/>
        <v>22382.608695652136</v>
      </c>
      <c r="R226" s="52">
        <f t="shared" si="48"/>
        <v>77382.608695652132</v>
      </c>
      <c r="S226" s="53">
        <v>77300</v>
      </c>
      <c r="T226" s="54" t="s">
        <v>627</v>
      </c>
      <c r="U226" s="55" t="s">
        <v>471</v>
      </c>
      <c r="V226" s="55" t="s">
        <v>940</v>
      </c>
      <c r="W226" s="55" t="s">
        <v>173</v>
      </c>
      <c r="X226" s="56">
        <v>43294</v>
      </c>
      <c r="Y226" s="57" t="s">
        <v>7684</v>
      </c>
      <c r="Z226" s="57"/>
      <c r="AA226" s="58">
        <v>120000</v>
      </c>
      <c r="AB226" s="58">
        <v>120000</v>
      </c>
      <c r="AC226" s="58"/>
      <c r="AD226" s="58"/>
      <c r="AE226" s="58"/>
      <c r="AF226" s="58"/>
      <c r="AG226" s="58"/>
      <c r="AH226" s="58">
        <v>141000</v>
      </c>
      <c r="AI226" s="58"/>
      <c r="AJ226" s="58"/>
      <c r="AK226" s="58"/>
      <c r="AL226" s="58"/>
      <c r="AM226" s="58"/>
      <c r="AN226" s="58"/>
      <c r="AO226" s="58"/>
      <c r="AP226" s="58"/>
      <c r="AQ226" s="58"/>
      <c r="AR226" s="59">
        <f t="shared" si="49"/>
        <v>3</v>
      </c>
      <c r="AS226" s="59">
        <f t="shared" si="50"/>
        <v>381000</v>
      </c>
      <c r="AT226" s="58">
        <f t="shared" si="43"/>
        <v>127000</v>
      </c>
      <c r="AU226" s="58">
        <f t="shared" si="44"/>
        <v>120000</v>
      </c>
      <c r="AV226" s="59">
        <f t="shared" si="45"/>
        <v>49700</v>
      </c>
      <c r="AW226" s="59">
        <f t="shared" si="52"/>
        <v>49700</v>
      </c>
      <c r="AX226" s="60">
        <f t="shared" si="51"/>
        <v>0.64294954721862863</v>
      </c>
      <c r="AY226" s="58">
        <v>120000</v>
      </c>
    </row>
    <row r="227" spans="1:51" ht="31.5" x14ac:dyDescent="0.25">
      <c r="A227" s="45">
        <v>123</v>
      </c>
      <c r="B227" s="46" t="s">
        <v>824</v>
      </c>
      <c r="C227" s="47" t="s">
        <v>777</v>
      </c>
      <c r="D227" s="47" t="s">
        <v>467</v>
      </c>
      <c r="E227" s="62">
        <v>18.116</v>
      </c>
      <c r="F227" s="49" t="s">
        <v>741</v>
      </c>
      <c r="G227" s="49" t="s">
        <v>825</v>
      </c>
      <c r="H227" s="50" t="s">
        <v>742</v>
      </c>
      <c r="I227" s="46"/>
      <c r="J227" s="46">
        <v>13</v>
      </c>
      <c r="K227" s="49">
        <v>13</v>
      </c>
      <c r="L227" s="49" t="s">
        <v>780</v>
      </c>
      <c r="M227" s="51">
        <v>55000</v>
      </c>
      <c r="N227" s="51">
        <f t="shared" si="46"/>
        <v>17200</v>
      </c>
      <c r="O227" s="51">
        <v>17217.391304347799</v>
      </c>
      <c r="P227" s="51">
        <v>72200</v>
      </c>
      <c r="Q227" s="51">
        <f t="shared" si="47"/>
        <v>22382.608695652136</v>
      </c>
      <c r="R227" s="52">
        <f t="shared" si="48"/>
        <v>77382.608695652132</v>
      </c>
      <c r="S227" s="53">
        <v>77300</v>
      </c>
      <c r="T227" s="54" t="s">
        <v>627</v>
      </c>
      <c r="U227" s="55" t="s">
        <v>471</v>
      </c>
      <c r="V227" s="55" t="s">
        <v>940</v>
      </c>
      <c r="W227" s="55" t="s">
        <v>173</v>
      </c>
      <c r="X227" s="56">
        <v>43294</v>
      </c>
      <c r="Y227" s="57" t="s">
        <v>7684</v>
      </c>
      <c r="Z227" s="57"/>
      <c r="AA227" s="58">
        <v>120000</v>
      </c>
      <c r="AB227" s="58">
        <v>120000</v>
      </c>
      <c r="AC227" s="58"/>
      <c r="AD227" s="58"/>
      <c r="AE227" s="58"/>
      <c r="AF227" s="58"/>
      <c r="AG227" s="58"/>
      <c r="AH227" s="58">
        <v>141000</v>
      </c>
      <c r="AI227" s="58"/>
      <c r="AJ227" s="58"/>
      <c r="AK227" s="58"/>
      <c r="AL227" s="58"/>
      <c r="AM227" s="58"/>
      <c r="AN227" s="58"/>
      <c r="AO227" s="58"/>
      <c r="AP227" s="58"/>
      <c r="AQ227" s="58"/>
      <c r="AR227" s="59">
        <f t="shared" si="49"/>
        <v>3</v>
      </c>
      <c r="AS227" s="59">
        <f t="shared" si="50"/>
        <v>381000</v>
      </c>
      <c r="AT227" s="58">
        <f t="shared" si="43"/>
        <v>127000</v>
      </c>
      <c r="AU227" s="58">
        <f t="shared" si="44"/>
        <v>120000</v>
      </c>
      <c r="AV227" s="59">
        <f t="shared" si="45"/>
        <v>49700</v>
      </c>
      <c r="AW227" s="59">
        <f t="shared" si="52"/>
        <v>49700</v>
      </c>
      <c r="AX227" s="60">
        <f t="shared" si="51"/>
        <v>0.64294954721862863</v>
      </c>
      <c r="AY227" s="58">
        <v>120000</v>
      </c>
    </row>
    <row r="228" spans="1:51" ht="31.5" x14ac:dyDescent="0.25">
      <c r="A228" s="45">
        <v>124</v>
      </c>
      <c r="B228" s="46" t="s">
        <v>826</v>
      </c>
      <c r="C228" s="47" t="s">
        <v>777</v>
      </c>
      <c r="D228" s="47" t="s">
        <v>467</v>
      </c>
      <c r="E228" s="62">
        <v>18.113</v>
      </c>
      <c r="F228" s="49" t="s">
        <v>744</v>
      </c>
      <c r="G228" s="49" t="s">
        <v>827</v>
      </c>
      <c r="H228" s="50" t="s">
        <v>745</v>
      </c>
      <c r="I228" s="46"/>
      <c r="J228" s="46">
        <v>13</v>
      </c>
      <c r="K228" s="49">
        <v>13</v>
      </c>
      <c r="L228" s="49" t="s">
        <v>780</v>
      </c>
      <c r="M228" s="51">
        <v>55000</v>
      </c>
      <c r="N228" s="51">
        <f t="shared" si="46"/>
        <v>17200</v>
      </c>
      <c r="O228" s="51">
        <v>17217.391304347799</v>
      </c>
      <c r="P228" s="51">
        <v>72200</v>
      </c>
      <c r="Q228" s="51">
        <f t="shared" si="47"/>
        <v>22382.608695652136</v>
      </c>
      <c r="R228" s="52">
        <f t="shared" si="48"/>
        <v>77382.608695652132</v>
      </c>
      <c r="S228" s="53">
        <v>77300</v>
      </c>
      <c r="T228" s="54" t="s">
        <v>627</v>
      </c>
      <c r="U228" s="55" t="s">
        <v>471</v>
      </c>
      <c r="V228" s="55" t="s">
        <v>940</v>
      </c>
      <c r="W228" s="55" t="s">
        <v>173</v>
      </c>
      <c r="X228" s="56">
        <v>43294</v>
      </c>
      <c r="Y228" s="57" t="s">
        <v>7684</v>
      </c>
      <c r="Z228" s="57"/>
      <c r="AA228" s="58">
        <v>120000</v>
      </c>
      <c r="AB228" s="58">
        <v>120000</v>
      </c>
      <c r="AC228" s="58"/>
      <c r="AD228" s="58"/>
      <c r="AE228" s="58"/>
      <c r="AF228" s="58"/>
      <c r="AG228" s="58"/>
      <c r="AH228" s="58">
        <v>141000</v>
      </c>
      <c r="AI228" s="58"/>
      <c r="AJ228" s="58"/>
      <c r="AK228" s="58"/>
      <c r="AL228" s="58"/>
      <c r="AM228" s="58"/>
      <c r="AN228" s="58"/>
      <c r="AO228" s="58"/>
      <c r="AP228" s="58"/>
      <c r="AQ228" s="58"/>
      <c r="AR228" s="59">
        <f t="shared" si="49"/>
        <v>3</v>
      </c>
      <c r="AS228" s="59">
        <f t="shared" si="50"/>
        <v>381000</v>
      </c>
      <c r="AT228" s="58">
        <f t="shared" si="43"/>
        <v>127000</v>
      </c>
      <c r="AU228" s="58">
        <f t="shared" si="44"/>
        <v>120000</v>
      </c>
      <c r="AV228" s="59">
        <f t="shared" si="45"/>
        <v>49700</v>
      </c>
      <c r="AW228" s="59">
        <f t="shared" si="52"/>
        <v>49700</v>
      </c>
      <c r="AX228" s="60">
        <f t="shared" si="51"/>
        <v>0.64294954721862863</v>
      </c>
      <c r="AY228" s="58">
        <v>120000</v>
      </c>
    </row>
    <row r="229" spans="1:51" ht="31.5" x14ac:dyDescent="0.25">
      <c r="A229" s="45">
        <v>125</v>
      </c>
      <c r="B229" s="46" t="s">
        <v>828</v>
      </c>
      <c r="C229" s="47" t="s">
        <v>777</v>
      </c>
      <c r="D229" s="47" t="s">
        <v>467</v>
      </c>
      <c r="E229" s="62">
        <v>18.114000000000001</v>
      </c>
      <c r="F229" s="49" t="s">
        <v>747</v>
      </c>
      <c r="G229" s="49" t="s">
        <v>829</v>
      </c>
      <c r="H229" s="50" t="s">
        <v>748</v>
      </c>
      <c r="I229" s="46"/>
      <c r="J229" s="46">
        <v>13</v>
      </c>
      <c r="K229" s="49">
        <v>13</v>
      </c>
      <c r="L229" s="49" t="s">
        <v>780</v>
      </c>
      <c r="M229" s="51">
        <v>55000</v>
      </c>
      <c r="N229" s="51">
        <f t="shared" si="46"/>
        <v>17200</v>
      </c>
      <c r="O229" s="51">
        <v>17217.391304347799</v>
      </c>
      <c r="P229" s="51">
        <v>72200</v>
      </c>
      <c r="Q229" s="51">
        <f t="shared" si="47"/>
        <v>22382.608695652136</v>
      </c>
      <c r="R229" s="52">
        <f t="shared" si="48"/>
        <v>77382.608695652132</v>
      </c>
      <c r="S229" s="53">
        <v>77300</v>
      </c>
      <c r="T229" s="54" t="s">
        <v>627</v>
      </c>
      <c r="U229" s="55" t="s">
        <v>471</v>
      </c>
      <c r="V229" s="55" t="s">
        <v>940</v>
      </c>
      <c r="W229" s="55" t="s">
        <v>173</v>
      </c>
      <c r="X229" s="56">
        <v>43294</v>
      </c>
      <c r="Y229" s="57" t="s">
        <v>7684</v>
      </c>
      <c r="Z229" s="57"/>
      <c r="AA229" s="58">
        <v>120000</v>
      </c>
      <c r="AB229" s="58">
        <v>120000</v>
      </c>
      <c r="AC229" s="58"/>
      <c r="AD229" s="58"/>
      <c r="AE229" s="58"/>
      <c r="AF229" s="58"/>
      <c r="AG229" s="58"/>
      <c r="AH229" s="58">
        <v>141000</v>
      </c>
      <c r="AI229" s="58"/>
      <c r="AJ229" s="58"/>
      <c r="AK229" s="58"/>
      <c r="AL229" s="58"/>
      <c r="AM229" s="58"/>
      <c r="AN229" s="58"/>
      <c r="AO229" s="58"/>
      <c r="AP229" s="58"/>
      <c r="AQ229" s="58"/>
      <c r="AR229" s="59">
        <f t="shared" si="49"/>
        <v>3</v>
      </c>
      <c r="AS229" s="59">
        <f t="shared" si="50"/>
        <v>381000</v>
      </c>
      <c r="AT229" s="58">
        <f t="shared" si="43"/>
        <v>127000</v>
      </c>
      <c r="AU229" s="58">
        <f t="shared" si="44"/>
        <v>120000</v>
      </c>
      <c r="AV229" s="59">
        <f t="shared" si="45"/>
        <v>49700</v>
      </c>
      <c r="AW229" s="59">
        <f t="shared" si="52"/>
        <v>49700</v>
      </c>
      <c r="AX229" s="60">
        <f t="shared" si="51"/>
        <v>0.64294954721862863</v>
      </c>
      <c r="AY229" s="58">
        <v>120000</v>
      </c>
    </row>
    <row r="230" spans="1:51" ht="31.5" x14ac:dyDescent="0.25">
      <c r="A230" s="45">
        <v>126</v>
      </c>
      <c r="B230" s="46" t="s">
        <v>830</v>
      </c>
      <c r="C230" s="47" t="s">
        <v>777</v>
      </c>
      <c r="D230" s="47" t="s">
        <v>467</v>
      </c>
      <c r="E230" s="62">
        <v>18.106000000000002</v>
      </c>
      <c r="F230" s="49" t="s">
        <v>750</v>
      </c>
      <c r="G230" s="49" t="s">
        <v>831</v>
      </c>
      <c r="H230" s="50" t="s">
        <v>751</v>
      </c>
      <c r="I230" s="46"/>
      <c r="J230" s="46">
        <v>13</v>
      </c>
      <c r="K230" s="49">
        <v>13</v>
      </c>
      <c r="L230" s="49" t="s">
        <v>780</v>
      </c>
      <c r="M230" s="51">
        <v>55000</v>
      </c>
      <c r="N230" s="51">
        <f t="shared" si="46"/>
        <v>17200</v>
      </c>
      <c r="O230" s="51">
        <v>17217.391304347799</v>
      </c>
      <c r="P230" s="51">
        <v>72200</v>
      </c>
      <c r="Q230" s="51">
        <f t="shared" si="47"/>
        <v>22382.608695652136</v>
      </c>
      <c r="R230" s="52">
        <f t="shared" si="48"/>
        <v>77382.608695652132</v>
      </c>
      <c r="S230" s="53">
        <v>77300</v>
      </c>
      <c r="T230" s="54" t="s">
        <v>627</v>
      </c>
      <c r="U230" s="55" t="s">
        <v>471</v>
      </c>
      <c r="V230" s="55" t="s">
        <v>940</v>
      </c>
      <c r="W230" s="55" t="s">
        <v>173</v>
      </c>
      <c r="X230" s="56">
        <v>43294</v>
      </c>
      <c r="Y230" s="57" t="s">
        <v>7684</v>
      </c>
      <c r="Z230" s="57"/>
      <c r="AA230" s="58">
        <v>120000</v>
      </c>
      <c r="AB230" s="58">
        <v>120000</v>
      </c>
      <c r="AC230" s="58"/>
      <c r="AD230" s="58"/>
      <c r="AE230" s="58"/>
      <c r="AF230" s="58"/>
      <c r="AG230" s="58"/>
      <c r="AH230" s="58">
        <v>141000</v>
      </c>
      <c r="AI230" s="58"/>
      <c r="AJ230" s="58"/>
      <c r="AK230" s="58"/>
      <c r="AL230" s="58"/>
      <c r="AM230" s="58"/>
      <c r="AN230" s="58"/>
      <c r="AO230" s="58"/>
      <c r="AP230" s="58"/>
      <c r="AQ230" s="58"/>
      <c r="AR230" s="59">
        <f t="shared" si="49"/>
        <v>3</v>
      </c>
      <c r="AS230" s="59">
        <f t="shared" si="50"/>
        <v>381000</v>
      </c>
      <c r="AT230" s="58">
        <f t="shared" si="43"/>
        <v>127000</v>
      </c>
      <c r="AU230" s="58">
        <f t="shared" si="44"/>
        <v>120000</v>
      </c>
      <c r="AV230" s="59">
        <f t="shared" si="45"/>
        <v>49700</v>
      </c>
      <c r="AW230" s="59">
        <f t="shared" si="52"/>
        <v>49700</v>
      </c>
      <c r="AX230" s="60">
        <f t="shared" si="51"/>
        <v>0.64294954721862863</v>
      </c>
      <c r="AY230" s="58">
        <v>120000</v>
      </c>
    </row>
    <row r="231" spans="1:51" ht="31.5" x14ac:dyDescent="0.25">
      <c r="A231" s="45">
        <v>127</v>
      </c>
      <c r="B231" s="46" t="s">
        <v>832</v>
      </c>
      <c r="C231" s="47" t="s">
        <v>777</v>
      </c>
      <c r="D231" s="47" t="s">
        <v>467</v>
      </c>
      <c r="E231" s="62">
        <v>18.103000000000002</v>
      </c>
      <c r="F231" s="49" t="s">
        <v>753</v>
      </c>
      <c r="G231" s="49" t="s">
        <v>833</v>
      </c>
      <c r="H231" s="50" t="s">
        <v>754</v>
      </c>
      <c r="I231" s="46"/>
      <c r="J231" s="46">
        <v>13</v>
      </c>
      <c r="K231" s="49">
        <v>13</v>
      </c>
      <c r="L231" s="49" t="s">
        <v>780</v>
      </c>
      <c r="M231" s="51">
        <v>55000</v>
      </c>
      <c r="N231" s="51">
        <f t="shared" si="46"/>
        <v>17200</v>
      </c>
      <c r="O231" s="51">
        <v>17217.391304347799</v>
      </c>
      <c r="P231" s="51">
        <v>72200</v>
      </c>
      <c r="Q231" s="51">
        <f t="shared" si="47"/>
        <v>22382.608695652136</v>
      </c>
      <c r="R231" s="52">
        <f t="shared" si="48"/>
        <v>77382.608695652132</v>
      </c>
      <c r="S231" s="53">
        <v>77300</v>
      </c>
      <c r="T231" s="54" t="s">
        <v>627</v>
      </c>
      <c r="U231" s="55" t="s">
        <v>471</v>
      </c>
      <c r="V231" s="55" t="s">
        <v>940</v>
      </c>
      <c r="W231" s="55" t="s">
        <v>173</v>
      </c>
      <c r="X231" s="56">
        <v>43294</v>
      </c>
      <c r="Y231" s="57" t="s">
        <v>7684</v>
      </c>
      <c r="Z231" s="57"/>
      <c r="AA231" s="58">
        <v>120000</v>
      </c>
      <c r="AB231" s="58">
        <v>120000</v>
      </c>
      <c r="AC231" s="58"/>
      <c r="AD231" s="58"/>
      <c r="AE231" s="58"/>
      <c r="AF231" s="58"/>
      <c r="AG231" s="58"/>
      <c r="AH231" s="58">
        <v>141000</v>
      </c>
      <c r="AI231" s="58"/>
      <c r="AJ231" s="58"/>
      <c r="AK231" s="58"/>
      <c r="AL231" s="58"/>
      <c r="AM231" s="58"/>
      <c r="AN231" s="58"/>
      <c r="AO231" s="58"/>
      <c r="AP231" s="58"/>
      <c r="AQ231" s="58"/>
      <c r="AR231" s="59">
        <f t="shared" si="49"/>
        <v>3</v>
      </c>
      <c r="AS231" s="59">
        <f t="shared" si="50"/>
        <v>381000</v>
      </c>
      <c r="AT231" s="58">
        <f t="shared" si="43"/>
        <v>127000</v>
      </c>
      <c r="AU231" s="58">
        <f t="shared" si="44"/>
        <v>120000</v>
      </c>
      <c r="AV231" s="59">
        <f t="shared" si="45"/>
        <v>49700</v>
      </c>
      <c r="AW231" s="59">
        <f t="shared" si="52"/>
        <v>49700</v>
      </c>
      <c r="AX231" s="60">
        <f t="shared" si="51"/>
        <v>0.64294954721862863</v>
      </c>
      <c r="AY231" s="58">
        <v>120000</v>
      </c>
    </row>
    <row r="232" spans="1:51" ht="31.5" x14ac:dyDescent="0.25">
      <c r="A232" s="45">
        <v>128</v>
      </c>
      <c r="B232" s="46" t="s">
        <v>834</v>
      </c>
      <c r="C232" s="47" t="s">
        <v>777</v>
      </c>
      <c r="D232" s="47" t="s">
        <v>467</v>
      </c>
      <c r="E232" s="62">
        <v>18.114999999999998</v>
      </c>
      <c r="F232" s="49" t="s">
        <v>756</v>
      </c>
      <c r="G232" s="49" t="s">
        <v>835</v>
      </c>
      <c r="H232" s="50" t="s">
        <v>757</v>
      </c>
      <c r="I232" s="46"/>
      <c r="J232" s="46">
        <v>13</v>
      </c>
      <c r="K232" s="49">
        <v>13</v>
      </c>
      <c r="L232" s="49" t="s">
        <v>780</v>
      </c>
      <c r="M232" s="51">
        <v>55000</v>
      </c>
      <c r="N232" s="51">
        <f t="shared" si="46"/>
        <v>17200</v>
      </c>
      <c r="O232" s="51">
        <v>17217.391304347799</v>
      </c>
      <c r="P232" s="51">
        <v>72200</v>
      </c>
      <c r="Q232" s="51">
        <f t="shared" si="47"/>
        <v>22382.608695652136</v>
      </c>
      <c r="R232" s="52">
        <f t="shared" si="48"/>
        <v>77382.608695652132</v>
      </c>
      <c r="S232" s="53">
        <v>77300</v>
      </c>
      <c r="T232" s="54" t="s">
        <v>627</v>
      </c>
      <c r="U232" s="55" t="s">
        <v>471</v>
      </c>
      <c r="V232" s="55" t="s">
        <v>940</v>
      </c>
      <c r="W232" s="55" t="s">
        <v>173</v>
      </c>
      <c r="X232" s="56">
        <v>43294</v>
      </c>
      <c r="Y232" s="57" t="s">
        <v>7684</v>
      </c>
      <c r="Z232" s="57"/>
      <c r="AA232" s="58">
        <v>120000</v>
      </c>
      <c r="AB232" s="58">
        <v>120000</v>
      </c>
      <c r="AC232" s="58"/>
      <c r="AD232" s="58"/>
      <c r="AE232" s="58"/>
      <c r="AF232" s="58"/>
      <c r="AG232" s="58"/>
      <c r="AH232" s="58">
        <v>141000</v>
      </c>
      <c r="AI232" s="58"/>
      <c r="AJ232" s="58"/>
      <c r="AK232" s="58"/>
      <c r="AL232" s="58"/>
      <c r="AM232" s="58"/>
      <c r="AN232" s="58"/>
      <c r="AO232" s="58"/>
      <c r="AP232" s="58"/>
      <c r="AQ232" s="58"/>
      <c r="AR232" s="59">
        <f t="shared" si="49"/>
        <v>3</v>
      </c>
      <c r="AS232" s="59">
        <f t="shared" si="50"/>
        <v>381000</v>
      </c>
      <c r="AT232" s="58">
        <f t="shared" si="43"/>
        <v>127000</v>
      </c>
      <c r="AU232" s="58">
        <f t="shared" si="44"/>
        <v>120000</v>
      </c>
      <c r="AV232" s="59">
        <f t="shared" si="45"/>
        <v>49700</v>
      </c>
      <c r="AW232" s="59">
        <f t="shared" si="52"/>
        <v>49700</v>
      </c>
      <c r="AX232" s="60">
        <f t="shared" si="51"/>
        <v>0.64294954721862863</v>
      </c>
      <c r="AY232" s="58">
        <v>120000</v>
      </c>
    </row>
    <row r="233" spans="1:51" ht="31.5" x14ac:dyDescent="0.25">
      <c r="A233" s="45">
        <v>129</v>
      </c>
      <c r="B233" s="46" t="s">
        <v>836</v>
      </c>
      <c r="C233" s="47" t="s">
        <v>777</v>
      </c>
      <c r="D233" s="47" t="s">
        <v>467</v>
      </c>
      <c r="E233" s="62">
        <v>18.106999999999999</v>
      </c>
      <c r="F233" s="49" t="s">
        <v>759</v>
      </c>
      <c r="G233" s="49" t="s">
        <v>837</v>
      </c>
      <c r="H233" s="50" t="s">
        <v>760</v>
      </c>
      <c r="I233" s="46"/>
      <c r="J233" s="46">
        <v>13</v>
      </c>
      <c r="K233" s="49">
        <v>13</v>
      </c>
      <c r="L233" s="49" t="s">
        <v>780</v>
      </c>
      <c r="M233" s="51">
        <v>55000</v>
      </c>
      <c r="N233" s="51">
        <f t="shared" si="46"/>
        <v>17200</v>
      </c>
      <c r="O233" s="51">
        <v>17217.391304347799</v>
      </c>
      <c r="P233" s="51">
        <v>72200</v>
      </c>
      <c r="Q233" s="51">
        <f t="shared" si="47"/>
        <v>22382.608695652136</v>
      </c>
      <c r="R233" s="52">
        <f t="shared" si="48"/>
        <v>77382.608695652132</v>
      </c>
      <c r="S233" s="53">
        <v>77300</v>
      </c>
      <c r="T233" s="54" t="s">
        <v>627</v>
      </c>
      <c r="U233" s="55" t="s">
        <v>471</v>
      </c>
      <c r="V233" s="55" t="s">
        <v>940</v>
      </c>
      <c r="W233" s="55" t="s">
        <v>173</v>
      </c>
      <c r="X233" s="56">
        <v>43294</v>
      </c>
      <c r="Y233" s="57" t="s">
        <v>7684</v>
      </c>
      <c r="Z233" s="57"/>
      <c r="AA233" s="58">
        <v>120000</v>
      </c>
      <c r="AB233" s="58">
        <v>120000</v>
      </c>
      <c r="AC233" s="58"/>
      <c r="AD233" s="58"/>
      <c r="AE233" s="58"/>
      <c r="AF233" s="58"/>
      <c r="AG233" s="58"/>
      <c r="AH233" s="58">
        <v>141000</v>
      </c>
      <c r="AI233" s="58"/>
      <c r="AJ233" s="58"/>
      <c r="AK233" s="58"/>
      <c r="AL233" s="58"/>
      <c r="AM233" s="58"/>
      <c r="AN233" s="58"/>
      <c r="AO233" s="58"/>
      <c r="AP233" s="58"/>
      <c r="AQ233" s="58"/>
      <c r="AR233" s="59">
        <f t="shared" si="49"/>
        <v>3</v>
      </c>
      <c r="AS233" s="59">
        <f t="shared" si="50"/>
        <v>381000</v>
      </c>
      <c r="AT233" s="58">
        <f t="shared" si="43"/>
        <v>127000</v>
      </c>
      <c r="AU233" s="58">
        <f t="shared" si="44"/>
        <v>120000</v>
      </c>
      <c r="AV233" s="59">
        <f t="shared" si="45"/>
        <v>49700</v>
      </c>
      <c r="AW233" s="59">
        <f t="shared" si="52"/>
        <v>49700</v>
      </c>
      <c r="AX233" s="60">
        <f t="shared" si="51"/>
        <v>0.64294954721862863</v>
      </c>
      <c r="AY233" s="58">
        <v>120000</v>
      </c>
    </row>
    <row r="234" spans="1:51" ht="31.5" x14ac:dyDescent="0.25">
      <c r="A234" s="45">
        <v>130</v>
      </c>
      <c r="B234" s="46" t="s">
        <v>838</v>
      </c>
      <c r="C234" s="47" t="s">
        <v>777</v>
      </c>
      <c r="D234" s="47" t="s">
        <v>467</v>
      </c>
      <c r="E234" s="62">
        <v>18.111000000000001</v>
      </c>
      <c r="F234" s="49" t="s">
        <v>762</v>
      </c>
      <c r="G234" s="49" t="s">
        <v>839</v>
      </c>
      <c r="H234" s="50" t="s">
        <v>763</v>
      </c>
      <c r="I234" s="46"/>
      <c r="J234" s="46">
        <v>13</v>
      </c>
      <c r="K234" s="49">
        <v>13</v>
      </c>
      <c r="L234" s="49" t="s">
        <v>780</v>
      </c>
      <c r="M234" s="51">
        <v>55000</v>
      </c>
      <c r="N234" s="51">
        <f t="shared" si="46"/>
        <v>17200</v>
      </c>
      <c r="O234" s="51">
        <v>17217.391304347799</v>
      </c>
      <c r="P234" s="51">
        <v>72200</v>
      </c>
      <c r="Q234" s="51">
        <f t="shared" si="47"/>
        <v>22382.608695652136</v>
      </c>
      <c r="R234" s="52">
        <f t="shared" si="48"/>
        <v>77382.608695652132</v>
      </c>
      <c r="S234" s="53">
        <v>77300</v>
      </c>
      <c r="T234" s="54" t="s">
        <v>627</v>
      </c>
      <c r="U234" s="55" t="s">
        <v>471</v>
      </c>
      <c r="V234" s="55" t="s">
        <v>940</v>
      </c>
      <c r="W234" s="55" t="s">
        <v>173</v>
      </c>
      <c r="X234" s="56">
        <v>43294</v>
      </c>
      <c r="Y234" s="57" t="s">
        <v>7684</v>
      </c>
      <c r="Z234" s="57"/>
      <c r="AA234" s="58">
        <v>120000</v>
      </c>
      <c r="AB234" s="58">
        <v>120000</v>
      </c>
      <c r="AC234" s="58"/>
      <c r="AD234" s="58"/>
      <c r="AE234" s="58"/>
      <c r="AF234" s="58"/>
      <c r="AG234" s="58"/>
      <c r="AH234" s="58">
        <v>141000</v>
      </c>
      <c r="AI234" s="58"/>
      <c r="AJ234" s="58"/>
      <c r="AK234" s="58"/>
      <c r="AL234" s="58"/>
      <c r="AM234" s="58"/>
      <c r="AN234" s="58"/>
      <c r="AO234" s="58"/>
      <c r="AP234" s="58"/>
      <c r="AQ234" s="58"/>
      <c r="AR234" s="59">
        <f t="shared" si="49"/>
        <v>3</v>
      </c>
      <c r="AS234" s="59">
        <f t="shared" si="50"/>
        <v>381000</v>
      </c>
      <c r="AT234" s="58">
        <f t="shared" si="43"/>
        <v>127000</v>
      </c>
      <c r="AU234" s="58">
        <f t="shared" si="44"/>
        <v>120000</v>
      </c>
      <c r="AV234" s="59">
        <f t="shared" si="45"/>
        <v>49700</v>
      </c>
      <c r="AW234" s="59">
        <f t="shared" si="52"/>
        <v>49700</v>
      </c>
      <c r="AX234" s="60">
        <f t="shared" si="51"/>
        <v>0.64294954721862863</v>
      </c>
      <c r="AY234" s="58">
        <v>120000</v>
      </c>
    </row>
    <row r="235" spans="1:51" ht="31.5" x14ac:dyDescent="0.25">
      <c r="A235" s="45">
        <v>131</v>
      </c>
      <c r="B235" s="46" t="s">
        <v>840</v>
      </c>
      <c r="C235" s="47" t="s">
        <v>777</v>
      </c>
      <c r="D235" s="47" t="s">
        <v>467</v>
      </c>
      <c r="E235" s="62">
        <v>18.120999999999999</v>
      </c>
      <c r="F235" s="49" t="s">
        <v>768</v>
      </c>
      <c r="G235" s="49" t="s">
        <v>841</v>
      </c>
      <c r="H235" s="50" t="s">
        <v>769</v>
      </c>
      <c r="I235" s="46"/>
      <c r="J235" s="46">
        <v>13</v>
      </c>
      <c r="K235" s="49">
        <v>13</v>
      </c>
      <c r="L235" s="49" t="s">
        <v>780</v>
      </c>
      <c r="M235" s="51">
        <v>55000</v>
      </c>
      <c r="N235" s="51">
        <f t="shared" si="46"/>
        <v>17200</v>
      </c>
      <c r="O235" s="51">
        <v>17217.391304347799</v>
      </c>
      <c r="P235" s="51">
        <v>72200</v>
      </c>
      <c r="Q235" s="51">
        <f t="shared" si="47"/>
        <v>22382.608695652136</v>
      </c>
      <c r="R235" s="52">
        <f t="shared" si="48"/>
        <v>77382.608695652132</v>
      </c>
      <c r="S235" s="53">
        <v>77300</v>
      </c>
      <c r="T235" s="54" t="s">
        <v>627</v>
      </c>
      <c r="U235" s="55" t="s">
        <v>471</v>
      </c>
      <c r="V235" s="55" t="s">
        <v>940</v>
      </c>
      <c r="W235" s="55" t="s">
        <v>173</v>
      </c>
      <c r="X235" s="56">
        <v>43294</v>
      </c>
      <c r="Y235" s="57" t="s">
        <v>7684</v>
      </c>
      <c r="Z235" s="57"/>
      <c r="AA235" s="58">
        <v>120000</v>
      </c>
      <c r="AB235" s="58">
        <v>120000</v>
      </c>
      <c r="AC235" s="58"/>
      <c r="AD235" s="58"/>
      <c r="AE235" s="58"/>
      <c r="AF235" s="58"/>
      <c r="AG235" s="58"/>
      <c r="AH235" s="58">
        <v>141000</v>
      </c>
      <c r="AI235" s="58"/>
      <c r="AJ235" s="58"/>
      <c r="AK235" s="58"/>
      <c r="AL235" s="58"/>
      <c r="AM235" s="58"/>
      <c r="AN235" s="58"/>
      <c r="AO235" s="58"/>
      <c r="AP235" s="58"/>
      <c r="AQ235" s="58"/>
      <c r="AR235" s="59">
        <f t="shared" si="49"/>
        <v>3</v>
      </c>
      <c r="AS235" s="59">
        <f t="shared" si="50"/>
        <v>381000</v>
      </c>
      <c r="AT235" s="58">
        <f t="shared" si="43"/>
        <v>127000</v>
      </c>
      <c r="AU235" s="58">
        <f t="shared" si="44"/>
        <v>120000</v>
      </c>
      <c r="AV235" s="59">
        <f t="shared" si="45"/>
        <v>49700</v>
      </c>
      <c r="AW235" s="59">
        <f t="shared" si="52"/>
        <v>49700</v>
      </c>
      <c r="AX235" s="60">
        <f t="shared" si="51"/>
        <v>0.64294954721862863</v>
      </c>
      <c r="AY235" s="58">
        <v>120000</v>
      </c>
    </row>
    <row r="236" spans="1:51" ht="31.5" x14ac:dyDescent="0.25">
      <c r="A236" s="45">
        <v>2141</v>
      </c>
      <c r="B236" s="46" t="s">
        <v>7126</v>
      </c>
      <c r="C236" s="47" t="s">
        <v>7119</v>
      </c>
      <c r="D236" s="47" t="s">
        <v>597</v>
      </c>
      <c r="E236" s="48" t="s">
        <v>7127</v>
      </c>
      <c r="F236" s="49" t="s">
        <v>7128</v>
      </c>
      <c r="G236" s="49" t="s">
        <v>7128</v>
      </c>
      <c r="H236" s="50" t="s">
        <v>7128</v>
      </c>
      <c r="I236" s="46"/>
      <c r="J236" s="46">
        <v>1826</v>
      </c>
      <c r="K236" s="49">
        <v>1826</v>
      </c>
      <c r="L236" s="49" t="s">
        <v>7122</v>
      </c>
      <c r="M236" s="51">
        <v>20000</v>
      </c>
      <c r="N236" s="51">
        <f t="shared" si="46"/>
        <v>12000</v>
      </c>
      <c r="O236" s="51">
        <v>12052.1739130435</v>
      </c>
      <c r="P236" s="51">
        <v>32000</v>
      </c>
      <c r="Q236" s="51">
        <f t="shared" si="47"/>
        <v>15667.826086956551</v>
      </c>
      <c r="R236" s="52">
        <f t="shared" si="48"/>
        <v>35667.826086956549</v>
      </c>
      <c r="S236" s="53">
        <v>35600</v>
      </c>
      <c r="T236" s="54">
        <v>0</v>
      </c>
      <c r="U236" s="55" t="s">
        <v>598</v>
      </c>
      <c r="V236" s="55" t="s">
        <v>7052</v>
      </c>
      <c r="W236" s="55" t="s">
        <v>173</v>
      </c>
      <c r="X236" s="56">
        <v>43294</v>
      </c>
      <c r="Y236" s="57" t="s">
        <v>7686</v>
      </c>
      <c r="Z236" s="57"/>
      <c r="AA236" s="58"/>
      <c r="AB236" s="58"/>
      <c r="AC236" s="58"/>
      <c r="AD236" s="58"/>
      <c r="AE236" s="58"/>
      <c r="AF236" s="58"/>
      <c r="AG236" s="58">
        <v>175000</v>
      </c>
      <c r="AH236" s="58">
        <v>160000</v>
      </c>
      <c r="AI236" s="58"/>
      <c r="AJ236" s="58">
        <v>35880</v>
      </c>
      <c r="AK236" s="58"/>
      <c r="AL236" s="58"/>
      <c r="AM236" s="58"/>
      <c r="AN236" s="58"/>
      <c r="AO236" s="58"/>
      <c r="AP236" s="58"/>
      <c r="AQ236" s="58"/>
      <c r="AR236" s="59">
        <f t="shared" si="49"/>
        <v>3</v>
      </c>
      <c r="AS236" s="59">
        <f t="shared" si="50"/>
        <v>370880</v>
      </c>
      <c r="AT236" s="58">
        <f t="shared" si="43"/>
        <v>123600</v>
      </c>
      <c r="AU236" s="58">
        <f t="shared" si="44"/>
        <v>35880</v>
      </c>
      <c r="AV236" s="59">
        <f t="shared" si="45"/>
        <v>88000</v>
      </c>
      <c r="AW236" s="59">
        <f t="shared" ref="AW236:AW266" si="53">AU236-S236</f>
        <v>280</v>
      </c>
      <c r="AX236" s="60">
        <f t="shared" si="51"/>
        <v>2.4719101123595504</v>
      </c>
      <c r="AY236" s="58">
        <v>123600</v>
      </c>
    </row>
    <row r="237" spans="1:51" x14ac:dyDescent="0.25">
      <c r="A237" s="45">
        <v>1825</v>
      </c>
      <c r="B237" s="46" t="s">
        <v>5906</v>
      </c>
      <c r="C237" s="47" t="s">
        <v>5902</v>
      </c>
      <c r="D237" s="47" t="s">
        <v>4315</v>
      </c>
      <c r="E237" s="48" t="s">
        <v>5907</v>
      </c>
      <c r="F237" s="49" t="s">
        <v>5904</v>
      </c>
      <c r="G237" s="49" t="s">
        <v>5904</v>
      </c>
      <c r="H237" s="50" t="s">
        <v>5904</v>
      </c>
      <c r="I237" s="46" t="s">
        <v>499</v>
      </c>
      <c r="J237" s="46">
        <v>1033</v>
      </c>
      <c r="K237" s="49">
        <v>1033</v>
      </c>
      <c r="L237" s="49" t="s">
        <v>5905</v>
      </c>
      <c r="M237" s="51">
        <v>89500</v>
      </c>
      <c r="N237" s="51">
        <f t="shared" si="46"/>
        <v>15500</v>
      </c>
      <c r="O237" s="51">
        <v>16434.782608695699</v>
      </c>
      <c r="P237" s="51">
        <v>105000</v>
      </c>
      <c r="Q237" s="51">
        <f t="shared" si="47"/>
        <v>21365.21739130441</v>
      </c>
      <c r="R237" s="52">
        <f t="shared" si="48"/>
        <v>110865.21739130441</v>
      </c>
      <c r="S237" s="53">
        <v>110800</v>
      </c>
      <c r="T237" s="54">
        <v>0</v>
      </c>
      <c r="U237" s="55" t="s">
        <v>26</v>
      </c>
      <c r="V237" s="55" t="s">
        <v>421</v>
      </c>
      <c r="W237" s="55" t="s">
        <v>27</v>
      </c>
      <c r="X237" s="56">
        <v>43294</v>
      </c>
      <c r="Y237" s="57" t="s">
        <v>7684</v>
      </c>
      <c r="Z237" s="57"/>
      <c r="AA237" s="58"/>
      <c r="AB237" s="58"/>
      <c r="AC237" s="58"/>
      <c r="AD237" s="58"/>
      <c r="AE237" s="58"/>
      <c r="AF237" s="58"/>
      <c r="AG237" s="58"/>
      <c r="AH237" s="58">
        <v>1713000</v>
      </c>
      <c r="AI237" s="58"/>
      <c r="AJ237" s="58">
        <v>123600</v>
      </c>
      <c r="AK237" s="58"/>
      <c r="AL237" s="58"/>
      <c r="AM237" s="58"/>
      <c r="AN237" s="58"/>
      <c r="AO237" s="58"/>
      <c r="AP237" s="58"/>
      <c r="AQ237" s="58">
        <v>150000</v>
      </c>
      <c r="AR237" s="59">
        <f t="shared" si="49"/>
        <v>3</v>
      </c>
      <c r="AS237" s="59">
        <f t="shared" si="50"/>
        <v>1986600</v>
      </c>
      <c r="AT237" s="58">
        <f t="shared" si="43"/>
        <v>662200</v>
      </c>
      <c r="AU237" s="58">
        <f t="shared" si="44"/>
        <v>123600</v>
      </c>
      <c r="AV237" s="59">
        <f t="shared" si="45"/>
        <v>551400</v>
      </c>
      <c r="AW237" s="59">
        <f t="shared" si="53"/>
        <v>12800</v>
      </c>
      <c r="AX237" s="60">
        <f t="shared" si="51"/>
        <v>4.9765342960288805</v>
      </c>
      <c r="AY237" s="58">
        <v>123600</v>
      </c>
    </row>
    <row r="238" spans="1:51" ht="31.5" x14ac:dyDescent="0.25">
      <c r="A238" s="45">
        <v>1835</v>
      </c>
      <c r="B238" s="46" t="s">
        <v>5906</v>
      </c>
      <c r="C238" s="47" t="s">
        <v>5939</v>
      </c>
      <c r="D238" s="47" t="s">
        <v>4315</v>
      </c>
      <c r="E238" s="48" t="s">
        <v>5943</v>
      </c>
      <c r="F238" s="49" t="s">
        <v>5944</v>
      </c>
      <c r="G238" s="49" t="s">
        <v>5944</v>
      </c>
      <c r="H238" s="50" t="s">
        <v>5944</v>
      </c>
      <c r="I238" s="46" t="s">
        <v>21</v>
      </c>
      <c r="J238" s="46">
        <v>1039</v>
      </c>
      <c r="K238" s="49">
        <v>1039</v>
      </c>
      <c r="L238" s="49" t="s">
        <v>5942</v>
      </c>
      <c r="M238" s="51">
        <v>244000</v>
      </c>
      <c r="N238" s="51">
        <f t="shared" si="46"/>
        <v>118000</v>
      </c>
      <c r="O238" s="51">
        <v>118956.52173913</v>
      </c>
      <c r="P238" s="51">
        <v>362000</v>
      </c>
      <c r="Q238" s="51">
        <f t="shared" si="47"/>
        <v>154643.47826086901</v>
      </c>
      <c r="R238" s="52">
        <f t="shared" si="48"/>
        <v>398643.47826086904</v>
      </c>
      <c r="S238" s="53">
        <v>398600</v>
      </c>
      <c r="T238" s="54">
        <v>0</v>
      </c>
      <c r="U238" s="55" t="s">
        <v>200</v>
      </c>
      <c r="V238" s="55" t="s">
        <v>421</v>
      </c>
      <c r="W238" s="55" t="s">
        <v>195</v>
      </c>
      <c r="X238" s="56">
        <v>43294</v>
      </c>
      <c r="Y238" s="57" t="s">
        <v>7684</v>
      </c>
      <c r="Z238" s="57"/>
      <c r="AA238" s="58"/>
      <c r="AB238" s="58"/>
      <c r="AC238" s="58"/>
      <c r="AD238" s="58"/>
      <c r="AE238" s="58"/>
      <c r="AF238" s="58"/>
      <c r="AG238" s="58"/>
      <c r="AH238" s="58">
        <v>1713000</v>
      </c>
      <c r="AI238" s="58"/>
      <c r="AJ238" s="58">
        <v>123600</v>
      </c>
      <c r="AK238" s="58"/>
      <c r="AL238" s="58"/>
      <c r="AM238" s="58"/>
      <c r="AN238" s="58"/>
      <c r="AO238" s="58"/>
      <c r="AP238" s="58"/>
      <c r="AQ238" s="58">
        <v>150000</v>
      </c>
      <c r="AR238" s="59">
        <f t="shared" si="49"/>
        <v>3</v>
      </c>
      <c r="AS238" s="59">
        <f t="shared" si="50"/>
        <v>1986600</v>
      </c>
      <c r="AT238" s="58">
        <f t="shared" si="43"/>
        <v>662200</v>
      </c>
      <c r="AU238" s="58">
        <f t="shared" si="44"/>
        <v>123600</v>
      </c>
      <c r="AV238" s="59">
        <f t="shared" si="45"/>
        <v>263600</v>
      </c>
      <c r="AW238" s="59">
        <f t="shared" si="53"/>
        <v>-275000</v>
      </c>
      <c r="AX238" s="60">
        <f t="shared" si="51"/>
        <v>0.66131460110386353</v>
      </c>
      <c r="AY238" s="58">
        <v>123600</v>
      </c>
    </row>
    <row r="239" spans="1:51" ht="31.5" x14ac:dyDescent="0.25">
      <c r="A239" s="45">
        <v>2041</v>
      </c>
      <c r="B239" s="46" t="s">
        <v>6714</v>
      </c>
      <c r="C239" s="47" t="s">
        <v>6715</v>
      </c>
      <c r="D239" s="47" t="s">
        <v>6402</v>
      </c>
      <c r="E239" s="48" t="s">
        <v>6716</v>
      </c>
      <c r="F239" s="49" t="s">
        <v>6717</v>
      </c>
      <c r="G239" s="49" t="s">
        <v>6717</v>
      </c>
      <c r="H239" s="50" t="s">
        <v>6717</v>
      </c>
      <c r="I239" s="46"/>
      <c r="J239" s="46">
        <v>1565</v>
      </c>
      <c r="K239" s="49">
        <v>1565</v>
      </c>
      <c r="L239" s="49" t="s">
        <v>6718</v>
      </c>
      <c r="M239" s="51">
        <v>85000</v>
      </c>
      <c r="N239" s="51">
        <f t="shared" si="46"/>
        <v>7900</v>
      </c>
      <c r="O239" s="51">
        <v>7982.6086956521704</v>
      </c>
      <c r="P239" s="51">
        <v>92900</v>
      </c>
      <c r="Q239" s="51">
        <f t="shared" si="47"/>
        <v>10377.391304347822</v>
      </c>
      <c r="R239" s="52">
        <f t="shared" si="48"/>
        <v>95377.391304347824</v>
      </c>
      <c r="S239" s="53">
        <v>95300</v>
      </c>
      <c r="T239" s="54">
        <v>0</v>
      </c>
      <c r="U239" s="55" t="s">
        <v>6404</v>
      </c>
      <c r="V239" s="55" t="s">
        <v>6493</v>
      </c>
      <c r="W239" s="55" t="s">
        <v>196</v>
      </c>
      <c r="X239" s="56">
        <v>43294</v>
      </c>
      <c r="Y239" s="57" t="s">
        <v>7684</v>
      </c>
      <c r="Z239" s="57"/>
      <c r="AA239" s="58">
        <v>177000</v>
      </c>
      <c r="AB239" s="58"/>
      <c r="AC239" s="58"/>
      <c r="AD239" s="58"/>
      <c r="AE239" s="58"/>
      <c r="AF239" s="58"/>
      <c r="AG239" s="58">
        <v>191000</v>
      </c>
      <c r="AH239" s="58"/>
      <c r="AI239" s="58">
        <v>183000</v>
      </c>
      <c r="AJ239" s="58">
        <v>130100</v>
      </c>
      <c r="AK239" s="58"/>
      <c r="AL239" s="58"/>
      <c r="AM239" s="58">
        <v>183000</v>
      </c>
      <c r="AN239" s="58"/>
      <c r="AO239" s="58"/>
      <c r="AP239" s="58"/>
      <c r="AQ239" s="58">
        <v>124000</v>
      </c>
      <c r="AR239" s="59">
        <f t="shared" si="49"/>
        <v>6</v>
      </c>
      <c r="AS239" s="59">
        <f t="shared" si="50"/>
        <v>988100</v>
      </c>
      <c r="AT239" s="58">
        <f t="shared" si="43"/>
        <v>164700</v>
      </c>
      <c r="AU239" s="58">
        <f t="shared" si="44"/>
        <v>124000</v>
      </c>
      <c r="AV239" s="59">
        <f t="shared" si="45"/>
        <v>69400</v>
      </c>
      <c r="AW239" s="59">
        <f t="shared" si="53"/>
        <v>28700</v>
      </c>
      <c r="AX239" s="60">
        <f t="shared" si="51"/>
        <v>0.72822665267576081</v>
      </c>
      <c r="AY239" s="58">
        <v>124000</v>
      </c>
    </row>
    <row r="240" spans="1:51" x14ac:dyDescent="0.25">
      <c r="A240" s="45">
        <v>2005</v>
      </c>
      <c r="B240" s="46" t="s">
        <v>6566</v>
      </c>
      <c r="C240" s="47" t="s">
        <v>6567</v>
      </c>
      <c r="D240" s="47" t="s">
        <v>6402</v>
      </c>
      <c r="E240" s="48" t="s">
        <v>6568</v>
      </c>
      <c r="F240" s="49" t="s">
        <v>6569</v>
      </c>
      <c r="G240" s="49" t="s">
        <v>6569</v>
      </c>
      <c r="H240" s="50" t="s">
        <v>6569</v>
      </c>
      <c r="I240" s="46"/>
      <c r="J240" s="46">
        <v>1492</v>
      </c>
      <c r="K240" s="49">
        <v>1492</v>
      </c>
      <c r="L240" s="49" t="s">
        <v>6570</v>
      </c>
      <c r="M240" s="51">
        <v>85000</v>
      </c>
      <c r="N240" s="51">
        <f t="shared" si="46"/>
        <v>7900</v>
      </c>
      <c r="O240" s="51">
        <v>7982.6086956521704</v>
      </c>
      <c r="P240" s="51">
        <v>92900</v>
      </c>
      <c r="Q240" s="51">
        <f t="shared" si="47"/>
        <v>10377.391304347822</v>
      </c>
      <c r="R240" s="52">
        <f t="shared" si="48"/>
        <v>95377.391304347824</v>
      </c>
      <c r="S240" s="53">
        <v>95300</v>
      </c>
      <c r="T240" s="54">
        <v>0</v>
      </c>
      <c r="U240" s="55" t="s">
        <v>180</v>
      </c>
      <c r="V240" s="55" t="s">
        <v>434</v>
      </c>
      <c r="W240" s="55" t="s">
        <v>173</v>
      </c>
      <c r="X240" s="56">
        <v>43294</v>
      </c>
      <c r="Y240" s="57" t="s">
        <v>7684</v>
      </c>
      <c r="Z240" s="57"/>
      <c r="AA240" s="58">
        <v>130000</v>
      </c>
      <c r="AB240" s="58"/>
      <c r="AC240" s="58"/>
      <c r="AD240" s="58"/>
      <c r="AE240" s="58"/>
      <c r="AF240" s="58"/>
      <c r="AG240" s="58">
        <v>158000</v>
      </c>
      <c r="AH240" s="58"/>
      <c r="AI240" s="58">
        <v>160000</v>
      </c>
      <c r="AJ240" s="58">
        <v>130100</v>
      </c>
      <c r="AK240" s="58"/>
      <c r="AL240" s="58"/>
      <c r="AM240" s="58"/>
      <c r="AN240" s="58"/>
      <c r="AO240" s="58"/>
      <c r="AP240" s="58"/>
      <c r="AQ240" s="58">
        <v>128000</v>
      </c>
      <c r="AR240" s="59">
        <f t="shared" si="49"/>
        <v>5</v>
      </c>
      <c r="AS240" s="59">
        <f t="shared" si="50"/>
        <v>706100</v>
      </c>
      <c r="AT240" s="58">
        <f t="shared" si="43"/>
        <v>141200</v>
      </c>
      <c r="AU240" s="58">
        <f t="shared" si="44"/>
        <v>128000</v>
      </c>
      <c r="AV240" s="59">
        <f t="shared" si="45"/>
        <v>45900</v>
      </c>
      <c r="AW240" s="59">
        <f t="shared" si="53"/>
        <v>32700</v>
      </c>
      <c r="AX240" s="60">
        <f t="shared" si="51"/>
        <v>0.48163693599160551</v>
      </c>
      <c r="AY240" s="58">
        <v>128000</v>
      </c>
    </row>
    <row r="241" spans="1:51" x14ac:dyDescent="0.25">
      <c r="A241" s="45">
        <v>898</v>
      </c>
      <c r="B241" s="46" t="s">
        <v>3260</v>
      </c>
      <c r="C241" s="47" t="s">
        <v>3257</v>
      </c>
      <c r="D241" s="47" t="s">
        <v>495</v>
      </c>
      <c r="E241" s="48" t="s">
        <v>3261</v>
      </c>
      <c r="F241" s="49" t="s">
        <v>3262</v>
      </c>
      <c r="G241" s="49" t="s">
        <v>3262</v>
      </c>
      <c r="H241" s="50" t="s">
        <v>3262</v>
      </c>
      <c r="I241" s="46" t="s">
        <v>497</v>
      </c>
      <c r="J241" s="46">
        <v>220</v>
      </c>
      <c r="K241" s="49">
        <v>220</v>
      </c>
      <c r="L241" s="49" t="s">
        <v>3258</v>
      </c>
      <c r="M241" s="51">
        <v>69000</v>
      </c>
      <c r="N241" s="51">
        <f t="shared" si="46"/>
        <v>27200</v>
      </c>
      <c r="O241" s="51">
        <v>27234.782608695699</v>
      </c>
      <c r="P241" s="51">
        <v>96200</v>
      </c>
      <c r="Q241" s="51">
        <f t="shared" si="47"/>
        <v>35405.21739130441</v>
      </c>
      <c r="R241" s="52">
        <f t="shared" si="48"/>
        <v>104405.21739130441</v>
      </c>
      <c r="S241" s="53">
        <v>104400</v>
      </c>
      <c r="T241" s="54" t="s">
        <v>2968</v>
      </c>
      <c r="U241" s="55" t="s">
        <v>471</v>
      </c>
      <c r="V241" s="55" t="s">
        <v>2524</v>
      </c>
      <c r="W241" s="55" t="s">
        <v>173</v>
      </c>
      <c r="X241" s="56">
        <v>43294</v>
      </c>
      <c r="Y241" s="57" t="s">
        <v>7688</v>
      </c>
      <c r="Z241" s="57"/>
      <c r="AA241" s="58"/>
      <c r="AB241" s="58"/>
      <c r="AC241" s="58"/>
      <c r="AD241" s="58"/>
      <c r="AE241" s="58">
        <v>250000</v>
      </c>
      <c r="AF241" s="58"/>
      <c r="AG241" s="58">
        <v>260000</v>
      </c>
      <c r="AH241" s="58">
        <v>300000</v>
      </c>
      <c r="AI241" s="58"/>
      <c r="AJ241" s="58">
        <v>220000</v>
      </c>
      <c r="AK241" s="58"/>
      <c r="AL241" s="58"/>
      <c r="AM241" s="58"/>
      <c r="AN241" s="58"/>
      <c r="AO241" s="58"/>
      <c r="AP241" s="58"/>
      <c r="AQ241" s="58">
        <v>130000</v>
      </c>
      <c r="AR241" s="59">
        <f t="shared" si="49"/>
        <v>5</v>
      </c>
      <c r="AS241" s="59">
        <f t="shared" si="50"/>
        <v>1160000</v>
      </c>
      <c r="AT241" s="58">
        <f t="shared" si="43"/>
        <v>232000</v>
      </c>
      <c r="AU241" s="58">
        <f t="shared" si="44"/>
        <v>130000</v>
      </c>
      <c r="AV241" s="59">
        <f t="shared" si="45"/>
        <v>127600</v>
      </c>
      <c r="AW241" s="59">
        <f t="shared" si="53"/>
        <v>25600</v>
      </c>
      <c r="AX241" s="60">
        <f t="shared" si="51"/>
        <v>1.2222222222222223</v>
      </c>
      <c r="AY241" s="58">
        <v>130000</v>
      </c>
    </row>
    <row r="242" spans="1:51" ht="31.5" x14ac:dyDescent="0.25">
      <c r="A242" s="45">
        <v>904</v>
      </c>
      <c r="B242" s="46" t="s">
        <v>3276</v>
      </c>
      <c r="C242" s="47" t="s">
        <v>3257</v>
      </c>
      <c r="D242" s="47" t="s">
        <v>495</v>
      </c>
      <c r="E242" s="48" t="s">
        <v>3277</v>
      </c>
      <c r="F242" s="49" t="s">
        <v>3278</v>
      </c>
      <c r="G242" s="49" t="s">
        <v>3278</v>
      </c>
      <c r="H242" s="50" t="s">
        <v>3278</v>
      </c>
      <c r="I242" s="46" t="s">
        <v>497</v>
      </c>
      <c r="J242" s="46">
        <v>220</v>
      </c>
      <c r="K242" s="49">
        <v>220</v>
      </c>
      <c r="L242" s="49" t="s">
        <v>3258</v>
      </c>
      <c r="M242" s="51">
        <v>69000</v>
      </c>
      <c r="N242" s="51">
        <f t="shared" si="46"/>
        <v>27200</v>
      </c>
      <c r="O242" s="51">
        <v>27234.782608695699</v>
      </c>
      <c r="P242" s="51">
        <v>96200</v>
      </c>
      <c r="Q242" s="51">
        <f t="shared" si="47"/>
        <v>35405.21739130441</v>
      </c>
      <c r="R242" s="52">
        <f t="shared" si="48"/>
        <v>104405.21739130441</v>
      </c>
      <c r="S242" s="53">
        <v>104400</v>
      </c>
      <c r="T242" s="54">
        <v>0</v>
      </c>
      <c r="U242" s="55" t="s">
        <v>471</v>
      </c>
      <c r="V242" s="55" t="s">
        <v>2524</v>
      </c>
      <c r="W242" s="55" t="s">
        <v>173</v>
      </c>
      <c r="X242" s="56">
        <v>43294</v>
      </c>
      <c r="Y242" s="57" t="s">
        <v>7684</v>
      </c>
      <c r="Z242" s="57"/>
      <c r="AA242" s="58"/>
      <c r="AB242" s="58"/>
      <c r="AC242" s="58"/>
      <c r="AD242" s="58"/>
      <c r="AE242" s="58">
        <v>250000</v>
      </c>
      <c r="AF242" s="58"/>
      <c r="AG242" s="58">
        <v>260000</v>
      </c>
      <c r="AH242" s="58"/>
      <c r="AI242" s="58"/>
      <c r="AJ242" s="58">
        <v>220000</v>
      </c>
      <c r="AK242" s="58"/>
      <c r="AL242" s="58"/>
      <c r="AM242" s="58"/>
      <c r="AN242" s="58"/>
      <c r="AO242" s="58"/>
      <c r="AP242" s="58"/>
      <c r="AQ242" s="58">
        <v>130000</v>
      </c>
      <c r="AR242" s="59">
        <f t="shared" si="49"/>
        <v>4</v>
      </c>
      <c r="AS242" s="59">
        <f t="shared" si="50"/>
        <v>860000</v>
      </c>
      <c r="AT242" s="58">
        <f t="shared" si="43"/>
        <v>215000</v>
      </c>
      <c r="AU242" s="58">
        <f t="shared" si="44"/>
        <v>130000</v>
      </c>
      <c r="AV242" s="59">
        <f t="shared" si="45"/>
        <v>110600</v>
      </c>
      <c r="AW242" s="59">
        <f t="shared" si="53"/>
        <v>25600</v>
      </c>
      <c r="AX242" s="60">
        <f t="shared" si="51"/>
        <v>1.0593869731800765</v>
      </c>
      <c r="AY242" s="58">
        <v>130000</v>
      </c>
    </row>
    <row r="243" spans="1:51" x14ac:dyDescent="0.25">
      <c r="A243" s="45">
        <v>905</v>
      </c>
      <c r="B243" s="46" t="s">
        <v>3279</v>
      </c>
      <c r="C243" s="47" t="s">
        <v>3257</v>
      </c>
      <c r="D243" s="47" t="s">
        <v>495</v>
      </c>
      <c r="E243" s="48" t="s">
        <v>3280</v>
      </c>
      <c r="F243" s="49" t="s">
        <v>3281</v>
      </c>
      <c r="G243" s="49" t="s">
        <v>3281</v>
      </c>
      <c r="H243" s="50" t="s">
        <v>3281</v>
      </c>
      <c r="I243" s="46" t="s">
        <v>497</v>
      </c>
      <c r="J243" s="46">
        <v>220</v>
      </c>
      <c r="K243" s="49">
        <v>220</v>
      </c>
      <c r="L243" s="49" t="s">
        <v>3258</v>
      </c>
      <c r="M243" s="51">
        <v>69000</v>
      </c>
      <c r="N243" s="51">
        <f t="shared" si="46"/>
        <v>27200</v>
      </c>
      <c r="O243" s="51">
        <v>27234.782608695699</v>
      </c>
      <c r="P243" s="51">
        <v>96200</v>
      </c>
      <c r="Q243" s="51">
        <f t="shared" si="47"/>
        <v>35405.21739130441</v>
      </c>
      <c r="R243" s="52">
        <f t="shared" si="48"/>
        <v>104405.21739130441</v>
      </c>
      <c r="S243" s="53">
        <v>104400</v>
      </c>
      <c r="T243" s="54">
        <v>0</v>
      </c>
      <c r="U243" s="55" t="s">
        <v>471</v>
      </c>
      <c r="V243" s="55" t="s">
        <v>2524</v>
      </c>
      <c r="W243" s="55" t="s">
        <v>173</v>
      </c>
      <c r="X243" s="56">
        <v>43294</v>
      </c>
      <c r="Y243" s="57" t="s">
        <v>7684</v>
      </c>
      <c r="Z243" s="57"/>
      <c r="AA243" s="58"/>
      <c r="AB243" s="58"/>
      <c r="AC243" s="58"/>
      <c r="AD243" s="58"/>
      <c r="AE243" s="58"/>
      <c r="AF243" s="58"/>
      <c r="AG243" s="58">
        <v>260000</v>
      </c>
      <c r="AH243" s="58">
        <v>300000</v>
      </c>
      <c r="AI243" s="58"/>
      <c r="AJ243" s="58">
        <v>220000</v>
      </c>
      <c r="AK243" s="58"/>
      <c r="AL243" s="58"/>
      <c r="AM243" s="58"/>
      <c r="AN243" s="58"/>
      <c r="AO243" s="58"/>
      <c r="AP243" s="58"/>
      <c r="AQ243" s="58">
        <v>130000</v>
      </c>
      <c r="AR243" s="59">
        <f t="shared" si="49"/>
        <v>4</v>
      </c>
      <c r="AS243" s="59">
        <f t="shared" si="50"/>
        <v>910000</v>
      </c>
      <c r="AT243" s="58">
        <f t="shared" si="43"/>
        <v>227500</v>
      </c>
      <c r="AU243" s="58">
        <f t="shared" si="44"/>
        <v>130000</v>
      </c>
      <c r="AV243" s="59">
        <f t="shared" si="45"/>
        <v>123100</v>
      </c>
      <c r="AW243" s="59">
        <f t="shared" si="53"/>
        <v>25600</v>
      </c>
      <c r="AX243" s="60">
        <f t="shared" si="51"/>
        <v>1.1791187739463602</v>
      </c>
      <c r="AY243" s="58">
        <v>130000</v>
      </c>
    </row>
    <row r="244" spans="1:51" ht="31.5" x14ac:dyDescent="0.25">
      <c r="A244" s="45">
        <v>907</v>
      </c>
      <c r="B244" s="46" t="s">
        <v>3285</v>
      </c>
      <c r="C244" s="47" t="s">
        <v>3257</v>
      </c>
      <c r="D244" s="47" t="s">
        <v>495</v>
      </c>
      <c r="E244" s="48" t="s">
        <v>3286</v>
      </c>
      <c r="F244" s="49" t="s">
        <v>3287</v>
      </c>
      <c r="G244" s="49" t="s">
        <v>3287</v>
      </c>
      <c r="H244" s="50" t="s">
        <v>3287</v>
      </c>
      <c r="I244" s="46" t="s">
        <v>497</v>
      </c>
      <c r="J244" s="46">
        <v>220</v>
      </c>
      <c r="K244" s="49">
        <v>220</v>
      </c>
      <c r="L244" s="49" t="s">
        <v>3258</v>
      </c>
      <c r="M244" s="51">
        <v>69000</v>
      </c>
      <c r="N244" s="51">
        <f t="shared" si="46"/>
        <v>27200</v>
      </c>
      <c r="O244" s="51">
        <v>27234.782608695699</v>
      </c>
      <c r="P244" s="51">
        <v>96200</v>
      </c>
      <c r="Q244" s="51">
        <f t="shared" si="47"/>
        <v>35405.21739130441</v>
      </c>
      <c r="R244" s="52">
        <f t="shared" si="48"/>
        <v>104405.21739130441</v>
      </c>
      <c r="S244" s="53">
        <v>104400</v>
      </c>
      <c r="T244" s="54">
        <v>0</v>
      </c>
      <c r="U244" s="55" t="s">
        <v>471</v>
      </c>
      <c r="V244" s="55" t="s">
        <v>2524</v>
      </c>
      <c r="W244" s="55" t="s">
        <v>29</v>
      </c>
      <c r="X244" s="56">
        <v>43294</v>
      </c>
      <c r="Y244" s="57" t="s">
        <v>7684</v>
      </c>
      <c r="Z244" s="57"/>
      <c r="AA244" s="58"/>
      <c r="AB244" s="58"/>
      <c r="AC244" s="58"/>
      <c r="AD244" s="58"/>
      <c r="AE244" s="58"/>
      <c r="AF244" s="58"/>
      <c r="AG244" s="58">
        <v>260000</v>
      </c>
      <c r="AH244" s="58">
        <v>300000</v>
      </c>
      <c r="AI244" s="58"/>
      <c r="AJ244" s="58">
        <v>220000</v>
      </c>
      <c r="AK244" s="58"/>
      <c r="AL244" s="58"/>
      <c r="AM244" s="58"/>
      <c r="AN244" s="58"/>
      <c r="AO244" s="58"/>
      <c r="AP244" s="58"/>
      <c r="AQ244" s="58">
        <v>130000</v>
      </c>
      <c r="AR244" s="59">
        <f t="shared" si="49"/>
        <v>4</v>
      </c>
      <c r="AS244" s="59">
        <f t="shared" si="50"/>
        <v>910000</v>
      </c>
      <c r="AT244" s="58">
        <f t="shared" si="43"/>
        <v>227500</v>
      </c>
      <c r="AU244" s="58">
        <f t="shared" si="44"/>
        <v>130000</v>
      </c>
      <c r="AV244" s="59">
        <f t="shared" si="45"/>
        <v>123100</v>
      </c>
      <c r="AW244" s="59">
        <f t="shared" si="53"/>
        <v>25600</v>
      </c>
      <c r="AX244" s="60">
        <f t="shared" si="51"/>
        <v>1.1791187739463602</v>
      </c>
      <c r="AY244" s="58">
        <v>130000</v>
      </c>
    </row>
    <row r="245" spans="1:51" ht="31.5" x14ac:dyDescent="0.25">
      <c r="A245" s="45">
        <v>908</v>
      </c>
      <c r="B245" s="46" t="s">
        <v>3288</v>
      </c>
      <c r="C245" s="47" t="s">
        <v>3257</v>
      </c>
      <c r="D245" s="47" t="s">
        <v>495</v>
      </c>
      <c r="E245" s="48" t="s">
        <v>3289</v>
      </c>
      <c r="F245" s="49" t="s">
        <v>3290</v>
      </c>
      <c r="G245" s="49" t="s">
        <v>3290</v>
      </c>
      <c r="H245" s="50" t="s">
        <v>3290</v>
      </c>
      <c r="I245" s="46" t="s">
        <v>497</v>
      </c>
      <c r="J245" s="46">
        <v>220</v>
      </c>
      <c r="K245" s="49">
        <v>220</v>
      </c>
      <c r="L245" s="49" t="s">
        <v>3258</v>
      </c>
      <c r="M245" s="51">
        <v>69000</v>
      </c>
      <c r="N245" s="51">
        <f t="shared" si="46"/>
        <v>27200</v>
      </c>
      <c r="O245" s="51">
        <v>27234.782608695699</v>
      </c>
      <c r="P245" s="51">
        <v>96200</v>
      </c>
      <c r="Q245" s="51">
        <f t="shared" si="47"/>
        <v>35405.21739130441</v>
      </c>
      <c r="R245" s="52">
        <f t="shared" si="48"/>
        <v>104405.21739130441</v>
      </c>
      <c r="S245" s="53">
        <v>104400</v>
      </c>
      <c r="T245" s="54">
        <v>0</v>
      </c>
      <c r="U245" s="55" t="s">
        <v>471</v>
      </c>
      <c r="V245" s="55" t="s">
        <v>2524</v>
      </c>
      <c r="W245" s="55" t="s">
        <v>29</v>
      </c>
      <c r="X245" s="56">
        <v>43294</v>
      </c>
      <c r="Y245" s="57" t="s">
        <v>7684</v>
      </c>
      <c r="Z245" s="57"/>
      <c r="AA245" s="58"/>
      <c r="AB245" s="58"/>
      <c r="AC245" s="58"/>
      <c r="AD245" s="58"/>
      <c r="AE245" s="58">
        <v>250000</v>
      </c>
      <c r="AF245" s="58"/>
      <c r="AG245" s="58">
        <v>260000</v>
      </c>
      <c r="AH245" s="58">
        <v>300000</v>
      </c>
      <c r="AI245" s="58"/>
      <c r="AJ245" s="58"/>
      <c r="AK245" s="58"/>
      <c r="AL245" s="58"/>
      <c r="AM245" s="58"/>
      <c r="AN245" s="58"/>
      <c r="AO245" s="58"/>
      <c r="AP245" s="58"/>
      <c r="AQ245" s="58">
        <v>130000</v>
      </c>
      <c r="AR245" s="59">
        <f t="shared" si="49"/>
        <v>4</v>
      </c>
      <c r="AS245" s="59">
        <f t="shared" si="50"/>
        <v>940000</v>
      </c>
      <c r="AT245" s="58">
        <f t="shared" si="43"/>
        <v>235000</v>
      </c>
      <c r="AU245" s="58">
        <f t="shared" si="44"/>
        <v>130000</v>
      </c>
      <c r="AV245" s="59">
        <f t="shared" si="45"/>
        <v>130600</v>
      </c>
      <c r="AW245" s="59">
        <f t="shared" si="53"/>
        <v>25600</v>
      </c>
      <c r="AX245" s="60">
        <f t="shared" si="51"/>
        <v>1.2509578544061304</v>
      </c>
      <c r="AY245" s="58">
        <v>130000</v>
      </c>
    </row>
    <row r="246" spans="1:51" x14ac:dyDescent="0.25">
      <c r="A246" s="45">
        <v>909</v>
      </c>
      <c r="B246" s="46" t="s">
        <v>3291</v>
      </c>
      <c r="C246" s="47" t="s">
        <v>3257</v>
      </c>
      <c r="D246" s="47" t="s">
        <v>495</v>
      </c>
      <c r="E246" s="48" t="s">
        <v>3292</v>
      </c>
      <c r="F246" s="49" t="s">
        <v>3293</v>
      </c>
      <c r="G246" s="49" t="s">
        <v>3293</v>
      </c>
      <c r="H246" s="50" t="s">
        <v>3293</v>
      </c>
      <c r="I246" s="46" t="s">
        <v>497</v>
      </c>
      <c r="J246" s="46">
        <v>220</v>
      </c>
      <c r="K246" s="49">
        <v>220</v>
      </c>
      <c r="L246" s="49" t="s">
        <v>3258</v>
      </c>
      <c r="M246" s="51">
        <v>69000</v>
      </c>
      <c r="N246" s="51">
        <f t="shared" si="46"/>
        <v>27200</v>
      </c>
      <c r="O246" s="51">
        <v>27234.782608695699</v>
      </c>
      <c r="P246" s="51">
        <v>96200</v>
      </c>
      <c r="Q246" s="51">
        <f t="shared" si="47"/>
        <v>35405.21739130441</v>
      </c>
      <c r="R246" s="52">
        <f t="shared" si="48"/>
        <v>104405.21739130441</v>
      </c>
      <c r="S246" s="53">
        <v>104400</v>
      </c>
      <c r="T246" s="54">
        <v>0</v>
      </c>
      <c r="U246" s="55" t="s">
        <v>471</v>
      </c>
      <c r="V246" s="55" t="s">
        <v>2524</v>
      </c>
      <c r="W246" s="55" t="s">
        <v>29</v>
      </c>
      <c r="X246" s="56">
        <v>43294</v>
      </c>
      <c r="Y246" s="57" t="s">
        <v>7684</v>
      </c>
      <c r="Z246" s="57"/>
      <c r="AA246" s="58"/>
      <c r="AB246" s="58"/>
      <c r="AC246" s="58"/>
      <c r="AD246" s="58"/>
      <c r="AE246" s="58">
        <v>250000</v>
      </c>
      <c r="AF246" s="58"/>
      <c r="AG246" s="58">
        <v>260000</v>
      </c>
      <c r="AH246" s="58">
        <v>300000</v>
      </c>
      <c r="AI246" s="58"/>
      <c r="AJ246" s="58">
        <v>220000</v>
      </c>
      <c r="AK246" s="58"/>
      <c r="AL246" s="58"/>
      <c r="AM246" s="58"/>
      <c r="AN246" s="58"/>
      <c r="AO246" s="58"/>
      <c r="AP246" s="58"/>
      <c r="AQ246" s="58">
        <v>130000</v>
      </c>
      <c r="AR246" s="59">
        <f t="shared" si="49"/>
        <v>5</v>
      </c>
      <c r="AS246" s="59">
        <f t="shared" si="50"/>
        <v>1160000</v>
      </c>
      <c r="AT246" s="58">
        <f t="shared" si="43"/>
        <v>232000</v>
      </c>
      <c r="AU246" s="58">
        <f t="shared" si="44"/>
        <v>130000</v>
      </c>
      <c r="AV246" s="59">
        <f t="shared" si="45"/>
        <v>127600</v>
      </c>
      <c r="AW246" s="59">
        <f t="shared" si="53"/>
        <v>25600</v>
      </c>
      <c r="AX246" s="60">
        <f t="shared" si="51"/>
        <v>1.2222222222222223</v>
      </c>
      <c r="AY246" s="58">
        <v>130000</v>
      </c>
    </row>
    <row r="247" spans="1:51" x14ac:dyDescent="0.25">
      <c r="A247" s="45">
        <v>910</v>
      </c>
      <c r="B247" s="46" t="s">
        <v>3294</v>
      </c>
      <c r="C247" s="47" t="s">
        <v>3257</v>
      </c>
      <c r="D247" s="47" t="s">
        <v>495</v>
      </c>
      <c r="E247" s="48" t="s">
        <v>3295</v>
      </c>
      <c r="F247" s="49" t="s">
        <v>3296</v>
      </c>
      <c r="G247" s="49" t="s">
        <v>3296</v>
      </c>
      <c r="H247" s="50" t="s">
        <v>3296</v>
      </c>
      <c r="I247" s="46" t="s">
        <v>497</v>
      </c>
      <c r="J247" s="46">
        <v>220</v>
      </c>
      <c r="K247" s="49">
        <v>220</v>
      </c>
      <c r="L247" s="49" t="s">
        <v>3258</v>
      </c>
      <c r="M247" s="51">
        <v>69000</v>
      </c>
      <c r="N247" s="51">
        <f t="shared" si="46"/>
        <v>27200</v>
      </c>
      <c r="O247" s="51">
        <v>27234.782608695699</v>
      </c>
      <c r="P247" s="51">
        <v>96200</v>
      </c>
      <c r="Q247" s="51">
        <f t="shared" si="47"/>
        <v>35405.21739130441</v>
      </c>
      <c r="R247" s="52">
        <f t="shared" si="48"/>
        <v>104405.21739130441</v>
      </c>
      <c r="S247" s="53">
        <v>104400</v>
      </c>
      <c r="T247" s="54">
        <v>0</v>
      </c>
      <c r="U247" s="55" t="s">
        <v>471</v>
      </c>
      <c r="V247" s="55" t="s">
        <v>2524</v>
      </c>
      <c r="W247" s="55" t="s">
        <v>173</v>
      </c>
      <c r="X247" s="56">
        <v>43294</v>
      </c>
      <c r="Y247" s="57" t="s">
        <v>7684</v>
      </c>
      <c r="Z247" s="57"/>
      <c r="AA247" s="58"/>
      <c r="AB247" s="58"/>
      <c r="AC247" s="58"/>
      <c r="AD247" s="58"/>
      <c r="AE247" s="58">
        <v>250000</v>
      </c>
      <c r="AF247" s="58"/>
      <c r="AG247" s="58">
        <v>260000</v>
      </c>
      <c r="AH247" s="58">
        <v>300000</v>
      </c>
      <c r="AI247" s="58"/>
      <c r="AJ247" s="58">
        <v>220000</v>
      </c>
      <c r="AK247" s="58"/>
      <c r="AL247" s="58"/>
      <c r="AM247" s="58"/>
      <c r="AN247" s="58"/>
      <c r="AO247" s="58"/>
      <c r="AP247" s="58"/>
      <c r="AQ247" s="58">
        <v>130000</v>
      </c>
      <c r="AR247" s="59">
        <f t="shared" si="49"/>
        <v>5</v>
      </c>
      <c r="AS247" s="59">
        <f t="shared" si="50"/>
        <v>1160000</v>
      </c>
      <c r="AT247" s="58">
        <f t="shared" si="43"/>
        <v>232000</v>
      </c>
      <c r="AU247" s="58">
        <f t="shared" si="44"/>
        <v>130000</v>
      </c>
      <c r="AV247" s="59">
        <f t="shared" si="45"/>
        <v>127600</v>
      </c>
      <c r="AW247" s="59">
        <f t="shared" si="53"/>
        <v>25600</v>
      </c>
      <c r="AX247" s="60">
        <f t="shared" si="51"/>
        <v>1.2222222222222223</v>
      </c>
      <c r="AY247" s="58">
        <v>130000</v>
      </c>
    </row>
    <row r="248" spans="1:51" x14ac:dyDescent="0.25">
      <c r="A248" s="45">
        <v>911</v>
      </c>
      <c r="B248" s="46" t="s">
        <v>3297</v>
      </c>
      <c r="C248" s="47" t="s">
        <v>3257</v>
      </c>
      <c r="D248" s="47" t="s">
        <v>495</v>
      </c>
      <c r="E248" s="48" t="s">
        <v>3298</v>
      </c>
      <c r="F248" s="49" t="s">
        <v>3299</v>
      </c>
      <c r="G248" s="49" t="s">
        <v>3299</v>
      </c>
      <c r="H248" s="50" t="s">
        <v>3299</v>
      </c>
      <c r="I248" s="46" t="s">
        <v>497</v>
      </c>
      <c r="J248" s="46">
        <v>220</v>
      </c>
      <c r="K248" s="49">
        <v>220</v>
      </c>
      <c r="L248" s="49" t="s">
        <v>3258</v>
      </c>
      <c r="M248" s="51">
        <v>69000</v>
      </c>
      <c r="N248" s="51">
        <f t="shared" si="46"/>
        <v>27200</v>
      </c>
      <c r="O248" s="51">
        <v>27234.782608695699</v>
      </c>
      <c r="P248" s="51">
        <v>96200</v>
      </c>
      <c r="Q248" s="51">
        <f t="shared" si="47"/>
        <v>35405.21739130441</v>
      </c>
      <c r="R248" s="52">
        <f t="shared" si="48"/>
        <v>104405.21739130441</v>
      </c>
      <c r="S248" s="53">
        <v>104400</v>
      </c>
      <c r="T248" s="54">
        <v>0</v>
      </c>
      <c r="U248" s="55" t="s">
        <v>471</v>
      </c>
      <c r="V248" s="55" t="s">
        <v>2524</v>
      </c>
      <c r="W248" s="55" t="s">
        <v>94</v>
      </c>
      <c r="X248" s="56">
        <v>43294</v>
      </c>
      <c r="Y248" s="57" t="s">
        <v>7684</v>
      </c>
      <c r="Z248" s="57"/>
      <c r="AA248" s="58"/>
      <c r="AB248" s="58"/>
      <c r="AC248" s="58"/>
      <c r="AD248" s="58"/>
      <c r="AE248" s="58">
        <v>250000</v>
      </c>
      <c r="AF248" s="58"/>
      <c r="AG248" s="58">
        <v>260000</v>
      </c>
      <c r="AH248" s="58">
        <v>300000</v>
      </c>
      <c r="AI248" s="58"/>
      <c r="AJ248" s="58">
        <v>220000</v>
      </c>
      <c r="AK248" s="58"/>
      <c r="AL248" s="58"/>
      <c r="AM248" s="58"/>
      <c r="AN248" s="58"/>
      <c r="AO248" s="58"/>
      <c r="AP248" s="58"/>
      <c r="AQ248" s="58">
        <v>130000</v>
      </c>
      <c r="AR248" s="59">
        <f t="shared" si="49"/>
        <v>5</v>
      </c>
      <c r="AS248" s="59">
        <f t="shared" si="50"/>
        <v>1160000</v>
      </c>
      <c r="AT248" s="58">
        <f t="shared" si="43"/>
        <v>232000</v>
      </c>
      <c r="AU248" s="58">
        <f t="shared" si="44"/>
        <v>130000</v>
      </c>
      <c r="AV248" s="59">
        <f t="shared" si="45"/>
        <v>127600</v>
      </c>
      <c r="AW248" s="59">
        <f t="shared" si="53"/>
        <v>25600</v>
      </c>
      <c r="AX248" s="60">
        <f t="shared" si="51"/>
        <v>1.2222222222222223</v>
      </c>
      <c r="AY248" s="58">
        <v>130000</v>
      </c>
    </row>
    <row r="249" spans="1:51" ht="31.5" x14ac:dyDescent="0.25">
      <c r="A249" s="45">
        <v>912</v>
      </c>
      <c r="B249" s="46" t="s">
        <v>3300</v>
      </c>
      <c r="C249" s="47" t="s">
        <v>3257</v>
      </c>
      <c r="D249" s="47" t="s">
        <v>495</v>
      </c>
      <c r="E249" s="48" t="s">
        <v>3301</v>
      </c>
      <c r="F249" s="49" t="s">
        <v>3302</v>
      </c>
      <c r="G249" s="49" t="s">
        <v>3302</v>
      </c>
      <c r="H249" s="50" t="s">
        <v>3302</v>
      </c>
      <c r="I249" s="46" t="s">
        <v>497</v>
      </c>
      <c r="J249" s="46">
        <v>220</v>
      </c>
      <c r="K249" s="49">
        <v>220</v>
      </c>
      <c r="L249" s="49" t="s">
        <v>3258</v>
      </c>
      <c r="M249" s="51">
        <v>69000</v>
      </c>
      <c r="N249" s="51">
        <f t="shared" si="46"/>
        <v>27200</v>
      </c>
      <c r="O249" s="51">
        <v>27234.782608695699</v>
      </c>
      <c r="P249" s="51">
        <v>96200</v>
      </c>
      <c r="Q249" s="51">
        <f t="shared" si="47"/>
        <v>35405.21739130441</v>
      </c>
      <c r="R249" s="52">
        <f t="shared" si="48"/>
        <v>104405.21739130441</v>
      </c>
      <c r="S249" s="53">
        <v>104400</v>
      </c>
      <c r="T249" s="54">
        <v>0</v>
      </c>
      <c r="U249" s="55" t="s">
        <v>471</v>
      </c>
      <c r="V249" s="55" t="s">
        <v>2524</v>
      </c>
      <c r="W249" s="55" t="s">
        <v>29</v>
      </c>
      <c r="X249" s="56">
        <v>43294</v>
      </c>
      <c r="Y249" s="57" t="s">
        <v>7684</v>
      </c>
      <c r="Z249" s="57"/>
      <c r="AA249" s="58"/>
      <c r="AB249" s="58"/>
      <c r="AC249" s="58"/>
      <c r="AD249" s="58"/>
      <c r="AE249" s="58"/>
      <c r="AF249" s="58"/>
      <c r="AG249" s="58">
        <v>260000</v>
      </c>
      <c r="AH249" s="58">
        <v>300000</v>
      </c>
      <c r="AI249" s="58"/>
      <c r="AJ249" s="58">
        <v>220000</v>
      </c>
      <c r="AK249" s="58"/>
      <c r="AL249" s="58"/>
      <c r="AM249" s="58"/>
      <c r="AN249" s="58"/>
      <c r="AO249" s="58"/>
      <c r="AP249" s="58"/>
      <c r="AQ249" s="58">
        <v>130000</v>
      </c>
      <c r="AR249" s="59">
        <f t="shared" si="49"/>
        <v>4</v>
      </c>
      <c r="AS249" s="59">
        <f t="shared" si="50"/>
        <v>910000</v>
      </c>
      <c r="AT249" s="58">
        <f t="shared" si="43"/>
        <v>227500</v>
      </c>
      <c r="AU249" s="58">
        <f t="shared" si="44"/>
        <v>130000</v>
      </c>
      <c r="AV249" s="59">
        <f t="shared" si="45"/>
        <v>123100</v>
      </c>
      <c r="AW249" s="59">
        <f t="shared" si="53"/>
        <v>25600</v>
      </c>
      <c r="AX249" s="60">
        <f t="shared" si="51"/>
        <v>1.1791187739463602</v>
      </c>
      <c r="AY249" s="58">
        <v>130000</v>
      </c>
    </row>
    <row r="250" spans="1:51" x14ac:dyDescent="0.25">
      <c r="A250" s="45">
        <v>913</v>
      </c>
      <c r="B250" s="46" t="s">
        <v>3303</v>
      </c>
      <c r="C250" s="47" t="s">
        <v>3257</v>
      </c>
      <c r="D250" s="47" t="s">
        <v>495</v>
      </c>
      <c r="E250" s="48" t="s">
        <v>3304</v>
      </c>
      <c r="F250" s="49" t="s">
        <v>3305</v>
      </c>
      <c r="G250" s="49" t="s">
        <v>3305</v>
      </c>
      <c r="H250" s="50" t="s">
        <v>3305</v>
      </c>
      <c r="I250" s="46" t="s">
        <v>497</v>
      </c>
      <c r="J250" s="46">
        <v>220</v>
      </c>
      <c r="K250" s="49">
        <v>220</v>
      </c>
      <c r="L250" s="49" t="s">
        <v>3258</v>
      </c>
      <c r="M250" s="51">
        <v>69000</v>
      </c>
      <c r="N250" s="51">
        <f t="shared" si="46"/>
        <v>27200</v>
      </c>
      <c r="O250" s="51">
        <v>27234.782608695699</v>
      </c>
      <c r="P250" s="51">
        <v>96200</v>
      </c>
      <c r="Q250" s="51">
        <f t="shared" si="47"/>
        <v>35405.21739130441</v>
      </c>
      <c r="R250" s="52">
        <f t="shared" si="48"/>
        <v>104405.21739130441</v>
      </c>
      <c r="S250" s="53">
        <v>104400</v>
      </c>
      <c r="T250" s="54">
        <v>0</v>
      </c>
      <c r="U250" s="55" t="s">
        <v>471</v>
      </c>
      <c r="V250" s="55" t="s">
        <v>2524</v>
      </c>
      <c r="W250" s="55" t="s">
        <v>173</v>
      </c>
      <c r="X250" s="56">
        <v>43294</v>
      </c>
      <c r="Y250" s="57" t="s">
        <v>7684</v>
      </c>
      <c r="Z250" s="57"/>
      <c r="AA250" s="58"/>
      <c r="AB250" s="58"/>
      <c r="AC250" s="58"/>
      <c r="AD250" s="58"/>
      <c r="AE250" s="58">
        <v>250000</v>
      </c>
      <c r="AF250" s="58"/>
      <c r="AG250" s="58">
        <v>260000</v>
      </c>
      <c r="AH250" s="58">
        <v>300000</v>
      </c>
      <c r="AI250" s="58"/>
      <c r="AJ250" s="58">
        <v>220000</v>
      </c>
      <c r="AK250" s="58"/>
      <c r="AL250" s="58"/>
      <c r="AM250" s="58"/>
      <c r="AN250" s="58"/>
      <c r="AO250" s="58"/>
      <c r="AP250" s="58"/>
      <c r="AQ250" s="58">
        <v>130000</v>
      </c>
      <c r="AR250" s="59">
        <f t="shared" si="49"/>
        <v>5</v>
      </c>
      <c r="AS250" s="59">
        <f t="shared" si="50"/>
        <v>1160000</v>
      </c>
      <c r="AT250" s="58">
        <f t="shared" si="43"/>
        <v>232000</v>
      </c>
      <c r="AU250" s="58">
        <f t="shared" si="44"/>
        <v>130000</v>
      </c>
      <c r="AV250" s="59">
        <f t="shared" si="45"/>
        <v>127600</v>
      </c>
      <c r="AW250" s="59">
        <f t="shared" si="53"/>
        <v>25600</v>
      </c>
      <c r="AX250" s="60">
        <f t="shared" si="51"/>
        <v>1.2222222222222223</v>
      </c>
      <c r="AY250" s="58">
        <v>130000</v>
      </c>
    </row>
    <row r="251" spans="1:51" x14ac:dyDescent="0.25">
      <c r="A251" s="45">
        <v>914</v>
      </c>
      <c r="B251" s="46" t="s">
        <v>3306</v>
      </c>
      <c r="C251" s="47" t="s">
        <v>3257</v>
      </c>
      <c r="D251" s="47" t="s">
        <v>495</v>
      </c>
      <c r="E251" s="48" t="s">
        <v>3307</v>
      </c>
      <c r="F251" s="49" t="s">
        <v>3308</v>
      </c>
      <c r="G251" s="49" t="s">
        <v>3308</v>
      </c>
      <c r="H251" s="50" t="s">
        <v>3308</v>
      </c>
      <c r="I251" s="46" t="s">
        <v>497</v>
      </c>
      <c r="J251" s="46">
        <v>220</v>
      </c>
      <c r="K251" s="49">
        <v>220</v>
      </c>
      <c r="L251" s="49" t="s">
        <v>3258</v>
      </c>
      <c r="M251" s="51">
        <v>69000</v>
      </c>
      <c r="N251" s="51">
        <f t="shared" si="46"/>
        <v>27200</v>
      </c>
      <c r="O251" s="51">
        <v>27234.782608695699</v>
      </c>
      <c r="P251" s="51">
        <v>96200</v>
      </c>
      <c r="Q251" s="51">
        <f t="shared" si="47"/>
        <v>35405.21739130441</v>
      </c>
      <c r="R251" s="52">
        <f t="shared" si="48"/>
        <v>104405.21739130441</v>
      </c>
      <c r="S251" s="53">
        <v>104400</v>
      </c>
      <c r="T251" s="54">
        <v>0</v>
      </c>
      <c r="U251" s="55" t="s">
        <v>471</v>
      </c>
      <c r="V251" s="55" t="s">
        <v>2524</v>
      </c>
      <c r="W251" s="55" t="s">
        <v>173</v>
      </c>
      <c r="X251" s="56">
        <v>43294</v>
      </c>
      <c r="Y251" s="57" t="s">
        <v>7684</v>
      </c>
      <c r="Z251" s="57"/>
      <c r="AA251" s="58"/>
      <c r="AB251" s="58"/>
      <c r="AC251" s="58"/>
      <c r="AD251" s="58"/>
      <c r="AE251" s="58">
        <v>250000</v>
      </c>
      <c r="AF251" s="58"/>
      <c r="AG251" s="58">
        <v>260000</v>
      </c>
      <c r="AH251" s="58"/>
      <c r="AI251" s="58"/>
      <c r="AJ251" s="58">
        <v>220000</v>
      </c>
      <c r="AK251" s="58"/>
      <c r="AL251" s="58"/>
      <c r="AM251" s="58"/>
      <c r="AN251" s="58"/>
      <c r="AO251" s="58"/>
      <c r="AP251" s="58"/>
      <c r="AQ251" s="58">
        <v>130000</v>
      </c>
      <c r="AR251" s="59">
        <f t="shared" si="49"/>
        <v>4</v>
      </c>
      <c r="AS251" s="59">
        <f t="shared" si="50"/>
        <v>860000</v>
      </c>
      <c r="AT251" s="58">
        <f t="shared" si="43"/>
        <v>215000</v>
      </c>
      <c r="AU251" s="58">
        <f t="shared" si="44"/>
        <v>130000</v>
      </c>
      <c r="AV251" s="59">
        <f t="shared" si="45"/>
        <v>110600</v>
      </c>
      <c r="AW251" s="59">
        <f t="shared" si="53"/>
        <v>25600</v>
      </c>
      <c r="AX251" s="60">
        <f t="shared" si="51"/>
        <v>1.0593869731800765</v>
      </c>
      <c r="AY251" s="58">
        <v>130000</v>
      </c>
    </row>
    <row r="252" spans="1:51" x14ac:dyDescent="0.25">
      <c r="A252" s="45">
        <v>915</v>
      </c>
      <c r="B252" s="46" t="s">
        <v>3309</v>
      </c>
      <c r="C252" s="47" t="s">
        <v>3257</v>
      </c>
      <c r="D252" s="47" t="s">
        <v>495</v>
      </c>
      <c r="E252" s="48" t="s">
        <v>3310</v>
      </c>
      <c r="F252" s="49" t="s">
        <v>3311</v>
      </c>
      <c r="G252" s="49" t="s">
        <v>3311</v>
      </c>
      <c r="H252" s="50" t="s">
        <v>3311</v>
      </c>
      <c r="I252" s="46" t="s">
        <v>497</v>
      </c>
      <c r="J252" s="46">
        <v>220</v>
      </c>
      <c r="K252" s="49">
        <v>220</v>
      </c>
      <c r="L252" s="49" t="s">
        <v>3258</v>
      </c>
      <c r="M252" s="51">
        <v>69000</v>
      </c>
      <c r="N252" s="51">
        <f t="shared" si="46"/>
        <v>27200</v>
      </c>
      <c r="O252" s="51">
        <v>27234.782608695699</v>
      </c>
      <c r="P252" s="51">
        <v>96200</v>
      </c>
      <c r="Q252" s="51">
        <f t="shared" si="47"/>
        <v>35405.21739130441</v>
      </c>
      <c r="R252" s="52">
        <f t="shared" si="48"/>
        <v>104405.21739130441</v>
      </c>
      <c r="S252" s="53">
        <v>104400</v>
      </c>
      <c r="T252" s="54">
        <v>0</v>
      </c>
      <c r="U252" s="55" t="s">
        <v>471</v>
      </c>
      <c r="V252" s="55" t="s">
        <v>2524</v>
      </c>
      <c r="W252" s="55" t="s">
        <v>29</v>
      </c>
      <c r="X252" s="56">
        <v>43294</v>
      </c>
      <c r="Y252" s="57" t="s">
        <v>7684</v>
      </c>
      <c r="Z252" s="57"/>
      <c r="AA252" s="58">
        <v>333000</v>
      </c>
      <c r="AB252" s="58"/>
      <c r="AC252" s="58"/>
      <c r="AD252" s="58"/>
      <c r="AE252" s="58">
        <v>250000</v>
      </c>
      <c r="AF252" s="58"/>
      <c r="AG252" s="58">
        <v>260000</v>
      </c>
      <c r="AH252" s="58">
        <v>300000</v>
      </c>
      <c r="AI252" s="58"/>
      <c r="AJ252" s="58"/>
      <c r="AK252" s="58"/>
      <c r="AL252" s="58"/>
      <c r="AM252" s="58"/>
      <c r="AN252" s="58"/>
      <c r="AO252" s="58"/>
      <c r="AP252" s="58"/>
      <c r="AQ252" s="58">
        <v>130000</v>
      </c>
      <c r="AR252" s="59">
        <f t="shared" si="49"/>
        <v>5</v>
      </c>
      <c r="AS252" s="59">
        <f t="shared" si="50"/>
        <v>1273000</v>
      </c>
      <c r="AT252" s="58">
        <f t="shared" si="43"/>
        <v>254600</v>
      </c>
      <c r="AU252" s="58">
        <f t="shared" si="44"/>
        <v>130000</v>
      </c>
      <c r="AV252" s="59">
        <f t="shared" si="45"/>
        <v>150200</v>
      </c>
      <c r="AW252" s="59">
        <f t="shared" si="53"/>
        <v>25600</v>
      </c>
      <c r="AX252" s="60">
        <f t="shared" si="51"/>
        <v>1.4386973180076628</v>
      </c>
      <c r="AY252" s="58">
        <v>130000</v>
      </c>
    </row>
    <row r="253" spans="1:51" x14ac:dyDescent="0.25">
      <c r="A253" s="45">
        <v>916</v>
      </c>
      <c r="B253" s="46" t="s">
        <v>3312</v>
      </c>
      <c r="C253" s="47" t="s">
        <v>3257</v>
      </c>
      <c r="D253" s="47" t="s">
        <v>495</v>
      </c>
      <c r="E253" s="48" t="s">
        <v>3313</v>
      </c>
      <c r="F253" s="49" t="s">
        <v>3314</v>
      </c>
      <c r="G253" s="49" t="s">
        <v>3314</v>
      </c>
      <c r="H253" s="50" t="s">
        <v>3314</v>
      </c>
      <c r="I253" s="46" t="s">
        <v>497</v>
      </c>
      <c r="J253" s="46">
        <v>220</v>
      </c>
      <c r="K253" s="49">
        <v>220</v>
      </c>
      <c r="L253" s="49" t="s">
        <v>3258</v>
      </c>
      <c r="M253" s="51">
        <v>69000</v>
      </c>
      <c r="N253" s="51">
        <f t="shared" si="46"/>
        <v>27200</v>
      </c>
      <c r="O253" s="51">
        <v>27234.782608695699</v>
      </c>
      <c r="P253" s="51">
        <v>96200</v>
      </c>
      <c r="Q253" s="51">
        <f t="shared" si="47"/>
        <v>35405.21739130441</v>
      </c>
      <c r="R253" s="52">
        <f t="shared" si="48"/>
        <v>104405.21739130441</v>
      </c>
      <c r="S253" s="53">
        <v>104400</v>
      </c>
      <c r="T253" s="54">
        <v>0</v>
      </c>
      <c r="U253" s="55" t="s">
        <v>471</v>
      </c>
      <c r="V253" s="55" t="s">
        <v>2524</v>
      </c>
      <c r="W253" s="55" t="s">
        <v>29</v>
      </c>
      <c r="X253" s="56">
        <v>43294</v>
      </c>
      <c r="Y253" s="57" t="s">
        <v>7684</v>
      </c>
      <c r="Z253" s="57"/>
      <c r="AA253" s="58">
        <v>333000</v>
      </c>
      <c r="AB253" s="58"/>
      <c r="AC253" s="58"/>
      <c r="AD253" s="58"/>
      <c r="AE253" s="58">
        <v>250000</v>
      </c>
      <c r="AF253" s="58"/>
      <c r="AG253" s="58">
        <v>260000</v>
      </c>
      <c r="AH253" s="58">
        <v>300000</v>
      </c>
      <c r="AI253" s="58"/>
      <c r="AJ253" s="58">
        <v>220000</v>
      </c>
      <c r="AK253" s="58"/>
      <c r="AL253" s="58"/>
      <c r="AM253" s="58"/>
      <c r="AN253" s="58"/>
      <c r="AO253" s="58"/>
      <c r="AP253" s="58"/>
      <c r="AQ253" s="58">
        <v>130000</v>
      </c>
      <c r="AR253" s="59">
        <f t="shared" si="49"/>
        <v>6</v>
      </c>
      <c r="AS253" s="59">
        <f t="shared" si="50"/>
        <v>1493000</v>
      </c>
      <c r="AT253" s="58">
        <f t="shared" si="43"/>
        <v>248800</v>
      </c>
      <c r="AU253" s="58">
        <f t="shared" si="44"/>
        <v>130000</v>
      </c>
      <c r="AV253" s="59">
        <f t="shared" si="45"/>
        <v>144400</v>
      </c>
      <c r="AW253" s="59">
        <f t="shared" si="53"/>
        <v>25600</v>
      </c>
      <c r="AX253" s="60">
        <f t="shared" si="51"/>
        <v>1.3831417624521074</v>
      </c>
      <c r="AY253" s="58">
        <v>130000</v>
      </c>
    </row>
    <row r="254" spans="1:51" x14ac:dyDescent="0.25">
      <c r="A254" s="45">
        <v>917</v>
      </c>
      <c r="B254" s="46" t="s">
        <v>3315</v>
      </c>
      <c r="C254" s="47" t="s">
        <v>3257</v>
      </c>
      <c r="D254" s="47" t="s">
        <v>495</v>
      </c>
      <c r="E254" s="48" t="s">
        <v>3316</v>
      </c>
      <c r="F254" s="49" t="s">
        <v>3317</v>
      </c>
      <c r="G254" s="49" t="s">
        <v>3317</v>
      </c>
      <c r="H254" s="50" t="s">
        <v>3317</v>
      </c>
      <c r="I254" s="46" t="s">
        <v>497</v>
      </c>
      <c r="J254" s="46">
        <v>220</v>
      </c>
      <c r="K254" s="49">
        <v>220</v>
      </c>
      <c r="L254" s="49" t="s">
        <v>3258</v>
      </c>
      <c r="M254" s="51">
        <v>69000</v>
      </c>
      <c r="N254" s="51">
        <f t="shared" si="46"/>
        <v>27200</v>
      </c>
      <c r="O254" s="51">
        <v>27234.782608695699</v>
      </c>
      <c r="P254" s="51">
        <v>96200</v>
      </c>
      <c r="Q254" s="51">
        <f t="shared" si="47"/>
        <v>35405.21739130441</v>
      </c>
      <c r="R254" s="52">
        <f t="shared" si="48"/>
        <v>104405.21739130441</v>
      </c>
      <c r="S254" s="53">
        <v>104400</v>
      </c>
      <c r="T254" s="54">
        <v>0</v>
      </c>
      <c r="U254" s="55" t="s">
        <v>471</v>
      </c>
      <c r="V254" s="55" t="s">
        <v>2524</v>
      </c>
      <c r="W254" s="55" t="s">
        <v>173</v>
      </c>
      <c r="X254" s="56">
        <v>43294</v>
      </c>
      <c r="Y254" s="57" t="s">
        <v>7684</v>
      </c>
      <c r="Z254" s="57"/>
      <c r="AA254" s="58">
        <v>333000</v>
      </c>
      <c r="AB254" s="58"/>
      <c r="AC254" s="58"/>
      <c r="AD254" s="58"/>
      <c r="AE254" s="58">
        <v>250000</v>
      </c>
      <c r="AF254" s="58"/>
      <c r="AG254" s="58">
        <v>260000</v>
      </c>
      <c r="AH254" s="58"/>
      <c r="AI254" s="58"/>
      <c r="AJ254" s="58">
        <v>220000</v>
      </c>
      <c r="AK254" s="58"/>
      <c r="AL254" s="58"/>
      <c r="AM254" s="58"/>
      <c r="AN254" s="58"/>
      <c r="AO254" s="58"/>
      <c r="AP254" s="58"/>
      <c r="AQ254" s="58">
        <v>130000</v>
      </c>
      <c r="AR254" s="59">
        <f t="shared" si="49"/>
        <v>5</v>
      </c>
      <c r="AS254" s="59">
        <f t="shared" si="50"/>
        <v>1193000</v>
      </c>
      <c r="AT254" s="58">
        <f t="shared" si="43"/>
        <v>238600</v>
      </c>
      <c r="AU254" s="58">
        <f t="shared" si="44"/>
        <v>130000</v>
      </c>
      <c r="AV254" s="59">
        <f t="shared" si="45"/>
        <v>134200</v>
      </c>
      <c r="AW254" s="59">
        <f t="shared" si="53"/>
        <v>25600</v>
      </c>
      <c r="AX254" s="60">
        <f t="shared" si="51"/>
        <v>1.2854406130268199</v>
      </c>
      <c r="AY254" s="58">
        <v>130000</v>
      </c>
    </row>
    <row r="255" spans="1:51" x14ac:dyDescent="0.25">
      <c r="A255" s="45">
        <v>918</v>
      </c>
      <c r="B255" s="46" t="s">
        <v>3318</v>
      </c>
      <c r="C255" s="47" t="s">
        <v>3257</v>
      </c>
      <c r="D255" s="47" t="s">
        <v>495</v>
      </c>
      <c r="E255" s="48" t="s">
        <v>3319</v>
      </c>
      <c r="F255" s="49" t="s">
        <v>3320</v>
      </c>
      <c r="G255" s="49" t="s">
        <v>3320</v>
      </c>
      <c r="H255" s="50" t="s">
        <v>3320</v>
      </c>
      <c r="I255" s="46" t="s">
        <v>497</v>
      </c>
      <c r="J255" s="46">
        <v>220</v>
      </c>
      <c r="K255" s="49">
        <v>220</v>
      </c>
      <c r="L255" s="49" t="s">
        <v>3258</v>
      </c>
      <c r="M255" s="51">
        <v>69000</v>
      </c>
      <c r="N255" s="51">
        <f t="shared" si="46"/>
        <v>27200</v>
      </c>
      <c r="O255" s="51">
        <v>27234.782608695699</v>
      </c>
      <c r="P255" s="51">
        <v>96200</v>
      </c>
      <c r="Q255" s="51">
        <f t="shared" si="47"/>
        <v>35405.21739130441</v>
      </c>
      <c r="R255" s="52">
        <f t="shared" si="48"/>
        <v>104405.21739130441</v>
      </c>
      <c r="S255" s="53">
        <v>104400</v>
      </c>
      <c r="T255" s="54">
        <v>0</v>
      </c>
      <c r="U255" s="55" t="s">
        <v>471</v>
      </c>
      <c r="V255" s="55" t="s">
        <v>2524</v>
      </c>
      <c r="W255" s="55" t="s">
        <v>173</v>
      </c>
      <c r="X255" s="56">
        <v>43294</v>
      </c>
      <c r="Y255" s="57" t="s">
        <v>7684</v>
      </c>
      <c r="Z255" s="57"/>
      <c r="AA255" s="58">
        <v>333000</v>
      </c>
      <c r="AB255" s="58"/>
      <c r="AC255" s="58"/>
      <c r="AD255" s="58"/>
      <c r="AE255" s="58">
        <v>250000</v>
      </c>
      <c r="AF255" s="58"/>
      <c r="AG255" s="58">
        <v>260000</v>
      </c>
      <c r="AH255" s="58">
        <v>300000</v>
      </c>
      <c r="AI255" s="58"/>
      <c r="AJ255" s="58">
        <v>220000</v>
      </c>
      <c r="AK255" s="58"/>
      <c r="AL255" s="58"/>
      <c r="AM255" s="58"/>
      <c r="AN255" s="58"/>
      <c r="AO255" s="58"/>
      <c r="AP255" s="58"/>
      <c r="AQ255" s="58">
        <v>130000</v>
      </c>
      <c r="AR255" s="59">
        <f t="shared" si="49"/>
        <v>6</v>
      </c>
      <c r="AS255" s="59">
        <f t="shared" si="50"/>
        <v>1493000</v>
      </c>
      <c r="AT255" s="58">
        <f t="shared" si="43"/>
        <v>248800</v>
      </c>
      <c r="AU255" s="58">
        <f t="shared" si="44"/>
        <v>130000</v>
      </c>
      <c r="AV255" s="59">
        <f t="shared" si="45"/>
        <v>144400</v>
      </c>
      <c r="AW255" s="59">
        <f t="shared" si="53"/>
        <v>25600</v>
      </c>
      <c r="AX255" s="60">
        <f t="shared" si="51"/>
        <v>1.3831417624521074</v>
      </c>
      <c r="AY255" s="58">
        <v>130000</v>
      </c>
    </row>
    <row r="256" spans="1:51" x14ac:dyDescent="0.25">
      <c r="A256" s="45">
        <v>919</v>
      </c>
      <c r="B256" s="46" t="s">
        <v>3321</v>
      </c>
      <c r="C256" s="47" t="s">
        <v>3257</v>
      </c>
      <c r="D256" s="47" t="s">
        <v>495</v>
      </c>
      <c r="E256" s="48" t="s">
        <v>3322</v>
      </c>
      <c r="F256" s="49" t="s">
        <v>3323</v>
      </c>
      <c r="G256" s="49" t="s">
        <v>3323</v>
      </c>
      <c r="H256" s="50" t="s">
        <v>3323</v>
      </c>
      <c r="I256" s="46" t="s">
        <v>439</v>
      </c>
      <c r="J256" s="46">
        <v>220</v>
      </c>
      <c r="K256" s="49">
        <v>220</v>
      </c>
      <c r="L256" s="49" t="s">
        <v>3258</v>
      </c>
      <c r="M256" s="51">
        <v>69000</v>
      </c>
      <c r="N256" s="51">
        <f t="shared" si="46"/>
        <v>27200</v>
      </c>
      <c r="O256" s="51">
        <v>27234.782608695699</v>
      </c>
      <c r="P256" s="51">
        <v>96200</v>
      </c>
      <c r="Q256" s="51">
        <f t="shared" si="47"/>
        <v>35405.21739130441</v>
      </c>
      <c r="R256" s="52">
        <f t="shared" si="48"/>
        <v>104405.21739130441</v>
      </c>
      <c r="S256" s="53">
        <v>104400</v>
      </c>
      <c r="T256" s="54">
        <v>0</v>
      </c>
      <c r="U256" s="55" t="s">
        <v>471</v>
      </c>
      <c r="V256" s="55" t="s">
        <v>2524</v>
      </c>
      <c r="W256" s="55" t="s">
        <v>29</v>
      </c>
      <c r="X256" s="56">
        <v>43294</v>
      </c>
      <c r="Y256" s="57" t="s">
        <v>7684</v>
      </c>
      <c r="Z256" s="57"/>
      <c r="AA256" s="58">
        <v>333000</v>
      </c>
      <c r="AB256" s="58"/>
      <c r="AC256" s="58"/>
      <c r="AD256" s="58"/>
      <c r="AE256" s="58"/>
      <c r="AF256" s="58"/>
      <c r="AG256" s="58">
        <v>260000</v>
      </c>
      <c r="AH256" s="58">
        <v>500000</v>
      </c>
      <c r="AI256" s="58"/>
      <c r="AJ256" s="58">
        <v>220000</v>
      </c>
      <c r="AK256" s="58"/>
      <c r="AL256" s="58"/>
      <c r="AM256" s="58"/>
      <c r="AN256" s="58"/>
      <c r="AO256" s="58"/>
      <c r="AP256" s="58"/>
      <c r="AQ256" s="58">
        <v>130000</v>
      </c>
      <c r="AR256" s="59">
        <f t="shared" si="49"/>
        <v>5</v>
      </c>
      <c r="AS256" s="59">
        <f t="shared" si="50"/>
        <v>1443000</v>
      </c>
      <c r="AT256" s="58">
        <f t="shared" si="43"/>
        <v>288600</v>
      </c>
      <c r="AU256" s="58">
        <f t="shared" si="44"/>
        <v>130000</v>
      </c>
      <c r="AV256" s="59">
        <f t="shared" si="45"/>
        <v>184200</v>
      </c>
      <c r="AW256" s="59">
        <f t="shared" si="53"/>
        <v>25600</v>
      </c>
      <c r="AX256" s="60">
        <f t="shared" si="51"/>
        <v>1.764367816091954</v>
      </c>
      <c r="AY256" s="58">
        <v>130000</v>
      </c>
    </row>
    <row r="257" spans="1:51" x14ac:dyDescent="0.25">
      <c r="A257" s="45">
        <v>920</v>
      </c>
      <c r="B257" s="46" t="s">
        <v>3324</v>
      </c>
      <c r="C257" s="47" t="s">
        <v>3257</v>
      </c>
      <c r="D257" s="47" t="s">
        <v>495</v>
      </c>
      <c r="E257" s="48" t="s">
        <v>3325</v>
      </c>
      <c r="F257" s="49" t="s">
        <v>3326</v>
      </c>
      <c r="G257" s="49" t="s">
        <v>3326</v>
      </c>
      <c r="H257" s="50" t="s">
        <v>3327</v>
      </c>
      <c r="I257" s="46" t="s">
        <v>497</v>
      </c>
      <c r="J257" s="46">
        <v>220</v>
      </c>
      <c r="K257" s="49">
        <v>220</v>
      </c>
      <c r="L257" s="49" t="s">
        <v>3258</v>
      </c>
      <c r="M257" s="51">
        <v>69000</v>
      </c>
      <c r="N257" s="51">
        <f t="shared" si="46"/>
        <v>27200</v>
      </c>
      <c r="O257" s="51">
        <v>27234.782608695699</v>
      </c>
      <c r="P257" s="51">
        <v>96200</v>
      </c>
      <c r="Q257" s="51">
        <f t="shared" si="47"/>
        <v>35405.21739130441</v>
      </c>
      <c r="R257" s="52">
        <f t="shared" si="48"/>
        <v>104405.21739130441</v>
      </c>
      <c r="S257" s="53">
        <v>104400</v>
      </c>
      <c r="T257" s="54">
        <v>0</v>
      </c>
      <c r="U257" s="55" t="s">
        <v>471</v>
      </c>
      <c r="V257" s="55" t="s">
        <v>2524</v>
      </c>
      <c r="W257" s="55" t="s">
        <v>29</v>
      </c>
      <c r="X257" s="56">
        <v>43294</v>
      </c>
      <c r="Y257" s="57" t="s">
        <v>7684</v>
      </c>
      <c r="Z257" s="57"/>
      <c r="AA257" s="58">
        <v>333000</v>
      </c>
      <c r="AB257" s="58"/>
      <c r="AC257" s="58"/>
      <c r="AD257" s="58"/>
      <c r="AE257" s="58">
        <v>250000</v>
      </c>
      <c r="AF257" s="58"/>
      <c r="AG257" s="58">
        <v>260000</v>
      </c>
      <c r="AH257" s="58">
        <v>300000</v>
      </c>
      <c r="AI257" s="58"/>
      <c r="AJ257" s="58"/>
      <c r="AK257" s="58"/>
      <c r="AL257" s="58"/>
      <c r="AM257" s="58"/>
      <c r="AN257" s="58"/>
      <c r="AO257" s="58"/>
      <c r="AP257" s="58"/>
      <c r="AQ257" s="58">
        <v>130000</v>
      </c>
      <c r="AR257" s="59">
        <f t="shared" si="49"/>
        <v>5</v>
      </c>
      <c r="AS257" s="59">
        <f t="shared" si="50"/>
        <v>1273000</v>
      </c>
      <c r="AT257" s="58">
        <f t="shared" si="43"/>
        <v>254600</v>
      </c>
      <c r="AU257" s="58">
        <f t="shared" si="44"/>
        <v>130000</v>
      </c>
      <c r="AV257" s="59">
        <f t="shared" si="45"/>
        <v>150200</v>
      </c>
      <c r="AW257" s="59">
        <f t="shared" si="53"/>
        <v>25600</v>
      </c>
      <c r="AX257" s="60">
        <f t="shared" si="51"/>
        <v>1.4386973180076628</v>
      </c>
      <c r="AY257" s="58">
        <v>130000</v>
      </c>
    </row>
    <row r="258" spans="1:51" x14ac:dyDescent="0.25">
      <c r="A258" s="45">
        <v>921</v>
      </c>
      <c r="B258" s="46" t="s">
        <v>3328</v>
      </c>
      <c r="C258" s="47" t="s">
        <v>3257</v>
      </c>
      <c r="D258" s="47" t="s">
        <v>495</v>
      </c>
      <c r="E258" s="48" t="s">
        <v>3329</v>
      </c>
      <c r="F258" s="49" t="s">
        <v>3330</v>
      </c>
      <c r="G258" s="49" t="s">
        <v>3330</v>
      </c>
      <c r="H258" s="50" t="s">
        <v>3330</v>
      </c>
      <c r="I258" s="46" t="s">
        <v>497</v>
      </c>
      <c r="J258" s="46">
        <v>220</v>
      </c>
      <c r="K258" s="49">
        <v>220</v>
      </c>
      <c r="L258" s="49" t="s">
        <v>3258</v>
      </c>
      <c r="M258" s="51">
        <v>69000</v>
      </c>
      <c r="N258" s="51">
        <f t="shared" si="46"/>
        <v>27200</v>
      </c>
      <c r="O258" s="51">
        <v>27234.782608695699</v>
      </c>
      <c r="P258" s="51">
        <v>96200</v>
      </c>
      <c r="Q258" s="51">
        <f t="shared" si="47"/>
        <v>35405.21739130441</v>
      </c>
      <c r="R258" s="52">
        <f t="shared" si="48"/>
        <v>104405.21739130441</v>
      </c>
      <c r="S258" s="53">
        <v>104400</v>
      </c>
      <c r="T258" s="54">
        <v>0</v>
      </c>
      <c r="U258" s="55" t="s">
        <v>471</v>
      </c>
      <c r="V258" s="55" t="s">
        <v>2524</v>
      </c>
      <c r="W258" s="55" t="s">
        <v>29</v>
      </c>
      <c r="X258" s="56">
        <v>43294</v>
      </c>
      <c r="Y258" s="57" t="s">
        <v>7684</v>
      </c>
      <c r="Z258" s="57"/>
      <c r="AA258" s="58">
        <v>333000</v>
      </c>
      <c r="AB258" s="58"/>
      <c r="AC258" s="58"/>
      <c r="AD258" s="58"/>
      <c r="AE258" s="58">
        <v>250000</v>
      </c>
      <c r="AF258" s="58"/>
      <c r="AG258" s="58">
        <v>260000</v>
      </c>
      <c r="AH258" s="58">
        <v>300000</v>
      </c>
      <c r="AI258" s="58"/>
      <c r="AJ258" s="58"/>
      <c r="AK258" s="58"/>
      <c r="AL258" s="58"/>
      <c r="AM258" s="58"/>
      <c r="AN258" s="58"/>
      <c r="AO258" s="58"/>
      <c r="AP258" s="58"/>
      <c r="AQ258" s="58">
        <v>130000</v>
      </c>
      <c r="AR258" s="59">
        <f t="shared" si="49"/>
        <v>5</v>
      </c>
      <c r="AS258" s="59">
        <f t="shared" si="50"/>
        <v>1273000</v>
      </c>
      <c r="AT258" s="58">
        <f t="shared" si="43"/>
        <v>254600</v>
      </c>
      <c r="AU258" s="58">
        <f t="shared" si="44"/>
        <v>130000</v>
      </c>
      <c r="AV258" s="59">
        <f t="shared" si="45"/>
        <v>150200</v>
      </c>
      <c r="AW258" s="59">
        <f t="shared" si="53"/>
        <v>25600</v>
      </c>
      <c r="AX258" s="60">
        <f t="shared" si="51"/>
        <v>1.4386973180076628</v>
      </c>
      <c r="AY258" s="58">
        <v>130000</v>
      </c>
    </row>
    <row r="259" spans="1:51" x14ac:dyDescent="0.25">
      <c r="A259" s="45">
        <v>922</v>
      </c>
      <c r="B259" s="46" t="s">
        <v>3331</v>
      </c>
      <c r="C259" s="47" t="s">
        <v>3257</v>
      </c>
      <c r="D259" s="47" t="s">
        <v>495</v>
      </c>
      <c r="E259" s="48" t="s">
        <v>3332</v>
      </c>
      <c r="F259" s="49" t="s">
        <v>3333</v>
      </c>
      <c r="G259" s="49" t="s">
        <v>3333</v>
      </c>
      <c r="H259" s="50" t="s">
        <v>3333</v>
      </c>
      <c r="I259" s="46" t="s">
        <v>497</v>
      </c>
      <c r="J259" s="46">
        <v>220</v>
      </c>
      <c r="K259" s="49">
        <v>220</v>
      </c>
      <c r="L259" s="49" t="s">
        <v>3258</v>
      </c>
      <c r="M259" s="51">
        <v>69000</v>
      </c>
      <c r="N259" s="51">
        <f t="shared" si="46"/>
        <v>27200</v>
      </c>
      <c r="O259" s="51">
        <v>27234.782608695699</v>
      </c>
      <c r="P259" s="51">
        <v>96200</v>
      </c>
      <c r="Q259" s="51">
        <f t="shared" si="47"/>
        <v>35405.21739130441</v>
      </c>
      <c r="R259" s="52">
        <f t="shared" si="48"/>
        <v>104405.21739130441</v>
      </c>
      <c r="S259" s="53">
        <v>104400</v>
      </c>
      <c r="T259" s="54">
        <v>0</v>
      </c>
      <c r="U259" s="55" t="s">
        <v>471</v>
      </c>
      <c r="V259" s="55" t="s">
        <v>2524</v>
      </c>
      <c r="W259" s="55" t="s">
        <v>29</v>
      </c>
      <c r="X259" s="56">
        <v>43294</v>
      </c>
      <c r="Y259" s="57" t="s">
        <v>7684</v>
      </c>
      <c r="Z259" s="57"/>
      <c r="AA259" s="58">
        <v>333000</v>
      </c>
      <c r="AB259" s="58"/>
      <c r="AC259" s="58"/>
      <c r="AD259" s="58"/>
      <c r="AE259" s="58">
        <v>250000</v>
      </c>
      <c r="AF259" s="58"/>
      <c r="AG259" s="58">
        <v>260000</v>
      </c>
      <c r="AH259" s="58">
        <v>300000</v>
      </c>
      <c r="AI259" s="58"/>
      <c r="AJ259" s="58">
        <v>220000</v>
      </c>
      <c r="AK259" s="58"/>
      <c r="AL259" s="58"/>
      <c r="AM259" s="58"/>
      <c r="AN259" s="58"/>
      <c r="AO259" s="58"/>
      <c r="AP259" s="58"/>
      <c r="AQ259" s="58">
        <v>130000</v>
      </c>
      <c r="AR259" s="59">
        <f t="shared" si="49"/>
        <v>6</v>
      </c>
      <c r="AS259" s="59">
        <f t="shared" si="50"/>
        <v>1493000</v>
      </c>
      <c r="AT259" s="58">
        <f t="shared" si="43"/>
        <v>248800</v>
      </c>
      <c r="AU259" s="58">
        <f t="shared" si="44"/>
        <v>130000</v>
      </c>
      <c r="AV259" s="59">
        <f t="shared" si="45"/>
        <v>144400</v>
      </c>
      <c r="AW259" s="59">
        <f t="shared" si="53"/>
        <v>25600</v>
      </c>
      <c r="AX259" s="60">
        <f t="shared" si="51"/>
        <v>1.3831417624521074</v>
      </c>
      <c r="AY259" s="58">
        <v>130000</v>
      </c>
    </row>
    <row r="260" spans="1:51" x14ac:dyDescent="0.25">
      <c r="A260" s="45">
        <v>923</v>
      </c>
      <c r="B260" s="46" t="s">
        <v>3334</v>
      </c>
      <c r="C260" s="47" t="s">
        <v>3257</v>
      </c>
      <c r="D260" s="47" t="s">
        <v>495</v>
      </c>
      <c r="E260" s="48" t="s">
        <v>3335</v>
      </c>
      <c r="F260" s="49" t="s">
        <v>3336</v>
      </c>
      <c r="G260" s="49" t="s">
        <v>3336</v>
      </c>
      <c r="H260" s="50" t="s">
        <v>3336</v>
      </c>
      <c r="I260" s="46" t="s">
        <v>497</v>
      </c>
      <c r="J260" s="46">
        <v>220</v>
      </c>
      <c r="K260" s="49">
        <v>220</v>
      </c>
      <c r="L260" s="49" t="s">
        <v>3258</v>
      </c>
      <c r="M260" s="51">
        <v>69000</v>
      </c>
      <c r="N260" s="51">
        <f t="shared" si="46"/>
        <v>27200</v>
      </c>
      <c r="O260" s="51">
        <v>27234.782608695699</v>
      </c>
      <c r="P260" s="51">
        <v>96200</v>
      </c>
      <c r="Q260" s="51">
        <f t="shared" si="47"/>
        <v>35405.21739130441</v>
      </c>
      <c r="R260" s="52">
        <f t="shared" si="48"/>
        <v>104405.21739130441</v>
      </c>
      <c r="S260" s="53">
        <v>104400</v>
      </c>
      <c r="T260" s="54">
        <v>0</v>
      </c>
      <c r="U260" s="55" t="s">
        <v>471</v>
      </c>
      <c r="V260" s="55" t="s">
        <v>2524</v>
      </c>
      <c r="W260" s="55" t="s">
        <v>29</v>
      </c>
      <c r="X260" s="56">
        <v>43294</v>
      </c>
      <c r="Y260" s="57" t="s">
        <v>7684</v>
      </c>
      <c r="Z260" s="57"/>
      <c r="AA260" s="58">
        <v>333000</v>
      </c>
      <c r="AB260" s="58"/>
      <c r="AC260" s="58"/>
      <c r="AD260" s="58"/>
      <c r="AE260" s="58"/>
      <c r="AF260" s="58"/>
      <c r="AG260" s="58">
        <v>260000</v>
      </c>
      <c r="AH260" s="58">
        <v>300000</v>
      </c>
      <c r="AI260" s="58"/>
      <c r="AJ260" s="58"/>
      <c r="AK260" s="58"/>
      <c r="AL260" s="58"/>
      <c r="AM260" s="58"/>
      <c r="AN260" s="58"/>
      <c r="AO260" s="58"/>
      <c r="AP260" s="58"/>
      <c r="AQ260" s="58">
        <v>130000</v>
      </c>
      <c r="AR260" s="59">
        <f t="shared" si="49"/>
        <v>4</v>
      </c>
      <c r="AS260" s="59">
        <f t="shared" si="50"/>
        <v>1023000</v>
      </c>
      <c r="AT260" s="58">
        <f t="shared" si="43"/>
        <v>255800</v>
      </c>
      <c r="AU260" s="58">
        <f t="shared" si="44"/>
        <v>130000</v>
      </c>
      <c r="AV260" s="59">
        <f t="shared" si="45"/>
        <v>151400</v>
      </c>
      <c r="AW260" s="59">
        <f t="shared" si="53"/>
        <v>25600</v>
      </c>
      <c r="AX260" s="60">
        <f t="shared" si="51"/>
        <v>1.4501915708812261</v>
      </c>
      <c r="AY260" s="58">
        <v>130000</v>
      </c>
    </row>
    <row r="261" spans="1:51" x14ac:dyDescent="0.25">
      <c r="A261" s="45">
        <v>924</v>
      </c>
      <c r="B261" s="46" t="s">
        <v>3337</v>
      </c>
      <c r="C261" s="47" t="s">
        <v>3257</v>
      </c>
      <c r="D261" s="47" t="s">
        <v>495</v>
      </c>
      <c r="E261" s="48" t="s">
        <v>3338</v>
      </c>
      <c r="F261" s="49" t="s">
        <v>3339</v>
      </c>
      <c r="G261" s="49" t="s">
        <v>3339</v>
      </c>
      <c r="H261" s="50" t="s">
        <v>3339</v>
      </c>
      <c r="I261" s="46" t="s">
        <v>497</v>
      </c>
      <c r="J261" s="46">
        <v>220</v>
      </c>
      <c r="K261" s="49">
        <v>220</v>
      </c>
      <c r="L261" s="49" t="s">
        <v>3258</v>
      </c>
      <c r="M261" s="51">
        <v>69000</v>
      </c>
      <c r="N261" s="51">
        <f t="shared" si="46"/>
        <v>27200</v>
      </c>
      <c r="O261" s="51">
        <v>27234.782608695699</v>
      </c>
      <c r="P261" s="51">
        <v>96200</v>
      </c>
      <c r="Q261" s="51">
        <f t="shared" si="47"/>
        <v>35405.21739130441</v>
      </c>
      <c r="R261" s="52">
        <f t="shared" si="48"/>
        <v>104405.21739130441</v>
      </c>
      <c r="S261" s="53">
        <v>104400</v>
      </c>
      <c r="T261" s="54">
        <v>0</v>
      </c>
      <c r="U261" s="55" t="s">
        <v>2561</v>
      </c>
      <c r="V261" s="55" t="s">
        <v>2524</v>
      </c>
      <c r="W261" s="55" t="s">
        <v>24</v>
      </c>
      <c r="X261" s="56">
        <v>43294</v>
      </c>
      <c r="Y261" s="57" t="s">
        <v>7684</v>
      </c>
      <c r="Z261" s="57"/>
      <c r="AA261" s="58">
        <v>333000</v>
      </c>
      <c r="AB261" s="58"/>
      <c r="AC261" s="58"/>
      <c r="AD261" s="58"/>
      <c r="AE261" s="58">
        <v>250000</v>
      </c>
      <c r="AF261" s="58"/>
      <c r="AG261" s="58">
        <v>260000</v>
      </c>
      <c r="AH261" s="58">
        <v>300000</v>
      </c>
      <c r="AI261" s="58"/>
      <c r="AJ261" s="58">
        <v>220000</v>
      </c>
      <c r="AK261" s="58"/>
      <c r="AL261" s="58"/>
      <c r="AM261" s="58"/>
      <c r="AN261" s="58"/>
      <c r="AO261" s="58"/>
      <c r="AP261" s="58"/>
      <c r="AQ261" s="58">
        <v>130000</v>
      </c>
      <c r="AR261" s="59">
        <f t="shared" si="49"/>
        <v>6</v>
      </c>
      <c r="AS261" s="59">
        <f t="shared" si="50"/>
        <v>1493000</v>
      </c>
      <c r="AT261" s="58">
        <f t="shared" si="43"/>
        <v>248800</v>
      </c>
      <c r="AU261" s="58">
        <f t="shared" si="44"/>
        <v>130000</v>
      </c>
      <c r="AV261" s="59">
        <f t="shared" si="45"/>
        <v>144400</v>
      </c>
      <c r="AW261" s="59">
        <f t="shared" si="53"/>
        <v>25600</v>
      </c>
      <c r="AX261" s="60">
        <f t="shared" si="51"/>
        <v>1.3831417624521074</v>
      </c>
      <c r="AY261" s="58">
        <v>130000</v>
      </c>
    </row>
    <row r="262" spans="1:51" x14ac:dyDescent="0.25">
      <c r="A262" s="45">
        <v>925</v>
      </c>
      <c r="B262" s="46" t="s">
        <v>3340</v>
      </c>
      <c r="C262" s="47" t="s">
        <v>3257</v>
      </c>
      <c r="D262" s="47" t="s">
        <v>495</v>
      </c>
      <c r="E262" s="48" t="s">
        <v>3341</v>
      </c>
      <c r="F262" s="49" t="s">
        <v>3342</v>
      </c>
      <c r="G262" s="49" t="s">
        <v>3342</v>
      </c>
      <c r="H262" s="50" t="s">
        <v>3342</v>
      </c>
      <c r="I262" s="46" t="s">
        <v>439</v>
      </c>
      <c r="J262" s="46">
        <v>220</v>
      </c>
      <c r="K262" s="49">
        <v>220</v>
      </c>
      <c r="L262" s="49" t="s">
        <v>3258</v>
      </c>
      <c r="M262" s="51">
        <v>69000</v>
      </c>
      <c r="N262" s="51">
        <f t="shared" si="46"/>
        <v>27200</v>
      </c>
      <c r="O262" s="51">
        <v>27234.782608695699</v>
      </c>
      <c r="P262" s="51">
        <v>96200</v>
      </c>
      <c r="Q262" s="51">
        <f t="shared" si="47"/>
        <v>35405.21739130441</v>
      </c>
      <c r="R262" s="52">
        <f t="shared" si="48"/>
        <v>104405.21739130441</v>
      </c>
      <c r="S262" s="53">
        <v>104400</v>
      </c>
      <c r="T262" s="54">
        <v>0</v>
      </c>
      <c r="U262" s="55" t="s">
        <v>441</v>
      </c>
      <c r="V262" s="55" t="s">
        <v>2524</v>
      </c>
      <c r="W262" s="55" t="s">
        <v>173</v>
      </c>
      <c r="X262" s="56">
        <v>43294</v>
      </c>
      <c r="Y262" s="57" t="s">
        <v>7684</v>
      </c>
      <c r="Z262" s="57"/>
      <c r="AA262" s="58">
        <v>333000</v>
      </c>
      <c r="AB262" s="58"/>
      <c r="AC262" s="58"/>
      <c r="AD262" s="58"/>
      <c r="AE262" s="58"/>
      <c r="AF262" s="58"/>
      <c r="AG262" s="58">
        <v>260000</v>
      </c>
      <c r="AH262" s="58">
        <v>500000</v>
      </c>
      <c r="AI262" s="58"/>
      <c r="AJ262" s="58"/>
      <c r="AK262" s="58"/>
      <c r="AL262" s="58"/>
      <c r="AM262" s="58"/>
      <c r="AN262" s="58"/>
      <c r="AO262" s="58"/>
      <c r="AP262" s="58"/>
      <c r="AQ262" s="58">
        <v>130000</v>
      </c>
      <c r="AR262" s="59">
        <f t="shared" si="49"/>
        <v>4</v>
      </c>
      <c r="AS262" s="59">
        <f t="shared" si="50"/>
        <v>1223000</v>
      </c>
      <c r="AT262" s="58">
        <f t="shared" ref="AT262:AT325" si="54">ROUND(AS262/AR262,-2)</f>
        <v>305800</v>
      </c>
      <c r="AU262" s="58">
        <f t="shared" ref="AU262:AU325" si="55">MIN(AA262:AQ262)</f>
        <v>130000</v>
      </c>
      <c r="AV262" s="59">
        <f t="shared" ref="AV262:AV325" si="56">AT262-S262</f>
        <v>201400</v>
      </c>
      <c r="AW262" s="59">
        <f t="shared" si="53"/>
        <v>25600</v>
      </c>
      <c r="AX262" s="60">
        <f t="shared" si="51"/>
        <v>1.9291187739463602</v>
      </c>
      <c r="AY262" s="58">
        <v>130000</v>
      </c>
    </row>
    <row r="263" spans="1:51" x14ac:dyDescent="0.25">
      <c r="A263" s="45">
        <v>926</v>
      </c>
      <c r="B263" s="46" t="s">
        <v>3343</v>
      </c>
      <c r="C263" s="47" t="s">
        <v>3257</v>
      </c>
      <c r="D263" s="47" t="s">
        <v>495</v>
      </c>
      <c r="E263" s="48" t="s">
        <v>3344</v>
      </c>
      <c r="F263" s="49" t="s">
        <v>3345</v>
      </c>
      <c r="G263" s="49" t="s">
        <v>3345</v>
      </c>
      <c r="H263" s="50" t="s">
        <v>3345</v>
      </c>
      <c r="I263" s="46" t="s">
        <v>497</v>
      </c>
      <c r="J263" s="46">
        <v>220</v>
      </c>
      <c r="K263" s="49">
        <v>220</v>
      </c>
      <c r="L263" s="49" t="s">
        <v>3258</v>
      </c>
      <c r="M263" s="51">
        <v>69000</v>
      </c>
      <c r="N263" s="51">
        <f t="shared" si="46"/>
        <v>27200</v>
      </c>
      <c r="O263" s="51">
        <v>27234.782608695699</v>
      </c>
      <c r="P263" s="51">
        <v>96200</v>
      </c>
      <c r="Q263" s="51">
        <f t="shared" si="47"/>
        <v>35405.21739130441</v>
      </c>
      <c r="R263" s="52">
        <f t="shared" si="48"/>
        <v>104405.21739130441</v>
      </c>
      <c r="S263" s="53">
        <v>104400</v>
      </c>
      <c r="T263" s="54">
        <v>0</v>
      </c>
      <c r="U263" s="55" t="s">
        <v>471</v>
      </c>
      <c r="V263" s="55" t="s">
        <v>2524</v>
      </c>
      <c r="W263" s="55" t="s">
        <v>29</v>
      </c>
      <c r="X263" s="56">
        <v>43294</v>
      </c>
      <c r="Y263" s="57" t="s">
        <v>7684</v>
      </c>
      <c r="Z263" s="57"/>
      <c r="AA263" s="58">
        <v>333000</v>
      </c>
      <c r="AB263" s="58"/>
      <c r="AC263" s="58"/>
      <c r="AD263" s="58"/>
      <c r="AE263" s="58"/>
      <c r="AF263" s="58"/>
      <c r="AG263" s="58">
        <v>260000</v>
      </c>
      <c r="AH263" s="58">
        <v>300000</v>
      </c>
      <c r="AI263" s="58"/>
      <c r="AJ263" s="58">
        <v>220000</v>
      </c>
      <c r="AK263" s="58"/>
      <c r="AL263" s="58"/>
      <c r="AM263" s="58"/>
      <c r="AN263" s="58"/>
      <c r="AO263" s="58"/>
      <c r="AP263" s="58"/>
      <c r="AQ263" s="58">
        <v>130000</v>
      </c>
      <c r="AR263" s="59">
        <f t="shared" si="49"/>
        <v>5</v>
      </c>
      <c r="AS263" s="59">
        <f t="shared" si="50"/>
        <v>1243000</v>
      </c>
      <c r="AT263" s="58">
        <f t="shared" si="54"/>
        <v>248600</v>
      </c>
      <c r="AU263" s="58">
        <f t="shared" si="55"/>
        <v>130000</v>
      </c>
      <c r="AV263" s="59">
        <f t="shared" si="56"/>
        <v>144200</v>
      </c>
      <c r="AW263" s="59">
        <f t="shared" si="53"/>
        <v>25600</v>
      </c>
      <c r="AX263" s="60">
        <f t="shared" si="51"/>
        <v>1.3812260536398466</v>
      </c>
      <c r="AY263" s="58">
        <v>130000</v>
      </c>
    </row>
    <row r="264" spans="1:51" x14ac:dyDescent="0.25">
      <c r="A264" s="45">
        <v>927</v>
      </c>
      <c r="B264" s="46" t="s">
        <v>3346</v>
      </c>
      <c r="C264" s="47" t="s">
        <v>3257</v>
      </c>
      <c r="D264" s="47" t="s">
        <v>495</v>
      </c>
      <c r="E264" s="48" t="s">
        <v>3347</v>
      </c>
      <c r="F264" s="49" t="s">
        <v>3348</v>
      </c>
      <c r="G264" s="49" t="s">
        <v>3348</v>
      </c>
      <c r="H264" s="50" t="s">
        <v>3348</v>
      </c>
      <c r="I264" s="46" t="s">
        <v>497</v>
      </c>
      <c r="J264" s="46">
        <v>220</v>
      </c>
      <c r="K264" s="49">
        <v>220</v>
      </c>
      <c r="L264" s="49" t="s">
        <v>3258</v>
      </c>
      <c r="M264" s="51">
        <v>69000</v>
      </c>
      <c r="N264" s="51">
        <f t="shared" si="46"/>
        <v>27200</v>
      </c>
      <c r="O264" s="51">
        <v>27234.782608695699</v>
      </c>
      <c r="P264" s="51">
        <v>96200</v>
      </c>
      <c r="Q264" s="51">
        <f t="shared" si="47"/>
        <v>35405.21739130441</v>
      </c>
      <c r="R264" s="52">
        <f t="shared" si="48"/>
        <v>104405.21739130441</v>
      </c>
      <c r="S264" s="53">
        <v>104400</v>
      </c>
      <c r="T264" s="54">
        <v>0</v>
      </c>
      <c r="U264" s="55" t="s">
        <v>441</v>
      </c>
      <c r="V264" s="55" t="s">
        <v>2524</v>
      </c>
      <c r="W264" s="55" t="s">
        <v>173</v>
      </c>
      <c r="X264" s="56">
        <v>43294</v>
      </c>
      <c r="Y264" s="57" t="s">
        <v>7684</v>
      </c>
      <c r="Z264" s="57"/>
      <c r="AA264" s="58">
        <v>333000</v>
      </c>
      <c r="AB264" s="58"/>
      <c r="AC264" s="58"/>
      <c r="AD264" s="58"/>
      <c r="AE264" s="58"/>
      <c r="AF264" s="58"/>
      <c r="AG264" s="58">
        <v>260000</v>
      </c>
      <c r="AH264" s="58">
        <v>300000</v>
      </c>
      <c r="AI264" s="58"/>
      <c r="AJ264" s="58"/>
      <c r="AK264" s="58"/>
      <c r="AL264" s="58"/>
      <c r="AM264" s="58"/>
      <c r="AN264" s="58"/>
      <c r="AO264" s="58"/>
      <c r="AP264" s="58"/>
      <c r="AQ264" s="58">
        <v>130000</v>
      </c>
      <c r="AR264" s="59">
        <f t="shared" si="49"/>
        <v>4</v>
      </c>
      <c r="AS264" s="59">
        <f t="shared" si="50"/>
        <v>1023000</v>
      </c>
      <c r="AT264" s="58">
        <f t="shared" si="54"/>
        <v>255800</v>
      </c>
      <c r="AU264" s="58">
        <f t="shared" si="55"/>
        <v>130000</v>
      </c>
      <c r="AV264" s="59">
        <f t="shared" si="56"/>
        <v>151400</v>
      </c>
      <c r="AW264" s="59">
        <f t="shared" si="53"/>
        <v>25600</v>
      </c>
      <c r="AX264" s="60">
        <f t="shared" si="51"/>
        <v>1.4501915708812261</v>
      </c>
      <c r="AY264" s="58">
        <v>130000</v>
      </c>
    </row>
    <row r="265" spans="1:51" x14ac:dyDescent="0.25">
      <c r="A265" s="45">
        <v>928</v>
      </c>
      <c r="B265" s="46" t="s">
        <v>3349</v>
      </c>
      <c r="C265" s="47" t="s">
        <v>3257</v>
      </c>
      <c r="D265" s="47" t="s">
        <v>495</v>
      </c>
      <c r="E265" s="48" t="s">
        <v>3350</v>
      </c>
      <c r="F265" s="49" t="s">
        <v>3351</v>
      </c>
      <c r="G265" s="49" t="s">
        <v>3351</v>
      </c>
      <c r="H265" s="50" t="s">
        <v>3351</v>
      </c>
      <c r="I265" s="46" t="s">
        <v>497</v>
      </c>
      <c r="J265" s="46">
        <v>220</v>
      </c>
      <c r="K265" s="49">
        <v>220</v>
      </c>
      <c r="L265" s="49" t="s">
        <v>3258</v>
      </c>
      <c r="M265" s="51">
        <v>69000</v>
      </c>
      <c r="N265" s="51">
        <f t="shared" si="46"/>
        <v>27200</v>
      </c>
      <c r="O265" s="51">
        <v>27234.782608695699</v>
      </c>
      <c r="P265" s="51">
        <v>96200</v>
      </c>
      <c r="Q265" s="51">
        <f t="shared" si="47"/>
        <v>35405.21739130441</v>
      </c>
      <c r="R265" s="52">
        <f t="shared" si="48"/>
        <v>104405.21739130441</v>
      </c>
      <c r="S265" s="53">
        <v>104400</v>
      </c>
      <c r="T265" s="54">
        <v>0</v>
      </c>
      <c r="U265" s="55" t="s">
        <v>471</v>
      </c>
      <c r="V265" s="55" t="s">
        <v>2524</v>
      </c>
      <c r="W265" s="55" t="s">
        <v>173</v>
      </c>
      <c r="X265" s="56">
        <v>43294</v>
      </c>
      <c r="Y265" s="57" t="s">
        <v>7684</v>
      </c>
      <c r="Z265" s="57"/>
      <c r="AA265" s="58">
        <v>333000</v>
      </c>
      <c r="AB265" s="58"/>
      <c r="AC265" s="58"/>
      <c r="AD265" s="58"/>
      <c r="AE265" s="58">
        <v>250000</v>
      </c>
      <c r="AF265" s="58"/>
      <c r="AG265" s="58">
        <v>260000</v>
      </c>
      <c r="AH265" s="58">
        <v>300000</v>
      </c>
      <c r="AI265" s="58"/>
      <c r="AJ265" s="58">
        <v>220000</v>
      </c>
      <c r="AK265" s="58"/>
      <c r="AL265" s="58"/>
      <c r="AM265" s="58"/>
      <c r="AN265" s="58"/>
      <c r="AO265" s="58"/>
      <c r="AP265" s="58"/>
      <c r="AQ265" s="58">
        <v>130000</v>
      </c>
      <c r="AR265" s="59">
        <f t="shared" si="49"/>
        <v>6</v>
      </c>
      <c r="AS265" s="59">
        <f t="shared" si="50"/>
        <v>1493000</v>
      </c>
      <c r="AT265" s="58">
        <f t="shared" si="54"/>
        <v>248800</v>
      </c>
      <c r="AU265" s="58">
        <f t="shared" si="55"/>
        <v>130000</v>
      </c>
      <c r="AV265" s="59">
        <f t="shared" si="56"/>
        <v>144400</v>
      </c>
      <c r="AW265" s="59">
        <f t="shared" si="53"/>
        <v>25600</v>
      </c>
      <c r="AX265" s="60">
        <f t="shared" si="51"/>
        <v>1.3831417624521074</v>
      </c>
      <c r="AY265" s="58">
        <v>130000</v>
      </c>
    </row>
    <row r="266" spans="1:51" ht="63" x14ac:dyDescent="0.25">
      <c r="A266" s="45">
        <v>1975</v>
      </c>
      <c r="B266" s="46" t="s">
        <v>6410</v>
      </c>
      <c r="C266" s="47" t="s">
        <v>6408</v>
      </c>
      <c r="D266" s="47" t="s">
        <v>2614</v>
      </c>
      <c r="E266" s="48" t="s">
        <v>6411</v>
      </c>
      <c r="F266" s="49" t="s">
        <v>6412</v>
      </c>
      <c r="G266" s="49" t="s">
        <v>6412</v>
      </c>
      <c r="H266" s="50" t="s">
        <v>6413</v>
      </c>
      <c r="I266" s="46"/>
      <c r="J266" s="46">
        <v>1257</v>
      </c>
      <c r="K266" s="49">
        <v>1257</v>
      </c>
      <c r="L266" s="49" t="s">
        <v>6409</v>
      </c>
      <c r="M266" s="51">
        <v>90000</v>
      </c>
      <c r="N266" s="51">
        <f t="shared" ref="N266:N313" si="57">P266-M266</f>
        <v>15000</v>
      </c>
      <c r="O266" s="51">
        <v>15652.1739130435</v>
      </c>
      <c r="P266" s="51">
        <v>105000</v>
      </c>
      <c r="Q266" s="51">
        <f t="shared" ref="Q266:Q313" si="58">+O266/1800000*2340000</f>
        <v>20347.826086956549</v>
      </c>
      <c r="R266" s="52">
        <f t="shared" ref="R266:R313" si="59">+M266+Q266</f>
        <v>110347.82608695654</v>
      </c>
      <c r="S266" s="53">
        <v>110300</v>
      </c>
      <c r="T266" s="54" t="s">
        <v>6165</v>
      </c>
      <c r="U266" s="55" t="s">
        <v>200</v>
      </c>
      <c r="V266" s="55" t="s">
        <v>421</v>
      </c>
      <c r="W266" s="55" t="s">
        <v>195</v>
      </c>
      <c r="X266" s="56">
        <v>43294</v>
      </c>
      <c r="Y266" s="57" t="s">
        <v>7684</v>
      </c>
      <c r="Z266" s="57"/>
      <c r="AA266" s="58">
        <v>130000</v>
      </c>
      <c r="AB266" s="58"/>
      <c r="AC266" s="58"/>
      <c r="AD266" s="58"/>
      <c r="AE266" s="58"/>
      <c r="AF266" s="58"/>
      <c r="AG266" s="58">
        <v>145000</v>
      </c>
      <c r="AH266" s="58"/>
      <c r="AI266" s="58"/>
      <c r="AJ266" s="58">
        <v>131000</v>
      </c>
      <c r="AK266" s="58"/>
      <c r="AL266" s="58"/>
      <c r="AM266" s="58"/>
      <c r="AN266" s="58"/>
      <c r="AO266" s="58"/>
      <c r="AP266" s="58"/>
      <c r="AQ266" s="58">
        <v>154000</v>
      </c>
      <c r="AR266" s="59">
        <f t="shared" ref="AR266:AR313" si="60">COUNT(AA266:AQ266)</f>
        <v>4</v>
      </c>
      <c r="AS266" s="59">
        <f t="shared" ref="AS266:AS313" si="61">SUM(AA266:AQ266)</f>
        <v>560000</v>
      </c>
      <c r="AT266" s="58">
        <f t="shared" si="54"/>
        <v>140000</v>
      </c>
      <c r="AU266" s="58">
        <f t="shared" si="55"/>
        <v>130000</v>
      </c>
      <c r="AV266" s="59">
        <f t="shared" si="56"/>
        <v>29700</v>
      </c>
      <c r="AW266" s="59">
        <f t="shared" si="53"/>
        <v>19700</v>
      </c>
      <c r="AX266" s="60">
        <f t="shared" ref="AX266:AX314" si="62">AT266/S266-100%</f>
        <v>0.26926563916591117</v>
      </c>
      <c r="AY266" s="58">
        <v>130000</v>
      </c>
    </row>
    <row r="267" spans="1:51" ht="31.5" x14ac:dyDescent="0.25">
      <c r="A267" s="45">
        <v>929</v>
      </c>
      <c r="B267" s="46" t="s">
        <v>3352</v>
      </c>
      <c r="C267" s="47" t="s">
        <v>3257</v>
      </c>
      <c r="D267" s="47" t="s">
        <v>495</v>
      </c>
      <c r="E267" s="48" t="s">
        <v>3353</v>
      </c>
      <c r="F267" s="49" t="s">
        <v>3354</v>
      </c>
      <c r="G267" s="49" t="s">
        <v>3354</v>
      </c>
      <c r="H267" s="50" t="s">
        <v>3355</v>
      </c>
      <c r="I267" s="46" t="s">
        <v>497</v>
      </c>
      <c r="J267" s="46">
        <v>220</v>
      </c>
      <c r="K267" s="49">
        <v>220</v>
      </c>
      <c r="L267" s="49" t="s">
        <v>3258</v>
      </c>
      <c r="M267" s="51">
        <v>69000</v>
      </c>
      <c r="N267" s="51">
        <f t="shared" si="57"/>
        <v>27200</v>
      </c>
      <c r="O267" s="51">
        <v>27234.782608695699</v>
      </c>
      <c r="P267" s="51">
        <v>96200</v>
      </c>
      <c r="Q267" s="51">
        <f t="shared" si="58"/>
        <v>35405.21739130441</v>
      </c>
      <c r="R267" s="52">
        <f t="shared" si="59"/>
        <v>104405.21739130441</v>
      </c>
      <c r="S267" s="53">
        <v>104400</v>
      </c>
      <c r="T267" s="54">
        <v>0</v>
      </c>
      <c r="U267" s="55" t="s">
        <v>471</v>
      </c>
      <c r="V267" s="55" t="s">
        <v>2524</v>
      </c>
      <c r="W267" s="55" t="s">
        <v>173</v>
      </c>
      <c r="X267" s="56">
        <v>43294</v>
      </c>
      <c r="Y267" s="57" t="str">
        <f>VLOOKUP(B267,'[2]DVKT TYC (đang phê duyệt)'!$B$6:$Z$119,25,0)</f>
        <v>Đang đề nghị phê duyệt</v>
      </c>
      <c r="Z267" s="57"/>
      <c r="AA267" s="58">
        <v>333000</v>
      </c>
      <c r="AB267" s="58"/>
      <c r="AC267" s="58"/>
      <c r="AD267" s="58"/>
      <c r="AE267" s="58"/>
      <c r="AF267" s="58"/>
      <c r="AG267" s="58">
        <v>260000</v>
      </c>
      <c r="AH267" s="58"/>
      <c r="AI267" s="58"/>
      <c r="AJ267" s="58">
        <v>220000</v>
      </c>
      <c r="AK267" s="58"/>
      <c r="AL267" s="58"/>
      <c r="AM267" s="58"/>
      <c r="AN267" s="58"/>
      <c r="AO267" s="58"/>
      <c r="AP267" s="58"/>
      <c r="AQ267" s="58">
        <v>130000</v>
      </c>
      <c r="AR267" s="59">
        <f t="shared" si="60"/>
        <v>4</v>
      </c>
      <c r="AS267" s="59">
        <f t="shared" si="61"/>
        <v>943000</v>
      </c>
      <c r="AT267" s="58">
        <f t="shared" si="54"/>
        <v>235800</v>
      </c>
      <c r="AU267" s="58">
        <f t="shared" si="55"/>
        <v>130000</v>
      </c>
      <c r="AV267" s="59">
        <f t="shared" si="56"/>
        <v>131400</v>
      </c>
      <c r="AW267" s="59">
        <f>AT267-S267</f>
        <v>131400</v>
      </c>
      <c r="AX267" s="60">
        <f t="shared" si="62"/>
        <v>1.2586206896551726</v>
      </c>
      <c r="AY267" s="58">
        <v>130000</v>
      </c>
    </row>
    <row r="268" spans="1:51" ht="31.5" x14ac:dyDescent="0.25">
      <c r="A268" s="45">
        <v>1991</v>
      </c>
      <c r="B268" s="46" t="s">
        <v>6494</v>
      </c>
      <c r="C268" s="47" t="s">
        <v>6495</v>
      </c>
      <c r="D268" s="47" t="s">
        <v>6402</v>
      </c>
      <c r="E268" s="48" t="s">
        <v>6496</v>
      </c>
      <c r="F268" s="49" t="s">
        <v>6497</v>
      </c>
      <c r="G268" s="49" t="s">
        <v>6497</v>
      </c>
      <c r="H268" s="50" t="s">
        <v>6497</v>
      </c>
      <c r="I268" s="46"/>
      <c r="J268" s="46">
        <v>1469</v>
      </c>
      <c r="K268" s="49">
        <v>1469</v>
      </c>
      <c r="L268" s="49" t="s">
        <v>6498</v>
      </c>
      <c r="M268" s="51">
        <v>85000</v>
      </c>
      <c r="N268" s="51">
        <f t="shared" si="57"/>
        <v>7900</v>
      </c>
      <c r="O268" s="51">
        <v>7982.6086956521704</v>
      </c>
      <c r="P268" s="51">
        <v>92900</v>
      </c>
      <c r="Q268" s="51">
        <f t="shared" si="58"/>
        <v>10377.391304347822</v>
      </c>
      <c r="R268" s="52">
        <f t="shared" si="59"/>
        <v>95377.391304347824</v>
      </c>
      <c r="S268" s="53">
        <v>95300</v>
      </c>
      <c r="T268" s="54" t="s">
        <v>6282</v>
      </c>
      <c r="U268" s="55" t="s">
        <v>26</v>
      </c>
      <c r="V268" s="55" t="s">
        <v>421</v>
      </c>
      <c r="W268" s="55" t="s">
        <v>27</v>
      </c>
      <c r="X268" s="56">
        <v>43294</v>
      </c>
      <c r="Y268" s="57" t="s">
        <v>7684</v>
      </c>
      <c r="Z268" s="57"/>
      <c r="AA268" s="58">
        <v>153000</v>
      </c>
      <c r="AB268" s="58"/>
      <c r="AC268" s="58"/>
      <c r="AD268" s="58"/>
      <c r="AE268" s="58"/>
      <c r="AF268" s="58"/>
      <c r="AG268" s="58">
        <v>180000</v>
      </c>
      <c r="AH268" s="58"/>
      <c r="AI268" s="58">
        <v>166000</v>
      </c>
      <c r="AJ268" s="58">
        <v>130100</v>
      </c>
      <c r="AK268" s="58"/>
      <c r="AL268" s="58"/>
      <c r="AM268" s="58"/>
      <c r="AN268" s="58"/>
      <c r="AO268" s="58"/>
      <c r="AP268" s="58"/>
      <c r="AQ268" s="58">
        <v>135000</v>
      </c>
      <c r="AR268" s="59">
        <f t="shared" si="60"/>
        <v>5</v>
      </c>
      <c r="AS268" s="59">
        <f t="shared" si="61"/>
        <v>764100</v>
      </c>
      <c r="AT268" s="58">
        <f t="shared" si="54"/>
        <v>152800</v>
      </c>
      <c r="AU268" s="58">
        <f t="shared" si="55"/>
        <v>130100</v>
      </c>
      <c r="AV268" s="59">
        <f t="shared" si="56"/>
        <v>57500</v>
      </c>
      <c r="AW268" s="59">
        <f>AU268-S268</f>
        <v>34800</v>
      </c>
      <c r="AX268" s="60">
        <f t="shared" si="62"/>
        <v>0.60335781741867778</v>
      </c>
      <c r="AY268" s="58">
        <v>130100</v>
      </c>
    </row>
    <row r="269" spans="1:51" x14ac:dyDescent="0.25">
      <c r="A269" s="45">
        <v>2039</v>
      </c>
      <c r="B269" s="46" t="s">
        <v>6705</v>
      </c>
      <c r="C269" s="47" t="s">
        <v>6706</v>
      </c>
      <c r="D269" s="47" t="s">
        <v>6402</v>
      </c>
      <c r="E269" s="48" t="s">
        <v>6707</v>
      </c>
      <c r="F269" s="49" t="s">
        <v>6708</v>
      </c>
      <c r="G269" s="49" t="s">
        <v>6708</v>
      </c>
      <c r="H269" s="50" t="s">
        <v>6708</v>
      </c>
      <c r="I269" s="46"/>
      <c r="J269" s="46">
        <v>1559</v>
      </c>
      <c r="K269" s="49">
        <v>1559</v>
      </c>
      <c r="L269" s="49" t="s">
        <v>6709</v>
      </c>
      <c r="M269" s="51">
        <v>90000</v>
      </c>
      <c r="N269" s="51">
        <f t="shared" si="57"/>
        <v>8400</v>
      </c>
      <c r="O269" s="51">
        <v>8452.1739130434798</v>
      </c>
      <c r="P269" s="51">
        <v>98400</v>
      </c>
      <c r="Q269" s="51">
        <f t="shared" si="58"/>
        <v>10987.826086956524</v>
      </c>
      <c r="R269" s="52">
        <f t="shared" si="59"/>
        <v>100987.82608695653</v>
      </c>
      <c r="S269" s="53">
        <v>100900</v>
      </c>
      <c r="T269" s="54">
        <v>0</v>
      </c>
      <c r="U269" s="55" t="s">
        <v>6404</v>
      </c>
      <c r="V269" s="55" t="s">
        <v>6493</v>
      </c>
      <c r="W269" s="55" t="s">
        <v>173</v>
      </c>
      <c r="X269" s="56">
        <v>43294</v>
      </c>
      <c r="Y269" s="57" t="s">
        <v>7684</v>
      </c>
      <c r="Z269" s="57"/>
      <c r="AA269" s="58"/>
      <c r="AB269" s="58"/>
      <c r="AC269" s="58"/>
      <c r="AD269" s="58"/>
      <c r="AE269" s="58"/>
      <c r="AF269" s="58"/>
      <c r="AG269" s="58">
        <v>168000</v>
      </c>
      <c r="AH269" s="58"/>
      <c r="AI269" s="58"/>
      <c r="AJ269" s="58">
        <v>136000</v>
      </c>
      <c r="AK269" s="58"/>
      <c r="AL269" s="58"/>
      <c r="AM269" s="58"/>
      <c r="AN269" s="58"/>
      <c r="AO269" s="58"/>
      <c r="AP269" s="58"/>
      <c r="AQ269" s="58">
        <v>132000</v>
      </c>
      <c r="AR269" s="59">
        <f t="shared" si="60"/>
        <v>3</v>
      </c>
      <c r="AS269" s="59">
        <f t="shared" si="61"/>
        <v>436000</v>
      </c>
      <c r="AT269" s="58">
        <f t="shared" si="54"/>
        <v>145300</v>
      </c>
      <c r="AU269" s="58">
        <f t="shared" si="55"/>
        <v>132000</v>
      </c>
      <c r="AV269" s="59">
        <f t="shared" si="56"/>
        <v>44400</v>
      </c>
      <c r="AW269" s="59">
        <f>AU269-S269</f>
        <v>31100</v>
      </c>
      <c r="AX269" s="60">
        <f t="shared" si="62"/>
        <v>0.44003964321110001</v>
      </c>
      <c r="AY269" s="58">
        <v>132000</v>
      </c>
    </row>
    <row r="270" spans="1:51" x14ac:dyDescent="0.25">
      <c r="A270" s="45">
        <v>147</v>
      </c>
      <c r="B270" s="46" t="s">
        <v>926</v>
      </c>
      <c r="C270" s="47" t="s">
        <v>927</v>
      </c>
      <c r="D270" s="47" t="s">
        <v>467</v>
      </c>
      <c r="E270" s="48" t="s">
        <v>928</v>
      </c>
      <c r="F270" s="49" t="s">
        <v>929</v>
      </c>
      <c r="G270" s="49" t="s">
        <v>929</v>
      </c>
      <c r="H270" s="50" t="s">
        <v>930</v>
      </c>
      <c r="I270" s="46"/>
      <c r="J270" s="46">
        <v>27</v>
      </c>
      <c r="K270" s="49">
        <v>27</v>
      </c>
      <c r="L270" s="49" t="s">
        <v>931</v>
      </c>
      <c r="M270" s="51">
        <v>80000</v>
      </c>
      <c r="N270" s="51">
        <f t="shared" si="57"/>
        <v>17200</v>
      </c>
      <c r="O270" s="51">
        <v>17217.391304347799</v>
      </c>
      <c r="P270" s="51">
        <v>97200</v>
      </c>
      <c r="Q270" s="51">
        <f t="shared" si="58"/>
        <v>22382.608695652136</v>
      </c>
      <c r="R270" s="52">
        <f t="shared" si="59"/>
        <v>102382.60869565213</v>
      </c>
      <c r="S270" s="53">
        <v>102300</v>
      </c>
      <c r="T270" s="54">
        <v>0</v>
      </c>
      <c r="U270" s="55" t="s">
        <v>6404</v>
      </c>
      <c r="V270" s="55" t="s">
        <v>6493</v>
      </c>
      <c r="W270" s="55" t="s">
        <v>173</v>
      </c>
      <c r="X270" s="56">
        <v>43294</v>
      </c>
      <c r="Y270" s="57" t="s">
        <v>7684</v>
      </c>
      <c r="Z270" s="57"/>
      <c r="AA270" s="58"/>
      <c r="AB270" s="58"/>
      <c r="AC270" s="58"/>
      <c r="AD270" s="58"/>
      <c r="AE270" s="58"/>
      <c r="AF270" s="58"/>
      <c r="AG270" s="58">
        <v>270000</v>
      </c>
      <c r="AH270" s="58"/>
      <c r="AI270" s="58"/>
      <c r="AJ270" s="58">
        <v>136100</v>
      </c>
      <c r="AK270" s="58"/>
      <c r="AL270" s="58"/>
      <c r="AM270" s="58"/>
      <c r="AN270" s="58"/>
      <c r="AO270" s="58"/>
      <c r="AP270" s="58"/>
      <c r="AQ270" s="58">
        <v>153000</v>
      </c>
      <c r="AR270" s="59">
        <f t="shared" si="60"/>
        <v>3</v>
      </c>
      <c r="AS270" s="59">
        <f t="shared" si="61"/>
        <v>559100</v>
      </c>
      <c r="AT270" s="58">
        <f t="shared" si="54"/>
        <v>186400</v>
      </c>
      <c r="AU270" s="58">
        <f t="shared" si="55"/>
        <v>136100</v>
      </c>
      <c r="AV270" s="59">
        <f t="shared" si="56"/>
        <v>84100</v>
      </c>
      <c r="AW270" s="59">
        <f>AU270-S270</f>
        <v>33800</v>
      </c>
      <c r="AX270" s="60">
        <f t="shared" si="62"/>
        <v>0.82209188660801558</v>
      </c>
      <c r="AY270" s="58">
        <v>136100</v>
      </c>
    </row>
    <row r="271" spans="1:51" ht="31.5" x14ac:dyDescent="0.25">
      <c r="A271" s="45">
        <v>725</v>
      </c>
      <c r="B271" s="46" t="s">
        <v>2681</v>
      </c>
      <c r="C271" s="47" t="s">
        <v>2679</v>
      </c>
      <c r="D271" s="47" t="s">
        <v>495</v>
      </c>
      <c r="E271" s="62">
        <v>2.5139999999999998</v>
      </c>
      <c r="F271" s="49" t="s">
        <v>2682</v>
      </c>
      <c r="G271" s="49" t="s">
        <v>2682</v>
      </c>
      <c r="H271" s="50" t="s">
        <v>2682</v>
      </c>
      <c r="I271" s="46" t="s">
        <v>497</v>
      </c>
      <c r="J271" s="46">
        <v>116</v>
      </c>
      <c r="K271" s="49">
        <v>116</v>
      </c>
      <c r="L271" s="49" t="s">
        <v>2680</v>
      </c>
      <c r="M271" s="51">
        <v>89000</v>
      </c>
      <c r="N271" s="51">
        <f t="shared" si="57"/>
        <v>31000</v>
      </c>
      <c r="O271" s="51">
        <v>31304.347826087</v>
      </c>
      <c r="P271" s="51">
        <v>120000</v>
      </c>
      <c r="Q271" s="51">
        <f t="shared" si="58"/>
        <v>40695.652173913099</v>
      </c>
      <c r="R271" s="52">
        <f t="shared" si="59"/>
        <v>129695.6521739131</v>
      </c>
      <c r="S271" s="53">
        <v>129600</v>
      </c>
      <c r="T271" s="54">
        <v>0</v>
      </c>
      <c r="U271" s="55" t="s">
        <v>471</v>
      </c>
      <c r="V271" s="55" t="s">
        <v>1197</v>
      </c>
      <c r="W271" s="55" t="s">
        <v>173</v>
      </c>
      <c r="X271" s="56">
        <v>43294</v>
      </c>
      <c r="Y271" s="57" t="str">
        <f>VLOOKUP(B271,'[2]DVKT TYC (đang phê duyệt)'!$B$6:$Z$119,25,0)</f>
        <v>Đang đề nghị phê duyệt</v>
      </c>
      <c r="Z271" s="57"/>
      <c r="AA271" s="58"/>
      <c r="AB271" s="58"/>
      <c r="AC271" s="58"/>
      <c r="AD271" s="58"/>
      <c r="AE271" s="58"/>
      <c r="AF271" s="58"/>
      <c r="AG271" s="58">
        <v>260000</v>
      </c>
      <c r="AH271" s="58"/>
      <c r="AI271" s="58"/>
      <c r="AJ271" s="58">
        <v>136800</v>
      </c>
      <c r="AK271" s="58"/>
      <c r="AL271" s="58"/>
      <c r="AM271" s="58"/>
      <c r="AN271" s="58"/>
      <c r="AO271" s="58"/>
      <c r="AP271" s="58"/>
      <c r="AQ271" s="58">
        <v>164000</v>
      </c>
      <c r="AR271" s="59">
        <f t="shared" si="60"/>
        <v>3</v>
      </c>
      <c r="AS271" s="59">
        <f t="shared" si="61"/>
        <v>560800</v>
      </c>
      <c r="AT271" s="58">
        <f t="shared" si="54"/>
        <v>186900</v>
      </c>
      <c r="AU271" s="58">
        <f t="shared" si="55"/>
        <v>136800</v>
      </c>
      <c r="AV271" s="59">
        <f t="shared" si="56"/>
        <v>57300</v>
      </c>
      <c r="AW271" s="59">
        <f>AT271-S271</f>
        <v>57300</v>
      </c>
      <c r="AX271" s="60">
        <f t="shared" si="62"/>
        <v>0.44212962962962954</v>
      </c>
      <c r="AY271" s="58">
        <v>136800</v>
      </c>
    </row>
    <row r="272" spans="1:51" x14ac:dyDescent="0.25">
      <c r="A272" s="45">
        <v>2008</v>
      </c>
      <c r="B272" s="46" t="s">
        <v>6581</v>
      </c>
      <c r="C272" s="47" t="s">
        <v>6582</v>
      </c>
      <c r="D272" s="47" t="s">
        <v>6402</v>
      </c>
      <c r="E272" s="48" t="s">
        <v>6583</v>
      </c>
      <c r="F272" s="49" t="s">
        <v>6584</v>
      </c>
      <c r="G272" s="49" t="s">
        <v>6584</v>
      </c>
      <c r="H272" s="50" t="s">
        <v>6585</v>
      </c>
      <c r="I272" s="46"/>
      <c r="J272" s="46">
        <v>1498</v>
      </c>
      <c r="K272" s="49">
        <v>1498</v>
      </c>
      <c r="L272" s="49" t="s">
        <v>6586</v>
      </c>
      <c r="M272" s="51">
        <v>90000</v>
      </c>
      <c r="N272" s="51">
        <f t="shared" si="57"/>
        <v>8400</v>
      </c>
      <c r="O272" s="51">
        <v>8452.1739130434798</v>
      </c>
      <c r="P272" s="51">
        <v>98400</v>
      </c>
      <c r="Q272" s="51">
        <f t="shared" si="58"/>
        <v>10987.826086956524</v>
      </c>
      <c r="R272" s="52">
        <f t="shared" si="59"/>
        <v>100987.82608695653</v>
      </c>
      <c r="S272" s="53">
        <v>100900</v>
      </c>
      <c r="T272" s="54">
        <v>0</v>
      </c>
      <c r="U272" s="55" t="s">
        <v>180</v>
      </c>
      <c r="V272" s="55" t="s">
        <v>434</v>
      </c>
      <c r="W272" s="55" t="s">
        <v>173</v>
      </c>
      <c r="X272" s="56">
        <v>43294</v>
      </c>
      <c r="Y272" s="57" t="s">
        <v>7688</v>
      </c>
      <c r="Z272" s="57"/>
      <c r="AA272" s="58">
        <v>222000</v>
      </c>
      <c r="AB272" s="58"/>
      <c r="AC272" s="58"/>
      <c r="AD272" s="58"/>
      <c r="AE272" s="58"/>
      <c r="AF272" s="58"/>
      <c r="AG272" s="58">
        <v>204000</v>
      </c>
      <c r="AH272" s="58"/>
      <c r="AI272" s="58">
        <v>202000</v>
      </c>
      <c r="AJ272" s="58">
        <v>137800</v>
      </c>
      <c r="AK272" s="58"/>
      <c r="AL272" s="58"/>
      <c r="AM272" s="58"/>
      <c r="AN272" s="58"/>
      <c r="AO272" s="58"/>
      <c r="AP272" s="58"/>
      <c r="AQ272" s="58">
        <v>139000</v>
      </c>
      <c r="AR272" s="59">
        <f t="shared" si="60"/>
        <v>5</v>
      </c>
      <c r="AS272" s="59">
        <f t="shared" si="61"/>
        <v>904800</v>
      </c>
      <c r="AT272" s="58">
        <f t="shared" si="54"/>
        <v>181000</v>
      </c>
      <c r="AU272" s="58">
        <f t="shared" si="55"/>
        <v>137800</v>
      </c>
      <c r="AV272" s="59">
        <f t="shared" si="56"/>
        <v>80100</v>
      </c>
      <c r="AW272" s="59">
        <f t="shared" ref="AW272:AW314" si="63">AU272-S272</f>
        <v>36900</v>
      </c>
      <c r="AX272" s="60">
        <f t="shared" si="62"/>
        <v>0.79385530227948453</v>
      </c>
      <c r="AY272" s="58">
        <v>137800</v>
      </c>
    </row>
    <row r="273" spans="1:51" ht="31.5" x14ac:dyDescent="0.25">
      <c r="A273" s="45">
        <v>216</v>
      </c>
      <c r="B273" s="46" t="s">
        <v>1083</v>
      </c>
      <c r="C273" s="47" t="s">
        <v>1061</v>
      </c>
      <c r="D273" s="47" t="s">
        <v>467</v>
      </c>
      <c r="E273" s="48" t="s">
        <v>722</v>
      </c>
      <c r="F273" s="49" t="s">
        <v>723</v>
      </c>
      <c r="G273" s="49" t="s">
        <v>1084</v>
      </c>
      <c r="H273" s="50" t="s">
        <v>724</v>
      </c>
      <c r="I273" s="46"/>
      <c r="J273" s="46">
        <v>30</v>
      </c>
      <c r="K273" s="49">
        <v>30</v>
      </c>
      <c r="L273" s="49" t="s">
        <v>1062</v>
      </c>
      <c r="M273" s="51">
        <v>83000</v>
      </c>
      <c r="N273" s="51">
        <f t="shared" si="57"/>
        <v>17000</v>
      </c>
      <c r="O273" s="51">
        <v>17217.391304347799</v>
      </c>
      <c r="P273" s="51">
        <v>100000</v>
      </c>
      <c r="Q273" s="51">
        <f t="shared" si="58"/>
        <v>22382.608695652136</v>
      </c>
      <c r="R273" s="52">
        <f t="shared" si="59"/>
        <v>105382.60869565213</v>
      </c>
      <c r="S273" s="53">
        <v>105300</v>
      </c>
      <c r="T273" s="54" t="s">
        <v>887</v>
      </c>
      <c r="U273" s="55" t="s">
        <v>471</v>
      </c>
      <c r="V273" s="55" t="s">
        <v>1197</v>
      </c>
      <c r="W273" s="55" t="s">
        <v>173</v>
      </c>
      <c r="X273" s="56">
        <v>43294</v>
      </c>
      <c r="Y273" s="57" t="s">
        <v>7684</v>
      </c>
      <c r="Z273" s="57"/>
      <c r="AA273" s="58">
        <v>150000</v>
      </c>
      <c r="AB273" s="58">
        <v>145000</v>
      </c>
      <c r="AC273" s="58"/>
      <c r="AD273" s="58"/>
      <c r="AE273" s="58"/>
      <c r="AF273" s="58"/>
      <c r="AG273" s="58"/>
      <c r="AH273" s="58">
        <v>138000</v>
      </c>
      <c r="AI273" s="58"/>
      <c r="AJ273" s="58">
        <v>140000</v>
      </c>
      <c r="AK273" s="58"/>
      <c r="AL273" s="58"/>
      <c r="AM273" s="58"/>
      <c r="AN273" s="58"/>
      <c r="AO273" s="58"/>
      <c r="AP273" s="58"/>
      <c r="AQ273" s="58">
        <v>163000</v>
      </c>
      <c r="AR273" s="59">
        <f t="shared" si="60"/>
        <v>5</v>
      </c>
      <c r="AS273" s="59">
        <f t="shared" si="61"/>
        <v>736000</v>
      </c>
      <c r="AT273" s="58">
        <f t="shared" si="54"/>
        <v>147200</v>
      </c>
      <c r="AU273" s="58">
        <f t="shared" si="55"/>
        <v>138000</v>
      </c>
      <c r="AV273" s="59">
        <f t="shared" si="56"/>
        <v>41900</v>
      </c>
      <c r="AW273" s="59">
        <f t="shared" si="63"/>
        <v>32700</v>
      </c>
      <c r="AX273" s="60">
        <f t="shared" si="62"/>
        <v>0.39791073124406462</v>
      </c>
      <c r="AY273" s="58">
        <v>138000</v>
      </c>
    </row>
    <row r="274" spans="1:51" ht="31.5" x14ac:dyDescent="0.25">
      <c r="A274" s="45">
        <v>224</v>
      </c>
      <c r="B274" s="46" t="s">
        <v>1099</v>
      </c>
      <c r="C274" s="47" t="s">
        <v>1061</v>
      </c>
      <c r="D274" s="47" t="s">
        <v>467</v>
      </c>
      <c r="E274" s="48" t="s">
        <v>850</v>
      </c>
      <c r="F274" s="49" t="s">
        <v>851</v>
      </c>
      <c r="G274" s="49" t="s">
        <v>1100</v>
      </c>
      <c r="H274" s="50" t="s">
        <v>853</v>
      </c>
      <c r="I274" s="46"/>
      <c r="J274" s="46">
        <v>30</v>
      </c>
      <c r="K274" s="49">
        <v>30</v>
      </c>
      <c r="L274" s="49" t="s">
        <v>1062</v>
      </c>
      <c r="M274" s="51">
        <v>83000</v>
      </c>
      <c r="N274" s="51">
        <f t="shared" si="57"/>
        <v>17000</v>
      </c>
      <c r="O274" s="51">
        <v>17217.391304347799</v>
      </c>
      <c r="P274" s="51">
        <v>100000</v>
      </c>
      <c r="Q274" s="51">
        <f t="shared" si="58"/>
        <v>22382.608695652136</v>
      </c>
      <c r="R274" s="52">
        <f t="shared" si="59"/>
        <v>105382.60869565213</v>
      </c>
      <c r="S274" s="53">
        <v>105300</v>
      </c>
      <c r="T274" s="54" t="s">
        <v>887</v>
      </c>
      <c r="U274" s="55" t="s">
        <v>471</v>
      </c>
      <c r="V274" s="55" t="s">
        <v>1197</v>
      </c>
      <c r="W274" s="55" t="s">
        <v>173</v>
      </c>
      <c r="X274" s="56">
        <v>43294</v>
      </c>
      <c r="Y274" s="57" t="s">
        <v>7684</v>
      </c>
      <c r="Z274" s="57"/>
      <c r="AA274" s="58"/>
      <c r="AB274" s="58"/>
      <c r="AC274" s="58"/>
      <c r="AD274" s="58"/>
      <c r="AE274" s="58"/>
      <c r="AF274" s="58"/>
      <c r="AG274" s="58"/>
      <c r="AH274" s="58">
        <v>138000</v>
      </c>
      <c r="AI274" s="58"/>
      <c r="AJ274" s="58">
        <v>140000</v>
      </c>
      <c r="AK274" s="58"/>
      <c r="AL274" s="58"/>
      <c r="AM274" s="58"/>
      <c r="AN274" s="58"/>
      <c r="AO274" s="58"/>
      <c r="AP274" s="58"/>
      <c r="AQ274" s="58">
        <v>163000</v>
      </c>
      <c r="AR274" s="59">
        <f t="shared" si="60"/>
        <v>3</v>
      </c>
      <c r="AS274" s="59">
        <f t="shared" si="61"/>
        <v>441000</v>
      </c>
      <c r="AT274" s="58">
        <f t="shared" si="54"/>
        <v>147000</v>
      </c>
      <c r="AU274" s="58">
        <f t="shared" si="55"/>
        <v>138000</v>
      </c>
      <c r="AV274" s="59">
        <f t="shared" si="56"/>
        <v>41700</v>
      </c>
      <c r="AW274" s="59">
        <f t="shared" si="63"/>
        <v>32700</v>
      </c>
      <c r="AX274" s="60">
        <f t="shared" si="62"/>
        <v>0.39601139601139601</v>
      </c>
      <c r="AY274" s="58">
        <v>138000</v>
      </c>
    </row>
    <row r="275" spans="1:51" ht="31.5" x14ac:dyDescent="0.25">
      <c r="A275" s="45">
        <v>238</v>
      </c>
      <c r="B275" s="46" t="s">
        <v>1127</v>
      </c>
      <c r="C275" s="47" t="s">
        <v>1128</v>
      </c>
      <c r="D275" s="47" t="s">
        <v>467</v>
      </c>
      <c r="E275" s="48" t="s">
        <v>1129</v>
      </c>
      <c r="F275" s="49" t="s">
        <v>7584</v>
      </c>
      <c r="G275" s="49" t="s">
        <v>1130</v>
      </c>
      <c r="H275" s="50" t="s">
        <v>1131</v>
      </c>
      <c r="I275" s="46"/>
      <c r="J275" s="46">
        <v>31</v>
      </c>
      <c r="K275" s="49">
        <v>31</v>
      </c>
      <c r="L275" s="49" t="s">
        <v>1132</v>
      </c>
      <c r="M275" s="51">
        <v>108000</v>
      </c>
      <c r="N275" s="51">
        <f t="shared" si="57"/>
        <v>17000</v>
      </c>
      <c r="O275" s="51">
        <v>17217.391304347799</v>
      </c>
      <c r="P275" s="51">
        <v>125000</v>
      </c>
      <c r="Q275" s="51">
        <f t="shared" si="58"/>
        <v>22382.608695652136</v>
      </c>
      <c r="R275" s="52">
        <f t="shared" si="59"/>
        <v>130382.60869565213</v>
      </c>
      <c r="S275" s="53">
        <v>130300</v>
      </c>
      <c r="T275" s="54">
        <v>0</v>
      </c>
      <c r="U275" s="55" t="s">
        <v>471</v>
      </c>
      <c r="V275" s="55" t="s">
        <v>1197</v>
      </c>
      <c r="W275" s="55" t="s">
        <v>173</v>
      </c>
      <c r="X275" s="56">
        <v>43294</v>
      </c>
      <c r="Y275" s="57" t="s">
        <v>7684</v>
      </c>
      <c r="Z275" s="57"/>
      <c r="AA275" s="58"/>
      <c r="AB275" s="58"/>
      <c r="AC275" s="58"/>
      <c r="AD275" s="58"/>
      <c r="AE275" s="58"/>
      <c r="AF275" s="58"/>
      <c r="AG275" s="58"/>
      <c r="AH275" s="58">
        <v>138000</v>
      </c>
      <c r="AI275" s="58"/>
      <c r="AJ275" s="58">
        <v>146400</v>
      </c>
      <c r="AK275" s="58"/>
      <c r="AL275" s="58"/>
      <c r="AM275" s="58"/>
      <c r="AN275" s="58"/>
      <c r="AO275" s="58"/>
      <c r="AP275" s="58"/>
      <c r="AQ275" s="58">
        <v>161000</v>
      </c>
      <c r="AR275" s="59">
        <f t="shared" si="60"/>
        <v>3</v>
      </c>
      <c r="AS275" s="59">
        <f t="shared" si="61"/>
        <v>445400</v>
      </c>
      <c r="AT275" s="58">
        <f t="shared" si="54"/>
        <v>148500</v>
      </c>
      <c r="AU275" s="58">
        <f t="shared" si="55"/>
        <v>138000</v>
      </c>
      <c r="AV275" s="59">
        <f t="shared" si="56"/>
        <v>18200</v>
      </c>
      <c r="AW275" s="59">
        <f t="shared" si="63"/>
        <v>7700</v>
      </c>
      <c r="AX275" s="60">
        <f t="shared" si="62"/>
        <v>0.13967766692248662</v>
      </c>
      <c r="AY275" s="58">
        <v>138000</v>
      </c>
    </row>
    <row r="276" spans="1:51" ht="31.5" x14ac:dyDescent="0.25">
      <c r="A276" s="45">
        <v>239</v>
      </c>
      <c r="B276" s="46" t="s">
        <v>1133</v>
      </c>
      <c r="C276" s="47" t="s">
        <v>1128</v>
      </c>
      <c r="D276" s="47" t="s">
        <v>467</v>
      </c>
      <c r="E276" s="48" t="s">
        <v>1134</v>
      </c>
      <c r="F276" s="49" t="s">
        <v>7585</v>
      </c>
      <c r="G276" s="49" t="s">
        <v>1135</v>
      </c>
      <c r="H276" s="50" t="s">
        <v>1136</v>
      </c>
      <c r="I276" s="46"/>
      <c r="J276" s="46">
        <v>31</v>
      </c>
      <c r="K276" s="49">
        <v>31</v>
      </c>
      <c r="L276" s="49" t="s">
        <v>1132</v>
      </c>
      <c r="M276" s="51">
        <v>108000</v>
      </c>
      <c r="N276" s="51">
        <f t="shared" si="57"/>
        <v>17000</v>
      </c>
      <c r="O276" s="51">
        <v>17217.391304347799</v>
      </c>
      <c r="P276" s="51">
        <v>125000</v>
      </c>
      <c r="Q276" s="51">
        <f t="shared" si="58"/>
        <v>22382.608695652136</v>
      </c>
      <c r="R276" s="52">
        <f t="shared" si="59"/>
        <v>130382.60869565213</v>
      </c>
      <c r="S276" s="53">
        <v>130300</v>
      </c>
      <c r="T276" s="54">
        <v>0</v>
      </c>
      <c r="U276" s="55" t="s">
        <v>471</v>
      </c>
      <c r="V276" s="55" t="s">
        <v>1197</v>
      </c>
      <c r="W276" s="55" t="s">
        <v>173</v>
      </c>
      <c r="X276" s="56">
        <v>43294</v>
      </c>
      <c r="Y276" s="57" t="s">
        <v>7684</v>
      </c>
      <c r="Z276" s="57"/>
      <c r="AA276" s="58"/>
      <c r="AB276" s="58"/>
      <c r="AC276" s="58"/>
      <c r="AD276" s="58"/>
      <c r="AE276" s="58"/>
      <c r="AF276" s="58"/>
      <c r="AG276" s="58"/>
      <c r="AH276" s="58">
        <v>138000</v>
      </c>
      <c r="AI276" s="58"/>
      <c r="AJ276" s="58">
        <v>146400</v>
      </c>
      <c r="AK276" s="58"/>
      <c r="AL276" s="58"/>
      <c r="AM276" s="58"/>
      <c r="AN276" s="58"/>
      <c r="AO276" s="58"/>
      <c r="AP276" s="58"/>
      <c r="AQ276" s="58">
        <v>161000</v>
      </c>
      <c r="AR276" s="59">
        <f t="shared" si="60"/>
        <v>3</v>
      </c>
      <c r="AS276" s="59">
        <f t="shared" si="61"/>
        <v>445400</v>
      </c>
      <c r="AT276" s="58">
        <f t="shared" si="54"/>
        <v>148500</v>
      </c>
      <c r="AU276" s="58">
        <f t="shared" si="55"/>
        <v>138000</v>
      </c>
      <c r="AV276" s="59">
        <f t="shared" si="56"/>
        <v>18200</v>
      </c>
      <c r="AW276" s="59">
        <f t="shared" si="63"/>
        <v>7700</v>
      </c>
      <c r="AX276" s="60">
        <f t="shared" si="62"/>
        <v>0.13967766692248662</v>
      </c>
      <c r="AY276" s="58">
        <v>138000</v>
      </c>
    </row>
    <row r="277" spans="1:51" ht="31.5" x14ac:dyDescent="0.25">
      <c r="A277" s="45">
        <v>240</v>
      </c>
      <c r="B277" s="46" t="s">
        <v>1137</v>
      </c>
      <c r="C277" s="47" t="s">
        <v>1128</v>
      </c>
      <c r="D277" s="47" t="s">
        <v>467</v>
      </c>
      <c r="E277" s="48" t="s">
        <v>817</v>
      </c>
      <c r="F277" s="49" t="s">
        <v>7575</v>
      </c>
      <c r="G277" s="49" t="s">
        <v>1138</v>
      </c>
      <c r="H277" s="50" t="s">
        <v>819</v>
      </c>
      <c r="I277" s="46"/>
      <c r="J277" s="46">
        <v>31</v>
      </c>
      <c r="K277" s="49">
        <v>31</v>
      </c>
      <c r="L277" s="49" t="s">
        <v>1132</v>
      </c>
      <c r="M277" s="51">
        <v>108000</v>
      </c>
      <c r="N277" s="51">
        <f t="shared" si="57"/>
        <v>17000</v>
      </c>
      <c r="O277" s="51">
        <v>17217.391304347799</v>
      </c>
      <c r="P277" s="51">
        <v>125000</v>
      </c>
      <c r="Q277" s="51">
        <f t="shared" si="58"/>
        <v>22382.608695652136</v>
      </c>
      <c r="R277" s="52">
        <f t="shared" si="59"/>
        <v>130382.60869565213</v>
      </c>
      <c r="S277" s="53">
        <v>130300</v>
      </c>
      <c r="T277" s="54">
        <v>0</v>
      </c>
      <c r="U277" s="55" t="s">
        <v>471</v>
      </c>
      <c r="V277" s="55" t="s">
        <v>1197</v>
      </c>
      <c r="W277" s="55"/>
      <c r="X277" s="56"/>
      <c r="Y277" s="57" t="s">
        <v>7684</v>
      </c>
      <c r="Z277" s="57"/>
      <c r="AA277" s="58"/>
      <c r="AB277" s="58"/>
      <c r="AC277" s="58"/>
      <c r="AD277" s="58"/>
      <c r="AE277" s="58"/>
      <c r="AF277" s="58"/>
      <c r="AG277" s="58"/>
      <c r="AH277" s="58">
        <v>138000</v>
      </c>
      <c r="AI277" s="58"/>
      <c r="AJ277" s="58">
        <v>146400</v>
      </c>
      <c r="AK277" s="58"/>
      <c r="AL277" s="58"/>
      <c r="AM277" s="58"/>
      <c r="AN277" s="58"/>
      <c r="AO277" s="58"/>
      <c r="AP277" s="58"/>
      <c r="AQ277" s="58">
        <v>161000</v>
      </c>
      <c r="AR277" s="59">
        <f t="shared" si="60"/>
        <v>3</v>
      </c>
      <c r="AS277" s="59">
        <f t="shared" si="61"/>
        <v>445400</v>
      </c>
      <c r="AT277" s="58">
        <f t="shared" si="54"/>
        <v>148500</v>
      </c>
      <c r="AU277" s="58">
        <f t="shared" si="55"/>
        <v>138000</v>
      </c>
      <c r="AV277" s="59">
        <f t="shared" si="56"/>
        <v>18200</v>
      </c>
      <c r="AW277" s="59">
        <f t="shared" si="63"/>
        <v>7700</v>
      </c>
      <c r="AX277" s="60">
        <f t="shared" si="62"/>
        <v>0.13967766692248662</v>
      </c>
      <c r="AY277" s="58">
        <v>138000</v>
      </c>
    </row>
    <row r="278" spans="1:51" x14ac:dyDescent="0.25">
      <c r="A278" s="45">
        <v>2062</v>
      </c>
      <c r="B278" s="46" t="s">
        <v>6816</v>
      </c>
      <c r="C278" s="47" t="s">
        <v>6817</v>
      </c>
      <c r="D278" s="47" t="s">
        <v>6803</v>
      </c>
      <c r="E278" s="48" t="s">
        <v>6818</v>
      </c>
      <c r="F278" s="49" t="s">
        <v>6819</v>
      </c>
      <c r="G278" s="49" t="s">
        <v>6819</v>
      </c>
      <c r="H278" s="50" t="s">
        <v>6819</v>
      </c>
      <c r="I278" s="46"/>
      <c r="J278" s="46">
        <v>1633</v>
      </c>
      <c r="K278" s="49">
        <v>1633</v>
      </c>
      <c r="L278" s="49" t="s">
        <v>6820</v>
      </c>
      <c r="M278" s="51">
        <v>98000</v>
      </c>
      <c r="N278" s="51">
        <f t="shared" si="57"/>
        <v>21000</v>
      </c>
      <c r="O278" s="51">
        <v>21913.043478260901</v>
      </c>
      <c r="P278" s="51">
        <v>119000</v>
      </c>
      <c r="Q278" s="51">
        <f t="shared" si="58"/>
        <v>28486.956521739172</v>
      </c>
      <c r="R278" s="52">
        <f t="shared" si="59"/>
        <v>126486.95652173916</v>
      </c>
      <c r="S278" s="53">
        <v>126400</v>
      </c>
      <c r="T278" s="54">
        <v>0</v>
      </c>
      <c r="U278" s="55" t="s">
        <v>6404</v>
      </c>
      <c r="V278" s="55" t="s">
        <v>6493</v>
      </c>
      <c r="W278" s="55" t="s">
        <v>173</v>
      </c>
      <c r="X278" s="56">
        <v>43294</v>
      </c>
      <c r="Y278" s="57" t="s">
        <v>7688</v>
      </c>
      <c r="Z278" s="57"/>
      <c r="AA278" s="58"/>
      <c r="AB278" s="58"/>
      <c r="AC278" s="58"/>
      <c r="AD278" s="58"/>
      <c r="AE278" s="58"/>
      <c r="AF278" s="58"/>
      <c r="AG278" s="58">
        <v>180000</v>
      </c>
      <c r="AH278" s="58">
        <v>177000</v>
      </c>
      <c r="AI278" s="58"/>
      <c r="AJ278" s="58">
        <v>139200</v>
      </c>
      <c r="AK278" s="58"/>
      <c r="AL278" s="58"/>
      <c r="AM278" s="58">
        <v>181000</v>
      </c>
      <c r="AN278" s="58"/>
      <c r="AO278" s="58"/>
      <c r="AP278" s="58"/>
      <c r="AQ278" s="58">
        <v>181000</v>
      </c>
      <c r="AR278" s="59">
        <f t="shared" si="60"/>
        <v>5</v>
      </c>
      <c r="AS278" s="59">
        <f t="shared" si="61"/>
        <v>858200</v>
      </c>
      <c r="AT278" s="58">
        <f t="shared" si="54"/>
        <v>171600</v>
      </c>
      <c r="AU278" s="58">
        <f t="shared" si="55"/>
        <v>139200</v>
      </c>
      <c r="AV278" s="59">
        <f t="shared" si="56"/>
        <v>45200</v>
      </c>
      <c r="AW278" s="59">
        <f t="shared" si="63"/>
        <v>12800</v>
      </c>
      <c r="AX278" s="60">
        <f t="shared" si="62"/>
        <v>0.35759493670886067</v>
      </c>
      <c r="AY278" s="58">
        <v>139200</v>
      </c>
    </row>
    <row r="279" spans="1:51" ht="31.5" x14ac:dyDescent="0.25">
      <c r="A279" s="45">
        <v>206</v>
      </c>
      <c r="B279" s="46" t="s">
        <v>1063</v>
      </c>
      <c r="C279" s="47" t="s">
        <v>1061</v>
      </c>
      <c r="D279" s="47" t="s">
        <v>467</v>
      </c>
      <c r="E279" s="48" t="s">
        <v>629</v>
      </c>
      <c r="F279" s="49" t="s">
        <v>630</v>
      </c>
      <c r="G279" s="49" t="s">
        <v>1064</v>
      </c>
      <c r="H279" s="50" t="s">
        <v>631</v>
      </c>
      <c r="I279" s="46"/>
      <c r="J279" s="46">
        <v>30</v>
      </c>
      <c r="K279" s="49">
        <v>30</v>
      </c>
      <c r="L279" s="49" t="s">
        <v>1062</v>
      </c>
      <c r="M279" s="51">
        <v>83000</v>
      </c>
      <c r="N279" s="51">
        <f t="shared" si="57"/>
        <v>17000</v>
      </c>
      <c r="O279" s="51">
        <v>17217.391304347799</v>
      </c>
      <c r="P279" s="51">
        <v>100000</v>
      </c>
      <c r="Q279" s="51">
        <f t="shared" si="58"/>
        <v>22382.608695652136</v>
      </c>
      <c r="R279" s="52">
        <f t="shared" si="59"/>
        <v>105382.60869565213</v>
      </c>
      <c r="S279" s="53">
        <v>105300</v>
      </c>
      <c r="T279" s="54">
        <v>0</v>
      </c>
      <c r="U279" s="55" t="s">
        <v>471</v>
      </c>
      <c r="V279" s="55" t="s">
        <v>1197</v>
      </c>
      <c r="W279" s="55" t="s">
        <v>173</v>
      </c>
      <c r="X279" s="56">
        <v>43294</v>
      </c>
      <c r="Y279" s="57" t="s">
        <v>7684</v>
      </c>
      <c r="Z279" s="57"/>
      <c r="AA279" s="58">
        <v>150000</v>
      </c>
      <c r="AB279" s="58">
        <v>145000</v>
      </c>
      <c r="AC279" s="58"/>
      <c r="AD279" s="58"/>
      <c r="AE279" s="58"/>
      <c r="AF279" s="58"/>
      <c r="AG279" s="58"/>
      <c r="AH279" s="58"/>
      <c r="AI279" s="58"/>
      <c r="AJ279" s="58">
        <v>140000</v>
      </c>
      <c r="AK279" s="58"/>
      <c r="AL279" s="58"/>
      <c r="AM279" s="58"/>
      <c r="AN279" s="58"/>
      <c r="AO279" s="58"/>
      <c r="AP279" s="58"/>
      <c r="AQ279" s="58">
        <v>163000</v>
      </c>
      <c r="AR279" s="59">
        <f t="shared" si="60"/>
        <v>4</v>
      </c>
      <c r="AS279" s="59">
        <f t="shared" si="61"/>
        <v>598000</v>
      </c>
      <c r="AT279" s="58">
        <f t="shared" si="54"/>
        <v>149500</v>
      </c>
      <c r="AU279" s="58">
        <f t="shared" si="55"/>
        <v>140000</v>
      </c>
      <c r="AV279" s="59">
        <f t="shared" si="56"/>
        <v>44200</v>
      </c>
      <c r="AW279" s="59">
        <f t="shared" si="63"/>
        <v>34700</v>
      </c>
      <c r="AX279" s="60">
        <f t="shared" si="62"/>
        <v>0.41975308641975317</v>
      </c>
      <c r="AY279" s="58">
        <v>140000</v>
      </c>
    </row>
    <row r="280" spans="1:51" ht="31.5" x14ac:dyDescent="0.25">
      <c r="A280" s="45">
        <v>208</v>
      </c>
      <c r="B280" s="46" t="s">
        <v>1067</v>
      </c>
      <c r="C280" s="47" t="s">
        <v>1061</v>
      </c>
      <c r="D280" s="47" t="s">
        <v>467</v>
      </c>
      <c r="E280" s="48" t="s">
        <v>634</v>
      </c>
      <c r="F280" s="49" t="s">
        <v>7570</v>
      </c>
      <c r="G280" s="49" t="s">
        <v>1068</v>
      </c>
      <c r="H280" s="50" t="s">
        <v>635</v>
      </c>
      <c r="I280" s="46"/>
      <c r="J280" s="46">
        <v>30</v>
      </c>
      <c r="K280" s="49">
        <v>30</v>
      </c>
      <c r="L280" s="49" t="s">
        <v>1062</v>
      </c>
      <c r="M280" s="51">
        <v>83000</v>
      </c>
      <c r="N280" s="51">
        <f t="shared" si="57"/>
        <v>17000</v>
      </c>
      <c r="O280" s="51">
        <v>17217.391304347799</v>
      </c>
      <c r="P280" s="51">
        <v>100000</v>
      </c>
      <c r="Q280" s="51">
        <f t="shared" si="58"/>
        <v>22382.608695652136</v>
      </c>
      <c r="R280" s="52">
        <f t="shared" si="59"/>
        <v>105382.60869565213</v>
      </c>
      <c r="S280" s="53">
        <v>105300</v>
      </c>
      <c r="T280" s="54" t="s">
        <v>887</v>
      </c>
      <c r="U280" s="55" t="s">
        <v>471</v>
      </c>
      <c r="V280" s="55" t="s">
        <v>1197</v>
      </c>
      <c r="W280" s="55" t="s">
        <v>173</v>
      </c>
      <c r="X280" s="56">
        <v>43294</v>
      </c>
      <c r="Y280" s="57" t="s">
        <v>7684</v>
      </c>
      <c r="Z280" s="57"/>
      <c r="AA280" s="58"/>
      <c r="AB280" s="58">
        <v>145000</v>
      </c>
      <c r="AC280" s="58"/>
      <c r="AD280" s="58"/>
      <c r="AE280" s="58"/>
      <c r="AF280" s="58"/>
      <c r="AG280" s="58"/>
      <c r="AH280" s="58"/>
      <c r="AI280" s="58"/>
      <c r="AJ280" s="58">
        <v>140000</v>
      </c>
      <c r="AK280" s="58"/>
      <c r="AL280" s="58"/>
      <c r="AM280" s="58"/>
      <c r="AN280" s="58"/>
      <c r="AO280" s="58"/>
      <c r="AP280" s="58"/>
      <c r="AQ280" s="58">
        <v>163000</v>
      </c>
      <c r="AR280" s="59">
        <f t="shared" si="60"/>
        <v>3</v>
      </c>
      <c r="AS280" s="59">
        <f t="shared" si="61"/>
        <v>448000</v>
      </c>
      <c r="AT280" s="58">
        <f t="shared" si="54"/>
        <v>149300</v>
      </c>
      <c r="AU280" s="58">
        <f t="shared" si="55"/>
        <v>140000</v>
      </c>
      <c r="AV280" s="59">
        <f t="shared" si="56"/>
        <v>44000</v>
      </c>
      <c r="AW280" s="59">
        <f t="shared" si="63"/>
        <v>34700</v>
      </c>
      <c r="AX280" s="60">
        <f t="shared" si="62"/>
        <v>0.41785375118708457</v>
      </c>
      <c r="AY280" s="58">
        <v>140000</v>
      </c>
    </row>
    <row r="281" spans="1:51" ht="31.5" x14ac:dyDescent="0.25">
      <c r="A281" s="45">
        <v>209</v>
      </c>
      <c r="B281" s="46" t="s">
        <v>1069</v>
      </c>
      <c r="C281" s="47" t="s">
        <v>1061</v>
      </c>
      <c r="D281" s="47" t="s">
        <v>467</v>
      </c>
      <c r="E281" s="48" t="s">
        <v>636</v>
      </c>
      <c r="F281" s="49" t="s">
        <v>637</v>
      </c>
      <c r="G281" s="49" t="s">
        <v>1070</v>
      </c>
      <c r="H281" s="50" t="s">
        <v>638</v>
      </c>
      <c r="I281" s="46"/>
      <c r="J281" s="46">
        <v>30</v>
      </c>
      <c r="K281" s="49">
        <v>30</v>
      </c>
      <c r="L281" s="49" t="s">
        <v>1062</v>
      </c>
      <c r="M281" s="51">
        <v>83000</v>
      </c>
      <c r="N281" s="51">
        <f t="shared" si="57"/>
        <v>17000</v>
      </c>
      <c r="O281" s="51">
        <v>17217.391304347799</v>
      </c>
      <c r="P281" s="51">
        <v>100000</v>
      </c>
      <c r="Q281" s="51">
        <f t="shared" si="58"/>
        <v>22382.608695652136</v>
      </c>
      <c r="R281" s="52">
        <f t="shared" si="59"/>
        <v>105382.60869565213</v>
      </c>
      <c r="S281" s="53">
        <v>105300</v>
      </c>
      <c r="T281" s="54" t="s">
        <v>887</v>
      </c>
      <c r="U281" s="55" t="s">
        <v>471</v>
      </c>
      <c r="V281" s="55" t="s">
        <v>1197</v>
      </c>
      <c r="W281" s="55" t="s">
        <v>173</v>
      </c>
      <c r="X281" s="56">
        <v>43294</v>
      </c>
      <c r="Y281" s="57" t="s">
        <v>7684</v>
      </c>
      <c r="Z281" s="57"/>
      <c r="AA281" s="58">
        <v>150000</v>
      </c>
      <c r="AB281" s="58">
        <v>145000</v>
      </c>
      <c r="AC281" s="58"/>
      <c r="AD281" s="58"/>
      <c r="AE281" s="58"/>
      <c r="AF281" s="58"/>
      <c r="AG281" s="58"/>
      <c r="AH281" s="58"/>
      <c r="AI281" s="58"/>
      <c r="AJ281" s="58">
        <v>140000</v>
      </c>
      <c r="AK281" s="58"/>
      <c r="AL281" s="58"/>
      <c r="AM281" s="58"/>
      <c r="AN281" s="58"/>
      <c r="AO281" s="58"/>
      <c r="AP281" s="58"/>
      <c r="AQ281" s="58">
        <v>163000</v>
      </c>
      <c r="AR281" s="59">
        <f t="shared" si="60"/>
        <v>4</v>
      </c>
      <c r="AS281" s="59">
        <f t="shared" si="61"/>
        <v>598000</v>
      </c>
      <c r="AT281" s="58">
        <f t="shared" si="54"/>
        <v>149500</v>
      </c>
      <c r="AU281" s="58">
        <f t="shared" si="55"/>
        <v>140000</v>
      </c>
      <c r="AV281" s="59">
        <f t="shared" si="56"/>
        <v>44200</v>
      </c>
      <c r="AW281" s="59">
        <f t="shared" si="63"/>
        <v>34700</v>
      </c>
      <c r="AX281" s="60">
        <f t="shared" si="62"/>
        <v>0.41975308641975317</v>
      </c>
      <c r="AY281" s="58">
        <v>140000</v>
      </c>
    </row>
    <row r="282" spans="1:51" ht="31.5" x14ac:dyDescent="0.25">
      <c r="A282" s="45">
        <v>210</v>
      </c>
      <c r="B282" s="46" t="s">
        <v>1071</v>
      </c>
      <c r="C282" s="47" t="s">
        <v>1061</v>
      </c>
      <c r="D282" s="47" t="s">
        <v>467</v>
      </c>
      <c r="E282" s="48" t="s">
        <v>784</v>
      </c>
      <c r="F282" s="49" t="s">
        <v>785</v>
      </c>
      <c r="G282" s="49" t="s">
        <v>1072</v>
      </c>
      <c r="H282" s="50" t="s">
        <v>787</v>
      </c>
      <c r="I282" s="46"/>
      <c r="J282" s="46">
        <v>30</v>
      </c>
      <c r="K282" s="49">
        <v>30</v>
      </c>
      <c r="L282" s="49" t="s">
        <v>1062</v>
      </c>
      <c r="M282" s="51">
        <v>83000</v>
      </c>
      <c r="N282" s="51">
        <f t="shared" si="57"/>
        <v>17000</v>
      </c>
      <c r="O282" s="51">
        <v>17217.391304347799</v>
      </c>
      <c r="P282" s="51">
        <v>100000</v>
      </c>
      <c r="Q282" s="51">
        <f t="shared" si="58"/>
        <v>22382.608695652136</v>
      </c>
      <c r="R282" s="52">
        <f t="shared" si="59"/>
        <v>105382.60869565213</v>
      </c>
      <c r="S282" s="53">
        <v>105300</v>
      </c>
      <c r="T282" s="54" t="s">
        <v>887</v>
      </c>
      <c r="U282" s="55" t="s">
        <v>471</v>
      </c>
      <c r="V282" s="55" t="s">
        <v>1197</v>
      </c>
      <c r="W282" s="55" t="s">
        <v>173</v>
      </c>
      <c r="X282" s="56">
        <v>43294</v>
      </c>
      <c r="Y282" s="57" t="s">
        <v>7684</v>
      </c>
      <c r="Z282" s="57"/>
      <c r="AA282" s="58">
        <v>150000</v>
      </c>
      <c r="AB282" s="58">
        <v>145000</v>
      </c>
      <c r="AC282" s="58"/>
      <c r="AD282" s="58"/>
      <c r="AE282" s="58"/>
      <c r="AF282" s="58"/>
      <c r="AG282" s="58"/>
      <c r="AH282" s="58"/>
      <c r="AI282" s="58"/>
      <c r="AJ282" s="58">
        <v>140000</v>
      </c>
      <c r="AK282" s="58"/>
      <c r="AL282" s="58"/>
      <c r="AM282" s="58"/>
      <c r="AN282" s="58"/>
      <c r="AO282" s="58"/>
      <c r="AP282" s="58"/>
      <c r="AQ282" s="58">
        <v>163000</v>
      </c>
      <c r="AR282" s="59">
        <f t="shared" si="60"/>
        <v>4</v>
      </c>
      <c r="AS282" s="59">
        <f t="shared" si="61"/>
        <v>598000</v>
      </c>
      <c r="AT282" s="58">
        <f t="shared" si="54"/>
        <v>149500</v>
      </c>
      <c r="AU282" s="58">
        <f t="shared" si="55"/>
        <v>140000</v>
      </c>
      <c r="AV282" s="59">
        <f t="shared" si="56"/>
        <v>44200</v>
      </c>
      <c r="AW282" s="59">
        <f t="shared" si="63"/>
        <v>34700</v>
      </c>
      <c r="AX282" s="60">
        <f t="shared" si="62"/>
        <v>0.41975308641975317</v>
      </c>
      <c r="AY282" s="58">
        <v>140000</v>
      </c>
    </row>
    <row r="283" spans="1:51" ht="31.5" x14ac:dyDescent="0.25">
      <c r="A283" s="45">
        <v>211</v>
      </c>
      <c r="B283" s="46" t="s">
        <v>1073</v>
      </c>
      <c r="C283" s="47" t="s">
        <v>1061</v>
      </c>
      <c r="D283" s="47" t="s">
        <v>467</v>
      </c>
      <c r="E283" s="48" t="s">
        <v>707</v>
      </c>
      <c r="F283" s="49" t="s">
        <v>708</v>
      </c>
      <c r="G283" s="49" t="s">
        <v>1074</v>
      </c>
      <c r="H283" s="50" t="s">
        <v>709</v>
      </c>
      <c r="I283" s="46"/>
      <c r="J283" s="46">
        <v>30</v>
      </c>
      <c r="K283" s="49">
        <v>30</v>
      </c>
      <c r="L283" s="49" t="s">
        <v>1062</v>
      </c>
      <c r="M283" s="51">
        <v>83000</v>
      </c>
      <c r="N283" s="51">
        <f t="shared" si="57"/>
        <v>17000</v>
      </c>
      <c r="O283" s="51">
        <v>17217.391304347799</v>
      </c>
      <c r="P283" s="51">
        <v>100000</v>
      </c>
      <c r="Q283" s="51">
        <f t="shared" si="58"/>
        <v>22382.608695652136</v>
      </c>
      <c r="R283" s="52">
        <f t="shared" si="59"/>
        <v>105382.60869565213</v>
      </c>
      <c r="S283" s="53">
        <v>105300</v>
      </c>
      <c r="T283" s="54" t="s">
        <v>887</v>
      </c>
      <c r="U283" s="55" t="s">
        <v>471</v>
      </c>
      <c r="V283" s="55" t="s">
        <v>1197</v>
      </c>
      <c r="W283" s="55" t="s">
        <v>173</v>
      </c>
      <c r="X283" s="56">
        <v>43294</v>
      </c>
      <c r="Y283" s="57" t="s">
        <v>7684</v>
      </c>
      <c r="Z283" s="57"/>
      <c r="AA283" s="58">
        <v>150000</v>
      </c>
      <c r="AB283" s="58"/>
      <c r="AC283" s="58"/>
      <c r="AD283" s="58"/>
      <c r="AE283" s="58"/>
      <c r="AF283" s="58"/>
      <c r="AG283" s="58"/>
      <c r="AH283" s="58"/>
      <c r="AI283" s="58"/>
      <c r="AJ283" s="58">
        <v>140000</v>
      </c>
      <c r="AK283" s="58"/>
      <c r="AL283" s="58"/>
      <c r="AM283" s="58"/>
      <c r="AN283" s="58"/>
      <c r="AO283" s="58"/>
      <c r="AP283" s="58"/>
      <c r="AQ283" s="58">
        <v>163000</v>
      </c>
      <c r="AR283" s="59">
        <f t="shared" si="60"/>
        <v>3</v>
      </c>
      <c r="AS283" s="59">
        <f t="shared" si="61"/>
        <v>453000</v>
      </c>
      <c r="AT283" s="58">
        <f t="shared" si="54"/>
        <v>151000</v>
      </c>
      <c r="AU283" s="58">
        <f t="shared" si="55"/>
        <v>140000</v>
      </c>
      <c r="AV283" s="59">
        <f t="shared" si="56"/>
        <v>45700</v>
      </c>
      <c r="AW283" s="59">
        <f t="shared" si="63"/>
        <v>34700</v>
      </c>
      <c r="AX283" s="60">
        <f t="shared" si="62"/>
        <v>0.43399810066476729</v>
      </c>
      <c r="AY283" s="58">
        <v>140000</v>
      </c>
    </row>
    <row r="284" spans="1:51" ht="31.5" x14ac:dyDescent="0.25">
      <c r="A284" s="45">
        <v>212</v>
      </c>
      <c r="B284" s="46" t="s">
        <v>1075</v>
      </c>
      <c r="C284" s="47" t="s">
        <v>1061</v>
      </c>
      <c r="D284" s="47" t="s">
        <v>467</v>
      </c>
      <c r="E284" s="48" t="s">
        <v>710</v>
      </c>
      <c r="F284" s="49" t="s">
        <v>711</v>
      </c>
      <c r="G284" s="49" t="s">
        <v>1076</v>
      </c>
      <c r="H284" s="50" t="s">
        <v>712</v>
      </c>
      <c r="I284" s="46"/>
      <c r="J284" s="46">
        <v>30</v>
      </c>
      <c r="K284" s="49">
        <v>30</v>
      </c>
      <c r="L284" s="49" t="s">
        <v>1062</v>
      </c>
      <c r="M284" s="51">
        <v>83000</v>
      </c>
      <c r="N284" s="51">
        <f t="shared" si="57"/>
        <v>17000</v>
      </c>
      <c r="O284" s="51">
        <v>17217.391304347799</v>
      </c>
      <c r="P284" s="51">
        <v>100000</v>
      </c>
      <c r="Q284" s="51">
        <f t="shared" si="58"/>
        <v>22382.608695652136</v>
      </c>
      <c r="R284" s="52">
        <f t="shared" si="59"/>
        <v>105382.60869565213</v>
      </c>
      <c r="S284" s="53">
        <v>105300</v>
      </c>
      <c r="T284" s="54" t="s">
        <v>887</v>
      </c>
      <c r="U284" s="55" t="s">
        <v>471</v>
      </c>
      <c r="V284" s="55" t="s">
        <v>1197</v>
      </c>
      <c r="W284" s="55" t="s">
        <v>173</v>
      </c>
      <c r="X284" s="56">
        <v>43294</v>
      </c>
      <c r="Y284" s="57" t="s">
        <v>7684</v>
      </c>
      <c r="Z284" s="57"/>
      <c r="AA284" s="58">
        <v>150000</v>
      </c>
      <c r="AB284" s="58"/>
      <c r="AC284" s="58"/>
      <c r="AD284" s="58"/>
      <c r="AE284" s="58"/>
      <c r="AF284" s="58"/>
      <c r="AG284" s="58"/>
      <c r="AH284" s="58"/>
      <c r="AI284" s="58"/>
      <c r="AJ284" s="58">
        <v>140000</v>
      </c>
      <c r="AK284" s="58"/>
      <c r="AL284" s="58"/>
      <c r="AM284" s="58"/>
      <c r="AN284" s="58"/>
      <c r="AO284" s="58"/>
      <c r="AP284" s="58"/>
      <c r="AQ284" s="58">
        <v>163000</v>
      </c>
      <c r="AR284" s="59">
        <f t="shared" si="60"/>
        <v>3</v>
      </c>
      <c r="AS284" s="59">
        <f t="shared" si="61"/>
        <v>453000</v>
      </c>
      <c r="AT284" s="58">
        <f t="shared" si="54"/>
        <v>151000</v>
      </c>
      <c r="AU284" s="58">
        <f t="shared" si="55"/>
        <v>140000</v>
      </c>
      <c r="AV284" s="59">
        <f t="shared" si="56"/>
        <v>45700</v>
      </c>
      <c r="AW284" s="59">
        <f t="shared" si="63"/>
        <v>34700</v>
      </c>
      <c r="AX284" s="60">
        <f t="shared" si="62"/>
        <v>0.43399810066476729</v>
      </c>
      <c r="AY284" s="58">
        <v>140000</v>
      </c>
    </row>
    <row r="285" spans="1:51" ht="31.5" x14ac:dyDescent="0.25">
      <c r="A285" s="45">
        <v>213</v>
      </c>
      <c r="B285" s="46" t="s">
        <v>1077</v>
      </c>
      <c r="C285" s="47" t="s">
        <v>1061</v>
      </c>
      <c r="D285" s="47" t="s">
        <v>467</v>
      </c>
      <c r="E285" s="48" t="s">
        <v>713</v>
      </c>
      <c r="F285" s="49" t="s">
        <v>714</v>
      </c>
      <c r="G285" s="49" t="s">
        <v>1078</v>
      </c>
      <c r="H285" s="50" t="s">
        <v>715</v>
      </c>
      <c r="I285" s="46"/>
      <c r="J285" s="46">
        <v>30</v>
      </c>
      <c r="K285" s="49">
        <v>30</v>
      </c>
      <c r="L285" s="49" t="s">
        <v>1062</v>
      </c>
      <c r="M285" s="51">
        <v>83000</v>
      </c>
      <c r="N285" s="51">
        <f t="shared" si="57"/>
        <v>17000</v>
      </c>
      <c r="O285" s="51">
        <v>17217.391304347799</v>
      </c>
      <c r="P285" s="51">
        <v>100000</v>
      </c>
      <c r="Q285" s="51">
        <f t="shared" si="58"/>
        <v>22382.608695652136</v>
      </c>
      <c r="R285" s="52">
        <f t="shared" si="59"/>
        <v>105382.60869565213</v>
      </c>
      <c r="S285" s="53">
        <v>105300</v>
      </c>
      <c r="T285" s="54" t="s">
        <v>887</v>
      </c>
      <c r="U285" s="55" t="s">
        <v>471</v>
      </c>
      <c r="V285" s="55" t="s">
        <v>1197</v>
      </c>
      <c r="W285" s="55" t="s">
        <v>173</v>
      </c>
      <c r="X285" s="56">
        <v>43294</v>
      </c>
      <c r="Y285" s="57" t="s">
        <v>7684</v>
      </c>
      <c r="Z285" s="57"/>
      <c r="AA285" s="58">
        <v>150000</v>
      </c>
      <c r="AB285" s="58"/>
      <c r="AC285" s="58"/>
      <c r="AD285" s="58"/>
      <c r="AE285" s="58"/>
      <c r="AF285" s="58"/>
      <c r="AG285" s="58"/>
      <c r="AH285" s="58"/>
      <c r="AI285" s="58"/>
      <c r="AJ285" s="58">
        <v>140000</v>
      </c>
      <c r="AK285" s="58"/>
      <c r="AL285" s="58"/>
      <c r="AM285" s="58"/>
      <c r="AN285" s="58"/>
      <c r="AO285" s="58"/>
      <c r="AP285" s="58"/>
      <c r="AQ285" s="58">
        <v>163000</v>
      </c>
      <c r="AR285" s="59">
        <f t="shared" si="60"/>
        <v>3</v>
      </c>
      <c r="AS285" s="59">
        <f t="shared" si="61"/>
        <v>453000</v>
      </c>
      <c r="AT285" s="58">
        <f t="shared" si="54"/>
        <v>151000</v>
      </c>
      <c r="AU285" s="58">
        <f t="shared" si="55"/>
        <v>140000</v>
      </c>
      <c r="AV285" s="59">
        <f t="shared" si="56"/>
        <v>45700</v>
      </c>
      <c r="AW285" s="59">
        <f t="shared" si="63"/>
        <v>34700</v>
      </c>
      <c r="AX285" s="60">
        <f t="shared" si="62"/>
        <v>0.43399810066476729</v>
      </c>
      <c r="AY285" s="58">
        <v>140000</v>
      </c>
    </row>
    <row r="286" spans="1:51" ht="31.5" x14ac:dyDescent="0.25">
      <c r="A286" s="45">
        <v>214</v>
      </c>
      <c r="B286" s="46" t="s">
        <v>1079</v>
      </c>
      <c r="C286" s="47" t="s">
        <v>1061</v>
      </c>
      <c r="D286" s="47" t="s">
        <v>467</v>
      </c>
      <c r="E286" s="48" t="s">
        <v>716</v>
      </c>
      <c r="F286" s="49" t="s">
        <v>717</v>
      </c>
      <c r="G286" s="49" t="s">
        <v>1080</v>
      </c>
      <c r="H286" s="50" t="s">
        <v>718</v>
      </c>
      <c r="I286" s="46"/>
      <c r="J286" s="46">
        <v>30</v>
      </c>
      <c r="K286" s="49">
        <v>30</v>
      </c>
      <c r="L286" s="49" t="s">
        <v>1062</v>
      </c>
      <c r="M286" s="51">
        <v>83000</v>
      </c>
      <c r="N286" s="51">
        <f t="shared" si="57"/>
        <v>17000</v>
      </c>
      <c r="O286" s="51">
        <v>17217.391304347799</v>
      </c>
      <c r="P286" s="51">
        <v>100000</v>
      </c>
      <c r="Q286" s="51">
        <f t="shared" si="58"/>
        <v>22382.608695652136</v>
      </c>
      <c r="R286" s="52">
        <f t="shared" si="59"/>
        <v>105382.60869565213</v>
      </c>
      <c r="S286" s="53">
        <v>105300</v>
      </c>
      <c r="T286" s="54" t="s">
        <v>887</v>
      </c>
      <c r="U286" s="55" t="s">
        <v>471</v>
      </c>
      <c r="V286" s="55" t="s">
        <v>1197</v>
      </c>
      <c r="W286" s="55" t="s">
        <v>173</v>
      </c>
      <c r="X286" s="56">
        <v>43294</v>
      </c>
      <c r="Y286" s="57" t="s">
        <v>7684</v>
      </c>
      <c r="Z286" s="57"/>
      <c r="AA286" s="58">
        <v>150000</v>
      </c>
      <c r="AB286" s="58"/>
      <c r="AC286" s="58"/>
      <c r="AD286" s="58"/>
      <c r="AE286" s="58"/>
      <c r="AF286" s="58"/>
      <c r="AG286" s="58"/>
      <c r="AH286" s="58"/>
      <c r="AI286" s="58"/>
      <c r="AJ286" s="58">
        <v>140000</v>
      </c>
      <c r="AK286" s="58"/>
      <c r="AL286" s="58"/>
      <c r="AM286" s="58"/>
      <c r="AN286" s="58"/>
      <c r="AO286" s="58"/>
      <c r="AP286" s="58"/>
      <c r="AQ286" s="58">
        <v>163000</v>
      </c>
      <c r="AR286" s="59">
        <f t="shared" si="60"/>
        <v>3</v>
      </c>
      <c r="AS286" s="59">
        <f t="shared" si="61"/>
        <v>453000</v>
      </c>
      <c r="AT286" s="58">
        <f t="shared" si="54"/>
        <v>151000</v>
      </c>
      <c r="AU286" s="58">
        <f t="shared" si="55"/>
        <v>140000</v>
      </c>
      <c r="AV286" s="59">
        <f t="shared" si="56"/>
        <v>45700</v>
      </c>
      <c r="AW286" s="59">
        <f t="shared" si="63"/>
        <v>34700</v>
      </c>
      <c r="AX286" s="60">
        <f t="shared" si="62"/>
        <v>0.43399810066476729</v>
      </c>
      <c r="AY286" s="58">
        <v>140000</v>
      </c>
    </row>
    <row r="287" spans="1:51" ht="31.5" x14ac:dyDescent="0.25">
      <c r="A287" s="45">
        <v>215</v>
      </c>
      <c r="B287" s="46" t="s">
        <v>1081</v>
      </c>
      <c r="C287" s="47" t="s">
        <v>1061</v>
      </c>
      <c r="D287" s="47" t="s">
        <v>467</v>
      </c>
      <c r="E287" s="48" t="s">
        <v>719</v>
      </c>
      <c r="F287" s="49" t="s">
        <v>720</v>
      </c>
      <c r="G287" s="49" t="s">
        <v>1082</v>
      </c>
      <c r="H287" s="50" t="s">
        <v>721</v>
      </c>
      <c r="I287" s="46"/>
      <c r="J287" s="46">
        <v>30</v>
      </c>
      <c r="K287" s="49">
        <v>30</v>
      </c>
      <c r="L287" s="49" t="s">
        <v>1062</v>
      </c>
      <c r="M287" s="51">
        <v>83000</v>
      </c>
      <c r="N287" s="51">
        <f t="shared" si="57"/>
        <v>17000</v>
      </c>
      <c r="O287" s="51">
        <v>17217.391304347799</v>
      </c>
      <c r="P287" s="51">
        <v>100000</v>
      </c>
      <c r="Q287" s="51">
        <f t="shared" si="58"/>
        <v>22382.608695652136</v>
      </c>
      <c r="R287" s="52">
        <f t="shared" si="59"/>
        <v>105382.60869565213</v>
      </c>
      <c r="S287" s="53">
        <v>105300</v>
      </c>
      <c r="T287" s="54" t="s">
        <v>887</v>
      </c>
      <c r="U287" s="55" t="s">
        <v>471</v>
      </c>
      <c r="V287" s="55" t="s">
        <v>1197</v>
      </c>
      <c r="W287" s="55" t="s">
        <v>173</v>
      </c>
      <c r="X287" s="56">
        <v>43294</v>
      </c>
      <c r="Y287" s="57" t="s">
        <v>7684</v>
      </c>
      <c r="Z287" s="57"/>
      <c r="AA287" s="58">
        <v>150000</v>
      </c>
      <c r="AB287" s="58"/>
      <c r="AC287" s="58"/>
      <c r="AD287" s="58"/>
      <c r="AE287" s="58"/>
      <c r="AF287" s="58"/>
      <c r="AG287" s="58"/>
      <c r="AH287" s="58"/>
      <c r="AI287" s="58"/>
      <c r="AJ287" s="58">
        <v>140000</v>
      </c>
      <c r="AK287" s="58"/>
      <c r="AL287" s="58"/>
      <c r="AM287" s="58"/>
      <c r="AN287" s="58"/>
      <c r="AO287" s="58"/>
      <c r="AP287" s="58"/>
      <c r="AQ287" s="58">
        <v>163000</v>
      </c>
      <c r="AR287" s="59">
        <f t="shared" si="60"/>
        <v>3</v>
      </c>
      <c r="AS287" s="59">
        <f t="shared" si="61"/>
        <v>453000</v>
      </c>
      <c r="AT287" s="58">
        <f t="shared" si="54"/>
        <v>151000</v>
      </c>
      <c r="AU287" s="58">
        <f t="shared" si="55"/>
        <v>140000</v>
      </c>
      <c r="AV287" s="59">
        <f t="shared" si="56"/>
        <v>45700</v>
      </c>
      <c r="AW287" s="59">
        <f t="shared" si="63"/>
        <v>34700</v>
      </c>
      <c r="AX287" s="60">
        <f t="shared" si="62"/>
        <v>0.43399810066476729</v>
      </c>
      <c r="AY287" s="58">
        <v>140000</v>
      </c>
    </row>
    <row r="288" spans="1:51" ht="31.5" x14ac:dyDescent="0.25">
      <c r="A288" s="45">
        <v>217</v>
      </c>
      <c r="B288" s="46" t="s">
        <v>1085</v>
      </c>
      <c r="C288" s="47" t="s">
        <v>1061</v>
      </c>
      <c r="D288" s="47" t="s">
        <v>467</v>
      </c>
      <c r="E288" s="48" t="s">
        <v>725</v>
      </c>
      <c r="F288" s="49" t="s">
        <v>726</v>
      </c>
      <c r="G288" s="49" t="s">
        <v>1086</v>
      </c>
      <c r="H288" s="50" t="s">
        <v>727</v>
      </c>
      <c r="I288" s="46"/>
      <c r="J288" s="46">
        <v>30</v>
      </c>
      <c r="K288" s="49">
        <v>30</v>
      </c>
      <c r="L288" s="49" t="s">
        <v>1062</v>
      </c>
      <c r="M288" s="51">
        <v>83000</v>
      </c>
      <c r="N288" s="51">
        <f t="shared" si="57"/>
        <v>17000</v>
      </c>
      <c r="O288" s="51">
        <v>17217.391304347799</v>
      </c>
      <c r="P288" s="51">
        <v>100000</v>
      </c>
      <c r="Q288" s="51">
        <f t="shared" si="58"/>
        <v>22382.608695652136</v>
      </c>
      <c r="R288" s="52">
        <f t="shared" si="59"/>
        <v>105382.60869565213</v>
      </c>
      <c r="S288" s="53">
        <v>105300</v>
      </c>
      <c r="T288" s="54" t="s">
        <v>887</v>
      </c>
      <c r="U288" s="55" t="s">
        <v>471</v>
      </c>
      <c r="V288" s="55" t="s">
        <v>1197</v>
      </c>
      <c r="W288" s="55" t="s">
        <v>173</v>
      </c>
      <c r="X288" s="56">
        <v>43294</v>
      </c>
      <c r="Y288" s="57" t="s">
        <v>7684</v>
      </c>
      <c r="Z288" s="57"/>
      <c r="AA288" s="58">
        <v>150000</v>
      </c>
      <c r="AB288" s="58">
        <v>145000</v>
      </c>
      <c r="AC288" s="58"/>
      <c r="AD288" s="58"/>
      <c r="AE288" s="58"/>
      <c r="AF288" s="58"/>
      <c r="AG288" s="58"/>
      <c r="AH288" s="58"/>
      <c r="AI288" s="58"/>
      <c r="AJ288" s="58">
        <v>140000</v>
      </c>
      <c r="AK288" s="58"/>
      <c r="AL288" s="58"/>
      <c r="AM288" s="58"/>
      <c r="AN288" s="58"/>
      <c r="AO288" s="58"/>
      <c r="AP288" s="58"/>
      <c r="AQ288" s="58">
        <v>163000</v>
      </c>
      <c r="AR288" s="59">
        <f t="shared" si="60"/>
        <v>4</v>
      </c>
      <c r="AS288" s="59">
        <f t="shared" si="61"/>
        <v>598000</v>
      </c>
      <c r="AT288" s="58">
        <f t="shared" si="54"/>
        <v>149500</v>
      </c>
      <c r="AU288" s="58">
        <f t="shared" si="55"/>
        <v>140000</v>
      </c>
      <c r="AV288" s="59">
        <f t="shared" si="56"/>
        <v>44200</v>
      </c>
      <c r="AW288" s="59">
        <f t="shared" si="63"/>
        <v>34700</v>
      </c>
      <c r="AX288" s="60">
        <f t="shared" si="62"/>
        <v>0.41975308641975317</v>
      </c>
      <c r="AY288" s="58">
        <v>140000</v>
      </c>
    </row>
    <row r="289" spans="1:51" ht="31.5" x14ac:dyDescent="0.25">
      <c r="A289" s="45">
        <v>218</v>
      </c>
      <c r="B289" s="46" t="s">
        <v>1087</v>
      </c>
      <c r="C289" s="47" t="s">
        <v>1061</v>
      </c>
      <c r="D289" s="47" t="s">
        <v>467</v>
      </c>
      <c r="E289" s="48" t="s">
        <v>728</v>
      </c>
      <c r="F289" s="49" t="s">
        <v>729</v>
      </c>
      <c r="G289" s="49" t="s">
        <v>1088</v>
      </c>
      <c r="H289" s="50" t="s">
        <v>730</v>
      </c>
      <c r="I289" s="46"/>
      <c r="J289" s="46">
        <v>30</v>
      </c>
      <c r="K289" s="49">
        <v>30</v>
      </c>
      <c r="L289" s="49" t="s">
        <v>1062</v>
      </c>
      <c r="M289" s="51">
        <v>83000</v>
      </c>
      <c r="N289" s="51">
        <f t="shared" si="57"/>
        <v>17000</v>
      </c>
      <c r="O289" s="51">
        <v>17217.391304347799</v>
      </c>
      <c r="P289" s="51">
        <v>100000</v>
      </c>
      <c r="Q289" s="51">
        <f t="shared" si="58"/>
        <v>22382.608695652136</v>
      </c>
      <c r="R289" s="52">
        <f t="shared" si="59"/>
        <v>105382.60869565213</v>
      </c>
      <c r="S289" s="53">
        <v>105300</v>
      </c>
      <c r="T289" s="54" t="s">
        <v>887</v>
      </c>
      <c r="U289" s="55" t="s">
        <v>471</v>
      </c>
      <c r="V289" s="55" t="s">
        <v>1197</v>
      </c>
      <c r="W289" s="55" t="s">
        <v>173</v>
      </c>
      <c r="X289" s="56">
        <v>43294</v>
      </c>
      <c r="Y289" s="57" t="s">
        <v>7684</v>
      </c>
      <c r="Z289" s="57"/>
      <c r="AA289" s="58">
        <v>150000</v>
      </c>
      <c r="AB289" s="58"/>
      <c r="AC289" s="58"/>
      <c r="AD289" s="58"/>
      <c r="AE289" s="58"/>
      <c r="AF289" s="58"/>
      <c r="AG289" s="58"/>
      <c r="AH289" s="58"/>
      <c r="AI289" s="58"/>
      <c r="AJ289" s="58">
        <v>140000</v>
      </c>
      <c r="AK289" s="58"/>
      <c r="AL289" s="58"/>
      <c r="AM289" s="58"/>
      <c r="AN289" s="58"/>
      <c r="AO289" s="58"/>
      <c r="AP289" s="58"/>
      <c r="AQ289" s="58">
        <v>163000</v>
      </c>
      <c r="AR289" s="59">
        <f t="shared" si="60"/>
        <v>3</v>
      </c>
      <c r="AS289" s="59">
        <f t="shared" si="61"/>
        <v>453000</v>
      </c>
      <c r="AT289" s="58">
        <f t="shared" si="54"/>
        <v>151000</v>
      </c>
      <c r="AU289" s="58">
        <f t="shared" si="55"/>
        <v>140000</v>
      </c>
      <c r="AV289" s="59">
        <f t="shared" si="56"/>
        <v>45700</v>
      </c>
      <c r="AW289" s="59">
        <f t="shared" si="63"/>
        <v>34700</v>
      </c>
      <c r="AX289" s="60">
        <f t="shared" si="62"/>
        <v>0.43399810066476729</v>
      </c>
      <c r="AY289" s="58">
        <v>140000</v>
      </c>
    </row>
    <row r="290" spans="1:51" ht="31.5" x14ac:dyDescent="0.25">
      <c r="A290" s="45">
        <v>219</v>
      </c>
      <c r="B290" s="46" t="s">
        <v>1089</v>
      </c>
      <c r="C290" s="47" t="s">
        <v>1061</v>
      </c>
      <c r="D290" s="47" t="s">
        <v>467</v>
      </c>
      <c r="E290" s="48" t="s">
        <v>731</v>
      </c>
      <c r="F290" s="49" t="s">
        <v>732</v>
      </c>
      <c r="G290" s="49" t="s">
        <v>1090</v>
      </c>
      <c r="H290" s="50" t="s">
        <v>733</v>
      </c>
      <c r="I290" s="46"/>
      <c r="J290" s="46">
        <v>30</v>
      </c>
      <c r="K290" s="49">
        <v>30</v>
      </c>
      <c r="L290" s="49" t="s">
        <v>1062</v>
      </c>
      <c r="M290" s="51">
        <v>83000</v>
      </c>
      <c r="N290" s="51">
        <f t="shared" si="57"/>
        <v>17000</v>
      </c>
      <c r="O290" s="51">
        <v>17217.391304347799</v>
      </c>
      <c r="P290" s="51">
        <v>100000</v>
      </c>
      <c r="Q290" s="51">
        <f t="shared" si="58"/>
        <v>22382.608695652136</v>
      </c>
      <c r="R290" s="52">
        <f t="shared" si="59"/>
        <v>105382.60869565213</v>
      </c>
      <c r="S290" s="53">
        <v>105300</v>
      </c>
      <c r="T290" s="54" t="s">
        <v>887</v>
      </c>
      <c r="U290" s="55" t="s">
        <v>471</v>
      </c>
      <c r="V290" s="55" t="s">
        <v>1197</v>
      </c>
      <c r="W290" s="55" t="s">
        <v>173</v>
      </c>
      <c r="X290" s="56">
        <v>43294</v>
      </c>
      <c r="Y290" s="57" t="s">
        <v>7684</v>
      </c>
      <c r="Z290" s="57"/>
      <c r="AA290" s="58">
        <v>150000</v>
      </c>
      <c r="AB290" s="58"/>
      <c r="AC290" s="58"/>
      <c r="AD290" s="58"/>
      <c r="AE290" s="58"/>
      <c r="AF290" s="58"/>
      <c r="AG290" s="58"/>
      <c r="AH290" s="58"/>
      <c r="AI290" s="58"/>
      <c r="AJ290" s="58">
        <v>140000</v>
      </c>
      <c r="AK290" s="58"/>
      <c r="AL290" s="58"/>
      <c r="AM290" s="58"/>
      <c r="AN290" s="58"/>
      <c r="AO290" s="58"/>
      <c r="AP290" s="58"/>
      <c r="AQ290" s="58">
        <v>163000</v>
      </c>
      <c r="AR290" s="59">
        <f t="shared" si="60"/>
        <v>3</v>
      </c>
      <c r="AS290" s="59">
        <f t="shared" si="61"/>
        <v>453000</v>
      </c>
      <c r="AT290" s="58">
        <f t="shared" si="54"/>
        <v>151000</v>
      </c>
      <c r="AU290" s="58">
        <f t="shared" si="55"/>
        <v>140000</v>
      </c>
      <c r="AV290" s="59">
        <f t="shared" si="56"/>
        <v>45700</v>
      </c>
      <c r="AW290" s="59">
        <f t="shared" si="63"/>
        <v>34700</v>
      </c>
      <c r="AX290" s="60">
        <f t="shared" si="62"/>
        <v>0.43399810066476729</v>
      </c>
      <c r="AY290" s="58">
        <v>140000</v>
      </c>
    </row>
    <row r="291" spans="1:51" ht="31.5" x14ac:dyDescent="0.25">
      <c r="A291" s="45">
        <v>220</v>
      </c>
      <c r="B291" s="46" t="s">
        <v>1091</v>
      </c>
      <c r="C291" s="47" t="s">
        <v>1061</v>
      </c>
      <c r="D291" s="47" t="s">
        <v>467</v>
      </c>
      <c r="E291" s="48" t="s">
        <v>734</v>
      </c>
      <c r="F291" s="49" t="s">
        <v>735</v>
      </c>
      <c r="G291" s="49" t="s">
        <v>1092</v>
      </c>
      <c r="H291" s="50" t="s">
        <v>736</v>
      </c>
      <c r="I291" s="46"/>
      <c r="J291" s="46">
        <v>30</v>
      </c>
      <c r="K291" s="49">
        <v>30</v>
      </c>
      <c r="L291" s="49" t="s">
        <v>1062</v>
      </c>
      <c r="M291" s="51">
        <v>83000</v>
      </c>
      <c r="N291" s="51">
        <f t="shared" si="57"/>
        <v>17000</v>
      </c>
      <c r="O291" s="51">
        <v>17217.391304347799</v>
      </c>
      <c r="P291" s="51">
        <v>100000</v>
      </c>
      <c r="Q291" s="51">
        <f t="shared" si="58"/>
        <v>22382.608695652136</v>
      </c>
      <c r="R291" s="52">
        <f t="shared" si="59"/>
        <v>105382.60869565213</v>
      </c>
      <c r="S291" s="53">
        <v>105300</v>
      </c>
      <c r="T291" s="54" t="s">
        <v>887</v>
      </c>
      <c r="U291" s="55" t="s">
        <v>471</v>
      </c>
      <c r="V291" s="55" t="s">
        <v>1197</v>
      </c>
      <c r="W291" s="55" t="s">
        <v>173</v>
      </c>
      <c r="X291" s="56">
        <v>43294</v>
      </c>
      <c r="Y291" s="57" t="s">
        <v>7684</v>
      </c>
      <c r="Z291" s="57"/>
      <c r="AA291" s="58">
        <v>150000</v>
      </c>
      <c r="AB291" s="58">
        <v>145000</v>
      </c>
      <c r="AC291" s="58"/>
      <c r="AD291" s="58"/>
      <c r="AE291" s="58"/>
      <c r="AF291" s="58"/>
      <c r="AG291" s="58"/>
      <c r="AH291" s="58"/>
      <c r="AI291" s="58"/>
      <c r="AJ291" s="58">
        <v>140000</v>
      </c>
      <c r="AK291" s="58"/>
      <c r="AL291" s="58"/>
      <c r="AM291" s="58"/>
      <c r="AN291" s="58"/>
      <c r="AO291" s="58"/>
      <c r="AP291" s="58"/>
      <c r="AQ291" s="58">
        <v>163000</v>
      </c>
      <c r="AR291" s="59">
        <f t="shared" si="60"/>
        <v>4</v>
      </c>
      <c r="AS291" s="59">
        <f t="shared" si="61"/>
        <v>598000</v>
      </c>
      <c r="AT291" s="58">
        <f t="shared" si="54"/>
        <v>149500</v>
      </c>
      <c r="AU291" s="58">
        <f t="shared" si="55"/>
        <v>140000</v>
      </c>
      <c r="AV291" s="59">
        <f t="shared" si="56"/>
        <v>44200</v>
      </c>
      <c r="AW291" s="59">
        <f t="shared" si="63"/>
        <v>34700</v>
      </c>
      <c r="AX291" s="60">
        <f t="shared" si="62"/>
        <v>0.41975308641975317</v>
      </c>
      <c r="AY291" s="58">
        <v>140000</v>
      </c>
    </row>
    <row r="292" spans="1:51" ht="31.5" x14ac:dyDescent="0.25">
      <c r="A292" s="45">
        <v>221</v>
      </c>
      <c r="B292" s="46" t="s">
        <v>1093</v>
      </c>
      <c r="C292" s="47" t="s">
        <v>1061</v>
      </c>
      <c r="D292" s="47" t="s">
        <v>467</v>
      </c>
      <c r="E292" s="48" t="s">
        <v>663</v>
      </c>
      <c r="F292" s="49" t="s">
        <v>664</v>
      </c>
      <c r="G292" s="49" t="s">
        <v>1094</v>
      </c>
      <c r="H292" s="50" t="s">
        <v>808</v>
      </c>
      <c r="I292" s="46"/>
      <c r="J292" s="46">
        <v>30</v>
      </c>
      <c r="K292" s="49">
        <v>30</v>
      </c>
      <c r="L292" s="49" t="s">
        <v>1062</v>
      </c>
      <c r="M292" s="51">
        <v>83000</v>
      </c>
      <c r="N292" s="51">
        <f t="shared" si="57"/>
        <v>17000</v>
      </c>
      <c r="O292" s="51">
        <v>17217.391304347799</v>
      </c>
      <c r="P292" s="51">
        <v>100000</v>
      </c>
      <c r="Q292" s="51">
        <f t="shared" si="58"/>
        <v>22382.608695652136</v>
      </c>
      <c r="R292" s="52">
        <f t="shared" si="59"/>
        <v>105382.60869565213</v>
      </c>
      <c r="S292" s="53">
        <v>105300</v>
      </c>
      <c r="T292" s="54" t="s">
        <v>887</v>
      </c>
      <c r="U292" s="55" t="s">
        <v>471</v>
      </c>
      <c r="V292" s="55" t="s">
        <v>1197</v>
      </c>
      <c r="W292" s="55" t="s">
        <v>173</v>
      </c>
      <c r="X292" s="56">
        <v>43294</v>
      </c>
      <c r="Y292" s="57" t="s">
        <v>7684</v>
      </c>
      <c r="Z292" s="57"/>
      <c r="AA292" s="58"/>
      <c r="AB292" s="58">
        <v>145000</v>
      </c>
      <c r="AC292" s="58"/>
      <c r="AD292" s="58"/>
      <c r="AE292" s="58"/>
      <c r="AF292" s="58"/>
      <c r="AG292" s="58"/>
      <c r="AH292" s="58"/>
      <c r="AI292" s="58"/>
      <c r="AJ292" s="58">
        <v>140000</v>
      </c>
      <c r="AK292" s="58"/>
      <c r="AL292" s="58"/>
      <c r="AM292" s="58"/>
      <c r="AN292" s="58"/>
      <c r="AO292" s="58"/>
      <c r="AP292" s="58"/>
      <c r="AQ292" s="58">
        <v>163000</v>
      </c>
      <c r="AR292" s="59">
        <f t="shared" si="60"/>
        <v>3</v>
      </c>
      <c r="AS292" s="59">
        <f t="shared" si="61"/>
        <v>448000</v>
      </c>
      <c r="AT292" s="58">
        <f t="shared" si="54"/>
        <v>149300</v>
      </c>
      <c r="AU292" s="58">
        <f t="shared" si="55"/>
        <v>140000</v>
      </c>
      <c r="AV292" s="59">
        <f t="shared" si="56"/>
        <v>44000</v>
      </c>
      <c r="AW292" s="59">
        <f t="shared" si="63"/>
        <v>34700</v>
      </c>
      <c r="AX292" s="60">
        <f t="shared" si="62"/>
        <v>0.41785375118708457</v>
      </c>
      <c r="AY292" s="58">
        <v>140000</v>
      </c>
    </row>
    <row r="293" spans="1:51" ht="31.5" x14ac:dyDescent="0.25">
      <c r="A293" s="45">
        <v>222</v>
      </c>
      <c r="B293" s="46" t="s">
        <v>1095</v>
      </c>
      <c r="C293" s="47" t="s">
        <v>1061</v>
      </c>
      <c r="D293" s="47" t="s">
        <v>467</v>
      </c>
      <c r="E293" s="48" t="s">
        <v>737</v>
      </c>
      <c r="F293" s="49" t="s">
        <v>738</v>
      </c>
      <c r="G293" s="49" t="s">
        <v>1096</v>
      </c>
      <c r="H293" s="50" t="s">
        <v>739</v>
      </c>
      <c r="I293" s="46"/>
      <c r="J293" s="46">
        <v>30</v>
      </c>
      <c r="K293" s="49">
        <v>30</v>
      </c>
      <c r="L293" s="49" t="s">
        <v>1062</v>
      </c>
      <c r="M293" s="51">
        <v>83000</v>
      </c>
      <c r="N293" s="51">
        <f t="shared" si="57"/>
        <v>17000</v>
      </c>
      <c r="O293" s="51">
        <v>17217.391304347799</v>
      </c>
      <c r="P293" s="51">
        <v>100000</v>
      </c>
      <c r="Q293" s="51">
        <f t="shared" si="58"/>
        <v>22382.608695652136</v>
      </c>
      <c r="R293" s="52">
        <f t="shared" si="59"/>
        <v>105382.60869565213</v>
      </c>
      <c r="S293" s="53">
        <v>105300</v>
      </c>
      <c r="T293" s="54" t="s">
        <v>887</v>
      </c>
      <c r="U293" s="55" t="s">
        <v>471</v>
      </c>
      <c r="V293" s="55" t="s">
        <v>1197</v>
      </c>
      <c r="W293" s="55" t="s">
        <v>173</v>
      </c>
      <c r="X293" s="56">
        <v>43294</v>
      </c>
      <c r="Y293" s="57" t="s">
        <v>7684</v>
      </c>
      <c r="Z293" s="57"/>
      <c r="AA293" s="58">
        <v>150000</v>
      </c>
      <c r="AB293" s="58">
        <v>145000</v>
      </c>
      <c r="AC293" s="58"/>
      <c r="AD293" s="58"/>
      <c r="AE293" s="58"/>
      <c r="AF293" s="58"/>
      <c r="AG293" s="58"/>
      <c r="AH293" s="58"/>
      <c r="AI293" s="58"/>
      <c r="AJ293" s="58">
        <v>140000</v>
      </c>
      <c r="AK293" s="58"/>
      <c r="AL293" s="58"/>
      <c r="AM293" s="58"/>
      <c r="AN293" s="58"/>
      <c r="AO293" s="58"/>
      <c r="AP293" s="58"/>
      <c r="AQ293" s="58">
        <v>163000</v>
      </c>
      <c r="AR293" s="59">
        <f t="shared" si="60"/>
        <v>4</v>
      </c>
      <c r="AS293" s="59">
        <f t="shared" si="61"/>
        <v>598000</v>
      </c>
      <c r="AT293" s="58">
        <f t="shared" si="54"/>
        <v>149500</v>
      </c>
      <c r="AU293" s="58">
        <f t="shared" si="55"/>
        <v>140000</v>
      </c>
      <c r="AV293" s="59">
        <f t="shared" si="56"/>
        <v>44200</v>
      </c>
      <c r="AW293" s="59">
        <f t="shared" si="63"/>
        <v>34700</v>
      </c>
      <c r="AX293" s="60">
        <f t="shared" si="62"/>
        <v>0.41975308641975317</v>
      </c>
      <c r="AY293" s="58">
        <v>140000</v>
      </c>
    </row>
    <row r="294" spans="1:51" ht="31.5" x14ac:dyDescent="0.25">
      <c r="A294" s="45">
        <v>223</v>
      </c>
      <c r="B294" s="46" t="s">
        <v>1097</v>
      </c>
      <c r="C294" s="47" t="s">
        <v>1061</v>
      </c>
      <c r="D294" s="47" t="s">
        <v>467</v>
      </c>
      <c r="E294" s="48" t="s">
        <v>678</v>
      </c>
      <c r="F294" s="49" t="s">
        <v>679</v>
      </c>
      <c r="G294" s="49" t="s">
        <v>1098</v>
      </c>
      <c r="H294" s="50" t="s">
        <v>813</v>
      </c>
      <c r="I294" s="46"/>
      <c r="J294" s="46">
        <v>30</v>
      </c>
      <c r="K294" s="49">
        <v>30</v>
      </c>
      <c r="L294" s="49" t="s">
        <v>1062</v>
      </c>
      <c r="M294" s="51">
        <v>83000</v>
      </c>
      <c r="N294" s="51">
        <f t="shared" si="57"/>
        <v>17000</v>
      </c>
      <c r="O294" s="51">
        <v>17217.391304347799</v>
      </c>
      <c r="P294" s="51">
        <v>100000</v>
      </c>
      <c r="Q294" s="51">
        <f t="shared" si="58"/>
        <v>22382.608695652136</v>
      </c>
      <c r="R294" s="52">
        <f t="shared" si="59"/>
        <v>105382.60869565213</v>
      </c>
      <c r="S294" s="53">
        <v>105300</v>
      </c>
      <c r="T294" s="54" t="s">
        <v>887</v>
      </c>
      <c r="U294" s="55" t="s">
        <v>471</v>
      </c>
      <c r="V294" s="55" t="s">
        <v>1197</v>
      </c>
      <c r="W294" s="55" t="s">
        <v>173</v>
      </c>
      <c r="X294" s="56">
        <v>43294</v>
      </c>
      <c r="Y294" s="57" t="s">
        <v>7684</v>
      </c>
      <c r="Z294" s="57"/>
      <c r="AA294" s="58"/>
      <c r="AB294" s="58">
        <v>145000</v>
      </c>
      <c r="AC294" s="58"/>
      <c r="AD294" s="58"/>
      <c r="AE294" s="58"/>
      <c r="AF294" s="58"/>
      <c r="AG294" s="58"/>
      <c r="AH294" s="58"/>
      <c r="AI294" s="58"/>
      <c r="AJ294" s="58">
        <v>140000</v>
      </c>
      <c r="AK294" s="58"/>
      <c r="AL294" s="58"/>
      <c r="AM294" s="58"/>
      <c r="AN294" s="58"/>
      <c r="AO294" s="58"/>
      <c r="AP294" s="58"/>
      <c r="AQ294" s="58">
        <v>163000</v>
      </c>
      <c r="AR294" s="59">
        <f t="shared" si="60"/>
        <v>3</v>
      </c>
      <c r="AS294" s="59">
        <f t="shared" si="61"/>
        <v>448000</v>
      </c>
      <c r="AT294" s="58">
        <f t="shared" si="54"/>
        <v>149300</v>
      </c>
      <c r="AU294" s="58">
        <f t="shared" si="55"/>
        <v>140000</v>
      </c>
      <c r="AV294" s="59">
        <f t="shared" si="56"/>
        <v>44000</v>
      </c>
      <c r="AW294" s="59">
        <f t="shared" si="63"/>
        <v>34700</v>
      </c>
      <c r="AX294" s="60">
        <f t="shared" si="62"/>
        <v>0.41785375118708457</v>
      </c>
      <c r="AY294" s="58">
        <v>140000</v>
      </c>
    </row>
    <row r="295" spans="1:51" ht="31.5" x14ac:dyDescent="0.25">
      <c r="A295" s="45">
        <v>225</v>
      </c>
      <c r="B295" s="46" t="s">
        <v>1101</v>
      </c>
      <c r="C295" s="47" t="s">
        <v>1061</v>
      </c>
      <c r="D295" s="47" t="s">
        <v>467</v>
      </c>
      <c r="E295" s="48" t="s">
        <v>686</v>
      </c>
      <c r="F295" s="49" t="s">
        <v>687</v>
      </c>
      <c r="G295" s="49" t="s">
        <v>1102</v>
      </c>
      <c r="H295" s="50" t="s">
        <v>688</v>
      </c>
      <c r="I295" s="46"/>
      <c r="J295" s="46">
        <v>30</v>
      </c>
      <c r="K295" s="49">
        <v>30</v>
      </c>
      <c r="L295" s="49" t="s">
        <v>1062</v>
      </c>
      <c r="M295" s="51">
        <v>83000</v>
      </c>
      <c r="N295" s="51">
        <f t="shared" si="57"/>
        <v>17000</v>
      </c>
      <c r="O295" s="51">
        <v>17217.391304347799</v>
      </c>
      <c r="P295" s="51">
        <v>100000</v>
      </c>
      <c r="Q295" s="51">
        <f t="shared" si="58"/>
        <v>22382.608695652136</v>
      </c>
      <c r="R295" s="52">
        <f t="shared" si="59"/>
        <v>105382.60869565213</v>
      </c>
      <c r="S295" s="53">
        <v>105300</v>
      </c>
      <c r="T295" s="54" t="s">
        <v>887</v>
      </c>
      <c r="U295" s="55" t="s">
        <v>471</v>
      </c>
      <c r="V295" s="55" t="s">
        <v>1197</v>
      </c>
      <c r="W295" s="55" t="s">
        <v>173</v>
      </c>
      <c r="X295" s="56">
        <v>43294</v>
      </c>
      <c r="Y295" s="57" t="s">
        <v>7684</v>
      </c>
      <c r="Z295" s="57"/>
      <c r="AA295" s="58">
        <v>150000</v>
      </c>
      <c r="AB295" s="58">
        <v>145000</v>
      </c>
      <c r="AC295" s="58"/>
      <c r="AD295" s="58"/>
      <c r="AE295" s="58"/>
      <c r="AF295" s="58"/>
      <c r="AG295" s="58"/>
      <c r="AH295" s="58"/>
      <c r="AI295" s="58"/>
      <c r="AJ295" s="58">
        <v>140000</v>
      </c>
      <c r="AK295" s="58"/>
      <c r="AL295" s="58"/>
      <c r="AM295" s="58"/>
      <c r="AN295" s="58"/>
      <c r="AO295" s="58"/>
      <c r="AP295" s="58"/>
      <c r="AQ295" s="58">
        <v>163000</v>
      </c>
      <c r="AR295" s="59">
        <f t="shared" si="60"/>
        <v>4</v>
      </c>
      <c r="AS295" s="59">
        <f t="shared" si="61"/>
        <v>598000</v>
      </c>
      <c r="AT295" s="58">
        <f t="shared" si="54"/>
        <v>149500</v>
      </c>
      <c r="AU295" s="58">
        <f t="shared" si="55"/>
        <v>140000</v>
      </c>
      <c r="AV295" s="59">
        <f t="shared" si="56"/>
        <v>44200</v>
      </c>
      <c r="AW295" s="59">
        <f t="shared" si="63"/>
        <v>34700</v>
      </c>
      <c r="AX295" s="60">
        <f t="shared" si="62"/>
        <v>0.41975308641975317</v>
      </c>
      <c r="AY295" s="58">
        <v>140000</v>
      </c>
    </row>
    <row r="296" spans="1:51" ht="31.5" x14ac:dyDescent="0.25">
      <c r="A296" s="45">
        <v>226</v>
      </c>
      <c r="B296" s="46" t="s">
        <v>1103</v>
      </c>
      <c r="C296" s="47" t="s">
        <v>1061</v>
      </c>
      <c r="D296" s="47" t="s">
        <v>467</v>
      </c>
      <c r="E296" s="48" t="s">
        <v>695</v>
      </c>
      <c r="F296" s="49" t="s">
        <v>696</v>
      </c>
      <c r="G296" s="49" t="s">
        <v>1104</v>
      </c>
      <c r="H296" s="50" t="s">
        <v>697</v>
      </c>
      <c r="I296" s="46"/>
      <c r="J296" s="46">
        <v>30</v>
      </c>
      <c r="K296" s="49">
        <v>30</v>
      </c>
      <c r="L296" s="49" t="s">
        <v>1062</v>
      </c>
      <c r="M296" s="51">
        <v>83000</v>
      </c>
      <c r="N296" s="51">
        <f t="shared" si="57"/>
        <v>17000</v>
      </c>
      <c r="O296" s="51">
        <v>17217.391304347799</v>
      </c>
      <c r="P296" s="51">
        <v>100000</v>
      </c>
      <c r="Q296" s="51">
        <f t="shared" si="58"/>
        <v>22382.608695652136</v>
      </c>
      <c r="R296" s="52">
        <f t="shared" si="59"/>
        <v>105382.60869565213</v>
      </c>
      <c r="S296" s="53">
        <v>105300</v>
      </c>
      <c r="T296" s="54" t="s">
        <v>887</v>
      </c>
      <c r="U296" s="55" t="s">
        <v>471</v>
      </c>
      <c r="V296" s="55" t="s">
        <v>1197</v>
      </c>
      <c r="W296" s="55" t="s">
        <v>173</v>
      </c>
      <c r="X296" s="56">
        <v>43294</v>
      </c>
      <c r="Y296" s="57" t="s">
        <v>7684</v>
      </c>
      <c r="Z296" s="57"/>
      <c r="AA296" s="58">
        <v>150000</v>
      </c>
      <c r="AB296" s="58">
        <v>145000</v>
      </c>
      <c r="AC296" s="58"/>
      <c r="AD296" s="58"/>
      <c r="AE296" s="58"/>
      <c r="AF296" s="58"/>
      <c r="AG296" s="58"/>
      <c r="AH296" s="58"/>
      <c r="AI296" s="58"/>
      <c r="AJ296" s="58">
        <v>140000</v>
      </c>
      <c r="AK296" s="58"/>
      <c r="AL296" s="58"/>
      <c r="AM296" s="58"/>
      <c r="AN296" s="58"/>
      <c r="AO296" s="58"/>
      <c r="AP296" s="58"/>
      <c r="AQ296" s="58">
        <v>163000</v>
      </c>
      <c r="AR296" s="59">
        <f t="shared" si="60"/>
        <v>4</v>
      </c>
      <c r="AS296" s="59">
        <f t="shared" si="61"/>
        <v>598000</v>
      </c>
      <c r="AT296" s="58">
        <f t="shared" si="54"/>
        <v>149500</v>
      </c>
      <c r="AU296" s="58">
        <f t="shared" si="55"/>
        <v>140000</v>
      </c>
      <c r="AV296" s="59">
        <f t="shared" si="56"/>
        <v>44200</v>
      </c>
      <c r="AW296" s="59">
        <f t="shared" si="63"/>
        <v>34700</v>
      </c>
      <c r="AX296" s="60">
        <f t="shared" si="62"/>
        <v>0.41975308641975317</v>
      </c>
      <c r="AY296" s="58">
        <v>140000</v>
      </c>
    </row>
    <row r="297" spans="1:51" ht="31.5" x14ac:dyDescent="0.25">
      <c r="A297" s="45">
        <v>227</v>
      </c>
      <c r="B297" s="46" t="s">
        <v>1105</v>
      </c>
      <c r="C297" s="47" t="s">
        <v>1061</v>
      </c>
      <c r="D297" s="47" t="s">
        <v>467</v>
      </c>
      <c r="E297" s="48" t="s">
        <v>698</v>
      </c>
      <c r="F297" s="49" t="s">
        <v>699</v>
      </c>
      <c r="G297" s="49" t="s">
        <v>1106</v>
      </c>
      <c r="H297" s="50" t="s">
        <v>700</v>
      </c>
      <c r="I297" s="46"/>
      <c r="J297" s="46">
        <v>30</v>
      </c>
      <c r="K297" s="49">
        <v>30</v>
      </c>
      <c r="L297" s="49" t="s">
        <v>1062</v>
      </c>
      <c r="M297" s="51">
        <v>83000</v>
      </c>
      <c r="N297" s="51">
        <f t="shared" si="57"/>
        <v>17000</v>
      </c>
      <c r="O297" s="51">
        <v>17217.391304347799</v>
      </c>
      <c r="P297" s="51">
        <v>100000</v>
      </c>
      <c r="Q297" s="51">
        <f t="shared" si="58"/>
        <v>22382.608695652136</v>
      </c>
      <c r="R297" s="52">
        <f t="shared" si="59"/>
        <v>105382.60869565213</v>
      </c>
      <c r="S297" s="53">
        <v>105300</v>
      </c>
      <c r="T297" s="54" t="s">
        <v>887</v>
      </c>
      <c r="U297" s="55" t="s">
        <v>471</v>
      </c>
      <c r="V297" s="55" t="s">
        <v>1197</v>
      </c>
      <c r="W297" s="55" t="s">
        <v>173</v>
      </c>
      <c r="X297" s="56">
        <v>43294</v>
      </c>
      <c r="Y297" s="57" t="s">
        <v>7684</v>
      </c>
      <c r="Z297" s="57"/>
      <c r="AA297" s="58">
        <v>150000</v>
      </c>
      <c r="AB297" s="58"/>
      <c r="AC297" s="58"/>
      <c r="AD297" s="58"/>
      <c r="AE297" s="58"/>
      <c r="AF297" s="58"/>
      <c r="AG297" s="58"/>
      <c r="AH297" s="58"/>
      <c r="AI297" s="58"/>
      <c r="AJ297" s="58">
        <v>140000</v>
      </c>
      <c r="AK297" s="58"/>
      <c r="AL297" s="58"/>
      <c r="AM297" s="58"/>
      <c r="AN297" s="58"/>
      <c r="AO297" s="58"/>
      <c r="AP297" s="58"/>
      <c r="AQ297" s="58">
        <v>163000</v>
      </c>
      <c r="AR297" s="59">
        <f t="shared" si="60"/>
        <v>3</v>
      </c>
      <c r="AS297" s="59">
        <f t="shared" si="61"/>
        <v>453000</v>
      </c>
      <c r="AT297" s="58">
        <f t="shared" si="54"/>
        <v>151000</v>
      </c>
      <c r="AU297" s="58">
        <f t="shared" si="55"/>
        <v>140000</v>
      </c>
      <c r="AV297" s="59">
        <f t="shared" si="56"/>
        <v>45700</v>
      </c>
      <c r="AW297" s="59">
        <f t="shared" si="63"/>
        <v>34700</v>
      </c>
      <c r="AX297" s="60">
        <f t="shared" si="62"/>
        <v>0.43399810066476729</v>
      </c>
      <c r="AY297" s="58">
        <v>140000</v>
      </c>
    </row>
    <row r="298" spans="1:51" ht="31.5" x14ac:dyDescent="0.25">
      <c r="A298" s="45">
        <v>228</v>
      </c>
      <c r="B298" s="46" t="s">
        <v>1107</v>
      </c>
      <c r="C298" s="47" t="s">
        <v>1061</v>
      </c>
      <c r="D298" s="47" t="s">
        <v>467</v>
      </c>
      <c r="E298" s="48" t="s">
        <v>740</v>
      </c>
      <c r="F298" s="49" t="s">
        <v>741</v>
      </c>
      <c r="G298" s="49" t="s">
        <v>1108</v>
      </c>
      <c r="H298" s="50" t="s">
        <v>742</v>
      </c>
      <c r="I298" s="46"/>
      <c r="J298" s="46">
        <v>30</v>
      </c>
      <c r="K298" s="49">
        <v>30</v>
      </c>
      <c r="L298" s="49" t="s">
        <v>1062</v>
      </c>
      <c r="M298" s="51">
        <v>83000</v>
      </c>
      <c r="N298" s="51">
        <f t="shared" si="57"/>
        <v>17000</v>
      </c>
      <c r="O298" s="51">
        <v>17217.391304347799</v>
      </c>
      <c r="P298" s="51">
        <v>100000</v>
      </c>
      <c r="Q298" s="51">
        <f t="shared" si="58"/>
        <v>22382.608695652136</v>
      </c>
      <c r="R298" s="52">
        <f t="shared" si="59"/>
        <v>105382.60869565213</v>
      </c>
      <c r="S298" s="53">
        <v>105300</v>
      </c>
      <c r="T298" s="54" t="s">
        <v>887</v>
      </c>
      <c r="U298" s="55" t="s">
        <v>471</v>
      </c>
      <c r="V298" s="55" t="s">
        <v>1197</v>
      </c>
      <c r="W298" s="55" t="s">
        <v>173</v>
      </c>
      <c r="X298" s="56">
        <v>43294</v>
      </c>
      <c r="Y298" s="57" t="s">
        <v>7684</v>
      </c>
      <c r="Z298" s="57"/>
      <c r="AA298" s="58">
        <v>150000</v>
      </c>
      <c r="AB298" s="58"/>
      <c r="AC298" s="58"/>
      <c r="AD298" s="58"/>
      <c r="AE298" s="58"/>
      <c r="AF298" s="58"/>
      <c r="AG298" s="58"/>
      <c r="AH298" s="58"/>
      <c r="AI298" s="58"/>
      <c r="AJ298" s="58">
        <v>140000</v>
      </c>
      <c r="AK298" s="58"/>
      <c r="AL298" s="58"/>
      <c r="AM298" s="58"/>
      <c r="AN298" s="58"/>
      <c r="AO298" s="58"/>
      <c r="AP298" s="58"/>
      <c r="AQ298" s="58">
        <v>163000</v>
      </c>
      <c r="AR298" s="59">
        <f t="shared" si="60"/>
        <v>3</v>
      </c>
      <c r="AS298" s="59">
        <f t="shared" si="61"/>
        <v>453000</v>
      </c>
      <c r="AT298" s="58">
        <f t="shared" si="54"/>
        <v>151000</v>
      </c>
      <c r="AU298" s="58">
        <f t="shared" si="55"/>
        <v>140000</v>
      </c>
      <c r="AV298" s="59">
        <f t="shared" si="56"/>
        <v>45700</v>
      </c>
      <c r="AW298" s="59">
        <f t="shared" si="63"/>
        <v>34700</v>
      </c>
      <c r="AX298" s="60">
        <f t="shared" si="62"/>
        <v>0.43399810066476729</v>
      </c>
      <c r="AY298" s="58">
        <v>140000</v>
      </c>
    </row>
    <row r="299" spans="1:51" ht="31.5" x14ac:dyDescent="0.25">
      <c r="A299" s="45">
        <v>229</v>
      </c>
      <c r="B299" s="46" t="s">
        <v>1109</v>
      </c>
      <c r="C299" s="47" t="s">
        <v>1061</v>
      </c>
      <c r="D299" s="47" t="s">
        <v>467</v>
      </c>
      <c r="E299" s="48" t="s">
        <v>743</v>
      </c>
      <c r="F299" s="49" t="s">
        <v>744</v>
      </c>
      <c r="G299" s="49" t="s">
        <v>1110</v>
      </c>
      <c r="H299" s="50" t="s">
        <v>745</v>
      </c>
      <c r="I299" s="46"/>
      <c r="J299" s="46">
        <v>30</v>
      </c>
      <c r="K299" s="49">
        <v>30</v>
      </c>
      <c r="L299" s="49" t="s">
        <v>1062</v>
      </c>
      <c r="M299" s="51">
        <v>83000</v>
      </c>
      <c r="N299" s="51">
        <f t="shared" si="57"/>
        <v>17000</v>
      </c>
      <c r="O299" s="51">
        <v>17217.391304347799</v>
      </c>
      <c r="P299" s="51">
        <v>100000</v>
      </c>
      <c r="Q299" s="51">
        <f t="shared" si="58"/>
        <v>22382.608695652136</v>
      </c>
      <c r="R299" s="52">
        <f t="shared" si="59"/>
        <v>105382.60869565213</v>
      </c>
      <c r="S299" s="53">
        <v>105300</v>
      </c>
      <c r="T299" s="54">
        <v>0</v>
      </c>
      <c r="U299" s="55" t="s">
        <v>22</v>
      </c>
      <c r="V299" s="55" t="s">
        <v>2524</v>
      </c>
      <c r="W299" s="55" t="s">
        <v>94</v>
      </c>
      <c r="X299" s="56">
        <v>43294</v>
      </c>
      <c r="Y299" s="57" t="s">
        <v>7684</v>
      </c>
      <c r="Z299" s="57"/>
      <c r="AA299" s="58">
        <v>150000</v>
      </c>
      <c r="AB299" s="58"/>
      <c r="AC299" s="58"/>
      <c r="AD299" s="58"/>
      <c r="AE299" s="58"/>
      <c r="AF299" s="58"/>
      <c r="AG299" s="58"/>
      <c r="AH299" s="58"/>
      <c r="AI299" s="58"/>
      <c r="AJ299" s="58">
        <v>140000</v>
      </c>
      <c r="AK299" s="58"/>
      <c r="AL299" s="58"/>
      <c r="AM299" s="58"/>
      <c r="AN299" s="58"/>
      <c r="AO299" s="58"/>
      <c r="AP299" s="58"/>
      <c r="AQ299" s="58">
        <v>163000</v>
      </c>
      <c r="AR299" s="59">
        <f t="shared" si="60"/>
        <v>3</v>
      </c>
      <c r="AS299" s="59">
        <f t="shared" si="61"/>
        <v>453000</v>
      </c>
      <c r="AT299" s="58">
        <f t="shared" si="54"/>
        <v>151000</v>
      </c>
      <c r="AU299" s="58">
        <f t="shared" si="55"/>
        <v>140000</v>
      </c>
      <c r="AV299" s="59">
        <f t="shared" si="56"/>
        <v>45700</v>
      </c>
      <c r="AW299" s="59">
        <f t="shared" si="63"/>
        <v>34700</v>
      </c>
      <c r="AX299" s="60">
        <f t="shared" si="62"/>
        <v>0.43399810066476729</v>
      </c>
      <c r="AY299" s="58">
        <v>140000</v>
      </c>
    </row>
    <row r="300" spans="1:51" ht="31.5" x14ac:dyDescent="0.25">
      <c r="A300" s="45">
        <v>230</v>
      </c>
      <c r="B300" s="46" t="s">
        <v>1111</v>
      </c>
      <c r="C300" s="47" t="s">
        <v>1061</v>
      </c>
      <c r="D300" s="47" t="s">
        <v>467</v>
      </c>
      <c r="E300" s="48" t="s">
        <v>746</v>
      </c>
      <c r="F300" s="49" t="s">
        <v>747</v>
      </c>
      <c r="G300" s="49" t="s">
        <v>1112</v>
      </c>
      <c r="H300" s="50" t="s">
        <v>748</v>
      </c>
      <c r="I300" s="46"/>
      <c r="J300" s="46">
        <v>30</v>
      </c>
      <c r="K300" s="49">
        <v>30</v>
      </c>
      <c r="L300" s="49" t="s">
        <v>1062</v>
      </c>
      <c r="M300" s="51">
        <v>83000</v>
      </c>
      <c r="N300" s="51">
        <f t="shared" si="57"/>
        <v>17000</v>
      </c>
      <c r="O300" s="51">
        <v>17217.391304347799</v>
      </c>
      <c r="P300" s="51">
        <v>100000</v>
      </c>
      <c r="Q300" s="51">
        <f t="shared" si="58"/>
        <v>22382.608695652136</v>
      </c>
      <c r="R300" s="52">
        <f t="shared" si="59"/>
        <v>105382.60869565213</v>
      </c>
      <c r="S300" s="53">
        <v>105300</v>
      </c>
      <c r="T300" s="54">
        <v>0</v>
      </c>
      <c r="U300" s="55" t="s">
        <v>471</v>
      </c>
      <c r="V300" s="55" t="s">
        <v>1197</v>
      </c>
      <c r="W300" s="55" t="s">
        <v>173</v>
      </c>
      <c r="X300" s="56">
        <v>43294</v>
      </c>
      <c r="Y300" s="57" t="s">
        <v>7684</v>
      </c>
      <c r="Z300" s="57"/>
      <c r="AA300" s="58">
        <v>150000</v>
      </c>
      <c r="AB300" s="58"/>
      <c r="AC300" s="58"/>
      <c r="AD300" s="58"/>
      <c r="AE300" s="58"/>
      <c r="AF300" s="58"/>
      <c r="AG300" s="58"/>
      <c r="AH300" s="58"/>
      <c r="AI300" s="58"/>
      <c r="AJ300" s="58">
        <v>140000</v>
      </c>
      <c r="AK300" s="58"/>
      <c r="AL300" s="58"/>
      <c r="AM300" s="58"/>
      <c r="AN300" s="58"/>
      <c r="AO300" s="58"/>
      <c r="AP300" s="58"/>
      <c r="AQ300" s="58">
        <v>163000</v>
      </c>
      <c r="AR300" s="59">
        <f t="shared" si="60"/>
        <v>3</v>
      </c>
      <c r="AS300" s="59">
        <f t="shared" si="61"/>
        <v>453000</v>
      </c>
      <c r="AT300" s="58">
        <f t="shared" si="54"/>
        <v>151000</v>
      </c>
      <c r="AU300" s="58">
        <f t="shared" si="55"/>
        <v>140000</v>
      </c>
      <c r="AV300" s="59">
        <f t="shared" si="56"/>
        <v>45700</v>
      </c>
      <c r="AW300" s="59">
        <f t="shared" si="63"/>
        <v>34700</v>
      </c>
      <c r="AX300" s="60">
        <f t="shared" si="62"/>
        <v>0.43399810066476729</v>
      </c>
      <c r="AY300" s="58">
        <v>140000</v>
      </c>
    </row>
    <row r="301" spans="1:51" ht="31.5" x14ac:dyDescent="0.25">
      <c r="A301" s="45">
        <v>231</v>
      </c>
      <c r="B301" s="46" t="s">
        <v>1113</v>
      </c>
      <c r="C301" s="47" t="s">
        <v>1061</v>
      </c>
      <c r="D301" s="47" t="s">
        <v>467</v>
      </c>
      <c r="E301" s="48" t="s">
        <v>749</v>
      </c>
      <c r="F301" s="49" t="s">
        <v>750</v>
      </c>
      <c r="G301" s="49" t="s">
        <v>1114</v>
      </c>
      <c r="H301" s="50" t="s">
        <v>751</v>
      </c>
      <c r="I301" s="46"/>
      <c r="J301" s="46">
        <v>30</v>
      </c>
      <c r="K301" s="49">
        <v>30</v>
      </c>
      <c r="L301" s="49" t="s">
        <v>1062</v>
      </c>
      <c r="M301" s="51">
        <v>83000</v>
      </c>
      <c r="N301" s="51">
        <f t="shared" si="57"/>
        <v>17000</v>
      </c>
      <c r="O301" s="51">
        <v>17217.391304347799</v>
      </c>
      <c r="P301" s="51">
        <v>100000</v>
      </c>
      <c r="Q301" s="51">
        <f t="shared" si="58"/>
        <v>22382.608695652136</v>
      </c>
      <c r="R301" s="52">
        <f t="shared" si="59"/>
        <v>105382.60869565213</v>
      </c>
      <c r="S301" s="53">
        <v>105300</v>
      </c>
      <c r="T301" s="54">
        <v>0</v>
      </c>
      <c r="U301" s="55" t="s">
        <v>471</v>
      </c>
      <c r="V301" s="55" t="s">
        <v>1197</v>
      </c>
      <c r="W301" s="55" t="s">
        <v>173</v>
      </c>
      <c r="X301" s="56">
        <v>43294</v>
      </c>
      <c r="Y301" s="57" t="s">
        <v>7684</v>
      </c>
      <c r="Z301" s="57"/>
      <c r="AA301" s="58">
        <v>150000</v>
      </c>
      <c r="AB301" s="58"/>
      <c r="AC301" s="58"/>
      <c r="AD301" s="58"/>
      <c r="AE301" s="58"/>
      <c r="AF301" s="58"/>
      <c r="AG301" s="58"/>
      <c r="AH301" s="58"/>
      <c r="AI301" s="58"/>
      <c r="AJ301" s="58">
        <v>140000</v>
      </c>
      <c r="AK301" s="58"/>
      <c r="AL301" s="58"/>
      <c r="AM301" s="58"/>
      <c r="AN301" s="58"/>
      <c r="AO301" s="58"/>
      <c r="AP301" s="58"/>
      <c r="AQ301" s="58">
        <v>163000</v>
      </c>
      <c r="AR301" s="59">
        <f t="shared" si="60"/>
        <v>3</v>
      </c>
      <c r="AS301" s="59">
        <f t="shared" si="61"/>
        <v>453000</v>
      </c>
      <c r="AT301" s="58">
        <f t="shared" si="54"/>
        <v>151000</v>
      </c>
      <c r="AU301" s="58">
        <f t="shared" si="55"/>
        <v>140000</v>
      </c>
      <c r="AV301" s="59">
        <f t="shared" si="56"/>
        <v>45700</v>
      </c>
      <c r="AW301" s="59">
        <f t="shared" si="63"/>
        <v>34700</v>
      </c>
      <c r="AX301" s="60">
        <f t="shared" si="62"/>
        <v>0.43399810066476729</v>
      </c>
      <c r="AY301" s="58">
        <v>140000</v>
      </c>
    </row>
    <row r="302" spans="1:51" ht="31.5" x14ac:dyDescent="0.25">
      <c r="A302" s="45">
        <v>232</v>
      </c>
      <c r="B302" s="46" t="s">
        <v>1115</v>
      </c>
      <c r="C302" s="47" t="s">
        <v>1061</v>
      </c>
      <c r="D302" s="47" t="s">
        <v>467</v>
      </c>
      <c r="E302" s="48" t="s">
        <v>752</v>
      </c>
      <c r="F302" s="49" t="s">
        <v>753</v>
      </c>
      <c r="G302" s="49" t="s">
        <v>1116</v>
      </c>
      <c r="H302" s="50" t="s">
        <v>754</v>
      </c>
      <c r="I302" s="46"/>
      <c r="J302" s="46">
        <v>30</v>
      </c>
      <c r="K302" s="49">
        <v>30</v>
      </c>
      <c r="L302" s="49" t="s">
        <v>1062</v>
      </c>
      <c r="M302" s="51">
        <v>83000</v>
      </c>
      <c r="N302" s="51">
        <f t="shared" si="57"/>
        <v>17000</v>
      </c>
      <c r="O302" s="51">
        <v>17217.391304347799</v>
      </c>
      <c r="P302" s="51">
        <v>100000</v>
      </c>
      <c r="Q302" s="51">
        <f t="shared" si="58"/>
        <v>22382.608695652136</v>
      </c>
      <c r="R302" s="52">
        <f t="shared" si="59"/>
        <v>105382.60869565213</v>
      </c>
      <c r="S302" s="53">
        <v>105300</v>
      </c>
      <c r="T302" s="54">
        <v>0</v>
      </c>
      <c r="U302" s="55" t="s">
        <v>471</v>
      </c>
      <c r="V302" s="55" t="s">
        <v>1197</v>
      </c>
      <c r="W302" s="55" t="s">
        <v>173</v>
      </c>
      <c r="X302" s="56">
        <v>43294</v>
      </c>
      <c r="Y302" s="57" t="s">
        <v>7684</v>
      </c>
      <c r="Z302" s="57"/>
      <c r="AA302" s="58">
        <v>150000</v>
      </c>
      <c r="AB302" s="58"/>
      <c r="AC302" s="58"/>
      <c r="AD302" s="58"/>
      <c r="AE302" s="58"/>
      <c r="AF302" s="58"/>
      <c r="AG302" s="58"/>
      <c r="AH302" s="58"/>
      <c r="AI302" s="58"/>
      <c r="AJ302" s="58">
        <v>140000</v>
      </c>
      <c r="AK302" s="58"/>
      <c r="AL302" s="58"/>
      <c r="AM302" s="58"/>
      <c r="AN302" s="58"/>
      <c r="AO302" s="58"/>
      <c r="AP302" s="58"/>
      <c r="AQ302" s="58">
        <v>163000</v>
      </c>
      <c r="AR302" s="59">
        <f t="shared" si="60"/>
        <v>3</v>
      </c>
      <c r="AS302" s="59">
        <f t="shared" si="61"/>
        <v>453000</v>
      </c>
      <c r="AT302" s="58">
        <f t="shared" si="54"/>
        <v>151000</v>
      </c>
      <c r="AU302" s="58">
        <f t="shared" si="55"/>
        <v>140000</v>
      </c>
      <c r="AV302" s="59">
        <f t="shared" si="56"/>
        <v>45700</v>
      </c>
      <c r="AW302" s="59">
        <f t="shared" si="63"/>
        <v>34700</v>
      </c>
      <c r="AX302" s="60">
        <f t="shared" si="62"/>
        <v>0.43399810066476729</v>
      </c>
      <c r="AY302" s="58">
        <v>140000</v>
      </c>
    </row>
    <row r="303" spans="1:51" ht="31.5" x14ac:dyDescent="0.25">
      <c r="A303" s="45">
        <v>233</v>
      </c>
      <c r="B303" s="46" t="s">
        <v>1117</v>
      </c>
      <c r="C303" s="47" t="s">
        <v>1061</v>
      </c>
      <c r="D303" s="47" t="s">
        <v>467</v>
      </c>
      <c r="E303" s="48" t="s">
        <v>755</v>
      </c>
      <c r="F303" s="49" t="s">
        <v>756</v>
      </c>
      <c r="G303" s="49" t="s">
        <v>1118</v>
      </c>
      <c r="H303" s="50" t="s">
        <v>757</v>
      </c>
      <c r="I303" s="46"/>
      <c r="J303" s="46">
        <v>30</v>
      </c>
      <c r="K303" s="49">
        <v>30</v>
      </c>
      <c r="L303" s="49" t="s">
        <v>1062</v>
      </c>
      <c r="M303" s="51">
        <v>83000</v>
      </c>
      <c r="N303" s="51">
        <f t="shared" si="57"/>
        <v>17000</v>
      </c>
      <c r="O303" s="51">
        <v>17217.391304347799</v>
      </c>
      <c r="P303" s="51">
        <v>100000</v>
      </c>
      <c r="Q303" s="51">
        <f t="shared" si="58"/>
        <v>22382.608695652136</v>
      </c>
      <c r="R303" s="52">
        <f t="shared" si="59"/>
        <v>105382.60869565213</v>
      </c>
      <c r="S303" s="53">
        <v>105300</v>
      </c>
      <c r="T303" s="54">
        <v>0</v>
      </c>
      <c r="U303" s="55" t="s">
        <v>471</v>
      </c>
      <c r="V303" s="55" t="s">
        <v>1197</v>
      </c>
      <c r="W303" s="55" t="s">
        <v>173</v>
      </c>
      <c r="X303" s="56">
        <v>43294</v>
      </c>
      <c r="Y303" s="57" t="s">
        <v>7684</v>
      </c>
      <c r="Z303" s="57"/>
      <c r="AA303" s="58">
        <v>150000</v>
      </c>
      <c r="AB303" s="58"/>
      <c r="AC303" s="58"/>
      <c r="AD303" s="58"/>
      <c r="AE303" s="58"/>
      <c r="AF303" s="58"/>
      <c r="AG303" s="58"/>
      <c r="AH303" s="58"/>
      <c r="AI303" s="58"/>
      <c r="AJ303" s="58">
        <v>140000</v>
      </c>
      <c r="AK303" s="58"/>
      <c r="AL303" s="58"/>
      <c r="AM303" s="58"/>
      <c r="AN303" s="58"/>
      <c r="AO303" s="58"/>
      <c r="AP303" s="58"/>
      <c r="AQ303" s="58">
        <v>163000</v>
      </c>
      <c r="AR303" s="59">
        <f t="shared" si="60"/>
        <v>3</v>
      </c>
      <c r="AS303" s="59">
        <f t="shared" si="61"/>
        <v>453000</v>
      </c>
      <c r="AT303" s="58">
        <f t="shared" si="54"/>
        <v>151000</v>
      </c>
      <c r="AU303" s="58">
        <f t="shared" si="55"/>
        <v>140000</v>
      </c>
      <c r="AV303" s="59">
        <f t="shared" si="56"/>
        <v>45700</v>
      </c>
      <c r="AW303" s="59">
        <f t="shared" si="63"/>
        <v>34700</v>
      </c>
      <c r="AX303" s="60">
        <f t="shared" si="62"/>
        <v>0.43399810066476729</v>
      </c>
      <c r="AY303" s="58">
        <v>140000</v>
      </c>
    </row>
    <row r="304" spans="1:51" ht="31.5" x14ac:dyDescent="0.25">
      <c r="A304" s="45">
        <v>234</v>
      </c>
      <c r="B304" s="46" t="s">
        <v>1119</v>
      </c>
      <c r="C304" s="47" t="s">
        <v>1061</v>
      </c>
      <c r="D304" s="47" t="s">
        <v>467</v>
      </c>
      <c r="E304" s="48" t="s">
        <v>758</v>
      </c>
      <c r="F304" s="49" t="s">
        <v>759</v>
      </c>
      <c r="G304" s="49" t="s">
        <v>1120</v>
      </c>
      <c r="H304" s="50" t="s">
        <v>760</v>
      </c>
      <c r="I304" s="46"/>
      <c r="J304" s="46">
        <v>30</v>
      </c>
      <c r="K304" s="49">
        <v>30</v>
      </c>
      <c r="L304" s="49" t="s">
        <v>1062</v>
      </c>
      <c r="M304" s="51">
        <v>83000</v>
      </c>
      <c r="N304" s="51">
        <f t="shared" si="57"/>
        <v>17000</v>
      </c>
      <c r="O304" s="51">
        <v>17217.391304347799</v>
      </c>
      <c r="P304" s="51">
        <v>100000</v>
      </c>
      <c r="Q304" s="51">
        <f t="shared" si="58"/>
        <v>22382.608695652136</v>
      </c>
      <c r="R304" s="52">
        <f t="shared" si="59"/>
        <v>105382.60869565213</v>
      </c>
      <c r="S304" s="53">
        <v>105300</v>
      </c>
      <c r="T304" s="54">
        <v>0</v>
      </c>
      <c r="U304" s="55" t="s">
        <v>471</v>
      </c>
      <c r="V304" s="55" t="s">
        <v>1197</v>
      </c>
      <c r="W304" s="55" t="s">
        <v>173</v>
      </c>
      <c r="X304" s="56">
        <v>43294</v>
      </c>
      <c r="Y304" s="57" t="s">
        <v>7684</v>
      </c>
      <c r="Z304" s="57"/>
      <c r="AA304" s="58">
        <v>150000</v>
      </c>
      <c r="AB304" s="58"/>
      <c r="AC304" s="58"/>
      <c r="AD304" s="58"/>
      <c r="AE304" s="58"/>
      <c r="AF304" s="58"/>
      <c r="AG304" s="58"/>
      <c r="AH304" s="58"/>
      <c r="AI304" s="58"/>
      <c r="AJ304" s="58">
        <v>140000</v>
      </c>
      <c r="AK304" s="58"/>
      <c r="AL304" s="58"/>
      <c r="AM304" s="58"/>
      <c r="AN304" s="58"/>
      <c r="AO304" s="58"/>
      <c r="AP304" s="58"/>
      <c r="AQ304" s="58">
        <v>163000</v>
      </c>
      <c r="AR304" s="59">
        <f t="shared" si="60"/>
        <v>3</v>
      </c>
      <c r="AS304" s="59">
        <f t="shared" si="61"/>
        <v>453000</v>
      </c>
      <c r="AT304" s="58">
        <f t="shared" si="54"/>
        <v>151000</v>
      </c>
      <c r="AU304" s="58">
        <f t="shared" si="55"/>
        <v>140000</v>
      </c>
      <c r="AV304" s="59">
        <f t="shared" si="56"/>
        <v>45700</v>
      </c>
      <c r="AW304" s="59">
        <f t="shared" si="63"/>
        <v>34700</v>
      </c>
      <c r="AX304" s="60">
        <f t="shared" si="62"/>
        <v>0.43399810066476729</v>
      </c>
      <c r="AY304" s="58">
        <v>140000</v>
      </c>
    </row>
    <row r="305" spans="1:51" ht="31.5" x14ac:dyDescent="0.25">
      <c r="A305" s="45">
        <v>235</v>
      </c>
      <c r="B305" s="46" t="s">
        <v>1121</v>
      </c>
      <c r="C305" s="47" t="s">
        <v>1061</v>
      </c>
      <c r="D305" s="47" t="s">
        <v>467</v>
      </c>
      <c r="E305" s="48" t="s">
        <v>761</v>
      </c>
      <c r="F305" s="49" t="s">
        <v>762</v>
      </c>
      <c r="G305" s="49" t="s">
        <v>1122</v>
      </c>
      <c r="H305" s="50" t="s">
        <v>763</v>
      </c>
      <c r="I305" s="46"/>
      <c r="J305" s="46">
        <v>30</v>
      </c>
      <c r="K305" s="49">
        <v>30</v>
      </c>
      <c r="L305" s="49" t="s">
        <v>1062</v>
      </c>
      <c r="M305" s="51">
        <v>83000</v>
      </c>
      <c r="N305" s="51">
        <f t="shared" si="57"/>
        <v>17000</v>
      </c>
      <c r="O305" s="51">
        <v>17217.391304347799</v>
      </c>
      <c r="P305" s="51">
        <v>100000</v>
      </c>
      <c r="Q305" s="51">
        <f t="shared" si="58"/>
        <v>22382.608695652136</v>
      </c>
      <c r="R305" s="52">
        <f t="shared" si="59"/>
        <v>105382.60869565213</v>
      </c>
      <c r="S305" s="53">
        <v>105300</v>
      </c>
      <c r="T305" s="54">
        <v>0</v>
      </c>
      <c r="U305" s="55" t="s">
        <v>471</v>
      </c>
      <c r="V305" s="55" t="s">
        <v>1197</v>
      </c>
      <c r="W305" s="55" t="s">
        <v>173</v>
      </c>
      <c r="X305" s="56">
        <v>43294</v>
      </c>
      <c r="Y305" s="57" t="s">
        <v>7684</v>
      </c>
      <c r="Z305" s="57"/>
      <c r="AA305" s="58">
        <v>150000</v>
      </c>
      <c r="AB305" s="58">
        <v>145000</v>
      </c>
      <c r="AC305" s="58"/>
      <c r="AD305" s="58"/>
      <c r="AE305" s="58"/>
      <c r="AF305" s="58"/>
      <c r="AG305" s="58"/>
      <c r="AH305" s="58"/>
      <c r="AI305" s="58"/>
      <c r="AJ305" s="58">
        <v>140000</v>
      </c>
      <c r="AK305" s="58"/>
      <c r="AL305" s="58"/>
      <c r="AM305" s="58"/>
      <c r="AN305" s="58"/>
      <c r="AO305" s="58"/>
      <c r="AP305" s="58"/>
      <c r="AQ305" s="58">
        <v>163000</v>
      </c>
      <c r="AR305" s="59">
        <f t="shared" si="60"/>
        <v>4</v>
      </c>
      <c r="AS305" s="59">
        <f t="shared" si="61"/>
        <v>598000</v>
      </c>
      <c r="AT305" s="58">
        <f t="shared" si="54"/>
        <v>149500</v>
      </c>
      <c r="AU305" s="58">
        <f t="shared" si="55"/>
        <v>140000</v>
      </c>
      <c r="AV305" s="59">
        <f t="shared" si="56"/>
        <v>44200</v>
      </c>
      <c r="AW305" s="59">
        <f t="shared" si="63"/>
        <v>34700</v>
      </c>
      <c r="AX305" s="60">
        <f t="shared" si="62"/>
        <v>0.41975308641975317</v>
      </c>
      <c r="AY305" s="58">
        <v>140000</v>
      </c>
    </row>
    <row r="306" spans="1:51" ht="31.5" x14ac:dyDescent="0.25">
      <c r="A306" s="45">
        <v>236</v>
      </c>
      <c r="B306" s="46" t="s">
        <v>1123</v>
      </c>
      <c r="C306" s="47" t="s">
        <v>1061</v>
      </c>
      <c r="D306" s="47" t="s">
        <v>467</v>
      </c>
      <c r="E306" s="48" t="s">
        <v>764</v>
      </c>
      <c r="F306" s="49" t="s">
        <v>765</v>
      </c>
      <c r="G306" s="49" t="s">
        <v>1124</v>
      </c>
      <c r="H306" s="50" t="s">
        <v>766</v>
      </c>
      <c r="I306" s="46"/>
      <c r="J306" s="46">
        <v>30</v>
      </c>
      <c r="K306" s="49">
        <v>30</v>
      </c>
      <c r="L306" s="49" t="s">
        <v>1062</v>
      </c>
      <c r="M306" s="51">
        <v>83000</v>
      </c>
      <c r="N306" s="51">
        <f t="shared" si="57"/>
        <v>17000</v>
      </c>
      <c r="O306" s="51">
        <v>17217.391304347799</v>
      </c>
      <c r="P306" s="51">
        <v>100000</v>
      </c>
      <c r="Q306" s="51">
        <f t="shared" si="58"/>
        <v>22382.608695652136</v>
      </c>
      <c r="R306" s="52">
        <f t="shared" si="59"/>
        <v>105382.60869565213</v>
      </c>
      <c r="S306" s="53">
        <v>105300</v>
      </c>
      <c r="T306" s="54">
        <v>0</v>
      </c>
      <c r="U306" s="55" t="s">
        <v>471</v>
      </c>
      <c r="V306" s="55" t="s">
        <v>1197</v>
      </c>
      <c r="W306" s="55" t="s">
        <v>173</v>
      </c>
      <c r="X306" s="56">
        <v>43294</v>
      </c>
      <c r="Y306" s="57" t="s">
        <v>7684</v>
      </c>
      <c r="Z306" s="57"/>
      <c r="AA306" s="58">
        <v>150000</v>
      </c>
      <c r="AB306" s="58">
        <v>145000</v>
      </c>
      <c r="AC306" s="58"/>
      <c r="AD306" s="58"/>
      <c r="AE306" s="58"/>
      <c r="AF306" s="58"/>
      <c r="AG306" s="58"/>
      <c r="AH306" s="58"/>
      <c r="AI306" s="58"/>
      <c r="AJ306" s="58">
        <v>140000</v>
      </c>
      <c r="AK306" s="58"/>
      <c r="AL306" s="58"/>
      <c r="AM306" s="58"/>
      <c r="AN306" s="58"/>
      <c r="AO306" s="58"/>
      <c r="AP306" s="58"/>
      <c r="AQ306" s="58">
        <v>163000</v>
      </c>
      <c r="AR306" s="59">
        <f t="shared" si="60"/>
        <v>4</v>
      </c>
      <c r="AS306" s="59">
        <f t="shared" si="61"/>
        <v>598000</v>
      </c>
      <c r="AT306" s="58">
        <f t="shared" si="54"/>
        <v>149500</v>
      </c>
      <c r="AU306" s="58">
        <f t="shared" si="55"/>
        <v>140000</v>
      </c>
      <c r="AV306" s="59">
        <f t="shared" si="56"/>
        <v>44200</v>
      </c>
      <c r="AW306" s="59">
        <f t="shared" si="63"/>
        <v>34700</v>
      </c>
      <c r="AX306" s="60">
        <f t="shared" si="62"/>
        <v>0.41975308641975317</v>
      </c>
      <c r="AY306" s="58">
        <v>140000</v>
      </c>
    </row>
    <row r="307" spans="1:51" ht="31.5" x14ac:dyDescent="0.25">
      <c r="A307" s="45">
        <v>237</v>
      </c>
      <c r="B307" s="46" t="s">
        <v>1125</v>
      </c>
      <c r="C307" s="47" t="s">
        <v>1061</v>
      </c>
      <c r="D307" s="47" t="s">
        <v>467</v>
      </c>
      <c r="E307" s="48" t="s">
        <v>767</v>
      </c>
      <c r="F307" s="49" t="s">
        <v>768</v>
      </c>
      <c r="G307" s="49" t="s">
        <v>1126</v>
      </c>
      <c r="H307" s="50" t="s">
        <v>769</v>
      </c>
      <c r="I307" s="46"/>
      <c r="J307" s="46">
        <v>30</v>
      </c>
      <c r="K307" s="49">
        <v>30</v>
      </c>
      <c r="L307" s="49" t="s">
        <v>1062</v>
      </c>
      <c r="M307" s="51">
        <v>83000</v>
      </c>
      <c r="N307" s="51">
        <f t="shared" si="57"/>
        <v>17000</v>
      </c>
      <c r="O307" s="51">
        <v>17217.391304347799</v>
      </c>
      <c r="P307" s="51">
        <v>100000</v>
      </c>
      <c r="Q307" s="51">
        <f t="shared" si="58"/>
        <v>22382.608695652136</v>
      </c>
      <c r="R307" s="52">
        <f t="shared" si="59"/>
        <v>105382.60869565213</v>
      </c>
      <c r="S307" s="53">
        <v>105300</v>
      </c>
      <c r="T307" s="54">
        <v>0</v>
      </c>
      <c r="U307" s="55" t="s">
        <v>471</v>
      </c>
      <c r="V307" s="55" t="s">
        <v>1197</v>
      </c>
      <c r="W307" s="55" t="s">
        <v>173</v>
      </c>
      <c r="X307" s="56">
        <v>43294</v>
      </c>
      <c r="Y307" s="57" t="s">
        <v>7684</v>
      </c>
      <c r="Z307" s="57"/>
      <c r="AA307" s="58">
        <v>150000</v>
      </c>
      <c r="AB307" s="58">
        <v>145000</v>
      </c>
      <c r="AC307" s="58"/>
      <c r="AD307" s="58"/>
      <c r="AE307" s="58"/>
      <c r="AF307" s="58"/>
      <c r="AG307" s="58"/>
      <c r="AH307" s="58"/>
      <c r="AI307" s="58"/>
      <c r="AJ307" s="58">
        <v>140000</v>
      </c>
      <c r="AK307" s="58"/>
      <c r="AL307" s="58"/>
      <c r="AM307" s="58"/>
      <c r="AN307" s="58"/>
      <c r="AO307" s="58"/>
      <c r="AP307" s="58"/>
      <c r="AQ307" s="58">
        <v>163000</v>
      </c>
      <c r="AR307" s="59">
        <f t="shared" si="60"/>
        <v>4</v>
      </c>
      <c r="AS307" s="59">
        <f t="shared" si="61"/>
        <v>598000</v>
      </c>
      <c r="AT307" s="58">
        <f t="shared" si="54"/>
        <v>149500</v>
      </c>
      <c r="AU307" s="58">
        <f t="shared" si="55"/>
        <v>140000</v>
      </c>
      <c r="AV307" s="59">
        <f t="shared" si="56"/>
        <v>44200</v>
      </c>
      <c r="AW307" s="59">
        <f t="shared" si="63"/>
        <v>34700</v>
      </c>
      <c r="AX307" s="60">
        <f t="shared" si="62"/>
        <v>0.41975308641975317</v>
      </c>
      <c r="AY307" s="58">
        <v>140000</v>
      </c>
    </row>
    <row r="308" spans="1:51" x14ac:dyDescent="0.25">
      <c r="A308" s="45">
        <v>2069</v>
      </c>
      <c r="B308" s="46" t="s">
        <v>6848</v>
      </c>
      <c r="C308" s="47" t="s">
        <v>6849</v>
      </c>
      <c r="D308" s="47" t="s">
        <v>6803</v>
      </c>
      <c r="E308" s="48" t="s">
        <v>6850</v>
      </c>
      <c r="F308" s="49" t="s">
        <v>6851</v>
      </c>
      <c r="G308" s="49" t="s">
        <v>6851</v>
      </c>
      <c r="H308" s="50" t="s">
        <v>6851</v>
      </c>
      <c r="I308" s="46"/>
      <c r="J308" s="46">
        <v>1656</v>
      </c>
      <c r="K308" s="49">
        <v>1656</v>
      </c>
      <c r="L308" s="49" t="s">
        <v>6851</v>
      </c>
      <c r="M308" s="51">
        <v>95820</v>
      </c>
      <c r="N308" s="51">
        <f t="shared" si="57"/>
        <v>22180</v>
      </c>
      <c r="O308" s="51">
        <v>22507.826086956498</v>
      </c>
      <c r="P308" s="51">
        <v>118000</v>
      </c>
      <c r="Q308" s="51">
        <f t="shared" si="58"/>
        <v>29260.173913043451</v>
      </c>
      <c r="R308" s="52">
        <f t="shared" si="59"/>
        <v>125080.17391304346</v>
      </c>
      <c r="S308" s="53">
        <v>125000</v>
      </c>
      <c r="T308" s="54">
        <v>0</v>
      </c>
      <c r="U308" s="55" t="s">
        <v>6404</v>
      </c>
      <c r="V308" s="55" t="s">
        <v>6493</v>
      </c>
      <c r="W308" s="55" t="s">
        <v>173</v>
      </c>
      <c r="X308" s="56">
        <v>43294</v>
      </c>
      <c r="Y308" s="57" t="s">
        <v>7688</v>
      </c>
      <c r="Z308" s="57"/>
      <c r="AA308" s="58"/>
      <c r="AB308" s="58"/>
      <c r="AC308" s="58"/>
      <c r="AD308" s="58"/>
      <c r="AE308" s="58"/>
      <c r="AF308" s="58"/>
      <c r="AG308" s="58">
        <v>145000</v>
      </c>
      <c r="AH308" s="58">
        <v>195000</v>
      </c>
      <c r="AI308" s="58"/>
      <c r="AJ308" s="58">
        <v>165000</v>
      </c>
      <c r="AK308" s="58"/>
      <c r="AL308" s="58"/>
      <c r="AM308" s="58"/>
      <c r="AN308" s="58"/>
      <c r="AO308" s="58"/>
      <c r="AP308" s="58"/>
      <c r="AQ308" s="58">
        <v>195000</v>
      </c>
      <c r="AR308" s="59">
        <f t="shared" si="60"/>
        <v>4</v>
      </c>
      <c r="AS308" s="59">
        <f t="shared" si="61"/>
        <v>700000</v>
      </c>
      <c r="AT308" s="58">
        <f t="shared" si="54"/>
        <v>175000</v>
      </c>
      <c r="AU308" s="58">
        <f t="shared" si="55"/>
        <v>145000</v>
      </c>
      <c r="AV308" s="59">
        <f t="shared" si="56"/>
        <v>50000</v>
      </c>
      <c r="AW308" s="59">
        <f t="shared" si="63"/>
        <v>20000</v>
      </c>
      <c r="AX308" s="60">
        <f t="shared" si="62"/>
        <v>0.39999999999999991</v>
      </c>
      <c r="AY308" s="58">
        <v>145000</v>
      </c>
    </row>
    <row r="309" spans="1:51" ht="31.5" x14ac:dyDescent="0.25">
      <c r="A309" s="45">
        <v>2070</v>
      </c>
      <c r="B309" s="46" t="s">
        <v>6854</v>
      </c>
      <c r="C309" s="47" t="s">
        <v>6852</v>
      </c>
      <c r="D309" s="47" t="s">
        <v>6803</v>
      </c>
      <c r="E309" s="48" t="s">
        <v>6855</v>
      </c>
      <c r="F309" s="49" t="s">
        <v>6856</v>
      </c>
      <c r="G309" s="49" t="s">
        <v>6856</v>
      </c>
      <c r="H309" s="50" t="s">
        <v>6856</v>
      </c>
      <c r="I309" s="46"/>
      <c r="J309" s="46">
        <v>1659</v>
      </c>
      <c r="K309" s="49">
        <v>1659</v>
      </c>
      <c r="L309" s="49" t="s">
        <v>6853</v>
      </c>
      <c r="M309" s="51">
        <v>80000</v>
      </c>
      <c r="N309" s="51">
        <f t="shared" si="57"/>
        <v>18700</v>
      </c>
      <c r="O309" s="51">
        <v>18782.608695652201</v>
      </c>
      <c r="P309" s="51">
        <v>98700</v>
      </c>
      <c r="Q309" s="51">
        <f t="shared" si="58"/>
        <v>24417.391304347861</v>
      </c>
      <c r="R309" s="52">
        <f t="shared" si="59"/>
        <v>104417.39130434787</v>
      </c>
      <c r="S309" s="53">
        <v>104400</v>
      </c>
      <c r="T309" s="54">
        <v>0</v>
      </c>
      <c r="U309" s="55" t="s">
        <v>6804</v>
      </c>
      <c r="V309" s="55" t="s">
        <v>6805</v>
      </c>
      <c r="W309" s="55" t="s">
        <v>173</v>
      </c>
      <c r="X309" s="56">
        <v>43294</v>
      </c>
      <c r="Y309" s="57" t="s">
        <v>7688</v>
      </c>
      <c r="Z309" s="57"/>
      <c r="AA309" s="58">
        <v>160000</v>
      </c>
      <c r="AB309" s="58"/>
      <c r="AC309" s="58"/>
      <c r="AD309" s="58"/>
      <c r="AE309" s="58"/>
      <c r="AF309" s="58"/>
      <c r="AG309" s="58">
        <v>160000</v>
      </c>
      <c r="AH309" s="58">
        <v>147000</v>
      </c>
      <c r="AI309" s="58">
        <v>160000</v>
      </c>
      <c r="AJ309" s="58"/>
      <c r="AK309" s="58"/>
      <c r="AL309" s="58"/>
      <c r="AM309" s="58"/>
      <c r="AN309" s="58"/>
      <c r="AO309" s="58"/>
      <c r="AP309" s="58"/>
      <c r="AQ309" s="58">
        <v>160000</v>
      </c>
      <c r="AR309" s="59">
        <f t="shared" si="60"/>
        <v>5</v>
      </c>
      <c r="AS309" s="59">
        <f t="shared" si="61"/>
        <v>787000</v>
      </c>
      <c r="AT309" s="58">
        <f t="shared" si="54"/>
        <v>157400</v>
      </c>
      <c r="AU309" s="58">
        <f t="shared" si="55"/>
        <v>147000</v>
      </c>
      <c r="AV309" s="59">
        <f t="shared" si="56"/>
        <v>53000</v>
      </c>
      <c r="AW309" s="59">
        <f t="shared" si="63"/>
        <v>42600</v>
      </c>
      <c r="AX309" s="60">
        <f t="shared" si="62"/>
        <v>0.50766283524904221</v>
      </c>
      <c r="AY309" s="58">
        <v>147000</v>
      </c>
    </row>
    <row r="310" spans="1:51" x14ac:dyDescent="0.25">
      <c r="A310" s="45">
        <v>1712</v>
      </c>
      <c r="B310" s="46" t="s">
        <v>5616</v>
      </c>
      <c r="C310" s="47" t="s">
        <v>5599</v>
      </c>
      <c r="D310" s="47" t="s">
        <v>2525</v>
      </c>
      <c r="E310" s="48" t="s">
        <v>5617</v>
      </c>
      <c r="F310" s="49" t="s">
        <v>5618</v>
      </c>
      <c r="G310" s="49" t="s">
        <v>5618</v>
      </c>
      <c r="H310" s="50" t="s">
        <v>5618</v>
      </c>
      <c r="I310" s="46"/>
      <c r="J310" s="46">
        <v>943</v>
      </c>
      <c r="K310" s="49">
        <v>943</v>
      </c>
      <c r="L310" s="49" t="s">
        <v>5600</v>
      </c>
      <c r="M310" s="51">
        <v>84382</v>
      </c>
      <c r="N310" s="51">
        <f t="shared" si="57"/>
        <v>23618</v>
      </c>
      <c r="O310" s="51">
        <v>24445.5652173913</v>
      </c>
      <c r="P310" s="51">
        <v>108000</v>
      </c>
      <c r="Q310" s="51">
        <f t="shared" si="58"/>
        <v>31779.234782608692</v>
      </c>
      <c r="R310" s="52">
        <f t="shared" si="59"/>
        <v>116161.23478260869</v>
      </c>
      <c r="S310" s="53">
        <v>116100</v>
      </c>
      <c r="T310" s="54">
        <v>0</v>
      </c>
      <c r="U310" s="55" t="s">
        <v>199</v>
      </c>
      <c r="V310" s="55" t="s">
        <v>4643</v>
      </c>
      <c r="W310" s="55" t="s">
        <v>173</v>
      </c>
      <c r="X310" s="56">
        <v>43294</v>
      </c>
      <c r="Y310" s="57" t="s">
        <v>7688</v>
      </c>
      <c r="Z310" s="57"/>
      <c r="AA310" s="58">
        <v>220000</v>
      </c>
      <c r="AB310" s="58">
        <v>156200</v>
      </c>
      <c r="AC310" s="58"/>
      <c r="AD310" s="58"/>
      <c r="AE310" s="58"/>
      <c r="AF310" s="58"/>
      <c r="AG310" s="58"/>
      <c r="AH310" s="58"/>
      <c r="AI310" s="58"/>
      <c r="AJ310" s="58">
        <v>151200</v>
      </c>
      <c r="AK310" s="58"/>
      <c r="AL310" s="58"/>
      <c r="AM310" s="58"/>
      <c r="AN310" s="58"/>
      <c r="AO310" s="58"/>
      <c r="AP310" s="58"/>
      <c r="AQ310" s="58">
        <v>303000</v>
      </c>
      <c r="AR310" s="59">
        <f t="shared" si="60"/>
        <v>4</v>
      </c>
      <c r="AS310" s="59">
        <f t="shared" si="61"/>
        <v>830400</v>
      </c>
      <c r="AT310" s="58">
        <f t="shared" si="54"/>
        <v>207600</v>
      </c>
      <c r="AU310" s="58">
        <f t="shared" si="55"/>
        <v>151200</v>
      </c>
      <c r="AV310" s="59">
        <f t="shared" si="56"/>
        <v>91500</v>
      </c>
      <c r="AW310" s="59">
        <f t="shared" si="63"/>
        <v>35100</v>
      </c>
      <c r="AX310" s="60">
        <f t="shared" si="62"/>
        <v>0.78811369509043927</v>
      </c>
      <c r="AY310" s="58">
        <v>151200</v>
      </c>
    </row>
    <row r="311" spans="1:51" x14ac:dyDescent="0.25">
      <c r="A311" s="45">
        <v>717</v>
      </c>
      <c r="B311" s="46" t="s">
        <v>2647</v>
      </c>
      <c r="C311" s="47" t="s">
        <v>2648</v>
      </c>
      <c r="D311" s="47" t="s">
        <v>2618</v>
      </c>
      <c r="E311" s="48" t="s">
        <v>2649</v>
      </c>
      <c r="F311" s="49" t="s">
        <v>2650</v>
      </c>
      <c r="G311" s="49" t="s">
        <v>2650</v>
      </c>
      <c r="H311" s="50" t="s">
        <v>2650</v>
      </c>
      <c r="I311" s="46" t="s">
        <v>497</v>
      </c>
      <c r="J311" s="46">
        <v>92</v>
      </c>
      <c r="K311" s="49">
        <v>92</v>
      </c>
      <c r="L311" s="49" t="s">
        <v>2651</v>
      </c>
      <c r="M311" s="51">
        <v>82000</v>
      </c>
      <c r="N311" s="51">
        <f t="shared" si="57"/>
        <v>34000</v>
      </c>
      <c r="O311" s="51">
        <v>34434.782608695597</v>
      </c>
      <c r="P311" s="51">
        <v>116000</v>
      </c>
      <c r="Q311" s="51">
        <f t="shared" si="58"/>
        <v>44765.217391304272</v>
      </c>
      <c r="R311" s="52">
        <f t="shared" si="59"/>
        <v>126765.21739130426</v>
      </c>
      <c r="S311" s="53">
        <v>126700</v>
      </c>
      <c r="T311" s="54">
        <v>0</v>
      </c>
      <c r="U311" s="55" t="s">
        <v>471</v>
      </c>
      <c r="V311" s="55" t="s">
        <v>1197</v>
      </c>
      <c r="W311" s="55" t="s">
        <v>173</v>
      </c>
      <c r="X311" s="56">
        <v>43294</v>
      </c>
      <c r="Y311" s="57" t="s">
        <v>7685</v>
      </c>
      <c r="Z311" s="57"/>
      <c r="AA311" s="58"/>
      <c r="AB311" s="58"/>
      <c r="AC311" s="58"/>
      <c r="AD311" s="58"/>
      <c r="AE311" s="58"/>
      <c r="AF311" s="58"/>
      <c r="AG311" s="58"/>
      <c r="AH311" s="58"/>
      <c r="AI311" s="58"/>
      <c r="AJ311" s="58"/>
      <c r="AK311" s="58"/>
      <c r="AL311" s="58">
        <v>198000</v>
      </c>
      <c r="AM311" s="58">
        <v>266000</v>
      </c>
      <c r="AN311" s="58"/>
      <c r="AO311" s="58"/>
      <c r="AP311" s="58"/>
      <c r="AQ311" s="58">
        <v>156000</v>
      </c>
      <c r="AR311" s="59">
        <f t="shared" si="60"/>
        <v>3</v>
      </c>
      <c r="AS311" s="59">
        <f t="shared" si="61"/>
        <v>620000</v>
      </c>
      <c r="AT311" s="58">
        <f t="shared" si="54"/>
        <v>206700</v>
      </c>
      <c r="AU311" s="58">
        <f t="shared" si="55"/>
        <v>156000</v>
      </c>
      <c r="AV311" s="59">
        <f t="shared" si="56"/>
        <v>80000</v>
      </c>
      <c r="AW311" s="59">
        <f t="shared" si="63"/>
        <v>29300</v>
      </c>
      <c r="AX311" s="60">
        <f t="shared" si="62"/>
        <v>0.63141278610891871</v>
      </c>
      <c r="AY311" s="58">
        <v>156000</v>
      </c>
    </row>
    <row r="312" spans="1:51" ht="31.5" x14ac:dyDescent="0.25">
      <c r="A312" s="45">
        <v>1822</v>
      </c>
      <c r="B312" s="46" t="s">
        <v>5892</v>
      </c>
      <c r="C312" s="47" t="s">
        <v>5893</v>
      </c>
      <c r="D312" s="47" t="s">
        <v>4315</v>
      </c>
      <c r="E312" s="48" t="s">
        <v>5894</v>
      </c>
      <c r="F312" s="49" t="s">
        <v>5895</v>
      </c>
      <c r="G312" s="49" t="s">
        <v>5895</v>
      </c>
      <c r="H312" s="50" t="s">
        <v>5895</v>
      </c>
      <c r="I312" s="46" t="s">
        <v>499</v>
      </c>
      <c r="J312" s="46">
        <v>1031</v>
      </c>
      <c r="K312" s="49">
        <v>1031</v>
      </c>
      <c r="L312" s="49" t="s">
        <v>5896</v>
      </c>
      <c r="M312" s="51">
        <v>90000</v>
      </c>
      <c r="N312" s="51">
        <f t="shared" si="57"/>
        <v>53000</v>
      </c>
      <c r="O312" s="51">
        <v>53217.391304347802</v>
      </c>
      <c r="P312" s="51">
        <v>143000</v>
      </c>
      <c r="Q312" s="51">
        <f t="shared" si="58"/>
        <v>69182.608695652147</v>
      </c>
      <c r="R312" s="52">
        <f t="shared" si="59"/>
        <v>159182.60869565216</v>
      </c>
      <c r="S312" s="53">
        <v>159100</v>
      </c>
      <c r="T312" s="54">
        <v>0</v>
      </c>
      <c r="U312" s="55" t="s">
        <v>26</v>
      </c>
      <c r="V312" s="55" t="s">
        <v>421</v>
      </c>
      <c r="W312" s="55" t="s">
        <v>27</v>
      </c>
      <c r="X312" s="56">
        <v>43294</v>
      </c>
      <c r="Y312" s="57" t="s">
        <v>7684</v>
      </c>
      <c r="Z312" s="57"/>
      <c r="AA312" s="58"/>
      <c r="AB312" s="58"/>
      <c r="AC312" s="58"/>
      <c r="AD312" s="58"/>
      <c r="AE312" s="58"/>
      <c r="AF312" s="58"/>
      <c r="AG312" s="58"/>
      <c r="AH312" s="58"/>
      <c r="AI312" s="58"/>
      <c r="AJ312" s="58">
        <v>160800</v>
      </c>
      <c r="AK312" s="58">
        <v>350000</v>
      </c>
      <c r="AL312" s="58"/>
      <c r="AM312" s="58"/>
      <c r="AN312" s="58"/>
      <c r="AO312" s="58"/>
      <c r="AP312" s="58"/>
      <c r="AQ312" s="58">
        <v>186000</v>
      </c>
      <c r="AR312" s="59">
        <f t="shared" si="60"/>
        <v>3</v>
      </c>
      <c r="AS312" s="59">
        <f t="shared" si="61"/>
        <v>696800</v>
      </c>
      <c r="AT312" s="58">
        <f t="shared" si="54"/>
        <v>232300</v>
      </c>
      <c r="AU312" s="58">
        <f t="shared" si="55"/>
        <v>160800</v>
      </c>
      <c r="AV312" s="59">
        <f t="shared" si="56"/>
        <v>73200</v>
      </c>
      <c r="AW312" s="59">
        <f t="shared" si="63"/>
        <v>1700</v>
      </c>
      <c r="AX312" s="60">
        <f t="shared" si="62"/>
        <v>0.46008799497171582</v>
      </c>
      <c r="AY312" s="58">
        <v>160800</v>
      </c>
    </row>
    <row r="313" spans="1:51" x14ac:dyDescent="0.25">
      <c r="A313" s="45">
        <v>1291</v>
      </c>
      <c r="B313" s="46" t="s">
        <v>4364</v>
      </c>
      <c r="C313" s="47" t="s">
        <v>4365</v>
      </c>
      <c r="D313" s="47" t="s">
        <v>1945</v>
      </c>
      <c r="E313" s="48" t="s">
        <v>4366</v>
      </c>
      <c r="F313" s="49" t="s">
        <v>4367</v>
      </c>
      <c r="G313" s="49" t="s">
        <v>4367</v>
      </c>
      <c r="H313" s="50" t="s">
        <v>4367</v>
      </c>
      <c r="I313" s="46"/>
      <c r="J313" s="46">
        <v>604</v>
      </c>
      <c r="K313" s="49">
        <v>604</v>
      </c>
      <c r="L313" s="49" t="s">
        <v>4367</v>
      </c>
      <c r="M313" s="51">
        <v>80000</v>
      </c>
      <c r="N313" s="51">
        <f t="shared" si="57"/>
        <v>45000</v>
      </c>
      <c r="O313" s="51">
        <v>45391.304347826102</v>
      </c>
      <c r="P313" s="51">
        <v>125000</v>
      </c>
      <c r="Q313" s="51">
        <f t="shared" si="58"/>
        <v>59008.695652173934</v>
      </c>
      <c r="R313" s="52">
        <f t="shared" si="59"/>
        <v>139008.69565217395</v>
      </c>
      <c r="S313" s="53">
        <v>139000</v>
      </c>
      <c r="T313" s="54">
        <v>0</v>
      </c>
      <c r="U313" s="55" t="s">
        <v>26</v>
      </c>
      <c r="V313" s="55" t="s">
        <v>23</v>
      </c>
      <c r="W313" s="55" t="s">
        <v>27</v>
      </c>
      <c r="X313" s="56">
        <v>43294</v>
      </c>
      <c r="Y313" s="57" t="s">
        <v>7684</v>
      </c>
      <c r="Z313" s="57"/>
      <c r="AA313" s="58"/>
      <c r="AB313" s="58">
        <v>200000</v>
      </c>
      <c r="AC313" s="58"/>
      <c r="AD313" s="58">
        <v>170000</v>
      </c>
      <c r="AE313" s="58"/>
      <c r="AF313" s="58"/>
      <c r="AG313" s="58">
        <v>500000</v>
      </c>
      <c r="AH313" s="58"/>
      <c r="AI313" s="58"/>
      <c r="AJ313" s="58"/>
      <c r="AK313" s="58"/>
      <c r="AL313" s="58"/>
      <c r="AM313" s="58"/>
      <c r="AN313" s="58"/>
      <c r="AO313" s="58"/>
      <c r="AP313" s="58"/>
      <c r="AQ313" s="58">
        <v>164000</v>
      </c>
      <c r="AR313" s="59">
        <f t="shared" si="60"/>
        <v>4</v>
      </c>
      <c r="AS313" s="59">
        <f t="shared" si="61"/>
        <v>1034000</v>
      </c>
      <c r="AT313" s="58">
        <f t="shared" si="54"/>
        <v>258500</v>
      </c>
      <c r="AU313" s="58">
        <f t="shared" si="55"/>
        <v>164000</v>
      </c>
      <c r="AV313" s="59">
        <f t="shared" si="56"/>
        <v>119500</v>
      </c>
      <c r="AW313" s="59">
        <f t="shared" si="63"/>
        <v>25000</v>
      </c>
      <c r="AX313" s="60">
        <f t="shared" si="62"/>
        <v>0.85971223021582732</v>
      </c>
      <c r="AY313" s="58">
        <v>164000</v>
      </c>
    </row>
    <row r="314" spans="1:51" x14ac:dyDescent="0.25">
      <c r="A314" s="45">
        <v>2419</v>
      </c>
      <c r="B314" s="46" t="s">
        <v>7560</v>
      </c>
      <c r="C314" s="47" t="s">
        <v>2679</v>
      </c>
      <c r="D314" s="47" t="s">
        <v>495</v>
      </c>
      <c r="E314" s="48" t="s">
        <v>7689</v>
      </c>
      <c r="F314" s="49" t="s">
        <v>7559</v>
      </c>
      <c r="G314" s="49" t="s">
        <v>7559</v>
      </c>
      <c r="H314" s="50" t="s">
        <v>7559</v>
      </c>
      <c r="I314" s="46" t="s">
        <v>497</v>
      </c>
      <c r="J314" s="46">
        <v>116</v>
      </c>
      <c r="K314" s="49">
        <v>116</v>
      </c>
      <c r="L314" s="49" t="s">
        <v>7559</v>
      </c>
      <c r="M314" s="51"/>
      <c r="N314" s="51"/>
      <c r="O314" s="51"/>
      <c r="P314" s="51"/>
      <c r="Q314" s="51"/>
      <c r="R314" s="52"/>
      <c r="S314" s="53">
        <v>129600</v>
      </c>
      <c r="T314" s="54"/>
      <c r="U314" s="55"/>
      <c r="V314" s="55"/>
      <c r="W314" s="55"/>
      <c r="X314" s="56"/>
      <c r="Y314" s="57" t="s">
        <v>7684</v>
      </c>
      <c r="Z314" s="57"/>
      <c r="AA314" s="58">
        <v>370000</v>
      </c>
      <c r="AB314" s="58"/>
      <c r="AC314" s="58"/>
      <c r="AD314" s="58"/>
      <c r="AE314" s="58">
        <v>278000</v>
      </c>
      <c r="AF314" s="58"/>
      <c r="AG314" s="58">
        <v>260000</v>
      </c>
      <c r="AH314" s="58">
        <v>330000</v>
      </c>
      <c r="AI314" s="58"/>
      <c r="AJ314" s="58">
        <v>270000</v>
      </c>
      <c r="AK314" s="58"/>
      <c r="AL314" s="58"/>
      <c r="AM314" s="58">
        <v>164000</v>
      </c>
      <c r="AN314" s="58"/>
      <c r="AO314" s="58"/>
      <c r="AP314" s="58"/>
      <c r="AQ314" s="58">
        <v>164000</v>
      </c>
      <c r="AR314" s="59">
        <f t="shared" ref="AR314:AR321" si="64">COUNT(AC314:AQ314)</f>
        <v>6</v>
      </c>
      <c r="AS314" s="59">
        <f t="shared" ref="AS314:AS321" si="65">SUM(AC314:AQ314)</f>
        <v>1466000</v>
      </c>
      <c r="AT314" s="58">
        <f t="shared" si="54"/>
        <v>244300</v>
      </c>
      <c r="AU314" s="58">
        <f t="shared" si="55"/>
        <v>164000</v>
      </c>
      <c r="AV314" s="59">
        <f t="shared" si="56"/>
        <v>114700</v>
      </c>
      <c r="AW314" s="59">
        <f t="shared" si="63"/>
        <v>34400</v>
      </c>
      <c r="AX314" s="60">
        <f t="shared" si="62"/>
        <v>0.88503086419753085</v>
      </c>
      <c r="AY314" s="58">
        <v>164000</v>
      </c>
    </row>
    <row r="315" spans="1:51" x14ac:dyDescent="0.25">
      <c r="A315" s="45">
        <v>2420</v>
      </c>
      <c r="B315" s="46" t="s">
        <v>7562</v>
      </c>
      <c r="C315" s="47" t="s">
        <v>2679</v>
      </c>
      <c r="D315" s="47" t="s">
        <v>495</v>
      </c>
      <c r="E315" s="48" t="s">
        <v>7690</v>
      </c>
      <c r="F315" s="49" t="s">
        <v>7561</v>
      </c>
      <c r="G315" s="49" t="s">
        <v>7561</v>
      </c>
      <c r="H315" s="50" t="s">
        <v>7561</v>
      </c>
      <c r="I315" s="46" t="s">
        <v>497</v>
      </c>
      <c r="J315" s="46">
        <v>116</v>
      </c>
      <c r="K315" s="49">
        <v>116</v>
      </c>
      <c r="L315" s="49" t="s">
        <v>7561</v>
      </c>
      <c r="M315" s="51"/>
      <c r="N315" s="51"/>
      <c r="O315" s="51"/>
      <c r="P315" s="51"/>
      <c r="Q315" s="51"/>
      <c r="R315" s="52"/>
      <c r="S315" s="53">
        <v>129600</v>
      </c>
      <c r="T315" s="54"/>
      <c r="U315" s="55"/>
      <c r="V315" s="55"/>
      <c r="W315" s="55"/>
      <c r="X315" s="56"/>
      <c r="Y315" s="57" t="s">
        <v>7684</v>
      </c>
      <c r="Z315" s="57"/>
      <c r="AA315" s="58">
        <v>370000</v>
      </c>
      <c r="AB315" s="58"/>
      <c r="AC315" s="58"/>
      <c r="AD315" s="58"/>
      <c r="AE315" s="58"/>
      <c r="AF315" s="58"/>
      <c r="AG315" s="58">
        <v>260000</v>
      </c>
      <c r="AH315" s="58">
        <v>330000</v>
      </c>
      <c r="AI315" s="58"/>
      <c r="AJ315" s="58"/>
      <c r="AK315" s="58"/>
      <c r="AL315" s="58"/>
      <c r="AM315" s="58">
        <v>164000</v>
      </c>
      <c r="AN315" s="58"/>
      <c r="AO315" s="58"/>
      <c r="AP315" s="58"/>
      <c r="AQ315" s="58">
        <v>164000</v>
      </c>
      <c r="AR315" s="59">
        <f t="shared" si="64"/>
        <v>4</v>
      </c>
      <c r="AS315" s="59">
        <f t="shared" si="65"/>
        <v>918000</v>
      </c>
      <c r="AT315" s="58">
        <f t="shared" si="54"/>
        <v>229500</v>
      </c>
      <c r="AU315" s="58">
        <f t="shared" si="55"/>
        <v>164000</v>
      </c>
      <c r="AV315" s="59">
        <f t="shared" si="56"/>
        <v>99900</v>
      </c>
      <c r="AW315" s="59"/>
      <c r="AX315" s="60"/>
      <c r="AY315" s="58">
        <v>164000</v>
      </c>
    </row>
    <row r="316" spans="1:51" x14ac:dyDescent="0.25">
      <c r="A316" s="45">
        <v>2421</v>
      </c>
      <c r="B316" s="46" t="s">
        <v>7564</v>
      </c>
      <c r="C316" s="47" t="s">
        <v>2679</v>
      </c>
      <c r="D316" s="47" t="s">
        <v>495</v>
      </c>
      <c r="E316" s="48" t="s">
        <v>7691</v>
      </c>
      <c r="F316" s="49" t="s">
        <v>7563</v>
      </c>
      <c r="G316" s="49" t="s">
        <v>7563</v>
      </c>
      <c r="H316" s="50" t="s">
        <v>7563</v>
      </c>
      <c r="I316" s="46" t="s">
        <v>497</v>
      </c>
      <c r="J316" s="46">
        <v>116</v>
      </c>
      <c r="K316" s="49">
        <v>116</v>
      </c>
      <c r="L316" s="49" t="s">
        <v>7563</v>
      </c>
      <c r="M316" s="51"/>
      <c r="N316" s="51"/>
      <c r="O316" s="51"/>
      <c r="P316" s="51"/>
      <c r="Q316" s="51"/>
      <c r="R316" s="52"/>
      <c r="S316" s="53">
        <v>129600</v>
      </c>
      <c r="T316" s="54"/>
      <c r="U316" s="55"/>
      <c r="V316" s="55"/>
      <c r="W316" s="55"/>
      <c r="X316" s="56"/>
      <c r="Y316" s="57" t="s">
        <v>7684</v>
      </c>
      <c r="Z316" s="57"/>
      <c r="AA316" s="58">
        <v>370000</v>
      </c>
      <c r="AB316" s="58"/>
      <c r="AC316" s="58"/>
      <c r="AD316" s="58"/>
      <c r="AE316" s="58"/>
      <c r="AF316" s="58"/>
      <c r="AG316" s="58">
        <v>260000</v>
      </c>
      <c r="AH316" s="58">
        <v>330000</v>
      </c>
      <c r="AI316" s="58"/>
      <c r="AJ316" s="58">
        <v>270000</v>
      </c>
      <c r="AK316" s="58"/>
      <c r="AL316" s="58"/>
      <c r="AM316" s="58">
        <v>164000</v>
      </c>
      <c r="AN316" s="58"/>
      <c r="AO316" s="58"/>
      <c r="AP316" s="58"/>
      <c r="AQ316" s="58">
        <v>164000</v>
      </c>
      <c r="AR316" s="59">
        <f t="shared" si="64"/>
        <v>5</v>
      </c>
      <c r="AS316" s="59">
        <f t="shared" si="65"/>
        <v>1188000</v>
      </c>
      <c r="AT316" s="58">
        <f t="shared" si="54"/>
        <v>237600</v>
      </c>
      <c r="AU316" s="58">
        <f t="shared" si="55"/>
        <v>164000</v>
      </c>
      <c r="AV316" s="59">
        <f t="shared" si="56"/>
        <v>108000</v>
      </c>
      <c r="AW316" s="59"/>
      <c r="AX316" s="60"/>
      <c r="AY316" s="58">
        <v>164000</v>
      </c>
    </row>
    <row r="317" spans="1:51" x14ac:dyDescent="0.25">
      <c r="A317" s="45">
        <v>2422</v>
      </c>
      <c r="B317" s="46" t="s">
        <v>7556</v>
      </c>
      <c r="C317" s="47" t="s">
        <v>2679</v>
      </c>
      <c r="D317" s="47" t="s">
        <v>495</v>
      </c>
      <c r="E317" s="48" t="s">
        <v>7692</v>
      </c>
      <c r="F317" s="49" t="s">
        <v>7555</v>
      </c>
      <c r="G317" s="49" t="s">
        <v>7555</v>
      </c>
      <c r="H317" s="50" t="s">
        <v>7555</v>
      </c>
      <c r="I317" s="46" t="s">
        <v>497</v>
      </c>
      <c r="J317" s="46">
        <v>116</v>
      </c>
      <c r="K317" s="49">
        <v>116</v>
      </c>
      <c r="L317" s="49" t="s">
        <v>7555</v>
      </c>
      <c r="M317" s="51"/>
      <c r="N317" s="51"/>
      <c r="O317" s="51"/>
      <c r="P317" s="51"/>
      <c r="Q317" s="51"/>
      <c r="R317" s="52"/>
      <c r="S317" s="53">
        <v>129600</v>
      </c>
      <c r="T317" s="54"/>
      <c r="U317" s="55"/>
      <c r="V317" s="55"/>
      <c r="W317" s="55"/>
      <c r="X317" s="56"/>
      <c r="Y317" s="57" t="s">
        <v>7684</v>
      </c>
      <c r="Z317" s="57"/>
      <c r="AA317" s="58">
        <v>370000</v>
      </c>
      <c r="AB317" s="58"/>
      <c r="AC317" s="58"/>
      <c r="AD317" s="58"/>
      <c r="AE317" s="58">
        <v>278000</v>
      </c>
      <c r="AF317" s="58"/>
      <c r="AG317" s="58">
        <v>260000</v>
      </c>
      <c r="AH317" s="58">
        <v>330000</v>
      </c>
      <c r="AI317" s="58"/>
      <c r="AJ317" s="58"/>
      <c r="AK317" s="58"/>
      <c r="AL317" s="58"/>
      <c r="AM317" s="58">
        <v>164000</v>
      </c>
      <c r="AN317" s="58"/>
      <c r="AO317" s="58"/>
      <c r="AP317" s="58"/>
      <c r="AQ317" s="58">
        <v>164000</v>
      </c>
      <c r="AR317" s="59">
        <f t="shared" si="64"/>
        <v>5</v>
      </c>
      <c r="AS317" s="59">
        <f t="shared" si="65"/>
        <v>1196000</v>
      </c>
      <c r="AT317" s="58">
        <f t="shared" si="54"/>
        <v>239200</v>
      </c>
      <c r="AU317" s="58">
        <f t="shared" si="55"/>
        <v>164000</v>
      </c>
      <c r="AV317" s="59">
        <f t="shared" si="56"/>
        <v>109600</v>
      </c>
      <c r="AW317" s="59"/>
      <c r="AX317" s="60"/>
      <c r="AY317" s="58">
        <v>164000</v>
      </c>
    </row>
    <row r="318" spans="1:51" x14ac:dyDescent="0.25">
      <c r="A318" s="45">
        <v>2423</v>
      </c>
      <c r="B318" s="46" t="s">
        <v>7558</v>
      </c>
      <c r="C318" s="47" t="s">
        <v>2679</v>
      </c>
      <c r="D318" s="47" t="s">
        <v>495</v>
      </c>
      <c r="E318" s="48" t="s">
        <v>7693</v>
      </c>
      <c r="F318" s="49" t="s">
        <v>7557</v>
      </c>
      <c r="G318" s="49" t="s">
        <v>7557</v>
      </c>
      <c r="H318" s="50" t="s">
        <v>7557</v>
      </c>
      <c r="I318" s="46" t="s">
        <v>497</v>
      </c>
      <c r="J318" s="46">
        <v>116</v>
      </c>
      <c r="K318" s="49">
        <v>116</v>
      </c>
      <c r="L318" s="49" t="s">
        <v>7557</v>
      </c>
      <c r="M318" s="51"/>
      <c r="N318" s="51"/>
      <c r="O318" s="51"/>
      <c r="P318" s="51"/>
      <c r="Q318" s="51"/>
      <c r="R318" s="52"/>
      <c r="S318" s="53">
        <v>129600</v>
      </c>
      <c r="T318" s="54"/>
      <c r="U318" s="55"/>
      <c r="V318" s="55"/>
      <c r="W318" s="55"/>
      <c r="X318" s="56"/>
      <c r="Y318" s="57" t="s">
        <v>7684</v>
      </c>
      <c r="Z318" s="57"/>
      <c r="AA318" s="58">
        <v>370000</v>
      </c>
      <c r="AB318" s="58"/>
      <c r="AC318" s="58"/>
      <c r="AD318" s="58"/>
      <c r="AE318" s="58">
        <v>278000</v>
      </c>
      <c r="AF318" s="58"/>
      <c r="AG318" s="58"/>
      <c r="AH318" s="58">
        <v>330000</v>
      </c>
      <c r="AI318" s="58"/>
      <c r="AJ318" s="58">
        <v>270000</v>
      </c>
      <c r="AK318" s="58"/>
      <c r="AL318" s="58"/>
      <c r="AM318" s="58">
        <v>164000</v>
      </c>
      <c r="AN318" s="58"/>
      <c r="AO318" s="58"/>
      <c r="AP318" s="58"/>
      <c r="AQ318" s="58">
        <v>164000</v>
      </c>
      <c r="AR318" s="59">
        <f t="shared" si="64"/>
        <v>5</v>
      </c>
      <c r="AS318" s="59">
        <f t="shared" si="65"/>
        <v>1206000</v>
      </c>
      <c r="AT318" s="58">
        <f t="shared" si="54"/>
        <v>241200</v>
      </c>
      <c r="AU318" s="58">
        <f t="shared" si="55"/>
        <v>164000</v>
      </c>
      <c r="AV318" s="59">
        <f t="shared" si="56"/>
        <v>111600</v>
      </c>
      <c r="AW318" s="59"/>
      <c r="AX318" s="60"/>
      <c r="AY318" s="58">
        <v>164000</v>
      </c>
    </row>
    <row r="319" spans="1:51" x14ac:dyDescent="0.25">
      <c r="A319" s="45">
        <v>2424</v>
      </c>
      <c r="B319" s="46" t="s">
        <v>7566</v>
      </c>
      <c r="C319" s="47" t="s">
        <v>2679</v>
      </c>
      <c r="D319" s="47" t="s">
        <v>495</v>
      </c>
      <c r="E319" s="48" t="s">
        <v>7694</v>
      </c>
      <c r="F319" s="49" t="s">
        <v>7565</v>
      </c>
      <c r="G319" s="49" t="s">
        <v>7565</v>
      </c>
      <c r="H319" s="50" t="s">
        <v>7565</v>
      </c>
      <c r="I319" s="46" t="s">
        <v>497</v>
      </c>
      <c r="J319" s="46">
        <v>116</v>
      </c>
      <c r="K319" s="49">
        <v>116</v>
      </c>
      <c r="L319" s="49" t="s">
        <v>7565</v>
      </c>
      <c r="M319" s="51"/>
      <c r="N319" s="51"/>
      <c r="O319" s="51"/>
      <c r="P319" s="51"/>
      <c r="Q319" s="51"/>
      <c r="R319" s="52"/>
      <c r="S319" s="53">
        <v>129600</v>
      </c>
      <c r="T319" s="54"/>
      <c r="U319" s="55"/>
      <c r="V319" s="55"/>
      <c r="W319" s="55"/>
      <c r="X319" s="56"/>
      <c r="Y319" s="57" t="s">
        <v>7684</v>
      </c>
      <c r="Z319" s="57"/>
      <c r="AA319" s="58">
        <v>370000</v>
      </c>
      <c r="AB319" s="58"/>
      <c r="AC319" s="58"/>
      <c r="AD319" s="58"/>
      <c r="AE319" s="58">
        <v>278000</v>
      </c>
      <c r="AF319" s="58"/>
      <c r="AG319" s="58">
        <v>260000</v>
      </c>
      <c r="AH319" s="58">
        <v>330000</v>
      </c>
      <c r="AI319" s="58"/>
      <c r="AJ319" s="58">
        <v>270000</v>
      </c>
      <c r="AK319" s="58"/>
      <c r="AL319" s="58"/>
      <c r="AM319" s="58">
        <v>164000</v>
      </c>
      <c r="AN319" s="58"/>
      <c r="AO319" s="58"/>
      <c r="AP319" s="58"/>
      <c r="AQ319" s="58">
        <v>164000</v>
      </c>
      <c r="AR319" s="59">
        <f t="shared" si="64"/>
        <v>6</v>
      </c>
      <c r="AS319" s="59">
        <f t="shared" si="65"/>
        <v>1466000</v>
      </c>
      <c r="AT319" s="58">
        <f t="shared" si="54"/>
        <v>244300</v>
      </c>
      <c r="AU319" s="58">
        <f t="shared" si="55"/>
        <v>164000</v>
      </c>
      <c r="AV319" s="59">
        <f t="shared" si="56"/>
        <v>114700</v>
      </c>
      <c r="AW319" s="59"/>
      <c r="AX319" s="60"/>
      <c r="AY319" s="58">
        <v>164000</v>
      </c>
    </row>
    <row r="320" spans="1:51" x14ac:dyDescent="0.25">
      <c r="A320" s="45">
        <v>2425</v>
      </c>
      <c r="B320" s="46" t="s">
        <v>7568</v>
      </c>
      <c r="C320" s="47" t="s">
        <v>2679</v>
      </c>
      <c r="D320" s="47" t="s">
        <v>495</v>
      </c>
      <c r="E320" s="48" t="s">
        <v>7695</v>
      </c>
      <c r="F320" s="49" t="s">
        <v>7567</v>
      </c>
      <c r="G320" s="49" t="s">
        <v>7567</v>
      </c>
      <c r="H320" s="50" t="s">
        <v>7567</v>
      </c>
      <c r="I320" s="46" t="s">
        <v>497</v>
      </c>
      <c r="J320" s="46">
        <v>116</v>
      </c>
      <c r="K320" s="49">
        <v>116</v>
      </c>
      <c r="L320" s="49" t="s">
        <v>7567</v>
      </c>
      <c r="M320" s="51"/>
      <c r="N320" s="51"/>
      <c r="O320" s="51"/>
      <c r="P320" s="51"/>
      <c r="Q320" s="51"/>
      <c r="R320" s="52"/>
      <c r="S320" s="53">
        <v>129600</v>
      </c>
      <c r="T320" s="54"/>
      <c r="U320" s="55"/>
      <c r="V320" s="55"/>
      <c r="W320" s="55"/>
      <c r="X320" s="56"/>
      <c r="Y320" s="57" t="s">
        <v>7684</v>
      </c>
      <c r="Z320" s="57"/>
      <c r="AA320" s="58">
        <v>370000</v>
      </c>
      <c r="AB320" s="58"/>
      <c r="AC320" s="58"/>
      <c r="AD320" s="58"/>
      <c r="AE320" s="58">
        <v>278000</v>
      </c>
      <c r="AF320" s="58"/>
      <c r="AG320" s="58">
        <v>260000</v>
      </c>
      <c r="AH320" s="58">
        <v>330000</v>
      </c>
      <c r="AI320" s="58"/>
      <c r="AJ320" s="58"/>
      <c r="AK320" s="58"/>
      <c r="AL320" s="58"/>
      <c r="AM320" s="58">
        <v>164000</v>
      </c>
      <c r="AN320" s="58"/>
      <c r="AO320" s="58"/>
      <c r="AP320" s="58"/>
      <c r="AQ320" s="58">
        <v>164000</v>
      </c>
      <c r="AR320" s="59">
        <f t="shared" si="64"/>
        <v>5</v>
      </c>
      <c r="AS320" s="59">
        <f t="shared" si="65"/>
        <v>1196000</v>
      </c>
      <c r="AT320" s="58">
        <f t="shared" si="54"/>
        <v>239200</v>
      </c>
      <c r="AU320" s="58">
        <f t="shared" si="55"/>
        <v>164000</v>
      </c>
      <c r="AV320" s="59">
        <f t="shared" si="56"/>
        <v>109600</v>
      </c>
      <c r="AW320" s="59"/>
      <c r="AX320" s="60"/>
      <c r="AY320" s="58">
        <v>164000</v>
      </c>
    </row>
    <row r="321" spans="1:51" x14ac:dyDescent="0.25">
      <c r="A321" s="45">
        <v>2445</v>
      </c>
      <c r="B321" s="46" t="s">
        <v>7650</v>
      </c>
      <c r="C321" s="47"/>
      <c r="D321" s="47" t="s">
        <v>3467</v>
      </c>
      <c r="E321" s="48" t="s">
        <v>7721</v>
      </c>
      <c r="F321" s="49" t="s">
        <v>7651</v>
      </c>
      <c r="G321" s="49"/>
      <c r="H321" s="50"/>
      <c r="I321" s="46"/>
      <c r="J321" s="46"/>
      <c r="K321" s="49"/>
      <c r="L321" s="49"/>
      <c r="M321" s="51"/>
      <c r="N321" s="51"/>
      <c r="O321" s="51"/>
      <c r="P321" s="51"/>
      <c r="Q321" s="51"/>
      <c r="R321" s="52"/>
      <c r="S321" s="53">
        <v>173700</v>
      </c>
      <c r="T321" s="54"/>
      <c r="U321" s="55"/>
      <c r="V321" s="55"/>
      <c r="W321" s="55"/>
      <c r="X321" s="56"/>
      <c r="Y321" s="57" t="s">
        <v>7684</v>
      </c>
      <c r="Z321" s="57"/>
      <c r="AA321" s="58"/>
      <c r="AB321" s="58"/>
      <c r="AC321" s="58"/>
      <c r="AD321" s="58"/>
      <c r="AE321" s="58"/>
      <c r="AF321" s="58"/>
      <c r="AG321" s="58"/>
      <c r="AH321" s="58">
        <v>308000</v>
      </c>
      <c r="AI321" s="58"/>
      <c r="AJ321" s="58"/>
      <c r="AK321" s="58"/>
      <c r="AL321" s="58"/>
      <c r="AM321" s="58">
        <v>164000</v>
      </c>
      <c r="AN321" s="58"/>
      <c r="AO321" s="58"/>
      <c r="AP321" s="58"/>
      <c r="AQ321" s="58">
        <v>228000</v>
      </c>
      <c r="AR321" s="59">
        <f t="shared" si="64"/>
        <v>3</v>
      </c>
      <c r="AS321" s="59">
        <f t="shared" si="65"/>
        <v>700000</v>
      </c>
      <c r="AT321" s="58">
        <f t="shared" si="54"/>
        <v>233300</v>
      </c>
      <c r="AU321" s="58">
        <f t="shared" si="55"/>
        <v>164000</v>
      </c>
      <c r="AV321" s="59">
        <f t="shared" si="56"/>
        <v>59600</v>
      </c>
      <c r="AW321" s="59"/>
      <c r="AX321" s="60"/>
      <c r="AY321" s="58">
        <v>164000</v>
      </c>
    </row>
    <row r="322" spans="1:51" x14ac:dyDescent="0.25">
      <c r="A322" s="45">
        <v>2316</v>
      </c>
      <c r="B322" s="46"/>
      <c r="C322" s="47"/>
      <c r="D322" s="47" t="s">
        <v>7452</v>
      </c>
      <c r="E322" s="48">
        <v>16.420000000000002</v>
      </c>
      <c r="F322" s="49" t="s">
        <v>7339</v>
      </c>
      <c r="G322" s="49" t="s">
        <v>7346</v>
      </c>
      <c r="H322" s="50"/>
      <c r="I322" s="46"/>
      <c r="J322" s="46"/>
      <c r="K322" s="49"/>
      <c r="L322" s="49"/>
      <c r="M322" s="51"/>
      <c r="N322" s="51"/>
      <c r="O322" s="51"/>
      <c r="P322" s="51"/>
      <c r="Q322" s="51"/>
      <c r="R322" s="52"/>
      <c r="S322" s="61">
        <v>0</v>
      </c>
      <c r="T322" s="54"/>
      <c r="U322" s="55"/>
      <c r="V322" s="55"/>
      <c r="W322" s="55"/>
      <c r="X322" s="56"/>
      <c r="Y322" s="57" t="s">
        <v>7684</v>
      </c>
      <c r="Z322" s="57"/>
      <c r="AA322" s="58"/>
      <c r="AB322" s="58"/>
      <c r="AC322" s="58"/>
      <c r="AD322" s="58"/>
      <c r="AE322" s="58"/>
      <c r="AF322" s="58"/>
      <c r="AG322" s="58"/>
      <c r="AH322" s="58">
        <v>221000</v>
      </c>
      <c r="AI322" s="58"/>
      <c r="AJ322" s="58"/>
      <c r="AK322" s="58">
        <v>250000</v>
      </c>
      <c r="AL322" s="58"/>
      <c r="AM322" s="58">
        <v>164000</v>
      </c>
      <c r="AN322" s="58"/>
      <c r="AO322" s="58"/>
      <c r="AP322" s="58"/>
      <c r="AQ322" s="58"/>
      <c r="AR322" s="59">
        <f>COUNT(AA322:AQ322)</f>
        <v>3</v>
      </c>
      <c r="AS322" s="59">
        <f>SUM(AA322:AQ322)</f>
        <v>635000</v>
      </c>
      <c r="AT322" s="58">
        <f t="shared" si="54"/>
        <v>211700</v>
      </c>
      <c r="AU322" s="58">
        <f t="shared" si="55"/>
        <v>164000</v>
      </c>
      <c r="AV322" s="59">
        <f t="shared" si="56"/>
        <v>211700</v>
      </c>
      <c r="AW322" s="59">
        <f>AT322-S322</f>
        <v>211700</v>
      </c>
      <c r="AX322" s="60" t="e">
        <f>AT322/S322-100%</f>
        <v>#DIV/0!</v>
      </c>
      <c r="AY322" s="58">
        <v>164000</v>
      </c>
    </row>
    <row r="323" spans="1:51" ht="31.5" x14ac:dyDescent="0.25">
      <c r="A323" s="45">
        <v>2464</v>
      </c>
      <c r="B323" s="46" t="s">
        <v>7657</v>
      </c>
      <c r="C323" s="47"/>
      <c r="D323" s="47" t="s">
        <v>2020</v>
      </c>
      <c r="E323" s="48" t="s">
        <v>7701</v>
      </c>
      <c r="F323" s="49" t="s">
        <v>7658</v>
      </c>
      <c r="G323" s="49"/>
      <c r="H323" s="50" t="s">
        <v>7456</v>
      </c>
      <c r="I323" s="46"/>
      <c r="J323" s="46"/>
      <c r="K323" s="49"/>
      <c r="L323" s="49"/>
      <c r="M323" s="51"/>
      <c r="N323" s="51"/>
      <c r="O323" s="51"/>
      <c r="P323" s="51"/>
      <c r="Q323" s="51"/>
      <c r="R323" s="52"/>
      <c r="S323" s="53">
        <v>5474500</v>
      </c>
      <c r="T323" s="54"/>
      <c r="U323" s="55"/>
      <c r="V323" s="55"/>
      <c r="W323" s="55"/>
      <c r="X323" s="56"/>
      <c r="Y323" s="57" t="s">
        <v>7684</v>
      </c>
      <c r="Z323" s="57"/>
      <c r="AA323" s="58"/>
      <c r="AB323" s="58"/>
      <c r="AC323" s="58"/>
      <c r="AD323" s="58"/>
      <c r="AE323" s="58"/>
      <c r="AF323" s="58"/>
      <c r="AG323" s="58"/>
      <c r="AH323" s="58">
        <v>14432000</v>
      </c>
      <c r="AI323" s="58"/>
      <c r="AJ323" s="58"/>
      <c r="AK323" s="58"/>
      <c r="AL323" s="58"/>
      <c r="AM323" s="58">
        <v>164000</v>
      </c>
      <c r="AN323" s="58"/>
      <c r="AO323" s="58"/>
      <c r="AP323" s="58"/>
      <c r="AQ323" s="58">
        <v>7472000</v>
      </c>
      <c r="AR323" s="59">
        <f>COUNT(AC323:AQ323)</f>
        <v>3</v>
      </c>
      <c r="AS323" s="59">
        <f>SUM(AC323:AQ323)</f>
        <v>22068000</v>
      </c>
      <c r="AT323" s="58">
        <f t="shared" si="54"/>
        <v>7356000</v>
      </c>
      <c r="AU323" s="58">
        <f t="shared" si="55"/>
        <v>164000</v>
      </c>
      <c r="AV323" s="59">
        <f t="shared" si="56"/>
        <v>1881500</v>
      </c>
      <c r="AW323" s="59"/>
      <c r="AX323" s="60"/>
      <c r="AY323" s="58">
        <v>164000</v>
      </c>
    </row>
    <row r="324" spans="1:51" ht="31.5" x14ac:dyDescent="0.25">
      <c r="A324" s="45">
        <v>695</v>
      </c>
      <c r="B324" s="46" t="s">
        <v>2562</v>
      </c>
      <c r="C324" s="47" t="s">
        <v>2563</v>
      </c>
      <c r="D324" s="47" t="s">
        <v>496</v>
      </c>
      <c r="E324" s="48" t="s">
        <v>2564</v>
      </c>
      <c r="F324" s="49" t="s">
        <v>2565</v>
      </c>
      <c r="G324" s="49" t="s">
        <v>2565</v>
      </c>
      <c r="H324" s="50" t="s">
        <v>2565</v>
      </c>
      <c r="I324" s="46" t="s">
        <v>497</v>
      </c>
      <c r="J324" s="46">
        <v>80</v>
      </c>
      <c r="K324" s="49">
        <v>80</v>
      </c>
      <c r="L324" s="49" t="s">
        <v>2566</v>
      </c>
      <c r="M324" s="51">
        <v>109000</v>
      </c>
      <c r="N324" s="51">
        <f t="shared" ref="N324:N387" si="66">P324-M324</f>
        <v>34000</v>
      </c>
      <c r="O324" s="51">
        <v>34434.782608695597</v>
      </c>
      <c r="P324" s="51">
        <v>143000</v>
      </c>
      <c r="Q324" s="51">
        <f t="shared" ref="Q324:Q387" si="67">+O324/1800000*2340000</f>
        <v>44765.217391304272</v>
      </c>
      <c r="R324" s="52">
        <f t="shared" ref="R324:R387" si="68">+M324+Q324</f>
        <v>153765.21739130426</v>
      </c>
      <c r="S324" s="53">
        <v>153700</v>
      </c>
      <c r="T324" s="54">
        <v>0</v>
      </c>
      <c r="U324" s="55" t="s">
        <v>471</v>
      </c>
      <c r="V324" s="55" t="s">
        <v>1197</v>
      </c>
      <c r="W324" s="55" t="s">
        <v>173</v>
      </c>
      <c r="X324" s="56">
        <v>43294</v>
      </c>
      <c r="Y324" s="57" t="s">
        <v>7685</v>
      </c>
      <c r="Z324" s="57"/>
      <c r="AA324" s="58"/>
      <c r="AB324" s="58"/>
      <c r="AC324" s="58"/>
      <c r="AD324" s="58"/>
      <c r="AE324" s="58"/>
      <c r="AF324" s="58"/>
      <c r="AG324" s="58">
        <v>300000</v>
      </c>
      <c r="AH324" s="58"/>
      <c r="AI324" s="58"/>
      <c r="AJ324" s="58">
        <v>164400</v>
      </c>
      <c r="AK324" s="58"/>
      <c r="AL324" s="58"/>
      <c r="AM324" s="58"/>
      <c r="AN324" s="58"/>
      <c r="AO324" s="58"/>
      <c r="AP324" s="58"/>
      <c r="AQ324" s="58">
        <v>197000</v>
      </c>
      <c r="AR324" s="59">
        <f t="shared" ref="AR324:AR387" si="69">COUNT(AA324:AQ324)</f>
        <v>3</v>
      </c>
      <c r="AS324" s="59">
        <f t="shared" ref="AS324:AS387" si="70">SUM(AA324:AQ324)</f>
        <v>661400</v>
      </c>
      <c r="AT324" s="58">
        <f t="shared" si="54"/>
        <v>220500</v>
      </c>
      <c r="AU324" s="58">
        <f t="shared" si="55"/>
        <v>164400</v>
      </c>
      <c r="AV324" s="59">
        <f t="shared" si="56"/>
        <v>66800</v>
      </c>
      <c r="AW324" s="59">
        <f t="shared" ref="AW324:AW332" si="71">AU324-S324</f>
        <v>10700</v>
      </c>
      <c r="AX324" s="60">
        <f t="shared" ref="AX324:AX387" si="72">AT324/S324-100%</f>
        <v>0.43461288223812633</v>
      </c>
      <c r="AY324" s="58">
        <v>164400</v>
      </c>
    </row>
    <row r="325" spans="1:51" ht="31.5" x14ac:dyDescent="0.25">
      <c r="A325" s="45">
        <v>701</v>
      </c>
      <c r="B325" s="46" t="s">
        <v>2582</v>
      </c>
      <c r="C325" s="47" t="s">
        <v>2563</v>
      </c>
      <c r="D325" s="47" t="s">
        <v>496</v>
      </c>
      <c r="E325" s="48" t="s">
        <v>2583</v>
      </c>
      <c r="F325" s="49" t="s">
        <v>2584</v>
      </c>
      <c r="G325" s="49" t="s">
        <v>2584</v>
      </c>
      <c r="H325" s="50" t="s">
        <v>2584</v>
      </c>
      <c r="I325" s="46" t="s">
        <v>497</v>
      </c>
      <c r="J325" s="46">
        <v>80</v>
      </c>
      <c r="K325" s="49">
        <v>80</v>
      </c>
      <c r="L325" s="49" t="s">
        <v>2566</v>
      </c>
      <c r="M325" s="51">
        <v>109000</v>
      </c>
      <c r="N325" s="51">
        <f t="shared" si="66"/>
        <v>34000</v>
      </c>
      <c r="O325" s="51">
        <v>34434.782608695597</v>
      </c>
      <c r="P325" s="51">
        <v>143000</v>
      </c>
      <c r="Q325" s="51">
        <f t="shared" si="67"/>
        <v>44765.217391304272</v>
      </c>
      <c r="R325" s="52">
        <f t="shared" si="68"/>
        <v>153765.21739130426</v>
      </c>
      <c r="S325" s="53">
        <v>153700</v>
      </c>
      <c r="T325" s="54">
        <v>0</v>
      </c>
      <c r="U325" s="55" t="s">
        <v>471</v>
      </c>
      <c r="V325" s="55" t="s">
        <v>1197</v>
      </c>
      <c r="W325" s="55" t="s">
        <v>173</v>
      </c>
      <c r="X325" s="56">
        <v>43294</v>
      </c>
      <c r="Y325" s="57" t="s">
        <v>7685</v>
      </c>
      <c r="Z325" s="57"/>
      <c r="AA325" s="58"/>
      <c r="AB325" s="58"/>
      <c r="AC325" s="58"/>
      <c r="AD325" s="58"/>
      <c r="AE325" s="58"/>
      <c r="AF325" s="58"/>
      <c r="AG325" s="58">
        <v>300000</v>
      </c>
      <c r="AH325" s="58"/>
      <c r="AI325" s="58"/>
      <c r="AJ325" s="58">
        <v>164400</v>
      </c>
      <c r="AK325" s="58"/>
      <c r="AL325" s="58"/>
      <c r="AM325" s="58"/>
      <c r="AN325" s="58"/>
      <c r="AO325" s="58"/>
      <c r="AP325" s="58"/>
      <c r="AQ325" s="58">
        <v>197000</v>
      </c>
      <c r="AR325" s="59">
        <f t="shared" si="69"/>
        <v>3</v>
      </c>
      <c r="AS325" s="59">
        <f t="shared" si="70"/>
        <v>661400</v>
      </c>
      <c r="AT325" s="58">
        <f t="shared" si="54"/>
        <v>220500</v>
      </c>
      <c r="AU325" s="58">
        <f t="shared" si="55"/>
        <v>164400</v>
      </c>
      <c r="AV325" s="59">
        <f t="shared" si="56"/>
        <v>66800</v>
      </c>
      <c r="AW325" s="59">
        <f t="shared" si="71"/>
        <v>10700</v>
      </c>
      <c r="AX325" s="60">
        <f t="shared" si="72"/>
        <v>0.43461288223812633</v>
      </c>
      <c r="AY325" s="58">
        <v>164400</v>
      </c>
    </row>
    <row r="326" spans="1:51" ht="31.5" x14ac:dyDescent="0.25">
      <c r="A326" s="45">
        <v>696</v>
      </c>
      <c r="B326" s="46" t="s">
        <v>2567</v>
      </c>
      <c r="C326" s="47" t="s">
        <v>2563</v>
      </c>
      <c r="D326" s="47" t="s">
        <v>495</v>
      </c>
      <c r="E326" s="48" t="s">
        <v>2568</v>
      </c>
      <c r="F326" s="49" t="s">
        <v>2569</v>
      </c>
      <c r="G326" s="49" t="s">
        <v>2569</v>
      </c>
      <c r="H326" s="50" t="s">
        <v>2569</v>
      </c>
      <c r="I326" s="46" t="s">
        <v>497</v>
      </c>
      <c r="J326" s="46">
        <v>80</v>
      </c>
      <c r="K326" s="49">
        <v>80</v>
      </c>
      <c r="L326" s="49" t="s">
        <v>2566</v>
      </c>
      <c r="M326" s="51">
        <v>109000</v>
      </c>
      <c r="N326" s="51">
        <f t="shared" si="66"/>
        <v>34000</v>
      </c>
      <c r="O326" s="51">
        <v>34434.782608695597</v>
      </c>
      <c r="P326" s="51">
        <v>143000</v>
      </c>
      <c r="Q326" s="51">
        <f t="shared" si="67"/>
        <v>44765.217391304272</v>
      </c>
      <c r="R326" s="52">
        <f t="shared" si="68"/>
        <v>153765.21739130426</v>
      </c>
      <c r="S326" s="53">
        <v>153700</v>
      </c>
      <c r="T326" s="54">
        <v>0</v>
      </c>
      <c r="U326" s="55" t="s">
        <v>471</v>
      </c>
      <c r="V326" s="55" t="s">
        <v>1197</v>
      </c>
      <c r="W326" s="55" t="s">
        <v>173</v>
      </c>
      <c r="X326" s="56">
        <v>43294</v>
      </c>
      <c r="Y326" s="57" t="s">
        <v>7684</v>
      </c>
      <c r="Z326" s="57"/>
      <c r="AA326" s="58"/>
      <c r="AB326" s="58"/>
      <c r="AC326" s="58"/>
      <c r="AD326" s="58"/>
      <c r="AE326" s="58"/>
      <c r="AF326" s="58"/>
      <c r="AG326" s="58">
        <v>300000</v>
      </c>
      <c r="AH326" s="58"/>
      <c r="AI326" s="58"/>
      <c r="AJ326" s="58">
        <v>164400</v>
      </c>
      <c r="AK326" s="58"/>
      <c r="AL326" s="58"/>
      <c r="AM326" s="58">
        <v>400000</v>
      </c>
      <c r="AN326" s="58"/>
      <c r="AO326" s="58"/>
      <c r="AP326" s="58"/>
      <c r="AQ326" s="58">
        <v>197000</v>
      </c>
      <c r="AR326" s="59">
        <f t="shared" si="69"/>
        <v>4</v>
      </c>
      <c r="AS326" s="59">
        <f t="shared" si="70"/>
        <v>1061400</v>
      </c>
      <c r="AT326" s="58">
        <f t="shared" ref="AT326:AT389" si="73">ROUND(AS326/AR326,-2)</f>
        <v>265400</v>
      </c>
      <c r="AU326" s="58">
        <f t="shared" ref="AU326:AU389" si="74">MIN(AA326:AQ326)</f>
        <v>164400</v>
      </c>
      <c r="AV326" s="59">
        <f t="shared" ref="AV326:AV389" si="75">AT326-S326</f>
        <v>111700</v>
      </c>
      <c r="AW326" s="59">
        <f t="shared" si="71"/>
        <v>10700</v>
      </c>
      <c r="AX326" s="60">
        <f t="shared" si="72"/>
        <v>0.72674040338321411</v>
      </c>
      <c r="AY326" s="58">
        <v>164400</v>
      </c>
    </row>
    <row r="327" spans="1:51" ht="31.5" x14ac:dyDescent="0.25">
      <c r="A327" s="45">
        <v>697</v>
      </c>
      <c r="B327" s="46" t="s">
        <v>2570</v>
      </c>
      <c r="C327" s="47" t="s">
        <v>2563</v>
      </c>
      <c r="D327" s="47" t="s">
        <v>495</v>
      </c>
      <c r="E327" s="48" t="s">
        <v>2571</v>
      </c>
      <c r="F327" s="49" t="s">
        <v>2572</v>
      </c>
      <c r="G327" s="49" t="s">
        <v>2572</v>
      </c>
      <c r="H327" s="50" t="s">
        <v>2572</v>
      </c>
      <c r="I327" s="46" t="s">
        <v>497</v>
      </c>
      <c r="J327" s="46">
        <v>80</v>
      </c>
      <c r="K327" s="49">
        <v>80</v>
      </c>
      <c r="L327" s="49" t="s">
        <v>2566</v>
      </c>
      <c r="M327" s="51">
        <v>109000</v>
      </c>
      <c r="N327" s="51">
        <f t="shared" si="66"/>
        <v>34000</v>
      </c>
      <c r="O327" s="51">
        <v>34434.782608695597</v>
      </c>
      <c r="P327" s="51">
        <v>143000</v>
      </c>
      <c r="Q327" s="51">
        <f t="shared" si="67"/>
        <v>44765.217391304272</v>
      </c>
      <c r="R327" s="52">
        <f t="shared" si="68"/>
        <v>153765.21739130426</v>
      </c>
      <c r="S327" s="53">
        <v>153700</v>
      </c>
      <c r="T327" s="54">
        <v>0</v>
      </c>
      <c r="U327" s="55" t="s">
        <v>471</v>
      </c>
      <c r="V327" s="55" t="s">
        <v>1197</v>
      </c>
      <c r="W327" s="55" t="s">
        <v>173</v>
      </c>
      <c r="X327" s="56">
        <v>43294</v>
      </c>
      <c r="Y327" s="57" t="s">
        <v>7684</v>
      </c>
      <c r="Z327" s="57"/>
      <c r="AA327" s="58"/>
      <c r="AB327" s="58"/>
      <c r="AC327" s="58"/>
      <c r="AD327" s="58"/>
      <c r="AE327" s="58"/>
      <c r="AF327" s="58"/>
      <c r="AG327" s="58">
        <v>300000</v>
      </c>
      <c r="AH327" s="58"/>
      <c r="AI327" s="58"/>
      <c r="AJ327" s="58">
        <v>164400</v>
      </c>
      <c r="AK327" s="58"/>
      <c r="AL327" s="58"/>
      <c r="AM327" s="58">
        <v>400000</v>
      </c>
      <c r="AN327" s="58"/>
      <c r="AO327" s="58"/>
      <c r="AP327" s="58"/>
      <c r="AQ327" s="58">
        <v>197000</v>
      </c>
      <c r="AR327" s="59">
        <f t="shared" si="69"/>
        <v>4</v>
      </c>
      <c r="AS327" s="59">
        <f t="shared" si="70"/>
        <v>1061400</v>
      </c>
      <c r="AT327" s="58">
        <f t="shared" si="73"/>
        <v>265400</v>
      </c>
      <c r="AU327" s="58">
        <f t="shared" si="74"/>
        <v>164400</v>
      </c>
      <c r="AV327" s="59">
        <f t="shared" si="75"/>
        <v>111700</v>
      </c>
      <c r="AW327" s="59">
        <f t="shared" si="71"/>
        <v>10700</v>
      </c>
      <c r="AX327" s="60">
        <f t="shared" si="72"/>
        <v>0.72674040338321411</v>
      </c>
      <c r="AY327" s="58">
        <v>164400</v>
      </c>
    </row>
    <row r="328" spans="1:51" ht="31.5" x14ac:dyDescent="0.25">
      <c r="A328" s="45">
        <v>698</v>
      </c>
      <c r="B328" s="46" t="s">
        <v>2573</v>
      </c>
      <c r="C328" s="47" t="s">
        <v>2563</v>
      </c>
      <c r="D328" s="47" t="s">
        <v>496</v>
      </c>
      <c r="E328" s="48" t="s">
        <v>2574</v>
      </c>
      <c r="F328" s="49" t="s">
        <v>2575</v>
      </c>
      <c r="G328" s="49" t="s">
        <v>2575</v>
      </c>
      <c r="H328" s="50" t="s">
        <v>2575</v>
      </c>
      <c r="I328" s="46" t="s">
        <v>499</v>
      </c>
      <c r="J328" s="46">
        <v>80</v>
      </c>
      <c r="K328" s="49">
        <v>80</v>
      </c>
      <c r="L328" s="49" t="s">
        <v>2566</v>
      </c>
      <c r="M328" s="51">
        <v>109000</v>
      </c>
      <c r="N328" s="51">
        <f t="shared" si="66"/>
        <v>34000</v>
      </c>
      <c r="O328" s="51">
        <v>34434.782608695597</v>
      </c>
      <c r="P328" s="51">
        <v>143000</v>
      </c>
      <c r="Q328" s="51">
        <f t="shared" si="67"/>
        <v>44765.217391304272</v>
      </c>
      <c r="R328" s="52">
        <f t="shared" si="68"/>
        <v>153765.21739130426</v>
      </c>
      <c r="S328" s="53">
        <v>153700</v>
      </c>
      <c r="T328" s="54">
        <v>0</v>
      </c>
      <c r="U328" s="55" t="s">
        <v>471</v>
      </c>
      <c r="V328" s="55" t="s">
        <v>1197</v>
      </c>
      <c r="W328" s="55" t="s">
        <v>173</v>
      </c>
      <c r="X328" s="56">
        <v>43294</v>
      </c>
      <c r="Y328" s="57" t="s">
        <v>7684</v>
      </c>
      <c r="Z328" s="57"/>
      <c r="AA328" s="58"/>
      <c r="AB328" s="58"/>
      <c r="AC328" s="58"/>
      <c r="AD328" s="58"/>
      <c r="AE328" s="58"/>
      <c r="AF328" s="58"/>
      <c r="AG328" s="58">
        <v>300000</v>
      </c>
      <c r="AH328" s="58"/>
      <c r="AI328" s="58"/>
      <c r="AJ328" s="58">
        <v>164400</v>
      </c>
      <c r="AK328" s="58"/>
      <c r="AL328" s="58"/>
      <c r="AM328" s="58"/>
      <c r="AN328" s="58"/>
      <c r="AO328" s="58"/>
      <c r="AP328" s="58"/>
      <c r="AQ328" s="58">
        <v>197000</v>
      </c>
      <c r="AR328" s="59">
        <f t="shared" si="69"/>
        <v>3</v>
      </c>
      <c r="AS328" s="59">
        <f t="shared" si="70"/>
        <v>661400</v>
      </c>
      <c r="AT328" s="58">
        <f t="shared" si="73"/>
        <v>220500</v>
      </c>
      <c r="AU328" s="58">
        <f t="shared" si="74"/>
        <v>164400</v>
      </c>
      <c r="AV328" s="59">
        <f t="shared" si="75"/>
        <v>66800</v>
      </c>
      <c r="AW328" s="59">
        <f t="shared" si="71"/>
        <v>10700</v>
      </c>
      <c r="AX328" s="60">
        <f t="shared" si="72"/>
        <v>0.43461288223812633</v>
      </c>
      <c r="AY328" s="58">
        <v>164400</v>
      </c>
    </row>
    <row r="329" spans="1:51" ht="31.5" x14ac:dyDescent="0.25">
      <c r="A329" s="45">
        <v>699</v>
      </c>
      <c r="B329" s="46" t="s">
        <v>2576</v>
      </c>
      <c r="C329" s="47" t="s">
        <v>2563</v>
      </c>
      <c r="D329" s="47" t="s">
        <v>496</v>
      </c>
      <c r="E329" s="48" t="s">
        <v>2577</v>
      </c>
      <c r="F329" s="49" t="s">
        <v>2578</v>
      </c>
      <c r="G329" s="49" t="s">
        <v>2578</v>
      </c>
      <c r="H329" s="50" t="s">
        <v>2578</v>
      </c>
      <c r="I329" s="46" t="s">
        <v>439</v>
      </c>
      <c r="J329" s="46">
        <v>80</v>
      </c>
      <c r="K329" s="49">
        <v>80</v>
      </c>
      <c r="L329" s="49" t="s">
        <v>2566</v>
      </c>
      <c r="M329" s="51">
        <v>109000</v>
      </c>
      <c r="N329" s="51">
        <f t="shared" si="66"/>
        <v>34000</v>
      </c>
      <c r="O329" s="51">
        <v>34434.782608695597</v>
      </c>
      <c r="P329" s="51">
        <v>143000</v>
      </c>
      <c r="Q329" s="51">
        <f t="shared" si="67"/>
        <v>44765.217391304272</v>
      </c>
      <c r="R329" s="52">
        <f t="shared" si="68"/>
        <v>153765.21739130426</v>
      </c>
      <c r="S329" s="53">
        <v>153700</v>
      </c>
      <c r="T329" s="54">
        <v>0</v>
      </c>
      <c r="U329" s="55" t="s">
        <v>471</v>
      </c>
      <c r="V329" s="55" t="s">
        <v>1197</v>
      </c>
      <c r="W329" s="55" t="s">
        <v>173</v>
      </c>
      <c r="X329" s="56">
        <v>43294</v>
      </c>
      <c r="Y329" s="57" t="s">
        <v>7684</v>
      </c>
      <c r="Z329" s="57"/>
      <c r="AA329" s="58"/>
      <c r="AB329" s="58"/>
      <c r="AC329" s="58"/>
      <c r="AD329" s="58"/>
      <c r="AE329" s="58"/>
      <c r="AF329" s="58"/>
      <c r="AG329" s="58">
        <v>300000</v>
      </c>
      <c r="AH329" s="58"/>
      <c r="AI329" s="58"/>
      <c r="AJ329" s="58">
        <v>164400</v>
      </c>
      <c r="AK329" s="58"/>
      <c r="AL329" s="58"/>
      <c r="AM329" s="58"/>
      <c r="AN329" s="58"/>
      <c r="AO329" s="58"/>
      <c r="AP329" s="58"/>
      <c r="AQ329" s="58">
        <v>197000</v>
      </c>
      <c r="AR329" s="59">
        <f t="shared" si="69"/>
        <v>3</v>
      </c>
      <c r="AS329" s="59">
        <f t="shared" si="70"/>
        <v>661400</v>
      </c>
      <c r="AT329" s="58">
        <f t="shared" si="73"/>
        <v>220500</v>
      </c>
      <c r="AU329" s="58">
        <f t="shared" si="74"/>
        <v>164400</v>
      </c>
      <c r="AV329" s="59">
        <f t="shared" si="75"/>
        <v>66800</v>
      </c>
      <c r="AW329" s="59">
        <f t="shared" si="71"/>
        <v>10700</v>
      </c>
      <c r="AX329" s="60">
        <f t="shared" si="72"/>
        <v>0.43461288223812633</v>
      </c>
      <c r="AY329" s="58">
        <v>164400</v>
      </c>
    </row>
    <row r="330" spans="1:51" ht="31.5" x14ac:dyDescent="0.25">
      <c r="A330" s="45">
        <v>700</v>
      </c>
      <c r="B330" s="46" t="s">
        <v>2579</v>
      </c>
      <c r="C330" s="47" t="s">
        <v>2563</v>
      </c>
      <c r="D330" s="47" t="s">
        <v>495</v>
      </c>
      <c r="E330" s="48" t="s">
        <v>2580</v>
      </c>
      <c r="F330" s="49" t="s">
        <v>2581</v>
      </c>
      <c r="G330" s="49" t="s">
        <v>2581</v>
      </c>
      <c r="H330" s="50" t="s">
        <v>2581</v>
      </c>
      <c r="I330" s="46" t="s">
        <v>497</v>
      </c>
      <c r="J330" s="46">
        <v>80</v>
      </c>
      <c r="K330" s="49">
        <v>80</v>
      </c>
      <c r="L330" s="49" t="s">
        <v>2566</v>
      </c>
      <c r="M330" s="51">
        <v>109000</v>
      </c>
      <c r="N330" s="51">
        <f t="shared" si="66"/>
        <v>34000</v>
      </c>
      <c r="O330" s="51">
        <v>34434.782608695597</v>
      </c>
      <c r="P330" s="51">
        <v>143000</v>
      </c>
      <c r="Q330" s="51">
        <f t="shared" si="67"/>
        <v>44765.217391304272</v>
      </c>
      <c r="R330" s="52">
        <f t="shared" si="68"/>
        <v>153765.21739130426</v>
      </c>
      <c r="S330" s="53">
        <v>153700</v>
      </c>
      <c r="T330" s="54">
        <v>0</v>
      </c>
      <c r="U330" s="55" t="s">
        <v>471</v>
      </c>
      <c r="V330" s="55" t="s">
        <v>1197</v>
      </c>
      <c r="W330" s="55" t="s">
        <v>173</v>
      </c>
      <c r="X330" s="56">
        <v>43294</v>
      </c>
      <c r="Y330" s="57" t="s">
        <v>7684</v>
      </c>
      <c r="Z330" s="57"/>
      <c r="AA330" s="58"/>
      <c r="AB330" s="58"/>
      <c r="AC330" s="58"/>
      <c r="AD330" s="58"/>
      <c r="AE330" s="58"/>
      <c r="AF330" s="58"/>
      <c r="AG330" s="58">
        <v>300000</v>
      </c>
      <c r="AH330" s="58"/>
      <c r="AI330" s="58"/>
      <c r="AJ330" s="58">
        <v>164400</v>
      </c>
      <c r="AK330" s="58"/>
      <c r="AL330" s="58"/>
      <c r="AM330" s="58">
        <v>400000</v>
      </c>
      <c r="AN330" s="58"/>
      <c r="AO330" s="58"/>
      <c r="AP330" s="58"/>
      <c r="AQ330" s="58"/>
      <c r="AR330" s="59">
        <f t="shared" si="69"/>
        <v>3</v>
      </c>
      <c r="AS330" s="59">
        <f t="shared" si="70"/>
        <v>864400</v>
      </c>
      <c r="AT330" s="58">
        <f t="shared" si="73"/>
        <v>288100</v>
      </c>
      <c r="AU330" s="58">
        <f t="shared" si="74"/>
        <v>164400</v>
      </c>
      <c r="AV330" s="59">
        <f t="shared" si="75"/>
        <v>134400</v>
      </c>
      <c r="AW330" s="59">
        <f t="shared" si="71"/>
        <v>10700</v>
      </c>
      <c r="AX330" s="60">
        <f t="shared" si="72"/>
        <v>0.87443070917371513</v>
      </c>
      <c r="AY330" s="58">
        <v>164400</v>
      </c>
    </row>
    <row r="331" spans="1:51" ht="47.25" x14ac:dyDescent="0.25">
      <c r="A331" s="45">
        <v>2124</v>
      </c>
      <c r="B331" s="46" t="s">
        <v>7066</v>
      </c>
      <c r="C331" s="47" t="s">
        <v>7064</v>
      </c>
      <c r="D331" s="47" t="s">
        <v>1742</v>
      </c>
      <c r="E331" s="48" t="s">
        <v>7067</v>
      </c>
      <c r="F331" s="49" t="s">
        <v>7068</v>
      </c>
      <c r="G331" s="49" t="s">
        <v>7068</v>
      </c>
      <c r="H331" s="50" t="s">
        <v>7068</v>
      </c>
      <c r="I331" s="46"/>
      <c r="J331" s="46">
        <v>1816</v>
      </c>
      <c r="K331" s="49">
        <v>1816</v>
      </c>
      <c r="L331" s="49" t="s">
        <v>7065</v>
      </c>
      <c r="M331" s="51">
        <v>120000</v>
      </c>
      <c r="N331" s="51">
        <f t="shared" si="66"/>
        <v>12000</v>
      </c>
      <c r="O331" s="51">
        <v>12521.7391304348</v>
      </c>
      <c r="P331" s="51">
        <v>132000</v>
      </c>
      <c r="Q331" s="51">
        <f t="shared" si="67"/>
        <v>16278.26086956524</v>
      </c>
      <c r="R331" s="52">
        <f t="shared" si="68"/>
        <v>136278.26086956525</v>
      </c>
      <c r="S331" s="53">
        <v>136200</v>
      </c>
      <c r="T331" s="54">
        <v>0</v>
      </c>
      <c r="U331" s="55" t="s">
        <v>1743</v>
      </c>
      <c r="V331" s="55" t="s">
        <v>7052</v>
      </c>
      <c r="W331" s="55" t="s">
        <v>195</v>
      </c>
      <c r="X331" s="56">
        <v>43294</v>
      </c>
      <c r="Y331" s="57" t="s">
        <v>7685</v>
      </c>
      <c r="Z331" s="57"/>
      <c r="AA331" s="58"/>
      <c r="AB331" s="58"/>
      <c r="AC331" s="58"/>
      <c r="AD331" s="58"/>
      <c r="AE331" s="58"/>
      <c r="AF331" s="58"/>
      <c r="AG331" s="58"/>
      <c r="AH331" s="58">
        <v>260000</v>
      </c>
      <c r="AI331" s="58"/>
      <c r="AJ331" s="58">
        <v>169000</v>
      </c>
      <c r="AK331" s="58"/>
      <c r="AL331" s="58"/>
      <c r="AM331" s="58"/>
      <c r="AN331" s="58"/>
      <c r="AO331" s="58"/>
      <c r="AP331" s="58"/>
      <c r="AQ331" s="58">
        <v>177000</v>
      </c>
      <c r="AR331" s="59">
        <f t="shared" si="69"/>
        <v>3</v>
      </c>
      <c r="AS331" s="59">
        <f t="shared" si="70"/>
        <v>606000</v>
      </c>
      <c r="AT331" s="58">
        <f t="shared" si="73"/>
        <v>202000</v>
      </c>
      <c r="AU331" s="58">
        <f t="shared" si="74"/>
        <v>169000</v>
      </c>
      <c r="AV331" s="59">
        <f t="shared" si="75"/>
        <v>65800</v>
      </c>
      <c r="AW331" s="59">
        <f t="shared" si="71"/>
        <v>32800</v>
      </c>
      <c r="AX331" s="60">
        <f t="shared" si="72"/>
        <v>0.4831130690161527</v>
      </c>
      <c r="AY331" s="58">
        <v>169000</v>
      </c>
    </row>
    <row r="332" spans="1:51" ht="31.5" x14ac:dyDescent="0.25">
      <c r="A332" s="45">
        <v>1948</v>
      </c>
      <c r="B332" s="46" t="s">
        <v>6295</v>
      </c>
      <c r="C332" s="47" t="s">
        <v>6296</v>
      </c>
      <c r="D332" s="47" t="s">
        <v>2677</v>
      </c>
      <c r="E332" s="48" t="s">
        <v>6297</v>
      </c>
      <c r="F332" s="49" t="s">
        <v>6298</v>
      </c>
      <c r="G332" s="49" t="s">
        <v>6298</v>
      </c>
      <c r="H332" s="50" t="s">
        <v>6298</v>
      </c>
      <c r="I332" s="46" t="s">
        <v>497</v>
      </c>
      <c r="J332" s="46">
        <v>1160</v>
      </c>
      <c r="K332" s="49">
        <v>1160</v>
      </c>
      <c r="L332" s="49" t="s">
        <v>6299</v>
      </c>
      <c r="M332" s="51">
        <v>90000</v>
      </c>
      <c r="N332" s="51">
        <f t="shared" si="66"/>
        <v>31000</v>
      </c>
      <c r="O332" s="51">
        <v>31304.347826087</v>
      </c>
      <c r="P332" s="51">
        <v>121000</v>
      </c>
      <c r="Q332" s="51">
        <f t="shared" si="67"/>
        <v>40695.652173913099</v>
      </c>
      <c r="R332" s="52">
        <f t="shared" si="68"/>
        <v>130695.6521739131</v>
      </c>
      <c r="S332" s="53">
        <v>130600</v>
      </c>
      <c r="T332" s="54">
        <v>0</v>
      </c>
      <c r="U332" s="55" t="s">
        <v>26</v>
      </c>
      <c r="V332" s="55" t="s">
        <v>421</v>
      </c>
      <c r="W332" s="55" t="s">
        <v>27</v>
      </c>
      <c r="X332" s="56">
        <v>43294</v>
      </c>
      <c r="Y332" s="57" t="s">
        <v>7684</v>
      </c>
      <c r="Z332" s="57"/>
      <c r="AA332" s="58"/>
      <c r="AB332" s="58"/>
      <c r="AC332" s="58"/>
      <c r="AD332" s="58"/>
      <c r="AE332" s="58"/>
      <c r="AF332" s="58"/>
      <c r="AG332" s="58"/>
      <c r="AH332" s="58"/>
      <c r="AI332" s="58"/>
      <c r="AJ332" s="58">
        <v>138000</v>
      </c>
      <c r="AK332" s="58"/>
      <c r="AL332" s="58"/>
      <c r="AM332" s="58">
        <v>242000</v>
      </c>
      <c r="AN332" s="58"/>
      <c r="AO332" s="58"/>
      <c r="AP332" s="58"/>
      <c r="AQ332" s="58">
        <v>131000</v>
      </c>
      <c r="AR332" s="59">
        <f t="shared" si="69"/>
        <v>3</v>
      </c>
      <c r="AS332" s="59">
        <f t="shared" si="70"/>
        <v>511000</v>
      </c>
      <c r="AT332" s="58">
        <f t="shared" si="73"/>
        <v>170300</v>
      </c>
      <c r="AU332" s="58">
        <f t="shared" si="74"/>
        <v>131000</v>
      </c>
      <c r="AV332" s="59">
        <f t="shared" si="75"/>
        <v>39700</v>
      </c>
      <c r="AW332" s="59">
        <f t="shared" si="71"/>
        <v>400</v>
      </c>
      <c r="AX332" s="60">
        <f t="shared" si="72"/>
        <v>0.30398162327718214</v>
      </c>
      <c r="AY332" s="58">
        <v>170300</v>
      </c>
    </row>
    <row r="333" spans="1:51" ht="31.5" x14ac:dyDescent="0.25">
      <c r="A333" s="45">
        <v>1949</v>
      </c>
      <c r="B333" s="46" t="s">
        <v>6300</v>
      </c>
      <c r="C333" s="47" t="s">
        <v>6296</v>
      </c>
      <c r="D333" s="47" t="s">
        <v>2677</v>
      </c>
      <c r="E333" s="48" t="s">
        <v>6301</v>
      </c>
      <c r="F333" s="49" t="s">
        <v>6302</v>
      </c>
      <c r="G333" s="49" t="s">
        <v>6302</v>
      </c>
      <c r="H333" s="50" t="s">
        <v>6302</v>
      </c>
      <c r="I333" s="46" t="s">
        <v>497</v>
      </c>
      <c r="J333" s="46">
        <v>1160</v>
      </c>
      <c r="K333" s="49">
        <v>1160</v>
      </c>
      <c r="L333" s="49" t="s">
        <v>6299</v>
      </c>
      <c r="M333" s="51">
        <v>90000</v>
      </c>
      <c r="N333" s="51">
        <f t="shared" si="66"/>
        <v>31000</v>
      </c>
      <c r="O333" s="51">
        <v>31304.347826087</v>
      </c>
      <c r="P333" s="51">
        <v>121000</v>
      </c>
      <c r="Q333" s="51">
        <f t="shared" si="67"/>
        <v>40695.652173913099</v>
      </c>
      <c r="R333" s="52">
        <f t="shared" si="68"/>
        <v>130695.6521739131</v>
      </c>
      <c r="S333" s="53">
        <v>130600</v>
      </c>
      <c r="T333" s="54">
        <v>0</v>
      </c>
      <c r="U333" s="55" t="s">
        <v>200</v>
      </c>
      <c r="V333" s="55" t="s">
        <v>421</v>
      </c>
      <c r="W333" s="55" t="s">
        <v>196</v>
      </c>
      <c r="X333" s="56">
        <v>43294</v>
      </c>
      <c r="Y333" s="57" t="str">
        <f>VLOOKUP(B333,'[2]DVKT TYC (đang phê duyệt)'!$B$6:$Z$119,25,0)</f>
        <v>Đang đề nghị phê duyệt</v>
      </c>
      <c r="Z333" s="57"/>
      <c r="AA333" s="58"/>
      <c r="AB333" s="58"/>
      <c r="AC333" s="58"/>
      <c r="AD333" s="58"/>
      <c r="AE333" s="58"/>
      <c r="AF333" s="58"/>
      <c r="AG333" s="58"/>
      <c r="AH333" s="58"/>
      <c r="AI333" s="58"/>
      <c r="AJ333" s="58">
        <v>138000</v>
      </c>
      <c r="AK333" s="58"/>
      <c r="AL333" s="58"/>
      <c r="AM333" s="58">
        <v>242000</v>
      </c>
      <c r="AN333" s="58"/>
      <c r="AO333" s="58"/>
      <c r="AP333" s="58"/>
      <c r="AQ333" s="58">
        <v>131000</v>
      </c>
      <c r="AR333" s="59">
        <f t="shared" si="69"/>
        <v>3</v>
      </c>
      <c r="AS333" s="59">
        <f t="shared" si="70"/>
        <v>511000</v>
      </c>
      <c r="AT333" s="58">
        <f t="shared" si="73"/>
        <v>170300</v>
      </c>
      <c r="AU333" s="58">
        <f t="shared" si="74"/>
        <v>131000</v>
      </c>
      <c r="AV333" s="59">
        <f t="shared" si="75"/>
        <v>39700</v>
      </c>
      <c r="AW333" s="59">
        <f>AT333-S333</f>
        <v>39700</v>
      </c>
      <c r="AX333" s="60">
        <f t="shared" si="72"/>
        <v>0.30398162327718214</v>
      </c>
      <c r="AY333" s="58">
        <v>170300</v>
      </c>
    </row>
    <row r="334" spans="1:51" ht="31.5" x14ac:dyDescent="0.25">
      <c r="A334" s="45">
        <v>2080</v>
      </c>
      <c r="B334" s="46" t="s">
        <v>6897</v>
      </c>
      <c r="C334" s="47" t="s">
        <v>6895</v>
      </c>
      <c r="D334" s="47" t="s">
        <v>6803</v>
      </c>
      <c r="E334" s="48" t="s">
        <v>6898</v>
      </c>
      <c r="F334" s="49" t="s">
        <v>6899</v>
      </c>
      <c r="G334" s="49" t="s">
        <v>6899</v>
      </c>
      <c r="H334" s="50" t="s">
        <v>6899</v>
      </c>
      <c r="I334" s="46"/>
      <c r="J334" s="46">
        <v>1715</v>
      </c>
      <c r="K334" s="49">
        <v>1715</v>
      </c>
      <c r="L334" s="49" t="s">
        <v>6896</v>
      </c>
      <c r="M334" s="51">
        <v>100000</v>
      </c>
      <c r="N334" s="51">
        <f t="shared" si="66"/>
        <v>23000</v>
      </c>
      <c r="O334" s="51">
        <v>23478.260869565202</v>
      </c>
      <c r="P334" s="51">
        <v>123000</v>
      </c>
      <c r="Q334" s="51">
        <f t="shared" si="67"/>
        <v>30521.739130434762</v>
      </c>
      <c r="R334" s="52">
        <f t="shared" si="68"/>
        <v>130521.73913043475</v>
      </c>
      <c r="S334" s="53">
        <v>130500</v>
      </c>
      <c r="T334" s="54">
        <v>0</v>
      </c>
      <c r="U334" s="55" t="s">
        <v>6804</v>
      </c>
      <c r="V334" s="55" t="s">
        <v>6805</v>
      </c>
      <c r="W334" s="55" t="s">
        <v>173</v>
      </c>
      <c r="X334" s="56">
        <v>43294</v>
      </c>
      <c r="Y334" s="57" t="s">
        <v>7688</v>
      </c>
      <c r="Z334" s="57"/>
      <c r="AA334" s="58"/>
      <c r="AB334" s="58"/>
      <c r="AC334" s="58"/>
      <c r="AD334" s="58"/>
      <c r="AE334" s="58"/>
      <c r="AF334" s="58"/>
      <c r="AG334" s="58">
        <v>175000</v>
      </c>
      <c r="AH334" s="58"/>
      <c r="AI334" s="58">
        <v>207000</v>
      </c>
      <c r="AJ334" s="58"/>
      <c r="AK334" s="58"/>
      <c r="AL334" s="58"/>
      <c r="AM334" s="58"/>
      <c r="AN334" s="58"/>
      <c r="AO334" s="58"/>
      <c r="AP334" s="58"/>
      <c r="AQ334" s="58">
        <v>200000</v>
      </c>
      <c r="AR334" s="59">
        <f t="shared" si="69"/>
        <v>3</v>
      </c>
      <c r="AS334" s="59">
        <f t="shared" si="70"/>
        <v>582000</v>
      </c>
      <c r="AT334" s="58">
        <f t="shared" si="73"/>
        <v>194000</v>
      </c>
      <c r="AU334" s="58">
        <f t="shared" si="74"/>
        <v>175000</v>
      </c>
      <c r="AV334" s="59">
        <f t="shared" si="75"/>
        <v>63500</v>
      </c>
      <c r="AW334" s="59">
        <f t="shared" ref="AW334:AW352" si="76">AU334-S334</f>
        <v>44500</v>
      </c>
      <c r="AX334" s="60">
        <f t="shared" si="72"/>
        <v>0.48659003831417635</v>
      </c>
      <c r="AY334" s="58">
        <v>175000</v>
      </c>
    </row>
    <row r="335" spans="1:51" ht="31.5" x14ac:dyDescent="0.25">
      <c r="A335" s="45">
        <v>1823</v>
      </c>
      <c r="B335" s="46" t="s">
        <v>5897</v>
      </c>
      <c r="C335" s="47" t="s">
        <v>5898</v>
      </c>
      <c r="D335" s="47" t="s">
        <v>4315</v>
      </c>
      <c r="E335" s="48" t="s">
        <v>5894</v>
      </c>
      <c r="F335" s="49" t="s">
        <v>5895</v>
      </c>
      <c r="G335" s="49" t="s">
        <v>5899</v>
      </c>
      <c r="H335" s="50" t="s">
        <v>5895</v>
      </c>
      <c r="I335" s="46" t="s">
        <v>499</v>
      </c>
      <c r="J335" s="46">
        <v>1032</v>
      </c>
      <c r="K335" s="49">
        <v>1032</v>
      </c>
      <c r="L335" s="49" t="s">
        <v>5900</v>
      </c>
      <c r="M335" s="51">
        <v>50000</v>
      </c>
      <c r="N335" s="51">
        <f t="shared" si="66"/>
        <v>32700</v>
      </c>
      <c r="O335" s="51">
        <v>32713.043478260901</v>
      </c>
      <c r="P335" s="51">
        <v>82700</v>
      </c>
      <c r="Q335" s="51">
        <f t="shared" si="67"/>
        <v>42526.956521739172</v>
      </c>
      <c r="R335" s="52">
        <f t="shared" si="68"/>
        <v>92526.956521739165</v>
      </c>
      <c r="S335" s="53">
        <v>92500</v>
      </c>
      <c r="T335" s="54">
        <v>0</v>
      </c>
      <c r="U335" s="55" t="s">
        <v>200</v>
      </c>
      <c r="V335" s="55" t="s">
        <v>421</v>
      </c>
      <c r="W335" s="55" t="s">
        <v>195</v>
      </c>
      <c r="X335" s="56">
        <v>43294</v>
      </c>
      <c r="Y335" s="57" t="s">
        <v>7684</v>
      </c>
      <c r="Z335" s="57"/>
      <c r="AA335" s="58"/>
      <c r="AB335" s="58"/>
      <c r="AC335" s="58"/>
      <c r="AD335" s="58"/>
      <c r="AE335" s="58"/>
      <c r="AF335" s="58"/>
      <c r="AG335" s="58"/>
      <c r="AH335" s="58"/>
      <c r="AI335" s="58"/>
      <c r="AJ335" s="58">
        <v>92400</v>
      </c>
      <c r="AK335" s="58">
        <v>250000</v>
      </c>
      <c r="AL335" s="58"/>
      <c r="AM335" s="58"/>
      <c r="AN335" s="58"/>
      <c r="AO335" s="58"/>
      <c r="AP335" s="58"/>
      <c r="AQ335" s="58">
        <v>186000</v>
      </c>
      <c r="AR335" s="59">
        <f t="shared" si="69"/>
        <v>3</v>
      </c>
      <c r="AS335" s="59">
        <f t="shared" si="70"/>
        <v>528400</v>
      </c>
      <c r="AT335" s="58">
        <f t="shared" si="73"/>
        <v>176100</v>
      </c>
      <c r="AU335" s="58">
        <f t="shared" si="74"/>
        <v>92400</v>
      </c>
      <c r="AV335" s="59">
        <f t="shared" si="75"/>
        <v>83600</v>
      </c>
      <c r="AW335" s="59">
        <f t="shared" si="76"/>
        <v>-100</v>
      </c>
      <c r="AX335" s="60">
        <f t="shared" si="72"/>
        <v>0.90378378378378388</v>
      </c>
      <c r="AY335" s="58">
        <v>176100</v>
      </c>
    </row>
    <row r="336" spans="1:51" ht="31.5" x14ac:dyDescent="0.25">
      <c r="A336" s="45">
        <v>726</v>
      </c>
      <c r="B336" s="46" t="s">
        <v>2683</v>
      </c>
      <c r="C336" s="47" t="s">
        <v>2684</v>
      </c>
      <c r="D336" s="47" t="s">
        <v>495</v>
      </c>
      <c r="E336" s="48" t="s">
        <v>2685</v>
      </c>
      <c r="F336" s="49" t="s">
        <v>2686</v>
      </c>
      <c r="G336" s="49" t="s">
        <v>2686</v>
      </c>
      <c r="H336" s="50" t="s">
        <v>2686</v>
      </c>
      <c r="I336" s="46" t="s">
        <v>439</v>
      </c>
      <c r="J336" s="46">
        <v>117</v>
      </c>
      <c r="K336" s="49">
        <v>117</v>
      </c>
      <c r="L336" s="49" t="s">
        <v>2687</v>
      </c>
      <c r="M336" s="51">
        <v>92000</v>
      </c>
      <c r="N336" s="51">
        <f t="shared" si="66"/>
        <v>40000</v>
      </c>
      <c r="O336" s="51">
        <v>40695.652173913099</v>
      </c>
      <c r="P336" s="51">
        <v>132000</v>
      </c>
      <c r="Q336" s="51">
        <f t="shared" si="67"/>
        <v>52904.347826087032</v>
      </c>
      <c r="R336" s="52">
        <f t="shared" si="68"/>
        <v>144904.34782608703</v>
      </c>
      <c r="S336" s="53">
        <v>144900</v>
      </c>
      <c r="T336" s="54">
        <v>0</v>
      </c>
      <c r="U336" s="55" t="s">
        <v>471</v>
      </c>
      <c r="V336" s="55" t="s">
        <v>1197</v>
      </c>
      <c r="W336" s="55" t="s">
        <v>173</v>
      </c>
      <c r="X336" s="56">
        <v>43294</v>
      </c>
      <c r="Y336" s="57" t="s">
        <v>7684</v>
      </c>
      <c r="Z336" s="57"/>
      <c r="AA336" s="58"/>
      <c r="AB336" s="58"/>
      <c r="AC336" s="58"/>
      <c r="AD336" s="58"/>
      <c r="AE336" s="58"/>
      <c r="AF336" s="58"/>
      <c r="AG336" s="58">
        <v>420000</v>
      </c>
      <c r="AH336" s="58"/>
      <c r="AI336" s="58"/>
      <c r="AJ336" s="58"/>
      <c r="AK336" s="58"/>
      <c r="AL336" s="58"/>
      <c r="AM336" s="58">
        <v>330000</v>
      </c>
      <c r="AN336" s="58"/>
      <c r="AO336" s="58"/>
      <c r="AP336" s="58"/>
      <c r="AQ336" s="58">
        <v>177000</v>
      </c>
      <c r="AR336" s="59">
        <f t="shared" si="69"/>
        <v>3</v>
      </c>
      <c r="AS336" s="59">
        <f t="shared" si="70"/>
        <v>927000</v>
      </c>
      <c r="AT336" s="58">
        <f t="shared" si="73"/>
        <v>309000</v>
      </c>
      <c r="AU336" s="58">
        <f t="shared" si="74"/>
        <v>177000</v>
      </c>
      <c r="AV336" s="59">
        <f t="shared" si="75"/>
        <v>164100</v>
      </c>
      <c r="AW336" s="59">
        <f t="shared" si="76"/>
        <v>32100</v>
      </c>
      <c r="AX336" s="60">
        <f t="shared" si="72"/>
        <v>1.1325051759834368</v>
      </c>
      <c r="AY336" s="58">
        <v>177000</v>
      </c>
    </row>
    <row r="337" spans="1:51" ht="31.5" x14ac:dyDescent="0.25">
      <c r="A337" s="45">
        <v>727</v>
      </c>
      <c r="B337" s="46" t="s">
        <v>2688</v>
      </c>
      <c r="C337" s="47" t="s">
        <v>2684</v>
      </c>
      <c r="D337" s="47" t="s">
        <v>495</v>
      </c>
      <c r="E337" s="48" t="s">
        <v>2689</v>
      </c>
      <c r="F337" s="49" t="s">
        <v>2690</v>
      </c>
      <c r="G337" s="49" t="s">
        <v>2690</v>
      </c>
      <c r="H337" s="50" t="s">
        <v>2690</v>
      </c>
      <c r="I337" s="46" t="s">
        <v>439</v>
      </c>
      <c r="J337" s="46">
        <v>117</v>
      </c>
      <c r="K337" s="49">
        <v>117</v>
      </c>
      <c r="L337" s="49" t="s">
        <v>2687</v>
      </c>
      <c r="M337" s="51">
        <v>92000</v>
      </c>
      <c r="N337" s="51">
        <f t="shared" si="66"/>
        <v>40000</v>
      </c>
      <c r="O337" s="51">
        <v>40695.652173913099</v>
      </c>
      <c r="P337" s="51">
        <v>132000</v>
      </c>
      <c r="Q337" s="51">
        <f t="shared" si="67"/>
        <v>52904.347826087032</v>
      </c>
      <c r="R337" s="52">
        <f t="shared" si="68"/>
        <v>144904.34782608703</v>
      </c>
      <c r="S337" s="53">
        <v>144900</v>
      </c>
      <c r="T337" s="54">
        <v>0</v>
      </c>
      <c r="U337" s="55" t="s">
        <v>471</v>
      </c>
      <c r="V337" s="55" t="s">
        <v>1197</v>
      </c>
      <c r="W337" s="55" t="s">
        <v>29</v>
      </c>
      <c r="X337" s="56">
        <v>43294</v>
      </c>
      <c r="Y337" s="57" t="s">
        <v>7684</v>
      </c>
      <c r="Z337" s="57"/>
      <c r="AA337" s="58"/>
      <c r="AB337" s="58"/>
      <c r="AC337" s="58"/>
      <c r="AD337" s="58"/>
      <c r="AE337" s="58"/>
      <c r="AF337" s="58"/>
      <c r="AG337" s="58">
        <v>420000</v>
      </c>
      <c r="AH337" s="58"/>
      <c r="AI337" s="58"/>
      <c r="AJ337" s="58"/>
      <c r="AK337" s="58"/>
      <c r="AL337" s="58"/>
      <c r="AM337" s="58">
        <v>330000</v>
      </c>
      <c r="AN337" s="58"/>
      <c r="AO337" s="58"/>
      <c r="AP337" s="58"/>
      <c r="AQ337" s="58">
        <v>177000</v>
      </c>
      <c r="AR337" s="59">
        <f t="shared" si="69"/>
        <v>3</v>
      </c>
      <c r="AS337" s="59">
        <f t="shared" si="70"/>
        <v>927000</v>
      </c>
      <c r="AT337" s="58">
        <f t="shared" si="73"/>
        <v>309000</v>
      </c>
      <c r="AU337" s="58">
        <f t="shared" si="74"/>
        <v>177000</v>
      </c>
      <c r="AV337" s="59">
        <f t="shared" si="75"/>
        <v>164100</v>
      </c>
      <c r="AW337" s="59">
        <f t="shared" si="76"/>
        <v>32100</v>
      </c>
      <c r="AX337" s="60">
        <f t="shared" si="72"/>
        <v>1.1325051759834368</v>
      </c>
      <c r="AY337" s="58">
        <v>177000</v>
      </c>
    </row>
    <row r="338" spans="1:51" ht="31.5" x14ac:dyDescent="0.25">
      <c r="A338" s="45">
        <v>728</v>
      </c>
      <c r="B338" s="46" t="s">
        <v>2691</v>
      </c>
      <c r="C338" s="47" t="s">
        <v>2684</v>
      </c>
      <c r="D338" s="47" t="s">
        <v>495</v>
      </c>
      <c r="E338" s="48" t="s">
        <v>2692</v>
      </c>
      <c r="F338" s="49" t="s">
        <v>2693</v>
      </c>
      <c r="G338" s="49"/>
      <c r="H338" s="50" t="s">
        <v>2693</v>
      </c>
      <c r="I338" s="46" t="s">
        <v>439</v>
      </c>
      <c r="J338" s="46">
        <v>117</v>
      </c>
      <c r="K338" s="49">
        <v>117</v>
      </c>
      <c r="L338" s="49" t="s">
        <v>2687</v>
      </c>
      <c r="M338" s="51">
        <v>92000</v>
      </c>
      <c r="N338" s="51">
        <f t="shared" si="66"/>
        <v>40000</v>
      </c>
      <c r="O338" s="51">
        <v>40695.652173913099</v>
      </c>
      <c r="P338" s="51">
        <v>132000</v>
      </c>
      <c r="Q338" s="51">
        <f t="shared" si="67"/>
        <v>52904.347826087032</v>
      </c>
      <c r="R338" s="52">
        <f t="shared" si="68"/>
        <v>144904.34782608703</v>
      </c>
      <c r="S338" s="53">
        <v>144900</v>
      </c>
      <c r="T338" s="54">
        <v>0</v>
      </c>
      <c r="U338" s="55" t="s">
        <v>471</v>
      </c>
      <c r="V338" s="55" t="s">
        <v>1197</v>
      </c>
      <c r="W338" s="55" t="s">
        <v>173</v>
      </c>
      <c r="X338" s="56">
        <v>43294</v>
      </c>
      <c r="Y338" s="57" t="s">
        <v>7684</v>
      </c>
      <c r="Z338" s="57"/>
      <c r="AA338" s="58"/>
      <c r="AB338" s="58"/>
      <c r="AC338" s="58"/>
      <c r="AD338" s="58"/>
      <c r="AE338" s="58"/>
      <c r="AF338" s="58"/>
      <c r="AG338" s="58">
        <v>420000</v>
      </c>
      <c r="AH338" s="58">
        <v>430000</v>
      </c>
      <c r="AI338" s="58"/>
      <c r="AJ338" s="58">
        <v>390000</v>
      </c>
      <c r="AK338" s="58"/>
      <c r="AL338" s="58"/>
      <c r="AM338" s="58">
        <v>330000</v>
      </c>
      <c r="AN338" s="58"/>
      <c r="AO338" s="58"/>
      <c r="AP338" s="58"/>
      <c r="AQ338" s="58">
        <v>177000</v>
      </c>
      <c r="AR338" s="59">
        <f t="shared" si="69"/>
        <v>5</v>
      </c>
      <c r="AS338" s="59">
        <f t="shared" si="70"/>
        <v>1747000</v>
      </c>
      <c r="AT338" s="58">
        <f t="shared" si="73"/>
        <v>349400</v>
      </c>
      <c r="AU338" s="58">
        <f t="shared" si="74"/>
        <v>177000</v>
      </c>
      <c r="AV338" s="59">
        <f t="shared" si="75"/>
        <v>204500</v>
      </c>
      <c r="AW338" s="59">
        <f t="shared" si="76"/>
        <v>32100</v>
      </c>
      <c r="AX338" s="60">
        <f t="shared" si="72"/>
        <v>1.4113181504485852</v>
      </c>
      <c r="AY338" s="58">
        <v>177000</v>
      </c>
    </row>
    <row r="339" spans="1:51" ht="31.5" x14ac:dyDescent="0.25">
      <c r="A339" s="45">
        <v>729</v>
      </c>
      <c r="B339" s="46" t="s">
        <v>2694</v>
      </c>
      <c r="C339" s="47" t="s">
        <v>2684</v>
      </c>
      <c r="D339" s="47" t="s">
        <v>495</v>
      </c>
      <c r="E339" s="48" t="s">
        <v>2695</v>
      </c>
      <c r="F339" s="49" t="s">
        <v>2696</v>
      </c>
      <c r="G339" s="49" t="s">
        <v>2696</v>
      </c>
      <c r="H339" s="50" t="s">
        <v>2696</v>
      </c>
      <c r="I339" s="46" t="s">
        <v>439</v>
      </c>
      <c r="J339" s="46">
        <v>117</v>
      </c>
      <c r="K339" s="49">
        <v>117</v>
      </c>
      <c r="L339" s="49" t="s">
        <v>2687</v>
      </c>
      <c r="M339" s="51">
        <v>92000</v>
      </c>
      <c r="N339" s="51">
        <f t="shared" si="66"/>
        <v>40000</v>
      </c>
      <c r="O339" s="51">
        <v>40695.652173913099</v>
      </c>
      <c r="P339" s="51">
        <v>132000</v>
      </c>
      <c r="Q339" s="51">
        <f t="shared" si="67"/>
        <v>52904.347826087032</v>
      </c>
      <c r="R339" s="52">
        <f t="shared" si="68"/>
        <v>144904.34782608703</v>
      </c>
      <c r="S339" s="53">
        <v>144900</v>
      </c>
      <c r="T339" s="54">
        <v>0</v>
      </c>
      <c r="U339" s="55" t="s">
        <v>471</v>
      </c>
      <c r="V339" s="55" t="s">
        <v>1197</v>
      </c>
      <c r="W339" s="55" t="s">
        <v>173</v>
      </c>
      <c r="X339" s="56">
        <v>43294</v>
      </c>
      <c r="Y339" s="57" t="s">
        <v>7684</v>
      </c>
      <c r="Z339" s="57"/>
      <c r="AA339" s="58"/>
      <c r="AB339" s="58"/>
      <c r="AC339" s="58"/>
      <c r="AD339" s="58"/>
      <c r="AE339" s="58"/>
      <c r="AF339" s="58"/>
      <c r="AG339" s="58">
        <v>420000</v>
      </c>
      <c r="AH339" s="58">
        <v>430000</v>
      </c>
      <c r="AI339" s="58"/>
      <c r="AJ339" s="58">
        <v>390000</v>
      </c>
      <c r="AK339" s="58"/>
      <c r="AL339" s="58"/>
      <c r="AM339" s="58">
        <v>330000</v>
      </c>
      <c r="AN339" s="58"/>
      <c r="AO339" s="58"/>
      <c r="AP339" s="58"/>
      <c r="AQ339" s="58">
        <v>177000</v>
      </c>
      <c r="AR339" s="59">
        <f t="shared" si="69"/>
        <v>5</v>
      </c>
      <c r="AS339" s="59">
        <f t="shared" si="70"/>
        <v>1747000</v>
      </c>
      <c r="AT339" s="58">
        <f t="shared" si="73"/>
        <v>349400</v>
      </c>
      <c r="AU339" s="58">
        <f t="shared" si="74"/>
        <v>177000</v>
      </c>
      <c r="AV339" s="59">
        <f t="shared" si="75"/>
        <v>204500</v>
      </c>
      <c r="AW339" s="59">
        <f t="shared" si="76"/>
        <v>32100</v>
      </c>
      <c r="AX339" s="60">
        <f t="shared" si="72"/>
        <v>1.4113181504485852</v>
      </c>
      <c r="AY339" s="58">
        <v>177000</v>
      </c>
    </row>
    <row r="340" spans="1:51" ht="31.5" x14ac:dyDescent="0.25">
      <c r="A340" s="45">
        <v>730</v>
      </c>
      <c r="B340" s="46" t="s">
        <v>2697</v>
      </c>
      <c r="C340" s="47" t="s">
        <v>2684</v>
      </c>
      <c r="D340" s="47" t="s">
        <v>495</v>
      </c>
      <c r="E340" s="48" t="s">
        <v>2698</v>
      </c>
      <c r="F340" s="49" t="s">
        <v>2699</v>
      </c>
      <c r="G340" s="49" t="s">
        <v>2699</v>
      </c>
      <c r="H340" s="50" t="s">
        <v>2699</v>
      </c>
      <c r="I340" s="46" t="s">
        <v>439</v>
      </c>
      <c r="J340" s="46">
        <v>117</v>
      </c>
      <c r="K340" s="49">
        <v>117</v>
      </c>
      <c r="L340" s="49" t="s">
        <v>2687</v>
      </c>
      <c r="M340" s="51">
        <v>92000</v>
      </c>
      <c r="N340" s="51">
        <f t="shared" si="66"/>
        <v>40000</v>
      </c>
      <c r="O340" s="51">
        <v>40695.652173913099</v>
      </c>
      <c r="P340" s="51">
        <v>132000</v>
      </c>
      <c r="Q340" s="51">
        <f t="shared" si="67"/>
        <v>52904.347826087032</v>
      </c>
      <c r="R340" s="52">
        <f t="shared" si="68"/>
        <v>144904.34782608703</v>
      </c>
      <c r="S340" s="53">
        <v>144900</v>
      </c>
      <c r="T340" s="54">
        <v>0</v>
      </c>
      <c r="U340" s="55" t="s">
        <v>471</v>
      </c>
      <c r="V340" s="55" t="s">
        <v>1197</v>
      </c>
      <c r="W340" s="55" t="s">
        <v>173</v>
      </c>
      <c r="X340" s="56">
        <v>43294</v>
      </c>
      <c r="Y340" s="57" t="s">
        <v>7684</v>
      </c>
      <c r="Z340" s="57"/>
      <c r="AA340" s="58"/>
      <c r="AB340" s="58"/>
      <c r="AC340" s="58"/>
      <c r="AD340" s="58"/>
      <c r="AE340" s="58"/>
      <c r="AF340" s="58"/>
      <c r="AG340" s="58">
        <v>420000</v>
      </c>
      <c r="AH340" s="58"/>
      <c r="AI340" s="58"/>
      <c r="AJ340" s="58">
        <v>390000</v>
      </c>
      <c r="AK340" s="58"/>
      <c r="AL340" s="58"/>
      <c r="AM340" s="58">
        <v>330000</v>
      </c>
      <c r="AN340" s="58"/>
      <c r="AO340" s="58"/>
      <c r="AP340" s="58"/>
      <c r="AQ340" s="58">
        <v>177000</v>
      </c>
      <c r="AR340" s="59">
        <f t="shared" si="69"/>
        <v>4</v>
      </c>
      <c r="AS340" s="59">
        <f t="shared" si="70"/>
        <v>1317000</v>
      </c>
      <c r="AT340" s="58">
        <f t="shared" si="73"/>
        <v>329300</v>
      </c>
      <c r="AU340" s="58">
        <f t="shared" si="74"/>
        <v>177000</v>
      </c>
      <c r="AV340" s="59">
        <f t="shared" si="75"/>
        <v>184400</v>
      </c>
      <c r="AW340" s="59">
        <f t="shared" si="76"/>
        <v>32100</v>
      </c>
      <c r="AX340" s="60">
        <f t="shared" si="72"/>
        <v>1.2726017943409249</v>
      </c>
      <c r="AY340" s="58">
        <v>177000</v>
      </c>
    </row>
    <row r="341" spans="1:51" ht="31.5" x14ac:dyDescent="0.25">
      <c r="A341" s="45">
        <v>731</v>
      </c>
      <c r="B341" s="46" t="s">
        <v>2700</v>
      </c>
      <c r="C341" s="47" t="s">
        <v>2684</v>
      </c>
      <c r="D341" s="47" t="s">
        <v>495</v>
      </c>
      <c r="E341" s="48" t="s">
        <v>2701</v>
      </c>
      <c r="F341" s="49" t="s">
        <v>2702</v>
      </c>
      <c r="G341" s="49" t="s">
        <v>2702</v>
      </c>
      <c r="H341" s="50" t="s">
        <v>2702</v>
      </c>
      <c r="I341" s="46" t="s">
        <v>439</v>
      </c>
      <c r="J341" s="46">
        <v>117</v>
      </c>
      <c r="K341" s="49">
        <v>117</v>
      </c>
      <c r="L341" s="49" t="s">
        <v>2687</v>
      </c>
      <c r="M341" s="51">
        <v>92000</v>
      </c>
      <c r="N341" s="51">
        <f t="shared" si="66"/>
        <v>40000</v>
      </c>
      <c r="O341" s="51">
        <v>40695.652173913099</v>
      </c>
      <c r="P341" s="51">
        <v>132000</v>
      </c>
      <c r="Q341" s="51">
        <f t="shared" si="67"/>
        <v>52904.347826087032</v>
      </c>
      <c r="R341" s="52">
        <f t="shared" si="68"/>
        <v>144904.34782608703</v>
      </c>
      <c r="S341" s="53">
        <v>144900</v>
      </c>
      <c r="T341" s="54">
        <v>0</v>
      </c>
      <c r="U341" s="55" t="s">
        <v>471</v>
      </c>
      <c r="V341" s="55" t="s">
        <v>1197</v>
      </c>
      <c r="W341" s="55" t="s">
        <v>173</v>
      </c>
      <c r="X341" s="56">
        <v>43294</v>
      </c>
      <c r="Y341" s="57" t="s">
        <v>7684</v>
      </c>
      <c r="Z341" s="57"/>
      <c r="AA341" s="58"/>
      <c r="AB341" s="58"/>
      <c r="AC341" s="58"/>
      <c r="AD341" s="58"/>
      <c r="AE341" s="58"/>
      <c r="AF341" s="58"/>
      <c r="AG341" s="58">
        <v>420000</v>
      </c>
      <c r="AH341" s="58"/>
      <c r="AI341" s="58"/>
      <c r="AJ341" s="58">
        <v>390000</v>
      </c>
      <c r="AK341" s="58"/>
      <c r="AL341" s="58"/>
      <c r="AM341" s="58">
        <v>330000</v>
      </c>
      <c r="AN341" s="58"/>
      <c r="AO341" s="58"/>
      <c r="AP341" s="58"/>
      <c r="AQ341" s="58">
        <v>177000</v>
      </c>
      <c r="AR341" s="59">
        <f t="shared" si="69"/>
        <v>4</v>
      </c>
      <c r="AS341" s="59">
        <f t="shared" si="70"/>
        <v>1317000</v>
      </c>
      <c r="AT341" s="58">
        <f t="shared" si="73"/>
        <v>329300</v>
      </c>
      <c r="AU341" s="58">
        <f t="shared" si="74"/>
        <v>177000</v>
      </c>
      <c r="AV341" s="59">
        <f t="shared" si="75"/>
        <v>184400</v>
      </c>
      <c r="AW341" s="59">
        <f t="shared" si="76"/>
        <v>32100</v>
      </c>
      <c r="AX341" s="60">
        <f t="shared" si="72"/>
        <v>1.2726017943409249</v>
      </c>
      <c r="AY341" s="58">
        <v>177000</v>
      </c>
    </row>
    <row r="342" spans="1:51" ht="31.5" x14ac:dyDescent="0.25">
      <c r="A342" s="45">
        <v>732</v>
      </c>
      <c r="B342" s="46" t="s">
        <v>2703</v>
      </c>
      <c r="C342" s="47" t="s">
        <v>2684</v>
      </c>
      <c r="D342" s="47" t="s">
        <v>495</v>
      </c>
      <c r="E342" s="48" t="s">
        <v>2704</v>
      </c>
      <c r="F342" s="49" t="s">
        <v>2705</v>
      </c>
      <c r="G342" s="49" t="s">
        <v>2705</v>
      </c>
      <c r="H342" s="50" t="s">
        <v>2705</v>
      </c>
      <c r="I342" s="46" t="s">
        <v>439</v>
      </c>
      <c r="J342" s="46">
        <v>117</v>
      </c>
      <c r="K342" s="49">
        <v>117</v>
      </c>
      <c r="L342" s="49" t="s">
        <v>2687</v>
      </c>
      <c r="M342" s="51">
        <v>92000</v>
      </c>
      <c r="N342" s="51">
        <f t="shared" si="66"/>
        <v>40000</v>
      </c>
      <c r="O342" s="51">
        <v>40695.652173913099</v>
      </c>
      <c r="P342" s="51">
        <v>132000</v>
      </c>
      <c r="Q342" s="51">
        <f t="shared" si="67"/>
        <v>52904.347826087032</v>
      </c>
      <c r="R342" s="52">
        <f t="shared" si="68"/>
        <v>144904.34782608703</v>
      </c>
      <c r="S342" s="53">
        <v>144900</v>
      </c>
      <c r="T342" s="54">
        <v>0</v>
      </c>
      <c r="U342" s="55" t="s">
        <v>471</v>
      </c>
      <c r="V342" s="55" t="s">
        <v>1197</v>
      </c>
      <c r="W342" s="55" t="s">
        <v>173</v>
      </c>
      <c r="X342" s="56">
        <v>43294</v>
      </c>
      <c r="Y342" s="57" t="s">
        <v>7684</v>
      </c>
      <c r="Z342" s="57"/>
      <c r="AA342" s="58"/>
      <c r="AB342" s="58"/>
      <c r="AC342" s="58"/>
      <c r="AD342" s="58"/>
      <c r="AE342" s="58"/>
      <c r="AF342" s="58"/>
      <c r="AG342" s="58">
        <v>420000</v>
      </c>
      <c r="AH342" s="58">
        <v>430000</v>
      </c>
      <c r="AI342" s="58"/>
      <c r="AJ342" s="58">
        <v>390000</v>
      </c>
      <c r="AK342" s="58"/>
      <c r="AL342" s="58"/>
      <c r="AM342" s="58"/>
      <c r="AN342" s="58"/>
      <c r="AO342" s="58"/>
      <c r="AP342" s="58"/>
      <c r="AQ342" s="58">
        <v>177000</v>
      </c>
      <c r="AR342" s="59">
        <f t="shared" si="69"/>
        <v>4</v>
      </c>
      <c r="AS342" s="59">
        <f t="shared" si="70"/>
        <v>1417000</v>
      </c>
      <c r="AT342" s="58">
        <f t="shared" si="73"/>
        <v>354300</v>
      </c>
      <c r="AU342" s="58">
        <f t="shared" si="74"/>
        <v>177000</v>
      </c>
      <c r="AV342" s="59">
        <f t="shared" si="75"/>
        <v>209400</v>
      </c>
      <c r="AW342" s="59">
        <f t="shared" si="76"/>
        <v>32100</v>
      </c>
      <c r="AX342" s="60">
        <f t="shared" si="72"/>
        <v>1.4451345755693583</v>
      </c>
      <c r="AY342" s="58">
        <v>177000</v>
      </c>
    </row>
    <row r="343" spans="1:51" ht="31.5" x14ac:dyDescent="0.25">
      <c r="A343" s="45">
        <v>2067</v>
      </c>
      <c r="B343" s="46" t="s">
        <v>6840</v>
      </c>
      <c r="C343" s="47" t="s">
        <v>6841</v>
      </c>
      <c r="D343" s="47" t="s">
        <v>6803</v>
      </c>
      <c r="E343" s="48" t="s">
        <v>6842</v>
      </c>
      <c r="F343" s="49" t="s">
        <v>6843</v>
      </c>
      <c r="G343" s="49" t="s">
        <v>6843</v>
      </c>
      <c r="H343" s="50" t="s">
        <v>6843</v>
      </c>
      <c r="I343" s="46"/>
      <c r="J343" s="46">
        <v>1651</v>
      </c>
      <c r="K343" s="49">
        <v>1651</v>
      </c>
      <c r="L343" s="49" t="s">
        <v>6844</v>
      </c>
      <c r="M343" s="51">
        <v>110000</v>
      </c>
      <c r="N343" s="51">
        <f t="shared" si="66"/>
        <v>25000</v>
      </c>
      <c r="O343" s="51">
        <v>25043.4782608696</v>
      </c>
      <c r="P343" s="51">
        <v>135000</v>
      </c>
      <c r="Q343" s="51">
        <f t="shared" si="67"/>
        <v>32556.52173913048</v>
      </c>
      <c r="R343" s="52">
        <f t="shared" si="68"/>
        <v>142556.52173913049</v>
      </c>
      <c r="S343" s="53">
        <v>142500</v>
      </c>
      <c r="T343" s="54">
        <v>0</v>
      </c>
      <c r="U343" s="55" t="s">
        <v>6404</v>
      </c>
      <c r="V343" s="55" t="s">
        <v>6493</v>
      </c>
      <c r="W343" s="55" t="s">
        <v>173</v>
      </c>
      <c r="X343" s="56">
        <v>43294</v>
      </c>
      <c r="Y343" s="57" t="s">
        <v>7684</v>
      </c>
      <c r="Z343" s="57"/>
      <c r="AA343" s="58"/>
      <c r="AB343" s="58"/>
      <c r="AC343" s="58"/>
      <c r="AD343" s="58"/>
      <c r="AE343" s="58"/>
      <c r="AF343" s="58"/>
      <c r="AG343" s="58">
        <v>180000</v>
      </c>
      <c r="AH343" s="58">
        <v>180000</v>
      </c>
      <c r="AI343" s="58"/>
      <c r="AJ343" s="58">
        <v>186100</v>
      </c>
      <c r="AK343" s="58"/>
      <c r="AL343" s="58"/>
      <c r="AM343" s="58">
        <v>219000</v>
      </c>
      <c r="AN343" s="58"/>
      <c r="AO343" s="58"/>
      <c r="AP343" s="58"/>
      <c r="AQ343" s="58">
        <v>202000</v>
      </c>
      <c r="AR343" s="59">
        <f t="shared" si="69"/>
        <v>5</v>
      </c>
      <c r="AS343" s="59">
        <f t="shared" si="70"/>
        <v>967100</v>
      </c>
      <c r="AT343" s="58">
        <f t="shared" si="73"/>
        <v>193400</v>
      </c>
      <c r="AU343" s="58">
        <f t="shared" si="74"/>
        <v>180000</v>
      </c>
      <c r="AV343" s="59">
        <f t="shared" si="75"/>
        <v>50900</v>
      </c>
      <c r="AW343" s="59">
        <f t="shared" si="76"/>
        <v>37500</v>
      </c>
      <c r="AX343" s="60">
        <f t="shared" si="72"/>
        <v>0.3571929824561404</v>
      </c>
      <c r="AY343" s="58">
        <v>180000</v>
      </c>
    </row>
    <row r="344" spans="1:51" ht="31.5" x14ac:dyDescent="0.25">
      <c r="A344" s="45">
        <v>2068</v>
      </c>
      <c r="B344" s="46" t="s">
        <v>6845</v>
      </c>
      <c r="C344" s="47" t="s">
        <v>6841</v>
      </c>
      <c r="D344" s="47" t="s">
        <v>6803</v>
      </c>
      <c r="E344" s="48" t="s">
        <v>6846</v>
      </c>
      <c r="F344" s="49" t="s">
        <v>6847</v>
      </c>
      <c r="G344" s="49" t="s">
        <v>6847</v>
      </c>
      <c r="H344" s="50" t="s">
        <v>6847</v>
      </c>
      <c r="I344" s="46"/>
      <c r="J344" s="46">
        <v>1651</v>
      </c>
      <c r="K344" s="49">
        <v>1651</v>
      </c>
      <c r="L344" s="49" t="s">
        <v>6844</v>
      </c>
      <c r="M344" s="51">
        <v>110000</v>
      </c>
      <c r="N344" s="51">
        <f t="shared" si="66"/>
        <v>25000</v>
      </c>
      <c r="O344" s="51">
        <v>25043.4782608696</v>
      </c>
      <c r="P344" s="51">
        <v>135000</v>
      </c>
      <c r="Q344" s="51">
        <f t="shared" si="67"/>
        <v>32556.52173913048</v>
      </c>
      <c r="R344" s="52">
        <f t="shared" si="68"/>
        <v>142556.52173913049</v>
      </c>
      <c r="S344" s="53">
        <v>142500</v>
      </c>
      <c r="T344" s="54">
        <v>0</v>
      </c>
      <c r="U344" s="55" t="s">
        <v>598</v>
      </c>
      <c r="V344" s="55" t="s">
        <v>6493</v>
      </c>
      <c r="W344" s="55" t="s">
        <v>173</v>
      </c>
      <c r="X344" s="56">
        <v>43294</v>
      </c>
      <c r="Y344" s="57" t="s">
        <v>7684</v>
      </c>
      <c r="Z344" s="57"/>
      <c r="AA344" s="58"/>
      <c r="AB344" s="58"/>
      <c r="AC344" s="58"/>
      <c r="AD344" s="58"/>
      <c r="AE344" s="58"/>
      <c r="AF344" s="58"/>
      <c r="AG344" s="58">
        <v>185000</v>
      </c>
      <c r="AH344" s="58"/>
      <c r="AI344" s="58"/>
      <c r="AJ344" s="58">
        <v>186100</v>
      </c>
      <c r="AK344" s="58"/>
      <c r="AL344" s="58"/>
      <c r="AM344" s="58">
        <v>219000</v>
      </c>
      <c r="AN344" s="58"/>
      <c r="AO344" s="58"/>
      <c r="AP344" s="58"/>
      <c r="AQ344" s="58">
        <v>198000</v>
      </c>
      <c r="AR344" s="59">
        <f t="shared" si="69"/>
        <v>4</v>
      </c>
      <c r="AS344" s="59">
        <f t="shared" si="70"/>
        <v>788100</v>
      </c>
      <c r="AT344" s="58">
        <f t="shared" si="73"/>
        <v>197000</v>
      </c>
      <c r="AU344" s="58">
        <f t="shared" si="74"/>
        <v>185000</v>
      </c>
      <c r="AV344" s="59">
        <f t="shared" si="75"/>
        <v>54500</v>
      </c>
      <c r="AW344" s="59">
        <f t="shared" si="76"/>
        <v>42500</v>
      </c>
      <c r="AX344" s="60">
        <f t="shared" si="72"/>
        <v>0.38245614035087727</v>
      </c>
      <c r="AY344" s="58">
        <v>185000</v>
      </c>
    </row>
    <row r="345" spans="1:51" ht="31.5" x14ac:dyDescent="0.25">
      <c r="A345" s="45">
        <v>2064</v>
      </c>
      <c r="B345" s="46" t="s">
        <v>6828</v>
      </c>
      <c r="C345" s="47" t="s">
        <v>6826</v>
      </c>
      <c r="D345" s="47" t="s">
        <v>6803</v>
      </c>
      <c r="E345" s="48" t="s">
        <v>6829</v>
      </c>
      <c r="F345" s="49" t="s">
        <v>6830</v>
      </c>
      <c r="G345" s="49" t="s">
        <v>6830</v>
      </c>
      <c r="H345" s="50" t="s">
        <v>6830</v>
      </c>
      <c r="I345" s="46"/>
      <c r="J345" s="46">
        <v>1636</v>
      </c>
      <c r="K345" s="49">
        <v>1636</v>
      </c>
      <c r="L345" s="49" t="s">
        <v>6827</v>
      </c>
      <c r="M345" s="51">
        <v>100000</v>
      </c>
      <c r="N345" s="51">
        <f t="shared" si="66"/>
        <v>23000</v>
      </c>
      <c r="O345" s="51">
        <v>23478.260869565202</v>
      </c>
      <c r="P345" s="51">
        <v>123000</v>
      </c>
      <c r="Q345" s="51">
        <f t="shared" si="67"/>
        <v>30521.739130434762</v>
      </c>
      <c r="R345" s="52">
        <f t="shared" si="68"/>
        <v>130521.73913043475</v>
      </c>
      <c r="S345" s="53">
        <v>130500</v>
      </c>
      <c r="T345" s="54">
        <v>0</v>
      </c>
      <c r="U345" s="55" t="s">
        <v>6404</v>
      </c>
      <c r="V345" s="55" t="s">
        <v>6493</v>
      </c>
      <c r="W345" s="55" t="s">
        <v>173</v>
      </c>
      <c r="X345" s="56">
        <v>43294</v>
      </c>
      <c r="Y345" s="57" t="s">
        <v>7688</v>
      </c>
      <c r="Z345" s="57"/>
      <c r="AA345" s="58">
        <v>238000</v>
      </c>
      <c r="AB345" s="58"/>
      <c r="AC345" s="58"/>
      <c r="AD345" s="58"/>
      <c r="AE345" s="58"/>
      <c r="AF345" s="58"/>
      <c r="AG345" s="58">
        <v>190000</v>
      </c>
      <c r="AH345" s="58"/>
      <c r="AI345" s="58"/>
      <c r="AJ345" s="58"/>
      <c r="AK345" s="58"/>
      <c r="AL345" s="58"/>
      <c r="AM345" s="58">
        <v>186000</v>
      </c>
      <c r="AN345" s="58"/>
      <c r="AO345" s="58"/>
      <c r="AP345" s="58"/>
      <c r="AQ345" s="58">
        <v>186000</v>
      </c>
      <c r="AR345" s="59">
        <f t="shared" si="69"/>
        <v>4</v>
      </c>
      <c r="AS345" s="59">
        <f t="shared" si="70"/>
        <v>800000</v>
      </c>
      <c r="AT345" s="58">
        <f t="shared" si="73"/>
        <v>200000</v>
      </c>
      <c r="AU345" s="58">
        <f t="shared" si="74"/>
        <v>186000</v>
      </c>
      <c r="AV345" s="59">
        <f t="shared" si="75"/>
        <v>69500</v>
      </c>
      <c r="AW345" s="59">
        <f t="shared" si="76"/>
        <v>55500</v>
      </c>
      <c r="AX345" s="60">
        <f t="shared" si="72"/>
        <v>0.53256704980842917</v>
      </c>
      <c r="AY345" s="58">
        <v>186000</v>
      </c>
    </row>
    <row r="346" spans="1:51" x14ac:dyDescent="0.25">
      <c r="A346" s="45">
        <v>2123</v>
      </c>
      <c r="B346" s="46" t="s">
        <v>7060</v>
      </c>
      <c r="C346" s="47" t="s">
        <v>7061</v>
      </c>
      <c r="D346" s="47" t="s">
        <v>495</v>
      </c>
      <c r="E346" s="48" t="s">
        <v>7062</v>
      </c>
      <c r="F346" s="49" t="s">
        <v>7063</v>
      </c>
      <c r="G346" s="49" t="s">
        <v>7063</v>
      </c>
      <c r="H346" s="50" t="s">
        <v>7063</v>
      </c>
      <c r="I346" s="46"/>
      <c r="J346" s="46">
        <v>1808</v>
      </c>
      <c r="K346" s="49">
        <v>1808</v>
      </c>
      <c r="L346" s="49" t="s">
        <v>7063</v>
      </c>
      <c r="M346" s="51">
        <v>96494</v>
      </c>
      <c r="N346" s="51">
        <f t="shared" si="66"/>
        <v>36506</v>
      </c>
      <c r="O346" s="51">
        <v>36792</v>
      </c>
      <c r="P346" s="51">
        <v>133000</v>
      </c>
      <c r="Q346" s="51">
        <f t="shared" si="67"/>
        <v>47829.599999999999</v>
      </c>
      <c r="R346" s="52">
        <f t="shared" si="68"/>
        <v>144323.6</v>
      </c>
      <c r="S346" s="53">
        <v>144300</v>
      </c>
      <c r="T346" s="54">
        <v>0</v>
      </c>
      <c r="U346" s="55" t="s">
        <v>441</v>
      </c>
      <c r="V346" s="55" t="s">
        <v>7052</v>
      </c>
      <c r="W346" s="55" t="s">
        <v>173</v>
      </c>
      <c r="X346" s="56">
        <v>43294</v>
      </c>
      <c r="Y346" s="57" t="s">
        <v>7684</v>
      </c>
      <c r="Z346" s="57"/>
      <c r="AA346" s="58"/>
      <c r="AB346" s="58"/>
      <c r="AC346" s="58"/>
      <c r="AD346" s="58"/>
      <c r="AE346" s="58"/>
      <c r="AF346" s="58"/>
      <c r="AG346" s="58"/>
      <c r="AH346" s="58">
        <v>308000</v>
      </c>
      <c r="AI346" s="58">
        <v>267000</v>
      </c>
      <c r="AJ346" s="58">
        <v>186200</v>
      </c>
      <c r="AK346" s="58"/>
      <c r="AL346" s="58"/>
      <c r="AM346" s="58"/>
      <c r="AN346" s="58"/>
      <c r="AO346" s="58"/>
      <c r="AP346" s="58"/>
      <c r="AQ346" s="58">
        <v>213000</v>
      </c>
      <c r="AR346" s="59">
        <f t="shared" si="69"/>
        <v>4</v>
      </c>
      <c r="AS346" s="59">
        <f t="shared" si="70"/>
        <v>974200</v>
      </c>
      <c r="AT346" s="58">
        <f t="shared" si="73"/>
        <v>243600</v>
      </c>
      <c r="AU346" s="58">
        <f t="shared" si="74"/>
        <v>186200</v>
      </c>
      <c r="AV346" s="59">
        <f t="shared" si="75"/>
        <v>99300</v>
      </c>
      <c r="AW346" s="59">
        <f t="shared" si="76"/>
        <v>41900</v>
      </c>
      <c r="AX346" s="60">
        <f t="shared" si="72"/>
        <v>0.68814968814968824</v>
      </c>
      <c r="AY346" s="58">
        <v>186200</v>
      </c>
    </row>
    <row r="347" spans="1:51" ht="31.5" x14ac:dyDescent="0.25">
      <c r="A347" s="45">
        <v>2001</v>
      </c>
      <c r="B347" s="46" t="s">
        <v>6543</v>
      </c>
      <c r="C347" s="47" t="s">
        <v>6544</v>
      </c>
      <c r="D347" s="47" t="s">
        <v>6402</v>
      </c>
      <c r="E347" s="48" t="s">
        <v>6545</v>
      </c>
      <c r="F347" s="49" t="s">
        <v>6546</v>
      </c>
      <c r="G347" s="49" t="s">
        <v>6546</v>
      </c>
      <c r="H347" s="50" t="s">
        <v>6547</v>
      </c>
      <c r="I347" s="46"/>
      <c r="J347" s="46">
        <v>1483</v>
      </c>
      <c r="K347" s="49">
        <v>1483</v>
      </c>
      <c r="L347" s="49" t="s">
        <v>6548</v>
      </c>
      <c r="M347" s="51">
        <v>125000</v>
      </c>
      <c r="N347" s="51">
        <f t="shared" si="66"/>
        <v>10000</v>
      </c>
      <c r="O347" s="51">
        <v>10956.5217391304</v>
      </c>
      <c r="P347" s="51">
        <v>135000</v>
      </c>
      <c r="Q347" s="51">
        <f t="shared" si="67"/>
        <v>14243.47826086952</v>
      </c>
      <c r="R347" s="52">
        <f t="shared" si="68"/>
        <v>139243.47826086951</v>
      </c>
      <c r="S347" s="53">
        <v>139200</v>
      </c>
      <c r="T347" s="54"/>
      <c r="U347" s="55" t="s">
        <v>180</v>
      </c>
      <c r="V347" s="55" t="s">
        <v>434</v>
      </c>
      <c r="W347" s="55" t="s">
        <v>94</v>
      </c>
      <c r="X347" s="56">
        <v>43294</v>
      </c>
      <c r="Y347" s="57" t="s">
        <v>7688</v>
      </c>
      <c r="Z347" s="57"/>
      <c r="AA347" s="58">
        <v>236000</v>
      </c>
      <c r="AB347" s="58"/>
      <c r="AC347" s="58"/>
      <c r="AD347" s="58"/>
      <c r="AE347" s="58"/>
      <c r="AF347" s="58"/>
      <c r="AG347" s="58">
        <v>226000</v>
      </c>
      <c r="AH347" s="58"/>
      <c r="AI347" s="58">
        <v>249000</v>
      </c>
      <c r="AJ347" s="58">
        <v>189000</v>
      </c>
      <c r="AK347" s="58"/>
      <c r="AL347" s="58"/>
      <c r="AM347" s="58"/>
      <c r="AN347" s="58"/>
      <c r="AO347" s="58"/>
      <c r="AP347" s="58"/>
      <c r="AQ347" s="58">
        <v>187000</v>
      </c>
      <c r="AR347" s="59">
        <f t="shared" si="69"/>
        <v>5</v>
      </c>
      <c r="AS347" s="59">
        <f t="shared" si="70"/>
        <v>1087000</v>
      </c>
      <c r="AT347" s="58">
        <f t="shared" si="73"/>
        <v>217400</v>
      </c>
      <c r="AU347" s="58">
        <f t="shared" si="74"/>
        <v>187000</v>
      </c>
      <c r="AV347" s="59">
        <f t="shared" si="75"/>
        <v>78200</v>
      </c>
      <c r="AW347" s="59">
        <f t="shared" si="76"/>
        <v>47800</v>
      </c>
      <c r="AX347" s="60">
        <f t="shared" si="72"/>
        <v>0.56178160919540221</v>
      </c>
      <c r="AY347" s="58">
        <v>187000</v>
      </c>
    </row>
    <row r="348" spans="1:51" ht="31.5" x14ac:dyDescent="0.25">
      <c r="A348" s="45">
        <v>932</v>
      </c>
      <c r="B348" s="46" t="s">
        <v>3360</v>
      </c>
      <c r="C348" s="47" t="s">
        <v>3357</v>
      </c>
      <c r="D348" s="47" t="s">
        <v>495</v>
      </c>
      <c r="E348" s="48" t="s">
        <v>3361</v>
      </c>
      <c r="F348" s="49" t="s">
        <v>3362</v>
      </c>
      <c r="G348" s="49" t="s">
        <v>3362</v>
      </c>
      <c r="H348" s="50" t="s">
        <v>3362</v>
      </c>
      <c r="I348" s="46" t="s">
        <v>439</v>
      </c>
      <c r="J348" s="46">
        <v>221</v>
      </c>
      <c r="K348" s="49">
        <v>221</v>
      </c>
      <c r="L348" s="49" t="s">
        <v>3358</v>
      </c>
      <c r="M348" s="51">
        <v>104000</v>
      </c>
      <c r="N348" s="51">
        <f t="shared" si="66"/>
        <v>34000</v>
      </c>
      <c r="O348" s="51">
        <v>34434.782608695597</v>
      </c>
      <c r="P348" s="51">
        <v>138000</v>
      </c>
      <c r="Q348" s="51">
        <f t="shared" si="67"/>
        <v>44765.217391304272</v>
      </c>
      <c r="R348" s="52">
        <f t="shared" si="68"/>
        <v>148765.21739130426</v>
      </c>
      <c r="S348" s="53">
        <v>148700</v>
      </c>
      <c r="T348" s="54" t="s">
        <v>3087</v>
      </c>
      <c r="U348" s="55" t="s">
        <v>260</v>
      </c>
      <c r="V348" s="55" t="s">
        <v>2524</v>
      </c>
      <c r="W348" s="55" t="s">
        <v>195</v>
      </c>
      <c r="X348" s="56">
        <v>43294</v>
      </c>
      <c r="Y348" s="57" t="s">
        <v>7688</v>
      </c>
      <c r="Z348" s="57"/>
      <c r="AA348" s="58"/>
      <c r="AB348" s="58"/>
      <c r="AC348" s="58"/>
      <c r="AD348" s="58"/>
      <c r="AE348" s="58"/>
      <c r="AF348" s="58"/>
      <c r="AG348" s="58">
        <v>420000</v>
      </c>
      <c r="AH348" s="58">
        <v>420000</v>
      </c>
      <c r="AI348" s="58"/>
      <c r="AJ348" s="58"/>
      <c r="AK348" s="58"/>
      <c r="AL348" s="58"/>
      <c r="AM348" s="58"/>
      <c r="AN348" s="58"/>
      <c r="AO348" s="58"/>
      <c r="AP348" s="58"/>
      <c r="AQ348" s="58">
        <v>189000</v>
      </c>
      <c r="AR348" s="59">
        <f t="shared" si="69"/>
        <v>3</v>
      </c>
      <c r="AS348" s="59">
        <f t="shared" si="70"/>
        <v>1029000</v>
      </c>
      <c r="AT348" s="58">
        <f t="shared" si="73"/>
        <v>343000</v>
      </c>
      <c r="AU348" s="58">
        <f t="shared" si="74"/>
        <v>189000</v>
      </c>
      <c r="AV348" s="59">
        <f t="shared" si="75"/>
        <v>194300</v>
      </c>
      <c r="AW348" s="59">
        <f t="shared" si="76"/>
        <v>40300</v>
      </c>
      <c r="AX348" s="60">
        <f t="shared" si="72"/>
        <v>1.3066577000672495</v>
      </c>
      <c r="AY348" s="58">
        <v>189000</v>
      </c>
    </row>
    <row r="349" spans="1:51" ht="47.25" x14ac:dyDescent="0.25">
      <c r="A349" s="45">
        <v>935</v>
      </c>
      <c r="B349" s="46" t="s">
        <v>3369</v>
      </c>
      <c r="C349" s="47" t="s">
        <v>3357</v>
      </c>
      <c r="D349" s="47" t="s">
        <v>495</v>
      </c>
      <c r="E349" s="48" t="s">
        <v>3370</v>
      </c>
      <c r="F349" s="49" t="s">
        <v>3371</v>
      </c>
      <c r="G349" s="49" t="s">
        <v>3371</v>
      </c>
      <c r="H349" s="50" t="s">
        <v>3371</v>
      </c>
      <c r="I349" s="46" t="s">
        <v>439</v>
      </c>
      <c r="J349" s="46">
        <v>221</v>
      </c>
      <c r="K349" s="49">
        <v>221</v>
      </c>
      <c r="L349" s="49" t="s">
        <v>3358</v>
      </c>
      <c r="M349" s="51">
        <v>104000</v>
      </c>
      <c r="N349" s="51">
        <f t="shared" si="66"/>
        <v>34000</v>
      </c>
      <c r="O349" s="51">
        <v>34434.782608695597</v>
      </c>
      <c r="P349" s="51">
        <v>138000</v>
      </c>
      <c r="Q349" s="51">
        <f t="shared" si="67"/>
        <v>44765.217391304272</v>
      </c>
      <c r="R349" s="52">
        <f t="shared" si="68"/>
        <v>148765.21739130426</v>
      </c>
      <c r="S349" s="53">
        <v>148700</v>
      </c>
      <c r="T349" s="54">
        <v>0</v>
      </c>
      <c r="U349" s="55" t="s">
        <v>26</v>
      </c>
      <c r="V349" s="55" t="s">
        <v>2524</v>
      </c>
      <c r="W349" s="55" t="s">
        <v>27</v>
      </c>
      <c r="X349" s="56">
        <v>43294</v>
      </c>
      <c r="Y349" s="57" t="s">
        <v>7688</v>
      </c>
      <c r="Z349" s="57"/>
      <c r="AA349" s="58"/>
      <c r="AB349" s="58"/>
      <c r="AC349" s="58"/>
      <c r="AD349" s="58"/>
      <c r="AE349" s="58"/>
      <c r="AF349" s="58"/>
      <c r="AG349" s="58">
        <v>420000</v>
      </c>
      <c r="AH349" s="58"/>
      <c r="AI349" s="58"/>
      <c r="AJ349" s="58">
        <v>390000</v>
      </c>
      <c r="AK349" s="58"/>
      <c r="AL349" s="58"/>
      <c r="AM349" s="58"/>
      <c r="AN349" s="58"/>
      <c r="AO349" s="58"/>
      <c r="AP349" s="58"/>
      <c r="AQ349" s="58">
        <v>189000</v>
      </c>
      <c r="AR349" s="59">
        <f t="shared" si="69"/>
        <v>3</v>
      </c>
      <c r="AS349" s="59">
        <f t="shared" si="70"/>
        <v>999000</v>
      </c>
      <c r="AT349" s="58">
        <f t="shared" si="73"/>
        <v>333000</v>
      </c>
      <c r="AU349" s="58">
        <f t="shared" si="74"/>
        <v>189000</v>
      </c>
      <c r="AV349" s="59">
        <f t="shared" si="75"/>
        <v>184300</v>
      </c>
      <c r="AW349" s="59">
        <f t="shared" si="76"/>
        <v>40300</v>
      </c>
      <c r="AX349" s="60">
        <f t="shared" si="72"/>
        <v>1.2394082044384667</v>
      </c>
      <c r="AY349" s="58">
        <v>189000</v>
      </c>
    </row>
    <row r="350" spans="1:51" ht="31.5" x14ac:dyDescent="0.25">
      <c r="A350" s="45">
        <v>934</v>
      </c>
      <c r="B350" s="46" t="s">
        <v>3366</v>
      </c>
      <c r="C350" s="47" t="s">
        <v>3357</v>
      </c>
      <c r="D350" s="47" t="s">
        <v>495</v>
      </c>
      <c r="E350" s="48" t="s">
        <v>3367</v>
      </c>
      <c r="F350" s="49" t="s">
        <v>3368</v>
      </c>
      <c r="G350" s="49" t="s">
        <v>3368</v>
      </c>
      <c r="H350" s="50" t="s">
        <v>3368</v>
      </c>
      <c r="I350" s="46" t="s">
        <v>439</v>
      </c>
      <c r="J350" s="46">
        <v>221</v>
      </c>
      <c r="K350" s="49">
        <v>221</v>
      </c>
      <c r="L350" s="49" t="s">
        <v>3358</v>
      </c>
      <c r="M350" s="51">
        <v>104000</v>
      </c>
      <c r="N350" s="51">
        <f t="shared" si="66"/>
        <v>34000</v>
      </c>
      <c r="O350" s="51">
        <v>34434.782608695597</v>
      </c>
      <c r="P350" s="51">
        <v>138000</v>
      </c>
      <c r="Q350" s="51">
        <f t="shared" si="67"/>
        <v>44765.217391304272</v>
      </c>
      <c r="R350" s="52">
        <f t="shared" si="68"/>
        <v>148765.21739130426</v>
      </c>
      <c r="S350" s="53">
        <v>148700</v>
      </c>
      <c r="T350" s="54">
        <v>0</v>
      </c>
      <c r="U350" s="55" t="s">
        <v>441</v>
      </c>
      <c r="V350" s="55" t="s">
        <v>2524</v>
      </c>
      <c r="W350" s="55" t="s">
        <v>173</v>
      </c>
      <c r="X350" s="56">
        <v>43294</v>
      </c>
      <c r="Y350" s="57" t="s">
        <v>7684</v>
      </c>
      <c r="Z350" s="57"/>
      <c r="AA350" s="58"/>
      <c r="AB350" s="58"/>
      <c r="AC350" s="58"/>
      <c r="AD350" s="58"/>
      <c r="AE350" s="58"/>
      <c r="AF350" s="58"/>
      <c r="AG350" s="58">
        <v>420000</v>
      </c>
      <c r="AH350" s="58">
        <v>420000</v>
      </c>
      <c r="AI350" s="58"/>
      <c r="AJ350" s="58">
        <v>390000</v>
      </c>
      <c r="AK350" s="58"/>
      <c r="AL350" s="58"/>
      <c r="AM350" s="58"/>
      <c r="AN350" s="58"/>
      <c r="AO350" s="58"/>
      <c r="AP350" s="58"/>
      <c r="AQ350" s="58">
        <v>189000</v>
      </c>
      <c r="AR350" s="59">
        <f t="shared" si="69"/>
        <v>4</v>
      </c>
      <c r="AS350" s="59">
        <f t="shared" si="70"/>
        <v>1419000</v>
      </c>
      <c r="AT350" s="58">
        <f t="shared" si="73"/>
        <v>354800</v>
      </c>
      <c r="AU350" s="58">
        <f t="shared" si="74"/>
        <v>189000</v>
      </c>
      <c r="AV350" s="59">
        <f t="shared" si="75"/>
        <v>206100</v>
      </c>
      <c r="AW350" s="59">
        <f t="shared" si="76"/>
        <v>40300</v>
      </c>
      <c r="AX350" s="60">
        <f t="shared" si="72"/>
        <v>1.3860121049092133</v>
      </c>
      <c r="AY350" s="58">
        <v>189000</v>
      </c>
    </row>
    <row r="351" spans="1:51" ht="31.5" x14ac:dyDescent="0.25">
      <c r="A351" s="45">
        <v>937</v>
      </c>
      <c r="B351" s="46" t="s">
        <v>3374</v>
      </c>
      <c r="C351" s="47" t="s">
        <v>3357</v>
      </c>
      <c r="D351" s="47" t="s">
        <v>495</v>
      </c>
      <c r="E351" s="48" t="s">
        <v>3375</v>
      </c>
      <c r="F351" s="49" t="s">
        <v>3376</v>
      </c>
      <c r="G351" s="49" t="s">
        <v>3376</v>
      </c>
      <c r="H351" s="50" t="s">
        <v>3376</v>
      </c>
      <c r="I351" s="46" t="s">
        <v>439</v>
      </c>
      <c r="J351" s="46">
        <v>221</v>
      </c>
      <c r="K351" s="49">
        <v>221</v>
      </c>
      <c r="L351" s="49" t="s">
        <v>3358</v>
      </c>
      <c r="M351" s="51">
        <v>104000</v>
      </c>
      <c r="N351" s="51">
        <f t="shared" si="66"/>
        <v>34000</v>
      </c>
      <c r="O351" s="51">
        <v>34434.782608695597</v>
      </c>
      <c r="P351" s="51">
        <v>138000</v>
      </c>
      <c r="Q351" s="51">
        <f t="shared" si="67"/>
        <v>44765.217391304272</v>
      </c>
      <c r="R351" s="52">
        <f t="shared" si="68"/>
        <v>148765.21739130426</v>
      </c>
      <c r="S351" s="53">
        <v>148700</v>
      </c>
      <c r="T351" s="54" t="s">
        <v>2530</v>
      </c>
      <c r="U351" s="55" t="s">
        <v>26</v>
      </c>
      <c r="V351" s="55" t="s">
        <v>2524</v>
      </c>
      <c r="W351" s="55" t="s">
        <v>27</v>
      </c>
      <c r="X351" s="56">
        <v>43294</v>
      </c>
      <c r="Y351" s="57" t="s">
        <v>7684</v>
      </c>
      <c r="Z351" s="57"/>
      <c r="AA351" s="58"/>
      <c r="AB351" s="58"/>
      <c r="AC351" s="58"/>
      <c r="AD351" s="58"/>
      <c r="AE351" s="58"/>
      <c r="AF351" s="58"/>
      <c r="AG351" s="58">
        <v>420000</v>
      </c>
      <c r="AH351" s="58"/>
      <c r="AI351" s="58"/>
      <c r="AJ351" s="58">
        <v>390000</v>
      </c>
      <c r="AK351" s="58"/>
      <c r="AL351" s="58"/>
      <c r="AM351" s="58"/>
      <c r="AN351" s="58"/>
      <c r="AO351" s="58"/>
      <c r="AP351" s="58"/>
      <c r="AQ351" s="58">
        <v>189000</v>
      </c>
      <c r="AR351" s="59">
        <f t="shared" si="69"/>
        <v>3</v>
      </c>
      <c r="AS351" s="59">
        <f t="shared" si="70"/>
        <v>999000</v>
      </c>
      <c r="AT351" s="58">
        <f t="shared" si="73"/>
        <v>333000</v>
      </c>
      <c r="AU351" s="58">
        <f t="shared" si="74"/>
        <v>189000</v>
      </c>
      <c r="AV351" s="59">
        <f t="shared" si="75"/>
        <v>184300</v>
      </c>
      <c r="AW351" s="59">
        <f t="shared" si="76"/>
        <v>40300</v>
      </c>
      <c r="AX351" s="60">
        <f t="shared" si="72"/>
        <v>1.2394082044384667</v>
      </c>
      <c r="AY351" s="58">
        <v>189000</v>
      </c>
    </row>
    <row r="352" spans="1:51" ht="31.5" x14ac:dyDescent="0.25">
      <c r="A352" s="45">
        <v>948</v>
      </c>
      <c r="B352" s="46" t="s">
        <v>3408</v>
      </c>
      <c r="C352" s="47" t="s">
        <v>3357</v>
      </c>
      <c r="D352" s="47" t="s">
        <v>495</v>
      </c>
      <c r="E352" s="48" t="s">
        <v>3409</v>
      </c>
      <c r="F352" s="49" t="s">
        <v>3410</v>
      </c>
      <c r="G352" s="49" t="s">
        <v>3410</v>
      </c>
      <c r="H352" s="50" t="s">
        <v>3411</v>
      </c>
      <c r="I352" s="46" t="s">
        <v>439</v>
      </c>
      <c r="J352" s="46">
        <v>221</v>
      </c>
      <c r="K352" s="49">
        <v>221</v>
      </c>
      <c r="L352" s="49" t="s">
        <v>3358</v>
      </c>
      <c r="M352" s="51">
        <v>104000</v>
      </c>
      <c r="N352" s="51">
        <f t="shared" si="66"/>
        <v>34000</v>
      </c>
      <c r="O352" s="51">
        <v>34434.782608695597</v>
      </c>
      <c r="P352" s="51">
        <v>138000</v>
      </c>
      <c r="Q352" s="51">
        <f t="shared" si="67"/>
        <v>44765.217391304272</v>
      </c>
      <c r="R352" s="52">
        <f t="shared" si="68"/>
        <v>148765.21739130426</v>
      </c>
      <c r="S352" s="53">
        <v>148700</v>
      </c>
      <c r="T352" s="54"/>
      <c r="U352" s="55" t="s">
        <v>26</v>
      </c>
      <c r="V352" s="55" t="s">
        <v>2524</v>
      </c>
      <c r="W352" s="55" t="s">
        <v>1759</v>
      </c>
      <c r="X352" s="56">
        <v>43320</v>
      </c>
      <c r="Y352" s="57" t="s">
        <v>7684</v>
      </c>
      <c r="Z352" s="57"/>
      <c r="AA352" s="58"/>
      <c r="AB352" s="58"/>
      <c r="AC352" s="58"/>
      <c r="AD352" s="58"/>
      <c r="AE352" s="58"/>
      <c r="AF352" s="58"/>
      <c r="AG352" s="58">
        <v>420000</v>
      </c>
      <c r="AH352" s="58"/>
      <c r="AI352" s="58"/>
      <c r="AJ352" s="58">
        <v>330000</v>
      </c>
      <c r="AK352" s="58"/>
      <c r="AL352" s="58"/>
      <c r="AM352" s="58"/>
      <c r="AN352" s="58"/>
      <c r="AO352" s="58"/>
      <c r="AP352" s="58"/>
      <c r="AQ352" s="58">
        <v>189000</v>
      </c>
      <c r="AR352" s="59">
        <f t="shared" si="69"/>
        <v>3</v>
      </c>
      <c r="AS352" s="59">
        <f t="shared" si="70"/>
        <v>939000</v>
      </c>
      <c r="AT352" s="58">
        <f t="shared" si="73"/>
        <v>313000</v>
      </c>
      <c r="AU352" s="58">
        <f t="shared" si="74"/>
        <v>189000</v>
      </c>
      <c r="AV352" s="59">
        <f t="shared" si="75"/>
        <v>164300</v>
      </c>
      <c r="AW352" s="59">
        <f t="shared" si="76"/>
        <v>40300</v>
      </c>
      <c r="AX352" s="60">
        <f t="shared" si="72"/>
        <v>1.1049092131809011</v>
      </c>
      <c r="AY352" s="58">
        <v>189000</v>
      </c>
    </row>
    <row r="353" spans="1:51" ht="31.5" x14ac:dyDescent="0.25">
      <c r="A353" s="45">
        <v>936</v>
      </c>
      <c r="B353" s="46" t="s">
        <v>3372</v>
      </c>
      <c r="C353" s="47" t="s">
        <v>3357</v>
      </c>
      <c r="D353" s="47" t="s">
        <v>495</v>
      </c>
      <c r="E353" s="62">
        <v>2.4239999999999999</v>
      </c>
      <c r="F353" s="49" t="s">
        <v>3373</v>
      </c>
      <c r="G353" s="49" t="s">
        <v>3373</v>
      </c>
      <c r="H353" s="50" t="s">
        <v>3373</v>
      </c>
      <c r="I353" s="46" t="s">
        <v>439</v>
      </c>
      <c r="J353" s="46">
        <v>221</v>
      </c>
      <c r="K353" s="49">
        <v>221</v>
      </c>
      <c r="L353" s="49" t="s">
        <v>3358</v>
      </c>
      <c r="M353" s="51">
        <v>104000</v>
      </c>
      <c r="N353" s="51">
        <f t="shared" si="66"/>
        <v>34000</v>
      </c>
      <c r="O353" s="51">
        <v>34434.782608695597</v>
      </c>
      <c r="P353" s="51">
        <v>138000</v>
      </c>
      <c r="Q353" s="51">
        <f t="shared" si="67"/>
        <v>44765.217391304272</v>
      </c>
      <c r="R353" s="52">
        <f t="shared" si="68"/>
        <v>148765.21739130426</v>
      </c>
      <c r="S353" s="53">
        <v>148700</v>
      </c>
      <c r="T353" s="54">
        <v>0</v>
      </c>
      <c r="U353" s="55" t="s">
        <v>260</v>
      </c>
      <c r="V353" s="55" t="s">
        <v>2524</v>
      </c>
      <c r="W353" s="55" t="s">
        <v>195</v>
      </c>
      <c r="X353" s="56">
        <v>43294</v>
      </c>
      <c r="Y353" s="57" t="str">
        <f>VLOOKUP(B353,'[2]DVKT TYC (đang phê duyệt)'!$B$6:$Z$119,25,0)</f>
        <v>Đang đề nghị phê duyệt</v>
      </c>
      <c r="Z353" s="57"/>
      <c r="AA353" s="58"/>
      <c r="AB353" s="58"/>
      <c r="AC353" s="58"/>
      <c r="AD353" s="58"/>
      <c r="AE353" s="58"/>
      <c r="AF353" s="58"/>
      <c r="AG353" s="58">
        <v>420000</v>
      </c>
      <c r="AH353" s="58"/>
      <c r="AI353" s="58"/>
      <c r="AJ353" s="58">
        <v>390000</v>
      </c>
      <c r="AK353" s="58"/>
      <c r="AL353" s="58"/>
      <c r="AM353" s="58"/>
      <c r="AN353" s="58"/>
      <c r="AO353" s="58"/>
      <c r="AP353" s="58"/>
      <c r="AQ353" s="58">
        <v>189000</v>
      </c>
      <c r="AR353" s="59">
        <f t="shared" si="69"/>
        <v>3</v>
      </c>
      <c r="AS353" s="59">
        <f t="shared" si="70"/>
        <v>999000</v>
      </c>
      <c r="AT353" s="58">
        <f t="shared" si="73"/>
        <v>333000</v>
      </c>
      <c r="AU353" s="58">
        <f t="shared" si="74"/>
        <v>189000</v>
      </c>
      <c r="AV353" s="59">
        <f t="shared" si="75"/>
        <v>184300</v>
      </c>
      <c r="AW353" s="59">
        <f>AT353-S353</f>
        <v>184300</v>
      </c>
      <c r="AX353" s="60">
        <f t="shared" si="72"/>
        <v>1.2394082044384667</v>
      </c>
      <c r="AY353" s="58">
        <v>189000</v>
      </c>
    </row>
    <row r="354" spans="1:51" ht="31.5" x14ac:dyDescent="0.25">
      <c r="A354" s="45">
        <v>2081</v>
      </c>
      <c r="B354" s="46" t="s">
        <v>6902</v>
      </c>
      <c r="C354" s="47" t="s">
        <v>6900</v>
      </c>
      <c r="D354" s="47" t="s">
        <v>6803</v>
      </c>
      <c r="E354" s="48" t="s">
        <v>6903</v>
      </c>
      <c r="F354" s="49" t="s">
        <v>6904</v>
      </c>
      <c r="G354" s="49" t="s">
        <v>6904</v>
      </c>
      <c r="H354" s="50" t="s">
        <v>6904</v>
      </c>
      <c r="I354" s="46"/>
      <c r="J354" s="46">
        <v>1716</v>
      </c>
      <c r="K354" s="49">
        <v>1716</v>
      </c>
      <c r="L354" s="49" t="s">
        <v>6901</v>
      </c>
      <c r="M354" s="51">
        <v>120000</v>
      </c>
      <c r="N354" s="51">
        <f t="shared" si="66"/>
        <v>28000</v>
      </c>
      <c r="O354" s="51">
        <v>28173.9130434783</v>
      </c>
      <c r="P354" s="51">
        <v>148000</v>
      </c>
      <c r="Q354" s="51">
        <f t="shared" si="67"/>
        <v>36626.086956521787</v>
      </c>
      <c r="R354" s="52">
        <f t="shared" si="68"/>
        <v>156626.08695652179</v>
      </c>
      <c r="S354" s="53">
        <v>156600</v>
      </c>
      <c r="T354" s="54">
        <v>0</v>
      </c>
      <c r="U354" s="55" t="s">
        <v>6804</v>
      </c>
      <c r="V354" s="55" t="s">
        <v>6805</v>
      </c>
      <c r="W354" s="55" t="s">
        <v>173</v>
      </c>
      <c r="X354" s="56">
        <v>43294</v>
      </c>
      <c r="Y354" s="57" t="s">
        <v>7688</v>
      </c>
      <c r="Z354" s="57"/>
      <c r="AA354" s="58"/>
      <c r="AB354" s="58"/>
      <c r="AC354" s="58"/>
      <c r="AD354" s="58"/>
      <c r="AE354" s="58"/>
      <c r="AF354" s="58"/>
      <c r="AG354" s="58">
        <v>190000</v>
      </c>
      <c r="AH354" s="58">
        <v>191000</v>
      </c>
      <c r="AI354" s="58">
        <v>234000</v>
      </c>
      <c r="AJ354" s="58"/>
      <c r="AK354" s="58"/>
      <c r="AL354" s="58"/>
      <c r="AM354" s="58"/>
      <c r="AN354" s="58"/>
      <c r="AO354" s="58"/>
      <c r="AP354" s="58"/>
      <c r="AQ354" s="58">
        <v>234000</v>
      </c>
      <c r="AR354" s="59">
        <f t="shared" si="69"/>
        <v>4</v>
      </c>
      <c r="AS354" s="59">
        <f t="shared" si="70"/>
        <v>849000</v>
      </c>
      <c r="AT354" s="58">
        <f t="shared" si="73"/>
        <v>212300</v>
      </c>
      <c r="AU354" s="58">
        <f t="shared" si="74"/>
        <v>190000</v>
      </c>
      <c r="AV354" s="59">
        <f t="shared" si="75"/>
        <v>55700</v>
      </c>
      <c r="AW354" s="59">
        <f t="shared" ref="AW354:AW364" si="77">AU354-S354</f>
        <v>33400</v>
      </c>
      <c r="AX354" s="60">
        <f t="shared" si="72"/>
        <v>0.35568326947637297</v>
      </c>
      <c r="AY354" s="58">
        <v>190000</v>
      </c>
    </row>
    <row r="355" spans="1:51" ht="31.5" x14ac:dyDescent="0.25">
      <c r="A355" s="45">
        <v>1998</v>
      </c>
      <c r="B355" s="46" t="s">
        <v>6525</v>
      </c>
      <c r="C355" s="47" t="s">
        <v>6526</v>
      </c>
      <c r="D355" s="47" t="s">
        <v>6402</v>
      </c>
      <c r="E355" s="48" t="s">
        <v>6527</v>
      </c>
      <c r="F355" s="49" t="s">
        <v>6528</v>
      </c>
      <c r="G355" s="49" t="s">
        <v>6528</v>
      </c>
      <c r="H355" s="50" t="s">
        <v>6529</v>
      </c>
      <c r="I355" s="46"/>
      <c r="J355" s="46">
        <v>1480</v>
      </c>
      <c r="K355" s="49">
        <v>1480</v>
      </c>
      <c r="L355" s="49" t="s">
        <v>6530</v>
      </c>
      <c r="M355" s="51">
        <v>130000</v>
      </c>
      <c r="N355" s="51">
        <f t="shared" si="66"/>
        <v>10000</v>
      </c>
      <c r="O355" s="51">
        <v>10956.5217391304</v>
      </c>
      <c r="P355" s="51">
        <v>140000</v>
      </c>
      <c r="Q355" s="51">
        <f t="shared" si="67"/>
        <v>14243.47826086952</v>
      </c>
      <c r="R355" s="52">
        <f t="shared" si="68"/>
        <v>144243.47826086951</v>
      </c>
      <c r="S355" s="53">
        <v>144200</v>
      </c>
      <c r="T355" s="54" t="s">
        <v>6294</v>
      </c>
      <c r="U355" s="55" t="s">
        <v>441</v>
      </c>
      <c r="V355" s="55" t="s">
        <v>434</v>
      </c>
      <c r="W355" s="55" t="s">
        <v>196</v>
      </c>
      <c r="X355" s="56">
        <v>43294</v>
      </c>
      <c r="Y355" s="57" t="s">
        <v>7684</v>
      </c>
      <c r="Z355" s="57"/>
      <c r="AA355" s="58">
        <v>250000</v>
      </c>
      <c r="AB355" s="58">
        <v>250000</v>
      </c>
      <c r="AC355" s="58"/>
      <c r="AD355" s="58"/>
      <c r="AE355" s="58"/>
      <c r="AF355" s="58"/>
      <c r="AG355" s="58">
        <v>226000</v>
      </c>
      <c r="AH355" s="58"/>
      <c r="AI355" s="58"/>
      <c r="AJ355" s="58">
        <v>196000</v>
      </c>
      <c r="AK355" s="58"/>
      <c r="AL355" s="58"/>
      <c r="AM355" s="58"/>
      <c r="AN355" s="58"/>
      <c r="AO355" s="58"/>
      <c r="AP355" s="58"/>
      <c r="AQ355" s="58">
        <v>233000</v>
      </c>
      <c r="AR355" s="59">
        <f t="shared" si="69"/>
        <v>5</v>
      </c>
      <c r="AS355" s="59">
        <f t="shared" si="70"/>
        <v>1155000</v>
      </c>
      <c r="AT355" s="58">
        <f t="shared" si="73"/>
        <v>231000</v>
      </c>
      <c r="AU355" s="58">
        <f t="shared" si="74"/>
        <v>196000</v>
      </c>
      <c r="AV355" s="59">
        <f t="shared" si="75"/>
        <v>86800</v>
      </c>
      <c r="AW355" s="59">
        <f t="shared" si="77"/>
        <v>51800</v>
      </c>
      <c r="AX355" s="60">
        <f t="shared" si="72"/>
        <v>0.60194174757281549</v>
      </c>
      <c r="AY355" s="58">
        <v>196000</v>
      </c>
    </row>
    <row r="356" spans="1:51" ht="47.25" x14ac:dyDescent="0.25">
      <c r="A356" s="45">
        <v>2000</v>
      </c>
      <c r="B356" s="46" t="s">
        <v>6537</v>
      </c>
      <c r="C356" s="47" t="s">
        <v>6538</v>
      </c>
      <c r="D356" s="47" t="s">
        <v>6402</v>
      </c>
      <c r="E356" s="48" t="s">
        <v>6539</v>
      </c>
      <c r="F356" s="49" t="s">
        <v>6540</v>
      </c>
      <c r="G356" s="49" t="s">
        <v>6540</v>
      </c>
      <c r="H356" s="50" t="s">
        <v>6541</v>
      </c>
      <c r="I356" s="46"/>
      <c r="J356" s="46">
        <v>1482</v>
      </c>
      <c r="K356" s="49">
        <v>1482</v>
      </c>
      <c r="L356" s="49" t="s">
        <v>6542</v>
      </c>
      <c r="M356" s="51">
        <v>130000</v>
      </c>
      <c r="N356" s="51">
        <f t="shared" si="66"/>
        <v>10000</v>
      </c>
      <c r="O356" s="51">
        <v>10956.5217391304</v>
      </c>
      <c r="P356" s="51">
        <v>140000</v>
      </c>
      <c r="Q356" s="51">
        <f t="shared" si="67"/>
        <v>14243.47826086952</v>
      </c>
      <c r="R356" s="52">
        <f t="shared" si="68"/>
        <v>144243.47826086951</v>
      </c>
      <c r="S356" s="53">
        <v>144200</v>
      </c>
      <c r="T356" s="54">
        <v>0</v>
      </c>
      <c r="U356" s="55" t="s">
        <v>180</v>
      </c>
      <c r="V356" s="55" t="s">
        <v>434</v>
      </c>
      <c r="W356" s="55" t="s">
        <v>173</v>
      </c>
      <c r="X356" s="56">
        <v>43294</v>
      </c>
      <c r="Y356" s="57" t="s">
        <v>7684</v>
      </c>
      <c r="Z356" s="57"/>
      <c r="AA356" s="58">
        <v>238000</v>
      </c>
      <c r="AB356" s="58"/>
      <c r="AC356" s="58"/>
      <c r="AD356" s="58"/>
      <c r="AE356" s="58"/>
      <c r="AF356" s="58"/>
      <c r="AG356" s="58">
        <v>226000</v>
      </c>
      <c r="AH356" s="58"/>
      <c r="AI356" s="58"/>
      <c r="AJ356" s="58">
        <v>196000</v>
      </c>
      <c r="AK356" s="58"/>
      <c r="AL356" s="58"/>
      <c r="AM356" s="58"/>
      <c r="AN356" s="58"/>
      <c r="AO356" s="58"/>
      <c r="AP356" s="58"/>
      <c r="AQ356" s="58">
        <v>235000</v>
      </c>
      <c r="AR356" s="59">
        <f t="shared" si="69"/>
        <v>4</v>
      </c>
      <c r="AS356" s="59">
        <f t="shared" si="70"/>
        <v>895000</v>
      </c>
      <c r="AT356" s="58">
        <f t="shared" si="73"/>
        <v>223800</v>
      </c>
      <c r="AU356" s="58">
        <f t="shared" si="74"/>
        <v>196000</v>
      </c>
      <c r="AV356" s="59">
        <f t="shared" si="75"/>
        <v>79600</v>
      </c>
      <c r="AW356" s="59">
        <f t="shared" si="77"/>
        <v>51800</v>
      </c>
      <c r="AX356" s="60">
        <f t="shared" si="72"/>
        <v>0.55201109570041607</v>
      </c>
      <c r="AY356" s="58">
        <v>196000</v>
      </c>
    </row>
    <row r="357" spans="1:51" ht="31.5" x14ac:dyDescent="0.25">
      <c r="A357" s="45">
        <v>28</v>
      </c>
      <c r="B357" s="46" t="s">
        <v>558</v>
      </c>
      <c r="C357" s="47" t="s">
        <v>551</v>
      </c>
      <c r="D357" s="47" t="s">
        <v>467</v>
      </c>
      <c r="E357" s="48" t="s">
        <v>559</v>
      </c>
      <c r="F357" s="49" t="s">
        <v>560</v>
      </c>
      <c r="G357" s="49" t="s">
        <v>560</v>
      </c>
      <c r="H357" s="50" t="s">
        <v>560</v>
      </c>
      <c r="I357" s="46" t="s">
        <v>439</v>
      </c>
      <c r="J357" s="46">
        <v>3</v>
      </c>
      <c r="K357" s="49">
        <v>3</v>
      </c>
      <c r="L357" s="49" t="s">
        <v>554</v>
      </c>
      <c r="M357" s="51">
        <v>157000</v>
      </c>
      <c r="N357" s="51">
        <f t="shared" si="66"/>
        <v>29000</v>
      </c>
      <c r="O357" s="51">
        <v>29739.130434782601</v>
      </c>
      <c r="P357" s="51">
        <v>186000</v>
      </c>
      <c r="Q357" s="51">
        <f t="shared" si="67"/>
        <v>38660.869565217377</v>
      </c>
      <c r="R357" s="52">
        <f t="shared" si="68"/>
        <v>195660.86956521738</v>
      </c>
      <c r="S357" s="53">
        <v>195600</v>
      </c>
      <c r="T357" s="54">
        <v>0</v>
      </c>
      <c r="U357" s="55" t="s">
        <v>6404</v>
      </c>
      <c r="V357" s="55" t="s">
        <v>6493</v>
      </c>
      <c r="W357" s="55" t="s">
        <v>173</v>
      </c>
      <c r="X357" s="56">
        <v>43294</v>
      </c>
      <c r="Y357" s="57" t="s">
        <v>7684</v>
      </c>
      <c r="Z357" s="57"/>
      <c r="AA357" s="58"/>
      <c r="AB357" s="58"/>
      <c r="AC357" s="58"/>
      <c r="AD357" s="58">
        <v>200000</v>
      </c>
      <c r="AE357" s="58"/>
      <c r="AF357" s="58"/>
      <c r="AG357" s="58"/>
      <c r="AH357" s="58"/>
      <c r="AI357" s="58"/>
      <c r="AJ357" s="58">
        <v>244000</v>
      </c>
      <c r="AK357" s="58"/>
      <c r="AL357" s="58"/>
      <c r="AM357" s="58">
        <v>287000</v>
      </c>
      <c r="AN357" s="58"/>
      <c r="AO357" s="58"/>
      <c r="AP357" s="58"/>
      <c r="AQ357" s="58">
        <v>264000</v>
      </c>
      <c r="AR357" s="59">
        <f t="shared" si="69"/>
        <v>4</v>
      </c>
      <c r="AS357" s="59">
        <f t="shared" si="70"/>
        <v>995000</v>
      </c>
      <c r="AT357" s="58">
        <f t="shared" si="73"/>
        <v>248800</v>
      </c>
      <c r="AU357" s="58">
        <f t="shared" si="74"/>
        <v>200000</v>
      </c>
      <c r="AV357" s="59">
        <f t="shared" si="75"/>
        <v>53200</v>
      </c>
      <c r="AW357" s="59">
        <f t="shared" si="77"/>
        <v>4400</v>
      </c>
      <c r="AX357" s="60">
        <f t="shared" si="72"/>
        <v>0.27198364008179965</v>
      </c>
      <c r="AY357" s="58">
        <v>200000</v>
      </c>
    </row>
    <row r="358" spans="1:51" ht="31.5" x14ac:dyDescent="0.25">
      <c r="A358" s="45">
        <v>2108</v>
      </c>
      <c r="B358" s="46" t="s">
        <v>6996</v>
      </c>
      <c r="C358" s="47" t="s">
        <v>6979</v>
      </c>
      <c r="D358" s="47" t="s">
        <v>6439</v>
      </c>
      <c r="E358" s="48" t="s">
        <v>6997</v>
      </c>
      <c r="F358" s="49" t="s">
        <v>6998</v>
      </c>
      <c r="G358" s="49" t="s">
        <v>6998</v>
      </c>
      <c r="H358" s="50" t="s">
        <v>6998</v>
      </c>
      <c r="I358" s="46"/>
      <c r="J358" s="46">
        <v>1751</v>
      </c>
      <c r="K358" s="49">
        <v>1751</v>
      </c>
      <c r="L358" s="49" t="s">
        <v>6980</v>
      </c>
      <c r="M358" s="51">
        <v>105000</v>
      </c>
      <c r="N358" s="51">
        <f t="shared" si="66"/>
        <v>65000</v>
      </c>
      <c r="O358" s="51">
        <v>65739.130434782594</v>
      </c>
      <c r="P358" s="51">
        <v>170000</v>
      </c>
      <c r="Q358" s="51">
        <f t="shared" si="67"/>
        <v>85460.869565217363</v>
      </c>
      <c r="R358" s="52">
        <f t="shared" si="68"/>
        <v>190460.86956521735</v>
      </c>
      <c r="S358" s="53">
        <v>190400</v>
      </c>
      <c r="T358" s="54">
        <v>0</v>
      </c>
      <c r="U358" s="55" t="s">
        <v>6440</v>
      </c>
      <c r="V358" s="55" t="s">
        <v>6978</v>
      </c>
      <c r="W358" s="55" t="s">
        <v>195</v>
      </c>
      <c r="X358" s="56">
        <v>43294</v>
      </c>
      <c r="Y358" s="57" t="s">
        <v>7684</v>
      </c>
      <c r="Z358" s="57"/>
      <c r="AA358" s="58"/>
      <c r="AB358" s="58"/>
      <c r="AC358" s="58"/>
      <c r="AD358" s="58"/>
      <c r="AE358" s="58"/>
      <c r="AF358" s="58">
        <v>200000</v>
      </c>
      <c r="AG358" s="58">
        <v>350000</v>
      </c>
      <c r="AH358" s="58">
        <v>383000</v>
      </c>
      <c r="AI358" s="58"/>
      <c r="AJ358" s="58">
        <v>238000</v>
      </c>
      <c r="AK358" s="58"/>
      <c r="AL358" s="58"/>
      <c r="AM358" s="58"/>
      <c r="AN358" s="58"/>
      <c r="AO358" s="58"/>
      <c r="AP358" s="58"/>
      <c r="AQ358" s="58">
        <v>221000</v>
      </c>
      <c r="AR358" s="59">
        <f t="shared" si="69"/>
        <v>5</v>
      </c>
      <c r="AS358" s="59">
        <f t="shared" si="70"/>
        <v>1392000</v>
      </c>
      <c r="AT358" s="58">
        <f t="shared" si="73"/>
        <v>278400</v>
      </c>
      <c r="AU358" s="58">
        <f t="shared" si="74"/>
        <v>200000</v>
      </c>
      <c r="AV358" s="59">
        <f t="shared" si="75"/>
        <v>88000</v>
      </c>
      <c r="AW358" s="59">
        <f t="shared" si="77"/>
        <v>9600</v>
      </c>
      <c r="AX358" s="60">
        <f t="shared" si="72"/>
        <v>0.46218487394957974</v>
      </c>
      <c r="AY358" s="58">
        <v>200000</v>
      </c>
    </row>
    <row r="359" spans="1:51" x14ac:dyDescent="0.25">
      <c r="A359" s="45">
        <v>2075</v>
      </c>
      <c r="B359" s="46" t="s">
        <v>6875</v>
      </c>
      <c r="C359" s="47" t="s">
        <v>6876</v>
      </c>
      <c r="D359" s="47" t="s">
        <v>6803</v>
      </c>
      <c r="E359" s="48" t="s">
        <v>6877</v>
      </c>
      <c r="F359" s="49" t="s">
        <v>6878</v>
      </c>
      <c r="G359" s="49" t="s">
        <v>6878</v>
      </c>
      <c r="H359" s="50" t="s">
        <v>6878</v>
      </c>
      <c r="I359" s="46"/>
      <c r="J359" s="46">
        <v>1687</v>
      </c>
      <c r="K359" s="49">
        <v>1687</v>
      </c>
      <c r="L359" s="49" t="s">
        <v>6878</v>
      </c>
      <c r="M359" s="51">
        <v>143000</v>
      </c>
      <c r="N359" s="51">
        <f t="shared" si="66"/>
        <v>32000</v>
      </c>
      <c r="O359" s="51">
        <v>32869.565217391297</v>
      </c>
      <c r="P359" s="51">
        <v>175000</v>
      </c>
      <c r="Q359" s="51">
        <f t="shared" si="67"/>
        <v>42730.434782608681</v>
      </c>
      <c r="R359" s="52">
        <f t="shared" si="68"/>
        <v>185730.43478260867</v>
      </c>
      <c r="S359" s="53">
        <v>185700</v>
      </c>
      <c r="T359" s="54">
        <v>0</v>
      </c>
      <c r="U359" s="55" t="s">
        <v>6804</v>
      </c>
      <c r="V359" s="55" t="s">
        <v>6805</v>
      </c>
      <c r="W359" s="55" t="s">
        <v>173</v>
      </c>
      <c r="X359" s="56">
        <v>43294</v>
      </c>
      <c r="Y359" s="57" t="s">
        <v>7688</v>
      </c>
      <c r="Z359" s="57"/>
      <c r="AA359" s="58"/>
      <c r="AB359" s="58"/>
      <c r="AC359" s="58"/>
      <c r="AD359" s="58"/>
      <c r="AE359" s="58"/>
      <c r="AF359" s="58"/>
      <c r="AG359" s="58">
        <v>240000</v>
      </c>
      <c r="AH359" s="58">
        <v>247000</v>
      </c>
      <c r="AI359" s="58"/>
      <c r="AJ359" s="58">
        <v>200600</v>
      </c>
      <c r="AK359" s="58"/>
      <c r="AL359" s="58"/>
      <c r="AM359" s="58"/>
      <c r="AN359" s="58"/>
      <c r="AO359" s="58"/>
      <c r="AP359" s="58"/>
      <c r="AQ359" s="58">
        <v>236000</v>
      </c>
      <c r="AR359" s="59">
        <f t="shared" si="69"/>
        <v>4</v>
      </c>
      <c r="AS359" s="59">
        <f t="shared" si="70"/>
        <v>923600</v>
      </c>
      <c r="AT359" s="58">
        <f t="shared" si="73"/>
        <v>230900</v>
      </c>
      <c r="AU359" s="58">
        <f t="shared" si="74"/>
        <v>200600</v>
      </c>
      <c r="AV359" s="59">
        <f t="shared" si="75"/>
        <v>45200</v>
      </c>
      <c r="AW359" s="59">
        <f t="shared" si="77"/>
        <v>14900</v>
      </c>
      <c r="AX359" s="60">
        <f t="shared" si="72"/>
        <v>0.24340333871836295</v>
      </c>
      <c r="AY359" s="58">
        <v>200600</v>
      </c>
    </row>
    <row r="360" spans="1:51" x14ac:dyDescent="0.25">
      <c r="A360" s="45">
        <v>1230</v>
      </c>
      <c r="B360" s="46" t="s">
        <v>4140</v>
      </c>
      <c r="C360" s="47" t="s">
        <v>4135</v>
      </c>
      <c r="D360" s="47" t="s">
        <v>2020</v>
      </c>
      <c r="E360" s="48" t="s">
        <v>4141</v>
      </c>
      <c r="F360" s="49" t="s">
        <v>4137</v>
      </c>
      <c r="G360" s="49" t="s">
        <v>4137</v>
      </c>
      <c r="H360" s="50" t="s">
        <v>4137</v>
      </c>
      <c r="I360" s="46" t="s">
        <v>439</v>
      </c>
      <c r="J360" s="46">
        <v>542</v>
      </c>
      <c r="K360" s="49">
        <v>542</v>
      </c>
      <c r="L360" s="49" t="s">
        <v>4139</v>
      </c>
      <c r="M360" s="51">
        <v>104000</v>
      </c>
      <c r="N360" s="51">
        <f t="shared" si="66"/>
        <v>48000</v>
      </c>
      <c r="O360" s="51">
        <v>48521.739130434798</v>
      </c>
      <c r="P360" s="51">
        <v>152000</v>
      </c>
      <c r="Q360" s="51">
        <f t="shared" si="67"/>
        <v>63078.260869565238</v>
      </c>
      <c r="R360" s="52">
        <f t="shared" si="68"/>
        <v>167078.26086956525</v>
      </c>
      <c r="S360" s="53">
        <v>167000</v>
      </c>
      <c r="T360" s="54">
        <v>0</v>
      </c>
      <c r="U360" s="55" t="s">
        <v>22</v>
      </c>
      <c r="V360" s="55" t="s">
        <v>23</v>
      </c>
      <c r="W360" s="55" t="s">
        <v>24</v>
      </c>
      <c r="X360" s="56">
        <v>43294</v>
      </c>
      <c r="Y360" s="57" t="s">
        <v>7684</v>
      </c>
      <c r="Z360" s="57"/>
      <c r="AA360" s="58"/>
      <c r="AB360" s="58"/>
      <c r="AC360" s="58"/>
      <c r="AD360" s="58"/>
      <c r="AE360" s="58"/>
      <c r="AF360" s="58"/>
      <c r="AG360" s="58">
        <v>714000</v>
      </c>
      <c r="AH360" s="58"/>
      <c r="AI360" s="58"/>
      <c r="AJ360" s="58">
        <v>400000</v>
      </c>
      <c r="AK360" s="58"/>
      <c r="AL360" s="58"/>
      <c r="AM360" s="58"/>
      <c r="AN360" s="58"/>
      <c r="AO360" s="58"/>
      <c r="AP360" s="58"/>
      <c r="AQ360" s="58">
        <v>203000</v>
      </c>
      <c r="AR360" s="59">
        <f t="shared" si="69"/>
        <v>3</v>
      </c>
      <c r="AS360" s="59">
        <f t="shared" si="70"/>
        <v>1317000</v>
      </c>
      <c r="AT360" s="58">
        <f t="shared" si="73"/>
        <v>439000</v>
      </c>
      <c r="AU360" s="58">
        <f t="shared" si="74"/>
        <v>203000</v>
      </c>
      <c r="AV360" s="59">
        <f t="shared" si="75"/>
        <v>272000</v>
      </c>
      <c r="AW360" s="59">
        <f t="shared" si="77"/>
        <v>36000</v>
      </c>
      <c r="AX360" s="60">
        <f t="shared" si="72"/>
        <v>1.6287425149700598</v>
      </c>
      <c r="AY360" s="58">
        <v>203000</v>
      </c>
    </row>
    <row r="361" spans="1:51" ht="47.25" x14ac:dyDescent="0.25">
      <c r="A361" s="45">
        <v>702</v>
      </c>
      <c r="B361" s="46" t="s">
        <v>2585</v>
      </c>
      <c r="C361" s="47" t="s">
        <v>2586</v>
      </c>
      <c r="D361" s="47" t="s">
        <v>496</v>
      </c>
      <c r="E361" s="48" t="s">
        <v>2587</v>
      </c>
      <c r="F361" s="49" t="s">
        <v>2588</v>
      </c>
      <c r="G361" s="49" t="s">
        <v>2588</v>
      </c>
      <c r="H361" s="50" t="s">
        <v>2588</v>
      </c>
      <c r="I361" s="46" t="s">
        <v>439</v>
      </c>
      <c r="J361" s="46">
        <v>81</v>
      </c>
      <c r="K361" s="49">
        <v>81</v>
      </c>
      <c r="L361" s="49" t="s">
        <v>2589</v>
      </c>
      <c r="M361" s="51">
        <v>143000</v>
      </c>
      <c r="N361" s="51">
        <f t="shared" si="66"/>
        <v>40000</v>
      </c>
      <c r="O361" s="51">
        <v>40695.652173913099</v>
      </c>
      <c r="P361" s="51">
        <v>183000</v>
      </c>
      <c r="Q361" s="51">
        <f t="shared" si="67"/>
        <v>52904.347826087032</v>
      </c>
      <c r="R361" s="52">
        <f t="shared" si="68"/>
        <v>195904.34782608703</v>
      </c>
      <c r="S361" s="53">
        <v>195900</v>
      </c>
      <c r="T361" s="54">
        <v>0</v>
      </c>
      <c r="U361" s="55" t="s">
        <v>471</v>
      </c>
      <c r="V361" s="55" t="s">
        <v>1197</v>
      </c>
      <c r="W361" s="55" t="s">
        <v>173</v>
      </c>
      <c r="X361" s="56">
        <v>43294</v>
      </c>
      <c r="Y361" s="57" t="s">
        <v>7685</v>
      </c>
      <c r="Z361" s="57"/>
      <c r="AA361" s="58"/>
      <c r="AB361" s="58"/>
      <c r="AC361" s="58"/>
      <c r="AD361" s="58"/>
      <c r="AE361" s="58"/>
      <c r="AF361" s="58"/>
      <c r="AG361" s="58">
        <v>420000</v>
      </c>
      <c r="AH361" s="58"/>
      <c r="AI361" s="58"/>
      <c r="AJ361" s="58">
        <v>211200</v>
      </c>
      <c r="AK361" s="58"/>
      <c r="AL361" s="58"/>
      <c r="AM361" s="58"/>
      <c r="AN361" s="58"/>
      <c r="AO361" s="58"/>
      <c r="AP361" s="58"/>
      <c r="AQ361" s="58">
        <v>276000</v>
      </c>
      <c r="AR361" s="59">
        <f t="shared" si="69"/>
        <v>3</v>
      </c>
      <c r="AS361" s="59">
        <f t="shared" si="70"/>
        <v>907200</v>
      </c>
      <c r="AT361" s="58">
        <f t="shared" si="73"/>
        <v>302400</v>
      </c>
      <c r="AU361" s="58">
        <f t="shared" si="74"/>
        <v>211200</v>
      </c>
      <c r="AV361" s="59">
        <f t="shared" si="75"/>
        <v>106500</v>
      </c>
      <c r="AW361" s="59">
        <f t="shared" si="77"/>
        <v>15300</v>
      </c>
      <c r="AX361" s="60">
        <f t="shared" si="72"/>
        <v>0.54364471669218983</v>
      </c>
      <c r="AY361" s="58">
        <v>211200</v>
      </c>
    </row>
    <row r="362" spans="1:51" ht="47.25" x14ac:dyDescent="0.25">
      <c r="A362" s="45">
        <v>705</v>
      </c>
      <c r="B362" s="46" t="s">
        <v>2595</v>
      </c>
      <c r="C362" s="47" t="s">
        <v>2586</v>
      </c>
      <c r="D362" s="47" t="s">
        <v>496</v>
      </c>
      <c r="E362" s="48" t="s">
        <v>2596</v>
      </c>
      <c r="F362" s="49" t="s">
        <v>2594</v>
      </c>
      <c r="G362" s="49" t="s">
        <v>2594</v>
      </c>
      <c r="H362" s="50" t="s">
        <v>2594</v>
      </c>
      <c r="I362" s="46" t="s">
        <v>439</v>
      </c>
      <c r="J362" s="46">
        <v>81</v>
      </c>
      <c r="K362" s="49">
        <v>81</v>
      </c>
      <c r="L362" s="49" t="s">
        <v>2589</v>
      </c>
      <c r="M362" s="51">
        <v>143000</v>
      </c>
      <c r="N362" s="51">
        <f t="shared" si="66"/>
        <v>40000</v>
      </c>
      <c r="O362" s="51">
        <v>40695.652173913099</v>
      </c>
      <c r="P362" s="51">
        <v>183000</v>
      </c>
      <c r="Q362" s="51">
        <f t="shared" si="67"/>
        <v>52904.347826087032</v>
      </c>
      <c r="R362" s="52">
        <f t="shared" si="68"/>
        <v>195904.34782608703</v>
      </c>
      <c r="S362" s="53">
        <v>195900</v>
      </c>
      <c r="T362" s="54">
        <v>0</v>
      </c>
      <c r="U362" s="55" t="s">
        <v>471</v>
      </c>
      <c r="V362" s="55" t="s">
        <v>1197</v>
      </c>
      <c r="W362" s="55" t="s">
        <v>173</v>
      </c>
      <c r="X362" s="56">
        <v>43294</v>
      </c>
      <c r="Y362" s="57" t="s">
        <v>7685</v>
      </c>
      <c r="Z362" s="57"/>
      <c r="AA362" s="58"/>
      <c r="AB362" s="58"/>
      <c r="AC362" s="58"/>
      <c r="AD362" s="58"/>
      <c r="AE362" s="58"/>
      <c r="AF362" s="58"/>
      <c r="AG362" s="58">
        <v>420000</v>
      </c>
      <c r="AH362" s="58"/>
      <c r="AI362" s="58"/>
      <c r="AJ362" s="58">
        <v>211200</v>
      </c>
      <c r="AK362" s="58"/>
      <c r="AL362" s="58"/>
      <c r="AM362" s="58">
        <v>514000</v>
      </c>
      <c r="AN362" s="58"/>
      <c r="AO362" s="58"/>
      <c r="AP362" s="58"/>
      <c r="AQ362" s="58">
        <v>276000</v>
      </c>
      <c r="AR362" s="59">
        <f t="shared" si="69"/>
        <v>4</v>
      </c>
      <c r="AS362" s="59">
        <f t="shared" si="70"/>
        <v>1421200</v>
      </c>
      <c r="AT362" s="58">
        <f t="shared" si="73"/>
        <v>355300</v>
      </c>
      <c r="AU362" s="58">
        <f t="shared" si="74"/>
        <v>211200</v>
      </c>
      <c r="AV362" s="59">
        <f t="shared" si="75"/>
        <v>159400</v>
      </c>
      <c r="AW362" s="59">
        <f t="shared" si="77"/>
        <v>15300</v>
      </c>
      <c r="AX362" s="60">
        <f t="shared" si="72"/>
        <v>0.81368044920877991</v>
      </c>
      <c r="AY362" s="58">
        <v>211200</v>
      </c>
    </row>
    <row r="363" spans="1:51" ht="47.25" x14ac:dyDescent="0.25">
      <c r="A363" s="45">
        <v>704</v>
      </c>
      <c r="B363" s="46" t="s">
        <v>2592</v>
      </c>
      <c r="C363" s="47" t="s">
        <v>2586</v>
      </c>
      <c r="D363" s="47" t="s">
        <v>495</v>
      </c>
      <c r="E363" s="48" t="s">
        <v>2593</v>
      </c>
      <c r="F363" s="49" t="s">
        <v>2594</v>
      </c>
      <c r="G363" s="49" t="s">
        <v>2594</v>
      </c>
      <c r="H363" s="50" t="s">
        <v>2594</v>
      </c>
      <c r="I363" s="46" t="s">
        <v>439</v>
      </c>
      <c r="J363" s="46">
        <v>81</v>
      </c>
      <c r="K363" s="49">
        <v>81</v>
      </c>
      <c r="L363" s="49" t="s">
        <v>2589</v>
      </c>
      <c r="M363" s="51">
        <v>143000</v>
      </c>
      <c r="N363" s="51">
        <f t="shared" si="66"/>
        <v>40000</v>
      </c>
      <c r="O363" s="51">
        <v>40695.652173913099</v>
      </c>
      <c r="P363" s="51">
        <v>183000</v>
      </c>
      <c r="Q363" s="51">
        <f t="shared" si="67"/>
        <v>52904.347826087032</v>
      </c>
      <c r="R363" s="52">
        <f t="shared" si="68"/>
        <v>195904.34782608703</v>
      </c>
      <c r="S363" s="53">
        <v>195900</v>
      </c>
      <c r="T363" s="54">
        <v>0</v>
      </c>
      <c r="U363" s="55" t="s">
        <v>471</v>
      </c>
      <c r="V363" s="55" t="s">
        <v>1197</v>
      </c>
      <c r="W363" s="55" t="s">
        <v>173</v>
      </c>
      <c r="X363" s="56">
        <v>43294</v>
      </c>
      <c r="Y363" s="57" t="s">
        <v>7684</v>
      </c>
      <c r="Z363" s="57"/>
      <c r="AA363" s="58"/>
      <c r="AB363" s="58"/>
      <c r="AC363" s="58"/>
      <c r="AD363" s="58"/>
      <c r="AE363" s="58"/>
      <c r="AF363" s="58"/>
      <c r="AG363" s="58">
        <v>420000</v>
      </c>
      <c r="AH363" s="58"/>
      <c r="AI363" s="58"/>
      <c r="AJ363" s="58">
        <v>211200</v>
      </c>
      <c r="AK363" s="58"/>
      <c r="AL363" s="58"/>
      <c r="AM363" s="58">
        <v>514000</v>
      </c>
      <c r="AN363" s="58"/>
      <c r="AO363" s="58"/>
      <c r="AP363" s="58"/>
      <c r="AQ363" s="58">
        <v>276000</v>
      </c>
      <c r="AR363" s="59">
        <f t="shared" si="69"/>
        <v>4</v>
      </c>
      <c r="AS363" s="59">
        <f t="shared" si="70"/>
        <v>1421200</v>
      </c>
      <c r="AT363" s="58">
        <f t="shared" si="73"/>
        <v>355300</v>
      </c>
      <c r="AU363" s="58">
        <f t="shared" si="74"/>
        <v>211200</v>
      </c>
      <c r="AV363" s="59">
        <f t="shared" si="75"/>
        <v>159400</v>
      </c>
      <c r="AW363" s="59">
        <f t="shared" si="77"/>
        <v>15300</v>
      </c>
      <c r="AX363" s="60">
        <f t="shared" si="72"/>
        <v>0.81368044920877991</v>
      </c>
      <c r="AY363" s="58">
        <v>211200</v>
      </c>
    </row>
    <row r="364" spans="1:51" ht="47.25" x14ac:dyDescent="0.25">
      <c r="A364" s="45">
        <v>706</v>
      </c>
      <c r="B364" s="46" t="s">
        <v>2597</v>
      </c>
      <c r="C364" s="47" t="s">
        <v>2586</v>
      </c>
      <c r="D364" s="47" t="s">
        <v>495</v>
      </c>
      <c r="E364" s="48" t="s">
        <v>2580</v>
      </c>
      <c r="F364" s="49" t="s">
        <v>2581</v>
      </c>
      <c r="G364" s="49" t="s">
        <v>2598</v>
      </c>
      <c r="H364" s="50" t="s">
        <v>2581</v>
      </c>
      <c r="I364" s="46" t="s">
        <v>497</v>
      </c>
      <c r="J364" s="46">
        <v>81</v>
      </c>
      <c r="K364" s="49">
        <v>81</v>
      </c>
      <c r="L364" s="49" t="s">
        <v>2589</v>
      </c>
      <c r="M364" s="51">
        <v>143000</v>
      </c>
      <c r="N364" s="51">
        <f t="shared" si="66"/>
        <v>40000</v>
      </c>
      <c r="O364" s="51">
        <v>40695.652173913099</v>
      </c>
      <c r="P364" s="51">
        <v>183000</v>
      </c>
      <c r="Q364" s="51">
        <f t="shared" si="67"/>
        <v>52904.347826087032</v>
      </c>
      <c r="R364" s="52">
        <f t="shared" si="68"/>
        <v>195904.34782608703</v>
      </c>
      <c r="S364" s="53">
        <v>195900</v>
      </c>
      <c r="T364" s="54">
        <v>0</v>
      </c>
      <c r="U364" s="55" t="s">
        <v>471</v>
      </c>
      <c r="V364" s="55" t="s">
        <v>1197</v>
      </c>
      <c r="W364" s="55" t="s">
        <v>29</v>
      </c>
      <c r="X364" s="56">
        <v>43294</v>
      </c>
      <c r="Y364" s="57" t="s">
        <v>7684</v>
      </c>
      <c r="Z364" s="57"/>
      <c r="AA364" s="58"/>
      <c r="AB364" s="58"/>
      <c r="AC364" s="58"/>
      <c r="AD364" s="58"/>
      <c r="AE364" s="58"/>
      <c r="AF364" s="58"/>
      <c r="AG364" s="58"/>
      <c r="AH364" s="58"/>
      <c r="AI364" s="58"/>
      <c r="AJ364" s="58">
        <v>211200</v>
      </c>
      <c r="AK364" s="58"/>
      <c r="AL364" s="58"/>
      <c r="AM364" s="58">
        <v>514000</v>
      </c>
      <c r="AN364" s="58"/>
      <c r="AO364" s="58"/>
      <c r="AP364" s="58"/>
      <c r="AQ364" s="58">
        <v>276000</v>
      </c>
      <c r="AR364" s="59">
        <f t="shared" si="69"/>
        <v>3</v>
      </c>
      <c r="AS364" s="59">
        <f t="shared" si="70"/>
        <v>1001200</v>
      </c>
      <c r="AT364" s="58">
        <f t="shared" si="73"/>
        <v>333700</v>
      </c>
      <c r="AU364" s="58">
        <f t="shared" si="74"/>
        <v>211200</v>
      </c>
      <c r="AV364" s="59">
        <f t="shared" si="75"/>
        <v>137800</v>
      </c>
      <c r="AW364" s="59">
        <f t="shared" si="77"/>
        <v>15300</v>
      </c>
      <c r="AX364" s="60">
        <f t="shared" si="72"/>
        <v>0.70342011230219503</v>
      </c>
      <c r="AY364" s="58">
        <v>211200</v>
      </c>
    </row>
    <row r="365" spans="1:51" ht="47.25" x14ac:dyDescent="0.25">
      <c r="A365" s="45">
        <v>703</v>
      </c>
      <c r="B365" s="46" t="s">
        <v>2590</v>
      </c>
      <c r="C365" s="47" t="s">
        <v>2586</v>
      </c>
      <c r="D365" s="47" t="s">
        <v>495</v>
      </c>
      <c r="E365" s="62">
        <v>2.4319999999999999</v>
      </c>
      <c r="F365" s="49" t="s">
        <v>2591</v>
      </c>
      <c r="G365" s="49" t="s">
        <v>2591</v>
      </c>
      <c r="H365" s="50" t="s">
        <v>2591</v>
      </c>
      <c r="I365" s="46" t="s">
        <v>439</v>
      </c>
      <c r="J365" s="46">
        <v>81</v>
      </c>
      <c r="K365" s="49">
        <v>81</v>
      </c>
      <c r="L365" s="49" t="s">
        <v>2589</v>
      </c>
      <c r="M365" s="51">
        <v>143000</v>
      </c>
      <c r="N365" s="51">
        <f t="shared" si="66"/>
        <v>40000</v>
      </c>
      <c r="O365" s="51">
        <v>40695.652173913099</v>
      </c>
      <c r="P365" s="51">
        <v>183000</v>
      </c>
      <c r="Q365" s="51">
        <f t="shared" si="67"/>
        <v>52904.347826087032</v>
      </c>
      <c r="R365" s="52">
        <f t="shared" si="68"/>
        <v>195904.34782608703</v>
      </c>
      <c r="S365" s="53">
        <v>195900</v>
      </c>
      <c r="T365" s="54">
        <v>0</v>
      </c>
      <c r="U365" s="55" t="s">
        <v>471</v>
      </c>
      <c r="V365" s="55" t="s">
        <v>1197</v>
      </c>
      <c r="W365" s="55" t="s">
        <v>29</v>
      </c>
      <c r="X365" s="56">
        <v>43294</v>
      </c>
      <c r="Y365" s="57" t="str">
        <f>VLOOKUP(B365,'[2]DVKT TYC (đang phê duyệt)'!$B$6:$Z$119,25,0)</f>
        <v>Đang đề nghị phê duyệt</v>
      </c>
      <c r="Z365" s="57"/>
      <c r="AA365" s="58"/>
      <c r="AB365" s="58"/>
      <c r="AC365" s="58"/>
      <c r="AD365" s="58"/>
      <c r="AE365" s="58"/>
      <c r="AF365" s="58"/>
      <c r="AG365" s="58">
        <v>2080000</v>
      </c>
      <c r="AH365" s="58"/>
      <c r="AI365" s="58"/>
      <c r="AJ365" s="58">
        <v>211200</v>
      </c>
      <c r="AK365" s="58"/>
      <c r="AL365" s="58"/>
      <c r="AM365" s="58"/>
      <c r="AN365" s="58"/>
      <c r="AO365" s="58"/>
      <c r="AP365" s="58"/>
      <c r="AQ365" s="58">
        <v>276000</v>
      </c>
      <c r="AR365" s="59">
        <f t="shared" si="69"/>
        <v>3</v>
      </c>
      <c r="AS365" s="59">
        <f t="shared" si="70"/>
        <v>2567200</v>
      </c>
      <c r="AT365" s="58">
        <f t="shared" si="73"/>
        <v>855700</v>
      </c>
      <c r="AU365" s="58">
        <f t="shared" si="74"/>
        <v>211200</v>
      </c>
      <c r="AV365" s="59">
        <f t="shared" si="75"/>
        <v>659800</v>
      </c>
      <c r="AW365" s="59">
        <f>AT365-S365</f>
        <v>659800</v>
      </c>
      <c r="AX365" s="60">
        <f t="shared" si="72"/>
        <v>3.368044920877999</v>
      </c>
      <c r="AY365" s="58">
        <v>211200</v>
      </c>
    </row>
    <row r="366" spans="1:51" ht="31.5" x14ac:dyDescent="0.25">
      <c r="A366" s="45">
        <v>1999</v>
      </c>
      <c r="B366" s="46" t="s">
        <v>6531</v>
      </c>
      <c r="C366" s="47" t="s">
        <v>6532</v>
      </c>
      <c r="D366" s="47" t="s">
        <v>6402</v>
      </c>
      <c r="E366" s="48" t="s">
        <v>6533</v>
      </c>
      <c r="F366" s="49" t="s">
        <v>6534</v>
      </c>
      <c r="G366" s="49" t="s">
        <v>6534</v>
      </c>
      <c r="H366" s="50" t="s">
        <v>6535</v>
      </c>
      <c r="I366" s="46"/>
      <c r="J366" s="46">
        <v>1481</v>
      </c>
      <c r="K366" s="49">
        <v>1481</v>
      </c>
      <c r="L366" s="49" t="s">
        <v>6536</v>
      </c>
      <c r="M366" s="51">
        <v>140000</v>
      </c>
      <c r="N366" s="51">
        <f t="shared" si="66"/>
        <v>12000</v>
      </c>
      <c r="O366" s="51">
        <v>12521.7391304348</v>
      </c>
      <c r="P366" s="51">
        <v>152000</v>
      </c>
      <c r="Q366" s="51">
        <f t="shared" si="67"/>
        <v>16278.26086956524</v>
      </c>
      <c r="R366" s="52">
        <f t="shared" si="68"/>
        <v>156278.26086956525</v>
      </c>
      <c r="S366" s="53">
        <v>156200</v>
      </c>
      <c r="T366" s="54" t="s">
        <v>6294</v>
      </c>
      <c r="U366" s="55" t="s">
        <v>441</v>
      </c>
      <c r="V366" s="55" t="s">
        <v>434</v>
      </c>
      <c r="W366" s="55" t="s">
        <v>196</v>
      </c>
      <c r="X366" s="56">
        <v>43294</v>
      </c>
      <c r="Y366" s="57" t="s">
        <v>7684</v>
      </c>
      <c r="Z366" s="57"/>
      <c r="AA366" s="58">
        <v>260000</v>
      </c>
      <c r="AB366" s="58">
        <v>250000</v>
      </c>
      <c r="AC366" s="58"/>
      <c r="AD366" s="58"/>
      <c r="AE366" s="58"/>
      <c r="AF366" s="58"/>
      <c r="AG366" s="58">
        <v>226000</v>
      </c>
      <c r="AH366" s="58"/>
      <c r="AI366" s="58"/>
      <c r="AJ366" s="58">
        <v>212800</v>
      </c>
      <c r="AK366" s="58"/>
      <c r="AL366" s="58"/>
      <c r="AM366" s="58"/>
      <c r="AN366" s="58"/>
      <c r="AO366" s="58"/>
      <c r="AP366" s="58"/>
      <c r="AQ366" s="58">
        <v>234000</v>
      </c>
      <c r="AR366" s="59">
        <f t="shared" si="69"/>
        <v>5</v>
      </c>
      <c r="AS366" s="59">
        <f t="shared" si="70"/>
        <v>1182800</v>
      </c>
      <c r="AT366" s="58">
        <f t="shared" si="73"/>
        <v>236600</v>
      </c>
      <c r="AU366" s="58">
        <f t="shared" si="74"/>
        <v>212800</v>
      </c>
      <c r="AV366" s="59">
        <f t="shared" si="75"/>
        <v>80400</v>
      </c>
      <c r="AW366" s="59">
        <f>AU366-S366</f>
        <v>56600</v>
      </c>
      <c r="AX366" s="60">
        <f t="shared" si="72"/>
        <v>0.51472471190781044</v>
      </c>
      <c r="AY366" s="58">
        <v>212800</v>
      </c>
    </row>
    <row r="367" spans="1:51" ht="31.5" x14ac:dyDescent="0.25">
      <c r="A367" s="45">
        <v>2082</v>
      </c>
      <c r="B367" s="46" t="s">
        <v>6907</v>
      </c>
      <c r="C367" s="47" t="s">
        <v>6905</v>
      </c>
      <c r="D367" s="47" t="s">
        <v>6803</v>
      </c>
      <c r="E367" s="62">
        <v>24.283000000000001</v>
      </c>
      <c r="F367" s="49" t="s">
        <v>6908</v>
      </c>
      <c r="G367" s="49" t="s">
        <v>6908</v>
      </c>
      <c r="H367" s="50" t="s">
        <v>6908</v>
      </c>
      <c r="I367" s="46"/>
      <c r="J367" s="46">
        <v>1719</v>
      </c>
      <c r="K367" s="49">
        <v>1719</v>
      </c>
      <c r="L367" s="49" t="s">
        <v>6906</v>
      </c>
      <c r="M367" s="51">
        <v>150000</v>
      </c>
      <c r="N367" s="51">
        <f t="shared" si="66"/>
        <v>34000</v>
      </c>
      <c r="O367" s="51">
        <v>34434.782608695597</v>
      </c>
      <c r="P367" s="51">
        <v>184000</v>
      </c>
      <c r="Q367" s="51">
        <f t="shared" si="67"/>
        <v>44765.217391304272</v>
      </c>
      <c r="R367" s="52">
        <f t="shared" si="68"/>
        <v>194765.21739130426</v>
      </c>
      <c r="S367" s="53">
        <v>194700</v>
      </c>
      <c r="T367" s="54">
        <v>0</v>
      </c>
      <c r="U367" s="55" t="s">
        <v>6804</v>
      </c>
      <c r="V367" s="55" t="s">
        <v>6805</v>
      </c>
      <c r="W367" s="55" t="s">
        <v>173</v>
      </c>
      <c r="X367" s="56">
        <v>43294</v>
      </c>
      <c r="Y367" s="57" t="str">
        <f>VLOOKUP(B367,'[2]DVKT TYC (đang phê duyệt)'!$B$6:$Z$119,25,0)</f>
        <v>Đang đề nghị phê duyệt</v>
      </c>
      <c r="Z367" s="57"/>
      <c r="AA367" s="58"/>
      <c r="AB367" s="58"/>
      <c r="AC367" s="58"/>
      <c r="AD367" s="58"/>
      <c r="AE367" s="58"/>
      <c r="AF367" s="58"/>
      <c r="AG367" s="58"/>
      <c r="AH367" s="58"/>
      <c r="AI367" s="58"/>
      <c r="AJ367" s="58">
        <v>213600</v>
      </c>
      <c r="AK367" s="58"/>
      <c r="AL367" s="58"/>
      <c r="AM367" s="58">
        <v>288000</v>
      </c>
      <c r="AN367" s="58"/>
      <c r="AO367" s="58"/>
      <c r="AP367" s="58"/>
      <c r="AQ367" s="58">
        <v>258000</v>
      </c>
      <c r="AR367" s="59">
        <f t="shared" si="69"/>
        <v>3</v>
      </c>
      <c r="AS367" s="59">
        <f t="shared" si="70"/>
        <v>759600</v>
      </c>
      <c r="AT367" s="58">
        <f t="shared" si="73"/>
        <v>253200</v>
      </c>
      <c r="AU367" s="58">
        <f t="shared" si="74"/>
        <v>213600</v>
      </c>
      <c r="AV367" s="59">
        <f t="shared" si="75"/>
        <v>58500</v>
      </c>
      <c r="AW367" s="59">
        <f>AT367-S367</f>
        <v>58500</v>
      </c>
      <c r="AX367" s="60">
        <f t="shared" si="72"/>
        <v>0.30046224961479195</v>
      </c>
      <c r="AY367" s="58">
        <v>213600</v>
      </c>
    </row>
    <row r="368" spans="1:51" ht="47.25" x14ac:dyDescent="0.25">
      <c r="A368" s="45">
        <v>2125</v>
      </c>
      <c r="B368" s="46" t="s">
        <v>7071</v>
      </c>
      <c r="C368" s="47" t="s">
        <v>7069</v>
      </c>
      <c r="D368" s="47" t="s">
        <v>1742</v>
      </c>
      <c r="E368" s="48" t="s">
        <v>7072</v>
      </c>
      <c r="F368" s="49" t="s">
        <v>7073</v>
      </c>
      <c r="G368" s="49" t="s">
        <v>7073</v>
      </c>
      <c r="H368" s="50" t="s">
        <v>7074</v>
      </c>
      <c r="I368" s="46"/>
      <c r="J368" s="46">
        <v>1817</v>
      </c>
      <c r="K368" s="49">
        <v>1817</v>
      </c>
      <c r="L368" s="49" t="s">
        <v>7070</v>
      </c>
      <c r="M368" s="51">
        <v>150000</v>
      </c>
      <c r="N368" s="51">
        <f t="shared" si="66"/>
        <v>12000</v>
      </c>
      <c r="O368" s="51">
        <v>12521.7391304348</v>
      </c>
      <c r="P368" s="51">
        <v>162000</v>
      </c>
      <c r="Q368" s="51">
        <f t="shared" si="67"/>
        <v>16278.26086956524</v>
      </c>
      <c r="R368" s="52">
        <f t="shared" si="68"/>
        <v>166278.26086956525</v>
      </c>
      <c r="S368" s="53">
        <v>166200</v>
      </c>
      <c r="T368" s="54">
        <v>0</v>
      </c>
      <c r="U368" s="55" t="s">
        <v>1743</v>
      </c>
      <c r="V368" s="55" t="s">
        <v>7052</v>
      </c>
      <c r="W368" s="55" t="s">
        <v>195</v>
      </c>
      <c r="X368" s="56">
        <v>43294</v>
      </c>
      <c r="Y368" s="57" t="s">
        <v>7685</v>
      </c>
      <c r="Z368" s="57"/>
      <c r="AA368" s="58"/>
      <c r="AB368" s="58"/>
      <c r="AC368" s="58"/>
      <c r="AD368" s="58"/>
      <c r="AE368" s="58"/>
      <c r="AF368" s="58"/>
      <c r="AG368" s="58"/>
      <c r="AH368" s="58">
        <v>290000</v>
      </c>
      <c r="AI368" s="58"/>
      <c r="AJ368" s="58">
        <v>214000</v>
      </c>
      <c r="AK368" s="58"/>
      <c r="AL368" s="58"/>
      <c r="AM368" s="58"/>
      <c r="AN368" s="58"/>
      <c r="AO368" s="58"/>
      <c r="AP368" s="58"/>
      <c r="AQ368" s="58">
        <v>218000</v>
      </c>
      <c r="AR368" s="59">
        <f t="shared" si="69"/>
        <v>3</v>
      </c>
      <c r="AS368" s="59">
        <f t="shared" si="70"/>
        <v>722000</v>
      </c>
      <c r="AT368" s="58">
        <f t="shared" si="73"/>
        <v>240700</v>
      </c>
      <c r="AU368" s="58">
        <f t="shared" si="74"/>
        <v>214000</v>
      </c>
      <c r="AV368" s="59">
        <f t="shared" si="75"/>
        <v>74500</v>
      </c>
      <c r="AW368" s="59">
        <f t="shared" ref="AW368:AW376" si="78">AU368-S368</f>
        <v>47800</v>
      </c>
      <c r="AX368" s="60">
        <f t="shared" si="72"/>
        <v>0.44825511432009635</v>
      </c>
      <c r="AY368" s="58">
        <v>214000</v>
      </c>
    </row>
    <row r="369" spans="1:51" x14ac:dyDescent="0.25">
      <c r="A369" s="45">
        <v>2079</v>
      </c>
      <c r="B369" s="46" t="s">
        <v>6890</v>
      </c>
      <c r="C369" s="47" t="s">
        <v>6891</v>
      </c>
      <c r="D369" s="47" t="s">
        <v>6803</v>
      </c>
      <c r="E369" s="48" t="s">
        <v>6892</v>
      </c>
      <c r="F369" s="49" t="s">
        <v>6893</v>
      </c>
      <c r="G369" s="49" t="s">
        <v>6893</v>
      </c>
      <c r="H369" s="50" t="s">
        <v>6893</v>
      </c>
      <c r="I369" s="46"/>
      <c r="J369" s="46">
        <v>1713</v>
      </c>
      <c r="K369" s="49">
        <v>1713</v>
      </c>
      <c r="L369" s="49" t="s">
        <v>6894</v>
      </c>
      <c r="M369" s="51">
        <v>150000</v>
      </c>
      <c r="N369" s="51">
        <f t="shared" si="66"/>
        <v>34000</v>
      </c>
      <c r="O369" s="51">
        <v>34434.782608695597</v>
      </c>
      <c r="P369" s="51">
        <v>184000</v>
      </c>
      <c r="Q369" s="51">
        <f t="shared" si="67"/>
        <v>44765.217391304272</v>
      </c>
      <c r="R369" s="52">
        <f t="shared" si="68"/>
        <v>194765.21739130426</v>
      </c>
      <c r="S369" s="53">
        <v>194700</v>
      </c>
      <c r="T369" s="54">
        <v>0</v>
      </c>
      <c r="U369" s="55" t="s">
        <v>6804</v>
      </c>
      <c r="V369" s="55" t="s">
        <v>6805</v>
      </c>
      <c r="W369" s="55" t="s">
        <v>173</v>
      </c>
      <c r="X369" s="56">
        <v>43294</v>
      </c>
      <c r="Y369" s="57" t="s">
        <v>7684</v>
      </c>
      <c r="Z369" s="57"/>
      <c r="AA369" s="58"/>
      <c r="AB369" s="58">
        <v>233000</v>
      </c>
      <c r="AC369" s="58"/>
      <c r="AD369" s="58"/>
      <c r="AE369" s="58"/>
      <c r="AF369" s="58"/>
      <c r="AG369" s="58">
        <v>240000</v>
      </c>
      <c r="AH369" s="58">
        <v>235000</v>
      </c>
      <c r="AI369" s="58"/>
      <c r="AJ369" s="58">
        <v>214200</v>
      </c>
      <c r="AK369" s="58"/>
      <c r="AL369" s="58"/>
      <c r="AM369" s="58"/>
      <c r="AN369" s="58"/>
      <c r="AO369" s="58"/>
      <c r="AP369" s="58"/>
      <c r="AQ369" s="58">
        <v>252000</v>
      </c>
      <c r="AR369" s="59">
        <f t="shared" si="69"/>
        <v>5</v>
      </c>
      <c r="AS369" s="59">
        <f t="shared" si="70"/>
        <v>1174200</v>
      </c>
      <c r="AT369" s="58">
        <f t="shared" si="73"/>
        <v>234800</v>
      </c>
      <c r="AU369" s="58">
        <f t="shared" si="74"/>
        <v>214200</v>
      </c>
      <c r="AV369" s="59">
        <f t="shared" si="75"/>
        <v>40100</v>
      </c>
      <c r="AW369" s="59">
        <f t="shared" si="78"/>
        <v>19500</v>
      </c>
      <c r="AX369" s="60">
        <f t="shared" si="72"/>
        <v>0.20595788392398573</v>
      </c>
      <c r="AY369" s="58">
        <v>214200</v>
      </c>
    </row>
    <row r="370" spans="1:51" ht="31.5" x14ac:dyDescent="0.25">
      <c r="A370" s="45">
        <v>2104</v>
      </c>
      <c r="B370" s="46" t="s">
        <v>6984</v>
      </c>
      <c r="C370" s="47" t="s">
        <v>6979</v>
      </c>
      <c r="D370" s="47" t="s">
        <v>6439</v>
      </c>
      <c r="E370" s="48" t="s">
        <v>6985</v>
      </c>
      <c r="F370" s="49" t="s">
        <v>6986</v>
      </c>
      <c r="G370" s="49" t="s">
        <v>6986</v>
      </c>
      <c r="H370" s="50" t="s">
        <v>6986</v>
      </c>
      <c r="I370" s="46"/>
      <c r="J370" s="46">
        <v>1751</v>
      </c>
      <c r="K370" s="49">
        <v>1751</v>
      </c>
      <c r="L370" s="49" t="s">
        <v>6980</v>
      </c>
      <c r="M370" s="51">
        <v>105000</v>
      </c>
      <c r="N370" s="51">
        <f t="shared" si="66"/>
        <v>65000</v>
      </c>
      <c r="O370" s="51">
        <v>65739.130434782594</v>
      </c>
      <c r="P370" s="51">
        <v>170000</v>
      </c>
      <c r="Q370" s="51">
        <f t="shared" si="67"/>
        <v>85460.869565217363</v>
      </c>
      <c r="R370" s="52">
        <f t="shared" si="68"/>
        <v>190460.86956521735</v>
      </c>
      <c r="S370" s="53">
        <v>190400</v>
      </c>
      <c r="T370" s="54">
        <v>0</v>
      </c>
      <c r="U370" s="55" t="s">
        <v>6440</v>
      </c>
      <c r="V370" s="55" t="s">
        <v>6978</v>
      </c>
      <c r="W370" s="55" t="s">
        <v>195</v>
      </c>
      <c r="X370" s="56">
        <v>43294</v>
      </c>
      <c r="Y370" s="57" t="s">
        <v>7684</v>
      </c>
      <c r="Z370" s="57"/>
      <c r="AA370" s="58"/>
      <c r="AB370" s="58"/>
      <c r="AC370" s="58"/>
      <c r="AD370" s="58"/>
      <c r="AE370" s="58"/>
      <c r="AF370" s="58"/>
      <c r="AG370" s="58"/>
      <c r="AH370" s="58">
        <v>337000</v>
      </c>
      <c r="AI370" s="58"/>
      <c r="AJ370" s="58">
        <v>238000</v>
      </c>
      <c r="AK370" s="58"/>
      <c r="AL370" s="58"/>
      <c r="AM370" s="58"/>
      <c r="AN370" s="58"/>
      <c r="AO370" s="58"/>
      <c r="AP370" s="58"/>
      <c r="AQ370" s="58">
        <v>218000</v>
      </c>
      <c r="AR370" s="59">
        <f t="shared" si="69"/>
        <v>3</v>
      </c>
      <c r="AS370" s="59">
        <f t="shared" si="70"/>
        <v>793000</v>
      </c>
      <c r="AT370" s="58">
        <f t="shared" si="73"/>
        <v>264300</v>
      </c>
      <c r="AU370" s="58">
        <f t="shared" si="74"/>
        <v>218000</v>
      </c>
      <c r="AV370" s="59">
        <f t="shared" si="75"/>
        <v>73900</v>
      </c>
      <c r="AW370" s="59">
        <f t="shared" si="78"/>
        <v>27600</v>
      </c>
      <c r="AX370" s="60">
        <f t="shared" si="72"/>
        <v>0.38813025210084029</v>
      </c>
      <c r="AY370" s="58">
        <v>218000</v>
      </c>
    </row>
    <row r="371" spans="1:51" ht="31.5" x14ac:dyDescent="0.25">
      <c r="A371" s="45">
        <v>2105</v>
      </c>
      <c r="B371" s="46" t="s">
        <v>6987</v>
      </c>
      <c r="C371" s="47" t="s">
        <v>6979</v>
      </c>
      <c r="D371" s="47" t="s">
        <v>6439</v>
      </c>
      <c r="E371" s="48" t="s">
        <v>6988</v>
      </c>
      <c r="F371" s="49" t="s">
        <v>6989</v>
      </c>
      <c r="G371" s="49" t="s">
        <v>6989</v>
      </c>
      <c r="H371" s="50" t="s">
        <v>6989</v>
      </c>
      <c r="I371" s="46"/>
      <c r="J371" s="46">
        <v>1751</v>
      </c>
      <c r="K371" s="49">
        <v>1751</v>
      </c>
      <c r="L371" s="49" t="s">
        <v>6980</v>
      </c>
      <c r="M371" s="51">
        <v>105000</v>
      </c>
      <c r="N371" s="51">
        <f t="shared" si="66"/>
        <v>65000</v>
      </c>
      <c r="O371" s="51">
        <v>65739.130434782594</v>
      </c>
      <c r="P371" s="51">
        <v>170000</v>
      </c>
      <c r="Q371" s="51">
        <f t="shared" si="67"/>
        <v>85460.869565217363</v>
      </c>
      <c r="R371" s="52">
        <f t="shared" si="68"/>
        <v>190460.86956521735</v>
      </c>
      <c r="S371" s="53">
        <v>190400</v>
      </c>
      <c r="T371" s="54">
        <v>0</v>
      </c>
      <c r="U371" s="55" t="s">
        <v>6440</v>
      </c>
      <c r="V371" s="55" t="s">
        <v>6978</v>
      </c>
      <c r="W371" s="55" t="s">
        <v>195</v>
      </c>
      <c r="X371" s="56">
        <v>43294</v>
      </c>
      <c r="Y371" s="57" t="s">
        <v>7684</v>
      </c>
      <c r="Z371" s="57"/>
      <c r="AA371" s="58"/>
      <c r="AB371" s="58"/>
      <c r="AC371" s="58"/>
      <c r="AD371" s="58"/>
      <c r="AE371" s="58"/>
      <c r="AF371" s="58"/>
      <c r="AG371" s="58"/>
      <c r="AH371" s="58">
        <v>322000</v>
      </c>
      <c r="AI371" s="58"/>
      <c r="AJ371" s="58">
        <v>238000</v>
      </c>
      <c r="AK371" s="58"/>
      <c r="AL371" s="58"/>
      <c r="AM371" s="58"/>
      <c r="AN371" s="58"/>
      <c r="AO371" s="58"/>
      <c r="AP371" s="58"/>
      <c r="AQ371" s="58">
        <v>218000</v>
      </c>
      <c r="AR371" s="59">
        <f t="shared" si="69"/>
        <v>3</v>
      </c>
      <c r="AS371" s="59">
        <f t="shared" si="70"/>
        <v>778000</v>
      </c>
      <c r="AT371" s="58">
        <f t="shared" si="73"/>
        <v>259300</v>
      </c>
      <c r="AU371" s="58">
        <f t="shared" si="74"/>
        <v>218000</v>
      </c>
      <c r="AV371" s="59">
        <f t="shared" si="75"/>
        <v>68900</v>
      </c>
      <c r="AW371" s="59">
        <f t="shared" si="78"/>
        <v>27600</v>
      </c>
      <c r="AX371" s="60">
        <f t="shared" si="72"/>
        <v>0.36186974789915971</v>
      </c>
      <c r="AY371" s="58">
        <v>218000</v>
      </c>
    </row>
    <row r="372" spans="1:51" ht="31.5" x14ac:dyDescent="0.25">
      <c r="A372" s="45">
        <v>2106</v>
      </c>
      <c r="B372" s="46" t="s">
        <v>6990</v>
      </c>
      <c r="C372" s="47" t="s">
        <v>6979</v>
      </c>
      <c r="D372" s="47" t="s">
        <v>6439</v>
      </c>
      <c r="E372" s="48" t="s">
        <v>6991</v>
      </c>
      <c r="F372" s="49" t="s">
        <v>6992</v>
      </c>
      <c r="G372" s="49" t="s">
        <v>6992</v>
      </c>
      <c r="H372" s="50" t="s">
        <v>6992</v>
      </c>
      <c r="I372" s="46"/>
      <c r="J372" s="46">
        <v>1751</v>
      </c>
      <c r="K372" s="49">
        <v>1751</v>
      </c>
      <c r="L372" s="49" t="s">
        <v>6980</v>
      </c>
      <c r="M372" s="51">
        <v>105000</v>
      </c>
      <c r="N372" s="51">
        <f t="shared" si="66"/>
        <v>65000</v>
      </c>
      <c r="O372" s="51">
        <v>65739.130434782594</v>
      </c>
      <c r="P372" s="51">
        <v>170000</v>
      </c>
      <c r="Q372" s="51">
        <f t="shared" si="67"/>
        <v>85460.869565217363</v>
      </c>
      <c r="R372" s="52">
        <f t="shared" si="68"/>
        <v>190460.86956521735</v>
      </c>
      <c r="S372" s="53">
        <v>190400</v>
      </c>
      <c r="T372" s="54">
        <v>0</v>
      </c>
      <c r="U372" s="55" t="s">
        <v>6440</v>
      </c>
      <c r="V372" s="55" t="s">
        <v>6978</v>
      </c>
      <c r="W372" s="55" t="s">
        <v>195</v>
      </c>
      <c r="X372" s="56">
        <v>43294</v>
      </c>
      <c r="Y372" s="57" t="s">
        <v>7684</v>
      </c>
      <c r="Z372" s="57"/>
      <c r="AA372" s="58"/>
      <c r="AB372" s="58"/>
      <c r="AC372" s="58"/>
      <c r="AD372" s="58"/>
      <c r="AE372" s="58"/>
      <c r="AF372" s="58"/>
      <c r="AG372" s="58"/>
      <c r="AH372" s="58">
        <v>308000</v>
      </c>
      <c r="AI372" s="58"/>
      <c r="AJ372" s="58">
        <v>238000</v>
      </c>
      <c r="AK372" s="58"/>
      <c r="AL372" s="58"/>
      <c r="AM372" s="58"/>
      <c r="AN372" s="58"/>
      <c r="AO372" s="58"/>
      <c r="AP372" s="58"/>
      <c r="AQ372" s="58">
        <v>218000</v>
      </c>
      <c r="AR372" s="59">
        <f t="shared" si="69"/>
        <v>3</v>
      </c>
      <c r="AS372" s="59">
        <f t="shared" si="70"/>
        <v>764000</v>
      </c>
      <c r="AT372" s="58">
        <f t="shared" si="73"/>
        <v>254700</v>
      </c>
      <c r="AU372" s="58">
        <f t="shared" si="74"/>
        <v>218000</v>
      </c>
      <c r="AV372" s="59">
        <f t="shared" si="75"/>
        <v>64300</v>
      </c>
      <c r="AW372" s="59">
        <f t="shared" si="78"/>
        <v>27600</v>
      </c>
      <c r="AX372" s="60">
        <f t="shared" si="72"/>
        <v>0.33771008403361336</v>
      </c>
      <c r="AY372" s="58">
        <v>218000</v>
      </c>
    </row>
    <row r="373" spans="1:51" x14ac:dyDescent="0.25">
      <c r="A373" s="45">
        <v>899</v>
      </c>
      <c r="B373" s="46" t="s">
        <v>3263</v>
      </c>
      <c r="C373" s="47" t="s">
        <v>3257</v>
      </c>
      <c r="D373" s="47" t="s">
        <v>495</v>
      </c>
      <c r="E373" s="48" t="s">
        <v>3264</v>
      </c>
      <c r="F373" s="49" t="s">
        <v>3265</v>
      </c>
      <c r="G373" s="49" t="s">
        <v>3265</v>
      </c>
      <c r="H373" s="50" t="s">
        <v>3265</v>
      </c>
      <c r="I373" s="46" t="s">
        <v>439</v>
      </c>
      <c r="J373" s="46">
        <v>220</v>
      </c>
      <c r="K373" s="49">
        <v>220</v>
      </c>
      <c r="L373" s="49" t="s">
        <v>3258</v>
      </c>
      <c r="M373" s="51">
        <v>69000</v>
      </c>
      <c r="N373" s="51">
        <f t="shared" si="66"/>
        <v>27200</v>
      </c>
      <c r="O373" s="51">
        <v>27234.782608695699</v>
      </c>
      <c r="P373" s="51">
        <v>96200</v>
      </c>
      <c r="Q373" s="51">
        <f t="shared" si="67"/>
        <v>35405.21739130441</v>
      </c>
      <c r="R373" s="52">
        <f t="shared" si="68"/>
        <v>104405.21739130441</v>
      </c>
      <c r="S373" s="53">
        <v>104400</v>
      </c>
      <c r="T373" s="54" t="s">
        <v>2968</v>
      </c>
      <c r="U373" s="55" t="s">
        <v>471</v>
      </c>
      <c r="V373" s="55" t="s">
        <v>2524</v>
      </c>
      <c r="W373" s="55" t="s">
        <v>173</v>
      </c>
      <c r="X373" s="56">
        <v>43294</v>
      </c>
      <c r="Y373" s="57" t="s">
        <v>7684</v>
      </c>
      <c r="Z373" s="57"/>
      <c r="AA373" s="58"/>
      <c r="AB373" s="58"/>
      <c r="AC373" s="58"/>
      <c r="AD373" s="58"/>
      <c r="AE373" s="58"/>
      <c r="AF373" s="58"/>
      <c r="AG373" s="58">
        <v>260000</v>
      </c>
      <c r="AH373" s="58">
        <v>500000</v>
      </c>
      <c r="AI373" s="58"/>
      <c r="AJ373" s="58">
        <v>220000</v>
      </c>
      <c r="AK373" s="58"/>
      <c r="AL373" s="58"/>
      <c r="AM373" s="58"/>
      <c r="AN373" s="58"/>
      <c r="AO373" s="58"/>
      <c r="AP373" s="58"/>
      <c r="AQ373" s="58">
        <v>300000</v>
      </c>
      <c r="AR373" s="59">
        <f t="shared" si="69"/>
        <v>4</v>
      </c>
      <c r="AS373" s="59">
        <f t="shared" si="70"/>
        <v>1280000</v>
      </c>
      <c r="AT373" s="58">
        <f t="shared" si="73"/>
        <v>320000</v>
      </c>
      <c r="AU373" s="58">
        <f t="shared" si="74"/>
        <v>220000</v>
      </c>
      <c r="AV373" s="59">
        <f t="shared" si="75"/>
        <v>215600</v>
      </c>
      <c r="AW373" s="59">
        <f t="shared" si="78"/>
        <v>115600</v>
      </c>
      <c r="AX373" s="60">
        <f t="shared" si="72"/>
        <v>2.0651340996168583</v>
      </c>
      <c r="AY373" s="58">
        <v>220000</v>
      </c>
    </row>
    <row r="374" spans="1:51" x14ac:dyDescent="0.25">
      <c r="A374" s="45">
        <v>900</v>
      </c>
      <c r="B374" s="46" t="s">
        <v>3266</v>
      </c>
      <c r="C374" s="47" t="s">
        <v>3257</v>
      </c>
      <c r="D374" s="47" t="s">
        <v>495</v>
      </c>
      <c r="E374" s="48" t="s">
        <v>3267</v>
      </c>
      <c r="F374" s="49" t="s">
        <v>3268</v>
      </c>
      <c r="G374" s="49" t="s">
        <v>3268</v>
      </c>
      <c r="H374" s="50" t="s">
        <v>3268</v>
      </c>
      <c r="I374" s="46" t="s">
        <v>439</v>
      </c>
      <c r="J374" s="46">
        <v>220</v>
      </c>
      <c r="K374" s="49">
        <v>220</v>
      </c>
      <c r="L374" s="49" t="s">
        <v>3258</v>
      </c>
      <c r="M374" s="51">
        <v>69000</v>
      </c>
      <c r="N374" s="51">
        <f t="shared" si="66"/>
        <v>27200</v>
      </c>
      <c r="O374" s="51">
        <v>27234.782608695699</v>
      </c>
      <c r="P374" s="51">
        <v>96200</v>
      </c>
      <c r="Q374" s="51">
        <f t="shared" si="67"/>
        <v>35405.21739130441</v>
      </c>
      <c r="R374" s="52">
        <f t="shared" si="68"/>
        <v>104405.21739130441</v>
      </c>
      <c r="S374" s="53">
        <v>104400</v>
      </c>
      <c r="T374" s="54">
        <v>0</v>
      </c>
      <c r="U374" s="55" t="s">
        <v>471</v>
      </c>
      <c r="V374" s="55" t="s">
        <v>2524</v>
      </c>
      <c r="W374" s="55" t="s">
        <v>173</v>
      </c>
      <c r="X374" s="56">
        <v>43294</v>
      </c>
      <c r="Y374" s="57" t="s">
        <v>7684</v>
      </c>
      <c r="Z374" s="57"/>
      <c r="AA374" s="58"/>
      <c r="AB374" s="58"/>
      <c r="AC374" s="58"/>
      <c r="AD374" s="58"/>
      <c r="AE374" s="58"/>
      <c r="AF374" s="58"/>
      <c r="AG374" s="58">
        <v>260000</v>
      </c>
      <c r="AH374" s="58">
        <v>500000</v>
      </c>
      <c r="AI374" s="58"/>
      <c r="AJ374" s="58">
        <v>220000</v>
      </c>
      <c r="AK374" s="58"/>
      <c r="AL374" s="58"/>
      <c r="AM374" s="58"/>
      <c r="AN374" s="58"/>
      <c r="AO374" s="58"/>
      <c r="AP374" s="58"/>
      <c r="AQ374" s="58">
        <v>300000</v>
      </c>
      <c r="AR374" s="59">
        <f t="shared" si="69"/>
        <v>4</v>
      </c>
      <c r="AS374" s="59">
        <f t="shared" si="70"/>
        <v>1280000</v>
      </c>
      <c r="AT374" s="58">
        <f t="shared" si="73"/>
        <v>320000</v>
      </c>
      <c r="AU374" s="58">
        <f t="shared" si="74"/>
        <v>220000</v>
      </c>
      <c r="AV374" s="59">
        <f t="shared" si="75"/>
        <v>215600</v>
      </c>
      <c r="AW374" s="59">
        <f t="shared" si="78"/>
        <v>115600</v>
      </c>
      <c r="AX374" s="60">
        <f t="shared" si="72"/>
        <v>2.0651340996168583</v>
      </c>
      <c r="AY374" s="58">
        <v>220000</v>
      </c>
    </row>
    <row r="375" spans="1:51" ht="31.5" x14ac:dyDescent="0.25">
      <c r="A375" s="45">
        <v>901</v>
      </c>
      <c r="B375" s="46" t="s">
        <v>3269</v>
      </c>
      <c r="C375" s="47" t="s">
        <v>3257</v>
      </c>
      <c r="D375" s="47" t="s">
        <v>495</v>
      </c>
      <c r="E375" s="48" t="s">
        <v>3270</v>
      </c>
      <c r="F375" s="49" t="s">
        <v>3271</v>
      </c>
      <c r="G375" s="49" t="s">
        <v>3271</v>
      </c>
      <c r="H375" s="50" t="s">
        <v>3271</v>
      </c>
      <c r="I375" s="46" t="s">
        <v>439</v>
      </c>
      <c r="J375" s="46">
        <v>220</v>
      </c>
      <c r="K375" s="49">
        <v>220</v>
      </c>
      <c r="L375" s="49" t="s">
        <v>3258</v>
      </c>
      <c r="M375" s="51">
        <v>69000</v>
      </c>
      <c r="N375" s="51">
        <f t="shared" si="66"/>
        <v>27200</v>
      </c>
      <c r="O375" s="51">
        <v>27234.782608695699</v>
      </c>
      <c r="P375" s="51">
        <v>96200</v>
      </c>
      <c r="Q375" s="51">
        <f t="shared" si="67"/>
        <v>35405.21739130441</v>
      </c>
      <c r="R375" s="52">
        <f t="shared" si="68"/>
        <v>104405.21739130441</v>
      </c>
      <c r="S375" s="53">
        <v>104400</v>
      </c>
      <c r="T375" s="54" t="s">
        <v>2985</v>
      </c>
      <c r="U375" s="55" t="s">
        <v>471</v>
      </c>
      <c r="V375" s="55" t="s">
        <v>2524</v>
      </c>
      <c r="W375" s="55" t="s">
        <v>173</v>
      </c>
      <c r="X375" s="56">
        <v>43294</v>
      </c>
      <c r="Y375" s="57" t="s">
        <v>7684</v>
      </c>
      <c r="Z375" s="57"/>
      <c r="AA375" s="58"/>
      <c r="AB375" s="58"/>
      <c r="AC375" s="58"/>
      <c r="AD375" s="58"/>
      <c r="AE375" s="58"/>
      <c r="AF375" s="58"/>
      <c r="AG375" s="58">
        <v>260000</v>
      </c>
      <c r="AH375" s="58">
        <v>500000</v>
      </c>
      <c r="AI375" s="58"/>
      <c r="AJ375" s="58">
        <v>220000</v>
      </c>
      <c r="AK375" s="58"/>
      <c r="AL375" s="58"/>
      <c r="AM375" s="58"/>
      <c r="AN375" s="58"/>
      <c r="AO375" s="58"/>
      <c r="AP375" s="58"/>
      <c r="AQ375" s="58">
        <v>300000</v>
      </c>
      <c r="AR375" s="59">
        <f t="shared" si="69"/>
        <v>4</v>
      </c>
      <c r="AS375" s="59">
        <f t="shared" si="70"/>
        <v>1280000</v>
      </c>
      <c r="AT375" s="58">
        <f t="shared" si="73"/>
        <v>320000</v>
      </c>
      <c r="AU375" s="58">
        <f t="shared" si="74"/>
        <v>220000</v>
      </c>
      <c r="AV375" s="59">
        <f t="shared" si="75"/>
        <v>215600</v>
      </c>
      <c r="AW375" s="59">
        <f t="shared" si="78"/>
        <v>115600</v>
      </c>
      <c r="AX375" s="60">
        <f t="shared" si="72"/>
        <v>2.0651340996168583</v>
      </c>
      <c r="AY375" s="58">
        <v>220000</v>
      </c>
    </row>
    <row r="376" spans="1:51" ht="31.5" x14ac:dyDescent="0.25">
      <c r="A376" s="45">
        <v>906</v>
      </c>
      <c r="B376" s="46" t="s">
        <v>3282</v>
      </c>
      <c r="C376" s="47" t="s">
        <v>3257</v>
      </c>
      <c r="D376" s="47" t="s">
        <v>495</v>
      </c>
      <c r="E376" s="48" t="s">
        <v>3283</v>
      </c>
      <c r="F376" s="49" t="s">
        <v>3284</v>
      </c>
      <c r="G376" s="49" t="s">
        <v>3284</v>
      </c>
      <c r="H376" s="50" t="s">
        <v>3284</v>
      </c>
      <c r="I376" s="46" t="s">
        <v>497</v>
      </c>
      <c r="J376" s="46">
        <v>220</v>
      </c>
      <c r="K376" s="49">
        <v>220</v>
      </c>
      <c r="L376" s="49" t="s">
        <v>3258</v>
      </c>
      <c r="M376" s="51">
        <v>69000</v>
      </c>
      <c r="N376" s="51">
        <f t="shared" si="66"/>
        <v>27200</v>
      </c>
      <c r="O376" s="51">
        <v>27234.782608695699</v>
      </c>
      <c r="P376" s="51">
        <v>96200</v>
      </c>
      <c r="Q376" s="51">
        <f t="shared" si="67"/>
        <v>35405.21739130441</v>
      </c>
      <c r="R376" s="52">
        <f t="shared" si="68"/>
        <v>104405.21739130441</v>
      </c>
      <c r="S376" s="53">
        <v>104400</v>
      </c>
      <c r="T376" s="54">
        <v>0</v>
      </c>
      <c r="U376" s="55" t="s">
        <v>471</v>
      </c>
      <c r="V376" s="55" t="s">
        <v>2524</v>
      </c>
      <c r="W376" s="55" t="s">
        <v>173</v>
      </c>
      <c r="X376" s="56">
        <v>43294</v>
      </c>
      <c r="Y376" s="57" t="s">
        <v>7684</v>
      </c>
      <c r="Z376" s="57"/>
      <c r="AA376" s="58"/>
      <c r="AB376" s="58"/>
      <c r="AC376" s="58"/>
      <c r="AD376" s="58"/>
      <c r="AE376" s="58">
        <v>250000</v>
      </c>
      <c r="AF376" s="58"/>
      <c r="AG376" s="58">
        <v>260000</v>
      </c>
      <c r="AH376" s="58"/>
      <c r="AI376" s="58"/>
      <c r="AJ376" s="58">
        <v>220000</v>
      </c>
      <c r="AK376" s="58"/>
      <c r="AL376" s="58"/>
      <c r="AM376" s="58"/>
      <c r="AN376" s="58"/>
      <c r="AO376" s="58"/>
      <c r="AP376" s="58"/>
      <c r="AQ376" s="58"/>
      <c r="AR376" s="59">
        <f t="shared" si="69"/>
        <v>3</v>
      </c>
      <c r="AS376" s="59">
        <f t="shared" si="70"/>
        <v>730000</v>
      </c>
      <c r="AT376" s="58">
        <f t="shared" si="73"/>
        <v>243300</v>
      </c>
      <c r="AU376" s="58">
        <f t="shared" si="74"/>
        <v>220000</v>
      </c>
      <c r="AV376" s="59">
        <f t="shared" si="75"/>
        <v>138900</v>
      </c>
      <c r="AW376" s="59">
        <f t="shared" si="78"/>
        <v>115600</v>
      </c>
      <c r="AX376" s="60">
        <f t="shared" si="72"/>
        <v>1.3304597701149423</v>
      </c>
      <c r="AY376" s="58">
        <v>220000</v>
      </c>
    </row>
    <row r="377" spans="1:51" x14ac:dyDescent="0.25">
      <c r="A377" s="45">
        <v>902</v>
      </c>
      <c r="B377" s="46" t="s">
        <v>3272</v>
      </c>
      <c r="C377" s="47" t="s">
        <v>3257</v>
      </c>
      <c r="D377" s="47" t="s">
        <v>496</v>
      </c>
      <c r="E377" s="62">
        <v>3.2370999999999999</v>
      </c>
      <c r="F377" s="49" t="s">
        <v>3273</v>
      </c>
      <c r="G377" s="49" t="s">
        <v>3273</v>
      </c>
      <c r="H377" s="50" t="s">
        <v>3273</v>
      </c>
      <c r="I377" s="46" t="s">
        <v>499</v>
      </c>
      <c r="J377" s="46">
        <v>220</v>
      </c>
      <c r="K377" s="49">
        <v>220</v>
      </c>
      <c r="L377" s="49" t="s">
        <v>3258</v>
      </c>
      <c r="M377" s="51">
        <v>69000</v>
      </c>
      <c r="N377" s="51">
        <f t="shared" si="66"/>
        <v>27200</v>
      </c>
      <c r="O377" s="51">
        <v>27234.782608695699</v>
      </c>
      <c r="P377" s="51">
        <v>96200</v>
      </c>
      <c r="Q377" s="51">
        <f t="shared" si="67"/>
        <v>35405.21739130441</v>
      </c>
      <c r="R377" s="52">
        <f t="shared" si="68"/>
        <v>104405.21739130441</v>
      </c>
      <c r="S377" s="53">
        <v>104400</v>
      </c>
      <c r="T377" s="54">
        <v>0</v>
      </c>
      <c r="U377" s="55" t="s">
        <v>471</v>
      </c>
      <c r="V377" s="55" t="s">
        <v>2524</v>
      </c>
      <c r="W377" s="55" t="s">
        <v>173</v>
      </c>
      <c r="X377" s="56">
        <v>43294</v>
      </c>
      <c r="Y377" s="57" t="e">
        <f>VLOOKUP(B377,'[2]DVKT TYC (đang phê duyệt)'!$B$6:$Z$119,25,0)</f>
        <v>#N/A</v>
      </c>
      <c r="Z377" s="57"/>
      <c r="AA377" s="58">
        <v>333000</v>
      </c>
      <c r="AB377" s="58"/>
      <c r="AC377" s="58"/>
      <c r="AD377" s="58"/>
      <c r="AE377" s="58">
        <v>250000</v>
      </c>
      <c r="AF377" s="58"/>
      <c r="AG377" s="58">
        <v>260000</v>
      </c>
      <c r="AH377" s="58">
        <v>300000</v>
      </c>
      <c r="AI377" s="58"/>
      <c r="AJ377" s="58">
        <v>220000</v>
      </c>
      <c r="AK377" s="58"/>
      <c r="AL377" s="58"/>
      <c r="AM377" s="58"/>
      <c r="AN377" s="58"/>
      <c r="AO377" s="58"/>
      <c r="AP377" s="58"/>
      <c r="AQ377" s="58"/>
      <c r="AR377" s="59">
        <f t="shared" si="69"/>
        <v>5</v>
      </c>
      <c r="AS377" s="59">
        <f t="shared" si="70"/>
        <v>1363000</v>
      </c>
      <c r="AT377" s="58">
        <f t="shared" si="73"/>
        <v>272600</v>
      </c>
      <c r="AU377" s="58">
        <f t="shared" si="74"/>
        <v>220000</v>
      </c>
      <c r="AV377" s="59">
        <f t="shared" si="75"/>
        <v>168200</v>
      </c>
      <c r="AW377" s="59">
        <f>AT377-S377</f>
        <v>168200</v>
      </c>
      <c r="AX377" s="60">
        <f t="shared" si="72"/>
        <v>1.6111111111111112</v>
      </c>
      <c r="AY377" s="58">
        <v>220000</v>
      </c>
    </row>
    <row r="378" spans="1:51" x14ac:dyDescent="0.25">
      <c r="A378" s="45">
        <v>903</v>
      </c>
      <c r="B378" s="46" t="s">
        <v>3274</v>
      </c>
      <c r="C378" s="47" t="s">
        <v>3257</v>
      </c>
      <c r="D378" s="47" t="s">
        <v>496</v>
      </c>
      <c r="E378" s="62">
        <v>3.2372000000000001</v>
      </c>
      <c r="F378" s="49" t="s">
        <v>3275</v>
      </c>
      <c r="G378" s="49" t="s">
        <v>3275</v>
      </c>
      <c r="H378" s="50" t="s">
        <v>3275</v>
      </c>
      <c r="I378" s="46" t="s">
        <v>499</v>
      </c>
      <c r="J378" s="46">
        <v>220</v>
      </c>
      <c r="K378" s="49">
        <v>220</v>
      </c>
      <c r="L378" s="49" t="s">
        <v>3258</v>
      </c>
      <c r="M378" s="51">
        <v>69000</v>
      </c>
      <c r="N378" s="51">
        <f t="shared" si="66"/>
        <v>27200</v>
      </c>
      <c r="O378" s="51">
        <v>27234.782608695699</v>
      </c>
      <c r="P378" s="51">
        <v>96200</v>
      </c>
      <c r="Q378" s="51">
        <f t="shared" si="67"/>
        <v>35405.21739130441</v>
      </c>
      <c r="R378" s="52">
        <f t="shared" si="68"/>
        <v>104405.21739130441</v>
      </c>
      <c r="S378" s="53">
        <v>104400</v>
      </c>
      <c r="T378" s="54">
        <v>0</v>
      </c>
      <c r="U378" s="55" t="s">
        <v>471</v>
      </c>
      <c r="V378" s="55" t="s">
        <v>2524</v>
      </c>
      <c r="W378" s="55" t="s">
        <v>173</v>
      </c>
      <c r="X378" s="56">
        <v>43294</v>
      </c>
      <c r="Y378" s="57" t="e">
        <f>VLOOKUP(B378,'[2]DVKT TYC (đang phê duyệt)'!$B$6:$Z$119,25,0)</f>
        <v>#N/A</v>
      </c>
      <c r="Z378" s="57"/>
      <c r="AA378" s="58">
        <v>333000</v>
      </c>
      <c r="AB378" s="58"/>
      <c r="AC378" s="58"/>
      <c r="AD378" s="58"/>
      <c r="AE378" s="58">
        <v>250000</v>
      </c>
      <c r="AF378" s="58"/>
      <c r="AG378" s="58">
        <v>260000</v>
      </c>
      <c r="AH378" s="58">
        <v>300000</v>
      </c>
      <c r="AI378" s="58"/>
      <c r="AJ378" s="58">
        <v>220000</v>
      </c>
      <c r="AK378" s="58"/>
      <c r="AL378" s="58"/>
      <c r="AM378" s="58"/>
      <c r="AN378" s="58"/>
      <c r="AO378" s="58"/>
      <c r="AP378" s="58"/>
      <c r="AQ378" s="58"/>
      <c r="AR378" s="59">
        <f t="shared" si="69"/>
        <v>5</v>
      </c>
      <c r="AS378" s="59">
        <f t="shared" si="70"/>
        <v>1363000</v>
      </c>
      <c r="AT378" s="58">
        <f t="shared" si="73"/>
        <v>272600</v>
      </c>
      <c r="AU378" s="58">
        <f t="shared" si="74"/>
        <v>220000</v>
      </c>
      <c r="AV378" s="59">
        <f t="shared" si="75"/>
        <v>168200</v>
      </c>
      <c r="AW378" s="59">
        <f>AT378-S378</f>
        <v>168200</v>
      </c>
      <c r="AX378" s="60">
        <f t="shared" si="72"/>
        <v>1.6111111111111112</v>
      </c>
      <c r="AY378" s="58">
        <v>220000</v>
      </c>
    </row>
    <row r="379" spans="1:51" ht="31.5" x14ac:dyDescent="0.25">
      <c r="A379" s="45">
        <v>720</v>
      </c>
      <c r="B379" s="46" t="s">
        <v>2659</v>
      </c>
      <c r="C379" s="47" t="s">
        <v>2653</v>
      </c>
      <c r="D379" s="47" t="s">
        <v>2618</v>
      </c>
      <c r="E379" s="48" t="s">
        <v>2660</v>
      </c>
      <c r="F379" s="49" t="s">
        <v>2661</v>
      </c>
      <c r="G379" s="49" t="s">
        <v>2661</v>
      </c>
      <c r="H379" s="50" t="s">
        <v>2661</v>
      </c>
      <c r="I379" s="46" t="s">
        <v>439</v>
      </c>
      <c r="J379" s="46">
        <v>93</v>
      </c>
      <c r="K379" s="49">
        <v>93</v>
      </c>
      <c r="L379" s="49" t="s">
        <v>2656</v>
      </c>
      <c r="M379" s="51">
        <v>118000</v>
      </c>
      <c r="N379" s="51">
        <f t="shared" si="66"/>
        <v>40000</v>
      </c>
      <c r="O379" s="51">
        <v>40695.652173913099</v>
      </c>
      <c r="P379" s="51">
        <v>158000</v>
      </c>
      <c r="Q379" s="51">
        <f t="shared" si="67"/>
        <v>52904.347826087032</v>
      </c>
      <c r="R379" s="52">
        <f t="shared" si="68"/>
        <v>170904.34782608703</v>
      </c>
      <c r="S379" s="53">
        <v>170900</v>
      </c>
      <c r="T379" s="54">
        <v>0</v>
      </c>
      <c r="U379" s="55" t="s">
        <v>471</v>
      </c>
      <c r="V379" s="55" t="s">
        <v>1197</v>
      </c>
      <c r="W379" s="55" t="s">
        <v>173</v>
      </c>
      <c r="X379" s="56">
        <v>43294</v>
      </c>
      <c r="Y379" s="57" t="s">
        <v>7686</v>
      </c>
      <c r="Z379" s="57"/>
      <c r="AA379" s="58"/>
      <c r="AB379" s="58"/>
      <c r="AC379" s="58"/>
      <c r="AD379" s="58"/>
      <c r="AE379" s="58"/>
      <c r="AF379" s="58"/>
      <c r="AG379" s="58"/>
      <c r="AH379" s="58"/>
      <c r="AI379" s="58"/>
      <c r="AJ379" s="58">
        <v>221000</v>
      </c>
      <c r="AK379" s="58"/>
      <c r="AL379" s="58"/>
      <c r="AM379" s="58">
        <v>560000</v>
      </c>
      <c r="AN379" s="58"/>
      <c r="AO379" s="58"/>
      <c r="AP379" s="58"/>
      <c r="AQ379" s="58">
        <v>254000</v>
      </c>
      <c r="AR379" s="59">
        <f t="shared" si="69"/>
        <v>3</v>
      </c>
      <c r="AS379" s="59">
        <f t="shared" si="70"/>
        <v>1035000</v>
      </c>
      <c r="AT379" s="58">
        <f t="shared" si="73"/>
        <v>345000</v>
      </c>
      <c r="AU379" s="58">
        <f t="shared" si="74"/>
        <v>221000</v>
      </c>
      <c r="AV379" s="59">
        <f t="shared" si="75"/>
        <v>174100</v>
      </c>
      <c r="AW379" s="59">
        <f t="shared" ref="AW379:AW410" si="79">AU379-S379</f>
        <v>50100</v>
      </c>
      <c r="AX379" s="60">
        <f t="shared" si="72"/>
        <v>1.018724400234055</v>
      </c>
      <c r="AY379" s="58">
        <v>221000</v>
      </c>
    </row>
    <row r="380" spans="1:51" ht="31.5" x14ac:dyDescent="0.25">
      <c r="A380" s="45">
        <v>718</v>
      </c>
      <c r="B380" s="46" t="s">
        <v>2652</v>
      </c>
      <c r="C380" s="47" t="s">
        <v>2653</v>
      </c>
      <c r="D380" s="47" t="s">
        <v>467</v>
      </c>
      <c r="E380" s="48" t="s">
        <v>2654</v>
      </c>
      <c r="F380" s="49" t="s">
        <v>2655</v>
      </c>
      <c r="G380" s="49" t="s">
        <v>2655</v>
      </c>
      <c r="H380" s="50" t="s">
        <v>2655</v>
      </c>
      <c r="I380" s="46" t="s">
        <v>499</v>
      </c>
      <c r="J380" s="46">
        <v>93</v>
      </c>
      <c r="K380" s="49">
        <v>93</v>
      </c>
      <c r="L380" s="49" t="s">
        <v>2656</v>
      </c>
      <c r="M380" s="51">
        <v>118000</v>
      </c>
      <c r="N380" s="51">
        <f t="shared" si="66"/>
        <v>40000</v>
      </c>
      <c r="O380" s="51">
        <v>40695.652173913099</v>
      </c>
      <c r="P380" s="51">
        <v>158000</v>
      </c>
      <c r="Q380" s="51">
        <f t="shared" si="67"/>
        <v>52904.347826087032</v>
      </c>
      <c r="R380" s="52">
        <f t="shared" si="68"/>
        <v>170904.34782608703</v>
      </c>
      <c r="S380" s="53">
        <v>170900</v>
      </c>
      <c r="T380" s="54">
        <v>0</v>
      </c>
      <c r="U380" s="55" t="s">
        <v>471</v>
      </c>
      <c r="V380" s="55" t="s">
        <v>1197</v>
      </c>
      <c r="W380" s="55" t="s">
        <v>173</v>
      </c>
      <c r="X380" s="56">
        <v>43294</v>
      </c>
      <c r="Y380" s="57" t="s">
        <v>7684</v>
      </c>
      <c r="Z380" s="57"/>
      <c r="AA380" s="58"/>
      <c r="AB380" s="58"/>
      <c r="AC380" s="58"/>
      <c r="AD380" s="58"/>
      <c r="AE380" s="58"/>
      <c r="AF380" s="58"/>
      <c r="AG380" s="58"/>
      <c r="AH380" s="58"/>
      <c r="AI380" s="58"/>
      <c r="AJ380" s="58">
        <v>221000</v>
      </c>
      <c r="AK380" s="58"/>
      <c r="AL380" s="58"/>
      <c r="AM380" s="58">
        <v>560000</v>
      </c>
      <c r="AN380" s="58"/>
      <c r="AO380" s="58"/>
      <c r="AP380" s="58"/>
      <c r="AQ380" s="58">
        <v>254000</v>
      </c>
      <c r="AR380" s="59">
        <f t="shared" si="69"/>
        <v>3</v>
      </c>
      <c r="AS380" s="59">
        <f t="shared" si="70"/>
        <v>1035000</v>
      </c>
      <c r="AT380" s="58">
        <f t="shared" si="73"/>
        <v>345000</v>
      </c>
      <c r="AU380" s="58">
        <f t="shared" si="74"/>
        <v>221000</v>
      </c>
      <c r="AV380" s="59">
        <f t="shared" si="75"/>
        <v>174100</v>
      </c>
      <c r="AW380" s="59">
        <f t="shared" si="79"/>
        <v>50100</v>
      </c>
      <c r="AX380" s="60">
        <f t="shared" si="72"/>
        <v>1.018724400234055</v>
      </c>
      <c r="AY380" s="58">
        <v>221000</v>
      </c>
    </row>
    <row r="381" spans="1:51" ht="31.5" x14ac:dyDescent="0.25">
      <c r="A381" s="45">
        <v>719</v>
      </c>
      <c r="B381" s="46" t="s">
        <v>2657</v>
      </c>
      <c r="C381" s="47" t="s">
        <v>2653</v>
      </c>
      <c r="D381" s="47" t="s">
        <v>467</v>
      </c>
      <c r="E381" s="48" t="s">
        <v>2658</v>
      </c>
      <c r="F381" s="49" t="s">
        <v>2655</v>
      </c>
      <c r="G381" s="49" t="s">
        <v>2655</v>
      </c>
      <c r="H381" s="50" t="s">
        <v>2655</v>
      </c>
      <c r="I381" s="46" t="s">
        <v>499</v>
      </c>
      <c r="J381" s="46">
        <v>93</v>
      </c>
      <c r="K381" s="49">
        <v>93</v>
      </c>
      <c r="L381" s="49" t="s">
        <v>2656</v>
      </c>
      <c r="M381" s="51">
        <v>118000</v>
      </c>
      <c r="N381" s="51">
        <f t="shared" si="66"/>
        <v>40000</v>
      </c>
      <c r="O381" s="51">
        <v>40695.652173913099</v>
      </c>
      <c r="P381" s="51">
        <v>158000</v>
      </c>
      <c r="Q381" s="51">
        <f t="shared" si="67"/>
        <v>52904.347826087032</v>
      </c>
      <c r="R381" s="52">
        <f t="shared" si="68"/>
        <v>170904.34782608703</v>
      </c>
      <c r="S381" s="53">
        <v>170900</v>
      </c>
      <c r="T381" s="54">
        <v>0</v>
      </c>
      <c r="U381" s="55" t="s">
        <v>471</v>
      </c>
      <c r="V381" s="55" t="s">
        <v>1197</v>
      </c>
      <c r="W381" s="55" t="s">
        <v>173</v>
      </c>
      <c r="X381" s="56">
        <v>43294</v>
      </c>
      <c r="Y381" s="57" t="s">
        <v>7684</v>
      </c>
      <c r="Z381" s="57"/>
      <c r="AA381" s="58"/>
      <c r="AB381" s="58"/>
      <c r="AC381" s="58"/>
      <c r="AD381" s="58"/>
      <c r="AE381" s="58"/>
      <c r="AF381" s="58"/>
      <c r="AG381" s="58">
        <v>550000</v>
      </c>
      <c r="AH381" s="58"/>
      <c r="AI381" s="58"/>
      <c r="AJ381" s="58">
        <v>221000</v>
      </c>
      <c r="AK381" s="58"/>
      <c r="AL381" s="58"/>
      <c r="AM381" s="58"/>
      <c r="AN381" s="58"/>
      <c r="AO381" s="58"/>
      <c r="AP381" s="58"/>
      <c r="AQ381" s="58">
        <v>254000</v>
      </c>
      <c r="AR381" s="59">
        <f t="shared" si="69"/>
        <v>3</v>
      </c>
      <c r="AS381" s="59">
        <f t="shared" si="70"/>
        <v>1025000</v>
      </c>
      <c r="AT381" s="58">
        <f t="shared" si="73"/>
        <v>341700</v>
      </c>
      <c r="AU381" s="58">
        <f t="shared" si="74"/>
        <v>221000</v>
      </c>
      <c r="AV381" s="59">
        <f t="shared" si="75"/>
        <v>170800</v>
      </c>
      <c r="AW381" s="59">
        <f t="shared" si="79"/>
        <v>50100</v>
      </c>
      <c r="AX381" s="60">
        <f t="shared" si="72"/>
        <v>0.99941486249268574</v>
      </c>
      <c r="AY381" s="58">
        <v>221000</v>
      </c>
    </row>
    <row r="382" spans="1:51" ht="31.5" x14ac:dyDescent="0.25">
      <c r="A382" s="45">
        <v>721</v>
      </c>
      <c r="B382" s="46" t="s">
        <v>2662</v>
      </c>
      <c r="C382" s="47" t="s">
        <v>2653</v>
      </c>
      <c r="D382" s="47" t="s">
        <v>467</v>
      </c>
      <c r="E382" s="48" t="s">
        <v>2663</v>
      </c>
      <c r="F382" s="49" t="s">
        <v>2664</v>
      </c>
      <c r="G382" s="49" t="s">
        <v>2664</v>
      </c>
      <c r="H382" s="50" t="s">
        <v>2664</v>
      </c>
      <c r="I382" s="46" t="s">
        <v>499</v>
      </c>
      <c r="J382" s="46">
        <v>93</v>
      </c>
      <c r="K382" s="49">
        <v>93</v>
      </c>
      <c r="L382" s="49" t="s">
        <v>2656</v>
      </c>
      <c r="M382" s="51">
        <v>118000</v>
      </c>
      <c r="N382" s="51">
        <f t="shared" si="66"/>
        <v>40000</v>
      </c>
      <c r="O382" s="51">
        <v>40695.652173913099</v>
      </c>
      <c r="P382" s="51">
        <v>158000</v>
      </c>
      <c r="Q382" s="51">
        <f t="shared" si="67"/>
        <v>52904.347826087032</v>
      </c>
      <c r="R382" s="52">
        <f t="shared" si="68"/>
        <v>170904.34782608703</v>
      </c>
      <c r="S382" s="53">
        <v>170900</v>
      </c>
      <c r="T382" s="54">
        <v>0</v>
      </c>
      <c r="U382" s="55" t="s">
        <v>471</v>
      </c>
      <c r="V382" s="55" t="s">
        <v>1197</v>
      </c>
      <c r="W382" s="55" t="s">
        <v>173</v>
      </c>
      <c r="X382" s="56">
        <v>43294</v>
      </c>
      <c r="Y382" s="57" t="s">
        <v>7684</v>
      </c>
      <c r="Z382" s="57"/>
      <c r="AA382" s="58"/>
      <c r="AB382" s="58"/>
      <c r="AC382" s="58"/>
      <c r="AD382" s="58"/>
      <c r="AE382" s="58"/>
      <c r="AF382" s="58"/>
      <c r="AG382" s="58">
        <v>2080000</v>
      </c>
      <c r="AH382" s="58"/>
      <c r="AI382" s="58"/>
      <c r="AJ382" s="58">
        <v>221000</v>
      </c>
      <c r="AK382" s="58"/>
      <c r="AL382" s="58"/>
      <c r="AM382" s="58">
        <v>560000</v>
      </c>
      <c r="AN382" s="58"/>
      <c r="AO382" s="58"/>
      <c r="AP382" s="58"/>
      <c r="AQ382" s="58">
        <v>254000</v>
      </c>
      <c r="AR382" s="59">
        <f t="shared" si="69"/>
        <v>4</v>
      </c>
      <c r="AS382" s="59">
        <f t="shared" si="70"/>
        <v>3115000</v>
      </c>
      <c r="AT382" s="58">
        <f t="shared" si="73"/>
        <v>778800</v>
      </c>
      <c r="AU382" s="58">
        <f t="shared" si="74"/>
        <v>221000</v>
      </c>
      <c r="AV382" s="59">
        <f t="shared" si="75"/>
        <v>607900</v>
      </c>
      <c r="AW382" s="59">
        <f t="shared" si="79"/>
        <v>50100</v>
      </c>
      <c r="AX382" s="60">
        <f t="shared" si="72"/>
        <v>3.557050906963136</v>
      </c>
      <c r="AY382" s="58">
        <v>221000</v>
      </c>
    </row>
    <row r="383" spans="1:51" ht="47.25" x14ac:dyDescent="0.25">
      <c r="A383" s="45">
        <v>1993</v>
      </c>
      <c r="B383" s="46" t="s">
        <v>6504</v>
      </c>
      <c r="C383" s="47" t="s">
        <v>6505</v>
      </c>
      <c r="D383" s="47" t="s">
        <v>6402</v>
      </c>
      <c r="E383" s="48" t="s">
        <v>6506</v>
      </c>
      <c r="F383" s="49" t="s">
        <v>6507</v>
      </c>
      <c r="G383" s="49" t="s">
        <v>6507</v>
      </c>
      <c r="H383" s="50" t="s">
        <v>6507</v>
      </c>
      <c r="I383" s="46"/>
      <c r="J383" s="46">
        <v>1473</v>
      </c>
      <c r="K383" s="49">
        <v>1473</v>
      </c>
      <c r="L383" s="49" t="s">
        <v>6508</v>
      </c>
      <c r="M383" s="51">
        <v>190000</v>
      </c>
      <c r="N383" s="51">
        <f t="shared" si="66"/>
        <v>17000</v>
      </c>
      <c r="O383" s="51">
        <v>17217.391304347799</v>
      </c>
      <c r="P383" s="51">
        <v>207000</v>
      </c>
      <c r="Q383" s="51">
        <f t="shared" si="67"/>
        <v>22382.608695652136</v>
      </c>
      <c r="R383" s="52">
        <f t="shared" si="68"/>
        <v>212382.60869565213</v>
      </c>
      <c r="S383" s="53">
        <v>212300</v>
      </c>
      <c r="T383" s="54" t="s">
        <v>4314</v>
      </c>
      <c r="U383" s="55" t="s">
        <v>26</v>
      </c>
      <c r="V383" s="55" t="s">
        <v>421</v>
      </c>
      <c r="W383" s="55" t="s">
        <v>27</v>
      </c>
      <c r="X383" s="56">
        <v>43294</v>
      </c>
      <c r="Y383" s="57" t="s">
        <v>7684</v>
      </c>
      <c r="Z383" s="57"/>
      <c r="AA383" s="58"/>
      <c r="AB383" s="58"/>
      <c r="AC383" s="58"/>
      <c r="AD383" s="58"/>
      <c r="AE383" s="58"/>
      <c r="AF383" s="58"/>
      <c r="AG383" s="58">
        <v>280000</v>
      </c>
      <c r="AH383" s="58"/>
      <c r="AI383" s="58">
        <v>278000</v>
      </c>
      <c r="AJ383" s="58">
        <v>237000</v>
      </c>
      <c r="AK383" s="58"/>
      <c r="AL383" s="58"/>
      <c r="AM383" s="58"/>
      <c r="AN383" s="58"/>
      <c r="AO383" s="58"/>
      <c r="AP383" s="58"/>
      <c r="AQ383" s="58">
        <v>275000</v>
      </c>
      <c r="AR383" s="59">
        <f t="shared" si="69"/>
        <v>4</v>
      </c>
      <c r="AS383" s="59">
        <f t="shared" si="70"/>
        <v>1070000</v>
      </c>
      <c r="AT383" s="58">
        <f t="shared" si="73"/>
        <v>267500</v>
      </c>
      <c r="AU383" s="58">
        <f t="shared" si="74"/>
        <v>237000</v>
      </c>
      <c r="AV383" s="59">
        <f t="shared" si="75"/>
        <v>55200</v>
      </c>
      <c r="AW383" s="59">
        <f t="shared" si="79"/>
        <v>24700</v>
      </c>
      <c r="AX383" s="60">
        <f t="shared" si="72"/>
        <v>0.26000942063118226</v>
      </c>
      <c r="AY383" s="58">
        <v>237000</v>
      </c>
    </row>
    <row r="384" spans="1:51" x14ac:dyDescent="0.25">
      <c r="A384" s="45">
        <v>804</v>
      </c>
      <c r="B384" s="46" t="s">
        <v>2960</v>
      </c>
      <c r="C384" s="47" t="s">
        <v>2957</v>
      </c>
      <c r="D384" s="47" t="s">
        <v>495</v>
      </c>
      <c r="E384" s="48" t="s">
        <v>2961</v>
      </c>
      <c r="F384" s="49" t="s">
        <v>2958</v>
      </c>
      <c r="G384" s="49" t="s">
        <v>2958</v>
      </c>
      <c r="H384" s="50" t="s">
        <v>2958</v>
      </c>
      <c r="I384" s="46" t="s">
        <v>497</v>
      </c>
      <c r="J384" s="46">
        <v>163</v>
      </c>
      <c r="K384" s="49">
        <v>163</v>
      </c>
      <c r="L384" s="49" t="s">
        <v>2958</v>
      </c>
      <c r="M384" s="51">
        <v>141000</v>
      </c>
      <c r="N384" s="51">
        <f t="shared" si="66"/>
        <v>68000</v>
      </c>
      <c r="O384" s="51">
        <v>68869.565217391297</v>
      </c>
      <c r="P384" s="51">
        <v>209000</v>
      </c>
      <c r="Q384" s="51">
        <f t="shared" si="67"/>
        <v>89530.434782608689</v>
      </c>
      <c r="R384" s="52">
        <f t="shared" si="68"/>
        <v>230530.4347826087</v>
      </c>
      <c r="S384" s="53">
        <v>230500</v>
      </c>
      <c r="T384" s="54">
        <v>0</v>
      </c>
      <c r="U384" s="55" t="s">
        <v>471</v>
      </c>
      <c r="V384" s="55" t="s">
        <v>2524</v>
      </c>
      <c r="W384" s="55" t="s">
        <v>173</v>
      </c>
      <c r="X384" s="56">
        <v>43294</v>
      </c>
      <c r="Y384" s="57" t="s">
        <v>7688</v>
      </c>
      <c r="Z384" s="57"/>
      <c r="AA384" s="58">
        <v>450000</v>
      </c>
      <c r="AB384" s="58"/>
      <c r="AC384" s="58"/>
      <c r="AD384" s="58"/>
      <c r="AE384" s="58"/>
      <c r="AF384" s="58"/>
      <c r="AG384" s="58"/>
      <c r="AH384" s="58"/>
      <c r="AI384" s="58"/>
      <c r="AJ384" s="58">
        <v>237600</v>
      </c>
      <c r="AK384" s="58"/>
      <c r="AL384" s="58">
        <v>431000</v>
      </c>
      <c r="AM384" s="58"/>
      <c r="AN384" s="58"/>
      <c r="AO384" s="58"/>
      <c r="AP384" s="58"/>
      <c r="AQ384" s="58">
        <v>278000</v>
      </c>
      <c r="AR384" s="59">
        <f t="shared" si="69"/>
        <v>4</v>
      </c>
      <c r="AS384" s="59">
        <f t="shared" si="70"/>
        <v>1396600</v>
      </c>
      <c r="AT384" s="58">
        <f t="shared" si="73"/>
        <v>349200</v>
      </c>
      <c r="AU384" s="58">
        <f t="shared" si="74"/>
        <v>237600</v>
      </c>
      <c r="AV384" s="59">
        <f t="shared" si="75"/>
        <v>118700</v>
      </c>
      <c r="AW384" s="59">
        <f t="shared" si="79"/>
        <v>7100</v>
      </c>
      <c r="AX384" s="60">
        <f t="shared" si="72"/>
        <v>0.51496746203904564</v>
      </c>
      <c r="AY384" s="58">
        <v>237600</v>
      </c>
    </row>
    <row r="385" spans="1:51" ht="31.5" x14ac:dyDescent="0.25">
      <c r="A385" s="45">
        <v>2047</v>
      </c>
      <c r="B385" s="46" t="s">
        <v>6743</v>
      </c>
      <c r="C385" s="47" t="s">
        <v>6744</v>
      </c>
      <c r="D385" s="47" t="s">
        <v>6402</v>
      </c>
      <c r="E385" s="48" t="s">
        <v>6745</v>
      </c>
      <c r="F385" s="49" t="s">
        <v>6746</v>
      </c>
      <c r="G385" s="49" t="s">
        <v>6746</v>
      </c>
      <c r="H385" s="50" t="s">
        <v>6746</v>
      </c>
      <c r="I385" s="46"/>
      <c r="J385" s="46">
        <v>1577</v>
      </c>
      <c r="K385" s="49">
        <v>1577</v>
      </c>
      <c r="L385" s="49" t="s">
        <v>6747</v>
      </c>
      <c r="M385" s="51">
        <v>165000</v>
      </c>
      <c r="N385" s="51">
        <f t="shared" si="66"/>
        <v>14000</v>
      </c>
      <c r="O385" s="51">
        <v>14086.956521739099</v>
      </c>
      <c r="P385" s="51">
        <v>179000</v>
      </c>
      <c r="Q385" s="51">
        <f t="shared" si="67"/>
        <v>18313.043478260832</v>
      </c>
      <c r="R385" s="52">
        <f t="shared" si="68"/>
        <v>183313.04347826084</v>
      </c>
      <c r="S385" s="53">
        <v>183300</v>
      </c>
      <c r="T385" s="54" t="s">
        <v>6618</v>
      </c>
      <c r="U385" s="55" t="s">
        <v>6404</v>
      </c>
      <c r="V385" s="55" t="s">
        <v>6493</v>
      </c>
      <c r="W385" s="55" t="s">
        <v>173</v>
      </c>
      <c r="X385" s="56">
        <v>43294</v>
      </c>
      <c r="Y385" s="57" t="s">
        <v>7684</v>
      </c>
      <c r="Z385" s="57"/>
      <c r="AA385" s="58">
        <v>238000</v>
      </c>
      <c r="AB385" s="58"/>
      <c r="AC385" s="58"/>
      <c r="AD385" s="58"/>
      <c r="AE385" s="58"/>
      <c r="AF385" s="58"/>
      <c r="AG385" s="58">
        <v>289000</v>
      </c>
      <c r="AH385" s="58"/>
      <c r="AI385" s="58">
        <v>526000</v>
      </c>
      <c r="AJ385" s="58">
        <v>250600</v>
      </c>
      <c r="AK385" s="58"/>
      <c r="AL385" s="58"/>
      <c r="AM385" s="58"/>
      <c r="AN385" s="58"/>
      <c r="AO385" s="58"/>
      <c r="AP385" s="58"/>
      <c r="AQ385" s="58">
        <v>245000</v>
      </c>
      <c r="AR385" s="59">
        <f t="shared" si="69"/>
        <v>5</v>
      </c>
      <c r="AS385" s="59">
        <f t="shared" si="70"/>
        <v>1548600</v>
      </c>
      <c r="AT385" s="58">
        <f t="shared" si="73"/>
        <v>309700</v>
      </c>
      <c r="AU385" s="58">
        <f t="shared" si="74"/>
        <v>238000</v>
      </c>
      <c r="AV385" s="59">
        <f t="shared" si="75"/>
        <v>126400</v>
      </c>
      <c r="AW385" s="59">
        <f t="shared" si="79"/>
        <v>54700</v>
      </c>
      <c r="AX385" s="60">
        <f t="shared" si="72"/>
        <v>0.68957992362247689</v>
      </c>
      <c r="AY385" s="58">
        <v>238000</v>
      </c>
    </row>
    <row r="386" spans="1:51" ht="31.5" x14ac:dyDescent="0.25">
      <c r="A386" s="45">
        <v>27</v>
      </c>
      <c r="B386" s="46" t="s">
        <v>555</v>
      </c>
      <c r="C386" s="47" t="s">
        <v>551</v>
      </c>
      <c r="D386" s="47" t="s">
        <v>467</v>
      </c>
      <c r="E386" s="48" t="s">
        <v>556</v>
      </c>
      <c r="F386" s="49" t="s">
        <v>557</v>
      </c>
      <c r="G386" s="49" t="s">
        <v>557</v>
      </c>
      <c r="H386" s="50" t="s">
        <v>557</v>
      </c>
      <c r="I386" s="46" t="s">
        <v>439</v>
      </c>
      <c r="J386" s="46">
        <v>3</v>
      </c>
      <c r="K386" s="49">
        <v>3</v>
      </c>
      <c r="L386" s="49" t="s">
        <v>554</v>
      </c>
      <c r="M386" s="51">
        <v>157000</v>
      </c>
      <c r="N386" s="51">
        <f t="shared" si="66"/>
        <v>29000</v>
      </c>
      <c r="O386" s="51">
        <v>29739.130434782601</v>
      </c>
      <c r="P386" s="51">
        <v>186000</v>
      </c>
      <c r="Q386" s="51">
        <f t="shared" si="67"/>
        <v>38660.869565217377</v>
      </c>
      <c r="R386" s="52">
        <f t="shared" si="68"/>
        <v>195660.86956521738</v>
      </c>
      <c r="S386" s="53">
        <v>195600</v>
      </c>
      <c r="T386" s="54">
        <v>0</v>
      </c>
      <c r="U386" s="55" t="s">
        <v>6804</v>
      </c>
      <c r="V386" s="55" t="s">
        <v>6805</v>
      </c>
      <c r="W386" s="55" t="s">
        <v>173</v>
      </c>
      <c r="X386" s="56">
        <v>43294</v>
      </c>
      <c r="Y386" s="57" t="s">
        <v>7684</v>
      </c>
      <c r="Z386" s="57"/>
      <c r="AA386" s="58"/>
      <c r="AB386" s="58"/>
      <c r="AC386" s="58"/>
      <c r="AD386" s="58"/>
      <c r="AE386" s="58"/>
      <c r="AF386" s="58"/>
      <c r="AG386" s="58"/>
      <c r="AH386" s="58">
        <v>245000</v>
      </c>
      <c r="AI386" s="58">
        <v>287000</v>
      </c>
      <c r="AJ386" s="58">
        <v>244000</v>
      </c>
      <c r="AK386" s="58"/>
      <c r="AL386" s="58"/>
      <c r="AM386" s="58">
        <v>287000</v>
      </c>
      <c r="AN386" s="58"/>
      <c r="AO386" s="58"/>
      <c r="AP386" s="58"/>
      <c r="AQ386" s="58">
        <v>264000</v>
      </c>
      <c r="AR386" s="59">
        <f t="shared" si="69"/>
        <v>5</v>
      </c>
      <c r="AS386" s="59">
        <f t="shared" si="70"/>
        <v>1327000</v>
      </c>
      <c r="AT386" s="58">
        <f t="shared" si="73"/>
        <v>265400</v>
      </c>
      <c r="AU386" s="58">
        <f t="shared" si="74"/>
        <v>244000</v>
      </c>
      <c r="AV386" s="59">
        <f t="shared" si="75"/>
        <v>69800</v>
      </c>
      <c r="AW386" s="59">
        <f t="shared" si="79"/>
        <v>48400</v>
      </c>
      <c r="AX386" s="60">
        <f t="shared" si="72"/>
        <v>0.35685071574642135</v>
      </c>
      <c r="AY386" s="58">
        <v>244000</v>
      </c>
    </row>
    <row r="387" spans="1:51" ht="31.5" x14ac:dyDescent="0.25">
      <c r="A387" s="45">
        <v>1319</v>
      </c>
      <c r="B387" s="46" t="s">
        <v>4448</v>
      </c>
      <c r="C387" s="47" t="s">
        <v>4449</v>
      </c>
      <c r="D387" s="47" t="s">
        <v>1945</v>
      </c>
      <c r="E387" s="48" t="s">
        <v>4450</v>
      </c>
      <c r="F387" s="49" t="s">
        <v>4451</v>
      </c>
      <c r="G387" s="49" t="s">
        <v>4451</v>
      </c>
      <c r="H387" s="50" t="s">
        <v>4451</v>
      </c>
      <c r="I387" s="46" t="s">
        <v>439</v>
      </c>
      <c r="J387" s="46">
        <v>629</v>
      </c>
      <c r="K387" s="49">
        <v>629</v>
      </c>
      <c r="L387" s="49" t="s">
        <v>4452</v>
      </c>
      <c r="M387" s="51">
        <v>147000</v>
      </c>
      <c r="N387" s="51">
        <f t="shared" si="66"/>
        <v>68000</v>
      </c>
      <c r="O387" s="51">
        <v>68869.565217391297</v>
      </c>
      <c r="P387" s="51">
        <v>215000</v>
      </c>
      <c r="Q387" s="51">
        <f t="shared" si="67"/>
        <v>89530.434782608689</v>
      </c>
      <c r="R387" s="52">
        <f t="shared" si="68"/>
        <v>236530.4347826087</v>
      </c>
      <c r="S387" s="53">
        <v>236500</v>
      </c>
      <c r="T387" s="54" t="s">
        <v>4179</v>
      </c>
      <c r="U387" s="55" t="s">
        <v>22</v>
      </c>
      <c r="V387" s="55" t="s">
        <v>23</v>
      </c>
      <c r="W387" s="55" t="s">
        <v>24</v>
      </c>
      <c r="X387" s="56">
        <v>43294</v>
      </c>
      <c r="Y387" s="57" t="s">
        <v>7684</v>
      </c>
      <c r="Z387" s="57"/>
      <c r="AA387" s="58"/>
      <c r="AB387" s="58">
        <v>1264000</v>
      </c>
      <c r="AC387" s="58"/>
      <c r="AD387" s="58">
        <v>1000000</v>
      </c>
      <c r="AE387" s="58"/>
      <c r="AF387" s="58"/>
      <c r="AG387" s="58">
        <v>1000000</v>
      </c>
      <c r="AH387" s="58">
        <v>1342000</v>
      </c>
      <c r="AI387" s="58"/>
      <c r="AJ387" s="58">
        <v>244800</v>
      </c>
      <c r="AK387" s="58"/>
      <c r="AL387" s="58">
        <v>698000</v>
      </c>
      <c r="AM387" s="58"/>
      <c r="AN387" s="58"/>
      <c r="AO387" s="58"/>
      <c r="AP387" s="58"/>
      <c r="AQ387" s="58">
        <v>287000</v>
      </c>
      <c r="AR387" s="59">
        <f t="shared" si="69"/>
        <v>7</v>
      </c>
      <c r="AS387" s="59">
        <f t="shared" si="70"/>
        <v>5835800</v>
      </c>
      <c r="AT387" s="58">
        <f t="shared" si="73"/>
        <v>833700</v>
      </c>
      <c r="AU387" s="58">
        <f t="shared" si="74"/>
        <v>244800</v>
      </c>
      <c r="AV387" s="59">
        <f t="shared" si="75"/>
        <v>597200</v>
      </c>
      <c r="AW387" s="59">
        <f t="shared" si="79"/>
        <v>8300</v>
      </c>
      <c r="AX387" s="60">
        <f t="shared" si="72"/>
        <v>2.5251585623678645</v>
      </c>
      <c r="AY387" s="58">
        <v>244800</v>
      </c>
    </row>
    <row r="388" spans="1:51" ht="31.5" x14ac:dyDescent="0.25">
      <c r="A388" s="45">
        <v>26</v>
      </c>
      <c r="B388" s="46" t="s">
        <v>550</v>
      </c>
      <c r="C388" s="47" t="s">
        <v>551</v>
      </c>
      <c r="D388" s="47" t="s">
        <v>467</v>
      </c>
      <c r="E388" s="48" t="s">
        <v>552</v>
      </c>
      <c r="F388" s="49" t="s">
        <v>553</v>
      </c>
      <c r="G388" s="49" t="s">
        <v>553</v>
      </c>
      <c r="H388" s="50" t="s">
        <v>553</v>
      </c>
      <c r="I388" s="46" t="s">
        <v>439</v>
      </c>
      <c r="J388" s="46">
        <v>3</v>
      </c>
      <c r="K388" s="49">
        <v>3</v>
      </c>
      <c r="L388" s="49" t="s">
        <v>554</v>
      </c>
      <c r="M388" s="51">
        <v>157000</v>
      </c>
      <c r="N388" s="51">
        <f t="shared" ref="N388:N451" si="80">P388-M388</f>
        <v>29000</v>
      </c>
      <c r="O388" s="51">
        <v>29739.130434782601</v>
      </c>
      <c r="P388" s="51">
        <v>186000</v>
      </c>
      <c r="Q388" s="51">
        <f t="shared" ref="Q388:Q451" si="81">+O388/1800000*2340000</f>
        <v>38660.869565217377</v>
      </c>
      <c r="R388" s="52">
        <f t="shared" ref="R388:R451" si="82">+M388+Q388</f>
        <v>195660.86956521738</v>
      </c>
      <c r="S388" s="53">
        <v>195600</v>
      </c>
      <c r="T388" s="54">
        <v>0</v>
      </c>
      <c r="U388" s="55" t="s">
        <v>2615</v>
      </c>
      <c r="V388" s="55" t="s">
        <v>6385</v>
      </c>
      <c r="W388" s="55" t="s">
        <v>173</v>
      </c>
      <c r="X388" s="56">
        <v>43294</v>
      </c>
      <c r="Y388" s="57" t="s">
        <v>7684</v>
      </c>
      <c r="Z388" s="57"/>
      <c r="AA388" s="58"/>
      <c r="AB388" s="58"/>
      <c r="AC388" s="58"/>
      <c r="AD388" s="58"/>
      <c r="AE388" s="58"/>
      <c r="AF388" s="58"/>
      <c r="AG388" s="58"/>
      <c r="AH388" s="58">
        <v>245000</v>
      </c>
      <c r="AI388" s="58"/>
      <c r="AJ388" s="58"/>
      <c r="AK388" s="58"/>
      <c r="AL388" s="58"/>
      <c r="AM388" s="58">
        <v>287000</v>
      </c>
      <c r="AN388" s="58"/>
      <c r="AO388" s="58"/>
      <c r="AP388" s="58"/>
      <c r="AQ388" s="58">
        <v>264000</v>
      </c>
      <c r="AR388" s="59">
        <f t="shared" ref="AR388:AR451" si="83">COUNT(AA388:AQ388)</f>
        <v>3</v>
      </c>
      <c r="AS388" s="59">
        <f t="shared" ref="AS388:AS451" si="84">SUM(AA388:AQ388)</f>
        <v>796000</v>
      </c>
      <c r="AT388" s="58">
        <f t="shared" si="73"/>
        <v>265300</v>
      </c>
      <c r="AU388" s="58">
        <f t="shared" si="74"/>
        <v>245000</v>
      </c>
      <c r="AV388" s="59">
        <f t="shared" si="75"/>
        <v>69700</v>
      </c>
      <c r="AW388" s="59">
        <f t="shared" si="79"/>
        <v>49400</v>
      </c>
      <c r="AX388" s="60">
        <f t="shared" ref="AX388:AX451" si="85">AT388/S388-100%</f>
        <v>0.35633946830265839</v>
      </c>
      <c r="AY388" s="58">
        <v>245000</v>
      </c>
    </row>
    <row r="389" spans="1:51" x14ac:dyDescent="0.25">
      <c r="A389" s="45">
        <v>1831</v>
      </c>
      <c r="B389" s="46" t="s">
        <v>5927</v>
      </c>
      <c r="C389" s="47" t="s">
        <v>5928</v>
      </c>
      <c r="D389" s="47" t="s">
        <v>4315</v>
      </c>
      <c r="E389" s="48" t="s">
        <v>5929</v>
      </c>
      <c r="F389" s="49" t="s">
        <v>5930</v>
      </c>
      <c r="G389" s="49" t="s">
        <v>5930</v>
      </c>
      <c r="H389" s="50" t="s">
        <v>5930</v>
      </c>
      <c r="I389" s="46" t="s">
        <v>499</v>
      </c>
      <c r="J389" s="46">
        <v>1037</v>
      </c>
      <c r="K389" s="49">
        <v>1037</v>
      </c>
      <c r="L389" s="49" t="s">
        <v>5931</v>
      </c>
      <c r="M389" s="51">
        <v>150000</v>
      </c>
      <c r="N389" s="51">
        <f t="shared" si="80"/>
        <v>68000</v>
      </c>
      <c r="O389" s="51">
        <v>68869.565217391297</v>
      </c>
      <c r="P389" s="51">
        <v>218000</v>
      </c>
      <c r="Q389" s="51">
        <f t="shared" si="81"/>
        <v>89530.434782608689</v>
      </c>
      <c r="R389" s="52">
        <f t="shared" si="82"/>
        <v>239530.4347826087</v>
      </c>
      <c r="S389" s="53">
        <v>239500</v>
      </c>
      <c r="T389" s="54">
        <v>0</v>
      </c>
      <c r="U389" s="55" t="s">
        <v>26</v>
      </c>
      <c r="V389" s="55" t="s">
        <v>421</v>
      </c>
      <c r="W389" s="55" t="s">
        <v>27</v>
      </c>
      <c r="X389" s="56">
        <v>43294</v>
      </c>
      <c r="Y389" s="57" t="s">
        <v>7684</v>
      </c>
      <c r="Z389" s="57"/>
      <c r="AA389" s="58"/>
      <c r="AB389" s="58"/>
      <c r="AC389" s="58"/>
      <c r="AD389" s="58"/>
      <c r="AE389" s="58"/>
      <c r="AF389" s="58"/>
      <c r="AG389" s="58"/>
      <c r="AH389" s="58">
        <v>634000</v>
      </c>
      <c r="AI389" s="58"/>
      <c r="AJ389" s="58">
        <v>248400</v>
      </c>
      <c r="AK389" s="58"/>
      <c r="AL389" s="58"/>
      <c r="AM389" s="58"/>
      <c r="AN389" s="58"/>
      <c r="AO389" s="58"/>
      <c r="AP389" s="58"/>
      <c r="AQ389" s="58">
        <v>291000</v>
      </c>
      <c r="AR389" s="59">
        <f t="shared" si="83"/>
        <v>3</v>
      </c>
      <c r="AS389" s="59">
        <f t="shared" si="84"/>
        <v>1173400</v>
      </c>
      <c r="AT389" s="58">
        <f t="shared" si="73"/>
        <v>391100</v>
      </c>
      <c r="AU389" s="58">
        <f t="shared" si="74"/>
        <v>248400</v>
      </c>
      <c r="AV389" s="59">
        <f t="shared" si="75"/>
        <v>151600</v>
      </c>
      <c r="AW389" s="59">
        <f t="shared" si="79"/>
        <v>8900</v>
      </c>
      <c r="AX389" s="60">
        <f t="shared" si="85"/>
        <v>0.63298538622129441</v>
      </c>
      <c r="AY389" s="58">
        <v>248400</v>
      </c>
    </row>
    <row r="390" spans="1:51" ht="31.5" x14ac:dyDescent="0.25">
      <c r="A390" s="45">
        <v>2042</v>
      </c>
      <c r="B390" s="46" t="s">
        <v>6719</v>
      </c>
      <c r="C390" s="47" t="s">
        <v>6720</v>
      </c>
      <c r="D390" s="47" t="s">
        <v>6402</v>
      </c>
      <c r="E390" s="48" t="s">
        <v>6721</v>
      </c>
      <c r="F390" s="49" t="s">
        <v>6722</v>
      </c>
      <c r="G390" s="49" t="s">
        <v>6722</v>
      </c>
      <c r="H390" s="50" t="s">
        <v>6722</v>
      </c>
      <c r="I390" s="46"/>
      <c r="J390" s="46">
        <v>1567</v>
      </c>
      <c r="K390" s="49">
        <v>1567</v>
      </c>
      <c r="L390" s="49" t="s">
        <v>6723</v>
      </c>
      <c r="M390" s="51">
        <v>220000</v>
      </c>
      <c r="N390" s="51">
        <f t="shared" si="80"/>
        <v>20000</v>
      </c>
      <c r="O390" s="51">
        <v>20347.826086956498</v>
      </c>
      <c r="P390" s="51">
        <v>240000</v>
      </c>
      <c r="Q390" s="51">
        <f t="shared" si="81"/>
        <v>26452.173913043447</v>
      </c>
      <c r="R390" s="52">
        <f t="shared" si="82"/>
        <v>246452.17391304346</v>
      </c>
      <c r="S390" s="53">
        <v>246400</v>
      </c>
      <c r="T390" s="54">
        <v>0</v>
      </c>
      <c r="U390" s="55" t="s">
        <v>6404</v>
      </c>
      <c r="V390" s="55" t="s">
        <v>6493</v>
      </c>
      <c r="W390" s="55" t="s">
        <v>173</v>
      </c>
      <c r="X390" s="56">
        <v>43294</v>
      </c>
      <c r="Y390" s="57" t="s">
        <v>7684</v>
      </c>
      <c r="Z390" s="57"/>
      <c r="AA390" s="58"/>
      <c r="AB390" s="58"/>
      <c r="AC390" s="58"/>
      <c r="AD390" s="58"/>
      <c r="AE390" s="58"/>
      <c r="AF390" s="58"/>
      <c r="AG390" s="58">
        <v>277000</v>
      </c>
      <c r="AH390" s="58"/>
      <c r="AI390" s="58">
        <v>250000</v>
      </c>
      <c r="AJ390" s="58">
        <v>330000</v>
      </c>
      <c r="AK390" s="58"/>
      <c r="AL390" s="58"/>
      <c r="AM390" s="58"/>
      <c r="AN390" s="58"/>
      <c r="AO390" s="58"/>
      <c r="AP390" s="58"/>
      <c r="AQ390" s="58">
        <v>331000</v>
      </c>
      <c r="AR390" s="59">
        <f t="shared" si="83"/>
        <v>4</v>
      </c>
      <c r="AS390" s="59">
        <f t="shared" si="84"/>
        <v>1188000</v>
      </c>
      <c r="AT390" s="58">
        <f t="shared" ref="AT390:AT453" si="86">ROUND(AS390/AR390,-2)</f>
        <v>297000</v>
      </c>
      <c r="AU390" s="58">
        <f t="shared" ref="AU390:AU453" si="87">MIN(AA390:AQ390)</f>
        <v>250000</v>
      </c>
      <c r="AV390" s="59">
        <f t="shared" ref="AV390:AV453" si="88">AT390-S390</f>
        <v>50600</v>
      </c>
      <c r="AW390" s="59">
        <f t="shared" si="79"/>
        <v>3600</v>
      </c>
      <c r="AX390" s="60">
        <f t="shared" si="85"/>
        <v>0.20535714285714279</v>
      </c>
      <c r="AY390" s="58">
        <v>250000</v>
      </c>
    </row>
    <row r="391" spans="1:51" ht="31.5" x14ac:dyDescent="0.25">
      <c r="A391" s="45">
        <v>709</v>
      </c>
      <c r="B391" s="46" t="s">
        <v>2608</v>
      </c>
      <c r="C391" s="47" t="s">
        <v>2609</v>
      </c>
      <c r="D391" s="47" t="s">
        <v>467</v>
      </c>
      <c r="E391" s="48" t="s">
        <v>2610</v>
      </c>
      <c r="F391" s="49" t="s">
        <v>2611</v>
      </c>
      <c r="G391" s="49" t="s">
        <v>2611</v>
      </c>
      <c r="H391" s="50" t="s">
        <v>2611</v>
      </c>
      <c r="I391" s="46" t="s">
        <v>499</v>
      </c>
      <c r="J391" s="46">
        <v>85</v>
      </c>
      <c r="K391" s="49">
        <v>85</v>
      </c>
      <c r="L391" s="49" t="s">
        <v>2612</v>
      </c>
      <c r="M391" s="51">
        <v>144000</v>
      </c>
      <c r="N391" s="51">
        <f t="shared" si="80"/>
        <v>40000</v>
      </c>
      <c r="O391" s="51">
        <v>40695.652173913099</v>
      </c>
      <c r="P391" s="51">
        <v>184000</v>
      </c>
      <c r="Q391" s="51">
        <f t="shared" si="81"/>
        <v>52904.347826087032</v>
      </c>
      <c r="R391" s="52">
        <f t="shared" si="82"/>
        <v>196904.34782608703</v>
      </c>
      <c r="S391" s="53">
        <v>196900</v>
      </c>
      <c r="T391" s="54">
        <v>0</v>
      </c>
      <c r="U391" s="55" t="s">
        <v>471</v>
      </c>
      <c r="V391" s="55" t="s">
        <v>1197</v>
      </c>
      <c r="W391" s="55" t="s">
        <v>29</v>
      </c>
      <c r="X391" s="56">
        <v>43294</v>
      </c>
      <c r="Y391" s="57" t="s">
        <v>7684</v>
      </c>
      <c r="Z391" s="57"/>
      <c r="AA391" s="58"/>
      <c r="AB391" s="58"/>
      <c r="AC391" s="58"/>
      <c r="AD391" s="58"/>
      <c r="AE391" s="58"/>
      <c r="AF391" s="58"/>
      <c r="AG391" s="58">
        <v>550000</v>
      </c>
      <c r="AH391" s="58"/>
      <c r="AI391" s="58"/>
      <c r="AJ391" s="58">
        <v>258000</v>
      </c>
      <c r="AK391" s="58"/>
      <c r="AL391" s="58"/>
      <c r="AM391" s="58"/>
      <c r="AN391" s="58"/>
      <c r="AO391" s="58"/>
      <c r="AP391" s="58"/>
      <c r="AQ391" s="58">
        <v>294000</v>
      </c>
      <c r="AR391" s="59">
        <f t="shared" si="83"/>
        <v>3</v>
      </c>
      <c r="AS391" s="59">
        <f t="shared" si="84"/>
        <v>1102000</v>
      </c>
      <c r="AT391" s="58">
        <f t="shared" si="86"/>
        <v>367300</v>
      </c>
      <c r="AU391" s="58">
        <f t="shared" si="87"/>
        <v>258000</v>
      </c>
      <c r="AV391" s="59">
        <f t="shared" si="88"/>
        <v>170400</v>
      </c>
      <c r="AW391" s="59">
        <f t="shared" si="79"/>
        <v>61100</v>
      </c>
      <c r="AX391" s="60">
        <f t="shared" si="85"/>
        <v>0.86541391569324522</v>
      </c>
      <c r="AY391" s="58">
        <v>258000</v>
      </c>
    </row>
    <row r="392" spans="1:51" x14ac:dyDescent="0.25">
      <c r="A392" s="45">
        <v>1303</v>
      </c>
      <c r="B392" s="46" t="s">
        <v>4386</v>
      </c>
      <c r="C392" s="47" t="s">
        <v>4387</v>
      </c>
      <c r="D392" s="47" t="s">
        <v>1945</v>
      </c>
      <c r="E392" s="48" t="s">
        <v>4388</v>
      </c>
      <c r="F392" s="49" t="s">
        <v>4389</v>
      </c>
      <c r="G392" s="49" t="s">
        <v>4389</v>
      </c>
      <c r="H392" s="50" t="s">
        <v>4390</v>
      </c>
      <c r="I392" s="46" t="s">
        <v>439</v>
      </c>
      <c r="J392" s="46">
        <v>612</v>
      </c>
      <c r="K392" s="49">
        <v>612</v>
      </c>
      <c r="L392" s="49" t="s">
        <v>4391</v>
      </c>
      <c r="M392" s="51">
        <v>162000</v>
      </c>
      <c r="N392" s="51">
        <f t="shared" si="80"/>
        <v>68000</v>
      </c>
      <c r="O392" s="51">
        <v>68869.565217391297</v>
      </c>
      <c r="P392" s="51">
        <v>230000</v>
      </c>
      <c r="Q392" s="51">
        <f t="shared" si="81"/>
        <v>89530.434782608689</v>
      </c>
      <c r="R392" s="52">
        <f t="shared" si="82"/>
        <v>251530.4347826087</v>
      </c>
      <c r="S392" s="53">
        <v>251500</v>
      </c>
      <c r="T392" s="54">
        <v>0</v>
      </c>
      <c r="U392" s="55" t="s">
        <v>22</v>
      </c>
      <c r="V392" s="55" t="s">
        <v>23</v>
      </c>
      <c r="W392" s="55" t="s">
        <v>24</v>
      </c>
      <c r="X392" s="56">
        <v>43294</v>
      </c>
      <c r="Y392" s="57" t="s">
        <v>7684</v>
      </c>
      <c r="Z392" s="57"/>
      <c r="AA392" s="58"/>
      <c r="AB392" s="58"/>
      <c r="AC392" s="58"/>
      <c r="AD392" s="58"/>
      <c r="AE392" s="58"/>
      <c r="AF392" s="58"/>
      <c r="AG392" s="58">
        <v>1500000</v>
      </c>
      <c r="AH392" s="58">
        <v>1429000</v>
      </c>
      <c r="AI392" s="58"/>
      <c r="AJ392" s="58">
        <v>262800</v>
      </c>
      <c r="AK392" s="58"/>
      <c r="AL392" s="58"/>
      <c r="AM392" s="58"/>
      <c r="AN392" s="58"/>
      <c r="AO392" s="58"/>
      <c r="AP392" s="58"/>
      <c r="AQ392" s="58">
        <v>309000</v>
      </c>
      <c r="AR392" s="59">
        <f t="shared" si="83"/>
        <v>4</v>
      </c>
      <c r="AS392" s="59">
        <f t="shared" si="84"/>
        <v>3500800</v>
      </c>
      <c r="AT392" s="58">
        <f t="shared" si="86"/>
        <v>875200</v>
      </c>
      <c r="AU392" s="58">
        <f t="shared" si="87"/>
        <v>262800</v>
      </c>
      <c r="AV392" s="59">
        <f t="shared" si="88"/>
        <v>623700</v>
      </c>
      <c r="AW392" s="59">
        <f t="shared" si="79"/>
        <v>11300</v>
      </c>
      <c r="AX392" s="60">
        <f t="shared" si="85"/>
        <v>2.4799204771371768</v>
      </c>
      <c r="AY392" s="58">
        <v>262800</v>
      </c>
    </row>
    <row r="393" spans="1:51" ht="31.5" x14ac:dyDescent="0.25">
      <c r="A393" s="45">
        <v>2097</v>
      </c>
      <c r="B393" s="46" t="s">
        <v>6954</v>
      </c>
      <c r="C393" s="47" t="s">
        <v>6952</v>
      </c>
      <c r="D393" s="47" t="s">
        <v>6803</v>
      </c>
      <c r="E393" s="48" t="s">
        <v>6955</v>
      </c>
      <c r="F393" s="49" t="s">
        <v>6956</v>
      </c>
      <c r="G393" s="49" t="s">
        <v>6956</v>
      </c>
      <c r="H393" s="50" t="s">
        <v>6956</v>
      </c>
      <c r="I393" s="46"/>
      <c r="J393" s="46">
        <v>1736</v>
      </c>
      <c r="K393" s="49">
        <v>1736</v>
      </c>
      <c r="L393" s="49" t="s">
        <v>6953</v>
      </c>
      <c r="M393" s="51">
        <v>200000</v>
      </c>
      <c r="N393" s="51">
        <f t="shared" si="80"/>
        <v>46000</v>
      </c>
      <c r="O393" s="51">
        <v>46956.521739130403</v>
      </c>
      <c r="P393" s="51">
        <v>246000</v>
      </c>
      <c r="Q393" s="51">
        <f t="shared" si="81"/>
        <v>61043.478260869524</v>
      </c>
      <c r="R393" s="52">
        <f t="shared" si="82"/>
        <v>261043.47826086951</v>
      </c>
      <c r="S393" s="53">
        <v>261000</v>
      </c>
      <c r="T393" s="54">
        <v>0</v>
      </c>
      <c r="U393" s="55" t="s">
        <v>6804</v>
      </c>
      <c r="V393" s="55" t="s">
        <v>6805</v>
      </c>
      <c r="W393" s="55" t="s">
        <v>94</v>
      </c>
      <c r="X393" s="56">
        <v>43294</v>
      </c>
      <c r="Y393" s="57" t="s">
        <v>7684</v>
      </c>
      <c r="Z393" s="57"/>
      <c r="AA393" s="58"/>
      <c r="AB393" s="58"/>
      <c r="AC393" s="58"/>
      <c r="AD393" s="58"/>
      <c r="AE393" s="58"/>
      <c r="AF393" s="58"/>
      <c r="AG393" s="58">
        <v>310000</v>
      </c>
      <c r="AH393" s="58">
        <v>274000</v>
      </c>
      <c r="AI393" s="58"/>
      <c r="AJ393" s="58">
        <v>263500</v>
      </c>
      <c r="AK393" s="58"/>
      <c r="AL393" s="58"/>
      <c r="AM393" s="58"/>
      <c r="AN393" s="58"/>
      <c r="AO393" s="58"/>
      <c r="AP393" s="58"/>
      <c r="AQ393" s="58">
        <v>310000</v>
      </c>
      <c r="AR393" s="59">
        <f t="shared" si="83"/>
        <v>4</v>
      </c>
      <c r="AS393" s="59">
        <f t="shared" si="84"/>
        <v>1157500</v>
      </c>
      <c r="AT393" s="58">
        <f t="shared" si="86"/>
        <v>289400</v>
      </c>
      <c r="AU393" s="58">
        <f t="shared" si="87"/>
        <v>263500</v>
      </c>
      <c r="AV393" s="59">
        <f t="shared" si="88"/>
        <v>28400</v>
      </c>
      <c r="AW393" s="59">
        <f t="shared" si="79"/>
        <v>2500</v>
      </c>
      <c r="AX393" s="60">
        <f t="shared" si="85"/>
        <v>0.10881226053639836</v>
      </c>
      <c r="AY393" s="58">
        <v>263500</v>
      </c>
    </row>
    <row r="394" spans="1:51" ht="31.5" x14ac:dyDescent="0.25">
      <c r="A394" s="45">
        <v>2099</v>
      </c>
      <c r="B394" s="46" t="s">
        <v>6960</v>
      </c>
      <c r="C394" s="47" t="s">
        <v>6952</v>
      </c>
      <c r="D394" s="47" t="s">
        <v>6803</v>
      </c>
      <c r="E394" s="48" t="s">
        <v>6961</v>
      </c>
      <c r="F394" s="49" t="s">
        <v>6962</v>
      </c>
      <c r="G394" s="49" t="s">
        <v>6962</v>
      </c>
      <c r="H394" s="50" t="s">
        <v>6962</v>
      </c>
      <c r="I394" s="46"/>
      <c r="J394" s="46">
        <v>1736</v>
      </c>
      <c r="K394" s="49">
        <v>1736</v>
      </c>
      <c r="L394" s="49" t="s">
        <v>6953</v>
      </c>
      <c r="M394" s="51">
        <v>200000</v>
      </c>
      <c r="N394" s="51">
        <f t="shared" si="80"/>
        <v>46000</v>
      </c>
      <c r="O394" s="51">
        <v>46956.521739130403</v>
      </c>
      <c r="P394" s="51">
        <v>246000</v>
      </c>
      <c r="Q394" s="51">
        <f t="shared" si="81"/>
        <v>61043.478260869524</v>
      </c>
      <c r="R394" s="52">
        <f t="shared" si="82"/>
        <v>261043.47826086951</v>
      </c>
      <c r="S394" s="53">
        <v>261000</v>
      </c>
      <c r="T394" s="54">
        <v>0</v>
      </c>
      <c r="U394" s="55" t="s">
        <v>6804</v>
      </c>
      <c r="V394" s="55" t="s">
        <v>6805</v>
      </c>
      <c r="W394" s="55" t="s">
        <v>173</v>
      </c>
      <c r="X394" s="56">
        <v>43294</v>
      </c>
      <c r="Y394" s="57" t="s">
        <v>7684</v>
      </c>
      <c r="Z394" s="57"/>
      <c r="AA394" s="58"/>
      <c r="AB394" s="58"/>
      <c r="AC394" s="58"/>
      <c r="AD394" s="58"/>
      <c r="AE394" s="58"/>
      <c r="AF394" s="58"/>
      <c r="AG394" s="58">
        <v>385000</v>
      </c>
      <c r="AH394" s="58">
        <v>309000</v>
      </c>
      <c r="AI394" s="58"/>
      <c r="AJ394" s="58">
        <v>263500</v>
      </c>
      <c r="AK394" s="58"/>
      <c r="AL394" s="58"/>
      <c r="AM394" s="58"/>
      <c r="AN394" s="58"/>
      <c r="AO394" s="58"/>
      <c r="AP394" s="58"/>
      <c r="AQ394" s="58">
        <v>310000</v>
      </c>
      <c r="AR394" s="59">
        <f t="shared" si="83"/>
        <v>4</v>
      </c>
      <c r="AS394" s="59">
        <f t="shared" si="84"/>
        <v>1267500</v>
      </c>
      <c r="AT394" s="58">
        <f t="shared" si="86"/>
        <v>316900</v>
      </c>
      <c r="AU394" s="58">
        <f t="shared" si="87"/>
        <v>263500</v>
      </c>
      <c r="AV394" s="59">
        <f t="shared" si="88"/>
        <v>55900</v>
      </c>
      <c r="AW394" s="59">
        <f t="shared" si="79"/>
        <v>2500</v>
      </c>
      <c r="AX394" s="60">
        <f t="shared" si="85"/>
        <v>0.21417624521072787</v>
      </c>
      <c r="AY394" s="58">
        <v>263500</v>
      </c>
    </row>
    <row r="395" spans="1:51" ht="31.5" x14ac:dyDescent="0.25">
      <c r="A395" s="45">
        <v>712</v>
      </c>
      <c r="B395" s="46" t="s">
        <v>2626</v>
      </c>
      <c r="C395" s="47" t="s">
        <v>2622</v>
      </c>
      <c r="D395" s="47" t="s">
        <v>467</v>
      </c>
      <c r="E395" s="48" t="s">
        <v>2627</v>
      </c>
      <c r="F395" s="49" t="s">
        <v>2628</v>
      </c>
      <c r="G395" s="49" t="s">
        <v>2628</v>
      </c>
      <c r="H395" s="50" t="s">
        <v>2628</v>
      </c>
      <c r="I395" s="46" t="s">
        <v>499</v>
      </c>
      <c r="J395" s="46">
        <v>88</v>
      </c>
      <c r="K395" s="49">
        <v>88</v>
      </c>
      <c r="L395" s="49" t="s">
        <v>2625</v>
      </c>
      <c r="M395" s="51">
        <v>188000</v>
      </c>
      <c r="N395" s="51">
        <f t="shared" si="80"/>
        <v>40000</v>
      </c>
      <c r="O395" s="51">
        <v>40695.652173913099</v>
      </c>
      <c r="P395" s="51">
        <v>228000</v>
      </c>
      <c r="Q395" s="51">
        <f t="shared" si="81"/>
        <v>52904.347826087032</v>
      </c>
      <c r="R395" s="52">
        <f t="shared" si="82"/>
        <v>240904.34782608703</v>
      </c>
      <c r="S395" s="53">
        <v>240900</v>
      </c>
      <c r="T395" s="54">
        <v>0</v>
      </c>
      <c r="U395" s="55" t="s">
        <v>471</v>
      </c>
      <c r="V395" s="55" t="s">
        <v>1197</v>
      </c>
      <c r="W395" s="55" t="s">
        <v>173</v>
      </c>
      <c r="X395" s="56">
        <v>43294</v>
      </c>
      <c r="Y395" s="57" t="s">
        <v>7684</v>
      </c>
      <c r="Z395" s="57"/>
      <c r="AA395" s="58"/>
      <c r="AB395" s="58"/>
      <c r="AC395" s="58"/>
      <c r="AD395" s="58"/>
      <c r="AE395" s="58"/>
      <c r="AF395" s="58"/>
      <c r="AG395" s="58">
        <v>550000</v>
      </c>
      <c r="AH395" s="58">
        <v>708000</v>
      </c>
      <c r="AI395" s="58"/>
      <c r="AJ395" s="58">
        <v>265200</v>
      </c>
      <c r="AK395" s="58"/>
      <c r="AL395" s="58"/>
      <c r="AM395" s="58"/>
      <c r="AN395" s="58"/>
      <c r="AO395" s="58"/>
      <c r="AP395" s="58"/>
      <c r="AQ395" s="58">
        <v>329000</v>
      </c>
      <c r="AR395" s="59">
        <f t="shared" si="83"/>
        <v>4</v>
      </c>
      <c r="AS395" s="59">
        <f t="shared" si="84"/>
        <v>1852200</v>
      </c>
      <c r="AT395" s="58">
        <f t="shared" si="86"/>
        <v>463100</v>
      </c>
      <c r="AU395" s="58">
        <f t="shared" si="87"/>
        <v>265200</v>
      </c>
      <c r="AV395" s="59">
        <f t="shared" si="88"/>
        <v>222200</v>
      </c>
      <c r="AW395" s="59">
        <f t="shared" si="79"/>
        <v>24300</v>
      </c>
      <c r="AX395" s="60">
        <f t="shared" si="85"/>
        <v>0.92237442922374435</v>
      </c>
      <c r="AY395" s="58">
        <v>265200</v>
      </c>
    </row>
    <row r="396" spans="1:51" ht="31.5" x14ac:dyDescent="0.25">
      <c r="A396" s="45">
        <v>1348</v>
      </c>
      <c r="B396" s="46" t="s">
        <v>4510</v>
      </c>
      <c r="C396" s="47" t="s">
        <v>4511</v>
      </c>
      <c r="D396" s="47" t="s">
        <v>1945</v>
      </c>
      <c r="E396" s="48" t="s">
        <v>4512</v>
      </c>
      <c r="F396" s="49" t="s">
        <v>4513</v>
      </c>
      <c r="G396" s="49" t="s">
        <v>4513</v>
      </c>
      <c r="H396" s="50" t="s">
        <v>4513</v>
      </c>
      <c r="I396" s="46"/>
      <c r="J396" s="46">
        <v>655</v>
      </c>
      <c r="K396" s="49">
        <v>655</v>
      </c>
      <c r="L396" s="49" t="s">
        <v>4514</v>
      </c>
      <c r="M396" s="51">
        <v>155000</v>
      </c>
      <c r="N396" s="51">
        <f t="shared" si="80"/>
        <v>34000</v>
      </c>
      <c r="O396" s="51">
        <v>34434.782608695597</v>
      </c>
      <c r="P396" s="51">
        <v>189000</v>
      </c>
      <c r="Q396" s="51">
        <f t="shared" si="81"/>
        <v>44765.217391304272</v>
      </c>
      <c r="R396" s="52">
        <f t="shared" si="82"/>
        <v>199765.21739130426</v>
      </c>
      <c r="S396" s="53">
        <v>199700</v>
      </c>
      <c r="T396" s="54" t="s">
        <v>4179</v>
      </c>
      <c r="U396" s="55" t="s">
        <v>22</v>
      </c>
      <c r="V396" s="55" t="s">
        <v>23</v>
      </c>
      <c r="W396" s="55" t="s">
        <v>24</v>
      </c>
      <c r="X396" s="56">
        <v>43294</v>
      </c>
      <c r="Y396" s="57" t="s">
        <v>7688</v>
      </c>
      <c r="Z396" s="57"/>
      <c r="AA396" s="58"/>
      <c r="AB396" s="58">
        <v>1000000</v>
      </c>
      <c r="AC396" s="58"/>
      <c r="AD396" s="58"/>
      <c r="AE396" s="58">
        <v>300000</v>
      </c>
      <c r="AF396" s="58"/>
      <c r="AG396" s="58">
        <v>1200000</v>
      </c>
      <c r="AH396" s="58"/>
      <c r="AI396" s="58"/>
      <c r="AJ396" s="58"/>
      <c r="AK396" s="58"/>
      <c r="AL396" s="58"/>
      <c r="AM396" s="58"/>
      <c r="AN396" s="58"/>
      <c r="AO396" s="58"/>
      <c r="AP396" s="58"/>
      <c r="AQ396" s="58">
        <v>266000</v>
      </c>
      <c r="AR396" s="59">
        <f t="shared" si="83"/>
        <v>4</v>
      </c>
      <c r="AS396" s="59">
        <f t="shared" si="84"/>
        <v>2766000</v>
      </c>
      <c r="AT396" s="58">
        <f t="shared" si="86"/>
        <v>691500</v>
      </c>
      <c r="AU396" s="58">
        <f t="shared" si="87"/>
        <v>266000</v>
      </c>
      <c r="AV396" s="59">
        <f t="shared" si="88"/>
        <v>491800</v>
      </c>
      <c r="AW396" s="59">
        <f t="shared" si="79"/>
        <v>66300</v>
      </c>
      <c r="AX396" s="60">
        <f t="shared" si="85"/>
        <v>2.4626940410615923</v>
      </c>
      <c r="AY396" s="58">
        <v>266000</v>
      </c>
    </row>
    <row r="397" spans="1:51" ht="47.25" x14ac:dyDescent="0.25">
      <c r="A397" s="45">
        <v>2100</v>
      </c>
      <c r="B397" s="46" t="s">
        <v>6963</v>
      </c>
      <c r="C397" s="47" t="s">
        <v>6964</v>
      </c>
      <c r="D397" s="47" t="s">
        <v>6803</v>
      </c>
      <c r="E397" s="48" t="s">
        <v>6965</v>
      </c>
      <c r="F397" s="49" t="s">
        <v>6966</v>
      </c>
      <c r="G397" s="49" t="s">
        <v>6966</v>
      </c>
      <c r="H397" s="50" t="s">
        <v>6966</v>
      </c>
      <c r="I397" s="46"/>
      <c r="J397" s="46">
        <v>1738</v>
      </c>
      <c r="K397" s="49">
        <v>1738</v>
      </c>
      <c r="L397" s="49" t="s">
        <v>6967</v>
      </c>
      <c r="M397" s="51">
        <v>155000</v>
      </c>
      <c r="N397" s="51">
        <f t="shared" si="80"/>
        <v>36000</v>
      </c>
      <c r="O397" s="51">
        <v>36000</v>
      </c>
      <c r="P397" s="51">
        <v>191000</v>
      </c>
      <c r="Q397" s="51">
        <f t="shared" si="81"/>
        <v>46800</v>
      </c>
      <c r="R397" s="52">
        <f t="shared" si="82"/>
        <v>201800</v>
      </c>
      <c r="S397" s="53">
        <v>201800</v>
      </c>
      <c r="T397" s="54">
        <v>0</v>
      </c>
      <c r="U397" s="55" t="s">
        <v>6804</v>
      </c>
      <c r="V397" s="55" t="s">
        <v>6805</v>
      </c>
      <c r="W397" s="55" t="s">
        <v>173</v>
      </c>
      <c r="X397" s="56">
        <v>43294</v>
      </c>
      <c r="Y397" s="57" t="s">
        <v>7684</v>
      </c>
      <c r="Z397" s="57"/>
      <c r="AA397" s="58"/>
      <c r="AB397" s="58"/>
      <c r="AC397" s="58"/>
      <c r="AD397" s="58"/>
      <c r="AE397" s="58"/>
      <c r="AF397" s="58"/>
      <c r="AG397" s="58"/>
      <c r="AH397" s="58">
        <v>332000</v>
      </c>
      <c r="AI397" s="58"/>
      <c r="AJ397" s="58">
        <v>267000</v>
      </c>
      <c r="AK397" s="58"/>
      <c r="AL397" s="58"/>
      <c r="AM397" s="58"/>
      <c r="AN397" s="58"/>
      <c r="AO397" s="58"/>
      <c r="AP397" s="58"/>
      <c r="AQ397" s="58">
        <v>267000</v>
      </c>
      <c r="AR397" s="59">
        <f t="shared" si="83"/>
        <v>3</v>
      </c>
      <c r="AS397" s="59">
        <f t="shared" si="84"/>
        <v>866000</v>
      </c>
      <c r="AT397" s="58">
        <f t="shared" si="86"/>
        <v>288700</v>
      </c>
      <c r="AU397" s="58">
        <f t="shared" si="87"/>
        <v>267000</v>
      </c>
      <c r="AV397" s="59">
        <f t="shared" si="88"/>
        <v>86900</v>
      </c>
      <c r="AW397" s="59">
        <f t="shared" si="79"/>
        <v>65200</v>
      </c>
      <c r="AX397" s="60">
        <f t="shared" si="85"/>
        <v>0.43062438057482666</v>
      </c>
      <c r="AY397" s="58">
        <v>267000</v>
      </c>
    </row>
    <row r="398" spans="1:51" ht="31.5" x14ac:dyDescent="0.25">
      <c r="A398" s="45">
        <v>772</v>
      </c>
      <c r="B398" s="46" t="s">
        <v>2853</v>
      </c>
      <c r="C398" s="47" t="s">
        <v>2854</v>
      </c>
      <c r="D398" s="47" t="s">
        <v>496</v>
      </c>
      <c r="E398" s="48" t="s">
        <v>2855</v>
      </c>
      <c r="F398" s="49" t="s">
        <v>2856</v>
      </c>
      <c r="G398" s="49" t="s">
        <v>2856</v>
      </c>
      <c r="H398" s="50" t="s">
        <v>2856</v>
      </c>
      <c r="I398" s="46" t="s">
        <v>497</v>
      </c>
      <c r="J398" s="46">
        <v>144</v>
      </c>
      <c r="K398" s="49">
        <v>144</v>
      </c>
      <c r="L398" s="49" t="s">
        <v>2857</v>
      </c>
      <c r="M398" s="51">
        <v>144000</v>
      </c>
      <c r="N398" s="51">
        <f t="shared" si="80"/>
        <v>54000</v>
      </c>
      <c r="O398" s="51">
        <v>54782.608695652198</v>
      </c>
      <c r="P398" s="51">
        <v>198000</v>
      </c>
      <c r="Q398" s="51">
        <f t="shared" si="81"/>
        <v>71217.391304347853</v>
      </c>
      <c r="R398" s="52">
        <f t="shared" si="82"/>
        <v>215217.39130434784</v>
      </c>
      <c r="S398" s="53">
        <v>215200</v>
      </c>
      <c r="T398" s="54" t="s">
        <v>2473</v>
      </c>
      <c r="U398" s="55" t="s">
        <v>471</v>
      </c>
      <c r="V398" s="55" t="s">
        <v>2474</v>
      </c>
      <c r="W398" s="55" t="s">
        <v>29</v>
      </c>
      <c r="X398" s="56">
        <v>43294</v>
      </c>
      <c r="Y398" s="57" t="s">
        <v>7684</v>
      </c>
      <c r="Z398" s="57"/>
      <c r="AA398" s="58"/>
      <c r="AB398" s="58"/>
      <c r="AC398" s="58"/>
      <c r="AD398" s="58"/>
      <c r="AE398" s="58"/>
      <c r="AF398" s="58"/>
      <c r="AG398" s="58">
        <v>400000</v>
      </c>
      <c r="AH398" s="58"/>
      <c r="AI398" s="58"/>
      <c r="AJ398" s="58">
        <v>278000</v>
      </c>
      <c r="AK398" s="58"/>
      <c r="AL398" s="58"/>
      <c r="AM398" s="58"/>
      <c r="AN398" s="58"/>
      <c r="AO398" s="58"/>
      <c r="AP398" s="58"/>
      <c r="AQ398" s="58">
        <v>269000</v>
      </c>
      <c r="AR398" s="59">
        <f t="shared" si="83"/>
        <v>3</v>
      </c>
      <c r="AS398" s="59">
        <f t="shared" si="84"/>
        <v>947000</v>
      </c>
      <c r="AT398" s="58">
        <f t="shared" si="86"/>
        <v>315700</v>
      </c>
      <c r="AU398" s="58">
        <f t="shared" si="87"/>
        <v>269000</v>
      </c>
      <c r="AV398" s="59">
        <f t="shared" si="88"/>
        <v>100500</v>
      </c>
      <c r="AW398" s="59">
        <f t="shared" si="79"/>
        <v>53800</v>
      </c>
      <c r="AX398" s="60">
        <f t="shared" si="85"/>
        <v>0.46700743494423791</v>
      </c>
      <c r="AY398" s="58">
        <v>269000</v>
      </c>
    </row>
    <row r="399" spans="1:51" ht="31.5" x14ac:dyDescent="0.25">
      <c r="A399" s="45">
        <v>773</v>
      </c>
      <c r="B399" s="46" t="s">
        <v>2858</v>
      </c>
      <c r="C399" s="47" t="s">
        <v>2854</v>
      </c>
      <c r="D399" s="47" t="s">
        <v>495</v>
      </c>
      <c r="E399" s="48" t="s">
        <v>2859</v>
      </c>
      <c r="F399" s="49" t="s">
        <v>2860</v>
      </c>
      <c r="G399" s="49" t="s">
        <v>2860</v>
      </c>
      <c r="H399" s="50" t="s">
        <v>2860</v>
      </c>
      <c r="I399" s="46" t="s">
        <v>497</v>
      </c>
      <c r="J399" s="46">
        <v>144</v>
      </c>
      <c r="K399" s="49">
        <v>144</v>
      </c>
      <c r="L399" s="49" t="s">
        <v>2857</v>
      </c>
      <c r="M399" s="51">
        <v>144000</v>
      </c>
      <c r="N399" s="51">
        <f t="shared" si="80"/>
        <v>54000</v>
      </c>
      <c r="O399" s="51">
        <v>54782.608695652198</v>
      </c>
      <c r="P399" s="51">
        <v>198000</v>
      </c>
      <c r="Q399" s="51">
        <f t="shared" si="81"/>
        <v>71217.391304347853</v>
      </c>
      <c r="R399" s="52">
        <f t="shared" si="82"/>
        <v>215217.39130434784</v>
      </c>
      <c r="S399" s="53">
        <v>215200</v>
      </c>
      <c r="T399" s="54" t="s">
        <v>2473</v>
      </c>
      <c r="U399" s="55" t="s">
        <v>471</v>
      </c>
      <c r="V399" s="55" t="s">
        <v>2474</v>
      </c>
      <c r="W399" s="55" t="s">
        <v>29</v>
      </c>
      <c r="X399" s="56">
        <v>43294</v>
      </c>
      <c r="Y399" s="57" t="s">
        <v>7684</v>
      </c>
      <c r="Z399" s="57"/>
      <c r="AA399" s="58"/>
      <c r="AB399" s="58"/>
      <c r="AC399" s="58"/>
      <c r="AD399" s="58"/>
      <c r="AE399" s="58"/>
      <c r="AF399" s="58"/>
      <c r="AG399" s="58">
        <v>400000</v>
      </c>
      <c r="AH399" s="58"/>
      <c r="AI399" s="58"/>
      <c r="AJ399" s="58">
        <v>278000</v>
      </c>
      <c r="AK399" s="58"/>
      <c r="AL399" s="58"/>
      <c r="AM399" s="58"/>
      <c r="AN399" s="58"/>
      <c r="AO399" s="58"/>
      <c r="AP399" s="58"/>
      <c r="AQ399" s="58">
        <v>269000</v>
      </c>
      <c r="AR399" s="59">
        <f t="shared" si="83"/>
        <v>3</v>
      </c>
      <c r="AS399" s="59">
        <f t="shared" si="84"/>
        <v>947000</v>
      </c>
      <c r="AT399" s="58">
        <f t="shared" si="86"/>
        <v>315700</v>
      </c>
      <c r="AU399" s="58">
        <f t="shared" si="87"/>
        <v>269000</v>
      </c>
      <c r="AV399" s="59">
        <f t="shared" si="88"/>
        <v>100500</v>
      </c>
      <c r="AW399" s="59">
        <f t="shared" si="79"/>
        <v>53800</v>
      </c>
      <c r="AX399" s="60">
        <f t="shared" si="85"/>
        <v>0.46700743494423791</v>
      </c>
      <c r="AY399" s="58">
        <v>269000</v>
      </c>
    </row>
    <row r="400" spans="1:51" ht="31.5" x14ac:dyDescent="0.25">
      <c r="A400" s="45">
        <v>775</v>
      </c>
      <c r="B400" s="46" t="s">
        <v>2864</v>
      </c>
      <c r="C400" s="47" t="s">
        <v>2854</v>
      </c>
      <c r="D400" s="47" t="s">
        <v>495</v>
      </c>
      <c r="E400" s="48" t="s">
        <v>2865</v>
      </c>
      <c r="F400" s="49" t="s">
        <v>2866</v>
      </c>
      <c r="G400" s="49" t="s">
        <v>2866</v>
      </c>
      <c r="H400" s="50" t="s">
        <v>2866</v>
      </c>
      <c r="I400" s="46" t="s">
        <v>497</v>
      </c>
      <c r="J400" s="46">
        <v>144</v>
      </c>
      <c r="K400" s="49">
        <v>144</v>
      </c>
      <c r="L400" s="49" t="s">
        <v>2857</v>
      </c>
      <c r="M400" s="51">
        <v>144000</v>
      </c>
      <c r="N400" s="51">
        <f t="shared" si="80"/>
        <v>54000</v>
      </c>
      <c r="O400" s="51">
        <v>54782.608695652198</v>
      </c>
      <c r="P400" s="51">
        <v>198000</v>
      </c>
      <c r="Q400" s="51">
        <f t="shared" si="81"/>
        <v>71217.391304347853</v>
      </c>
      <c r="R400" s="52">
        <f t="shared" si="82"/>
        <v>215217.39130434784</v>
      </c>
      <c r="S400" s="53">
        <v>215200</v>
      </c>
      <c r="T400" s="54" t="s">
        <v>2473</v>
      </c>
      <c r="U400" s="55" t="s">
        <v>471</v>
      </c>
      <c r="V400" s="55" t="s">
        <v>2474</v>
      </c>
      <c r="W400" s="55" t="s">
        <v>29</v>
      </c>
      <c r="X400" s="56">
        <v>43294</v>
      </c>
      <c r="Y400" s="57" t="s">
        <v>7684</v>
      </c>
      <c r="Z400" s="57"/>
      <c r="AA400" s="58"/>
      <c r="AB400" s="58"/>
      <c r="AC400" s="58"/>
      <c r="AD400" s="58"/>
      <c r="AE400" s="58"/>
      <c r="AF400" s="58"/>
      <c r="AG400" s="58">
        <v>400000</v>
      </c>
      <c r="AH400" s="58"/>
      <c r="AI400" s="58"/>
      <c r="AJ400" s="58">
        <v>278000</v>
      </c>
      <c r="AK400" s="58"/>
      <c r="AL400" s="58"/>
      <c r="AM400" s="58"/>
      <c r="AN400" s="58"/>
      <c r="AO400" s="58"/>
      <c r="AP400" s="58"/>
      <c r="AQ400" s="58">
        <v>269000</v>
      </c>
      <c r="AR400" s="59">
        <f t="shared" si="83"/>
        <v>3</v>
      </c>
      <c r="AS400" s="59">
        <f t="shared" si="84"/>
        <v>947000</v>
      </c>
      <c r="AT400" s="58">
        <f t="shared" si="86"/>
        <v>315700</v>
      </c>
      <c r="AU400" s="58">
        <f t="shared" si="87"/>
        <v>269000</v>
      </c>
      <c r="AV400" s="59">
        <f t="shared" si="88"/>
        <v>100500</v>
      </c>
      <c r="AW400" s="59">
        <f t="shared" si="79"/>
        <v>53800</v>
      </c>
      <c r="AX400" s="60">
        <f t="shared" si="85"/>
        <v>0.46700743494423791</v>
      </c>
      <c r="AY400" s="58">
        <v>269000</v>
      </c>
    </row>
    <row r="401" spans="1:51" ht="31.5" x14ac:dyDescent="0.25">
      <c r="A401" s="45">
        <v>776</v>
      </c>
      <c r="B401" s="46" t="s">
        <v>2867</v>
      </c>
      <c r="C401" s="47" t="s">
        <v>2854</v>
      </c>
      <c r="D401" s="47" t="s">
        <v>495</v>
      </c>
      <c r="E401" s="48" t="s">
        <v>2868</v>
      </c>
      <c r="F401" s="49" t="s">
        <v>2857</v>
      </c>
      <c r="G401" s="49" t="s">
        <v>2857</v>
      </c>
      <c r="H401" s="50" t="s">
        <v>2857</v>
      </c>
      <c r="I401" s="46" t="s">
        <v>497</v>
      </c>
      <c r="J401" s="46">
        <v>144</v>
      </c>
      <c r="K401" s="49">
        <v>144</v>
      </c>
      <c r="L401" s="49" t="s">
        <v>2857</v>
      </c>
      <c r="M401" s="51">
        <v>144000</v>
      </c>
      <c r="N401" s="51">
        <f t="shared" si="80"/>
        <v>54000</v>
      </c>
      <c r="O401" s="51">
        <v>54782.608695652198</v>
      </c>
      <c r="P401" s="51">
        <v>198000</v>
      </c>
      <c r="Q401" s="51">
        <f t="shared" si="81"/>
        <v>71217.391304347853</v>
      </c>
      <c r="R401" s="52">
        <f t="shared" si="82"/>
        <v>215217.39130434784</v>
      </c>
      <c r="S401" s="53">
        <v>215200</v>
      </c>
      <c r="T401" s="54" t="s">
        <v>2473</v>
      </c>
      <c r="U401" s="55" t="s">
        <v>471</v>
      </c>
      <c r="V401" s="55" t="s">
        <v>2474</v>
      </c>
      <c r="W401" s="55" t="s">
        <v>29</v>
      </c>
      <c r="X401" s="56">
        <v>43294</v>
      </c>
      <c r="Y401" s="57" t="s">
        <v>7684</v>
      </c>
      <c r="Z401" s="57"/>
      <c r="AA401" s="58"/>
      <c r="AB401" s="58"/>
      <c r="AC401" s="58"/>
      <c r="AD401" s="58"/>
      <c r="AE401" s="58"/>
      <c r="AF401" s="58"/>
      <c r="AG401" s="58">
        <v>400000</v>
      </c>
      <c r="AH401" s="58"/>
      <c r="AI401" s="58"/>
      <c r="AJ401" s="58">
        <v>278000</v>
      </c>
      <c r="AK401" s="58"/>
      <c r="AL401" s="58"/>
      <c r="AM401" s="58"/>
      <c r="AN401" s="58"/>
      <c r="AO401" s="58"/>
      <c r="AP401" s="58"/>
      <c r="AQ401" s="58">
        <v>269000</v>
      </c>
      <c r="AR401" s="59">
        <f t="shared" si="83"/>
        <v>3</v>
      </c>
      <c r="AS401" s="59">
        <f t="shared" si="84"/>
        <v>947000</v>
      </c>
      <c r="AT401" s="58">
        <f t="shared" si="86"/>
        <v>315700</v>
      </c>
      <c r="AU401" s="58">
        <f t="shared" si="87"/>
        <v>269000</v>
      </c>
      <c r="AV401" s="59">
        <f t="shared" si="88"/>
        <v>100500</v>
      </c>
      <c r="AW401" s="59">
        <f t="shared" si="79"/>
        <v>53800</v>
      </c>
      <c r="AX401" s="60">
        <f t="shared" si="85"/>
        <v>0.46700743494423791</v>
      </c>
      <c r="AY401" s="58">
        <v>269000</v>
      </c>
    </row>
    <row r="402" spans="1:51" ht="31.5" x14ac:dyDescent="0.25">
      <c r="A402" s="45">
        <v>777</v>
      </c>
      <c r="B402" s="46" t="s">
        <v>2869</v>
      </c>
      <c r="C402" s="47" t="s">
        <v>2854</v>
      </c>
      <c r="D402" s="47" t="s">
        <v>496</v>
      </c>
      <c r="E402" s="48" t="s">
        <v>2870</v>
      </c>
      <c r="F402" s="49" t="s">
        <v>2871</v>
      </c>
      <c r="G402" s="49" t="s">
        <v>2871</v>
      </c>
      <c r="H402" s="50" t="s">
        <v>2871</v>
      </c>
      <c r="I402" s="46" t="s">
        <v>497</v>
      </c>
      <c r="J402" s="46">
        <v>144</v>
      </c>
      <c r="K402" s="49">
        <v>144</v>
      </c>
      <c r="L402" s="49" t="s">
        <v>2857</v>
      </c>
      <c r="M402" s="51">
        <v>144000</v>
      </c>
      <c r="N402" s="51">
        <f t="shared" si="80"/>
        <v>54000</v>
      </c>
      <c r="O402" s="51">
        <v>54782.608695652198</v>
      </c>
      <c r="P402" s="51">
        <v>198000</v>
      </c>
      <c r="Q402" s="51">
        <f t="shared" si="81"/>
        <v>71217.391304347853</v>
      </c>
      <c r="R402" s="52">
        <f t="shared" si="82"/>
        <v>215217.39130434784</v>
      </c>
      <c r="S402" s="53">
        <v>215200</v>
      </c>
      <c r="T402" s="54" t="s">
        <v>2473</v>
      </c>
      <c r="U402" s="55" t="s">
        <v>471</v>
      </c>
      <c r="V402" s="55" t="s">
        <v>2474</v>
      </c>
      <c r="W402" s="55" t="s">
        <v>29</v>
      </c>
      <c r="X402" s="56">
        <v>43294</v>
      </c>
      <c r="Y402" s="57" t="s">
        <v>7684</v>
      </c>
      <c r="Z402" s="57"/>
      <c r="AA402" s="58"/>
      <c r="AB402" s="58"/>
      <c r="AC402" s="58"/>
      <c r="AD402" s="58"/>
      <c r="AE402" s="58"/>
      <c r="AF402" s="58"/>
      <c r="AG402" s="58">
        <v>400000</v>
      </c>
      <c r="AH402" s="58"/>
      <c r="AI402" s="58"/>
      <c r="AJ402" s="58">
        <v>278000</v>
      </c>
      <c r="AK402" s="58"/>
      <c r="AL402" s="58"/>
      <c r="AM402" s="58"/>
      <c r="AN402" s="58"/>
      <c r="AO402" s="58"/>
      <c r="AP402" s="58"/>
      <c r="AQ402" s="58">
        <v>269000</v>
      </c>
      <c r="AR402" s="59">
        <f t="shared" si="83"/>
        <v>3</v>
      </c>
      <c r="AS402" s="59">
        <f t="shared" si="84"/>
        <v>947000</v>
      </c>
      <c r="AT402" s="58">
        <f t="shared" si="86"/>
        <v>315700</v>
      </c>
      <c r="AU402" s="58">
        <f t="shared" si="87"/>
        <v>269000</v>
      </c>
      <c r="AV402" s="59">
        <f t="shared" si="88"/>
        <v>100500</v>
      </c>
      <c r="AW402" s="59">
        <f t="shared" si="79"/>
        <v>53800</v>
      </c>
      <c r="AX402" s="60">
        <f t="shared" si="85"/>
        <v>0.46700743494423791</v>
      </c>
      <c r="AY402" s="58">
        <v>269000</v>
      </c>
    </row>
    <row r="403" spans="1:51" ht="31.5" x14ac:dyDescent="0.25">
      <c r="A403" s="45">
        <v>1640</v>
      </c>
      <c r="B403" s="46" t="s">
        <v>5344</v>
      </c>
      <c r="C403" s="47" t="s">
        <v>5345</v>
      </c>
      <c r="D403" s="47" t="s">
        <v>549</v>
      </c>
      <c r="E403" s="48" t="s">
        <v>5346</v>
      </c>
      <c r="F403" s="49" t="s">
        <v>5347</v>
      </c>
      <c r="G403" s="49" t="s">
        <v>5347</v>
      </c>
      <c r="H403" s="50" t="s">
        <v>5348</v>
      </c>
      <c r="I403" s="46" t="s">
        <v>626</v>
      </c>
      <c r="J403" s="46">
        <v>861</v>
      </c>
      <c r="K403" s="49">
        <v>861</v>
      </c>
      <c r="L403" s="49" t="s">
        <v>5349</v>
      </c>
      <c r="M403" s="51">
        <v>176000</v>
      </c>
      <c r="N403" s="51">
        <f t="shared" si="80"/>
        <v>53000</v>
      </c>
      <c r="O403" s="51">
        <v>53217.391304347802</v>
      </c>
      <c r="P403" s="51">
        <v>229000</v>
      </c>
      <c r="Q403" s="51">
        <f t="shared" si="81"/>
        <v>69182.608695652147</v>
      </c>
      <c r="R403" s="52">
        <f t="shared" si="82"/>
        <v>245182.60869565216</v>
      </c>
      <c r="S403" s="53">
        <v>245100</v>
      </c>
      <c r="T403" s="54">
        <v>0</v>
      </c>
      <c r="U403" s="55" t="s">
        <v>199</v>
      </c>
      <c r="V403" s="55" t="s">
        <v>4643</v>
      </c>
      <c r="W403" s="55" t="s">
        <v>173</v>
      </c>
      <c r="X403" s="56">
        <v>43294</v>
      </c>
      <c r="Y403" s="57" t="s">
        <v>7684</v>
      </c>
      <c r="Z403" s="57"/>
      <c r="AA403" s="58"/>
      <c r="AB403" s="58"/>
      <c r="AC403" s="58"/>
      <c r="AD403" s="58"/>
      <c r="AE403" s="58"/>
      <c r="AF403" s="58"/>
      <c r="AG403" s="58">
        <v>300000</v>
      </c>
      <c r="AH403" s="58"/>
      <c r="AI403" s="58"/>
      <c r="AJ403" s="58">
        <v>264000</v>
      </c>
      <c r="AK403" s="58"/>
      <c r="AL403" s="58"/>
      <c r="AM403" s="58"/>
      <c r="AN403" s="58"/>
      <c r="AO403" s="58"/>
      <c r="AP403" s="58"/>
      <c r="AQ403" s="58">
        <v>245100</v>
      </c>
      <c r="AR403" s="59">
        <f t="shared" si="83"/>
        <v>3</v>
      </c>
      <c r="AS403" s="59">
        <f t="shared" si="84"/>
        <v>809100</v>
      </c>
      <c r="AT403" s="58">
        <f t="shared" si="86"/>
        <v>269700</v>
      </c>
      <c r="AU403" s="58">
        <f t="shared" si="87"/>
        <v>245100</v>
      </c>
      <c r="AV403" s="59">
        <f t="shared" si="88"/>
        <v>24600</v>
      </c>
      <c r="AW403" s="59">
        <f t="shared" si="79"/>
        <v>0</v>
      </c>
      <c r="AX403" s="60">
        <f t="shared" si="85"/>
        <v>0.10036719706242359</v>
      </c>
      <c r="AY403" s="58">
        <v>269700</v>
      </c>
    </row>
    <row r="404" spans="1:51" ht="31.5" x14ac:dyDescent="0.25">
      <c r="A404" s="45">
        <v>774</v>
      </c>
      <c r="B404" s="46" t="s">
        <v>2861</v>
      </c>
      <c r="C404" s="47" t="s">
        <v>2854</v>
      </c>
      <c r="D404" s="47" t="s">
        <v>495</v>
      </c>
      <c r="E404" s="48" t="s">
        <v>2862</v>
      </c>
      <c r="F404" s="49" t="s">
        <v>2863</v>
      </c>
      <c r="G404" s="49" t="s">
        <v>2863</v>
      </c>
      <c r="H404" s="50" t="s">
        <v>2863</v>
      </c>
      <c r="I404" s="46" t="s">
        <v>497</v>
      </c>
      <c r="J404" s="46">
        <v>144</v>
      </c>
      <c r="K404" s="49">
        <v>144</v>
      </c>
      <c r="L404" s="49" t="s">
        <v>2857</v>
      </c>
      <c r="M404" s="51">
        <v>144000</v>
      </c>
      <c r="N404" s="51">
        <f t="shared" si="80"/>
        <v>54000</v>
      </c>
      <c r="O404" s="51">
        <v>54782.608695652198</v>
      </c>
      <c r="P404" s="51">
        <v>198000</v>
      </c>
      <c r="Q404" s="51">
        <f t="shared" si="81"/>
        <v>71217.391304347853</v>
      </c>
      <c r="R404" s="52">
        <f t="shared" si="82"/>
        <v>215217.39130434784</v>
      </c>
      <c r="S404" s="53">
        <v>215200</v>
      </c>
      <c r="T404" s="54" t="s">
        <v>2473</v>
      </c>
      <c r="U404" s="55" t="s">
        <v>471</v>
      </c>
      <c r="V404" s="55" t="s">
        <v>2474</v>
      </c>
      <c r="W404" s="55" t="s">
        <v>29</v>
      </c>
      <c r="X404" s="56">
        <v>43294</v>
      </c>
      <c r="Y404" s="57" t="s">
        <v>7684</v>
      </c>
      <c r="Z404" s="57"/>
      <c r="AA404" s="58"/>
      <c r="AB404" s="58"/>
      <c r="AC404" s="58"/>
      <c r="AD404" s="58"/>
      <c r="AE404" s="58"/>
      <c r="AF404" s="58"/>
      <c r="AG404" s="58">
        <v>400000</v>
      </c>
      <c r="AH404" s="58"/>
      <c r="AI404" s="58"/>
      <c r="AJ404" s="58">
        <v>278000</v>
      </c>
      <c r="AK404" s="58"/>
      <c r="AL404" s="58"/>
      <c r="AM404" s="58"/>
      <c r="AN404" s="58"/>
      <c r="AO404" s="58"/>
      <c r="AP404" s="58"/>
      <c r="AQ404" s="58">
        <v>370000</v>
      </c>
      <c r="AR404" s="59">
        <f t="shared" si="83"/>
        <v>3</v>
      </c>
      <c r="AS404" s="59">
        <f t="shared" si="84"/>
        <v>1048000</v>
      </c>
      <c r="AT404" s="58">
        <f t="shared" si="86"/>
        <v>349300</v>
      </c>
      <c r="AU404" s="58">
        <f t="shared" si="87"/>
        <v>278000</v>
      </c>
      <c r="AV404" s="59">
        <f t="shared" si="88"/>
        <v>134100</v>
      </c>
      <c r="AW404" s="59">
        <f t="shared" si="79"/>
        <v>62800</v>
      </c>
      <c r="AX404" s="60">
        <f t="shared" si="85"/>
        <v>0.6231412639405205</v>
      </c>
      <c r="AY404" s="58">
        <v>278000</v>
      </c>
    </row>
    <row r="405" spans="1:51" x14ac:dyDescent="0.25">
      <c r="A405" s="45">
        <v>2110</v>
      </c>
      <c r="B405" s="46" t="s">
        <v>7004</v>
      </c>
      <c r="C405" s="47" t="s">
        <v>7005</v>
      </c>
      <c r="D405" s="47" t="s">
        <v>6439</v>
      </c>
      <c r="E405" s="48" t="s">
        <v>7006</v>
      </c>
      <c r="F405" s="49" t="s">
        <v>7007</v>
      </c>
      <c r="G405" s="49" t="s">
        <v>7007</v>
      </c>
      <c r="H405" s="50" t="s">
        <v>7007</v>
      </c>
      <c r="I405" s="46"/>
      <c r="J405" s="46">
        <v>1760</v>
      </c>
      <c r="K405" s="49">
        <v>1760</v>
      </c>
      <c r="L405" s="49" t="s">
        <v>7008</v>
      </c>
      <c r="M405" s="51">
        <v>170000</v>
      </c>
      <c r="N405" s="51">
        <f t="shared" si="80"/>
        <v>78000</v>
      </c>
      <c r="O405" s="51">
        <v>78260.869565217406</v>
      </c>
      <c r="P405" s="51">
        <v>248000</v>
      </c>
      <c r="Q405" s="51">
        <f t="shared" si="81"/>
        <v>101739.13043478262</v>
      </c>
      <c r="R405" s="52">
        <f t="shared" si="82"/>
        <v>271739.13043478259</v>
      </c>
      <c r="S405" s="53">
        <v>271700</v>
      </c>
      <c r="T405" s="54">
        <v>0</v>
      </c>
      <c r="U405" s="55" t="s">
        <v>6440</v>
      </c>
      <c r="V405" s="55" t="s">
        <v>6978</v>
      </c>
      <c r="W405" s="55" t="s">
        <v>195</v>
      </c>
      <c r="X405" s="56">
        <v>43294</v>
      </c>
      <c r="Y405" s="57" t="s">
        <v>7684</v>
      </c>
      <c r="Z405" s="57"/>
      <c r="AA405" s="58"/>
      <c r="AB405" s="58"/>
      <c r="AC405" s="58"/>
      <c r="AD405" s="58"/>
      <c r="AE405" s="58"/>
      <c r="AF405" s="58"/>
      <c r="AG405" s="58">
        <v>420000</v>
      </c>
      <c r="AH405" s="58">
        <v>450000</v>
      </c>
      <c r="AI405" s="58"/>
      <c r="AJ405" s="58">
        <v>280800</v>
      </c>
      <c r="AK405" s="58"/>
      <c r="AL405" s="58"/>
      <c r="AM405" s="58"/>
      <c r="AN405" s="58"/>
      <c r="AO405" s="58"/>
      <c r="AP405" s="58"/>
      <c r="AQ405" s="58">
        <v>459000</v>
      </c>
      <c r="AR405" s="59">
        <f t="shared" si="83"/>
        <v>4</v>
      </c>
      <c r="AS405" s="59">
        <f t="shared" si="84"/>
        <v>1609800</v>
      </c>
      <c r="AT405" s="58">
        <f t="shared" si="86"/>
        <v>402500</v>
      </c>
      <c r="AU405" s="58">
        <f t="shared" si="87"/>
        <v>280800</v>
      </c>
      <c r="AV405" s="59">
        <f t="shared" si="88"/>
        <v>130800</v>
      </c>
      <c r="AW405" s="59">
        <f t="shared" si="79"/>
        <v>9100</v>
      </c>
      <c r="AX405" s="60">
        <f t="shared" si="85"/>
        <v>0.48141332351858668</v>
      </c>
      <c r="AY405" s="58">
        <v>280800</v>
      </c>
    </row>
    <row r="406" spans="1:51" ht="47.25" x14ac:dyDescent="0.25">
      <c r="A406" s="45">
        <v>2101</v>
      </c>
      <c r="B406" s="46" t="s">
        <v>6970</v>
      </c>
      <c r="C406" s="47" t="s">
        <v>6968</v>
      </c>
      <c r="D406" s="47" t="s">
        <v>6803</v>
      </c>
      <c r="E406" s="48" t="s">
        <v>6971</v>
      </c>
      <c r="F406" s="49" t="s">
        <v>6972</v>
      </c>
      <c r="G406" s="49" t="s">
        <v>6972</v>
      </c>
      <c r="H406" s="50" t="s">
        <v>6972</v>
      </c>
      <c r="I406" s="46"/>
      <c r="J406" s="46">
        <v>1739</v>
      </c>
      <c r="K406" s="49">
        <v>1739</v>
      </c>
      <c r="L406" s="49" t="s">
        <v>6969</v>
      </c>
      <c r="M406" s="51">
        <v>165000</v>
      </c>
      <c r="N406" s="51">
        <f t="shared" si="80"/>
        <v>37000</v>
      </c>
      <c r="O406" s="51">
        <v>37565.217391304403</v>
      </c>
      <c r="P406" s="51">
        <v>202000</v>
      </c>
      <c r="Q406" s="51">
        <f t="shared" si="81"/>
        <v>48834.782608695721</v>
      </c>
      <c r="R406" s="52">
        <f t="shared" si="82"/>
        <v>213834.78260869574</v>
      </c>
      <c r="S406" s="53">
        <v>213800</v>
      </c>
      <c r="T406" s="54">
        <v>0</v>
      </c>
      <c r="U406" s="55" t="s">
        <v>6804</v>
      </c>
      <c r="V406" s="55" t="s">
        <v>6805</v>
      </c>
      <c r="W406" s="55" t="s">
        <v>173</v>
      </c>
      <c r="X406" s="56">
        <v>43294</v>
      </c>
      <c r="Y406" s="57" t="s">
        <v>7684</v>
      </c>
      <c r="Z406" s="57"/>
      <c r="AA406" s="58">
        <v>400000</v>
      </c>
      <c r="AB406" s="58"/>
      <c r="AC406" s="58"/>
      <c r="AD406" s="58"/>
      <c r="AE406" s="58"/>
      <c r="AF406" s="58"/>
      <c r="AG406" s="58"/>
      <c r="AH406" s="58">
        <v>343000</v>
      </c>
      <c r="AI406" s="58"/>
      <c r="AJ406" s="58">
        <v>282000</v>
      </c>
      <c r="AK406" s="58"/>
      <c r="AL406" s="58"/>
      <c r="AM406" s="58"/>
      <c r="AN406" s="58"/>
      <c r="AO406" s="58"/>
      <c r="AP406" s="58"/>
      <c r="AQ406" s="58">
        <v>334000</v>
      </c>
      <c r="AR406" s="59">
        <f t="shared" si="83"/>
        <v>4</v>
      </c>
      <c r="AS406" s="59">
        <f t="shared" si="84"/>
        <v>1359000</v>
      </c>
      <c r="AT406" s="58">
        <f t="shared" si="86"/>
        <v>339800</v>
      </c>
      <c r="AU406" s="58">
        <f t="shared" si="87"/>
        <v>282000</v>
      </c>
      <c r="AV406" s="59">
        <f t="shared" si="88"/>
        <v>126000</v>
      </c>
      <c r="AW406" s="59">
        <f t="shared" si="79"/>
        <v>68200</v>
      </c>
      <c r="AX406" s="60">
        <f t="shared" si="85"/>
        <v>0.58933582787652017</v>
      </c>
      <c r="AY406" s="58">
        <v>282000</v>
      </c>
    </row>
    <row r="407" spans="1:51" ht="31.5" x14ac:dyDescent="0.25">
      <c r="A407" s="45">
        <v>2044</v>
      </c>
      <c r="B407" s="46" t="s">
        <v>6730</v>
      </c>
      <c r="C407" s="47" t="s">
        <v>6731</v>
      </c>
      <c r="D407" s="47" t="s">
        <v>6402</v>
      </c>
      <c r="E407" s="48" t="s">
        <v>6732</v>
      </c>
      <c r="F407" s="49" t="s">
        <v>6733</v>
      </c>
      <c r="G407" s="49" t="s">
        <v>6733</v>
      </c>
      <c r="H407" s="50" t="s">
        <v>6733</v>
      </c>
      <c r="I407" s="46"/>
      <c r="J407" s="46">
        <v>1571</v>
      </c>
      <c r="K407" s="49">
        <v>1571</v>
      </c>
      <c r="L407" s="49" t="s">
        <v>6734</v>
      </c>
      <c r="M407" s="51">
        <v>190000</v>
      </c>
      <c r="N407" s="51">
        <f t="shared" si="80"/>
        <v>17000</v>
      </c>
      <c r="O407" s="51">
        <v>17217.391304347799</v>
      </c>
      <c r="P407" s="51">
        <v>207000</v>
      </c>
      <c r="Q407" s="51">
        <f t="shared" si="81"/>
        <v>22382.608695652136</v>
      </c>
      <c r="R407" s="52">
        <f t="shared" si="82"/>
        <v>212382.60869565213</v>
      </c>
      <c r="S407" s="53">
        <v>212300</v>
      </c>
      <c r="T407" s="54">
        <v>0</v>
      </c>
      <c r="U407" s="55" t="s">
        <v>6404</v>
      </c>
      <c r="V407" s="55" t="s">
        <v>6493</v>
      </c>
      <c r="W407" s="55" t="s">
        <v>173</v>
      </c>
      <c r="X407" s="56">
        <v>43294</v>
      </c>
      <c r="Y407" s="57" t="s">
        <v>7688</v>
      </c>
      <c r="Z407" s="57"/>
      <c r="AA407" s="58">
        <v>302000</v>
      </c>
      <c r="AB407" s="58"/>
      <c r="AC407" s="58"/>
      <c r="AD407" s="58"/>
      <c r="AE407" s="58"/>
      <c r="AF407" s="58"/>
      <c r="AG407" s="58">
        <v>285000</v>
      </c>
      <c r="AH407" s="58"/>
      <c r="AI407" s="58"/>
      <c r="AJ407" s="58">
        <v>289800</v>
      </c>
      <c r="AK407" s="58"/>
      <c r="AL407" s="58"/>
      <c r="AM407" s="58"/>
      <c r="AN407" s="58"/>
      <c r="AO407" s="58"/>
      <c r="AP407" s="58"/>
      <c r="AQ407" s="58">
        <v>321000</v>
      </c>
      <c r="AR407" s="59">
        <f t="shared" si="83"/>
        <v>4</v>
      </c>
      <c r="AS407" s="59">
        <f t="shared" si="84"/>
        <v>1197800</v>
      </c>
      <c r="AT407" s="58">
        <f t="shared" si="86"/>
        <v>299500</v>
      </c>
      <c r="AU407" s="58">
        <f t="shared" si="87"/>
        <v>285000</v>
      </c>
      <c r="AV407" s="59">
        <f t="shared" si="88"/>
        <v>87200</v>
      </c>
      <c r="AW407" s="59">
        <f t="shared" si="79"/>
        <v>72700</v>
      </c>
      <c r="AX407" s="60">
        <f t="shared" si="85"/>
        <v>0.41073951954780963</v>
      </c>
      <c r="AY407" s="58">
        <v>285000</v>
      </c>
    </row>
    <row r="408" spans="1:51" x14ac:dyDescent="0.25">
      <c r="A408" s="45">
        <v>803</v>
      </c>
      <c r="B408" s="46" t="s">
        <v>2955</v>
      </c>
      <c r="C408" s="47" t="s">
        <v>2951</v>
      </c>
      <c r="D408" s="47" t="s">
        <v>2020</v>
      </c>
      <c r="E408" s="48" t="s">
        <v>2956</v>
      </c>
      <c r="F408" s="49" t="s">
        <v>2953</v>
      </c>
      <c r="G408" s="49" t="s">
        <v>2953</v>
      </c>
      <c r="H408" s="50" t="s">
        <v>2953</v>
      </c>
      <c r="I408" s="46" t="s">
        <v>499</v>
      </c>
      <c r="J408" s="46">
        <v>161</v>
      </c>
      <c r="K408" s="49">
        <v>161</v>
      </c>
      <c r="L408" s="49" t="s">
        <v>2954</v>
      </c>
      <c r="M408" s="51">
        <v>184000</v>
      </c>
      <c r="N408" s="51">
        <f t="shared" si="80"/>
        <v>68000</v>
      </c>
      <c r="O408" s="51">
        <v>68869.565217391297</v>
      </c>
      <c r="P408" s="51">
        <v>252000</v>
      </c>
      <c r="Q408" s="51">
        <f t="shared" si="81"/>
        <v>89530.434782608689</v>
      </c>
      <c r="R408" s="52">
        <f t="shared" si="82"/>
        <v>273530.4347826087</v>
      </c>
      <c r="S408" s="53">
        <v>273500</v>
      </c>
      <c r="T408" s="54">
        <v>0</v>
      </c>
      <c r="U408" s="55" t="s">
        <v>441</v>
      </c>
      <c r="V408" s="55" t="s">
        <v>2524</v>
      </c>
      <c r="W408" s="55" t="s">
        <v>173</v>
      </c>
      <c r="X408" s="56">
        <v>43294</v>
      </c>
      <c r="Y408" s="57" t="s">
        <v>7684</v>
      </c>
      <c r="Z408" s="57"/>
      <c r="AA408" s="58">
        <v>1120000</v>
      </c>
      <c r="AB408" s="58"/>
      <c r="AC408" s="58"/>
      <c r="AD408" s="58"/>
      <c r="AE408" s="58"/>
      <c r="AF408" s="58"/>
      <c r="AG408" s="58"/>
      <c r="AH408" s="58"/>
      <c r="AI408" s="58"/>
      <c r="AJ408" s="58">
        <v>289200</v>
      </c>
      <c r="AK408" s="58"/>
      <c r="AL408" s="58"/>
      <c r="AM408" s="58"/>
      <c r="AN408" s="58"/>
      <c r="AO408" s="58"/>
      <c r="AP408" s="58"/>
      <c r="AQ408" s="58">
        <v>342000</v>
      </c>
      <c r="AR408" s="59">
        <f t="shared" si="83"/>
        <v>3</v>
      </c>
      <c r="AS408" s="59">
        <f t="shared" si="84"/>
        <v>1751200</v>
      </c>
      <c r="AT408" s="58">
        <f t="shared" si="86"/>
        <v>583700</v>
      </c>
      <c r="AU408" s="58">
        <f t="shared" si="87"/>
        <v>289200</v>
      </c>
      <c r="AV408" s="59">
        <f t="shared" si="88"/>
        <v>310200</v>
      </c>
      <c r="AW408" s="59">
        <f t="shared" si="79"/>
        <v>15700</v>
      </c>
      <c r="AX408" s="60">
        <f t="shared" si="85"/>
        <v>1.1341864716636199</v>
      </c>
      <c r="AY408" s="58">
        <v>289200</v>
      </c>
    </row>
    <row r="409" spans="1:51" ht="31.5" x14ac:dyDescent="0.25">
      <c r="A409" s="45">
        <v>848</v>
      </c>
      <c r="B409" s="46" t="s">
        <v>3118</v>
      </c>
      <c r="C409" s="47" t="s">
        <v>3110</v>
      </c>
      <c r="D409" s="47" t="s">
        <v>2677</v>
      </c>
      <c r="E409" s="48" t="s">
        <v>3119</v>
      </c>
      <c r="F409" s="49" t="s">
        <v>3120</v>
      </c>
      <c r="G409" s="49" t="s">
        <v>3120</v>
      </c>
      <c r="H409" s="50" t="s">
        <v>3120</v>
      </c>
      <c r="I409" s="46" t="s">
        <v>497</v>
      </c>
      <c r="J409" s="46">
        <v>205</v>
      </c>
      <c r="K409" s="49">
        <v>205</v>
      </c>
      <c r="L409" s="49" t="s">
        <v>3113</v>
      </c>
      <c r="M409" s="51">
        <v>188000</v>
      </c>
      <c r="N409" s="51">
        <f t="shared" si="80"/>
        <v>70000</v>
      </c>
      <c r="O409" s="51">
        <v>70434.782608695605</v>
      </c>
      <c r="P409" s="51">
        <v>258000</v>
      </c>
      <c r="Q409" s="51">
        <f t="shared" si="81"/>
        <v>91565.217391304293</v>
      </c>
      <c r="R409" s="52">
        <f t="shared" si="82"/>
        <v>279565.21739130432</v>
      </c>
      <c r="S409" s="53">
        <v>279500</v>
      </c>
      <c r="T409" s="54" t="s">
        <v>2784</v>
      </c>
      <c r="U409" s="55" t="s">
        <v>26</v>
      </c>
      <c r="V409" s="55" t="s">
        <v>2524</v>
      </c>
      <c r="W409" s="55" t="s">
        <v>27</v>
      </c>
      <c r="X409" s="56">
        <v>43294</v>
      </c>
      <c r="Y409" s="57" t="s">
        <v>7684</v>
      </c>
      <c r="Z409" s="57"/>
      <c r="AA409" s="58"/>
      <c r="AB409" s="58"/>
      <c r="AC409" s="58"/>
      <c r="AD409" s="58"/>
      <c r="AE409" s="58"/>
      <c r="AF409" s="58"/>
      <c r="AG409" s="58"/>
      <c r="AH409" s="58"/>
      <c r="AI409" s="58"/>
      <c r="AJ409" s="58">
        <v>295200</v>
      </c>
      <c r="AK409" s="58"/>
      <c r="AL409" s="58"/>
      <c r="AM409" s="58">
        <v>399000</v>
      </c>
      <c r="AN409" s="58"/>
      <c r="AO409" s="58"/>
      <c r="AP409" s="58"/>
      <c r="AQ409" s="58">
        <v>350000</v>
      </c>
      <c r="AR409" s="59">
        <f t="shared" si="83"/>
        <v>3</v>
      </c>
      <c r="AS409" s="59">
        <f t="shared" si="84"/>
        <v>1044200</v>
      </c>
      <c r="AT409" s="58">
        <f t="shared" si="86"/>
        <v>348100</v>
      </c>
      <c r="AU409" s="58">
        <f t="shared" si="87"/>
        <v>295200</v>
      </c>
      <c r="AV409" s="59">
        <f t="shared" si="88"/>
        <v>68600</v>
      </c>
      <c r="AW409" s="59">
        <f t="shared" si="79"/>
        <v>15700</v>
      </c>
      <c r="AX409" s="60">
        <f t="shared" si="85"/>
        <v>0.24543828264758494</v>
      </c>
      <c r="AY409" s="58">
        <v>295200</v>
      </c>
    </row>
    <row r="410" spans="1:51" ht="31.5" x14ac:dyDescent="0.25">
      <c r="A410" s="45">
        <v>882</v>
      </c>
      <c r="B410" s="46" t="s">
        <v>3214</v>
      </c>
      <c r="C410" s="47" t="s">
        <v>3212</v>
      </c>
      <c r="D410" s="47" t="s">
        <v>475</v>
      </c>
      <c r="E410" s="48" t="s">
        <v>3215</v>
      </c>
      <c r="F410" s="49" t="s">
        <v>3213</v>
      </c>
      <c r="G410" s="49" t="s">
        <v>3213</v>
      </c>
      <c r="H410" s="50" t="s">
        <v>3213</v>
      </c>
      <c r="I410" s="46" t="s">
        <v>497</v>
      </c>
      <c r="J410" s="46">
        <v>213</v>
      </c>
      <c r="K410" s="49">
        <v>213</v>
      </c>
      <c r="L410" s="49" t="s">
        <v>3213</v>
      </c>
      <c r="M410" s="51">
        <v>219000</v>
      </c>
      <c r="N410" s="51">
        <f t="shared" si="80"/>
        <v>34000</v>
      </c>
      <c r="O410" s="51">
        <v>34434.782608695597</v>
      </c>
      <c r="P410" s="51">
        <v>253000</v>
      </c>
      <c r="Q410" s="51">
        <f t="shared" si="81"/>
        <v>44765.217391304272</v>
      </c>
      <c r="R410" s="52">
        <f t="shared" si="82"/>
        <v>263765.21739130426</v>
      </c>
      <c r="S410" s="53">
        <v>263700</v>
      </c>
      <c r="T410" s="54" t="s">
        <v>2877</v>
      </c>
      <c r="U410" s="55" t="s">
        <v>441</v>
      </c>
      <c r="V410" s="55" t="s">
        <v>2524</v>
      </c>
      <c r="W410" s="55" t="s">
        <v>173</v>
      </c>
      <c r="X410" s="56">
        <v>43294</v>
      </c>
      <c r="Y410" s="57" t="s">
        <v>7684</v>
      </c>
      <c r="Z410" s="57"/>
      <c r="AA410" s="58"/>
      <c r="AB410" s="58"/>
      <c r="AC410" s="58"/>
      <c r="AD410" s="58"/>
      <c r="AE410" s="58">
        <v>419000</v>
      </c>
      <c r="AF410" s="58"/>
      <c r="AG410" s="58"/>
      <c r="AH410" s="58"/>
      <c r="AI410" s="58"/>
      <c r="AJ410" s="58">
        <v>296400</v>
      </c>
      <c r="AK410" s="58"/>
      <c r="AL410" s="58">
        <v>400000</v>
      </c>
      <c r="AM410" s="58"/>
      <c r="AN410" s="58"/>
      <c r="AO410" s="58"/>
      <c r="AP410" s="58"/>
      <c r="AQ410" s="58">
        <v>362000</v>
      </c>
      <c r="AR410" s="59">
        <f t="shared" si="83"/>
        <v>4</v>
      </c>
      <c r="AS410" s="59">
        <f t="shared" si="84"/>
        <v>1477400</v>
      </c>
      <c r="AT410" s="58">
        <f t="shared" si="86"/>
        <v>369400</v>
      </c>
      <c r="AU410" s="58">
        <f t="shared" si="87"/>
        <v>296400</v>
      </c>
      <c r="AV410" s="59">
        <f t="shared" si="88"/>
        <v>105700</v>
      </c>
      <c r="AW410" s="59">
        <f t="shared" si="79"/>
        <v>32700</v>
      </c>
      <c r="AX410" s="60">
        <f t="shared" si="85"/>
        <v>0.40083428138035648</v>
      </c>
      <c r="AY410" s="58">
        <v>296400</v>
      </c>
    </row>
    <row r="411" spans="1:51" x14ac:dyDescent="0.25">
      <c r="A411" s="45">
        <v>1972</v>
      </c>
      <c r="B411" s="46" t="s">
        <v>6396</v>
      </c>
      <c r="C411" s="47" t="s">
        <v>6397</v>
      </c>
      <c r="D411" s="47" t="s">
        <v>2614</v>
      </c>
      <c r="E411" s="48" t="s">
        <v>6398</v>
      </c>
      <c r="F411" s="49" t="s">
        <v>6399</v>
      </c>
      <c r="G411" s="49" t="s">
        <v>6399</v>
      </c>
      <c r="H411" s="50" t="s">
        <v>6399</v>
      </c>
      <c r="I411" s="46"/>
      <c r="J411" s="46">
        <v>1254</v>
      </c>
      <c r="K411" s="49">
        <v>1254</v>
      </c>
      <c r="L411" s="49" t="s">
        <v>6400</v>
      </c>
      <c r="M411" s="51">
        <v>220000</v>
      </c>
      <c r="N411" s="51">
        <f t="shared" si="80"/>
        <v>40000</v>
      </c>
      <c r="O411" s="51">
        <v>40695.652173913099</v>
      </c>
      <c r="P411" s="51">
        <v>260000</v>
      </c>
      <c r="Q411" s="51">
        <f t="shared" si="81"/>
        <v>52904.347826087032</v>
      </c>
      <c r="R411" s="52">
        <f t="shared" si="82"/>
        <v>272904.34782608703</v>
      </c>
      <c r="S411" s="53">
        <v>272900</v>
      </c>
      <c r="T411" s="54" t="s">
        <v>6165</v>
      </c>
      <c r="U411" s="55" t="s">
        <v>26</v>
      </c>
      <c r="V411" s="55" t="s">
        <v>421</v>
      </c>
      <c r="W411" s="55" t="s">
        <v>27</v>
      </c>
      <c r="X411" s="56">
        <v>43294</v>
      </c>
      <c r="Y411" s="57" t="s">
        <v>7688</v>
      </c>
      <c r="Z411" s="57"/>
      <c r="AA411" s="58">
        <v>300000</v>
      </c>
      <c r="AB411" s="58"/>
      <c r="AC411" s="58"/>
      <c r="AD411" s="58"/>
      <c r="AE411" s="58"/>
      <c r="AF411" s="58"/>
      <c r="AG411" s="58"/>
      <c r="AH411" s="58"/>
      <c r="AI411" s="58">
        <v>458000</v>
      </c>
      <c r="AJ411" s="58">
        <v>364000</v>
      </c>
      <c r="AK411" s="58"/>
      <c r="AL411" s="58"/>
      <c r="AM411" s="58"/>
      <c r="AN411" s="58"/>
      <c r="AO411" s="58"/>
      <c r="AP411" s="58"/>
      <c r="AQ411" s="58">
        <v>458000</v>
      </c>
      <c r="AR411" s="59">
        <f t="shared" si="83"/>
        <v>4</v>
      </c>
      <c r="AS411" s="59">
        <f t="shared" si="84"/>
        <v>1580000</v>
      </c>
      <c r="AT411" s="58">
        <f t="shared" si="86"/>
        <v>395000</v>
      </c>
      <c r="AU411" s="58">
        <f t="shared" si="87"/>
        <v>300000</v>
      </c>
      <c r="AV411" s="59">
        <f t="shared" si="88"/>
        <v>122100</v>
      </c>
      <c r="AW411" s="59">
        <f t="shared" ref="AW411:AW430" si="89">AU411-S411</f>
        <v>27100</v>
      </c>
      <c r="AX411" s="60">
        <f t="shared" si="85"/>
        <v>0.4474166361304508</v>
      </c>
      <c r="AY411" s="58">
        <v>300000</v>
      </c>
    </row>
    <row r="412" spans="1:51" ht="31.5" x14ac:dyDescent="0.25">
      <c r="A412" s="45">
        <v>30</v>
      </c>
      <c r="B412" s="46" t="s">
        <v>566</v>
      </c>
      <c r="C412" s="47" t="s">
        <v>562</v>
      </c>
      <c r="D412" s="47" t="s">
        <v>467</v>
      </c>
      <c r="E412" s="48" t="s">
        <v>567</v>
      </c>
      <c r="F412" s="49" t="s">
        <v>568</v>
      </c>
      <c r="G412" s="49" t="s">
        <v>568</v>
      </c>
      <c r="H412" s="50" t="s">
        <v>568</v>
      </c>
      <c r="I412" s="46" t="s">
        <v>497</v>
      </c>
      <c r="J412" s="46">
        <v>4</v>
      </c>
      <c r="K412" s="49">
        <v>4</v>
      </c>
      <c r="L412" s="49" t="s">
        <v>565</v>
      </c>
      <c r="M412" s="51">
        <v>171000</v>
      </c>
      <c r="N412" s="51">
        <f t="shared" si="80"/>
        <v>62000</v>
      </c>
      <c r="O412" s="51">
        <v>62608.695652173898</v>
      </c>
      <c r="P412" s="51">
        <v>233000</v>
      </c>
      <c r="Q412" s="51">
        <f t="shared" si="81"/>
        <v>81391.304347826066</v>
      </c>
      <c r="R412" s="52">
        <f t="shared" si="82"/>
        <v>252391.30434782605</v>
      </c>
      <c r="S412" s="53">
        <v>252300</v>
      </c>
      <c r="T412" s="54">
        <v>0</v>
      </c>
      <c r="U412" s="55" t="s">
        <v>6404</v>
      </c>
      <c r="V412" s="55" t="s">
        <v>6493</v>
      </c>
      <c r="W412" s="55" t="s">
        <v>173</v>
      </c>
      <c r="X412" s="56">
        <v>43294</v>
      </c>
      <c r="Y412" s="57" t="s">
        <v>7684</v>
      </c>
      <c r="Z412" s="57"/>
      <c r="AA412" s="58">
        <v>300000</v>
      </c>
      <c r="AB412" s="58"/>
      <c r="AC412" s="58"/>
      <c r="AD412" s="58"/>
      <c r="AE412" s="58"/>
      <c r="AF412" s="58"/>
      <c r="AG412" s="58"/>
      <c r="AH412" s="58">
        <v>459000</v>
      </c>
      <c r="AI412" s="58"/>
      <c r="AJ412" s="58">
        <v>323000</v>
      </c>
      <c r="AK412" s="58"/>
      <c r="AL412" s="58"/>
      <c r="AM412" s="58"/>
      <c r="AN412" s="58"/>
      <c r="AO412" s="58"/>
      <c r="AP412" s="58"/>
      <c r="AQ412" s="58">
        <v>356000</v>
      </c>
      <c r="AR412" s="59">
        <f t="shared" si="83"/>
        <v>4</v>
      </c>
      <c r="AS412" s="59">
        <f t="shared" si="84"/>
        <v>1438000</v>
      </c>
      <c r="AT412" s="58">
        <f t="shared" si="86"/>
        <v>359500</v>
      </c>
      <c r="AU412" s="58">
        <f t="shared" si="87"/>
        <v>300000</v>
      </c>
      <c r="AV412" s="59">
        <f t="shared" si="88"/>
        <v>107200</v>
      </c>
      <c r="AW412" s="59">
        <f t="shared" si="89"/>
        <v>47700</v>
      </c>
      <c r="AX412" s="60">
        <f t="shared" si="85"/>
        <v>0.42489100277447478</v>
      </c>
      <c r="AY412" s="58">
        <v>300000</v>
      </c>
    </row>
    <row r="413" spans="1:51" ht="31.5" x14ac:dyDescent="0.25">
      <c r="A413" s="45">
        <v>31</v>
      </c>
      <c r="B413" s="46" t="s">
        <v>569</v>
      </c>
      <c r="C413" s="47" t="s">
        <v>562</v>
      </c>
      <c r="D413" s="47" t="s">
        <v>467</v>
      </c>
      <c r="E413" s="48" t="s">
        <v>570</v>
      </c>
      <c r="F413" s="49" t="s">
        <v>571</v>
      </c>
      <c r="G413" s="49" t="s">
        <v>571</v>
      </c>
      <c r="H413" s="50" t="s">
        <v>572</v>
      </c>
      <c r="I413" s="46" t="s">
        <v>497</v>
      </c>
      <c r="J413" s="46">
        <v>4</v>
      </c>
      <c r="K413" s="49">
        <v>4</v>
      </c>
      <c r="L413" s="49" t="s">
        <v>565</v>
      </c>
      <c r="M413" s="51">
        <v>171000</v>
      </c>
      <c r="N413" s="51">
        <f t="shared" si="80"/>
        <v>62000</v>
      </c>
      <c r="O413" s="51">
        <v>62608.695652173898</v>
      </c>
      <c r="P413" s="51">
        <v>233000</v>
      </c>
      <c r="Q413" s="51">
        <f t="shared" si="81"/>
        <v>81391.304347826066</v>
      </c>
      <c r="R413" s="52">
        <f t="shared" si="82"/>
        <v>252391.30434782605</v>
      </c>
      <c r="S413" s="53">
        <v>252300</v>
      </c>
      <c r="T413" s="54">
        <v>0</v>
      </c>
      <c r="U413" s="55" t="s">
        <v>2615</v>
      </c>
      <c r="V413" s="55" t="s">
        <v>6385</v>
      </c>
      <c r="W413" s="55" t="s">
        <v>173</v>
      </c>
      <c r="X413" s="56">
        <v>43294</v>
      </c>
      <c r="Y413" s="57" t="s">
        <v>7684</v>
      </c>
      <c r="Z413" s="57"/>
      <c r="AA413" s="58">
        <v>300000</v>
      </c>
      <c r="AB413" s="58"/>
      <c r="AC413" s="58"/>
      <c r="AD413" s="58"/>
      <c r="AE413" s="58"/>
      <c r="AF413" s="58"/>
      <c r="AG413" s="58">
        <v>350000</v>
      </c>
      <c r="AH413" s="58">
        <v>459000</v>
      </c>
      <c r="AI413" s="58">
        <v>380000</v>
      </c>
      <c r="AJ413" s="58">
        <v>323000</v>
      </c>
      <c r="AK413" s="58"/>
      <c r="AL413" s="58"/>
      <c r="AM413" s="58"/>
      <c r="AN413" s="58"/>
      <c r="AO413" s="58"/>
      <c r="AP413" s="58"/>
      <c r="AQ413" s="58">
        <v>356000</v>
      </c>
      <c r="AR413" s="59">
        <f t="shared" si="83"/>
        <v>6</v>
      </c>
      <c r="AS413" s="59">
        <f t="shared" si="84"/>
        <v>2168000</v>
      </c>
      <c r="AT413" s="58">
        <f t="shared" si="86"/>
        <v>361300</v>
      </c>
      <c r="AU413" s="58">
        <f t="shared" si="87"/>
        <v>300000</v>
      </c>
      <c r="AV413" s="59">
        <f t="shared" si="88"/>
        <v>109000</v>
      </c>
      <c r="AW413" s="59">
        <f t="shared" si="89"/>
        <v>47700</v>
      </c>
      <c r="AX413" s="60">
        <f t="shared" si="85"/>
        <v>0.43202536662703128</v>
      </c>
      <c r="AY413" s="58">
        <v>300000</v>
      </c>
    </row>
    <row r="414" spans="1:51" ht="31.5" x14ac:dyDescent="0.25">
      <c r="A414" s="45">
        <v>32</v>
      </c>
      <c r="B414" s="46" t="s">
        <v>573</v>
      </c>
      <c r="C414" s="47" t="s">
        <v>562</v>
      </c>
      <c r="D414" s="47" t="s">
        <v>467</v>
      </c>
      <c r="E414" s="48" t="s">
        <v>574</v>
      </c>
      <c r="F414" s="49" t="s">
        <v>575</v>
      </c>
      <c r="G414" s="49" t="s">
        <v>575</v>
      </c>
      <c r="H414" s="50" t="s">
        <v>576</v>
      </c>
      <c r="I414" s="46" t="s">
        <v>497</v>
      </c>
      <c r="J414" s="46">
        <v>4</v>
      </c>
      <c r="K414" s="49">
        <v>4</v>
      </c>
      <c r="L414" s="49" t="s">
        <v>565</v>
      </c>
      <c r="M414" s="51">
        <v>171000</v>
      </c>
      <c r="N414" s="51">
        <f t="shared" si="80"/>
        <v>62000</v>
      </c>
      <c r="O414" s="51">
        <v>62608.695652173898</v>
      </c>
      <c r="P414" s="51">
        <v>233000</v>
      </c>
      <c r="Q414" s="51">
        <f t="shared" si="81"/>
        <v>81391.304347826066</v>
      </c>
      <c r="R414" s="52">
        <f t="shared" si="82"/>
        <v>252391.30434782605</v>
      </c>
      <c r="S414" s="53">
        <v>252300</v>
      </c>
      <c r="T414" s="54">
        <v>0</v>
      </c>
      <c r="U414" s="55" t="s">
        <v>6804</v>
      </c>
      <c r="V414" s="55" t="s">
        <v>6805</v>
      </c>
      <c r="W414" s="55" t="s">
        <v>173</v>
      </c>
      <c r="X414" s="56">
        <v>43294</v>
      </c>
      <c r="Y414" s="57" t="s">
        <v>7684</v>
      </c>
      <c r="Z414" s="57"/>
      <c r="AA414" s="58">
        <v>300000</v>
      </c>
      <c r="AB414" s="58"/>
      <c r="AC414" s="58"/>
      <c r="AD414" s="58"/>
      <c r="AE414" s="58"/>
      <c r="AF414" s="58"/>
      <c r="AG414" s="58"/>
      <c r="AH414" s="58"/>
      <c r="AI414" s="58"/>
      <c r="AJ414" s="58">
        <v>323000</v>
      </c>
      <c r="AK414" s="58"/>
      <c r="AL414" s="58"/>
      <c r="AM414" s="58"/>
      <c r="AN414" s="58"/>
      <c r="AO414" s="58"/>
      <c r="AP414" s="58"/>
      <c r="AQ414" s="58">
        <v>356000</v>
      </c>
      <c r="AR414" s="59">
        <f t="shared" si="83"/>
        <v>3</v>
      </c>
      <c r="AS414" s="59">
        <f t="shared" si="84"/>
        <v>979000</v>
      </c>
      <c r="AT414" s="58">
        <f t="shared" si="86"/>
        <v>326300</v>
      </c>
      <c r="AU414" s="58">
        <f t="shared" si="87"/>
        <v>300000</v>
      </c>
      <c r="AV414" s="59">
        <f t="shared" si="88"/>
        <v>74000</v>
      </c>
      <c r="AW414" s="59">
        <f t="shared" si="89"/>
        <v>47700</v>
      </c>
      <c r="AX414" s="60">
        <f t="shared" si="85"/>
        <v>0.29330162504954416</v>
      </c>
      <c r="AY414" s="58">
        <v>300000</v>
      </c>
    </row>
    <row r="415" spans="1:51" ht="31.5" x14ac:dyDescent="0.25">
      <c r="A415" s="45">
        <v>33</v>
      </c>
      <c r="B415" s="46" t="s">
        <v>577</v>
      </c>
      <c r="C415" s="47" t="s">
        <v>562</v>
      </c>
      <c r="D415" s="47" t="s">
        <v>467</v>
      </c>
      <c r="E415" s="48" t="s">
        <v>578</v>
      </c>
      <c r="F415" s="49" t="s">
        <v>579</v>
      </c>
      <c r="G415" s="49" t="s">
        <v>579</v>
      </c>
      <c r="H415" s="50" t="s">
        <v>580</v>
      </c>
      <c r="I415" s="46" t="s">
        <v>497</v>
      </c>
      <c r="J415" s="46">
        <v>4</v>
      </c>
      <c r="K415" s="49">
        <v>4</v>
      </c>
      <c r="L415" s="49" t="s">
        <v>565</v>
      </c>
      <c r="M415" s="51">
        <v>171000</v>
      </c>
      <c r="N415" s="51">
        <f t="shared" si="80"/>
        <v>62000</v>
      </c>
      <c r="O415" s="51">
        <v>62608.695652173898</v>
      </c>
      <c r="P415" s="51">
        <v>233000</v>
      </c>
      <c r="Q415" s="51">
        <f t="shared" si="81"/>
        <v>81391.304347826066</v>
      </c>
      <c r="R415" s="52">
        <f t="shared" si="82"/>
        <v>252391.30434782605</v>
      </c>
      <c r="S415" s="53">
        <v>252300</v>
      </c>
      <c r="T415" s="54">
        <v>0</v>
      </c>
      <c r="U415" s="55" t="s">
        <v>471</v>
      </c>
      <c r="V415" s="55" t="s">
        <v>470</v>
      </c>
      <c r="W415" s="55" t="s">
        <v>173</v>
      </c>
      <c r="X415" s="56">
        <v>43294</v>
      </c>
      <c r="Y415" s="57" t="s">
        <v>7684</v>
      </c>
      <c r="Z415" s="57"/>
      <c r="AA415" s="58">
        <v>300000</v>
      </c>
      <c r="AB415" s="58"/>
      <c r="AC415" s="58"/>
      <c r="AD415" s="58"/>
      <c r="AE415" s="58"/>
      <c r="AF415" s="58"/>
      <c r="AG415" s="58">
        <v>350000</v>
      </c>
      <c r="AH415" s="58">
        <v>459000</v>
      </c>
      <c r="AI415" s="58"/>
      <c r="AJ415" s="58">
        <v>323000</v>
      </c>
      <c r="AK415" s="58"/>
      <c r="AL415" s="58"/>
      <c r="AM415" s="58"/>
      <c r="AN415" s="58"/>
      <c r="AO415" s="58"/>
      <c r="AP415" s="58"/>
      <c r="AQ415" s="58">
        <v>356000</v>
      </c>
      <c r="AR415" s="59">
        <f t="shared" si="83"/>
        <v>5</v>
      </c>
      <c r="AS415" s="59">
        <f t="shared" si="84"/>
        <v>1788000</v>
      </c>
      <c r="AT415" s="58">
        <f t="shared" si="86"/>
        <v>357600</v>
      </c>
      <c r="AU415" s="58">
        <f t="shared" si="87"/>
        <v>300000</v>
      </c>
      <c r="AV415" s="59">
        <f t="shared" si="88"/>
        <v>105300</v>
      </c>
      <c r="AW415" s="59">
        <f t="shared" si="89"/>
        <v>47700</v>
      </c>
      <c r="AX415" s="60">
        <f t="shared" si="85"/>
        <v>0.41736028537455416</v>
      </c>
      <c r="AY415" s="58">
        <v>300000</v>
      </c>
    </row>
    <row r="416" spans="1:51" ht="47.25" x14ac:dyDescent="0.25">
      <c r="A416" s="45">
        <v>34</v>
      </c>
      <c r="B416" s="46" t="s">
        <v>581</v>
      </c>
      <c r="C416" s="47" t="s">
        <v>562</v>
      </c>
      <c r="D416" s="47" t="s">
        <v>467</v>
      </c>
      <c r="E416" s="48" t="s">
        <v>582</v>
      </c>
      <c r="F416" s="49" t="s">
        <v>583</v>
      </c>
      <c r="G416" s="49" t="s">
        <v>583</v>
      </c>
      <c r="H416" s="50" t="s">
        <v>584</v>
      </c>
      <c r="I416" s="46" t="s">
        <v>497</v>
      </c>
      <c r="J416" s="46">
        <v>4</v>
      </c>
      <c r="K416" s="49">
        <v>4</v>
      </c>
      <c r="L416" s="49" t="s">
        <v>565</v>
      </c>
      <c r="M416" s="51">
        <v>171000</v>
      </c>
      <c r="N416" s="51">
        <f t="shared" si="80"/>
        <v>62000</v>
      </c>
      <c r="O416" s="51">
        <v>62608.695652173898</v>
      </c>
      <c r="P416" s="51">
        <v>233000</v>
      </c>
      <c r="Q416" s="51">
        <f t="shared" si="81"/>
        <v>81391.304347826066</v>
      </c>
      <c r="R416" s="52">
        <f t="shared" si="82"/>
        <v>252391.30434782605</v>
      </c>
      <c r="S416" s="53">
        <v>252300</v>
      </c>
      <c r="T416" s="54">
        <v>0</v>
      </c>
      <c r="U416" s="55" t="s">
        <v>471</v>
      </c>
      <c r="V416" s="55" t="s">
        <v>470</v>
      </c>
      <c r="W416" s="55" t="s">
        <v>173</v>
      </c>
      <c r="X416" s="56">
        <v>43294</v>
      </c>
      <c r="Y416" s="57" t="s">
        <v>7684</v>
      </c>
      <c r="Z416" s="57"/>
      <c r="AA416" s="58">
        <v>300000</v>
      </c>
      <c r="AB416" s="58"/>
      <c r="AC416" s="58"/>
      <c r="AD416" s="58"/>
      <c r="AE416" s="58"/>
      <c r="AF416" s="58"/>
      <c r="AG416" s="58">
        <v>350000</v>
      </c>
      <c r="AH416" s="58"/>
      <c r="AI416" s="58"/>
      <c r="AJ416" s="58">
        <v>323000</v>
      </c>
      <c r="AK416" s="58"/>
      <c r="AL416" s="58"/>
      <c r="AM416" s="58"/>
      <c r="AN416" s="58"/>
      <c r="AO416" s="58"/>
      <c r="AP416" s="58"/>
      <c r="AQ416" s="58">
        <v>356000</v>
      </c>
      <c r="AR416" s="59">
        <f t="shared" si="83"/>
        <v>4</v>
      </c>
      <c r="AS416" s="59">
        <f t="shared" si="84"/>
        <v>1329000</v>
      </c>
      <c r="AT416" s="58">
        <f t="shared" si="86"/>
        <v>332300</v>
      </c>
      <c r="AU416" s="58">
        <f t="shared" si="87"/>
        <v>300000</v>
      </c>
      <c r="AV416" s="59">
        <f t="shared" si="88"/>
        <v>80000</v>
      </c>
      <c r="AW416" s="59">
        <f t="shared" si="89"/>
        <v>47700</v>
      </c>
      <c r="AX416" s="60">
        <f t="shared" si="85"/>
        <v>0.31708283789139924</v>
      </c>
      <c r="AY416" s="58">
        <v>300000</v>
      </c>
    </row>
    <row r="417" spans="1:51" ht="31.5" x14ac:dyDescent="0.25">
      <c r="A417" s="45">
        <v>35</v>
      </c>
      <c r="B417" s="46" t="s">
        <v>585</v>
      </c>
      <c r="C417" s="47" t="s">
        <v>562</v>
      </c>
      <c r="D417" s="47" t="s">
        <v>467</v>
      </c>
      <c r="E417" s="48" t="s">
        <v>586</v>
      </c>
      <c r="F417" s="49" t="s">
        <v>587</v>
      </c>
      <c r="G417" s="49" t="s">
        <v>587</v>
      </c>
      <c r="H417" s="50" t="s">
        <v>588</v>
      </c>
      <c r="I417" s="46" t="s">
        <v>497</v>
      </c>
      <c r="J417" s="46">
        <v>4</v>
      </c>
      <c r="K417" s="49">
        <v>4</v>
      </c>
      <c r="L417" s="49" t="s">
        <v>565</v>
      </c>
      <c r="M417" s="51">
        <v>171000</v>
      </c>
      <c r="N417" s="51">
        <f t="shared" si="80"/>
        <v>62000</v>
      </c>
      <c r="O417" s="51">
        <v>62608.695652173898</v>
      </c>
      <c r="P417" s="51">
        <v>233000</v>
      </c>
      <c r="Q417" s="51">
        <f t="shared" si="81"/>
        <v>81391.304347826066</v>
      </c>
      <c r="R417" s="52">
        <f t="shared" si="82"/>
        <v>252391.30434782605</v>
      </c>
      <c r="S417" s="53">
        <v>252300</v>
      </c>
      <c r="T417" s="54">
        <v>0</v>
      </c>
      <c r="U417" s="55" t="s">
        <v>471</v>
      </c>
      <c r="V417" s="55" t="s">
        <v>470</v>
      </c>
      <c r="W417" s="55" t="s">
        <v>173</v>
      </c>
      <c r="X417" s="56">
        <v>43294</v>
      </c>
      <c r="Y417" s="57" t="s">
        <v>7684</v>
      </c>
      <c r="Z417" s="57"/>
      <c r="AA417" s="58">
        <v>300000</v>
      </c>
      <c r="AB417" s="58"/>
      <c r="AC417" s="58"/>
      <c r="AD417" s="58"/>
      <c r="AE417" s="58"/>
      <c r="AF417" s="58"/>
      <c r="AG417" s="58"/>
      <c r="AH417" s="58">
        <v>459000</v>
      </c>
      <c r="AI417" s="58">
        <v>380000</v>
      </c>
      <c r="AJ417" s="58">
        <v>323000</v>
      </c>
      <c r="AK417" s="58"/>
      <c r="AL417" s="58"/>
      <c r="AM417" s="58">
        <v>380000</v>
      </c>
      <c r="AN417" s="58"/>
      <c r="AO417" s="58"/>
      <c r="AP417" s="58"/>
      <c r="AQ417" s="58">
        <v>356000</v>
      </c>
      <c r="AR417" s="59">
        <f t="shared" si="83"/>
        <v>6</v>
      </c>
      <c r="AS417" s="59">
        <f t="shared" si="84"/>
        <v>2198000</v>
      </c>
      <c r="AT417" s="58">
        <f t="shared" si="86"/>
        <v>366300</v>
      </c>
      <c r="AU417" s="58">
        <f t="shared" si="87"/>
        <v>300000</v>
      </c>
      <c r="AV417" s="59">
        <f t="shared" si="88"/>
        <v>114000</v>
      </c>
      <c r="AW417" s="59">
        <f t="shared" si="89"/>
        <v>47700</v>
      </c>
      <c r="AX417" s="60">
        <f t="shared" si="85"/>
        <v>0.45184304399524367</v>
      </c>
      <c r="AY417" s="58">
        <v>300000</v>
      </c>
    </row>
    <row r="418" spans="1:51" ht="31.5" x14ac:dyDescent="0.25">
      <c r="A418" s="45">
        <v>36</v>
      </c>
      <c r="B418" s="46" t="s">
        <v>589</v>
      </c>
      <c r="C418" s="47" t="s">
        <v>562</v>
      </c>
      <c r="D418" s="47" t="s">
        <v>467</v>
      </c>
      <c r="E418" s="48" t="s">
        <v>590</v>
      </c>
      <c r="F418" s="49" t="s">
        <v>591</v>
      </c>
      <c r="G418" s="49" t="s">
        <v>591</v>
      </c>
      <c r="H418" s="50" t="s">
        <v>592</v>
      </c>
      <c r="I418" s="46" t="s">
        <v>497</v>
      </c>
      <c r="J418" s="46">
        <v>4</v>
      </c>
      <c r="K418" s="49">
        <v>4</v>
      </c>
      <c r="L418" s="49" t="s">
        <v>565</v>
      </c>
      <c r="M418" s="51">
        <v>171000</v>
      </c>
      <c r="N418" s="51">
        <f t="shared" si="80"/>
        <v>62000</v>
      </c>
      <c r="O418" s="51">
        <v>62608.695652173898</v>
      </c>
      <c r="P418" s="51">
        <v>233000</v>
      </c>
      <c r="Q418" s="51">
        <f t="shared" si="81"/>
        <v>81391.304347826066</v>
      </c>
      <c r="R418" s="52">
        <f t="shared" si="82"/>
        <v>252391.30434782605</v>
      </c>
      <c r="S418" s="53">
        <v>252300</v>
      </c>
      <c r="T418" s="54">
        <v>0</v>
      </c>
      <c r="U418" s="55" t="s">
        <v>471</v>
      </c>
      <c r="V418" s="55" t="s">
        <v>470</v>
      </c>
      <c r="W418" s="55" t="s">
        <v>173</v>
      </c>
      <c r="X418" s="56">
        <v>43294</v>
      </c>
      <c r="Y418" s="57" t="s">
        <v>7684</v>
      </c>
      <c r="Z418" s="57"/>
      <c r="AA418" s="58">
        <v>300000</v>
      </c>
      <c r="AB418" s="58"/>
      <c r="AC418" s="58"/>
      <c r="AD418" s="58"/>
      <c r="AE418" s="58"/>
      <c r="AF418" s="58"/>
      <c r="AG418" s="58"/>
      <c r="AH418" s="58"/>
      <c r="AI418" s="58"/>
      <c r="AJ418" s="58">
        <v>323000</v>
      </c>
      <c r="AK418" s="58"/>
      <c r="AL418" s="58"/>
      <c r="AM418" s="58"/>
      <c r="AN418" s="58"/>
      <c r="AO418" s="58"/>
      <c r="AP418" s="58"/>
      <c r="AQ418" s="58">
        <v>356000</v>
      </c>
      <c r="AR418" s="59">
        <f t="shared" si="83"/>
        <v>3</v>
      </c>
      <c r="AS418" s="59">
        <f t="shared" si="84"/>
        <v>979000</v>
      </c>
      <c r="AT418" s="58">
        <f t="shared" si="86"/>
        <v>326300</v>
      </c>
      <c r="AU418" s="58">
        <f t="shared" si="87"/>
        <v>300000</v>
      </c>
      <c r="AV418" s="59">
        <f t="shared" si="88"/>
        <v>74000</v>
      </c>
      <c r="AW418" s="59">
        <f t="shared" si="89"/>
        <v>47700</v>
      </c>
      <c r="AX418" s="60">
        <f t="shared" si="85"/>
        <v>0.29330162504954416</v>
      </c>
      <c r="AY418" s="58">
        <v>300000</v>
      </c>
    </row>
    <row r="419" spans="1:51" ht="31.5" x14ac:dyDescent="0.25">
      <c r="A419" s="45">
        <v>37</v>
      </c>
      <c r="B419" s="46" t="s">
        <v>593</v>
      </c>
      <c r="C419" s="47" t="s">
        <v>562</v>
      </c>
      <c r="D419" s="47" t="s">
        <v>467</v>
      </c>
      <c r="E419" s="48" t="s">
        <v>594</v>
      </c>
      <c r="F419" s="49" t="s">
        <v>595</v>
      </c>
      <c r="G419" s="49" t="s">
        <v>595</v>
      </c>
      <c r="H419" s="50" t="s">
        <v>596</v>
      </c>
      <c r="I419" s="46" t="s">
        <v>439</v>
      </c>
      <c r="J419" s="46">
        <v>4</v>
      </c>
      <c r="K419" s="49">
        <v>4</v>
      </c>
      <c r="L419" s="49" t="s">
        <v>565</v>
      </c>
      <c r="M419" s="51">
        <v>171000</v>
      </c>
      <c r="N419" s="51">
        <f t="shared" si="80"/>
        <v>62000</v>
      </c>
      <c r="O419" s="51">
        <v>62608.695652173898</v>
      </c>
      <c r="P419" s="51">
        <v>233000</v>
      </c>
      <c r="Q419" s="51">
        <f t="shared" si="81"/>
        <v>81391.304347826066</v>
      </c>
      <c r="R419" s="52">
        <f t="shared" si="82"/>
        <v>252391.30434782605</v>
      </c>
      <c r="S419" s="53">
        <v>252300</v>
      </c>
      <c r="T419" s="54">
        <v>0</v>
      </c>
      <c r="U419" s="55" t="s">
        <v>471</v>
      </c>
      <c r="V419" s="55" t="s">
        <v>470</v>
      </c>
      <c r="W419" s="55" t="s">
        <v>173</v>
      </c>
      <c r="X419" s="56">
        <v>43294</v>
      </c>
      <c r="Y419" s="57" t="s">
        <v>7684</v>
      </c>
      <c r="Z419" s="57"/>
      <c r="AA419" s="58">
        <v>300000</v>
      </c>
      <c r="AB419" s="58"/>
      <c r="AC419" s="58"/>
      <c r="AD419" s="58"/>
      <c r="AE419" s="58"/>
      <c r="AF419" s="58"/>
      <c r="AG419" s="58"/>
      <c r="AH419" s="58"/>
      <c r="AI419" s="58"/>
      <c r="AJ419" s="58">
        <v>323000</v>
      </c>
      <c r="AK419" s="58"/>
      <c r="AL419" s="58"/>
      <c r="AM419" s="58"/>
      <c r="AN419" s="58"/>
      <c r="AO419" s="58"/>
      <c r="AP419" s="58"/>
      <c r="AQ419" s="58">
        <v>356000</v>
      </c>
      <c r="AR419" s="59">
        <f t="shared" si="83"/>
        <v>3</v>
      </c>
      <c r="AS419" s="59">
        <f t="shared" si="84"/>
        <v>979000</v>
      </c>
      <c r="AT419" s="58">
        <f t="shared" si="86"/>
        <v>326300</v>
      </c>
      <c r="AU419" s="58">
        <f t="shared" si="87"/>
        <v>300000</v>
      </c>
      <c r="AV419" s="59">
        <f t="shared" si="88"/>
        <v>74000</v>
      </c>
      <c r="AW419" s="59">
        <f t="shared" si="89"/>
        <v>47700</v>
      </c>
      <c r="AX419" s="60">
        <f t="shared" si="85"/>
        <v>0.29330162504954416</v>
      </c>
      <c r="AY419" s="58">
        <v>300000</v>
      </c>
    </row>
    <row r="420" spans="1:51" ht="31.5" x14ac:dyDescent="0.25">
      <c r="A420" s="45">
        <v>38</v>
      </c>
      <c r="B420" s="46" t="s">
        <v>601</v>
      </c>
      <c r="C420" s="47" t="s">
        <v>562</v>
      </c>
      <c r="D420" s="47" t="s">
        <v>467</v>
      </c>
      <c r="E420" s="48" t="s">
        <v>602</v>
      </c>
      <c r="F420" s="49" t="s">
        <v>603</v>
      </c>
      <c r="G420" s="49" t="s">
        <v>603</v>
      </c>
      <c r="H420" s="50" t="s">
        <v>603</v>
      </c>
      <c r="I420" s="46"/>
      <c r="J420" s="46">
        <v>4</v>
      </c>
      <c r="K420" s="49">
        <v>4</v>
      </c>
      <c r="L420" s="49" t="s">
        <v>565</v>
      </c>
      <c r="M420" s="51">
        <v>171000</v>
      </c>
      <c r="N420" s="51">
        <f t="shared" si="80"/>
        <v>62000</v>
      </c>
      <c r="O420" s="51">
        <v>62608.695652173898</v>
      </c>
      <c r="P420" s="51">
        <v>233000</v>
      </c>
      <c r="Q420" s="51">
        <f t="shared" si="81"/>
        <v>81391.304347826066</v>
      </c>
      <c r="R420" s="52">
        <f t="shared" si="82"/>
        <v>252391.30434782605</v>
      </c>
      <c r="S420" s="53">
        <v>252300</v>
      </c>
      <c r="T420" s="54">
        <v>0</v>
      </c>
      <c r="U420" s="55" t="s">
        <v>471</v>
      </c>
      <c r="V420" s="55" t="s">
        <v>470</v>
      </c>
      <c r="W420" s="55" t="s">
        <v>173</v>
      </c>
      <c r="X420" s="56">
        <v>43294</v>
      </c>
      <c r="Y420" s="57" t="s">
        <v>7684</v>
      </c>
      <c r="Z420" s="57"/>
      <c r="AA420" s="58">
        <v>300000</v>
      </c>
      <c r="AB420" s="58"/>
      <c r="AC420" s="58"/>
      <c r="AD420" s="58"/>
      <c r="AE420" s="58"/>
      <c r="AF420" s="58"/>
      <c r="AG420" s="58"/>
      <c r="AH420" s="58"/>
      <c r="AI420" s="58"/>
      <c r="AJ420" s="58">
        <v>323000</v>
      </c>
      <c r="AK420" s="58"/>
      <c r="AL420" s="58"/>
      <c r="AM420" s="58">
        <v>380000</v>
      </c>
      <c r="AN420" s="58"/>
      <c r="AO420" s="58"/>
      <c r="AP420" s="58"/>
      <c r="AQ420" s="58">
        <v>356000</v>
      </c>
      <c r="AR420" s="59">
        <f t="shared" si="83"/>
        <v>4</v>
      </c>
      <c r="AS420" s="59">
        <f t="shared" si="84"/>
        <v>1359000</v>
      </c>
      <c r="AT420" s="58">
        <f t="shared" si="86"/>
        <v>339800</v>
      </c>
      <c r="AU420" s="58">
        <f t="shared" si="87"/>
        <v>300000</v>
      </c>
      <c r="AV420" s="59">
        <f t="shared" si="88"/>
        <v>87500</v>
      </c>
      <c r="AW420" s="59">
        <f t="shared" si="89"/>
        <v>47700</v>
      </c>
      <c r="AX420" s="60">
        <f t="shared" si="85"/>
        <v>0.34680935394371781</v>
      </c>
      <c r="AY420" s="58">
        <v>300000</v>
      </c>
    </row>
    <row r="421" spans="1:51" ht="63" x14ac:dyDescent="0.25">
      <c r="A421" s="45">
        <v>938</v>
      </c>
      <c r="B421" s="46" t="s">
        <v>3377</v>
      </c>
      <c r="C421" s="47" t="s">
        <v>3357</v>
      </c>
      <c r="D421" s="47" t="s">
        <v>495</v>
      </c>
      <c r="E421" s="48" t="s">
        <v>3378</v>
      </c>
      <c r="F421" s="49" t="s">
        <v>3379</v>
      </c>
      <c r="G421" s="49" t="s">
        <v>3379</v>
      </c>
      <c r="H421" s="50" t="s">
        <v>3379</v>
      </c>
      <c r="I421" s="46" t="s">
        <v>439</v>
      </c>
      <c r="J421" s="46">
        <v>221</v>
      </c>
      <c r="K421" s="49">
        <v>221</v>
      </c>
      <c r="L421" s="49" t="s">
        <v>3358</v>
      </c>
      <c r="M421" s="51">
        <v>104000</v>
      </c>
      <c r="N421" s="51">
        <f t="shared" si="80"/>
        <v>34000</v>
      </c>
      <c r="O421" s="51">
        <v>34434.782608695597</v>
      </c>
      <c r="P421" s="51">
        <v>138000</v>
      </c>
      <c r="Q421" s="51">
        <f t="shared" si="81"/>
        <v>44765.217391304272</v>
      </c>
      <c r="R421" s="52">
        <f t="shared" si="82"/>
        <v>148765.21739130426</v>
      </c>
      <c r="S421" s="53">
        <v>148700</v>
      </c>
      <c r="T421" s="54" t="s">
        <v>3114</v>
      </c>
      <c r="U421" s="55" t="s">
        <v>197</v>
      </c>
      <c r="V421" s="55" t="s">
        <v>2524</v>
      </c>
      <c r="W421" s="55" t="s">
        <v>196</v>
      </c>
      <c r="X421" s="56">
        <v>43294</v>
      </c>
      <c r="Y421" s="57" t="s">
        <v>7684</v>
      </c>
      <c r="Z421" s="57"/>
      <c r="AA421" s="58"/>
      <c r="AB421" s="58"/>
      <c r="AC421" s="58"/>
      <c r="AD421" s="58"/>
      <c r="AE421" s="58"/>
      <c r="AF421" s="58"/>
      <c r="AG421" s="58">
        <v>420000</v>
      </c>
      <c r="AH421" s="58"/>
      <c r="AI421" s="58"/>
      <c r="AJ421" s="58">
        <v>330000</v>
      </c>
      <c r="AK421" s="58"/>
      <c r="AL421" s="58"/>
      <c r="AM421" s="58"/>
      <c r="AN421" s="58"/>
      <c r="AO421" s="58"/>
      <c r="AP421" s="58"/>
      <c r="AQ421" s="58">
        <v>300000</v>
      </c>
      <c r="AR421" s="59">
        <f t="shared" si="83"/>
        <v>3</v>
      </c>
      <c r="AS421" s="59">
        <f t="shared" si="84"/>
        <v>1050000</v>
      </c>
      <c r="AT421" s="58">
        <f t="shared" si="86"/>
        <v>350000</v>
      </c>
      <c r="AU421" s="58">
        <f t="shared" si="87"/>
        <v>300000</v>
      </c>
      <c r="AV421" s="59">
        <f t="shared" si="88"/>
        <v>201300</v>
      </c>
      <c r="AW421" s="59">
        <f t="shared" si="89"/>
        <v>151300</v>
      </c>
      <c r="AX421" s="60">
        <f t="shared" si="85"/>
        <v>1.3537323470073974</v>
      </c>
      <c r="AY421" s="58">
        <v>300000</v>
      </c>
    </row>
    <row r="422" spans="1:51" ht="63" x14ac:dyDescent="0.25">
      <c r="A422" s="45">
        <v>940</v>
      </c>
      <c r="B422" s="46" t="s">
        <v>3383</v>
      </c>
      <c r="C422" s="47" t="s">
        <v>3357</v>
      </c>
      <c r="D422" s="47" t="s">
        <v>495</v>
      </c>
      <c r="E422" s="48" t="s">
        <v>3384</v>
      </c>
      <c r="F422" s="49" t="s">
        <v>3385</v>
      </c>
      <c r="G422" s="49" t="s">
        <v>3385</v>
      </c>
      <c r="H422" s="50" t="s">
        <v>3385</v>
      </c>
      <c r="I422" s="46" t="s">
        <v>439</v>
      </c>
      <c r="J422" s="46">
        <v>221</v>
      </c>
      <c r="K422" s="49">
        <v>221</v>
      </c>
      <c r="L422" s="49" t="s">
        <v>3358</v>
      </c>
      <c r="M422" s="51">
        <v>104000</v>
      </c>
      <c r="N422" s="51">
        <f t="shared" si="80"/>
        <v>34000</v>
      </c>
      <c r="O422" s="51">
        <v>34434.782608695597</v>
      </c>
      <c r="P422" s="51">
        <v>138000</v>
      </c>
      <c r="Q422" s="51">
        <f t="shared" si="81"/>
        <v>44765.217391304272</v>
      </c>
      <c r="R422" s="52">
        <f t="shared" si="82"/>
        <v>148765.21739130426</v>
      </c>
      <c r="S422" s="53">
        <v>148700</v>
      </c>
      <c r="T422" s="54" t="s">
        <v>3114</v>
      </c>
      <c r="U422" s="55" t="s">
        <v>180</v>
      </c>
      <c r="V422" s="55" t="s">
        <v>2524</v>
      </c>
      <c r="W422" s="55" t="s">
        <v>173</v>
      </c>
      <c r="X422" s="56">
        <v>43294</v>
      </c>
      <c r="Y422" s="57" t="s">
        <v>7684</v>
      </c>
      <c r="Z422" s="57"/>
      <c r="AA422" s="58"/>
      <c r="AB422" s="58"/>
      <c r="AC422" s="58"/>
      <c r="AD422" s="58"/>
      <c r="AE422" s="58"/>
      <c r="AF422" s="58"/>
      <c r="AG422" s="58">
        <v>420000</v>
      </c>
      <c r="AH422" s="58">
        <v>420000</v>
      </c>
      <c r="AI422" s="58"/>
      <c r="AJ422" s="58">
        <v>330000</v>
      </c>
      <c r="AK422" s="58"/>
      <c r="AL422" s="58"/>
      <c r="AM422" s="58"/>
      <c r="AN422" s="58"/>
      <c r="AO422" s="58"/>
      <c r="AP422" s="58"/>
      <c r="AQ422" s="58">
        <v>300000</v>
      </c>
      <c r="AR422" s="59">
        <f t="shared" si="83"/>
        <v>4</v>
      </c>
      <c r="AS422" s="59">
        <f t="shared" si="84"/>
        <v>1470000</v>
      </c>
      <c r="AT422" s="58">
        <f t="shared" si="86"/>
        <v>367500</v>
      </c>
      <c r="AU422" s="58">
        <f t="shared" si="87"/>
        <v>300000</v>
      </c>
      <c r="AV422" s="59">
        <f t="shared" si="88"/>
        <v>218800</v>
      </c>
      <c r="AW422" s="59">
        <f t="shared" si="89"/>
        <v>151300</v>
      </c>
      <c r="AX422" s="60">
        <f t="shared" si="85"/>
        <v>1.4714189643577673</v>
      </c>
      <c r="AY422" s="58">
        <v>300000</v>
      </c>
    </row>
    <row r="423" spans="1:51" ht="31.5" x14ac:dyDescent="0.25">
      <c r="A423" s="45">
        <v>941</v>
      </c>
      <c r="B423" s="46" t="s">
        <v>3386</v>
      </c>
      <c r="C423" s="47" t="s">
        <v>3357</v>
      </c>
      <c r="D423" s="47" t="s">
        <v>495</v>
      </c>
      <c r="E423" s="48" t="s">
        <v>3387</v>
      </c>
      <c r="F423" s="49" t="s">
        <v>3388</v>
      </c>
      <c r="G423" s="49" t="s">
        <v>3388</v>
      </c>
      <c r="H423" s="50" t="s">
        <v>3388</v>
      </c>
      <c r="I423" s="46" t="s">
        <v>439</v>
      </c>
      <c r="J423" s="46">
        <v>221</v>
      </c>
      <c r="K423" s="49">
        <v>221</v>
      </c>
      <c r="L423" s="49" t="s">
        <v>3358</v>
      </c>
      <c r="M423" s="51">
        <v>104000</v>
      </c>
      <c r="N423" s="51">
        <f t="shared" si="80"/>
        <v>34000</v>
      </c>
      <c r="O423" s="51">
        <v>34434.782608695597</v>
      </c>
      <c r="P423" s="51">
        <v>138000</v>
      </c>
      <c r="Q423" s="51">
        <f t="shared" si="81"/>
        <v>44765.217391304272</v>
      </c>
      <c r="R423" s="52">
        <f t="shared" si="82"/>
        <v>148765.21739130426</v>
      </c>
      <c r="S423" s="53">
        <v>148700</v>
      </c>
      <c r="T423" s="54" t="s">
        <v>3123</v>
      </c>
      <c r="U423" s="55" t="s">
        <v>22</v>
      </c>
      <c r="V423" s="55" t="s">
        <v>2524</v>
      </c>
      <c r="W423" s="55"/>
      <c r="X423" s="56"/>
      <c r="Y423" s="57" t="s">
        <v>7684</v>
      </c>
      <c r="Z423" s="57"/>
      <c r="AA423" s="58"/>
      <c r="AB423" s="58"/>
      <c r="AC423" s="58"/>
      <c r="AD423" s="58"/>
      <c r="AE423" s="58"/>
      <c r="AF423" s="58"/>
      <c r="AG423" s="58">
        <v>420000</v>
      </c>
      <c r="AH423" s="58"/>
      <c r="AI423" s="58"/>
      <c r="AJ423" s="58">
        <v>330000</v>
      </c>
      <c r="AK423" s="58"/>
      <c r="AL423" s="58"/>
      <c r="AM423" s="58"/>
      <c r="AN423" s="58"/>
      <c r="AO423" s="58"/>
      <c r="AP423" s="58"/>
      <c r="AQ423" s="58">
        <v>300000</v>
      </c>
      <c r="AR423" s="59">
        <f t="shared" si="83"/>
        <v>3</v>
      </c>
      <c r="AS423" s="59">
        <f t="shared" si="84"/>
        <v>1050000</v>
      </c>
      <c r="AT423" s="58">
        <f t="shared" si="86"/>
        <v>350000</v>
      </c>
      <c r="AU423" s="58">
        <f t="shared" si="87"/>
        <v>300000</v>
      </c>
      <c r="AV423" s="59">
        <f t="shared" si="88"/>
        <v>201300</v>
      </c>
      <c r="AW423" s="59">
        <f t="shared" si="89"/>
        <v>151300</v>
      </c>
      <c r="AX423" s="60">
        <f t="shared" si="85"/>
        <v>1.3537323470073974</v>
      </c>
      <c r="AY423" s="58">
        <v>300000</v>
      </c>
    </row>
    <row r="424" spans="1:51" ht="47.25" x14ac:dyDescent="0.25">
      <c r="A424" s="45">
        <v>942</v>
      </c>
      <c r="B424" s="46" t="s">
        <v>3389</v>
      </c>
      <c r="C424" s="47" t="s">
        <v>3357</v>
      </c>
      <c r="D424" s="47" t="s">
        <v>495</v>
      </c>
      <c r="E424" s="48" t="s">
        <v>3390</v>
      </c>
      <c r="F424" s="49" t="s">
        <v>3391</v>
      </c>
      <c r="G424" s="49" t="s">
        <v>3391</v>
      </c>
      <c r="H424" s="50" t="s">
        <v>3392</v>
      </c>
      <c r="I424" s="46" t="s">
        <v>439</v>
      </c>
      <c r="J424" s="46">
        <v>221</v>
      </c>
      <c r="K424" s="49">
        <v>221</v>
      </c>
      <c r="L424" s="49" t="s">
        <v>3358</v>
      </c>
      <c r="M424" s="51">
        <v>104000</v>
      </c>
      <c r="N424" s="51">
        <f t="shared" si="80"/>
        <v>34000</v>
      </c>
      <c r="O424" s="51">
        <v>34434.782608695597</v>
      </c>
      <c r="P424" s="51">
        <v>138000</v>
      </c>
      <c r="Q424" s="51">
        <f t="shared" si="81"/>
        <v>44765.217391304272</v>
      </c>
      <c r="R424" s="52">
        <f t="shared" si="82"/>
        <v>148765.21739130426</v>
      </c>
      <c r="S424" s="53">
        <v>148700</v>
      </c>
      <c r="T424" s="54" t="s">
        <v>3132</v>
      </c>
      <c r="U424" s="55" t="s">
        <v>197</v>
      </c>
      <c r="V424" s="55" t="s">
        <v>2524</v>
      </c>
      <c r="W424" s="55"/>
      <c r="X424" s="56"/>
      <c r="Y424" s="57" t="s">
        <v>7684</v>
      </c>
      <c r="Z424" s="57"/>
      <c r="AA424" s="58"/>
      <c r="AB424" s="58"/>
      <c r="AC424" s="58"/>
      <c r="AD424" s="58"/>
      <c r="AE424" s="58"/>
      <c r="AF424" s="58"/>
      <c r="AG424" s="58">
        <v>420000</v>
      </c>
      <c r="AH424" s="58">
        <v>420000</v>
      </c>
      <c r="AI424" s="58"/>
      <c r="AJ424" s="58">
        <v>330000</v>
      </c>
      <c r="AK424" s="58"/>
      <c r="AL424" s="58"/>
      <c r="AM424" s="58"/>
      <c r="AN424" s="58"/>
      <c r="AO424" s="58"/>
      <c r="AP424" s="58"/>
      <c r="AQ424" s="58">
        <v>300000</v>
      </c>
      <c r="AR424" s="59">
        <f t="shared" si="83"/>
        <v>4</v>
      </c>
      <c r="AS424" s="59">
        <f t="shared" si="84"/>
        <v>1470000</v>
      </c>
      <c r="AT424" s="58">
        <f t="shared" si="86"/>
        <v>367500</v>
      </c>
      <c r="AU424" s="58">
        <f t="shared" si="87"/>
        <v>300000</v>
      </c>
      <c r="AV424" s="59">
        <f t="shared" si="88"/>
        <v>218800</v>
      </c>
      <c r="AW424" s="59">
        <f t="shared" si="89"/>
        <v>151300</v>
      </c>
      <c r="AX424" s="60">
        <f t="shared" si="85"/>
        <v>1.4714189643577673</v>
      </c>
      <c r="AY424" s="58">
        <v>300000</v>
      </c>
    </row>
    <row r="425" spans="1:51" ht="31.5" x14ac:dyDescent="0.25">
      <c r="A425" s="45">
        <v>944</v>
      </c>
      <c r="B425" s="46" t="s">
        <v>3396</v>
      </c>
      <c r="C425" s="47" t="s">
        <v>3357</v>
      </c>
      <c r="D425" s="47" t="s">
        <v>495</v>
      </c>
      <c r="E425" s="48" t="s">
        <v>3397</v>
      </c>
      <c r="F425" s="49" t="s">
        <v>3398</v>
      </c>
      <c r="G425" s="49" t="s">
        <v>3398</v>
      </c>
      <c r="H425" s="50" t="s">
        <v>3398</v>
      </c>
      <c r="I425" s="46" t="s">
        <v>439</v>
      </c>
      <c r="J425" s="46">
        <v>221</v>
      </c>
      <c r="K425" s="49">
        <v>221</v>
      </c>
      <c r="L425" s="49" t="s">
        <v>3358</v>
      </c>
      <c r="M425" s="51">
        <v>104000</v>
      </c>
      <c r="N425" s="51">
        <f t="shared" si="80"/>
        <v>34000</v>
      </c>
      <c r="O425" s="51">
        <v>34434.782608695597</v>
      </c>
      <c r="P425" s="51">
        <v>138000</v>
      </c>
      <c r="Q425" s="51">
        <f t="shared" si="81"/>
        <v>44765.217391304272</v>
      </c>
      <c r="R425" s="52">
        <f t="shared" si="82"/>
        <v>148765.21739130426</v>
      </c>
      <c r="S425" s="53">
        <v>148700</v>
      </c>
      <c r="T425" s="54" t="s">
        <v>3123</v>
      </c>
      <c r="U425" s="55" t="s">
        <v>26</v>
      </c>
      <c r="V425" s="55" t="s">
        <v>2524</v>
      </c>
      <c r="W425" s="55" t="s">
        <v>1759</v>
      </c>
      <c r="X425" s="56">
        <v>43320</v>
      </c>
      <c r="Y425" s="57" t="s">
        <v>7684</v>
      </c>
      <c r="Z425" s="57"/>
      <c r="AA425" s="58"/>
      <c r="AB425" s="58"/>
      <c r="AC425" s="58"/>
      <c r="AD425" s="58"/>
      <c r="AE425" s="58"/>
      <c r="AF425" s="58"/>
      <c r="AG425" s="58">
        <v>420000</v>
      </c>
      <c r="AH425" s="58"/>
      <c r="AI425" s="58"/>
      <c r="AJ425" s="58">
        <v>330000</v>
      </c>
      <c r="AK425" s="58"/>
      <c r="AL425" s="58"/>
      <c r="AM425" s="58"/>
      <c r="AN425" s="58"/>
      <c r="AO425" s="58"/>
      <c r="AP425" s="58"/>
      <c r="AQ425" s="58">
        <v>300000</v>
      </c>
      <c r="AR425" s="59">
        <f t="shared" si="83"/>
        <v>3</v>
      </c>
      <c r="AS425" s="59">
        <f t="shared" si="84"/>
        <v>1050000</v>
      </c>
      <c r="AT425" s="58">
        <f t="shared" si="86"/>
        <v>350000</v>
      </c>
      <c r="AU425" s="58">
        <f t="shared" si="87"/>
        <v>300000</v>
      </c>
      <c r="AV425" s="59">
        <f t="shared" si="88"/>
        <v>201300</v>
      </c>
      <c r="AW425" s="59">
        <f t="shared" si="89"/>
        <v>151300</v>
      </c>
      <c r="AX425" s="60">
        <f t="shared" si="85"/>
        <v>1.3537323470073974</v>
      </c>
      <c r="AY425" s="58">
        <v>300000</v>
      </c>
    </row>
    <row r="426" spans="1:51" ht="31.5" x14ac:dyDescent="0.25">
      <c r="A426" s="45">
        <v>945</v>
      </c>
      <c r="B426" s="46" t="s">
        <v>3399</v>
      </c>
      <c r="C426" s="47" t="s">
        <v>3357</v>
      </c>
      <c r="D426" s="47" t="s">
        <v>495</v>
      </c>
      <c r="E426" s="48" t="s">
        <v>3400</v>
      </c>
      <c r="F426" s="49" t="s">
        <v>3401</v>
      </c>
      <c r="G426" s="49" t="s">
        <v>3401</v>
      </c>
      <c r="H426" s="50" t="s">
        <v>3401</v>
      </c>
      <c r="I426" s="46" t="s">
        <v>439</v>
      </c>
      <c r="J426" s="46">
        <v>221</v>
      </c>
      <c r="K426" s="49">
        <v>221</v>
      </c>
      <c r="L426" s="49" t="s">
        <v>3358</v>
      </c>
      <c r="M426" s="51">
        <v>104000</v>
      </c>
      <c r="N426" s="51">
        <f t="shared" si="80"/>
        <v>34000</v>
      </c>
      <c r="O426" s="51">
        <v>34434.782608695597</v>
      </c>
      <c r="P426" s="51">
        <v>138000</v>
      </c>
      <c r="Q426" s="51">
        <f t="shared" si="81"/>
        <v>44765.217391304272</v>
      </c>
      <c r="R426" s="52">
        <f t="shared" si="82"/>
        <v>148765.21739130426</v>
      </c>
      <c r="S426" s="53">
        <v>148700</v>
      </c>
      <c r="T426" s="54" t="s">
        <v>3123</v>
      </c>
      <c r="U426" s="55" t="s">
        <v>26</v>
      </c>
      <c r="V426" s="55" t="s">
        <v>2524</v>
      </c>
      <c r="W426" s="55" t="s">
        <v>27</v>
      </c>
      <c r="X426" s="56">
        <v>43294</v>
      </c>
      <c r="Y426" s="57" t="s">
        <v>7684</v>
      </c>
      <c r="Z426" s="57"/>
      <c r="AA426" s="58"/>
      <c r="AB426" s="58"/>
      <c r="AC426" s="58"/>
      <c r="AD426" s="58"/>
      <c r="AE426" s="58"/>
      <c r="AF426" s="58"/>
      <c r="AG426" s="58">
        <v>420000</v>
      </c>
      <c r="AH426" s="58">
        <v>420000</v>
      </c>
      <c r="AI426" s="58"/>
      <c r="AJ426" s="58">
        <v>330000</v>
      </c>
      <c r="AK426" s="58"/>
      <c r="AL426" s="58"/>
      <c r="AM426" s="58"/>
      <c r="AN426" s="58"/>
      <c r="AO426" s="58"/>
      <c r="AP426" s="58"/>
      <c r="AQ426" s="58">
        <v>300000</v>
      </c>
      <c r="AR426" s="59">
        <f t="shared" si="83"/>
        <v>4</v>
      </c>
      <c r="AS426" s="59">
        <f t="shared" si="84"/>
        <v>1470000</v>
      </c>
      <c r="AT426" s="58">
        <f t="shared" si="86"/>
        <v>367500</v>
      </c>
      <c r="AU426" s="58">
        <f t="shared" si="87"/>
        <v>300000</v>
      </c>
      <c r="AV426" s="59">
        <f t="shared" si="88"/>
        <v>218800</v>
      </c>
      <c r="AW426" s="59">
        <f t="shared" si="89"/>
        <v>151300</v>
      </c>
      <c r="AX426" s="60">
        <f t="shared" si="85"/>
        <v>1.4714189643577673</v>
      </c>
      <c r="AY426" s="58">
        <v>300000</v>
      </c>
    </row>
    <row r="427" spans="1:51" ht="31.5" x14ac:dyDescent="0.25">
      <c r="A427" s="45">
        <v>946</v>
      </c>
      <c r="B427" s="46" t="s">
        <v>3402</v>
      </c>
      <c r="C427" s="47" t="s">
        <v>3357</v>
      </c>
      <c r="D427" s="47" t="s">
        <v>495</v>
      </c>
      <c r="E427" s="48" t="s">
        <v>3403</v>
      </c>
      <c r="F427" s="49" t="s">
        <v>3404</v>
      </c>
      <c r="G427" s="49" t="s">
        <v>3404</v>
      </c>
      <c r="H427" s="50" t="s">
        <v>3404</v>
      </c>
      <c r="I427" s="46" t="s">
        <v>439</v>
      </c>
      <c r="J427" s="46">
        <v>221</v>
      </c>
      <c r="K427" s="49">
        <v>221</v>
      </c>
      <c r="L427" s="49" t="s">
        <v>3358</v>
      </c>
      <c r="M427" s="51">
        <v>104000</v>
      </c>
      <c r="N427" s="51">
        <f t="shared" si="80"/>
        <v>34000</v>
      </c>
      <c r="O427" s="51">
        <v>34434.782608695597</v>
      </c>
      <c r="P427" s="51">
        <v>138000</v>
      </c>
      <c r="Q427" s="51">
        <f t="shared" si="81"/>
        <v>44765.217391304272</v>
      </c>
      <c r="R427" s="52">
        <f t="shared" si="82"/>
        <v>148765.21739130426</v>
      </c>
      <c r="S427" s="53">
        <v>148700</v>
      </c>
      <c r="T427" s="54"/>
      <c r="U427" s="55" t="s">
        <v>22</v>
      </c>
      <c r="V427" s="55" t="s">
        <v>2524</v>
      </c>
      <c r="W427" s="55"/>
      <c r="X427" s="56"/>
      <c r="Y427" s="57" t="s">
        <v>7684</v>
      </c>
      <c r="Z427" s="57"/>
      <c r="AA427" s="58"/>
      <c r="AB427" s="58"/>
      <c r="AC427" s="58"/>
      <c r="AD427" s="58"/>
      <c r="AE427" s="58"/>
      <c r="AF427" s="58"/>
      <c r="AG427" s="58">
        <v>420000</v>
      </c>
      <c r="AH427" s="58"/>
      <c r="AI427" s="58"/>
      <c r="AJ427" s="58">
        <v>330000</v>
      </c>
      <c r="AK427" s="58"/>
      <c r="AL427" s="58"/>
      <c r="AM427" s="58"/>
      <c r="AN427" s="58"/>
      <c r="AO427" s="58"/>
      <c r="AP427" s="58"/>
      <c r="AQ427" s="58">
        <v>300000</v>
      </c>
      <c r="AR427" s="59">
        <f t="shared" si="83"/>
        <v>3</v>
      </c>
      <c r="AS427" s="59">
        <f t="shared" si="84"/>
        <v>1050000</v>
      </c>
      <c r="AT427" s="58">
        <f t="shared" si="86"/>
        <v>350000</v>
      </c>
      <c r="AU427" s="58">
        <f t="shared" si="87"/>
        <v>300000</v>
      </c>
      <c r="AV427" s="59">
        <f t="shared" si="88"/>
        <v>201300</v>
      </c>
      <c r="AW427" s="59">
        <f t="shared" si="89"/>
        <v>151300</v>
      </c>
      <c r="AX427" s="60">
        <f t="shared" si="85"/>
        <v>1.3537323470073974</v>
      </c>
      <c r="AY427" s="58">
        <v>300000</v>
      </c>
    </row>
    <row r="428" spans="1:51" ht="47.25" x14ac:dyDescent="0.25">
      <c r="A428" s="45">
        <v>947</v>
      </c>
      <c r="B428" s="46" t="s">
        <v>3405</v>
      </c>
      <c r="C428" s="47" t="s">
        <v>3357</v>
      </c>
      <c r="D428" s="47" t="s">
        <v>495</v>
      </c>
      <c r="E428" s="48" t="s">
        <v>3406</v>
      </c>
      <c r="F428" s="49" t="s">
        <v>3407</v>
      </c>
      <c r="G428" s="49" t="s">
        <v>3407</v>
      </c>
      <c r="H428" s="50" t="s">
        <v>3407</v>
      </c>
      <c r="I428" s="46" t="s">
        <v>439</v>
      </c>
      <c r="J428" s="46">
        <v>221</v>
      </c>
      <c r="K428" s="49">
        <v>221</v>
      </c>
      <c r="L428" s="49" t="s">
        <v>3358</v>
      </c>
      <c r="M428" s="51">
        <v>104000</v>
      </c>
      <c r="N428" s="51">
        <f t="shared" si="80"/>
        <v>34000</v>
      </c>
      <c r="O428" s="51">
        <v>34434.782608695597</v>
      </c>
      <c r="P428" s="51">
        <v>138000</v>
      </c>
      <c r="Q428" s="51">
        <f t="shared" si="81"/>
        <v>44765.217391304272</v>
      </c>
      <c r="R428" s="52">
        <f t="shared" si="82"/>
        <v>148765.21739130426</v>
      </c>
      <c r="S428" s="53">
        <v>148700</v>
      </c>
      <c r="T428" s="54" t="s">
        <v>3132</v>
      </c>
      <c r="U428" s="55" t="s">
        <v>197</v>
      </c>
      <c r="V428" s="55" t="s">
        <v>2524</v>
      </c>
      <c r="W428" s="55"/>
      <c r="X428" s="56"/>
      <c r="Y428" s="57" t="s">
        <v>7684</v>
      </c>
      <c r="Z428" s="57"/>
      <c r="AA428" s="58"/>
      <c r="AB428" s="58"/>
      <c r="AC428" s="58"/>
      <c r="AD428" s="58"/>
      <c r="AE428" s="58"/>
      <c r="AF428" s="58"/>
      <c r="AG428" s="58">
        <v>420000</v>
      </c>
      <c r="AH428" s="58"/>
      <c r="AI428" s="58"/>
      <c r="AJ428" s="58">
        <v>330000</v>
      </c>
      <c r="AK428" s="58"/>
      <c r="AL428" s="58"/>
      <c r="AM428" s="58"/>
      <c r="AN428" s="58"/>
      <c r="AO428" s="58"/>
      <c r="AP428" s="58"/>
      <c r="AQ428" s="58">
        <v>300000</v>
      </c>
      <c r="AR428" s="59">
        <f t="shared" si="83"/>
        <v>3</v>
      </c>
      <c r="AS428" s="59">
        <f t="shared" si="84"/>
        <v>1050000</v>
      </c>
      <c r="AT428" s="58">
        <f t="shared" si="86"/>
        <v>350000</v>
      </c>
      <c r="AU428" s="58">
        <f t="shared" si="87"/>
        <v>300000</v>
      </c>
      <c r="AV428" s="59">
        <f t="shared" si="88"/>
        <v>201300</v>
      </c>
      <c r="AW428" s="59">
        <f t="shared" si="89"/>
        <v>151300</v>
      </c>
      <c r="AX428" s="60">
        <f t="shared" si="85"/>
        <v>1.3537323470073974</v>
      </c>
      <c r="AY428" s="58">
        <v>300000</v>
      </c>
    </row>
    <row r="429" spans="1:51" ht="31.5" x14ac:dyDescent="0.25">
      <c r="A429" s="45">
        <v>949</v>
      </c>
      <c r="B429" s="46" t="s">
        <v>3412</v>
      </c>
      <c r="C429" s="47" t="s">
        <v>3357</v>
      </c>
      <c r="D429" s="47" t="s">
        <v>495</v>
      </c>
      <c r="E429" s="48" t="s">
        <v>3413</v>
      </c>
      <c r="F429" s="49" t="s">
        <v>3414</v>
      </c>
      <c r="G429" s="49" t="s">
        <v>3414</v>
      </c>
      <c r="H429" s="50" t="s">
        <v>3414</v>
      </c>
      <c r="I429" s="46" t="s">
        <v>439</v>
      </c>
      <c r="J429" s="46">
        <v>221</v>
      </c>
      <c r="K429" s="49">
        <v>221</v>
      </c>
      <c r="L429" s="49" t="s">
        <v>3358</v>
      </c>
      <c r="M429" s="51">
        <v>104000</v>
      </c>
      <c r="N429" s="51">
        <f t="shared" si="80"/>
        <v>34000</v>
      </c>
      <c r="O429" s="51">
        <v>34434.782608695597</v>
      </c>
      <c r="P429" s="51">
        <v>138000</v>
      </c>
      <c r="Q429" s="51">
        <f t="shared" si="81"/>
        <v>44765.217391304272</v>
      </c>
      <c r="R429" s="52">
        <f t="shared" si="82"/>
        <v>148765.21739130426</v>
      </c>
      <c r="S429" s="53">
        <v>148700</v>
      </c>
      <c r="T429" s="54" t="s">
        <v>3123</v>
      </c>
      <c r="U429" s="55" t="s">
        <v>198</v>
      </c>
      <c r="V429" s="55" t="s">
        <v>2524</v>
      </c>
      <c r="W429" s="55" t="s">
        <v>94</v>
      </c>
      <c r="X429" s="56">
        <v>43294</v>
      </c>
      <c r="Y429" s="57" t="s">
        <v>7684</v>
      </c>
      <c r="Z429" s="57"/>
      <c r="AA429" s="58"/>
      <c r="AB429" s="58"/>
      <c r="AC429" s="58"/>
      <c r="AD429" s="58"/>
      <c r="AE429" s="58"/>
      <c r="AF429" s="58"/>
      <c r="AG429" s="58">
        <v>420000</v>
      </c>
      <c r="AH429" s="58"/>
      <c r="AI429" s="58"/>
      <c r="AJ429" s="58">
        <v>330000</v>
      </c>
      <c r="AK429" s="58"/>
      <c r="AL429" s="58"/>
      <c r="AM429" s="58"/>
      <c r="AN429" s="58"/>
      <c r="AO429" s="58"/>
      <c r="AP429" s="58"/>
      <c r="AQ429" s="58">
        <v>300000</v>
      </c>
      <c r="AR429" s="59">
        <f t="shared" si="83"/>
        <v>3</v>
      </c>
      <c r="AS429" s="59">
        <f t="shared" si="84"/>
        <v>1050000</v>
      </c>
      <c r="AT429" s="58">
        <f t="shared" si="86"/>
        <v>350000</v>
      </c>
      <c r="AU429" s="58">
        <f t="shared" si="87"/>
        <v>300000</v>
      </c>
      <c r="AV429" s="59">
        <f t="shared" si="88"/>
        <v>201300</v>
      </c>
      <c r="AW429" s="59">
        <f t="shared" si="89"/>
        <v>151300</v>
      </c>
      <c r="AX429" s="60">
        <f t="shared" si="85"/>
        <v>1.3537323470073974</v>
      </c>
      <c r="AY429" s="58">
        <v>300000</v>
      </c>
    </row>
    <row r="430" spans="1:51" ht="31.5" x14ac:dyDescent="0.25">
      <c r="A430" s="45">
        <v>950</v>
      </c>
      <c r="B430" s="46" t="s">
        <v>3415</v>
      </c>
      <c r="C430" s="47" t="s">
        <v>3357</v>
      </c>
      <c r="D430" s="47" t="s">
        <v>495</v>
      </c>
      <c r="E430" s="48" t="s">
        <v>3416</v>
      </c>
      <c r="F430" s="49" t="s">
        <v>3417</v>
      </c>
      <c r="G430" s="49" t="s">
        <v>3417</v>
      </c>
      <c r="H430" s="50" t="s">
        <v>3417</v>
      </c>
      <c r="I430" s="46" t="s">
        <v>439</v>
      </c>
      <c r="J430" s="46">
        <v>221</v>
      </c>
      <c r="K430" s="49">
        <v>221</v>
      </c>
      <c r="L430" s="49" t="s">
        <v>3358</v>
      </c>
      <c r="M430" s="51">
        <v>104000</v>
      </c>
      <c r="N430" s="51">
        <f t="shared" si="80"/>
        <v>34000</v>
      </c>
      <c r="O430" s="51">
        <v>34434.782608695597</v>
      </c>
      <c r="P430" s="51">
        <v>138000</v>
      </c>
      <c r="Q430" s="51">
        <f t="shared" si="81"/>
        <v>44765.217391304272</v>
      </c>
      <c r="R430" s="52">
        <f t="shared" si="82"/>
        <v>148765.21739130426</v>
      </c>
      <c r="S430" s="53">
        <v>148700</v>
      </c>
      <c r="T430" s="54" t="s">
        <v>3123</v>
      </c>
      <c r="U430" s="55" t="s">
        <v>26</v>
      </c>
      <c r="V430" s="55" t="s">
        <v>2524</v>
      </c>
      <c r="W430" s="55" t="s">
        <v>1759</v>
      </c>
      <c r="X430" s="56">
        <v>43320</v>
      </c>
      <c r="Y430" s="57" t="s">
        <v>7684</v>
      </c>
      <c r="Z430" s="57"/>
      <c r="AA430" s="58"/>
      <c r="AB430" s="58"/>
      <c r="AC430" s="58"/>
      <c r="AD430" s="58"/>
      <c r="AE430" s="58"/>
      <c r="AF430" s="58"/>
      <c r="AG430" s="58">
        <v>420000</v>
      </c>
      <c r="AH430" s="58">
        <v>420000</v>
      </c>
      <c r="AI430" s="58"/>
      <c r="AJ430" s="58">
        <v>330000</v>
      </c>
      <c r="AK430" s="58"/>
      <c r="AL430" s="58"/>
      <c r="AM430" s="58"/>
      <c r="AN430" s="58"/>
      <c r="AO430" s="58"/>
      <c r="AP430" s="58"/>
      <c r="AQ430" s="58">
        <v>300000</v>
      </c>
      <c r="AR430" s="59">
        <f t="shared" si="83"/>
        <v>4</v>
      </c>
      <c r="AS430" s="59">
        <f t="shared" si="84"/>
        <v>1470000</v>
      </c>
      <c r="AT430" s="58">
        <f t="shared" si="86"/>
        <v>367500</v>
      </c>
      <c r="AU430" s="58">
        <f t="shared" si="87"/>
        <v>300000</v>
      </c>
      <c r="AV430" s="59">
        <f t="shared" si="88"/>
        <v>218800</v>
      </c>
      <c r="AW430" s="59">
        <f t="shared" si="89"/>
        <v>151300</v>
      </c>
      <c r="AX430" s="60">
        <f t="shared" si="85"/>
        <v>1.4714189643577673</v>
      </c>
      <c r="AY430" s="58">
        <v>300000</v>
      </c>
    </row>
    <row r="431" spans="1:51" ht="31.5" x14ac:dyDescent="0.25">
      <c r="A431" s="45">
        <v>29</v>
      </c>
      <c r="B431" s="46" t="s">
        <v>561</v>
      </c>
      <c r="C431" s="47" t="s">
        <v>562</v>
      </c>
      <c r="D431" s="47" t="s">
        <v>467</v>
      </c>
      <c r="E431" s="62">
        <v>18.48</v>
      </c>
      <c r="F431" s="49" t="s">
        <v>563</v>
      </c>
      <c r="G431" s="49" t="s">
        <v>563</v>
      </c>
      <c r="H431" s="50" t="s">
        <v>564</v>
      </c>
      <c r="I431" s="46" t="s">
        <v>497</v>
      </c>
      <c r="J431" s="46">
        <v>4</v>
      </c>
      <c r="K431" s="49">
        <v>4</v>
      </c>
      <c r="L431" s="49" t="s">
        <v>565</v>
      </c>
      <c r="M431" s="51">
        <v>171000</v>
      </c>
      <c r="N431" s="51">
        <f t="shared" si="80"/>
        <v>62000</v>
      </c>
      <c r="O431" s="51">
        <v>62608.695652173898</v>
      </c>
      <c r="P431" s="51">
        <v>233000</v>
      </c>
      <c r="Q431" s="51">
        <f t="shared" si="81"/>
        <v>81391.304347826066</v>
      </c>
      <c r="R431" s="52">
        <f t="shared" si="82"/>
        <v>252391.30434782605</v>
      </c>
      <c r="S431" s="53">
        <v>252300</v>
      </c>
      <c r="T431" s="54">
        <v>0</v>
      </c>
      <c r="U431" s="55" t="s">
        <v>2615</v>
      </c>
      <c r="V431" s="55" t="s">
        <v>6385</v>
      </c>
      <c r="W431" s="55" t="s">
        <v>173</v>
      </c>
      <c r="X431" s="56">
        <v>43294</v>
      </c>
      <c r="Y431" s="57" t="e">
        <f>VLOOKUP(B431,'[2]DVKT TYC (đang phê duyệt)'!$B$6:$Z$119,25,0)</f>
        <v>#N/A</v>
      </c>
      <c r="Z431" s="57"/>
      <c r="AA431" s="58">
        <v>300000</v>
      </c>
      <c r="AB431" s="58"/>
      <c r="AC431" s="58"/>
      <c r="AD431" s="58"/>
      <c r="AE431" s="58"/>
      <c r="AF431" s="58"/>
      <c r="AG431" s="58"/>
      <c r="AH431" s="58"/>
      <c r="AI431" s="58"/>
      <c r="AJ431" s="58">
        <v>323000</v>
      </c>
      <c r="AK431" s="58"/>
      <c r="AL431" s="58"/>
      <c r="AM431" s="58"/>
      <c r="AN431" s="58"/>
      <c r="AO431" s="58"/>
      <c r="AP431" s="58"/>
      <c r="AQ431" s="58">
        <v>356000</v>
      </c>
      <c r="AR431" s="59">
        <f t="shared" si="83"/>
        <v>3</v>
      </c>
      <c r="AS431" s="59">
        <f t="shared" si="84"/>
        <v>979000</v>
      </c>
      <c r="AT431" s="58">
        <f t="shared" si="86"/>
        <v>326300</v>
      </c>
      <c r="AU431" s="58">
        <f t="shared" si="87"/>
        <v>300000</v>
      </c>
      <c r="AV431" s="59">
        <f t="shared" si="88"/>
        <v>74000</v>
      </c>
      <c r="AW431" s="59">
        <f>AT431-S431</f>
        <v>74000</v>
      </c>
      <c r="AX431" s="60">
        <f t="shared" si="85"/>
        <v>0.29330162504954416</v>
      </c>
      <c r="AY431" s="58">
        <v>300000</v>
      </c>
    </row>
    <row r="432" spans="1:51" ht="31.5" x14ac:dyDescent="0.25">
      <c r="A432" s="45">
        <v>1498</v>
      </c>
      <c r="B432" s="46" t="s">
        <v>4890</v>
      </c>
      <c r="C432" s="47" t="s">
        <v>4888</v>
      </c>
      <c r="D432" s="47" t="s">
        <v>549</v>
      </c>
      <c r="E432" s="48" t="s">
        <v>4886</v>
      </c>
      <c r="F432" s="49" t="s">
        <v>4887</v>
      </c>
      <c r="G432" s="49" t="s">
        <v>4891</v>
      </c>
      <c r="H432" s="50" t="s">
        <v>4887</v>
      </c>
      <c r="I432" s="46" t="s">
        <v>499</v>
      </c>
      <c r="J432" s="46">
        <v>790</v>
      </c>
      <c r="K432" s="49">
        <v>790</v>
      </c>
      <c r="L432" s="49" t="s">
        <v>4889</v>
      </c>
      <c r="M432" s="51">
        <v>270000</v>
      </c>
      <c r="N432" s="51">
        <f t="shared" si="80"/>
        <v>68000</v>
      </c>
      <c r="O432" s="51">
        <v>68869.565217391297</v>
      </c>
      <c r="P432" s="51">
        <v>338000</v>
      </c>
      <c r="Q432" s="51">
        <f t="shared" si="81"/>
        <v>89530.434782608689</v>
      </c>
      <c r="R432" s="52">
        <f t="shared" si="82"/>
        <v>359530.4347826087</v>
      </c>
      <c r="S432" s="53">
        <v>359500</v>
      </c>
      <c r="T432" s="54">
        <v>0</v>
      </c>
      <c r="U432" s="55" t="s">
        <v>199</v>
      </c>
      <c r="V432" s="55" t="s">
        <v>4643</v>
      </c>
      <c r="W432" s="55" t="s">
        <v>173</v>
      </c>
      <c r="X432" s="56">
        <v>43294</v>
      </c>
      <c r="Y432" s="57" t="s">
        <v>7684</v>
      </c>
      <c r="Z432" s="57"/>
      <c r="AA432" s="58"/>
      <c r="AB432" s="58"/>
      <c r="AC432" s="58"/>
      <c r="AD432" s="58"/>
      <c r="AE432" s="58">
        <v>156000</v>
      </c>
      <c r="AF432" s="58"/>
      <c r="AG432" s="58"/>
      <c r="AH432" s="58">
        <v>300000</v>
      </c>
      <c r="AI432" s="58"/>
      <c r="AJ432" s="58"/>
      <c r="AK432" s="58"/>
      <c r="AL432" s="58"/>
      <c r="AM432" s="58"/>
      <c r="AN432" s="58"/>
      <c r="AO432" s="58"/>
      <c r="AP432" s="58"/>
      <c r="AQ432" s="58">
        <v>471000</v>
      </c>
      <c r="AR432" s="59">
        <f t="shared" si="83"/>
        <v>3</v>
      </c>
      <c r="AS432" s="59">
        <f t="shared" si="84"/>
        <v>927000</v>
      </c>
      <c r="AT432" s="58">
        <f t="shared" si="86"/>
        <v>309000</v>
      </c>
      <c r="AU432" s="58">
        <f t="shared" si="87"/>
        <v>156000</v>
      </c>
      <c r="AV432" s="59">
        <f t="shared" si="88"/>
        <v>-50500</v>
      </c>
      <c r="AW432" s="59">
        <f>AU432-S432</f>
        <v>-203500</v>
      </c>
      <c r="AX432" s="60">
        <f t="shared" si="85"/>
        <v>-0.14047287899860916</v>
      </c>
      <c r="AY432" s="58">
        <v>309000</v>
      </c>
    </row>
    <row r="433" spans="1:51" ht="31.5" x14ac:dyDescent="0.25">
      <c r="A433" s="45">
        <v>832</v>
      </c>
      <c r="B433" s="46" t="s">
        <v>3054</v>
      </c>
      <c r="C433" s="47" t="s">
        <v>3055</v>
      </c>
      <c r="D433" s="47" t="s">
        <v>2560</v>
      </c>
      <c r="E433" s="62">
        <v>5.67</v>
      </c>
      <c r="F433" s="49" t="s">
        <v>3056</v>
      </c>
      <c r="G433" s="49" t="s">
        <v>3056</v>
      </c>
      <c r="H433" s="50" t="s">
        <v>3056</v>
      </c>
      <c r="I433" s="46" t="s">
        <v>439</v>
      </c>
      <c r="J433" s="46">
        <v>178</v>
      </c>
      <c r="K433" s="49">
        <v>178</v>
      </c>
      <c r="L433" s="49" t="s">
        <v>3057</v>
      </c>
      <c r="M433" s="51">
        <v>205000</v>
      </c>
      <c r="N433" s="51">
        <f t="shared" si="80"/>
        <v>68000</v>
      </c>
      <c r="O433" s="51">
        <v>68869.565217391297</v>
      </c>
      <c r="P433" s="51">
        <v>273000</v>
      </c>
      <c r="Q433" s="51">
        <f t="shared" si="81"/>
        <v>89530.434782608689</v>
      </c>
      <c r="R433" s="52">
        <f t="shared" si="82"/>
        <v>294530.4347826087</v>
      </c>
      <c r="S433" s="53">
        <v>294500</v>
      </c>
      <c r="T433" s="54" t="s">
        <v>2727</v>
      </c>
      <c r="U433" s="55" t="s">
        <v>441</v>
      </c>
      <c r="V433" s="55" t="s">
        <v>2524</v>
      </c>
      <c r="W433" s="55" t="s">
        <v>173</v>
      </c>
      <c r="X433" s="56">
        <v>43294</v>
      </c>
      <c r="Y433" s="57" t="e">
        <f>VLOOKUP(B433,'[2]DVKT TYC (đang phê duyệt)'!$B$6:$Z$119,25,0)</f>
        <v>#N/A</v>
      </c>
      <c r="Z433" s="57"/>
      <c r="AA433" s="58"/>
      <c r="AB433" s="58"/>
      <c r="AC433" s="58"/>
      <c r="AD433" s="58"/>
      <c r="AE433" s="58"/>
      <c r="AF433" s="58"/>
      <c r="AG433" s="58"/>
      <c r="AH433" s="58">
        <v>1064000</v>
      </c>
      <c r="AI433" s="58"/>
      <c r="AJ433" s="58">
        <v>314400</v>
      </c>
      <c r="AK433" s="58"/>
      <c r="AL433" s="58"/>
      <c r="AM433" s="58"/>
      <c r="AN433" s="58"/>
      <c r="AO433" s="58"/>
      <c r="AP433" s="58"/>
      <c r="AQ433" s="58">
        <v>374000</v>
      </c>
      <c r="AR433" s="59">
        <f t="shared" si="83"/>
        <v>3</v>
      </c>
      <c r="AS433" s="59">
        <f t="shared" si="84"/>
        <v>1752400</v>
      </c>
      <c r="AT433" s="58">
        <f t="shared" si="86"/>
        <v>584100</v>
      </c>
      <c r="AU433" s="58">
        <f t="shared" si="87"/>
        <v>314400</v>
      </c>
      <c r="AV433" s="59">
        <f t="shared" si="88"/>
        <v>289600</v>
      </c>
      <c r="AW433" s="59">
        <f>AT433-S433</f>
        <v>289600</v>
      </c>
      <c r="AX433" s="60">
        <f t="shared" si="85"/>
        <v>0.9833616298811545</v>
      </c>
      <c r="AY433" s="58">
        <v>314400</v>
      </c>
    </row>
    <row r="434" spans="1:51" ht="31.5" x14ac:dyDescent="0.25">
      <c r="A434" s="45">
        <v>711</v>
      </c>
      <c r="B434" s="46" t="s">
        <v>2621</v>
      </c>
      <c r="C434" s="47" t="s">
        <v>2622</v>
      </c>
      <c r="D434" s="47" t="s">
        <v>2618</v>
      </c>
      <c r="E434" s="48" t="s">
        <v>2623</v>
      </c>
      <c r="F434" s="49" t="s">
        <v>2624</v>
      </c>
      <c r="G434" s="49" t="s">
        <v>2624</v>
      </c>
      <c r="H434" s="50" t="s">
        <v>2624</v>
      </c>
      <c r="I434" s="46" t="s">
        <v>439</v>
      </c>
      <c r="J434" s="46">
        <v>88</v>
      </c>
      <c r="K434" s="49">
        <v>88</v>
      </c>
      <c r="L434" s="49" t="s">
        <v>2625</v>
      </c>
      <c r="M434" s="51">
        <v>188000</v>
      </c>
      <c r="N434" s="51">
        <f t="shared" si="80"/>
        <v>40000</v>
      </c>
      <c r="O434" s="51">
        <v>40695.652173913099</v>
      </c>
      <c r="P434" s="51">
        <v>228000</v>
      </c>
      <c r="Q434" s="51">
        <f t="shared" si="81"/>
        <v>52904.347826087032</v>
      </c>
      <c r="R434" s="52">
        <f t="shared" si="82"/>
        <v>240904.34782608703</v>
      </c>
      <c r="S434" s="53">
        <v>240900</v>
      </c>
      <c r="T434" s="54">
        <v>0</v>
      </c>
      <c r="U434" s="55" t="s">
        <v>471</v>
      </c>
      <c r="V434" s="55" t="s">
        <v>1197</v>
      </c>
      <c r="W434" s="55" t="s">
        <v>173</v>
      </c>
      <c r="X434" s="56">
        <v>43294</v>
      </c>
      <c r="Y434" s="57" t="s">
        <v>7685</v>
      </c>
      <c r="Z434" s="57"/>
      <c r="AA434" s="58"/>
      <c r="AB434" s="58"/>
      <c r="AC434" s="58"/>
      <c r="AD434" s="58"/>
      <c r="AE434" s="58"/>
      <c r="AF434" s="58"/>
      <c r="AG434" s="58">
        <v>868000</v>
      </c>
      <c r="AH434" s="58"/>
      <c r="AI434" s="58"/>
      <c r="AJ434" s="58"/>
      <c r="AK434" s="58"/>
      <c r="AL434" s="58"/>
      <c r="AM434" s="58">
        <v>429000</v>
      </c>
      <c r="AN434" s="58"/>
      <c r="AO434" s="58"/>
      <c r="AP434" s="58"/>
      <c r="AQ434" s="58">
        <v>329000</v>
      </c>
      <c r="AR434" s="59">
        <f t="shared" si="83"/>
        <v>3</v>
      </c>
      <c r="AS434" s="59">
        <f t="shared" si="84"/>
        <v>1626000</v>
      </c>
      <c r="AT434" s="58">
        <f t="shared" si="86"/>
        <v>542000</v>
      </c>
      <c r="AU434" s="58">
        <f t="shared" si="87"/>
        <v>329000</v>
      </c>
      <c r="AV434" s="59">
        <f t="shared" si="88"/>
        <v>301100</v>
      </c>
      <c r="AW434" s="59">
        <f t="shared" ref="AW434:AW469" si="90">AU434-S434</f>
        <v>88100</v>
      </c>
      <c r="AX434" s="60">
        <f t="shared" si="85"/>
        <v>1.249896222498962</v>
      </c>
      <c r="AY434" s="58">
        <v>329000</v>
      </c>
    </row>
    <row r="435" spans="1:51" ht="63" x14ac:dyDescent="0.25">
      <c r="A435" s="45">
        <v>2010</v>
      </c>
      <c r="B435" s="46" t="s">
        <v>6593</v>
      </c>
      <c r="C435" s="47" t="s">
        <v>6594</v>
      </c>
      <c r="D435" s="47" t="s">
        <v>6402</v>
      </c>
      <c r="E435" s="48" t="s">
        <v>6595</v>
      </c>
      <c r="F435" s="49" t="s">
        <v>6596</v>
      </c>
      <c r="G435" s="49" t="s">
        <v>6596</v>
      </c>
      <c r="H435" s="50" t="s">
        <v>6596</v>
      </c>
      <c r="I435" s="46"/>
      <c r="J435" s="46">
        <v>1501</v>
      </c>
      <c r="K435" s="49">
        <v>1501</v>
      </c>
      <c r="L435" s="49" t="s">
        <v>6597</v>
      </c>
      <c r="M435" s="51">
        <v>270000</v>
      </c>
      <c r="N435" s="51">
        <f t="shared" si="80"/>
        <v>25000</v>
      </c>
      <c r="O435" s="51">
        <v>25043.4782608696</v>
      </c>
      <c r="P435" s="51">
        <v>295000</v>
      </c>
      <c r="Q435" s="51">
        <f t="shared" si="81"/>
        <v>32556.52173913048</v>
      </c>
      <c r="R435" s="52">
        <f t="shared" si="82"/>
        <v>302556.52173913049</v>
      </c>
      <c r="S435" s="53">
        <v>302500</v>
      </c>
      <c r="T435" s="54" t="s">
        <v>6325</v>
      </c>
      <c r="U435" s="55" t="s">
        <v>180</v>
      </c>
      <c r="V435" s="55" t="s">
        <v>434</v>
      </c>
      <c r="W435" s="55" t="s">
        <v>29</v>
      </c>
      <c r="X435" s="56">
        <v>43294</v>
      </c>
      <c r="Y435" s="57" t="s">
        <v>7685</v>
      </c>
      <c r="Z435" s="57"/>
      <c r="AA435" s="58"/>
      <c r="AB435" s="58"/>
      <c r="AC435" s="58"/>
      <c r="AD435" s="58"/>
      <c r="AE435" s="58"/>
      <c r="AF435" s="58"/>
      <c r="AG435" s="58">
        <v>393000</v>
      </c>
      <c r="AH435" s="58"/>
      <c r="AI435" s="58"/>
      <c r="AJ435" s="58">
        <v>329800</v>
      </c>
      <c r="AK435" s="58"/>
      <c r="AL435" s="58"/>
      <c r="AM435" s="58">
        <v>388000</v>
      </c>
      <c r="AN435" s="58"/>
      <c r="AO435" s="58"/>
      <c r="AP435" s="58"/>
      <c r="AQ435" s="58">
        <v>351000</v>
      </c>
      <c r="AR435" s="59">
        <f t="shared" si="83"/>
        <v>4</v>
      </c>
      <c r="AS435" s="59">
        <f t="shared" si="84"/>
        <v>1461800</v>
      </c>
      <c r="AT435" s="58">
        <f t="shared" si="86"/>
        <v>365500</v>
      </c>
      <c r="AU435" s="58">
        <f t="shared" si="87"/>
        <v>329800</v>
      </c>
      <c r="AV435" s="59">
        <f t="shared" si="88"/>
        <v>63000</v>
      </c>
      <c r="AW435" s="59">
        <f t="shared" si="90"/>
        <v>27300</v>
      </c>
      <c r="AX435" s="60">
        <f t="shared" si="85"/>
        <v>0.20826446280991728</v>
      </c>
      <c r="AY435" s="58">
        <v>329800</v>
      </c>
    </row>
    <row r="436" spans="1:51" ht="31.5" x14ac:dyDescent="0.25">
      <c r="A436" s="45">
        <v>1343</v>
      </c>
      <c r="B436" s="46" t="s">
        <v>4489</v>
      </c>
      <c r="C436" s="47" t="s">
        <v>4490</v>
      </c>
      <c r="D436" s="47" t="s">
        <v>1945</v>
      </c>
      <c r="E436" s="48" t="s">
        <v>4491</v>
      </c>
      <c r="F436" s="49" t="s">
        <v>4492</v>
      </c>
      <c r="G436" s="49" t="s">
        <v>4492</v>
      </c>
      <c r="H436" s="50" t="s">
        <v>4492</v>
      </c>
      <c r="I436" s="46" t="s">
        <v>497</v>
      </c>
      <c r="J436" s="46">
        <v>650</v>
      </c>
      <c r="K436" s="49">
        <v>650</v>
      </c>
      <c r="L436" s="49" t="s">
        <v>4493</v>
      </c>
      <c r="M436" s="51">
        <v>224000</v>
      </c>
      <c r="N436" s="51">
        <f t="shared" si="80"/>
        <v>68000</v>
      </c>
      <c r="O436" s="51">
        <v>68869.565217391297</v>
      </c>
      <c r="P436" s="51">
        <v>292000</v>
      </c>
      <c r="Q436" s="51">
        <f t="shared" si="81"/>
        <v>89530.434782608689</v>
      </c>
      <c r="R436" s="52">
        <f t="shared" si="82"/>
        <v>313530.4347826087</v>
      </c>
      <c r="S436" s="53">
        <v>313500</v>
      </c>
      <c r="T436" s="54" t="s">
        <v>4179</v>
      </c>
      <c r="U436" s="55" t="s">
        <v>22</v>
      </c>
      <c r="V436" s="55" t="s">
        <v>23</v>
      </c>
      <c r="W436" s="55" t="s">
        <v>24</v>
      </c>
      <c r="X436" s="56">
        <v>43294</v>
      </c>
      <c r="Y436" s="57" t="s">
        <v>7684</v>
      </c>
      <c r="Z436" s="57"/>
      <c r="AA436" s="58"/>
      <c r="AB436" s="58"/>
      <c r="AC436" s="58"/>
      <c r="AD436" s="58"/>
      <c r="AE436" s="58"/>
      <c r="AF436" s="58"/>
      <c r="AG436" s="58">
        <v>1000000</v>
      </c>
      <c r="AH436" s="58"/>
      <c r="AI436" s="58"/>
      <c r="AJ436" s="58">
        <v>337200</v>
      </c>
      <c r="AK436" s="58"/>
      <c r="AL436" s="58"/>
      <c r="AM436" s="58"/>
      <c r="AN436" s="58"/>
      <c r="AO436" s="58"/>
      <c r="AP436" s="58"/>
      <c r="AQ436" s="58">
        <v>402000</v>
      </c>
      <c r="AR436" s="59">
        <f t="shared" si="83"/>
        <v>3</v>
      </c>
      <c r="AS436" s="59">
        <f t="shared" si="84"/>
        <v>1739200</v>
      </c>
      <c r="AT436" s="58">
        <f t="shared" si="86"/>
        <v>579700</v>
      </c>
      <c r="AU436" s="58">
        <f t="shared" si="87"/>
        <v>337200</v>
      </c>
      <c r="AV436" s="59">
        <f t="shared" si="88"/>
        <v>266200</v>
      </c>
      <c r="AW436" s="59">
        <f t="shared" si="90"/>
        <v>23700</v>
      </c>
      <c r="AX436" s="60">
        <f t="shared" si="85"/>
        <v>0.84912280701754383</v>
      </c>
      <c r="AY436" s="58">
        <v>337200</v>
      </c>
    </row>
    <row r="437" spans="1:51" ht="31.5" x14ac:dyDescent="0.25">
      <c r="A437" s="45">
        <v>1117</v>
      </c>
      <c r="B437" s="46" t="s">
        <v>3844</v>
      </c>
      <c r="C437" s="47" t="s">
        <v>3838</v>
      </c>
      <c r="D437" s="47" t="s">
        <v>2020</v>
      </c>
      <c r="E437" s="48" t="s">
        <v>3845</v>
      </c>
      <c r="F437" s="49" t="s">
        <v>3842</v>
      </c>
      <c r="G437" s="49" t="s">
        <v>3843</v>
      </c>
      <c r="H437" s="50" t="s">
        <v>3842</v>
      </c>
      <c r="I437" s="46" t="s">
        <v>439</v>
      </c>
      <c r="J437" s="46">
        <v>529</v>
      </c>
      <c r="K437" s="49">
        <v>529</v>
      </c>
      <c r="L437" s="49" t="s">
        <v>3839</v>
      </c>
      <c r="M437" s="51">
        <v>194000</v>
      </c>
      <c r="N437" s="51">
        <f t="shared" si="80"/>
        <v>48000</v>
      </c>
      <c r="O437" s="51">
        <v>48521.739130434798</v>
      </c>
      <c r="P437" s="51">
        <v>242000</v>
      </c>
      <c r="Q437" s="51">
        <f t="shared" si="81"/>
        <v>63078.260869565238</v>
      </c>
      <c r="R437" s="52">
        <f t="shared" si="82"/>
        <v>257078.26086956525</v>
      </c>
      <c r="S437" s="53">
        <v>257000</v>
      </c>
      <c r="T437" s="54" t="s">
        <v>3602</v>
      </c>
      <c r="U437" s="55" t="s">
        <v>90</v>
      </c>
      <c r="V437" s="55" t="s">
        <v>23</v>
      </c>
      <c r="W437" s="55" t="s">
        <v>24</v>
      </c>
      <c r="X437" s="56">
        <v>43294</v>
      </c>
      <c r="Y437" s="57" t="s">
        <v>7684</v>
      </c>
      <c r="Z437" s="57"/>
      <c r="AA437" s="58"/>
      <c r="AB437" s="58"/>
      <c r="AC437" s="58"/>
      <c r="AD437" s="58"/>
      <c r="AE437" s="58"/>
      <c r="AF437" s="58"/>
      <c r="AG437" s="58">
        <v>530000</v>
      </c>
      <c r="AH437" s="58"/>
      <c r="AI437" s="58"/>
      <c r="AJ437" s="58">
        <v>500000</v>
      </c>
      <c r="AK437" s="58"/>
      <c r="AL437" s="58"/>
      <c r="AM437" s="58"/>
      <c r="AN437" s="58"/>
      <c r="AO437" s="58"/>
      <c r="AP437" s="58"/>
      <c r="AQ437" s="58">
        <v>338000</v>
      </c>
      <c r="AR437" s="59">
        <f t="shared" si="83"/>
        <v>3</v>
      </c>
      <c r="AS437" s="59">
        <f t="shared" si="84"/>
        <v>1368000</v>
      </c>
      <c r="AT437" s="58">
        <f t="shared" si="86"/>
        <v>456000</v>
      </c>
      <c r="AU437" s="58">
        <f t="shared" si="87"/>
        <v>338000</v>
      </c>
      <c r="AV437" s="59">
        <f t="shared" si="88"/>
        <v>199000</v>
      </c>
      <c r="AW437" s="59">
        <f t="shared" si="90"/>
        <v>81000</v>
      </c>
      <c r="AX437" s="60">
        <f t="shared" si="85"/>
        <v>0.77431906614785984</v>
      </c>
      <c r="AY437" s="58">
        <v>338000</v>
      </c>
    </row>
    <row r="438" spans="1:51" ht="47.25" x14ac:dyDescent="0.25">
      <c r="A438" s="45">
        <v>1119</v>
      </c>
      <c r="B438" s="46" t="s">
        <v>3850</v>
      </c>
      <c r="C438" s="47" t="s">
        <v>3838</v>
      </c>
      <c r="D438" s="47" t="s">
        <v>2020</v>
      </c>
      <c r="E438" s="48" t="s">
        <v>3851</v>
      </c>
      <c r="F438" s="49" t="s">
        <v>3848</v>
      </c>
      <c r="G438" s="49" t="s">
        <v>3849</v>
      </c>
      <c r="H438" s="50" t="s">
        <v>3848</v>
      </c>
      <c r="I438" s="46" t="s">
        <v>439</v>
      </c>
      <c r="J438" s="46">
        <v>529</v>
      </c>
      <c r="K438" s="49">
        <v>529</v>
      </c>
      <c r="L438" s="49" t="s">
        <v>3839</v>
      </c>
      <c r="M438" s="51">
        <v>194000</v>
      </c>
      <c r="N438" s="51">
        <f t="shared" si="80"/>
        <v>48000</v>
      </c>
      <c r="O438" s="51">
        <v>48521.739130434798</v>
      </c>
      <c r="P438" s="51">
        <v>242000</v>
      </c>
      <c r="Q438" s="51">
        <f t="shared" si="81"/>
        <v>63078.260869565238</v>
      </c>
      <c r="R438" s="52">
        <f t="shared" si="82"/>
        <v>257078.26086956525</v>
      </c>
      <c r="S438" s="53">
        <v>257000</v>
      </c>
      <c r="T438" s="54" t="s">
        <v>3610</v>
      </c>
      <c r="U438" s="55" t="s">
        <v>90</v>
      </c>
      <c r="V438" s="55" t="s">
        <v>23</v>
      </c>
      <c r="W438" s="55" t="s">
        <v>24</v>
      </c>
      <c r="X438" s="56">
        <v>43294</v>
      </c>
      <c r="Y438" s="57" t="s">
        <v>7684</v>
      </c>
      <c r="Z438" s="57"/>
      <c r="AA438" s="58"/>
      <c r="AB438" s="58"/>
      <c r="AC438" s="58"/>
      <c r="AD438" s="58"/>
      <c r="AE438" s="58"/>
      <c r="AF438" s="58"/>
      <c r="AG438" s="58">
        <v>530000</v>
      </c>
      <c r="AH438" s="58"/>
      <c r="AI438" s="58"/>
      <c r="AJ438" s="58">
        <v>370000</v>
      </c>
      <c r="AK438" s="58"/>
      <c r="AL438" s="58"/>
      <c r="AM438" s="58"/>
      <c r="AN438" s="58"/>
      <c r="AO438" s="58"/>
      <c r="AP438" s="58"/>
      <c r="AQ438" s="58">
        <v>338000</v>
      </c>
      <c r="AR438" s="59">
        <f t="shared" si="83"/>
        <v>3</v>
      </c>
      <c r="AS438" s="59">
        <f t="shared" si="84"/>
        <v>1238000</v>
      </c>
      <c r="AT438" s="58">
        <f t="shared" si="86"/>
        <v>412700</v>
      </c>
      <c r="AU438" s="58">
        <f t="shared" si="87"/>
        <v>338000</v>
      </c>
      <c r="AV438" s="59">
        <f t="shared" si="88"/>
        <v>155700</v>
      </c>
      <c r="AW438" s="59">
        <f t="shared" si="90"/>
        <v>81000</v>
      </c>
      <c r="AX438" s="60">
        <f t="shared" si="85"/>
        <v>0.60583657587548645</v>
      </c>
      <c r="AY438" s="58">
        <v>338000</v>
      </c>
    </row>
    <row r="439" spans="1:51" ht="47.25" x14ac:dyDescent="0.25">
      <c r="A439" s="45">
        <v>1120</v>
      </c>
      <c r="B439" s="46" t="s">
        <v>3852</v>
      </c>
      <c r="C439" s="47" t="s">
        <v>3838</v>
      </c>
      <c r="D439" s="47" t="s">
        <v>2020</v>
      </c>
      <c r="E439" s="48" t="s">
        <v>3853</v>
      </c>
      <c r="F439" s="49" t="s">
        <v>3854</v>
      </c>
      <c r="G439" s="49" t="s">
        <v>3855</v>
      </c>
      <c r="H439" s="50" t="s">
        <v>3854</v>
      </c>
      <c r="I439" s="46" t="s">
        <v>439</v>
      </c>
      <c r="J439" s="46">
        <v>529</v>
      </c>
      <c r="K439" s="49">
        <v>529</v>
      </c>
      <c r="L439" s="49" t="s">
        <v>3839</v>
      </c>
      <c r="M439" s="51">
        <v>194000</v>
      </c>
      <c r="N439" s="51">
        <f t="shared" si="80"/>
        <v>48000</v>
      </c>
      <c r="O439" s="51">
        <v>48521.739130434798</v>
      </c>
      <c r="P439" s="51">
        <v>242000</v>
      </c>
      <c r="Q439" s="51">
        <f t="shared" si="81"/>
        <v>63078.260869565238</v>
      </c>
      <c r="R439" s="52">
        <f t="shared" si="82"/>
        <v>257078.26086956525</v>
      </c>
      <c r="S439" s="53">
        <v>257000</v>
      </c>
      <c r="T439" s="54" t="s">
        <v>3610</v>
      </c>
      <c r="U439" s="55" t="s">
        <v>26</v>
      </c>
      <c r="V439" s="55" t="s">
        <v>23</v>
      </c>
      <c r="W439" s="55" t="s">
        <v>27</v>
      </c>
      <c r="X439" s="56">
        <v>43294</v>
      </c>
      <c r="Y439" s="57" t="s">
        <v>7684</v>
      </c>
      <c r="Z439" s="57"/>
      <c r="AA439" s="58"/>
      <c r="AB439" s="58"/>
      <c r="AC439" s="58"/>
      <c r="AD439" s="58"/>
      <c r="AE439" s="58"/>
      <c r="AF439" s="58"/>
      <c r="AG439" s="58">
        <v>530000</v>
      </c>
      <c r="AH439" s="58"/>
      <c r="AI439" s="58"/>
      <c r="AJ439" s="58">
        <v>1150000</v>
      </c>
      <c r="AK439" s="58"/>
      <c r="AL439" s="58"/>
      <c r="AM439" s="58">
        <v>535000</v>
      </c>
      <c r="AN439" s="58"/>
      <c r="AO439" s="58"/>
      <c r="AP439" s="58"/>
      <c r="AQ439" s="58">
        <v>338000</v>
      </c>
      <c r="AR439" s="59">
        <f t="shared" si="83"/>
        <v>4</v>
      </c>
      <c r="AS439" s="59">
        <f t="shared" si="84"/>
        <v>2553000</v>
      </c>
      <c r="AT439" s="58">
        <f t="shared" si="86"/>
        <v>638300</v>
      </c>
      <c r="AU439" s="58">
        <f t="shared" si="87"/>
        <v>338000</v>
      </c>
      <c r="AV439" s="59">
        <f t="shared" si="88"/>
        <v>381300</v>
      </c>
      <c r="AW439" s="59">
        <f t="shared" si="90"/>
        <v>81000</v>
      </c>
      <c r="AX439" s="60">
        <f t="shared" si="85"/>
        <v>1.4836575875486382</v>
      </c>
      <c r="AY439" s="58">
        <v>338000</v>
      </c>
    </row>
    <row r="440" spans="1:51" ht="47.25" x14ac:dyDescent="0.25">
      <c r="A440" s="45">
        <v>1122</v>
      </c>
      <c r="B440" s="46" t="s">
        <v>3860</v>
      </c>
      <c r="C440" s="47" t="s">
        <v>3838</v>
      </c>
      <c r="D440" s="47" t="s">
        <v>2020</v>
      </c>
      <c r="E440" s="48" t="s">
        <v>3861</v>
      </c>
      <c r="F440" s="49" t="s">
        <v>3858</v>
      </c>
      <c r="G440" s="49" t="s">
        <v>3859</v>
      </c>
      <c r="H440" s="50" t="s">
        <v>3858</v>
      </c>
      <c r="I440" s="46" t="s">
        <v>439</v>
      </c>
      <c r="J440" s="46">
        <v>529</v>
      </c>
      <c r="K440" s="49">
        <v>529</v>
      </c>
      <c r="L440" s="49" t="s">
        <v>3839</v>
      </c>
      <c r="M440" s="51">
        <v>194000</v>
      </c>
      <c r="N440" s="51">
        <f t="shared" si="80"/>
        <v>48000</v>
      </c>
      <c r="O440" s="51">
        <v>48521.739130434798</v>
      </c>
      <c r="P440" s="51">
        <v>242000</v>
      </c>
      <c r="Q440" s="51">
        <f t="shared" si="81"/>
        <v>63078.260869565238</v>
      </c>
      <c r="R440" s="52">
        <f t="shared" si="82"/>
        <v>257078.26086956525</v>
      </c>
      <c r="S440" s="53">
        <v>257000</v>
      </c>
      <c r="T440" s="54" t="s">
        <v>3617</v>
      </c>
      <c r="U440" s="55" t="s">
        <v>26</v>
      </c>
      <c r="V440" s="55" t="s">
        <v>23</v>
      </c>
      <c r="W440" s="55" t="s">
        <v>27</v>
      </c>
      <c r="X440" s="56">
        <v>43294</v>
      </c>
      <c r="Y440" s="57" t="s">
        <v>7684</v>
      </c>
      <c r="Z440" s="57"/>
      <c r="AA440" s="58"/>
      <c r="AB440" s="58"/>
      <c r="AC440" s="58"/>
      <c r="AD440" s="58"/>
      <c r="AE440" s="58"/>
      <c r="AF440" s="58"/>
      <c r="AG440" s="58">
        <v>530000</v>
      </c>
      <c r="AH440" s="58"/>
      <c r="AI440" s="58"/>
      <c r="AJ440" s="58">
        <v>380000</v>
      </c>
      <c r="AK440" s="58"/>
      <c r="AL440" s="58"/>
      <c r="AM440" s="58"/>
      <c r="AN440" s="58"/>
      <c r="AO440" s="58"/>
      <c r="AP440" s="58"/>
      <c r="AQ440" s="58">
        <v>338000</v>
      </c>
      <c r="AR440" s="59">
        <f t="shared" si="83"/>
        <v>3</v>
      </c>
      <c r="AS440" s="59">
        <f t="shared" si="84"/>
        <v>1248000</v>
      </c>
      <c r="AT440" s="58">
        <f t="shared" si="86"/>
        <v>416000</v>
      </c>
      <c r="AU440" s="58">
        <f t="shared" si="87"/>
        <v>338000</v>
      </c>
      <c r="AV440" s="59">
        <f t="shared" si="88"/>
        <v>159000</v>
      </c>
      <c r="AW440" s="59">
        <f t="shared" si="90"/>
        <v>81000</v>
      </c>
      <c r="AX440" s="60">
        <f t="shared" si="85"/>
        <v>0.61867704280155644</v>
      </c>
      <c r="AY440" s="58">
        <v>338000</v>
      </c>
    </row>
    <row r="441" spans="1:51" ht="31.5" x14ac:dyDescent="0.25">
      <c r="A441" s="45">
        <v>1992</v>
      </c>
      <c r="B441" s="46" t="s">
        <v>6499</v>
      </c>
      <c r="C441" s="47" t="s">
        <v>6500</v>
      </c>
      <c r="D441" s="47" t="s">
        <v>6402</v>
      </c>
      <c r="E441" s="48" t="s">
        <v>6501</v>
      </c>
      <c r="F441" s="49" t="s">
        <v>6502</v>
      </c>
      <c r="G441" s="49" t="s">
        <v>6502</v>
      </c>
      <c r="H441" s="50" t="s">
        <v>6502</v>
      </c>
      <c r="I441" s="46"/>
      <c r="J441" s="46">
        <v>1472</v>
      </c>
      <c r="K441" s="49">
        <v>1472</v>
      </c>
      <c r="L441" s="49" t="s">
        <v>6503</v>
      </c>
      <c r="M441" s="51">
        <v>250000</v>
      </c>
      <c r="N441" s="51">
        <f t="shared" si="80"/>
        <v>23000</v>
      </c>
      <c r="O441" s="51">
        <v>23478.260869565202</v>
      </c>
      <c r="P441" s="51">
        <v>273000</v>
      </c>
      <c r="Q441" s="51">
        <f t="shared" si="81"/>
        <v>30521.739130434762</v>
      </c>
      <c r="R441" s="52">
        <f t="shared" si="82"/>
        <v>280521.73913043475</v>
      </c>
      <c r="S441" s="53">
        <v>280500</v>
      </c>
      <c r="T441" s="54" t="s">
        <v>6282</v>
      </c>
      <c r="U441" s="55" t="s">
        <v>200</v>
      </c>
      <c r="V441" s="55" t="s">
        <v>421</v>
      </c>
      <c r="W441" s="55" t="s">
        <v>195</v>
      </c>
      <c r="X441" s="56">
        <v>43294</v>
      </c>
      <c r="Y441" s="57" t="s">
        <v>7684</v>
      </c>
      <c r="Z441" s="57"/>
      <c r="AA441" s="58"/>
      <c r="AB441" s="58"/>
      <c r="AC441" s="58"/>
      <c r="AD441" s="58"/>
      <c r="AE441" s="58"/>
      <c r="AF441" s="58"/>
      <c r="AG441" s="58">
        <v>346000</v>
      </c>
      <c r="AH441" s="58"/>
      <c r="AI441" s="58">
        <v>424000</v>
      </c>
      <c r="AJ441" s="58">
        <v>361000</v>
      </c>
      <c r="AK441" s="58"/>
      <c r="AL441" s="58"/>
      <c r="AM441" s="58"/>
      <c r="AN441" s="58"/>
      <c r="AO441" s="58"/>
      <c r="AP441" s="58"/>
      <c r="AQ441" s="58">
        <v>395000</v>
      </c>
      <c r="AR441" s="59">
        <f t="shared" si="83"/>
        <v>4</v>
      </c>
      <c r="AS441" s="59">
        <f t="shared" si="84"/>
        <v>1526000</v>
      </c>
      <c r="AT441" s="58">
        <f t="shared" si="86"/>
        <v>381500</v>
      </c>
      <c r="AU441" s="58">
        <f t="shared" si="87"/>
        <v>346000</v>
      </c>
      <c r="AV441" s="59">
        <f t="shared" si="88"/>
        <v>101000</v>
      </c>
      <c r="AW441" s="59">
        <f t="shared" si="90"/>
        <v>65500</v>
      </c>
      <c r="AX441" s="60">
        <f t="shared" si="85"/>
        <v>0.36007130124777187</v>
      </c>
      <c r="AY441" s="58">
        <v>346000</v>
      </c>
    </row>
    <row r="442" spans="1:51" ht="31.5" x14ac:dyDescent="0.25">
      <c r="A442" s="45">
        <v>755</v>
      </c>
      <c r="B442" s="46" t="s">
        <v>2796</v>
      </c>
      <c r="C442" s="47" t="s">
        <v>2797</v>
      </c>
      <c r="D442" s="47" t="s">
        <v>495</v>
      </c>
      <c r="E442" s="48" t="s">
        <v>2798</v>
      </c>
      <c r="F442" s="49" t="s">
        <v>2799</v>
      </c>
      <c r="G442" s="49" t="s">
        <v>2799</v>
      </c>
      <c r="H442" s="50" t="s">
        <v>2800</v>
      </c>
      <c r="I442" s="46" t="s">
        <v>499</v>
      </c>
      <c r="J442" s="46">
        <v>140</v>
      </c>
      <c r="K442" s="49">
        <v>140</v>
      </c>
      <c r="L442" s="49" t="s">
        <v>2801</v>
      </c>
      <c r="M442" s="51">
        <v>187000</v>
      </c>
      <c r="N442" s="51">
        <f t="shared" si="80"/>
        <v>68000</v>
      </c>
      <c r="O442" s="51">
        <v>68869.565217391297</v>
      </c>
      <c r="P442" s="51">
        <v>255000</v>
      </c>
      <c r="Q442" s="51">
        <f t="shared" si="81"/>
        <v>89530.434782608689</v>
      </c>
      <c r="R442" s="52">
        <f t="shared" si="82"/>
        <v>276530.4347826087</v>
      </c>
      <c r="S442" s="53">
        <v>276500</v>
      </c>
      <c r="T442" s="54">
        <v>0</v>
      </c>
      <c r="U442" s="55" t="s">
        <v>471</v>
      </c>
      <c r="V442" s="55" t="s">
        <v>1197</v>
      </c>
      <c r="W442" s="55" t="s">
        <v>173</v>
      </c>
      <c r="X442" s="56">
        <v>43294</v>
      </c>
      <c r="Y442" s="57" t="s">
        <v>7684</v>
      </c>
      <c r="Z442" s="57"/>
      <c r="AA442" s="58"/>
      <c r="AB442" s="58"/>
      <c r="AC442" s="58"/>
      <c r="AD442" s="58"/>
      <c r="AE442" s="58"/>
      <c r="AF442" s="58"/>
      <c r="AG442" s="58">
        <v>600000</v>
      </c>
      <c r="AH442" s="58"/>
      <c r="AI442" s="58"/>
      <c r="AJ442" s="58">
        <v>357000</v>
      </c>
      <c r="AK442" s="58"/>
      <c r="AL442" s="58"/>
      <c r="AM442" s="58"/>
      <c r="AN442" s="58"/>
      <c r="AO442" s="58"/>
      <c r="AP442" s="58"/>
      <c r="AQ442" s="58">
        <v>347000</v>
      </c>
      <c r="AR442" s="59">
        <f t="shared" si="83"/>
        <v>3</v>
      </c>
      <c r="AS442" s="59">
        <f t="shared" si="84"/>
        <v>1304000</v>
      </c>
      <c r="AT442" s="58">
        <f t="shared" si="86"/>
        <v>434700</v>
      </c>
      <c r="AU442" s="58">
        <f t="shared" si="87"/>
        <v>347000</v>
      </c>
      <c r="AV442" s="59">
        <f t="shared" si="88"/>
        <v>158200</v>
      </c>
      <c r="AW442" s="59">
        <f t="shared" si="90"/>
        <v>70500</v>
      </c>
      <c r="AX442" s="60">
        <f t="shared" si="85"/>
        <v>0.57215189873417716</v>
      </c>
      <c r="AY442" s="58">
        <v>347000</v>
      </c>
    </row>
    <row r="443" spans="1:51" ht="31.5" x14ac:dyDescent="0.25">
      <c r="A443" s="45">
        <v>757</v>
      </c>
      <c r="B443" s="46" t="s">
        <v>2805</v>
      </c>
      <c r="C443" s="47" t="s">
        <v>2797</v>
      </c>
      <c r="D443" s="47" t="s">
        <v>2525</v>
      </c>
      <c r="E443" s="48" t="s">
        <v>2806</v>
      </c>
      <c r="F443" s="49" t="s">
        <v>2807</v>
      </c>
      <c r="G443" s="49" t="s">
        <v>2807</v>
      </c>
      <c r="H443" s="50" t="s">
        <v>2807</v>
      </c>
      <c r="I443" s="46" t="s">
        <v>439</v>
      </c>
      <c r="J443" s="46">
        <v>140</v>
      </c>
      <c r="K443" s="49">
        <v>140</v>
      </c>
      <c r="L443" s="49" t="s">
        <v>2801</v>
      </c>
      <c r="M443" s="51">
        <v>187000</v>
      </c>
      <c r="N443" s="51">
        <f t="shared" si="80"/>
        <v>68000</v>
      </c>
      <c r="O443" s="51">
        <v>68869.565217391297</v>
      </c>
      <c r="P443" s="51">
        <v>255000</v>
      </c>
      <c r="Q443" s="51">
        <f t="shared" si="81"/>
        <v>89530.434782608689</v>
      </c>
      <c r="R443" s="52">
        <f t="shared" si="82"/>
        <v>276530.4347826087</v>
      </c>
      <c r="S443" s="53">
        <v>276500</v>
      </c>
      <c r="T443" s="54">
        <v>0</v>
      </c>
      <c r="U443" s="55" t="s">
        <v>471</v>
      </c>
      <c r="V443" s="55" t="s">
        <v>1197</v>
      </c>
      <c r="W443" s="55" t="s">
        <v>29</v>
      </c>
      <c r="X443" s="56">
        <v>43294</v>
      </c>
      <c r="Y443" s="57" t="s">
        <v>7684</v>
      </c>
      <c r="Z443" s="57"/>
      <c r="AA443" s="58"/>
      <c r="AB443" s="58"/>
      <c r="AC443" s="58"/>
      <c r="AD443" s="58"/>
      <c r="AE443" s="58"/>
      <c r="AF443" s="58"/>
      <c r="AG443" s="58">
        <v>600000</v>
      </c>
      <c r="AH443" s="58"/>
      <c r="AI443" s="58"/>
      <c r="AJ443" s="58">
        <v>357000</v>
      </c>
      <c r="AK443" s="58"/>
      <c r="AL443" s="58"/>
      <c r="AM443" s="58"/>
      <c r="AN443" s="58"/>
      <c r="AO443" s="58"/>
      <c r="AP443" s="58"/>
      <c r="AQ443" s="58">
        <v>347000</v>
      </c>
      <c r="AR443" s="59">
        <f t="shared" si="83"/>
        <v>3</v>
      </c>
      <c r="AS443" s="59">
        <f t="shared" si="84"/>
        <v>1304000</v>
      </c>
      <c r="AT443" s="58">
        <f t="shared" si="86"/>
        <v>434700</v>
      </c>
      <c r="AU443" s="58">
        <f t="shared" si="87"/>
        <v>347000</v>
      </c>
      <c r="AV443" s="59">
        <f t="shared" si="88"/>
        <v>158200</v>
      </c>
      <c r="AW443" s="59">
        <f t="shared" si="90"/>
        <v>70500</v>
      </c>
      <c r="AX443" s="60">
        <f t="shared" si="85"/>
        <v>0.57215189873417716</v>
      </c>
      <c r="AY443" s="58">
        <v>347000</v>
      </c>
    </row>
    <row r="444" spans="1:51" ht="31.5" x14ac:dyDescent="0.25">
      <c r="A444" s="45">
        <v>758</v>
      </c>
      <c r="B444" s="46" t="s">
        <v>2808</v>
      </c>
      <c r="C444" s="47" t="s">
        <v>2797</v>
      </c>
      <c r="D444" s="47" t="s">
        <v>496</v>
      </c>
      <c r="E444" s="48" t="s">
        <v>2786</v>
      </c>
      <c r="F444" s="49" t="s">
        <v>2787</v>
      </c>
      <c r="G444" s="49" t="s">
        <v>2809</v>
      </c>
      <c r="H444" s="50" t="s">
        <v>2787</v>
      </c>
      <c r="I444" s="46" t="s">
        <v>499</v>
      </c>
      <c r="J444" s="46">
        <v>140</v>
      </c>
      <c r="K444" s="49">
        <v>140</v>
      </c>
      <c r="L444" s="49" t="s">
        <v>2801</v>
      </c>
      <c r="M444" s="51">
        <v>187000</v>
      </c>
      <c r="N444" s="51">
        <f t="shared" si="80"/>
        <v>68000</v>
      </c>
      <c r="O444" s="51">
        <v>68869.565217391297</v>
      </c>
      <c r="P444" s="51">
        <v>255000</v>
      </c>
      <c r="Q444" s="51">
        <f t="shared" si="81"/>
        <v>89530.434782608689</v>
      </c>
      <c r="R444" s="52">
        <f t="shared" si="82"/>
        <v>276530.4347826087</v>
      </c>
      <c r="S444" s="53">
        <v>276500</v>
      </c>
      <c r="T444" s="54">
        <v>0</v>
      </c>
      <c r="U444" s="55" t="s">
        <v>471</v>
      </c>
      <c r="V444" s="55" t="s">
        <v>1197</v>
      </c>
      <c r="W444" s="55" t="s">
        <v>173</v>
      </c>
      <c r="X444" s="56">
        <v>43294</v>
      </c>
      <c r="Y444" s="57" t="s">
        <v>7684</v>
      </c>
      <c r="Z444" s="57"/>
      <c r="AA444" s="58"/>
      <c r="AB444" s="58"/>
      <c r="AC444" s="58"/>
      <c r="AD444" s="58"/>
      <c r="AE444" s="58"/>
      <c r="AF444" s="58"/>
      <c r="AG444" s="58">
        <v>600000</v>
      </c>
      <c r="AH444" s="58"/>
      <c r="AI444" s="58"/>
      <c r="AJ444" s="58">
        <v>357000</v>
      </c>
      <c r="AK444" s="58"/>
      <c r="AL444" s="58"/>
      <c r="AM444" s="58"/>
      <c r="AN444" s="58"/>
      <c r="AO444" s="58"/>
      <c r="AP444" s="58"/>
      <c r="AQ444" s="58">
        <v>347000</v>
      </c>
      <c r="AR444" s="59">
        <f t="shared" si="83"/>
        <v>3</v>
      </c>
      <c r="AS444" s="59">
        <f t="shared" si="84"/>
        <v>1304000</v>
      </c>
      <c r="AT444" s="58">
        <f t="shared" si="86"/>
        <v>434700</v>
      </c>
      <c r="AU444" s="58">
        <f t="shared" si="87"/>
        <v>347000</v>
      </c>
      <c r="AV444" s="59">
        <f t="shared" si="88"/>
        <v>158200</v>
      </c>
      <c r="AW444" s="59">
        <f t="shared" si="90"/>
        <v>70500</v>
      </c>
      <c r="AX444" s="60">
        <f t="shared" si="85"/>
        <v>0.57215189873417716</v>
      </c>
      <c r="AY444" s="58">
        <v>347000</v>
      </c>
    </row>
    <row r="445" spans="1:51" ht="47.25" x14ac:dyDescent="0.25">
      <c r="A445" s="45">
        <v>2112</v>
      </c>
      <c r="B445" s="46" t="s">
        <v>7015</v>
      </c>
      <c r="C445" s="47" t="s">
        <v>7016</v>
      </c>
      <c r="D445" s="47" t="s">
        <v>6439</v>
      </c>
      <c r="E445" s="48" t="s">
        <v>7017</v>
      </c>
      <c r="F445" s="49" t="s">
        <v>7018</v>
      </c>
      <c r="G445" s="49" t="s">
        <v>7018</v>
      </c>
      <c r="H445" s="50" t="s">
        <v>7018</v>
      </c>
      <c r="I445" s="46"/>
      <c r="J445" s="46">
        <v>1765</v>
      </c>
      <c r="K445" s="49">
        <v>1765</v>
      </c>
      <c r="L445" s="49" t="s">
        <v>7019</v>
      </c>
      <c r="M445" s="51">
        <v>192000</v>
      </c>
      <c r="N445" s="51">
        <f t="shared" si="80"/>
        <v>109000</v>
      </c>
      <c r="O445" s="51">
        <v>109565.217391304</v>
      </c>
      <c r="P445" s="51">
        <v>301000</v>
      </c>
      <c r="Q445" s="51">
        <f t="shared" si="81"/>
        <v>142434.78260869521</v>
      </c>
      <c r="R445" s="52">
        <f t="shared" si="82"/>
        <v>334434.78260869521</v>
      </c>
      <c r="S445" s="53">
        <v>334400</v>
      </c>
      <c r="T445" s="54" t="s">
        <v>7014</v>
      </c>
      <c r="U445" s="55" t="s">
        <v>6440</v>
      </c>
      <c r="V445" s="55" t="s">
        <v>6978</v>
      </c>
      <c r="W445" s="55" t="s">
        <v>195</v>
      </c>
      <c r="X445" s="56">
        <v>43294</v>
      </c>
      <c r="Y445" s="57" t="s">
        <v>7684</v>
      </c>
      <c r="Z445" s="57"/>
      <c r="AA445" s="58"/>
      <c r="AB445" s="58"/>
      <c r="AC445" s="58"/>
      <c r="AD445" s="58"/>
      <c r="AE445" s="58"/>
      <c r="AF445" s="58">
        <v>350000</v>
      </c>
      <c r="AG445" s="58">
        <v>552000</v>
      </c>
      <c r="AH445" s="58"/>
      <c r="AI445" s="58"/>
      <c r="AJ445" s="58">
        <v>411000</v>
      </c>
      <c r="AK445" s="58"/>
      <c r="AL445" s="58"/>
      <c r="AM445" s="58"/>
      <c r="AN445" s="58"/>
      <c r="AO445" s="58"/>
      <c r="AP445" s="58"/>
      <c r="AQ445" s="58">
        <v>484000</v>
      </c>
      <c r="AR445" s="59">
        <f t="shared" si="83"/>
        <v>4</v>
      </c>
      <c r="AS445" s="59">
        <f t="shared" si="84"/>
        <v>1797000</v>
      </c>
      <c r="AT445" s="58">
        <f t="shared" si="86"/>
        <v>449300</v>
      </c>
      <c r="AU445" s="58">
        <f t="shared" si="87"/>
        <v>350000</v>
      </c>
      <c r="AV445" s="59">
        <f t="shared" si="88"/>
        <v>114900</v>
      </c>
      <c r="AW445" s="59">
        <f t="shared" si="90"/>
        <v>15600</v>
      </c>
      <c r="AX445" s="60">
        <f t="shared" si="85"/>
        <v>0.34360047846889952</v>
      </c>
      <c r="AY445" s="58">
        <v>350000</v>
      </c>
    </row>
    <row r="446" spans="1:51" ht="31.5" x14ac:dyDescent="0.25">
      <c r="A446" s="45">
        <v>1876</v>
      </c>
      <c r="B446" s="46" t="s">
        <v>6079</v>
      </c>
      <c r="C446" s="47" t="s">
        <v>6064</v>
      </c>
      <c r="D446" s="47" t="s">
        <v>4315</v>
      </c>
      <c r="E446" s="48" t="s">
        <v>6080</v>
      </c>
      <c r="F446" s="49" t="s">
        <v>6078</v>
      </c>
      <c r="G446" s="49" t="s">
        <v>6078</v>
      </c>
      <c r="H446" s="50" t="s">
        <v>6078</v>
      </c>
      <c r="I446" s="46" t="s">
        <v>30</v>
      </c>
      <c r="J446" s="46">
        <v>1052</v>
      </c>
      <c r="K446" s="49">
        <v>1052</v>
      </c>
      <c r="L446" s="49" t="s">
        <v>6065</v>
      </c>
      <c r="M446" s="51">
        <v>210000</v>
      </c>
      <c r="N446" s="51">
        <f t="shared" si="80"/>
        <v>103000</v>
      </c>
      <c r="O446" s="51">
        <v>103304.347826087</v>
      </c>
      <c r="P446" s="51">
        <v>313000</v>
      </c>
      <c r="Q446" s="51">
        <f t="shared" si="81"/>
        <v>134295.65217391311</v>
      </c>
      <c r="R446" s="52">
        <f t="shared" si="82"/>
        <v>344295.65217391308</v>
      </c>
      <c r="S446" s="53">
        <v>344200</v>
      </c>
      <c r="T446" s="54">
        <v>0</v>
      </c>
      <c r="U446" s="55" t="s">
        <v>200</v>
      </c>
      <c r="V446" s="55" t="s">
        <v>421</v>
      </c>
      <c r="W446" s="55" t="s">
        <v>196</v>
      </c>
      <c r="X446" s="56">
        <v>43294</v>
      </c>
      <c r="Y446" s="57" t="s">
        <v>7684</v>
      </c>
      <c r="Z446" s="57"/>
      <c r="AA446" s="58"/>
      <c r="AB446" s="58"/>
      <c r="AC446" s="58"/>
      <c r="AD446" s="58"/>
      <c r="AE446" s="58"/>
      <c r="AF446" s="58"/>
      <c r="AG446" s="58"/>
      <c r="AH446" s="58">
        <v>943000</v>
      </c>
      <c r="AI446" s="58"/>
      <c r="AJ446" s="58">
        <v>354000</v>
      </c>
      <c r="AK446" s="58">
        <v>930000</v>
      </c>
      <c r="AL446" s="58"/>
      <c r="AM446" s="58"/>
      <c r="AN446" s="58"/>
      <c r="AO446" s="58"/>
      <c r="AP446" s="58"/>
      <c r="AQ446" s="58">
        <v>414000</v>
      </c>
      <c r="AR446" s="59">
        <f t="shared" si="83"/>
        <v>4</v>
      </c>
      <c r="AS446" s="59">
        <f t="shared" si="84"/>
        <v>2641000</v>
      </c>
      <c r="AT446" s="58">
        <f t="shared" si="86"/>
        <v>660300</v>
      </c>
      <c r="AU446" s="58">
        <f t="shared" si="87"/>
        <v>354000</v>
      </c>
      <c r="AV446" s="59">
        <f t="shared" si="88"/>
        <v>316100</v>
      </c>
      <c r="AW446" s="59">
        <f t="shared" si="90"/>
        <v>9800</v>
      </c>
      <c r="AX446" s="60">
        <f t="shared" si="85"/>
        <v>0.91836141778036029</v>
      </c>
      <c r="AY446" s="58">
        <v>354000</v>
      </c>
    </row>
    <row r="447" spans="1:51" ht="31.5" x14ac:dyDescent="0.25">
      <c r="A447" s="45">
        <v>805</v>
      </c>
      <c r="B447" s="46" t="s">
        <v>2962</v>
      </c>
      <c r="C447" s="47" t="s">
        <v>2963</v>
      </c>
      <c r="D447" s="47" t="s">
        <v>2614</v>
      </c>
      <c r="E447" s="48" t="s">
        <v>2964</v>
      </c>
      <c r="F447" s="49" t="s">
        <v>2965</v>
      </c>
      <c r="G447" s="49" t="s">
        <v>2965</v>
      </c>
      <c r="H447" s="50" t="s">
        <v>2965</v>
      </c>
      <c r="I447" s="46" t="s">
        <v>439</v>
      </c>
      <c r="J447" s="46">
        <v>168</v>
      </c>
      <c r="K447" s="49">
        <v>168</v>
      </c>
      <c r="L447" s="49" t="s">
        <v>2965</v>
      </c>
      <c r="M447" s="51">
        <v>145000</v>
      </c>
      <c r="N447" s="51">
        <f t="shared" si="80"/>
        <v>111000</v>
      </c>
      <c r="O447" s="51">
        <v>111130.43478260899</v>
      </c>
      <c r="P447" s="51">
        <v>256000</v>
      </c>
      <c r="Q447" s="51">
        <f t="shared" si="81"/>
        <v>144469.5652173917</v>
      </c>
      <c r="R447" s="52">
        <f t="shared" si="82"/>
        <v>289469.5652173917</v>
      </c>
      <c r="S447" s="53">
        <v>289400</v>
      </c>
      <c r="T447" s="54" t="s">
        <v>2613</v>
      </c>
      <c r="U447" s="55" t="s">
        <v>471</v>
      </c>
      <c r="V447" s="55" t="s">
        <v>2524</v>
      </c>
      <c r="W447" s="55" t="s">
        <v>173</v>
      </c>
      <c r="X447" s="56">
        <v>43294</v>
      </c>
      <c r="Y447" s="57" t="s">
        <v>7684</v>
      </c>
      <c r="Z447" s="57"/>
      <c r="AA447" s="58"/>
      <c r="AB447" s="58"/>
      <c r="AC447" s="58"/>
      <c r="AD447" s="58"/>
      <c r="AE447" s="58"/>
      <c r="AF447" s="58"/>
      <c r="AG447" s="58"/>
      <c r="AH447" s="58">
        <v>486000</v>
      </c>
      <c r="AI447" s="58"/>
      <c r="AJ447" s="58">
        <v>266000</v>
      </c>
      <c r="AK447" s="58"/>
      <c r="AL447" s="58"/>
      <c r="AM447" s="58"/>
      <c r="AN447" s="58"/>
      <c r="AO447" s="58"/>
      <c r="AP447" s="58"/>
      <c r="AQ447" s="58">
        <v>313000</v>
      </c>
      <c r="AR447" s="59">
        <f t="shared" si="83"/>
        <v>3</v>
      </c>
      <c r="AS447" s="59">
        <f t="shared" si="84"/>
        <v>1065000</v>
      </c>
      <c r="AT447" s="58">
        <f t="shared" si="86"/>
        <v>355000</v>
      </c>
      <c r="AU447" s="58">
        <f t="shared" si="87"/>
        <v>266000</v>
      </c>
      <c r="AV447" s="59">
        <f t="shared" si="88"/>
        <v>65600</v>
      </c>
      <c r="AW447" s="59">
        <f t="shared" si="90"/>
        <v>-23400</v>
      </c>
      <c r="AX447" s="60">
        <f t="shared" si="85"/>
        <v>0.22667588113337933</v>
      </c>
      <c r="AY447" s="58">
        <v>355000</v>
      </c>
    </row>
    <row r="448" spans="1:51" ht="31.5" x14ac:dyDescent="0.25">
      <c r="A448" s="45">
        <v>756</v>
      </c>
      <c r="B448" s="46" t="s">
        <v>2802</v>
      </c>
      <c r="C448" s="47" t="s">
        <v>2797</v>
      </c>
      <c r="D448" s="47" t="s">
        <v>495</v>
      </c>
      <c r="E448" s="48" t="s">
        <v>2803</v>
      </c>
      <c r="F448" s="49" t="s">
        <v>2804</v>
      </c>
      <c r="G448" s="49" t="s">
        <v>2804</v>
      </c>
      <c r="H448" s="50" t="s">
        <v>2804</v>
      </c>
      <c r="I448" s="46" t="s">
        <v>439</v>
      </c>
      <c r="J448" s="46">
        <v>140</v>
      </c>
      <c r="K448" s="49">
        <v>140</v>
      </c>
      <c r="L448" s="49" t="s">
        <v>2801</v>
      </c>
      <c r="M448" s="51">
        <v>187000</v>
      </c>
      <c r="N448" s="51">
        <f t="shared" si="80"/>
        <v>68000</v>
      </c>
      <c r="O448" s="51">
        <v>68869.565217391297</v>
      </c>
      <c r="P448" s="51">
        <v>255000</v>
      </c>
      <c r="Q448" s="51">
        <f t="shared" si="81"/>
        <v>89530.434782608689</v>
      </c>
      <c r="R448" s="52">
        <f t="shared" si="82"/>
        <v>276530.4347826087</v>
      </c>
      <c r="S448" s="53">
        <v>276500</v>
      </c>
      <c r="T448" s="54">
        <v>0</v>
      </c>
      <c r="U448" s="55" t="s">
        <v>471</v>
      </c>
      <c r="V448" s="55" t="s">
        <v>1197</v>
      </c>
      <c r="W448" s="55" t="s">
        <v>173</v>
      </c>
      <c r="X448" s="56">
        <v>43294</v>
      </c>
      <c r="Y448" s="57" t="s">
        <v>7684</v>
      </c>
      <c r="Z448" s="57"/>
      <c r="AA448" s="58"/>
      <c r="AB448" s="58"/>
      <c r="AC448" s="58"/>
      <c r="AD448" s="58"/>
      <c r="AE448" s="58"/>
      <c r="AF448" s="58"/>
      <c r="AG448" s="58">
        <v>600000</v>
      </c>
      <c r="AH448" s="58"/>
      <c r="AI448" s="58"/>
      <c r="AJ448" s="58">
        <v>357000</v>
      </c>
      <c r="AK448" s="58"/>
      <c r="AL448" s="58"/>
      <c r="AM448" s="58"/>
      <c r="AN448" s="58"/>
      <c r="AO448" s="58"/>
      <c r="AP448" s="58"/>
      <c r="AQ448" s="58">
        <v>900000</v>
      </c>
      <c r="AR448" s="59">
        <f t="shared" si="83"/>
        <v>3</v>
      </c>
      <c r="AS448" s="59">
        <f t="shared" si="84"/>
        <v>1857000</v>
      </c>
      <c r="AT448" s="58">
        <f t="shared" si="86"/>
        <v>619000</v>
      </c>
      <c r="AU448" s="58">
        <f t="shared" si="87"/>
        <v>357000</v>
      </c>
      <c r="AV448" s="59">
        <f t="shared" si="88"/>
        <v>342500</v>
      </c>
      <c r="AW448" s="59">
        <f t="shared" si="90"/>
        <v>80500</v>
      </c>
      <c r="AX448" s="60">
        <f t="shared" si="85"/>
        <v>1.2386980108499097</v>
      </c>
      <c r="AY448" s="58">
        <v>357000</v>
      </c>
    </row>
    <row r="449" spans="1:51" ht="47.25" x14ac:dyDescent="0.25">
      <c r="A449" s="45">
        <v>1078</v>
      </c>
      <c r="B449" s="46" t="s">
        <v>3735</v>
      </c>
      <c r="C449" s="47" t="s">
        <v>3730</v>
      </c>
      <c r="D449" s="47" t="s">
        <v>2020</v>
      </c>
      <c r="E449" s="48" t="s">
        <v>3736</v>
      </c>
      <c r="F449" s="49" t="s">
        <v>3732</v>
      </c>
      <c r="G449" s="49" t="s">
        <v>3733</v>
      </c>
      <c r="H449" s="50" t="s">
        <v>3732</v>
      </c>
      <c r="I449" s="46" t="s">
        <v>439</v>
      </c>
      <c r="J449" s="46">
        <v>523</v>
      </c>
      <c r="K449" s="49">
        <v>523</v>
      </c>
      <c r="L449" s="49" t="s">
        <v>3734</v>
      </c>
      <c r="M449" s="51">
        <v>219000</v>
      </c>
      <c r="N449" s="51">
        <f t="shared" si="80"/>
        <v>48000</v>
      </c>
      <c r="O449" s="51">
        <v>48521.739130434798</v>
      </c>
      <c r="P449" s="51">
        <v>267000</v>
      </c>
      <c r="Q449" s="51">
        <f t="shared" si="81"/>
        <v>63078.260869565238</v>
      </c>
      <c r="R449" s="52">
        <f t="shared" si="82"/>
        <v>282078.26086956525</v>
      </c>
      <c r="S449" s="53">
        <v>282000</v>
      </c>
      <c r="T449" s="54">
        <v>0</v>
      </c>
      <c r="U449" s="55" t="s">
        <v>26</v>
      </c>
      <c r="V449" s="55" t="s">
        <v>23</v>
      </c>
      <c r="W449" s="55" t="s">
        <v>27</v>
      </c>
      <c r="X449" s="56">
        <v>43294</v>
      </c>
      <c r="Y449" s="57" t="s">
        <v>7684</v>
      </c>
      <c r="Z449" s="57"/>
      <c r="AA449" s="58"/>
      <c r="AB449" s="58"/>
      <c r="AC449" s="58"/>
      <c r="AD449" s="58"/>
      <c r="AE449" s="58"/>
      <c r="AF449" s="58"/>
      <c r="AG449" s="58">
        <v>547000</v>
      </c>
      <c r="AH449" s="58"/>
      <c r="AI449" s="58"/>
      <c r="AJ449" s="58">
        <v>400000</v>
      </c>
      <c r="AK449" s="58"/>
      <c r="AL449" s="58"/>
      <c r="AM449" s="58"/>
      <c r="AN449" s="58"/>
      <c r="AO449" s="58"/>
      <c r="AP449" s="58"/>
      <c r="AQ449" s="58">
        <v>375000</v>
      </c>
      <c r="AR449" s="59">
        <f t="shared" si="83"/>
        <v>3</v>
      </c>
      <c r="AS449" s="59">
        <f t="shared" si="84"/>
        <v>1322000</v>
      </c>
      <c r="AT449" s="58">
        <f t="shared" si="86"/>
        <v>440700</v>
      </c>
      <c r="AU449" s="58">
        <f t="shared" si="87"/>
        <v>375000</v>
      </c>
      <c r="AV449" s="59">
        <f t="shared" si="88"/>
        <v>158700</v>
      </c>
      <c r="AW449" s="59">
        <f t="shared" si="90"/>
        <v>93000</v>
      </c>
      <c r="AX449" s="60">
        <f t="shared" si="85"/>
        <v>0.56276595744680846</v>
      </c>
      <c r="AY449" s="58">
        <v>375000</v>
      </c>
    </row>
    <row r="450" spans="1:51" ht="47.25" x14ac:dyDescent="0.25">
      <c r="A450" s="45">
        <v>1080</v>
      </c>
      <c r="B450" s="46" t="s">
        <v>3741</v>
      </c>
      <c r="C450" s="47" t="s">
        <v>3730</v>
      </c>
      <c r="D450" s="47" t="s">
        <v>2020</v>
      </c>
      <c r="E450" s="48" t="s">
        <v>3742</v>
      </c>
      <c r="F450" s="49" t="s">
        <v>3739</v>
      </c>
      <c r="G450" s="49" t="s">
        <v>3740</v>
      </c>
      <c r="H450" s="50" t="s">
        <v>3739</v>
      </c>
      <c r="I450" s="46" t="s">
        <v>439</v>
      </c>
      <c r="J450" s="46">
        <v>523</v>
      </c>
      <c r="K450" s="49">
        <v>523</v>
      </c>
      <c r="L450" s="49" t="s">
        <v>3734</v>
      </c>
      <c r="M450" s="51">
        <v>219000</v>
      </c>
      <c r="N450" s="51">
        <f t="shared" si="80"/>
        <v>48000</v>
      </c>
      <c r="O450" s="51">
        <v>48521.739130434798</v>
      </c>
      <c r="P450" s="51">
        <v>267000</v>
      </c>
      <c r="Q450" s="51">
        <f t="shared" si="81"/>
        <v>63078.260869565238</v>
      </c>
      <c r="R450" s="52">
        <f t="shared" si="82"/>
        <v>282078.26086956525</v>
      </c>
      <c r="S450" s="53">
        <v>282000</v>
      </c>
      <c r="T450" s="54">
        <v>0</v>
      </c>
      <c r="U450" s="55" t="s">
        <v>26</v>
      </c>
      <c r="V450" s="55" t="s">
        <v>23</v>
      </c>
      <c r="W450" s="55" t="s">
        <v>27</v>
      </c>
      <c r="X450" s="56">
        <v>43294</v>
      </c>
      <c r="Y450" s="57" t="s">
        <v>7684</v>
      </c>
      <c r="Z450" s="57"/>
      <c r="AA450" s="58"/>
      <c r="AB450" s="58"/>
      <c r="AC450" s="58"/>
      <c r="AD450" s="58"/>
      <c r="AE450" s="58"/>
      <c r="AF450" s="58"/>
      <c r="AG450" s="58">
        <v>547000</v>
      </c>
      <c r="AH450" s="58"/>
      <c r="AI450" s="58"/>
      <c r="AJ450" s="58">
        <v>1150000</v>
      </c>
      <c r="AK450" s="58"/>
      <c r="AL450" s="58"/>
      <c r="AM450" s="58"/>
      <c r="AN450" s="58"/>
      <c r="AO450" s="58"/>
      <c r="AP450" s="58"/>
      <c r="AQ450" s="58">
        <v>375000</v>
      </c>
      <c r="AR450" s="59">
        <f t="shared" si="83"/>
        <v>3</v>
      </c>
      <c r="AS450" s="59">
        <f t="shared" si="84"/>
        <v>2072000</v>
      </c>
      <c r="AT450" s="58">
        <f t="shared" si="86"/>
        <v>690700</v>
      </c>
      <c r="AU450" s="58">
        <f t="shared" si="87"/>
        <v>375000</v>
      </c>
      <c r="AV450" s="59">
        <f t="shared" si="88"/>
        <v>408700</v>
      </c>
      <c r="AW450" s="59">
        <f t="shared" si="90"/>
        <v>93000</v>
      </c>
      <c r="AX450" s="60">
        <f t="shared" si="85"/>
        <v>1.449290780141844</v>
      </c>
      <c r="AY450" s="58">
        <v>375000</v>
      </c>
    </row>
    <row r="451" spans="1:51" ht="47.25" x14ac:dyDescent="0.25">
      <c r="A451" s="45">
        <v>1082</v>
      </c>
      <c r="B451" s="46" t="s">
        <v>3747</v>
      </c>
      <c r="C451" s="47" t="s">
        <v>3730</v>
      </c>
      <c r="D451" s="47" t="s">
        <v>2020</v>
      </c>
      <c r="E451" s="48" t="s">
        <v>3748</v>
      </c>
      <c r="F451" s="49" t="s">
        <v>3745</v>
      </c>
      <c r="G451" s="49" t="s">
        <v>3746</v>
      </c>
      <c r="H451" s="50" t="s">
        <v>3745</v>
      </c>
      <c r="I451" s="46" t="s">
        <v>439</v>
      </c>
      <c r="J451" s="46">
        <v>523</v>
      </c>
      <c r="K451" s="49">
        <v>523</v>
      </c>
      <c r="L451" s="49" t="s">
        <v>3734</v>
      </c>
      <c r="M451" s="51">
        <v>219000</v>
      </c>
      <c r="N451" s="51">
        <f t="shared" si="80"/>
        <v>48000</v>
      </c>
      <c r="O451" s="51">
        <v>48521.739130434798</v>
      </c>
      <c r="P451" s="51">
        <v>267000</v>
      </c>
      <c r="Q451" s="51">
        <f t="shared" si="81"/>
        <v>63078.260869565238</v>
      </c>
      <c r="R451" s="52">
        <f t="shared" si="82"/>
        <v>282078.26086956525</v>
      </c>
      <c r="S451" s="53">
        <v>282000</v>
      </c>
      <c r="T451" s="54">
        <v>0</v>
      </c>
      <c r="U451" s="55" t="s">
        <v>90</v>
      </c>
      <c r="V451" s="55" t="s">
        <v>23</v>
      </c>
      <c r="W451" s="55" t="s">
        <v>29</v>
      </c>
      <c r="X451" s="56">
        <v>43294</v>
      </c>
      <c r="Y451" s="57" t="s">
        <v>7684</v>
      </c>
      <c r="Z451" s="57"/>
      <c r="AA451" s="58"/>
      <c r="AB451" s="58"/>
      <c r="AC451" s="58"/>
      <c r="AD451" s="58"/>
      <c r="AE451" s="58"/>
      <c r="AF451" s="58"/>
      <c r="AG451" s="58">
        <v>547000</v>
      </c>
      <c r="AH451" s="58"/>
      <c r="AI451" s="58"/>
      <c r="AJ451" s="58">
        <v>1500000</v>
      </c>
      <c r="AK451" s="58"/>
      <c r="AL451" s="58"/>
      <c r="AM451" s="58"/>
      <c r="AN451" s="58"/>
      <c r="AO451" s="58"/>
      <c r="AP451" s="58"/>
      <c r="AQ451" s="58">
        <v>375000</v>
      </c>
      <c r="AR451" s="59">
        <f t="shared" si="83"/>
        <v>3</v>
      </c>
      <c r="AS451" s="59">
        <f t="shared" si="84"/>
        <v>2422000</v>
      </c>
      <c r="AT451" s="58">
        <f t="shared" si="86"/>
        <v>807300</v>
      </c>
      <c r="AU451" s="58">
        <f t="shared" si="87"/>
        <v>375000</v>
      </c>
      <c r="AV451" s="59">
        <f t="shared" si="88"/>
        <v>525300</v>
      </c>
      <c r="AW451" s="59">
        <f t="shared" si="90"/>
        <v>93000</v>
      </c>
      <c r="AX451" s="60">
        <f t="shared" si="85"/>
        <v>1.8627659574468085</v>
      </c>
      <c r="AY451" s="58">
        <v>375000</v>
      </c>
    </row>
    <row r="452" spans="1:51" ht="31.5" x14ac:dyDescent="0.25">
      <c r="A452" s="45">
        <v>1175</v>
      </c>
      <c r="B452" s="46" t="s">
        <v>3999</v>
      </c>
      <c r="C452" s="47" t="s">
        <v>3997</v>
      </c>
      <c r="D452" s="47" t="s">
        <v>2020</v>
      </c>
      <c r="E452" s="48" t="s">
        <v>4000</v>
      </c>
      <c r="F452" s="49" t="s">
        <v>3878</v>
      </c>
      <c r="G452" s="49" t="s">
        <v>3879</v>
      </c>
      <c r="H452" s="50" t="s">
        <v>3878</v>
      </c>
      <c r="I452" s="46" t="s">
        <v>499</v>
      </c>
      <c r="J452" s="46">
        <v>537</v>
      </c>
      <c r="K452" s="49">
        <v>537</v>
      </c>
      <c r="L452" s="49" t="s">
        <v>3998</v>
      </c>
      <c r="M452" s="51">
        <v>269000</v>
      </c>
      <c r="N452" s="51">
        <f t="shared" ref="N452:N515" si="91">P452-M452</f>
        <v>79000</v>
      </c>
      <c r="O452" s="51">
        <v>79826.0869565217</v>
      </c>
      <c r="P452" s="51">
        <v>348000</v>
      </c>
      <c r="Q452" s="51">
        <f t="shared" ref="Q452:Q515" si="92">+O452/1800000*2340000</f>
        <v>103773.9130434782</v>
      </c>
      <c r="R452" s="52">
        <f t="shared" ref="R452:R515" si="93">+M452+Q452</f>
        <v>372773.91304347821</v>
      </c>
      <c r="S452" s="53">
        <v>372700</v>
      </c>
      <c r="T452" s="54">
        <v>0</v>
      </c>
      <c r="U452" s="55" t="s">
        <v>22</v>
      </c>
      <c r="V452" s="55" t="s">
        <v>23</v>
      </c>
      <c r="W452" s="55" t="s">
        <v>24</v>
      </c>
      <c r="X452" s="56">
        <v>43294</v>
      </c>
      <c r="Y452" s="57" t="s">
        <v>7684</v>
      </c>
      <c r="Z452" s="57"/>
      <c r="AA452" s="58"/>
      <c r="AB452" s="58"/>
      <c r="AC452" s="58"/>
      <c r="AD452" s="58"/>
      <c r="AE452" s="58"/>
      <c r="AF452" s="58"/>
      <c r="AG452" s="58">
        <v>742000</v>
      </c>
      <c r="AH452" s="58"/>
      <c r="AI452" s="58"/>
      <c r="AJ452" s="58">
        <v>380000</v>
      </c>
      <c r="AK452" s="58"/>
      <c r="AL452" s="58"/>
      <c r="AM452" s="58"/>
      <c r="AN452" s="58"/>
      <c r="AO452" s="58"/>
      <c r="AP452" s="58"/>
      <c r="AQ452" s="58">
        <v>480000</v>
      </c>
      <c r="AR452" s="59">
        <f t="shared" ref="AR452:AR515" si="94">COUNT(AA452:AQ452)</f>
        <v>3</v>
      </c>
      <c r="AS452" s="59">
        <f t="shared" ref="AS452:AS515" si="95">SUM(AA452:AQ452)</f>
        <v>1602000</v>
      </c>
      <c r="AT452" s="58">
        <f t="shared" si="86"/>
        <v>534000</v>
      </c>
      <c r="AU452" s="58">
        <f t="shared" si="87"/>
        <v>380000</v>
      </c>
      <c r="AV452" s="59">
        <f t="shared" si="88"/>
        <v>161300</v>
      </c>
      <c r="AW452" s="59">
        <f t="shared" si="90"/>
        <v>7300</v>
      </c>
      <c r="AX452" s="60">
        <f t="shared" ref="AX452:AX515" si="96">AT452/S452-100%</f>
        <v>0.43278776495841154</v>
      </c>
      <c r="AY452" s="58">
        <v>380000</v>
      </c>
    </row>
    <row r="453" spans="1:51" ht="31.5" x14ac:dyDescent="0.25">
      <c r="A453" s="45">
        <v>1177</v>
      </c>
      <c r="B453" s="46" t="s">
        <v>4006</v>
      </c>
      <c r="C453" s="47" t="s">
        <v>3997</v>
      </c>
      <c r="D453" s="47" t="s">
        <v>2020</v>
      </c>
      <c r="E453" s="48" t="s">
        <v>4007</v>
      </c>
      <c r="F453" s="49" t="s">
        <v>4003</v>
      </c>
      <c r="G453" s="49" t="s">
        <v>4004</v>
      </c>
      <c r="H453" s="50" t="s">
        <v>4003</v>
      </c>
      <c r="I453" s="46" t="s">
        <v>499</v>
      </c>
      <c r="J453" s="46">
        <v>537</v>
      </c>
      <c r="K453" s="49">
        <v>537</v>
      </c>
      <c r="L453" s="49" t="s">
        <v>3998</v>
      </c>
      <c r="M453" s="51">
        <v>269000</v>
      </c>
      <c r="N453" s="51">
        <f t="shared" si="91"/>
        <v>79000</v>
      </c>
      <c r="O453" s="51">
        <v>79826.0869565217</v>
      </c>
      <c r="P453" s="51">
        <v>348000</v>
      </c>
      <c r="Q453" s="51">
        <f t="shared" si="92"/>
        <v>103773.9130434782</v>
      </c>
      <c r="R453" s="52">
        <f t="shared" si="93"/>
        <v>372773.91304347821</v>
      </c>
      <c r="S453" s="53">
        <v>372700</v>
      </c>
      <c r="T453" s="54">
        <v>0</v>
      </c>
      <c r="U453" s="55" t="s">
        <v>26</v>
      </c>
      <c r="V453" s="55" t="s">
        <v>23</v>
      </c>
      <c r="W453" s="55" t="s">
        <v>27</v>
      </c>
      <c r="X453" s="56">
        <v>43294</v>
      </c>
      <c r="Y453" s="57" t="s">
        <v>7684</v>
      </c>
      <c r="Z453" s="57"/>
      <c r="AA453" s="58"/>
      <c r="AB453" s="58"/>
      <c r="AC453" s="58"/>
      <c r="AD453" s="58"/>
      <c r="AE453" s="58"/>
      <c r="AF453" s="58"/>
      <c r="AG453" s="58">
        <v>742000</v>
      </c>
      <c r="AH453" s="58"/>
      <c r="AI453" s="58"/>
      <c r="AJ453" s="58">
        <v>380000</v>
      </c>
      <c r="AK453" s="58"/>
      <c r="AL453" s="58"/>
      <c r="AM453" s="58"/>
      <c r="AN453" s="58"/>
      <c r="AO453" s="58"/>
      <c r="AP453" s="58"/>
      <c r="AQ453" s="58">
        <v>480000</v>
      </c>
      <c r="AR453" s="59">
        <f t="shared" si="94"/>
        <v>3</v>
      </c>
      <c r="AS453" s="59">
        <f t="shared" si="95"/>
        <v>1602000</v>
      </c>
      <c r="AT453" s="58">
        <f t="shared" si="86"/>
        <v>534000</v>
      </c>
      <c r="AU453" s="58">
        <f t="shared" si="87"/>
        <v>380000</v>
      </c>
      <c r="AV453" s="59">
        <f t="shared" si="88"/>
        <v>161300</v>
      </c>
      <c r="AW453" s="59">
        <f t="shared" si="90"/>
        <v>7300</v>
      </c>
      <c r="AX453" s="60">
        <f t="shared" si="96"/>
        <v>0.43278776495841154</v>
      </c>
      <c r="AY453" s="58">
        <v>380000</v>
      </c>
    </row>
    <row r="454" spans="1:51" ht="31.5" x14ac:dyDescent="0.25">
      <c r="A454" s="45">
        <v>1178</v>
      </c>
      <c r="B454" s="46" t="s">
        <v>4008</v>
      </c>
      <c r="C454" s="47" t="s">
        <v>3997</v>
      </c>
      <c r="D454" s="47" t="s">
        <v>2020</v>
      </c>
      <c r="E454" s="48" t="s">
        <v>4009</v>
      </c>
      <c r="F454" s="49" t="s">
        <v>3883</v>
      </c>
      <c r="G454" s="49" t="s">
        <v>3884</v>
      </c>
      <c r="H454" s="50" t="s">
        <v>3883</v>
      </c>
      <c r="I454" s="46" t="s">
        <v>499</v>
      </c>
      <c r="J454" s="46">
        <v>537</v>
      </c>
      <c r="K454" s="49">
        <v>537</v>
      </c>
      <c r="L454" s="49" t="s">
        <v>3998</v>
      </c>
      <c r="M454" s="51">
        <v>269000</v>
      </c>
      <c r="N454" s="51">
        <f t="shared" si="91"/>
        <v>79000</v>
      </c>
      <c r="O454" s="51">
        <v>79826.0869565217</v>
      </c>
      <c r="P454" s="51">
        <v>348000</v>
      </c>
      <c r="Q454" s="51">
        <f t="shared" si="92"/>
        <v>103773.9130434782</v>
      </c>
      <c r="R454" s="52">
        <f t="shared" si="93"/>
        <v>372773.91304347821</v>
      </c>
      <c r="S454" s="53">
        <v>372700</v>
      </c>
      <c r="T454" s="54">
        <v>0</v>
      </c>
      <c r="U454" s="55" t="s">
        <v>22</v>
      </c>
      <c r="V454" s="55" t="s">
        <v>23</v>
      </c>
      <c r="W454" s="55" t="s">
        <v>24</v>
      </c>
      <c r="X454" s="56">
        <v>43294</v>
      </c>
      <c r="Y454" s="57" t="s">
        <v>7684</v>
      </c>
      <c r="Z454" s="57"/>
      <c r="AA454" s="58"/>
      <c r="AB454" s="58"/>
      <c r="AC454" s="58"/>
      <c r="AD454" s="58"/>
      <c r="AE454" s="58"/>
      <c r="AF454" s="58"/>
      <c r="AG454" s="58">
        <v>742000</v>
      </c>
      <c r="AH454" s="58"/>
      <c r="AI454" s="58"/>
      <c r="AJ454" s="58">
        <v>380000</v>
      </c>
      <c r="AK454" s="58"/>
      <c r="AL454" s="58"/>
      <c r="AM454" s="58"/>
      <c r="AN454" s="58"/>
      <c r="AO454" s="58"/>
      <c r="AP454" s="58"/>
      <c r="AQ454" s="58">
        <v>480000</v>
      </c>
      <c r="AR454" s="59">
        <f t="shared" si="94"/>
        <v>3</v>
      </c>
      <c r="AS454" s="59">
        <f t="shared" si="95"/>
        <v>1602000</v>
      </c>
      <c r="AT454" s="58">
        <f t="shared" ref="AT454:AT517" si="97">ROUND(AS454/AR454,-2)</f>
        <v>534000</v>
      </c>
      <c r="AU454" s="58">
        <f t="shared" ref="AU454:AU517" si="98">MIN(AA454:AQ454)</f>
        <v>380000</v>
      </c>
      <c r="AV454" s="59">
        <f t="shared" ref="AV454:AV517" si="99">AT454-S454</f>
        <v>161300</v>
      </c>
      <c r="AW454" s="59">
        <f t="shared" si="90"/>
        <v>7300</v>
      </c>
      <c r="AX454" s="60">
        <f t="shared" si="96"/>
        <v>0.43278776495841154</v>
      </c>
      <c r="AY454" s="58">
        <v>380000</v>
      </c>
    </row>
    <row r="455" spans="1:51" ht="31.5" x14ac:dyDescent="0.25">
      <c r="A455" s="45">
        <v>1180</v>
      </c>
      <c r="B455" s="46" t="s">
        <v>4015</v>
      </c>
      <c r="C455" s="47" t="s">
        <v>3997</v>
      </c>
      <c r="D455" s="47" t="s">
        <v>2020</v>
      </c>
      <c r="E455" s="48" t="s">
        <v>4016</v>
      </c>
      <c r="F455" s="49" t="s">
        <v>4012</v>
      </c>
      <c r="G455" s="49" t="s">
        <v>4013</v>
      </c>
      <c r="H455" s="50" t="s">
        <v>4012</v>
      </c>
      <c r="I455" s="46" t="s">
        <v>499</v>
      </c>
      <c r="J455" s="46">
        <v>537</v>
      </c>
      <c r="K455" s="49">
        <v>537</v>
      </c>
      <c r="L455" s="49" t="s">
        <v>3998</v>
      </c>
      <c r="M455" s="51">
        <v>269000</v>
      </c>
      <c r="N455" s="51">
        <f t="shared" si="91"/>
        <v>79000</v>
      </c>
      <c r="O455" s="51">
        <v>79826.0869565217</v>
      </c>
      <c r="P455" s="51">
        <v>348000</v>
      </c>
      <c r="Q455" s="51">
        <f t="shared" si="92"/>
        <v>103773.9130434782</v>
      </c>
      <c r="R455" s="52">
        <f t="shared" si="93"/>
        <v>372773.91304347821</v>
      </c>
      <c r="S455" s="53">
        <v>372700</v>
      </c>
      <c r="T455" s="54">
        <v>0</v>
      </c>
      <c r="U455" s="55" t="s">
        <v>26</v>
      </c>
      <c r="V455" s="55" t="s">
        <v>23</v>
      </c>
      <c r="W455" s="55" t="s">
        <v>27</v>
      </c>
      <c r="X455" s="56">
        <v>43294</v>
      </c>
      <c r="Y455" s="57" t="s">
        <v>7684</v>
      </c>
      <c r="Z455" s="57"/>
      <c r="AA455" s="58"/>
      <c r="AB455" s="58"/>
      <c r="AC455" s="58"/>
      <c r="AD455" s="58"/>
      <c r="AE455" s="58"/>
      <c r="AF455" s="58"/>
      <c r="AG455" s="58">
        <v>742000</v>
      </c>
      <c r="AH455" s="58"/>
      <c r="AI455" s="58"/>
      <c r="AJ455" s="58">
        <v>380000</v>
      </c>
      <c r="AK455" s="58"/>
      <c r="AL455" s="58"/>
      <c r="AM455" s="58"/>
      <c r="AN455" s="58"/>
      <c r="AO455" s="58"/>
      <c r="AP455" s="58"/>
      <c r="AQ455" s="58">
        <v>480000</v>
      </c>
      <c r="AR455" s="59">
        <f t="shared" si="94"/>
        <v>3</v>
      </c>
      <c r="AS455" s="59">
        <f t="shared" si="95"/>
        <v>1602000</v>
      </c>
      <c r="AT455" s="58">
        <f t="shared" si="97"/>
        <v>534000</v>
      </c>
      <c r="AU455" s="58">
        <f t="shared" si="98"/>
        <v>380000</v>
      </c>
      <c r="AV455" s="59">
        <f t="shared" si="99"/>
        <v>161300</v>
      </c>
      <c r="AW455" s="59">
        <f t="shared" si="90"/>
        <v>7300</v>
      </c>
      <c r="AX455" s="60">
        <f t="shared" si="96"/>
        <v>0.43278776495841154</v>
      </c>
      <c r="AY455" s="58">
        <v>380000</v>
      </c>
    </row>
    <row r="456" spans="1:51" ht="31.5" x14ac:dyDescent="0.25">
      <c r="A456" s="45">
        <v>1181</v>
      </c>
      <c r="B456" s="46" t="s">
        <v>4017</v>
      </c>
      <c r="C456" s="47" t="s">
        <v>3997</v>
      </c>
      <c r="D456" s="47" t="s">
        <v>2020</v>
      </c>
      <c r="E456" s="48" t="s">
        <v>4018</v>
      </c>
      <c r="F456" s="49" t="s">
        <v>3887</v>
      </c>
      <c r="G456" s="49" t="s">
        <v>3888</v>
      </c>
      <c r="H456" s="50" t="s">
        <v>3887</v>
      </c>
      <c r="I456" s="46" t="s">
        <v>499</v>
      </c>
      <c r="J456" s="46">
        <v>537</v>
      </c>
      <c r="K456" s="49">
        <v>537</v>
      </c>
      <c r="L456" s="49" t="s">
        <v>3998</v>
      </c>
      <c r="M456" s="51">
        <v>269000</v>
      </c>
      <c r="N456" s="51">
        <f t="shared" si="91"/>
        <v>79000</v>
      </c>
      <c r="O456" s="51">
        <v>79826.0869565217</v>
      </c>
      <c r="P456" s="51">
        <v>348000</v>
      </c>
      <c r="Q456" s="51">
        <f t="shared" si="92"/>
        <v>103773.9130434782</v>
      </c>
      <c r="R456" s="52">
        <f t="shared" si="93"/>
        <v>372773.91304347821</v>
      </c>
      <c r="S456" s="53">
        <v>372700</v>
      </c>
      <c r="T456" s="54">
        <v>0</v>
      </c>
      <c r="U456" s="55" t="s">
        <v>22</v>
      </c>
      <c r="V456" s="55" t="s">
        <v>23</v>
      </c>
      <c r="W456" s="55" t="s">
        <v>29</v>
      </c>
      <c r="X456" s="56">
        <v>43294</v>
      </c>
      <c r="Y456" s="57" t="s">
        <v>7684</v>
      </c>
      <c r="Z456" s="57"/>
      <c r="AA456" s="58"/>
      <c r="AB456" s="58"/>
      <c r="AC456" s="58"/>
      <c r="AD456" s="58"/>
      <c r="AE456" s="58"/>
      <c r="AF456" s="58"/>
      <c r="AG456" s="58">
        <v>742000</v>
      </c>
      <c r="AH456" s="58"/>
      <c r="AI456" s="58"/>
      <c r="AJ456" s="58">
        <v>380000</v>
      </c>
      <c r="AK456" s="58"/>
      <c r="AL456" s="58"/>
      <c r="AM456" s="58"/>
      <c r="AN456" s="58"/>
      <c r="AO456" s="58"/>
      <c r="AP456" s="58"/>
      <c r="AQ456" s="58">
        <v>480000</v>
      </c>
      <c r="AR456" s="59">
        <f t="shared" si="94"/>
        <v>3</v>
      </c>
      <c r="AS456" s="59">
        <f t="shared" si="95"/>
        <v>1602000</v>
      </c>
      <c r="AT456" s="58">
        <f t="shared" si="97"/>
        <v>534000</v>
      </c>
      <c r="AU456" s="58">
        <f t="shared" si="98"/>
        <v>380000</v>
      </c>
      <c r="AV456" s="59">
        <f t="shared" si="99"/>
        <v>161300</v>
      </c>
      <c r="AW456" s="59">
        <f t="shared" si="90"/>
        <v>7300</v>
      </c>
      <c r="AX456" s="60">
        <f t="shared" si="96"/>
        <v>0.43278776495841154</v>
      </c>
      <c r="AY456" s="58">
        <v>380000</v>
      </c>
    </row>
    <row r="457" spans="1:51" ht="31.5" x14ac:dyDescent="0.25">
      <c r="A457" s="45">
        <v>1183</v>
      </c>
      <c r="B457" s="46" t="s">
        <v>4024</v>
      </c>
      <c r="C457" s="47" t="s">
        <v>3997</v>
      </c>
      <c r="D457" s="47" t="s">
        <v>2020</v>
      </c>
      <c r="E457" s="48" t="s">
        <v>4025</v>
      </c>
      <c r="F457" s="49" t="s">
        <v>4021</v>
      </c>
      <c r="G457" s="49" t="s">
        <v>4022</v>
      </c>
      <c r="H457" s="50" t="s">
        <v>4021</v>
      </c>
      <c r="I457" s="46" t="s">
        <v>499</v>
      </c>
      <c r="J457" s="46">
        <v>537</v>
      </c>
      <c r="K457" s="49">
        <v>537</v>
      </c>
      <c r="L457" s="49" t="s">
        <v>3998</v>
      </c>
      <c r="M457" s="51">
        <v>269000</v>
      </c>
      <c r="N457" s="51">
        <f t="shared" si="91"/>
        <v>79000</v>
      </c>
      <c r="O457" s="51">
        <v>79826.0869565217</v>
      </c>
      <c r="P457" s="51">
        <v>348000</v>
      </c>
      <c r="Q457" s="51">
        <f t="shared" si="92"/>
        <v>103773.9130434782</v>
      </c>
      <c r="R457" s="52">
        <f t="shared" si="93"/>
        <v>372773.91304347821</v>
      </c>
      <c r="S457" s="53">
        <v>372700</v>
      </c>
      <c r="T457" s="54">
        <v>0</v>
      </c>
      <c r="U457" s="55" t="s">
        <v>22</v>
      </c>
      <c r="V457" s="55" t="s">
        <v>23</v>
      </c>
      <c r="W457" s="55" t="s">
        <v>24</v>
      </c>
      <c r="X457" s="56">
        <v>43294</v>
      </c>
      <c r="Y457" s="57" t="s">
        <v>7684</v>
      </c>
      <c r="Z457" s="57"/>
      <c r="AA457" s="58"/>
      <c r="AB457" s="58"/>
      <c r="AC457" s="58"/>
      <c r="AD457" s="58"/>
      <c r="AE457" s="58"/>
      <c r="AF457" s="58"/>
      <c r="AG457" s="58">
        <v>742000</v>
      </c>
      <c r="AH457" s="58"/>
      <c r="AI457" s="58"/>
      <c r="AJ457" s="58">
        <v>380000</v>
      </c>
      <c r="AK457" s="58"/>
      <c r="AL457" s="58"/>
      <c r="AM457" s="58"/>
      <c r="AN457" s="58"/>
      <c r="AO457" s="58"/>
      <c r="AP457" s="58"/>
      <c r="AQ457" s="58">
        <v>480000</v>
      </c>
      <c r="AR457" s="59">
        <f t="shared" si="94"/>
        <v>3</v>
      </c>
      <c r="AS457" s="59">
        <f t="shared" si="95"/>
        <v>1602000</v>
      </c>
      <c r="AT457" s="58">
        <f t="shared" si="97"/>
        <v>534000</v>
      </c>
      <c r="AU457" s="58">
        <f t="shared" si="98"/>
        <v>380000</v>
      </c>
      <c r="AV457" s="59">
        <f t="shared" si="99"/>
        <v>161300</v>
      </c>
      <c r="AW457" s="59">
        <f t="shared" si="90"/>
        <v>7300</v>
      </c>
      <c r="AX457" s="60">
        <f t="shared" si="96"/>
        <v>0.43278776495841154</v>
      </c>
      <c r="AY457" s="58">
        <v>380000</v>
      </c>
    </row>
    <row r="458" spans="1:51" ht="31.5" x14ac:dyDescent="0.25">
      <c r="A458" s="45">
        <v>1185</v>
      </c>
      <c r="B458" s="46" t="s">
        <v>4030</v>
      </c>
      <c r="C458" s="47" t="s">
        <v>3997</v>
      </c>
      <c r="D458" s="47" t="s">
        <v>2020</v>
      </c>
      <c r="E458" s="48" t="s">
        <v>4031</v>
      </c>
      <c r="F458" s="49" t="s">
        <v>4028</v>
      </c>
      <c r="G458" s="49" t="s">
        <v>4029</v>
      </c>
      <c r="H458" s="50" t="s">
        <v>4028</v>
      </c>
      <c r="I458" s="46" t="s">
        <v>439</v>
      </c>
      <c r="J458" s="46">
        <v>537</v>
      </c>
      <c r="K458" s="49">
        <v>537</v>
      </c>
      <c r="L458" s="49" t="s">
        <v>3998</v>
      </c>
      <c r="M458" s="51">
        <v>269000</v>
      </c>
      <c r="N458" s="51">
        <f t="shared" si="91"/>
        <v>79000</v>
      </c>
      <c r="O458" s="51">
        <v>79826.0869565217</v>
      </c>
      <c r="P458" s="51">
        <v>348000</v>
      </c>
      <c r="Q458" s="51">
        <f t="shared" si="92"/>
        <v>103773.9130434782</v>
      </c>
      <c r="R458" s="52">
        <f t="shared" si="93"/>
        <v>372773.91304347821</v>
      </c>
      <c r="S458" s="53">
        <v>372700</v>
      </c>
      <c r="T458" s="54">
        <v>0</v>
      </c>
      <c r="U458" s="55" t="s">
        <v>22</v>
      </c>
      <c r="V458" s="55" t="s">
        <v>23</v>
      </c>
      <c r="W458" s="55" t="s">
        <v>24</v>
      </c>
      <c r="X458" s="56">
        <v>43294</v>
      </c>
      <c r="Y458" s="57" t="s">
        <v>7684</v>
      </c>
      <c r="Z458" s="57"/>
      <c r="AA458" s="58"/>
      <c r="AB458" s="58"/>
      <c r="AC458" s="58"/>
      <c r="AD458" s="58"/>
      <c r="AE458" s="58"/>
      <c r="AF458" s="58"/>
      <c r="AG458" s="58">
        <v>742000</v>
      </c>
      <c r="AH458" s="58"/>
      <c r="AI458" s="58"/>
      <c r="AJ458" s="58">
        <v>380000</v>
      </c>
      <c r="AK458" s="58"/>
      <c r="AL458" s="58"/>
      <c r="AM458" s="58"/>
      <c r="AN458" s="58"/>
      <c r="AO458" s="58"/>
      <c r="AP458" s="58"/>
      <c r="AQ458" s="58">
        <v>480000</v>
      </c>
      <c r="AR458" s="59">
        <f t="shared" si="94"/>
        <v>3</v>
      </c>
      <c r="AS458" s="59">
        <f t="shared" si="95"/>
        <v>1602000</v>
      </c>
      <c r="AT458" s="58">
        <f t="shared" si="97"/>
        <v>534000</v>
      </c>
      <c r="AU458" s="58">
        <f t="shared" si="98"/>
        <v>380000</v>
      </c>
      <c r="AV458" s="59">
        <f t="shared" si="99"/>
        <v>161300</v>
      </c>
      <c r="AW458" s="59">
        <f t="shared" si="90"/>
        <v>7300</v>
      </c>
      <c r="AX458" s="60">
        <f t="shared" si="96"/>
        <v>0.43278776495841154</v>
      </c>
      <c r="AY458" s="58">
        <v>380000</v>
      </c>
    </row>
    <row r="459" spans="1:51" ht="31.5" x14ac:dyDescent="0.25">
      <c r="A459" s="45">
        <v>2086</v>
      </c>
      <c r="B459" s="46" t="s">
        <v>6923</v>
      </c>
      <c r="C459" s="47" t="s">
        <v>6921</v>
      </c>
      <c r="D459" s="47" t="s">
        <v>6803</v>
      </c>
      <c r="E459" s="48" t="s">
        <v>6924</v>
      </c>
      <c r="F459" s="49" t="s">
        <v>6925</v>
      </c>
      <c r="G459" s="49" t="s">
        <v>6925</v>
      </c>
      <c r="H459" s="50" t="s">
        <v>6925</v>
      </c>
      <c r="I459" s="46"/>
      <c r="J459" s="46">
        <v>1732</v>
      </c>
      <c r="K459" s="49">
        <v>1732</v>
      </c>
      <c r="L459" s="49" t="s">
        <v>6922</v>
      </c>
      <c r="M459" s="51">
        <v>250000</v>
      </c>
      <c r="N459" s="51">
        <f t="shared" si="91"/>
        <v>57000</v>
      </c>
      <c r="O459" s="51">
        <v>57913.043478260901</v>
      </c>
      <c r="P459" s="51">
        <v>307000</v>
      </c>
      <c r="Q459" s="51">
        <f t="shared" si="92"/>
        <v>75286.956521739165</v>
      </c>
      <c r="R459" s="52">
        <f t="shared" si="93"/>
        <v>325286.95652173914</v>
      </c>
      <c r="S459" s="53">
        <v>325200</v>
      </c>
      <c r="T459" s="54">
        <v>0</v>
      </c>
      <c r="U459" s="55" t="s">
        <v>6804</v>
      </c>
      <c r="V459" s="55" t="s">
        <v>6805</v>
      </c>
      <c r="W459" s="55" t="s">
        <v>173</v>
      </c>
      <c r="X459" s="56">
        <v>43294</v>
      </c>
      <c r="Y459" s="57" t="s">
        <v>7684</v>
      </c>
      <c r="Z459" s="57"/>
      <c r="AA459" s="58">
        <v>402000</v>
      </c>
      <c r="AB459" s="58"/>
      <c r="AC459" s="58"/>
      <c r="AD459" s="58">
        <v>450000</v>
      </c>
      <c r="AE459" s="58"/>
      <c r="AF459" s="58"/>
      <c r="AG459" s="58">
        <v>400000</v>
      </c>
      <c r="AH459" s="58">
        <v>436000</v>
      </c>
      <c r="AI459" s="58"/>
      <c r="AJ459" s="58">
        <v>383300</v>
      </c>
      <c r="AK459" s="58"/>
      <c r="AL459" s="58"/>
      <c r="AM459" s="58"/>
      <c r="AN459" s="58"/>
      <c r="AO459" s="58"/>
      <c r="AP459" s="58"/>
      <c r="AQ459" s="58">
        <v>451000</v>
      </c>
      <c r="AR459" s="59">
        <f t="shared" si="94"/>
        <v>6</v>
      </c>
      <c r="AS459" s="59">
        <f t="shared" si="95"/>
        <v>2522300</v>
      </c>
      <c r="AT459" s="58">
        <f t="shared" si="97"/>
        <v>420400</v>
      </c>
      <c r="AU459" s="58">
        <f t="shared" si="98"/>
        <v>383300</v>
      </c>
      <c r="AV459" s="59">
        <f t="shared" si="99"/>
        <v>95200</v>
      </c>
      <c r="AW459" s="59">
        <f t="shared" si="90"/>
        <v>58100</v>
      </c>
      <c r="AX459" s="60">
        <f t="shared" si="96"/>
        <v>0.29274292742927432</v>
      </c>
      <c r="AY459" s="58">
        <v>383300</v>
      </c>
    </row>
    <row r="460" spans="1:51" ht="31.5" x14ac:dyDescent="0.25">
      <c r="A460" s="45">
        <v>2087</v>
      </c>
      <c r="B460" s="46" t="s">
        <v>6926</v>
      </c>
      <c r="C460" s="47" t="s">
        <v>6921</v>
      </c>
      <c r="D460" s="47" t="s">
        <v>6803</v>
      </c>
      <c r="E460" s="48" t="s">
        <v>6927</v>
      </c>
      <c r="F460" s="49" t="s">
        <v>6928</v>
      </c>
      <c r="G460" s="49" t="s">
        <v>6928</v>
      </c>
      <c r="H460" s="50" t="s">
        <v>6928</v>
      </c>
      <c r="I460" s="46"/>
      <c r="J460" s="46">
        <v>1732</v>
      </c>
      <c r="K460" s="49">
        <v>1732</v>
      </c>
      <c r="L460" s="49" t="s">
        <v>6922</v>
      </c>
      <c r="M460" s="51">
        <v>250000</v>
      </c>
      <c r="N460" s="51">
        <f t="shared" si="91"/>
        <v>57000</v>
      </c>
      <c r="O460" s="51">
        <v>57913.043478260901</v>
      </c>
      <c r="P460" s="51">
        <v>307000</v>
      </c>
      <c r="Q460" s="51">
        <f t="shared" si="92"/>
        <v>75286.956521739165</v>
      </c>
      <c r="R460" s="52">
        <f t="shared" si="93"/>
        <v>325286.95652173914</v>
      </c>
      <c r="S460" s="53">
        <v>325200</v>
      </c>
      <c r="T460" s="54">
        <v>0</v>
      </c>
      <c r="U460" s="55" t="s">
        <v>6804</v>
      </c>
      <c r="V460" s="55" t="s">
        <v>6805</v>
      </c>
      <c r="W460" s="55" t="s">
        <v>29</v>
      </c>
      <c r="X460" s="56">
        <v>43294</v>
      </c>
      <c r="Y460" s="57" t="s">
        <v>7684</v>
      </c>
      <c r="Z460" s="57"/>
      <c r="AA460" s="58"/>
      <c r="AB460" s="58"/>
      <c r="AC460" s="58"/>
      <c r="AD460" s="58"/>
      <c r="AE460" s="58"/>
      <c r="AF460" s="58"/>
      <c r="AG460" s="58">
        <v>510000</v>
      </c>
      <c r="AH460" s="58">
        <v>436000</v>
      </c>
      <c r="AI460" s="58"/>
      <c r="AJ460" s="58">
        <v>383300</v>
      </c>
      <c r="AK460" s="58"/>
      <c r="AL460" s="58"/>
      <c r="AM460" s="58"/>
      <c r="AN460" s="58"/>
      <c r="AO460" s="58"/>
      <c r="AP460" s="58"/>
      <c r="AQ460" s="58">
        <v>451000</v>
      </c>
      <c r="AR460" s="59">
        <f t="shared" si="94"/>
        <v>4</v>
      </c>
      <c r="AS460" s="59">
        <f t="shared" si="95"/>
        <v>1780300</v>
      </c>
      <c r="AT460" s="58">
        <f t="shared" si="97"/>
        <v>445100</v>
      </c>
      <c r="AU460" s="58">
        <f t="shared" si="98"/>
        <v>383300</v>
      </c>
      <c r="AV460" s="59">
        <f t="shared" si="99"/>
        <v>119900</v>
      </c>
      <c r="AW460" s="59">
        <f t="shared" si="90"/>
        <v>58100</v>
      </c>
      <c r="AX460" s="60">
        <f t="shared" si="96"/>
        <v>0.36869618696186968</v>
      </c>
      <c r="AY460" s="58">
        <v>383300</v>
      </c>
    </row>
    <row r="461" spans="1:51" ht="47.25" x14ac:dyDescent="0.25">
      <c r="A461" s="45">
        <v>2119</v>
      </c>
      <c r="B461" s="46" t="s">
        <v>7046</v>
      </c>
      <c r="C461" s="47" t="s">
        <v>7036</v>
      </c>
      <c r="D461" s="47" t="s">
        <v>6439</v>
      </c>
      <c r="E461" s="48" t="s">
        <v>7047</v>
      </c>
      <c r="F461" s="49" t="s">
        <v>7048</v>
      </c>
      <c r="G461" s="49" t="s">
        <v>7048</v>
      </c>
      <c r="H461" s="50" t="s">
        <v>7048</v>
      </c>
      <c r="I461" s="46" t="s">
        <v>439</v>
      </c>
      <c r="J461" s="46">
        <v>1774</v>
      </c>
      <c r="K461" s="49">
        <v>1774</v>
      </c>
      <c r="L461" s="49" t="s">
        <v>7039</v>
      </c>
      <c r="M461" s="51">
        <v>170000</v>
      </c>
      <c r="N461" s="51">
        <f t="shared" si="91"/>
        <v>106000</v>
      </c>
      <c r="O461" s="51">
        <v>106434.782608696</v>
      </c>
      <c r="P461" s="51">
        <v>276000</v>
      </c>
      <c r="Q461" s="51">
        <f t="shared" si="92"/>
        <v>138365.21739130479</v>
      </c>
      <c r="R461" s="52">
        <f t="shared" si="93"/>
        <v>308365.21739130479</v>
      </c>
      <c r="S461" s="53">
        <v>308300</v>
      </c>
      <c r="T461" s="54">
        <v>0</v>
      </c>
      <c r="U461" s="55" t="s">
        <v>6440</v>
      </c>
      <c r="V461" s="55" t="s">
        <v>6978</v>
      </c>
      <c r="W461" s="55" t="s">
        <v>195</v>
      </c>
      <c r="X461" s="56">
        <v>43294</v>
      </c>
      <c r="Y461" s="57" t="s">
        <v>7684</v>
      </c>
      <c r="Z461" s="57"/>
      <c r="AA461" s="58"/>
      <c r="AB461" s="58"/>
      <c r="AC461" s="58"/>
      <c r="AD461" s="58"/>
      <c r="AE461" s="58"/>
      <c r="AF461" s="58"/>
      <c r="AG461" s="58">
        <v>600000</v>
      </c>
      <c r="AH461" s="58"/>
      <c r="AI461" s="58"/>
      <c r="AJ461" s="58">
        <v>386000</v>
      </c>
      <c r="AK461" s="58"/>
      <c r="AL461" s="58"/>
      <c r="AM461" s="58"/>
      <c r="AN461" s="58"/>
      <c r="AO461" s="58"/>
      <c r="AP461" s="58"/>
      <c r="AQ461" s="58">
        <v>451000</v>
      </c>
      <c r="AR461" s="59">
        <f t="shared" si="94"/>
        <v>3</v>
      </c>
      <c r="AS461" s="59">
        <f t="shared" si="95"/>
        <v>1437000</v>
      </c>
      <c r="AT461" s="58">
        <f t="shared" si="97"/>
        <v>479000</v>
      </c>
      <c r="AU461" s="58">
        <f t="shared" si="98"/>
        <v>386000</v>
      </c>
      <c r="AV461" s="59">
        <f t="shared" si="99"/>
        <v>170700</v>
      </c>
      <c r="AW461" s="59">
        <f t="shared" si="90"/>
        <v>77700</v>
      </c>
      <c r="AX461" s="60">
        <f t="shared" si="96"/>
        <v>0.55368147907881937</v>
      </c>
      <c r="AY461" s="58">
        <v>386000</v>
      </c>
    </row>
    <row r="462" spans="1:51" ht="47.25" x14ac:dyDescent="0.25">
      <c r="A462" s="45">
        <v>2120</v>
      </c>
      <c r="B462" s="46" t="s">
        <v>7049</v>
      </c>
      <c r="C462" s="47" t="s">
        <v>7036</v>
      </c>
      <c r="D462" s="47" t="s">
        <v>6439</v>
      </c>
      <c r="E462" s="48" t="s">
        <v>7050</v>
      </c>
      <c r="F462" s="49" t="s">
        <v>7051</v>
      </c>
      <c r="G462" s="49" t="s">
        <v>7051</v>
      </c>
      <c r="H462" s="50" t="s">
        <v>7051</v>
      </c>
      <c r="I462" s="46" t="s">
        <v>497</v>
      </c>
      <c r="J462" s="46">
        <v>1774</v>
      </c>
      <c r="K462" s="49">
        <v>1774</v>
      </c>
      <c r="L462" s="49" t="s">
        <v>7039</v>
      </c>
      <c r="M462" s="51">
        <v>170000</v>
      </c>
      <c r="N462" s="51">
        <f t="shared" si="91"/>
        <v>106000</v>
      </c>
      <c r="O462" s="51">
        <v>106434.782608696</v>
      </c>
      <c r="P462" s="51">
        <v>276000</v>
      </c>
      <c r="Q462" s="51">
        <f t="shared" si="92"/>
        <v>138365.21739130479</v>
      </c>
      <c r="R462" s="52">
        <f t="shared" si="93"/>
        <v>308365.21739130479</v>
      </c>
      <c r="S462" s="53">
        <v>308300</v>
      </c>
      <c r="T462" s="54">
        <v>0</v>
      </c>
      <c r="U462" s="55" t="s">
        <v>6440</v>
      </c>
      <c r="V462" s="55" t="s">
        <v>6978</v>
      </c>
      <c r="W462" s="55" t="s">
        <v>195</v>
      </c>
      <c r="X462" s="56">
        <v>43294</v>
      </c>
      <c r="Y462" s="57" t="s">
        <v>7684</v>
      </c>
      <c r="Z462" s="57"/>
      <c r="AA462" s="58"/>
      <c r="AB462" s="58"/>
      <c r="AC462" s="58"/>
      <c r="AD462" s="58"/>
      <c r="AE462" s="58"/>
      <c r="AF462" s="58"/>
      <c r="AG462" s="58">
        <v>600000</v>
      </c>
      <c r="AH462" s="58"/>
      <c r="AI462" s="58"/>
      <c r="AJ462" s="58">
        <v>386000</v>
      </c>
      <c r="AK462" s="58"/>
      <c r="AL462" s="58"/>
      <c r="AM462" s="58"/>
      <c r="AN462" s="58"/>
      <c r="AO462" s="58"/>
      <c r="AP462" s="58"/>
      <c r="AQ462" s="58">
        <v>451000</v>
      </c>
      <c r="AR462" s="59">
        <f t="shared" si="94"/>
        <v>3</v>
      </c>
      <c r="AS462" s="59">
        <f t="shared" si="95"/>
        <v>1437000</v>
      </c>
      <c r="AT462" s="58">
        <f t="shared" si="97"/>
        <v>479000</v>
      </c>
      <c r="AU462" s="58">
        <f t="shared" si="98"/>
        <v>386000</v>
      </c>
      <c r="AV462" s="59">
        <f t="shared" si="99"/>
        <v>170700</v>
      </c>
      <c r="AW462" s="59">
        <f t="shared" si="90"/>
        <v>77700</v>
      </c>
      <c r="AX462" s="60">
        <f t="shared" si="96"/>
        <v>0.55368147907881937</v>
      </c>
      <c r="AY462" s="58">
        <v>386000</v>
      </c>
    </row>
    <row r="463" spans="1:51" x14ac:dyDescent="0.25">
      <c r="A463" s="45">
        <v>974</v>
      </c>
      <c r="B463" s="46" t="s">
        <v>3498</v>
      </c>
      <c r="C463" s="47" t="s">
        <v>3496</v>
      </c>
      <c r="D463" s="47" t="s">
        <v>495</v>
      </c>
      <c r="E463" s="48" t="s">
        <v>3499</v>
      </c>
      <c r="F463" s="49" t="s">
        <v>3500</v>
      </c>
      <c r="G463" s="49" t="s">
        <v>3500</v>
      </c>
      <c r="H463" s="50" t="s">
        <v>3500</v>
      </c>
      <c r="I463" s="46" t="s">
        <v>439</v>
      </c>
      <c r="J463" s="46">
        <v>329</v>
      </c>
      <c r="K463" s="49">
        <v>329</v>
      </c>
      <c r="L463" s="49" t="s">
        <v>3497</v>
      </c>
      <c r="M463" s="51">
        <v>239000</v>
      </c>
      <c r="N463" s="51">
        <f t="shared" si="91"/>
        <v>97000</v>
      </c>
      <c r="O463" s="51">
        <v>97043.478260869597</v>
      </c>
      <c r="P463" s="51">
        <v>336000</v>
      </c>
      <c r="Q463" s="51">
        <f t="shared" si="92"/>
        <v>126156.52173913048</v>
      </c>
      <c r="R463" s="52">
        <f t="shared" si="93"/>
        <v>365156.52173913049</v>
      </c>
      <c r="S463" s="53">
        <v>365100</v>
      </c>
      <c r="T463" s="54">
        <v>0</v>
      </c>
      <c r="U463" s="55" t="s">
        <v>476</v>
      </c>
      <c r="V463" s="55" t="s">
        <v>2524</v>
      </c>
      <c r="W463" s="55" t="s">
        <v>173</v>
      </c>
      <c r="X463" s="56">
        <v>43294</v>
      </c>
      <c r="Y463" s="57" t="s">
        <v>7684</v>
      </c>
      <c r="Z463" s="57"/>
      <c r="AA463" s="58"/>
      <c r="AB463" s="58"/>
      <c r="AC463" s="58"/>
      <c r="AD463" s="58"/>
      <c r="AE463" s="58"/>
      <c r="AF463" s="58"/>
      <c r="AG463" s="58">
        <v>400000</v>
      </c>
      <c r="AH463" s="58">
        <v>700000</v>
      </c>
      <c r="AI463" s="58"/>
      <c r="AJ463" s="58"/>
      <c r="AK463" s="58"/>
      <c r="AL463" s="58"/>
      <c r="AM463" s="58"/>
      <c r="AN463" s="58"/>
      <c r="AO463" s="58"/>
      <c r="AP463" s="58"/>
      <c r="AQ463" s="58">
        <v>600000</v>
      </c>
      <c r="AR463" s="59">
        <f t="shared" si="94"/>
        <v>3</v>
      </c>
      <c r="AS463" s="59">
        <f t="shared" si="95"/>
        <v>1700000</v>
      </c>
      <c r="AT463" s="58">
        <f t="shared" si="97"/>
        <v>566700</v>
      </c>
      <c r="AU463" s="58">
        <f t="shared" si="98"/>
        <v>400000</v>
      </c>
      <c r="AV463" s="59">
        <f t="shared" si="99"/>
        <v>201600</v>
      </c>
      <c r="AW463" s="59">
        <f t="shared" si="90"/>
        <v>34900</v>
      </c>
      <c r="AX463" s="60">
        <f t="shared" si="96"/>
        <v>0.55217748562037805</v>
      </c>
      <c r="AY463" s="58">
        <v>400000</v>
      </c>
    </row>
    <row r="464" spans="1:51" ht="31.5" x14ac:dyDescent="0.25">
      <c r="A464" s="45">
        <v>1836</v>
      </c>
      <c r="B464" s="46" t="s">
        <v>5945</v>
      </c>
      <c r="C464" s="47" t="s">
        <v>5939</v>
      </c>
      <c r="D464" s="47" t="s">
        <v>4315</v>
      </c>
      <c r="E464" s="48" t="s">
        <v>5946</v>
      </c>
      <c r="F464" s="49" t="s">
        <v>5947</v>
      </c>
      <c r="G464" s="49" t="s">
        <v>5947</v>
      </c>
      <c r="H464" s="50" t="s">
        <v>5947</v>
      </c>
      <c r="I464" s="46" t="s">
        <v>21</v>
      </c>
      <c r="J464" s="46">
        <v>1039</v>
      </c>
      <c r="K464" s="49">
        <v>1039</v>
      </c>
      <c r="L464" s="49" t="s">
        <v>5942</v>
      </c>
      <c r="M464" s="51">
        <v>244000</v>
      </c>
      <c r="N464" s="51">
        <f t="shared" si="91"/>
        <v>118000</v>
      </c>
      <c r="O464" s="51">
        <v>118956.52173913</v>
      </c>
      <c r="P464" s="51">
        <v>362000</v>
      </c>
      <c r="Q464" s="51">
        <f t="shared" si="92"/>
        <v>154643.47826086901</v>
      </c>
      <c r="R464" s="52">
        <f t="shared" si="93"/>
        <v>398643.47826086904</v>
      </c>
      <c r="S464" s="53">
        <v>398600</v>
      </c>
      <c r="T464" s="54">
        <v>0</v>
      </c>
      <c r="U464" s="55" t="s">
        <v>200</v>
      </c>
      <c r="V464" s="55" t="s">
        <v>421</v>
      </c>
      <c r="W464" s="55" t="s">
        <v>195</v>
      </c>
      <c r="X464" s="56">
        <v>43294</v>
      </c>
      <c r="Y464" s="57" t="s">
        <v>7684</v>
      </c>
      <c r="Z464" s="57"/>
      <c r="AA464" s="58"/>
      <c r="AB464" s="58"/>
      <c r="AC464" s="58"/>
      <c r="AD464" s="58"/>
      <c r="AE464" s="58"/>
      <c r="AF464" s="58"/>
      <c r="AG464" s="58"/>
      <c r="AH464" s="58">
        <v>1713000</v>
      </c>
      <c r="AI464" s="58"/>
      <c r="AJ464" s="58">
        <v>410400</v>
      </c>
      <c r="AK464" s="58"/>
      <c r="AL464" s="58"/>
      <c r="AM464" s="58"/>
      <c r="AN464" s="58"/>
      <c r="AO464" s="58"/>
      <c r="AP464" s="58"/>
      <c r="AQ464" s="58">
        <v>540000</v>
      </c>
      <c r="AR464" s="59">
        <f t="shared" si="94"/>
        <v>3</v>
      </c>
      <c r="AS464" s="59">
        <f t="shared" si="95"/>
        <v>2663400</v>
      </c>
      <c r="AT464" s="58">
        <f t="shared" si="97"/>
        <v>887800</v>
      </c>
      <c r="AU464" s="58">
        <f t="shared" si="98"/>
        <v>410400</v>
      </c>
      <c r="AV464" s="59">
        <f t="shared" si="99"/>
        <v>489200</v>
      </c>
      <c r="AW464" s="59">
        <f t="shared" si="90"/>
        <v>11800</v>
      </c>
      <c r="AX464" s="60">
        <f t="shared" si="96"/>
        <v>1.2272955343702958</v>
      </c>
      <c r="AY464" s="58">
        <v>410400</v>
      </c>
    </row>
    <row r="465" spans="1:51" ht="31.5" x14ac:dyDescent="0.25">
      <c r="A465" s="45">
        <v>1336</v>
      </c>
      <c r="B465" s="46" t="s">
        <v>4484</v>
      </c>
      <c r="C465" s="47" t="s">
        <v>4485</v>
      </c>
      <c r="D465" s="47" t="s">
        <v>1945</v>
      </c>
      <c r="E465" s="48" t="s">
        <v>4486</v>
      </c>
      <c r="F465" s="49" t="s">
        <v>4487</v>
      </c>
      <c r="G465" s="49" t="s">
        <v>4487</v>
      </c>
      <c r="H465" s="50" t="s">
        <v>4488</v>
      </c>
      <c r="I465" s="46" t="s">
        <v>439</v>
      </c>
      <c r="J465" s="46">
        <v>645</v>
      </c>
      <c r="K465" s="49">
        <v>645</v>
      </c>
      <c r="L465" s="49" t="s">
        <v>4488</v>
      </c>
      <c r="M465" s="51">
        <v>287000</v>
      </c>
      <c r="N465" s="51">
        <f t="shared" si="91"/>
        <v>68000</v>
      </c>
      <c r="O465" s="51">
        <v>68869.565217391297</v>
      </c>
      <c r="P465" s="51">
        <v>355000</v>
      </c>
      <c r="Q465" s="51">
        <f t="shared" si="92"/>
        <v>89530.434782608689</v>
      </c>
      <c r="R465" s="52">
        <f t="shared" si="93"/>
        <v>376530.4347826087</v>
      </c>
      <c r="S465" s="53">
        <v>376500</v>
      </c>
      <c r="T465" s="54" t="s">
        <v>4179</v>
      </c>
      <c r="U465" s="55" t="s">
        <v>22</v>
      </c>
      <c r="V465" s="55" t="s">
        <v>23</v>
      </c>
      <c r="W465" s="55" t="s">
        <v>24</v>
      </c>
      <c r="X465" s="56">
        <v>43294</v>
      </c>
      <c r="Y465" s="57" t="s">
        <v>7684</v>
      </c>
      <c r="Z465" s="57"/>
      <c r="AA465" s="58"/>
      <c r="AB465" s="58"/>
      <c r="AC465" s="58"/>
      <c r="AD465" s="58"/>
      <c r="AE465" s="58"/>
      <c r="AF465" s="58"/>
      <c r="AG465" s="58">
        <v>2000000</v>
      </c>
      <c r="AH465" s="58"/>
      <c r="AI465" s="58"/>
      <c r="AJ465" s="58">
        <v>412800</v>
      </c>
      <c r="AK465" s="58"/>
      <c r="AL465" s="58">
        <v>677000</v>
      </c>
      <c r="AM465" s="58"/>
      <c r="AN465" s="58"/>
      <c r="AO465" s="58"/>
      <c r="AP465" s="58"/>
      <c r="AQ465" s="58">
        <v>500000</v>
      </c>
      <c r="AR465" s="59">
        <f t="shared" si="94"/>
        <v>4</v>
      </c>
      <c r="AS465" s="59">
        <f t="shared" si="95"/>
        <v>3589800</v>
      </c>
      <c r="AT465" s="58">
        <f t="shared" si="97"/>
        <v>897500</v>
      </c>
      <c r="AU465" s="58">
        <f t="shared" si="98"/>
        <v>412800</v>
      </c>
      <c r="AV465" s="59">
        <f t="shared" si="99"/>
        <v>521000</v>
      </c>
      <c r="AW465" s="59">
        <f t="shared" si="90"/>
        <v>36300</v>
      </c>
      <c r="AX465" s="60">
        <f t="shared" si="96"/>
        <v>1.3837981407702524</v>
      </c>
      <c r="AY465" s="58">
        <v>412800</v>
      </c>
    </row>
    <row r="466" spans="1:51" ht="31.5" x14ac:dyDescent="0.25">
      <c r="A466" s="45">
        <v>1872</v>
      </c>
      <c r="B466" s="46" t="s">
        <v>6069</v>
      </c>
      <c r="C466" s="47" t="s">
        <v>6064</v>
      </c>
      <c r="D466" s="47" t="s">
        <v>4315</v>
      </c>
      <c r="E466" s="48" t="s">
        <v>6070</v>
      </c>
      <c r="F466" s="49" t="s">
        <v>6068</v>
      </c>
      <c r="G466" s="49" t="s">
        <v>6068</v>
      </c>
      <c r="H466" s="50" t="s">
        <v>6068</v>
      </c>
      <c r="I466" s="46" t="s">
        <v>30</v>
      </c>
      <c r="J466" s="46">
        <v>1052</v>
      </c>
      <c r="K466" s="49">
        <v>1052</v>
      </c>
      <c r="L466" s="49" t="s">
        <v>6065</v>
      </c>
      <c r="M466" s="51">
        <v>210000</v>
      </c>
      <c r="N466" s="51">
        <f t="shared" si="91"/>
        <v>103000</v>
      </c>
      <c r="O466" s="51">
        <v>103304.347826087</v>
      </c>
      <c r="P466" s="51">
        <v>313000</v>
      </c>
      <c r="Q466" s="51">
        <f t="shared" si="92"/>
        <v>134295.65217391311</v>
      </c>
      <c r="R466" s="52">
        <f t="shared" si="93"/>
        <v>344295.65217391308</v>
      </c>
      <c r="S466" s="53">
        <v>344200</v>
      </c>
      <c r="T466" s="54">
        <v>0</v>
      </c>
      <c r="U466" s="55" t="s">
        <v>26</v>
      </c>
      <c r="V466" s="55" t="s">
        <v>421</v>
      </c>
      <c r="W466" s="55" t="s">
        <v>27</v>
      </c>
      <c r="X466" s="56">
        <v>43294</v>
      </c>
      <c r="Y466" s="57" t="s">
        <v>7684</v>
      </c>
      <c r="Z466" s="57"/>
      <c r="AA466" s="58"/>
      <c r="AB466" s="58"/>
      <c r="AC466" s="58"/>
      <c r="AD466" s="58"/>
      <c r="AE466" s="58"/>
      <c r="AF466" s="58"/>
      <c r="AG466" s="58"/>
      <c r="AH466" s="58">
        <v>943000</v>
      </c>
      <c r="AI466" s="58"/>
      <c r="AJ466" s="58"/>
      <c r="AK466" s="58">
        <v>1000000</v>
      </c>
      <c r="AL466" s="58"/>
      <c r="AM466" s="58"/>
      <c r="AN466" s="58"/>
      <c r="AO466" s="58"/>
      <c r="AP466" s="58"/>
      <c r="AQ466" s="58">
        <v>414000</v>
      </c>
      <c r="AR466" s="59">
        <f t="shared" si="94"/>
        <v>3</v>
      </c>
      <c r="AS466" s="59">
        <f t="shared" si="95"/>
        <v>2357000</v>
      </c>
      <c r="AT466" s="58">
        <f t="shared" si="97"/>
        <v>785700</v>
      </c>
      <c r="AU466" s="58">
        <f t="shared" si="98"/>
        <v>414000</v>
      </c>
      <c r="AV466" s="59">
        <f t="shared" si="99"/>
        <v>441500</v>
      </c>
      <c r="AW466" s="59">
        <f t="shared" si="90"/>
        <v>69800</v>
      </c>
      <c r="AX466" s="60">
        <f t="shared" si="96"/>
        <v>1.2826844857640904</v>
      </c>
      <c r="AY466" s="58">
        <v>414000</v>
      </c>
    </row>
    <row r="467" spans="1:51" ht="47.25" x14ac:dyDescent="0.25">
      <c r="A467" s="45">
        <v>2116</v>
      </c>
      <c r="B467" s="46" t="s">
        <v>7035</v>
      </c>
      <c r="C467" s="47" t="s">
        <v>7036</v>
      </c>
      <c r="D467" s="47" t="s">
        <v>6439</v>
      </c>
      <c r="E467" s="48" t="s">
        <v>7037</v>
      </c>
      <c r="F467" s="49" t="s">
        <v>7038</v>
      </c>
      <c r="G467" s="49" t="s">
        <v>7038</v>
      </c>
      <c r="H467" s="50" t="s">
        <v>7038</v>
      </c>
      <c r="I467" s="46" t="s">
        <v>497</v>
      </c>
      <c r="J467" s="46">
        <v>1774</v>
      </c>
      <c r="K467" s="49">
        <v>1774</v>
      </c>
      <c r="L467" s="49" t="s">
        <v>7039</v>
      </c>
      <c r="M467" s="51">
        <v>170000</v>
      </c>
      <c r="N467" s="51">
        <f t="shared" si="91"/>
        <v>106000</v>
      </c>
      <c r="O467" s="51">
        <v>106434.782608696</v>
      </c>
      <c r="P467" s="51">
        <v>276000</v>
      </c>
      <c r="Q467" s="51">
        <f t="shared" si="92"/>
        <v>138365.21739130479</v>
      </c>
      <c r="R467" s="52">
        <f t="shared" si="93"/>
        <v>308365.21739130479</v>
      </c>
      <c r="S467" s="53">
        <v>308300</v>
      </c>
      <c r="T467" s="54">
        <v>0</v>
      </c>
      <c r="U467" s="55" t="s">
        <v>6440</v>
      </c>
      <c r="V467" s="55" t="s">
        <v>6978</v>
      </c>
      <c r="W467" s="55" t="s">
        <v>195</v>
      </c>
      <c r="X467" s="56">
        <v>43294</v>
      </c>
      <c r="Y467" s="57" t="s">
        <v>7684</v>
      </c>
      <c r="Z467" s="57"/>
      <c r="AA467" s="58"/>
      <c r="AB467" s="58"/>
      <c r="AC467" s="58"/>
      <c r="AD467" s="58"/>
      <c r="AE467" s="58"/>
      <c r="AF467" s="58">
        <v>280000</v>
      </c>
      <c r="AG467" s="58">
        <v>600000</v>
      </c>
      <c r="AH467" s="58">
        <v>360000</v>
      </c>
      <c r="AI467" s="58"/>
      <c r="AJ467" s="58">
        <v>386000</v>
      </c>
      <c r="AK467" s="58"/>
      <c r="AL467" s="58"/>
      <c r="AM467" s="58"/>
      <c r="AN467" s="58"/>
      <c r="AO467" s="58"/>
      <c r="AP467" s="58"/>
      <c r="AQ467" s="58">
        <v>451000</v>
      </c>
      <c r="AR467" s="59">
        <f t="shared" si="94"/>
        <v>5</v>
      </c>
      <c r="AS467" s="59">
        <f t="shared" si="95"/>
        <v>2077000</v>
      </c>
      <c r="AT467" s="58">
        <f t="shared" si="97"/>
        <v>415400</v>
      </c>
      <c r="AU467" s="58">
        <f t="shared" si="98"/>
        <v>280000</v>
      </c>
      <c r="AV467" s="59">
        <f t="shared" si="99"/>
        <v>107100</v>
      </c>
      <c r="AW467" s="59">
        <f t="shared" si="90"/>
        <v>-28300</v>
      </c>
      <c r="AX467" s="60">
        <f t="shared" si="96"/>
        <v>0.34738890690885493</v>
      </c>
      <c r="AY467" s="58">
        <v>415400</v>
      </c>
    </row>
    <row r="468" spans="1:51" ht="47.25" x14ac:dyDescent="0.25">
      <c r="A468" s="45">
        <v>2118</v>
      </c>
      <c r="B468" s="46" t="s">
        <v>7043</v>
      </c>
      <c r="C468" s="47" t="s">
        <v>7036</v>
      </c>
      <c r="D468" s="47" t="s">
        <v>6439</v>
      </c>
      <c r="E468" s="48" t="s">
        <v>7044</v>
      </c>
      <c r="F468" s="49" t="s">
        <v>7045</v>
      </c>
      <c r="G468" s="49" t="s">
        <v>7045</v>
      </c>
      <c r="H468" s="50" t="s">
        <v>7045</v>
      </c>
      <c r="I468" s="46" t="s">
        <v>497</v>
      </c>
      <c r="J468" s="46">
        <v>1774</v>
      </c>
      <c r="K468" s="49">
        <v>1774</v>
      </c>
      <c r="L468" s="49" t="s">
        <v>7039</v>
      </c>
      <c r="M468" s="51">
        <v>170000</v>
      </c>
      <c r="N468" s="51">
        <f t="shared" si="91"/>
        <v>106000</v>
      </c>
      <c r="O468" s="51">
        <v>106434.782608696</v>
      </c>
      <c r="P468" s="51">
        <v>276000</v>
      </c>
      <c r="Q468" s="51">
        <f t="shared" si="92"/>
        <v>138365.21739130479</v>
      </c>
      <c r="R468" s="52">
        <f t="shared" si="93"/>
        <v>308365.21739130479</v>
      </c>
      <c r="S468" s="53">
        <v>308300</v>
      </c>
      <c r="T468" s="54">
        <v>0</v>
      </c>
      <c r="U468" s="55" t="s">
        <v>6440</v>
      </c>
      <c r="V468" s="55" t="s">
        <v>6978</v>
      </c>
      <c r="W468" s="55" t="s">
        <v>195</v>
      </c>
      <c r="X468" s="56">
        <v>43294</v>
      </c>
      <c r="Y468" s="57" t="s">
        <v>7684</v>
      </c>
      <c r="Z468" s="57"/>
      <c r="AA468" s="58"/>
      <c r="AB468" s="58"/>
      <c r="AC468" s="58"/>
      <c r="AD468" s="58"/>
      <c r="AE468" s="58"/>
      <c r="AF468" s="58">
        <v>280000</v>
      </c>
      <c r="AG468" s="58">
        <v>600000</v>
      </c>
      <c r="AH468" s="58">
        <v>360000</v>
      </c>
      <c r="AI468" s="58"/>
      <c r="AJ468" s="58">
        <v>386000</v>
      </c>
      <c r="AK468" s="58"/>
      <c r="AL468" s="58"/>
      <c r="AM468" s="58"/>
      <c r="AN468" s="58"/>
      <c r="AO468" s="58"/>
      <c r="AP468" s="58"/>
      <c r="AQ468" s="58">
        <v>451000</v>
      </c>
      <c r="AR468" s="59">
        <f t="shared" si="94"/>
        <v>5</v>
      </c>
      <c r="AS468" s="59">
        <f t="shared" si="95"/>
        <v>2077000</v>
      </c>
      <c r="AT468" s="58">
        <f t="shared" si="97"/>
        <v>415400</v>
      </c>
      <c r="AU468" s="58">
        <f t="shared" si="98"/>
        <v>280000</v>
      </c>
      <c r="AV468" s="59">
        <f t="shared" si="99"/>
        <v>107100</v>
      </c>
      <c r="AW468" s="59">
        <f t="shared" si="90"/>
        <v>-28300</v>
      </c>
      <c r="AX468" s="60">
        <f t="shared" si="96"/>
        <v>0.34738890690885493</v>
      </c>
      <c r="AY468" s="58">
        <v>415400</v>
      </c>
    </row>
    <row r="469" spans="1:51" ht="31.5" x14ac:dyDescent="0.25">
      <c r="A469" s="45">
        <v>771</v>
      </c>
      <c r="B469" s="46" t="s">
        <v>2850</v>
      </c>
      <c r="C469" s="47" t="s">
        <v>2846</v>
      </c>
      <c r="D469" s="47" t="s">
        <v>495</v>
      </c>
      <c r="E469" s="48" t="s">
        <v>2851</v>
      </c>
      <c r="F469" s="49" t="s">
        <v>2852</v>
      </c>
      <c r="G469" s="49" t="s">
        <v>2852</v>
      </c>
      <c r="H469" s="50" t="s">
        <v>2852</v>
      </c>
      <c r="I469" s="46" t="s">
        <v>439</v>
      </c>
      <c r="J469" s="46">
        <v>143</v>
      </c>
      <c r="K469" s="49">
        <v>143</v>
      </c>
      <c r="L469" s="49" t="s">
        <v>2849</v>
      </c>
      <c r="M469" s="51">
        <v>234000</v>
      </c>
      <c r="N469" s="51">
        <f t="shared" si="91"/>
        <v>68000</v>
      </c>
      <c r="O469" s="51">
        <v>68869.565217391297</v>
      </c>
      <c r="P469" s="51">
        <v>302000</v>
      </c>
      <c r="Q469" s="51">
        <f t="shared" si="92"/>
        <v>89530.434782608689</v>
      </c>
      <c r="R469" s="52">
        <f t="shared" si="93"/>
        <v>323530.4347826087</v>
      </c>
      <c r="S469" s="53">
        <v>323500</v>
      </c>
      <c r="T469" s="54" t="s">
        <v>2473</v>
      </c>
      <c r="U469" s="55" t="s">
        <v>471</v>
      </c>
      <c r="V469" s="55" t="s">
        <v>2474</v>
      </c>
      <c r="W469" s="55" t="s">
        <v>29</v>
      </c>
      <c r="X469" s="56">
        <v>43294</v>
      </c>
      <c r="Y469" s="57" t="s">
        <v>7684</v>
      </c>
      <c r="Z469" s="57"/>
      <c r="AA469" s="58"/>
      <c r="AB469" s="58"/>
      <c r="AC469" s="58"/>
      <c r="AD469" s="58"/>
      <c r="AE469" s="58"/>
      <c r="AF469" s="58"/>
      <c r="AG469" s="58"/>
      <c r="AH469" s="58"/>
      <c r="AI469" s="58"/>
      <c r="AJ469" s="58">
        <v>423000</v>
      </c>
      <c r="AK469" s="58"/>
      <c r="AL469" s="58"/>
      <c r="AM469" s="58">
        <v>1024000</v>
      </c>
      <c r="AN469" s="58"/>
      <c r="AO469" s="58"/>
      <c r="AP469" s="58"/>
      <c r="AQ469" s="58">
        <v>417000</v>
      </c>
      <c r="AR469" s="59">
        <f t="shared" si="94"/>
        <v>3</v>
      </c>
      <c r="AS469" s="59">
        <f t="shared" si="95"/>
        <v>1864000</v>
      </c>
      <c r="AT469" s="58">
        <f t="shared" si="97"/>
        <v>621300</v>
      </c>
      <c r="AU469" s="58">
        <f t="shared" si="98"/>
        <v>417000</v>
      </c>
      <c r="AV469" s="59">
        <f t="shared" si="99"/>
        <v>297800</v>
      </c>
      <c r="AW469" s="59">
        <f t="shared" si="90"/>
        <v>93500</v>
      </c>
      <c r="AX469" s="60">
        <f t="shared" si="96"/>
        <v>0.92055641421947443</v>
      </c>
      <c r="AY469" s="58">
        <v>417000</v>
      </c>
    </row>
    <row r="470" spans="1:51" ht="31.5" x14ac:dyDescent="0.25">
      <c r="A470" s="45">
        <v>754</v>
      </c>
      <c r="B470" s="46" t="s">
        <v>2792</v>
      </c>
      <c r="C470" s="47" t="s">
        <v>2793</v>
      </c>
      <c r="D470" s="47" t="s">
        <v>495</v>
      </c>
      <c r="E470" s="62">
        <v>2.2719999999999998</v>
      </c>
      <c r="F470" s="49" t="s">
        <v>2794</v>
      </c>
      <c r="G470" s="49" t="s">
        <v>2794</v>
      </c>
      <c r="H470" s="50" t="s">
        <v>2794</v>
      </c>
      <c r="I470" s="46" t="s">
        <v>439</v>
      </c>
      <c r="J470" s="46">
        <v>139</v>
      </c>
      <c r="K470" s="49">
        <v>139</v>
      </c>
      <c r="L470" s="49" t="s">
        <v>2795</v>
      </c>
      <c r="M470" s="51">
        <v>254057</v>
      </c>
      <c r="N470" s="51">
        <f t="shared" si="91"/>
        <v>47943</v>
      </c>
      <c r="O470" s="51">
        <v>48432.521739130403</v>
      </c>
      <c r="P470" s="51">
        <v>302000</v>
      </c>
      <c r="Q470" s="51">
        <f t="shared" si="92"/>
        <v>62962.278260869527</v>
      </c>
      <c r="R470" s="52">
        <f t="shared" si="93"/>
        <v>317019.27826086956</v>
      </c>
      <c r="S470" s="53">
        <v>317000</v>
      </c>
      <c r="T470" s="54">
        <v>0</v>
      </c>
      <c r="U470" s="55" t="s">
        <v>471</v>
      </c>
      <c r="V470" s="55" t="s">
        <v>1197</v>
      </c>
      <c r="W470" s="55" t="s">
        <v>29</v>
      </c>
      <c r="X470" s="56">
        <v>43294</v>
      </c>
      <c r="Y470" s="57" t="str">
        <f>VLOOKUP(B470,'[2]DVKT TYC (đang phê duyệt)'!$B$6:$Z$119,25,0)</f>
        <v>Đang đề nghị phê duyệt</v>
      </c>
      <c r="Z470" s="57"/>
      <c r="AA470" s="58"/>
      <c r="AB470" s="58"/>
      <c r="AC470" s="58"/>
      <c r="AD470" s="58"/>
      <c r="AE470" s="58"/>
      <c r="AF470" s="58"/>
      <c r="AG470" s="58"/>
      <c r="AH470" s="58">
        <v>790000</v>
      </c>
      <c r="AI470" s="58"/>
      <c r="AJ470" s="58">
        <v>423000</v>
      </c>
      <c r="AK470" s="58"/>
      <c r="AL470" s="58"/>
      <c r="AM470" s="58">
        <v>768000</v>
      </c>
      <c r="AN470" s="58"/>
      <c r="AO470" s="58"/>
      <c r="AP470" s="58"/>
      <c r="AQ470" s="58">
        <v>615000</v>
      </c>
      <c r="AR470" s="59">
        <f t="shared" si="94"/>
        <v>4</v>
      </c>
      <c r="AS470" s="59">
        <f t="shared" si="95"/>
        <v>2596000</v>
      </c>
      <c r="AT470" s="58">
        <f t="shared" si="97"/>
        <v>649000</v>
      </c>
      <c r="AU470" s="58">
        <f t="shared" si="98"/>
        <v>423000</v>
      </c>
      <c r="AV470" s="59">
        <f t="shared" si="99"/>
        <v>332000</v>
      </c>
      <c r="AW470" s="59">
        <f>AT470-S470</f>
        <v>332000</v>
      </c>
      <c r="AX470" s="60">
        <f t="shared" si="96"/>
        <v>1.0473186119873819</v>
      </c>
      <c r="AY470" s="58">
        <v>423000</v>
      </c>
    </row>
    <row r="471" spans="1:51" ht="31.5" x14ac:dyDescent="0.25">
      <c r="A471" s="45">
        <v>1346</v>
      </c>
      <c r="B471" s="46" t="s">
        <v>4503</v>
      </c>
      <c r="C471" s="47" t="s">
        <v>4499</v>
      </c>
      <c r="D471" s="47" t="s">
        <v>1945</v>
      </c>
      <c r="E471" s="48" t="s">
        <v>4504</v>
      </c>
      <c r="F471" s="49" t="s">
        <v>4505</v>
      </c>
      <c r="G471" s="49" t="s">
        <v>4505</v>
      </c>
      <c r="H471" s="50" t="s">
        <v>4505</v>
      </c>
      <c r="I471" s="46"/>
      <c r="J471" s="46">
        <v>653</v>
      </c>
      <c r="K471" s="49">
        <v>653</v>
      </c>
      <c r="L471" s="49" t="s">
        <v>4502</v>
      </c>
      <c r="M471" s="51">
        <v>216000</v>
      </c>
      <c r="N471" s="51">
        <f t="shared" si="91"/>
        <v>104000</v>
      </c>
      <c r="O471" s="51">
        <v>104869.56521739101</v>
      </c>
      <c r="P471" s="51">
        <v>320000</v>
      </c>
      <c r="Q471" s="51">
        <f t="shared" si="92"/>
        <v>136330.43478260832</v>
      </c>
      <c r="R471" s="52">
        <f t="shared" si="93"/>
        <v>352330.4347826083</v>
      </c>
      <c r="S471" s="53">
        <v>352300</v>
      </c>
      <c r="T471" s="54" t="s">
        <v>4179</v>
      </c>
      <c r="U471" s="55" t="s">
        <v>22</v>
      </c>
      <c r="V471" s="55" t="s">
        <v>23</v>
      </c>
      <c r="W471" s="55" t="s">
        <v>24</v>
      </c>
      <c r="X471" s="56">
        <v>43294</v>
      </c>
      <c r="Y471" s="57" t="s">
        <v>7685</v>
      </c>
      <c r="Z471" s="57"/>
      <c r="AA471" s="58"/>
      <c r="AB471" s="58"/>
      <c r="AC471" s="58"/>
      <c r="AD471" s="58">
        <v>800000</v>
      </c>
      <c r="AE471" s="58">
        <v>438000</v>
      </c>
      <c r="AF471" s="58"/>
      <c r="AG471" s="58"/>
      <c r="AH471" s="58"/>
      <c r="AI471" s="58"/>
      <c r="AJ471" s="58"/>
      <c r="AK471" s="58"/>
      <c r="AL471" s="58"/>
      <c r="AM471" s="58"/>
      <c r="AN471" s="58"/>
      <c r="AO471" s="58"/>
      <c r="AP471" s="58"/>
      <c r="AQ471" s="58">
        <v>425000</v>
      </c>
      <c r="AR471" s="59">
        <f t="shared" si="94"/>
        <v>3</v>
      </c>
      <c r="AS471" s="59">
        <f t="shared" si="95"/>
        <v>1663000</v>
      </c>
      <c r="AT471" s="58">
        <f t="shared" si="97"/>
        <v>554300</v>
      </c>
      <c r="AU471" s="58">
        <f t="shared" si="98"/>
        <v>425000</v>
      </c>
      <c r="AV471" s="59">
        <f t="shared" si="99"/>
        <v>202000</v>
      </c>
      <c r="AW471" s="59">
        <f t="shared" ref="AW471:AW502" si="100">AU471-S471</f>
        <v>72700</v>
      </c>
      <c r="AX471" s="60">
        <f t="shared" si="96"/>
        <v>0.57337496451887593</v>
      </c>
      <c r="AY471" s="58">
        <v>425000</v>
      </c>
    </row>
    <row r="472" spans="1:51" ht="31.5" x14ac:dyDescent="0.25">
      <c r="A472" s="45">
        <v>145</v>
      </c>
      <c r="B472" s="46" t="s">
        <v>914</v>
      </c>
      <c r="C472" s="47" t="s">
        <v>915</v>
      </c>
      <c r="D472" s="47" t="s">
        <v>467</v>
      </c>
      <c r="E472" s="48" t="s">
        <v>916</v>
      </c>
      <c r="F472" s="49" t="s">
        <v>7583</v>
      </c>
      <c r="G472" s="49" t="s">
        <v>917</v>
      </c>
      <c r="H472" s="50" t="s">
        <v>918</v>
      </c>
      <c r="I472" s="46" t="s">
        <v>439</v>
      </c>
      <c r="J472" s="46">
        <v>24</v>
      </c>
      <c r="K472" s="49">
        <v>24</v>
      </c>
      <c r="L472" s="49" t="s">
        <v>919</v>
      </c>
      <c r="M472" s="51">
        <v>302000</v>
      </c>
      <c r="N472" s="51">
        <f t="shared" si="91"/>
        <v>84000</v>
      </c>
      <c r="O472" s="51">
        <v>84521.739130434798</v>
      </c>
      <c r="P472" s="51">
        <v>386000</v>
      </c>
      <c r="Q472" s="51">
        <f t="shared" si="92"/>
        <v>109878.26086956525</v>
      </c>
      <c r="R472" s="52">
        <f t="shared" si="93"/>
        <v>411878.26086956525</v>
      </c>
      <c r="S472" s="53">
        <v>411800</v>
      </c>
      <c r="T472" s="54">
        <v>0</v>
      </c>
      <c r="U472" s="55" t="s">
        <v>6404</v>
      </c>
      <c r="V472" s="55" t="s">
        <v>6493</v>
      </c>
      <c r="W472" s="55" t="s">
        <v>173</v>
      </c>
      <c r="X472" s="56">
        <v>43294</v>
      </c>
      <c r="Y472" s="57" t="s">
        <v>7684</v>
      </c>
      <c r="Z472" s="57"/>
      <c r="AA472" s="58"/>
      <c r="AB472" s="58">
        <v>547000</v>
      </c>
      <c r="AC472" s="58"/>
      <c r="AD472" s="58">
        <v>425000</v>
      </c>
      <c r="AE472" s="58"/>
      <c r="AF472" s="58"/>
      <c r="AG472" s="58"/>
      <c r="AH472" s="58">
        <v>576000</v>
      </c>
      <c r="AI472" s="58"/>
      <c r="AJ472" s="58">
        <v>540000</v>
      </c>
      <c r="AK472" s="58"/>
      <c r="AL472" s="58"/>
      <c r="AM472" s="58"/>
      <c r="AN472" s="58"/>
      <c r="AO472" s="58"/>
      <c r="AP472" s="58"/>
      <c r="AQ472" s="58"/>
      <c r="AR472" s="59">
        <f t="shared" si="94"/>
        <v>4</v>
      </c>
      <c r="AS472" s="59">
        <f t="shared" si="95"/>
        <v>2088000</v>
      </c>
      <c r="AT472" s="58">
        <f t="shared" si="97"/>
        <v>522000</v>
      </c>
      <c r="AU472" s="58">
        <f t="shared" si="98"/>
        <v>425000</v>
      </c>
      <c r="AV472" s="59">
        <f t="shared" si="99"/>
        <v>110200</v>
      </c>
      <c r="AW472" s="59">
        <f t="shared" si="100"/>
        <v>13200</v>
      </c>
      <c r="AX472" s="60">
        <f t="shared" si="96"/>
        <v>0.26760563380281699</v>
      </c>
      <c r="AY472" s="58">
        <v>425000</v>
      </c>
    </row>
    <row r="473" spans="1:51" ht="47.25" x14ac:dyDescent="0.25">
      <c r="A473" s="45">
        <v>2117</v>
      </c>
      <c r="B473" s="46" t="s">
        <v>7040</v>
      </c>
      <c r="C473" s="47" t="s">
        <v>7036</v>
      </c>
      <c r="D473" s="47" t="s">
        <v>6439</v>
      </c>
      <c r="E473" s="48" t="s">
        <v>7041</v>
      </c>
      <c r="F473" s="49" t="s">
        <v>7042</v>
      </c>
      <c r="G473" s="49" t="s">
        <v>7042</v>
      </c>
      <c r="H473" s="50" t="s">
        <v>7042</v>
      </c>
      <c r="I473" s="46" t="s">
        <v>497</v>
      </c>
      <c r="J473" s="46">
        <v>1774</v>
      </c>
      <c r="K473" s="49">
        <v>1774</v>
      </c>
      <c r="L473" s="49" t="s">
        <v>7039</v>
      </c>
      <c r="M473" s="51">
        <v>170000</v>
      </c>
      <c r="N473" s="51">
        <f t="shared" si="91"/>
        <v>106000</v>
      </c>
      <c r="O473" s="51">
        <v>106434.782608696</v>
      </c>
      <c r="P473" s="51">
        <v>276000</v>
      </c>
      <c r="Q473" s="51">
        <f t="shared" si="92"/>
        <v>138365.21739130479</v>
      </c>
      <c r="R473" s="52">
        <f t="shared" si="93"/>
        <v>308365.21739130479</v>
      </c>
      <c r="S473" s="53">
        <v>308300</v>
      </c>
      <c r="T473" s="54">
        <v>0</v>
      </c>
      <c r="U473" s="55" t="s">
        <v>6440</v>
      </c>
      <c r="V473" s="55" t="s">
        <v>6978</v>
      </c>
      <c r="W473" s="55" t="s">
        <v>195</v>
      </c>
      <c r="X473" s="56">
        <v>43294</v>
      </c>
      <c r="Y473" s="57" t="s">
        <v>7684</v>
      </c>
      <c r="Z473" s="57"/>
      <c r="AA473" s="58"/>
      <c r="AB473" s="58"/>
      <c r="AC473" s="58"/>
      <c r="AD473" s="58"/>
      <c r="AE473" s="58"/>
      <c r="AF473" s="58">
        <v>280000</v>
      </c>
      <c r="AG473" s="58">
        <v>600000</v>
      </c>
      <c r="AH473" s="58"/>
      <c r="AI473" s="58"/>
      <c r="AJ473" s="58">
        <v>386000</v>
      </c>
      <c r="AK473" s="58"/>
      <c r="AL473" s="58"/>
      <c r="AM473" s="58"/>
      <c r="AN473" s="58"/>
      <c r="AO473" s="58"/>
      <c r="AP473" s="58"/>
      <c r="AQ473" s="58">
        <v>451000</v>
      </c>
      <c r="AR473" s="59">
        <f t="shared" si="94"/>
        <v>4</v>
      </c>
      <c r="AS473" s="59">
        <f t="shared" si="95"/>
        <v>1717000</v>
      </c>
      <c r="AT473" s="58">
        <f t="shared" si="97"/>
        <v>429300</v>
      </c>
      <c r="AU473" s="58">
        <f t="shared" si="98"/>
        <v>280000</v>
      </c>
      <c r="AV473" s="59">
        <f t="shared" si="99"/>
        <v>121000</v>
      </c>
      <c r="AW473" s="59">
        <f t="shared" si="100"/>
        <v>-28300</v>
      </c>
      <c r="AX473" s="60">
        <f t="shared" si="96"/>
        <v>0.39247486214725913</v>
      </c>
      <c r="AY473" s="58">
        <v>429300</v>
      </c>
    </row>
    <row r="474" spans="1:51" ht="31.5" x14ac:dyDescent="0.25">
      <c r="A474" s="45">
        <v>767</v>
      </c>
      <c r="B474" s="46" t="s">
        <v>2836</v>
      </c>
      <c r="C474" s="47" t="s">
        <v>2827</v>
      </c>
      <c r="D474" s="47" t="s">
        <v>495</v>
      </c>
      <c r="E474" s="48" t="s">
        <v>2837</v>
      </c>
      <c r="F474" s="49" t="s">
        <v>2838</v>
      </c>
      <c r="G474" s="49" t="s">
        <v>2838</v>
      </c>
      <c r="H474" s="50" t="s">
        <v>2838</v>
      </c>
      <c r="I474" s="46" t="s">
        <v>499</v>
      </c>
      <c r="J474" s="46">
        <v>142</v>
      </c>
      <c r="K474" s="49">
        <v>142</v>
      </c>
      <c r="L474" s="49" t="s">
        <v>2830</v>
      </c>
      <c r="M474" s="51">
        <v>224000</v>
      </c>
      <c r="N474" s="51">
        <f t="shared" si="91"/>
        <v>98000</v>
      </c>
      <c r="O474" s="51">
        <v>98608.695652173905</v>
      </c>
      <c r="P474" s="51">
        <v>322000</v>
      </c>
      <c r="Q474" s="51">
        <f t="shared" si="92"/>
        <v>128191.30434782608</v>
      </c>
      <c r="R474" s="52">
        <f t="shared" si="93"/>
        <v>352191.30434782605</v>
      </c>
      <c r="S474" s="53">
        <v>352100</v>
      </c>
      <c r="T474" s="54" t="s">
        <v>2473</v>
      </c>
      <c r="U474" s="55" t="s">
        <v>471</v>
      </c>
      <c r="V474" s="55" t="s">
        <v>2474</v>
      </c>
      <c r="W474" s="55" t="s">
        <v>29</v>
      </c>
      <c r="X474" s="56">
        <v>43294</v>
      </c>
      <c r="Y474" s="57" t="s">
        <v>7684</v>
      </c>
      <c r="Z474" s="57"/>
      <c r="AA474" s="58"/>
      <c r="AB474" s="58"/>
      <c r="AC474" s="58"/>
      <c r="AD474" s="58"/>
      <c r="AE474" s="58"/>
      <c r="AF474" s="58"/>
      <c r="AG474" s="58"/>
      <c r="AH474" s="58"/>
      <c r="AI474" s="58"/>
      <c r="AJ474" s="58">
        <v>451000</v>
      </c>
      <c r="AK474" s="58"/>
      <c r="AL474" s="58"/>
      <c r="AM474" s="58">
        <v>1368000</v>
      </c>
      <c r="AN474" s="58"/>
      <c r="AO474" s="58"/>
      <c r="AP474" s="58"/>
      <c r="AQ474" s="58">
        <v>431000</v>
      </c>
      <c r="AR474" s="59">
        <f t="shared" si="94"/>
        <v>3</v>
      </c>
      <c r="AS474" s="59">
        <f t="shared" si="95"/>
        <v>2250000</v>
      </c>
      <c r="AT474" s="58">
        <f t="shared" si="97"/>
        <v>750000</v>
      </c>
      <c r="AU474" s="58">
        <f t="shared" si="98"/>
        <v>431000</v>
      </c>
      <c r="AV474" s="59">
        <f t="shared" si="99"/>
        <v>397900</v>
      </c>
      <c r="AW474" s="59">
        <f t="shared" si="100"/>
        <v>78900</v>
      </c>
      <c r="AX474" s="60">
        <f t="shared" si="96"/>
        <v>1.1300766827605795</v>
      </c>
      <c r="AY474" s="58">
        <v>431000</v>
      </c>
    </row>
    <row r="475" spans="1:51" ht="31.5" x14ac:dyDescent="0.25">
      <c r="A475" s="45">
        <v>768</v>
      </c>
      <c r="B475" s="46" t="s">
        <v>2839</v>
      </c>
      <c r="C475" s="47" t="s">
        <v>2827</v>
      </c>
      <c r="D475" s="47" t="s">
        <v>495</v>
      </c>
      <c r="E475" s="48" t="s">
        <v>2840</v>
      </c>
      <c r="F475" s="49" t="s">
        <v>2841</v>
      </c>
      <c r="G475" s="49" t="s">
        <v>2841</v>
      </c>
      <c r="H475" s="50" t="s">
        <v>2841</v>
      </c>
      <c r="I475" s="46" t="s">
        <v>499</v>
      </c>
      <c r="J475" s="46">
        <v>142</v>
      </c>
      <c r="K475" s="49">
        <v>142</v>
      </c>
      <c r="L475" s="49" t="s">
        <v>2830</v>
      </c>
      <c r="M475" s="51">
        <v>224000</v>
      </c>
      <c r="N475" s="51">
        <f t="shared" si="91"/>
        <v>98000</v>
      </c>
      <c r="O475" s="51">
        <v>98608.695652173905</v>
      </c>
      <c r="P475" s="51">
        <v>322000</v>
      </c>
      <c r="Q475" s="51">
        <f t="shared" si="92"/>
        <v>128191.30434782608</v>
      </c>
      <c r="R475" s="52">
        <f t="shared" si="93"/>
        <v>352191.30434782605</v>
      </c>
      <c r="S475" s="53">
        <v>352100</v>
      </c>
      <c r="T475" s="54" t="s">
        <v>2473</v>
      </c>
      <c r="U475" s="55" t="s">
        <v>471</v>
      </c>
      <c r="V475" s="55" t="s">
        <v>2474</v>
      </c>
      <c r="W475" s="55" t="s">
        <v>29</v>
      </c>
      <c r="X475" s="56">
        <v>43294</v>
      </c>
      <c r="Y475" s="57" t="s">
        <v>7684</v>
      </c>
      <c r="Z475" s="57"/>
      <c r="AA475" s="58"/>
      <c r="AB475" s="58"/>
      <c r="AC475" s="58"/>
      <c r="AD475" s="58"/>
      <c r="AE475" s="58"/>
      <c r="AF475" s="58"/>
      <c r="AG475" s="58">
        <v>700000</v>
      </c>
      <c r="AH475" s="58"/>
      <c r="AI475" s="58"/>
      <c r="AJ475" s="58">
        <v>451000</v>
      </c>
      <c r="AK475" s="58"/>
      <c r="AL475" s="58"/>
      <c r="AM475" s="58"/>
      <c r="AN475" s="58"/>
      <c r="AO475" s="58"/>
      <c r="AP475" s="58"/>
      <c r="AQ475" s="58">
        <v>431000</v>
      </c>
      <c r="AR475" s="59">
        <f t="shared" si="94"/>
        <v>3</v>
      </c>
      <c r="AS475" s="59">
        <f t="shared" si="95"/>
        <v>1582000</v>
      </c>
      <c r="AT475" s="58">
        <f t="shared" si="97"/>
        <v>527300</v>
      </c>
      <c r="AU475" s="58">
        <f t="shared" si="98"/>
        <v>431000</v>
      </c>
      <c r="AV475" s="59">
        <f t="shared" si="99"/>
        <v>175200</v>
      </c>
      <c r="AW475" s="59">
        <f t="shared" si="100"/>
        <v>78900</v>
      </c>
      <c r="AX475" s="60">
        <f t="shared" si="96"/>
        <v>0.49758591309287126</v>
      </c>
      <c r="AY475" s="58">
        <v>431000</v>
      </c>
    </row>
    <row r="476" spans="1:51" ht="47.25" x14ac:dyDescent="0.25">
      <c r="A476" s="45">
        <v>2109</v>
      </c>
      <c r="B476" s="46" t="s">
        <v>6999</v>
      </c>
      <c r="C476" s="47" t="s">
        <v>7000</v>
      </c>
      <c r="D476" s="47" t="s">
        <v>6439</v>
      </c>
      <c r="E476" s="48" t="s">
        <v>7001</v>
      </c>
      <c r="F476" s="49" t="s">
        <v>7002</v>
      </c>
      <c r="G476" s="49" t="s">
        <v>7002</v>
      </c>
      <c r="H476" s="50" t="s">
        <v>7002</v>
      </c>
      <c r="I476" s="46"/>
      <c r="J476" s="46">
        <v>1752</v>
      </c>
      <c r="K476" s="49">
        <v>1752</v>
      </c>
      <c r="L476" s="49" t="s">
        <v>7003</v>
      </c>
      <c r="M476" s="51">
        <v>230000</v>
      </c>
      <c r="N476" s="51">
        <f t="shared" si="91"/>
        <v>144000</v>
      </c>
      <c r="O476" s="51">
        <v>144000</v>
      </c>
      <c r="P476" s="51">
        <v>374000</v>
      </c>
      <c r="Q476" s="51">
        <f t="shared" si="92"/>
        <v>187200</v>
      </c>
      <c r="R476" s="52">
        <f t="shared" si="93"/>
        <v>417200</v>
      </c>
      <c r="S476" s="53">
        <v>417200</v>
      </c>
      <c r="T476" s="54">
        <v>0</v>
      </c>
      <c r="U476" s="55" t="s">
        <v>6440</v>
      </c>
      <c r="V476" s="55" t="s">
        <v>6978</v>
      </c>
      <c r="W476" s="55" t="s">
        <v>195</v>
      </c>
      <c r="X476" s="56">
        <v>43294</v>
      </c>
      <c r="Y476" s="57" t="s">
        <v>7684</v>
      </c>
      <c r="Z476" s="57"/>
      <c r="AA476" s="58"/>
      <c r="AB476" s="58"/>
      <c r="AC476" s="58"/>
      <c r="AD476" s="58"/>
      <c r="AE476" s="58"/>
      <c r="AF476" s="58"/>
      <c r="AG476" s="58">
        <v>500000</v>
      </c>
      <c r="AH476" s="58">
        <v>503000</v>
      </c>
      <c r="AI476" s="58"/>
      <c r="AJ476" s="58">
        <v>514000</v>
      </c>
      <c r="AK476" s="58"/>
      <c r="AL476" s="58"/>
      <c r="AM476" s="58"/>
      <c r="AN476" s="58"/>
      <c r="AO476" s="58"/>
      <c r="AP476" s="58"/>
      <c r="AQ476" s="58">
        <v>443000</v>
      </c>
      <c r="AR476" s="59">
        <f t="shared" si="94"/>
        <v>4</v>
      </c>
      <c r="AS476" s="59">
        <f t="shared" si="95"/>
        <v>1960000</v>
      </c>
      <c r="AT476" s="58">
        <f t="shared" si="97"/>
        <v>490000</v>
      </c>
      <c r="AU476" s="58">
        <f t="shared" si="98"/>
        <v>443000</v>
      </c>
      <c r="AV476" s="59">
        <f t="shared" si="99"/>
        <v>72800</v>
      </c>
      <c r="AW476" s="59">
        <f t="shared" si="100"/>
        <v>25800</v>
      </c>
      <c r="AX476" s="60">
        <f t="shared" si="96"/>
        <v>0.17449664429530198</v>
      </c>
      <c r="AY476" s="58">
        <v>443000</v>
      </c>
    </row>
    <row r="477" spans="1:51" ht="31.5" x14ac:dyDescent="0.25">
      <c r="A477" s="45">
        <v>1423</v>
      </c>
      <c r="B477" s="46" t="s">
        <v>4629</v>
      </c>
      <c r="C477" s="47" t="s">
        <v>4630</v>
      </c>
      <c r="D477" s="47" t="s">
        <v>1945</v>
      </c>
      <c r="E477" s="48" t="s">
        <v>4631</v>
      </c>
      <c r="F477" s="49" t="s">
        <v>4632</v>
      </c>
      <c r="G477" s="49" t="s">
        <v>4632</v>
      </c>
      <c r="H477" s="50" t="s">
        <v>4632</v>
      </c>
      <c r="I477" s="46" t="s">
        <v>497</v>
      </c>
      <c r="J477" s="46">
        <v>722</v>
      </c>
      <c r="K477" s="49">
        <v>722</v>
      </c>
      <c r="L477" s="49" t="s">
        <v>4632</v>
      </c>
      <c r="M477" s="51">
        <v>325000</v>
      </c>
      <c r="N477" s="51">
        <f t="shared" si="91"/>
        <v>68000</v>
      </c>
      <c r="O477" s="51">
        <v>68869.565217391297</v>
      </c>
      <c r="P477" s="51">
        <v>393000</v>
      </c>
      <c r="Q477" s="51">
        <f t="shared" si="92"/>
        <v>89530.434782608689</v>
      </c>
      <c r="R477" s="52">
        <f t="shared" si="93"/>
        <v>414530.4347826087</v>
      </c>
      <c r="S477" s="53">
        <v>414500</v>
      </c>
      <c r="T477" s="54">
        <v>0</v>
      </c>
      <c r="U477" s="55" t="s">
        <v>202</v>
      </c>
      <c r="V477" s="55" t="s">
        <v>201</v>
      </c>
      <c r="W477" s="55" t="s">
        <v>24</v>
      </c>
      <c r="X477" s="56">
        <v>43294</v>
      </c>
      <c r="Y477" s="57" t="s">
        <v>7684</v>
      </c>
      <c r="Z477" s="57"/>
      <c r="AA477" s="58"/>
      <c r="AB477" s="58"/>
      <c r="AC477" s="58"/>
      <c r="AD477" s="58"/>
      <c r="AE477" s="58"/>
      <c r="AF477" s="58"/>
      <c r="AG477" s="58">
        <v>1000000</v>
      </c>
      <c r="AH477" s="58">
        <v>848000</v>
      </c>
      <c r="AI477" s="58"/>
      <c r="AJ477" s="58">
        <v>458400</v>
      </c>
      <c r="AK477" s="58"/>
      <c r="AL477" s="58"/>
      <c r="AM477" s="58"/>
      <c r="AN477" s="58"/>
      <c r="AO477" s="58"/>
      <c r="AP477" s="58"/>
      <c r="AQ477" s="58">
        <v>554000</v>
      </c>
      <c r="AR477" s="59">
        <f t="shared" si="94"/>
        <v>4</v>
      </c>
      <c r="AS477" s="59">
        <f t="shared" si="95"/>
        <v>2860400</v>
      </c>
      <c r="AT477" s="58">
        <f t="shared" si="97"/>
        <v>715100</v>
      </c>
      <c r="AU477" s="58">
        <f t="shared" si="98"/>
        <v>458400</v>
      </c>
      <c r="AV477" s="59">
        <f t="shared" si="99"/>
        <v>300600</v>
      </c>
      <c r="AW477" s="59">
        <f t="shared" si="100"/>
        <v>43900</v>
      </c>
      <c r="AX477" s="60">
        <f t="shared" si="96"/>
        <v>0.72521109770808212</v>
      </c>
      <c r="AY477" s="58">
        <v>458400</v>
      </c>
    </row>
    <row r="478" spans="1:51" ht="31.5" x14ac:dyDescent="0.25">
      <c r="A478" s="45">
        <v>1347</v>
      </c>
      <c r="B478" s="46" t="s">
        <v>4506</v>
      </c>
      <c r="C478" s="47" t="s">
        <v>4507</v>
      </c>
      <c r="D478" s="47" t="s">
        <v>1945</v>
      </c>
      <c r="E478" s="48" t="s">
        <v>4508</v>
      </c>
      <c r="F478" s="49" t="s">
        <v>4509</v>
      </c>
      <c r="G478" s="49" t="s">
        <v>4509</v>
      </c>
      <c r="H478" s="50" t="s">
        <v>4509</v>
      </c>
      <c r="I478" s="46" t="s">
        <v>497</v>
      </c>
      <c r="J478" s="46">
        <v>654</v>
      </c>
      <c r="K478" s="49">
        <v>654</v>
      </c>
      <c r="L478" s="49" t="s">
        <v>4509</v>
      </c>
      <c r="M478" s="51">
        <v>269000</v>
      </c>
      <c r="N478" s="51">
        <f t="shared" si="91"/>
        <v>139000</v>
      </c>
      <c r="O478" s="51">
        <v>139304.347826087</v>
      </c>
      <c r="P478" s="51">
        <v>408000</v>
      </c>
      <c r="Q478" s="51">
        <f t="shared" si="92"/>
        <v>181095.65217391308</v>
      </c>
      <c r="R478" s="52">
        <f t="shared" si="93"/>
        <v>450095.65217391308</v>
      </c>
      <c r="S478" s="53">
        <v>450000</v>
      </c>
      <c r="T478" s="54" t="s">
        <v>4179</v>
      </c>
      <c r="U478" s="55" t="s">
        <v>22</v>
      </c>
      <c r="V478" s="55" t="s">
        <v>23</v>
      </c>
      <c r="W478" s="55" t="s">
        <v>24</v>
      </c>
      <c r="X478" s="56">
        <v>43294</v>
      </c>
      <c r="Y478" s="57" t="s">
        <v>7684</v>
      </c>
      <c r="Z478" s="57"/>
      <c r="AA478" s="58"/>
      <c r="AB478" s="58">
        <v>1290000</v>
      </c>
      <c r="AC478" s="58"/>
      <c r="AD478" s="58">
        <v>1200000</v>
      </c>
      <c r="AE478" s="58">
        <v>585000</v>
      </c>
      <c r="AF478" s="58"/>
      <c r="AG478" s="58"/>
      <c r="AH478" s="58"/>
      <c r="AI478" s="58"/>
      <c r="AJ478" s="58">
        <v>460800</v>
      </c>
      <c r="AK478" s="58"/>
      <c r="AL478" s="58">
        <v>949000</v>
      </c>
      <c r="AM478" s="58"/>
      <c r="AN478" s="58"/>
      <c r="AO478" s="58"/>
      <c r="AP478" s="58"/>
      <c r="AQ478" s="58">
        <v>537000</v>
      </c>
      <c r="AR478" s="59">
        <f t="shared" si="94"/>
        <v>6</v>
      </c>
      <c r="AS478" s="59">
        <f t="shared" si="95"/>
        <v>5021800</v>
      </c>
      <c r="AT478" s="58">
        <f t="shared" si="97"/>
        <v>837000</v>
      </c>
      <c r="AU478" s="58">
        <f t="shared" si="98"/>
        <v>460800</v>
      </c>
      <c r="AV478" s="59">
        <f t="shared" si="99"/>
        <v>387000</v>
      </c>
      <c r="AW478" s="59">
        <f t="shared" si="100"/>
        <v>10800</v>
      </c>
      <c r="AX478" s="60">
        <f t="shared" si="96"/>
        <v>0.8600000000000001</v>
      </c>
      <c r="AY478" s="58">
        <v>460800</v>
      </c>
    </row>
    <row r="479" spans="1:51" x14ac:dyDescent="0.25">
      <c r="A479" s="45">
        <v>1110</v>
      </c>
      <c r="B479" s="46" t="s">
        <v>3819</v>
      </c>
      <c r="C479" s="47" t="s">
        <v>3820</v>
      </c>
      <c r="D479" s="47" t="s">
        <v>2020</v>
      </c>
      <c r="E479" s="48" t="s">
        <v>3821</v>
      </c>
      <c r="F479" s="49" t="s">
        <v>3822</v>
      </c>
      <c r="G479" s="49" t="s">
        <v>3823</v>
      </c>
      <c r="H479" s="50" t="s">
        <v>3822</v>
      </c>
      <c r="I479" s="46" t="s">
        <v>439</v>
      </c>
      <c r="J479" s="46">
        <v>527</v>
      </c>
      <c r="K479" s="49">
        <v>527</v>
      </c>
      <c r="L479" s="49" t="s">
        <v>3824</v>
      </c>
      <c r="M479" s="51">
        <v>279000</v>
      </c>
      <c r="N479" s="51">
        <f t="shared" si="91"/>
        <v>48000</v>
      </c>
      <c r="O479" s="51">
        <v>48521.739130434798</v>
      </c>
      <c r="P479" s="51">
        <v>327000</v>
      </c>
      <c r="Q479" s="51">
        <f t="shared" si="92"/>
        <v>63078.260869565238</v>
      </c>
      <c r="R479" s="52">
        <f t="shared" si="93"/>
        <v>342078.26086956525</v>
      </c>
      <c r="S479" s="53">
        <v>342000</v>
      </c>
      <c r="T479" s="54">
        <v>0</v>
      </c>
      <c r="U479" s="55" t="s">
        <v>26</v>
      </c>
      <c r="V479" s="55" t="s">
        <v>23</v>
      </c>
      <c r="W479" s="55" t="s">
        <v>27</v>
      </c>
      <c r="X479" s="56">
        <v>43294</v>
      </c>
      <c r="Y479" s="57" t="s">
        <v>7684</v>
      </c>
      <c r="Z479" s="57"/>
      <c r="AA479" s="58"/>
      <c r="AB479" s="58"/>
      <c r="AC479" s="58"/>
      <c r="AD479" s="58"/>
      <c r="AE479" s="58"/>
      <c r="AF479" s="58"/>
      <c r="AG479" s="58">
        <v>727000</v>
      </c>
      <c r="AH479" s="58"/>
      <c r="AI479" s="58"/>
      <c r="AJ479" s="58">
        <v>550000</v>
      </c>
      <c r="AK479" s="58"/>
      <c r="AL479" s="58"/>
      <c r="AM479" s="58"/>
      <c r="AN479" s="58"/>
      <c r="AO479" s="58"/>
      <c r="AP479" s="58"/>
      <c r="AQ479" s="58">
        <v>465000</v>
      </c>
      <c r="AR479" s="59">
        <f t="shared" si="94"/>
        <v>3</v>
      </c>
      <c r="AS479" s="59">
        <f t="shared" si="95"/>
        <v>1742000</v>
      </c>
      <c r="AT479" s="58">
        <f t="shared" si="97"/>
        <v>580700</v>
      </c>
      <c r="AU479" s="58">
        <f t="shared" si="98"/>
        <v>465000</v>
      </c>
      <c r="AV479" s="59">
        <f t="shared" si="99"/>
        <v>238700</v>
      </c>
      <c r="AW479" s="59">
        <f t="shared" si="100"/>
        <v>123000</v>
      </c>
      <c r="AX479" s="60">
        <f t="shared" si="96"/>
        <v>0.69795321637426899</v>
      </c>
      <c r="AY479" s="58">
        <v>465000</v>
      </c>
    </row>
    <row r="480" spans="1:51" x14ac:dyDescent="0.25">
      <c r="A480" s="45">
        <v>1112</v>
      </c>
      <c r="B480" s="46" t="s">
        <v>3829</v>
      </c>
      <c r="C480" s="47" t="s">
        <v>3820</v>
      </c>
      <c r="D480" s="47" t="s">
        <v>2020</v>
      </c>
      <c r="E480" s="48" t="s">
        <v>3830</v>
      </c>
      <c r="F480" s="49" t="s">
        <v>3827</v>
      </c>
      <c r="G480" s="49" t="s">
        <v>3828</v>
      </c>
      <c r="H480" s="50" t="s">
        <v>3827</v>
      </c>
      <c r="I480" s="46" t="s">
        <v>439</v>
      </c>
      <c r="J480" s="46">
        <v>527</v>
      </c>
      <c r="K480" s="49">
        <v>527</v>
      </c>
      <c r="L480" s="49" t="s">
        <v>3824</v>
      </c>
      <c r="M480" s="51">
        <v>279000</v>
      </c>
      <c r="N480" s="51">
        <f t="shared" si="91"/>
        <v>48000</v>
      </c>
      <c r="O480" s="51">
        <v>48521.739130434798</v>
      </c>
      <c r="P480" s="51">
        <v>327000</v>
      </c>
      <c r="Q480" s="51">
        <f t="shared" si="92"/>
        <v>63078.260869565238</v>
      </c>
      <c r="R480" s="52">
        <f t="shared" si="93"/>
        <v>342078.26086956525</v>
      </c>
      <c r="S480" s="53">
        <v>342000</v>
      </c>
      <c r="T480" s="54" t="s">
        <v>2937</v>
      </c>
      <c r="U480" s="55" t="s">
        <v>22</v>
      </c>
      <c r="V480" s="55" t="s">
        <v>23</v>
      </c>
      <c r="W480" s="55" t="s">
        <v>29</v>
      </c>
      <c r="X480" s="56">
        <v>43294</v>
      </c>
      <c r="Y480" s="57" t="s">
        <v>7684</v>
      </c>
      <c r="Z480" s="57"/>
      <c r="AA480" s="58"/>
      <c r="AB480" s="58"/>
      <c r="AC480" s="58"/>
      <c r="AD480" s="58"/>
      <c r="AE480" s="58"/>
      <c r="AF480" s="58"/>
      <c r="AG480" s="58">
        <v>727000</v>
      </c>
      <c r="AH480" s="58"/>
      <c r="AI480" s="58"/>
      <c r="AJ480" s="58">
        <v>550000</v>
      </c>
      <c r="AK480" s="58"/>
      <c r="AL480" s="58"/>
      <c r="AM480" s="58"/>
      <c r="AN480" s="58"/>
      <c r="AO480" s="58"/>
      <c r="AP480" s="58"/>
      <c r="AQ480" s="58">
        <v>465000</v>
      </c>
      <c r="AR480" s="59">
        <f t="shared" si="94"/>
        <v>3</v>
      </c>
      <c r="AS480" s="59">
        <f t="shared" si="95"/>
        <v>1742000</v>
      </c>
      <c r="AT480" s="58">
        <f t="shared" si="97"/>
        <v>580700</v>
      </c>
      <c r="AU480" s="58">
        <f t="shared" si="98"/>
        <v>465000</v>
      </c>
      <c r="AV480" s="59">
        <f t="shared" si="99"/>
        <v>238700</v>
      </c>
      <c r="AW480" s="59">
        <f t="shared" si="100"/>
        <v>123000</v>
      </c>
      <c r="AX480" s="60">
        <f t="shared" si="96"/>
        <v>0.69795321637426899</v>
      </c>
      <c r="AY480" s="58">
        <v>465000</v>
      </c>
    </row>
    <row r="481" spans="1:51" ht="47.25" x14ac:dyDescent="0.25">
      <c r="A481" s="45">
        <v>1351</v>
      </c>
      <c r="B481" s="46" t="s">
        <v>4524</v>
      </c>
      <c r="C481" s="47" t="s">
        <v>4525</v>
      </c>
      <c r="D481" s="47" t="s">
        <v>1945</v>
      </c>
      <c r="E481" s="48" t="s">
        <v>4526</v>
      </c>
      <c r="F481" s="49" t="s">
        <v>4527</v>
      </c>
      <c r="G481" s="49" t="s">
        <v>4527</v>
      </c>
      <c r="H481" s="50" t="s">
        <v>4527</v>
      </c>
      <c r="I481" s="46" t="s">
        <v>439</v>
      </c>
      <c r="J481" s="46">
        <v>658</v>
      </c>
      <c r="K481" s="49">
        <v>658</v>
      </c>
      <c r="L481" s="49" t="s">
        <v>4528</v>
      </c>
      <c r="M481" s="51">
        <v>338000</v>
      </c>
      <c r="N481" s="51">
        <f t="shared" si="91"/>
        <v>70000</v>
      </c>
      <c r="O481" s="51">
        <v>70434.782608695605</v>
      </c>
      <c r="P481" s="51">
        <v>408000</v>
      </c>
      <c r="Q481" s="51">
        <f t="shared" si="92"/>
        <v>91565.217391304293</v>
      </c>
      <c r="R481" s="52">
        <f t="shared" si="93"/>
        <v>429565.21739130432</v>
      </c>
      <c r="S481" s="53">
        <v>429500</v>
      </c>
      <c r="T481" s="54" t="s">
        <v>4179</v>
      </c>
      <c r="U481" s="55" t="s">
        <v>22</v>
      </c>
      <c r="V481" s="55" t="s">
        <v>23</v>
      </c>
      <c r="W481" s="55" t="s">
        <v>24</v>
      </c>
      <c r="X481" s="56">
        <v>43294</v>
      </c>
      <c r="Y481" s="57" t="s">
        <v>7684</v>
      </c>
      <c r="Z481" s="57"/>
      <c r="AA481" s="58"/>
      <c r="AB481" s="58"/>
      <c r="AC481" s="58"/>
      <c r="AD481" s="58"/>
      <c r="AE481" s="58">
        <v>561000</v>
      </c>
      <c r="AF481" s="58"/>
      <c r="AG481" s="58"/>
      <c r="AH481" s="58">
        <v>1826000</v>
      </c>
      <c r="AI481" s="58"/>
      <c r="AJ481" s="58">
        <v>475200</v>
      </c>
      <c r="AK481" s="58"/>
      <c r="AL481" s="58"/>
      <c r="AM481" s="58"/>
      <c r="AN481" s="58"/>
      <c r="AO481" s="58"/>
      <c r="AP481" s="58"/>
      <c r="AQ481" s="58">
        <v>575000</v>
      </c>
      <c r="AR481" s="59">
        <f t="shared" si="94"/>
        <v>4</v>
      </c>
      <c r="AS481" s="59">
        <f t="shared" si="95"/>
        <v>3437200</v>
      </c>
      <c r="AT481" s="58">
        <f t="shared" si="97"/>
        <v>859300</v>
      </c>
      <c r="AU481" s="58">
        <f t="shared" si="98"/>
        <v>475200</v>
      </c>
      <c r="AV481" s="59">
        <f t="shared" si="99"/>
        <v>429800</v>
      </c>
      <c r="AW481" s="59">
        <f t="shared" si="100"/>
        <v>45700</v>
      </c>
      <c r="AX481" s="60">
        <f t="shared" si="96"/>
        <v>1.0006984866123401</v>
      </c>
      <c r="AY481" s="58">
        <v>475200</v>
      </c>
    </row>
    <row r="482" spans="1:51" ht="31.5" x14ac:dyDescent="0.25">
      <c r="A482" s="45">
        <v>1155</v>
      </c>
      <c r="B482" s="46" t="s">
        <v>3949</v>
      </c>
      <c r="C482" s="47" t="s">
        <v>3943</v>
      </c>
      <c r="D482" s="47" t="s">
        <v>2020</v>
      </c>
      <c r="E482" s="48" t="s">
        <v>3950</v>
      </c>
      <c r="F482" s="49" t="s">
        <v>3947</v>
      </c>
      <c r="G482" s="49" t="s">
        <v>3948</v>
      </c>
      <c r="H482" s="50" t="s">
        <v>3947</v>
      </c>
      <c r="I482" s="46" t="s">
        <v>439</v>
      </c>
      <c r="J482" s="46">
        <v>535</v>
      </c>
      <c r="K482" s="49">
        <v>535</v>
      </c>
      <c r="L482" s="49" t="s">
        <v>3944</v>
      </c>
      <c r="M482" s="51">
        <v>269000</v>
      </c>
      <c r="N482" s="51">
        <f t="shared" si="91"/>
        <v>79000</v>
      </c>
      <c r="O482" s="51">
        <v>79826.0869565217</v>
      </c>
      <c r="P482" s="51">
        <v>348000</v>
      </c>
      <c r="Q482" s="51">
        <f t="shared" si="92"/>
        <v>103773.9130434782</v>
      </c>
      <c r="R482" s="52">
        <f t="shared" si="93"/>
        <v>372773.91304347821</v>
      </c>
      <c r="S482" s="53">
        <v>372700</v>
      </c>
      <c r="T482" s="54">
        <v>0</v>
      </c>
      <c r="U482" s="55" t="s">
        <v>22</v>
      </c>
      <c r="V482" s="55" t="s">
        <v>23</v>
      </c>
      <c r="W482" s="55" t="s">
        <v>24</v>
      </c>
      <c r="X482" s="56">
        <v>43294</v>
      </c>
      <c r="Y482" s="57" t="s">
        <v>7684</v>
      </c>
      <c r="Z482" s="57"/>
      <c r="AA482" s="58"/>
      <c r="AB482" s="58"/>
      <c r="AC482" s="58"/>
      <c r="AD482" s="58"/>
      <c r="AE482" s="58"/>
      <c r="AF482" s="58"/>
      <c r="AG482" s="58">
        <v>718000</v>
      </c>
      <c r="AH482" s="58"/>
      <c r="AI482" s="58"/>
      <c r="AJ482" s="58">
        <v>500000</v>
      </c>
      <c r="AK482" s="58"/>
      <c r="AL482" s="58"/>
      <c r="AM482" s="58"/>
      <c r="AN482" s="58"/>
      <c r="AO482" s="58"/>
      <c r="AP482" s="58"/>
      <c r="AQ482" s="58">
        <v>480000</v>
      </c>
      <c r="AR482" s="59">
        <f t="shared" si="94"/>
        <v>3</v>
      </c>
      <c r="AS482" s="59">
        <f t="shared" si="95"/>
        <v>1698000</v>
      </c>
      <c r="AT482" s="58">
        <f t="shared" si="97"/>
        <v>566000</v>
      </c>
      <c r="AU482" s="58">
        <f t="shared" si="98"/>
        <v>480000</v>
      </c>
      <c r="AV482" s="59">
        <f t="shared" si="99"/>
        <v>193300</v>
      </c>
      <c r="AW482" s="59">
        <f t="shared" si="100"/>
        <v>107300</v>
      </c>
      <c r="AX482" s="60">
        <f t="shared" si="96"/>
        <v>0.51864770592970211</v>
      </c>
      <c r="AY482" s="58">
        <v>480000</v>
      </c>
    </row>
    <row r="483" spans="1:51" ht="31.5" x14ac:dyDescent="0.25">
      <c r="A483" s="45">
        <v>1157</v>
      </c>
      <c r="B483" s="46" t="s">
        <v>3955</v>
      </c>
      <c r="C483" s="47" t="s">
        <v>3943</v>
      </c>
      <c r="D483" s="47" t="s">
        <v>2020</v>
      </c>
      <c r="E483" s="48" t="s">
        <v>3956</v>
      </c>
      <c r="F483" s="49" t="s">
        <v>3953</v>
      </c>
      <c r="G483" s="49" t="s">
        <v>3954</v>
      </c>
      <c r="H483" s="50" t="s">
        <v>3953</v>
      </c>
      <c r="I483" s="46" t="s">
        <v>499</v>
      </c>
      <c r="J483" s="46">
        <v>535</v>
      </c>
      <c r="K483" s="49">
        <v>535</v>
      </c>
      <c r="L483" s="49" t="s">
        <v>3944</v>
      </c>
      <c r="M483" s="51">
        <v>269000</v>
      </c>
      <c r="N483" s="51">
        <f t="shared" si="91"/>
        <v>79000</v>
      </c>
      <c r="O483" s="51">
        <v>79826.0869565217</v>
      </c>
      <c r="P483" s="51">
        <v>348000</v>
      </c>
      <c r="Q483" s="51">
        <f t="shared" si="92"/>
        <v>103773.9130434782</v>
      </c>
      <c r="R483" s="52">
        <f t="shared" si="93"/>
        <v>372773.91304347821</v>
      </c>
      <c r="S483" s="53">
        <v>372700</v>
      </c>
      <c r="T483" s="54">
        <v>0</v>
      </c>
      <c r="U483" s="55" t="s">
        <v>22</v>
      </c>
      <c r="V483" s="55" t="s">
        <v>23</v>
      </c>
      <c r="W483" s="55" t="s">
        <v>24</v>
      </c>
      <c r="X483" s="56">
        <v>43294</v>
      </c>
      <c r="Y483" s="57" t="s">
        <v>7684</v>
      </c>
      <c r="Z483" s="57"/>
      <c r="AA483" s="58"/>
      <c r="AB483" s="58"/>
      <c r="AC483" s="58"/>
      <c r="AD483" s="58"/>
      <c r="AE483" s="58"/>
      <c r="AF483" s="58"/>
      <c r="AG483" s="58">
        <v>718000</v>
      </c>
      <c r="AH483" s="58"/>
      <c r="AI483" s="58"/>
      <c r="AJ483" s="58">
        <v>500000</v>
      </c>
      <c r="AK483" s="58"/>
      <c r="AL483" s="58"/>
      <c r="AM483" s="58"/>
      <c r="AN483" s="58"/>
      <c r="AO483" s="58"/>
      <c r="AP483" s="58"/>
      <c r="AQ483" s="58">
        <v>480000</v>
      </c>
      <c r="AR483" s="59">
        <f t="shared" si="94"/>
        <v>3</v>
      </c>
      <c r="AS483" s="59">
        <f t="shared" si="95"/>
        <v>1698000</v>
      </c>
      <c r="AT483" s="58">
        <f t="shared" si="97"/>
        <v>566000</v>
      </c>
      <c r="AU483" s="58">
        <f t="shared" si="98"/>
        <v>480000</v>
      </c>
      <c r="AV483" s="59">
        <f t="shared" si="99"/>
        <v>193300</v>
      </c>
      <c r="AW483" s="59">
        <f t="shared" si="100"/>
        <v>107300</v>
      </c>
      <c r="AX483" s="60">
        <f t="shared" si="96"/>
        <v>0.51864770592970211</v>
      </c>
      <c r="AY483" s="58">
        <v>480000</v>
      </c>
    </row>
    <row r="484" spans="1:51" ht="31.5" x14ac:dyDescent="0.25">
      <c r="A484" s="45">
        <v>1159</v>
      </c>
      <c r="B484" s="46" t="s">
        <v>3961</v>
      </c>
      <c r="C484" s="47" t="s">
        <v>3943</v>
      </c>
      <c r="D484" s="47" t="s">
        <v>2020</v>
      </c>
      <c r="E484" s="48" t="s">
        <v>3962</v>
      </c>
      <c r="F484" s="49" t="s">
        <v>3959</v>
      </c>
      <c r="G484" s="49" t="s">
        <v>3960</v>
      </c>
      <c r="H484" s="50" t="s">
        <v>3959</v>
      </c>
      <c r="I484" s="46" t="s">
        <v>499</v>
      </c>
      <c r="J484" s="46">
        <v>535</v>
      </c>
      <c r="K484" s="49">
        <v>535</v>
      </c>
      <c r="L484" s="49" t="s">
        <v>3944</v>
      </c>
      <c r="M484" s="51">
        <v>269000</v>
      </c>
      <c r="N484" s="51">
        <f t="shared" si="91"/>
        <v>79000</v>
      </c>
      <c r="O484" s="51">
        <v>79826.0869565217</v>
      </c>
      <c r="P484" s="51">
        <v>348000</v>
      </c>
      <c r="Q484" s="51">
        <f t="shared" si="92"/>
        <v>103773.9130434782</v>
      </c>
      <c r="R484" s="52">
        <f t="shared" si="93"/>
        <v>372773.91304347821</v>
      </c>
      <c r="S484" s="53">
        <v>372700</v>
      </c>
      <c r="T484" s="54">
        <v>0</v>
      </c>
      <c r="U484" s="55" t="s">
        <v>22</v>
      </c>
      <c r="V484" s="55" t="s">
        <v>23</v>
      </c>
      <c r="W484" s="55" t="s">
        <v>24</v>
      </c>
      <c r="X484" s="56">
        <v>43294</v>
      </c>
      <c r="Y484" s="57" t="s">
        <v>7684</v>
      </c>
      <c r="Z484" s="57"/>
      <c r="AA484" s="58"/>
      <c r="AB484" s="58"/>
      <c r="AC484" s="58"/>
      <c r="AD484" s="58"/>
      <c r="AE484" s="58"/>
      <c r="AF484" s="58"/>
      <c r="AG484" s="58">
        <v>718000</v>
      </c>
      <c r="AH484" s="58"/>
      <c r="AI484" s="58"/>
      <c r="AJ484" s="58">
        <v>500000</v>
      </c>
      <c r="AK484" s="58"/>
      <c r="AL484" s="58"/>
      <c r="AM484" s="58"/>
      <c r="AN484" s="58"/>
      <c r="AO484" s="58"/>
      <c r="AP484" s="58"/>
      <c r="AQ484" s="58">
        <v>480000</v>
      </c>
      <c r="AR484" s="59">
        <f t="shared" si="94"/>
        <v>3</v>
      </c>
      <c r="AS484" s="59">
        <f t="shared" si="95"/>
        <v>1698000</v>
      </c>
      <c r="AT484" s="58">
        <f t="shared" si="97"/>
        <v>566000</v>
      </c>
      <c r="AU484" s="58">
        <f t="shared" si="98"/>
        <v>480000</v>
      </c>
      <c r="AV484" s="59">
        <f t="shared" si="99"/>
        <v>193300</v>
      </c>
      <c r="AW484" s="59">
        <f t="shared" si="100"/>
        <v>107300</v>
      </c>
      <c r="AX484" s="60">
        <f t="shared" si="96"/>
        <v>0.51864770592970211</v>
      </c>
      <c r="AY484" s="58">
        <v>480000</v>
      </c>
    </row>
    <row r="485" spans="1:51" x14ac:dyDescent="0.25">
      <c r="A485" s="45">
        <v>1473</v>
      </c>
      <c r="B485" s="46" t="s">
        <v>4806</v>
      </c>
      <c r="C485" s="47" t="s">
        <v>4802</v>
      </c>
      <c r="D485" s="47" t="s">
        <v>549</v>
      </c>
      <c r="E485" s="48" t="s">
        <v>4807</v>
      </c>
      <c r="F485" s="49" t="s">
        <v>4804</v>
      </c>
      <c r="G485" s="49" t="s">
        <v>4804</v>
      </c>
      <c r="H485" s="50" t="s">
        <v>4804</v>
      </c>
      <c r="I485" s="46" t="s">
        <v>30</v>
      </c>
      <c r="J485" s="46">
        <v>774</v>
      </c>
      <c r="K485" s="49">
        <v>774</v>
      </c>
      <c r="L485" s="49" t="s">
        <v>4805</v>
      </c>
      <c r="M485" s="51">
        <v>310000</v>
      </c>
      <c r="N485" s="51">
        <f t="shared" si="91"/>
        <v>109000</v>
      </c>
      <c r="O485" s="51">
        <v>109565.217391304</v>
      </c>
      <c r="P485" s="51">
        <v>419000</v>
      </c>
      <c r="Q485" s="51">
        <f t="shared" si="92"/>
        <v>142434.78260869521</v>
      </c>
      <c r="R485" s="52">
        <f t="shared" si="93"/>
        <v>452434.78260869521</v>
      </c>
      <c r="S485" s="53">
        <v>452400</v>
      </c>
      <c r="T485" s="54">
        <v>0</v>
      </c>
      <c r="U485" s="55" t="s">
        <v>202</v>
      </c>
      <c r="V485" s="55" t="s">
        <v>201</v>
      </c>
      <c r="W485" s="55" t="s">
        <v>24</v>
      </c>
      <c r="X485" s="56">
        <v>43294</v>
      </c>
      <c r="Y485" s="57" t="s">
        <v>7684</v>
      </c>
      <c r="Z485" s="57"/>
      <c r="AA485" s="58"/>
      <c r="AB485" s="58"/>
      <c r="AC485" s="58"/>
      <c r="AD485" s="58"/>
      <c r="AE485" s="58"/>
      <c r="AF485" s="58"/>
      <c r="AG485" s="58">
        <v>1800000</v>
      </c>
      <c r="AH485" s="58">
        <v>2210000</v>
      </c>
      <c r="AI485" s="58"/>
      <c r="AJ485" s="58">
        <v>480000</v>
      </c>
      <c r="AK485" s="58"/>
      <c r="AL485" s="58"/>
      <c r="AM485" s="58"/>
      <c r="AN485" s="58"/>
      <c r="AO485" s="58"/>
      <c r="AP485" s="58"/>
      <c r="AQ485" s="58">
        <v>570000</v>
      </c>
      <c r="AR485" s="59">
        <f t="shared" si="94"/>
        <v>4</v>
      </c>
      <c r="AS485" s="59">
        <f t="shared" si="95"/>
        <v>5060000</v>
      </c>
      <c r="AT485" s="58">
        <f t="shared" si="97"/>
        <v>1265000</v>
      </c>
      <c r="AU485" s="58">
        <f t="shared" si="98"/>
        <v>480000</v>
      </c>
      <c r="AV485" s="59">
        <f t="shared" si="99"/>
        <v>812600</v>
      </c>
      <c r="AW485" s="59">
        <f t="shared" si="100"/>
        <v>27600</v>
      </c>
      <c r="AX485" s="60">
        <f t="shared" si="96"/>
        <v>1.7961980548187446</v>
      </c>
      <c r="AY485" s="58">
        <v>480000</v>
      </c>
    </row>
    <row r="486" spans="1:51" ht="47.25" x14ac:dyDescent="0.25">
      <c r="A486" s="45">
        <v>1092</v>
      </c>
      <c r="B486" s="46" t="s">
        <v>3774</v>
      </c>
      <c r="C486" s="47" t="s">
        <v>3761</v>
      </c>
      <c r="D486" s="47" t="s">
        <v>2020</v>
      </c>
      <c r="E486" s="48" t="s">
        <v>3775</v>
      </c>
      <c r="F486" s="49" t="s">
        <v>3772</v>
      </c>
      <c r="G486" s="49" t="s">
        <v>3773</v>
      </c>
      <c r="H486" s="50" t="s">
        <v>3772</v>
      </c>
      <c r="I486" s="46" t="s">
        <v>439</v>
      </c>
      <c r="J486" s="46">
        <v>525</v>
      </c>
      <c r="K486" s="49">
        <v>525</v>
      </c>
      <c r="L486" s="49" t="s">
        <v>3765</v>
      </c>
      <c r="M486" s="51">
        <v>339000</v>
      </c>
      <c r="N486" s="51">
        <f t="shared" si="91"/>
        <v>73000</v>
      </c>
      <c r="O486" s="51">
        <v>73565.217391304395</v>
      </c>
      <c r="P486" s="51">
        <v>412000</v>
      </c>
      <c r="Q486" s="51">
        <f t="shared" si="92"/>
        <v>95634.782608695707</v>
      </c>
      <c r="R486" s="52">
        <f t="shared" si="93"/>
        <v>434634.78260869568</v>
      </c>
      <c r="S486" s="53">
        <v>434600</v>
      </c>
      <c r="T486" s="54">
        <v>0</v>
      </c>
      <c r="U486" s="55" t="s">
        <v>22</v>
      </c>
      <c r="V486" s="55" t="s">
        <v>23</v>
      </c>
      <c r="W486" s="55" t="s">
        <v>24</v>
      </c>
      <c r="X486" s="56">
        <v>43294</v>
      </c>
      <c r="Y486" s="57" t="s">
        <v>7684</v>
      </c>
      <c r="Z486" s="57"/>
      <c r="AA486" s="58"/>
      <c r="AB486" s="58"/>
      <c r="AC486" s="58"/>
      <c r="AD486" s="58"/>
      <c r="AE486" s="58"/>
      <c r="AF486" s="58"/>
      <c r="AG486" s="58">
        <v>600000</v>
      </c>
      <c r="AH486" s="58"/>
      <c r="AI486" s="58"/>
      <c r="AJ486" s="58">
        <v>500000</v>
      </c>
      <c r="AK486" s="58"/>
      <c r="AL486" s="58"/>
      <c r="AM486" s="58"/>
      <c r="AN486" s="58"/>
      <c r="AO486" s="58"/>
      <c r="AP486" s="58"/>
      <c r="AQ486" s="58">
        <v>579000</v>
      </c>
      <c r="AR486" s="59">
        <f t="shared" si="94"/>
        <v>3</v>
      </c>
      <c r="AS486" s="59">
        <f t="shared" si="95"/>
        <v>1679000</v>
      </c>
      <c r="AT486" s="58">
        <f t="shared" si="97"/>
        <v>559700</v>
      </c>
      <c r="AU486" s="58">
        <f t="shared" si="98"/>
        <v>500000</v>
      </c>
      <c r="AV486" s="59">
        <f t="shared" si="99"/>
        <v>125100</v>
      </c>
      <c r="AW486" s="59">
        <f t="shared" si="100"/>
        <v>65400</v>
      </c>
      <c r="AX486" s="60">
        <f t="shared" si="96"/>
        <v>0.28785089737689828</v>
      </c>
      <c r="AY486" s="58">
        <v>500000</v>
      </c>
    </row>
    <row r="487" spans="1:51" x14ac:dyDescent="0.25">
      <c r="A487" s="45">
        <v>1970</v>
      </c>
      <c r="B487" s="46" t="s">
        <v>6386</v>
      </c>
      <c r="C487" s="47" t="s">
        <v>6387</v>
      </c>
      <c r="D487" s="47" t="s">
        <v>2614</v>
      </c>
      <c r="E487" s="48" t="s">
        <v>6388</v>
      </c>
      <c r="F487" s="49" t="s">
        <v>6389</v>
      </c>
      <c r="G487" s="49" t="s">
        <v>6389</v>
      </c>
      <c r="H487" s="50" t="s">
        <v>6389</v>
      </c>
      <c r="I487" s="46"/>
      <c r="J487" s="46">
        <v>1242</v>
      </c>
      <c r="K487" s="49">
        <v>1242</v>
      </c>
      <c r="L487" s="49" t="s">
        <v>6390</v>
      </c>
      <c r="M487" s="51">
        <v>320000</v>
      </c>
      <c r="N487" s="51">
        <f t="shared" si="91"/>
        <v>46000</v>
      </c>
      <c r="O487" s="51">
        <v>46956.521739130403</v>
      </c>
      <c r="P487" s="51">
        <v>366000</v>
      </c>
      <c r="Q487" s="51">
        <f t="shared" si="92"/>
        <v>61043.478260869524</v>
      </c>
      <c r="R487" s="52">
        <f t="shared" si="93"/>
        <v>381043.47826086951</v>
      </c>
      <c r="S487" s="53">
        <v>381000</v>
      </c>
      <c r="T487" s="54" t="s">
        <v>6165</v>
      </c>
      <c r="U487" s="55" t="s">
        <v>26</v>
      </c>
      <c r="V487" s="55" t="s">
        <v>421</v>
      </c>
      <c r="W487" s="55" t="s">
        <v>27</v>
      </c>
      <c r="X487" s="56">
        <v>43294</v>
      </c>
      <c r="Y487" s="57" t="s">
        <v>7688</v>
      </c>
      <c r="Z487" s="57"/>
      <c r="AA487" s="58"/>
      <c r="AB487" s="58"/>
      <c r="AC487" s="58"/>
      <c r="AD487" s="58"/>
      <c r="AE487" s="58"/>
      <c r="AF487" s="58"/>
      <c r="AG487" s="58"/>
      <c r="AH487" s="58">
        <v>653000</v>
      </c>
      <c r="AI487" s="58"/>
      <c r="AJ487" s="58">
        <v>512000</v>
      </c>
      <c r="AK487" s="58"/>
      <c r="AL487" s="58"/>
      <c r="AM487" s="58"/>
      <c r="AN487" s="58"/>
      <c r="AO487" s="58"/>
      <c r="AP487" s="58"/>
      <c r="AQ487" s="58">
        <v>525000</v>
      </c>
      <c r="AR487" s="59">
        <f t="shared" si="94"/>
        <v>3</v>
      </c>
      <c r="AS487" s="59">
        <f t="shared" si="95"/>
        <v>1690000</v>
      </c>
      <c r="AT487" s="58">
        <f t="shared" si="97"/>
        <v>563300</v>
      </c>
      <c r="AU487" s="58">
        <f t="shared" si="98"/>
        <v>512000</v>
      </c>
      <c r="AV487" s="59">
        <f t="shared" si="99"/>
        <v>182300</v>
      </c>
      <c r="AW487" s="59">
        <f t="shared" si="100"/>
        <v>131000</v>
      </c>
      <c r="AX487" s="60">
        <f t="shared" si="96"/>
        <v>0.47847769028871401</v>
      </c>
      <c r="AY487" s="58">
        <v>512000</v>
      </c>
    </row>
    <row r="488" spans="1:51" ht="78.75" x14ac:dyDescent="0.25">
      <c r="A488" s="45">
        <v>2111</v>
      </c>
      <c r="B488" s="46" t="s">
        <v>7009</v>
      </c>
      <c r="C488" s="47" t="s">
        <v>7010</v>
      </c>
      <c r="D488" s="47" t="s">
        <v>6439</v>
      </c>
      <c r="E488" s="48" t="s">
        <v>7011</v>
      </c>
      <c r="F488" s="49" t="s">
        <v>7012</v>
      </c>
      <c r="G488" s="49" t="s">
        <v>7012</v>
      </c>
      <c r="H488" s="50" t="s">
        <v>7012</v>
      </c>
      <c r="I488" s="46"/>
      <c r="J488" s="46">
        <v>1762</v>
      </c>
      <c r="K488" s="49">
        <v>1762</v>
      </c>
      <c r="L488" s="49" t="s">
        <v>7013</v>
      </c>
      <c r="M488" s="51">
        <v>307000</v>
      </c>
      <c r="N488" s="51">
        <f t="shared" si="91"/>
        <v>156000</v>
      </c>
      <c r="O488" s="51">
        <v>156521.73913043499</v>
      </c>
      <c r="P488" s="51">
        <v>463000</v>
      </c>
      <c r="Q488" s="51">
        <f t="shared" si="92"/>
        <v>203478.26086956548</v>
      </c>
      <c r="R488" s="52">
        <f t="shared" si="93"/>
        <v>510478.26086956548</v>
      </c>
      <c r="S488" s="53">
        <v>510400</v>
      </c>
      <c r="T488" s="54">
        <v>0</v>
      </c>
      <c r="U488" s="55" t="s">
        <v>6440</v>
      </c>
      <c r="V488" s="55" t="s">
        <v>6978</v>
      </c>
      <c r="W488" s="55" t="s">
        <v>195</v>
      </c>
      <c r="X488" s="56">
        <v>43294</v>
      </c>
      <c r="Y488" s="57" t="s">
        <v>7684</v>
      </c>
      <c r="Z488" s="57"/>
      <c r="AA488" s="58"/>
      <c r="AB488" s="58"/>
      <c r="AC488" s="58"/>
      <c r="AD488" s="58"/>
      <c r="AE488" s="58"/>
      <c r="AF488" s="58"/>
      <c r="AG488" s="58">
        <v>1080000</v>
      </c>
      <c r="AH488" s="58">
        <v>733000</v>
      </c>
      <c r="AI488" s="58"/>
      <c r="AJ488" s="58">
        <v>523200</v>
      </c>
      <c r="AK488" s="58"/>
      <c r="AL488" s="58"/>
      <c r="AM488" s="58"/>
      <c r="AN488" s="58"/>
      <c r="AO488" s="58"/>
      <c r="AP488" s="58"/>
      <c r="AQ488" s="58">
        <v>611000</v>
      </c>
      <c r="AR488" s="59">
        <f t="shared" si="94"/>
        <v>4</v>
      </c>
      <c r="AS488" s="59">
        <f t="shared" si="95"/>
        <v>2947200</v>
      </c>
      <c r="AT488" s="58">
        <f t="shared" si="97"/>
        <v>736800</v>
      </c>
      <c r="AU488" s="58">
        <f t="shared" si="98"/>
        <v>523200</v>
      </c>
      <c r="AV488" s="59">
        <f t="shared" si="99"/>
        <v>226400</v>
      </c>
      <c r="AW488" s="59">
        <f t="shared" si="100"/>
        <v>12800</v>
      </c>
      <c r="AX488" s="60">
        <f t="shared" si="96"/>
        <v>0.44357366771159867</v>
      </c>
      <c r="AY488" s="58">
        <v>523200</v>
      </c>
    </row>
    <row r="489" spans="1:51" ht="31.5" x14ac:dyDescent="0.25">
      <c r="A489" s="45">
        <v>2048</v>
      </c>
      <c r="B489" s="46" t="s">
        <v>6748</v>
      </c>
      <c r="C489" s="47" t="s">
        <v>6749</v>
      </c>
      <c r="D489" s="47" t="s">
        <v>6402</v>
      </c>
      <c r="E489" s="48" t="s">
        <v>6750</v>
      </c>
      <c r="F489" s="49" t="s">
        <v>6751</v>
      </c>
      <c r="G489" s="49" t="s">
        <v>6751</v>
      </c>
      <c r="H489" s="50" t="s">
        <v>6751</v>
      </c>
      <c r="I489" s="46"/>
      <c r="J489" s="46">
        <v>1578</v>
      </c>
      <c r="K489" s="49">
        <v>1578</v>
      </c>
      <c r="L489" s="49" t="s">
        <v>6752</v>
      </c>
      <c r="M489" s="51">
        <v>380000</v>
      </c>
      <c r="N489" s="51">
        <f t="shared" si="91"/>
        <v>34000</v>
      </c>
      <c r="O489" s="51">
        <v>34434.782608695597</v>
      </c>
      <c r="P489" s="51">
        <v>414000</v>
      </c>
      <c r="Q489" s="51">
        <f t="shared" si="92"/>
        <v>44765.217391304272</v>
      </c>
      <c r="R489" s="52">
        <f t="shared" si="93"/>
        <v>424765.21739130426</v>
      </c>
      <c r="S489" s="53">
        <v>424700</v>
      </c>
      <c r="T489" s="54">
        <v>0</v>
      </c>
      <c r="U489" s="55" t="s">
        <v>6404</v>
      </c>
      <c r="V489" s="55" t="s">
        <v>6493</v>
      </c>
      <c r="W489" s="55" t="s">
        <v>196</v>
      </c>
      <c r="X489" s="56">
        <v>43294</v>
      </c>
      <c r="Y489" s="57" t="s">
        <v>7684</v>
      </c>
      <c r="Z489" s="57"/>
      <c r="AA489" s="58"/>
      <c r="AB489" s="58"/>
      <c r="AC489" s="58"/>
      <c r="AD489" s="58"/>
      <c r="AE489" s="58"/>
      <c r="AF489" s="58"/>
      <c r="AG489" s="58">
        <v>650000</v>
      </c>
      <c r="AH489" s="58"/>
      <c r="AI489" s="58">
        <v>526000</v>
      </c>
      <c r="AJ489" s="58">
        <v>580000</v>
      </c>
      <c r="AK489" s="58"/>
      <c r="AL489" s="58"/>
      <c r="AM489" s="58"/>
      <c r="AN489" s="58"/>
      <c r="AO489" s="58"/>
      <c r="AP489" s="58"/>
      <c r="AQ489" s="58">
        <v>585000</v>
      </c>
      <c r="AR489" s="59">
        <f t="shared" si="94"/>
        <v>4</v>
      </c>
      <c r="AS489" s="59">
        <f t="shared" si="95"/>
        <v>2341000</v>
      </c>
      <c r="AT489" s="58">
        <f t="shared" si="97"/>
        <v>585300</v>
      </c>
      <c r="AU489" s="58">
        <f t="shared" si="98"/>
        <v>526000</v>
      </c>
      <c r="AV489" s="59">
        <f t="shared" si="99"/>
        <v>160600</v>
      </c>
      <c r="AW489" s="59">
        <f t="shared" si="100"/>
        <v>101300</v>
      </c>
      <c r="AX489" s="60">
        <f t="shared" si="96"/>
        <v>0.37814928184600904</v>
      </c>
      <c r="AY489" s="58">
        <v>526000</v>
      </c>
    </row>
    <row r="490" spans="1:51" ht="63" x14ac:dyDescent="0.25">
      <c r="A490" s="45">
        <v>2114</v>
      </c>
      <c r="B490" s="46" t="s">
        <v>7025</v>
      </c>
      <c r="C490" s="47" t="s">
        <v>7026</v>
      </c>
      <c r="D490" s="47" t="s">
        <v>6439</v>
      </c>
      <c r="E490" s="48" t="s">
        <v>7027</v>
      </c>
      <c r="F490" s="49" t="s">
        <v>7028</v>
      </c>
      <c r="G490" s="49" t="s">
        <v>7028</v>
      </c>
      <c r="H490" s="50" t="s">
        <v>7028</v>
      </c>
      <c r="I490" s="46"/>
      <c r="J490" s="46">
        <v>1769</v>
      </c>
      <c r="K490" s="49">
        <v>1769</v>
      </c>
      <c r="L490" s="49" t="s">
        <v>7029</v>
      </c>
      <c r="M490" s="51">
        <v>262000</v>
      </c>
      <c r="N490" s="51">
        <f t="shared" si="91"/>
        <v>153000</v>
      </c>
      <c r="O490" s="51">
        <v>153391.30434782599</v>
      </c>
      <c r="P490" s="51">
        <v>415000</v>
      </c>
      <c r="Q490" s="51">
        <f t="shared" si="92"/>
        <v>199408.69565217377</v>
      </c>
      <c r="R490" s="52">
        <f t="shared" si="93"/>
        <v>461408.69565217377</v>
      </c>
      <c r="S490" s="53">
        <v>461400</v>
      </c>
      <c r="T490" s="54">
        <v>0</v>
      </c>
      <c r="U490" s="55" t="s">
        <v>6440</v>
      </c>
      <c r="V490" s="55" t="s">
        <v>6978</v>
      </c>
      <c r="W490" s="55" t="s">
        <v>195</v>
      </c>
      <c r="X490" s="56">
        <v>43294</v>
      </c>
      <c r="Y490" s="57" t="s">
        <v>7684</v>
      </c>
      <c r="Z490" s="57"/>
      <c r="AA490" s="58"/>
      <c r="AB490" s="58"/>
      <c r="AC490" s="58"/>
      <c r="AD490" s="58"/>
      <c r="AE490" s="58"/>
      <c r="AF490" s="58"/>
      <c r="AG490" s="58">
        <v>720000</v>
      </c>
      <c r="AH490" s="58">
        <v>540000</v>
      </c>
      <c r="AI490" s="58"/>
      <c r="AJ490" s="58">
        <v>545000</v>
      </c>
      <c r="AK490" s="58"/>
      <c r="AL490" s="58"/>
      <c r="AM490" s="58"/>
      <c r="AN490" s="58"/>
      <c r="AO490" s="58"/>
      <c r="AP490" s="58"/>
      <c r="AQ490" s="58">
        <v>540000</v>
      </c>
      <c r="AR490" s="59">
        <f t="shared" si="94"/>
        <v>4</v>
      </c>
      <c r="AS490" s="59">
        <f t="shared" si="95"/>
        <v>2345000</v>
      </c>
      <c r="AT490" s="58">
        <f t="shared" si="97"/>
        <v>586300</v>
      </c>
      <c r="AU490" s="58">
        <f t="shared" si="98"/>
        <v>540000</v>
      </c>
      <c r="AV490" s="59">
        <f t="shared" si="99"/>
        <v>124900</v>
      </c>
      <c r="AW490" s="59">
        <f t="shared" si="100"/>
        <v>78600</v>
      </c>
      <c r="AX490" s="60">
        <f t="shared" si="96"/>
        <v>0.27069787602947559</v>
      </c>
      <c r="AY490" s="58">
        <v>540000</v>
      </c>
    </row>
    <row r="491" spans="1:51" ht="47.25" x14ac:dyDescent="0.25">
      <c r="A491" s="45">
        <v>252</v>
      </c>
      <c r="B491" s="46" t="s">
        <v>1179</v>
      </c>
      <c r="C491" s="47" t="s">
        <v>1180</v>
      </c>
      <c r="D491" s="47" t="s">
        <v>467</v>
      </c>
      <c r="E491" s="48" t="s">
        <v>1181</v>
      </c>
      <c r="F491" s="49" t="s">
        <v>1182</v>
      </c>
      <c r="G491" s="49" t="s">
        <v>1182</v>
      </c>
      <c r="H491" s="50" t="s">
        <v>1183</v>
      </c>
      <c r="I491" s="46" t="s">
        <v>439</v>
      </c>
      <c r="J491" s="46">
        <v>41</v>
      </c>
      <c r="K491" s="49">
        <v>41</v>
      </c>
      <c r="L491" s="49" t="s">
        <v>1184</v>
      </c>
      <c r="M491" s="51">
        <v>317000</v>
      </c>
      <c r="N491" s="51">
        <f t="shared" si="91"/>
        <v>84000</v>
      </c>
      <c r="O491" s="51">
        <v>84521.739130434798</v>
      </c>
      <c r="P491" s="51">
        <v>401000</v>
      </c>
      <c r="Q491" s="51">
        <f t="shared" si="92"/>
        <v>109878.26086956525</v>
      </c>
      <c r="R491" s="52">
        <f t="shared" si="93"/>
        <v>426878.26086956525</v>
      </c>
      <c r="S491" s="53">
        <v>426800</v>
      </c>
      <c r="T491" s="54">
        <v>0</v>
      </c>
      <c r="U491" s="55" t="s">
        <v>471</v>
      </c>
      <c r="V491" s="55" t="s">
        <v>1197</v>
      </c>
      <c r="W491" s="55" t="s">
        <v>173</v>
      </c>
      <c r="X491" s="56">
        <v>43294</v>
      </c>
      <c r="Y491" s="57" t="s">
        <v>7684</v>
      </c>
      <c r="Z491" s="57"/>
      <c r="AA491" s="58"/>
      <c r="AB491" s="58"/>
      <c r="AC491" s="58"/>
      <c r="AD491" s="58"/>
      <c r="AE491" s="58"/>
      <c r="AF491" s="58"/>
      <c r="AG491" s="58">
        <v>580000</v>
      </c>
      <c r="AH491" s="58"/>
      <c r="AI491" s="58"/>
      <c r="AJ491" s="58">
        <v>541000</v>
      </c>
      <c r="AK491" s="58"/>
      <c r="AL491" s="58"/>
      <c r="AM491" s="58"/>
      <c r="AN491" s="58"/>
      <c r="AO491" s="58"/>
      <c r="AP491" s="58"/>
      <c r="AQ491" s="58">
        <v>557000</v>
      </c>
      <c r="AR491" s="59">
        <f t="shared" si="94"/>
        <v>3</v>
      </c>
      <c r="AS491" s="59">
        <f t="shared" si="95"/>
        <v>1678000</v>
      </c>
      <c r="AT491" s="58">
        <f t="shared" si="97"/>
        <v>559300</v>
      </c>
      <c r="AU491" s="58">
        <f t="shared" si="98"/>
        <v>541000</v>
      </c>
      <c r="AV491" s="59">
        <f t="shared" si="99"/>
        <v>132500</v>
      </c>
      <c r="AW491" s="59">
        <f t="shared" si="100"/>
        <v>114200</v>
      </c>
      <c r="AX491" s="60">
        <f t="shared" si="96"/>
        <v>0.31044985941893155</v>
      </c>
      <c r="AY491" s="58">
        <v>541000</v>
      </c>
    </row>
    <row r="492" spans="1:51" ht="31.5" x14ac:dyDescent="0.25">
      <c r="A492" s="45">
        <v>40</v>
      </c>
      <c r="B492" s="46" t="s">
        <v>609</v>
      </c>
      <c r="C492" s="47" t="s">
        <v>610</v>
      </c>
      <c r="D492" s="47" t="s">
        <v>467</v>
      </c>
      <c r="E492" s="48" t="s">
        <v>611</v>
      </c>
      <c r="F492" s="49" t="s">
        <v>612</v>
      </c>
      <c r="G492" s="49" t="s">
        <v>612</v>
      </c>
      <c r="H492" s="50" t="s">
        <v>612</v>
      </c>
      <c r="I492" s="46" t="s">
        <v>439</v>
      </c>
      <c r="J492" s="46">
        <v>7</v>
      </c>
      <c r="K492" s="49">
        <v>7</v>
      </c>
      <c r="L492" s="49" t="s">
        <v>613</v>
      </c>
      <c r="M492" s="51">
        <v>407000</v>
      </c>
      <c r="N492" s="51">
        <f t="shared" si="91"/>
        <v>61000</v>
      </c>
      <c r="O492" s="51">
        <v>61043.478260869597</v>
      </c>
      <c r="P492" s="51">
        <v>468000</v>
      </c>
      <c r="Q492" s="51">
        <f t="shared" si="92"/>
        <v>79356.521739130476</v>
      </c>
      <c r="R492" s="52">
        <f t="shared" si="93"/>
        <v>486356.52173913049</v>
      </c>
      <c r="S492" s="53">
        <v>486300</v>
      </c>
      <c r="T492" s="54">
        <v>0</v>
      </c>
      <c r="U492" s="55" t="s">
        <v>471</v>
      </c>
      <c r="V492" s="55" t="s">
        <v>470</v>
      </c>
      <c r="W492" s="55" t="s">
        <v>173</v>
      </c>
      <c r="X492" s="56">
        <v>43294</v>
      </c>
      <c r="Y492" s="57" t="s">
        <v>7684</v>
      </c>
      <c r="Z492" s="57"/>
      <c r="AA492" s="58"/>
      <c r="AB492" s="58"/>
      <c r="AC492" s="58"/>
      <c r="AD492" s="58"/>
      <c r="AE492" s="58"/>
      <c r="AF492" s="58"/>
      <c r="AG492" s="58"/>
      <c r="AH492" s="58">
        <v>1084000</v>
      </c>
      <c r="AI492" s="58"/>
      <c r="AJ492" s="58">
        <v>548400</v>
      </c>
      <c r="AK492" s="58"/>
      <c r="AL492" s="58"/>
      <c r="AM492" s="58"/>
      <c r="AN492" s="58"/>
      <c r="AO492" s="58"/>
      <c r="AP492" s="58"/>
      <c r="AQ492" s="58">
        <v>669000</v>
      </c>
      <c r="AR492" s="59">
        <f t="shared" si="94"/>
        <v>3</v>
      </c>
      <c r="AS492" s="59">
        <f t="shared" si="95"/>
        <v>2301400</v>
      </c>
      <c r="AT492" s="58">
        <f t="shared" si="97"/>
        <v>767100</v>
      </c>
      <c r="AU492" s="58">
        <f t="shared" si="98"/>
        <v>548400</v>
      </c>
      <c r="AV492" s="59">
        <f t="shared" si="99"/>
        <v>280800</v>
      </c>
      <c r="AW492" s="59">
        <f t="shared" si="100"/>
        <v>62100</v>
      </c>
      <c r="AX492" s="60">
        <f t="shared" si="96"/>
        <v>0.57742134484885876</v>
      </c>
      <c r="AY492" s="58">
        <v>548400</v>
      </c>
    </row>
    <row r="493" spans="1:51" ht="31.5" x14ac:dyDescent="0.25">
      <c r="A493" s="45">
        <v>1895</v>
      </c>
      <c r="B493" s="46" t="s">
        <v>6140</v>
      </c>
      <c r="C493" s="47" t="s">
        <v>6141</v>
      </c>
      <c r="D493" s="47" t="s">
        <v>4315</v>
      </c>
      <c r="E493" s="48" t="s">
        <v>6142</v>
      </c>
      <c r="F493" s="49" t="s">
        <v>6143</v>
      </c>
      <c r="G493" s="49" t="s">
        <v>6143</v>
      </c>
      <c r="H493" s="50" t="s">
        <v>6143</v>
      </c>
      <c r="I493" s="46" t="s">
        <v>30</v>
      </c>
      <c r="J493" s="46">
        <v>1061</v>
      </c>
      <c r="K493" s="49">
        <v>1061</v>
      </c>
      <c r="L493" s="49" t="s">
        <v>6144</v>
      </c>
      <c r="M493" s="51">
        <v>402000</v>
      </c>
      <c r="N493" s="51">
        <f t="shared" si="91"/>
        <v>70000</v>
      </c>
      <c r="O493" s="51">
        <v>70434.782608695605</v>
      </c>
      <c r="P493" s="51">
        <v>472000</v>
      </c>
      <c r="Q493" s="51">
        <f t="shared" si="92"/>
        <v>91565.217391304293</v>
      </c>
      <c r="R493" s="52">
        <f t="shared" si="93"/>
        <v>493565.21739130432</v>
      </c>
      <c r="S493" s="53">
        <v>493500</v>
      </c>
      <c r="T493" s="54">
        <v>0</v>
      </c>
      <c r="U493" s="55" t="s">
        <v>200</v>
      </c>
      <c r="V493" s="55" t="s">
        <v>421</v>
      </c>
      <c r="W493" s="55" t="s">
        <v>196</v>
      </c>
      <c r="X493" s="56">
        <v>43294</v>
      </c>
      <c r="Y493" s="57" t="s">
        <v>7684</v>
      </c>
      <c r="Z493" s="57"/>
      <c r="AA493" s="58"/>
      <c r="AB493" s="58"/>
      <c r="AC493" s="58"/>
      <c r="AD493" s="58"/>
      <c r="AE493" s="58"/>
      <c r="AF493" s="58"/>
      <c r="AG493" s="58"/>
      <c r="AH493" s="58">
        <v>2739000</v>
      </c>
      <c r="AI493" s="58"/>
      <c r="AJ493" s="58">
        <v>552000</v>
      </c>
      <c r="AK493" s="58"/>
      <c r="AL493" s="58"/>
      <c r="AM493" s="58"/>
      <c r="AN493" s="58"/>
      <c r="AO493" s="58"/>
      <c r="AP493" s="58"/>
      <c r="AQ493" s="58">
        <v>671000</v>
      </c>
      <c r="AR493" s="59">
        <f t="shared" si="94"/>
        <v>3</v>
      </c>
      <c r="AS493" s="59">
        <f t="shared" si="95"/>
        <v>3962000</v>
      </c>
      <c r="AT493" s="58">
        <f t="shared" si="97"/>
        <v>1320700</v>
      </c>
      <c r="AU493" s="58">
        <f t="shared" si="98"/>
        <v>552000</v>
      </c>
      <c r="AV493" s="59">
        <f t="shared" si="99"/>
        <v>827200</v>
      </c>
      <c r="AW493" s="59">
        <f t="shared" si="100"/>
        <v>58500</v>
      </c>
      <c r="AX493" s="60">
        <f t="shared" si="96"/>
        <v>1.676190476190476</v>
      </c>
      <c r="AY493" s="58">
        <v>552000</v>
      </c>
    </row>
    <row r="494" spans="1:51" ht="31.5" x14ac:dyDescent="0.25">
      <c r="A494" s="45">
        <v>760</v>
      </c>
      <c r="B494" s="46" t="s">
        <v>2815</v>
      </c>
      <c r="C494" s="47" t="s">
        <v>2811</v>
      </c>
      <c r="D494" s="47" t="s">
        <v>495</v>
      </c>
      <c r="E494" s="48" t="s">
        <v>2816</v>
      </c>
      <c r="F494" s="49" t="s">
        <v>2817</v>
      </c>
      <c r="G494" s="49" t="s">
        <v>2817</v>
      </c>
      <c r="H494" s="50" t="s">
        <v>2817</v>
      </c>
      <c r="I494" s="46" t="s">
        <v>499</v>
      </c>
      <c r="J494" s="46">
        <v>141</v>
      </c>
      <c r="K494" s="49">
        <v>141</v>
      </c>
      <c r="L494" s="49" t="s">
        <v>2814</v>
      </c>
      <c r="M494" s="51">
        <v>304000</v>
      </c>
      <c r="N494" s="51">
        <f t="shared" si="91"/>
        <v>126000</v>
      </c>
      <c r="O494" s="51">
        <v>126782.608695652</v>
      </c>
      <c r="P494" s="51">
        <v>430000</v>
      </c>
      <c r="Q494" s="51">
        <f t="shared" si="92"/>
        <v>164817.39130434761</v>
      </c>
      <c r="R494" s="52">
        <f t="shared" si="93"/>
        <v>468817.39130434761</v>
      </c>
      <c r="S494" s="53">
        <v>468800</v>
      </c>
      <c r="T494" s="54">
        <v>0</v>
      </c>
      <c r="U494" s="55" t="s">
        <v>471</v>
      </c>
      <c r="V494" s="55" t="s">
        <v>1197</v>
      </c>
      <c r="W494" s="55" t="s">
        <v>173</v>
      </c>
      <c r="X494" s="56">
        <v>43294</v>
      </c>
      <c r="Y494" s="57" t="s">
        <v>7684</v>
      </c>
      <c r="Z494" s="57"/>
      <c r="AA494" s="58"/>
      <c r="AB494" s="58"/>
      <c r="AC494" s="58"/>
      <c r="AD494" s="58"/>
      <c r="AE494" s="58"/>
      <c r="AF494" s="58"/>
      <c r="AG494" s="58">
        <v>770000</v>
      </c>
      <c r="AH494" s="58"/>
      <c r="AI494" s="58"/>
      <c r="AJ494" s="58">
        <v>602000</v>
      </c>
      <c r="AK494" s="58"/>
      <c r="AL494" s="58"/>
      <c r="AM494" s="58"/>
      <c r="AN494" s="58"/>
      <c r="AO494" s="58"/>
      <c r="AP494" s="58"/>
      <c r="AQ494" s="58">
        <v>578000</v>
      </c>
      <c r="AR494" s="59">
        <f t="shared" si="94"/>
        <v>3</v>
      </c>
      <c r="AS494" s="59">
        <f t="shared" si="95"/>
        <v>1950000</v>
      </c>
      <c r="AT494" s="58">
        <f t="shared" si="97"/>
        <v>650000</v>
      </c>
      <c r="AU494" s="58">
        <f t="shared" si="98"/>
        <v>578000</v>
      </c>
      <c r="AV494" s="59">
        <f t="shared" si="99"/>
        <v>181200</v>
      </c>
      <c r="AW494" s="59">
        <f t="shared" si="100"/>
        <v>109200</v>
      </c>
      <c r="AX494" s="60">
        <f t="shared" si="96"/>
        <v>0.38651877133105805</v>
      </c>
      <c r="AY494" s="58">
        <v>578000</v>
      </c>
    </row>
    <row r="495" spans="1:51" ht="47.25" x14ac:dyDescent="0.25">
      <c r="A495" s="45">
        <v>799</v>
      </c>
      <c r="B495" s="46" t="s">
        <v>2940</v>
      </c>
      <c r="C495" s="47" t="s">
        <v>2938</v>
      </c>
      <c r="D495" s="47" t="s">
        <v>495</v>
      </c>
      <c r="E495" s="48" t="s">
        <v>2941</v>
      </c>
      <c r="F495" s="49" t="s">
        <v>2942</v>
      </c>
      <c r="G495" s="49" t="s">
        <v>2942</v>
      </c>
      <c r="H495" s="50" t="s">
        <v>2942</v>
      </c>
      <c r="I495" s="46" t="s">
        <v>499</v>
      </c>
      <c r="J495" s="46">
        <v>155</v>
      </c>
      <c r="K495" s="49">
        <v>155</v>
      </c>
      <c r="L495" s="49" t="s">
        <v>2939</v>
      </c>
      <c r="M495" s="51">
        <v>439000</v>
      </c>
      <c r="N495" s="51">
        <f t="shared" si="91"/>
        <v>104000</v>
      </c>
      <c r="O495" s="51">
        <v>104869.56521739101</v>
      </c>
      <c r="P495" s="51">
        <v>543000</v>
      </c>
      <c r="Q495" s="51">
        <f t="shared" si="92"/>
        <v>136330.43478260832</v>
      </c>
      <c r="R495" s="52">
        <f t="shared" si="93"/>
        <v>575330.4347826083</v>
      </c>
      <c r="S495" s="53">
        <v>575300</v>
      </c>
      <c r="T495" s="54">
        <v>0</v>
      </c>
      <c r="U495" s="55" t="s">
        <v>441</v>
      </c>
      <c r="V495" s="55" t="s">
        <v>2524</v>
      </c>
      <c r="W495" s="55" t="s">
        <v>173</v>
      </c>
      <c r="X495" s="56">
        <v>43294</v>
      </c>
      <c r="Y495" s="57" t="s">
        <v>7688</v>
      </c>
      <c r="Z495" s="57"/>
      <c r="AA495" s="58">
        <v>1999000</v>
      </c>
      <c r="AB495" s="58"/>
      <c r="AC495" s="58"/>
      <c r="AD495" s="58"/>
      <c r="AE495" s="58"/>
      <c r="AF495" s="58"/>
      <c r="AG495" s="58"/>
      <c r="AH495" s="58">
        <v>1694000</v>
      </c>
      <c r="AI495" s="58"/>
      <c r="AJ495" s="58">
        <v>630000</v>
      </c>
      <c r="AK495" s="58"/>
      <c r="AL495" s="58"/>
      <c r="AM495" s="58"/>
      <c r="AN495" s="58"/>
      <c r="AO495" s="58"/>
      <c r="AP495" s="58"/>
      <c r="AQ495" s="58">
        <v>759000</v>
      </c>
      <c r="AR495" s="59">
        <f t="shared" si="94"/>
        <v>4</v>
      </c>
      <c r="AS495" s="59">
        <f t="shared" si="95"/>
        <v>5082000</v>
      </c>
      <c r="AT495" s="58">
        <f t="shared" si="97"/>
        <v>1270500</v>
      </c>
      <c r="AU495" s="58">
        <f t="shared" si="98"/>
        <v>630000</v>
      </c>
      <c r="AV495" s="59">
        <f t="shared" si="99"/>
        <v>695200</v>
      </c>
      <c r="AW495" s="59">
        <f t="shared" si="100"/>
        <v>54700</v>
      </c>
      <c r="AX495" s="60">
        <f t="shared" si="96"/>
        <v>1.2084130019120458</v>
      </c>
      <c r="AY495" s="58">
        <v>630000</v>
      </c>
    </row>
    <row r="496" spans="1:51" ht="31.5" x14ac:dyDescent="0.25">
      <c r="A496" s="45">
        <v>1320</v>
      </c>
      <c r="B496" s="46" t="s">
        <v>4453</v>
      </c>
      <c r="C496" s="47" t="s">
        <v>4454</v>
      </c>
      <c r="D496" s="47" t="s">
        <v>1945</v>
      </c>
      <c r="E496" s="48" t="s">
        <v>4455</v>
      </c>
      <c r="F496" s="49" t="s">
        <v>4456</v>
      </c>
      <c r="G496" s="49" t="s">
        <v>4456</v>
      </c>
      <c r="H496" s="50" t="s">
        <v>4456</v>
      </c>
      <c r="I496" s="46" t="s">
        <v>499</v>
      </c>
      <c r="J496" s="46">
        <v>630</v>
      </c>
      <c r="K496" s="49">
        <v>630</v>
      </c>
      <c r="L496" s="49" t="s">
        <v>4456</v>
      </c>
      <c r="M496" s="51">
        <v>341000</v>
      </c>
      <c r="N496" s="51">
        <f t="shared" si="91"/>
        <v>139000</v>
      </c>
      <c r="O496" s="51">
        <v>139304.347826087</v>
      </c>
      <c r="P496" s="51">
        <v>480000</v>
      </c>
      <c r="Q496" s="51">
        <f t="shared" si="92"/>
        <v>181095.65217391308</v>
      </c>
      <c r="R496" s="52">
        <f t="shared" si="93"/>
        <v>522095.65217391308</v>
      </c>
      <c r="S496" s="53">
        <v>522000</v>
      </c>
      <c r="T496" s="54" t="s">
        <v>4179</v>
      </c>
      <c r="U496" s="55" t="s">
        <v>22</v>
      </c>
      <c r="V496" s="55" t="s">
        <v>23</v>
      </c>
      <c r="W496" s="55" t="s">
        <v>24</v>
      </c>
      <c r="X496" s="56">
        <v>43294</v>
      </c>
      <c r="Y496" s="57" t="s">
        <v>7684</v>
      </c>
      <c r="Z496" s="57"/>
      <c r="AA496" s="58"/>
      <c r="AB496" s="58"/>
      <c r="AC496" s="58"/>
      <c r="AD496" s="58"/>
      <c r="AE496" s="58">
        <v>649000</v>
      </c>
      <c r="AF496" s="58"/>
      <c r="AG496" s="58">
        <v>3500000</v>
      </c>
      <c r="AH496" s="58"/>
      <c r="AI496" s="58"/>
      <c r="AJ496" s="58"/>
      <c r="AK496" s="58"/>
      <c r="AL496" s="58">
        <v>919000</v>
      </c>
      <c r="AM496" s="58"/>
      <c r="AN496" s="58"/>
      <c r="AO496" s="58"/>
      <c r="AP496" s="58"/>
      <c r="AQ496" s="58">
        <v>1191000</v>
      </c>
      <c r="AR496" s="59">
        <f t="shared" si="94"/>
        <v>4</v>
      </c>
      <c r="AS496" s="59">
        <f t="shared" si="95"/>
        <v>6259000</v>
      </c>
      <c r="AT496" s="58">
        <f t="shared" si="97"/>
        <v>1564800</v>
      </c>
      <c r="AU496" s="58">
        <f t="shared" si="98"/>
        <v>649000</v>
      </c>
      <c r="AV496" s="59">
        <f t="shared" si="99"/>
        <v>1042800</v>
      </c>
      <c r="AW496" s="59">
        <f t="shared" si="100"/>
        <v>127000</v>
      </c>
      <c r="AX496" s="60">
        <f t="shared" si="96"/>
        <v>1.9977011494252874</v>
      </c>
      <c r="AY496" s="58">
        <v>649000</v>
      </c>
    </row>
    <row r="497" spans="1:51" ht="31.5" x14ac:dyDescent="0.25">
      <c r="A497" s="45">
        <v>753</v>
      </c>
      <c r="B497" s="46" t="s">
        <v>2789</v>
      </c>
      <c r="C497" s="47" t="s">
        <v>2780</v>
      </c>
      <c r="D497" s="47" t="s">
        <v>2525</v>
      </c>
      <c r="E497" s="48" t="s">
        <v>2790</v>
      </c>
      <c r="F497" s="49" t="s">
        <v>2791</v>
      </c>
      <c r="G497" s="49" t="s">
        <v>2791</v>
      </c>
      <c r="H497" s="50" t="s">
        <v>2791</v>
      </c>
      <c r="I497" s="46" t="s">
        <v>499</v>
      </c>
      <c r="J497" s="46">
        <v>138</v>
      </c>
      <c r="K497" s="49">
        <v>138</v>
      </c>
      <c r="L497" s="49" t="s">
        <v>2783</v>
      </c>
      <c r="M497" s="51">
        <v>329000</v>
      </c>
      <c r="N497" s="51">
        <f t="shared" si="91"/>
        <v>126000</v>
      </c>
      <c r="O497" s="51">
        <v>126782.608695652</v>
      </c>
      <c r="P497" s="51">
        <v>455000</v>
      </c>
      <c r="Q497" s="51">
        <f t="shared" si="92"/>
        <v>164817.39130434761</v>
      </c>
      <c r="R497" s="52">
        <f t="shared" si="93"/>
        <v>493817.39130434761</v>
      </c>
      <c r="S497" s="53">
        <v>493800</v>
      </c>
      <c r="T497" s="54">
        <v>0</v>
      </c>
      <c r="U497" s="55" t="s">
        <v>471</v>
      </c>
      <c r="V497" s="55" t="s">
        <v>1197</v>
      </c>
      <c r="W497" s="55" t="s">
        <v>173</v>
      </c>
      <c r="X497" s="56">
        <v>43294</v>
      </c>
      <c r="Y497" s="57" t="s">
        <v>7684</v>
      </c>
      <c r="Z497" s="57"/>
      <c r="AA497" s="58"/>
      <c r="AB497" s="58"/>
      <c r="AC497" s="58"/>
      <c r="AD497" s="58"/>
      <c r="AE497" s="58"/>
      <c r="AF497" s="58"/>
      <c r="AG497" s="58"/>
      <c r="AH497" s="58"/>
      <c r="AI497" s="58"/>
      <c r="AJ497" s="58">
        <v>637000</v>
      </c>
      <c r="AK497" s="58"/>
      <c r="AL497" s="58"/>
      <c r="AM497" s="58">
        <v>1010000</v>
      </c>
      <c r="AN497" s="58"/>
      <c r="AO497" s="58"/>
      <c r="AP497" s="58"/>
      <c r="AQ497" s="58">
        <v>493800</v>
      </c>
      <c r="AR497" s="59">
        <f t="shared" si="94"/>
        <v>3</v>
      </c>
      <c r="AS497" s="59">
        <f t="shared" si="95"/>
        <v>2140800</v>
      </c>
      <c r="AT497" s="58">
        <f t="shared" si="97"/>
        <v>713600</v>
      </c>
      <c r="AU497" s="58">
        <f t="shared" si="98"/>
        <v>493800</v>
      </c>
      <c r="AV497" s="59">
        <f t="shared" si="99"/>
        <v>219800</v>
      </c>
      <c r="AW497" s="59">
        <f t="shared" si="100"/>
        <v>0</v>
      </c>
      <c r="AX497" s="60">
        <f t="shared" si="96"/>
        <v>0.44511948157148651</v>
      </c>
      <c r="AY497" s="58">
        <v>713600</v>
      </c>
    </row>
    <row r="498" spans="1:51" ht="47.25" x14ac:dyDescent="0.25">
      <c r="A498" s="45">
        <v>254</v>
      </c>
      <c r="B498" s="46" t="s">
        <v>1190</v>
      </c>
      <c r="C498" s="47" t="s">
        <v>1191</v>
      </c>
      <c r="D498" s="47" t="s">
        <v>467</v>
      </c>
      <c r="E498" s="48" t="s">
        <v>1192</v>
      </c>
      <c r="F498" s="49" t="s">
        <v>1193</v>
      </c>
      <c r="G498" s="49" t="s">
        <v>1194</v>
      </c>
      <c r="H498" s="50" t="s">
        <v>1195</v>
      </c>
      <c r="I498" s="46" t="s">
        <v>439</v>
      </c>
      <c r="J498" s="46">
        <v>42</v>
      </c>
      <c r="K498" s="49">
        <v>42</v>
      </c>
      <c r="L498" s="49" t="s">
        <v>1196</v>
      </c>
      <c r="M498" s="51">
        <v>475167</v>
      </c>
      <c r="N498" s="51">
        <f t="shared" si="91"/>
        <v>56833</v>
      </c>
      <c r="O498" s="51">
        <v>57651.652173912997</v>
      </c>
      <c r="P498" s="51">
        <v>532000</v>
      </c>
      <c r="Q498" s="51">
        <f t="shared" si="92"/>
        <v>74947.14782608689</v>
      </c>
      <c r="R498" s="52">
        <f t="shared" si="93"/>
        <v>550114.14782608685</v>
      </c>
      <c r="S498" s="53">
        <v>550100</v>
      </c>
      <c r="T498" s="54">
        <v>0</v>
      </c>
      <c r="U498" s="55" t="s">
        <v>471</v>
      </c>
      <c r="V498" s="55" t="s">
        <v>1197</v>
      </c>
      <c r="W498" s="55" t="s">
        <v>173</v>
      </c>
      <c r="X498" s="56">
        <v>43294</v>
      </c>
      <c r="Y498" s="57" t="s">
        <v>7684</v>
      </c>
      <c r="Z498" s="57"/>
      <c r="AA498" s="58">
        <v>900000</v>
      </c>
      <c r="AB498" s="58"/>
      <c r="AC498" s="58"/>
      <c r="AD498" s="58"/>
      <c r="AE498" s="58"/>
      <c r="AF498" s="58"/>
      <c r="AG498" s="58">
        <v>900000</v>
      </c>
      <c r="AH498" s="58"/>
      <c r="AI498" s="58"/>
      <c r="AJ498" s="58">
        <v>732000</v>
      </c>
      <c r="AK498" s="58"/>
      <c r="AL498" s="58"/>
      <c r="AM498" s="58"/>
      <c r="AN498" s="58"/>
      <c r="AO498" s="58"/>
      <c r="AP498" s="58"/>
      <c r="AQ498" s="58">
        <v>729000</v>
      </c>
      <c r="AR498" s="59">
        <f t="shared" si="94"/>
        <v>4</v>
      </c>
      <c r="AS498" s="59">
        <f t="shared" si="95"/>
        <v>3261000</v>
      </c>
      <c r="AT498" s="58">
        <f t="shared" si="97"/>
        <v>815300</v>
      </c>
      <c r="AU498" s="58">
        <f t="shared" si="98"/>
        <v>729000</v>
      </c>
      <c r="AV498" s="59">
        <f t="shared" si="99"/>
        <v>265200</v>
      </c>
      <c r="AW498" s="59">
        <f t="shared" si="100"/>
        <v>178900</v>
      </c>
      <c r="AX498" s="60">
        <f t="shared" si="96"/>
        <v>0.4820941646973278</v>
      </c>
      <c r="AY498" s="58">
        <v>729000</v>
      </c>
    </row>
    <row r="499" spans="1:51" ht="47.25" x14ac:dyDescent="0.25">
      <c r="A499" s="45">
        <v>255</v>
      </c>
      <c r="B499" s="46" t="s">
        <v>1198</v>
      </c>
      <c r="C499" s="47" t="s">
        <v>1191</v>
      </c>
      <c r="D499" s="47" t="s">
        <v>467</v>
      </c>
      <c r="E499" s="48" t="s">
        <v>1199</v>
      </c>
      <c r="F499" s="49" t="s">
        <v>1200</v>
      </c>
      <c r="G499" s="49" t="s">
        <v>1200</v>
      </c>
      <c r="H499" s="50" t="s">
        <v>1200</v>
      </c>
      <c r="I499" s="46"/>
      <c r="J499" s="46">
        <v>42</v>
      </c>
      <c r="K499" s="49">
        <v>42</v>
      </c>
      <c r="L499" s="49" t="s">
        <v>1196</v>
      </c>
      <c r="M499" s="51">
        <v>475167</v>
      </c>
      <c r="N499" s="51">
        <f t="shared" si="91"/>
        <v>56833</v>
      </c>
      <c r="O499" s="51">
        <v>57651.652173912997</v>
      </c>
      <c r="P499" s="51">
        <v>532000</v>
      </c>
      <c r="Q499" s="51">
        <f t="shared" si="92"/>
        <v>74947.14782608689</v>
      </c>
      <c r="R499" s="52">
        <f t="shared" si="93"/>
        <v>550114.14782608685</v>
      </c>
      <c r="S499" s="53">
        <v>550100</v>
      </c>
      <c r="T499" s="54">
        <v>0</v>
      </c>
      <c r="U499" s="55" t="s">
        <v>441</v>
      </c>
      <c r="V499" s="55" t="s">
        <v>2524</v>
      </c>
      <c r="W499" s="55" t="s">
        <v>173</v>
      </c>
      <c r="X499" s="56">
        <v>43294</v>
      </c>
      <c r="Y499" s="57" t="s">
        <v>7684</v>
      </c>
      <c r="Z499" s="57"/>
      <c r="AA499" s="58">
        <v>900000</v>
      </c>
      <c r="AB499" s="58"/>
      <c r="AC499" s="58"/>
      <c r="AD499" s="58"/>
      <c r="AE499" s="58"/>
      <c r="AF499" s="58"/>
      <c r="AG499" s="58">
        <v>900000</v>
      </c>
      <c r="AH499" s="58"/>
      <c r="AI499" s="58"/>
      <c r="AJ499" s="58">
        <v>732000</v>
      </c>
      <c r="AK499" s="58"/>
      <c r="AL499" s="58"/>
      <c r="AM499" s="58"/>
      <c r="AN499" s="58"/>
      <c r="AO499" s="58"/>
      <c r="AP499" s="58"/>
      <c r="AQ499" s="58">
        <v>729000</v>
      </c>
      <c r="AR499" s="59">
        <f t="shared" si="94"/>
        <v>4</v>
      </c>
      <c r="AS499" s="59">
        <f t="shared" si="95"/>
        <v>3261000</v>
      </c>
      <c r="AT499" s="58">
        <f t="shared" si="97"/>
        <v>815300</v>
      </c>
      <c r="AU499" s="58">
        <f t="shared" si="98"/>
        <v>729000</v>
      </c>
      <c r="AV499" s="59">
        <f t="shared" si="99"/>
        <v>265200</v>
      </c>
      <c r="AW499" s="59">
        <f t="shared" si="100"/>
        <v>178900</v>
      </c>
      <c r="AX499" s="60">
        <f t="shared" si="96"/>
        <v>0.4820941646973278</v>
      </c>
      <c r="AY499" s="58">
        <v>729000</v>
      </c>
    </row>
    <row r="500" spans="1:51" ht="47.25" x14ac:dyDescent="0.25">
      <c r="A500" s="45">
        <v>256</v>
      </c>
      <c r="B500" s="46" t="s">
        <v>1201</v>
      </c>
      <c r="C500" s="47" t="s">
        <v>1191</v>
      </c>
      <c r="D500" s="47" t="s">
        <v>467</v>
      </c>
      <c r="E500" s="48" t="s">
        <v>1202</v>
      </c>
      <c r="F500" s="49" t="s">
        <v>1203</v>
      </c>
      <c r="G500" s="49" t="s">
        <v>1203</v>
      </c>
      <c r="H500" s="50" t="s">
        <v>1203</v>
      </c>
      <c r="I500" s="46"/>
      <c r="J500" s="46">
        <v>42</v>
      </c>
      <c r="K500" s="49">
        <v>42</v>
      </c>
      <c r="L500" s="49" t="s">
        <v>1196</v>
      </c>
      <c r="M500" s="51">
        <v>475167</v>
      </c>
      <c r="N500" s="51">
        <f t="shared" si="91"/>
        <v>56833</v>
      </c>
      <c r="O500" s="51">
        <v>57651.652173912997</v>
      </c>
      <c r="P500" s="51">
        <v>532000</v>
      </c>
      <c r="Q500" s="51">
        <f t="shared" si="92"/>
        <v>74947.14782608689</v>
      </c>
      <c r="R500" s="52">
        <f t="shared" si="93"/>
        <v>550114.14782608685</v>
      </c>
      <c r="S500" s="53">
        <v>550100</v>
      </c>
      <c r="T500" s="54">
        <v>0</v>
      </c>
      <c r="U500" s="55" t="s">
        <v>441</v>
      </c>
      <c r="V500" s="55" t="s">
        <v>2524</v>
      </c>
      <c r="W500" s="55" t="s">
        <v>173</v>
      </c>
      <c r="X500" s="56">
        <v>43294</v>
      </c>
      <c r="Y500" s="57" t="s">
        <v>7684</v>
      </c>
      <c r="Z500" s="57"/>
      <c r="AA500" s="58">
        <v>900000</v>
      </c>
      <c r="AB500" s="58"/>
      <c r="AC500" s="58"/>
      <c r="AD500" s="58"/>
      <c r="AE500" s="58"/>
      <c r="AF500" s="58"/>
      <c r="AG500" s="58">
        <v>900000</v>
      </c>
      <c r="AH500" s="58"/>
      <c r="AI500" s="58"/>
      <c r="AJ500" s="58">
        <v>732000</v>
      </c>
      <c r="AK500" s="58"/>
      <c r="AL500" s="58"/>
      <c r="AM500" s="58"/>
      <c r="AN500" s="58"/>
      <c r="AO500" s="58"/>
      <c r="AP500" s="58"/>
      <c r="AQ500" s="58">
        <v>729000</v>
      </c>
      <c r="AR500" s="59">
        <f t="shared" si="94"/>
        <v>4</v>
      </c>
      <c r="AS500" s="59">
        <f t="shared" si="95"/>
        <v>3261000</v>
      </c>
      <c r="AT500" s="58">
        <f t="shared" si="97"/>
        <v>815300</v>
      </c>
      <c r="AU500" s="58">
        <f t="shared" si="98"/>
        <v>729000</v>
      </c>
      <c r="AV500" s="59">
        <f t="shared" si="99"/>
        <v>265200</v>
      </c>
      <c r="AW500" s="59">
        <f t="shared" si="100"/>
        <v>178900</v>
      </c>
      <c r="AX500" s="60">
        <f t="shared" si="96"/>
        <v>0.4820941646973278</v>
      </c>
      <c r="AY500" s="58">
        <v>729000</v>
      </c>
    </row>
    <row r="501" spans="1:51" ht="47.25" x14ac:dyDescent="0.25">
      <c r="A501" s="45">
        <v>257</v>
      </c>
      <c r="B501" s="46" t="s">
        <v>1204</v>
      </c>
      <c r="C501" s="47" t="s">
        <v>1191</v>
      </c>
      <c r="D501" s="47" t="s">
        <v>467</v>
      </c>
      <c r="E501" s="48" t="s">
        <v>1205</v>
      </c>
      <c r="F501" s="49" t="s">
        <v>1206</v>
      </c>
      <c r="G501" s="49" t="s">
        <v>1206</v>
      </c>
      <c r="H501" s="50" t="s">
        <v>1206</v>
      </c>
      <c r="I501" s="46"/>
      <c r="J501" s="46">
        <v>42</v>
      </c>
      <c r="K501" s="49">
        <v>42</v>
      </c>
      <c r="L501" s="49" t="s">
        <v>1196</v>
      </c>
      <c r="M501" s="51">
        <v>475167</v>
      </c>
      <c r="N501" s="51">
        <f t="shared" si="91"/>
        <v>56833</v>
      </c>
      <c r="O501" s="51">
        <v>57651.652173912997</v>
      </c>
      <c r="P501" s="51">
        <v>532000</v>
      </c>
      <c r="Q501" s="51">
        <f t="shared" si="92"/>
        <v>74947.14782608689</v>
      </c>
      <c r="R501" s="52">
        <f t="shared" si="93"/>
        <v>550114.14782608685</v>
      </c>
      <c r="S501" s="53">
        <v>550100</v>
      </c>
      <c r="T501" s="54">
        <v>0</v>
      </c>
      <c r="U501" s="55" t="s">
        <v>471</v>
      </c>
      <c r="V501" s="55" t="s">
        <v>1197</v>
      </c>
      <c r="W501" s="55" t="s">
        <v>173</v>
      </c>
      <c r="X501" s="56">
        <v>43294</v>
      </c>
      <c r="Y501" s="57" t="s">
        <v>7684</v>
      </c>
      <c r="Z501" s="57"/>
      <c r="AA501" s="58">
        <v>900000</v>
      </c>
      <c r="AB501" s="58"/>
      <c r="AC501" s="58"/>
      <c r="AD501" s="58"/>
      <c r="AE501" s="58"/>
      <c r="AF501" s="58"/>
      <c r="AG501" s="58">
        <v>900000</v>
      </c>
      <c r="AH501" s="58"/>
      <c r="AI501" s="58"/>
      <c r="AJ501" s="58">
        <v>732000</v>
      </c>
      <c r="AK501" s="58"/>
      <c r="AL501" s="58"/>
      <c r="AM501" s="58"/>
      <c r="AN501" s="58"/>
      <c r="AO501" s="58"/>
      <c r="AP501" s="58"/>
      <c r="AQ501" s="58">
        <v>729000</v>
      </c>
      <c r="AR501" s="59">
        <f t="shared" si="94"/>
        <v>4</v>
      </c>
      <c r="AS501" s="59">
        <f t="shared" si="95"/>
        <v>3261000</v>
      </c>
      <c r="AT501" s="58">
        <f t="shared" si="97"/>
        <v>815300</v>
      </c>
      <c r="AU501" s="58">
        <f t="shared" si="98"/>
        <v>729000</v>
      </c>
      <c r="AV501" s="59">
        <f t="shared" si="99"/>
        <v>265200</v>
      </c>
      <c r="AW501" s="59">
        <f t="shared" si="100"/>
        <v>178900</v>
      </c>
      <c r="AX501" s="60">
        <f t="shared" si="96"/>
        <v>0.4820941646973278</v>
      </c>
      <c r="AY501" s="58">
        <v>729000</v>
      </c>
    </row>
    <row r="502" spans="1:51" ht="47.25" x14ac:dyDescent="0.25">
      <c r="A502" s="45">
        <v>259</v>
      </c>
      <c r="B502" s="46" t="s">
        <v>1211</v>
      </c>
      <c r="C502" s="47" t="s">
        <v>1191</v>
      </c>
      <c r="D502" s="47" t="s">
        <v>467</v>
      </c>
      <c r="E502" s="48" t="s">
        <v>1212</v>
      </c>
      <c r="F502" s="49" t="s">
        <v>1213</v>
      </c>
      <c r="G502" s="49" t="s">
        <v>1214</v>
      </c>
      <c r="H502" s="50" t="s">
        <v>1213</v>
      </c>
      <c r="I502" s="46"/>
      <c r="J502" s="46">
        <v>42</v>
      </c>
      <c r="K502" s="49">
        <v>42</v>
      </c>
      <c r="L502" s="49" t="s">
        <v>1196</v>
      </c>
      <c r="M502" s="51">
        <v>475167</v>
      </c>
      <c r="N502" s="51">
        <f t="shared" si="91"/>
        <v>56833</v>
      </c>
      <c r="O502" s="51">
        <v>57651.652173912997</v>
      </c>
      <c r="P502" s="51">
        <v>532000</v>
      </c>
      <c r="Q502" s="51">
        <f t="shared" si="92"/>
        <v>74947.14782608689</v>
      </c>
      <c r="R502" s="52">
        <f t="shared" si="93"/>
        <v>550114.14782608685</v>
      </c>
      <c r="S502" s="53">
        <v>550100</v>
      </c>
      <c r="T502" s="54">
        <v>0</v>
      </c>
      <c r="U502" s="55" t="s">
        <v>471</v>
      </c>
      <c r="V502" s="55" t="s">
        <v>1197</v>
      </c>
      <c r="W502" s="55" t="s">
        <v>173</v>
      </c>
      <c r="X502" s="56">
        <v>43294</v>
      </c>
      <c r="Y502" s="57" t="s">
        <v>7684</v>
      </c>
      <c r="Z502" s="57"/>
      <c r="AA502" s="58"/>
      <c r="AB502" s="58"/>
      <c r="AC502" s="58"/>
      <c r="AD502" s="58"/>
      <c r="AE502" s="58"/>
      <c r="AF502" s="58"/>
      <c r="AG502" s="58">
        <v>900000</v>
      </c>
      <c r="AH502" s="58"/>
      <c r="AI502" s="58"/>
      <c r="AJ502" s="58">
        <v>732000</v>
      </c>
      <c r="AK502" s="58"/>
      <c r="AL502" s="58"/>
      <c r="AM502" s="58"/>
      <c r="AN502" s="58"/>
      <c r="AO502" s="58"/>
      <c r="AP502" s="58"/>
      <c r="AQ502" s="58">
        <v>729000</v>
      </c>
      <c r="AR502" s="59">
        <f t="shared" si="94"/>
        <v>3</v>
      </c>
      <c r="AS502" s="59">
        <f t="shared" si="95"/>
        <v>2361000</v>
      </c>
      <c r="AT502" s="58">
        <f t="shared" si="97"/>
        <v>787000</v>
      </c>
      <c r="AU502" s="58">
        <f t="shared" si="98"/>
        <v>729000</v>
      </c>
      <c r="AV502" s="59">
        <f t="shared" si="99"/>
        <v>236900</v>
      </c>
      <c r="AW502" s="59">
        <f t="shared" si="100"/>
        <v>178900</v>
      </c>
      <c r="AX502" s="60">
        <f t="shared" si="96"/>
        <v>0.43064897291401572</v>
      </c>
      <c r="AY502" s="58">
        <v>729000</v>
      </c>
    </row>
    <row r="503" spans="1:51" ht="31.5" x14ac:dyDescent="0.25">
      <c r="A503" s="45">
        <v>261</v>
      </c>
      <c r="B503" s="46" t="s">
        <v>1219</v>
      </c>
      <c r="C503" s="47" t="s">
        <v>1191</v>
      </c>
      <c r="D503" s="47" t="s">
        <v>467</v>
      </c>
      <c r="E503" s="48" t="s">
        <v>1220</v>
      </c>
      <c r="F503" s="49" t="s">
        <v>1221</v>
      </c>
      <c r="G503" s="49" t="s">
        <v>1222</v>
      </c>
      <c r="H503" s="50" t="s">
        <v>1221</v>
      </c>
      <c r="I503" s="46" t="s">
        <v>439</v>
      </c>
      <c r="J503" s="46">
        <v>42</v>
      </c>
      <c r="K503" s="49">
        <v>42</v>
      </c>
      <c r="L503" s="49" t="s">
        <v>1196</v>
      </c>
      <c r="M503" s="51">
        <v>475167</v>
      </c>
      <c r="N503" s="51">
        <f t="shared" si="91"/>
        <v>56833</v>
      </c>
      <c r="O503" s="51">
        <v>57651.652173912997</v>
      </c>
      <c r="P503" s="51">
        <v>532000</v>
      </c>
      <c r="Q503" s="51">
        <f t="shared" si="92"/>
        <v>74947.14782608689</v>
      </c>
      <c r="R503" s="52">
        <f t="shared" si="93"/>
        <v>550114.14782608685</v>
      </c>
      <c r="S503" s="53">
        <v>550100</v>
      </c>
      <c r="T503" s="54">
        <v>0</v>
      </c>
      <c r="U503" s="55" t="s">
        <v>471</v>
      </c>
      <c r="V503" s="55" t="s">
        <v>1197</v>
      </c>
      <c r="W503" s="55" t="s">
        <v>173</v>
      </c>
      <c r="X503" s="56">
        <v>43294</v>
      </c>
      <c r="Y503" s="57" t="s">
        <v>7684</v>
      </c>
      <c r="Z503" s="57"/>
      <c r="AA503" s="58">
        <v>900000</v>
      </c>
      <c r="AB503" s="58"/>
      <c r="AC503" s="58"/>
      <c r="AD503" s="58"/>
      <c r="AE503" s="58"/>
      <c r="AF503" s="58"/>
      <c r="AG503" s="58">
        <v>1300000</v>
      </c>
      <c r="AH503" s="58"/>
      <c r="AI503" s="58"/>
      <c r="AJ503" s="58">
        <v>732000</v>
      </c>
      <c r="AK503" s="58"/>
      <c r="AL503" s="58"/>
      <c r="AM503" s="58"/>
      <c r="AN503" s="58"/>
      <c r="AO503" s="58"/>
      <c r="AP503" s="58"/>
      <c r="AQ503" s="58">
        <v>729000</v>
      </c>
      <c r="AR503" s="59">
        <f t="shared" si="94"/>
        <v>4</v>
      </c>
      <c r="AS503" s="59">
        <f t="shared" si="95"/>
        <v>3661000</v>
      </c>
      <c r="AT503" s="58">
        <f t="shared" si="97"/>
        <v>915300</v>
      </c>
      <c r="AU503" s="58">
        <f t="shared" si="98"/>
        <v>729000</v>
      </c>
      <c r="AV503" s="59">
        <f t="shared" si="99"/>
        <v>365200</v>
      </c>
      <c r="AW503" s="59">
        <f t="shared" ref="AW503:AW534" si="101">AU503-S503</f>
        <v>178900</v>
      </c>
      <c r="AX503" s="60">
        <f t="shared" si="96"/>
        <v>0.66387929467369577</v>
      </c>
      <c r="AY503" s="58">
        <v>729000</v>
      </c>
    </row>
    <row r="504" spans="1:51" ht="47.25" x14ac:dyDescent="0.25">
      <c r="A504" s="45">
        <v>262</v>
      </c>
      <c r="B504" s="46" t="s">
        <v>1223</v>
      </c>
      <c r="C504" s="47" t="s">
        <v>1191</v>
      </c>
      <c r="D504" s="47" t="s">
        <v>467</v>
      </c>
      <c r="E504" s="48" t="s">
        <v>1224</v>
      </c>
      <c r="F504" s="49" t="s">
        <v>1225</v>
      </c>
      <c r="G504" s="49" t="s">
        <v>1225</v>
      </c>
      <c r="H504" s="50" t="s">
        <v>1225</v>
      </c>
      <c r="I504" s="46"/>
      <c r="J504" s="46">
        <v>42</v>
      </c>
      <c r="K504" s="49">
        <v>42</v>
      </c>
      <c r="L504" s="49" t="s">
        <v>1196</v>
      </c>
      <c r="M504" s="51">
        <v>475167</v>
      </c>
      <c r="N504" s="51">
        <f t="shared" si="91"/>
        <v>56833</v>
      </c>
      <c r="O504" s="51">
        <v>57651.652173912997</v>
      </c>
      <c r="P504" s="51">
        <v>532000</v>
      </c>
      <c r="Q504" s="51">
        <f t="shared" si="92"/>
        <v>74947.14782608689</v>
      </c>
      <c r="R504" s="52">
        <f t="shared" si="93"/>
        <v>550114.14782608685</v>
      </c>
      <c r="S504" s="53">
        <v>550100</v>
      </c>
      <c r="T504" s="54">
        <v>0</v>
      </c>
      <c r="U504" s="55" t="s">
        <v>471</v>
      </c>
      <c r="V504" s="55" t="s">
        <v>1197</v>
      </c>
      <c r="W504" s="55" t="s">
        <v>173</v>
      </c>
      <c r="X504" s="56">
        <v>43294</v>
      </c>
      <c r="Y504" s="57" t="s">
        <v>7684</v>
      </c>
      <c r="Z504" s="57"/>
      <c r="AA504" s="58">
        <v>900000</v>
      </c>
      <c r="AB504" s="58"/>
      <c r="AC504" s="58"/>
      <c r="AD504" s="58"/>
      <c r="AE504" s="58"/>
      <c r="AF504" s="58"/>
      <c r="AG504" s="58">
        <v>900000</v>
      </c>
      <c r="AH504" s="58"/>
      <c r="AI504" s="58"/>
      <c r="AJ504" s="58">
        <v>732000</v>
      </c>
      <c r="AK504" s="58"/>
      <c r="AL504" s="58"/>
      <c r="AM504" s="58"/>
      <c r="AN504" s="58"/>
      <c r="AO504" s="58"/>
      <c r="AP504" s="58"/>
      <c r="AQ504" s="58">
        <v>729000</v>
      </c>
      <c r="AR504" s="59">
        <f t="shared" si="94"/>
        <v>4</v>
      </c>
      <c r="AS504" s="59">
        <f t="shared" si="95"/>
        <v>3261000</v>
      </c>
      <c r="AT504" s="58">
        <f t="shared" si="97"/>
        <v>815300</v>
      </c>
      <c r="AU504" s="58">
        <f t="shared" si="98"/>
        <v>729000</v>
      </c>
      <c r="AV504" s="59">
        <f t="shared" si="99"/>
        <v>265200</v>
      </c>
      <c r="AW504" s="59">
        <f t="shared" si="101"/>
        <v>178900</v>
      </c>
      <c r="AX504" s="60">
        <f t="shared" si="96"/>
        <v>0.4820941646973278</v>
      </c>
      <c r="AY504" s="58">
        <v>729000</v>
      </c>
    </row>
    <row r="505" spans="1:51" ht="47.25" x14ac:dyDescent="0.25">
      <c r="A505" s="45">
        <v>263</v>
      </c>
      <c r="B505" s="46" t="s">
        <v>1226</v>
      </c>
      <c r="C505" s="47" t="s">
        <v>1191</v>
      </c>
      <c r="D505" s="47" t="s">
        <v>467</v>
      </c>
      <c r="E505" s="48" t="s">
        <v>1227</v>
      </c>
      <c r="F505" s="49" t="s">
        <v>1228</v>
      </c>
      <c r="G505" s="49" t="s">
        <v>1228</v>
      </c>
      <c r="H505" s="50" t="s">
        <v>1228</v>
      </c>
      <c r="I505" s="46"/>
      <c r="J505" s="46">
        <v>42</v>
      </c>
      <c r="K505" s="49">
        <v>42</v>
      </c>
      <c r="L505" s="49" t="s">
        <v>1196</v>
      </c>
      <c r="M505" s="51">
        <v>475167</v>
      </c>
      <c r="N505" s="51">
        <f t="shared" si="91"/>
        <v>56833</v>
      </c>
      <c r="O505" s="51">
        <v>57651.652173912997</v>
      </c>
      <c r="P505" s="51">
        <v>532000</v>
      </c>
      <c r="Q505" s="51">
        <f t="shared" si="92"/>
        <v>74947.14782608689</v>
      </c>
      <c r="R505" s="52">
        <f t="shared" si="93"/>
        <v>550114.14782608685</v>
      </c>
      <c r="S505" s="53">
        <v>550100</v>
      </c>
      <c r="T505" s="54">
        <v>0</v>
      </c>
      <c r="U505" s="55" t="s">
        <v>471</v>
      </c>
      <c r="V505" s="55" t="s">
        <v>1197</v>
      </c>
      <c r="W505" s="55" t="s">
        <v>173</v>
      </c>
      <c r="X505" s="56">
        <v>43294</v>
      </c>
      <c r="Y505" s="57" t="s">
        <v>7684</v>
      </c>
      <c r="Z505" s="57"/>
      <c r="AA505" s="58">
        <v>900000</v>
      </c>
      <c r="AB505" s="58"/>
      <c r="AC505" s="58"/>
      <c r="AD505" s="58"/>
      <c r="AE505" s="58"/>
      <c r="AF505" s="58"/>
      <c r="AG505" s="58">
        <v>900000</v>
      </c>
      <c r="AH505" s="58"/>
      <c r="AI505" s="58"/>
      <c r="AJ505" s="58">
        <v>732000</v>
      </c>
      <c r="AK505" s="58"/>
      <c r="AL505" s="58"/>
      <c r="AM505" s="58"/>
      <c r="AN505" s="58"/>
      <c r="AO505" s="58"/>
      <c r="AP505" s="58"/>
      <c r="AQ505" s="58">
        <v>729000</v>
      </c>
      <c r="AR505" s="59">
        <f t="shared" si="94"/>
        <v>4</v>
      </c>
      <c r="AS505" s="59">
        <f t="shared" si="95"/>
        <v>3261000</v>
      </c>
      <c r="AT505" s="58">
        <f t="shared" si="97"/>
        <v>815300</v>
      </c>
      <c r="AU505" s="58">
        <f t="shared" si="98"/>
        <v>729000</v>
      </c>
      <c r="AV505" s="59">
        <f t="shared" si="99"/>
        <v>265200</v>
      </c>
      <c r="AW505" s="59">
        <f t="shared" si="101"/>
        <v>178900</v>
      </c>
      <c r="AX505" s="60">
        <f t="shared" si="96"/>
        <v>0.4820941646973278</v>
      </c>
      <c r="AY505" s="58">
        <v>729000</v>
      </c>
    </row>
    <row r="506" spans="1:51" ht="31.5" x14ac:dyDescent="0.25">
      <c r="A506" s="45">
        <v>265</v>
      </c>
      <c r="B506" s="46" t="s">
        <v>1233</v>
      </c>
      <c r="C506" s="47" t="s">
        <v>1191</v>
      </c>
      <c r="D506" s="47" t="s">
        <v>467</v>
      </c>
      <c r="E506" s="48" t="s">
        <v>1234</v>
      </c>
      <c r="F506" s="49" t="s">
        <v>1235</v>
      </c>
      <c r="G506" s="49" t="s">
        <v>1236</v>
      </c>
      <c r="H506" s="50" t="s">
        <v>1235</v>
      </c>
      <c r="I506" s="46"/>
      <c r="J506" s="46">
        <v>42</v>
      </c>
      <c r="K506" s="49">
        <v>42</v>
      </c>
      <c r="L506" s="49" t="s">
        <v>1196</v>
      </c>
      <c r="M506" s="51">
        <v>475167</v>
      </c>
      <c r="N506" s="51">
        <f t="shared" si="91"/>
        <v>56833</v>
      </c>
      <c r="O506" s="51">
        <v>57651.652173912997</v>
      </c>
      <c r="P506" s="51">
        <v>532000</v>
      </c>
      <c r="Q506" s="51">
        <f t="shared" si="92"/>
        <v>74947.14782608689</v>
      </c>
      <c r="R506" s="52">
        <f t="shared" si="93"/>
        <v>550114.14782608685</v>
      </c>
      <c r="S506" s="53">
        <v>550100</v>
      </c>
      <c r="T506" s="54">
        <v>0</v>
      </c>
      <c r="U506" s="55" t="s">
        <v>471</v>
      </c>
      <c r="V506" s="55" t="s">
        <v>1197</v>
      </c>
      <c r="W506" s="55" t="s">
        <v>173</v>
      </c>
      <c r="X506" s="56">
        <v>43294</v>
      </c>
      <c r="Y506" s="57" t="s">
        <v>7684</v>
      </c>
      <c r="Z506" s="57"/>
      <c r="AA506" s="58">
        <v>900000</v>
      </c>
      <c r="AB506" s="58"/>
      <c r="AC506" s="58"/>
      <c r="AD506" s="58"/>
      <c r="AE506" s="58"/>
      <c r="AF506" s="58"/>
      <c r="AG506" s="58">
        <v>900000</v>
      </c>
      <c r="AH506" s="58"/>
      <c r="AI506" s="58"/>
      <c r="AJ506" s="58">
        <v>732000</v>
      </c>
      <c r="AK506" s="58"/>
      <c r="AL506" s="58"/>
      <c r="AM506" s="58"/>
      <c r="AN506" s="58"/>
      <c r="AO506" s="58"/>
      <c r="AP506" s="58"/>
      <c r="AQ506" s="58">
        <v>729000</v>
      </c>
      <c r="AR506" s="59">
        <f t="shared" si="94"/>
        <v>4</v>
      </c>
      <c r="AS506" s="59">
        <f t="shared" si="95"/>
        <v>3261000</v>
      </c>
      <c r="AT506" s="58">
        <f t="shared" si="97"/>
        <v>815300</v>
      </c>
      <c r="AU506" s="58">
        <f t="shared" si="98"/>
        <v>729000</v>
      </c>
      <c r="AV506" s="59">
        <f t="shared" si="99"/>
        <v>265200</v>
      </c>
      <c r="AW506" s="59">
        <f t="shared" si="101"/>
        <v>178900</v>
      </c>
      <c r="AX506" s="60">
        <f t="shared" si="96"/>
        <v>0.4820941646973278</v>
      </c>
      <c r="AY506" s="58">
        <v>729000</v>
      </c>
    </row>
    <row r="507" spans="1:51" ht="63" x14ac:dyDescent="0.25">
      <c r="A507" s="45">
        <v>267</v>
      </c>
      <c r="B507" s="46" t="s">
        <v>1241</v>
      </c>
      <c r="C507" s="47" t="s">
        <v>1191</v>
      </c>
      <c r="D507" s="47" t="s">
        <v>467</v>
      </c>
      <c r="E507" s="48" t="s">
        <v>1242</v>
      </c>
      <c r="F507" s="49" t="s">
        <v>1243</v>
      </c>
      <c r="G507" s="49" t="s">
        <v>1244</v>
      </c>
      <c r="H507" s="50" t="s">
        <v>1245</v>
      </c>
      <c r="I507" s="46" t="s">
        <v>439</v>
      </c>
      <c r="J507" s="46">
        <v>42</v>
      </c>
      <c r="K507" s="49">
        <v>42</v>
      </c>
      <c r="L507" s="49" t="s">
        <v>1196</v>
      </c>
      <c r="M507" s="51">
        <v>475167</v>
      </c>
      <c r="N507" s="51">
        <f t="shared" si="91"/>
        <v>56833</v>
      </c>
      <c r="O507" s="51">
        <v>57651.652173912997</v>
      </c>
      <c r="P507" s="51">
        <v>532000</v>
      </c>
      <c r="Q507" s="51">
        <f t="shared" si="92"/>
        <v>74947.14782608689</v>
      </c>
      <c r="R507" s="52">
        <f t="shared" si="93"/>
        <v>550114.14782608685</v>
      </c>
      <c r="S507" s="53">
        <v>550100</v>
      </c>
      <c r="T507" s="54">
        <v>0</v>
      </c>
      <c r="U507" s="55" t="s">
        <v>471</v>
      </c>
      <c r="V507" s="55" t="s">
        <v>1197</v>
      </c>
      <c r="W507" s="55" t="s">
        <v>173</v>
      </c>
      <c r="X507" s="56">
        <v>43294</v>
      </c>
      <c r="Y507" s="57" t="s">
        <v>7684</v>
      </c>
      <c r="Z507" s="57"/>
      <c r="AA507" s="58">
        <v>900000</v>
      </c>
      <c r="AB507" s="58"/>
      <c r="AC507" s="58"/>
      <c r="AD507" s="58"/>
      <c r="AE507" s="58"/>
      <c r="AF507" s="58"/>
      <c r="AG507" s="58">
        <v>900000</v>
      </c>
      <c r="AH507" s="58"/>
      <c r="AI507" s="58"/>
      <c r="AJ507" s="58">
        <v>732000</v>
      </c>
      <c r="AK507" s="58"/>
      <c r="AL507" s="58"/>
      <c r="AM507" s="58"/>
      <c r="AN507" s="58"/>
      <c r="AO507" s="58"/>
      <c r="AP507" s="58"/>
      <c r="AQ507" s="58">
        <v>729000</v>
      </c>
      <c r="AR507" s="59">
        <f t="shared" si="94"/>
        <v>4</v>
      </c>
      <c r="AS507" s="59">
        <f t="shared" si="95"/>
        <v>3261000</v>
      </c>
      <c r="AT507" s="58">
        <f t="shared" si="97"/>
        <v>815300</v>
      </c>
      <c r="AU507" s="58">
        <f t="shared" si="98"/>
        <v>729000</v>
      </c>
      <c r="AV507" s="59">
        <f t="shared" si="99"/>
        <v>265200</v>
      </c>
      <c r="AW507" s="59">
        <f t="shared" si="101"/>
        <v>178900</v>
      </c>
      <c r="AX507" s="60">
        <f t="shared" si="96"/>
        <v>0.4820941646973278</v>
      </c>
      <c r="AY507" s="58">
        <v>729000</v>
      </c>
    </row>
    <row r="508" spans="1:51" ht="78.75" x14ac:dyDescent="0.25">
      <c r="A508" s="45">
        <v>268</v>
      </c>
      <c r="B508" s="46" t="s">
        <v>1246</v>
      </c>
      <c r="C508" s="47" t="s">
        <v>1191</v>
      </c>
      <c r="D508" s="47" t="s">
        <v>467</v>
      </c>
      <c r="E508" s="48" t="s">
        <v>1247</v>
      </c>
      <c r="F508" s="49" t="s">
        <v>1248</v>
      </c>
      <c r="G508" s="49" t="s">
        <v>1249</v>
      </c>
      <c r="H508" s="50" t="s">
        <v>1250</v>
      </c>
      <c r="I508" s="46" t="s">
        <v>439</v>
      </c>
      <c r="J508" s="46">
        <v>42</v>
      </c>
      <c r="K508" s="49">
        <v>42</v>
      </c>
      <c r="L508" s="49" t="s">
        <v>1196</v>
      </c>
      <c r="M508" s="51">
        <v>475167</v>
      </c>
      <c r="N508" s="51">
        <f t="shared" si="91"/>
        <v>56833</v>
      </c>
      <c r="O508" s="51">
        <v>57651.652173912997</v>
      </c>
      <c r="P508" s="51">
        <v>532000</v>
      </c>
      <c r="Q508" s="51">
        <f t="shared" si="92"/>
        <v>74947.14782608689</v>
      </c>
      <c r="R508" s="52">
        <f t="shared" si="93"/>
        <v>550114.14782608685</v>
      </c>
      <c r="S508" s="53">
        <v>550100</v>
      </c>
      <c r="T508" s="54">
        <v>0</v>
      </c>
      <c r="U508" s="55" t="s">
        <v>471</v>
      </c>
      <c r="V508" s="55" t="s">
        <v>1197</v>
      </c>
      <c r="W508" s="55" t="s">
        <v>173</v>
      </c>
      <c r="X508" s="56">
        <v>43294</v>
      </c>
      <c r="Y508" s="57" t="s">
        <v>7684</v>
      </c>
      <c r="Z508" s="57"/>
      <c r="AA508" s="58">
        <v>900000</v>
      </c>
      <c r="AB508" s="58"/>
      <c r="AC508" s="58"/>
      <c r="AD508" s="58"/>
      <c r="AE508" s="58"/>
      <c r="AF508" s="58"/>
      <c r="AG508" s="58">
        <v>900000</v>
      </c>
      <c r="AH508" s="58"/>
      <c r="AI508" s="58"/>
      <c r="AJ508" s="58">
        <v>732000</v>
      </c>
      <c r="AK508" s="58"/>
      <c r="AL508" s="58"/>
      <c r="AM508" s="58"/>
      <c r="AN508" s="58"/>
      <c r="AO508" s="58"/>
      <c r="AP508" s="58"/>
      <c r="AQ508" s="58">
        <v>729000</v>
      </c>
      <c r="AR508" s="59">
        <f t="shared" si="94"/>
        <v>4</v>
      </c>
      <c r="AS508" s="59">
        <f t="shared" si="95"/>
        <v>3261000</v>
      </c>
      <c r="AT508" s="58">
        <f t="shared" si="97"/>
        <v>815300</v>
      </c>
      <c r="AU508" s="58">
        <f t="shared" si="98"/>
        <v>729000</v>
      </c>
      <c r="AV508" s="59">
        <f t="shared" si="99"/>
        <v>265200</v>
      </c>
      <c r="AW508" s="59">
        <f t="shared" si="101"/>
        <v>178900</v>
      </c>
      <c r="AX508" s="60">
        <f t="shared" si="96"/>
        <v>0.4820941646973278</v>
      </c>
      <c r="AY508" s="58">
        <v>729000</v>
      </c>
    </row>
    <row r="509" spans="1:51" ht="47.25" x14ac:dyDescent="0.25">
      <c r="A509" s="45">
        <v>270</v>
      </c>
      <c r="B509" s="46" t="s">
        <v>1255</v>
      </c>
      <c r="C509" s="47" t="s">
        <v>1191</v>
      </c>
      <c r="D509" s="47" t="s">
        <v>467</v>
      </c>
      <c r="E509" s="48" t="s">
        <v>1256</v>
      </c>
      <c r="F509" s="49" t="s">
        <v>1257</v>
      </c>
      <c r="G509" s="49" t="s">
        <v>1258</v>
      </c>
      <c r="H509" s="50" t="s">
        <v>1257</v>
      </c>
      <c r="I509" s="46"/>
      <c r="J509" s="46">
        <v>42</v>
      </c>
      <c r="K509" s="49">
        <v>42</v>
      </c>
      <c r="L509" s="49" t="s">
        <v>1196</v>
      </c>
      <c r="M509" s="51">
        <v>475167</v>
      </c>
      <c r="N509" s="51">
        <f t="shared" si="91"/>
        <v>56833</v>
      </c>
      <c r="O509" s="51">
        <v>57651.652173912997</v>
      </c>
      <c r="P509" s="51">
        <v>532000</v>
      </c>
      <c r="Q509" s="51">
        <f t="shared" si="92"/>
        <v>74947.14782608689</v>
      </c>
      <c r="R509" s="52">
        <f t="shared" si="93"/>
        <v>550114.14782608685</v>
      </c>
      <c r="S509" s="53">
        <v>550100</v>
      </c>
      <c r="T509" s="54">
        <v>0</v>
      </c>
      <c r="U509" s="55" t="s">
        <v>471</v>
      </c>
      <c r="V509" s="55" t="s">
        <v>1197</v>
      </c>
      <c r="W509" s="55" t="s">
        <v>173</v>
      </c>
      <c r="X509" s="56">
        <v>43294</v>
      </c>
      <c r="Y509" s="57" t="s">
        <v>7684</v>
      </c>
      <c r="Z509" s="57"/>
      <c r="AA509" s="58">
        <v>900000</v>
      </c>
      <c r="AB509" s="58"/>
      <c r="AC509" s="58"/>
      <c r="AD509" s="58"/>
      <c r="AE509" s="58"/>
      <c r="AF509" s="58"/>
      <c r="AG509" s="58">
        <v>900000</v>
      </c>
      <c r="AH509" s="58"/>
      <c r="AI509" s="58"/>
      <c r="AJ509" s="58">
        <v>732000</v>
      </c>
      <c r="AK509" s="58"/>
      <c r="AL509" s="58"/>
      <c r="AM509" s="58"/>
      <c r="AN509" s="58"/>
      <c r="AO509" s="58"/>
      <c r="AP509" s="58"/>
      <c r="AQ509" s="58">
        <v>729000</v>
      </c>
      <c r="AR509" s="59">
        <f t="shared" si="94"/>
        <v>4</v>
      </c>
      <c r="AS509" s="59">
        <f t="shared" si="95"/>
        <v>3261000</v>
      </c>
      <c r="AT509" s="58">
        <f t="shared" si="97"/>
        <v>815300</v>
      </c>
      <c r="AU509" s="58">
        <f t="shared" si="98"/>
        <v>729000</v>
      </c>
      <c r="AV509" s="59">
        <f t="shared" si="99"/>
        <v>265200</v>
      </c>
      <c r="AW509" s="59">
        <f t="shared" si="101"/>
        <v>178900</v>
      </c>
      <c r="AX509" s="60">
        <f t="shared" si="96"/>
        <v>0.4820941646973278</v>
      </c>
      <c r="AY509" s="58">
        <v>729000</v>
      </c>
    </row>
    <row r="510" spans="1:51" ht="31.5" x14ac:dyDescent="0.25">
      <c r="A510" s="45">
        <v>271</v>
      </c>
      <c r="B510" s="46" t="s">
        <v>1259</v>
      </c>
      <c r="C510" s="47" t="s">
        <v>1191</v>
      </c>
      <c r="D510" s="47" t="s">
        <v>467</v>
      </c>
      <c r="E510" s="48" t="s">
        <v>1260</v>
      </c>
      <c r="F510" s="49" t="s">
        <v>1261</v>
      </c>
      <c r="G510" s="49" t="s">
        <v>1261</v>
      </c>
      <c r="H510" s="50" t="s">
        <v>1262</v>
      </c>
      <c r="I510" s="46"/>
      <c r="J510" s="46">
        <v>42</v>
      </c>
      <c r="K510" s="49">
        <v>42</v>
      </c>
      <c r="L510" s="49" t="s">
        <v>1196</v>
      </c>
      <c r="M510" s="51">
        <v>475167</v>
      </c>
      <c r="N510" s="51">
        <f t="shared" si="91"/>
        <v>56833</v>
      </c>
      <c r="O510" s="51">
        <v>57651.652173912997</v>
      </c>
      <c r="P510" s="51">
        <v>532000</v>
      </c>
      <c r="Q510" s="51">
        <f t="shared" si="92"/>
        <v>74947.14782608689</v>
      </c>
      <c r="R510" s="52">
        <f t="shared" si="93"/>
        <v>550114.14782608685</v>
      </c>
      <c r="S510" s="53">
        <v>550100</v>
      </c>
      <c r="T510" s="54">
        <v>0</v>
      </c>
      <c r="U510" s="55" t="s">
        <v>471</v>
      </c>
      <c r="V510" s="55" t="s">
        <v>1197</v>
      </c>
      <c r="W510" s="55" t="s">
        <v>173</v>
      </c>
      <c r="X510" s="56">
        <v>43294</v>
      </c>
      <c r="Y510" s="57" t="s">
        <v>7684</v>
      </c>
      <c r="Z510" s="57"/>
      <c r="AA510" s="58">
        <v>900000</v>
      </c>
      <c r="AB510" s="58"/>
      <c r="AC510" s="58"/>
      <c r="AD510" s="58"/>
      <c r="AE510" s="58"/>
      <c r="AF510" s="58"/>
      <c r="AG510" s="58"/>
      <c r="AH510" s="58"/>
      <c r="AI510" s="58"/>
      <c r="AJ510" s="58">
        <v>732000</v>
      </c>
      <c r="AK510" s="58"/>
      <c r="AL510" s="58"/>
      <c r="AM510" s="58"/>
      <c r="AN510" s="58"/>
      <c r="AO510" s="58"/>
      <c r="AP510" s="58"/>
      <c r="AQ510" s="58">
        <v>729000</v>
      </c>
      <c r="AR510" s="59">
        <f t="shared" si="94"/>
        <v>3</v>
      </c>
      <c r="AS510" s="59">
        <f t="shared" si="95"/>
        <v>2361000</v>
      </c>
      <c r="AT510" s="58">
        <f t="shared" si="97"/>
        <v>787000</v>
      </c>
      <c r="AU510" s="58">
        <f t="shared" si="98"/>
        <v>729000</v>
      </c>
      <c r="AV510" s="59">
        <f t="shared" si="99"/>
        <v>236900</v>
      </c>
      <c r="AW510" s="59">
        <f t="shared" si="101"/>
        <v>178900</v>
      </c>
      <c r="AX510" s="60">
        <f t="shared" si="96"/>
        <v>0.43064897291401572</v>
      </c>
      <c r="AY510" s="58">
        <v>729000</v>
      </c>
    </row>
    <row r="511" spans="1:51" ht="31.5" x14ac:dyDescent="0.25">
      <c r="A511" s="45">
        <v>272</v>
      </c>
      <c r="B511" s="46" t="s">
        <v>1263</v>
      </c>
      <c r="C511" s="47" t="s">
        <v>1191</v>
      </c>
      <c r="D511" s="47" t="s">
        <v>467</v>
      </c>
      <c r="E511" s="48" t="s">
        <v>1264</v>
      </c>
      <c r="F511" s="49" t="s">
        <v>1265</v>
      </c>
      <c r="G511" s="49" t="s">
        <v>1266</v>
      </c>
      <c r="H511" s="50" t="s">
        <v>1265</v>
      </c>
      <c r="I511" s="46"/>
      <c r="J511" s="46">
        <v>42</v>
      </c>
      <c r="K511" s="49">
        <v>42</v>
      </c>
      <c r="L511" s="49" t="s">
        <v>1196</v>
      </c>
      <c r="M511" s="51">
        <v>475167</v>
      </c>
      <c r="N511" s="51">
        <f t="shared" si="91"/>
        <v>56833</v>
      </c>
      <c r="O511" s="51">
        <v>57651.652173912997</v>
      </c>
      <c r="P511" s="51">
        <v>532000</v>
      </c>
      <c r="Q511" s="51">
        <f t="shared" si="92"/>
        <v>74947.14782608689</v>
      </c>
      <c r="R511" s="52">
        <f t="shared" si="93"/>
        <v>550114.14782608685</v>
      </c>
      <c r="S511" s="53">
        <v>550100</v>
      </c>
      <c r="T511" s="54">
        <v>0</v>
      </c>
      <c r="U511" s="55" t="s">
        <v>471</v>
      </c>
      <c r="V511" s="55" t="s">
        <v>1197</v>
      </c>
      <c r="W511" s="55" t="s">
        <v>173</v>
      </c>
      <c r="X511" s="56">
        <v>43294</v>
      </c>
      <c r="Y511" s="57" t="s">
        <v>7684</v>
      </c>
      <c r="Z511" s="57"/>
      <c r="AA511" s="58">
        <v>900000</v>
      </c>
      <c r="AB511" s="58"/>
      <c r="AC511" s="58"/>
      <c r="AD511" s="58"/>
      <c r="AE511" s="58"/>
      <c r="AF511" s="58"/>
      <c r="AG511" s="58"/>
      <c r="AH511" s="58"/>
      <c r="AI511" s="58"/>
      <c r="AJ511" s="58">
        <v>732000</v>
      </c>
      <c r="AK511" s="58"/>
      <c r="AL511" s="58"/>
      <c r="AM511" s="58"/>
      <c r="AN511" s="58"/>
      <c r="AO511" s="58"/>
      <c r="AP511" s="58"/>
      <c r="AQ511" s="58">
        <v>729000</v>
      </c>
      <c r="AR511" s="59">
        <f t="shared" si="94"/>
        <v>3</v>
      </c>
      <c r="AS511" s="59">
        <f t="shared" si="95"/>
        <v>2361000</v>
      </c>
      <c r="AT511" s="58">
        <f t="shared" si="97"/>
        <v>787000</v>
      </c>
      <c r="AU511" s="58">
        <f t="shared" si="98"/>
        <v>729000</v>
      </c>
      <c r="AV511" s="59">
        <f t="shared" si="99"/>
        <v>236900</v>
      </c>
      <c r="AW511" s="59">
        <f t="shared" si="101"/>
        <v>178900</v>
      </c>
      <c r="AX511" s="60">
        <f t="shared" si="96"/>
        <v>0.43064897291401572</v>
      </c>
      <c r="AY511" s="58">
        <v>729000</v>
      </c>
    </row>
    <row r="512" spans="1:51" ht="31.5" x14ac:dyDescent="0.25">
      <c r="A512" s="45">
        <v>274</v>
      </c>
      <c r="B512" s="46" t="s">
        <v>1271</v>
      </c>
      <c r="C512" s="47" t="s">
        <v>1191</v>
      </c>
      <c r="D512" s="47" t="s">
        <v>467</v>
      </c>
      <c r="E512" s="48" t="s">
        <v>1272</v>
      </c>
      <c r="F512" s="49" t="s">
        <v>1273</v>
      </c>
      <c r="G512" s="49" t="s">
        <v>1274</v>
      </c>
      <c r="H512" s="50" t="s">
        <v>1273</v>
      </c>
      <c r="I512" s="46"/>
      <c r="J512" s="46">
        <v>42</v>
      </c>
      <c r="K512" s="49">
        <v>42</v>
      </c>
      <c r="L512" s="49" t="s">
        <v>1196</v>
      </c>
      <c r="M512" s="51">
        <v>475167</v>
      </c>
      <c r="N512" s="51">
        <f t="shared" si="91"/>
        <v>56833</v>
      </c>
      <c r="O512" s="51">
        <v>57651.652173912997</v>
      </c>
      <c r="P512" s="51">
        <v>532000</v>
      </c>
      <c r="Q512" s="51">
        <f t="shared" si="92"/>
        <v>74947.14782608689</v>
      </c>
      <c r="R512" s="52">
        <f t="shared" si="93"/>
        <v>550114.14782608685</v>
      </c>
      <c r="S512" s="53">
        <v>550100</v>
      </c>
      <c r="T512" s="54">
        <v>0</v>
      </c>
      <c r="U512" s="55" t="s">
        <v>471</v>
      </c>
      <c r="V512" s="55" t="s">
        <v>1197</v>
      </c>
      <c r="W512" s="55" t="s">
        <v>173</v>
      </c>
      <c r="X512" s="56">
        <v>43294</v>
      </c>
      <c r="Y512" s="57" t="s">
        <v>7684</v>
      </c>
      <c r="Z512" s="57"/>
      <c r="AA512" s="58">
        <v>900000</v>
      </c>
      <c r="AB512" s="58"/>
      <c r="AC512" s="58"/>
      <c r="AD512" s="58"/>
      <c r="AE512" s="58"/>
      <c r="AF512" s="58"/>
      <c r="AG512" s="58"/>
      <c r="AH512" s="58"/>
      <c r="AI512" s="58"/>
      <c r="AJ512" s="58">
        <v>732000</v>
      </c>
      <c r="AK512" s="58"/>
      <c r="AL512" s="58"/>
      <c r="AM512" s="58"/>
      <c r="AN512" s="58"/>
      <c r="AO512" s="58"/>
      <c r="AP512" s="58"/>
      <c r="AQ512" s="58">
        <v>729000</v>
      </c>
      <c r="AR512" s="59">
        <f t="shared" si="94"/>
        <v>3</v>
      </c>
      <c r="AS512" s="59">
        <f t="shared" si="95"/>
        <v>2361000</v>
      </c>
      <c r="AT512" s="58">
        <f t="shared" si="97"/>
        <v>787000</v>
      </c>
      <c r="AU512" s="58">
        <f t="shared" si="98"/>
        <v>729000</v>
      </c>
      <c r="AV512" s="59">
        <f t="shared" si="99"/>
        <v>236900</v>
      </c>
      <c r="AW512" s="59">
        <f t="shared" si="101"/>
        <v>178900</v>
      </c>
      <c r="AX512" s="60">
        <f t="shared" si="96"/>
        <v>0.43064897291401572</v>
      </c>
      <c r="AY512" s="58">
        <v>729000</v>
      </c>
    </row>
    <row r="513" spans="1:51" ht="31.5" x14ac:dyDescent="0.25">
      <c r="A513" s="45">
        <v>275</v>
      </c>
      <c r="B513" s="46" t="s">
        <v>1275</v>
      </c>
      <c r="C513" s="47" t="s">
        <v>1191</v>
      </c>
      <c r="D513" s="47" t="s">
        <v>467</v>
      </c>
      <c r="E513" s="48" t="s">
        <v>1276</v>
      </c>
      <c r="F513" s="49" t="s">
        <v>1277</v>
      </c>
      <c r="G513" s="49" t="s">
        <v>1277</v>
      </c>
      <c r="H513" s="50" t="s">
        <v>1277</v>
      </c>
      <c r="I513" s="46"/>
      <c r="J513" s="46">
        <v>42</v>
      </c>
      <c r="K513" s="49">
        <v>42</v>
      </c>
      <c r="L513" s="49" t="s">
        <v>1196</v>
      </c>
      <c r="M513" s="51">
        <v>475167</v>
      </c>
      <c r="N513" s="51">
        <f t="shared" si="91"/>
        <v>56833</v>
      </c>
      <c r="O513" s="51">
        <v>57651.652173912997</v>
      </c>
      <c r="P513" s="51">
        <v>532000</v>
      </c>
      <c r="Q513" s="51">
        <f t="shared" si="92"/>
        <v>74947.14782608689</v>
      </c>
      <c r="R513" s="52">
        <f t="shared" si="93"/>
        <v>550114.14782608685</v>
      </c>
      <c r="S513" s="53">
        <v>550100</v>
      </c>
      <c r="T513" s="54">
        <v>0</v>
      </c>
      <c r="U513" s="55" t="s">
        <v>471</v>
      </c>
      <c r="V513" s="55" t="s">
        <v>1197</v>
      </c>
      <c r="W513" s="55" t="s">
        <v>173</v>
      </c>
      <c r="X513" s="56">
        <v>43294</v>
      </c>
      <c r="Y513" s="57" t="s">
        <v>7684</v>
      </c>
      <c r="Z513" s="57"/>
      <c r="AA513" s="58">
        <v>900000</v>
      </c>
      <c r="AB513" s="58"/>
      <c r="AC513" s="58"/>
      <c r="AD513" s="58"/>
      <c r="AE513" s="58"/>
      <c r="AF513" s="58"/>
      <c r="AG513" s="58">
        <v>900000</v>
      </c>
      <c r="AH513" s="58"/>
      <c r="AI513" s="58"/>
      <c r="AJ513" s="58">
        <v>732000</v>
      </c>
      <c r="AK513" s="58"/>
      <c r="AL513" s="58"/>
      <c r="AM513" s="58"/>
      <c r="AN513" s="58"/>
      <c r="AO513" s="58"/>
      <c r="AP513" s="58"/>
      <c r="AQ513" s="58">
        <v>729000</v>
      </c>
      <c r="AR513" s="59">
        <f t="shared" si="94"/>
        <v>4</v>
      </c>
      <c r="AS513" s="59">
        <f t="shared" si="95"/>
        <v>3261000</v>
      </c>
      <c r="AT513" s="58">
        <f t="shared" si="97"/>
        <v>815300</v>
      </c>
      <c r="AU513" s="58">
        <f t="shared" si="98"/>
        <v>729000</v>
      </c>
      <c r="AV513" s="59">
        <f t="shared" si="99"/>
        <v>265200</v>
      </c>
      <c r="AW513" s="59">
        <f t="shared" si="101"/>
        <v>178900</v>
      </c>
      <c r="AX513" s="60">
        <f t="shared" si="96"/>
        <v>0.4820941646973278</v>
      </c>
      <c r="AY513" s="58">
        <v>729000</v>
      </c>
    </row>
    <row r="514" spans="1:51" ht="31.5" x14ac:dyDescent="0.25">
      <c r="A514" s="45">
        <v>276</v>
      </c>
      <c r="B514" s="46" t="s">
        <v>1278</v>
      </c>
      <c r="C514" s="47" t="s">
        <v>1191</v>
      </c>
      <c r="D514" s="47" t="s">
        <v>467</v>
      </c>
      <c r="E514" s="48" t="s">
        <v>1279</v>
      </c>
      <c r="F514" s="49" t="s">
        <v>1280</v>
      </c>
      <c r="G514" s="49" t="s">
        <v>1280</v>
      </c>
      <c r="H514" s="50" t="s">
        <v>1281</v>
      </c>
      <c r="I514" s="46"/>
      <c r="J514" s="46">
        <v>42</v>
      </c>
      <c r="K514" s="49">
        <v>42</v>
      </c>
      <c r="L514" s="49" t="s">
        <v>1196</v>
      </c>
      <c r="M514" s="51">
        <v>475167</v>
      </c>
      <c r="N514" s="51">
        <f t="shared" si="91"/>
        <v>56833</v>
      </c>
      <c r="O514" s="51">
        <v>57651.652173912997</v>
      </c>
      <c r="P514" s="51">
        <v>532000</v>
      </c>
      <c r="Q514" s="51">
        <f t="shared" si="92"/>
        <v>74947.14782608689</v>
      </c>
      <c r="R514" s="52">
        <f t="shared" si="93"/>
        <v>550114.14782608685</v>
      </c>
      <c r="S514" s="53">
        <v>550100</v>
      </c>
      <c r="T514" s="54">
        <v>0</v>
      </c>
      <c r="U514" s="55" t="s">
        <v>471</v>
      </c>
      <c r="V514" s="55" t="s">
        <v>1197</v>
      </c>
      <c r="W514" s="55" t="s">
        <v>173</v>
      </c>
      <c r="X514" s="56">
        <v>43294</v>
      </c>
      <c r="Y514" s="57" t="s">
        <v>7684</v>
      </c>
      <c r="Z514" s="57"/>
      <c r="AA514" s="58">
        <v>900000</v>
      </c>
      <c r="AB514" s="58"/>
      <c r="AC514" s="58"/>
      <c r="AD514" s="58"/>
      <c r="AE514" s="58"/>
      <c r="AF514" s="58"/>
      <c r="AG514" s="58">
        <v>900000</v>
      </c>
      <c r="AH514" s="58"/>
      <c r="AI514" s="58"/>
      <c r="AJ514" s="58">
        <v>732000</v>
      </c>
      <c r="AK514" s="58"/>
      <c r="AL514" s="58"/>
      <c r="AM514" s="58"/>
      <c r="AN514" s="58"/>
      <c r="AO514" s="58"/>
      <c r="AP514" s="58"/>
      <c r="AQ514" s="58">
        <v>729000</v>
      </c>
      <c r="AR514" s="59">
        <f t="shared" si="94"/>
        <v>4</v>
      </c>
      <c r="AS514" s="59">
        <f t="shared" si="95"/>
        <v>3261000</v>
      </c>
      <c r="AT514" s="58">
        <f t="shared" si="97"/>
        <v>815300</v>
      </c>
      <c r="AU514" s="58">
        <f t="shared" si="98"/>
        <v>729000</v>
      </c>
      <c r="AV514" s="59">
        <f t="shared" si="99"/>
        <v>265200</v>
      </c>
      <c r="AW514" s="59">
        <f t="shared" si="101"/>
        <v>178900</v>
      </c>
      <c r="AX514" s="60">
        <f t="shared" si="96"/>
        <v>0.4820941646973278</v>
      </c>
      <c r="AY514" s="58">
        <v>729000</v>
      </c>
    </row>
    <row r="515" spans="1:51" ht="31.5" x14ac:dyDescent="0.25">
      <c r="A515" s="45">
        <v>1350</v>
      </c>
      <c r="B515" s="46" t="s">
        <v>4519</v>
      </c>
      <c r="C515" s="47" t="s">
        <v>4520</v>
      </c>
      <c r="D515" s="47" t="s">
        <v>1945</v>
      </c>
      <c r="E515" s="48" t="s">
        <v>4521</v>
      </c>
      <c r="F515" s="49" t="s">
        <v>4522</v>
      </c>
      <c r="G515" s="49" t="s">
        <v>4522</v>
      </c>
      <c r="H515" s="50" t="s">
        <v>4522</v>
      </c>
      <c r="I515" s="46"/>
      <c r="J515" s="46">
        <v>657</v>
      </c>
      <c r="K515" s="49">
        <v>657</v>
      </c>
      <c r="L515" s="49" t="s">
        <v>4523</v>
      </c>
      <c r="M515" s="51">
        <v>430000</v>
      </c>
      <c r="N515" s="51">
        <f t="shared" si="91"/>
        <v>139000</v>
      </c>
      <c r="O515" s="51">
        <v>139304.347826087</v>
      </c>
      <c r="P515" s="51">
        <v>569000</v>
      </c>
      <c r="Q515" s="51">
        <f t="shared" si="92"/>
        <v>181095.65217391308</v>
      </c>
      <c r="R515" s="52">
        <f t="shared" si="93"/>
        <v>611095.65217391308</v>
      </c>
      <c r="S515" s="53">
        <v>611000</v>
      </c>
      <c r="T515" s="54" t="s">
        <v>4179</v>
      </c>
      <c r="U515" s="55" t="s">
        <v>22</v>
      </c>
      <c r="V515" s="55" t="s">
        <v>23</v>
      </c>
      <c r="W515" s="55" t="s">
        <v>24</v>
      </c>
      <c r="X515" s="56">
        <v>43294</v>
      </c>
      <c r="Y515" s="57" t="s">
        <v>7688</v>
      </c>
      <c r="Z515" s="57"/>
      <c r="AA515" s="58"/>
      <c r="AB515" s="58"/>
      <c r="AC515" s="58"/>
      <c r="AD515" s="58">
        <v>2300000</v>
      </c>
      <c r="AE515" s="58">
        <v>732000</v>
      </c>
      <c r="AF515" s="58"/>
      <c r="AG515" s="58"/>
      <c r="AH515" s="58"/>
      <c r="AI515" s="58"/>
      <c r="AJ515" s="58"/>
      <c r="AK515" s="58"/>
      <c r="AL515" s="58"/>
      <c r="AM515" s="58"/>
      <c r="AN515" s="58"/>
      <c r="AO515" s="58"/>
      <c r="AP515" s="58"/>
      <c r="AQ515" s="58">
        <v>779000</v>
      </c>
      <c r="AR515" s="59">
        <f t="shared" si="94"/>
        <v>3</v>
      </c>
      <c r="AS515" s="59">
        <f t="shared" si="95"/>
        <v>3811000</v>
      </c>
      <c r="AT515" s="58">
        <f t="shared" si="97"/>
        <v>1270300</v>
      </c>
      <c r="AU515" s="58">
        <f t="shared" si="98"/>
        <v>732000</v>
      </c>
      <c r="AV515" s="59">
        <f t="shared" si="99"/>
        <v>659300</v>
      </c>
      <c r="AW515" s="59">
        <f t="shared" si="101"/>
        <v>121000</v>
      </c>
      <c r="AX515" s="60">
        <f t="shared" si="96"/>
        <v>1.0790507364975448</v>
      </c>
      <c r="AY515" s="58">
        <v>732000</v>
      </c>
    </row>
    <row r="516" spans="1:51" ht="31.5" x14ac:dyDescent="0.25">
      <c r="A516" s="45">
        <v>1552</v>
      </c>
      <c r="B516" s="46" t="s">
        <v>5049</v>
      </c>
      <c r="C516" s="47" t="s">
        <v>5044</v>
      </c>
      <c r="D516" s="47" t="s">
        <v>549</v>
      </c>
      <c r="E516" s="48" t="s">
        <v>5050</v>
      </c>
      <c r="F516" s="49" t="s">
        <v>5046</v>
      </c>
      <c r="G516" s="49" t="s">
        <v>5046</v>
      </c>
      <c r="H516" s="50" t="s">
        <v>5046</v>
      </c>
      <c r="I516" s="46" t="s">
        <v>21</v>
      </c>
      <c r="J516" s="46">
        <v>808</v>
      </c>
      <c r="K516" s="49">
        <v>808</v>
      </c>
      <c r="L516" s="49" t="s">
        <v>5047</v>
      </c>
      <c r="M516" s="51">
        <v>435000</v>
      </c>
      <c r="N516" s="51">
        <f t="shared" ref="N516:N545" si="102">P516-M516</f>
        <v>126000</v>
      </c>
      <c r="O516" s="51">
        <v>126782.608695652</v>
      </c>
      <c r="P516" s="51">
        <v>561000</v>
      </c>
      <c r="Q516" s="51">
        <f t="shared" ref="Q516:Q545" si="103">+O516/1800000*2340000</f>
        <v>164817.39130434761</v>
      </c>
      <c r="R516" s="52">
        <f t="shared" ref="R516:R545" si="104">+M516+Q516</f>
        <v>599817.39130434766</v>
      </c>
      <c r="S516" s="53">
        <v>599800</v>
      </c>
      <c r="T516" s="54">
        <v>0</v>
      </c>
      <c r="U516" s="55" t="s">
        <v>26</v>
      </c>
      <c r="V516" s="55" t="s">
        <v>4643</v>
      </c>
      <c r="W516" s="55" t="s">
        <v>27</v>
      </c>
      <c r="X516" s="56">
        <v>43294</v>
      </c>
      <c r="Y516" s="57" t="s">
        <v>7684</v>
      </c>
      <c r="Z516" s="57"/>
      <c r="AA516" s="58"/>
      <c r="AB516" s="58"/>
      <c r="AC516" s="58"/>
      <c r="AD516" s="58"/>
      <c r="AE516" s="58"/>
      <c r="AF516" s="58"/>
      <c r="AG516" s="58">
        <v>3400000</v>
      </c>
      <c r="AH516" s="58">
        <v>3580000</v>
      </c>
      <c r="AI516" s="58"/>
      <c r="AJ516" s="58"/>
      <c r="AK516" s="58"/>
      <c r="AL516" s="58"/>
      <c r="AM516" s="58"/>
      <c r="AN516" s="58"/>
      <c r="AO516" s="58"/>
      <c r="AP516" s="58"/>
      <c r="AQ516" s="58">
        <v>774000</v>
      </c>
      <c r="AR516" s="59">
        <f t="shared" ref="AR516:AR579" si="105">COUNT(AA516:AQ516)</f>
        <v>3</v>
      </c>
      <c r="AS516" s="59">
        <f t="shared" ref="AS516:AS579" si="106">SUM(AA516:AQ516)</f>
        <v>7754000</v>
      </c>
      <c r="AT516" s="58">
        <f t="shared" si="97"/>
        <v>2584700</v>
      </c>
      <c r="AU516" s="58">
        <f t="shared" si="98"/>
        <v>774000</v>
      </c>
      <c r="AV516" s="59">
        <f t="shared" si="99"/>
        <v>1984900</v>
      </c>
      <c r="AW516" s="59">
        <f t="shared" si="101"/>
        <v>174200</v>
      </c>
      <c r="AX516" s="60">
        <f t="shared" ref="AX516:AX579" si="107">AT516/S516-100%</f>
        <v>3.3092697565855289</v>
      </c>
      <c r="AY516" s="58">
        <v>774000</v>
      </c>
    </row>
    <row r="517" spans="1:51" ht="47.25" x14ac:dyDescent="0.25">
      <c r="A517" s="45">
        <v>2115</v>
      </c>
      <c r="B517" s="46" t="s">
        <v>7030</v>
      </c>
      <c r="C517" s="47" t="s">
        <v>7031</v>
      </c>
      <c r="D517" s="47" t="s">
        <v>6439</v>
      </c>
      <c r="E517" s="48" t="s">
        <v>7032</v>
      </c>
      <c r="F517" s="49" t="s">
        <v>7033</v>
      </c>
      <c r="G517" s="49" t="s">
        <v>7033</v>
      </c>
      <c r="H517" s="50" t="s">
        <v>7033</v>
      </c>
      <c r="I517" s="46" t="s">
        <v>439</v>
      </c>
      <c r="J517" s="46">
        <v>1773</v>
      </c>
      <c r="K517" s="49">
        <v>1773</v>
      </c>
      <c r="L517" s="49" t="s">
        <v>7034</v>
      </c>
      <c r="M517" s="51">
        <v>357000</v>
      </c>
      <c r="N517" s="51">
        <f t="shared" si="102"/>
        <v>212000</v>
      </c>
      <c r="O517" s="51">
        <v>212869.56521739101</v>
      </c>
      <c r="P517" s="51">
        <v>569000</v>
      </c>
      <c r="Q517" s="51">
        <f t="shared" si="103"/>
        <v>276730.4347826083</v>
      </c>
      <c r="R517" s="52">
        <f t="shared" si="104"/>
        <v>633730.4347826083</v>
      </c>
      <c r="S517" s="53">
        <v>633700</v>
      </c>
      <c r="T517" s="54">
        <v>0</v>
      </c>
      <c r="U517" s="55" t="s">
        <v>6440</v>
      </c>
      <c r="V517" s="55" t="s">
        <v>6978</v>
      </c>
      <c r="W517" s="55" t="s">
        <v>195</v>
      </c>
      <c r="X517" s="56">
        <v>43294</v>
      </c>
      <c r="Y517" s="57" t="s">
        <v>7684</v>
      </c>
      <c r="Z517" s="57"/>
      <c r="AA517" s="58"/>
      <c r="AB517" s="58"/>
      <c r="AC517" s="58"/>
      <c r="AD517" s="58"/>
      <c r="AE517" s="58"/>
      <c r="AF517" s="58"/>
      <c r="AG517" s="58">
        <v>1056000</v>
      </c>
      <c r="AH517" s="58"/>
      <c r="AI517" s="58"/>
      <c r="AJ517" s="58">
        <v>796000</v>
      </c>
      <c r="AK517" s="58"/>
      <c r="AL517" s="58"/>
      <c r="AM517" s="58"/>
      <c r="AN517" s="58"/>
      <c r="AO517" s="58"/>
      <c r="AP517" s="58"/>
      <c r="AQ517" s="58">
        <v>850000</v>
      </c>
      <c r="AR517" s="59">
        <f t="shared" si="105"/>
        <v>3</v>
      </c>
      <c r="AS517" s="59">
        <f t="shared" si="106"/>
        <v>2702000</v>
      </c>
      <c r="AT517" s="58">
        <f t="shared" si="97"/>
        <v>900700</v>
      </c>
      <c r="AU517" s="58">
        <f t="shared" si="98"/>
        <v>796000</v>
      </c>
      <c r="AV517" s="59">
        <f t="shared" si="99"/>
        <v>267000</v>
      </c>
      <c r="AW517" s="59">
        <f t="shared" si="101"/>
        <v>162300</v>
      </c>
      <c r="AX517" s="60">
        <f t="shared" si="107"/>
        <v>0.42133501656935457</v>
      </c>
      <c r="AY517" s="58">
        <v>796000</v>
      </c>
    </row>
    <row r="518" spans="1:51" ht="31.5" x14ac:dyDescent="0.25">
      <c r="A518" s="45">
        <v>1327</v>
      </c>
      <c r="B518" s="46" t="s">
        <v>4466</v>
      </c>
      <c r="C518" s="47" t="s">
        <v>4467</v>
      </c>
      <c r="D518" s="47" t="s">
        <v>1945</v>
      </c>
      <c r="E518" s="48" t="s">
        <v>4468</v>
      </c>
      <c r="F518" s="49" t="s">
        <v>4469</v>
      </c>
      <c r="G518" s="49" t="s">
        <v>4469</v>
      </c>
      <c r="H518" s="50" t="s">
        <v>4469</v>
      </c>
      <c r="I518" s="46" t="s">
        <v>499</v>
      </c>
      <c r="J518" s="46">
        <v>636</v>
      </c>
      <c r="K518" s="49">
        <v>636</v>
      </c>
      <c r="L518" s="49" t="s">
        <v>4469</v>
      </c>
      <c r="M518" s="51">
        <v>491000</v>
      </c>
      <c r="N518" s="51">
        <f t="shared" si="102"/>
        <v>70000</v>
      </c>
      <c r="O518" s="51">
        <v>70434.782608695605</v>
      </c>
      <c r="P518" s="51">
        <v>561000</v>
      </c>
      <c r="Q518" s="51">
        <f t="shared" si="103"/>
        <v>91565.217391304293</v>
      </c>
      <c r="R518" s="52">
        <f t="shared" si="104"/>
        <v>582565.21739130432</v>
      </c>
      <c r="S518" s="53">
        <v>582500</v>
      </c>
      <c r="T518" s="54" t="s">
        <v>4179</v>
      </c>
      <c r="U518" s="55" t="s">
        <v>22</v>
      </c>
      <c r="V518" s="55" t="s">
        <v>23</v>
      </c>
      <c r="W518" s="55" t="s">
        <v>24</v>
      </c>
      <c r="X518" s="56">
        <v>43294</v>
      </c>
      <c r="Y518" s="57" t="s">
        <v>7684</v>
      </c>
      <c r="Z518" s="57"/>
      <c r="AA518" s="58"/>
      <c r="AB518" s="58">
        <v>800000</v>
      </c>
      <c r="AC518" s="58"/>
      <c r="AD518" s="58">
        <v>1800000</v>
      </c>
      <c r="AE518" s="58"/>
      <c r="AF518" s="58"/>
      <c r="AG518" s="58">
        <v>2500000</v>
      </c>
      <c r="AH518" s="58"/>
      <c r="AI518" s="58"/>
      <c r="AJ518" s="58"/>
      <c r="AK518" s="58"/>
      <c r="AL518" s="58"/>
      <c r="AM518" s="58"/>
      <c r="AN518" s="58"/>
      <c r="AO518" s="58"/>
      <c r="AP518" s="58"/>
      <c r="AQ518" s="58">
        <v>804000</v>
      </c>
      <c r="AR518" s="59">
        <f t="shared" si="105"/>
        <v>4</v>
      </c>
      <c r="AS518" s="59">
        <f t="shared" si="106"/>
        <v>5904000</v>
      </c>
      <c r="AT518" s="58">
        <f t="shared" ref="AT518:AT581" si="108">ROUND(AS518/AR518,-2)</f>
        <v>1476000</v>
      </c>
      <c r="AU518" s="58">
        <f t="shared" ref="AU518:AU581" si="109">MIN(AA518:AQ518)</f>
        <v>800000</v>
      </c>
      <c r="AV518" s="59">
        <f t="shared" ref="AV518:AV581" si="110">AT518-S518</f>
        <v>893500</v>
      </c>
      <c r="AW518" s="59">
        <f t="shared" si="101"/>
        <v>217500</v>
      </c>
      <c r="AX518" s="60">
        <f t="shared" si="107"/>
        <v>1.5339055793991418</v>
      </c>
      <c r="AY518" s="58">
        <v>800000</v>
      </c>
    </row>
    <row r="519" spans="1:51" ht="47.25" x14ac:dyDescent="0.25">
      <c r="A519" s="45">
        <v>1314</v>
      </c>
      <c r="B519" s="46" t="s">
        <v>4425</v>
      </c>
      <c r="C519" s="47" t="s">
        <v>4426</v>
      </c>
      <c r="D519" s="47" t="s">
        <v>1945</v>
      </c>
      <c r="E519" s="48" t="s">
        <v>4427</v>
      </c>
      <c r="F519" s="49" t="s">
        <v>4428</v>
      </c>
      <c r="G519" s="49" t="s">
        <v>4428</v>
      </c>
      <c r="H519" s="50" t="s">
        <v>4428</v>
      </c>
      <c r="I519" s="46" t="s">
        <v>439</v>
      </c>
      <c r="J519" s="46">
        <v>621</v>
      </c>
      <c r="K519" s="49">
        <v>621</v>
      </c>
      <c r="L519" s="49" t="s">
        <v>4429</v>
      </c>
      <c r="M519" s="51">
        <v>102000</v>
      </c>
      <c r="N519" s="51">
        <f t="shared" si="102"/>
        <v>68000</v>
      </c>
      <c r="O519" s="51">
        <v>68869.565217391297</v>
      </c>
      <c r="P519" s="51">
        <v>170000</v>
      </c>
      <c r="Q519" s="51">
        <f t="shared" si="103"/>
        <v>89530.434782608689</v>
      </c>
      <c r="R519" s="52">
        <f t="shared" si="104"/>
        <v>191530.4347826087</v>
      </c>
      <c r="S519" s="53">
        <v>191500</v>
      </c>
      <c r="T519" s="54" t="s">
        <v>4176</v>
      </c>
      <c r="U519" s="55" t="s">
        <v>22</v>
      </c>
      <c r="V519" s="55" t="s">
        <v>23</v>
      </c>
      <c r="W519" s="55" t="s">
        <v>24</v>
      </c>
      <c r="X519" s="56">
        <v>43294</v>
      </c>
      <c r="Y519" s="57" t="s">
        <v>7684</v>
      </c>
      <c r="Z519" s="57"/>
      <c r="AA519" s="58"/>
      <c r="AB519" s="58"/>
      <c r="AC519" s="58"/>
      <c r="AD519" s="58"/>
      <c r="AE519" s="58"/>
      <c r="AF519" s="58"/>
      <c r="AG519" s="58">
        <v>2000000</v>
      </c>
      <c r="AH519" s="58"/>
      <c r="AI519" s="58"/>
      <c r="AJ519" s="58">
        <v>190800</v>
      </c>
      <c r="AK519" s="58"/>
      <c r="AL519" s="58"/>
      <c r="AM519" s="58"/>
      <c r="AN519" s="58"/>
      <c r="AO519" s="58"/>
      <c r="AP519" s="58"/>
      <c r="AQ519" s="58">
        <v>219000</v>
      </c>
      <c r="AR519" s="59">
        <f t="shared" si="105"/>
        <v>3</v>
      </c>
      <c r="AS519" s="59">
        <f t="shared" si="106"/>
        <v>2409800</v>
      </c>
      <c r="AT519" s="58">
        <f t="shared" si="108"/>
        <v>803300</v>
      </c>
      <c r="AU519" s="58">
        <f t="shared" si="109"/>
        <v>190800</v>
      </c>
      <c r="AV519" s="59">
        <f t="shared" si="110"/>
        <v>611800</v>
      </c>
      <c r="AW519" s="59">
        <f t="shared" si="101"/>
        <v>-700</v>
      </c>
      <c r="AX519" s="60">
        <f t="shared" si="107"/>
        <v>3.1947780678851174</v>
      </c>
      <c r="AY519" s="58">
        <v>803300</v>
      </c>
    </row>
    <row r="520" spans="1:51" ht="31.5" x14ac:dyDescent="0.25">
      <c r="A520" s="45">
        <v>277</v>
      </c>
      <c r="B520" s="46" t="s">
        <v>1282</v>
      </c>
      <c r="C520" s="47" t="s">
        <v>1283</v>
      </c>
      <c r="D520" s="47" t="s">
        <v>467</v>
      </c>
      <c r="E520" s="48" t="s">
        <v>1192</v>
      </c>
      <c r="F520" s="49" t="s">
        <v>1193</v>
      </c>
      <c r="G520" s="49" t="s">
        <v>1284</v>
      </c>
      <c r="H520" s="50" t="s">
        <v>1195</v>
      </c>
      <c r="I520" s="46" t="s">
        <v>439</v>
      </c>
      <c r="J520" s="46">
        <v>43</v>
      </c>
      <c r="K520" s="49">
        <v>43</v>
      </c>
      <c r="L520" s="49" t="s">
        <v>1285</v>
      </c>
      <c r="M520" s="51">
        <v>578036</v>
      </c>
      <c r="N520" s="51">
        <f t="shared" si="102"/>
        <v>64964</v>
      </c>
      <c r="O520" s="51">
        <v>65682.782608695605</v>
      </c>
      <c r="P520" s="51">
        <v>643000</v>
      </c>
      <c r="Q520" s="51">
        <f t="shared" si="103"/>
        <v>85387.617391304288</v>
      </c>
      <c r="R520" s="52">
        <f t="shared" si="104"/>
        <v>663423.61739130435</v>
      </c>
      <c r="S520" s="53">
        <v>663400</v>
      </c>
      <c r="T520" s="54">
        <v>0</v>
      </c>
      <c r="U520" s="55" t="s">
        <v>471</v>
      </c>
      <c r="V520" s="55" t="s">
        <v>1197</v>
      </c>
      <c r="W520" s="55" t="s">
        <v>173</v>
      </c>
      <c r="X520" s="56">
        <v>43294</v>
      </c>
      <c r="Y520" s="57" t="s">
        <v>7684</v>
      </c>
      <c r="Z520" s="57"/>
      <c r="AA520" s="58">
        <v>1030000</v>
      </c>
      <c r="AB520" s="58"/>
      <c r="AC520" s="58"/>
      <c r="AD520" s="58"/>
      <c r="AE520" s="58"/>
      <c r="AF520" s="58"/>
      <c r="AG520" s="58">
        <v>1300000</v>
      </c>
      <c r="AH520" s="58"/>
      <c r="AI520" s="58"/>
      <c r="AJ520" s="58">
        <v>843000</v>
      </c>
      <c r="AK520" s="58"/>
      <c r="AL520" s="58"/>
      <c r="AM520" s="58"/>
      <c r="AN520" s="58"/>
      <c r="AO520" s="58"/>
      <c r="AP520" s="58"/>
      <c r="AQ520" s="58">
        <v>877000</v>
      </c>
      <c r="AR520" s="59">
        <f t="shared" si="105"/>
        <v>4</v>
      </c>
      <c r="AS520" s="59">
        <f t="shared" si="106"/>
        <v>4050000</v>
      </c>
      <c r="AT520" s="58">
        <f t="shared" si="108"/>
        <v>1012500</v>
      </c>
      <c r="AU520" s="58">
        <f t="shared" si="109"/>
        <v>843000</v>
      </c>
      <c r="AV520" s="59">
        <f t="shared" si="110"/>
        <v>349100</v>
      </c>
      <c r="AW520" s="59">
        <f t="shared" si="101"/>
        <v>179600</v>
      </c>
      <c r="AX520" s="60">
        <f t="shared" si="107"/>
        <v>0.5262285197467591</v>
      </c>
      <c r="AY520" s="58">
        <v>843000</v>
      </c>
    </row>
    <row r="521" spans="1:51" ht="47.25" x14ac:dyDescent="0.25">
      <c r="A521" s="45">
        <v>278</v>
      </c>
      <c r="B521" s="46" t="s">
        <v>1286</v>
      </c>
      <c r="C521" s="47" t="s">
        <v>1283</v>
      </c>
      <c r="D521" s="47" t="s">
        <v>467</v>
      </c>
      <c r="E521" s="48" t="s">
        <v>1287</v>
      </c>
      <c r="F521" s="49" t="s">
        <v>1288</v>
      </c>
      <c r="G521" s="49" t="s">
        <v>1288</v>
      </c>
      <c r="H521" s="50" t="s">
        <v>1288</v>
      </c>
      <c r="I521" s="46" t="s">
        <v>439</v>
      </c>
      <c r="J521" s="46">
        <v>43</v>
      </c>
      <c r="K521" s="49">
        <v>43</v>
      </c>
      <c r="L521" s="49" t="s">
        <v>1285</v>
      </c>
      <c r="M521" s="51">
        <v>578036</v>
      </c>
      <c r="N521" s="51">
        <f t="shared" si="102"/>
        <v>64964</v>
      </c>
      <c r="O521" s="51">
        <v>65682.782608695605</v>
      </c>
      <c r="P521" s="51">
        <v>643000</v>
      </c>
      <c r="Q521" s="51">
        <f t="shared" si="103"/>
        <v>85387.617391304288</v>
      </c>
      <c r="R521" s="52">
        <f t="shared" si="104"/>
        <v>663423.61739130435</v>
      </c>
      <c r="S521" s="53">
        <v>663400</v>
      </c>
      <c r="T521" s="54">
        <v>0</v>
      </c>
      <c r="U521" s="55" t="s">
        <v>471</v>
      </c>
      <c r="V521" s="55" t="s">
        <v>1197</v>
      </c>
      <c r="W521" s="55" t="s">
        <v>173</v>
      </c>
      <c r="X521" s="56">
        <v>43294</v>
      </c>
      <c r="Y521" s="57" t="s">
        <v>7684</v>
      </c>
      <c r="Z521" s="57"/>
      <c r="AA521" s="58">
        <v>1030000</v>
      </c>
      <c r="AB521" s="58"/>
      <c r="AC521" s="58"/>
      <c r="AD521" s="58"/>
      <c r="AE521" s="58"/>
      <c r="AF521" s="58"/>
      <c r="AG521" s="58">
        <v>1300000</v>
      </c>
      <c r="AH521" s="58"/>
      <c r="AI521" s="58"/>
      <c r="AJ521" s="58">
        <v>843000</v>
      </c>
      <c r="AK521" s="58"/>
      <c r="AL521" s="58"/>
      <c r="AM521" s="58"/>
      <c r="AN521" s="58"/>
      <c r="AO521" s="58"/>
      <c r="AP521" s="58"/>
      <c r="AQ521" s="58">
        <v>877000</v>
      </c>
      <c r="AR521" s="59">
        <f t="shared" si="105"/>
        <v>4</v>
      </c>
      <c r="AS521" s="59">
        <f t="shared" si="106"/>
        <v>4050000</v>
      </c>
      <c r="AT521" s="58">
        <f t="shared" si="108"/>
        <v>1012500</v>
      </c>
      <c r="AU521" s="58">
        <f t="shared" si="109"/>
        <v>843000</v>
      </c>
      <c r="AV521" s="59">
        <f t="shared" si="110"/>
        <v>349100</v>
      </c>
      <c r="AW521" s="59">
        <f t="shared" si="101"/>
        <v>179600</v>
      </c>
      <c r="AX521" s="60">
        <f t="shared" si="107"/>
        <v>0.5262285197467591</v>
      </c>
      <c r="AY521" s="58">
        <v>843000</v>
      </c>
    </row>
    <row r="522" spans="1:51" ht="47.25" x14ac:dyDescent="0.25">
      <c r="A522" s="45">
        <v>279</v>
      </c>
      <c r="B522" s="46" t="s">
        <v>1289</v>
      </c>
      <c r="C522" s="47" t="s">
        <v>1283</v>
      </c>
      <c r="D522" s="47" t="s">
        <v>467</v>
      </c>
      <c r="E522" s="48" t="s">
        <v>1290</v>
      </c>
      <c r="F522" s="49" t="s">
        <v>1291</v>
      </c>
      <c r="G522" s="49" t="s">
        <v>1291</v>
      </c>
      <c r="H522" s="50" t="s">
        <v>1291</v>
      </c>
      <c r="I522" s="46" t="s">
        <v>439</v>
      </c>
      <c r="J522" s="46">
        <v>43</v>
      </c>
      <c r="K522" s="49">
        <v>43</v>
      </c>
      <c r="L522" s="49" t="s">
        <v>1285</v>
      </c>
      <c r="M522" s="51">
        <v>578036</v>
      </c>
      <c r="N522" s="51">
        <f t="shared" si="102"/>
        <v>64964</v>
      </c>
      <c r="O522" s="51">
        <v>65682.782608695605</v>
      </c>
      <c r="P522" s="51">
        <v>643000</v>
      </c>
      <c r="Q522" s="51">
        <f t="shared" si="103"/>
        <v>85387.617391304288</v>
      </c>
      <c r="R522" s="52">
        <f t="shared" si="104"/>
        <v>663423.61739130435</v>
      </c>
      <c r="S522" s="53">
        <v>663400</v>
      </c>
      <c r="T522" s="54">
        <v>0</v>
      </c>
      <c r="U522" s="55" t="s">
        <v>471</v>
      </c>
      <c r="V522" s="55" t="s">
        <v>1197</v>
      </c>
      <c r="W522" s="55" t="s">
        <v>173</v>
      </c>
      <c r="X522" s="56">
        <v>43294</v>
      </c>
      <c r="Y522" s="57" t="s">
        <v>7684</v>
      </c>
      <c r="Z522" s="57"/>
      <c r="AA522" s="58">
        <v>1030000</v>
      </c>
      <c r="AB522" s="58"/>
      <c r="AC522" s="58"/>
      <c r="AD522" s="58"/>
      <c r="AE522" s="58"/>
      <c r="AF522" s="58"/>
      <c r="AG522" s="58">
        <v>1300000</v>
      </c>
      <c r="AH522" s="58"/>
      <c r="AI522" s="58"/>
      <c r="AJ522" s="58">
        <v>843000</v>
      </c>
      <c r="AK522" s="58"/>
      <c r="AL522" s="58"/>
      <c r="AM522" s="58"/>
      <c r="AN522" s="58"/>
      <c r="AO522" s="58"/>
      <c r="AP522" s="58"/>
      <c r="AQ522" s="58">
        <v>877000</v>
      </c>
      <c r="AR522" s="59">
        <f t="shared" si="105"/>
        <v>4</v>
      </c>
      <c r="AS522" s="59">
        <f t="shared" si="106"/>
        <v>4050000</v>
      </c>
      <c r="AT522" s="58">
        <f t="shared" si="108"/>
        <v>1012500</v>
      </c>
      <c r="AU522" s="58">
        <f t="shared" si="109"/>
        <v>843000</v>
      </c>
      <c r="AV522" s="59">
        <f t="shared" si="110"/>
        <v>349100</v>
      </c>
      <c r="AW522" s="59">
        <f t="shared" si="101"/>
        <v>179600</v>
      </c>
      <c r="AX522" s="60">
        <f t="shared" si="107"/>
        <v>0.5262285197467591</v>
      </c>
      <c r="AY522" s="58">
        <v>843000</v>
      </c>
    </row>
    <row r="523" spans="1:51" ht="47.25" x14ac:dyDescent="0.25">
      <c r="A523" s="45">
        <v>280</v>
      </c>
      <c r="B523" s="46" t="s">
        <v>1292</v>
      </c>
      <c r="C523" s="47" t="s">
        <v>1283</v>
      </c>
      <c r="D523" s="47" t="s">
        <v>467</v>
      </c>
      <c r="E523" s="48" t="s">
        <v>1293</v>
      </c>
      <c r="F523" s="49" t="s">
        <v>1294</v>
      </c>
      <c r="G523" s="49" t="s">
        <v>1294</v>
      </c>
      <c r="H523" s="50" t="s">
        <v>1294</v>
      </c>
      <c r="I523" s="46" t="s">
        <v>439</v>
      </c>
      <c r="J523" s="46">
        <v>43</v>
      </c>
      <c r="K523" s="49">
        <v>43</v>
      </c>
      <c r="L523" s="49" t="s">
        <v>1285</v>
      </c>
      <c r="M523" s="51">
        <v>578036</v>
      </c>
      <c r="N523" s="51">
        <f t="shared" si="102"/>
        <v>64964</v>
      </c>
      <c r="O523" s="51">
        <v>65682.782608695605</v>
      </c>
      <c r="P523" s="51">
        <v>643000</v>
      </c>
      <c r="Q523" s="51">
        <f t="shared" si="103"/>
        <v>85387.617391304288</v>
      </c>
      <c r="R523" s="52">
        <f t="shared" si="104"/>
        <v>663423.61739130435</v>
      </c>
      <c r="S523" s="53">
        <v>663400</v>
      </c>
      <c r="T523" s="54">
        <v>0</v>
      </c>
      <c r="U523" s="55" t="s">
        <v>471</v>
      </c>
      <c r="V523" s="55" t="s">
        <v>1197</v>
      </c>
      <c r="W523" s="55" t="s">
        <v>173</v>
      </c>
      <c r="X523" s="56">
        <v>43294</v>
      </c>
      <c r="Y523" s="57" t="s">
        <v>7684</v>
      </c>
      <c r="Z523" s="57"/>
      <c r="AA523" s="58">
        <v>1030000</v>
      </c>
      <c r="AB523" s="58"/>
      <c r="AC523" s="58"/>
      <c r="AD523" s="58"/>
      <c r="AE523" s="58"/>
      <c r="AF523" s="58"/>
      <c r="AG523" s="58">
        <v>1300000</v>
      </c>
      <c r="AH523" s="58"/>
      <c r="AI523" s="58"/>
      <c r="AJ523" s="58">
        <v>843000</v>
      </c>
      <c r="AK523" s="58"/>
      <c r="AL523" s="58"/>
      <c r="AM523" s="58"/>
      <c r="AN523" s="58"/>
      <c r="AO523" s="58"/>
      <c r="AP523" s="58"/>
      <c r="AQ523" s="58">
        <v>877000</v>
      </c>
      <c r="AR523" s="59">
        <f t="shared" si="105"/>
        <v>4</v>
      </c>
      <c r="AS523" s="59">
        <f t="shared" si="106"/>
        <v>4050000</v>
      </c>
      <c r="AT523" s="58">
        <f t="shared" si="108"/>
        <v>1012500</v>
      </c>
      <c r="AU523" s="58">
        <f t="shared" si="109"/>
        <v>843000</v>
      </c>
      <c r="AV523" s="59">
        <f t="shared" si="110"/>
        <v>349100</v>
      </c>
      <c r="AW523" s="59">
        <f t="shared" si="101"/>
        <v>179600</v>
      </c>
      <c r="AX523" s="60">
        <f t="shared" si="107"/>
        <v>0.5262285197467591</v>
      </c>
      <c r="AY523" s="58">
        <v>843000</v>
      </c>
    </row>
    <row r="524" spans="1:51" ht="31.5" x14ac:dyDescent="0.25">
      <c r="A524" s="45">
        <v>282</v>
      </c>
      <c r="B524" s="46" t="s">
        <v>1298</v>
      </c>
      <c r="C524" s="47" t="s">
        <v>1283</v>
      </c>
      <c r="D524" s="47" t="s">
        <v>467</v>
      </c>
      <c r="E524" s="48" t="s">
        <v>1299</v>
      </c>
      <c r="F524" s="49" t="s">
        <v>1300</v>
      </c>
      <c r="G524" s="49" t="s">
        <v>1300</v>
      </c>
      <c r="H524" s="50" t="s">
        <v>1301</v>
      </c>
      <c r="I524" s="46" t="s">
        <v>439</v>
      </c>
      <c r="J524" s="46">
        <v>43</v>
      </c>
      <c r="K524" s="49">
        <v>43</v>
      </c>
      <c r="L524" s="49" t="s">
        <v>1285</v>
      </c>
      <c r="M524" s="51">
        <v>578036</v>
      </c>
      <c r="N524" s="51">
        <f t="shared" si="102"/>
        <v>64964</v>
      </c>
      <c r="O524" s="51">
        <v>65682.782608695605</v>
      </c>
      <c r="P524" s="51">
        <v>643000</v>
      </c>
      <c r="Q524" s="51">
        <f t="shared" si="103"/>
        <v>85387.617391304288</v>
      </c>
      <c r="R524" s="52">
        <f t="shared" si="104"/>
        <v>663423.61739130435</v>
      </c>
      <c r="S524" s="53">
        <v>663400</v>
      </c>
      <c r="T524" s="54">
        <v>0</v>
      </c>
      <c r="U524" s="55" t="s">
        <v>471</v>
      </c>
      <c r="V524" s="55" t="s">
        <v>1197</v>
      </c>
      <c r="W524" s="55" t="s">
        <v>173</v>
      </c>
      <c r="X524" s="56">
        <v>43294</v>
      </c>
      <c r="Y524" s="57" t="s">
        <v>7684</v>
      </c>
      <c r="Z524" s="57"/>
      <c r="AA524" s="58">
        <v>1030000</v>
      </c>
      <c r="AB524" s="58"/>
      <c r="AC524" s="58"/>
      <c r="AD524" s="58"/>
      <c r="AE524" s="58"/>
      <c r="AF524" s="58"/>
      <c r="AG524" s="58"/>
      <c r="AH524" s="58"/>
      <c r="AI524" s="58"/>
      <c r="AJ524" s="58">
        <v>843000</v>
      </c>
      <c r="AK524" s="58"/>
      <c r="AL524" s="58"/>
      <c r="AM524" s="58"/>
      <c r="AN524" s="58"/>
      <c r="AO524" s="58"/>
      <c r="AP524" s="58"/>
      <c r="AQ524" s="58">
        <v>877000</v>
      </c>
      <c r="AR524" s="59">
        <f t="shared" si="105"/>
        <v>3</v>
      </c>
      <c r="AS524" s="59">
        <f t="shared" si="106"/>
        <v>2750000</v>
      </c>
      <c r="AT524" s="58">
        <f t="shared" si="108"/>
        <v>916700</v>
      </c>
      <c r="AU524" s="58">
        <f t="shared" si="109"/>
        <v>843000</v>
      </c>
      <c r="AV524" s="59">
        <f t="shared" si="110"/>
        <v>253300</v>
      </c>
      <c r="AW524" s="59">
        <f t="shared" si="101"/>
        <v>179600</v>
      </c>
      <c r="AX524" s="60">
        <f t="shared" si="107"/>
        <v>0.38182092252034971</v>
      </c>
      <c r="AY524" s="58">
        <v>843000</v>
      </c>
    </row>
    <row r="525" spans="1:51" ht="31.5" x14ac:dyDescent="0.25">
      <c r="A525" s="45">
        <v>283</v>
      </c>
      <c r="B525" s="46" t="s">
        <v>1302</v>
      </c>
      <c r="C525" s="47" t="s">
        <v>1283</v>
      </c>
      <c r="D525" s="47" t="s">
        <v>467</v>
      </c>
      <c r="E525" s="48" t="s">
        <v>1303</v>
      </c>
      <c r="F525" s="49" t="s">
        <v>1304</v>
      </c>
      <c r="G525" s="49" t="s">
        <v>1304</v>
      </c>
      <c r="H525" s="50" t="s">
        <v>1304</v>
      </c>
      <c r="I525" s="46" t="s">
        <v>439</v>
      </c>
      <c r="J525" s="46">
        <v>43</v>
      </c>
      <c r="K525" s="49">
        <v>43</v>
      </c>
      <c r="L525" s="49" t="s">
        <v>1285</v>
      </c>
      <c r="M525" s="51">
        <v>578036</v>
      </c>
      <c r="N525" s="51">
        <f t="shared" si="102"/>
        <v>64964</v>
      </c>
      <c r="O525" s="51">
        <v>65682.782608695605</v>
      </c>
      <c r="P525" s="51">
        <v>643000</v>
      </c>
      <c r="Q525" s="51">
        <f t="shared" si="103"/>
        <v>85387.617391304288</v>
      </c>
      <c r="R525" s="52">
        <f t="shared" si="104"/>
        <v>663423.61739130435</v>
      </c>
      <c r="S525" s="53">
        <v>663400</v>
      </c>
      <c r="T525" s="54">
        <v>0</v>
      </c>
      <c r="U525" s="55" t="s">
        <v>471</v>
      </c>
      <c r="V525" s="55" t="s">
        <v>1197</v>
      </c>
      <c r="W525" s="55" t="s">
        <v>173</v>
      </c>
      <c r="X525" s="56">
        <v>43294</v>
      </c>
      <c r="Y525" s="57" t="s">
        <v>7684</v>
      </c>
      <c r="Z525" s="57"/>
      <c r="AA525" s="58">
        <v>1030000</v>
      </c>
      <c r="AB525" s="58"/>
      <c r="AC525" s="58"/>
      <c r="AD525" s="58"/>
      <c r="AE525" s="58"/>
      <c r="AF525" s="58"/>
      <c r="AG525" s="58"/>
      <c r="AH525" s="58"/>
      <c r="AI525" s="58"/>
      <c r="AJ525" s="58">
        <v>843000</v>
      </c>
      <c r="AK525" s="58"/>
      <c r="AL525" s="58"/>
      <c r="AM525" s="58"/>
      <c r="AN525" s="58"/>
      <c r="AO525" s="58"/>
      <c r="AP525" s="58"/>
      <c r="AQ525" s="58">
        <v>877000</v>
      </c>
      <c r="AR525" s="59">
        <f t="shared" si="105"/>
        <v>3</v>
      </c>
      <c r="AS525" s="59">
        <f t="shared" si="106"/>
        <v>2750000</v>
      </c>
      <c r="AT525" s="58">
        <f t="shared" si="108"/>
        <v>916700</v>
      </c>
      <c r="AU525" s="58">
        <f t="shared" si="109"/>
        <v>843000</v>
      </c>
      <c r="AV525" s="59">
        <f t="shared" si="110"/>
        <v>253300</v>
      </c>
      <c r="AW525" s="59">
        <f t="shared" si="101"/>
        <v>179600</v>
      </c>
      <c r="AX525" s="60">
        <f t="shared" si="107"/>
        <v>0.38182092252034971</v>
      </c>
      <c r="AY525" s="58">
        <v>843000</v>
      </c>
    </row>
    <row r="526" spans="1:51" ht="31.5" x14ac:dyDescent="0.25">
      <c r="A526" s="45">
        <v>288</v>
      </c>
      <c r="B526" s="46" t="s">
        <v>1319</v>
      </c>
      <c r="C526" s="47" t="s">
        <v>1283</v>
      </c>
      <c r="D526" s="47" t="s">
        <v>467</v>
      </c>
      <c r="E526" s="48" t="s">
        <v>1220</v>
      </c>
      <c r="F526" s="49" t="s">
        <v>1221</v>
      </c>
      <c r="G526" s="49" t="s">
        <v>1320</v>
      </c>
      <c r="H526" s="50" t="s">
        <v>1221</v>
      </c>
      <c r="I526" s="46" t="s">
        <v>439</v>
      </c>
      <c r="J526" s="46">
        <v>43</v>
      </c>
      <c r="K526" s="49">
        <v>43</v>
      </c>
      <c r="L526" s="49" t="s">
        <v>1285</v>
      </c>
      <c r="M526" s="51">
        <v>578036</v>
      </c>
      <c r="N526" s="51">
        <f t="shared" si="102"/>
        <v>64964</v>
      </c>
      <c r="O526" s="51">
        <v>65682.782608695605</v>
      </c>
      <c r="P526" s="51">
        <v>643000</v>
      </c>
      <c r="Q526" s="51">
        <f t="shared" si="103"/>
        <v>85387.617391304288</v>
      </c>
      <c r="R526" s="52">
        <f t="shared" si="104"/>
        <v>663423.61739130435</v>
      </c>
      <c r="S526" s="53">
        <v>663400</v>
      </c>
      <c r="T526" s="54">
        <v>0</v>
      </c>
      <c r="U526" s="55" t="s">
        <v>31</v>
      </c>
      <c r="V526" s="55" t="s">
        <v>420</v>
      </c>
      <c r="W526" s="55" t="s">
        <v>29</v>
      </c>
      <c r="X526" s="56">
        <v>43294</v>
      </c>
      <c r="Y526" s="57" t="s">
        <v>7684</v>
      </c>
      <c r="Z526" s="57"/>
      <c r="AA526" s="58">
        <v>1030000</v>
      </c>
      <c r="AB526" s="58"/>
      <c r="AC526" s="58"/>
      <c r="AD526" s="58"/>
      <c r="AE526" s="58"/>
      <c r="AF526" s="58"/>
      <c r="AG526" s="58">
        <v>900000</v>
      </c>
      <c r="AH526" s="58"/>
      <c r="AI526" s="58"/>
      <c r="AJ526" s="58">
        <v>843000</v>
      </c>
      <c r="AK526" s="58"/>
      <c r="AL526" s="58"/>
      <c r="AM526" s="58"/>
      <c r="AN526" s="58"/>
      <c r="AO526" s="58"/>
      <c r="AP526" s="58"/>
      <c r="AQ526" s="58">
        <v>877000</v>
      </c>
      <c r="AR526" s="59">
        <f t="shared" si="105"/>
        <v>4</v>
      </c>
      <c r="AS526" s="59">
        <f t="shared" si="106"/>
        <v>3650000</v>
      </c>
      <c r="AT526" s="58">
        <f t="shared" si="108"/>
        <v>912500</v>
      </c>
      <c r="AU526" s="58">
        <f t="shared" si="109"/>
        <v>843000</v>
      </c>
      <c r="AV526" s="59">
        <f t="shared" si="110"/>
        <v>249100</v>
      </c>
      <c r="AW526" s="59">
        <f t="shared" si="101"/>
        <v>179600</v>
      </c>
      <c r="AX526" s="60">
        <f t="shared" si="107"/>
        <v>0.37548990051251141</v>
      </c>
      <c r="AY526" s="58">
        <v>843000</v>
      </c>
    </row>
    <row r="527" spans="1:51" ht="47.25" x14ac:dyDescent="0.25">
      <c r="A527" s="45">
        <v>290</v>
      </c>
      <c r="B527" s="46" t="s">
        <v>1323</v>
      </c>
      <c r="C527" s="47" t="s">
        <v>1283</v>
      </c>
      <c r="D527" s="47" t="s">
        <v>467</v>
      </c>
      <c r="E527" s="48" t="s">
        <v>1324</v>
      </c>
      <c r="F527" s="49" t="s">
        <v>1325</v>
      </c>
      <c r="G527" s="49" t="s">
        <v>1325</v>
      </c>
      <c r="H527" s="50" t="s">
        <v>1325</v>
      </c>
      <c r="I527" s="46" t="s">
        <v>439</v>
      </c>
      <c r="J527" s="46">
        <v>43</v>
      </c>
      <c r="K527" s="49">
        <v>43</v>
      </c>
      <c r="L527" s="49" t="s">
        <v>1285</v>
      </c>
      <c r="M527" s="51">
        <v>578036</v>
      </c>
      <c r="N527" s="51">
        <f t="shared" si="102"/>
        <v>64964</v>
      </c>
      <c r="O527" s="51">
        <v>65682.782608695605</v>
      </c>
      <c r="P527" s="51">
        <v>643000</v>
      </c>
      <c r="Q527" s="51">
        <f t="shared" si="103"/>
        <v>85387.617391304288</v>
      </c>
      <c r="R527" s="52">
        <f t="shared" si="104"/>
        <v>663423.61739130435</v>
      </c>
      <c r="S527" s="53">
        <v>663400</v>
      </c>
      <c r="T527" s="54" t="s">
        <v>2023</v>
      </c>
      <c r="U527" s="55" t="s">
        <v>471</v>
      </c>
      <c r="V527" s="55" t="s">
        <v>1197</v>
      </c>
      <c r="W527" s="55" t="s">
        <v>173</v>
      </c>
      <c r="X527" s="56">
        <v>43294</v>
      </c>
      <c r="Y527" s="57" t="s">
        <v>7684</v>
      </c>
      <c r="Z527" s="57"/>
      <c r="AA527" s="58">
        <v>1030000</v>
      </c>
      <c r="AB527" s="58"/>
      <c r="AC527" s="58"/>
      <c r="AD527" s="58"/>
      <c r="AE527" s="58"/>
      <c r="AF527" s="58"/>
      <c r="AG527" s="58">
        <v>1300000</v>
      </c>
      <c r="AH527" s="58"/>
      <c r="AI527" s="58"/>
      <c r="AJ527" s="58">
        <v>843000</v>
      </c>
      <c r="AK527" s="58"/>
      <c r="AL527" s="58"/>
      <c r="AM527" s="58"/>
      <c r="AN527" s="58"/>
      <c r="AO527" s="58"/>
      <c r="AP527" s="58"/>
      <c r="AQ527" s="58">
        <v>877000</v>
      </c>
      <c r="AR527" s="59">
        <f t="shared" si="105"/>
        <v>4</v>
      </c>
      <c r="AS527" s="59">
        <f t="shared" si="106"/>
        <v>4050000</v>
      </c>
      <c r="AT527" s="58">
        <f t="shared" si="108"/>
        <v>1012500</v>
      </c>
      <c r="AU527" s="58">
        <f t="shared" si="109"/>
        <v>843000</v>
      </c>
      <c r="AV527" s="59">
        <f t="shared" si="110"/>
        <v>349100</v>
      </c>
      <c r="AW527" s="59">
        <f t="shared" si="101"/>
        <v>179600</v>
      </c>
      <c r="AX527" s="60">
        <f t="shared" si="107"/>
        <v>0.5262285197467591</v>
      </c>
      <c r="AY527" s="58">
        <v>843000</v>
      </c>
    </row>
    <row r="528" spans="1:51" ht="47.25" x14ac:dyDescent="0.25">
      <c r="A528" s="45">
        <v>291</v>
      </c>
      <c r="B528" s="46" t="s">
        <v>1326</v>
      </c>
      <c r="C528" s="47" t="s">
        <v>1283</v>
      </c>
      <c r="D528" s="47" t="s">
        <v>467</v>
      </c>
      <c r="E528" s="48" t="s">
        <v>1327</v>
      </c>
      <c r="F528" s="49" t="s">
        <v>1328</v>
      </c>
      <c r="G528" s="49" t="s">
        <v>1328</v>
      </c>
      <c r="H528" s="50" t="s">
        <v>1328</v>
      </c>
      <c r="I528" s="46" t="s">
        <v>439</v>
      </c>
      <c r="J528" s="46">
        <v>43</v>
      </c>
      <c r="K528" s="49">
        <v>43</v>
      </c>
      <c r="L528" s="49" t="s">
        <v>1285</v>
      </c>
      <c r="M528" s="51">
        <v>578036</v>
      </c>
      <c r="N528" s="51">
        <f t="shared" si="102"/>
        <v>64964</v>
      </c>
      <c r="O528" s="51">
        <v>65682.782608695605</v>
      </c>
      <c r="P528" s="51">
        <v>643000</v>
      </c>
      <c r="Q528" s="51">
        <f t="shared" si="103"/>
        <v>85387.617391304288</v>
      </c>
      <c r="R528" s="52">
        <f t="shared" si="104"/>
        <v>663423.61739130435</v>
      </c>
      <c r="S528" s="53">
        <v>663400</v>
      </c>
      <c r="T528" s="54" t="s">
        <v>2023</v>
      </c>
      <c r="U528" s="55" t="s">
        <v>471</v>
      </c>
      <c r="V528" s="55" t="s">
        <v>1197</v>
      </c>
      <c r="W528" s="55" t="s">
        <v>173</v>
      </c>
      <c r="X528" s="56">
        <v>43294</v>
      </c>
      <c r="Y528" s="57" t="s">
        <v>7684</v>
      </c>
      <c r="Z528" s="57"/>
      <c r="AA528" s="58">
        <v>1030000</v>
      </c>
      <c r="AB528" s="58"/>
      <c r="AC528" s="58"/>
      <c r="AD528" s="58"/>
      <c r="AE528" s="58"/>
      <c r="AF528" s="58"/>
      <c r="AG528" s="58">
        <v>1300000</v>
      </c>
      <c r="AH528" s="58"/>
      <c r="AI528" s="58"/>
      <c r="AJ528" s="58">
        <v>843000</v>
      </c>
      <c r="AK528" s="58"/>
      <c r="AL528" s="58"/>
      <c r="AM528" s="58"/>
      <c r="AN528" s="58"/>
      <c r="AO528" s="58"/>
      <c r="AP528" s="58"/>
      <c r="AQ528" s="58">
        <v>877000</v>
      </c>
      <c r="AR528" s="59">
        <f t="shared" si="105"/>
        <v>4</v>
      </c>
      <c r="AS528" s="59">
        <f t="shared" si="106"/>
        <v>4050000</v>
      </c>
      <c r="AT528" s="58">
        <f t="shared" si="108"/>
        <v>1012500</v>
      </c>
      <c r="AU528" s="58">
        <f t="shared" si="109"/>
        <v>843000</v>
      </c>
      <c r="AV528" s="59">
        <f t="shared" si="110"/>
        <v>349100</v>
      </c>
      <c r="AW528" s="59">
        <f t="shared" si="101"/>
        <v>179600</v>
      </c>
      <c r="AX528" s="60">
        <f t="shared" si="107"/>
        <v>0.5262285197467591</v>
      </c>
      <c r="AY528" s="58">
        <v>843000</v>
      </c>
    </row>
    <row r="529" spans="1:51" ht="31.5" x14ac:dyDescent="0.25">
      <c r="A529" s="45">
        <v>292</v>
      </c>
      <c r="B529" s="46" t="s">
        <v>1329</v>
      </c>
      <c r="C529" s="47" t="s">
        <v>1283</v>
      </c>
      <c r="D529" s="47" t="s">
        <v>467</v>
      </c>
      <c r="E529" s="48" t="s">
        <v>1330</v>
      </c>
      <c r="F529" s="49" t="s">
        <v>1331</v>
      </c>
      <c r="G529" s="49" t="s">
        <v>1331</v>
      </c>
      <c r="H529" s="50" t="s">
        <v>1331</v>
      </c>
      <c r="I529" s="46" t="s">
        <v>439</v>
      </c>
      <c r="J529" s="46">
        <v>43</v>
      </c>
      <c r="K529" s="49">
        <v>43</v>
      </c>
      <c r="L529" s="49" t="s">
        <v>1285</v>
      </c>
      <c r="M529" s="51">
        <v>578036</v>
      </c>
      <c r="N529" s="51">
        <f t="shared" si="102"/>
        <v>64964</v>
      </c>
      <c r="O529" s="51">
        <v>65682.782608695605</v>
      </c>
      <c r="P529" s="51">
        <v>643000</v>
      </c>
      <c r="Q529" s="51">
        <f t="shared" si="103"/>
        <v>85387.617391304288</v>
      </c>
      <c r="R529" s="52">
        <f t="shared" si="104"/>
        <v>663423.61739130435</v>
      </c>
      <c r="S529" s="53">
        <v>663400</v>
      </c>
      <c r="T529" s="54" t="s">
        <v>2023</v>
      </c>
      <c r="U529" s="55" t="s">
        <v>471</v>
      </c>
      <c r="V529" s="55" t="s">
        <v>1197</v>
      </c>
      <c r="W529" s="55" t="s">
        <v>173</v>
      </c>
      <c r="X529" s="56">
        <v>43294</v>
      </c>
      <c r="Y529" s="57" t="s">
        <v>7684</v>
      </c>
      <c r="Z529" s="57"/>
      <c r="AA529" s="58">
        <v>1030000</v>
      </c>
      <c r="AB529" s="58"/>
      <c r="AC529" s="58"/>
      <c r="AD529" s="58"/>
      <c r="AE529" s="58"/>
      <c r="AF529" s="58"/>
      <c r="AG529" s="58"/>
      <c r="AH529" s="58"/>
      <c r="AI529" s="58"/>
      <c r="AJ529" s="58">
        <v>843000</v>
      </c>
      <c r="AK529" s="58"/>
      <c r="AL529" s="58"/>
      <c r="AM529" s="58"/>
      <c r="AN529" s="58"/>
      <c r="AO529" s="58"/>
      <c r="AP529" s="58"/>
      <c r="AQ529" s="58">
        <v>877000</v>
      </c>
      <c r="AR529" s="59">
        <f t="shared" si="105"/>
        <v>3</v>
      </c>
      <c r="AS529" s="59">
        <f t="shared" si="106"/>
        <v>2750000</v>
      </c>
      <c r="AT529" s="58">
        <f t="shared" si="108"/>
        <v>916700</v>
      </c>
      <c r="AU529" s="58">
        <f t="shared" si="109"/>
        <v>843000</v>
      </c>
      <c r="AV529" s="59">
        <f t="shared" si="110"/>
        <v>253300</v>
      </c>
      <c r="AW529" s="59">
        <f t="shared" si="101"/>
        <v>179600</v>
      </c>
      <c r="AX529" s="60">
        <f t="shared" si="107"/>
        <v>0.38182092252034971</v>
      </c>
      <c r="AY529" s="58">
        <v>843000</v>
      </c>
    </row>
    <row r="530" spans="1:51" ht="31.5" x14ac:dyDescent="0.25">
      <c r="A530" s="45">
        <v>293</v>
      </c>
      <c r="B530" s="46" t="s">
        <v>1332</v>
      </c>
      <c r="C530" s="47" t="s">
        <v>1283</v>
      </c>
      <c r="D530" s="47" t="s">
        <v>467</v>
      </c>
      <c r="E530" s="48" t="s">
        <v>1333</v>
      </c>
      <c r="F530" s="49" t="s">
        <v>1334</v>
      </c>
      <c r="G530" s="49" t="s">
        <v>1334</v>
      </c>
      <c r="H530" s="50" t="s">
        <v>1334</v>
      </c>
      <c r="I530" s="46" t="s">
        <v>439</v>
      </c>
      <c r="J530" s="46">
        <v>43</v>
      </c>
      <c r="K530" s="49">
        <v>43</v>
      </c>
      <c r="L530" s="49" t="s">
        <v>1285</v>
      </c>
      <c r="M530" s="51">
        <v>578036</v>
      </c>
      <c r="N530" s="51">
        <f t="shared" si="102"/>
        <v>64964</v>
      </c>
      <c r="O530" s="51">
        <v>65682.782608695605</v>
      </c>
      <c r="P530" s="51">
        <v>643000</v>
      </c>
      <c r="Q530" s="51">
        <f t="shared" si="103"/>
        <v>85387.617391304288</v>
      </c>
      <c r="R530" s="52">
        <f t="shared" si="104"/>
        <v>663423.61739130435</v>
      </c>
      <c r="S530" s="53">
        <v>663400</v>
      </c>
      <c r="T530" s="54" t="s">
        <v>6294</v>
      </c>
      <c r="U530" s="55" t="s">
        <v>180</v>
      </c>
      <c r="V530" s="55" t="s">
        <v>434</v>
      </c>
      <c r="W530" s="55" t="s">
        <v>29</v>
      </c>
      <c r="X530" s="56">
        <v>43294</v>
      </c>
      <c r="Y530" s="57" t="s">
        <v>7684</v>
      </c>
      <c r="Z530" s="57"/>
      <c r="AA530" s="58">
        <v>1030000</v>
      </c>
      <c r="AB530" s="58"/>
      <c r="AC530" s="58"/>
      <c r="AD530" s="58"/>
      <c r="AE530" s="58"/>
      <c r="AF530" s="58"/>
      <c r="AG530" s="58"/>
      <c r="AH530" s="58"/>
      <c r="AI530" s="58"/>
      <c r="AJ530" s="58">
        <v>843000</v>
      </c>
      <c r="AK530" s="58"/>
      <c r="AL530" s="58"/>
      <c r="AM530" s="58"/>
      <c r="AN530" s="58"/>
      <c r="AO530" s="58"/>
      <c r="AP530" s="58"/>
      <c r="AQ530" s="58">
        <v>877000</v>
      </c>
      <c r="AR530" s="59">
        <f t="shared" si="105"/>
        <v>3</v>
      </c>
      <c r="AS530" s="59">
        <f t="shared" si="106"/>
        <v>2750000</v>
      </c>
      <c r="AT530" s="58">
        <f t="shared" si="108"/>
        <v>916700</v>
      </c>
      <c r="AU530" s="58">
        <f t="shared" si="109"/>
        <v>843000</v>
      </c>
      <c r="AV530" s="59">
        <f t="shared" si="110"/>
        <v>253300</v>
      </c>
      <c r="AW530" s="59">
        <f t="shared" si="101"/>
        <v>179600</v>
      </c>
      <c r="AX530" s="60">
        <f t="shared" si="107"/>
        <v>0.38182092252034971</v>
      </c>
      <c r="AY530" s="58">
        <v>843000</v>
      </c>
    </row>
    <row r="531" spans="1:51" ht="63" x14ac:dyDescent="0.25">
      <c r="A531" s="45">
        <v>296</v>
      </c>
      <c r="B531" s="46" t="s">
        <v>1343</v>
      </c>
      <c r="C531" s="47" t="s">
        <v>1283</v>
      </c>
      <c r="D531" s="47" t="s">
        <v>467</v>
      </c>
      <c r="E531" s="48" t="s">
        <v>1344</v>
      </c>
      <c r="F531" s="49" t="s">
        <v>1345</v>
      </c>
      <c r="G531" s="49" t="s">
        <v>1346</v>
      </c>
      <c r="H531" s="50" t="s">
        <v>1345</v>
      </c>
      <c r="I531" s="46" t="s">
        <v>439</v>
      </c>
      <c r="J531" s="46">
        <v>43</v>
      </c>
      <c r="K531" s="49">
        <v>43</v>
      </c>
      <c r="L531" s="49" t="s">
        <v>1285</v>
      </c>
      <c r="M531" s="51">
        <v>578036</v>
      </c>
      <c r="N531" s="51">
        <f t="shared" si="102"/>
        <v>64964</v>
      </c>
      <c r="O531" s="51">
        <v>65682.782608695605</v>
      </c>
      <c r="P531" s="51">
        <v>643000</v>
      </c>
      <c r="Q531" s="51">
        <f t="shared" si="103"/>
        <v>85387.617391304288</v>
      </c>
      <c r="R531" s="52">
        <f t="shared" si="104"/>
        <v>663423.61739130435</v>
      </c>
      <c r="S531" s="53">
        <v>663400</v>
      </c>
      <c r="T531" s="54">
        <v>0</v>
      </c>
      <c r="U531" s="55" t="s">
        <v>202</v>
      </c>
      <c r="V531" s="55" t="s">
        <v>201</v>
      </c>
      <c r="W531" s="55" t="s">
        <v>24</v>
      </c>
      <c r="X531" s="56">
        <v>43294</v>
      </c>
      <c r="Y531" s="57" t="s">
        <v>7684</v>
      </c>
      <c r="Z531" s="57"/>
      <c r="AA531" s="58">
        <v>1030000</v>
      </c>
      <c r="AB531" s="58"/>
      <c r="AC531" s="58"/>
      <c r="AD531" s="58"/>
      <c r="AE531" s="58"/>
      <c r="AF531" s="58"/>
      <c r="AG531" s="58"/>
      <c r="AH531" s="58"/>
      <c r="AI531" s="58"/>
      <c r="AJ531" s="58">
        <v>843000</v>
      </c>
      <c r="AK531" s="58"/>
      <c r="AL531" s="58"/>
      <c r="AM531" s="58"/>
      <c r="AN531" s="58"/>
      <c r="AO531" s="58"/>
      <c r="AP531" s="58"/>
      <c r="AQ531" s="58">
        <v>877000</v>
      </c>
      <c r="AR531" s="59">
        <f t="shared" si="105"/>
        <v>3</v>
      </c>
      <c r="AS531" s="59">
        <f t="shared" si="106"/>
        <v>2750000</v>
      </c>
      <c r="AT531" s="58">
        <f t="shared" si="108"/>
        <v>916700</v>
      </c>
      <c r="AU531" s="58">
        <f t="shared" si="109"/>
        <v>843000</v>
      </c>
      <c r="AV531" s="59">
        <f t="shared" si="110"/>
        <v>253300</v>
      </c>
      <c r="AW531" s="59">
        <f t="shared" si="101"/>
        <v>179600</v>
      </c>
      <c r="AX531" s="60">
        <f t="shared" si="107"/>
        <v>0.38182092252034971</v>
      </c>
      <c r="AY531" s="58">
        <v>843000</v>
      </c>
    </row>
    <row r="532" spans="1:51" ht="63" x14ac:dyDescent="0.25">
      <c r="A532" s="45">
        <v>297</v>
      </c>
      <c r="B532" s="46" t="s">
        <v>1347</v>
      </c>
      <c r="C532" s="47" t="s">
        <v>1283</v>
      </c>
      <c r="D532" s="47" t="s">
        <v>467</v>
      </c>
      <c r="E532" s="48" t="s">
        <v>1242</v>
      </c>
      <c r="F532" s="49" t="s">
        <v>1243</v>
      </c>
      <c r="G532" s="49" t="s">
        <v>1348</v>
      </c>
      <c r="H532" s="50" t="s">
        <v>1245</v>
      </c>
      <c r="I532" s="46" t="s">
        <v>439</v>
      </c>
      <c r="J532" s="46">
        <v>43</v>
      </c>
      <c r="K532" s="49">
        <v>43</v>
      </c>
      <c r="L532" s="49" t="s">
        <v>1285</v>
      </c>
      <c r="M532" s="51">
        <v>578036</v>
      </c>
      <c r="N532" s="51">
        <f t="shared" si="102"/>
        <v>64964</v>
      </c>
      <c r="O532" s="51">
        <v>65682.782608695605</v>
      </c>
      <c r="P532" s="51">
        <v>643000</v>
      </c>
      <c r="Q532" s="51">
        <f t="shared" si="103"/>
        <v>85387.617391304288</v>
      </c>
      <c r="R532" s="52">
        <f t="shared" si="104"/>
        <v>663423.61739130435</v>
      </c>
      <c r="S532" s="53">
        <v>663400</v>
      </c>
      <c r="T532" s="54">
        <v>0</v>
      </c>
      <c r="U532" s="55" t="s">
        <v>202</v>
      </c>
      <c r="V532" s="55" t="s">
        <v>201</v>
      </c>
      <c r="W532" s="55" t="s">
        <v>24</v>
      </c>
      <c r="X532" s="56">
        <v>43294</v>
      </c>
      <c r="Y532" s="57" t="s">
        <v>7684</v>
      </c>
      <c r="Z532" s="57"/>
      <c r="AA532" s="58">
        <v>1030000</v>
      </c>
      <c r="AB532" s="58"/>
      <c r="AC532" s="58"/>
      <c r="AD532" s="58"/>
      <c r="AE532" s="58"/>
      <c r="AF532" s="58"/>
      <c r="AG532" s="58">
        <v>1300000</v>
      </c>
      <c r="AH532" s="58"/>
      <c r="AI532" s="58"/>
      <c r="AJ532" s="58">
        <v>843000</v>
      </c>
      <c r="AK532" s="58"/>
      <c r="AL532" s="58"/>
      <c r="AM532" s="58"/>
      <c r="AN532" s="58"/>
      <c r="AO532" s="58"/>
      <c r="AP532" s="58"/>
      <c r="AQ532" s="58">
        <v>877000</v>
      </c>
      <c r="AR532" s="59">
        <f t="shared" si="105"/>
        <v>4</v>
      </c>
      <c r="AS532" s="59">
        <f t="shared" si="106"/>
        <v>4050000</v>
      </c>
      <c r="AT532" s="58">
        <f t="shared" si="108"/>
        <v>1012500</v>
      </c>
      <c r="AU532" s="58">
        <f t="shared" si="109"/>
        <v>843000</v>
      </c>
      <c r="AV532" s="59">
        <f t="shared" si="110"/>
        <v>349100</v>
      </c>
      <c r="AW532" s="59">
        <f t="shared" si="101"/>
        <v>179600</v>
      </c>
      <c r="AX532" s="60">
        <f t="shared" si="107"/>
        <v>0.5262285197467591</v>
      </c>
      <c r="AY532" s="58">
        <v>843000</v>
      </c>
    </row>
    <row r="533" spans="1:51" ht="78.75" x14ac:dyDescent="0.25">
      <c r="A533" s="45">
        <v>298</v>
      </c>
      <c r="B533" s="46" t="s">
        <v>1349</v>
      </c>
      <c r="C533" s="47" t="s">
        <v>1283</v>
      </c>
      <c r="D533" s="47" t="s">
        <v>467</v>
      </c>
      <c r="E533" s="48" t="s">
        <v>1247</v>
      </c>
      <c r="F533" s="49" t="s">
        <v>1248</v>
      </c>
      <c r="G533" s="49" t="s">
        <v>1350</v>
      </c>
      <c r="H533" s="50" t="s">
        <v>1250</v>
      </c>
      <c r="I533" s="46" t="s">
        <v>439</v>
      </c>
      <c r="J533" s="46">
        <v>43</v>
      </c>
      <c r="K533" s="49">
        <v>43</v>
      </c>
      <c r="L533" s="49" t="s">
        <v>1285</v>
      </c>
      <c r="M533" s="51">
        <v>578036</v>
      </c>
      <c r="N533" s="51">
        <f t="shared" si="102"/>
        <v>64964</v>
      </c>
      <c r="O533" s="51">
        <v>65682.782608695605</v>
      </c>
      <c r="P533" s="51">
        <v>643000</v>
      </c>
      <c r="Q533" s="51">
        <f t="shared" si="103"/>
        <v>85387.617391304288</v>
      </c>
      <c r="R533" s="52">
        <f t="shared" si="104"/>
        <v>663423.61739130435</v>
      </c>
      <c r="S533" s="53">
        <v>663400</v>
      </c>
      <c r="T533" s="54">
        <v>0</v>
      </c>
      <c r="U533" s="55" t="s">
        <v>202</v>
      </c>
      <c r="V533" s="55" t="s">
        <v>201</v>
      </c>
      <c r="W533" s="55" t="s">
        <v>24</v>
      </c>
      <c r="X533" s="56">
        <v>43294</v>
      </c>
      <c r="Y533" s="57" t="s">
        <v>7684</v>
      </c>
      <c r="Z533" s="57"/>
      <c r="AA533" s="58">
        <v>1030000</v>
      </c>
      <c r="AB533" s="58"/>
      <c r="AC533" s="58"/>
      <c r="AD533" s="58"/>
      <c r="AE533" s="58"/>
      <c r="AF533" s="58"/>
      <c r="AG533" s="58">
        <v>1300000</v>
      </c>
      <c r="AH533" s="58"/>
      <c r="AI533" s="58"/>
      <c r="AJ533" s="58">
        <v>843000</v>
      </c>
      <c r="AK533" s="58"/>
      <c r="AL533" s="58"/>
      <c r="AM533" s="58"/>
      <c r="AN533" s="58"/>
      <c r="AO533" s="58"/>
      <c r="AP533" s="58"/>
      <c r="AQ533" s="58">
        <v>877000</v>
      </c>
      <c r="AR533" s="59">
        <f t="shared" si="105"/>
        <v>4</v>
      </c>
      <c r="AS533" s="59">
        <f t="shared" si="106"/>
        <v>4050000</v>
      </c>
      <c r="AT533" s="58">
        <f t="shared" si="108"/>
        <v>1012500</v>
      </c>
      <c r="AU533" s="58">
        <f t="shared" si="109"/>
        <v>843000</v>
      </c>
      <c r="AV533" s="59">
        <f t="shared" si="110"/>
        <v>349100</v>
      </c>
      <c r="AW533" s="59">
        <f t="shared" si="101"/>
        <v>179600</v>
      </c>
      <c r="AX533" s="60">
        <f t="shared" si="107"/>
        <v>0.5262285197467591</v>
      </c>
      <c r="AY533" s="58">
        <v>843000</v>
      </c>
    </row>
    <row r="534" spans="1:51" ht="47.25" x14ac:dyDescent="0.25">
      <c r="A534" s="45">
        <v>300</v>
      </c>
      <c r="B534" s="46" t="s">
        <v>1353</v>
      </c>
      <c r="C534" s="47" t="s">
        <v>1283</v>
      </c>
      <c r="D534" s="47" t="s">
        <v>467</v>
      </c>
      <c r="E534" s="48" t="s">
        <v>1354</v>
      </c>
      <c r="F534" s="49" t="s">
        <v>1355</v>
      </c>
      <c r="G534" s="49" t="s">
        <v>1356</v>
      </c>
      <c r="H534" s="50" t="s">
        <v>1355</v>
      </c>
      <c r="I534" s="46" t="s">
        <v>439</v>
      </c>
      <c r="J534" s="46">
        <v>43</v>
      </c>
      <c r="K534" s="49">
        <v>43</v>
      </c>
      <c r="L534" s="49" t="s">
        <v>1285</v>
      </c>
      <c r="M534" s="51">
        <v>578036</v>
      </c>
      <c r="N534" s="51">
        <f t="shared" si="102"/>
        <v>64964</v>
      </c>
      <c r="O534" s="51">
        <v>65682.782608695605</v>
      </c>
      <c r="P534" s="51">
        <v>643000</v>
      </c>
      <c r="Q534" s="51">
        <f t="shared" si="103"/>
        <v>85387.617391304288</v>
      </c>
      <c r="R534" s="52">
        <f t="shared" si="104"/>
        <v>663423.61739130435</v>
      </c>
      <c r="S534" s="53">
        <v>663400</v>
      </c>
      <c r="T534" s="54">
        <v>0</v>
      </c>
      <c r="U534" s="55" t="s">
        <v>202</v>
      </c>
      <c r="V534" s="55" t="s">
        <v>201</v>
      </c>
      <c r="W534" s="55" t="s">
        <v>24</v>
      </c>
      <c r="X534" s="56">
        <v>43294</v>
      </c>
      <c r="Y534" s="57" t="s">
        <v>7684</v>
      </c>
      <c r="Z534" s="57"/>
      <c r="AA534" s="58">
        <v>1030000</v>
      </c>
      <c r="AB534" s="58"/>
      <c r="AC534" s="58"/>
      <c r="AD534" s="58"/>
      <c r="AE534" s="58"/>
      <c r="AF534" s="58"/>
      <c r="AG534" s="58">
        <v>1300000</v>
      </c>
      <c r="AH534" s="58"/>
      <c r="AI534" s="58"/>
      <c r="AJ534" s="58">
        <v>843000</v>
      </c>
      <c r="AK534" s="58"/>
      <c r="AL534" s="58"/>
      <c r="AM534" s="58"/>
      <c r="AN534" s="58"/>
      <c r="AO534" s="58"/>
      <c r="AP534" s="58"/>
      <c r="AQ534" s="58">
        <v>877000</v>
      </c>
      <c r="AR534" s="59">
        <f t="shared" si="105"/>
        <v>4</v>
      </c>
      <c r="AS534" s="59">
        <f t="shared" si="106"/>
        <v>4050000</v>
      </c>
      <c r="AT534" s="58">
        <f t="shared" si="108"/>
        <v>1012500</v>
      </c>
      <c r="AU534" s="58">
        <f t="shared" si="109"/>
        <v>843000</v>
      </c>
      <c r="AV534" s="59">
        <f t="shared" si="110"/>
        <v>349100</v>
      </c>
      <c r="AW534" s="59">
        <f t="shared" si="101"/>
        <v>179600</v>
      </c>
      <c r="AX534" s="60">
        <f t="shared" si="107"/>
        <v>0.5262285197467591</v>
      </c>
      <c r="AY534" s="58">
        <v>843000</v>
      </c>
    </row>
    <row r="535" spans="1:51" ht="31.5" x14ac:dyDescent="0.25">
      <c r="A535" s="45">
        <v>301</v>
      </c>
      <c r="B535" s="46" t="s">
        <v>1357</v>
      </c>
      <c r="C535" s="47" t="s">
        <v>1283</v>
      </c>
      <c r="D535" s="47" t="s">
        <v>467</v>
      </c>
      <c r="E535" s="48" t="s">
        <v>1358</v>
      </c>
      <c r="F535" s="49" t="s">
        <v>1359</v>
      </c>
      <c r="G535" s="49" t="s">
        <v>1359</v>
      </c>
      <c r="H535" s="50" t="s">
        <v>1360</v>
      </c>
      <c r="I535" s="46" t="s">
        <v>439</v>
      </c>
      <c r="J535" s="46">
        <v>43</v>
      </c>
      <c r="K535" s="49">
        <v>43</v>
      </c>
      <c r="L535" s="49" t="s">
        <v>1285</v>
      </c>
      <c r="M535" s="51">
        <v>578036</v>
      </c>
      <c r="N535" s="51">
        <f t="shared" si="102"/>
        <v>64964</v>
      </c>
      <c r="O535" s="51">
        <v>65682.782608695605</v>
      </c>
      <c r="P535" s="51">
        <v>643000</v>
      </c>
      <c r="Q535" s="51">
        <f t="shared" si="103"/>
        <v>85387.617391304288</v>
      </c>
      <c r="R535" s="52">
        <f t="shared" si="104"/>
        <v>663423.61739130435</v>
      </c>
      <c r="S535" s="53">
        <v>663400</v>
      </c>
      <c r="T535" s="54">
        <v>0</v>
      </c>
      <c r="U535" s="55" t="s">
        <v>202</v>
      </c>
      <c r="V535" s="55" t="s">
        <v>201</v>
      </c>
      <c r="W535" s="55" t="s">
        <v>24</v>
      </c>
      <c r="X535" s="56">
        <v>43294</v>
      </c>
      <c r="Y535" s="57" t="s">
        <v>7684</v>
      </c>
      <c r="Z535" s="57"/>
      <c r="AA535" s="58">
        <v>1030000</v>
      </c>
      <c r="AB535" s="58"/>
      <c r="AC535" s="58"/>
      <c r="AD535" s="58"/>
      <c r="AE535" s="58"/>
      <c r="AF535" s="58"/>
      <c r="AG535" s="58">
        <v>1300000</v>
      </c>
      <c r="AH535" s="58"/>
      <c r="AI535" s="58"/>
      <c r="AJ535" s="58">
        <v>843000</v>
      </c>
      <c r="AK535" s="58"/>
      <c r="AL535" s="58"/>
      <c r="AM535" s="58"/>
      <c r="AN535" s="58"/>
      <c r="AO535" s="58"/>
      <c r="AP535" s="58"/>
      <c r="AQ535" s="58">
        <v>877000</v>
      </c>
      <c r="AR535" s="59">
        <f t="shared" si="105"/>
        <v>4</v>
      </c>
      <c r="AS535" s="59">
        <f t="shared" si="106"/>
        <v>4050000</v>
      </c>
      <c r="AT535" s="58">
        <f t="shared" si="108"/>
        <v>1012500</v>
      </c>
      <c r="AU535" s="58">
        <f t="shared" si="109"/>
        <v>843000</v>
      </c>
      <c r="AV535" s="59">
        <f t="shared" si="110"/>
        <v>349100</v>
      </c>
      <c r="AW535" s="59">
        <f t="shared" ref="AW535:AW545" si="111">AU535-S535</f>
        <v>179600</v>
      </c>
      <c r="AX535" s="60">
        <f t="shared" si="107"/>
        <v>0.5262285197467591</v>
      </c>
      <c r="AY535" s="58">
        <v>843000</v>
      </c>
    </row>
    <row r="536" spans="1:51" ht="31.5" x14ac:dyDescent="0.25">
      <c r="A536" s="45">
        <v>303</v>
      </c>
      <c r="B536" s="46" t="s">
        <v>1364</v>
      </c>
      <c r="C536" s="47" t="s">
        <v>1283</v>
      </c>
      <c r="D536" s="47" t="s">
        <v>467</v>
      </c>
      <c r="E536" s="48" t="s">
        <v>1272</v>
      </c>
      <c r="F536" s="49" t="s">
        <v>1273</v>
      </c>
      <c r="G536" s="49" t="s">
        <v>1365</v>
      </c>
      <c r="H536" s="50" t="s">
        <v>1273</v>
      </c>
      <c r="I536" s="46"/>
      <c r="J536" s="46">
        <v>43</v>
      </c>
      <c r="K536" s="49">
        <v>43</v>
      </c>
      <c r="L536" s="49" t="s">
        <v>1285</v>
      </c>
      <c r="M536" s="51">
        <v>578036</v>
      </c>
      <c r="N536" s="51">
        <f t="shared" si="102"/>
        <v>64964</v>
      </c>
      <c r="O536" s="51">
        <v>65682.782608695605</v>
      </c>
      <c r="P536" s="51">
        <v>643000</v>
      </c>
      <c r="Q536" s="51">
        <f t="shared" si="103"/>
        <v>85387.617391304288</v>
      </c>
      <c r="R536" s="52">
        <f t="shared" si="104"/>
        <v>663423.61739130435</v>
      </c>
      <c r="S536" s="53">
        <v>663400</v>
      </c>
      <c r="T536" s="54">
        <v>0</v>
      </c>
      <c r="U536" s="55" t="s">
        <v>471</v>
      </c>
      <c r="V536" s="55" t="s">
        <v>470</v>
      </c>
      <c r="W536" s="55" t="s">
        <v>173</v>
      </c>
      <c r="X536" s="56">
        <v>43294</v>
      </c>
      <c r="Y536" s="57" t="s">
        <v>7684</v>
      </c>
      <c r="Z536" s="57"/>
      <c r="AA536" s="58">
        <v>1030000</v>
      </c>
      <c r="AB536" s="58"/>
      <c r="AC536" s="58"/>
      <c r="AD536" s="58"/>
      <c r="AE536" s="58"/>
      <c r="AF536" s="58"/>
      <c r="AG536" s="58"/>
      <c r="AH536" s="58"/>
      <c r="AI536" s="58"/>
      <c r="AJ536" s="58">
        <v>843000</v>
      </c>
      <c r="AK536" s="58"/>
      <c r="AL536" s="58"/>
      <c r="AM536" s="58"/>
      <c r="AN536" s="58"/>
      <c r="AO536" s="58"/>
      <c r="AP536" s="58"/>
      <c r="AQ536" s="58">
        <v>877000</v>
      </c>
      <c r="AR536" s="59">
        <f t="shared" si="105"/>
        <v>3</v>
      </c>
      <c r="AS536" s="59">
        <f t="shared" si="106"/>
        <v>2750000</v>
      </c>
      <c r="AT536" s="58">
        <f t="shared" si="108"/>
        <v>916700</v>
      </c>
      <c r="AU536" s="58">
        <f t="shared" si="109"/>
        <v>843000</v>
      </c>
      <c r="AV536" s="59">
        <f t="shared" si="110"/>
        <v>253300</v>
      </c>
      <c r="AW536" s="59">
        <f t="shared" si="111"/>
        <v>179600</v>
      </c>
      <c r="AX536" s="60">
        <f t="shared" si="107"/>
        <v>0.38182092252034971</v>
      </c>
      <c r="AY536" s="58">
        <v>843000</v>
      </c>
    </row>
    <row r="537" spans="1:51" ht="31.5" x14ac:dyDescent="0.25">
      <c r="A537" s="45">
        <v>306</v>
      </c>
      <c r="B537" s="46" t="s">
        <v>1373</v>
      </c>
      <c r="C537" s="47" t="s">
        <v>1283</v>
      </c>
      <c r="D537" s="47" t="s">
        <v>467</v>
      </c>
      <c r="E537" s="48" t="s">
        <v>1374</v>
      </c>
      <c r="F537" s="49" t="s">
        <v>1375</v>
      </c>
      <c r="G537" s="49" t="s">
        <v>1375</v>
      </c>
      <c r="H537" s="50" t="s">
        <v>1375</v>
      </c>
      <c r="I537" s="46" t="s">
        <v>439</v>
      </c>
      <c r="J537" s="46">
        <v>43</v>
      </c>
      <c r="K537" s="49">
        <v>43</v>
      </c>
      <c r="L537" s="49" t="s">
        <v>1285</v>
      </c>
      <c r="M537" s="51">
        <v>578036</v>
      </c>
      <c r="N537" s="51">
        <f t="shared" si="102"/>
        <v>64964</v>
      </c>
      <c r="O537" s="51">
        <v>65682.782608695605</v>
      </c>
      <c r="P537" s="51">
        <v>643000</v>
      </c>
      <c r="Q537" s="51">
        <f t="shared" si="103"/>
        <v>85387.617391304288</v>
      </c>
      <c r="R537" s="52">
        <f t="shared" si="104"/>
        <v>663423.61739130435</v>
      </c>
      <c r="S537" s="53">
        <v>663400</v>
      </c>
      <c r="T537" s="54" t="s">
        <v>614</v>
      </c>
      <c r="U537" s="55" t="s">
        <v>471</v>
      </c>
      <c r="V537" s="55" t="s">
        <v>470</v>
      </c>
      <c r="W537" s="55" t="s">
        <v>29</v>
      </c>
      <c r="X537" s="56">
        <v>43294</v>
      </c>
      <c r="Y537" s="57" t="s">
        <v>7684</v>
      </c>
      <c r="Z537" s="57"/>
      <c r="AA537" s="58">
        <v>1030000</v>
      </c>
      <c r="AB537" s="58"/>
      <c r="AC537" s="58"/>
      <c r="AD537" s="58"/>
      <c r="AE537" s="58"/>
      <c r="AF537" s="58"/>
      <c r="AG537" s="58">
        <v>1300000</v>
      </c>
      <c r="AH537" s="58"/>
      <c r="AI537" s="58"/>
      <c r="AJ537" s="58">
        <v>843000</v>
      </c>
      <c r="AK537" s="58"/>
      <c r="AL537" s="58"/>
      <c r="AM537" s="58"/>
      <c r="AN537" s="58"/>
      <c r="AO537" s="58"/>
      <c r="AP537" s="58"/>
      <c r="AQ537" s="58">
        <v>877000</v>
      </c>
      <c r="AR537" s="59">
        <f t="shared" si="105"/>
        <v>4</v>
      </c>
      <c r="AS537" s="59">
        <f t="shared" si="106"/>
        <v>4050000</v>
      </c>
      <c r="AT537" s="58">
        <f t="shared" si="108"/>
        <v>1012500</v>
      </c>
      <c r="AU537" s="58">
        <f t="shared" si="109"/>
        <v>843000</v>
      </c>
      <c r="AV537" s="59">
        <f t="shared" si="110"/>
        <v>349100</v>
      </c>
      <c r="AW537" s="59">
        <f t="shared" si="111"/>
        <v>179600</v>
      </c>
      <c r="AX537" s="60">
        <f t="shared" si="107"/>
        <v>0.5262285197467591</v>
      </c>
      <c r="AY537" s="58">
        <v>843000</v>
      </c>
    </row>
    <row r="538" spans="1:51" ht="47.25" x14ac:dyDescent="0.25">
      <c r="A538" s="45">
        <v>307</v>
      </c>
      <c r="B538" s="46" t="s">
        <v>1376</v>
      </c>
      <c r="C538" s="47" t="s">
        <v>1283</v>
      </c>
      <c r="D538" s="47" t="s">
        <v>467</v>
      </c>
      <c r="E538" s="48" t="s">
        <v>1377</v>
      </c>
      <c r="F538" s="49" t="s">
        <v>1378</v>
      </c>
      <c r="G538" s="49" t="s">
        <v>1378</v>
      </c>
      <c r="H538" s="50" t="s">
        <v>1379</v>
      </c>
      <c r="I538" s="46" t="s">
        <v>439</v>
      </c>
      <c r="J538" s="46">
        <v>43</v>
      </c>
      <c r="K538" s="49">
        <v>43</v>
      </c>
      <c r="L538" s="49" t="s">
        <v>1285</v>
      </c>
      <c r="M538" s="51">
        <v>578036</v>
      </c>
      <c r="N538" s="51">
        <f t="shared" si="102"/>
        <v>64964</v>
      </c>
      <c r="O538" s="51">
        <v>65682.782608695605</v>
      </c>
      <c r="P538" s="51">
        <v>643000</v>
      </c>
      <c r="Q538" s="51">
        <f t="shared" si="103"/>
        <v>85387.617391304288</v>
      </c>
      <c r="R538" s="52">
        <f t="shared" si="104"/>
        <v>663423.61739130435</v>
      </c>
      <c r="S538" s="53">
        <v>663400</v>
      </c>
      <c r="T538" s="54">
        <v>0</v>
      </c>
      <c r="U538" s="55" t="s">
        <v>471</v>
      </c>
      <c r="V538" s="55" t="s">
        <v>470</v>
      </c>
      <c r="W538" s="55" t="s">
        <v>173</v>
      </c>
      <c r="X538" s="56">
        <v>43294</v>
      </c>
      <c r="Y538" s="57" t="s">
        <v>7684</v>
      </c>
      <c r="Z538" s="57"/>
      <c r="AA538" s="58">
        <v>1030000</v>
      </c>
      <c r="AB538" s="58"/>
      <c r="AC538" s="58"/>
      <c r="AD538" s="58"/>
      <c r="AE538" s="58"/>
      <c r="AF538" s="58"/>
      <c r="AG538" s="58">
        <v>1300000</v>
      </c>
      <c r="AH538" s="58"/>
      <c r="AI538" s="58"/>
      <c r="AJ538" s="58">
        <v>843000</v>
      </c>
      <c r="AK538" s="58"/>
      <c r="AL538" s="58"/>
      <c r="AM538" s="58"/>
      <c r="AN538" s="58"/>
      <c r="AO538" s="58"/>
      <c r="AP538" s="58"/>
      <c r="AQ538" s="58">
        <v>877000</v>
      </c>
      <c r="AR538" s="59">
        <f t="shared" si="105"/>
        <v>4</v>
      </c>
      <c r="AS538" s="59">
        <f t="shared" si="106"/>
        <v>4050000</v>
      </c>
      <c r="AT538" s="58">
        <f t="shared" si="108"/>
        <v>1012500</v>
      </c>
      <c r="AU538" s="58">
        <f t="shared" si="109"/>
        <v>843000</v>
      </c>
      <c r="AV538" s="59">
        <f t="shared" si="110"/>
        <v>349100</v>
      </c>
      <c r="AW538" s="59">
        <f t="shared" si="111"/>
        <v>179600</v>
      </c>
      <c r="AX538" s="60">
        <f t="shared" si="107"/>
        <v>0.5262285197467591</v>
      </c>
      <c r="AY538" s="58">
        <v>843000</v>
      </c>
    </row>
    <row r="539" spans="1:51" ht="31.5" x14ac:dyDescent="0.25">
      <c r="A539" s="45">
        <v>2073</v>
      </c>
      <c r="B539" s="46" t="s">
        <v>6867</v>
      </c>
      <c r="C539" s="47" t="s">
        <v>6868</v>
      </c>
      <c r="D539" s="47" t="s">
        <v>6803</v>
      </c>
      <c r="E539" s="48" t="s">
        <v>6869</v>
      </c>
      <c r="F539" s="49" t="s">
        <v>6870</v>
      </c>
      <c r="G539" s="49" t="s">
        <v>6870</v>
      </c>
      <c r="H539" s="50" t="s">
        <v>6870</v>
      </c>
      <c r="I539" s="46"/>
      <c r="J539" s="46">
        <v>1666</v>
      </c>
      <c r="K539" s="49">
        <v>1666</v>
      </c>
      <c r="L539" s="49" t="s">
        <v>6870</v>
      </c>
      <c r="M539" s="51">
        <v>600000</v>
      </c>
      <c r="N539" s="51">
        <f t="shared" si="102"/>
        <v>78000</v>
      </c>
      <c r="O539" s="51">
        <v>78260.869565217406</v>
      </c>
      <c r="P539" s="51">
        <v>678000</v>
      </c>
      <c r="Q539" s="51">
        <f t="shared" si="103"/>
        <v>101739.13043478262</v>
      </c>
      <c r="R539" s="52">
        <f t="shared" si="104"/>
        <v>701739.13043478259</v>
      </c>
      <c r="S539" s="53">
        <v>701700</v>
      </c>
      <c r="T539" s="54">
        <v>0</v>
      </c>
      <c r="U539" s="55" t="s">
        <v>6804</v>
      </c>
      <c r="V539" s="55" t="s">
        <v>6805</v>
      </c>
      <c r="W539" s="55" t="s">
        <v>173</v>
      </c>
      <c r="X539" s="56">
        <v>43294</v>
      </c>
      <c r="Y539" s="57" t="s">
        <v>7688</v>
      </c>
      <c r="Z539" s="57"/>
      <c r="AA539" s="58">
        <v>974000</v>
      </c>
      <c r="AB539" s="58"/>
      <c r="AC539" s="58"/>
      <c r="AD539" s="58"/>
      <c r="AE539" s="58"/>
      <c r="AF539" s="58"/>
      <c r="AG539" s="58">
        <v>850000</v>
      </c>
      <c r="AH539" s="58">
        <v>940000</v>
      </c>
      <c r="AI539" s="58"/>
      <c r="AJ539" s="58">
        <v>884850</v>
      </c>
      <c r="AK539" s="58"/>
      <c r="AL539" s="58"/>
      <c r="AM539" s="58"/>
      <c r="AN539" s="58"/>
      <c r="AO539" s="58"/>
      <c r="AP539" s="58"/>
      <c r="AQ539" s="58">
        <v>1041000</v>
      </c>
      <c r="AR539" s="59">
        <f t="shared" si="105"/>
        <v>5</v>
      </c>
      <c r="AS539" s="59">
        <f t="shared" si="106"/>
        <v>4689850</v>
      </c>
      <c r="AT539" s="58">
        <f t="shared" si="108"/>
        <v>938000</v>
      </c>
      <c r="AU539" s="58">
        <f t="shared" si="109"/>
        <v>850000</v>
      </c>
      <c r="AV539" s="59">
        <f t="shared" si="110"/>
        <v>236300</v>
      </c>
      <c r="AW539" s="59">
        <f t="shared" si="111"/>
        <v>148300</v>
      </c>
      <c r="AX539" s="60">
        <f t="shared" si="107"/>
        <v>0.33675359840387631</v>
      </c>
      <c r="AY539" s="58">
        <v>850000</v>
      </c>
    </row>
    <row r="540" spans="1:51" ht="31.5" x14ac:dyDescent="0.25">
      <c r="A540" s="45">
        <v>1203</v>
      </c>
      <c r="B540" s="46" t="s">
        <v>4071</v>
      </c>
      <c r="C540" s="47" t="s">
        <v>4062</v>
      </c>
      <c r="D540" s="47" t="s">
        <v>2020</v>
      </c>
      <c r="E540" s="48" t="s">
        <v>4072</v>
      </c>
      <c r="F540" s="49" t="s">
        <v>4069</v>
      </c>
      <c r="G540" s="49" t="s">
        <v>4070</v>
      </c>
      <c r="H540" s="50" t="s">
        <v>4069</v>
      </c>
      <c r="I540" s="46" t="s">
        <v>499</v>
      </c>
      <c r="J540" s="46">
        <v>539</v>
      </c>
      <c r="K540" s="49">
        <v>539</v>
      </c>
      <c r="L540" s="49" t="s">
        <v>4066</v>
      </c>
      <c r="M540" s="51">
        <v>564000</v>
      </c>
      <c r="N540" s="51">
        <f t="shared" si="102"/>
        <v>73000</v>
      </c>
      <c r="O540" s="51">
        <v>73565.217391304395</v>
      </c>
      <c r="P540" s="51">
        <v>637000</v>
      </c>
      <c r="Q540" s="51">
        <f t="shared" si="103"/>
        <v>95634.782608695707</v>
      </c>
      <c r="R540" s="52">
        <f t="shared" si="104"/>
        <v>659634.78260869568</v>
      </c>
      <c r="S540" s="53">
        <v>659600</v>
      </c>
      <c r="T540" s="54">
        <v>0</v>
      </c>
      <c r="U540" s="55" t="s">
        <v>26</v>
      </c>
      <c r="V540" s="55" t="s">
        <v>23</v>
      </c>
      <c r="W540" s="55" t="s">
        <v>27</v>
      </c>
      <c r="X540" s="56">
        <v>43294</v>
      </c>
      <c r="Y540" s="57" t="s">
        <v>7684</v>
      </c>
      <c r="Z540" s="57"/>
      <c r="AA540" s="58"/>
      <c r="AB540" s="58"/>
      <c r="AC540" s="58"/>
      <c r="AD540" s="58"/>
      <c r="AE540" s="58"/>
      <c r="AF540" s="58"/>
      <c r="AG540" s="58">
        <v>909000</v>
      </c>
      <c r="AH540" s="58"/>
      <c r="AI540" s="58"/>
      <c r="AJ540" s="58">
        <v>1150000</v>
      </c>
      <c r="AK540" s="58"/>
      <c r="AL540" s="58"/>
      <c r="AM540" s="58"/>
      <c r="AN540" s="58"/>
      <c r="AO540" s="58"/>
      <c r="AP540" s="58"/>
      <c r="AQ540" s="58">
        <v>917000</v>
      </c>
      <c r="AR540" s="59">
        <f t="shared" si="105"/>
        <v>3</v>
      </c>
      <c r="AS540" s="59">
        <f t="shared" si="106"/>
        <v>2976000</v>
      </c>
      <c r="AT540" s="58">
        <f t="shared" si="108"/>
        <v>992000</v>
      </c>
      <c r="AU540" s="58">
        <f t="shared" si="109"/>
        <v>909000</v>
      </c>
      <c r="AV540" s="59">
        <f t="shared" si="110"/>
        <v>332400</v>
      </c>
      <c r="AW540" s="59">
        <f t="shared" si="111"/>
        <v>249400</v>
      </c>
      <c r="AX540" s="60">
        <f t="shared" si="107"/>
        <v>0.50394178289872649</v>
      </c>
      <c r="AY540" s="58">
        <v>909000</v>
      </c>
    </row>
    <row r="541" spans="1:51" ht="31.5" x14ac:dyDescent="0.25">
      <c r="A541" s="45">
        <v>1208</v>
      </c>
      <c r="B541" s="46" t="s">
        <v>4087</v>
      </c>
      <c r="C541" s="47" t="s">
        <v>4062</v>
      </c>
      <c r="D541" s="47" t="s">
        <v>2020</v>
      </c>
      <c r="E541" s="48" t="s">
        <v>4088</v>
      </c>
      <c r="F541" s="49" t="s">
        <v>4089</v>
      </c>
      <c r="G541" s="49" t="s">
        <v>4086</v>
      </c>
      <c r="H541" s="50" t="s">
        <v>4089</v>
      </c>
      <c r="I541" s="46" t="s">
        <v>439</v>
      </c>
      <c r="J541" s="46">
        <v>539</v>
      </c>
      <c r="K541" s="49">
        <v>539</v>
      </c>
      <c r="L541" s="49" t="s">
        <v>4066</v>
      </c>
      <c r="M541" s="51">
        <v>564000</v>
      </c>
      <c r="N541" s="51">
        <f t="shared" si="102"/>
        <v>73000</v>
      </c>
      <c r="O541" s="51">
        <v>73565.217391304395</v>
      </c>
      <c r="P541" s="51">
        <v>637000</v>
      </c>
      <c r="Q541" s="51">
        <f t="shared" si="103"/>
        <v>95634.782608695707</v>
      </c>
      <c r="R541" s="52">
        <f t="shared" si="104"/>
        <v>659634.78260869568</v>
      </c>
      <c r="S541" s="53">
        <v>659600</v>
      </c>
      <c r="T541" s="54">
        <v>0</v>
      </c>
      <c r="U541" s="55" t="s">
        <v>26</v>
      </c>
      <c r="V541" s="55" t="s">
        <v>23</v>
      </c>
      <c r="W541" s="55" t="s">
        <v>27</v>
      </c>
      <c r="X541" s="56">
        <v>43294</v>
      </c>
      <c r="Y541" s="57" t="s">
        <v>7684</v>
      </c>
      <c r="Z541" s="57"/>
      <c r="AA541" s="58"/>
      <c r="AB541" s="58"/>
      <c r="AC541" s="58"/>
      <c r="AD541" s="58"/>
      <c r="AE541" s="58"/>
      <c r="AF541" s="58"/>
      <c r="AG541" s="58">
        <v>909000</v>
      </c>
      <c r="AH541" s="58"/>
      <c r="AI541" s="58"/>
      <c r="AJ541" s="58">
        <v>1150000</v>
      </c>
      <c r="AK541" s="58"/>
      <c r="AL541" s="58"/>
      <c r="AM541" s="58"/>
      <c r="AN541" s="58"/>
      <c r="AO541" s="58"/>
      <c r="AP541" s="58"/>
      <c r="AQ541" s="58">
        <v>917000</v>
      </c>
      <c r="AR541" s="59">
        <f t="shared" si="105"/>
        <v>3</v>
      </c>
      <c r="AS541" s="59">
        <f t="shared" si="106"/>
        <v>2976000</v>
      </c>
      <c r="AT541" s="58">
        <f t="shared" si="108"/>
        <v>992000</v>
      </c>
      <c r="AU541" s="58">
        <f t="shared" si="109"/>
        <v>909000</v>
      </c>
      <c r="AV541" s="59">
        <f t="shared" si="110"/>
        <v>332400</v>
      </c>
      <c r="AW541" s="59">
        <f t="shared" si="111"/>
        <v>249400</v>
      </c>
      <c r="AX541" s="60">
        <f t="shared" si="107"/>
        <v>0.50394178289872649</v>
      </c>
      <c r="AY541" s="58">
        <v>909000</v>
      </c>
    </row>
    <row r="542" spans="1:51" ht="31.5" x14ac:dyDescent="0.25">
      <c r="A542" s="45">
        <v>1214</v>
      </c>
      <c r="B542" s="46" t="s">
        <v>4106</v>
      </c>
      <c r="C542" s="47" t="s">
        <v>4062</v>
      </c>
      <c r="D542" s="47" t="s">
        <v>2020</v>
      </c>
      <c r="E542" s="48" t="s">
        <v>4107</v>
      </c>
      <c r="F542" s="49" t="s">
        <v>4104</v>
      </c>
      <c r="G542" s="49" t="s">
        <v>4105</v>
      </c>
      <c r="H542" s="50" t="s">
        <v>4104</v>
      </c>
      <c r="I542" s="46" t="s">
        <v>439</v>
      </c>
      <c r="J542" s="46">
        <v>539</v>
      </c>
      <c r="K542" s="49">
        <v>539</v>
      </c>
      <c r="L542" s="49" t="s">
        <v>4066</v>
      </c>
      <c r="M542" s="51">
        <v>564000</v>
      </c>
      <c r="N542" s="51">
        <f t="shared" si="102"/>
        <v>73000</v>
      </c>
      <c r="O542" s="51">
        <v>73565.217391304395</v>
      </c>
      <c r="P542" s="51">
        <v>637000</v>
      </c>
      <c r="Q542" s="51">
        <f t="shared" si="103"/>
        <v>95634.782608695707</v>
      </c>
      <c r="R542" s="52">
        <f t="shared" si="104"/>
        <v>659634.78260869568</v>
      </c>
      <c r="S542" s="53">
        <v>659600</v>
      </c>
      <c r="T542" s="54">
        <v>0</v>
      </c>
      <c r="U542" s="55" t="s">
        <v>26</v>
      </c>
      <c r="V542" s="55" t="s">
        <v>23</v>
      </c>
      <c r="W542" s="55" t="s">
        <v>27</v>
      </c>
      <c r="X542" s="56">
        <v>43294</v>
      </c>
      <c r="Y542" s="57" t="s">
        <v>7684</v>
      </c>
      <c r="Z542" s="57"/>
      <c r="AA542" s="58"/>
      <c r="AB542" s="58"/>
      <c r="AC542" s="58"/>
      <c r="AD542" s="58"/>
      <c r="AE542" s="58"/>
      <c r="AF542" s="58"/>
      <c r="AG542" s="58">
        <v>909000</v>
      </c>
      <c r="AH542" s="58"/>
      <c r="AI542" s="58"/>
      <c r="AJ542" s="58">
        <v>1150000</v>
      </c>
      <c r="AK542" s="58"/>
      <c r="AL542" s="58"/>
      <c r="AM542" s="58"/>
      <c r="AN542" s="58"/>
      <c r="AO542" s="58"/>
      <c r="AP542" s="58"/>
      <c r="AQ542" s="58">
        <v>917000</v>
      </c>
      <c r="AR542" s="59">
        <f t="shared" si="105"/>
        <v>3</v>
      </c>
      <c r="AS542" s="59">
        <f t="shared" si="106"/>
        <v>2976000</v>
      </c>
      <c r="AT542" s="58">
        <f t="shared" si="108"/>
        <v>992000</v>
      </c>
      <c r="AU542" s="58">
        <f t="shared" si="109"/>
        <v>909000</v>
      </c>
      <c r="AV542" s="59">
        <f t="shared" si="110"/>
        <v>332400</v>
      </c>
      <c r="AW542" s="59">
        <f t="shared" si="111"/>
        <v>249400</v>
      </c>
      <c r="AX542" s="60">
        <f t="shared" si="107"/>
        <v>0.50394178289872649</v>
      </c>
      <c r="AY542" s="58">
        <v>909000</v>
      </c>
    </row>
    <row r="543" spans="1:51" ht="31.5" x14ac:dyDescent="0.25">
      <c r="A543" s="45">
        <v>1874</v>
      </c>
      <c r="B543" s="46" t="s">
        <v>6074</v>
      </c>
      <c r="C543" s="47" t="s">
        <v>6064</v>
      </c>
      <c r="D543" s="47" t="s">
        <v>4315</v>
      </c>
      <c r="E543" s="48" t="s">
        <v>6075</v>
      </c>
      <c r="F543" s="49" t="s">
        <v>6073</v>
      </c>
      <c r="G543" s="49" t="s">
        <v>6073</v>
      </c>
      <c r="H543" s="50" t="s">
        <v>6073</v>
      </c>
      <c r="I543" s="46" t="s">
        <v>30</v>
      </c>
      <c r="J543" s="46">
        <v>1052</v>
      </c>
      <c r="K543" s="49">
        <v>1052</v>
      </c>
      <c r="L543" s="49" t="s">
        <v>6065</v>
      </c>
      <c r="M543" s="51">
        <v>210000</v>
      </c>
      <c r="N543" s="51">
        <f t="shared" si="102"/>
        <v>103000</v>
      </c>
      <c r="O543" s="51">
        <v>103304.347826087</v>
      </c>
      <c r="P543" s="51">
        <v>313000</v>
      </c>
      <c r="Q543" s="51">
        <f t="shared" si="103"/>
        <v>134295.65217391311</v>
      </c>
      <c r="R543" s="52">
        <f t="shared" si="104"/>
        <v>344295.65217391308</v>
      </c>
      <c r="S543" s="53">
        <v>344200</v>
      </c>
      <c r="T543" s="54">
        <v>0</v>
      </c>
      <c r="U543" s="55" t="s">
        <v>200</v>
      </c>
      <c r="V543" s="55" t="s">
        <v>421</v>
      </c>
      <c r="W543" s="55" t="s">
        <v>195</v>
      </c>
      <c r="X543" s="56">
        <v>43294</v>
      </c>
      <c r="Y543" s="57" t="s">
        <v>7684</v>
      </c>
      <c r="Z543" s="57"/>
      <c r="AA543" s="58"/>
      <c r="AB543" s="58"/>
      <c r="AC543" s="58"/>
      <c r="AD543" s="58"/>
      <c r="AE543" s="58"/>
      <c r="AF543" s="58"/>
      <c r="AG543" s="58"/>
      <c r="AH543" s="58">
        <v>943000</v>
      </c>
      <c r="AI543" s="58"/>
      <c r="AJ543" s="58"/>
      <c r="AK543" s="58">
        <v>930000</v>
      </c>
      <c r="AL543" s="58"/>
      <c r="AM543" s="58"/>
      <c r="AN543" s="58"/>
      <c r="AO543" s="58"/>
      <c r="AP543" s="58"/>
      <c r="AQ543" s="58">
        <v>2538000</v>
      </c>
      <c r="AR543" s="59">
        <f t="shared" si="105"/>
        <v>3</v>
      </c>
      <c r="AS543" s="59">
        <f t="shared" si="106"/>
        <v>4411000</v>
      </c>
      <c r="AT543" s="58">
        <f t="shared" si="108"/>
        <v>1470300</v>
      </c>
      <c r="AU543" s="58">
        <f t="shared" si="109"/>
        <v>930000</v>
      </c>
      <c r="AV543" s="59">
        <f t="shared" si="110"/>
        <v>1126100</v>
      </c>
      <c r="AW543" s="59">
        <f t="shared" si="111"/>
        <v>585800</v>
      </c>
      <c r="AX543" s="60">
        <f t="shared" si="107"/>
        <v>3.2716443927948866</v>
      </c>
      <c r="AY543" s="58">
        <v>930000</v>
      </c>
    </row>
    <row r="544" spans="1:51" ht="31.5" x14ac:dyDescent="0.25">
      <c r="A544" s="45">
        <v>1871</v>
      </c>
      <c r="B544" s="46" t="s">
        <v>6066</v>
      </c>
      <c r="C544" s="47" t="s">
        <v>6064</v>
      </c>
      <c r="D544" s="47" t="s">
        <v>496</v>
      </c>
      <c r="E544" s="48" t="s">
        <v>6067</v>
      </c>
      <c r="F544" s="49" t="s">
        <v>6068</v>
      </c>
      <c r="G544" s="49" t="s">
        <v>6068</v>
      </c>
      <c r="H544" s="50" t="s">
        <v>6068</v>
      </c>
      <c r="I544" s="46" t="s">
        <v>30</v>
      </c>
      <c r="J544" s="46">
        <v>1052</v>
      </c>
      <c r="K544" s="49">
        <v>1052</v>
      </c>
      <c r="L544" s="49" t="s">
        <v>6065</v>
      </c>
      <c r="M544" s="51">
        <v>210000</v>
      </c>
      <c r="N544" s="51">
        <f t="shared" si="102"/>
        <v>103000</v>
      </c>
      <c r="O544" s="51">
        <v>103304.347826087</v>
      </c>
      <c r="P544" s="51">
        <v>313000</v>
      </c>
      <c r="Q544" s="51">
        <f t="shared" si="103"/>
        <v>134295.65217391311</v>
      </c>
      <c r="R544" s="52">
        <f t="shared" si="104"/>
        <v>344295.65217391308</v>
      </c>
      <c r="S544" s="53">
        <v>344200</v>
      </c>
      <c r="T544" s="54">
        <v>0</v>
      </c>
      <c r="U544" s="55" t="s">
        <v>26</v>
      </c>
      <c r="V544" s="55" t="s">
        <v>421</v>
      </c>
      <c r="W544" s="55" t="s">
        <v>27</v>
      </c>
      <c r="X544" s="56">
        <v>43294</v>
      </c>
      <c r="Y544" s="57" t="s">
        <v>7684</v>
      </c>
      <c r="Z544" s="57"/>
      <c r="AA544" s="58"/>
      <c r="AB544" s="58"/>
      <c r="AC544" s="58"/>
      <c r="AD544" s="58"/>
      <c r="AE544" s="58"/>
      <c r="AF544" s="58"/>
      <c r="AG544" s="58"/>
      <c r="AH544" s="58">
        <v>943000</v>
      </c>
      <c r="AI544" s="58"/>
      <c r="AJ544" s="58"/>
      <c r="AK544" s="58">
        <v>1000000</v>
      </c>
      <c r="AL544" s="58"/>
      <c r="AM544" s="58">
        <v>2538000</v>
      </c>
      <c r="AN544" s="58"/>
      <c r="AO544" s="58"/>
      <c r="AP544" s="58"/>
      <c r="AQ544" s="58"/>
      <c r="AR544" s="59">
        <f t="shared" si="105"/>
        <v>3</v>
      </c>
      <c r="AS544" s="59">
        <f t="shared" si="106"/>
        <v>4481000</v>
      </c>
      <c r="AT544" s="58">
        <f t="shared" si="108"/>
        <v>1493700</v>
      </c>
      <c r="AU544" s="58">
        <f t="shared" si="109"/>
        <v>943000</v>
      </c>
      <c r="AV544" s="59">
        <f t="shared" si="110"/>
        <v>1149500</v>
      </c>
      <c r="AW544" s="59">
        <f t="shared" si="111"/>
        <v>598800</v>
      </c>
      <c r="AX544" s="60">
        <f t="shared" si="107"/>
        <v>3.3396281231841956</v>
      </c>
      <c r="AY544" s="58">
        <v>943000</v>
      </c>
    </row>
    <row r="545" spans="1:51" x14ac:dyDescent="0.25">
      <c r="A545" s="45">
        <v>1494</v>
      </c>
      <c r="B545" s="46" t="s">
        <v>4875</v>
      </c>
      <c r="C545" s="47" t="s">
        <v>4872</v>
      </c>
      <c r="D545" s="47" t="s">
        <v>549</v>
      </c>
      <c r="E545" s="48" t="s">
        <v>4876</v>
      </c>
      <c r="F545" s="49" t="s">
        <v>4874</v>
      </c>
      <c r="G545" s="49" t="s">
        <v>4874</v>
      </c>
      <c r="H545" s="50" t="s">
        <v>4874</v>
      </c>
      <c r="I545" s="46" t="s">
        <v>21</v>
      </c>
      <c r="J545" s="46">
        <v>782</v>
      </c>
      <c r="K545" s="49">
        <v>782</v>
      </c>
      <c r="L545" s="49" t="s">
        <v>4874</v>
      </c>
      <c r="M545" s="51">
        <v>482000</v>
      </c>
      <c r="N545" s="51">
        <f t="shared" si="102"/>
        <v>255000</v>
      </c>
      <c r="O545" s="51">
        <v>255130.43478260899</v>
      </c>
      <c r="P545" s="51">
        <v>737000</v>
      </c>
      <c r="Q545" s="51">
        <f t="shared" si="103"/>
        <v>331669.5652173917</v>
      </c>
      <c r="R545" s="52">
        <f t="shared" si="104"/>
        <v>813669.5652173917</v>
      </c>
      <c r="S545" s="53">
        <v>813600</v>
      </c>
      <c r="T545" s="54">
        <v>0</v>
      </c>
      <c r="U545" s="55" t="s">
        <v>199</v>
      </c>
      <c r="V545" s="55" t="s">
        <v>4643</v>
      </c>
      <c r="W545" s="55" t="s">
        <v>173</v>
      </c>
      <c r="X545" s="56">
        <v>43294</v>
      </c>
      <c r="Y545" s="57" t="s">
        <v>7684</v>
      </c>
      <c r="Z545" s="57"/>
      <c r="AA545" s="58"/>
      <c r="AB545" s="58"/>
      <c r="AC545" s="58"/>
      <c r="AD545" s="58"/>
      <c r="AE545" s="58"/>
      <c r="AF545" s="58"/>
      <c r="AG545" s="58">
        <v>1400000</v>
      </c>
      <c r="AH545" s="58">
        <v>3600000</v>
      </c>
      <c r="AI545" s="58"/>
      <c r="AJ545" s="58"/>
      <c r="AK545" s="58"/>
      <c r="AL545" s="58"/>
      <c r="AM545" s="58"/>
      <c r="AN545" s="58"/>
      <c r="AO545" s="58"/>
      <c r="AP545" s="58"/>
      <c r="AQ545" s="58">
        <v>968000</v>
      </c>
      <c r="AR545" s="59">
        <f t="shared" si="105"/>
        <v>3</v>
      </c>
      <c r="AS545" s="59">
        <f t="shared" si="106"/>
        <v>5968000</v>
      </c>
      <c r="AT545" s="58">
        <f t="shared" si="108"/>
        <v>1989300</v>
      </c>
      <c r="AU545" s="58">
        <f t="shared" si="109"/>
        <v>968000</v>
      </c>
      <c r="AV545" s="59">
        <f t="shared" si="110"/>
        <v>1175700</v>
      </c>
      <c r="AW545" s="59">
        <f t="shared" si="111"/>
        <v>154400</v>
      </c>
      <c r="AX545" s="60">
        <f t="shared" si="107"/>
        <v>1.4450589970501473</v>
      </c>
      <c r="AY545" s="58">
        <v>968000</v>
      </c>
    </row>
    <row r="546" spans="1:51" ht="31.5" x14ac:dyDescent="0.25">
      <c r="A546" s="45">
        <v>2243</v>
      </c>
      <c r="B546" s="46"/>
      <c r="C546" s="47"/>
      <c r="D546" s="47" t="s">
        <v>7308</v>
      </c>
      <c r="E546" s="48" t="s">
        <v>7832</v>
      </c>
      <c r="F546" s="49" t="s">
        <v>7229</v>
      </c>
      <c r="G546" s="49" t="e">
        <f>VLOOKUP(F546,'[1]PL3. DVKT&amp;XN'!$G$10:$H$9285,2,0)</f>
        <v>#N/A</v>
      </c>
      <c r="H546" s="50"/>
      <c r="I546" s="46"/>
      <c r="J546" s="46"/>
      <c r="K546" s="49"/>
      <c r="L546" s="49"/>
      <c r="M546" s="51"/>
      <c r="N546" s="51"/>
      <c r="O546" s="51"/>
      <c r="P546" s="51"/>
      <c r="Q546" s="51"/>
      <c r="R546" s="52"/>
      <c r="S546" s="61">
        <v>0</v>
      </c>
      <c r="T546" s="54"/>
      <c r="U546" s="55"/>
      <c r="V546" s="55"/>
      <c r="W546" s="55"/>
      <c r="X546" s="56"/>
      <c r="Y546" s="57" t="s">
        <v>7696</v>
      </c>
      <c r="Z546" s="57"/>
      <c r="AA546" s="58">
        <v>2500000</v>
      </c>
      <c r="AB546" s="58"/>
      <c r="AC546" s="58"/>
      <c r="AD546" s="58"/>
      <c r="AE546" s="58"/>
      <c r="AF546" s="58"/>
      <c r="AG546" s="58">
        <v>3000000</v>
      </c>
      <c r="AH546" s="58">
        <v>3000000</v>
      </c>
      <c r="AI546" s="58"/>
      <c r="AJ546" s="58"/>
      <c r="AK546" s="58"/>
      <c r="AL546" s="58"/>
      <c r="AM546" s="58"/>
      <c r="AN546" s="58"/>
      <c r="AO546" s="58"/>
      <c r="AP546" s="58"/>
      <c r="AQ546" s="58">
        <v>1000000</v>
      </c>
      <c r="AR546" s="59">
        <f t="shared" si="105"/>
        <v>4</v>
      </c>
      <c r="AS546" s="59">
        <f t="shared" si="106"/>
        <v>9500000</v>
      </c>
      <c r="AT546" s="58">
        <f t="shared" si="108"/>
        <v>2375000</v>
      </c>
      <c r="AU546" s="58">
        <f t="shared" si="109"/>
        <v>1000000</v>
      </c>
      <c r="AV546" s="59">
        <f t="shared" si="110"/>
        <v>2375000</v>
      </c>
      <c r="AW546" s="59">
        <f>AT546-S546</f>
        <v>2375000</v>
      </c>
      <c r="AX546" s="60" t="e">
        <f t="shared" si="107"/>
        <v>#DIV/0!</v>
      </c>
      <c r="AY546" s="58">
        <v>1000000</v>
      </c>
    </row>
    <row r="547" spans="1:51" x14ac:dyDescent="0.25">
      <c r="A547" s="45">
        <v>1316</v>
      </c>
      <c r="B547" s="46" t="s">
        <v>4435</v>
      </c>
      <c r="C547" s="47" t="s">
        <v>4436</v>
      </c>
      <c r="D547" s="47" t="s">
        <v>1945</v>
      </c>
      <c r="E547" s="48" t="s">
        <v>4437</v>
      </c>
      <c r="F547" s="49" t="s">
        <v>4438</v>
      </c>
      <c r="G547" s="49" t="s">
        <v>4438</v>
      </c>
      <c r="H547" s="50" t="s">
        <v>4438</v>
      </c>
      <c r="I547" s="46" t="s">
        <v>439</v>
      </c>
      <c r="J547" s="46">
        <v>624</v>
      </c>
      <c r="K547" s="49">
        <v>624</v>
      </c>
      <c r="L547" s="49" t="s">
        <v>4438</v>
      </c>
      <c r="M547" s="51">
        <v>567000</v>
      </c>
      <c r="N547" s="51">
        <f t="shared" ref="N547:N555" si="112">P547-M547</f>
        <v>169000</v>
      </c>
      <c r="O547" s="51">
        <v>169043.47826087</v>
      </c>
      <c r="P547" s="51">
        <v>736000</v>
      </c>
      <c r="Q547" s="51">
        <f t="shared" ref="Q547:Q555" si="113">+O547/1800000*2340000</f>
        <v>219756.52173913101</v>
      </c>
      <c r="R547" s="52">
        <f t="shared" ref="R547:R555" si="114">+M547+Q547</f>
        <v>786756.52173913107</v>
      </c>
      <c r="S547" s="53">
        <v>786700</v>
      </c>
      <c r="T547" s="54" t="s">
        <v>4176</v>
      </c>
      <c r="U547" s="55" t="s">
        <v>22</v>
      </c>
      <c r="V547" s="55" t="s">
        <v>23</v>
      </c>
      <c r="W547" s="55" t="s">
        <v>24</v>
      </c>
      <c r="X547" s="56">
        <v>43294</v>
      </c>
      <c r="Y547" s="57" t="s">
        <v>7684</v>
      </c>
      <c r="Z547" s="57"/>
      <c r="AA547" s="58"/>
      <c r="AB547" s="58"/>
      <c r="AC547" s="58"/>
      <c r="AD547" s="58">
        <v>2786700</v>
      </c>
      <c r="AE547" s="58"/>
      <c r="AF547" s="58"/>
      <c r="AG547" s="58">
        <v>3000000</v>
      </c>
      <c r="AH547" s="58"/>
      <c r="AI547" s="58"/>
      <c r="AJ547" s="58"/>
      <c r="AK547" s="58"/>
      <c r="AL547" s="58"/>
      <c r="AM547" s="58"/>
      <c r="AN547" s="58"/>
      <c r="AO547" s="58"/>
      <c r="AP547" s="58"/>
      <c r="AQ547" s="58">
        <v>1013000</v>
      </c>
      <c r="AR547" s="59">
        <f t="shared" si="105"/>
        <v>3</v>
      </c>
      <c r="AS547" s="59">
        <f t="shared" si="106"/>
        <v>6799700</v>
      </c>
      <c r="AT547" s="58">
        <f t="shared" si="108"/>
        <v>2266600</v>
      </c>
      <c r="AU547" s="58">
        <f t="shared" si="109"/>
        <v>1013000</v>
      </c>
      <c r="AV547" s="59">
        <f t="shared" si="110"/>
        <v>1479900</v>
      </c>
      <c r="AW547" s="59">
        <f>AU547-S547</f>
        <v>226300</v>
      </c>
      <c r="AX547" s="60">
        <f t="shared" si="107"/>
        <v>1.8811491038515316</v>
      </c>
      <c r="AY547" s="58">
        <v>1013000</v>
      </c>
    </row>
    <row r="548" spans="1:51" ht="31.5" x14ac:dyDescent="0.25">
      <c r="A548" s="45">
        <v>2096</v>
      </c>
      <c r="B548" s="46" t="s">
        <v>6950</v>
      </c>
      <c r="C548" s="47" t="s">
        <v>6940</v>
      </c>
      <c r="D548" s="47" t="s">
        <v>6803</v>
      </c>
      <c r="E548" s="62">
        <v>24.114999999999998</v>
      </c>
      <c r="F548" s="49" t="s">
        <v>6951</v>
      </c>
      <c r="G548" s="49" t="s">
        <v>6951</v>
      </c>
      <c r="H548" s="50" t="s">
        <v>6951</v>
      </c>
      <c r="I548" s="46"/>
      <c r="J548" s="46">
        <v>1735</v>
      </c>
      <c r="K548" s="49">
        <v>1735</v>
      </c>
      <c r="L548" s="49" t="s">
        <v>6942</v>
      </c>
      <c r="M548" s="51">
        <v>670000</v>
      </c>
      <c r="N548" s="51">
        <f t="shared" si="112"/>
        <v>78000</v>
      </c>
      <c r="O548" s="51">
        <v>78260.869565217406</v>
      </c>
      <c r="P548" s="51">
        <v>748000</v>
      </c>
      <c r="Q548" s="51">
        <f t="shared" si="113"/>
        <v>101739.13043478262</v>
      </c>
      <c r="R548" s="52">
        <f t="shared" si="114"/>
        <v>771739.13043478259</v>
      </c>
      <c r="S548" s="53">
        <v>771700</v>
      </c>
      <c r="T548" s="54">
        <v>0</v>
      </c>
      <c r="U548" s="55" t="s">
        <v>6804</v>
      </c>
      <c r="V548" s="55" t="s">
        <v>6805</v>
      </c>
      <c r="W548" s="55" t="s">
        <v>94</v>
      </c>
      <c r="X548" s="56">
        <v>43294</v>
      </c>
      <c r="Y548" s="57" t="str">
        <f>VLOOKUP(B548,'[2]DVKT TYC (đang phê duyệt)'!$B$6:$Z$119,25,0)</f>
        <v>Đang đề nghị phê duyệt</v>
      </c>
      <c r="Z548" s="57"/>
      <c r="AA548" s="58"/>
      <c r="AB548" s="58"/>
      <c r="AC548" s="58"/>
      <c r="AD548" s="58"/>
      <c r="AE548" s="58"/>
      <c r="AF548" s="58"/>
      <c r="AG548" s="58">
        <v>1460000</v>
      </c>
      <c r="AH548" s="58">
        <v>1017000</v>
      </c>
      <c r="AI548" s="58">
        <v>1162000</v>
      </c>
      <c r="AJ548" s="58"/>
      <c r="AK548" s="58"/>
      <c r="AL548" s="58"/>
      <c r="AM548" s="58"/>
      <c r="AN548" s="58"/>
      <c r="AO548" s="58"/>
      <c r="AP548" s="58"/>
      <c r="AQ548" s="58">
        <v>1080000</v>
      </c>
      <c r="AR548" s="59">
        <f t="shared" si="105"/>
        <v>4</v>
      </c>
      <c r="AS548" s="59">
        <f t="shared" si="106"/>
        <v>4719000</v>
      </c>
      <c r="AT548" s="58">
        <f t="shared" si="108"/>
        <v>1179800</v>
      </c>
      <c r="AU548" s="58">
        <f t="shared" si="109"/>
        <v>1017000</v>
      </c>
      <c r="AV548" s="59">
        <f t="shared" si="110"/>
        <v>408100</v>
      </c>
      <c r="AW548" s="59">
        <f>AT548-S548</f>
        <v>408100</v>
      </c>
      <c r="AX548" s="60">
        <f t="shared" si="107"/>
        <v>0.52883244784242578</v>
      </c>
      <c r="AY548" s="58">
        <v>1017000</v>
      </c>
    </row>
    <row r="549" spans="1:51" ht="31.5" x14ac:dyDescent="0.25">
      <c r="A549" s="45">
        <v>800</v>
      </c>
      <c r="B549" s="46" t="s">
        <v>2945</v>
      </c>
      <c r="C549" s="47" t="s">
        <v>2943</v>
      </c>
      <c r="D549" s="47" t="s">
        <v>495</v>
      </c>
      <c r="E549" s="48" t="s">
        <v>2946</v>
      </c>
      <c r="F549" s="49" t="s">
        <v>2947</v>
      </c>
      <c r="G549" s="49" t="s">
        <v>2947</v>
      </c>
      <c r="H549" s="50" t="s">
        <v>2947</v>
      </c>
      <c r="I549" s="46" t="s">
        <v>499</v>
      </c>
      <c r="J549" s="46">
        <v>157</v>
      </c>
      <c r="K549" s="49">
        <v>157</v>
      </c>
      <c r="L549" s="49" t="s">
        <v>2944</v>
      </c>
      <c r="M549" s="51">
        <v>789000</v>
      </c>
      <c r="N549" s="51">
        <f t="shared" si="112"/>
        <v>126000</v>
      </c>
      <c r="O549" s="51">
        <v>126782.608695652</v>
      </c>
      <c r="P549" s="51">
        <v>915000</v>
      </c>
      <c r="Q549" s="51">
        <f t="shared" si="113"/>
        <v>164817.39130434761</v>
      </c>
      <c r="R549" s="52">
        <f t="shared" si="114"/>
        <v>953817.39130434766</v>
      </c>
      <c r="S549" s="53">
        <v>953800</v>
      </c>
      <c r="T549" s="54">
        <v>0</v>
      </c>
      <c r="U549" s="55" t="s">
        <v>441</v>
      </c>
      <c r="V549" s="55" t="s">
        <v>2524</v>
      </c>
      <c r="W549" s="55" t="s">
        <v>173</v>
      </c>
      <c r="X549" s="56">
        <v>43294</v>
      </c>
      <c r="Y549" s="57" t="s">
        <v>7688</v>
      </c>
      <c r="Z549" s="57"/>
      <c r="AA549" s="58">
        <v>1980000</v>
      </c>
      <c r="AB549" s="58"/>
      <c r="AC549" s="58"/>
      <c r="AD549" s="58"/>
      <c r="AE549" s="58"/>
      <c r="AF549" s="58"/>
      <c r="AG549" s="58"/>
      <c r="AH549" s="58">
        <v>2200000</v>
      </c>
      <c r="AI549" s="58"/>
      <c r="AJ549" s="58">
        <v>1071600</v>
      </c>
      <c r="AK549" s="58"/>
      <c r="AL549" s="58"/>
      <c r="AM549" s="58">
        <v>2601000</v>
      </c>
      <c r="AN549" s="58"/>
      <c r="AO549" s="58"/>
      <c r="AP549" s="58"/>
      <c r="AQ549" s="58">
        <v>1305000</v>
      </c>
      <c r="AR549" s="59">
        <f t="shared" si="105"/>
        <v>5</v>
      </c>
      <c r="AS549" s="59">
        <f t="shared" si="106"/>
        <v>9157600</v>
      </c>
      <c r="AT549" s="58">
        <f t="shared" si="108"/>
        <v>1831500</v>
      </c>
      <c r="AU549" s="58">
        <f t="shared" si="109"/>
        <v>1071600</v>
      </c>
      <c r="AV549" s="59">
        <f t="shared" si="110"/>
        <v>877700</v>
      </c>
      <c r="AW549" s="59">
        <f t="shared" ref="AW549:AW555" si="115">AU549-S549</f>
        <v>117800</v>
      </c>
      <c r="AX549" s="60">
        <f t="shared" si="107"/>
        <v>0.9202138813168379</v>
      </c>
      <c r="AY549" s="58">
        <v>1071600</v>
      </c>
    </row>
    <row r="550" spans="1:51" ht="31.5" x14ac:dyDescent="0.25">
      <c r="A550" s="45">
        <v>744</v>
      </c>
      <c r="B550" s="46" t="s">
        <v>2761</v>
      </c>
      <c r="C550" s="47" t="s">
        <v>2758</v>
      </c>
      <c r="D550" s="47" t="s">
        <v>495</v>
      </c>
      <c r="E550" s="48" t="s">
        <v>2762</v>
      </c>
      <c r="F550" s="49" t="s">
        <v>2747</v>
      </c>
      <c r="G550" s="49" t="s">
        <v>2763</v>
      </c>
      <c r="H550" s="50" t="s">
        <v>2747</v>
      </c>
      <c r="I550" s="46" t="s">
        <v>499</v>
      </c>
      <c r="J550" s="46">
        <v>134</v>
      </c>
      <c r="K550" s="49">
        <v>134</v>
      </c>
      <c r="L550" s="49" t="s">
        <v>2760</v>
      </c>
      <c r="M550" s="51">
        <v>684000</v>
      </c>
      <c r="N550" s="51">
        <f t="shared" si="112"/>
        <v>84000</v>
      </c>
      <c r="O550" s="51">
        <v>84521.739130434798</v>
      </c>
      <c r="P550" s="51">
        <v>768000</v>
      </c>
      <c r="Q550" s="51">
        <f t="shared" si="113"/>
        <v>109878.26086956525</v>
      </c>
      <c r="R550" s="52">
        <f t="shared" si="114"/>
        <v>793878.26086956519</v>
      </c>
      <c r="S550" s="53">
        <v>793800</v>
      </c>
      <c r="T550" s="54">
        <v>0</v>
      </c>
      <c r="U550" s="55" t="s">
        <v>471</v>
      </c>
      <c r="V550" s="55" t="s">
        <v>1197</v>
      </c>
      <c r="W550" s="55" t="s">
        <v>173</v>
      </c>
      <c r="X550" s="56">
        <v>43294</v>
      </c>
      <c r="Y550" s="57" t="s">
        <v>7684</v>
      </c>
      <c r="Z550" s="57"/>
      <c r="AA550" s="58"/>
      <c r="AB550" s="58"/>
      <c r="AC550" s="58"/>
      <c r="AD550" s="58"/>
      <c r="AE550" s="58"/>
      <c r="AF550" s="58"/>
      <c r="AG550" s="58">
        <v>1100000</v>
      </c>
      <c r="AH550" s="58"/>
      <c r="AI550" s="58"/>
      <c r="AJ550" s="58">
        <v>1076000</v>
      </c>
      <c r="AK550" s="58"/>
      <c r="AL550" s="58"/>
      <c r="AM550" s="58"/>
      <c r="AN550" s="58"/>
      <c r="AO550" s="58"/>
      <c r="AP550" s="58"/>
      <c r="AQ550" s="58">
        <v>1107000</v>
      </c>
      <c r="AR550" s="59">
        <f t="shared" si="105"/>
        <v>3</v>
      </c>
      <c r="AS550" s="59">
        <f t="shared" si="106"/>
        <v>3283000</v>
      </c>
      <c r="AT550" s="58">
        <f t="shared" si="108"/>
        <v>1094300</v>
      </c>
      <c r="AU550" s="58">
        <f t="shared" si="109"/>
        <v>1076000</v>
      </c>
      <c r="AV550" s="59">
        <f t="shared" si="110"/>
        <v>300500</v>
      </c>
      <c r="AW550" s="59">
        <f t="shared" si="115"/>
        <v>282200</v>
      </c>
      <c r="AX550" s="60">
        <f t="shared" si="107"/>
        <v>0.37855883093978338</v>
      </c>
      <c r="AY550" s="58">
        <v>1076000</v>
      </c>
    </row>
    <row r="551" spans="1:51" x14ac:dyDescent="0.25">
      <c r="A551" s="45">
        <v>1731</v>
      </c>
      <c r="B551" s="46" t="s">
        <v>5677</v>
      </c>
      <c r="C551" s="47" t="s">
        <v>5673</v>
      </c>
      <c r="D551" s="47" t="s">
        <v>4315</v>
      </c>
      <c r="E551" s="48" t="s">
        <v>5678</v>
      </c>
      <c r="F551" s="49" t="s">
        <v>5675</v>
      </c>
      <c r="G551" s="49" t="s">
        <v>5675</v>
      </c>
      <c r="H551" s="50" t="s">
        <v>5675</v>
      </c>
      <c r="I551" s="46" t="s">
        <v>30</v>
      </c>
      <c r="J551" s="46">
        <v>1022</v>
      </c>
      <c r="K551" s="49">
        <v>1022</v>
      </c>
      <c r="L551" s="49" t="s">
        <v>5676</v>
      </c>
      <c r="M551" s="51">
        <v>896000</v>
      </c>
      <c r="N551" s="51">
        <f t="shared" si="112"/>
        <v>70000</v>
      </c>
      <c r="O551" s="51">
        <v>70434.782608695605</v>
      </c>
      <c r="P551" s="51">
        <v>966000</v>
      </c>
      <c r="Q551" s="51">
        <f t="shared" si="113"/>
        <v>91565.217391304293</v>
      </c>
      <c r="R551" s="52">
        <f t="shared" si="114"/>
        <v>987565.21739130432</v>
      </c>
      <c r="S551" s="53">
        <v>987500</v>
      </c>
      <c r="T551" s="54">
        <v>0</v>
      </c>
      <c r="U551" s="55" t="s">
        <v>31</v>
      </c>
      <c r="V551" s="55" t="s">
        <v>420</v>
      </c>
      <c r="W551" s="55" t="s">
        <v>24</v>
      </c>
      <c r="X551" s="56">
        <v>43294</v>
      </c>
      <c r="Y551" s="57" t="s">
        <v>7684</v>
      </c>
      <c r="Z551" s="57"/>
      <c r="AA551" s="58"/>
      <c r="AB551" s="58"/>
      <c r="AC551" s="58"/>
      <c r="AD551" s="58"/>
      <c r="AE551" s="58"/>
      <c r="AF551" s="58"/>
      <c r="AG551" s="58"/>
      <c r="AH551" s="58"/>
      <c r="AI551" s="58"/>
      <c r="AJ551" s="58">
        <v>1144800</v>
      </c>
      <c r="AK551" s="58">
        <v>2500000</v>
      </c>
      <c r="AL551" s="58"/>
      <c r="AM551" s="58"/>
      <c r="AN551" s="58"/>
      <c r="AO551" s="58"/>
      <c r="AP551" s="58"/>
      <c r="AQ551" s="58">
        <v>1412000</v>
      </c>
      <c r="AR551" s="59">
        <f t="shared" si="105"/>
        <v>3</v>
      </c>
      <c r="AS551" s="59">
        <f t="shared" si="106"/>
        <v>5056800</v>
      </c>
      <c r="AT551" s="58">
        <f t="shared" si="108"/>
        <v>1685600</v>
      </c>
      <c r="AU551" s="58">
        <f t="shared" si="109"/>
        <v>1144800</v>
      </c>
      <c r="AV551" s="59">
        <f t="shared" si="110"/>
        <v>698100</v>
      </c>
      <c r="AW551" s="59">
        <f t="shared" si="115"/>
        <v>157300</v>
      </c>
      <c r="AX551" s="60">
        <f t="shared" si="107"/>
        <v>0.70693670886075943</v>
      </c>
      <c r="AY551" s="58">
        <v>1144800</v>
      </c>
    </row>
    <row r="552" spans="1:51" ht="47.25" x14ac:dyDescent="0.25">
      <c r="A552" s="45">
        <v>815</v>
      </c>
      <c r="B552" s="46" t="s">
        <v>3001</v>
      </c>
      <c r="C552" s="47" t="s">
        <v>3002</v>
      </c>
      <c r="D552" s="47" t="s">
        <v>467</v>
      </c>
      <c r="E552" s="48" t="s">
        <v>3003</v>
      </c>
      <c r="F552" s="49" t="s">
        <v>3004</v>
      </c>
      <c r="G552" s="49" t="s">
        <v>3004</v>
      </c>
      <c r="H552" s="50" t="s">
        <v>3004</v>
      </c>
      <c r="I552" s="46" t="s">
        <v>499</v>
      </c>
      <c r="J552" s="46">
        <v>175</v>
      </c>
      <c r="K552" s="49">
        <v>175</v>
      </c>
      <c r="L552" s="49" t="s">
        <v>3005</v>
      </c>
      <c r="M552" s="51">
        <v>739000</v>
      </c>
      <c r="N552" s="51">
        <f t="shared" si="112"/>
        <v>108000</v>
      </c>
      <c r="O552" s="51">
        <v>108000</v>
      </c>
      <c r="P552" s="51">
        <v>847000</v>
      </c>
      <c r="Q552" s="51">
        <f t="shared" si="113"/>
        <v>140400</v>
      </c>
      <c r="R552" s="52">
        <f t="shared" si="114"/>
        <v>879400</v>
      </c>
      <c r="S552" s="53">
        <v>879400</v>
      </c>
      <c r="T552" s="54">
        <v>0</v>
      </c>
      <c r="U552" s="55" t="s">
        <v>471</v>
      </c>
      <c r="V552" s="55" t="s">
        <v>2524</v>
      </c>
      <c r="W552" s="55" t="s">
        <v>173</v>
      </c>
      <c r="X552" s="56">
        <v>43294</v>
      </c>
      <c r="Y552" s="57" t="s">
        <v>7684</v>
      </c>
      <c r="Z552" s="57"/>
      <c r="AA552" s="58"/>
      <c r="AB552" s="58"/>
      <c r="AC552" s="58"/>
      <c r="AD552" s="58"/>
      <c r="AE552" s="58"/>
      <c r="AF552" s="58"/>
      <c r="AG552" s="58">
        <v>2080000</v>
      </c>
      <c r="AH552" s="58">
        <v>2212000</v>
      </c>
      <c r="AI552" s="58"/>
      <c r="AJ552" s="58"/>
      <c r="AK552" s="58"/>
      <c r="AL552" s="58"/>
      <c r="AM552" s="58"/>
      <c r="AN552" s="58"/>
      <c r="AO552" s="58"/>
      <c r="AP552" s="58"/>
      <c r="AQ552" s="58">
        <v>1221000</v>
      </c>
      <c r="AR552" s="59">
        <f t="shared" si="105"/>
        <v>3</v>
      </c>
      <c r="AS552" s="59">
        <f t="shared" si="106"/>
        <v>5513000</v>
      </c>
      <c r="AT552" s="58">
        <f t="shared" si="108"/>
        <v>1837700</v>
      </c>
      <c r="AU552" s="58">
        <f t="shared" si="109"/>
        <v>1221000</v>
      </c>
      <c r="AV552" s="59">
        <f t="shared" si="110"/>
        <v>958300</v>
      </c>
      <c r="AW552" s="59">
        <f t="shared" si="115"/>
        <v>341600</v>
      </c>
      <c r="AX552" s="60">
        <f t="shared" si="107"/>
        <v>1.0897202638162384</v>
      </c>
      <c r="AY552" s="58">
        <v>1221000</v>
      </c>
    </row>
    <row r="553" spans="1:51" ht="47.25" x14ac:dyDescent="0.25">
      <c r="A553" s="45">
        <v>816</v>
      </c>
      <c r="B553" s="46" t="s">
        <v>3006</v>
      </c>
      <c r="C553" s="47" t="s">
        <v>3002</v>
      </c>
      <c r="D553" s="47" t="s">
        <v>467</v>
      </c>
      <c r="E553" s="48" t="s">
        <v>3007</v>
      </c>
      <c r="F553" s="49" t="s">
        <v>3008</v>
      </c>
      <c r="G553" s="49" t="s">
        <v>3008</v>
      </c>
      <c r="H553" s="50" t="s">
        <v>3008</v>
      </c>
      <c r="I553" s="46" t="s">
        <v>499</v>
      </c>
      <c r="J553" s="46">
        <v>175</v>
      </c>
      <c r="K553" s="49">
        <v>175</v>
      </c>
      <c r="L553" s="49" t="s">
        <v>3005</v>
      </c>
      <c r="M553" s="51">
        <v>739000</v>
      </c>
      <c r="N553" s="51">
        <f t="shared" si="112"/>
        <v>108000</v>
      </c>
      <c r="O553" s="51">
        <v>108000</v>
      </c>
      <c r="P553" s="51">
        <v>847000</v>
      </c>
      <c r="Q553" s="51">
        <f t="shared" si="113"/>
        <v>140400</v>
      </c>
      <c r="R553" s="52">
        <f t="shared" si="114"/>
        <v>879400</v>
      </c>
      <c r="S553" s="53">
        <v>879400</v>
      </c>
      <c r="T553" s="54">
        <v>0</v>
      </c>
      <c r="U553" s="55" t="s">
        <v>197</v>
      </c>
      <c r="V553" s="55" t="s">
        <v>2524</v>
      </c>
      <c r="W553" s="55" t="s">
        <v>195</v>
      </c>
      <c r="X553" s="56">
        <v>43294</v>
      </c>
      <c r="Y553" s="57" t="s">
        <v>7684</v>
      </c>
      <c r="Z553" s="57"/>
      <c r="AA553" s="58"/>
      <c r="AB553" s="58"/>
      <c r="AC553" s="58"/>
      <c r="AD553" s="58"/>
      <c r="AE553" s="58"/>
      <c r="AF553" s="58"/>
      <c r="AG553" s="58">
        <v>2080000</v>
      </c>
      <c r="AH553" s="58">
        <v>2212000</v>
      </c>
      <c r="AI553" s="58"/>
      <c r="AJ553" s="58"/>
      <c r="AK553" s="58"/>
      <c r="AL553" s="58"/>
      <c r="AM553" s="58"/>
      <c r="AN553" s="58"/>
      <c r="AO553" s="58"/>
      <c r="AP553" s="58"/>
      <c r="AQ553" s="58">
        <v>1221000</v>
      </c>
      <c r="AR553" s="59">
        <f t="shared" si="105"/>
        <v>3</v>
      </c>
      <c r="AS553" s="59">
        <f t="shared" si="106"/>
        <v>5513000</v>
      </c>
      <c r="AT553" s="58">
        <f t="shared" si="108"/>
        <v>1837700</v>
      </c>
      <c r="AU553" s="58">
        <f t="shared" si="109"/>
        <v>1221000</v>
      </c>
      <c r="AV553" s="59">
        <f t="shared" si="110"/>
        <v>958300</v>
      </c>
      <c r="AW553" s="59">
        <f t="shared" si="115"/>
        <v>341600</v>
      </c>
      <c r="AX553" s="60">
        <f t="shared" si="107"/>
        <v>1.0897202638162384</v>
      </c>
      <c r="AY553" s="58">
        <v>1221000</v>
      </c>
    </row>
    <row r="554" spans="1:51" ht="47.25" x14ac:dyDescent="0.25">
      <c r="A554" s="45">
        <v>818</v>
      </c>
      <c r="B554" s="46" t="s">
        <v>3012</v>
      </c>
      <c r="C554" s="47" t="s">
        <v>3002</v>
      </c>
      <c r="D554" s="47" t="s">
        <v>467</v>
      </c>
      <c r="E554" s="48" t="s">
        <v>3013</v>
      </c>
      <c r="F554" s="49" t="s">
        <v>3014</v>
      </c>
      <c r="G554" s="49" t="s">
        <v>3014</v>
      </c>
      <c r="H554" s="50" t="s">
        <v>3014</v>
      </c>
      <c r="I554" s="46" t="s">
        <v>499</v>
      </c>
      <c r="J554" s="46">
        <v>175</v>
      </c>
      <c r="K554" s="49">
        <v>175</v>
      </c>
      <c r="L554" s="49" t="s">
        <v>3005</v>
      </c>
      <c r="M554" s="51">
        <v>739000</v>
      </c>
      <c r="N554" s="51">
        <f t="shared" si="112"/>
        <v>108000</v>
      </c>
      <c r="O554" s="51">
        <v>108000</v>
      </c>
      <c r="P554" s="51">
        <v>847000</v>
      </c>
      <c r="Q554" s="51">
        <f t="shared" si="113"/>
        <v>140400</v>
      </c>
      <c r="R554" s="52">
        <f t="shared" si="114"/>
        <v>879400</v>
      </c>
      <c r="S554" s="53">
        <v>879400</v>
      </c>
      <c r="T554" s="54" t="s">
        <v>2667</v>
      </c>
      <c r="U554" s="55" t="s">
        <v>2615</v>
      </c>
      <c r="V554" s="55" t="s">
        <v>2524</v>
      </c>
      <c r="W554" s="55" t="s">
        <v>173</v>
      </c>
      <c r="X554" s="56">
        <v>43294</v>
      </c>
      <c r="Y554" s="57" t="s">
        <v>7684</v>
      </c>
      <c r="Z554" s="57"/>
      <c r="AA554" s="58"/>
      <c r="AB554" s="58"/>
      <c r="AC554" s="58"/>
      <c r="AD554" s="58"/>
      <c r="AE554" s="58"/>
      <c r="AF554" s="58"/>
      <c r="AG554" s="58">
        <v>2080000</v>
      </c>
      <c r="AH554" s="58">
        <v>2212000</v>
      </c>
      <c r="AI554" s="58"/>
      <c r="AJ554" s="58"/>
      <c r="AK554" s="58"/>
      <c r="AL554" s="58"/>
      <c r="AM554" s="58"/>
      <c r="AN554" s="58"/>
      <c r="AO554" s="58"/>
      <c r="AP554" s="58"/>
      <c r="AQ554" s="58">
        <v>1221000</v>
      </c>
      <c r="AR554" s="59">
        <f t="shared" si="105"/>
        <v>3</v>
      </c>
      <c r="AS554" s="59">
        <f t="shared" si="106"/>
        <v>5513000</v>
      </c>
      <c r="AT554" s="58">
        <f t="shared" si="108"/>
        <v>1837700</v>
      </c>
      <c r="AU554" s="58">
        <f t="shared" si="109"/>
        <v>1221000</v>
      </c>
      <c r="AV554" s="59">
        <f t="shared" si="110"/>
        <v>958300</v>
      </c>
      <c r="AW554" s="59">
        <f t="shared" si="115"/>
        <v>341600</v>
      </c>
      <c r="AX554" s="60">
        <f t="shared" si="107"/>
        <v>1.0897202638162384</v>
      </c>
      <c r="AY554" s="58">
        <v>1221000</v>
      </c>
    </row>
    <row r="555" spans="1:51" ht="31.5" x14ac:dyDescent="0.25">
      <c r="A555" s="45">
        <v>973</v>
      </c>
      <c r="B555" s="46" t="s">
        <v>3493</v>
      </c>
      <c r="C555" s="47" t="s">
        <v>3491</v>
      </c>
      <c r="D555" s="47" t="s">
        <v>495</v>
      </c>
      <c r="E555" s="48" t="s">
        <v>3494</v>
      </c>
      <c r="F555" s="49" t="s">
        <v>3495</v>
      </c>
      <c r="G555" s="49" t="s">
        <v>3495</v>
      </c>
      <c r="H555" s="50" t="s">
        <v>3495</v>
      </c>
      <c r="I555" s="46" t="s">
        <v>499</v>
      </c>
      <c r="J555" s="46">
        <v>328</v>
      </c>
      <c r="K555" s="49">
        <v>328</v>
      </c>
      <c r="L555" s="49" t="s">
        <v>3492</v>
      </c>
      <c r="M555" s="51">
        <v>409000</v>
      </c>
      <c r="N555" s="51">
        <f t="shared" si="112"/>
        <v>206000</v>
      </c>
      <c r="O555" s="51">
        <v>206608.69565217401</v>
      </c>
      <c r="P555" s="51">
        <v>615000</v>
      </c>
      <c r="Q555" s="51">
        <f t="shared" si="113"/>
        <v>268591.30434782623</v>
      </c>
      <c r="R555" s="52">
        <f t="shared" si="114"/>
        <v>677591.30434782617</v>
      </c>
      <c r="S555" s="53">
        <v>677500</v>
      </c>
      <c r="T555" s="54">
        <v>0</v>
      </c>
      <c r="U555" s="55" t="s">
        <v>26</v>
      </c>
      <c r="V555" s="55" t="s">
        <v>2524</v>
      </c>
      <c r="W555" s="55" t="s">
        <v>27</v>
      </c>
      <c r="X555" s="56">
        <v>43294</v>
      </c>
      <c r="Y555" s="57" t="s">
        <v>7684</v>
      </c>
      <c r="Z555" s="57"/>
      <c r="AA555" s="58"/>
      <c r="AB555" s="58"/>
      <c r="AC555" s="58"/>
      <c r="AD555" s="58"/>
      <c r="AE555" s="58"/>
      <c r="AF555" s="58"/>
      <c r="AG555" s="58">
        <v>1350000</v>
      </c>
      <c r="AH555" s="58">
        <v>1595000</v>
      </c>
      <c r="AI555" s="58"/>
      <c r="AJ555" s="58"/>
      <c r="AK555" s="58"/>
      <c r="AL555" s="58"/>
      <c r="AM555" s="58"/>
      <c r="AN555" s="58"/>
      <c r="AO555" s="58"/>
      <c r="AP555" s="58"/>
      <c r="AQ555" s="58">
        <v>1280000</v>
      </c>
      <c r="AR555" s="59">
        <f t="shared" si="105"/>
        <v>3</v>
      </c>
      <c r="AS555" s="59">
        <f t="shared" si="106"/>
        <v>4225000</v>
      </c>
      <c r="AT555" s="58">
        <f t="shared" si="108"/>
        <v>1408300</v>
      </c>
      <c r="AU555" s="58">
        <f t="shared" si="109"/>
        <v>1280000</v>
      </c>
      <c r="AV555" s="59">
        <f t="shared" si="110"/>
        <v>730800</v>
      </c>
      <c r="AW555" s="59">
        <f t="shared" si="115"/>
        <v>602500</v>
      </c>
      <c r="AX555" s="60">
        <f t="shared" si="107"/>
        <v>1.0786715867158669</v>
      </c>
      <c r="AY555" s="58">
        <v>1280000</v>
      </c>
    </row>
    <row r="556" spans="1:51" ht="31.5" x14ac:dyDescent="0.25">
      <c r="A556" s="45">
        <v>2246</v>
      </c>
      <c r="B556" s="46"/>
      <c r="C556" s="47"/>
      <c r="D556" s="47" t="s">
        <v>7308</v>
      </c>
      <c r="E556" s="62">
        <v>9.1120000000000001</v>
      </c>
      <c r="F556" s="49" t="s">
        <v>7232</v>
      </c>
      <c r="G556" s="49" t="e">
        <f>VLOOKUP(F556,'[1]PL3. DVKT&amp;XN'!$G$10:$H$9285,2,0)</f>
        <v>#N/A</v>
      </c>
      <c r="H556" s="50"/>
      <c r="I556" s="46"/>
      <c r="J556" s="46"/>
      <c r="K556" s="49"/>
      <c r="L556" s="49"/>
      <c r="M556" s="51"/>
      <c r="N556" s="51"/>
      <c r="O556" s="51"/>
      <c r="P556" s="51"/>
      <c r="Q556" s="51"/>
      <c r="R556" s="52"/>
      <c r="S556" s="61">
        <v>0</v>
      </c>
      <c r="T556" s="54"/>
      <c r="U556" s="55"/>
      <c r="V556" s="55"/>
      <c r="W556" s="55"/>
      <c r="X556" s="56"/>
      <c r="Y556" s="57" t="s">
        <v>7684</v>
      </c>
      <c r="Z556" s="57"/>
      <c r="AA556" s="58">
        <v>2060000</v>
      </c>
      <c r="AB556" s="58">
        <v>1500000</v>
      </c>
      <c r="AC556" s="58"/>
      <c r="AD556" s="58" t="s">
        <v>7758</v>
      </c>
      <c r="AE556" s="58"/>
      <c r="AF556" s="58"/>
      <c r="AG556" s="58">
        <v>1500000</v>
      </c>
      <c r="AH556" s="58">
        <v>1979000</v>
      </c>
      <c r="AI556" s="58"/>
      <c r="AJ556" s="58">
        <v>1300000</v>
      </c>
      <c r="AK556" s="58"/>
      <c r="AL556" s="58"/>
      <c r="AM556" s="58"/>
      <c r="AN556" s="58"/>
      <c r="AO556" s="58"/>
      <c r="AP556" s="58"/>
      <c r="AQ556" s="58">
        <v>1500000</v>
      </c>
      <c r="AR556" s="59">
        <f t="shared" si="105"/>
        <v>6</v>
      </c>
      <c r="AS556" s="59">
        <f t="shared" si="106"/>
        <v>9839000</v>
      </c>
      <c r="AT556" s="58">
        <f t="shared" si="108"/>
        <v>1639800</v>
      </c>
      <c r="AU556" s="58">
        <f t="shared" si="109"/>
        <v>1300000</v>
      </c>
      <c r="AV556" s="59">
        <f t="shared" si="110"/>
        <v>1639800</v>
      </c>
      <c r="AW556" s="59">
        <f>AT556-S556</f>
        <v>1639800</v>
      </c>
      <c r="AX556" s="60" t="e">
        <f t="shared" si="107"/>
        <v>#DIV/0!</v>
      </c>
      <c r="AY556" s="58">
        <v>1300000</v>
      </c>
    </row>
    <row r="557" spans="1:51" x14ac:dyDescent="0.25">
      <c r="A557" s="45">
        <v>1288</v>
      </c>
      <c r="B557" s="46" t="s">
        <v>4355</v>
      </c>
      <c r="C557" s="47" t="s">
        <v>4356</v>
      </c>
      <c r="D557" s="47" t="s">
        <v>1945</v>
      </c>
      <c r="E557" s="48" t="s">
        <v>4357</v>
      </c>
      <c r="F557" s="49" t="s">
        <v>4358</v>
      </c>
      <c r="G557" s="49" t="s">
        <v>4358</v>
      </c>
      <c r="H557" s="50" t="s">
        <v>4358</v>
      </c>
      <c r="I557" s="46" t="s">
        <v>499</v>
      </c>
      <c r="J557" s="46">
        <v>601</v>
      </c>
      <c r="K557" s="49">
        <v>601</v>
      </c>
      <c r="L557" s="49" t="s">
        <v>4358</v>
      </c>
      <c r="M557" s="51">
        <v>819000</v>
      </c>
      <c r="N557" s="51">
        <f t="shared" ref="N557:N588" si="116">P557-M557</f>
        <v>200000</v>
      </c>
      <c r="O557" s="51">
        <v>200347.82608695599</v>
      </c>
      <c r="P557" s="51">
        <v>1019000</v>
      </c>
      <c r="Q557" s="51">
        <f t="shared" ref="Q557:Q588" si="117">+O557/1800000*2340000</f>
        <v>260452.17391304276</v>
      </c>
      <c r="R557" s="52">
        <f t="shared" ref="R557:R588" si="118">+M557+Q557</f>
        <v>1079452.1739130428</v>
      </c>
      <c r="S557" s="53">
        <v>1079400</v>
      </c>
      <c r="T557" s="54">
        <v>0</v>
      </c>
      <c r="U557" s="55" t="s">
        <v>26</v>
      </c>
      <c r="V557" s="55" t="s">
        <v>23</v>
      </c>
      <c r="W557" s="55" t="s">
        <v>27</v>
      </c>
      <c r="X557" s="56">
        <v>43294</v>
      </c>
      <c r="Y557" s="57" t="s">
        <v>7684</v>
      </c>
      <c r="Z557" s="57"/>
      <c r="AA557" s="58"/>
      <c r="AB557" s="58"/>
      <c r="AC557" s="58"/>
      <c r="AD557" s="58"/>
      <c r="AE557" s="58"/>
      <c r="AF557" s="58"/>
      <c r="AG557" s="58">
        <v>1700000</v>
      </c>
      <c r="AH557" s="58">
        <v>5332000</v>
      </c>
      <c r="AI557" s="58"/>
      <c r="AJ557" s="58"/>
      <c r="AK557" s="58"/>
      <c r="AL557" s="58"/>
      <c r="AM557" s="58"/>
      <c r="AN557" s="58"/>
      <c r="AO557" s="58"/>
      <c r="AP557" s="58"/>
      <c r="AQ557" s="58">
        <v>1421000</v>
      </c>
      <c r="AR557" s="59">
        <f t="shared" si="105"/>
        <v>3</v>
      </c>
      <c r="AS557" s="59">
        <f t="shared" si="106"/>
        <v>8453000</v>
      </c>
      <c r="AT557" s="58">
        <f t="shared" si="108"/>
        <v>2817700</v>
      </c>
      <c r="AU557" s="58">
        <f t="shared" si="109"/>
        <v>1421000</v>
      </c>
      <c r="AV557" s="59">
        <f t="shared" si="110"/>
        <v>1738300</v>
      </c>
      <c r="AW557" s="59">
        <f t="shared" ref="AW557:AW587" si="119">AU557-S557</f>
        <v>341600</v>
      </c>
      <c r="AX557" s="60">
        <f t="shared" si="107"/>
        <v>1.610431721326663</v>
      </c>
      <c r="AY557" s="58">
        <v>1421000</v>
      </c>
    </row>
    <row r="558" spans="1:51" ht="31.5" x14ac:dyDescent="0.25">
      <c r="A558" s="45">
        <v>1558</v>
      </c>
      <c r="B558" s="46" t="s">
        <v>5073</v>
      </c>
      <c r="C558" s="47" t="s">
        <v>5069</v>
      </c>
      <c r="D558" s="47" t="s">
        <v>549</v>
      </c>
      <c r="E558" s="48" t="s">
        <v>5074</v>
      </c>
      <c r="F558" s="49" t="s">
        <v>5071</v>
      </c>
      <c r="G558" s="49" t="s">
        <v>5071</v>
      </c>
      <c r="H558" s="50" t="s">
        <v>5071</v>
      </c>
      <c r="I558" s="46" t="s">
        <v>25</v>
      </c>
      <c r="J558" s="46">
        <v>815</v>
      </c>
      <c r="K558" s="49">
        <v>815</v>
      </c>
      <c r="L558" s="49" t="s">
        <v>5072</v>
      </c>
      <c r="M558" s="51">
        <v>932000</v>
      </c>
      <c r="N558" s="51">
        <f t="shared" si="116"/>
        <v>208000</v>
      </c>
      <c r="O558" s="51">
        <v>208173.91304347801</v>
      </c>
      <c r="P558" s="51">
        <v>1140000</v>
      </c>
      <c r="Q558" s="51">
        <f t="shared" si="117"/>
        <v>270626.08695652138</v>
      </c>
      <c r="R558" s="52">
        <f t="shared" si="118"/>
        <v>1202626.0869565215</v>
      </c>
      <c r="S558" s="53">
        <v>1202600</v>
      </c>
      <c r="T558" s="54">
        <v>0</v>
      </c>
      <c r="U558" s="55" t="s">
        <v>199</v>
      </c>
      <c r="V558" s="55" t="s">
        <v>4643</v>
      </c>
      <c r="W558" s="55" t="s">
        <v>173</v>
      </c>
      <c r="X558" s="56">
        <v>43294</v>
      </c>
      <c r="Y558" s="57" t="s">
        <v>7684</v>
      </c>
      <c r="Z558" s="57"/>
      <c r="AA558" s="58"/>
      <c r="AB558" s="58"/>
      <c r="AC558" s="58"/>
      <c r="AD558" s="58"/>
      <c r="AE558" s="58"/>
      <c r="AF558" s="58"/>
      <c r="AG558" s="58">
        <v>5000000</v>
      </c>
      <c r="AH558" s="58">
        <v>4880000</v>
      </c>
      <c r="AI558" s="58"/>
      <c r="AJ558" s="58"/>
      <c r="AK558" s="58"/>
      <c r="AL558" s="58"/>
      <c r="AM558" s="58"/>
      <c r="AN558" s="58"/>
      <c r="AO558" s="58"/>
      <c r="AP558" s="58"/>
      <c r="AQ558" s="58">
        <v>1598000</v>
      </c>
      <c r="AR558" s="59">
        <f t="shared" si="105"/>
        <v>3</v>
      </c>
      <c r="AS558" s="59">
        <f t="shared" si="106"/>
        <v>11478000</v>
      </c>
      <c r="AT558" s="58">
        <f t="shared" si="108"/>
        <v>3826000</v>
      </c>
      <c r="AU558" s="58">
        <f t="shared" si="109"/>
        <v>1598000</v>
      </c>
      <c r="AV558" s="59">
        <f t="shared" si="110"/>
        <v>2623400</v>
      </c>
      <c r="AW558" s="59">
        <f t="shared" si="119"/>
        <v>395400</v>
      </c>
      <c r="AX558" s="60">
        <f t="shared" si="107"/>
        <v>2.1814402128721104</v>
      </c>
      <c r="AY558" s="58">
        <v>1598000</v>
      </c>
    </row>
    <row r="559" spans="1:51" ht="31.5" x14ac:dyDescent="0.25">
      <c r="A559" s="45">
        <v>748</v>
      </c>
      <c r="B559" s="46" t="s">
        <v>2771</v>
      </c>
      <c r="C559" s="47" t="s">
        <v>2768</v>
      </c>
      <c r="D559" s="47" t="s">
        <v>495</v>
      </c>
      <c r="E559" s="48" t="s">
        <v>2762</v>
      </c>
      <c r="F559" s="49" t="s">
        <v>2747</v>
      </c>
      <c r="G559" s="49" t="s">
        <v>2772</v>
      </c>
      <c r="H559" s="50" t="s">
        <v>2747</v>
      </c>
      <c r="I559" s="46" t="s">
        <v>499</v>
      </c>
      <c r="J559" s="46">
        <v>135</v>
      </c>
      <c r="K559" s="49">
        <v>135</v>
      </c>
      <c r="L559" s="49" t="s">
        <v>2770</v>
      </c>
      <c r="M559" s="51">
        <v>1009000</v>
      </c>
      <c r="N559" s="51">
        <f t="shared" si="116"/>
        <v>150000</v>
      </c>
      <c r="O559" s="51">
        <v>150260.869565217</v>
      </c>
      <c r="P559" s="51">
        <v>1159000</v>
      </c>
      <c r="Q559" s="51">
        <f t="shared" si="117"/>
        <v>195339.1304347821</v>
      </c>
      <c r="R559" s="52">
        <f t="shared" si="118"/>
        <v>1204339.130434782</v>
      </c>
      <c r="S559" s="53">
        <v>1204300</v>
      </c>
      <c r="T559" s="54">
        <v>0</v>
      </c>
      <c r="U559" s="55" t="s">
        <v>471</v>
      </c>
      <c r="V559" s="55" t="s">
        <v>1197</v>
      </c>
      <c r="W559" s="55" t="s">
        <v>173</v>
      </c>
      <c r="X559" s="56">
        <v>43294</v>
      </c>
      <c r="Y559" s="57" t="s">
        <v>7684</v>
      </c>
      <c r="Z559" s="57"/>
      <c r="AA559" s="58"/>
      <c r="AB559" s="58"/>
      <c r="AC559" s="58"/>
      <c r="AD559" s="58"/>
      <c r="AE559" s="58"/>
      <c r="AF559" s="58"/>
      <c r="AG559" s="58">
        <v>1600000</v>
      </c>
      <c r="AH559" s="58">
        <v>1710000</v>
      </c>
      <c r="AI559" s="58"/>
      <c r="AJ559" s="58"/>
      <c r="AK559" s="58"/>
      <c r="AL559" s="58"/>
      <c r="AM559" s="58"/>
      <c r="AN559" s="58"/>
      <c r="AO559" s="58"/>
      <c r="AP559" s="58"/>
      <c r="AQ559" s="58">
        <v>1658000</v>
      </c>
      <c r="AR559" s="59">
        <f t="shared" si="105"/>
        <v>3</v>
      </c>
      <c r="AS559" s="59">
        <f t="shared" si="106"/>
        <v>4968000</v>
      </c>
      <c r="AT559" s="58">
        <f t="shared" si="108"/>
        <v>1656000</v>
      </c>
      <c r="AU559" s="58">
        <f t="shared" si="109"/>
        <v>1600000</v>
      </c>
      <c r="AV559" s="59">
        <f t="shared" si="110"/>
        <v>451700</v>
      </c>
      <c r="AW559" s="59">
        <f t="shared" si="119"/>
        <v>395700</v>
      </c>
      <c r="AX559" s="60">
        <f t="shared" si="107"/>
        <v>0.37507265631487163</v>
      </c>
      <c r="AY559" s="58">
        <v>1600000</v>
      </c>
    </row>
    <row r="560" spans="1:51" ht="157.5" x14ac:dyDescent="0.25">
      <c r="A560" s="45">
        <v>612</v>
      </c>
      <c r="B560" s="46" t="s">
        <v>2278</v>
      </c>
      <c r="C560" s="47" t="s">
        <v>2279</v>
      </c>
      <c r="D560" s="47" t="s">
        <v>467</v>
      </c>
      <c r="E560" s="48" t="s">
        <v>2280</v>
      </c>
      <c r="F560" s="49" t="s">
        <v>2281</v>
      </c>
      <c r="G560" s="49" t="s">
        <v>2282</v>
      </c>
      <c r="H560" s="50" t="s">
        <v>2281</v>
      </c>
      <c r="I560" s="46"/>
      <c r="J560" s="46">
        <v>68</v>
      </c>
      <c r="K560" s="49">
        <v>68</v>
      </c>
      <c r="L560" s="49" t="s">
        <v>2283</v>
      </c>
      <c r="M560" s="51">
        <v>1259810</v>
      </c>
      <c r="N560" s="51">
        <f t="shared" si="116"/>
        <v>62190</v>
      </c>
      <c r="O560" s="51">
        <v>62906.086956521802</v>
      </c>
      <c r="P560" s="51">
        <v>1322000</v>
      </c>
      <c r="Q560" s="51">
        <f t="shared" si="117"/>
        <v>81777.913043478344</v>
      </c>
      <c r="R560" s="52">
        <f t="shared" si="118"/>
        <v>1341587.9130434783</v>
      </c>
      <c r="S560" s="53">
        <v>1341500</v>
      </c>
      <c r="T560" s="54" t="s">
        <v>1805</v>
      </c>
      <c r="U560" s="55" t="s">
        <v>471</v>
      </c>
      <c r="V560" s="55" t="s">
        <v>1197</v>
      </c>
      <c r="W560" s="55" t="s">
        <v>173</v>
      </c>
      <c r="X560" s="56">
        <v>43294</v>
      </c>
      <c r="Y560" s="57" t="s">
        <v>7684</v>
      </c>
      <c r="Z560" s="57"/>
      <c r="AA560" s="58">
        <v>1740000</v>
      </c>
      <c r="AB560" s="58"/>
      <c r="AC560" s="58"/>
      <c r="AD560" s="58"/>
      <c r="AE560" s="58"/>
      <c r="AF560" s="58"/>
      <c r="AG560" s="58"/>
      <c r="AH560" s="58"/>
      <c r="AI560" s="58"/>
      <c r="AJ560" s="58">
        <v>1622000</v>
      </c>
      <c r="AK560" s="58"/>
      <c r="AL560" s="58"/>
      <c r="AM560" s="58"/>
      <c r="AN560" s="58"/>
      <c r="AO560" s="58"/>
      <c r="AP560" s="58"/>
      <c r="AQ560" s="58">
        <v>2009000</v>
      </c>
      <c r="AR560" s="59">
        <f t="shared" si="105"/>
        <v>3</v>
      </c>
      <c r="AS560" s="59">
        <f t="shared" si="106"/>
        <v>5371000</v>
      </c>
      <c r="AT560" s="58">
        <f t="shared" si="108"/>
        <v>1790300</v>
      </c>
      <c r="AU560" s="58">
        <f t="shared" si="109"/>
        <v>1622000</v>
      </c>
      <c r="AV560" s="59">
        <f t="shared" si="110"/>
        <v>448800</v>
      </c>
      <c r="AW560" s="59">
        <f t="shared" si="119"/>
        <v>280500</v>
      </c>
      <c r="AX560" s="60">
        <f t="shared" si="107"/>
        <v>0.33455087588520316</v>
      </c>
      <c r="AY560" s="58">
        <v>1622000</v>
      </c>
    </row>
    <row r="561" spans="1:51" ht="157.5" x14ac:dyDescent="0.25">
      <c r="A561" s="45">
        <v>613</v>
      </c>
      <c r="B561" s="46" t="s">
        <v>2284</v>
      </c>
      <c r="C561" s="47" t="s">
        <v>2279</v>
      </c>
      <c r="D561" s="47" t="s">
        <v>467</v>
      </c>
      <c r="E561" s="48" t="s">
        <v>2285</v>
      </c>
      <c r="F561" s="49" t="s">
        <v>2286</v>
      </c>
      <c r="G561" s="49" t="s">
        <v>2287</v>
      </c>
      <c r="H561" s="50" t="s">
        <v>2286</v>
      </c>
      <c r="I561" s="46"/>
      <c r="J561" s="46">
        <v>68</v>
      </c>
      <c r="K561" s="49">
        <v>68</v>
      </c>
      <c r="L561" s="49" t="s">
        <v>2283</v>
      </c>
      <c r="M561" s="51">
        <v>1259810</v>
      </c>
      <c r="N561" s="51">
        <f t="shared" si="116"/>
        <v>62190</v>
      </c>
      <c r="O561" s="51">
        <v>62906.086956521802</v>
      </c>
      <c r="P561" s="51">
        <v>1322000</v>
      </c>
      <c r="Q561" s="51">
        <f t="shared" si="117"/>
        <v>81777.913043478344</v>
      </c>
      <c r="R561" s="52">
        <f t="shared" si="118"/>
        <v>1341587.9130434783</v>
      </c>
      <c r="S561" s="53">
        <v>1341500</v>
      </c>
      <c r="T561" s="54" t="s">
        <v>1805</v>
      </c>
      <c r="U561" s="55" t="s">
        <v>471</v>
      </c>
      <c r="V561" s="55" t="s">
        <v>1197</v>
      </c>
      <c r="W561" s="55" t="s">
        <v>173</v>
      </c>
      <c r="X561" s="56">
        <v>43294</v>
      </c>
      <c r="Y561" s="57" t="s">
        <v>7684</v>
      </c>
      <c r="Z561" s="57"/>
      <c r="AA561" s="58">
        <v>1740000</v>
      </c>
      <c r="AB561" s="58"/>
      <c r="AC561" s="58"/>
      <c r="AD561" s="58"/>
      <c r="AE561" s="58"/>
      <c r="AF561" s="58"/>
      <c r="AG561" s="58">
        <v>2000000</v>
      </c>
      <c r="AH561" s="58"/>
      <c r="AI561" s="58"/>
      <c r="AJ561" s="58">
        <v>1622000</v>
      </c>
      <c r="AK561" s="58"/>
      <c r="AL561" s="58"/>
      <c r="AM561" s="58"/>
      <c r="AN561" s="58"/>
      <c r="AO561" s="58"/>
      <c r="AP561" s="58"/>
      <c r="AQ561" s="58">
        <v>2009000</v>
      </c>
      <c r="AR561" s="59">
        <f t="shared" si="105"/>
        <v>4</v>
      </c>
      <c r="AS561" s="59">
        <f t="shared" si="106"/>
        <v>7371000</v>
      </c>
      <c r="AT561" s="58">
        <f t="shared" si="108"/>
        <v>1842800</v>
      </c>
      <c r="AU561" s="58">
        <f t="shared" si="109"/>
        <v>1622000</v>
      </c>
      <c r="AV561" s="59">
        <f t="shared" si="110"/>
        <v>501300</v>
      </c>
      <c r="AW561" s="59">
        <f t="shared" si="119"/>
        <v>280500</v>
      </c>
      <c r="AX561" s="60">
        <f t="shared" si="107"/>
        <v>0.37368617219530376</v>
      </c>
      <c r="AY561" s="58">
        <v>1622000</v>
      </c>
    </row>
    <row r="562" spans="1:51" ht="157.5" x14ac:dyDescent="0.25">
      <c r="A562" s="45">
        <v>614</v>
      </c>
      <c r="B562" s="46" t="s">
        <v>2288</v>
      </c>
      <c r="C562" s="47" t="s">
        <v>2279</v>
      </c>
      <c r="D562" s="47" t="s">
        <v>467</v>
      </c>
      <c r="E562" s="48" t="s">
        <v>2289</v>
      </c>
      <c r="F562" s="49" t="s">
        <v>2290</v>
      </c>
      <c r="G562" s="49" t="s">
        <v>2291</v>
      </c>
      <c r="H562" s="50" t="s">
        <v>2290</v>
      </c>
      <c r="I562" s="46"/>
      <c r="J562" s="46">
        <v>68</v>
      </c>
      <c r="K562" s="49">
        <v>68</v>
      </c>
      <c r="L562" s="49" t="s">
        <v>2283</v>
      </c>
      <c r="M562" s="51">
        <v>1259810</v>
      </c>
      <c r="N562" s="51">
        <f t="shared" si="116"/>
        <v>62190</v>
      </c>
      <c r="O562" s="51">
        <v>62906.086956521802</v>
      </c>
      <c r="P562" s="51">
        <v>1322000</v>
      </c>
      <c r="Q562" s="51">
        <f t="shared" si="117"/>
        <v>81777.913043478344</v>
      </c>
      <c r="R562" s="52">
        <f t="shared" si="118"/>
        <v>1341587.9130434783</v>
      </c>
      <c r="S562" s="53">
        <v>1341500</v>
      </c>
      <c r="T562" s="54" t="s">
        <v>1805</v>
      </c>
      <c r="U562" s="55" t="s">
        <v>471</v>
      </c>
      <c r="V562" s="55" t="s">
        <v>1197</v>
      </c>
      <c r="W562" s="55" t="s">
        <v>173</v>
      </c>
      <c r="X562" s="56">
        <v>43294</v>
      </c>
      <c r="Y562" s="57" t="s">
        <v>7684</v>
      </c>
      <c r="Z562" s="57"/>
      <c r="AA562" s="58">
        <v>1740000</v>
      </c>
      <c r="AB562" s="58"/>
      <c r="AC562" s="58"/>
      <c r="AD562" s="58"/>
      <c r="AE562" s="58"/>
      <c r="AF562" s="58"/>
      <c r="AG562" s="58">
        <v>2000000</v>
      </c>
      <c r="AH562" s="58"/>
      <c r="AI562" s="58"/>
      <c r="AJ562" s="58">
        <v>1622000</v>
      </c>
      <c r="AK562" s="58"/>
      <c r="AL562" s="58"/>
      <c r="AM562" s="58"/>
      <c r="AN562" s="58"/>
      <c r="AO562" s="58"/>
      <c r="AP562" s="58"/>
      <c r="AQ562" s="58">
        <v>2009000</v>
      </c>
      <c r="AR562" s="59">
        <f t="shared" si="105"/>
        <v>4</v>
      </c>
      <c r="AS562" s="59">
        <f t="shared" si="106"/>
        <v>7371000</v>
      </c>
      <c r="AT562" s="58">
        <f t="shared" si="108"/>
        <v>1842800</v>
      </c>
      <c r="AU562" s="58">
        <f t="shared" si="109"/>
        <v>1622000</v>
      </c>
      <c r="AV562" s="59">
        <f t="shared" si="110"/>
        <v>501300</v>
      </c>
      <c r="AW562" s="59">
        <f t="shared" si="119"/>
        <v>280500</v>
      </c>
      <c r="AX562" s="60">
        <f t="shared" si="107"/>
        <v>0.37368617219530376</v>
      </c>
      <c r="AY562" s="58">
        <v>1622000</v>
      </c>
    </row>
    <row r="563" spans="1:51" ht="157.5" x14ac:dyDescent="0.25">
      <c r="A563" s="45">
        <v>615</v>
      </c>
      <c r="B563" s="46" t="s">
        <v>2292</v>
      </c>
      <c r="C563" s="47" t="s">
        <v>2279</v>
      </c>
      <c r="D563" s="47" t="s">
        <v>467</v>
      </c>
      <c r="E563" s="48" t="s">
        <v>2293</v>
      </c>
      <c r="F563" s="49" t="s">
        <v>2294</v>
      </c>
      <c r="G563" s="49" t="s">
        <v>2295</v>
      </c>
      <c r="H563" s="50" t="s">
        <v>2294</v>
      </c>
      <c r="I563" s="46"/>
      <c r="J563" s="46">
        <v>68</v>
      </c>
      <c r="K563" s="49">
        <v>68</v>
      </c>
      <c r="L563" s="49" t="s">
        <v>2283</v>
      </c>
      <c r="M563" s="51">
        <v>1259810</v>
      </c>
      <c r="N563" s="51">
        <f t="shared" si="116"/>
        <v>62190</v>
      </c>
      <c r="O563" s="51">
        <v>62906.086956521802</v>
      </c>
      <c r="P563" s="51">
        <v>1322000</v>
      </c>
      <c r="Q563" s="51">
        <f t="shared" si="117"/>
        <v>81777.913043478344</v>
      </c>
      <c r="R563" s="52">
        <f t="shared" si="118"/>
        <v>1341587.9130434783</v>
      </c>
      <c r="S563" s="53">
        <v>1341500</v>
      </c>
      <c r="T563" s="54" t="s">
        <v>1805</v>
      </c>
      <c r="U563" s="55" t="s">
        <v>471</v>
      </c>
      <c r="V563" s="55" t="s">
        <v>1197</v>
      </c>
      <c r="W563" s="55" t="s">
        <v>173</v>
      </c>
      <c r="X563" s="56">
        <v>43294</v>
      </c>
      <c r="Y563" s="57" t="s">
        <v>7684</v>
      </c>
      <c r="Z563" s="57"/>
      <c r="AA563" s="58">
        <v>1740000</v>
      </c>
      <c r="AB563" s="58"/>
      <c r="AC563" s="58"/>
      <c r="AD563" s="58"/>
      <c r="AE563" s="58"/>
      <c r="AF563" s="58"/>
      <c r="AG563" s="58">
        <v>2000000</v>
      </c>
      <c r="AH563" s="58"/>
      <c r="AI563" s="58"/>
      <c r="AJ563" s="58">
        <v>1622000</v>
      </c>
      <c r="AK563" s="58"/>
      <c r="AL563" s="58"/>
      <c r="AM563" s="58"/>
      <c r="AN563" s="58"/>
      <c r="AO563" s="58"/>
      <c r="AP563" s="58"/>
      <c r="AQ563" s="58">
        <v>2009000</v>
      </c>
      <c r="AR563" s="59">
        <f t="shared" si="105"/>
        <v>4</v>
      </c>
      <c r="AS563" s="59">
        <f t="shared" si="106"/>
        <v>7371000</v>
      </c>
      <c r="AT563" s="58">
        <f t="shared" si="108"/>
        <v>1842800</v>
      </c>
      <c r="AU563" s="58">
        <f t="shared" si="109"/>
        <v>1622000</v>
      </c>
      <c r="AV563" s="59">
        <f t="shared" si="110"/>
        <v>501300</v>
      </c>
      <c r="AW563" s="59">
        <f t="shared" si="119"/>
        <v>280500</v>
      </c>
      <c r="AX563" s="60">
        <f t="shared" si="107"/>
        <v>0.37368617219530376</v>
      </c>
      <c r="AY563" s="58">
        <v>1622000</v>
      </c>
    </row>
    <row r="564" spans="1:51" ht="157.5" x14ac:dyDescent="0.25">
      <c r="A564" s="45">
        <v>616</v>
      </c>
      <c r="B564" s="46" t="s">
        <v>2296</v>
      </c>
      <c r="C564" s="47" t="s">
        <v>2279</v>
      </c>
      <c r="D564" s="47" t="s">
        <v>467</v>
      </c>
      <c r="E564" s="48" t="s">
        <v>2297</v>
      </c>
      <c r="F564" s="49" t="s">
        <v>2298</v>
      </c>
      <c r="G564" s="49" t="s">
        <v>2299</v>
      </c>
      <c r="H564" s="50" t="s">
        <v>2298</v>
      </c>
      <c r="I564" s="46"/>
      <c r="J564" s="46">
        <v>68</v>
      </c>
      <c r="K564" s="49">
        <v>68</v>
      </c>
      <c r="L564" s="49" t="s">
        <v>2283</v>
      </c>
      <c r="M564" s="51">
        <v>1259810</v>
      </c>
      <c r="N564" s="51">
        <f t="shared" si="116"/>
        <v>62190</v>
      </c>
      <c r="O564" s="51">
        <v>62906.086956521802</v>
      </c>
      <c r="P564" s="51">
        <v>1322000</v>
      </c>
      <c r="Q564" s="51">
        <f t="shared" si="117"/>
        <v>81777.913043478344</v>
      </c>
      <c r="R564" s="52">
        <f t="shared" si="118"/>
        <v>1341587.9130434783</v>
      </c>
      <c r="S564" s="53">
        <v>1341500</v>
      </c>
      <c r="T564" s="54" t="s">
        <v>1805</v>
      </c>
      <c r="U564" s="55" t="s">
        <v>471</v>
      </c>
      <c r="V564" s="55" t="s">
        <v>1197</v>
      </c>
      <c r="W564" s="55" t="s">
        <v>173</v>
      </c>
      <c r="X564" s="56">
        <v>43294</v>
      </c>
      <c r="Y564" s="57" t="s">
        <v>7684</v>
      </c>
      <c r="Z564" s="57"/>
      <c r="AA564" s="58">
        <v>1740000</v>
      </c>
      <c r="AB564" s="58"/>
      <c r="AC564" s="58"/>
      <c r="AD564" s="58"/>
      <c r="AE564" s="58"/>
      <c r="AF564" s="58"/>
      <c r="AG564" s="58"/>
      <c r="AH564" s="58"/>
      <c r="AI564" s="58"/>
      <c r="AJ564" s="58">
        <v>1622000</v>
      </c>
      <c r="AK564" s="58"/>
      <c r="AL564" s="58"/>
      <c r="AM564" s="58"/>
      <c r="AN564" s="58"/>
      <c r="AO564" s="58"/>
      <c r="AP564" s="58"/>
      <c r="AQ564" s="58">
        <v>2009000</v>
      </c>
      <c r="AR564" s="59">
        <f t="shared" si="105"/>
        <v>3</v>
      </c>
      <c r="AS564" s="59">
        <f t="shared" si="106"/>
        <v>5371000</v>
      </c>
      <c r="AT564" s="58">
        <f t="shared" si="108"/>
        <v>1790300</v>
      </c>
      <c r="AU564" s="58">
        <f t="shared" si="109"/>
        <v>1622000</v>
      </c>
      <c r="AV564" s="59">
        <f t="shared" si="110"/>
        <v>448800</v>
      </c>
      <c r="AW564" s="59">
        <f t="shared" si="119"/>
        <v>280500</v>
      </c>
      <c r="AX564" s="60">
        <f t="shared" si="107"/>
        <v>0.33455087588520316</v>
      </c>
      <c r="AY564" s="58">
        <v>1622000</v>
      </c>
    </row>
    <row r="565" spans="1:51" ht="157.5" x14ac:dyDescent="0.25">
      <c r="A565" s="45">
        <v>617</v>
      </c>
      <c r="B565" s="46" t="s">
        <v>2300</v>
      </c>
      <c r="C565" s="47" t="s">
        <v>2279</v>
      </c>
      <c r="D565" s="47" t="s">
        <v>467</v>
      </c>
      <c r="E565" s="48" t="s">
        <v>2301</v>
      </c>
      <c r="F565" s="49" t="s">
        <v>2302</v>
      </c>
      <c r="G565" s="49" t="s">
        <v>2303</v>
      </c>
      <c r="H565" s="50" t="s">
        <v>2302</v>
      </c>
      <c r="I565" s="46"/>
      <c r="J565" s="46">
        <v>68</v>
      </c>
      <c r="K565" s="49">
        <v>68</v>
      </c>
      <c r="L565" s="49" t="s">
        <v>2283</v>
      </c>
      <c r="M565" s="51">
        <v>1259810</v>
      </c>
      <c r="N565" s="51">
        <f t="shared" si="116"/>
        <v>62190</v>
      </c>
      <c r="O565" s="51">
        <v>62906.086956521802</v>
      </c>
      <c r="P565" s="51">
        <v>1322000</v>
      </c>
      <c r="Q565" s="51">
        <f t="shared" si="117"/>
        <v>81777.913043478344</v>
      </c>
      <c r="R565" s="52">
        <f t="shared" si="118"/>
        <v>1341587.9130434783</v>
      </c>
      <c r="S565" s="53">
        <v>1341500</v>
      </c>
      <c r="T565" s="54" t="s">
        <v>1805</v>
      </c>
      <c r="U565" s="55" t="s">
        <v>471</v>
      </c>
      <c r="V565" s="55" t="s">
        <v>1197</v>
      </c>
      <c r="W565" s="55" t="s">
        <v>29</v>
      </c>
      <c r="X565" s="56">
        <v>43294</v>
      </c>
      <c r="Y565" s="57" t="s">
        <v>7684</v>
      </c>
      <c r="Z565" s="57"/>
      <c r="AA565" s="58"/>
      <c r="AB565" s="58"/>
      <c r="AC565" s="58"/>
      <c r="AD565" s="58"/>
      <c r="AE565" s="58"/>
      <c r="AF565" s="58"/>
      <c r="AG565" s="58">
        <v>2000000</v>
      </c>
      <c r="AH565" s="58"/>
      <c r="AI565" s="58"/>
      <c r="AJ565" s="58">
        <v>1622000</v>
      </c>
      <c r="AK565" s="58"/>
      <c r="AL565" s="58"/>
      <c r="AM565" s="58"/>
      <c r="AN565" s="58"/>
      <c r="AO565" s="58"/>
      <c r="AP565" s="58"/>
      <c r="AQ565" s="58">
        <v>2009000</v>
      </c>
      <c r="AR565" s="59">
        <f t="shared" si="105"/>
        <v>3</v>
      </c>
      <c r="AS565" s="59">
        <f t="shared" si="106"/>
        <v>5631000</v>
      </c>
      <c r="AT565" s="58">
        <f t="shared" si="108"/>
        <v>1877000</v>
      </c>
      <c r="AU565" s="58">
        <f t="shared" si="109"/>
        <v>1622000</v>
      </c>
      <c r="AV565" s="59">
        <f t="shared" si="110"/>
        <v>535500</v>
      </c>
      <c r="AW565" s="59">
        <f t="shared" si="119"/>
        <v>280500</v>
      </c>
      <c r="AX565" s="60">
        <f t="shared" si="107"/>
        <v>0.39918002236302641</v>
      </c>
      <c r="AY565" s="58">
        <v>1622000</v>
      </c>
    </row>
    <row r="566" spans="1:51" ht="157.5" x14ac:dyDescent="0.25">
      <c r="A566" s="45">
        <v>621</v>
      </c>
      <c r="B566" s="46" t="s">
        <v>2316</v>
      </c>
      <c r="C566" s="47" t="s">
        <v>2279</v>
      </c>
      <c r="D566" s="47" t="s">
        <v>467</v>
      </c>
      <c r="E566" s="48" t="s">
        <v>2317</v>
      </c>
      <c r="F566" s="49" t="s">
        <v>2318</v>
      </c>
      <c r="G566" s="49" t="s">
        <v>2319</v>
      </c>
      <c r="H566" s="50" t="s">
        <v>2318</v>
      </c>
      <c r="I566" s="46"/>
      <c r="J566" s="46">
        <v>68</v>
      </c>
      <c r="K566" s="49">
        <v>68</v>
      </c>
      <c r="L566" s="49" t="s">
        <v>2283</v>
      </c>
      <c r="M566" s="51">
        <v>1259810</v>
      </c>
      <c r="N566" s="51">
        <f t="shared" si="116"/>
        <v>62190</v>
      </c>
      <c r="O566" s="51">
        <v>62906.086956521802</v>
      </c>
      <c r="P566" s="51">
        <v>1322000</v>
      </c>
      <c r="Q566" s="51">
        <f t="shared" si="117"/>
        <v>81777.913043478344</v>
      </c>
      <c r="R566" s="52">
        <f t="shared" si="118"/>
        <v>1341587.9130434783</v>
      </c>
      <c r="S566" s="53">
        <v>1341500</v>
      </c>
      <c r="T566" s="54" t="s">
        <v>1805</v>
      </c>
      <c r="U566" s="55" t="s">
        <v>471</v>
      </c>
      <c r="V566" s="55" t="s">
        <v>1197</v>
      </c>
      <c r="W566" s="55" t="s">
        <v>173</v>
      </c>
      <c r="X566" s="56">
        <v>43294</v>
      </c>
      <c r="Y566" s="57" t="s">
        <v>7684</v>
      </c>
      <c r="Z566" s="57"/>
      <c r="AA566" s="58">
        <v>1740000</v>
      </c>
      <c r="AB566" s="58"/>
      <c r="AC566" s="58"/>
      <c r="AD566" s="58"/>
      <c r="AE566" s="58"/>
      <c r="AF566" s="58"/>
      <c r="AG566" s="58">
        <v>2000000</v>
      </c>
      <c r="AH566" s="58"/>
      <c r="AI566" s="58"/>
      <c r="AJ566" s="58">
        <v>1622000</v>
      </c>
      <c r="AK566" s="58"/>
      <c r="AL566" s="58"/>
      <c r="AM566" s="58"/>
      <c r="AN566" s="58"/>
      <c r="AO566" s="58"/>
      <c r="AP566" s="58"/>
      <c r="AQ566" s="58">
        <v>2009000</v>
      </c>
      <c r="AR566" s="59">
        <f t="shared" si="105"/>
        <v>4</v>
      </c>
      <c r="AS566" s="59">
        <f t="shared" si="106"/>
        <v>7371000</v>
      </c>
      <c r="AT566" s="58">
        <f t="shared" si="108"/>
        <v>1842800</v>
      </c>
      <c r="AU566" s="58">
        <f t="shared" si="109"/>
        <v>1622000</v>
      </c>
      <c r="AV566" s="59">
        <f t="shared" si="110"/>
        <v>501300</v>
      </c>
      <c r="AW566" s="59">
        <f t="shared" si="119"/>
        <v>280500</v>
      </c>
      <c r="AX566" s="60">
        <f t="shared" si="107"/>
        <v>0.37368617219530376</v>
      </c>
      <c r="AY566" s="58">
        <v>1622000</v>
      </c>
    </row>
    <row r="567" spans="1:51" ht="157.5" x14ac:dyDescent="0.25">
      <c r="A567" s="45">
        <v>623</v>
      </c>
      <c r="B567" s="46" t="s">
        <v>2324</v>
      </c>
      <c r="C567" s="47" t="s">
        <v>2279</v>
      </c>
      <c r="D567" s="47" t="s">
        <v>467</v>
      </c>
      <c r="E567" s="48" t="s">
        <v>2325</v>
      </c>
      <c r="F567" s="49" t="s">
        <v>2326</v>
      </c>
      <c r="G567" s="49" t="s">
        <v>2326</v>
      </c>
      <c r="H567" s="50" t="s">
        <v>2326</v>
      </c>
      <c r="I567" s="46"/>
      <c r="J567" s="46">
        <v>68</v>
      </c>
      <c r="K567" s="49">
        <v>68</v>
      </c>
      <c r="L567" s="49" t="s">
        <v>2283</v>
      </c>
      <c r="M567" s="51">
        <v>1259810</v>
      </c>
      <c r="N567" s="51">
        <f t="shared" si="116"/>
        <v>62190</v>
      </c>
      <c r="O567" s="51">
        <v>62906.086956521802</v>
      </c>
      <c r="P567" s="51">
        <v>1322000</v>
      </c>
      <c r="Q567" s="51">
        <f t="shared" si="117"/>
        <v>81777.913043478344</v>
      </c>
      <c r="R567" s="52">
        <f t="shared" si="118"/>
        <v>1341587.9130434783</v>
      </c>
      <c r="S567" s="53">
        <v>1341500</v>
      </c>
      <c r="T567" s="54" t="s">
        <v>1805</v>
      </c>
      <c r="U567" s="55" t="s">
        <v>471</v>
      </c>
      <c r="V567" s="55" t="s">
        <v>1197</v>
      </c>
      <c r="W567" s="55" t="s">
        <v>173</v>
      </c>
      <c r="X567" s="56">
        <v>43294</v>
      </c>
      <c r="Y567" s="57" t="s">
        <v>7684</v>
      </c>
      <c r="Z567" s="57"/>
      <c r="AA567" s="58">
        <v>1740000</v>
      </c>
      <c r="AB567" s="58"/>
      <c r="AC567" s="58"/>
      <c r="AD567" s="58"/>
      <c r="AE567" s="58"/>
      <c r="AF567" s="58"/>
      <c r="AG567" s="58">
        <v>2000000</v>
      </c>
      <c r="AH567" s="58"/>
      <c r="AI567" s="58"/>
      <c r="AJ567" s="58">
        <v>1622000</v>
      </c>
      <c r="AK567" s="58"/>
      <c r="AL567" s="58"/>
      <c r="AM567" s="58"/>
      <c r="AN567" s="58"/>
      <c r="AO567" s="58"/>
      <c r="AP567" s="58"/>
      <c r="AQ567" s="58">
        <v>2009000</v>
      </c>
      <c r="AR567" s="59">
        <f t="shared" si="105"/>
        <v>4</v>
      </c>
      <c r="AS567" s="59">
        <f t="shared" si="106"/>
        <v>7371000</v>
      </c>
      <c r="AT567" s="58">
        <f t="shared" si="108"/>
        <v>1842800</v>
      </c>
      <c r="AU567" s="58">
        <f t="shared" si="109"/>
        <v>1622000</v>
      </c>
      <c r="AV567" s="59">
        <f t="shared" si="110"/>
        <v>501300</v>
      </c>
      <c r="AW567" s="59">
        <f t="shared" si="119"/>
        <v>280500</v>
      </c>
      <c r="AX567" s="60">
        <f t="shared" si="107"/>
        <v>0.37368617219530376</v>
      </c>
      <c r="AY567" s="58">
        <v>1622000</v>
      </c>
    </row>
    <row r="568" spans="1:51" ht="157.5" x14ac:dyDescent="0.25">
      <c r="A568" s="45">
        <v>624</v>
      </c>
      <c r="B568" s="46" t="s">
        <v>2327</v>
      </c>
      <c r="C568" s="47" t="s">
        <v>2279</v>
      </c>
      <c r="D568" s="47" t="s">
        <v>467</v>
      </c>
      <c r="E568" s="48" t="s">
        <v>2328</v>
      </c>
      <c r="F568" s="49" t="s">
        <v>2329</v>
      </c>
      <c r="G568" s="49" t="s">
        <v>2330</v>
      </c>
      <c r="H568" s="50" t="s">
        <v>2329</v>
      </c>
      <c r="I568" s="46"/>
      <c r="J568" s="46">
        <v>68</v>
      </c>
      <c r="K568" s="49">
        <v>68</v>
      </c>
      <c r="L568" s="49" t="s">
        <v>2283</v>
      </c>
      <c r="M568" s="51">
        <v>1259810</v>
      </c>
      <c r="N568" s="51">
        <f t="shared" si="116"/>
        <v>62190</v>
      </c>
      <c r="O568" s="51">
        <v>62906.086956521802</v>
      </c>
      <c r="P568" s="51">
        <v>1322000</v>
      </c>
      <c r="Q568" s="51">
        <f t="shared" si="117"/>
        <v>81777.913043478344</v>
      </c>
      <c r="R568" s="52">
        <f t="shared" si="118"/>
        <v>1341587.9130434783</v>
      </c>
      <c r="S568" s="53">
        <v>1341500</v>
      </c>
      <c r="T568" s="54" t="s">
        <v>1805</v>
      </c>
      <c r="U568" s="55" t="s">
        <v>471</v>
      </c>
      <c r="V568" s="55" t="s">
        <v>1197</v>
      </c>
      <c r="W568" s="55" t="s">
        <v>173</v>
      </c>
      <c r="X568" s="56">
        <v>43294</v>
      </c>
      <c r="Y568" s="57" t="s">
        <v>7684</v>
      </c>
      <c r="Z568" s="57"/>
      <c r="AA568" s="58">
        <v>1740000</v>
      </c>
      <c r="AB568" s="58"/>
      <c r="AC568" s="58"/>
      <c r="AD568" s="58"/>
      <c r="AE568" s="58"/>
      <c r="AF568" s="58"/>
      <c r="AG568" s="58">
        <v>2000000</v>
      </c>
      <c r="AH568" s="58"/>
      <c r="AI568" s="58"/>
      <c r="AJ568" s="58">
        <v>1622000</v>
      </c>
      <c r="AK568" s="58"/>
      <c r="AL568" s="58"/>
      <c r="AM568" s="58"/>
      <c r="AN568" s="58"/>
      <c r="AO568" s="58"/>
      <c r="AP568" s="58"/>
      <c r="AQ568" s="58">
        <v>2009000</v>
      </c>
      <c r="AR568" s="59">
        <f t="shared" si="105"/>
        <v>4</v>
      </c>
      <c r="AS568" s="59">
        <f t="shared" si="106"/>
        <v>7371000</v>
      </c>
      <c r="AT568" s="58">
        <f t="shared" si="108"/>
        <v>1842800</v>
      </c>
      <c r="AU568" s="58">
        <f t="shared" si="109"/>
        <v>1622000</v>
      </c>
      <c r="AV568" s="59">
        <f t="shared" si="110"/>
        <v>501300</v>
      </c>
      <c r="AW568" s="59">
        <f t="shared" si="119"/>
        <v>280500</v>
      </c>
      <c r="AX568" s="60">
        <f t="shared" si="107"/>
        <v>0.37368617219530376</v>
      </c>
      <c r="AY568" s="58">
        <v>1622000</v>
      </c>
    </row>
    <row r="569" spans="1:51" ht="157.5" x14ac:dyDescent="0.25">
      <c r="A569" s="45">
        <v>625</v>
      </c>
      <c r="B569" s="46" t="s">
        <v>2331</v>
      </c>
      <c r="C569" s="47" t="s">
        <v>2279</v>
      </c>
      <c r="D569" s="47" t="s">
        <v>467</v>
      </c>
      <c r="E569" s="48" t="s">
        <v>2332</v>
      </c>
      <c r="F569" s="49" t="s">
        <v>2333</v>
      </c>
      <c r="G569" s="49" t="s">
        <v>2334</v>
      </c>
      <c r="H569" s="50" t="s">
        <v>2333</v>
      </c>
      <c r="I569" s="46"/>
      <c r="J569" s="46">
        <v>68</v>
      </c>
      <c r="K569" s="49">
        <v>68</v>
      </c>
      <c r="L569" s="49" t="s">
        <v>2283</v>
      </c>
      <c r="M569" s="51">
        <v>1259810</v>
      </c>
      <c r="N569" s="51">
        <f t="shared" si="116"/>
        <v>62190</v>
      </c>
      <c r="O569" s="51">
        <v>62906.086956521802</v>
      </c>
      <c r="P569" s="51">
        <v>1322000</v>
      </c>
      <c r="Q569" s="51">
        <f t="shared" si="117"/>
        <v>81777.913043478344</v>
      </c>
      <c r="R569" s="52">
        <f t="shared" si="118"/>
        <v>1341587.9130434783</v>
      </c>
      <c r="S569" s="53">
        <v>1341500</v>
      </c>
      <c r="T569" s="54" t="s">
        <v>1859</v>
      </c>
      <c r="U569" s="55" t="s">
        <v>471</v>
      </c>
      <c r="V569" s="55" t="s">
        <v>1197</v>
      </c>
      <c r="W569" s="55" t="s">
        <v>173</v>
      </c>
      <c r="X569" s="56">
        <v>43294</v>
      </c>
      <c r="Y569" s="57" t="s">
        <v>7684</v>
      </c>
      <c r="Z569" s="57"/>
      <c r="AA569" s="58"/>
      <c r="AB569" s="58"/>
      <c r="AC569" s="58"/>
      <c r="AD569" s="58"/>
      <c r="AE569" s="58"/>
      <c r="AF569" s="58"/>
      <c r="AG569" s="58">
        <v>2000000</v>
      </c>
      <c r="AH569" s="58"/>
      <c r="AI569" s="58"/>
      <c r="AJ569" s="58">
        <v>1622000</v>
      </c>
      <c r="AK569" s="58"/>
      <c r="AL569" s="58"/>
      <c r="AM569" s="58"/>
      <c r="AN569" s="58"/>
      <c r="AO569" s="58"/>
      <c r="AP569" s="58"/>
      <c r="AQ569" s="58">
        <v>2009000</v>
      </c>
      <c r="AR569" s="59">
        <f t="shared" si="105"/>
        <v>3</v>
      </c>
      <c r="AS569" s="59">
        <f t="shared" si="106"/>
        <v>5631000</v>
      </c>
      <c r="AT569" s="58">
        <f t="shared" si="108"/>
        <v>1877000</v>
      </c>
      <c r="AU569" s="58">
        <f t="shared" si="109"/>
        <v>1622000</v>
      </c>
      <c r="AV569" s="59">
        <f t="shared" si="110"/>
        <v>535500</v>
      </c>
      <c r="AW569" s="59">
        <f t="shared" si="119"/>
        <v>280500</v>
      </c>
      <c r="AX569" s="60">
        <f t="shared" si="107"/>
        <v>0.39918002236302641</v>
      </c>
      <c r="AY569" s="58">
        <v>1622000</v>
      </c>
    </row>
    <row r="570" spans="1:51" ht="157.5" x14ac:dyDescent="0.25">
      <c r="A570" s="45">
        <v>626</v>
      </c>
      <c r="B570" s="46" t="s">
        <v>2335</v>
      </c>
      <c r="C570" s="47" t="s">
        <v>2279</v>
      </c>
      <c r="D570" s="47" t="s">
        <v>467</v>
      </c>
      <c r="E570" s="48" t="s">
        <v>2336</v>
      </c>
      <c r="F570" s="49" t="s">
        <v>2337</v>
      </c>
      <c r="G570" s="49" t="s">
        <v>2337</v>
      </c>
      <c r="H570" s="50" t="s">
        <v>2338</v>
      </c>
      <c r="I570" s="46"/>
      <c r="J570" s="46">
        <v>68</v>
      </c>
      <c r="K570" s="49">
        <v>68</v>
      </c>
      <c r="L570" s="49" t="s">
        <v>2283</v>
      </c>
      <c r="M570" s="51">
        <v>1259810</v>
      </c>
      <c r="N570" s="51">
        <f t="shared" si="116"/>
        <v>62190</v>
      </c>
      <c r="O570" s="51">
        <v>62906.086956521802</v>
      </c>
      <c r="P570" s="51">
        <v>1322000</v>
      </c>
      <c r="Q570" s="51">
        <f t="shared" si="117"/>
        <v>81777.913043478344</v>
      </c>
      <c r="R570" s="52">
        <f t="shared" si="118"/>
        <v>1341587.9130434783</v>
      </c>
      <c r="S570" s="53">
        <v>1341500</v>
      </c>
      <c r="T570" s="54" t="s">
        <v>1859</v>
      </c>
      <c r="U570" s="55" t="s">
        <v>471</v>
      </c>
      <c r="V570" s="55" t="s">
        <v>1197</v>
      </c>
      <c r="W570" s="55" t="s">
        <v>29</v>
      </c>
      <c r="X570" s="56">
        <v>43294</v>
      </c>
      <c r="Y570" s="57" t="s">
        <v>7684</v>
      </c>
      <c r="Z570" s="57"/>
      <c r="AA570" s="58">
        <v>1740000</v>
      </c>
      <c r="AB570" s="58"/>
      <c r="AC570" s="58"/>
      <c r="AD570" s="58"/>
      <c r="AE570" s="58"/>
      <c r="AF570" s="58"/>
      <c r="AG570" s="58">
        <v>2000000</v>
      </c>
      <c r="AH570" s="58"/>
      <c r="AI570" s="58"/>
      <c r="AJ570" s="58">
        <v>1622000</v>
      </c>
      <c r="AK570" s="58"/>
      <c r="AL570" s="58"/>
      <c r="AM570" s="58"/>
      <c r="AN570" s="58"/>
      <c r="AO570" s="58"/>
      <c r="AP570" s="58"/>
      <c r="AQ570" s="58">
        <v>2009000</v>
      </c>
      <c r="AR570" s="59">
        <f t="shared" si="105"/>
        <v>4</v>
      </c>
      <c r="AS570" s="59">
        <f t="shared" si="106"/>
        <v>7371000</v>
      </c>
      <c r="AT570" s="58">
        <f t="shared" si="108"/>
        <v>1842800</v>
      </c>
      <c r="AU570" s="58">
        <f t="shared" si="109"/>
        <v>1622000</v>
      </c>
      <c r="AV570" s="59">
        <f t="shared" si="110"/>
        <v>501300</v>
      </c>
      <c r="AW570" s="59">
        <f t="shared" si="119"/>
        <v>280500</v>
      </c>
      <c r="AX570" s="60">
        <f t="shared" si="107"/>
        <v>0.37368617219530376</v>
      </c>
      <c r="AY570" s="58">
        <v>1622000</v>
      </c>
    </row>
    <row r="571" spans="1:51" ht="157.5" x14ac:dyDescent="0.25">
      <c r="A571" s="45">
        <v>630</v>
      </c>
      <c r="B571" s="46" t="s">
        <v>2351</v>
      </c>
      <c r="C571" s="47" t="s">
        <v>2279</v>
      </c>
      <c r="D571" s="47" t="s">
        <v>467</v>
      </c>
      <c r="E571" s="48" t="s">
        <v>2352</v>
      </c>
      <c r="F571" s="49" t="s">
        <v>2353</v>
      </c>
      <c r="G571" s="49" t="s">
        <v>2354</v>
      </c>
      <c r="H571" s="50" t="s">
        <v>2353</v>
      </c>
      <c r="I571" s="46" t="s">
        <v>439</v>
      </c>
      <c r="J571" s="46">
        <v>68</v>
      </c>
      <c r="K571" s="49">
        <v>68</v>
      </c>
      <c r="L571" s="49" t="s">
        <v>2283</v>
      </c>
      <c r="M571" s="51">
        <v>1259810</v>
      </c>
      <c r="N571" s="51">
        <f t="shared" si="116"/>
        <v>62190</v>
      </c>
      <c r="O571" s="51">
        <v>62906.086956521802</v>
      </c>
      <c r="P571" s="51">
        <v>1322000</v>
      </c>
      <c r="Q571" s="51">
        <f t="shared" si="117"/>
        <v>81777.913043478344</v>
      </c>
      <c r="R571" s="52">
        <f t="shared" si="118"/>
        <v>1341587.9130434783</v>
      </c>
      <c r="S571" s="53">
        <v>1341500</v>
      </c>
      <c r="T571" s="54" t="s">
        <v>1859</v>
      </c>
      <c r="U571" s="55" t="s">
        <v>471</v>
      </c>
      <c r="V571" s="55" t="s">
        <v>1197</v>
      </c>
      <c r="W571" s="55" t="s">
        <v>29</v>
      </c>
      <c r="X571" s="56">
        <v>43294</v>
      </c>
      <c r="Y571" s="57" t="s">
        <v>7684</v>
      </c>
      <c r="Z571" s="57"/>
      <c r="AA571" s="58">
        <v>1740000</v>
      </c>
      <c r="AB571" s="58"/>
      <c r="AC571" s="58"/>
      <c r="AD571" s="58"/>
      <c r="AE571" s="58"/>
      <c r="AF571" s="58"/>
      <c r="AG571" s="58"/>
      <c r="AH571" s="58"/>
      <c r="AI571" s="58"/>
      <c r="AJ571" s="58">
        <v>1622000</v>
      </c>
      <c r="AK571" s="58"/>
      <c r="AL571" s="58"/>
      <c r="AM571" s="58"/>
      <c r="AN571" s="58"/>
      <c r="AO571" s="58"/>
      <c r="AP571" s="58"/>
      <c r="AQ571" s="58">
        <v>2009000</v>
      </c>
      <c r="AR571" s="59">
        <f t="shared" si="105"/>
        <v>3</v>
      </c>
      <c r="AS571" s="59">
        <f t="shared" si="106"/>
        <v>5371000</v>
      </c>
      <c r="AT571" s="58">
        <f t="shared" si="108"/>
        <v>1790300</v>
      </c>
      <c r="AU571" s="58">
        <f t="shared" si="109"/>
        <v>1622000</v>
      </c>
      <c r="AV571" s="59">
        <f t="shared" si="110"/>
        <v>448800</v>
      </c>
      <c r="AW571" s="59">
        <f t="shared" si="119"/>
        <v>280500</v>
      </c>
      <c r="AX571" s="60">
        <f t="shared" si="107"/>
        <v>0.33455087588520316</v>
      </c>
      <c r="AY571" s="58">
        <v>1622000</v>
      </c>
    </row>
    <row r="572" spans="1:51" ht="157.5" x14ac:dyDescent="0.25">
      <c r="A572" s="45">
        <v>631</v>
      </c>
      <c r="B572" s="46" t="s">
        <v>2355</v>
      </c>
      <c r="C572" s="47" t="s">
        <v>2279</v>
      </c>
      <c r="D572" s="47" t="s">
        <v>467</v>
      </c>
      <c r="E572" s="48" t="s">
        <v>2356</v>
      </c>
      <c r="F572" s="49" t="s">
        <v>2357</v>
      </c>
      <c r="G572" s="49" t="s">
        <v>2358</v>
      </c>
      <c r="H572" s="50" t="s">
        <v>2359</v>
      </c>
      <c r="I572" s="46"/>
      <c r="J572" s="46">
        <v>68</v>
      </c>
      <c r="K572" s="49">
        <v>68</v>
      </c>
      <c r="L572" s="49" t="s">
        <v>2283</v>
      </c>
      <c r="M572" s="51">
        <v>1259810</v>
      </c>
      <c r="N572" s="51">
        <f t="shared" si="116"/>
        <v>62190</v>
      </c>
      <c r="O572" s="51">
        <v>62906.086956521802</v>
      </c>
      <c r="P572" s="51">
        <v>1322000</v>
      </c>
      <c r="Q572" s="51">
        <f t="shared" si="117"/>
        <v>81777.913043478344</v>
      </c>
      <c r="R572" s="52">
        <f t="shared" si="118"/>
        <v>1341587.9130434783</v>
      </c>
      <c r="S572" s="53">
        <v>1341500</v>
      </c>
      <c r="T572" s="54" t="s">
        <v>1859</v>
      </c>
      <c r="U572" s="55" t="s">
        <v>471</v>
      </c>
      <c r="V572" s="55" t="s">
        <v>1197</v>
      </c>
      <c r="W572" s="55" t="s">
        <v>29</v>
      </c>
      <c r="X572" s="56">
        <v>43294</v>
      </c>
      <c r="Y572" s="57" t="s">
        <v>7684</v>
      </c>
      <c r="Z572" s="57"/>
      <c r="AA572" s="58">
        <v>1740000</v>
      </c>
      <c r="AB572" s="58"/>
      <c r="AC572" s="58"/>
      <c r="AD572" s="58"/>
      <c r="AE572" s="58"/>
      <c r="AF572" s="58"/>
      <c r="AG572" s="58">
        <v>2000000</v>
      </c>
      <c r="AH572" s="58"/>
      <c r="AI572" s="58"/>
      <c r="AJ572" s="58">
        <v>1622000</v>
      </c>
      <c r="AK572" s="58"/>
      <c r="AL572" s="58"/>
      <c r="AM572" s="58"/>
      <c r="AN572" s="58"/>
      <c r="AO572" s="58"/>
      <c r="AP572" s="58"/>
      <c r="AQ572" s="58">
        <v>2009000</v>
      </c>
      <c r="AR572" s="59">
        <f t="shared" si="105"/>
        <v>4</v>
      </c>
      <c r="AS572" s="59">
        <f t="shared" si="106"/>
        <v>7371000</v>
      </c>
      <c r="AT572" s="58">
        <f t="shared" si="108"/>
        <v>1842800</v>
      </c>
      <c r="AU572" s="58">
        <f t="shared" si="109"/>
        <v>1622000</v>
      </c>
      <c r="AV572" s="59">
        <f t="shared" si="110"/>
        <v>501300</v>
      </c>
      <c r="AW572" s="59">
        <f t="shared" si="119"/>
        <v>280500</v>
      </c>
      <c r="AX572" s="60">
        <f t="shared" si="107"/>
        <v>0.37368617219530376</v>
      </c>
      <c r="AY572" s="58">
        <v>1622000</v>
      </c>
    </row>
    <row r="573" spans="1:51" ht="157.5" x14ac:dyDescent="0.25">
      <c r="A573" s="45">
        <v>632</v>
      </c>
      <c r="B573" s="46" t="s">
        <v>2360</v>
      </c>
      <c r="C573" s="47" t="s">
        <v>2279</v>
      </c>
      <c r="D573" s="47" t="s">
        <v>467</v>
      </c>
      <c r="E573" s="48" t="s">
        <v>2361</v>
      </c>
      <c r="F573" s="49" t="s">
        <v>2362</v>
      </c>
      <c r="G573" s="49" t="s">
        <v>2363</v>
      </c>
      <c r="H573" s="50" t="s">
        <v>2364</v>
      </c>
      <c r="I573" s="46"/>
      <c r="J573" s="46">
        <v>68</v>
      </c>
      <c r="K573" s="49">
        <v>68</v>
      </c>
      <c r="L573" s="49" t="s">
        <v>2283</v>
      </c>
      <c r="M573" s="51">
        <v>1259810</v>
      </c>
      <c r="N573" s="51">
        <f t="shared" si="116"/>
        <v>62190</v>
      </c>
      <c r="O573" s="51">
        <v>62906.086956521802</v>
      </c>
      <c r="P573" s="51">
        <v>1322000</v>
      </c>
      <c r="Q573" s="51">
        <f t="shared" si="117"/>
        <v>81777.913043478344</v>
      </c>
      <c r="R573" s="52">
        <f t="shared" si="118"/>
        <v>1341587.9130434783</v>
      </c>
      <c r="S573" s="53">
        <v>1341500</v>
      </c>
      <c r="T573" s="54" t="s">
        <v>1859</v>
      </c>
      <c r="U573" s="55" t="s">
        <v>471</v>
      </c>
      <c r="V573" s="55" t="s">
        <v>1197</v>
      </c>
      <c r="W573" s="55" t="s">
        <v>173</v>
      </c>
      <c r="X573" s="56">
        <v>43294</v>
      </c>
      <c r="Y573" s="57" t="s">
        <v>7684</v>
      </c>
      <c r="Z573" s="57"/>
      <c r="AA573" s="58">
        <v>1740000</v>
      </c>
      <c r="AB573" s="58"/>
      <c r="AC573" s="58"/>
      <c r="AD573" s="58"/>
      <c r="AE573" s="58"/>
      <c r="AF573" s="58"/>
      <c r="AG573" s="58">
        <v>2000000</v>
      </c>
      <c r="AH573" s="58"/>
      <c r="AI573" s="58"/>
      <c r="AJ573" s="58">
        <v>1622000</v>
      </c>
      <c r="AK573" s="58"/>
      <c r="AL573" s="58"/>
      <c r="AM573" s="58"/>
      <c r="AN573" s="58"/>
      <c r="AO573" s="58"/>
      <c r="AP573" s="58"/>
      <c r="AQ573" s="58">
        <v>2009000</v>
      </c>
      <c r="AR573" s="59">
        <f t="shared" si="105"/>
        <v>4</v>
      </c>
      <c r="AS573" s="59">
        <f t="shared" si="106"/>
        <v>7371000</v>
      </c>
      <c r="AT573" s="58">
        <f t="shared" si="108"/>
        <v>1842800</v>
      </c>
      <c r="AU573" s="58">
        <f t="shared" si="109"/>
        <v>1622000</v>
      </c>
      <c r="AV573" s="59">
        <f t="shared" si="110"/>
        <v>501300</v>
      </c>
      <c r="AW573" s="59">
        <f t="shared" si="119"/>
        <v>280500</v>
      </c>
      <c r="AX573" s="60">
        <f t="shared" si="107"/>
        <v>0.37368617219530376</v>
      </c>
      <c r="AY573" s="58">
        <v>1622000</v>
      </c>
    </row>
    <row r="574" spans="1:51" ht="157.5" x14ac:dyDescent="0.25">
      <c r="A574" s="45">
        <v>634</v>
      </c>
      <c r="B574" s="46" t="s">
        <v>2278</v>
      </c>
      <c r="C574" s="47" t="s">
        <v>2279</v>
      </c>
      <c r="D574" s="47" t="s">
        <v>467</v>
      </c>
      <c r="E574" s="48" t="s">
        <v>2369</v>
      </c>
      <c r="F574" s="49" t="s">
        <v>2370</v>
      </c>
      <c r="G574" s="49" t="s">
        <v>2371</v>
      </c>
      <c r="H574" s="50" t="s">
        <v>2370</v>
      </c>
      <c r="I574" s="46" t="s">
        <v>2209</v>
      </c>
      <c r="J574" s="46">
        <v>68</v>
      </c>
      <c r="K574" s="49">
        <v>68</v>
      </c>
      <c r="L574" s="49" t="s">
        <v>2283</v>
      </c>
      <c r="M574" s="51">
        <v>1259810</v>
      </c>
      <c r="N574" s="51">
        <f t="shared" si="116"/>
        <v>62190</v>
      </c>
      <c r="O574" s="51">
        <v>62906.086956521802</v>
      </c>
      <c r="P574" s="51">
        <v>1322000</v>
      </c>
      <c r="Q574" s="51">
        <f t="shared" si="117"/>
        <v>81777.913043478344</v>
      </c>
      <c r="R574" s="52">
        <f t="shared" si="118"/>
        <v>1341587.9130434783</v>
      </c>
      <c r="S574" s="53">
        <v>1341500</v>
      </c>
      <c r="T574" s="54" t="s">
        <v>1859</v>
      </c>
      <c r="U574" s="55" t="s">
        <v>471</v>
      </c>
      <c r="V574" s="55" t="s">
        <v>1197</v>
      </c>
      <c r="W574" s="55" t="s">
        <v>173</v>
      </c>
      <c r="X574" s="56">
        <v>43294</v>
      </c>
      <c r="Y574" s="57" t="s">
        <v>7684</v>
      </c>
      <c r="Z574" s="57" t="s">
        <v>7860</v>
      </c>
      <c r="AA574" s="58">
        <v>1740000</v>
      </c>
      <c r="AB574" s="58"/>
      <c r="AC574" s="58"/>
      <c r="AD574" s="58"/>
      <c r="AE574" s="58"/>
      <c r="AF574" s="58"/>
      <c r="AG574" s="58"/>
      <c r="AH574" s="58"/>
      <c r="AI574" s="58"/>
      <c r="AJ574" s="58">
        <v>1622000</v>
      </c>
      <c r="AK574" s="58"/>
      <c r="AL574" s="58"/>
      <c r="AM574" s="58"/>
      <c r="AN574" s="58"/>
      <c r="AO574" s="58"/>
      <c r="AP574" s="58"/>
      <c r="AQ574" s="58">
        <v>2009000</v>
      </c>
      <c r="AR574" s="59">
        <f t="shared" si="105"/>
        <v>3</v>
      </c>
      <c r="AS574" s="59">
        <f t="shared" si="106"/>
        <v>5371000</v>
      </c>
      <c r="AT574" s="58">
        <f t="shared" si="108"/>
        <v>1790300</v>
      </c>
      <c r="AU574" s="58">
        <f t="shared" si="109"/>
        <v>1622000</v>
      </c>
      <c r="AV574" s="59">
        <f t="shared" si="110"/>
        <v>448800</v>
      </c>
      <c r="AW574" s="59">
        <f t="shared" si="119"/>
        <v>280500</v>
      </c>
      <c r="AX574" s="60">
        <f t="shared" si="107"/>
        <v>0.33455087588520316</v>
      </c>
      <c r="AY574" s="58">
        <v>1622000</v>
      </c>
    </row>
    <row r="575" spans="1:51" ht="157.5" x14ac:dyDescent="0.25">
      <c r="A575" s="45">
        <v>635</v>
      </c>
      <c r="B575" s="46" t="s">
        <v>2284</v>
      </c>
      <c r="C575" s="47" t="s">
        <v>2279</v>
      </c>
      <c r="D575" s="47" t="s">
        <v>467</v>
      </c>
      <c r="E575" s="48" t="s">
        <v>2372</v>
      </c>
      <c r="F575" s="49" t="s">
        <v>2373</v>
      </c>
      <c r="G575" s="49" t="s">
        <v>2374</v>
      </c>
      <c r="H575" s="50" t="s">
        <v>2373</v>
      </c>
      <c r="I575" s="46" t="s">
        <v>2209</v>
      </c>
      <c r="J575" s="46">
        <v>68</v>
      </c>
      <c r="K575" s="49">
        <v>68</v>
      </c>
      <c r="L575" s="49" t="s">
        <v>2283</v>
      </c>
      <c r="M575" s="51">
        <v>1259810</v>
      </c>
      <c r="N575" s="51">
        <f t="shared" si="116"/>
        <v>62190</v>
      </c>
      <c r="O575" s="51">
        <v>62906.086956521802</v>
      </c>
      <c r="P575" s="51">
        <v>1322000</v>
      </c>
      <c r="Q575" s="51">
        <f t="shared" si="117"/>
        <v>81777.913043478344</v>
      </c>
      <c r="R575" s="52">
        <f t="shared" si="118"/>
        <v>1341587.9130434783</v>
      </c>
      <c r="S575" s="53">
        <v>1341500</v>
      </c>
      <c r="T575" s="54" t="s">
        <v>1859</v>
      </c>
      <c r="U575" s="55" t="s">
        <v>471</v>
      </c>
      <c r="V575" s="55" t="s">
        <v>1197</v>
      </c>
      <c r="W575" s="55" t="s">
        <v>173</v>
      </c>
      <c r="X575" s="56">
        <v>43294</v>
      </c>
      <c r="Y575" s="57" t="s">
        <v>7684</v>
      </c>
      <c r="Z575" s="57" t="s">
        <v>7860</v>
      </c>
      <c r="AA575" s="58">
        <v>1740000</v>
      </c>
      <c r="AB575" s="58"/>
      <c r="AC575" s="58"/>
      <c r="AD575" s="58"/>
      <c r="AE575" s="58"/>
      <c r="AF575" s="58"/>
      <c r="AG575" s="58">
        <v>2000000</v>
      </c>
      <c r="AH575" s="58"/>
      <c r="AI575" s="58"/>
      <c r="AJ575" s="58">
        <v>1622000</v>
      </c>
      <c r="AK575" s="58"/>
      <c r="AL575" s="58"/>
      <c r="AM575" s="58"/>
      <c r="AN575" s="58"/>
      <c r="AO575" s="58"/>
      <c r="AP575" s="58"/>
      <c r="AQ575" s="58">
        <v>2009000</v>
      </c>
      <c r="AR575" s="59">
        <f t="shared" si="105"/>
        <v>4</v>
      </c>
      <c r="AS575" s="59">
        <f t="shared" si="106"/>
        <v>7371000</v>
      </c>
      <c r="AT575" s="58">
        <f t="shared" si="108"/>
        <v>1842800</v>
      </c>
      <c r="AU575" s="58">
        <f t="shared" si="109"/>
        <v>1622000</v>
      </c>
      <c r="AV575" s="59">
        <f t="shared" si="110"/>
        <v>501300</v>
      </c>
      <c r="AW575" s="59">
        <f t="shared" si="119"/>
        <v>280500</v>
      </c>
      <c r="AX575" s="60">
        <f t="shared" si="107"/>
        <v>0.37368617219530376</v>
      </c>
      <c r="AY575" s="58">
        <v>1622000</v>
      </c>
    </row>
    <row r="576" spans="1:51" ht="157.5" x14ac:dyDescent="0.25">
      <c r="A576" s="45">
        <v>636</v>
      </c>
      <c r="B576" s="46" t="s">
        <v>2288</v>
      </c>
      <c r="C576" s="47" t="s">
        <v>2279</v>
      </c>
      <c r="D576" s="47" t="s">
        <v>467</v>
      </c>
      <c r="E576" s="48" t="s">
        <v>2375</v>
      </c>
      <c r="F576" s="49" t="s">
        <v>2376</v>
      </c>
      <c r="G576" s="49" t="s">
        <v>2377</v>
      </c>
      <c r="H576" s="50" t="s">
        <v>2376</v>
      </c>
      <c r="I576" s="46" t="s">
        <v>2209</v>
      </c>
      <c r="J576" s="46">
        <v>68</v>
      </c>
      <c r="K576" s="49">
        <v>68</v>
      </c>
      <c r="L576" s="49" t="s">
        <v>2283</v>
      </c>
      <c r="M576" s="51">
        <v>1259810</v>
      </c>
      <c r="N576" s="51">
        <f t="shared" si="116"/>
        <v>62190</v>
      </c>
      <c r="O576" s="51">
        <v>62906.086956521802</v>
      </c>
      <c r="P576" s="51">
        <v>1322000</v>
      </c>
      <c r="Q576" s="51">
        <f t="shared" si="117"/>
        <v>81777.913043478344</v>
      </c>
      <c r="R576" s="52">
        <f t="shared" si="118"/>
        <v>1341587.9130434783</v>
      </c>
      <c r="S576" s="53">
        <v>1341500</v>
      </c>
      <c r="T576" s="54" t="s">
        <v>1859</v>
      </c>
      <c r="U576" s="55" t="s">
        <v>471</v>
      </c>
      <c r="V576" s="55" t="s">
        <v>1197</v>
      </c>
      <c r="W576" s="55" t="s">
        <v>173</v>
      </c>
      <c r="X576" s="56">
        <v>43294</v>
      </c>
      <c r="Y576" s="57" t="s">
        <v>7684</v>
      </c>
      <c r="Z576" s="57" t="s">
        <v>7860</v>
      </c>
      <c r="AA576" s="58">
        <v>1740000</v>
      </c>
      <c r="AB576" s="58"/>
      <c r="AC576" s="58"/>
      <c r="AD576" s="58"/>
      <c r="AE576" s="58"/>
      <c r="AF576" s="58"/>
      <c r="AG576" s="58">
        <v>2000000</v>
      </c>
      <c r="AH576" s="58"/>
      <c r="AI576" s="58"/>
      <c r="AJ576" s="58">
        <v>1622000</v>
      </c>
      <c r="AK576" s="58"/>
      <c r="AL576" s="58"/>
      <c r="AM576" s="58"/>
      <c r="AN576" s="58"/>
      <c r="AO576" s="58"/>
      <c r="AP576" s="58"/>
      <c r="AQ576" s="58">
        <v>2009000</v>
      </c>
      <c r="AR576" s="59">
        <f t="shared" si="105"/>
        <v>4</v>
      </c>
      <c r="AS576" s="59">
        <f t="shared" si="106"/>
        <v>7371000</v>
      </c>
      <c r="AT576" s="58">
        <f t="shared" si="108"/>
        <v>1842800</v>
      </c>
      <c r="AU576" s="58">
        <f t="shared" si="109"/>
        <v>1622000</v>
      </c>
      <c r="AV576" s="59">
        <f t="shared" si="110"/>
        <v>501300</v>
      </c>
      <c r="AW576" s="59">
        <f t="shared" si="119"/>
        <v>280500</v>
      </c>
      <c r="AX576" s="60">
        <f t="shared" si="107"/>
        <v>0.37368617219530376</v>
      </c>
      <c r="AY576" s="58">
        <v>1622000</v>
      </c>
    </row>
    <row r="577" spans="1:51" ht="157.5" x14ac:dyDescent="0.25">
      <c r="A577" s="45">
        <v>637</v>
      </c>
      <c r="B577" s="46" t="s">
        <v>2292</v>
      </c>
      <c r="C577" s="47" t="s">
        <v>2279</v>
      </c>
      <c r="D577" s="47" t="s">
        <v>467</v>
      </c>
      <c r="E577" s="48" t="s">
        <v>2378</v>
      </c>
      <c r="F577" s="49" t="s">
        <v>2379</v>
      </c>
      <c r="G577" s="49" t="s">
        <v>2380</v>
      </c>
      <c r="H577" s="50" t="s">
        <v>2379</v>
      </c>
      <c r="I577" s="46" t="s">
        <v>2209</v>
      </c>
      <c r="J577" s="46">
        <v>68</v>
      </c>
      <c r="K577" s="49">
        <v>68</v>
      </c>
      <c r="L577" s="49" t="s">
        <v>2283</v>
      </c>
      <c r="M577" s="51">
        <v>1259810</v>
      </c>
      <c r="N577" s="51">
        <f t="shared" si="116"/>
        <v>62190</v>
      </c>
      <c r="O577" s="51">
        <v>62906.086956521802</v>
      </c>
      <c r="P577" s="51">
        <v>1322000</v>
      </c>
      <c r="Q577" s="51">
        <f t="shared" si="117"/>
        <v>81777.913043478344</v>
      </c>
      <c r="R577" s="52">
        <f t="shared" si="118"/>
        <v>1341587.9130434783</v>
      </c>
      <c r="S577" s="53">
        <v>1341500</v>
      </c>
      <c r="T577" s="54" t="s">
        <v>1859</v>
      </c>
      <c r="U577" s="55" t="s">
        <v>471</v>
      </c>
      <c r="V577" s="55" t="s">
        <v>1197</v>
      </c>
      <c r="W577" s="55" t="s">
        <v>173</v>
      </c>
      <c r="X577" s="56">
        <v>43294</v>
      </c>
      <c r="Y577" s="57" t="s">
        <v>7684</v>
      </c>
      <c r="Z577" s="57" t="s">
        <v>7860</v>
      </c>
      <c r="AA577" s="58">
        <v>1740000</v>
      </c>
      <c r="AB577" s="58"/>
      <c r="AC577" s="58"/>
      <c r="AD577" s="58"/>
      <c r="AE577" s="58"/>
      <c r="AF577" s="58"/>
      <c r="AG577" s="58">
        <v>2000000</v>
      </c>
      <c r="AH577" s="58"/>
      <c r="AI577" s="58"/>
      <c r="AJ577" s="58">
        <v>1622000</v>
      </c>
      <c r="AK577" s="58"/>
      <c r="AL577" s="58"/>
      <c r="AM577" s="58"/>
      <c r="AN577" s="58"/>
      <c r="AO577" s="58"/>
      <c r="AP577" s="58"/>
      <c r="AQ577" s="58">
        <v>2009000</v>
      </c>
      <c r="AR577" s="59">
        <f t="shared" si="105"/>
        <v>4</v>
      </c>
      <c r="AS577" s="59">
        <f t="shared" si="106"/>
        <v>7371000</v>
      </c>
      <c r="AT577" s="58">
        <f t="shared" si="108"/>
        <v>1842800</v>
      </c>
      <c r="AU577" s="58">
        <f t="shared" si="109"/>
        <v>1622000</v>
      </c>
      <c r="AV577" s="59">
        <f t="shared" si="110"/>
        <v>501300</v>
      </c>
      <c r="AW577" s="59">
        <f t="shared" si="119"/>
        <v>280500</v>
      </c>
      <c r="AX577" s="60">
        <f t="shared" si="107"/>
        <v>0.37368617219530376</v>
      </c>
      <c r="AY577" s="58">
        <v>1622000</v>
      </c>
    </row>
    <row r="578" spans="1:51" ht="157.5" x14ac:dyDescent="0.25">
      <c r="A578" s="45">
        <v>638</v>
      </c>
      <c r="B578" s="46" t="s">
        <v>2296</v>
      </c>
      <c r="C578" s="47" t="s">
        <v>2279</v>
      </c>
      <c r="D578" s="47" t="s">
        <v>467</v>
      </c>
      <c r="E578" s="48" t="s">
        <v>2381</v>
      </c>
      <c r="F578" s="49" t="s">
        <v>2382</v>
      </c>
      <c r="G578" s="49" t="s">
        <v>2383</v>
      </c>
      <c r="H578" s="50" t="s">
        <v>2382</v>
      </c>
      <c r="I578" s="46" t="s">
        <v>2209</v>
      </c>
      <c r="J578" s="46">
        <v>68</v>
      </c>
      <c r="K578" s="49">
        <v>68</v>
      </c>
      <c r="L578" s="49" t="s">
        <v>2283</v>
      </c>
      <c r="M578" s="51">
        <v>1259810</v>
      </c>
      <c r="N578" s="51">
        <f t="shared" si="116"/>
        <v>62190</v>
      </c>
      <c r="O578" s="51">
        <v>62906.086956521802</v>
      </c>
      <c r="P578" s="51">
        <v>1322000</v>
      </c>
      <c r="Q578" s="51">
        <f t="shared" si="117"/>
        <v>81777.913043478344</v>
      </c>
      <c r="R578" s="52">
        <f t="shared" si="118"/>
        <v>1341587.9130434783</v>
      </c>
      <c r="S578" s="53">
        <v>1341500</v>
      </c>
      <c r="T578" s="54" t="s">
        <v>1859</v>
      </c>
      <c r="U578" s="55" t="s">
        <v>471</v>
      </c>
      <c r="V578" s="55" t="s">
        <v>1197</v>
      </c>
      <c r="W578" s="55" t="s">
        <v>29</v>
      </c>
      <c r="X578" s="56">
        <v>43294</v>
      </c>
      <c r="Y578" s="57" t="s">
        <v>7684</v>
      </c>
      <c r="Z578" s="57" t="s">
        <v>7860</v>
      </c>
      <c r="AA578" s="58">
        <v>1740000</v>
      </c>
      <c r="AB578" s="58"/>
      <c r="AC578" s="58"/>
      <c r="AD578" s="58"/>
      <c r="AE578" s="58"/>
      <c r="AF578" s="58"/>
      <c r="AG578" s="58"/>
      <c r="AH578" s="58"/>
      <c r="AI578" s="58"/>
      <c r="AJ578" s="58">
        <v>1622000</v>
      </c>
      <c r="AK578" s="58"/>
      <c r="AL578" s="58"/>
      <c r="AM578" s="58"/>
      <c r="AN578" s="58"/>
      <c r="AO578" s="58"/>
      <c r="AP578" s="58"/>
      <c r="AQ578" s="58">
        <v>2009000</v>
      </c>
      <c r="AR578" s="59">
        <f t="shared" si="105"/>
        <v>3</v>
      </c>
      <c r="AS578" s="59">
        <f t="shared" si="106"/>
        <v>5371000</v>
      </c>
      <c r="AT578" s="58">
        <f t="shared" si="108"/>
        <v>1790300</v>
      </c>
      <c r="AU578" s="58">
        <f t="shared" si="109"/>
        <v>1622000</v>
      </c>
      <c r="AV578" s="59">
        <f t="shared" si="110"/>
        <v>448800</v>
      </c>
      <c r="AW578" s="59">
        <f t="shared" si="119"/>
        <v>280500</v>
      </c>
      <c r="AX578" s="60">
        <f t="shared" si="107"/>
        <v>0.33455087588520316</v>
      </c>
      <c r="AY578" s="58">
        <v>1622000</v>
      </c>
    </row>
    <row r="579" spans="1:51" ht="157.5" x14ac:dyDescent="0.25">
      <c r="A579" s="45">
        <v>639</v>
      </c>
      <c r="B579" s="46" t="s">
        <v>2300</v>
      </c>
      <c r="C579" s="47" t="s">
        <v>2279</v>
      </c>
      <c r="D579" s="47" t="s">
        <v>467</v>
      </c>
      <c r="E579" s="48" t="s">
        <v>2384</v>
      </c>
      <c r="F579" s="49" t="s">
        <v>2385</v>
      </c>
      <c r="G579" s="49" t="s">
        <v>2386</v>
      </c>
      <c r="H579" s="50" t="s">
        <v>2385</v>
      </c>
      <c r="I579" s="46" t="s">
        <v>2209</v>
      </c>
      <c r="J579" s="46">
        <v>68</v>
      </c>
      <c r="K579" s="49">
        <v>68</v>
      </c>
      <c r="L579" s="49" t="s">
        <v>2283</v>
      </c>
      <c r="M579" s="51">
        <v>1259810</v>
      </c>
      <c r="N579" s="51">
        <f t="shared" si="116"/>
        <v>62190</v>
      </c>
      <c r="O579" s="51">
        <v>62906.086956521802</v>
      </c>
      <c r="P579" s="51">
        <v>1322000</v>
      </c>
      <c r="Q579" s="51">
        <f t="shared" si="117"/>
        <v>81777.913043478344</v>
      </c>
      <c r="R579" s="52">
        <f t="shared" si="118"/>
        <v>1341587.9130434783</v>
      </c>
      <c r="S579" s="53">
        <v>1341500</v>
      </c>
      <c r="T579" s="54" t="s">
        <v>1859</v>
      </c>
      <c r="U579" s="55" t="s">
        <v>471</v>
      </c>
      <c r="V579" s="55" t="s">
        <v>1197</v>
      </c>
      <c r="W579" s="55" t="s">
        <v>29</v>
      </c>
      <c r="X579" s="56">
        <v>43294</v>
      </c>
      <c r="Y579" s="57" t="s">
        <v>7684</v>
      </c>
      <c r="Z579" s="57" t="s">
        <v>7860</v>
      </c>
      <c r="AA579" s="58"/>
      <c r="AB579" s="58"/>
      <c r="AC579" s="58"/>
      <c r="AD579" s="58"/>
      <c r="AE579" s="58"/>
      <c r="AF579" s="58"/>
      <c r="AG579" s="58">
        <v>2000000</v>
      </c>
      <c r="AH579" s="58"/>
      <c r="AI579" s="58"/>
      <c r="AJ579" s="58">
        <v>1622000</v>
      </c>
      <c r="AK579" s="58"/>
      <c r="AL579" s="58"/>
      <c r="AM579" s="58"/>
      <c r="AN579" s="58"/>
      <c r="AO579" s="58"/>
      <c r="AP579" s="58"/>
      <c r="AQ579" s="58">
        <v>2009000</v>
      </c>
      <c r="AR579" s="59">
        <f t="shared" si="105"/>
        <v>3</v>
      </c>
      <c r="AS579" s="59">
        <f t="shared" si="106"/>
        <v>5631000</v>
      </c>
      <c r="AT579" s="58">
        <f t="shared" si="108"/>
        <v>1877000</v>
      </c>
      <c r="AU579" s="58">
        <f t="shared" si="109"/>
        <v>1622000</v>
      </c>
      <c r="AV579" s="59">
        <f t="shared" si="110"/>
        <v>535500</v>
      </c>
      <c r="AW579" s="59">
        <f t="shared" si="119"/>
        <v>280500</v>
      </c>
      <c r="AX579" s="60">
        <f t="shared" si="107"/>
        <v>0.39918002236302641</v>
      </c>
      <c r="AY579" s="58">
        <v>1622000</v>
      </c>
    </row>
    <row r="580" spans="1:51" ht="157.5" x14ac:dyDescent="0.25">
      <c r="A580" s="45">
        <v>644</v>
      </c>
      <c r="B580" s="46" t="s">
        <v>2316</v>
      </c>
      <c r="C580" s="47" t="s">
        <v>2279</v>
      </c>
      <c r="D580" s="47" t="s">
        <v>467</v>
      </c>
      <c r="E580" s="48" t="s">
        <v>2397</v>
      </c>
      <c r="F580" s="49" t="s">
        <v>2398</v>
      </c>
      <c r="G580" s="49" t="s">
        <v>2399</v>
      </c>
      <c r="H580" s="50" t="s">
        <v>2398</v>
      </c>
      <c r="I580" s="46" t="s">
        <v>2209</v>
      </c>
      <c r="J580" s="46">
        <v>68</v>
      </c>
      <c r="K580" s="49">
        <v>68</v>
      </c>
      <c r="L580" s="49" t="s">
        <v>2283</v>
      </c>
      <c r="M580" s="51">
        <v>1259810</v>
      </c>
      <c r="N580" s="51">
        <f t="shared" si="116"/>
        <v>62190</v>
      </c>
      <c r="O580" s="51">
        <v>62906.086956521802</v>
      </c>
      <c r="P580" s="51">
        <v>1322000</v>
      </c>
      <c r="Q580" s="51">
        <f t="shared" si="117"/>
        <v>81777.913043478344</v>
      </c>
      <c r="R580" s="52">
        <f t="shared" si="118"/>
        <v>1341587.9130434783</v>
      </c>
      <c r="S580" s="53">
        <v>1341500</v>
      </c>
      <c r="T580" s="54" t="s">
        <v>1859</v>
      </c>
      <c r="U580" s="55" t="s">
        <v>471</v>
      </c>
      <c r="V580" s="55" t="s">
        <v>1197</v>
      </c>
      <c r="W580" s="55" t="s">
        <v>173</v>
      </c>
      <c r="X580" s="56">
        <v>43294</v>
      </c>
      <c r="Y580" s="57" t="s">
        <v>7684</v>
      </c>
      <c r="Z580" s="57" t="s">
        <v>7860</v>
      </c>
      <c r="AA580" s="58">
        <v>1740000</v>
      </c>
      <c r="AB580" s="58"/>
      <c r="AC580" s="58"/>
      <c r="AD580" s="58"/>
      <c r="AE580" s="58"/>
      <c r="AF580" s="58"/>
      <c r="AG580" s="58">
        <v>2000000</v>
      </c>
      <c r="AH580" s="58"/>
      <c r="AI580" s="58"/>
      <c r="AJ580" s="58">
        <v>1622000</v>
      </c>
      <c r="AK580" s="58"/>
      <c r="AL580" s="58"/>
      <c r="AM580" s="58"/>
      <c r="AN580" s="58"/>
      <c r="AO580" s="58"/>
      <c r="AP580" s="58"/>
      <c r="AQ580" s="58">
        <v>2009000</v>
      </c>
      <c r="AR580" s="59">
        <f t="shared" ref="AR580:AR643" si="120">COUNT(AA580:AQ580)</f>
        <v>4</v>
      </c>
      <c r="AS580" s="59">
        <f t="shared" ref="AS580:AS643" si="121">SUM(AA580:AQ580)</f>
        <v>7371000</v>
      </c>
      <c r="AT580" s="58">
        <f t="shared" si="108"/>
        <v>1842800</v>
      </c>
      <c r="AU580" s="58">
        <f t="shared" si="109"/>
        <v>1622000</v>
      </c>
      <c r="AV580" s="59">
        <f t="shared" si="110"/>
        <v>501300</v>
      </c>
      <c r="AW580" s="59">
        <f t="shared" si="119"/>
        <v>280500</v>
      </c>
      <c r="AX580" s="60">
        <f t="shared" ref="AX580:AX643" si="122">AT580/S580-100%</f>
        <v>0.37368617219530376</v>
      </c>
      <c r="AY580" s="58">
        <v>1622000</v>
      </c>
    </row>
    <row r="581" spans="1:51" ht="157.5" x14ac:dyDescent="0.25">
      <c r="A581" s="45">
        <v>646</v>
      </c>
      <c r="B581" s="46" t="s">
        <v>2324</v>
      </c>
      <c r="C581" s="47" t="s">
        <v>2279</v>
      </c>
      <c r="D581" s="47" t="s">
        <v>467</v>
      </c>
      <c r="E581" s="48" t="s">
        <v>2403</v>
      </c>
      <c r="F581" s="49" t="s">
        <v>2404</v>
      </c>
      <c r="G581" s="49" t="s">
        <v>2405</v>
      </c>
      <c r="H581" s="50" t="s">
        <v>2404</v>
      </c>
      <c r="I581" s="46" t="s">
        <v>2209</v>
      </c>
      <c r="J581" s="46">
        <v>68</v>
      </c>
      <c r="K581" s="49">
        <v>68</v>
      </c>
      <c r="L581" s="49" t="s">
        <v>2283</v>
      </c>
      <c r="M581" s="51">
        <v>1259810</v>
      </c>
      <c r="N581" s="51">
        <f t="shared" si="116"/>
        <v>62190</v>
      </c>
      <c r="O581" s="51">
        <v>62906.086956521802</v>
      </c>
      <c r="P581" s="51">
        <v>1322000</v>
      </c>
      <c r="Q581" s="51">
        <f t="shared" si="117"/>
        <v>81777.913043478344</v>
      </c>
      <c r="R581" s="52">
        <f t="shared" si="118"/>
        <v>1341587.9130434783</v>
      </c>
      <c r="S581" s="53">
        <v>1341500</v>
      </c>
      <c r="T581" s="54" t="s">
        <v>1859</v>
      </c>
      <c r="U581" s="55" t="s">
        <v>471</v>
      </c>
      <c r="V581" s="55" t="s">
        <v>1197</v>
      </c>
      <c r="W581" s="55" t="s">
        <v>173</v>
      </c>
      <c r="X581" s="56">
        <v>43294</v>
      </c>
      <c r="Y581" s="57" t="s">
        <v>7684</v>
      </c>
      <c r="Z581" s="57" t="s">
        <v>7860</v>
      </c>
      <c r="AA581" s="58">
        <v>1740000</v>
      </c>
      <c r="AB581" s="58"/>
      <c r="AC581" s="58"/>
      <c r="AD581" s="58"/>
      <c r="AE581" s="58"/>
      <c r="AF581" s="58"/>
      <c r="AG581" s="58">
        <v>2000000</v>
      </c>
      <c r="AH581" s="58"/>
      <c r="AI581" s="58"/>
      <c r="AJ581" s="58">
        <v>1622000</v>
      </c>
      <c r="AK581" s="58"/>
      <c r="AL581" s="58"/>
      <c r="AM581" s="58"/>
      <c r="AN581" s="58"/>
      <c r="AO581" s="58"/>
      <c r="AP581" s="58"/>
      <c r="AQ581" s="58">
        <v>2009000</v>
      </c>
      <c r="AR581" s="59">
        <f t="shared" si="120"/>
        <v>4</v>
      </c>
      <c r="AS581" s="59">
        <f t="shared" si="121"/>
        <v>7371000</v>
      </c>
      <c r="AT581" s="58">
        <f t="shared" si="108"/>
        <v>1842800</v>
      </c>
      <c r="AU581" s="58">
        <f t="shared" si="109"/>
        <v>1622000</v>
      </c>
      <c r="AV581" s="59">
        <f t="shared" si="110"/>
        <v>501300</v>
      </c>
      <c r="AW581" s="59">
        <f t="shared" si="119"/>
        <v>280500</v>
      </c>
      <c r="AX581" s="60">
        <f t="shared" si="122"/>
        <v>0.37368617219530376</v>
      </c>
      <c r="AY581" s="58">
        <v>1622000</v>
      </c>
    </row>
    <row r="582" spans="1:51" ht="157.5" x14ac:dyDescent="0.25">
      <c r="A582" s="45">
        <v>647</v>
      </c>
      <c r="B582" s="46" t="s">
        <v>2327</v>
      </c>
      <c r="C582" s="47" t="s">
        <v>2279</v>
      </c>
      <c r="D582" s="47" t="s">
        <v>467</v>
      </c>
      <c r="E582" s="48" t="s">
        <v>2406</v>
      </c>
      <c r="F582" s="49" t="s">
        <v>2407</v>
      </c>
      <c r="G582" s="49" t="s">
        <v>2408</v>
      </c>
      <c r="H582" s="50" t="s">
        <v>2407</v>
      </c>
      <c r="I582" s="46" t="s">
        <v>2209</v>
      </c>
      <c r="J582" s="46">
        <v>68</v>
      </c>
      <c r="K582" s="49">
        <v>68</v>
      </c>
      <c r="L582" s="49" t="s">
        <v>2283</v>
      </c>
      <c r="M582" s="51">
        <v>1259810</v>
      </c>
      <c r="N582" s="51">
        <f t="shared" si="116"/>
        <v>62190</v>
      </c>
      <c r="O582" s="51">
        <v>62906.086956521802</v>
      </c>
      <c r="P582" s="51">
        <v>1322000</v>
      </c>
      <c r="Q582" s="51">
        <f t="shared" si="117"/>
        <v>81777.913043478344</v>
      </c>
      <c r="R582" s="52">
        <f t="shared" si="118"/>
        <v>1341587.9130434783</v>
      </c>
      <c r="S582" s="53">
        <v>1341500</v>
      </c>
      <c r="T582" s="54" t="s">
        <v>1859</v>
      </c>
      <c r="U582" s="55" t="s">
        <v>471</v>
      </c>
      <c r="V582" s="55" t="s">
        <v>1197</v>
      </c>
      <c r="W582" s="55" t="s">
        <v>173</v>
      </c>
      <c r="X582" s="56">
        <v>43294</v>
      </c>
      <c r="Y582" s="57" t="s">
        <v>7684</v>
      </c>
      <c r="Z582" s="57" t="s">
        <v>7860</v>
      </c>
      <c r="AA582" s="58">
        <v>1740000</v>
      </c>
      <c r="AB582" s="58"/>
      <c r="AC582" s="58"/>
      <c r="AD582" s="58"/>
      <c r="AE582" s="58"/>
      <c r="AF582" s="58"/>
      <c r="AG582" s="58">
        <v>2000000</v>
      </c>
      <c r="AH582" s="58"/>
      <c r="AI582" s="58"/>
      <c r="AJ582" s="58">
        <v>1622000</v>
      </c>
      <c r="AK582" s="58"/>
      <c r="AL582" s="58"/>
      <c r="AM582" s="58"/>
      <c r="AN582" s="58"/>
      <c r="AO582" s="58"/>
      <c r="AP582" s="58"/>
      <c r="AQ582" s="58">
        <v>2009000</v>
      </c>
      <c r="AR582" s="59">
        <f t="shared" si="120"/>
        <v>4</v>
      </c>
      <c r="AS582" s="59">
        <f t="shared" si="121"/>
        <v>7371000</v>
      </c>
      <c r="AT582" s="58">
        <f t="shared" ref="AT582:AT645" si="123">ROUND(AS582/AR582,-2)</f>
        <v>1842800</v>
      </c>
      <c r="AU582" s="58">
        <f t="shared" ref="AU582:AU645" si="124">MIN(AA582:AQ582)</f>
        <v>1622000</v>
      </c>
      <c r="AV582" s="59">
        <f t="shared" ref="AV582:AV645" si="125">AT582-S582</f>
        <v>501300</v>
      </c>
      <c r="AW582" s="59">
        <f t="shared" si="119"/>
        <v>280500</v>
      </c>
      <c r="AX582" s="60">
        <f t="shared" si="122"/>
        <v>0.37368617219530376</v>
      </c>
      <c r="AY582" s="58">
        <v>1622000</v>
      </c>
    </row>
    <row r="583" spans="1:51" ht="157.5" x14ac:dyDescent="0.25">
      <c r="A583" s="45">
        <v>648</v>
      </c>
      <c r="B583" s="46" t="s">
        <v>2331</v>
      </c>
      <c r="C583" s="47" t="s">
        <v>2279</v>
      </c>
      <c r="D583" s="47" t="s">
        <v>467</v>
      </c>
      <c r="E583" s="48" t="s">
        <v>2409</v>
      </c>
      <c r="F583" s="49" t="s">
        <v>2410</v>
      </c>
      <c r="G583" s="49" t="s">
        <v>2411</v>
      </c>
      <c r="H583" s="50" t="s">
        <v>2410</v>
      </c>
      <c r="I583" s="46" t="s">
        <v>2209</v>
      </c>
      <c r="J583" s="46">
        <v>68</v>
      </c>
      <c r="K583" s="49">
        <v>68</v>
      </c>
      <c r="L583" s="49" t="s">
        <v>2283</v>
      </c>
      <c r="M583" s="51">
        <v>1259810</v>
      </c>
      <c r="N583" s="51">
        <f t="shared" si="116"/>
        <v>62190</v>
      </c>
      <c r="O583" s="51">
        <v>62906.086956521802</v>
      </c>
      <c r="P583" s="51">
        <v>1322000</v>
      </c>
      <c r="Q583" s="51">
        <f t="shared" si="117"/>
        <v>81777.913043478344</v>
      </c>
      <c r="R583" s="52">
        <f t="shared" si="118"/>
        <v>1341587.9130434783</v>
      </c>
      <c r="S583" s="53">
        <v>1341500</v>
      </c>
      <c r="T583" s="54" t="s">
        <v>1859</v>
      </c>
      <c r="U583" s="55" t="s">
        <v>471</v>
      </c>
      <c r="V583" s="55" t="s">
        <v>1197</v>
      </c>
      <c r="W583" s="55" t="s">
        <v>173</v>
      </c>
      <c r="X583" s="56">
        <v>43294</v>
      </c>
      <c r="Y583" s="57" t="s">
        <v>7684</v>
      </c>
      <c r="Z583" s="57" t="s">
        <v>7860</v>
      </c>
      <c r="AA583" s="58"/>
      <c r="AB583" s="58"/>
      <c r="AC583" s="58"/>
      <c r="AD583" s="58"/>
      <c r="AE583" s="58"/>
      <c r="AF583" s="58"/>
      <c r="AG583" s="58">
        <v>2000000</v>
      </c>
      <c r="AH583" s="58"/>
      <c r="AI583" s="58"/>
      <c r="AJ583" s="58">
        <v>1622000</v>
      </c>
      <c r="AK583" s="58"/>
      <c r="AL583" s="58"/>
      <c r="AM583" s="58"/>
      <c r="AN583" s="58"/>
      <c r="AO583" s="58"/>
      <c r="AP583" s="58"/>
      <c r="AQ583" s="58">
        <v>2009000</v>
      </c>
      <c r="AR583" s="59">
        <f t="shared" si="120"/>
        <v>3</v>
      </c>
      <c r="AS583" s="59">
        <f t="shared" si="121"/>
        <v>5631000</v>
      </c>
      <c r="AT583" s="58">
        <f t="shared" si="123"/>
        <v>1877000</v>
      </c>
      <c r="AU583" s="58">
        <f t="shared" si="124"/>
        <v>1622000</v>
      </c>
      <c r="AV583" s="59">
        <f t="shared" si="125"/>
        <v>535500</v>
      </c>
      <c r="AW583" s="59">
        <f t="shared" si="119"/>
        <v>280500</v>
      </c>
      <c r="AX583" s="60">
        <f t="shared" si="122"/>
        <v>0.39918002236302641</v>
      </c>
      <c r="AY583" s="58">
        <v>1622000</v>
      </c>
    </row>
    <row r="584" spans="1:51" ht="157.5" x14ac:dyDescent="0.25">
      <c r="A584" s="45">
        <v>649</v>
      </c>
      <c r="B584" s="46" t="s">
        <v>2335</v>
      </c>
      <c r="C584" s="47" t="s">
        <v>2279</v>
      </c>
      <c r="D584" s="47" t="s">
        <v>467</v>
      </c>
      <c r="E584" s="48" t="s">
        <v>2336</v>
      </c>
      <c r="F584" s="49" t="s">
        <v>2337</v>
      </c>
      <c r="G584" s="49" t="s">
        <v>2337</v>
      </c>
      <c r="H584" s="50" t="s">
        <v>2338</v>
      </c>
      <c r="I584" s="46" t="s">
        <v>2209</v>
      </c>
      <c r="J584" s="46">
        <v>68</v>
      </c>
      <c r="K584" s="49">
        <v>68</v>
      </c>
      <c r="L584" s="49" t="s">
        <v>2283</v>
      </c>
      <c r="M584" s="51">
        <v>1259810</v>
      </c>
      <c r="N584" s="51">
        <f t="shared" si="116"/>
        <v>62190</v>
      </c>
      <c r="O584" s="51">
        <v>62906.086956521802</v>
      </c>
      <c r="P584" s="51">
        <v>1322000</v>
      </c>
      <c r="Q584" s="51">
        <f t="shared" si="117"/>
        <v>81777.913043478344</v>
      </c>
      <c r="R584" s="52">
        <f t="shared" si="118"/>
        <v>1341587.9130434783</v>
      </c>
      <c r="S584" s="53">
        <v>1341500</v>
      </c>
      <c r="T584" s="54" t="s">
        <v>1859</v>
      </c>
      <c r="U584" s="55" t="s">
        <v>471</v>
      </c>
      <c r="V584" s="55" t="s">
        <v>1197</v>
      </c>
      <c r="W584" s="55" t="s">
        <v>29</v>
      </c>
      <c r="X584" s="56">
        <v>43294</v>
      </c>
      <c r="Y584" s="57" t="s">
        <v>7684</v>
      </c>
      <c r="Z584" s="57"/>
      <c r="AA584" s="58">
        <v>1740000</v>
      </c>
      <c r="AB584" s="58"/>
      <c r="AC584" s="58"/>
      <c r="AD584" s="58"/>
      <c r="AE584" s="58"/>
      <c r="AF584" s="58"/>
      <c r="AG584" s="58">
        <v>2000000</v>
      </c>
      <c r="AH584" s="58"/>
      <c r="AI584" s="58"/>
      <c r="AJ584" s="58">
        <v>1622000</v>
      </c>
      <c r="AK584" s="58"/>
      <c r="AL584" s="58"/>
      <c r="AM584" s="58"/>
      <c r="AN584" s="58"/>
      <c r="AO584" s="58"/>
      <c r="AP584" s="58"/>
      <c r="AQ584" s="58">
        <v>2009000</v>
      </c>
      <c r="AR584" s="59">
        <f t="shared" si="120"/>
        <v>4</v>
      </c>
      <c r="AS584" s="59">
        <f t="shared" si="121"/>
        <v>7371000</v>
      </c>
      <c r="AT584" s="58">
        <f t="shared" si="123"/>
        <v>1842800</v>
      </c>
      <c r="AU584" s="58">
        <f t="shared" si="124"/>
        <v>1622000</v>
      </c>
      <c r="AV584" s="59">
        <f t="shared" si="125"/>
        <v>501300</v>
      </c>
      <c r="AW584" s="59">
        <f t="shared" si="119"/>
        <v>280500</v>
      </c>
      <c r="AX584" s="60">
        <f t="shared" si="122"/>
        <v>0.37368617219530376</v>
      </c>
      <c r="AY584" s="58">
        <v>1622000</v>
      </c>
    </row>
    <row r="585" spans="1:51" ht="157.5" x14ac:dyDescent="0.25">
      <c r="A585" s="45">
        <v>652</v>
      </c>
      <c r="B585" s="46" t="s">
        <v>2351</v>
      </c>
      <c r="C585" s="47" t="s">
        <v>2279</v>
      </c>
      <c r="D585" s="47" t="s">
        <v>467</v>
      </c>
      <c r="E585" s="48" t="s">
        <v>2418</v>
      </c>
      <c r="F585" s="49" t="s">
        <v>2419</v>
      </c>
      <c r="G585" s="49" t="s">
        <v>2420</v>
      </c>
      <c r="H585" s="50" t="s">
        <v>2419</v>
      </c>
      <c r="I585" s="46" t="s">
        <v>439</v>
      </c>
      <c r="J585" s="46">
        <v>68</v>
      </c>
      <c r="K585" s="49">
        <v>68</v>
      </c>
      <c r="L585" s="49" t="s">
        <v>2283</v>
      </c>
      <c r="M585" s="51">
        <v>1259810</v>
      </c>
      <c r="N585" s="51">
        <f t="shared" si="116"/>
        <v>62190</v>
      </c>
      <c r="O585" s="51">
        <v>62906.086956521802</v>
      </c>
      <c r="P585" s="51">
        <v>1322000</v>
      </c>
      <c r="Q585" s="51">
        <f t="shared" si="117"/>
        <v>81777.913043478344</v>
      </c>
      <c r="R585" s="52">
        <f t="shared" si="118"/>
        <v>1341587.9130434783</v>
      </c>
      <c r="S585" s="53">
        <v>1341500</v>
      </c>
      <c r="T585" s="54" t="s">
        <v>1859</v>
      </c>
      <c r="U585" s="55" t="s">
        <v>471</v>
      </c>
      <c r="V585" s="55" t="s">
        <v>1197</v>
      </c>
      <c r="W585" s="55" t="s">
        <v>29</v>
      </c>
      <c r="X585" s="56">
        <v>43294</v>
      </c>
      <c r="Y585" s="57" t="s">
        <v>7684</v>
      </c>
      <c r="Z585" s="57" t="s">
        <v>7860</v>
      </c>
      <c r="AA585" s="58">
        <v>1740000</v>
      </c>
      <c r="AB585" s="58"/>
      <c r="AC585" s="58"/>
      <c r="AD585" s="58"/>
      <c r="AE585" s="58"/>
      <c r="AF585" s="58"/>
      <c r="AG585" s="58"/>
      <c r="AH585" s="58"/>
      <c r="AI585" s="58"/>
      <c r="AJ585" s="58">
        <v>1622000</v>
      </c>
      <c r="AK585" s="58"/>
      <c r="AL585" s="58"/>
      <c r="AM585" s="58"/>
      <c r="AN585" s="58"/>
      <c r="AO585" s="58"/>
      <c r="AP585" s="58"/>
      <c r="AQ585" s="58">
        <v>2009000</v>
      </c>
      <c r="AR585" s="59">
        <f t="shared" si="120"/>
        <v>3</v>
      </c>
      <c r="AS585" s="59">
        <f t="shared" si="121"/>
        <v>5371000</v>
      </c>
      <c r="AT585" s="58">
        <f t="shared" si="123"/>
        <v>1790300</v>
      </c>
      <c r="AU585" s="58">
        <f t="shared" si="124"/>
        <v>1622000</v>
      </c>
      <c r="AV585" s="59">
        <f t="shared" si="125"/>
        <v>448800</v>
      </c>
      <c r="AW585" s="59">
        <f t="shared" si="119"/>
        <v>280500</v>
      </c>
      <c r="AX585" s="60">
        <f t="shared" si="122"/>
        <v>0.33455087588520316</v>
      </c>
      <c r="AY585" s="58">
        <v>1622000</v>
      </c>
    </row>
    <row r="586" spans="1:51" ht="157.5" x14ac:dyDescent="0.25">
      <c r="A586" s="45">
        <v>653</v>
      </c>
      <c r="B586" s="46" t="s">
        <v>2355</v>
      </c>
      <c r="C586" s="47" t="s">
        <v>2279</v>
      </c>
      <c r="D586" s="47" t="s">
        <v>467</v>
      </c>
      <c r="E586" s="48" t="s">
        <v>2421</v>
      </c>
      <c r="F586" s="49" t="s">
        <v>2422</v>
      </c>
      <c r="G586" s="49" t="s">
        <v>2423</v>
      </c>
      <c r="H586" s="50" t="s">
        <v>2424</v>
      </c>
      <c r="I586" s="46" t="s">
        <v>2209</v>
      </c>
      <c r="J586" s="46">
        <v>68</v>
      </c>
      <c r="K586" s="49">
        <v>68</v>
      </c>
      <c r="L586" s="49" t="s">
        <v>2283</v>
      </c>
      <c r="M586" s="51">
        <v>1259810</v>
      </c>
      <c r="N586" s="51">
        <f t="shared" si="116"/>
        <v>62190</v>
      </c>
      <c r="O586" s="51">
        <v>62906.086956521802</v>
      </c>
      <c r="P586" s="51">
        <v>1322000</v>
      </c>
      <c r="Q586" s="51">
        <f t="shared" si="117"/>
        <v>81777.913043478344</v>
      </c>
      <c r="R586" s="52">
        <f t="shared" si="118"/>
        <v>1341587.9130434783</v>
      </c>
      <c r="S586" s="53">
        <v>1341500</v>
      </c>
      <c r="T586" s="54" t="s">
        <v>1859</v>
      </c>
      <c r="U586" s="55" t="s">
        <v>471</v>
      </c>
      <c r="V586" s="55" t="s">
        <v>1197</v>
      </c>
      <c r="W586" s="55" t="s">
        <v>29</v>
      </c>
      <c r="X586" s="56">
        <v>43294</v>
      </c>
      <c r="Y586" s="57" t="s">
        <v>7684</v>
      </c>
      <c r="Z586" s="57" t="s">
        <v>7860</v>
      </c>
      <c r="AA586" s="58">
        <v>1740000</v>
      </c>
      <c r="AB586" s="58"/>
      <c r="AC586" s="58"/>
      <c r="AD586" s="58"/>
      <c r="AE586" s="58"/>
      <c r="AF586" s="58"/>
      <c r="AG586" s="58">
        <v>2000000</v>
      </c>
      <c r="AH586" s="58"/>
      <c r="AI586" s="58"/>
      <c r="AJ586" s="58">
        <v>1622000</v>
      </c>
      <c r="AK586" s="58"/>
      <c r="AL586" s="58"/>
      <c r="AM586" s="58"/>
      <c r="AN586" s="58"/>
      <c r="AO586" s="58"/>
      <c r="AP586" s="58"/>
      <c r="AQ586" s="58">
        <v>2009000</v>
      </c>
      <c r="AR586" s="59">
        <f t="shared" si="120"/>
        <v>4</v>
      </c>
      <c r="AS586" s="59">
        <f t="shared" si="121"/>
        <v>7371000</v>
      </c>
      <c r="AT586" s="58">
        <f t="shared" si="123"/>
        <v>1842800</v>
      </c>
      <c r="AU586" s="58">
        <f t="shared" si="124"/>
        <v>1622000</v>
      </c>
      <c r="AV586" s="59">
        <f t="shared" si="125"/>
        <v>501300</v>
      </c>
      <c r="AW586" s="59">
        <f t="shared" si="119"/>
        <v>280500</v>
      </c>
      <c r="AX586" s="60">
        <f t="shared" si="122"/>
        <v>0.37368617219530376</v>
      </c>
      <c r="AY586" s="58">
        <v>1622000</v>
      </c>
    </row>
    <row r="587" spans="1:51" ht="157.5" x14ac:dyDescent="0.25">
      <c r="A587" s="45">
        <v>654</v>
      </c>
      <c r="B587" s="46" t="s">
        <v>2360</v>
      </c>
      <c r="C587" s="47" t="s">
        <v>2279</v>
      </c>
      <c r="D587" s="47" t="s">
        <v>467</v>
      </c>
      <c r="E587" s="48" t="s">
        <v>2425</v>
      </c>
      <c r="F587" s="49" t="s">
        <v>2426</v>
      </c>
      <c r="G587" s="49" t="s">
        <v>2427</v>
      </c>
      <c r="H587" s="50" t="s">
        <v>2426</v>
      </c>
      <c r="I587" s="46" t="s">
        <v>2209</v>
      </c>
      <c r="J587" s="46">
        <v>68</v>
      </c>
      <c r="K587" s="49">
        <v>68</v>
      </c>
      <c r="L587" s="49" t="s">
        <v>2283</v>
      </c>
      <c r="M587" s="51">
        <v>1259810</v>
      </c>
      <c r="N587" s="51">
        <f t="shared" si="116"/>
        <v>62190</v>
      </c>
      <c r="O587" s="51">
        <v>62906.086956521802</v>
      </c>
      <c r="P587" s="51">
        <v>1322000</v>
      </c>
      <c r="Q587" s="51">
        <f t="shared" si="117"/>
        <v>81777.913043478344</v>
      </c>
      <c r="R587" s="52">
        <f t="shared" si="118"/>
        <v>1341587.9130434783</v>
      </c>
      <c r="S587" s="53">
        <v>1341500</v>
      </c>
      <c r="T587" s="54" t="s">
        <v>1859</v>
      </c>
      <c r="U587" s="55" t="s">
        <v>471</v>
      </c>
      <c r="V587" s="55" t="s">
        <v>1197</v>
      </c>
      <c r="W587" s="55" t="s">
        <v>29</v>
      </c>
      <c r="X587" s="56">
        <v>43294</v>
      </c>
      <c r="Y587" s="57" t="s">
        <v>7684</v>
      </c>
      <c r="Z587" s="57" t="s">
        <v>7860</v>
      </c>
      <c r="AA587" s="58">
        <v>1740000</v>
      </c>
      <c r="AB587" s="58"/>
      <c r="AC587" s="58"/>
      <c r="AD587" s="58"/>
      <c r="AE587" s="58"/>
      <c r="AF587" s="58"/>
      <c r="AG587" s="58">
        <v>2000000</v>
      </c>
      <c r="AH587" s="58"/>
      <c r="AI587" s="58"/>
      <c r="AJ587" s="58">
        <v>1622000</v>
      </c>
      <c r="AK587" s="58"/>
      <c r="AL587" s="58"/>
      <c r="AM587" s="58"/>
      <c r="AN587" s="58"/>
      <c r="AO587" s="58"/>
      <c r="AP587" s="58"/>
      <c r="AQ587" s="58">
        <v>2009000</v>
      </c>
      <c r="AR587" s="59">
        <f t="shared" si="120"/>
        <v>4</v>
      </c>
      <c r="AS587" s="59">
        <f t="shared" si="121"/>
        <v>7371000</v>
      </c>
      <c r="AT587" s="58">
        <f t="shared" si="123"/>
        <v>1842800</v>
      </c>
      <c r="AU587" s="58">
        <f t="shared" si="124"/>
        <v>1622000</v>
      </c>
      <c r="AV587" s="59">
        <f t="shared" si="125"/>
        <v>501300</v>
      </c>
      <c r="AW587" s="59">
        <f t="shared" si="119"/>
        <v>280500</v>
      </c>
      <c r="AX587" s="60">
        <f t="shared" si="122"/>
        <v>0.37368617219530376</v>
      </c>
      <c r="AY587" s="58">
        <v>1622000</v>
      </c>
    </row>
    <row r="588" spans="1:51" ht="157.5" x14ac:dyDescent="0.25">
      <c r="A588" s="45">
        <v>643</v>
      </c>
      <c r="B588" s="46" t="s">
        <v>2315</v>
      </c>
      <c r="C588" s="47" t="s">
        <v>2279</v>
      </c>
      <c r="D588" s="47" t="s">
        <v>467</v>
      </c>
      <c r="E588" s="62">
        <v>18.373000000000001</v>
      </c>
      <c r="F588" s="49" t="s">
        <v>2395</v>
      </c>
      <c r="G588" s="49" t="s">
        <v>2396</v>
      </c>
      <c r="H588" s="50" t="s">
        <v>2395</v>
      </c>
      <c r="I588" s="46" t="s">
        <v>2209</v>
      </c>
      <c r="J588" s="46">
        <v>68</v>
      </c>
      <c r="K588" s="49">
        <v>68</v>
      </c>
      <c r="L588" s="49" t="s">
        <v>2283</v>
      </c>
      <c r="M588" s="51">
        <v>1259810</v>
      </c>
      <c r="N588" s="51">
        <f t="shared" si="116"/>
        <v>62190</v>
      </c>
      <c r="O588" s="51">
        <v>62906.086956521802</v>
      </c>
      <c r="P588" s="51">
        <v>1322000</v>
      </c>
      <c r="Q588" s="51">
        <f t="shared" si="117"/>
        <v>81777.913043478344</v>
      </c>
      <c r="R588" s="52">
        <f t="shared" si="118"/>
        <v>1341587.9130434783</v>
      </c>
      <c r="S588" s="53">
        <v>1341500</v>
      </c>
      <c r="T588" s="54" t="s">
        <v>1859</v>
      </c>
      <c r="U588" s="55" t="s">
        <v>471</v>
      </c>
      <c r="V588" s="55" t="s">
        <v>1197</v>
      </c>
      <c r="W588" s="55" t="s">
        <v>29</v>
      </c>
      <c r="X588" s="56">
        <v>43294</v>
      </c>
      <c r="Y588" s="57" t="e">
        <f>VLOOKUP(B588,'[2]DVKT TYC (đang phê duyệt)'!$B$6:$Z$119,25,0)</f>
        <v>#N/A</v>
      </c>
      <c r="Z588" s="57" t="s">
        <v>7860</v>
      </c>
      <c r="AA588" s="58">
        <v>1740000</v>
      </c>
      <c r="AB588" s="58"/>
      <c r="AC588" s="58"/>
      <c r="AD588" s="58"/>
      <c r="AE588" s="58"/>
      <c r="AF588" s="58"/>
      <c r="AG588" s="58"/>
      <c r="AH588" s="58"/>
      <c r="AI588" s="58"/>
      <c r="AJ588" s="58">
        <v>1622000</v>
      </c>
      <c r="AK588" s="58"/>
      <c r="AL588" s="58"/>
      <c r="AM588" s="58"/>
      <c r="AN588" s="58"/>
      <c r="AO588" s="58"/>
      <c r="AP588" s="58"/>
      <c r="AQ588" s="58">
        <v>2009000</v>
      </c>
      <c r="AR588" s="59">
        <f t="shared" si="120"/>
        <v>3</v>
      </c>
      <c r="AS588" s="59">
        <f t="shared" si="121"/>
        <v>5371000</v>
      </c>
      <c r="AT588" s="58">
        <f t="shared" si="123"/>
        <v>1790300</v>
      </c>
      <c r="AU588" s="58">
        <f t="shared" si="124"/>
        <v>1622000</v>
      </c>
      <c r="AV588" s="59">
        <f t="shared" si="125"/>
        <v>448800</v>
      </c>
      <c r="AW588" s="59">
        <f>AT588-S588</f>
        <v>448800</v>
      </c>
      <c r="AX588" s="60">
        <f t="shared" si="122"/>
        <v>0.33455087588520316</v>
      </c>
      <c r="AY588" s="58">
        <v>1622000</v>
      </c>
    </row>
    <row r="589" spans="1:51" x14ac:dyDescent="0.25">
      <c r="A589" s="45">
        <v>1281</v>
      </c>
      <c r="B589" s="46" t="s">
        <v>4335</v>
      </c>
      <c r="C589" s="47" t="s">
        <v>4327</v>
      </c>
      <c r="D589" s="47" t="s">
        <v>3501</v>
      </c>
      <c r="E589" s="48" t="s">
        <v>4336</v>
      </c>
      <c r="F589" s="49" t="s">
        <v>4337</v>
      </c>
      <c r="G589" s="49" t="s">
        <v>4337</v>
      </c>
      <c r="H589" s="50" t="s">
        <v>4337</v>
      </c>
      <c r="I589" s="46" t="s">
        <v>30</v>
      </c>
      <c r="J589" s="46">
        <v>594</v>
      </c>
      <c r="K589" s="49">
        <v>594</v>
      </c>
      <c r="L589" s="49" t="s">
        <v>4328</v>
      </c>
      <c r="M589" s="51">
        <v>775000</v>
      </c>
      <c r="N589" s="51">
        <f t="shared" ref="N589:N620" si="126">P589-M589</f>
        <v>565000</v>
      </c>
      <c r="O589" s="51">
        <v>565043.47826086998</v>
      </c>
      <c r="P589" s="51">
        <v>1340000</v>
      </c>
      <c r="Q589" s="51">
        <f t="shared" ref="Q589:Q620" si="127">+O589/1800000*2340000</f>
        <v>734556.52173913096</v>
      </c>
      <c r="R589" s="52">
        <f t="shared" ref="R589:R620" si="128">+M589+Q589</f>
        <v>1509556.5217391308</v>
      </c>
      <c r="S589" s="53">
        <v>1509500</v>
      </c>
      <c r="T589" s="54">
        <v>0</v>
      </c>
      <c r="U589" s="55" t="s">
        <v>22</v>
      </c>
      <c r="V589" s="55" t="s">
        <v>23</v>
      </c>
      <c r="W589" s="55" t="s">
        <v>24</v>
      </c>
      <c r="X589" s="56">
        <v>43294</v>
      </c>
      <c r="Y589" s="57" t="s">
        <v>7688</v>
      </c>
      <c r="Z589" s="57"/>
      <c r="AA589" s="58"/>
      <c r="AB589" s="58"/>
      <c r="AC589" s="58"/>
      <c r="AD589" s="58"/>
      <c r="AE589" s="58"/>
      <c r="AF589" s="58"/>
      <c r="AG589" s="58"/>
      <c r="AH589" s="58">
        <v>5094000</v>
      </c>
      <c r="AI589" s="58"/>
      <c r="AJ589" s="58"/>
      <c r="AK589" s="58"/>
      <c r="AL589" s="58"/>
      <c r="AM589" s="58">
        <v>7041000</v>
      </c>
      <c r="AN589" s="58"/>
      <c r="AO589" s="58"/>
      <c r="AP589" s="58"/>
      <c r="AQ589" s="58">
        <v>1704000</v>
      </c>
      <c r="AR589" s="59">
        <f t="shared" si="120"/>
        <v>3</v>
      </c>
      <c r="AS589" s="59">
        <f t="shared" si="121"/>
        <v>13839000</v>
      </c>
      <c r="AT589" s="58">
        <f t="shared" si="123"/>
        <v>4613000</v>
      </c>
      <c r="AU589" s="58">
        <f t="shared" si="124"/>
        <v>1704000</v>
      </c>
      <c r="AV589" s="59">
        <f t="shared" si="125"/>
        <v>3103500</v>
      </c>
      <c r="AW589" s="59">
        <f>AU589-S589</f>
        <v>194500</v>
      </c>
      <c r="AX589" s="60">
        <f t="shared" si="122"/>
        <v>2.0559788009274595</v>
      </c>
      <c r="AY589" s="58">
        <v>1704000</v>
      </c>
    </row>
    <row r="590" spans="1:51" x14ac:dyDescent="0.25">
      <c r="A590" s="45">
        <v>1279</v>
      </c>
      <c r="B590" s="46" t="s">
        <v>4329</v>
      </c>
      <c r="C590" s="47" t="s">
        <v>4327</v>
      </c>
      <c r="D590" s="47" t="s">
        <v>2020</v>
      </c>
      <c r="E590" s="48" t="s">
        <v>4330</v>
      </c>
      <c r="F590" s="49" t="s">
        <v>4331</v>
      </c>
      <c r="G590" s="49" t="s">
        <v>4331</v>
      </c>
      <c r="H590" s="50" t="s">
        <v>4331</v>
      </c>
      <c r="I590" s="46" t="s">
        <v>30</v>
      </c>
      <c r="J590" s="46">
        <v>594</v>
      </c>
      <c r="K590" s="49">
        <v>594</v>
      </c>
      <c r="L590" s="49" t="s">
        <v>4328</v>
      </c>
      <c r="M590" s="51">
        <v>775000</v>
      </c>
      <c r="N590" s="51">
        <f t="shared" si="126"/>
        <v>565000</v>
      </c>
      <c r="O590" s="51">
        <v>565043.47826086998</v>
      </c>
      <c r="P590" s="51">
        <v>1340000</v>
      </c>
      <c r="Q590" s="51">
        <f t="shared" si="127"/>
        <v>734556.52173913096</v>
      </c>
      <c r="R590" s="52">
        <f t="shared" si="128"/>
        <v>1509556.5217391308</v>
      </c>
      <c r="S590" s="53">
        <v>1509500</v>
      </c>
      <c r="T590" s="54">
        <v>0</v>
      </c>
      <c r="U590" s="55" t="s">
        <v>26</v>
      </c>
      <c r="V590" s="55" t="s">
        <v>23</v>
      </c>
      <c r="W590" s="55" t="s">
        <v>27</v>
      </c>
      <c r="X590" s="56">
        <v>43294</v>
      </c>
      <c r="Y590" s="57" t="s">
        <v>7684</v>
      </c>
      <c r="Z590" s="57"/>
      <c r="AA590" s="58"/>
      <c r="AB590" s="58"/>
      <c r="AC590" s="58"/>
      <c r="AD590" s="58"/>
      <c r="AE590" s="58"/>
      <c r="AF590" s="58"/>
      <c r="AG590" s="58"/>
      <c r="AH590" s="58">
        <v>5347000</v>
      </c>
      <c r="AI590" s="58"/>
      <c r="AJ590" s="58"/>
      <c r="AK590" s="58"/>
      <c r="AL590" s="58"/>
      <c r="AM590" s="58">
        <v>7041000</v>
      </c>
      <c r="AN590" s="58"/>
      <c r="AO590" s="58"/>
      <c r="AP590" s="58"/>
      <c r="AQ590" s="58">
        <v>1704000</v>
      </c>
      <c r="AR590" s="59">
        <f t="shared" si="120"/>
        <v>3</v>
      </c>
      <c r="AS590" s="59">
        <f t="shared" si="121"/>
        <v>14092000</v>
      </c>
      <c r="AT590" s="58">
        <f t="shared" si="123"/>
        <v>4697300</v>
      </c>
      <c r="AU590" s="58">
        <f t="shared" si="124"/>
        <v>1704000</v>
      </c>
      <c r="AV590" s="59">
        <f t="shared" si="125"/>
        <v>3187800</v>
      </c>
      <c r="AW590" s="59">
        <f>AU590-S590</f>
        <v>194500</v>
      </c>
      <c r="AX590" s="60">
        <f t="shared" si="122"/>
        <v>2.1118251076515402</v>
      </c>
      <c r="AY590" s="58">
        <v>1704000</v>
      </c>
    </row>
    <row r="591" spans="1:51" ht="31.5" x14ac:dyDescent="0.25">
      <c r="A591" s="45">
        <v>1282</v>
      </c>
      <c r="B591" s="46" t="s">
        <v>4338</v>
      </c>
      <c r="C591" s="47" t="s">
        <v>4327</v>
      </c>
      <c r="D591" s="47" t="s">
        <v>2020</v>
      </c>
      <c r="E591" s="48" t="s">
        <v>4339</v>
      </c>
      <c r="F591" s="49" t="s">
        <v>4340</v>
      </c>
      <c r="G591" s="49" t="s">
        <v>4340</v>
      </c>
      <c r="H591" s="50" t="s">
        <v>4340</v>
      </c>
      <c r="I591" s="46" t="s">
        <v>30</v>
      </c>
      <c r="J591" s="46">
        <v>594</v>
      </c>
      <c r="K591" s="49">
        <v>594</v>
      </c>
      <c r="L591" s="49" t="s">
        <v>4328</v>
      </c>
      <c r="M591" s="51">
        <v>775000</v>
      </c>
      <c r="N591" s="51">
        <f t="shared" si="126"/>
        <v>565000</v>
      </c>
      <c r="O591" s="51">
        <v>565043.47826086998</v>
      </c>
      <c r="P591" s="51">
        <v>1340000</v>
      </c>
      <c r="Q591" s="51">
        <f t="shared" si="127"/>
        <v>734556.52173913096</v>
      </c>
      <c r="R591" s="52">
        <f t="shared" si="128"/>
        <v>1509556.5217391308</v>
      </c>
      <c r="S591" s="53">
        <v>1509500</v>
      </c>
      <c r="T591" s="54">
        <v>0</v>
      </c>
      <c r="U591" s="55" t="s">
        <v>26</v>
      </c>
      <c r="V591" s="55" t="s">
        <v>23</v>
      </c>
      <c r="W591" s="55" t="s">
        <v>27</v>
      </c>
      <c r="X591" s="56">
        <v>43294</v>
      </c>
      <c r="Y591" s="57" t="s">
        <v>7684</v>
      </c>
      <c r="Z591" s="57"/>
      <c r="AA591" s="58"/>
      <c r="AB591" s="58"/>
      <c r="AC591" s="58"/>
      <c r="AD591" s="58"/>
      <c r="AE591" s="58"/>
      <c r="AF591" s="58"/>
      <c r="AG591" s="58"/>
      <c r="AH591" s="58">
        <v>6227000</v>
      </c>
      <c r="AI591" s="58"/>
      <c r="AJ591" s="58"/>
      <c r="AK591" s="58"/>
      <c r="AL591" s="58"/>
      <c r="AM591" s="58">
        <v>7041000</v>
      </c>
      <c r="AN591" s="58"/>
      <c r="AO591" s="58"/>
      <c r="AP591" s="58"/>
      <c r="AQ591" s="58">
        <v>1704000</v>
      </c>
      <c r="AR591" s="59">
        <f t="shared" si="120"/>
        <v>3</v>
      </c>
      <c r="AS591" s="59">
        <f t="shared" si="121"/>
        <v>14972000</v>
      </c>
      <c r="AT591" s="58">
        <f t="shared" si="123"/>
        <v>4990700</v>
      </c>
      <c r="AU591" s="58">
        <f t="shared" si="124"/>
        <v>1704000</v>
      </c>
      <c r="AV591" s="59">
        <f t="shared" si="125"/>
        <v>3481200</v>
      </c>
      <c r="AW591" s="59">
        <f>AU591-S591</f>
        <v>194500</v>
      </c>
      <c r="AX591" s="60">
        <f t="shared" si="122"/>
        <v>2.3061941040079494</v>
      </c>
      <c r="AY591" s="58">
        <v>1704000</v>
      </c>
    </row>
    <row r="592" spans="1:51" ht="47.25" x14ac:dyDescent="0.25">
      <c r="A592" s="45">
        <v>341</v>
      </c>
      <c r="B592" s="46" t="s">
        <v>1479</v>
      </c>
      <c r="C592" s="47" t="s">
        <v>1480</v>
      </c>
      <c r="D592" s="47" t="s">
        <v>467</v>
      </c>
      <c r="E592" s="62">
        <v>18.231999999999999</v>
      </c>
      <c r="F592" s="49" t="s">
        <v>1386</v>
      </c>
      <c r="G592" s="49" t="s">
        <v>1481</v>
      </c>
      <c r="H592" s="50" t="s">
        <v>1386</v>
      </c>
      <c r="I592" s="46" t="s">
        <v>439</v>
      </c>
      <c r="J592" s="46">
        <v>45</v>
      </c>
      <c r="K592" s="49">
        <v>45</v>
      </c>
      <c r="L592" s="49" t="s">
        <v>1482</v>
      </c>
      <c r="M592" s="51">
        <v>1377000</v>
      </c>
      <c r="N592" s="51">
        <f t="shared" si="126"/>
        <v>84000</v>
      </c>
      <c r="O592" s="51">
        <v>84521.739130434798</v>
      </c>
      <c r="P592" s="51">
        <v>1461000</v>
      </c>
      <c r="Q592" s="51">
        <f t="shared" si="127"/>
        <v>109878.26086956525</v>
      </c>
      <c r="R592" s="52">
        <f t="shared" si="128"/>
        <v>1486878.2608695652</v>
      </c>
      <c r="S592" s="53">
        <v>1486800</v>
      </c>
      <c r="T592" s="54" t="s">
        <v>627</v>
      </c>
      <c r="U592" s="55" t="s">
        <v>471</v>
      </c>
      <c r="V592" s="55" t="s">
        <v>628</v>
      </c>
      <c r="W592" s="55" t="s">
        <v>196</v>
      </c>
      <c r="X592" s="56">
        <v>43294</v>
      </c>
      <c r="Y592" s="57" t="e">
        <f>VLOOKUP(B592,'[2]DVKT TYC (đang phê duyệt)'!$B$6:$Z$119,25,0)</f>
        <v>#N/A</v>
      </c>
      <c r="Z592" s="57" t="s">
        <v>7860</v>
      </c>
      <c r="AA592" s="58"/>
      <c r="AB592" s="58"/>
      <c r="AC592" s="58"/>
      <c r="AD592" s="58"/>
      <c r="AE592" s="58"/>
      <c r="AF592" s="58"/>
      <c r="AG592" s="58">
        <v>2000000</v>
      </c>
      <c r="AH592" s="58"/>
      <c r="AI592" s="58"/>
      <c r="AJ592" s="58">
        <v>1761000</v>
      </c>
      <c r="AK592" s="58"/>
      <c r="AL592" s="58"/>
      <c r="AM592" s="58"/>
      <c r="AN592" s="58"/>
      <c r="AO592" s="58"/>
      <c r="AP592" s="58"/>
      <c r="AQ592" s="58">
        <v>1486800</v>
      </c>
      <c r="AR592" s="59">
        <f t="shared" si="120"/>
        <v>3</v>
      </c>
      <c r="AS592" s="59">
        <f t="shared" si="121"/>
        <v>5247800</v>
      </c>
      <c r="AT592" s="58">
        <f t="shared" si="123"/>
        <v>1749300</v>
      </c>
      <c r="AU592" s="58">
        <f t="shared" si="124"/>
        <v>1486800</v>
      </c>
      <c r="AV592" s="59">
        <f t="shared" si="125"/>
        <v>262500</v>
      </c>
      <c r="AW592" s="59">
        <f t="shared" ref="AW592:AW608" si="129">AT592-S592</f>
        <v>262500</v>
      </c>
      <c r="AX592" s="60">
        <f t="shared" si="122"/>
        <v>0.17655367231638408</v>
      </c>
      <c r="AY592" s="58">
        <v>1749300</v>
      </c>
    </row>
    <row r="593" spans="1:51" ht="47.25" x14ac:dyDescent="0.25">
      <c r="A593" s="45">
        <v>342</v>
      </c>
      <c r="B593" s="46" t="s">
        <v>1483</v>
      </c>
      <c r="C593" s="47" t="s">
        <v>1480</v>
      </c>
      <c r="D593" s="47" t="s">
        <v>467</v>
      </c>
      <c r="E593" s="62">
        <v>18.268000000000001</v>
      </c>
      <c r="F593" s="49" t="s">
        <v>1484</v>
      </c>
      <c r="G593" s="49" t="s">
        <v>1484</v>
      </c>
      <c r="H593" s="50" t="s">
        <v>1485</v>
      </c>
      <c r="I593" s="46"/>
      <c r="J593" s="46">
        <v>45</v>
      </c>
      <c r="K593" s="49">
        <v>45</v>
      </c>
      <c r="L593" s="49" t="s">
        <v>1482</v>
      </c>
      <c r="M593" s="51">
        <v>1377000</v>
      </c>
      <c r="N593" s="51">
        <f t="shared" si="126"/>
        <v>84000</v>
      </c>
      <c r="O593" s="51">
        <v>84521.739130434798</v>
      </c>
      <c r="P593" s="51">
        <v>1461000</v>
      </c>
      <c r="Q593" s="51">
        <f t="shared" si="127"/>
        <v>109878.26086956525</v>
      </c>
      <c r="R593" s="52">
        <f t="shared" si="128"/>
        <v>1486878.2608695652</v>
      </c>
      <c r="S593" s="53">
        <v>1486800</v>
      </c>
      <c r="T593" s="54" t="s">
        <v>627</v>
      </c>
      <c r="U593" s="55" t="s">
        <v>471</v>
      </c>
      <c r="V593" s="55" t="s">
        <v>628</v>
      </c>
      <c r="W593" s="55" t="s">
        <v>196</v>
      </c>
      <c r="X593" s="56">
        <v>43294</v>
      </c>
      <c r="Y593" s="57" t="e">
        <f>VLOOKUP(B593,'[2]DVKT TYC (đang phê duyệt)'!$B$6:$Z$119,25,0)</f>
        <v>#N/A</v>
      </c>
      <c r="Z593" s="57" t="s">
        <v>7860</v>
      </c>
      <c r="AA593" s="58"/>
      <c r="AB593" s="58"/>
      <c r="AC593" s="58"/>
      <c r="AD593" s="58"/>
      <c r="AE593" s="58"/>
      <c r="AF593" s="58"/>
      <c r="AG593" s="58">
        <v>2000000</v>
      </c>
      <c r="AH593" s="58"/>
      <c r="AI593" s="58"/>
      <c r="AJ593" s="58">
        <v>1761000</v>
      </c>
      <c r="AK593" s="58"/>
      <c r="AL593" s="58"/>
      <c r="AM593" s="58"/>
      <c r="AN593" s="58"/>
      <c r="AO593" s="58"/>
      <c r="AP593" s="58"/>
      <c r="AQ593" s="58">
        <v>1486800</v>
      </c>
      <c r="AR593" s="59">
        <f t="shared" si="120"/>
        <v>3</v>
      </c>
      <c r="AS593" s="59">
        <f t="shared" si="121"/>
        <v>5247800</v>
      </c>
      <c r="AT593" s="58">
        <f t="shared" si="123"/>
        <v>1749300</v>
      </c>
      <c r="AU593" s="58">
        <f t="shared" si="124"/>
        <v>1486800</v>
      </c>
      <c r="AV593" s="59">
        <f t="shared" si="125"/>
        <v>262500</v>
      </c>
      <c r="AW593" s="59">
        <f t="shared" si="129"/>
        <v>262500</v>
      </c>
      <c r="AX593" s="60">
        <f t="shared" si="122"/>
        <v>0.17655367231638408</v>
      </c>
      <c r="AY593" s="58">
        <v>1749300</v>
      </c>
    </row>
    <row r="594" spans="1:51" ht="47.25" x14ac:dyDescent="0.25">
      <c r="A594" s="45">
        <v>343</v>
      </c>
      <c r="B594" s="46" t="s">
        <v>1486</v>
      </c>
      <c r="C594" s="47" t="s">
        <v>1480</v>
      </c>
      <c r="D594" s="47" t="s">
        <v>467</v>
      </c>
      <c r="E594" s="48" t="s">
        <v>1487</v>
      </c>
      <c r="F594" s="49" t="s">
        <v>1488</v>
      </c>
      <c r="G594" s="49" t="s">
        <v>1488</v>
      </c>
      <c r="H594" s="50" t="s">
        <v>1489</v>
      </c>
      <c r="I594" s="46"/>
      <c r="J594" s="46">
        <v>45</v>
      </c>
      <c r="K594" s="49">
        <v>45</v>
      </c>
      <c r="L594" s="49" t="s">
        <v>1482</v>
      </c>
      <c r="M594" s="51">
        <v>1377000</v>
      </c>
      <c r="N594" s="51">
        <f t="shared" si="126"/>
        <v>84000</v>
      </c>
      <c r="O594" s="51">
        <v>84521.739130434798</v>
      </c>
      <c r="P594" s="51">
        <v>1461000</v>
      </c>
      <c r="Q594" s="51">
        <f t="shared" si="127"/>
        <v>109878.26086956525</v>
      </c>
      <c r="R594" s="52">
        <f t="shared" si="128"/>
        <v>1486878.2608695652</v>
      </c>
      <c r="S594" s="53">
        <v>1486800</v>
      </c>
      <c r="T594" s="54" t="s">
        <v>627</v>
      </c>
      <c r="U594" s="55" t="s">
        <v>471</v>
      </c>
      <c r="V594" s="55" t="s">
        <v>628</v>
      </c>
      <c r="W594" s="55" t="s">
        <v>173</v>
      </c>
      <c r="X594" s="56">
        <v>43294</v>
      </c>
      <c r="Y594" s="57" t="e">
        <f>VLOOKUP(B594,'[2]DVKT TYC (đang phê duyệt)'!$B$6:$Z$119,25,0)</f>
        <v>#N/A</v>
      </c>
      <c r="Z594" s="57" t="s">
        <v>7860</v>
      </c>
      <c r="AA594" s="58"/>
      <c r="AB594" s="58"/>
      <c r="AC594" s="58"/>
      <c r="AD594" s="58"/>
      <c r="AE594" s="58"/>
      <c r="AF594" s="58"/>
      <c r="AG594" s="58">
        <v>2000000</v>
      </c>
      <c r="AH594" s="58"/>
      <c r="AI594" s="58"/>
      <c r="AJ594" s="58">
        <v>1761000</v>
      </c>
      <c r="AK594" s="58"/>
      <c r="AL594" s="58"/>
      <c r="AM594" s="58"/>
      <c r="AN594" s="58"/>
      <c r="AO594" s="58"/>
      <c r="AP594" s="58"/>
      <c r="AQ594" s="58">
        <v>1486800</v>
      </c>
      <c r="AR594" s="59">
        <f t="shared" si="120"/>
        <v>3</v>
      </c>
      <c r="AS594" s="59">
        <f t="shared" si="121"/>
        <v>5247800</v>
      </c>
      <c r="AT594" s="58">
        <f t="shared" si="123"/>
        <v>1749300</v>
      </c>
      <c r="AU594" s="58">
        <f t="shared" si="124"/>
        <v>1486800</v>
      </c>
      <c r="AV594" s="59">
        <f t="shared" si="125"/>
        <v>262500</v>
      </c>
      <c r="AW594" s="59">
        <f t="shared" si="129"/>
        <v>262500</v>
      </c>
      <c r="AX594" s="60">
        <f t="shared" si="122"/>
        <v>0.17655367231638408</v>
      </c>
      <c r="AY594" s="58">
        <v>1749300</v>
      </c>
    </row>
    <row r="595" spans="1:51" ht="47.25" x14ac:dyDescent="0.25">
      <c r="A595" s="45">
        <v>344</v>
      </c>
      <c r="B595" s="46" t="s">
        <v>1490</v>
      </c>
      <c r="C595" s="47" t="s">
        <v>1480</v>
      </c>
      <c r="D595" s="47" t="s">
        <v>467</v>
      </c>
      <c r="E595" s="62">
        <v>18.271999999999998</v>
      </c>
      <c r="F595" s="49" t="s">
        <v>1491</v>
      </c>
      <c r="G595" s="49" t="s">
        <v>1491</v>
      </c>
      <c r="H595" s="50" t="s">
        <v>1492</v>
      </c>
      <c r="I595" s="46"/>
      <c r="J595" s="46">
        <v>45</v>
      </c>
      <c r="K595" s="49">
        <v>45</v>
      </c>
      <c r="L595" s="49" t="s">
        <v>1482</v>
      </c>
      <c r="M595" s="51">
        <v>1377000</v>
      </c>
      <c r="N595" s="51">
        <f t="shared" si="126"/>
        <v>84000</v>
      </c>
      <c r="O595" s="51">
        <v>84521.739130434798</v>
      </c>
      <c r="P595" s="51">
        <v>1461000</v>
      </c>
      <c r="Q595" s="51">
        <f t="shared" si="127"/>
        <v>109878.26086956525</v>
      </c>
      <c r="R595" s="52">
        <f t="shared" si="128"/>
        <v>1486878.2608695652</v>
      </c>
      <c r="S595" s="53">
        <v>1486800</v>
      </c>
      <c r="T595" s="54" t="s">
        <v>627</v>
      </c>
      <c r="U595" s="55" t="s">
        <v>471</v>
      </c>
      <c r="V595" s="55" t="s">
        <v>628</v>
      </c>
      <c r="W595" s="55" t="s">
        <v>196</v>
      </c>
      <c r="X595" s="56">
        <v>43294</v>
      </c>
      <c r="Y595" s="57" t="e">
        <f>VLOOKUP(B595,'[2]DVKT TYC (đang phê duyệt)'!$B$6:$Z$119,25,0)</f>
        <v>#N/A</v>
      </c>
      <c r="Z595" s="57" t="s">
        <v>7860</v>
      </c>
      <c r="AA595" s="58"/>
      <c r="AB595" s="58"/>
      <c r="AC595" s="58"/>
      <c r="AD595" s="58"/>
      <c r="AE595" s="58"/>
      <c r="AF595" s="58"/>
      <c r="AG595" s="58">
        <v>2000000</v>
      </c>
      <c r="AH595" s="58"/>
      <c r="AI595" s="58"/>
      <c r="AJ595" s="58">
        <v>1761000</v>
      </c>
      <c r="AK595" s="58"/>
      <c r="AL595" s="58"/>
      <c r="AM595" s="58"/>
      <c r="AN595" s="58"/>
      <c r="AO595" s="58"/>
      <c r="AP595" s="58"/>
      <c r="AQ595" s="58">
        <v>1486800</v>
      </c>
      <c r="AR595" s="59">
        <f t="shared" si="120"/>
        <v>3</v>
      </c>
      <c r="AS595" s="59">
        <f t="shared" si="121"/>
        <v>5247800</v>
      </c>
      <c r="AT595" s="58">
        <f t="shared" si="123"/>
        <v>1749300</v>
      </c>
      <c r="AU595" s="58">
        <f t="shared" si="124"/>
        <v>1486800</v>
      </c>
      <c r="AV595" s="59">
        <f t="shared" si="125"/>
        <v>262500</v>
      </c>
      <c r="AW595" s="59">
        <f t="shared" si="129"/>
        <v>262500</v>
      </c>
      <c r="AX595" s="60">
        <f t="shared" si="122"/>
        <v>0.17655367231638408</v>
      </c>
      <c r="AY595" s="58">
        <v>1749300</v>
      </c>
    </row>
    <row r="596" spans="1:51" ht="47.25" x14ac:dyDescent="0.25">
      <c r="A596" s="45">
        <v>345</v>
      </c>
      <c r="B596" s="46" t="s">
        <v>1493</v>
      </c>
      <c r="C596" s="47" t="s">
        <v>1480</v>
      </c>
      <c r="D596" s="47" t="s">
        <v>467</v>
      </c>
      <c r="E596" s="62">
        <v>18.234000000000002</v>
      </c>
      <c r="F596" s="49" t="s">
        <v>1420</v>
      </c>
      <c r="G596" s="49" t="s">
        <v>1494</v>
      </c>
      <c r="H596" s="50" t="s">
        <v>1420</v>
      </c>
      <c r="I596" s="46" t="s">
        <v>439</v>
      </c>
      <c r="J596" s="46">
        <v>45</v>
      </c>
      <c r="K596" s="49">
        <v>45</v>
      </c>
      <c r="L596" s="49" t="s">
        <v>1482</v>
      </c>
      <c r="M596" s="51">
        <v>1377000</v>
      </c>
      <c r="N596" s="51">
        <f t="shared" si="126"/>
        <v>84000</v>
      </c>
      <c r="O596" s="51">
        <v>84521.739130434798</v>
      </c>
      <c r="P596" s="51">
        <v>1461000</v>
      </c>
      <c r="Q596" s="51">
        <f t="shared" si="127"/>
        <v>109878.26086956525</v>
      </c>
      <c r="R596" s="52">
        <f t="shared" si="128"/>
        <v>1486878.2608695652</v>
      </c>
      <c r="S596" s="53">
        <v>1486800</v>
      </c>
      <c r="T596" s="54" t="s">
        <v>627</v>
      </c>
      <c r="U596" s="55" t="s">
        <v>471</v>
      </c>
      <c r="V596" s="55" t="s">
        <v>628</v>
      </c>
      <c r="W596" s="55" t="s">
        <v>196</v>
      </c>
      <c r="X596" s="56">
        <v>43294</v>
      </c>
      <c r="Y596" s="57" t="e">
        <f>VLOOKUP(B596,'[2]DVKT TYC (đang phê duyệt)'!$B$6:$Z$119,25,0)</f>
        <v>#N/A</v>
      </c>
      <c r="Z596" s="57" t="s">
        <v>7860</v>
      </c>
      <c r="AA596" s="58"/>
      <c r="AB596" s="58"/>
      <c r="AC596" s="58"/>
      <c r="AD596" s="58"/>
      <c r="AE596" s="58"/>
      <c r="AF596" s="58"/>
      <c r="AG596" s="58">
        <v>2000000</v>
      </c>
      <c r="AH596" s="58"/>
      <c r="AI596" s="58"/>
      <c r="AJ596" s="58">
        <v>1761000</v>
      </c>
      <c r="AK596" s="58"/>
      <c r="AL596" s="58"/>
      <c r="AM596" s="58"/>
      <c r="AN596" s="58"/>
      <c r="AO596" s="58"/>
      <c r="AP596" s="58"/>
      <c r="AQ596" s="58">
        <v>1486800</v>
      </c>
      <c r="AR596" s="59">
        <f t="shared" si="120"/>
        <v>3</v>
      </c>
      <c r="AS596" s="59">
        <f t="shared" si="121"/>
        <v>5247800</v>
      </c>
      <c r="AT596" s="58">
        <f t="shared" si="123"/>
        <v>1749300</v>
      </c>
      <c r="AU596" s="58">
        <f t="shared" si="124"/>
        <v>1486800</v>
      </c>
      <c r="AV596" s="59">
        <f t="shared" si="125"/>
        <v>262500</v>
      </c>
      <c r="AW596" s="59">
        <f t="shared" si="129"/>
        <v>262500</v>
      </c>
      <c r="AX596" s="60">
        <f t="shared" si="122"/>
        <v>0.17655367231638408</v>
      </c>
      <c r="AY596" s="58">
        <v>1749300</v>
      </c>
    </row>
    <row r="597" spans="1:51" ht="47.25" x14ac:dyDescent="0.25">
      <c r="A597" s="45">
        <v>346</v>
      </c>
      <c r="B597" s="46" t="s">
        <v>1495</v>
      </c>
      <c r="C597" s="47" t="s">
        <v>1480</v>
      </c>
      <c r="D597" s="47" t="s">
        <v>467</v>
      </c>
      <c r="E597" s="62">
        <v>18.274000000000001</v>
      </c>
      <c r="F597" s="49" t="s">
        <v>1496</v>
      </c>
      <c r="G597" s="49" t="s">
        <v>1496</v>
      </c>
      <c r="H597" s="50" t="s">
        <v>1497</v>
      </c>
      <c r="I597" s="46"/>
      <c r="J597" s="46">
        <v>45</v>
      </c>
      <c r="K597" s="49">
        <v>45</v>
      </c>
      <c r="L597" s="49" t="s">
        <v>1482</v>
      </c>
      <c r="M597" s="51">
        <v>1377000</v>
      </c>
      <c r="N597" s="51">
        <f t="shared" si="126"/>
        <v>84000</v>
      </c>
      <c r="O597" s="51">
        <v>84521.739130434798</v>
      </c>
      <c r="P597" s="51">
        <v>1461000</v>
      </c>
      <c r="Q597" s="51">
        <f t="shared" si="127"/>
        <v>109878.26086956525</v>
      </c>
      <c r="R597" s="52">
        <f t="shared" si="128"/>
        <v>1486878.2608695652</v>
      </c>
      <c r="S597" s="53">
        <v>1486800</v>
      </c>
      <c r="T597" s="54" t="s">
        <v>627</v>
      </c>
      <c r="U597" s="55" t="s">
        <v>471</v>
      </c>
      <c r="V597" s="55" t="s">
        <v>628</v>
      </c>
      <c r="W597" s="55" t="s">
        <v>196</v>
      </c>
      <c r="X597" s="56">
        <v>43294</v>
      </c>
      <c r="Y597" s="57" t="e">
        <f>VLOOKUP(B597,'[2]DVKT TYC (đang phê duyệt)'!$B$6:$Z$119,25,0)</f>
        <v>#N/A</v>
      </c>
      <c r="Z597" s="57" t="s">
        <v>7860</v>
      </c>
      <c r="AA597" s="58"/>
      <c r="AB597" s="58"/>
      <c r="AC597" s="58"/>
      <c r="AD597" s="58"/>
      <c r="AE597" s="58"/>
      <c r="AF597" s="58"/>
      <c r="AG597" s="58">
        <v>2000000</v>
      </c>
      <c r="AH597" s="58"/>
      <c r="AI597" s="58"/>
      <c r="AJ597" s="58">
        <v>1761000</v>
      </c>
      <c r="AK597" s="58"/>
      <c r="AL597" s="58"/>
      <c r="AM597" s="58"/>
      <c r="AN597" s="58"/>
      <c r="AO597" s="58"/>
      <c r="AP597" s="58"/>
      <c r="AQ597" s="58">
        <v>1486800</v>
      </c>
      <c r="AR597" s="59">
        <f t="shared" si="120"/>
        <v>3</v>
      </c>
      <c r="AS597" s="59">
        <f t="shared" si="121"/>
        <v>5247800</v>
      </c>
      <c r="AT597" s="58">
        <f t="shared" si="123"/>
        <v>1749300</v>
      </c>
      <c r="AU597" s="58">
        <f t="shared" si="124"/>
        <v>1486800</v>
      </c>
      <c r="AV597" s="59">
        <f t="shared" si="125"/>
        <v>262500</v>
      </c>
      <c r="AW597" s="59">
        <f t="shared" si="129"/>
        <v>262500</v>
      </c>
      <c r="AX597" s="60">
        <f t="shared" si="122"/>
        <v>0.17655367231638408</v>
      </c>
      <c r="AY597" s="58">
        <v>1749300</v>
      </c>
    </row>
    <row r="598" spans="1:51" ht="47.25" x14ac:dyDescent="0.25">
      <c r="A598" s="45">
        <v>347</v>
      </c>
      <c r="B598" s="46" t="s">
        <v>1498</v>
      </c>
      <c r="C598" s="47" t="s">
        <v>1480</v>
      </c>
      <c r="D598" s="47" t="s">
        <v>467</v>
      </c>
      <c r="E598" s="48" t="s">
        <v>1499</v>
      </c>
      <c r="F598" s="49" t="s">
        <v>1500</v>
      </c>
      <c r="G598" s="49" t="s">
        <v>1500</v>
      </c>
      <c r="H598" s="50" t="s">
        <v>1501</v>
      </c>
      <c r="I598" s="46"/>
      <c r="J598" s="46">
        <v>45</v>
      </c>
      <c r="K598" s="49">
        <v>45</v>
      </c>
      <c r="L598" s="49" t="s">
        <v>1482</v>
      </c>
      <c r="M598" s="51">
        <v>1377000</v>
      </c>
      <c r="N598" s="51">
        <f t="shared" si="126"/>
        <v>84000</v>
      </c>
      <c r="O598" s="51">
        <v>84521.739130434798</v>
      </c>
      <c r="P598" s="51">
        <v>1461000</v>
      </c>
      <c r="Q598" s="51">
        <f t="shared" si="127"/>
        <v>109878.26086956525</v>
      </c>
      <c r="R598" s="52">
        <f t="shared" si="128"/>
        <v>1486878.2608695652</v>
      </c>
      <c r="S598" s="53">
        <v>1486800</v>
      </c>
      <c r="T598" s="54" t="s">
        <v>627</v>
      </c>
      <c r="U598" s="55" t="s">
        <v>471</v>
      </c>
      <c r="V598" s="55" t="s">
        <v>628</v>
      </c>
      <c r="W598" s="55" t="s">
        <v>196</v>
      </c>
      <c r="X598" s="56">
        <v>43294</v>
      </c>
      <c r="Y598" s="57" t="e">
        <f>VLOOKUP(B598,'[2]DVKT TYC (đang phê duyệt)'!$B$6:$Z$119,25,0)</f>
        <v>#N/A</v>
      </c>
      <c r="Z598" s="57" t="s">
        <v>7860</v>
      </c>
      <c r="AA598" s="58"/>
      <c r="AB598" s="58"/>
      <c r="AC598" s="58"/>
      <c r="AD598" s="58"/>
      <c r="AE598" s="58"/>
      <c r="AF598" s="58"/>
      <c r="AG598" s="58">
        <v>2000000</v>
      </c>
      <c r="AH598" s="58"/>
      <c r="AI598" s="58"/>
      <c r="AJ598" s="58">
        <v>1761000</v>
      </c>
      <c r="AK598" s="58"/>
      <c r="AL598" s="58"/>
      <c r="AM598" s="58"/>
      <c r="AN598" s="58"/>
      <c r="AO598" s="58"/>
      <c r="AP598" s="58"/>
      <c r="AQ598" s="58">
        <v>1486800</v>
      </c>
      <c r="AR598" s="59">
        <f t="shared" si="120"/>
        <v>3</v>
      </c>
      <c r="AS598" s="59">
        <f t="shared" si="121"/>
        <v>5247800</v>
      </c>
      <c r="AT598" s="58">
        <f t="shared" si="123"/>
        <v>1749300</v>
      </c>
      <c r="AU598" s="58">
        <f t="shared" si="124"/>
        <v>1486800</v>
      </c>
      <c r="AV598" s="59">
        <f t="shared" si="125"/>
        <v>262500</v>
      </c>
      <c r="AW598" s="59">
        <f t="shared" si="129"/>
        <v>262500</v>
      </c>
      <c r="AX598" s="60">
        <f t="shared" si="122"/>
        <v>0.17655367231638408</v>
      </c>
      <c r="AY598" s="58">
        <v>1749300</v>
      </c>
    </row>
    <row r="599" spans="1:51" ht="47.25" x14ac:dyDescent="0.25">
      <c r="A599" s="45">
        <v>349</v>
      </c>
      <c r="B599" s="46" t="s">
        <v>1505</v>
      </c>
      <c r="C599" s="47" t="s">
        <v>1480</v>
      </c>
      <c r="D599" s="47" t="s">
        <v>467</v>
      </c>
      <c r="E599" s="62">
        <v>18.202000000000002</v>
      </c>
      <c r="F599" s="49" t="s">
        <v>7589</v>
      </c>
      <c r="G599" s="49" t="s">
        <v>1506</v>
      </c>
      <c r="H599" s="50" t="s">
        <v>1507</v>
      </c>
      <c r="I599" s="46"/>
      <c r="J599" s="46">
        <v>45</v>
      </c>
      <c r="K599" s="49">
        <v>45</v>
      </c>
      <c r="L599" s="49" t="s">
        <v>1482</v>
      </c>
      <c r="M599" s="51">
        <v>1377000</v>
      </c>
      <c r="N599" s="51">
        <f t="shared" si="126"/>
        <v>84000</v>
      </c>
      <c r="O599" s="51">
        <v>84521.739130434798</v>
      </c>
      <c r="P599" s="51">
        <v>1461000</v>
      </c>
      <c r="Q599" s="51">
        <f t="shared" si="127"/>
        <v>109878.26086956525</v>
      </c>
      <c r="R599" s="52">
        <f t="shared" si="128"/>
        <v>1486878.2608695652</v>
      </c>
      <c r="S599" s="53">
        <v>1486800</v>
      </c>
      <c r="T599" s="54" t="s">
        <v>627</v>
      </c>
      <c r="U599" s="55" t="s">
        <v>471</v>
      </c>
      <c r="V599" s="55" t="s">
        <v>628</v>
      </c>
      <c r="W599" s="55" t="s">
        <v>196</v>
      </c>
      <c r="X599" s="56">
        <v>43294</v>
      </c>
      <c r="Y599" s="57" t="e">
        <f>VLOOKUP(B599,'[2]DVKT TYC (đang phê duyệt)'!$B$6:$Z$119,25,0)</f>
        <v>#N/A</v>
      </c>
      <c r="Z599" s="57" t="s">
        <v>7860</v>
      </c>
      <c r="AA599" s="58"/>
      <c r="AB599" s="58"/>
      <c r="AC599" s="58"/>
      <c r="AD599" s="58"/>
      <c r="AE599" s="58"/>
      <c r="AF599" s="58"/>
      <c r="AG599" s="58">
        <v>2000000</v>
      </c>
      <c r="AH599" s="58"/>
      <c r="AI599" s="58"/>
      <c r="AJ599" s="58">
        <v>1761000</v>
      </c>
      <c r="AK599" s="58"/>
      <c r="AL599" s="58"/>
      <c r="AM599" s="58"/>
      <c r="AN599" s="58"/>
      <c r="AO599" s="58"/>
      <c r="AP599" s="58"/>
      <c r="AQ599" s="58">
        <v>1486800</v>
      </c>
      <c r="AR599" s="59">
        <f t="shared" si="120"/>
        <v>3</v>
      </c>
      <c r="AS599" s="59">
        <f t="shared" si="121"/>
        <v>5247800</v>
      </c>
      <c r="AT599" s="58">
        <f t="shared" si="123"/>
        <v>1749300</v>
      </c>
      <c r="AU599" s="58">
        <f t="shared" si="124"/>
        <v>1486800</v>
      </c>
      <c r="AV599" s="59">
        <f t="shared" si="125"/>
        <v>262500</v>
      </c>
      <c r="AW599" s="59">
        <f t="shared" si="129"/>
        <v>262500</v>
      </c>
      <c r="AX599" s="60">
        <f t="shared" si="122"/>
        <v>0.17655367231638408</v>
      </c>
      <c r="AY599" s="58">
        <v>1749300</v>
      </c>
    </row>
    <row r="600" spans="1:51" ht="63" x14ac:dyDescent="0.25">
      <c r="A600" s="45">
        <v>351</v>
      </c>
      <c r="B600" s="46" t="s">
        <v>1511</v>
      </c>
      <c r="C600" s="47" t="s">
        <v>1480</v>
      </c>
      <c r="D600" s="47" t="s">
        <v>467</v>
      </c>
      <c r="E600" s="62">
        <v>18.231000000000002</v>
      </c>
      <c r="F600" s="49" t="s">
        <v>7586</v>
      </c>
      <c r="G600" s="49" t="s">
        <v>1512</v>
      </c>
      <c r="H600" s="50" t="s">
        <v>1449</v>
      </c>
      <c r="I600" s="46" t="s">
        <v>439</v>
      </c>
      <c r="J600" s="46">
        <v>45</v>
      </c>
      <c r="K600" s="49">
        <v>45</v>
      </c>
      <c r="L600" s="49" t="s">
        <v>1482</v>
      </c>
      <c r="M600" s="51">
        <v>1377000</v>
      </c>
      <c r="N600" s="51">
        <f t="shared" si="126"/>
        <v>84000</v>
      </c>
      <c r="O600" s="51">
        <v>84521.739130434798</v>
      </c>
      <c r="P600" s="51">
        <v>1461000</v>
      </c>
      <c r="Q600" s="51">
        <f t="shared" si="127"/>
        <v>109878.26086956525</v>
      </c>
      <c r="R600" s="52">
        <f t="shared" si="128"/>
        <v>1486878.2608695652</v>
      </c>
      <c r="S600" s="53">
        <v>1486800</v>
      </c>
      <c r="T600" s="54" t="s">
        <v>627</v>
      </c>
      <c r="U600" s="55" t="s">
        <v>471</v>
      </c>
      <c r="V600" s="55" t="s">
        <v>628</v>
      </c>
      <c r="W600" s="55" t="s">
        <v>196</v>
      </c>
      <c r="X600" s="56">
        <v>43294</v>
      </c>
      <c r="Y600" s="57" t="e">
        <f>VLOOKUP(B600,'[2]DVKT TYC (đang phê duyệt)'!$B$6:$Z$119,25,0)</f>
        <v>#N/A</v>
      </c>
      <c r="Z600" s="57" t="s">
        <v>7860</v>
      </c>
      <c r="AA600" s="58"/>
      <c r="AB600" s="58"/>
      <c r="AC600" s="58"/>
      <c r="AD600" s="58"/>
      <c r="AE600" s="58"/>
      <c r="AF600" s="58"/>
      <c r="AG600" s="58">
        <v>2000000</v>
      </c>
      <c r="AH600" s="58"/>
      <c r="AI600" s="58"/>
      <c r="AJ600" s="58">
        <v>1761000</v>
      </c>
      <c r="AK600" s="58"/>
      <c r="AL600" s="58"/>
      <c r="AM600" s="58"/>
      <c r="AN600" s="58"/>
      <c r="AO600" s="58"/>
      <c r="AP600" s="58"/>
      <c r="AQ600" s="58">
        <v>1486800</v>
      </c>
      <c r="AR600" s="59">
        <f t="shared" si="120"/>
        <v>3</v>
      </c>
      <c r="AS600" s="59">
        <f t="shared" si="121"/>
        <v>5247800</v>
      </c>
      <c r="AT600" s="58">
        <f t="shared" si="123"/>
        <v>1749300</v>
      </c>
      <c r="AU600" s="58">
        <f t="shared" si="124"/>
        <v>1486800</v>
      </c>
      <c r="AV600" s="59">
        <f t="shared" si="125"/>
        <v>262500</v>
      </c>
      <c r="AW600" s="59">
        <f t="shared" si="129"/>
        <v>262500</v>
      </c>
      <c r="AX600" s="60">
        <f t="shared" si="122"/>
        <v>0.17655367231638408</v>
      </c>
      <c r="AY600" s="58">
        <v>1749300</v>
      </c>
    </row>
    <row r="601" spans="1:51" ht="47.25" x14ac:dyDescent="0.25">
      <c r="A601" s="45">
        <v>355</v>
      </c>
      <c r="B601" s="46" t="s">
        <v>1520</v>
      </c>
      <c r="C601" s="47" t="s">
        <v>1480</v>
      </c>
      <c r="D601" s="47" t="s">
        <v>467</v>
      </c>
      <c r="E601" s="62">
        <v>18.277000000000001</v>
      </c>
      <c r="F601" s="49" t="s">
        <v>1521</v>
      </c>
      <c r="G601" s="49" t="s">
        <v>1521</v>
      </c>
      <c r="H601" s="50" t="s">
        <v>1522</v>
      </c>
      <c r="I601" s="46"/>
      <c r="J601" s="46">
        <v>45</v>
      </c>
      <c r="K601" s="49">
        <v>45</v>
      </c>
      <c r="L601" s="49" t="s">
        <v>1482</v>
      </c>
      <c r="M601" s="51">
        <v>1377000</v>
      </c>
      <c r="N601" s="51">
        <f t="shared" si="126"/>
        <v>84000</v>
      </c>
      <c r="O601" s="51">
        <v>84521.739130434798</v>
      </c>
      <c r="P601" s="51">
        <v>1461000</v>
      </c>
      <c r="Q601" s="51">
        <f t="shared" si="127"/>
        <v>109878.26086956525</v>
      </c>
      <c r="R601" s="52">
        <f t="shared" si="128"/>
        <v>1486878.2608695652</v>
      </c>
      <c r="S601" s="53">
        <v>1486800</v>
      </c>
      <c r="T601" s="54" t="s">
        <v>627</v>
      </c>
      <c r="U601" s="55" t="s">
        <v>471</v>
      </c>
      <c r="V601" s="55" t="s">
        <v>628</v>
      </c>
      <c r="W601" s="55" t="s">
        <v>196</v>
      </c>
      <c r="X601" s="56">
        <v>43294</v>
      </c>
      <c r="Y601" s="57" t="e">
        <f>VLOOKUP(B601,'[2]DVKT TYC (đang phê duyệt)'!$B$6:$Z$119,25,0)</f>
        <v>#N/A</v>
      </c>
      <c r="Z601" s="57" t="s">
        <v>7860</v>
      </c>
      <c r="AA601" s="58"/>
      <c r="AB601" s="58"/>
      <c r="AC601" s="58"/>
      <c r="AD601" s="58"/>
      <c r="AE601" s="58"/>
      <c r="AF601" s="58"/>
      <c r="AG601" s="58">
        <v>2000000</v>
      </c>
      <c r="AH601" s="58"/>
      <c r="AI601" s="58"/>
      <c r="AJ601" s="58">
        <v>1761000</v>
      </c>
      <c r="AK601" s="58"/>
      <c r="AL601" s="58"/>
      <c r="AM601" s="58"/>
      <c r="AN601" s="58"/>
      <c r="AO601" s="58"/>
      <c r="AP601" s="58"/>
      <c r="AQ601" s="58">
        <v>1486800</v>
      </c>
      <c r="AR601" s="59">
        <f t="shared" si="120"/>
        <v>3</v>
      </c>
      <c r="AS601" s="59">
        <f t="shared" si="121"/>
        <v>5247800</v>
      </c>
      <c r="AT601" s="58">
        <f t="shared" si="123"/>
        <v>1749300</v>
      </c>
      <c r="AU601" s="58">
        <f t="shared" si="124"/>
        <v>1486800</v>
      </c>
      <c r="AV601" s="59">
        <f t="shared" si="125"/>
        <v>262500</v>
      </c>
      <c r="AW601" s="59">
        <f t="shared" si="129"/>
        <v>262500</v>
      </c>
      <c r="AX601" s="60">
        <f t="shared" si="122"/>
        <v>0.17655367231638408</v>
      </c>
      <c r="AY601" s="58">
        <v>1749300</v>
      </c>
    </row>
    <row r="602" spans="1:51" ht="47.25" x14ac:dyDescent="0.25">
      <c r="A602" s="45">
        <v>356</v>
      </c>
      <c r="B602" s="46" t="s">
        <v>1523</v>
      </c>
      <c r="C602" s="47" t="s">
        <v>1480</v>
      </c>
      <c r="D602" s="47" t="s">
        <v>467</v>
      </c>
      <c r="E602" s="62">
        <v>18.170999999999999</v>
      </c>
      <c r="F602" s="49" t="s">
        <v>1524</v>
      </c>
      <c r="G602" s="49" t="s">
        <v>1524</v>
      </c>
      <c r="H602" s="50" t="s">
        <v>1525</v>
      </c>
      <c r="I602" s="46"/>
      <c r="J602" s="46">
        <v>45</v>
      </c>
      <c r="K602" s="49">
        <v>45</v>
      </c>
      <c r="L602" s="49" t="s">
        <v>1482</v>
      </c>
      <c r="M602" s="51">
        <v>1377000</v>
      </c>
      <c r="N602" s="51">
        <f t="shared" si="126"/>
        <v>84000</v>
      </c>
      <c r="O602" s="51">
        <v>84521.739130434798</v>
      </c>
      <c r="P602" s="51">
        <v>1461000</v>
      </c>
      <c r="Q602" s="51">
        <f t="shared" si="127"/>
        <v>109878.26086956525</v>
      </c>
      <c r="R602" s="52">
        <f t="shared" si="128"/>
        <v>1486878.2608695652</v>
      </c>
      <c r="S602" s="53">
        <v>1486800</v>
      </c>
      <c r="T602" s="54" t="s">
        <v>627</v>
      </c>
      <c r="U602" s="55" t="s">
        <v>471</v>
      </c>
      <c r="V602" s="55" t="s">
        <v>628</v>
      </c>
      <c r="W602" s="55" t="s">
        <v>173</v>
      </c>
      <c r="X602" s="56">
        <v>43294</v>
      </c>
      <c r="Y602" s="57" t="e">
        <f>VLOOKUP(B602,'[2]DVKT TYC (đang phê duyệt)'!$B$6:$Z$119,25,0)</f>
        <v>#N/A</v>
      </c>
      <c r="Z602" s="57" t="s">
        <v>7860</v>
      </c>
      <c r="AA602" s="58"/>
      <c r="AB602" s="58"/>
      <c r="AC602" s="58"/>
      <c r="AD602" s="58"/>
      <c r="AE602" s="58"/>
      <c r="AF602" s="58"/>
      <c r="AG602" s="58">
        <v>2000000</v>
      </c>
      <c r="AH602" s="58"/>
      <c r="AI602" s="58"/>
      <c r="AJ602" s="58">
        <v>1761000</v>
      </c>
      <c r="AK602" s="58"/>
      <c r="AL602" s="58"/>
      <c r="AM602" s="58"/>
      <c r="AN602" s="58"/>
      <c r="AO602" s="58"/>
      <c r="AP602" s="58"/>
      <c r="AQ602" s="58">
        <v>1486800</v>
      </c>
      <c r="AR602" s="59">
        <f t="shared" si="120"/>
        <v>3</v>
      </c>
      <c r="AS602" s="59">
        <f t="shared" si="121"/>
        <v>5247800</v>
      </c>
      <c r="AT602" s="58">
        <f t="shared" si="123"/>
        <v>1749300</v>
      </c>
      <c r="AU602" s="58">
        <f t="shared" si="124"/>
        <v>1486800</v>
      </c>
      <c r="AV602" s="59">
        <f t="shared" si="125"/>
        <v>262500</v>
      </c>
      <c r="AW602" s="59">
        <f t="shared" si="129"/>
        <v>262500</v>
      </c>
      <c r="AX602" s="60">
        <f t="shared" si="122"/>
        <v>0.17655367231638408</v>
      </c>
      <c r="AY602" s="58">
        <v>1749300</v>
      </c>
    </row>
    <row r="603" spans="1:51" ht="47.25" x14ac:dyDescent="0.25">
      <c r="A603" s="45">
        <v>357</v>
      </c>
      <c r="B603" s="46" t="s">
        <v>1526</v>
      </c>
      <c r="C603" s="47" t="s">
        <v>1480</v>
      </c>
      <c r="D603" s="47" t="s">
        <v>467</v>
      </c>
      <c r="E603" s="62">
        <v>18.177</v>
      </c>
      <c r="F603" s="49" t="s">
        <v>1527</v>
      </c>
      <c r="G603" s="49" t="s">
        <v>1528</v>
      </c>
      <c r="H603" s="50" t="s">
        <v>1527</v>
      </c>
      <c r="I603" s="46"/>
      <c r="J603" s="46">
        <v>45</v>
      </c>
      <c r="K603" s="49">
        <v>45</v>
      </c>
      <c r="L603" s="49" t="s">
        <v>1482</v>
      </c>
      <c r="M603" s="51">
        <v>1377000</v>
      </c>
      <c r="N603" s="51">
        <f t="shared" si="126"/>
        <v>84000</v>
      </c>
      <c r="O603" s="51">
        <v>84521.739130434798</v>
      </c>
      <c r="P603" s="51">
        <v>1461000</v>
      </c>
      <c r="Q603" s="51">
        <f t="shared" si="127"/>
        <v>109878.26086956525</v>
      </c>
      <c r="R603" s="52">
        <f t="shared" si="128"/>
        <v>1486878.2608695652</v>
      </c>
      <c r="S603" s="53">
        <v>1486800</v>
      </c>
      <c r="T603" s="54" t="s">
        <v>627</v>
      </c>
      <c r="U603" s="55" t="s">
        <v>471</v>
      </c>
      <c r="V603" s="55" t="s">
        <v>628</v>
      </c>
      <c r="W603" s="55" t="s">
        <v>196</v>
      </c>
      <c r="X603" s="56">
        <v>43294</v>
      </c>
      <c r="Y603" s="57" t="e">
        <f>VLOOKUP(B603,'[2]DVKT TYC (đang phê duyệt)'!$B$6:$Z$119,25,0)</f>
        <v>#N/A</v>
      </c>
      <c r="Z603" s="57" t="s">
        <v>7860</v>
      </c>
      <c r="AA603" s="58"/>
      <c r="AB603" s="58"/>
      <c r="AC603" s="58"/>
      <c r="AD603" s="58"/>
      <c r="AE603" s="58"/>
      <c r="AF603" s="58"/>
      <c r="AG603" s="58">
        <v>2000000</v>
      </c>
      <c r="AH603" s="58"/>
      <c r="AI603" s="58"/>
      <c r="AJ603" s="58">
        <v>1761000</v>
      </c>
      <c r="AK603" s="58"/>
      <c r="AL603" s="58"/>
      <c r="AM603" s="58"/>
      <c r="AN603" s="58"/>
      <c r="AO603" s="58"/>
      <c r="AP603" s="58"/>
      <c r="AQ603" s="58">
        <v>1486800</v>
      </c>
      <c r="AR603" s="59">
        <f t="shared" si="120"/>
        <v>3</v>
      </c>
      <c r="AS603" s="59">
        <f t="shared" si="121"/>
        <v>5247800</v>
      </c>
      <c r="AT603" s="58">
        <f t="shared" si="123"/>
        <v>1749300</v>
      </c>
      <c r="AU603" s="58">
        <f t="shared" si="124"/>
        <v>1486800</v>
      </c>
      <c r="AV603" s="59">
        <f t="shared" si="125"/>
        <v>262500</v>
      </c>
      <c r="AW603" s="59">
        <f t="shared" si="129"/>
        <v>262500</v>
      </c>
      <c r="AX603" s="60">
        <f t="shared" si="122"/>
        <v>0.17655367231638408</v>
      </c>
      <c r="AY603" s="58">
        <v>1749300</v>
      </c>
    </row>
    <row r="604" spans="1:51" ht="47.25" x14ac:dyDescent="0.25">
      <c r="A604" s="45">
        <v>360</v>
      </c>
      <c r="B604" s="46" t="s">
        <v>1534</v>
      </c>
      <c r="C604" s="47" t="s">
        <v>1480</v>
      </c>
      <c r="D604" s="47" t="s">
        <v>467</v>
      </c>
      <c r="E604" s="62">
        <v>18.164999999999999</v>
      </c>
      <c r="F604" s="49" t="s">
        <v>1535</v>
      </c>
      <c r="G604" s="49" t="s">
        <v>1535</v>
      </c>
      <c r="H604" s="50" t="s">
        <v>1535</v>
      </c>
      <c r="I604" s="46"/>
      <c r="J604" s="46">
        <v>45</v>
      </c>
      <c r="K604" s="49">
        <v>45</v>
      </c>
      <c r="L604" s="49" t="s">
        <v>1482</v>
      </c>
      <c r="M604" s="51">
        <v>1377000</v>
      </c>
      <c r="N604" s="51">
        <f t="shared" si="126"/>
        <v>84000</v>
      </c>
      <c r="O604" s="51">
        <v>84521.739130434798</v>
      </c>
      <c r="P604" s="51">
        <v>1461000</v>
      </c>
      <c r="Q604" s="51">
        <f t="shared" si="127"/>
        <v>109878.26086956525</v>
      </c>
      <c r="R604" s="52">
        <f t="shared" si="128"/>
        <v>1486878.2608695652</v>
      </c>
      <c r="S604" s="53">
        <v>1486800</v>
      </c>
      <c r="T604" s="54" t="s">
        <v>627</v>
      </c>
      <c r="U604" s="55" t="s">
        <v>471</v>
      </c>
      <c r="V604" s="55" t="s">
        <v>628</v>
      </c>
      <c r="W604" s="55" t="s">
        <v>173</v>
      </c>
      <c r="X604" s="56">
        <v>43294</v>
      </c>
      <c r="Y604" s="57" t="e">
        <f>VLOOKUP(B604,'[2]DVKT TYC (đang phê duyệt)'!$B$6:$Z$119,25,0)</f>
        <v>#N/A</v>
      </c>
      <c r="Z604" s="57" t="s">
        <v>7860</v>
      </c>
      <c r="AA604" s="58"/>
      <c r="AB604" s="58"/>
      <c r="AC604" s="58"/>
      <c r="AD604" s="58"/>
      <c r="AE604" s="58"/>
      <c r="AF604" s="58"/>
      <c r="AG604" s="58">
        <v>2000000</v>
      </c>
      <c r="AH604" s="58"/>
      <c r="AI604" s="58"/>
      <c r="AJ604" s="58">
        <v>1761000</v>
      </c>
      <c r="AK604" s="58"/>
      <c r="AL604" s="58"/>
      <c r="AM604" s="58"/>
      <c r="AN604" s="58"/>
      <c r="AO604" s="58"/>
      <c r="AP604" s="58"/>
      <c r="AQ604" s="58">
        <v>1486800</v>
      </c>
      <c r="AR604" s="59">
        <f t="shared" si="120"/>
        <v>3</v>
      </c>
      <c r="AS604" s="59">
        <f t="shared" si="121"/>
        <v>5247800</v>
      </c>
      <c r="AT604" s="58">
        <f t="shared" si="123"/>
        <v>1749300</v>
      </c>
      <c r="AU604" s="58">
        <f t="shared" si="124"/>
        <v>1486800</v>
      </c>
      <c r="AV604" s="59">
        <f t="shared" si="125"/>
        <v>262500</v>
      </c>
      <c r="AW604" s="59">
        <f t="shared" si="129"/>
        <v>262500</v>
      </c>
      <c r="AX604" s="60">
        <f t="shared" si="122"/>
        <v>0.17655367231638408</v>
      </c>
      <c r="AY604" s="58">
        <v>1749300</v>
      </c>
    </row>
    <row r="605" spans="1:51" ht="47.25" x14ac:dyDescent="0.25">
      <c r="A605" s="45">
        <v>361</v>
      </c>
      <c r="B605" s="46" t="s">
        <v>1536</v>
      </c>
      <c r="C605" s="47" t="s">
        <v>1480</v>
      </c>
      <c r="D605" s="47" t="s">
        <v>467</v>
      </c>
      <c r="E605" s="62">
        <v>18.173999999999999</v>
      </c>
      <c r="F605" s="49" t="s">
        <v>1537</v>
      </c>
      <c r="G605" s="49" t="s">
        <v>1537</v>
      </c>
      <c r="H605" s="50" t="s">
        <v>1538</v>
      </c>
      <c r="I605" s="46"/>
      <c r="J605" s="46">
        <v>45</v>
      </c>
      <c r="K605" s="49">
        <v>45</v>
      </c>
      <c r="L605" s="49" t="s">
        <v>1482</v>
      </c>
      <c r="M605" s="51">
        <v>1377000</v>
      </c>
      <c r="N605" s="51">
        <f t="shared" si="126"/>
        <v>84000</v>
      </c>
      <c r="O605" s="51">
        <v>84521.739130434798</v>
      </c>
      <c r="P605" s="51">
        <v>1461000</v>
      </c>
      <c r="Q605" s="51">
        <f t="shared" si="127"/>
        <v>109878.26086956525</v>
      </c>
      <c r="R605" s="52">
        <f t="shared" si="128"/>
        <v>1486878.2608695652</v>
      </c>
      <c r="S605" s="53">
        <v>1486800</v>
      </c>
      <c r="T605" s="54" t="s">
        <v>627</v>
      </c>
      <c r="U605" s="55" t="s">
        <v>471</v>
      </c>
      <c r="V605" s="55" t="s">
        <v>628</v>
      </c>
      <c r="W605" s="55" t="s">
        <v>173</v>
      </c>
      <c r="X605" s="56">
        <v>43294</v>
      </c>
      <c r="Y605" s="57" t="e">
        <f>VLOOKUP(B605,'[2]DVKT TYC (đang phê duyệt)'!$B$6:$Z$119,25,0)</f>
        <v>#N/A</v>
      </c>
      <c r="Z605" s="57" t="s">
        <v>7860</v>
      </c>
      <c r="AA605" s="58"/>
      <c r="AB605" s="58"/>
      <c r="AC605" s="58"/>
      <c r="AD605" s="58"/>
      <c r="AE605" s="58"/>
      <c r="AF605" s="58"/>
      <c r="AG605" s="58">
        <v>2000000</v>
      </c>
      <c r="AH605" s="58"/>
      <c r="AI605" s="58"/>
      <c r="AJ605" s="58">
        <v>1761000</v>
      </c>
      <c r="AK605" s="58"/>
      <c r="AL605" s="58"/>
      <c r="AM605" s="58"/>
      <c r="AN605" s="58"/>
      <c r="AO605" s="58"/>
      <c r="AP605" s="58"/>
      <c r="AQ605" s="58">
        <v>1486800</v>
      </c>
      <c r="AR605" s="59">
        <f t="shared" si="120"/>
        <v>3</v>
      </c>
      <c r="AS605" s="59">
        <f t="shared" si="121"/>
        <v>5247800</v>
      </c>
      <c r="AT605" s="58">
        <f t="shared" si="123"/>
        <v>1749300</v>
      </c>
      <c r="AU605" s="58">
        <f t="shared" si="124"/>
        <v>1486800</v>
      </c>
      <c r="AV605" s="59">
        <f t="shared" si="125"/>
        <v>262500</v>
      </c>
      <c r="AW605" s="59">
        <f t="shared" si="129"/>
        <v>262500</v>
      </c>
      <c r="AX605" s="60">
        <f t="shared" si="122"/>
        <v>0.17655367231638408</v>
      </c>
      <c r="AY605" s="58">
        <v>1749300</v>
      </c>
    </row>
    <row r="606" spans="1:51" ht="47.25" x14ac:dyDescent="0.25">
      <c r="A606" s="45">
        <v>524</v>
      </c>
      <c r="B606" s="46" t="s">
        <v>2024</v>
      </c>
      <c r="C606" s="47" t="s">
        <v>2021</v>
      </c>
      <c r="D606" s="47" t="s">
        <v>467</v>
      </c>
      <c r="E606" s="62">
        <v>18.602</v>
      </c>
      <c r="F606" s="49" t="s">
        <v>2025</v>
      </c>
      <c r="G606" s="49" t="s">
        <v>2025</v>
      </c>
      <c r="H606" s="50" t="s">
        <v>2025</v>
      </c>
      <c r="I606" s="46" t="s">
        <v>626</v>
      </c>
      <c r="J606" s="46">
        <v>65</v>
      </c>
      <c r="K606" s="49">
        <v>65</v>
      </c>
      <c r="L606" s="49" t="s">
        <v>2022</v>
      </c>
      <c r="M606" s="51">
        <v>988000</v>
      </c>
      <c r="N606" s="51">
        <f t="shared" si="126"/>
        <v>298000</v>
      </c>
      <c r="O606" s="51">
        <v>298956.52173913002</v>
      </c>
      <c r="P606" s="51">
        <v>1286000</v>
      </c>
      <c r="Q606" s="51">
        <f t="shared" si="127"/>
        <v>388643.47826086904</v>
      </c>
      <c r="R606" s="52">
        <f t="shared" si="128"/>
        <v>1376643.4782608692</v>
      </c>
      <c r="S606" s="53">
        <v>1376600</v>
      </c>
      <c r="T606" s="54" t="s">
        <v>887</v>
      </c>
      <c r="U606" s="55" t="s">
        <v>471</v>
      </c>
      <c r="V606" s="55" t="s">
        <v>1197</v>
      </c>
      <c r="W606" s="55" t="s">
        <v>173</v>
      </c>
      <c r="X606" s="56">
        <v>43294</v>
      </c>
      <c r="Y606" s="57" t="e">
        <f>VLOOKUP(B606,'[2]DVKT TYC (đang phê duyệt)'!$B$6:$Z$119,25,0)</f>
        <v>#N/A</v>
      </c>
      <c r="Z606" s="57" t="s">
        <v>7860</v>
      </c>
      <c r="AA606" s="58">
        <v>5820000</v>
      </c>
      <c r="AB606" s="58"/>
      <c r="AC606" s="58"/>
      <c r="AD606" s="58"/>
      <c r="AE606" s="58"/>
      <c r="AF606" s="58"/>
      <c r="AG606" s="58">
        <v>5000000</v>
      </c>
      <c r="AH606" s="58">
        <v>5068000</v>
      </c>
      <c r="AI606" s="58"/>
      <c r="AJ606" s="58"/>
      <c r="AK606" s="58"/>
      <c r="AL606" s="58"/>
      <c r="AM606" s="58"/>
      <c r="AN606" s="58"/>
      <c r="AO606" s="58"/>
      <c r="AP606" s="58"/>
      <c r="AQ606" s="58">
        <v>1769000</v>
      </c>
      <c r="AR606" s="59">
        <f t="shared" si="120"/>
        <v>4</v>
      </c>
      <c r="AS606" s="59">
        <f t="shared" si="121"/>
        <v>17657000</v>
      </c>
      <c r="AT606" s="58">
        <f t="shared" si="123"/>
        <v>4414300</v>
      </c>
      <c r="AU606" s="58">
        <f t="shared" si="124"/>
        <v>1769000</v>
      </c>
      <c r="AV606" s="59">
        <f t="shared" si="125"/>
        <v>3037700</v>
      </c>
      <c r="AW606" s="59">
        <f t="shared" si="129"/>
        <v>3037700</v>
      </c>
      <c r="AX606" s="60">
        <f t="shared" si="122"/>
        <v>2.2066686038064796</v>
      </c>
      <c r="AY606" s="58">
        <v>1769000</v>
      </c>
    </row>
    <row r="607" spans="1:51" ht="47.25" x14ac:dyDescent="0.25">
      <c r="A607" s="45">
        <v>525</v>
      </c>
      <c r="B607" s="46" t="s">
        <v>2026</v>
      </c>
      <c r="C607" s="47" t="s">
        <v>2021</v>
      </c>
      <c r="D607" s="47" t="s">
        <v>467</v>
      </c>
      <c r="E607" s="62">
        <v>18.600999999999999</v>
      </c>
      <c r="F607" s="49" t="s">
        <v>2027</v>
      </c>
      <c r="G607" s="49" t="s">
        <v>2027</v>
      </c>
      <c r="H607" s="50" t="s">
        <v>2027</v>
      </c>
      <c r="I607" s="46" t="s">
        <v>626</v>
      </c>
      <c r="J607" s="46">
        <v>65</v>
      </c>
      <c r="K607" s="49">
        <v>65</v>
      </c>
      <c r="L607" s="49" t="s">
        <v>2022</v>
      </c>
      <c r="M607" s="51">
        <v>988000</v>
      </c>
      <c r="N607" s="51">
        <f t="shared" si="126"/>
        <v>298000</v>
      </c>
      <c r="O607" s="51">
        <v>298956.52173913002</v>
      </c>
      <c r="P607" s="51">
        <v>1286000</v>
      </c>
      <c r="Q607" s="51">
        <f t="shared" si="127"/>
        <v>388643.47826086904</v>
      </c>
      <c r="R607" s="52">
        <f t="shared" si="128"/>
        <v>1376643.4782608692</v>
      </c>
      <c r="S607" s="53">
        <v>1376600</v>
      </c>
      <c r="T607" s="54" t="s">
        <v>887</v>
      </c>
      <c r="U607" s="55" t="s">
        <v>471</v>
      </c>
      <c r="V607" s="55" t="s">
        <v>1197</v>
      </c>
      <c r="W607" s="55" t="s">
        <v>173</v>
      </c>
      <c r="X607" s="56">
        <v>43294</v>
      </c>
      <c r="Y607" s="57" t="e">
        <f>VLOOKUP(B607,'[2]DVKT TYC (đang phê duyệt)'!$B$6:$Z$119,25,0)</f>
        <v>#N/A</v>
      </c>
      <c r="Z607" s="57" t="s">
        <v>7860</v>
      </c>
      <c r="AA607" s="58">
        <v>5820000</v>
      </c>
      <c r="AB607" s="58"/>
      <c r="AC607" s="58"/>
      <c r="AD607" s="58"/>
      <c r="AE607" s="58"/>
      <c r="AF607" s="58"/>
      <c r="AG607" s="58">
        <v>5000000</v>
      </c>
      <c r="AH607" s="58">
        <v>5068000</v>
      </c>
      <c r="AI607" s="58"/>
      <c r="AJ607" s="58"/>
      <c r="AK607" s="58"/>
      <c r="AL607" s="58"/>
      <c r="AM607" s="58"/>
      <c r="AN607" s="58"/>
      <c r="AO607" s="58"/>
      <c r="AP607" s="58"/>
      <c r="AQ607" s="58">
        <v>1769000</v>
      </c>
      <c r="AR607" s="59">
        <f t="shared" si="120"/>
        <v>4</v>
      </c>
      <c r="AS607" s="59">
        <f t="shared" si="121"/>
        <v>17657000</v>
      </c>
      <c r="AT607" s="58">
        <f t="shared" si="123"/>
        <v>4414300</v>
      </c>
      <c r="AU607" s="58">
        <f t="shared" si="124"/>
        <v>1769000</v>
      </c>
      <c r="AV607" s="59">
        <f t="shared" si="125"/>
        <v>3037700</v>
      </c>
      <c r="AW607" s="59">
        <f t="shared" si="129"/>
        <v>3037700</v>
      </c>
      <c r="AX607" s="60">
        <f t="shared" si="122"/>
        <v>2.2066686038064796</v>
      </c>
      <c r="AY607" s="58">
        <v>1769000</v>
      </c>
    </row>
    <row r="608" spans="1:51" ht="47.25" x14ac:dyDescent="0.25">
      <c r="A608" s="45">
        <v>526</v>
      </c>
      <c r="B608" s="46" t="s">
        <v>2028</v>
      </c>
      <c r="C608" s="47" t="s">
        <v>2021</v>
      </c>
      <c r="D608" s="47" t="s">
        <v>467</v>
      </c>
      <c r="E608" s="62">
        <v>18.614000000000001</v>
      </c>
      <c r="F608" s="49" t="s">
        <v>2029</v>
      </c>
      <c r="G608" s="49" t="s">
        <v>2029</v>
      </c>
      <c r="H608" s="50" t="s">
        <v>2029</v>
      </c>
      <c r="I608" s="46" t="s">
        <v>626</v>
      </c>
      <c r="J608" s="46">
        <v>65</v>
      </c>
      <c r="K608" s="49">
        <v>65</v>
      </c>
      <c r="L608" s="49" t="s">
        <v>2022</v>
      </c>
      <c r="M608" s="51">
        <v>988000</v>
      </c>
      <c r="N608" s="51">
        <f t="shared" si="126"/>
        <v>298000</v>
      </c>
      <c r="O608" s="51">
        <v>298956.52173913002</v>
      </c>
      <c r="P608" s="51">
        <v>1286000</v>
      </c>
      <c r="Q608" s="51">
        <f t="shared" si="127"/>
        <v>388643.47826086904</v>
      </c>
      <c r="R608" s="52">
        <f t="shared" si="128"/>
        <v>1376643.4782608692</v>
      </c>
      <c r="S608" s="53">
        <v>1376600</v>
      </c>
      <c r="T608" s="54" t="s">
        <v>887</v>
      </c>
      <c r="U608" s="55" t="s">
        <v>471</v>
      </c>
      <c r="V608" s="55" t="s">
        <v>1197</v>
      </c>
      <c r="W608" s="55" t="s">
        <v>173</v>
      </c>
      <c r="X608" s="56">
        <v>43294</v>
      </c>
      <c r="Y608" s="57" t="e">
        <f>VLOOKUP(B608,'[2]DVKT TYC (đang phê duyệt)'!$B$6:$Z$119,25,0)</f>
        <v>#N/A</v>
      </c>
      <c r="Z608" s="57" t="s">
        <v>7860</v>
      </c>
      <c r="AA608" s="58">
        <v>5820000</v>
      </c>
      <c r="AB608" s="58"/>
      <c r="AC608" s="58"/>
      <c r="AD608" s="58"/>
      <c r="AE608" s="58"/>
      <c r="AF608" s="58"/>
      <c r="AG608" s="58">
        <v>5000000</v>
      </c>
      <c r="AH608" s="58">
        <v>5068000</v>
      </c>
      <c r="AI608" s="58"/>
      <c r="AJ608" s="58"/>
      <c r="AK608" s="58"/>
      <c r="AL608" s="58"/>
      <c r="AM608" s="58"/>
      <c r="AN608" s="58"/>
      <c r="AO608" s="58"/>
      <c r="AP608" s="58"/>
      <c r="AQ608" s="58">
        <v>1769000</v>
      </c>
      <c r="AR608" s="59">
        <f t="shared" si="120"/>
        <v>4</v>
      </c>
      <c r="AS608" s="59">
        <f t="shared" si="121"/>
        <v>17657000</v>
      </c>
      <c r="AT608" s="58">
        <f t="shared" si="123"/>
        <v>4414300</v>
      </c>
      <c r="AU608" s="58">
        <f t="shared" si="124"/>
        <v>1769000</v>
      </c>
      <c r="AV608" s="59">
        <f t="shared" si="125"/>
        <v>3037700</v>
      </c>
      <c r="AW608" s="59">
        <f t="shared" si="129"/>
        <v>3037700</v>
      </c>
      <c r="AX608" s="60">
        <f t="shared" si="122"/>
        <v>2.2066686038064796</v>
      </c>
      <c r="AY608" s="58">
        <v>1769000</v>
      </c>
    </row>
    <row r="609" spans="1:51" x14ac:dyDescent="0.25">
      <c r="A609" s="45">
        <v>1513</v>
      </c>
      <c r="B609" s="46" t="s">
        <v>4942</v>
      </c>
      <c r="C609" s="47" t="s">
        <v>4933</v>
      </c>
      <c r="D609" s="47" t="s">
        <v>549</v>
      </c>
      <c r="E609" s="48" t="s">
        <v>4943</v>
      </c>
      <c r="F609" s="49" t="s">
        <v>4944</v>
      </c>
      <c r="G609" s="49" t="s">
        <v>4945</v>
      </c>
      <c r="H609" s="50" t="s">
        <v>4944</v>
      </c>
      <c r="I609" s="46" t="s">
        <v>21</v>
      </c>
      <c r="J609" s="46">
        <v>798</v>
      </c>
      <c r="K609" s="49">
        <v>798</v>
      </c>
      <c r="L609" s="49" t="s">
        <v>4937</v>
      </c>
      <c r="M609" s="51">
        <v>1032000</v>
      </c>
      <c r="N609" s="51">
        <f t="shared" si="126"/>
        <v>245000</v>
      </c>
      <c r="O609" s="51">
        <v>245739.130434783</v>
      </c>
      <c r="P609" s="51">
        <v>1277000</v>
      </c>
      <c r="Q609" s="51">
        <f t="shared" si="127"/>
        <v>319460.86956521787</v>
      </c>
      <c r="R609" s="52">
        <f t="shared" si="128"/>
        <v>1351460.8695652178</v>
      </c>
      <c r="S609" s="53">
        <v>1351400</v>
      </c>
      <c r="T609" s="54">
        <v>0</v>
      </c>
      <c r="U609" s="55" t="s">
        <v>1743</v>
      </c>
      <c r="V609" s="55" t="s">
        <v>4643</v>
      </c>
      <c r="W609" s="55" t="s">
        <v>195</v>
      </c>
      <c r="X609" s="56">
        <v>43294</v>
      </c>
      <c r="Y609" s="57" t="s">
        <v>7684</v>
      </c>
      <c r="Z609" s="57"/>
      <c r="AA609" s="58"/>
      <c r="AB609" s="58"/>
      <c r="AC609" s="58"/>
      <c r="AD609" s="58"/>
      <c r="AE609" s="58"/>
      <c r="AF609" s="58"/>
      <c r="AG609" s="58">
        <v>2600000</v>
      </c>
      <c r="AH609" s="58">
        <v>2740000</v>
      </c>
      <c r="AI609" s="58"/>
      <c r="AJ609" s="58"/>
      <c r="AK609" s="58"/>
      <c r="AL609" s="58"/>
      <c r="AM609" s="58"/>
      <c r="AN609" s="58"/>
      <c r="AO609" s="58"/>
      <c r="AP609" s="58"/>
      <c r="AQ609" s="58">
        <v>1784000</v>
      </c>
      <c r="AR609" s="59">
        <f t="shared" si="120"/>
        <v>3</v>
      </c>
      <c r="AS609" s="59">
        <f t="shared" si="121"/>
        <v>7124000</v>
      </c>
      <c r="AT609" s="58">
        <f t="shared" si="123"/>
        <v>2374700</v>
      </c>
      <c r="AU609" s="58">
        <f t="shared" si="124"/>
        <v>1784000</v>
      </c>
      <c r="AV609" s="59">
        <f t="shared" si="125"/>
        <v>1023300</v>
      </c>
      <c r="AW609" s="59">
        <f>AU609-S609</f>
        <v>432600</v>
      </c>
      <c r="AX609" s="60">
        <f t="shared" si="122"/>
        <v>0.75721474026935032</v>
      </c>
      <c r="AY609" s="58">
        <v>1784000</v>
      </c>
    </row>
    <row r="610" spans="1:51" x14ac:dyDescent="0.25">
      <c r="A610" s="45">
        <v>1286</v>
      </c>
      <c r="B610" s="46" t="s">
        <v>4351</v>
      </c>
      <c r="C610" s="47" t="s">
        <v>4349</v>
      </c>
      <c r="D610" s="47" t="s">
        <v>1383</v>
      </c>
      <c r="E610" s="48" t="s">
        <v>4352</v>
      </c>
      <c r="F610" s="49" t="s">
        <v>4350</v>
      </c>
      <c r="G610" s="49" t="s">
        <v>4350</v>
      </c>
      <c r="H610" s="50" t="s">
        <v>4350</v>
      </c>
      <c r="I610" s="46" t="s">
        <v>21</v>
      </c>
      <c r="J610" s="46">
        <v>599</v>
      </c>
      <c r="K610" s="49">
        <v>599</v>
      </c>
      <c r="L610" s="49" t="s">
        <v>4350</v>
      </c>
      <c r="M610" s="51">
        <v>1109000</v>
      </c>
      <c r="N610" s="51">
        <f t="shared" si="126"/>
        <v>200000</v>
      </c>
      <c r="O610" s="51">
        <v>200347.82608695599</v>
      </c>
      <c r="P610" s="51">
        <v>1309000</v>
      </c>
      <c r="Q610" s="51">
        <f t="shared" si="127"/>
        <v>260452.17391304276</v>
      </c>
      <c r="R610" s="52">
        <f t="shared" si="128"/>
        <v>1369452.1739130428</v>
      </c>
      <c r="S610" s="53">
        <v>1369400</v>
      </c>
      <c r="T610" s="54">
        <v>0</v>
      </c>
      <c r="U610" s="55" t="s">
        <v>26</v>
      </c>
      <c r="V610" s="55" t="s">
        <v>23</v>
      </c>
      <c r="W610" s="55" t="s">
        <v>27</v>
      </c>
      <c r="X610" s="56">
        <v>43294</v>
      </c>
      <c r="Y610" s="57" t="s">
        <v>7688</v>
      </c>
      <c r="Z610" s="57"/>
      <c r="AA610" s="58"/>
      <c r="AB610" s="58"/>
      <c r="AC610" s="58"/>
      <c r="AD610" s="58"/>
      <c r="AE610" s="58"/>
      <c r="AF610" s="58"/>
      <c r="AG610" s="58">
        <v>2000000</v>
      </c>
      <c r="AH610" s="58">
        <v>5941000</v>
      </c>
      <c r="AI610" s="58"/>
      <c r="AJ610" s="58"/>
      <c r="AK610" s="58"/>
      <c r="AL610" s="58">
        <v>2077000</v>
      </c>
      <c r="AM610" s="58"/>
      <c r="AN610" s="58"/>
      <c r="AO610" s="58"/>
      <c r="AP610" s="58"/>
      <c r="AQ610" s="58">
        <v>1856000</v>
      </c>
      <c r="AR610" s="59">
        <f t="shared" si="120"/>
        <v>4</v>
      </c>
      <c r="AS610" s="59">
        <f t="shared" si="121"/>
        <v>11874000</v>
      </c>
      <c r="AT610" s="58">
        <f t="shared" si="123"/>
        <v>2968500</v>
      </c>
      <c r="AU610" s="58">
        <f t="shared" si="124"/>
        <v>1856000</v>
      </c>
      <c r="AV610" s="59">
        <f t="shared" si="125"/>
        <v>1599100</v>
      </c>
      <c r="AW610" s="59">
        <f>AU610-S610</f>
        <v>486600</v>
      </c>
      <c r="AX610" s="60">
        <f t="shared" si="122"/>
        <v>1.1677376953410255</v>
      </c>
      <c r="AY610" s="58">
        <v>1856000</v>
      </c>
    </row>
    <row r="611" spans="1:51" ht="31.5" x14ac:dyDescent="0.25">
      <c r="A611" s="45">
        <v>1590</v>
      </c>
      <c r="B611" s="46" t="s">
        <v>5175</v>
      </c>
      <c r="C611" s="47" t="s">
        <v>5155</v>
      </c>
      <c r="D611" s="47" t="s">
        <v>549</v>
      </c>
      <c r="E611" s="48" t="s">
        <v>5176</v>
      </c>
      <c r="F611" s="49" t="s">
        <v>5174</v>
      </c>
      <c r="G611" s="49" t="s">
        <v>5174</v>
      </c>
      <c r="H611" s="50" t="s">
        <v>5174</v>
      </c>
      <c r="I611" s="46" t="s">
        <v>25</v>
      </c>
      <c r="J611" s="46">
        <v>836</v>
      </c>
      <c r="K611" s="49">
        <v>836</v>
      </c>
      <c r="L611" s="49" t="s">
        <v>5158</v>
      </c>
      <c r="M611" s="51">
        <v>1132000</v>
      </c>
      <c r="N611" s="51">
        <f t="shared" si="126"/>
        <v>208000</v>
      </c>
      <c r="O611" s="51">
        <v>208173.91304347801</v>
      </c>
      <c r="P611" s="51">
        <v>1340000</v>
      </c>
      <c r="Q611" s="51">
        <f t="shared" si="127"/>
        <v>270626.08695652138</v>
      </c>
      <c r="R611" s="52">
        <f t="shared" si="128"/>
        <v>1402626.0869565215</v>
      </c>
      <c r="S611" s="53">
        <v>1402600</v>
      </c>
      <c r="T611" s="54">
        <v>0</v>
      </c>
      <c r="U611" s="55" t="s">
        <v>199</v>
      </c>
      <c r="V611" s="55" t="s">
        <v>4643</v>
      </c>
      <c r="W611" s="55" t="s">
        <v>196</v>
      </c>
      <c r="X611" s="56">
        <v>43294</v>
      </c>
      <c r="Y611" s="57" t="s">
        <v>7684</v>
      </c>
      <c r="Z611" s="57"/>
      <c r="AA611" s="58"/>
      <c r="AB611" s="58"/>
      <c r="AC611" s="58"/>
      <c r="AD611" s="58"/>
      <c r="AE611" s="58"/>
      <c r="AF611" s="58"/>
      <c r="AG611" s="58">
        <v>5350000</v>
      </c>
      <c r="AH611" s="58">
        <v>3915000</v>
      </c>
      <c r="AI611" s="58"/>
      <c r="AJ611" s="58"/>
      <c r="AK611" s="58"/>
      <c r="AL611" s="58"/>
      <c r="AM611" s="58"/>
      <c r="AN611" s="58"/>
      <c r="AO611" s="58"/>
      <c r="AP611" s="58"/>
      <c r="AQ611" s="58">
        <v>1898000</v>
      </c>
      <c r="AR611" s="59">
        <f t="shared" si="120"/>
        <v>3</v>
      </c>
      <c r="AS611" s="59">
        <f t="shared" si="121"/>
        <v>11163000</v>
      </c>
      <c r="AT611" s="58">
        <f t="shared" si="123"/>
        <v>3721000</v>
      </c>
      <c r="AU611" s="58">
        <f t="shared" si="124"/>
        <v>1898000</v>
      </c>
      <c r="AV611" s="59">
        <f t="shared" si="125"/>
        <v>2318400</v>
      </c>
      <c r="AW611" s="59">
        <f>AU611-S611</f>
        <v>495400</v>
      </c>
      <c r="AX611" s="60">
        <f t="shared" si="122"/>
        <v>1.6529302723513477</v>
      </c>
      <c r="AY611" s="58">
        <v>1898000</v>
      </c>
    </row>
    <row r="612" spans="1:51" ht="78.75" x14ac:dyDescent="0.25">
      <c r="A612" s="45">
        <v>330</v>
      </c>
      <c r="B612" s="46" t="s">
        <v>1450</v>
      </c>
      <c r="C612" s="47" t="s">
        <v>1385</v>
      </c>
      <c r="D612" s="47" t="s">
        <v>467</v>
      </c>
      <c r="E612" s="62">
        <v>18.233000000000001</v>
      </c>
      <c r="F612" s="49" t="s">
        <v>7587</v>
      </c>
      <c r="G612" s="49" t="s">
        <v>1451</v>
      </c>
      <c r="H612" s="50" t="s">
        <v>1452</v>
      </c>
      <c r="I612" s="46" t="s">
        <v>439</v>
      </c>
      <c r="J612" s="46">
        <v>44</v>
      </c>
      <c r="K612" s="49">
        <v>44</v>
      </c>
      <c r="L612" s="49" t="s">
        <v>1388</v>
      </c>
      <c r="M612" s="51">
        <v>1647036</v>
      </c>
      <c r="N612" s="51">
        <f t="shared" si="126"/>
        <v>64964</v>
      </c>
      <c r="O612" s="51">
        <v>65682.782608695605</v>
      </c>
      <c r="P612" s="51">
        <v>1712000</v>
      </c>
      <c r="Q612" s="51">
        <f t="shared" si="127"/>
        <v>85387.617391304288</v>
      </c>
      <c r="R612" s="52">
        <f t="shared" si="128"/>
        <v>1732423.6173913043</v>
      </c>
      <c r="S612" s="53">
        <v>1732400</v>
      </c>
      <c r="T612" s="54" t="s">
        <v>627</v>
      </c>
      <c r="U612" s="55" t="s">
        <v>471</v>
      </c>
      <c r="V612" s="55" t="s">
        <v>628</v>
      </c>
      <c r="W612" s="55" t="s">
        <v>29</v>
      </c>
      <c r="X612" s="56">
        <v>43294</v>
      </c>
      <c r="Y612" s="57" t="e">
        <f>VLOOKUP(B612,'[2]DVKT TYC (đang phê duyệt)'!$B$6:$Z$119,25,0)</f>
        <v>#N/A</v>
      </c>
      <c r="Z612" s="57" t="s">
        <v>7860</v>
      </c>
      <c r="AA612" s="58"/>
      <c r="AB612" s="58"/>
      <c r="AC612" s="58"/>
      <c r="AD612" s="58"/>
      <c r="AE612" s="58"/>
      <c r="AF612" s="58"/>
      <c r="AG612" s="58">
        <v>2000000</v>
      </c>
      <c r="AH612" s="58"/>
      <c r="AI612" s="58"/>
      <c r="AJ612" s="58">
        <v>2012000</v>
      </c>
      <c r="AK612" s="58"/>
      <c r="AL612" s="58"/>
      <c r="AM612" s="58"/>
      <c r="AN612" s="58"/>
      <c r="AO612" s="58"/>
      <c r="AP612" s="58"/>
      <c r="AQ612" s="58">
        <v>1732400</v>
      </c>
      <c r="AR612" s="59">
        <f t="shared" si="120"/>
        <v>3</v>
      </c>
      <c r="AS612" s="59">
        <f t="shared" si="121"/>
        <v>5744400</v>
      </c>
      <c r="AT612" s="58">
        <f t="shared" si="123"/>
        <v>1914800</v>
      </c>
      <c r="AU612" s="58">
        <f t="shared" si="124"/>
        <v>1732400</v>
      </c>
      <c r="AV612" s="59">
        <f t="shared" si="125"/>
        <v>182400</v>
      </c>
      <c r="AW612" s="59">
        <f>AT612-S612</f>
        <v>182400</v>
      </c>
      <c r="AX612" s="60">
        <f t="shared" si="122"/>
        <v>0.10528746247979681</v>
      </c>
      <c r="AY612" s="58">
        <v>1914800</v>
      </c>
    </row>
    <row r="613" spans="1:51" ht="31.5" x14ac:dyDescent="0.25">
      <c r="A613" s="45">
        <v>1697</v>
      </c>
      <c r="B613" s="46" t="s">
        <v>5557</v>
      </c>
      <c r="C613" s="47" t="s">
        <v>5558</v>
      </c>
      <c r="D613" s="47" t="s">
        <v>1383</v>
      </c>
      <c r="E613" s="48" t="s">
        <v>5559</v>
      </c>
      <c r="F613" s="49" t="s">
        <v>5560</v>
      </c>
      <c r="G613" s="49" t="s">
        <v>5561</v>
      </c>
      <c r="H613" s="50" t="s">
        <v>5560</v>
      </c>
      <c r="I613" s="46" t="s">
        <v>21</v>
      </c>
      <c r="J613" s="46">
        <v>919</v>
      </c>
      <c r="K613" s="49">
        <v>919</v>
      </c>
      <c r="L613" s="49" t="s">
        <v>5562</v>
      </c>
      <c r="M613" s="51">
        <v>1245000</v>
      </c>
      <c r="N613" s="51">
        <f t="shared" si="126"/>
        <v>108000</v>
      </c>
      <c r="O613" s="51">
        <v>108000</v>
      </c>
      <c r="P613" s="51">
        <v>1353000</v>
      </c>
      <c r="Q613" s="51">
        <f t="shared" si="127"/>
        <v>140400</v>
      </c>
      <c r="R613" s="52">
        <f t="shared" si="128"/>
        <v>1385400</v>
      </c>
      <c r="S613" s="53">
        <v>1385400</v>
      </c>
      <c r="T613" s="54">
        <v>0</v>
      </c>
      <c r="U613" s="55" t="s">
        <v>476</v>
      </c>
      <c r="V613" s="55" t="s">
        <v>4643</v>
      </c>
      <c r="W613" s="55" t="s">
        <v>173</v>
      </c>
      <c r="X613" s="56">
        <v>43294</v>
      </c>
      <c r="Y613" s="57" t="s">
        <v>7688</v>
      </c>
      <c r="Z613" s="57"/>
      <c r="AA613" s="58">
        <v>4040000</v>
      </c>
      <c r="AB613" s="58"/>
      <c r="AC613" s="58"/>
      <c r="AD613" s="58"/>
      <c r="AE613" s="58"/>
      <c r="AF613" s="58"/>
      <c r="AG613" s="58">
        <v>2900000</v>
      </c>
      <c r="AH613" s="58"/>
      <c r="AI613" s="58"/>
      <c r="AJ613" s="58"/>
      <c r="AK613" s="58"/>
      <c r="AL613" s="58"/>
      <c r="AM613" s="58"/>
      <c r="AN613" s="58"/>
      <c r="AO613" s="58"/>
      <c r="AP613" s="58"/>
      <c r="AQ613" s="58">
        <v>1971000</v>
      </c>
      <c r="AR613" s="59">
        <f t="shared" si="120"/>
        <v>3</v>
      </c>
      <c r="AS613" s="59">
        <f t="shared" si="121"/>
        <v>8911000</v>
      </c>
      <c r="AT613" s="58">
        <f t="shared" si="123"/>
        <v>2970300</v>
      </c>
      <c r="AU613" s="58">
        <f t="shared" si="124"/>
        <v>1971000</v>
      </c>
      <c r="AV613" s="59">
        <f t="shared" si="125"/>
        <v>1584900</v>
      </c>
      <c r="AW613" s="59">
        <f>AU613-S613</f>
        <v>585600</v>
      </c>
      <c r="AX613" s="60">
        <f t="shared" si="122"/>
        <v>1.1440017323516676</v>
      </c>
      <c r="AY613" s="58">
        <v>1971000</v>
      </c>
    </row>
    <row r="614" spans="1:51" ht="31.5" x14ac:dyDescent="0.25">
      <c r="A614" s="45">
        <v>1698</v>
      </c>
      <c r="B614" s="46" t="s">
        <v>5563</v>
      </c>
      <c r="C614" s="47" t="s">
        <v>5558</v>
      </c>
      <c r="D614" s="47" t="s">
        <v>1383</v>
      </c>
      <c r="E614" s="48" t="s">
        <v>5564</v>
      </c>
      <c r="F614" s="49" t="s">
        <v>5565</v>
      </c>
      <c r="G614" s="49" t="s">
        <v>5566</v>
      </c>
      <c r="H614" s="50" t="s">
        <v>5565</v>
      </c>
      <c r="I614" s="46" t="s">
        <v>21</v>
      </c>
      <c r="J614" s="46">
        <v>919</v>
      </c>
      <c r="K614" s="49">
        <v>919</v>
      </c>
      <c r="L614" s="49" t="s">
        <v>5562</v>
      </c>
      <c r="M614" s="51">
        <v>1245000</v>
      </c>
      <c r="N614" s="51">
        <f t="shared" si="126"/>
        <v>108000</v>
      </c>
      <c r="O614" s="51">
        <v>108000</v>
      </c>
      <c r="P614" s="51">
        <v>1353000</v>
      </c>
      <c r="Q614" s="51">
        <f t="shared" si="127"/>
        <v>140400</v>
      </c>
      <c r="R614" s="52">
        <f t="shared" si="128"/>
        <v>1385400</v>
      </c>
      <c r="S614" s="53">
        <v>1385400</v>
      </c>
      <c r="T614" s="54">
        <v>0</v>
      </c>
      <c r="U614" s="55" t="s">
        <v>26</v>
      </c>
      <c r="V614" s="55" t="s">
        <v>4643</v>
      </c>
      <c r="W614" s="55" t="s">
        <v>27</v>
      </c>
      <c r="X614" s="56">
        <v>43294</v>
      </c>
      <c r="Y614" s="57" t="s">
        <v>7688</v>
      </c>
      <c r="Z614" s="57"/>
      <c r="AA614" s="58">
        <v>4040000</v>
      </c>
      <c r="AB614" s="58"/>
      <c r="AC614" s="58"/>
      <c r="AD614" s="58"/>
      <c r="AE614" s="58"/>
      <c r="AF614" s="58"/>
      <c r="AG614" s="58">
        <v>2900000</v>
      </c>
      <c r="AH614" s="58"/>
      <c r="AI614" s="58"/>
      <c r="AJ614" s="58"/>
      <c r="AK614" s="58"/>
      <c r="AL614" s="58"/>
      <c r="AM614" s="58"/>
      <c r="AN614" s="58"/>
      <c r="AO614" s="58"/>
      <c r="AP614" s="58"/>
      <c r="AQ614" s="58">
        <v>1971000</v>
      </c>
      <c r="AR614" s="59">
        <f t="shared" si="120"/>
        <v>3</v>
      </c>
      <c r="AS614" s="59">
        <f t="shared" si="121"/>
        <v>8911000</v>
      </c>
      <c r="AT614" s="58">
        <f t="shared" si="123"/>
        <v>2970300</v>
      </c>
      <c r="AU614" s="58">
        <f t="shared" si="124"/>
        <v>1971000</v>
      </c>
      <c r="AV614" s="59">
        <f t="shared" si="125"/>
        <v>1584900</v>
      </c>
      <c r="AW614" s="59">
        <f>AU614-S614</f>
        <v>585600</v>
      </c>
      <c r="AX614" s="60">
        <f t="shared" si="122"/>
        <v>1.1440017323516676</v>
      </c>
      <c r="AY614" s="58">
        <v>1971000</v>
      </c>
    </row>
    <row r="615" spans="1:51" ht="47.25" x14ac:dyDescent="0.25">
      <c r="A615" s="45">
        <v>354</v>
      </c>
      <c r="B615" s="46" t="s">
        <v>1517</v>
      </c>
      <c r="C615" s="47" t="s">
        <v>1480</v>
      </c>
      <c r="D615" s="47" t="s">
        <v>467</v>
      </c>
      <c r="E615" s="62">
        <v>18.207999999999998</v>
      </c>
      <c r="F615" s="49" t="s">
        <v>7590</v>
      </c>
      <c r="G615" s="49" t="s">
        <v>1518</v>
      </c>
      <c r="H615" s="50" t="s">
        <v>1519</v>
      </c>
      <c r="I615" s="46"/>
      <c r="J615" s="46">
        <v>45</v>
      </c>
      <c r="K615" s="49">
        <v>45</v>
      </c>
      <c r="L615" s="49" t="s">
        <v>1482</v>
      </c>
      <c r="M615" s="51">
        <v>1377000</v>
      </c>
      <c r="N615" s="51">
        <f t="shared" si="126"/>
        <v>84000</v>
      </c>
      <c r="O615" s="51">
        <v>84521.739130434798</v>
      </c>
      <c r="P615" s="51">
        <v>1461000</v>
      </c>
      <c r="Q615" s="51">
        <f t="shared" si="127"/>
        <v>109878.26086956525</v>
      </c>
      <c r="R615" s="52">
        <f t="shared" si="128"/>
        <v>1486878.2608695652</v>
      </c>
      <c r="S615" s="53">
        <v>1486800</v>
      </c>
      <c r="T615" s="54" t="s">
        <v>627</v>
      </c>
      <c r="U615" s="55" t="s">
        <v>471</v>
      </c>
      <c r="V615" s="55" t="s">
        <v>628</v>
      </c>
      <c r="W615" s="55" t="s">
        <v>196</v>
      </c>
      <c r="X615" s="56">
        <v>43294</v>
      </c>
      <c r="Y615" s="57" t="e">
        <f>VLOOKUP(B615,'[2]DVKT TYC (đang phê duyệt)'!$B$6:$Z$119,25,0)</f>
        <v>#N/A</v>
      </c>
      <c r="Z615" s="57" t="s">
        <v>7860</v>
      </c>
      <c r="AA615" s="58"/>
      <c r="AB615" s="58"/>
      <c r="AC615" s="58"/>
      <c r="AD615" s="58"/>
      <c r="AE615" s="58"/>
      <c r="AF615" s="58"/>
      <c r="AG615" s="58"/>
      <c r="AH615" s="58"/>
      <c r="AI615" s="58">
        <v>2368000</v>
      </c>
      <c r="AJ615" s="58">
        <v>1761000</v>
      </c>
      <c r="AK615" s="58"/>
      <c r="AL615" s="58"/>
      <c r="AM615" s="58">
        <v>2368000</v>
      </c>
      <c r="AN615" s="58"/>
      <c r="AO615" s="58"/>
      <c r="AP615" s="58"/>
      <c r="AQ615" s="58">
        <v>1486800</v>
      </c>
      <c r="AR615" s="59">
        <f t="shared" si="120"/>
        <v>4</v>
      </c>
      <c r="AS615" s="59">
        <f t="shared" si="121"/>
        <v>7983800</v>
      </c>
      <c r="AT615" s="58">
        <f t="shared" si="123"/>
        <v>1996000</v>
      </c>
      <c r="AU615" s="58">
        <f t="shared" si="124"/>
        <v>1486800</v>
      </c>
      <c r="AV615" s="59">
        <f t="shared" si="125"/>
        <v>509200</v>
      </c>
      <c r="AW615" s="59">
        <f t="shared" ref="AW615:AW635" si="130">AT615-S615</f>
        <v>509200</v>
      </c>
      <c r="AX615" s="60">
        <f t="shared" si="122"/>
        <v>0.34248049502286793</v>
      </c>
      <c r="AY615" s="58">
        <v>1996000</v>
      </c>
    </row>
    <row r="616" spans="1:51" ht="47.25" x14ac:dyDescent="0.25">
      <c r="A616" s="45">
        <v>309</v>
      </c>
      <c r="B616" s="46" t="s">
        <v>1384</v>
      </c>
      <c r="C616" s="47" t="s">
        <v>1385</v>
      </c>
      <c r="D616" s="47" t="s">
        <v>467</v>
      </c>
      <c r="E616" s="62">
        <v>18.231999999999999</v>
      </c>
      <c r="F616" s="49" t="s">
        <v>1386</v>
      </c>
      <c r="G616" s="49" t="s">
        <v>1387</v>
      </c>
      <c r="H616" s="50" t="s">
        <v>1386</v>
      </c>
      <c r="I616" s="46" t="s">
        <v>439</v>
      </c>
      <c r="J616" s="46">
        <v>44</v>
      </c>
      <c r="K616" s="49">
        <v>44</v>
      </c>
      <c r="L616" s="49" t="s">
        <v>1388</v>
      </c>
      <c r="M616" s="51">
        <v>1647036</v>
      </c>
      <c r="N616" s="51">
        <f t="shared" si="126"/>
        <v>64964</v>
      </c>
      <c r="O616" s="51">
        <v>65682.782608695605</v>
      </c>
      <c r="P616" s="51">
        <v>1712000</v>
      </c>
      <c r="Q616" s="51">
        <f t="shared" si="127"/>
        <v>85387.617391304288</v>
      </c>
      <c r="R616" s="52">
        <f t="shared" si="128"/>
        <v>1732423.6173913043</v>
      </c>
      <c r="S616" s="53">
        <v>1732400</v>
      </c>
      <c r="T616" s="54" t="s">
        <v>627</v>
      </c>
      <c r="U616" s="55" t="s">
        <v>471</v>
      </c>
      <c r="V616" s="55" t="s">
        <v>628</v>
      </c>
      <c r="W616" s="55" t="s">
        <v>173</v>
      </c>
      <c r="X616" s="56">
        <v>43294</v>
      </c>
      <c r="Y616" s="57" t="e">
        <f>VLOOKUP(B616,'[2]DVKT TYC (đang phê duyệt)'!$B$6:$Z$119,25,0)</f>
        <v>#N/A</v>
      </c>
      <c r="Z616" s="57" t="s">
        <v>7860</v>
      </c>
      <c r="AA616" s="58"/>
      <c r="AB616" s="58"/>
      <c r="AC616" s="58"/>
      <c r="AD616" s="58"/>
      <c r="AE616" s="58"/>
      <c r="AF616" s="58"/>
      <c r="AG616" s="58">
        <v>2500000</v>
      </c>
      <c r="AH616" s="58"/>
      <c r="AI616" s="58"/>
      <c r="AJ616" s="58">
        <v>2012000</v>
      </c>
      <c r="AK616" s="58"/>
      <c r="AL616" s="58"/>
      <c r="AM616" s="58"/>
      <c r="AN616" s="58"/>
      <c r="AO616" s="58"/>
      <c r="AP616" s="58"/>
      <c r="AQ616" s="58">
        <v>1732400</v>
      </c>
      <c r="AR616" s="59">
        <f t="shared" si="120"/>
        <v>3</v>
      </c>
      <c r="AS616" s="59">
        <f t="shared" si="121"/>
        <v>6244400</v>
      </c>
      <c r="AT616" s="58">
        <f t="shared" si="123"/>
        <v>2081500</v>
      </c>
      <c r="AU616" s="58">
        <f t="shared" si="124"/>
        <v>1732400</v>
      </c>
      <c r="AV616" s="59">
        <f t="shared" si="125"/>
        <v>349100</v>
      </c>
      <c r="AW616" s="59">
        <f t="shared" si="130"/>
        <v>349100</v>
      </c>
      <c r="AX616" s="60">
        <f t="shared" si="122"/>
        <v>0.20151235280535662</v>
      </c>
      <c r="AY616" s="58">
        <v>2081500</v>
      </c>
    </row>
    <row r="617" spans="1:51" ht="47.25" x14ac:dyDescent="0.25">
      <c r="A617" s="45">
        <v>310</v>
      </c>
      <c r="B617" s="46" t="s">
        <v>1389</v>
      </c>
      <c r="C617" s="47" t="s">
        <v>1385</v>
      </c>
      <c r="D617" s="47" t="s">
        <v>467</v>
      </c>
      <c r="E617" s="62">
        <v>18.268999999999998</v>
      </c>
      <c r="F617" s="49" t="s">
        <v>1390</v>
      </c>
      <c r="G617" s="49" t="s">
        <v>1390</v>
      </c>
      <c r="H617" s="50" t="s">
        <v>1391</v>
      </c>
      <c r="I617" s="46" t="s">
        <v>439</v>
      </c>
      <c r="J617" s="46">
        <v>44</v>
      </c>
      <c r="K617" s="49">
        <v>44</v>
      </c>
      <c r="L617" s="49" t="s">
        <v>1388</v>
      </c>
      <c r="M617" s="51">
        <v>1647036</v>
      </c>
      <c r="N617" s="51">
        <f t="shared" si="126"/>
        <v>64964</v>
      </c>
      <c r="O617" s="51">
        <v>65682.782608695605</v>
      </c>
      <c r="P617" s="51">
        <v>1712000</v>
      </c>
      <c r="Q617" s="51">
        <f t="shared" si="127"/>
        <v>85387.617391304288</v>
      </c>
      <c r="R617" s="52">
        <f t="shared" si="128"/>
        <v>1732423.6173913043</v>
      </c>
      <c r="S617" s="53">
        <v>1732400</v>
      </c>
      <c r="T617" s="54" t="s">
        <v>627</v>
      </c>
      <c r="U617" s="55" t="s">
        <v>471</v>
      </c>
      <c r="V617" s="55" t="s">
        <v>628</v>
      </c>
      <c r="W617" s="55" t="s">
        <v>173</v>
      </c>
      <c r="X617" s="56">
        <v>43294</v>
      </c>
      <c r="Y617" s="57" t="e">
        <f>VLOOKUP(B617,'[2]DVKT TYC (đang phê duyệt)'!$B$6:$Z$119,25,0)</f>
        <v>#N/A</v>
      </c>
      <c r="Z617" s="57" t="s">
        <v>7860</v>
      </c>
      <c r="AA617" s="58"/>
      <c r="AB617" s="58"/>
      <c r="AC617" s="58"/>
      <c r="AD617" s="58"/>
      <c r="AE617" s="58"/>
      <c r="AF617" s="58"/>
      <c r="AG617" s="58">
        <v>2500000</v>
      </c>
      <c r="AH617" s="58"/>
      <c r="AI617" s="58"/>
      <c r="AJ617" s="58">
        <v>2012000</v>
      </c>
      <c r="AK617" s="58"/>
      <c r="AL617" s="58"/>
      <c r="AM617" s="58"/>
      <c r="AN617" s="58"/>
      <c r="AO617" s="58"/>
      <c r="AP617" s="58"/>
      <c r="AQ617" s="58">
        <v>1732400</v>
      </c>
      <c r="AR617" s="59">
        <f t="shared" si="120"/>
        <v>3</v>
      </c>
      <c r="AS617" s="59">
        <f t="shared" si="121"/>
        <v>6244400</v>
      </c>
      <c r="AT617" s="58">
        <f t="shared" si="123"/>
        <v>2081500</v>
      </c>
      <c r="AU617" s="58">
        <f t="shared" si="124"/>
        <v>1732400</v>
      </c>
      <c r="AV617" s="59">
        <f t="shared" si="125"/>
        <v>349100</v>
      </c>
      <c r="AW617" s="59">
        <f t="shared" si="130"/>
        <v>349100</v>
      </c>
      <c r="AX617" s="60">
        <f t="shared" si="122"/>
        <v>0.20151235280535662</v>
      </c>
      <c r="AY617" s="58">
        <v>2081500</v>
      </c>
    </row>
    <row r="618" spans="1:51" ht="47.25" x14ac:dyDescent="0.25">
      <c r="A618" s="45">
        <v>311</v>
      </c>
      <c r="B618" s="46" t="s">
        <v>1392</v>
      </c>
      <c r="C618" s="47" t="s">
        <v>1385</v>
      </c>
      <c r="D618" s="47" t="s">
        <v>467</v>
      </c>
      <c r="E618" s="62">
        <v>18.271000000000001</v>
      </c>
      <c r="F618" s="49" t="s">
        <v>1393</v>
      </c>
      <c r="G618" s="49" t="s">
        <v>1393</v>
      </c>
      <c r="H618" s="50" t="s">
        <v>1394</v>
      </c>
      <c r="I618" s="46" t="s">
        <v>439</v>
      </c>
      <c r="J618" s="46">
        <v>44</v>
      </c>
      <c r="K618" s="49">
        <v>44</v>
      </c>
      <c r="L618" s="49" t="s">
        <v>1388</v>
      </c>
      <c r="M618" s="51">
        <v>1647036</v>
      </c>
      <c r="N618" s="51">
        <f t="shared" si="126"/>
        <v>64964</v>
      </c>
      <c r="O618" s="51">
        <v>65682.782608695605</v>
      </c>
      <c r="P618" s="51">
        <v>1712000</v>
      </c>
      <c r="Q618" s="51">
        <f t="shared" si="127"/>
        <v>85387.617391304288</v>
      </c>
      <c r="R618" s="52">
        <f t="shared" si="128"/>
        <v>1732423.6173913043</v>
      </c>
      <c r="S618" s="53">
        <v>1732400</v>
      </c>
      <c r="T618" s="54" t="s">
        <v>627</v>
      </c>
      <c r="U618" s="55" t="s">
        <v>471</v>
      </c>
      <c r="V618" s="55" t="s">
        <v>628</v>
      </c>
      <c r="W618" s="55" t="s">
        <v>173</v>
      </c>
      <c r="X618" s="56">
        <v>43294</v>
      </c>
      <c r="Y618" s="57" t="e">
        <f>VLOOKUP(B618,'[2]DVKT TYC (đang phê duyệt)'!$B$6:$Z$119,25,0)</f>
        <v>#N/A</v>
      </c>
      <c r="Z618" s="57" t="s">
        <v>7860</v>
      </c>
      <c r="AA618" s="58"/>
      <c r="AB618" s="58"/>
      <c r="AC618" s="58"/>
      <c r="AD618" s="58"/>
      <c r="AE618" s="58"/>
      <c r="AF618" s="58"/>
      <c r="AG618" s="58">
        <v>2500000</v>
      </c>
      <c r="AH618" s="58"/>
      <c r="AI618" s="58"/>
      <c r="AJ618" s="58">
        <v>2012000</v>
      </c>
      <c r="AK618" s="58"/>
      <c r="AL618" s="58"/>
      <c r="AM618" s="58"/>
      <c r="AN618" s="58"/>
      <c r="AO618" s="58"/>
      <c r="AP618" s="58"/>
      <c r="AQ618" s="58">
        <v>1732400</v>
      </c>
      <c r="AR618" s="59">
        <f t="shared" si="120"/>
        <v>3</v>
      </c>
      <c r="AS618" s="59">
        <f t="shared" si="121"/>
        <v>6244400</v>
      </c>
      <c r="AT618" s="58">
        <f t="shared" si="123"/>
        <v>2081500</v>
      </c>
      <c r="AU618" s="58">
        <f t="shared" si="124"/>
        <v>1732400</v>
      </c>
      <c r="AV618" s="59">
        <f t="shared" si="125"/>
        <v>349100</v>
      </c>
      <c r="AW618" s="59">
        <f t="shared" si="130"/>
        <v>349100</v>
      </c>
      <c r="AX618" s="60">
        <f t="shared" si="122"/>
        <v>0.20151235280535662</v>
      </c>
      <c r="AY618" s="58">
        <v>2081500</v>
      </c>
    </row>
    <row r="619" spans="1:51" ht="47.25" x14ac:dyDescent="0.25">
      <c r="A619" s="45">
        <v>312</v>
      </c>
      <c r="B619" s="46" t="s">
        <v>1395</v>
      </c>
      <c r="C619" s="47" t="s">
        <v>1385</v>
      </c>
      <c r="D619" s="47" t="s">
        <v>467</v>
      </c>
      <c r="E619" s="62">
        <v>18.273</v>
      </c>
      <c r="F619" s="49" t="s">
        <v>1396</v>
      </c>
      <c r="G619" s="49" t="s">
        <v>1396</v>
      </c>
      <c r="H619" s="50" t="s">
        <v>1397</v>
      </c>
      <c r="I619" s="46" t="s">
        <v>439</v>
      </c>
      <c r="J619" s="46">
        <v>44</v>
      </c>
      <c r="K619" s="49">
        <v>44</v>
      </c>
      <c r="L619" s="49" t="s">
        <v>1388</v>
      </c>
      <c r="M619" s="51">
        <v>1647036</v>
      </c>
      <c r="N619" s="51">
        <f t="shared" si="126"/>
        <v>64964</v>
      </c>
      <c r="O619" s="51">
        <v>65682.782608695605</v>
      </c>
      <c r="P619" s="51">
        <v>1712000</v>
      </c>
      <c r="Q619" s="51">
        <f t="shared" si="127"/>
        <v>85387.617391304288</v>
      </c>
      <c r="R619" s="52">
        <f t="shared" si="128"/>
        <v>1732423.6173913043</v>
      </c>
      <c r="S619" s="53">
        <v>1732400</v>
      </c>
      <c r="T619" s="54" t="s">
        <v>627</v>
      </c>
      <c r="U619" s="55" t="s">
        <v>471</v>
      </c>
      <c r="V619" s="55" t="s">
        <v>628</v>
      </c>
      <c r="W619" s="55" t="s">
        <v>196</v>
      </c>
      <c r="X619" s="56">
        <v>43294</v>
      </c>
      <c r="Y619" s="57" t="e">
        <f>VLOOKUP(B619,'[2]DVKT TYC (đang phê duyệt)'!$B$6:$Z$119,25,0)</f>
        <v>#N/A</v>
      </c>
      <c r="Z619" s="57" t="s">
        <v>7860</v>
      </c>
      <c r="AA619" s="58"/>
      <c r="AB619" s="58"/>
      <c r="AC619" s="58"/>
      <c r="AD619" s="58"/>
      <c r="AE619" s="58"/>
      <c r="AF619" s="58"/>
      <c r="AG619" s="58">
        <v>2500000</v>
      </c>
      <c r="AH619" s="58"/>
      <c r="AI619" s="58"/>
      <c r="AJ619" s="58">
        <v>2012000</v>
      </c>
      <c r="AK619" s="58"/>
      <c r="AL619" s="58"/>
      <c r="AM619" s="58"/>
      <c r="AN619" s="58"/>
      <c r="AO619" s="58"/>
      <c r="AP619" s="58"/>
      <c r="AQ619" s="58">
        <v>1732400</v>
      </c>
      <c r="AR619" s="59">
        <f t="shared" si="120"/>
        <v>3</v>
      </c>
      <c r="AS619" s="59">
        <f t="shared" si="121"/>
        <v>6244400</v>
      </c>
      <c r="AT619" s="58">
        <f t="shared" si="123"/>
        <v>2081500</v>
      </c>
      <c r="AU619" s="58">
        <f t="shared" si="124"/>
        <v>1732400</v>
      </c>
      <c r="AV619" s="59">
        <f t="shared" si="125"/>
        <v>349100</v>
      </c>
      <c r="AW619" s="59">
        <f t="shared" si="130"/>
        <v>349100</v>
      </c>
      <c r="AX619" s="60">
        <f t="shared" si="122"/>
        <v>0.20151235280535662</v>
      </c>
      <c r="AY619" s="58">
        <v>2081500</v>
      </c>
    </row>
    <row r="620" spans="1:51" ht="31.5" x14ac:dyDescent="0.25">
      <c r="A620" s="45">
        <v>314</v>
      </c>
      <c r="B620" s="46" t="s">
        <v>1401</v>
      </c>
      <c r="C620" s="47" t="s">
        <v>1385</v>
      </c>
      <c r="D620" s="47" t="s">
        <v>467</v>
      </c>
      <c r="E620" s="62">
        <v>18.242000000000001</v>
      </c>
      <c r="F620" s="49" t="s">
        <v>1402</v>
      </c>
      <c r="G620" s="49" t="s">
        <v>1402</v>
      </c>
      <c r="H620" s="50" t="s">
        <v>1403</v>
      </c>
      <c r="I620" s="46" t="s">
        <v>439</v>
      </c>
      <c r="J620" s="46">
        <v>44</v>
      </c>
      <c r="K620" s="49">
        <v>44</v>
      </c>
      <c r="L620" s="49" t="s">
        <v>1388</v>
      </c>
      <c r="M620" s="51">
        <v>1647036</v>
      </c>
      <c r="N620" s="51">
        <f t="shared" si="126"/>
        <v>64964</v>
      </c>
      <c r="O620" s="51">
        <v>65682.782608695605</v>
      </c>
      <c r="P620" s="51">
        <v>1712000</v>
      </c>
      <c r="Q620" s="51">
        <f t="shared" si="127"/>
        <v>85387.617391304288</v>
      </c>
      <c r="R620" s="52">
        <f t="shared" si="128"/>
        <v>1732423.6173913043</v>
      </c>
      <c r="S620" s="53">
        <v>1732400</v>
      </c>
      <c r="T620" s="54" t="s">
        <v>627</v>
      </c>
      <c r="U620" s="55" t="s">
        <v>471</v>
      </c>
      <c r="V620" s="55" t="s">
        <v>628</v>
      </c>
      <c r="W620" s="55" t="s">
        <v>196</v>
      </c>
      <c r="X620" s="56">
        <v>43294</v>
      </c>
      <c r="Y620" s="57" t="e">
        <f>VLOOKUP(B620,'[2]DVKT TYC (đang phê duyệt)'!$B$6:$Z$119,25,0)</f>
        <v>#N/A</v>
      </c>
      <c r="Z620" s="57" t="s">
        <v>7860</v>
      </c>
      <c r="AA620" s="58"/>
      <c r="AB620" s="58"/>
      <c r="AC620" s="58"/>
      <c r="AD620" s="58"/>
      <c r="AE620" s="58"/>
      <c r="AF620" s="58"/>
      <c r="AG620" s="58">
        <v>2500000</v>
      </c>
      <c r="AH620" s="58"/>
      <c r="AI620" s="58"/>
      <c r="AJ620" s="58">
        <v>2012000</v>
      </c>
      <c r="AK620" s="58"/>
      <c r="AL620" s="58"/>
      <c r="AM620" s="58"/>
      <c r="AN620" s="58"/>
      <c r="AO620" s="58"/>
      <c r="AP620" s="58"/>
      <c r="AQ620" s="58">
        <v>1732400</v>
      </c>
      <c r="AR620" s="59">
        <f t="shared" si="120"/>
        <v>3</v>
      </c>
      <c r="AS620" s="59">
        <f t="shared" si="121"/>
        <v>6244400</v>
      </c>
      <c r="AT620" s="58">
        <f t="shared" si="123"/>
        <v>2081500</v>
      </c>
      <c r="AU620" s="58">
        <f t="shared" si="124"/>
        <v>1732400</v>
      </c>
      <c r="AV620" s="59">
        <f t="shared" si="125"/>
        <v>349100</v>
      </c>
      <c r="AW620" s="59">
        <f t="shared" si="130"/>
        <v>349100</v>
      </c>
      <c r="AX620" s="60">
        <f t="shared" si="122"/>
        <v>0.20151235280535662</v>
      </c>
      <c r="AY620" s="58">
        <v>2081500</v>
      </c>
    </row>
    <row r="621" spans="1:51" ht="31.5" x14ac:dyDescent="0.25">
      <c r="A621" s="45">
        <v>315</v>
      </c>
      <c r="B621" s="46" t="s">
        <v>1404</v>
      </c>
      <c r="C621" s="47" t="s">
        <v>1385</v>
      </c>
      <c r="D621" s="47" t="s">
        <v>467</v>
      </c>
      <c r="E621" s="62">
        <v>18.206</v>
      </c>
      <c r="F621" s="49" t="s">
        <v>1405</v>
      </c>
      <c r="G621" s="49" t="s">
        <v>1405</v>
      </c>
      <c r="H621" s="50" t="s">
        <v>1406</v>
      </c>
      <c r="I621" s="46" t="s">
        <v>439</v>
      </c>
      <c r="J621" s="46">
        <v>44</v>
      </c>
      <c r="K621" s="49">
        <v>44</v>
      </c>
      <c r="L621" s="49" t="s">
        <v>1388</v>
      </c>
      <c r="M621" s="51">
        <v>1647036</v>
      </c>
      <c r="N621" s="51">
        <f t="shared" ref="N621:N639" si="131">P621-M621</f>
        <v>64964</v>
      </c>
      <c r="O621" s="51">
        <v>65682.782608695605</v>
      </c>
      <c r="P621" s="51">
        <v>1712000</v>
      </c>
      <c r="Q621" s="51">
        <f t="shared" ref="Q621:Q639" si="132">+O621/1800000*2340000</f>
        <v>85387.617391304288</v>
      </c>
      <c r="R621" s="52">
        <f t="shared" ref="R621:R639" si="133">+M621+Q621</f>
        <v>1732423.6173913043</v>
      </c>
      <c r="S621" s="53">
        <v>1732400</v>
      </c>
      <c r="T621" s="54" t="s">
        <v>627</v>
      </c>
      <c r="U621" s="55" t="s">
        <v>471</v>
      </c>
      <c r="V621" s="55" t="s">
        <v>628</v>
      </c>
      <c r="W621" s="55" t="s">
        <v>173</v>
      </c>
      <c r="X621" s="56">
        <v>43294</v>
      </c>
      <c r="Y621" s="57" t="e">
        <f>VLOOKUP(B621,'[2]DVKT TYC (đang phê duyệt)'!$B$6:$Z$119,25,0)</f>
        <v>#N/A</v>
      </c>
      <c r="Z621" s="57" t="s">
        <v>7860</v>
      </c>
      <c r="AA621" s="58"/>
      <c r="AB621" s="58"/>
      <c r="AC621" s="58"/>
      <c r="AD621" s="58"/>
      <c r="AE621" s="58"/>
      <c r="AF621" s="58"/>
      <c r="AG621" s="58">
        <v>2500000</v>
      </c>
      <c r="AH621" s="58"/>
      <c r="AI621" s="58"/>
      <c r="AJ621" s="58">
        <v>2012000</v>
      </c>
      <c r="AK621" s="58"/>
      <c r="AL621" s="58"/>
      <c r="AM621" s="58"/>
      <c r="AN621" s="58"/>
      <c r="AO621" s="58"/>
      <c r="AP621" s="58"/>
      <c r="AQ621" s="58">
        <v>1732400</v>
      </c>
      <c r="AR621" s="59">
        <f t="shared" si="120"/>
        <v>3</v>
      </c>
      <c r="AS621" s="59">
        <f t="shared" si="121"/>
        <v>6244400</v>
      </c>
      <c r="AT621" s="58">
        <f t="shared" si="123"/>
        <v>2081500</v>
      </c>
      <c r="AU621" s="58">
        <f t="shared" si="124"/>
        <v>1732400</v>
      </c>
      <c r="AV621" s="59">
        <f t="shared" si="125"/>
        <v>349100</v>
      </c>
      <c r="AW621" s="59">
        <f t="shared" si="130"/>
        <v>349100</v>
      </c>
      <c r="AX621" s="60">
        <f t="shared" si="122"/>
        <v>0.20151235280535662</v>
      </c>
      <c r="AY621" s="58">
        <v>2081500</v>
      </c>
    </row>
    <row r="622" spans="1:51" ht="31.5" x14ac:dyDescent="0.25">
      <c r="A622" s="45">
        <v>316</v>
      </c>
      <c r="B622" s="46" t="s">
        <v>1407</v>
      </c>
      <c r="C622" s="47" t="s">
        <v>1385</v>
      </c>
      <c r="D622" s="47" t="s">
        <v>467</v>
      </c>
      <c r="E622" s="62">
        <v>18.204999999999998</v>
      </c>
      <c r="F622" s="49" t="s">
        <v>1408</v>
      </c>
      <c r="G622" s="49" t="s">
        <v>1408</v>
      </c>
      <c r="H622" s="50" t="s">
        <v>1409</v>
      </c>
      <c r="I622" s="46" t="s">
        <v>439</v>
      </c>
      <c r="J622" s="46">
        <v>44</v>
      </c>
      <c r="K622" s="49">
        <v>44</v>
      </c>
      <c r="L622" s="49" t="s">
        <v>1388</v>
      </c>
      <c r="M622" s="51">
        <v>1647036</v>
      </c>
      <c r="N622" s="51">
        <f t="shared" si="131"/>
        <v>64964</v>
      </c>
      <c r="O622" s="51">
        <v>65682.782608695605</v>
      </c>
      <c r="P622" s="51">
        <v>1712000</v>
      </c>
      <c r="Q622" s="51">
        <f t="shared" si="132"/>
        <v>85387.617391304288</v>
      </c>
      <c r="R622" s="52">
        <f t="shared" si="133"/>
        <v>1732423.6173913043</v>
      </c>
      <c r="S622" s="53">
        <v>1732400</v>
      </c>
      <c r="T622" s="54" t="s">
        <v>627</v>
      </c>
      <c r="U622" s="55" t="s">
        <v>471</v>
      </c>
      <c r="V622" s="55" t="s">
        <v>628</v>
      </c>
      <c r="W622" s="55" t="s">
        <v>173</v>
      </c>
      <c r="X622" s="56">
        <v>43294</v>
      </c>
      <c r="Y622" s="57" t="e">
        <f>VLOOKUP(B622,'[2]DVKT TYC (đang phê duyệt)'!$B$6:$Z$119,25,0)</f>
        <v>#N/A</v>
      </c>
      <c r="Z622" s="57" t="s">
        <v>7860</v>
      </c>
      <c r="AA622" s="58"/>
      <c r="AB622" s="58"/>
      <c r="AC622" s="58"/>
      <c r="AD622" s="58"/>
      <c r="AE622" s="58"/>
      <c r="AF622" s="58"/>
      <c r="AG622" s="58">
        <v>2500000</v>
      </c>
      <c r="AH622" s="58"/>
      <c r="AI622" s="58"/>
      <c r="AJ622" s="58">
        <v>2012000</v>
      </c>
      <c r="AK622" s="58"/>
      <c r="AL622" s="58"/>
      <c r="AM622" s="58"/>
      <c r="AN622" s="58"/>
      <c r="AO622" s="58"/>
      <c r="AP622" s="58"/>
      <c r="AQ622" s="58">
        <v>1732400</v>
      </c>
      <c r="AR622" s="59">
        <f t="shared" si="120"/>
        <v>3</v>
      </c>
      <c r="AS622" s="59">
        <f t="shared" si="121"/>
        <v>6244400</v>
      </c>
      <c r="AT622" s="58">
        <f t="shared" si="123"/>
        <v>2081500</v>
      </c>
      <c r="AU622" s="58">
        <f t="shared" si="124"/>
        <v>1732400</v>
      </c>
      <c r="AV622" s="59">
        <f t="shared" si="125"/>
        <v>349100</v>
      </c>
      <c r="AW622" s="59">
        <f t="shared" si="130"/>
        <v>349100</v>
      </c>
      <c r="AX622" s="60">
        <f t="shared" si="122"/>
        <v>0.20151235280535662</v>
      </c>
      <c r="AY622" s="58">
        <v>2081500</v>
      </c>
    </row>
    <row r="623" spans="1:51" ht="31.5" x14ac:dyDescent="0.25">
      <c r="A623" s="45">
        <v>317</v>
      </c>
      <c r="B623" s="46" t="s">
        <v>1410</v>
      </c>
      <c r="C623" s="47" t="s">
        <v>1385</v>
      </c>
      <c r="D623" s="47" t="s">
        <v>467</v>
      </c>
      <c r="E623" s="62">
        <v>18.207000000000001</v>
      </c>
      <c r="F623" s="49" t="s">
        <v>1411</v>
      </c>
      <c r="G623" s="49" t="s">
        <v>1411</v>
      </c>
      <c r="H623" s="50" t="s">
        <v>1412</v>
      </c>
      <c r="I623" s="46" t="s">
        <v>439</v>
      </c>
      <c r="J623" s="46">
        <v>44</v>
      </c>
      <c r="K623" s="49">
        <v>44</v>
      </c>
      <c r="L623" s="49" t="s">
        <v>1388</v>
      </c>
      <c r="M623" s="51">
        <v>1647036</v>
      </c>
      <c r="N623" s="51">
        <f t="shared" si="131"/>
        <v>64964</v>
      </c>
      <c r="O623" s="51">
        <v>65682.782608695605</v>
      </c>
      <c r="P623" s="51">
        <v>1712000</v>
      </c>
      <c r="Q623" s="51">
        <f t="shared" si="132"/>
        <v>85387.617391304288</v>
      </c>
      <c r="R623" s="52">
        <f t="shared" si="133"/>
        <v>1732423.6173913043</v>
      </c>
      <c r="S623" s="53">
        <v>1732400</v>
      </c>
      <c r="T623" s="54" t="s">
        <v>627</v>
      </c>
      <c r="U623" s="55" t="s">
        <v>471</v>
      </c>
      <c r="V623" s="55" t="s">
        <v>628</v>
      </c>
      <c r="W623" s="55" t="s">
        <v>173</v>
      </c>
      <c r="X623" s="56">
        <v>43294</v>
      </c>
      <c r="Y623" s="57" t="e">
        <f>VLOOKUP(B623,'[2]DVKT TYC (đang phê duyệt)'!$B$6:$Z$119,25,0)</f>
        <v>#N/A</v>
      </c>
      <c r="Z623" s="57" t="s">
        <v>7860</v>
      </c>
      <c r="AA623" s="58"/>
      <c r="AB623" s="58"/>
      <c r="AC623" s="58"/>
      <c r="AD623" s="58"/>
      <c r="AE623" s="58"/>
      <c r="AF623" s="58"/>
      <c r="AG623" s="58">
        <v>2500000</v>
      </c>
      <c r="AH623" s="58"/>
      <c r="AI623" s="58"/>
      <c r="AJ623" s="58">
        <v>2012000</v>
      </c>
      <c r="AK623" s="58"/>
      <c r="AL623" s="58"/>
      <c r="AM623" s="58"/>
      <c r="AN623" s="58"/>
      <c r="AO623" s="58"/>
      <c r="AP623" s="58"/>
      <c r="AQ623" s="58">
        <v>1732400</v>
      </c>
      <c r="AR623" s="59">
        <f t="shared" si="120"/>
        <v>3</v>
      </c>
      <c r="AS623" s="59">
        <f t="shared" si="121"/>
        <v>6244400</v>
      </c>
      <c r="AT623" s="58">
        <f t="shared" si="123"/>
        <v>2081500</v>
      </c>
      <c r="AU623" s="58">
        <f t="shared" si="124"/>
        <v>1732400</v>
      </c>
      <c r="AV623" s="59">
        <f t="shared" si="125"/>
        <v>349100</v>
      </c>
      <c r="AW623" s="59">
        <f t="shared" si="130"/>
        <v>349100</v>
      </c>
      <c r="AX623" s="60">
        <f t="shared" si="122"/>
        <v>0.20151235280535662</v>
      </c>
      <c r="AY623" s="58">
        <v>2081500</v>
      </c>
    </row>
    <row r="624" spans="1:51" ht="63" x14ac:dyDescent="0.25">
      <c r="A624" s="45">
        <v>319</v>
      </c>
      <c r="B624" s="46" t="s">
        <v>1416</v>
      </c>
      <c r="C624" s="47" t="s">
        <v>1385</v>
      </c>
      <c r="D624" s="47" t="s">
        <v>467</v>
      </c>
      <c r="E624" s="62">
        <v>18.236000000000001</v>
      </c>
      <c r="F624" s="49" t="s">
        <v>1417</v>
      </c>
      <c r="G624" s="49" t="s">
        <v>1418</v>
      </c>
      <c r="H624" s="50" t="s">
        <v>1417</v>
      </c>
      <c r="I624" s="46" t="s">
        <v>439</v>
      </c>
      <c r="J624" s="46">
        <v>44</v>
      </c>
      <c r="K624" s="49">
        <v>44</v>
      </c>
      <c r="L624" s="49" t="s">
        <v>1388</v>
      </c>
      <c r="M624" s="51">
        <v>1647036</v>
      </c>
      <c r="N624" s="51">
        <f t="shared" si="131"/>
        <v>64964</v>
      </c>
      <c r="O624" s="51">
        <v>65682.782608695605</v>
      </c>
      <c r="P624" s="51">
        <v>1712000</v>
      </c>
      <c r="Q624" s="51">
        <f t="shared" si="132"/>
        <v>85387.617391304288</v>
      </c>
      <c r="R624" s="52">
        <f t="shared" si="133"/>
        <v>1732423.6173913043</v>
      </c>
      <c r="S624" s="53">
        <v>1732400</v>
      </c>
      <c r="T624" s="54" t="s">
        <v>627</v>
      </c>
      <c r="U624" s="55" t="s">
        <v>471</v>
      </c>
      <c r="V624" s="55" t="s">
        <v>628</v>
      </c>
      <c r="W624" s="55" t="s">
        <v>196</v>
      </c>
      <c r="X624" s="56">
        <v>43294</v>
      </c>
      <c r="Y624" s="57" t="e">
        <f>VLOOKUP(B624,'[2]DVKT TYC (đang phê duyệt)'!$B$6:$Z$119,25,0)</f>
        <v>#N/A</v>
      </c>
      <c r="Z624" s="57" t="s">
        <v>7860</v>
      </c>
      <c r="AA624" s="58"/>
      <c r="AB624" s="58"/>
      <c r="AC624" s="58"/>
      <c r="AD624" s="58"/>
      <c r="AE624" s="58"/>
      <c r="AF624" s="58"/>
      <c r="AG624" s="58">
        <v>2500000</v>
      </c>
      <c r="AH624" s="58"/>
      <c r="AI624" s="58"/>
      <c r="AJ624" s="58">
        <v>2012000</v>
      </c>
      <c r="AK624" s="58"/>
      <c r="AL624" s="58"/>
      <c r="AM624" s="58"/>
      <c r="AN624" s="58"/>
      <c r="AO624" s="58"/>
      <c r="AP624" s="58"/>
      <c r="AQ624" s="58">
        <v>1732400</v>
      </c>
      <c r="AR624" s="59">
        <f t="shared" si="120"/>
        <v>3</v>
      </c>
      <c r="AS624" s="59">
        <f t="shared" si="121"/>
        <v>6244400</v>
      </c>
      <c r="AT624" s="58">
        <f t="shared" si="123"/>
        <v>2081500</v>
      </c>
      <c r="AU624" s="58">
        <f t="shared" si="124"/>
        <v>1732400</v>
      </c>
      <c r="AV624" s="59">
        <f t="shared" si="125"/>
        <v>349100</v>
      </c>
      <c r="AW624" s="59">
        <f t="shared" si="130"/>
        <v>349100</v>
      </c>
      <c r="AX624" s="60">
        <f t="shared" si="122"/>
        <v>0.20151235280535662</v>
      </c>
      <c r="AY624" s="58">
        <v>2081500</v>
      </c>
    </row>
    <row r="625" spans="1:51" ht="31.5" x14ac:dyDescent="0.25">
      <c r="A625" s="45">
        <v>320</v>
      </c>
      <c r="B625" s="46" t="s">
        <v>1419</v>
      </c>
      <c r="C625" s="47" t="s">
        <v>1385</v>
      </c>
      <c r="D625" s="47" t="s">
        <v>467</v>
      </c>
      <c r="E625" s="62">
        <v>18.234000000000002</v>
      </c>
      <c r="F625" s="49" t="s">
        <v>1420</v>
      </c>
      <c r="G625" s="49" t="s">
        <v>1421</v>
      </c>
      <c r="H625" s="50" t="s">
        <v>1420</v>
      </c>
      <c r="I625" s="46" t="s">
        <v>439</v>
      </c>
      <c r="J625" s="46">
        <v>44</v>
      </c>
      <c r="K625" s="49">
        <v>44</v>
      </c>
      <c r="L625" s="49" t="s">
        <v>1388</v>
      </c>
      <c r="M625" s="51">
        <v>1647036</v>
      </c>
      <c r="N625" s="51">
        <f t="shared" si="131"/>
        <v>64964</v>
      </c>
      <c r="O625" s="51">
        <v>65682.782608695605</v>
      </c>
      <c r="P625" s="51">
        <v>1712000</v>
      </c>
      <c r="Q625" s="51">
        <f t="shared" si="132"/>
        <v>85387.617391304288</v>
      </c>
      <c r="R625" s="52">
        <f t="shared" si="133"/>
        <v>1732423.6173913043</v>
      </c>
      <c r="S625" s="53">
        <v>1732400</v>
      </c>
      <c r="T625" s="54" t="s">
        <v>627</v>
      </c>
      <c r="U625" s="55" t="s">
        <v>471</v>
      </c>
      <c r="V625" s="55" t="s">
        <v>628</v>
      </c>
      <c r="W625" s="55" t="s">
        <v>173</v>
      </c>
      <c r="X625" s="56">
        <v>43294</v>
      </c>
      <c r="Y625" s="57" t="e">
        <f>VLOOKUP(B625,'[2]DVKT TYC (đang phê duyệt)'!$B$6:$Z$119,25,0)</f>
        <v>#N/A</v>
      </c>
      <c r="Z625" s="57" t="s">
        <v>7860</v>
      </c>
      <c r="AA625" s="58"/>
      <c r="AB625" s="58"/>
      <c r="AC625" s="58"/>
      <c r="AD625" s="58"/>
      <c r="AE625" s="58"/>
      <c r="AF625" s="58"/>
      <c r="AG625" s="58">
        <v>2500000</v>
      </c>
      <c r="AH625" s="58"/>
      <c r="AI625" s="58"/>
      <c r="AJ625" s="58">
        <v>2012000</v>
      </c>
      <c r="AK625" s="58"/>
      <c r="AL625" s="58"/>
      <c r="AM625" s="58"/>
      <c r="AN625" s="58"/>
      <c r="AO625" s="58"/>
      <c r="AP625" s="58"/>
      <c r="AQ625" s="58">
        <v>1732400</v>
      </c>
      <c r="AR625" s="59">
        <f t="shared" si="120"/>
        <v>3</v>
      </c>
      <c r="AS625" s="59">
        <f t="shared" si="121"/>
        <v>6244400</v>
      </c>
      <c r="AT625" s="58">
        <f t="shared" si="123"/>
        <v>2081500</v>
      </c>
      <c r="AU625" s="58">
        <f t="shared" si="124"/>
        <v>1732400</v>
      </c>
      <c r="AV625" s="59">
        <f t="shared" si="125"/>
        <v>349100</v>
      </c>
      <c r="AW625" s="59">
        <f t="shared" si="130"/>
        <v>349100</v>
      </c>
      <c r="AX625" s="60">
        <f t="shared" si="122"/>
        <v>0.20151235280535662</v>
      </c>
      <c r="AY625" s="58">
        <v>2081500</v>
      </c>
    </row>
    <row r="626" spans="1:51" ht="47.25" x14ac:dyDescent="0.25">
      <c r="A626" s="45">
        <v>322</v>
      </c>
      <c r="B626" s="46" t="s">
        <v>1425</v>
      </c>
      <c r="C626" s="47" t="s">
        <v>1385</v>
      </c>
      <c r="D626" s="47" t="s">
        <v>467</v>
      </c>
      <c r="E626" s="62">
        <v>18.274999999999999</v>
      </c>
      <c r="F626" s="49" t="s">
        <v>1426</v>
      </c>
      <c r="G626" s="49" t="s">
        <v>1426</v>
      </c>
      <c r="H626" s="50" t="s">
        <v>1427</v>
      </c>
      <c r="I626" s="46" t="s">
        <v>439</v>
      </c>
      <c r="J626" s="46">
        <v>44</v>
      </c>
      <c r="K626" s="49">
        <v>44</v>
      </c>
      <c r="L626" s="49" t="s">
        <v>1388</v>
      </c>
      <c r="M626" s="51">
        <v>1647036</v>
      </c>
      <c r="N626" s="51">
        <f t="shared" si="131"/>
        <v>64964</v>
      </c>
      <c r="O626" s="51">
        <v>65682.782608695605</v>
      </c>
      <c r="P626" s="51">
        <v>1712000</v>
      </c>
      <c r="Q626" s="51">
        <f t="shared" si="132"/>
        <v>85387.617391304288</v>
      </c>
      <c r="R626" s="52">
        <f t="shared" si="133"/>
        <v>1732423.6173913043</v>
      </c>
      <c r="S626" s="53">
        <v>1732400</v>
      </c>
      <c r="T626" s="54" t="s">
        <v>627</v>
      </c>
      <c r="U626" s="55" t="s">
        <v>471</v>
      </c>
      <c r="V626" s="55" t="s">
        <v>628</v>
      </c>
      <c r="W626" s="55" t="s">
        <v>196</v>
      </c>
      <c r="X626" s="56">
        <v>43294</v>
      </c>
      <c r="Y626" s="57" t="e">
        <f>VLOOKUP(B626,'[2]DVKT TYC (đang phê duyệt)'!$B$6:$Z$119,25,0)</f>
        <v>#N/A</v>
      </c>
      <c r="Z626" s="57" t="s">
        <v>7860</v>
      </c>
      <c r="AA626" s="58"/>
      <c r="AB626" s="58"/>
      <c r="AC626" s="58"/>
      <c r="AD626" s="58"/>
      <c r="AE626" s="58"/>
      <c r="AF626" s="58"/>
      <c r="AG626" s="58">
        <v>2500000</v>
      </c>
      <c r="AH626" s="58"/>
      <c r="AI626" s="58"/>
      <c r="AJ626" s="58">
        <v>2012000</v>
      </c>
      <c r="AK626" s="58"/>
      <c r="AL626" s="58"/>
      <c r="AM626" s="58"/>
      <c r="AN626" s="58"/>
      <c r="AO626" s="58"/>
      <c r="AP626" s="58"/>
      <c r="AQ626" s="58">
        <v>1732400</v>
      </c>
      <c r="AR626" s="59">
        <f t="shared" si="120"/>
        <v>3</v>
      </c>
      <c r="AS626" s="59">
        <f t="shared" si="121"/>
        <v>6244400</v>
      </c>
      <c r="AT626" s="58">
        <f t="shared" si="123"/>
        <v>2081500</v>
      </c>
      <c r="AU626" s="58">
        <f t="shared" si="124"/>
        <v>1732400</v>
      </c>
      <c r="AV626" s="59">
        <f t="shared" si="125"/>
        <v>349100</v>
      </c>
      <c r="AW626" s="59">
        <f t="shared" si="130"/>
        <v>349100</v>
      </c>
      <c r="AX626" s="60">
        <f t="shared" si="122"/>
        <v>0.20151235280535662</v>
      </c>
      <c r="AY626" s="58">
        <v>2081500</v>
      </c>
    </row>
    <row r="627" spans="1:51" ht="47.25" x14ac:dyDescent="0.25">
      <c r="A627" s="45">
        <v>323</v>
      </c>
      <c r="B627" s="46" t="s">
        <v>1428</v>
      </c>
      <c r="C627" s="47" t="s">
        <v>1385</v>
      </c>
      <c r="D627" s="47" t="s">
        <v>467</v>
      </c>
      <c r="E627" s="62">
        <v>18.201000000000001</v>
      </c>
      <c r="F627" s="49" t="s">
        <v>1429</v>
      </c>
      <c r="G627" s="49" t="s">
        <v>1429</v>
      </c>
      <c r="H627" s="50" t="s">
        <v>1430</v>
      </c>
      <c r="I627" s="46" t="s">
        <v>439</v>
      </c>
      <c r="J627" s="46">
        <v>44</v>
      </c>
      <c r="K627" s="49">
        <v>44</v>
      </c>
      <c r="L627" s="49" t="s">
        <v>1388</v>
      </c>
      <c r="M627" s="51">
        <v>1647036</v>
      </c>
      <c r="N627" s="51">
        <f t="shared" si="131"/>
        <v>64964</v>
      </c>
      <c r="O627" s="51">
        <v>65682.782608695605</v>
      </c>
      <c r="P627" s="51">
        <v>1712000</v>
      </c>
      <c r="Q627" s="51">
        <f t="shared" si="132"/>
        <v>85387.617391304288</v>
      </c>
      <c r="R627" s="52">
        <f t="shared" si="133"/>
        <v>1732423.6173913043</v>
      </c>
      <c r="S627" s="53">
        <v>1732400</v>
      </c>
      <c r="T627" s="54" t="s">
        <v>627</v>
      </c>
      <c r="U627" s="55" t="s">
        <v>471</v>
      </c>
      <c r="V627" s="55" t="s">
        <v>628</v>
      </c>
      <c r="W627" s="55" t="s">
        <v>196</v>
      </c>
      <c r="X627" s="56">
        <v>43294</v>
      </c>
      <c r="Y627" s="57" t="e">
        <f>VLOOKUP(B627,'[2]DVKT TYC (đang phê duyệt)'!$B$6:$Z$119,25,0)</f>
        <v>#N/A</v>
      </c>
      <c r="Z627" s="57" t="s">
        <v>7860</v>
      </c>
      <c r="AA627" s="58"/>
      <c r="AB627" s="58"/>
      <c r="AC627" s="58"/>
      <c r="AD627" s="58"/>
      <c r="AE627" s="58"/>
      <c r="AF627" s="58"/>
      <c r="AG627" s="58">
        <v>2500000</v>
      </c>
      <c r="AH627" s="58"/>
      <c r="AI627" s="58"/>
      <c r="AJ627" s="58">
        <v>2012000</v>
      </c>
      <c r="AK627" s="58"/>
      <c r="AL627" s="58"/>
      <c r="AM627" s="58"/>
      <c r="AN627" s="58"/>
      <c r="AO627" s="58"/>
      <c r="AP627" s="58"/>
      <c r="AQ627" s="58">
        <v>1732400</v>
      </c>
      <c r="AR627" s="59">
        <f t="shared" si="120"/>
        <v>3</v>
      </c>
      <c r="AS627" s="59">
        <f t="shared" si="121"/>
        <v>6244400</v>
      </c>
      <c r="AT627" s="58">
        <f t="shared" si="123"/>
        <v>2081500</v>
      </c>
      <c r="AU627" s="58">
        <f t="shared" si="124"/>
        <v>1732400</v>
      </c>
      <c r="AV627" s="59">
        <f t="shared" si="125"/>
        <v>349100</v>
      </c>
      <c r="AW627" s="59">
        <f t="shared" si="130"/>
        <v>349100</v>
      </c>
      <c r="AX627" s="60">
        <f t="shared" si="122"/>
        <v>0.20151235280535662</v>
      </c>
      <c r="AY627" s="58">
        <v>2081500</v>
      </c>
    </row>
    <row r="628" spans="1:51" ht="31.5" x14ac:dyDescent="0.25">
      <c r="A628" s="45">
        <v>324</v>
      </c>
      <c r="B628" s="46" t="s">
        <v>1431</v>
      </c>
      <c r="C628" s="47" t="s">
        <v>1385</v>
      </c>
      <c r="D628" s="47" t="s">
        <v>467</v>
      </c>
      <c r="E628" s="62">
        <v>18.280999999999999</v>
      </c>
      <c r="F628" s="49" t="s">
        <v>1432</v>
      </c>
      <c r="G628" s="49" t="s">
        <v>1432</v>
      </c>
      <c r="H628" s="50" t="s">
        <v>1433</v>
      </c>
      <c r="I628" s="46" t="s">
        <v>439</v>
      </c>
      <c r="J628" s="46">
        <v>44</v>
      </c>
      <c r="K628" s="49">
        <v>44</v>
      </c>
      <c r="L628" s="49" t="s">
        <v>1388</v>
      </c>
      <c r="M628" s="51">
        <v>1647036</v>
      </c>
      <c r="N628" s="51">
        <f t="shared" si="131"/>
        <v>64964</v>
      </c>
      <c r="O628" s="51">
        <v>65682.782608695605</v>
      </c>
      <c r="P628" s="51">
        <v>1712000</v>
      </c>
      <c r="Q628" s="51">
        <f t="shared" si="132"/>
        <v>85387.617391304288</v>
      </c>
      <c r="R628" s="52">
        <f t="shared" si="133"/>
        <v>1732423.6173913043</v>
      </c>
      <c r="S628" s="53">
        <v>1732400</v>
      </c>
      <c r="T628" s="54" t="s">
        <v>627</v>
      </c>
      <c r="U628" s="55" t="s">
        <v>471</v>
      </c>
      <c r="V628" s="55" t="s">
        <v>628</v>
      </c>
      <c r="W628" s="55" t="s">
        <v>173</v>
      </c>
      <c r="X628" s="56">
        <v>43294</v>
      </c>
      <c r="Y628" s="57" t="e">
        <f>VLOOKUP(B628,'[2]DVKT TYC (đang phê duyệt)'!$B$6:$Z$119,25,0)</f>
        <v>#N/A</v>
      </c>
      <c r="Z628" s="57" t="s">
        <v>7860</v>
      </c>
      <c r="AA628" s="58"/>
      <c r="AB628" s="58"/>
      <c r="AC628" s="58"/>
      <c r="AD628" s="58"/>
      <c r="AE628" s="58"/>
      <c r="AF628" s="58"/>
      <c r="AG628" s="58">
        <v>2500000</v>
      </c>
      <c r="AH628" s="58"/>
      <c r="AI628" s="58"/>
      <c r="AJ628" s="58">
        <v>2012000</v>
      </c>
      <c r="AK628" s="58"/>
      <c r="AL628" s="58"/>
      <c r="AM628" s="58"/>
      <c r="AN628" s="58"/>
      <c r="AO628" s="58"/>
      <c r="AP628" s="58"/>
      <c r="AQ628" s="58">
        <v>1732400</v>
      </c>
      <c r="AR628" s="59">
        <f t="shared" si="120"/>
        <v>3</v>
      </c>
      <c r="AS628" s="59">
        <f t="shared" si="121"/>
        <v>6244400</v>
      </c>
      <c r="AT628" s="58">
        <f t="shared" si="123"/>
        <v>2081500</v>
      </c>
      <c r="AU628" s="58">
        <f t="shared" si="124"/>
        <v>1732400</v>
      </c>
      <c r="AV628" s="59">
        <f t="shared" si="125"/>
        <v>349100</v>
      </c>
      <c r="AW628" s="59">
        <f t="shared" si="130"/>
        <v>349100</v>
      </c>
      <c r="AX628" s="60">
        <f t="shared" si="122"/>
        <v>0.20151235280535662</v>
      </c>
      <c r="AY628" s="58">
        <v>2081500</v>
      </c>
    </row>
    <row r="629" spans="1:51" ht="31.5" x14ac:dyDescent="0.25">
      <c r="A629" s="45">
        <v>325</v>
      </c>
      <c r="B629" s="46" t="s">
        <v>1434</v>
      </c>
      <c r="C629" s="47" t="s">
        <v>1385</v>
      </c>
      <c r="D629" s="47" t="s">
        <v>467</v>
      </c>
      <c r="E629" s="48" t="s">
        <v>1435</v>
      </c>
      <c r="F629" s="49" t="s">
        <v>1436</v>
      </c>
      <c r="G629" s="49" t="s">
        <v>1436</v>
      </c>
      <c r="H629" s="50" t="s">
        <v>1437</v>
      </c>
      <c r="I629" s="46" t="s">
        <v>439</v>
      </c>
      <c r="J629" s="46">
        <v>44</v>
      </c>
      <c r="K629" s="49">
        <v>44</v>
      </c>
      <c r="L629" s="49" t="s">
        <v>1388</v>
      </c>
      <c r="M629" s="51">
        <v>1647036</v>
      </c>
      <c r="N629" s="51">
        <f t="shared" si="131"/>
        <v>64964</v>
      </c>
      <c r="O629" s="51">
        <v>65682.782608695605</v>
      </c>
      <c r="P629" s="51">
        <v>1712000</v>
      </c>
      <c r="Q629" s="51">
        <f t="shared" si="132"/>
        <v>85387.617391304288</v>
      </c>
      <c r="R629" s="52">
        <f t="shared" si="133"/>
        <v>1732423.6173913043</v>
      </c>
      <c r="S629" s="53">
        <v>1732400</v>
      </c>
      <c r="T629" s="54" t="s">
        <v>627</v>
      </c>
      <c r="U629" s="55" t="s">
        <v>471</v>
      </c>
      <c r="V629" s="55" t="s">
        <v>628</v>
      </c>
      <c r="W629" s="55" t="s">
        <v>173</v>
      </c>
      <c r="X629" s="56">
        <v>43294</v>
      </c>
      <c r="Y629" s="57" t="e">
        <f>VLOOKUP(B629,'[2]DVKT TYC (đang phê duyệt)'!$B$6:$Z$119,25,0)</f>
        <v>#N/A</v>
      </c>
      <c r="Z629" s="57" t="s">
        <v>7860</v>
      </c>
      <c r="AA629" s="58"/>
      <c r="AB629" s="58"/>
      <c r="AC629" s="58"/>
      <c r="AD629" s="58"/>
      <c r="AE629" s="58"/>
      <c r="AF629" s="58"/>
      <c r="AG629" s="58">
        <v>2500000</v>
      </c>
      <c r="AH629" s="58"/>
      <c r="AI629" s="58"/>
      <c r="AJ629" s="58">
        <v>2012000</v>
      </c>
      <c r="AK629" s="58"/>
      <c r="AL629" s="58"/>
      <c r="AM629" s="58"/>
      <c r="AN629" s="58"/>
      <c r="AO629" s="58"/>
      <c r="AP629" s="58"/>
      <c r="AQ629" s="58">
        <v>1732400</v>
      </c>
      <c r="AR629" s="59">
        <f t="shared" si="120"/>
        <v>3</v>
      </c>
      <c r="AS629" s="59">
        <f t="shared" si="121"/>
        <v>6244400</v>
      </c>
      <c r="AT629" s="58">
        <f t="shared" si="123"/>
        <v>2081500</v>
      </c>
      <c r="AU629" s="58">
        <f t="shared" si="124"/>
        <v>1732400</v>
      </c>
      <c r="AV629" s="59">
        <f t="shared" si="125"/>
        <v>349100</v>
      </c>
      <c r="AW629" s="59">
        <f t="shared" si="130"/>
        <v>349100</v>
      </c>
      <c r="AX629" s="60">
        <f t="shared" si="122"/>
        <v>0.20151235280535662</v>
      </c>
      <c r="AY629" s="58">
        <v>2081500</v>
      </c>
    </row>
    <row r="630" spans="1:51" ht="47.25" x14ac:dyDescent="0.25">
      <c r="A630" s="45">
        <v>332</v>
      </c>
      <c r="B630" s="46" t="s">
        <v>1455</v>
      </c>
      <c r="C630" s="47" t="s">
        <v>1385</v>
      </c>
      <c r="D630" s="47" t="s">
        <v>467</v>
      </c>
      <c r="E630" s="62">
        <v>18.277999999999999</v>
      </c>
      <c r="F630" s="49" t="s">
        <v>1456</v>
      </c>
      <c r="G630" s="49" t="s">
        <v>1456</v>
      </c>
      <c r="H630" s="50" t="s">
        <v>1457</v>
      </c>
      <c r="I630" s="46" t="s">
        <v>439</v>
      </c>
      <c r="J630" s="46">
        <v>44</v>
      </c>
      <c r="K630" s="49">
        <v>44</v>
      </c>
      <c r="L630" s="49" t="s">
        <v>1388</v>
      </c>
      <c r="M630" s="51">
        <v>1647036</v>
      </c>
      <c r="N630" s="51">
        <f t="shared" si="131"/>
        <v>64964</v>
      </c>
      <c r="O630" s="51">
        <v>65682.782608695605</v>
      </c>
      <c r="P630" s="51">
        <v>1712000</v>
      </c>
      <c r="Q630" s="51">
        <f t="shared" si="132"/>
        <v>85387.617391304288</v>
      </c>
      <c r="R630" s="52">
        <f t="shared" si="133"/>
        <v>1732423.6173913043</v>
      </c>
      <c r="S630" s="53">
        <v>1732400</v>
      </c>
      <c r="T630" s="54" t="s">
        <v>627</v>
      </c>
      <c r="U630" s="55" t="s">
        <v>471</v>
      </c>
      <c r="V630" s="55" t="s">
        <v>628</v>
      </c>
      <c r="W630" s="55" t="s">
        <v>173</v>
      </c>
      <c r="X630" s="56">
        <v>43294</v>
      </c>
      <c r="Y630" s="57" t="e">
        <f>VLOOKUP(B630,'[2]DVKT TYC (đang phê duyệt)'!$B$6:$Z$119,25,0)</f>
        <v>#N/A</v>
      </c>
      <c r="Z630" s="57" t="s">
        <v>7860</v>
      </c>
      <c r="AA630" s="58"/>
      <c r="AB630" s="58"/>
      <c r="AC630" s="58"/>
      <c r="AD630" s="58"/>
      <c r="AE630" s="58"/>
      <c r="AF630" s="58"/>
      <c r="AG630" s="58">
        <v>2500000</v>
      </c>
      <c r="AH630" s="58"/>
      <c r="AI630" s="58"/>
      <c r="AJ630" s="58">
        <v>2012000</v>
      </c>
      <c r="AK630" s="58"/>
      <c r="AL630" s="58"/>
      <c r="AM630" s="58"/>
      <c r="AN630" s="58"/>
      <c r="AO630" s="58"/>
      <c r="AP630" s="58"/>
      <c r="AQ630" s="58">
        <v>1732400</v>
      </c>
      <c r="AR630" s="59">
        <f t="shared" si="120"/>
        <v>3</v>
      </c>
      <c r="AS630" s="59">
        <f t="shared" si="121"/>
        <v>6244400</v>
      </c>
      <c r="AT630" s="58">
        <f t="shared" si="123"/>
        <v>2081500</v>
      </c>
      <c r="AU630" s="58">
        <f t="shared" si="124"/>
        <v>1732400</v>
      </c>
      <c r="AV630" s="59">
        <f t="shared" si="125"/>
        <v>349100</v>
      </c>
      <c r="AW630" s="59">
        <f t="shared" si="130"/>
        <v>349100</v>
      </c>
      <c r="AX630" s="60">
        <f t="shared" si="122"/>
        <v>0.20151235280535662</v>
      </c>
      <c r="AY630" s="58">
        <v>2081500</v>
      </c>
    </row>
    <row r="631" spans="1:51" ht="31.5" x14ac:dyDescent="0.25">
      <c r="A631" s="45">
        <v>333</v>
      </c>
      <c r="B631" s="46" t="s">
        <v>1458</v>
      </c>
      <c r="C631" s="47" t="s">
        <v>1385</v>
      </c>
      <c r="D631" s="47" t="s">
        <v>467</v>
      </c>
      <c r="E631" s="62">
        <v>18.172000000000001</v>
      </c>
      <c r="F631" s="49" t="s">
        <v>1459</v>
      </c>
      <c r="G631" s="49" t="s">
        <v>1459</v>
      </c>
      <c r="H631" s="50" t="s">
        <v>1460</v>
      </c>
      <c r="I631" s="46" t="s">
        <v>439</v>
      </c>
      <c r="J631" s="46">
        <v>44</v>
      </c>
      <c r="K631" s="49">
        <v>44</v>
      </c>
      <c r="L631" s="49" t="s">
        <v>1388</v>
      </c>
      <c r="M631" s="51">
        <v>1647036</v>
      </c>
      <c r="N631" s="51">
        <f t="shared" si="131"/>
        <v>64964</v>
      </c>
      <c r="O631" s="51">
        <v>65682.782608695605</v>
      </c>
      <c r="P631" s="51">
        <v>1712000</v>
      </c>
      <c r="Q631" s="51">
        <f t="shared" si="132"/>
        <v>85387.617391304288</v>
      </c>
      <c r="R631" s="52">
        <f t="shared" si="133"/>
        <v>1732423.6173913043</v>
      </c>
      <c r="S631" s="53">
        <v>1732400</v>
      </c>
      <c r="T631" s="54" t="s">
        <v>627</v>
      </c>
      <c r="U631" s="55" t="s">
        <v>471</v>
      </c>
      <c r="V631" s="55" t="s">
        <v>628</v>
      </c>
      <c r="W631" s="55" t="s">
        <v>196</v>
      </c>
      <c r="X631" s="56">
        <v>43294</v>
      </c>
      <c r="Y631" s="57" t="e">
        <f>VLOOKUP(B631,'[2]DVKT TYC (đang phê duyệt)'!$B$6:$Z$119,25,0)</f>
        <v>#N/A</v>
      </c>
      <c r="Z631" s="57" t="s">
        <v>7860</v>
      </c>
      <c r="AA631" s="58"/>
      <c r="AB631" s="58"/>
      <c r="AC631" s="58"/>
      <c r="AD631" s="58"/>
      <c r="AE631" s="58"/>
      <c r="AF631" s="58"/>
      <c r="AG631" s="58">
        <v>2500000</v>
      </c>
      <c r="AH631" s="58"/>
      <c r="AI631" s="58"/>
      <c r="AJ631" s="58">
        <v>2012000</v>
      </c>
      <c r="AK631" s="58"/>
      <c r="AL631" s="58"/>
      <c r="AM631" s="58"/>
      <c r="AN631" s="58"/>
      <c r="AO631" s="58"/>
      <c r="AP631" s="58"/>
      <c r="AQ631" s="58">
        <v>1732400</v>
      </c>
      <c r="AR631" s="59">
        <f t="shared" si="120"/>
        <v>3</v>
      </c>
      <c r="AS631" s="59">
        <f t="shared" si="121"/>
        <v>6244400</v>
      </c>
      <c r="AT631" s="58">
        <f t="shared" si="123"/>
        <v>2081500</v>
      </c>
      <c r="AU631" s="58">
        <f t="shared" si="124"/>
        <v>1732400</v>
      </c>
      <c r="AV631" s="59">
        <f t="shared" si="125"/>
        <v>349100</v>
      </c>
      <c r="AW631" s="59">
        <f t="shared" si="130"/>
        <v>349100</v>
      </c>
      <c r="AX631" s="60">
        <f t="shared" si="122"/>
        <v>0.20151235280535662</v>
      </c>
      <c r="AY631" s="58">
        <v>2081500</v>
      </c>
    </row>
    <row r="632" spans="1:51" ht="47.25" x14ac:dyDescent="0.25">
      <c r="A632" s="45">
        <v>334</v>
      </c>
      <c r="B632" s="46" t="s">
        <v>1461</v>
      </c>
      <c r="C632" s="47" t="s">
        <v>1385</v>
      </c>
      <c r="D632" s="47" t="s">
        <v>467</v>
      </c>
      <c r="E632" s="62">
        <v>18.167000000000002</v>
      </c>
      <c r="F632" s="49" t="s">
        <v>1462</v>
      </c>
      <c r="G632" s="49" t="s">
        <v>1462</v>
      </c>
      <c r="H632" s="50" t="s">
        <v>1462</v>
      </c>
      <c r="I632" s="46" t="s">
        <v>439</v>
      </c>
      <c r="J632" s="46">
        <v>44</v>
      </c>
      <c r="K632" s="49">
        <v>44</v>
      </c>
      <c r="L632" s="49" t="s">
        <v>1388</v>
      </c>
      <c r="M632" s="51">
        <v>1647036</v>
      </c>
      <c r="N632" s="51">
        <f t="shared" si="131"/>
        <v>64964</v>
      </c>
      <c r="O632" s="51">
        <v>65682.782608695605</v>
      </c>
      <c r="P632" s="51">
        <v>1712000</v>
      </c>
      <c r="Q632" s="51">
        <f t="shared" si="132"/>
        <v>85387.617391304288</v>
      </c>
      <c r="R632" s="52">
        <f t="shared" si="133"/>
        <v>1732423.6173913043</v>
      </c>
      <c r="S632" s="53">
        <v>1732400</v>
      </c>
      <c r="T632" s="54" t="s">
        <v>627</v>
      </c>
      <c r="U632" s="55" t="s">
        <v>471</v>
      </c>
      <c r="V632" s="55" t="s">
        <v>628</v>
      </c>
      <c r="W632" s="55" t="s">
        <v>196</v>
      </c>
      <c r="X632" s="56">
        <v>43294</v>
      </c>
      <c r="Y632" s="57" t="e">
        <f>VLOOKUP(B632,'[2]DVKT TYC (đang phê duyệt)'!$B$6:$Z$119,25,0)</f>
        <v>#N/A</v>
      </c>
      <c r="Z632" s="57" t="s">
        <v>7860</v>
      </c>
      <c r="AA632" s="58"/>
      <c r="AB632" s="58"/>
      <c r="AC632" s="58"/>
      <c r="AD632" s="58"/>
      <c r="AE632" s="58"/>
      <c r="AF632" s="58"/>
      <c r="AG632" s="58">
        <v>2500000</v>
      </c>
      <c r="AH632" s="58"/>
      <c r="AI632" s="58"/>
      <c r="AJ632" s="58">
        <v>2012000</v>
      </c>
      <c r="AK632" s="58"/>
      <c r="AL632" s="58"/>
      <c r="AM632" s="58"/>
      <c r="AN632" s="58"/>
      <c r="AO632" s="58"/>
      <c r="AP632" s="58"/>
      <c r="AQ632" s="58">
        <v>1732400</v>
      </c>
      <c r="AR632" s="59">
        <f t="shared" si="120"/>
        <v>3</v>
      </c>
      <c r="AS632" s="59">
        <f t="shared" si="121"/>
        <v>6244400</v>
      </c>
      <c r="AT632" s="58">
        <f t="shared" si="123"/>
        <v>2081500</v>
      </c>
      <c r="AU632" s="58">
        <f t="shared" si="124"/>
        <v>1732400</v>
      </c>
      <c r="AV632" s="59">
        <f t="shared" si="125"/>
        <v>349100</v>
      </c>
      <c r="AW632" s="59">
        <f t="shared" si="130"/>
        <v>349100</v>
      </c>
      <c r="AX632" s="60">
        <f t="shared" si="122"/>
        <v>0.20151235280535662</v>
      </c>
      <c r="AY632" s="58">
        <v>2081500</v>
      </c>
    </row>
    <row r="633" spans="1:51" ht="31.5" x14ac:dyDescent="0.25">
      <c r="A633" s="45">
        <v>336</v>
      </c>
      <c r="B633" s="46" t="s">
        <v>1466</v>
      </c>
      <c r="C633" s="47" t="s">
        <v>1385</v>
      </c>
      <c r="D633" s="47" t="s">
        <v>467</v>
      </c>
      <c r="E633" s="62">
        <v>18.169</v>
      </c>
      <c r="F633" s="49" t="s">
        <v>1467</v>
      </c>
      <c r="G633" s="49" t="s">
        <v>1467</v>
      </c>
      <c r="H633" s="50" t="s">
        <v>1467</v>
      </c>
      <c r="I633" s="46" t="s">
        <v>439</v>
      </c>
      <c r="J633" s="46">
        <v>44</v>
      </c>
      <c r="K633" s="49">
        <v>44</v>
      </c>
      <c r="L633" s="49" t="s">
        <v>1388</v>
      </c>
      <c r="M633" s="51">
        <v>1647036</v>
      </c>
      <c r="N633" s="51">
        <f t="shared" si="131"/>
        <v>64964</v>
      </c>
      <c r="O633" s="51">
        <v>65682.782608695605</v>
      </c>
      <c r="P633" s="51">
        <v>1712000</v>
      </c>
      <c r="Q633" s="51">
        <f t="shared" si="132"/>
        <v>85387.617391304288</v>
      </c>
      <c r="R633" s="52">
        <f t="shared" si="133"/>
        <v>1732423.6173913043</v>
      </c>
      <c r="S633" s="53">
        <v>1732400</v>
      </c>
      <c r="T633" s="54" t="s">
        <v>627</v>
      </c>
      <c r="U633" s="55" t="s">
        <v>471</v>
      </c>
      <c r="V633" s="55" t="s">
        <v>628</v>
      </c>
      <c r="W633" s="55" t="s">
        <v>196</v>
      </c>
      <c r="X633" s="56">
        <v>43294</v>
      </c>
      <c r="Y633" s="57" t="e">
        <f>VLOOKUP(B633,'[2]DVKT TYC (đang phê duyệt)'!$B$6:$Z$119,25,0)</f>
        <v>#N/A</v>
      </c>
      <c r="Z633" s="57" t="s">
        <v>7860</v>
      </c>
      <c r="AA633" s="58"/>
      <c r="AB633" s="58"/>
      <c r="AC633" s="58"/>
      <c r="AD633" s="58"/>
      <c r="AE633" s="58"/>
      <c r="AF633" s="58"/>
      <c r="AG633" s="58">
        <v>2500000</v>
      </c>
      <c r="AH633" s="58"/>
      <c r="AI633" s="58"/>
      <c r="AJ633" s="58">
        <v>2012000</v>
      </c>
      <c r="AK633" s="58"/>
      <c r="AL633" s="58"/>
      <c r="AM633" s="58"/>
      <c r="AN633" s="58"/>
      <c r="AO633" s="58"/>
      <c r="AP633" s="58"/>
      <c r="AQ633" s="58">
        <v>1732400</v>
      </c>
      <c r="AR633" s="59">
        <f t="shared" si="120"/>
        <v>3</v>
      </c>
      <c r="AS633" s="59">
        <f t="shared" si="121"/>
        <v>6244400</v>
      </c>
      <c r="AT633" s="58">
        <f t="shared" si="123"/>
        <v>2081500</v>
      </c>
      <c r="AU633" s="58">
        <f t="shared" si="124"/>
        <v>1732400</v>
      </c>
      <c r="AV633" s="59">
        <f t="shared" si="125"/>
        <v>349100</v>
      </c>
      <c r="AW633" s="59">
        <f t="shared" si="130"/>
        <v>349100</v>
      </c>
      <c r="AX633" s="60">
        <f t="shared" si="122"/>
        <v>0.20151235280535662</v>
      </c>
      <c r="AY633" s="58">
        <v>2081500</v>
      </c>
    </row>
    <row r="634" spans="1:51" ht="31.5" x14ac:dyDescent="0.25">
      <c r="A634" s="45">
        <v>338</v>
      </c>
      <c r="B634" s="46" t="s">
        <v>1472</v>
      </c>
      <c r="C634" s="47" t="s">
        <v>1385</v>
      </c>
      <c r="D634" s="47" t="s">
        <v>467</v>
      </c>
      <c r="E634" s="62">
        <v>18.166</v>
      </c>
      <c r="F634" s="49" t="s">
        <v>1473</v>
      </c>
      <c r="G634" s="49" t="s">
        <v>1473</v>
      </c>
      <c r="H634" s="50" t="s">
        <v>1473</v>
      </c>
      <c r="I634" s="46" t="s">
        <v>439</v>
      </c>
      <c r="J634" s="46">
        <v>44</v>
      </c>
      <c r="K634" s="49">
        <v>44</v>
      </c>
      <c r="L634" s="49" t="s">
        <v>1388</v>
      </c>
      <c r="M634" s="51">
        <v>1647036</v>
      </c>
      <c r="N634" s="51">
        <f t="shared" si="131"/>
        <v>64964</v>
      </c>
      <c r="O634" s="51">
        <v>65682.782608695605</v>
      </c>
      <c r="P634" s="51">
        <v>1712000</v>
      </c>
      <c r="Q634" s="51">
        <f t="shared" si="132"/>
        <v>85387.617391304288</v>
      </c>
      <c r="R634" s="52">
        <f t="shared" si="133"/>
        <v>1732423.6173913043</v>
      </c>
      <c r="S634" s="53">
        <v>1732400</v>
      </c>
      <c r="T634" s="54" t="s">
        <v>627</v>
      </c>
      <c r="U634" s="55" t="s">
        <v>471</v>
      </c>
      <c r="V634" s="55" t="s">
        <v>628</v>
      </c>
      <c r="W634" s="55" t="s">
        <v>196</v>
      </c>
      <c r="X634" s="56">
        <v>43294</v>
      </c>
      <c r="Y634" s="57" t="e">
        <f>VLOOKUP(B634,'[2]DVKT TYC (đang phê duyệt)'!$B$6:$Z$119,25,0)</f>
        <v>#N/A</v>
      </c>
      <c r="Z634" s="57" t="s">
        <v>7860</v>
      </c>
      <c r="AA634" s="58"/>
      <c r="AB634" s="58"/>
      <c r="AC634" s="58"/>
      <c r="AD634" s="58"/>
      <c r="AE634" s="58"/>
      <c r="AF634" s="58"/>
      <c r="AG634" s="58">
        <v>2500000</v>
      </c>
      <c r="AH634" s="58"/>
      <c r="AI634" s="58"/>
      <c r="AJ634" s="58">
        <v>2012000</v>
      </c>
      <c r="AK634" s="58"/>
      <c r="AL634" s="58"/>
      <c r="AM634" s="58"/>
      <c r="AN634" s="58"/>
      <c r="AO634" s="58"/>
      <c r="AP634" s="58"/>
      <c r="AQ634" s="58">
        <v>1732400</v>
      </c>
      <c r="AR634" s="59">
        <f t="shared" si="120"/>
        <v>3</v>
      </c>
      <c r="AS634" s="59">
        <f t="shared" si="121"/>
        <v>6244400</v>
      </c>
      <c r="AT634" s="58">
        <f t="shared" si="123"/>
        <v>2081500</v>
      </c>
      <c r="AU634" s="58">
        <f t="shared" si="124"/>
        <v>1732400</v>
      </c>
      <c r="AV634" s="59">
        <f t="shared" si="125"/>
        <v>349100</v>
      </c>
      <c r="AW634" s="59">
        <f t="shared" si="130"/>
        <v>349100</v>
      </c>
      <c r="AX634" s="60">
        <f t="shared" si="122"/>
        <v>0.20151235280535662</v>
      </c>
      <c r="AY634" s="58">
        <v>2081500</v>
      </c>
    </row>
    <row r="635" spans="1:51" ht="47.25" x14ac:dyDescent="0.25">
      <c r="A635" s="45">
        <v>339</v>
      </c>
      <c r="B635" s="46" t="s">
        <v>1474</v>
      </c>
      <c r="C635" s="47" t="s">
        <v>1385</v>
      </c>
      <c r="D635" s="47" t="s">
        <v>467</v>
      </c>
      <c r="E635" s="62">
        <v>18.175000000000001</v>
      </c>
      <c r="F635" s="49" t="s">
        <v>1475</v>
      </c>
      <c r="G635" s="49" t="s">
        <v>1475</v>
      </c>
      <c r="H635" s="50" t="s">
        <v>1476</v>
      </c>
      <c r="I635" s="46" t="s">
        <v>439</v>
      </c>
      <c r="J635" s="46">
        <v>44</v>
      </c>
      <c r="K635" s="49">
        <v>44</v>
      </c>
      <c r="L635" s="49" t="s">
        <v>1388</v>
      </c>
      <c r="M635" s="51">
        <v>1647036</v>
      </c>
      <c r="N635" s="51">
        <f t="shared" si="131"/>
        <v>64964</v>
      </c>
      <c r="O635" s="51">
        <v>65682.782608695605</v>
      </c>
      <c r="P635" s="51">
        <v>1712000</v>
      </c>
      <c r="Q635" s="51">
        <f t="shared" si="132"/>
        <v>85387.617391304288</v>
      </c>
      <c r="R635" s="52">
        <f t="shared" si="133"/>
        <v>1732423.6173913043</v>
      </c>
      <c r="S635" s="53">
        <v>1732400</v>
      </c>
      <c r="T635" s="54" t="s">
        <v>627</v>
      </c>
      <c r="U635" s="55" t="s">
        <v>471</v>
      </c>
      <c r="V635" s="55" t="s">
        <v>628</v>
      </c>
      <c r="W635" s="55" t="s">
        <v>196</v>
      </c>
      <c r="X635" s="56">
        <v>43294</v>
      </c>
      <c r="Y635" s="57" t="e">
        <f>VLOOKUP(B635,'[2]DVKT TYC (đang phê duyệt)'!$B$6:$Z$119,25,0)</f>
        <v>#N/A</v>
      </c>
      <c r="Z635" s="57" t="s">
        <v>7860</v>
      </c>
      <c r="AA635" s="58"/>
      <c r="AB635" s="58"/>
      <c r="AC635" s="58"/>
      <c r="AD635" s="58"/>
      <c r="AE635" s="58"/>
      <c r="AF635" s="58"/>
      <c r="AG635" s="58">
        <v>2500000</v>
      </c>
      <c r="AH635" s="58"/>
      <c r="AI635" s="58"/>
      <c r="AJ635" s="58">
        <v>2012000</v>
      </c>
      <c r="AK635" s="58"/>
      <c r="AL635" s="58"/>
      <c r="AM635" s="58"/>
      <c r="AN635" s="58"/>
      <c r="AO635" s="58"/>
      <c r="AP635" s="58"/>
      <c r="AQ635" s="58">
        <v>1732400</v>
      </c>
      <c r="AR635" s="59">
        <f t="shared" si="120"/>
        <v>3</v>
      </c>
      <c r="AS635" s="59">
        <f t="shared" si="121"/>
        <v>6244400</v>
      </c>
      <c r="AT635" s="58">
        <f t="shared" si="123"/>
        <v>2081500</v>
      </c>
      <c r="AU635" s="58">
        <f t="shared" si="124"/>
        <v>1732400</v>
      </c>
      <c r="AV635" s="59">
        <f t="shared" si="125"/>
        <v>349100</v>
      </c>
      <c r="AW635" s="59">
        <f t="shared" si="130"/>
        <v>349100</v>
      </c>
      <c r="AX635" s="60">
        <f t="shared" si="122"/>
        <v>0.20151235280535662</v>
      </c>
      <c r="AY635" s="58">
        <v>2081500</v>
      </c>
    </row>
    <row r="636" spans="1:51" x14ac:dyDescent="0.25">
      <c r="A636" s="45">
        <v>1962</v>
      </c>
      <c r="B636" s="46" t="s">
        <v>6348</v>
      </c>
      <c r="C636" s="47" t="s">
        <v>6349</v>
      </c>
      <c r="D636" s="47" t="s">
        <v>2678</v>
      </c>
      <c r="E636" s="48" t="s">
        <v>6350</v>
      </c>
      <c r="F636" s="49" t="s">
        <v>6351</v>
      </c>
      <c r="G636" s="49" t="s">
        <v>6351</v>
      </c>
      <c r="H636" s="50" t="s">
        <v>6351</v>
      </c>
      <c r="I636" s="46" t="s">
        <v>21</v>
      </c>
      <c r="J636" s="46">
        <v>1210</v>
      </c>
      <c r="K636" s="49">
        <v>1210</v>
      </c>
      <c r="L636" s="49" t="s">
        <v>6352</v>
      </c>
      <c r="M636" s="51">
        <v>1210000</v>
      </c>
      <c r="N636" s="51">
        <f t="shared" si="131"/>
        <v>297000</v>
      </c>
      <c r="O636" s="51">
        <v>297391.30434782599</v>
      </c>
      <c r="P636" s="51">
        <v>1507000</v>
      </c>
      <c r="Q636" s="51">
        <f t="shared" si="132"/>
        <v>386608.69565217377</v>
      </c>
      <c r="R636" s="52">
        <f t="shared" si="133"/>
        <v>1596608.6956521738</v>
      </c>
      <c r="S636" s="53">
        <v>1596600</v>
      </c>
      <c r="T636" s="54" t="s">
        <v>6165</v>
      </c>
      <c r="U636" s="55" t="s">
        <v>26</v>
      </c>
      <c r="V636" s="55" t="s">
        <v>421</v>
      </c>
      <c r="W636" s="55" t="s">
        <v>27</v>
      </c>
      <c r="X636" s="56">
        <v>43294</v>
      </c>
      <c r="Y636" s="57" t="s">
        <v>7688</v>
      </c>
      <c r="Z636" s="57"/>
      <c r="AA636" s="58"/>
      <c r="AB636" s="58"/>
      <c r="AC636" s="58"/>
      <c r="AD636" s="58"/>
      <c r="AE636" s="58"/>
      <c r="AF636" s="58"/>
      <c r="AG636" s="58"/>
      <c r="AH636" s="58">
        <v>8187000</v>
      </c>
      <c r="AI636" s="58"/>
      <c r="AJ636" s="58"/>
      <c r="AK636" s="58"/>
      <c r="AL636" s="58"/>
      <c r="AM636" s="58">
        <v>8956000</v>
      </c>
      <c r="AN636" s="58"/>
      <c r="AO636" s="58"/>
      <c r="AP636" s="58"/>
      <c r="AQ636" s="58">
        <v>2100000</v>
      </c>
      <c r="AR636" s="59">
        <f t="shared" si="120"/>
        <v>3</v>
      </c>
      <c r="AS636" s="59">
        <f t="shared" si="121"/>
        <v>19243000</v>
      </c>
      <c r="AT636" s="58">
        <f t="shared" si="123"/>
        <v>6414300</v>
      </c>
      <c r="AU636" s="58">
        <f t="shared" si="124"/>
        <v>2100000</v>
      </c>
      <c r="AV636" s="59">
        <f t="shared" si="125"/>
        <v>4817700</v>
      </c>
      <c r="AW636" s="59">
        <f>AU636-S636</f>
        <v>503400</v>
      </c>
      <c r="AX636" s="60">
        <f t="shared" si="122"/>
        <v>3.0174746335963922</v>
      </c>
      <c r="AY636" s="58">
        <v>2100000</v>
      </c>
    </row>
    <row r="637" spans="1:51" ht="31.5" x14ac:dyDescent="0.25">
      <c r="A637" s="45">
        <v>1965</v>
      </c>
      <c r="B637" s="46" t="s">
        <v>6359</v>
      </c>
      <c r="C637" s="47" t="s">
        <v>6349</v>
      </c>
      <c r="D637" s="47" t="s">
        <v>2678</v>
      </c>
      <c r="E637" s="48" t="s">
        <v>6360</v>
      </c>
      <c r="F637" s="49" t="s">
        <v>6361</v>
      </c>
      <c r="G637" s="49" t="s">
        <v>6361</v>
      </c>
      <c r="H637" s="50" t="s">
        <v>6361</v>
      </c>
      <c r="I637" s="46" t="s">
        <v>21</v>
      </c>
      <c r="J637" s="46">
        <v>1210</v>
      </c>
      <c r="K637" s="49">
        <v>1210</v>
      </c>
      <c r="L637" s="49" t="s">
        <v>6352</v>
      </c>
      <c r="M637" s="51">
        <v>1210000</v>
      </c>
      <c r="N637" s="51">
        <f t="shared" si="131"/>
        <v>297000</v>
      </c>
      <c r="O637" s="51">
        <v>297391.30434782599</v>
      </c>
      <c r="P637" s="51">
        <v>1507000</v>
      </c>
      <c r="Q637" s="51">
        <f t="shared" si="132"/>
        <v>386608.69565217377</v>
      </c>
      <c r="R637" s="52">
        <f t="shared" si="133"/>
        <v>1596608.6956521738</v>
      </c>
      <c r="S637" s="53">
        <v>1596600</v>
      </c>
      <c r="T637" s="54" t="s">
        <v>6165</v>
      </c>
      <c r="U637" s="55" t="s">
        <v>200</v>
      </c>
      <c r="V637" s="55" t="s">
        <v>421</v>
      </c>
      <c r="W637" s="55" t="s">
        <v>195</v>
      </c>
      <c r="X637" s="56">
        <v>43294</v>
      </c>
      <c r="Y637" s="57" t="s">
        <v>7684</v>
      </c>
      <c r="Z637" s="57"/>
      <c r="AA637" s="58"/>
      <c r="AB637" s="58"/>
      <c r="AC637" s="58"/>
      <c r="AD637" s="58"/>
      <c r="AE637" s="58"/>
      <c r="AF637" s="58"/>
      <c r="AG637" s="58"/>
      <c r="AH637" s="58">
        <v>8637000</v>
      </c>
      <c r="AI637" s="58"/>
      <c r="AJ637" s="58"/>
      <c r="AK637" s="58"/>
      <c r="AL637" s="58"/>
      <c r="AM637" s="58">
        <v>8956000</v>
      </c>
      <c r="AN637" s="58"/>
      <c r="AO637" s="58"/>
      <c r="AP637" s="58"/>
      <c r="AQ637" s="58">
        <v>2100000</v>
      </c>
      <c r="AR637" s="59">
        <f t="shared" si="120"/>
        <v>3</v>
      </c>
      <c r="AS637" s="59">
        <f t="shared" si="121"/>
        <v>19693000</v>
      </c>
      <c r="AT637" s="58">
        <f t="shared" si="123"/>
        <v>6564300</v>
      </c>
      <c r="AU637" s="58">
        <f t="shared" si="124"/>
        <v>2100000</v>
      </c>
      <c r="AV637" s="59">
        <f t="shared" si="125"/>
        <v>4967700</v>
      </c>
      <c r="AW637" s="59">
        <f>AU637-S637</f>
        <v>503400</v>
      </c>
      <c r="AX637" s="60">
        <f t="shared" si="122"/>
        <v>3.1114242765877487</v>
      </c>
      <c r="AY637" s="58">
        <v>2100000</v>
      </c>
    </row>
    <row r="638" spans="1:51" ht="31.5" x14ac:dyDescent="0.25">
      <c r="A638" s="45">
        <v>739</v>
      </c>
      <c r="B638" s="46" t="s">
        <v>2739</v>
      </c>
      <c r="C638" s="47" t="s">
        <v>2734</v>
      </c>
      <c r="D638" s="47" t="s">
        <v>495</v>
      </c>
      <c r="E638" s="48" t="s">
        <v>2740</v>
      </c>
      <c r="F638" s="49" t="s">
        <v>2741</v>
      </c>
      <c r="G638" s="49" t="s">
        <v>2742</v>
      </c>
      <c r="H638" s="50" t="s">
        <v>2741</v>
      </c>
      <c r="I638" s="46" t="s">
        <v>626</v>
      </c>
      <c r="J638" s="46">
        <v>131</v>
      </c>
      <c r="K638" s="49">
        <v>131</v>
      </c>
      <c r="L638" s="49" t="s">
        <v>2738</v>
      </c>
      <c r="M638" s="51">
        <v>1680000</v>
      </c>
      <c r="N638" s="51">
        <f t="shared" si="131"/>
        <v>98000</v>
      </c>
      <c r="O638" s="51">
        <v>98608.695652173905</v>
      </c>
      <c r="P638" s="51">
        <v>1778000</v>
      </c>
      <c r="Q638" s="51">
        <f t="shared" si="132"/>
        <v>128191.30434782608</v>
      </c>
      <c r="R638" s="52">
        <f t="shared" si="133"/>
        <v>1808191.3043478262</v>
      </c>
      <c r="S638" s="53">
        <v>1808100</v>
      </c>
      <c r="T638" s="54">
        <v>0</v>
      </c>
      <c r="U638" s="55" t="s">
        <v>471</v>
      </c>
      <c r="V638" s="55" t="s">
        <v>1197</v>
      </c>
      <c r="W638" s="55" t="s">
        <v>173</v>
      </c>
      <c r="X638" s="56">
        <v>43294</v>
      </c>
      <c r="Y638" s="57" t="s">
        <v>7684</v>
      </c>
      <c r="Z638" s="57"/>
      <c r="AA638" s="58"/>
      <c r="AB638" s="58"/>
      <c r="AC638" s="58"/>
      <c r="AD638" s="58"/>
      <c r="AE638" s="58"/>
      <c r="AF638" s="58"/>
      <c r="AG638" s="58">
        <v>2300000</v>
      </c>
      <c r="AH638" s="58"/>
      <c r="AI638" s="58"/>
      <c r="AJ638" s="58">
        <v>2490000</v>
      </c>
      <c r="AK638" s="58"/>
      <c r="AL638" s="58"/>
      <c r="AM638" s="58"/>
      <c r="AN638" s="58"/>
      <c r="AO638" s="58"/>
      <c r="AP638" s="58"/>
      <c r="AQ638" s="58">
        <v>2615000</v>
      </c>
      <c r="AR638" s="59">
        <f t="shared" si="120"/>
        <v>3</v>
      </c>
      <c r="AS638" s="59">
        <f t="shared" si="121"/>
        <v>7405000</v>
      </c>
      <c r="AT638" s="58">
        <f t="shared" si="123"/>
        <v>2468300</v>
      </c>
      <c r="AU638" s="58">
        <f t="shared" si="124"/>
        <v>2300000</v>
      </c>
      <c r="AV638" s="59">
        <f t="shared" si="125"/>
        <v>660200</v>
      </c>
      <c r="AW638" s="59">
        <f>AU638-S638</f>
        <v>491900</v>
      </c>
      <c r="AX638" s="60">
        <f t="shared" si="122"/>
        <v>0.3651346717548809</v>
      </c>
      <c r="AY638" s="58">
        <v>2300000</v>
      </c>
    </row>
    <row r="639" spans="1:51" x14ac:dyDescent="0.25">
      <c r="A639" s="45">
        <v>1960</v>
      </c>
      <c r="B639" s="46" t="s">
        <v>6339</v>
      </c>
      <c r="C639" s="47" t="s">
        <v>6337</v>
      </c>
      <c r="D639" s="47" t="s">
        <v>1383</v>
      </c>
      <c r="E639" s="48" t="s">
        <v>6340</v>
      </c>
      <c r="F639" s="49" t="s">
        <v>6341</v>
      </c>
      <c r="G639" s="49" t="s">
        <v>6341</v>
      </c>
      <c r="H639" s="50" t="s">
        <v>6341</v>
      </c>
      <c r="I639" s="46" t="s">
        <v>21</v>
      </c>
      <c r="J639" s="46">
        <v>1203</v>
      </c>
      <c r="K639" s="49">
        <v>1203</v>
      </c>
      <c r="L639" s="49" t="s">
        <v>6338</v>
      </c>
      <c r="M639" s="51">
        <v>1160000</v>
      </c>
      <c r="N639" s="51">
        <f t="shared" si="131"/>
        <v>754000</v>
      </c>
      <c r="O639" s="51">
        <v>754434.78260869603</v>
      </c>
      <c r="P639" s="51">
        <v>1914000</v>
      </c>
      <c r="Q639" s="51">
        <f t="shared" si="132"/>
        <v>980765.2173913049</v>
      </c>
      <c r="R639" s="52">
        <f t="shared" si="133"/>
        <v>2140765.2173913047</v>
      </c>
      <c r="S639" s="53">
        <v>2140700</v>
      </c>
      <c r="T639" s="54" t="s">
        <v>6165</v>
      </c>
      <c r="U639" s="55" t="s">
        <v>200</v>
      </c>
      <c r="V639" s="55" t="s">
        <v>421</v>
      </c>
      <c r="W639" s="55" t="s">
        <v>195</v>
      </c>
      <c r="X639" s="56">
        <v>43294</v>
      </c>
      <c r="Y639" s="57" t="s">
        <v>7688</v>
      </c>
      <c r="Z639" s="57"/>
      <c r="AA639" s="58"/>
      <c r="AB639" s="58"/>
      <c r="AC639" s="58"/>
      <c r="AD639" s="58"/>
      <c r="AE639" s="58"/>
      <c r="AF639" s="58"/>
      <c r="AG639" s="58"/>
      <c r="AH639" s="58">
        <v>8515000</v>
      </c>
      <c r="AI639" s="58"/>
      <c r="AJ639" s="58"/>
      <c r="AK639" s="58"/>
      <c r="AL639" s="58"/>
      <c r="AM639" s="58">
        <v>9284000</v>
      </c>
      <c r="AN639" s="58"/>
      <c r="AO639" s="58"/>
      <c r="AP639" s="58"/>
      <c r="AQ639" s="58">
        <v>2463000</v>
      </c>
      <c r="AR639" s="59">
        <f t="shared" si="120"/>
        <v>3</v>
      </c>
      <c r="AS639" s="59">
        <f t="shared" si="121"/>
        <v>20262000</v>
      </c>
      <c r="AT639" s="58">
        <f t="shared" si="123"/>
        <v>6754000</v>
      </c>
      <c r="AU639" s="58">
        <f t="shared" si="124"/>
        <v>2463000</v>
      </c>
      <c r="AV639" s="59">
        <f t="shared" si="125"/>
        <v>4613300</v>
      </c>
      <c r="AW639" s="59">
        <f>AU639-S639</f>
        <v>322300</v>
      </c>
      <c r="AX639" s="60">
        <f t="shared" si="122"/>
        <v>2.1550427430279817</v>
      </c>
      <c r="AY639" s="58">
        <v>2463000</v>
      </c>
    </row>
    <row r="640" spans="1:51" ht="31.5" x14ac:dyDescent="0.25">
      <c r="A640" s="45">
        <v>2245</v>
      </c>
      <c r="B640" s="46"/>
      <c r="C640" s="47"/>
      <c r="D640" s="47" t="s">
        <v>7308</v>
      </c>
      <c r="E640" s="62">
        <v>9.109</v>
      </c>
      <c r="F640" s="49" t="s">
        <v>7231</v>
      </c>
      <c r="G640" s="49" t="e">
        <f>VLOOKUP(F640,'[1]PL3. DVKT&amp;XN'!$G$10:$H$9285,2,0)</f>
        <v>#N/A</v>
      </c>
      <c r="H640" s="50"/>
      <c r="I640" s="46"/>
      <c r="J640" s="46"/>
      <c r="K640" s="49"/>
      <c r="L640" s="49"/>
      <c r="M640" s="51"/>
      <c r="N640" s="51"/>
      <c r="O640" s="51"/>
      <c r="P640" s="51"/>
      <c r="Q640" s="51"/>
      <c r="R640" s="52"/>
      <c r="S640" s="61">
        <v>0</v>
      </c>
      <c r="T640" s="54"/>
      <c r="U640" s="55"/>
      <c r="V640" s="55"/>
      <c r="W640" s="55"/>
      <c r="X640" s="56"/>
      <c r="Y640" s="57" t="s">
        <v>7684</v>
      </c>
      <c r="Z640" s="57"/>
      <c r="AA640" s="58">
        <v>2500000</v>
      </c>
      <c r="AB640" s="58"/>
      <c r="AC640" s="58"/>
      <c r="AD640" s="58" t="s">
        <v>7662</v>
      </c>
      <c r="AE640" s="58"/>
      <c r="AF640" s="58"/>
      <c r="AG640" s="58">
        <v>3000000</v>
      </c>
      <c r="AH640" s="58">
        <v>2593000</v>
      </c>
      <c r="AI640" s="58"/>
      <c r="AJ640" s="58"/>
      <c r="AK640" s="58"/>
      <c r="AL640" s="58"/>
      <c r="AM640" s="58"/>
      <c r="AN640" s="58"/>
      <c r="AO640" s="58"/>
      <c r="AP640" s="58"/>
      <c r="AQ640" s="58">
        <v>2500000</v>
      </c>
      <c r="AR640" s="59">
        <f t="shared" si="120"/>
        <v>4</v>
      </c>
      <c r="AS640" s="59">
        <f t="shared" si="121"/>
        <v>10593000</v>
      </c>
      <c r="AT640" s="58">
        <f t="shared" si="123"/>
        <v>2648300</v>
      </c>
      <c r="AU640" s="58">
        <f t="shared" si="124"/>
        <v>2500000</v>
      </c>
      <c r="AV640" s="59">
        <f t="shared" si="125"/>
        <v>2648300</v>
      </c>
      <c r="AW640" s="59">
        <f>AT640-S640</f>
        <v>2648300</v>
      </c>
      <c r="AX640" s="60" t="e">
        <f t="shared" si="122"/>
        <v>#DIV/0!</v>
      </c>
      <c r="AY640" s="58">
        <v>2500000</v>
      </c>
    </row>
    <row r="641" spans="1:51" ht="47.25" x14ac:dyDescent="0.25">
      <c r="A641" s="45">
        <v>540</v>
      </c>
      <c r="B641" s="46" t="s">
        <v>2074</v>
      </c>
      <c r="C641" s="47" t="s">
        <v>2064</v>
      </c>
      <c r="D641" s="47" t="s">
        <v>467</v>
      </c>
      <c r="E641" s="48" t="s">
        <v>2075</v>
      </c>
      <c r="F641" s="49" t="s">
        <v>2076</v>
      </c>
      <c r="G641" s="49" t="s">
        <v>2076</v>
      </c>
      <c r="H641" s="50" t="s">
        <v>2076</v>
      </c>
      <c r="I641" s="46" t="s">
        <v>439</v>
      </c>
      <c r="J641" s="46">
        <v>67</v>
      </c>
      <c r="K641" s="49">
        <v>67</v>
      </c>
      <c r="L641" s="49" t="s">
        <v>2067</v>
      </c>
      <c r="M641" s="51">
        <v>2150892</v>
      </c>
      <c r="N641" s="51">
        <f t="shared" ref="N641:N672" si="134">P641-M641</f>
        <v>76108</v>
      </c>
      <c r="O641" s="51">
        <v>76864.695652173905</v>
      </c>
      <c r="P641" s="51">
        <v>2227000</v>
      </c>
      <c r="Q641" s="51">
        <f t="shared" ref="Q641:Q672" si="135">+O641/1800000*2340000</f>
        <v>99924.104347826084</v>
      </c>
      <c r="R641" s="52">
        <f t="shared" ref="R641:R672" si="136">+M641+Q641</f>
        <v>2250816.104347826</v>
      </c>
      <c r="S641" s="53">
        <v>2250800</v>
      </c>
      <c r="T641" s="54" t="s">
        <v>887</v>
      </c>
      <c r="U641" s="55" t="s">
        <v>471</v>
      </c>
      <c r="V641" s="55" t="s">
        <v>1197</v>
      </c>
      <c r="W641" s="55" t="s">
        <v>173</v>
      </c>
      <c r="X641" s="56">
        <v>43294</v>
      </c>
      <c r="Y641" s="57" t="s">
        <v>7684</v>
      </c>
      <c r="Z641" s="57"/>
      <c r="AA641" s="58"/>
      <c r="AB641" s="58"/>
      <c r="AC641" s="58"/>
      <c r="AD641" s="58"/>
      <c r="AE641" s="58"/>
      <c r="AF641" s="58"/>
      <c r="AG641" s="58">
        <v>3200000</v>
      </c>
      <c r="AH641" s="58"/>
      <c r="AI641" s="58"/>
      <c r="AJ641" s="58">
        <v>2527000</v>
      </c>
      <c r="AK641" s="58"/>
      <c r="AL641" s="58"/>
      <c r="AM641" s="58"/>
      <c r="AN641" s="58"/>
      <c r="AO641" s="58"/>
      <c r="AP641" s="58"/>
      <c r="AQ641" s="58">
        <v>2715000</v>
      </c>
      <c r="AR641" s="59">
        <f t="shared" si="120"/>
        <v>3</v>
      </c>
      <c r="AS641" s="59">
        <f t="shared" si="121"/>
        <v>8442000</v>
      </c>
      <c r="AT641" s="58">
        <f t="shared" si="123"/>
        <v>2814000</v>
      </c>
      <c r="AU641" s="58">
        <f t="shared" si="124"/>
        <v>2527000</v>
      </c>
      <c r="AV641" s="59">
        <f t="shared" si="125"/>
        <v>563200</v>
      </c>
      <c r="AW641" s="59">
        <f t="shared" ref="AW641:AW676" si="137">AU641-S641</f>
        <v>276200</v>
      </c>
      <c r="AX641" s="60">
        <f t="shared" si="122"/>
        <v>0.25022214323795988</v>
      </c>
      <c r="AY641" s="58">
        <v>2527000</v>
      </c>
    </row>
    <row r="642" spans="1:51" ht="31.5" x14ac:dyDescent="0.25">
      <c r="A642" s="45">
        <v>541</v>
      </c>
      <c r="B642" s="46" t="s">
        <v>2077</v>
      </c>
      <c r="C642" s="47" t="s">
        <v>2064</v>
      </c>
      <c r="D642" s="47" t="s">
        <v>467</v>
      </c>
      <c r="E642" s="48" t="s">
        <v>2078</v>
      </c>
      <c r="F642" s="49" t="s">
        <v>2079</v>
      </c>
      <c r="G642" s="49" t="s">
        <v>2079</v>
      </c>
      <c r="H642" s="50" t="s">
        <v>2079</v>
      </c>
      <c r="I642" s="46" t="s">
        <v>439</v>
      </c>
      <c r="J642" s="46">
        <v>67</v>
      </c>
      <c r="K642" s="49">
        <v>67</v>
      </c>
      <c r="L642" s="49" t="s">
        <v>2067</v>
      </c>
      <c r="M642" s="51">
        <v>2150892</v>
      </c>
      <c r="N642" s="51">
        <f t="shared" si="134"/>
        <v>76108</v>
      </c>
      <c r="O642" s="51">
        <v>76864.695652173905</v>
      </c>
      <c r="P642" s="51">
        <v>2227000</v>
      </c>
      <c r="Q642" s="51">
        <f t="shared" si="135"/>
        <v>99924.104347826084</v>
      </c>
      <c r="R642" s="52">
        <f t="shared" si="136"/>
        <v>2250816.104347826</v>
      </c>
      <c r="S642" s="53">
        <v>2250800</v>
      </c>
      <c r="T642" s="54" t="s">
        <v>887</v>
      </c>
      <c r="U642" s="55" t="s">
        <v>471</v>
      </c>
      <c r="V642" s="55" t="s">
        <v>1197</v>
      </c>
      <c r="W642" s="55" t="s">
        <v>173</v>
      </c>
      <c r="X642" s="56">
        <v>43294</v>
      </c>
      <c r="Y642" s="57" t="s">
        <v>7684</v>
      </c>
      <c r="Z642" s="57"/>
      <c r="AA642" s="58">
        <v>2650000</v>
      </c>
      <c r="AB642" s="58"/>
      <c r="AC642" s="58"/>
      <c r="AD642" s="58"/>
      <c r="AE642" s="58"/>
      <c r="AF642" s="58"/>
      <c r="AG642" s="58">
        <v>3200000</v>
      </c>
      <c r="AH642" s="58"/>
      <c r="AI642" s="58"/>
      <c r="AJ642" s="58">
        <v>2527000</v>
      </c>
      <c r="AK642" s="58"/>
      <c r="AL642" s="58"/>
      <c r="AM642" s="58"/>
      <c r="AN642" s="58"/>
      <c r="AO642" s="58"/>
      <c r="AP642" s="58"/>
      <c r="AQ642" s="58">
        <v>2715000</v>
      </c>
      <c r="AR642" s="59">
        <f t="shared" si="120"/>
        <v>4</v>
      </c>
      <c r="AS642" s="59">
        <f t="shared" si="121"/>
        <v>11092000</v>
      </c>
      <c r="AT642" s="58">
        <f t="shared" si="123"/>
        <v>2773000</v>
      </c>
      <c r="AU642" s="58">
        <f t="shared" si="124"/>
        <v>2527000</v>
      </c>
      <c r="AV642" s="59">
        <f t="shared" si="125"/>
        <v>522200</v>
      </c>
      <c r="AW642" s="59">
        <f t="shared" si="137"/>
        <v>276200</v>
      </c>
      <c r="AX642" s="60">
        <f t="shared" si="122"/>
        <v>0.23200639772525333</v>
      </c>
      <c r="AY642" s="58">
        <v>2527000</v>
      </c>
    </row>
    <row r="643" spans="1:51" ht="47.25" x14ac:dyDescent="0.25">
      <c r="A643" s="45">
        <v>542</v>
      </c>
      <c r="B643" s="46" t="s">
        <v>2080</v>
      </c>
      <c r="C643" s="47" t="s">
        <v>2064</v>
      </c>
      <c r="D643" s="47" t="s">
        <v>467</v>
      </c>
      <c r="E643" s="48" t="s">
        <v>2081</v>
      </c>
      <c r="F643" s="49" t="s">
        <v>2082</v>
      </c>
      <c r="G643" s="49" t="s">
        <v>2082</v>
      </c>
      <c r="H643" s="50" t="s">
        <v>2082</v>
      </c>
      <c r="I643" s="46" t="s">
        <v>439</v>
      </c>
      <c r="J643" s="46">
        <v>67</v>
      </c>
      <c r="K643" s="49">
        <v>67</v>
      </c>
      <c r="L643" s="49" t="s">
        <v>2067</v>
      </c>
      <c r="M643" s="51">
        <v>2150892</v>
      </c>
      <c r="N643" s="51">
        <f t="shared" si="134"/>
        <v>76108</v>
      </c>
      <c r="O643" s="51">
        <v>76864.695652173905</v>
      </c>
      <c r="P643" s="51">
        <v>2227000</v>
      </c>
      <c r="Q643" s="51">
        <f t="shared" si="135"/>
        <v>99924.104347826084</v>
      </c>
      <c r="R643" s="52">
        <f t="shared" si="136"/>
        <v>2250816.104347826</v>
      </c>
      <c r="S643" s="53">
        <v>2250800</v>
      </c>
      <c r="T643" s="54" t="s">
        <v>887</v>
      </c>
      <c r="U643" s="55" t="s">
        <v>471</v>
      </c>
      <c r="V643" s="55" t="s">
        <v>1197</v>
      </c>
      <c r="W643" s="55" t="s">
        <v>173</v>
      </c>
      <c r="X643" s="56">
        <v>43294</v>
      </c>
      <c r="Y643" s="57" t="s">
        <v>7684</v>
      </c>
      <c r="Z643" s="57"/>
      <c r="AA643" s="58">
        <v>2650000</v>
      </c>
      <c r="AB643" s="58"/>
      <c r="AC643" s="58"/>
      <c r="AD643" s="58"/>
      <c r="AE643" s="58"/>
      <c r="AF643" s="58"/>
      <c r="AG643" s="58">
        <v>3200000</v>
      </c>
      <c r="AH643" s="58"/>
      <c r="AI643" s="58"/>
      <c r="AJ643" s="58">
        <v>2527000</v>
      </c>
      <c r="AK643" s="58"/>
      <c r="AL643" s="58"/>
      <c r="AM643" s="58"/>
      <c r="AN643" s="58"/>
      <c r="AO643" s="58"/>
      <c r="AP643" s="58"/>
      <c r="AQ643" s="58">
        <v>2715000</v>
      </c>
      <c r="AR643" s="59">
        <f t="shared" si="120"/>
        <v>4</v>
      </c>
      <c r="AS643" s="59">
        <f t="shared" si="121"/>
        <v>11092000</v>
      </c>
      <c r="AT643" s="58">
        <f t="shared" si="123"/>
        <v>2773000</v>
      </c>
      <c r="AU643" s="58">
        <f t="shared" si="124"/>
        <v>2527000</v>
      </c>
      <c r="AV643" s="59">
        <f t="shared" si="125"/>
        <v>522200</v>
      </c>
      <c r="AW643" s="59">
        <f t="shared" si="137"/>
        <v>276200</v>
      </c>
      <c r="AX643" s="60">
        <f t="shared" si="122"/>
        <v>0.23200639772525333</v>
      </c>
      <c r="AY643" s="58">
        <v>2527000</v>
      </c>
    </row>
    <row r="644" spans="1:51" ht="47.25" x14ac:dyDescent="0.25">
      <c r="A644" s="45">
        <v>543</v>
      </c>
      <c r="B644" s="46" t="s">
        <v>2083</v>
      </c>
      <c r="C644" s="47" t="s">
        <v>2064</v>
      </c>
      <c r="D644" s="47" t="s">
        <v>467</v>
      </c>
      <c r="E644" s="48" t="s">
        <v>2084</v>
      </c>
      <c r="F644" s="49" t="s">
        <v>2085</v>
      </c>
      <c r="G644" s="49" t="s">
        <v>2085</v>
      </c>
      <c r="H644" s="50" t="s">
        <v>2085</v>
      </c>
      <c r="I644" s="46" t="s">
        <v>439</v>
      </c>
      <c r="J644" s="46">
        <v>67</v>
      </c>
      <c r="K644" s="49">
        <v>67</v>
      </c>
      <c r="L644" s="49" t="s">
        <v>2067</v>
      </c>
      <c r="M644" s="51">
        <v>2150892</v>
      </c>
      <c r="N644" s="51">
        <f t="shared" si="134"/>
        <v>76108</v>
      </c>
      <c r="O644" s="51">
        <v>76864.695652173905</v>
      </c>
      <c r="P644" s="51">
        <v>2227000</v>
      </c>
      <c r="Q644" s="51">
        <f t="shared" si="135"/>
        <v>99924.104347826084</v>
      </c>
      <c r="R644" s="52">
        <f t="shared" si="136"/>
        <v>2250816.104347826</v>
      </c>
      <c r="S644" s="53">
        <v>2250800</v>
      </c>
      <c r="T644" s="54" t="s">
        <v>887</v>
      </c>
      <c r="U644" s="55" t="s">
        <v>471</v>
      </c>
      <c r="V644" s="55" t="s">
        <v>1197</v>
      </c>
      <c r="W644" s="55" t="s">
        <v>173</v>
      </c>
      <c r="X644" s="56">
        <v>43294</v>
      </c>
      <c r="Y644" s="57" t="s">
        <v>7684</v>
      </c>
      <c r="Z644" s="57"/>
      <c r="AA644" s="58">
        <v>2650000</v>
      </c>
      <c r="AB644" s="58"/>
      <c r="AC644" s="58"/>
      <c r="AD644" s="58"/>
      <c r="AE644" s="58"/>
      <c r="AF644" s="58"/>
      <c r="AG644" s="58"/>
      <c r="AH644" s="58"/>
      <c r="AI644" s="58"/>
      <c r="AJ644" s="58">
        <v>2527000</v>
      </c>
      <c r="AK644" s="58"/>
      <c r="AL644" s="58"/>
      <c r="AM644" s="58"/>
      <c r="AN644" s="58"/>
      <c r="AO644" s="58"/>
      <c r="AP644" s="58"/>
      <c r="AQ644" s="58">
        <v>2715000</v>
      </c>
      <c r="AR644" s="59">
        <f t="shared" ref="AR644:AR707" si="138">COUNT(AA644:AQ644)</f>
        <v>3</v>
      </c>
      <c r="AS644" s="59">
        <f t="shared" ref="AS644:AS707" si="139">SUM(AA644:AQ644)</f>
        <v>7892000</v>
      </c>
      <c r="AT644" s="58">
        <f t="shared" si="123"/>
        <v>2630700</v>
      </c>
      <c r="AU644" s="58">
        <f t="shared" si="124"/>
        <v>2527000</v>
      </c>
      <c r="AV644" s="59">
        <f t="shared" si="125"/>
        <v>379900</v>
      </c>
      <c r="AW644" s="59">
        <f t="shared" si="137"/>
        <v>276200</v>
      </c>
      <c r="AX644" s="60">
        <f t="shared" ref="AX644:AX707" si="140">AT644/S644-100%</f>
        <v>0.16878443220188388</v>
      </c>
      <c r="AY644" s="58">
        <v>2527000</v>
      </c>
    </row>
    <row r="645" spans="1:51" ht="47.25" x14ac:dyDescent="0.25">
      <c r="A645" s="45">
        <v>551</v>
      </c>
      <c r="B645" s="46" t="s">
        <v>2112</v>
      </c>
      <c r="C645" s="47" t="s">
        <v>2064</v>
      </c>
      <c r="D645" s="47" t="s">
        <v>467</v>
      </c>
      <c r="E645" s="48" t="s">
        <v>2113</v>
      </c>
      <c r="F645" s="49" t="s">
        <v>2114</v>
      </c>
      <c r="G645" s="49" t="s">
        <v>2114</v>
      </c>
      <c r="H645" s="50" t="s">
        <v>2114</v>
      </c>
      <c r="I645" s="46" t="s">
        <v>439</v>
      </c>
      <c r="J645" s="46">
        <v>67</v>
      </c>
      <c r="K645" s="49">
        <v>67</v>
      </c>
      <c r="L645" s="49" t="s">
        <v>2067</v>
      </c>
      <c r="M645" s="51">
        <v>2150892</v>
      </c>
      <c r="N645" s="51">
        <f t="shared" si="134"/>
        <v>76108</v>
      </c>
      <c r="O645" s="51">
        <v>76864.695652173905</v>
      </c>
      <c r="P645" s="51">
        <v>2227000</v>
      </c>
      <c r="Q645" s="51">
        <f t="shared" si="135"/>
        <v>99924.104347826084</v>
      </c>
      <c r="R645" s="52">
        <f t="shared" si="136"/>
        <v>2250816.104347826</v>
      </c>
      <c r="S645" s="53">
        <v>2250800</v>
      </c>
      <c r="T645" s="54">
        <v>0</v>
      </c>
      <c r="U645" s="55" t="s">
        <v>471</v>
      </c>
      <c r="V645" s="55" t="s">
        <v>1197</v>
      </c>
      <c r="W645" s="55" t="s">
        <v>173</v>
      </c>
      <c r="X645" s="56">
        <v>43294</v>
      </c>
      <c r="Y645" s="57" t="s">
        <v>7684</v>
      </c>
      <c r="Z645" s="57"/>
      <c r="AA645" s="58">
        <v>2650000</v>
      </c>
      <c r="AB645" s="58"/>
      <c r="AC645" s="58"/>
      <c r="AD645" s="58"/>
      <c r="AE645" s="58"/>
      <c r="AF645" s="58"/>
      <c r="AG645" s="58"/>
      <c r="AH645" s="58"/>
      <c r="AI645" s="58"/>
      <c r="AJ645" s="58">
        <v>2527000</v>
      </c>
      <c r="AK645" s="58"/>
      <c r="AL645" s="58"/>
      <c r="AM645" s="58"/>
      <c r="AN645" s="58"/>
      <c r="AO645" s="58"/>
      <c r="AP645" s="58"/>
      <c r="AQ645" s="58">
        <v>2715000</v>
      </c>
      <c r="AR645" s="59">
        <f t="shared" si="138"/>
        <v>3</v>
      </c>
      <c r="AS645" s="59">
        <f t="shared" si="139"/>
        <v>7892000</v>
      </c>
      <c r="AT645" s="58">
        <f t="shared" si="123"/>
        <v>2630700</v>
      </c>
      <c r="AU645" s="58">
        <f t="shared" si="124"/>
        <v>2527000</v>
      </c>
      <c r="AV645" s="59">
        <f t="shared" si="125"/>
        <v>379900</v>
      </c>
      <c r="AW645" s="59">
        <f t="shared" si="137"/>
        <v>276200</v>
      </c>
      <c r="AX645" s="60">
        <f t="shared" si="140"/>
        <v>0.16878443220188388</v>
      </c>
      <c r="AY645" s="58">
        <v>2527000</v>
      </c>
    </row>
    <row r="646" spans="1:51" ht="47.25" x14ac:dyDescent="0.25">
      <c r="A646" s="45">
        <v>552</v>
      </c>
      <c r="B646" s="46" t="s">
        <v>2115</v>
      </c>
      <c r="C646" s="47" t="s">
        <v>2064</v>
      </c>
      <c r="D646" s="47" t="s">
        <v>467</v>
      </c>
      <c r="E646" s="48" t="s">
        <v>2116</v>
      </c>
      <c r="F646" s="49" t="s">
        <v>2117</v>
      </c>
      <c r="G646" s="49" t="s">
        <v>2117</v>
      </c>
      <c r="H646" s="50" t="s">
        <v>2117</v>
      </c>
      <c r="I646" s="46" t="s">
        <v>439</v>
      </c>
      <c r="J646" s="46">
        <v>67</v>
      </c>
      <c r="K646" s="49">
        <v>67</v>
      </c>
      <c r="L646" s="49" t="s">
        <v>2067</v>
      </c>
      <c r="M646" s="51">
        <v>2150892</v>
      </c>
      <c r="N646" s="51">
        <f t="shared" si="134"/>
        <v>76108</v>
      </c>
      <c r="O646" s="51">
        <v>76864.695652173905</v>
      </c>
      <c r="P646" s="51">
        <v>2227000</v>
      </c>
      <c r="Q646" s="51">
        <f t="shared" si="135"/>
        <v>99924.104347826084</v>
      </c>
      <c r="R646" s="52">
        <f t="shared" si="136"/>
        <v>2250816.104347826</v>
      </c>
      <c r="S646" s="53">
        <v>2250800</v>
      </c>
      <c r="T646" s="54">
        <v>0</v>
      </c>
      <c r="U646" s="55" t="s">
        <v>471</v>
      </c>
      <c r="V646" s="55" t="s">
        <v>1197</v>
      </c>
      <c r="W646" s="55" t="s">
        <v>173</v>
      </c>
      <c r="X646" s="56">
        <v>43294</v>
      </c>
      <c r="Y646" s="57" t="s">
        <v>7684</v>
      </c>
      <c r="Z646" s="57"/>
      <c r="AA646" s="58"/>
      <c r="AB646" s="58"/>
      <c r="AC646" s="58"/>
      <c r="AD646" s="58"/>
      <c r="AE646" s="58"/>
      <c r="AF646" s="58"/>
      <c r="AG646" s="58">
        <v>3200000</v>
      </c>
      <c r="AH646" s="58"/>
      <c r="AI646" s="58"/>
      <c r="AJ646" s="58">
        <v>2527000</v>
      </c>
      <c r="AK646" s="58"/>
      <c r="AL646" s="58"/>
      <c r="AM646" s="58"/>
      <c r="AN646" s="58"/>
      <c r="AO646" s="58"/>
      <c r="AP646" s="58"/>
      <c r="AQ646" s="58">
        <v>2715000</v>
      </c>
      <c r="AR646" s="59">
        <f t="shared" si="138"/>
        <v>3</v>
      </c>
      <c r="AS646" s="59">
        <f t="shared" si="139"/>
        <v>8442000</v>
      </c>
      <c r="AT646" s="58">
        <f t="shared" ref="AT646:AT709" si="141">ROUND(AS646/AR646,-2)</f>
        <v>2814000</v>
      </c>
      <c r="AU646" s="58">
        <f t="shared" ref="AU646:AU709" si="142">MIN(AA646:AQ646)</f>
        <v>2527000</v>
      </c>
      <c r="AV646" s="59">
        <f t="shared" ref="AV646:AV709" si="143">AT646-S646</f>
        <v>563200</v>
      </c>
      <c r="AW646" s="59">
        <f t="shared" si="137"/>
        <v>276200</v>
      </c>
      <c r="AX646" s="60">
        <f t="shared" si="140"/>
        <v>0.25022214323795988</v>
      </c>
      <c r="AY646" s="58">
        <v>2527000</v>
      </c>
    </row>
    <row r="647" spans="1:51" ht="47.25" x14ac:dyDescent="0.25">
      <c r="A647" s="45">
        <v>553</v>
      </c>
      <c r="B647" s="46" t="s">
        <v>2118</v>
      </c>
      <c r="C647" s="47" t="s">
        <v>2064</v>
      </c>
      <c r="D647" s="47" t="s">
        <v>467</v>
      </c>
      <c r="E647" s="48" t="s">
        <v>2119</v>
      </c>
      <c r="F647" s="49" t="s">
        <v>2120</v>
      </c>
      <c r="G647" s="49" t="s">
        <v>2120</v>
      </c>
      <c r="H647" s="50" t="s">
        <v>2120</v>
      </c>
      <c r="I647" s="46" t="s">
        <v>439</v>
      </c>
      <c r="J647" s="46">
        <v>67</v>
      </c>
      <c r="K647" s="49">
        <v>67</v>
      </c>
      <c r="L647" s="49" t="s">
        <v>2067</v>
      </c>
      <c r="M647" s="51">
        <v>2150892</v>
      </c>
      <c r="N647" s="51">
        <f t="shared" si="134"/>
        <v>76108</v>
      </c>
      <c r="O647" s="51">
        <v>76864.695652173905</v>
      </c>
      <c r="P647" s="51">
        <v>2227000</v>
      </c>
      <c r="Q647" s="51">
        <f t="shared" si="135"/>
        <v>99924.104347826084</v>
      </c>
      <c r="R647" s="52">
        <f t="shared" si="136"/>
        <v>2250816.104347826</v>
      </c>
      <c r="S647" s="53">
        <v>2250800</v>
      </c>
      <c r="T647" s="54">
        <v>0</v>
      </c>
      <c r="U647" s="55" t="s">
        <v>471</v>
      </c>
      <c r="V647" s="55" t="s">
        <v>1197</v>
      </c>
      <c r="W647" s="55" t="s">
        <v>173</v>
      </c>
      <c r="X647" s="56">
        <v>43294</v>
      </c>
      <c r="Y647" s="57" t="s">
        <v>7684</v>
      </c>
      <c r="Z647" s="57"/>
      <c r="AA647" s="58">
        <v>2650000</v>
      </c>
      <c r="AB647" s="58"/>
      <c r="AC647" s="58"/>
      <c r="AD647" s="58"/>
      <c r="AE647" s="58"/>
      <c r="AF647" s="58"/>
      <c r="AG647" s="58">
        <v>3200000</v>
      </c>
      <c r="AH647" s="58"/>
      <c r="AI647" s="58"/>
      <c r="AJ647" s="58">
        <v>2527000</v>
      </c>
      <c r="AK647" s="58"/>
      <c r="AL647" s="58"/>
      <c r="AM647" s="58"/>
      <c r="AN647" s="58"/>
      <c r="AO647" s="58"/>
      <c r="AP647" s="58"/>
      <c r="AQ647" s="58">
        <v>2715000</v>
      </c>
      <c r="AR647" s="59">
        <f t="shared" si="138"/>
        <v>4</v>
      </c>
      <c r="AS647" s="59">
        <f t="shared" si="139"/>
        <v>11092000</v>
      </c>
      <c r="AT647" s="58">
        <f t="shared" si="141"/>
        <v>2773000</v>
      </c>
      <c r="AU647" s="58">
        <f t="shared" si="142"/>
        <v>2527000</v>
      </c>
      <c r="AV647" s="59">
        <f t="shared" si="143"/>
        <v>522200</v>
      </c>
      <c r="AW647" s="59">
        <f t="shared" si="137"/>
        <v>276200</v>
      </c>
      <c r="AX647" s="60">
        <f t="shared" si="140"/>
        <v>0.23200639772525333</v>
      </c>
      <c r="AY647" s="58">
        <v>2527000</v>
      </c>
    </row>
    <row r="648" spans="1:51" ht="47.25" x14ac:dyDescent="0.25">
      <c r="A648" s="45">
        <v>555</v>
      </c>
      <c r="B648" s="46" t="s">
        <v>2125</v>
      </c>
      <c r="C648" s="47" t="s">
        <v>2064</v>
      </c>
      <c r="D648" s="47" t="s">
        <v>467</v>
      </c>
      <c r="E648" s="48" t="s">
        <v>2126</v>
      </c>
      <c r="F648" s="49" t="s">
        <v>2127</v>
      </c>
      <c r="G648" s="49" t="s">
        <v>2127</v>
      </c>
      <c r="H648" s="50" t="s">
        <v>2127</v>
      </c>
      <c r="I648" s="46" t="s">
        <v>439</v>
      </c>
      <c r="J648" s="46">
        <v>67</v>
      </c>
      <c r="K648" s="49">
        <v>67</v>
      </c>
      <c r="L648" s="49" t="s">
        <v>2067</v>
      </c>
      <c r="M648" s="51">
        <v>2150892</v>
      </c>
      <c r="N648" s="51">
        <f t="shared" si="134"/>
        <v>76108</v>
      </c>
      <c r="O648" s="51">
        <v>76864.695652173905</v>
      </c>
      <c r="P648" s="51">
        <v>2227000</v>
      </c>
      <c r="Q648" s="51">
        <f t="shared" si="135"/>
        <v>99924.104347826084</v>
      </c>
      <c r="R648" s="52">
        <f t="shared" si="136"/>
        <v>2250816.104347826</v>
      </c>
      <c r="S648" s="53">
        <v>2250800</v>
      </c>
      <c r="T648" s="54">
        <v>0</v>
      </c>
      <c r="U648" s="55" t="s">
        <v>471</v>
      </c>
      <c r="V648" s="55" t="s">
        <v>1197</v>
      </c>
      <c r="W648" s="55" t="s">
        <v>173</v>
      </c>
      <c r="X648" s="56">
        <v>43294</v>
      </c>
      <c r="Y648" s="57" t="s">
        <v>7684</v>
      </c>
      <c r="Z648" s="57"/>
      <c r="AA648" s="58">
        <v>2650000</v>
      </c>
      <c r="AB648" s="58"/>
      <c r="AC648" s="58"/>
      <c r="AD648" s="58"/>
      <c r="AE648" s="58"/>
      <c r="AF648" s="58"/>
      <c r="AG648" s="58">
        <v>3200000</v>
      </c>
      <c r="AH648" s="58"/>
      <c r="AI648" s="58"/>
      <c r="AJ648" s="58">
        <v>2527000</v>
      </c>
      <c r="AK648" s="58"/>
      <c r="AL648" s="58"/>
      <c r="AM648" s="58"/>
      <c r="AN648" s="58"/>
      <c r="AO648" s="58"/>
      <c r="AP648" s="58"/>
      <c r="AQ648" s="58">
        <v>2715000</v>
      </c>
      <c r="AR648" s="59">
        <f t="shared" si="138"/>
        <v>4</v>
      </c>
      <c r="AS648" s="59">
        <f t="shared" si="139"/>
        <v>11092000</v>
      </c>
      <c r="AT648" s="58">
        <f t="shared" si="141"/>
        <v>2773000</v>
      </c>
      <c r="AU648" s="58">
        <f t="shared" si="142"/>
        <v>2527000</v>
      </c>
      <c r="AV648" s="59">
        <f t="shared" si="143"/>
        <v>522200</v>
      </c>
      <c r="AW648" s="59">
        <f t="shared" si="137"/>
        <v>276200</v>
      </c>
      <c r="AX648" s="60">
        <f t="shared" si="140"/>
        <v>0.23200639772525333</v>
      </c>
      <c r="AY648" s="58">
        <v>2527000</v>
      </c>
    </row>
    <row r="649" spans="1:51" ht="31.5" x14ac:dyDescent="0.25">
      <c r="A649" s="45">
        <v>557</v>
      </c>
      <c r="B649" s="46" t="s">
        <v>2132</v>
      </c>
      <c r="C649" s="47" t="s">
        <v>2064</v>
      </c>
      <c r="D649" s="47" t="s">
        <v>467</v>
      </c>
      <c r="E649" s="48" t="s">
        <v>2133</v>
      </c>
      <c r="F649" s="49" t="s">
        <v>2134</v>
      </c>
      <c r="G649" s="49" t="s">
        <v>2134</v>
      </c>
      <c r="H649" s="50" t="s">
        <v>2134</v>
      </c>
      <c r="I649" s="46" t="s">
        <v>439</v>
      </c>
      <c r="J649" s="46">
        <v>67</v>
      </c>
      <c r="K649" s="49">
        <v>67</v>
      </c>
      <c r="L649" s="49" t="s">
        <v>2067</v>
      </c>
      <c r="M649" s="51">
        <v>2150892</v>
      </c>
      <c r="N649" s="51">
        <f t="shared" si="134"/>
        <v>76108</v>
      </c>
      <c r="O649" s="51">
        <v>76864.695652173905</v>
      </c>
      <c r="P649" s="51">
        <v>2227000</v>
      </c>
      <c r="Q649" s="51">
        <f t="shared" si="135"/>
        <v>99924.104347826084</v>
      </c>
      <c r="R649" s="52">
        <f t="shared" si="136"/>
        <v>2250816.104347826</v>
      </c>
      <c r="S649" s="53">
        <v>2250800</v>
      </c>
      <c r="T649" s="54">
        <v>0</v>
      </c>
      <c r="U649" s="55" t="s">
        <v>471</v>
      </c>
      <c r="V649" s="55" t="s">
        <v>1197</v>
      </c>
      <c r="W649" s="55"/>
      <c r="X649" s="56"/>
      <c r="Y649" s="57" t="s">
        <v>7684</v>
      </c>
      <c r="Z649" s="57"/>
      <c r="AA649" s="58">
        <v>2650000</v>
      </c>
      <c r="AB649" s="58"/>
      <c r="AC649" s="58"/>
      <c r="AD649" s="58"/>
      <c r="AE649" s="58"/>
      <c r="AF649" s="58"/>
      <c r="AG649" s="58">
        <v>3200000</v>
      </c>
      <c r="AH649" s="58"/>
      <c r="AI649" s="58"/>
      <c r="AJ649" s="58">
        <v>2527000</v>
      </c>
      <c r="AK649" s="58"/>
      <c r="AL649" s="58"/>
      <c r="AM649" s="58"/>
      <c r="AN649" s="58"/>
      <c r="AO649" s="58"/>
      <c r="AP649" s="58"/>
      <c r="AQ649" s="58">
        <v>2715000</v>
      </c>
      <c r="AR649" s="59">
        <f t="shared" si="138"/>
        <v>4</v>
      </c>
      <c r="AS649" s="59">
        <f t="shared" si="139"/>
        <v>11092000</v>
      </c>
      <c r="AT649" s="58">
        <f t="shared" si="141"/>
        <v>2773000</v>
      </c>
      <c r="AU649" s="58">
        <f t="shared" si="142"/>
        <v>2527000</v>
      </c>
      <c r="AV649" s="59">
        <f t="shared" si="143"/>
        <v>522200</v>
      </c>
      <c r="AW649" s="59">
        <f t="shared" si="137"/>
        <v>276200</v>
      </c>
      <c r="AX649" s="60">
        <f t="shared" si="140"/>
        <v>0.23200639772525333</v>
      </c>
      <c r="AY649" s="58">
        <v>2527000</v>
      </c>
    </row>
    <row r="650" spans="1:51" ht="31.5" x14ac:dyDescent="0.25">
      <c r="A650" s="45">
        <v>559</v>
      </c>
      <c r="B650" s="46" t="s">
        <v>2139</v>
      </c>
      <c r="C650" s="47" t="s">
        <v>2064</v>
      </c>
      <c r="D650" s="47" t="s">
        <v>467</v>
      </c>
      <c r="E650" s="48" t="s">
        <v>2140</v>
      </c>
      <c r="F650" s="49" t="s">
        <v>2141</v>
      </c>
      <c r="G650" s="49" t="s">
        <v>2141</v>
      </c>
      <c r="H650" s="50" t="s">
        <v>2141</v>
      </c>
      <c r="I650" s="46" t="s">
        <v>439</v>
      </c>
      <c r="J650" s="46">
        <v>67</v>
      </c>
      <c r="K650" s="49">
        <v>67</v>
      </c>
      <c r="L650" s="49" t="s">
        <v>2067</v>
      </c>
      <c r="M650" s="51">
        <v>2150892</v>
      </c>
      <c r="N650" s="51">
        <f t="shared" si="134"/>
        <v>76108</v>
      </c>
      <c r="O650" s="51">
        <v>76864.695652173905</v>
      </c>
      <c r="P650" s="51">
        <v>2227000</v>
      </c>
      <c r="Q650" s="51">
        <f t="shared" si="135"/>
        <v>99924.104347826084</v>
      </c>
      <c r="R650" s="52">
        <f t="shared" si="136"/>
        <v>2250816.104347826</v>
      </c>
      <c r="S650" s="53">
        <v>2250800</v>
      </c>
      <c r="T650" s="54">
        <v>0</v>
      </c>
      <c r="U650" s="55" t="s">
        <v>471</v>
      </c>
      <c r="V650" s="55" t="s">
        <v>1197</v>
      </c>
      <c r="W650" s="55" t="s">
        <v>29</v>
      </c>
      <c r="X650" s="56">
        <v>43294</v>
      </c>
      <c r="Y650" s="57" t="s">
        <v>7684</v>
      </c>
      <c r="Z650" s="57"/>
      <c r="AA650" s="58">
        <v>2650000</v>
      </c>
      <c r="AB650" s="58"/>
      <c r="AC650" s="58"/>
      <c r="AD650" s="58"/>
      <c r="AE650" s="58"/>
      <c r="AF650" s="58"/>
      <c r="AG650" s="58">
        <v>3200000</v>
      </c>
      <c r="AH650" s="58"/>
      <c r="AI650" s="58"/>
      <c r="AJ650" s="58">
        <v>2527000</v>
      </c>
      <c r="AK650" s="58"/>
      <c r="AL650" s="58"/>
      <c r="AM650" s="58"/>
      <c r="AN650" s="58"/>
      <c r="AO650" s="58"/>
      <c r="AP650" s="58"/>
      <c r="AQ650" s="58">
        <v>2715000</v>
      </c>
      <c r="AR650" s="59">
        <f t="shared" si="138"/>
        <v>4</v>
      </c>
      <c r="AS650" s="59">
        <f t="shared" si="139"/>
        <v>11092000</v>
      </c>
      <c r="AT650" s="58">
        <f t="shared" si="141"/>
        <v>2773000</v>
      </c>
      <c r="AU650" s="58">
        <f t="shared" si="142"/>
        <v>2527000</v>
      </c>
      <c r="AV650" s="59">
        <f t="shared" si="143"/>
        <v>522200</v>
      </c>
      <c r="AW650" s="59">
        <f t="shared" si="137"/>
        <v>276200</v>
      </c>
      <c r="AX650" s="60">
        <f t="shared" si="140"/>
        <v>0.23200639772525333</v>
      </c>
      <c r="AY650" s="58">
        <v>2527000</v>
      </c>
    </row>
    <row r="651" spans="1:51" ht="78.75" x14ac:dyDescent="0.25">
      <c r="A651" s="45">
        <v>560</v>
      </c>
      <c r="B651" s="46" t="s">
        <v>2142</v>
      </c>
      <c r="C651" s="47" t="s">
        <v>2064</v>
      </c>
      <c r="D651" s="47" t="s">
        <v>467</v>
      </c>
      <c r="E651" s="48" t="s">
        <v>2143</v>
      </c>
      <c r="F651" s="49" t="s">
        <v>2144</v>
      </c>
      <c r="G651" s="49" t="s">
        <v>2144</v>
      </c>
      <c r="H651" s="50" t="s">
        <v>2145</v>
      </c>
      <c r="I651" s="46" t="s">
        <v>439</v>
      </c>
      <c r="J651" s="46">
        <v>67</v>
      </c>
      <c r="K651" s="49">
        <v>67</v>
      </c>
      <c r="L651" s="49" t="s">
        <v>2067</v>
      </c>
      <c r="M651" s="51">
        <v>2150892</v>
      </c>
      <c r="N651" s="51">
        <f t="shared" si="134"/>
        <v>76108</v>
      </c>
      <c r="O651" s="51">
        <v>76864.695652173905</v>
      </c>
      <c r="P651" s="51">
        <v>2227000</v>
      </c>
      <c r="Q651" s="51">
        <f t="shared" si="135"/>
        <v>99924.104347826084</v>
      </c>
      <c r="R651" s="52">
        <f t="shared" si="136"/>
        <v>2250816.104347826</v>
      </c>
      <c r="S651" s="53">
        <v>2250800</v>
      </c>
      <c r="T651" s="54">
        <v>0</v>
      </c>
      <c r="U651" s="55" t="s">
        <v>471</v>
      </c>
      <c r="V651" s="55" t="s">
        <v>1197</v>
      </c>
      <c r="W651" s="55" t="s">
        <v>173</v>
      </c>
      <c r="X651" s="56">
        <v>43294</v>
      </c>
      <c r="Y651" s="57" t="s">
        <v>7684</v>
      </c>
      <c r="Z651" s="57"/>
      <c r="AA651" s="58"/>
      <c r="AB651" s="58"/>
      <c r="AC651" s="58"/>
      <c r="AD651" s="58"/>
      <c r="AE651" s="58"/>
      <c r="AF651" s="58"/>
      <c r="AG651" s="58">
        <v>3200000</v>
      </c>
      <c r="AH651" s="58"/>
      <c r="AI651" s="58"/>
      <c r="AJ651" s="58">
        <v>2527000</v>
      </c>
      <c r="AK651" s="58"/>
      <c r="AL651" s="58"/>
      <c r="AM651" s="58"/>
      <c r="AN651" s="58"/>
      <c r="AO651" s="58"/>
      <c r="AP651" s="58"/>
      <c r="AQ651" s="58">
        <v>2715000</v>
      </c>
      <c r="AR651" s="59">
        <f t="shared" si="138"/>
        <v>3</v>
      </c>
      <c r="AS651" s="59">
        <f t="shared" si="139"/>
        <v>8442000</v>
      </c>
      <c r="AT651" s="58">
        <f t="shared" si="141"/>
        <v>2814000</v>
      </c>
      <c r="AU651" s="58">
        <f t="shared" si="142"/>
        <v>2527000</v>
      </c>
      <c r="AV651" s="59">
        <f t="shared" si="143"/>
        <v>563200</v>
      </c>
      <c r="AW651" s="59">
        <f t="shared" si="137"/>
        <v>276200</v>
      </c>
      <c r="AX651" s="60">
        <f t="shared" si="140"/>
        <v>0.25022214323795988</v>
      </c>
      <c r="AY651" s="58">
        <v>2527000</v>
      </c>
    </row>
    <row r="652" spans="1:51" ht="63" x14ac:dyDescent="0.25">
      <c r="A652" s="45">
        <v>561</v>
      </c>
      <c r="B652" s="46" t="s">
        <v>2146</v>
      </c>
      <c r="C652" s="47" t="s">
        <v>2064</v>
      </c>
      <c r="D652" s="47" t="s">
        <v>467</v>
      </c>
      <c r="E652" s="48" t="s">
        <v>2147</v>
      </c>
      <c r="F652" s="49" t="s">
        <v>2148</v>
      </c>
      <c r="G652" s="49" t="s">
        <v>2149</v>
      </c>
      <c r="H652" s="50" t="s">
        <v>2148</v>
      </c>
      <c r="I652" s="46" t="s">
        <v>439</v>
      </c>
      <c r="J652" s="46">
        <v>67</v>
      </c>
      <c r="K652" s="49">
        <v>67</v>
      </c>
      <c r="L652" s="49" t="s">
        <v>2067</v>
      </c>
      <c r="M652" s="51">
        <v>2150892</v>
      </c>
      <c r="N652" s="51">
        <f t="shared" si="134"/>
        <v>76108</v>
      </c>
      <c r="O652" s="51">
        <v>76864.695652173905</v>
      </c>
      <c r="P652" s="51">
        <v>2227000</v>
      </c>
      <c r="Q652" s="51">
        <f t="shared" si="135"/>
        <v>99924.104347826084</v>
      </c>
      <c r="R652" s="52">
        <f t="shared" si="136"/>
        <v>2250816.104347826</v>
      </c>
      <c r="S652" s="53">
        <v>2250800</v>
      </c>
      <c r="T652" s="54">
        <v>0</v>
      </c>
      <c r="U652" s="55" t="s">
        <v>471</v>
      </c>
      <c r="V652" s="55" t="s">
        <v>1197</v>
      </c>
      <c r="W652" s="55" t="s">
        <v>173</v>
      </c>
      <c r="X652" s="56">
        <v>43294</v>
      </c>
      <c r="Y652" s="57" t="s">
        <v>7684</v>
      </c>
      <c r="Z652" s="57"/>
      <c r="AA652" s="58">
        <v>2650000</v>
      </c>
      <c r="AB652" s="58"/>
      <c r="AC652" s="58"/>
      <c r="AD652" s="58"/>
      <c r="AE652" s="58"/>
      <c r="AF652" s="58"/>
      <c r="AG652" s="58"/>
      <c r="AH652" s="58"/>
      <c r="AI652" s="58"/>
      <c r="AJ652" s="58">
        <v>2527000</v>
      </c>
      <c r="AK652" s="58"/>
      <c r="AL652" s="58"/>
      <c r="AM652" s="58"/>
      <c r="AN652" s="58"/>
      <c r="AO652" s="58"/>
      <c r="AP652" s="58"/>
      <c r="AQ652" s="58">
        <v>2715000</v>
      </c>
      <c r="AR652" s="59">
        <f t="shared" si="138"/>
        <v>3</v>
      </c>
      <c r="AS652" s="59">
        <f t="shared" si="139"/>
        <v>7892000</v>
      </c>
      <c r="AT652" s="58">
        <f t="shared" si="141"/>
        <v>2630700</v>
      </c>
      <c r="AU652" s="58">
        <f t="shared" si="142"/>
        <v>2527000</v>
      </c>
      <c r="AV652" s="59">
        <f t="shared" si="143"/>
        <v>379900</v>
      </c>
      <c r="AW652" s="59">
        <f t="shared" si="137"/>
        <v>276200</v>
      </c>
      <c r="AX652" s="60">
        <f t="shared" si="140"/>
        <v>0.16878443220188388</v>
      </c>
      <c r="AY652" s="58">
        <v>2527000</v>
      </c>
    </row>
    <row r="653" spans="1:51" ht="31.5" x14ac:dyDescent="0.25">
      <c r="A653" s="45">
        <v>569</v>
      </c>
      <c r="B653" s="46" t="s">
        <v>2171</v>
      </c>
      <c r="C653" s="47" t="s">
        <v>2064</v>
      </c>
      <c r="D653" s="47" t="s">
        <v>467</v>
      </c>
      <c r="E653" s="48" t="s">
        <v>2172</v>
      </c>
      <c r="F653" s="49" t="s">
        <v>2173</v>
      </c>
      <c r="G653" s="49" t="s">
        <v>2173</v>
      </c>
      <c r="H653" s="50" t="s">
        <v>2173</v>
      </c>
      <c r="I653" s="46" t="s">
        <v>439</v>
      </c>
      <c r="J653" s="46">
        <v>67</v>
      </c>
      <c r="K653" s="49">
        <v>67</v>
      </c>
      <c r="L653" s="49" t="s">
        <v>2067</v>
      </c>
      <c r="M653" s="51">
        <v>2150892</v>
      </c>
      <c r="N653" s="51">
        <f t="shared" si="134"/>
        <v>76108</v>
      </c>
      <c r="O653" s="51">
        <v>76864.695652173905</v>
      </c>
      <c r="P653" s="51">
        <v>2227000</v>
      </c>
      <c r="Q653" s="51">
        <f t="shared" si="135"/>
        <v>99924.104347826084</v>
      </c>
      <c r="R653" s="52">
        <f t="shared" si="136"/>
        <v>2250816.104347826</v>
      </c>
      <c r="S653" s="53">
        <v>2250800</v>
      </c>
      <c r="T653" s="54" t="s">
        <v>887</v>
      </c>
      <c r="U653" s="55" t="s">
        <v>471</v>
      </c>
      <c r="V653" s="55" t="s">
        <v>1197</v>
      </c>
      <c r="W653" s="55" t="s">
        <v>173</v>
      </c>
      <c r="X653" s="56">
        <v>43294</v>
      </c>
      <c r="Y653" s="57" t="s">
        <v>7684</v>
      </c>
      <c r="Z653" s="57"/>
      <c r="AA653" s="58">
        <v>2650000</v>
      </c>
      <c r="AB653" s="58"/>
      <c r="AC653" s="58"/>
      <c r="AD653" s="58"/>
      <c r="AE653" s="58"/>
      <c r="AF653" s="58"/>
      <c r="AG653" s="58">
        <v>3200000</v>
      </c>
      <c r="AH653" s="58"/>
      <c r="AI653" s="58"/>
      <c r="AJ653" s="58">
        <v>2527000</v>
      </c>
      <c r="AK653" s="58"/>
      <c r="AL653" s="58"/>
      <c r="AM653" s="58"/>
      <c r="AN653" s="58"/>
      <c r="AO653" s="58"/>
      <c r="AP653" s="58"/>
      <c r="AQ653" s="58">
        <v>2715000</v>
      </c>
      <c r="AR653" s="59">
        <f t="shared" si="138"/>
        <v>4</v>
      </c>
      <c r="AS653" s="59">
        <f t="shared" si="139"/>
        <v>11092000</v>
      </c>
      <c r="AT653" s="58">
        <f t="shared" si="141"/>
        <v>2773000</v>
      </c>
      <c r="AU653" s="58">
        <f t="shared" si="142"/>
        <v>2527000</v>
      </c>
      <c r="AV653" s="59">
        <f t="shared" si="143"/>
        <v>522200</v>
      </c>
      <c r="AW653" s="59">
        <f t="shared" si="137"/>
        <v>276200</v>
      </c>
      <c r="AX653" s="60">
        <f t="shared" si="140"/>
        <v>0.23200639772525333</v>
      </c>
      <c r="AY653" s="58">
        <v>2527000</v>
      </c>
    </row>
    <row r="654" spans="1:51" ht="47.25" x14ac:dyDescent="0.25">
      <c r="A654" s="45">
        <v>570</v>
      </c>
      <c r="B654" s="46" t="s">
        <v>2174</v>
      </c>
      <c r="C654" s="47" t="s">
        <v>2064</v>
      </c>
      <c r="D654" s="47" t="s">
        <v>467</v>
      </c>
      <c r="E654" s="48" t="s">
        <v>2175</v>
      </c>
      <c r="F654" s="49" t="s">
        <v>2176</v>
      </c>
      <c r="G654" s="49" t="s">
        <v>2176</v>
      </c>
      <c r="H654" s="50" t="s">
        <v>2176</v>
      </c>
      <c r="I654" s="46" t="s">
        <v>439</v>
      </c>
      <c r="J654" s="46">
        <v>67</v>
      </c>
      <c r="K654" s="49">
        <v>67</v>
      </c>
      <c r="L654" s="49" t="s">
        <v>2067</v>
      </c>
      <c r="M654" s="51">
        <v>2150892</v>
      </c>
      <c r="N654" s="51">
        <f t="shared" si="134"/>
        <v>76108</v>
      </c>
      <c r="O654" s="51">
        <v>76864.695652173905</v>
      </c>
      <c r="P654" s="51">
        <v>2227000</v>
      </c>
      <c r="Q654" s="51">
        <f t="shared" si="135"/>
        <v>99924.104347826084</v>
      </c>
      <c r="R654" s="52">
        <f t="shared" si="136"/>
        <v>2250816.104347826</v>
      </c>
      <c r="S654" s="53">
        <v>2250800</v>
      </c>
      <c r="T654" s="54">
        <v>0</v>
      </c>
      <c r="U654" s="55" t="s">
        <v>471</v>
      </c>
      <c r="V654" s="55" t="s">
        <v>1197</v>
      </c>
      <c r="W654" s="55" t="s">
        <v>173</v>
      </c>
      <c r="X654" s="56">
        <v>43294</v>
      </c>
      <c r="Y654" s="57" t="s">
        <v>7684</v>
      </c>
      <c r="Z654" s="57"/>
      <c r="AA654" s="58">
        <v>2650000</v>
      </c>
      <c r="AB654" s="58"/>
      <c r="AC654" s="58"/>
      <c r="AD654" s="58"/>
      <c r="AE654" s="58"/>
      <c r="AF654" s="58"/>
      <c r="AG654" s="58">
        <v>3200000</v>
      </c>
      <c r="AH654" s="58"/>
      <c r="AI654" s="58"/>
      <c r="AJ654" s="58">
        <v>2527000</v>
      </c>
      <c r="AK654" s="58"/>
      <c r="AL654" s="58"/>
      <c r="AM654" s="58"/>
      <c r="AN654" s="58"/>
      <c r="AO654" s="58"/>
      <c r="AP654" s="58"/>
      <c r="AQ654" s="58">
        <v>2715000</v>
      </c>
      <c r="AR654" s="59">
        <f t="shared" si="138"/>
        <v>4</v>
      </c>
      <c r="AS654" s="59">
        <f t="shared" si="139"/>
        <v>11092000</v>
      </c>
      <c r="AT654" s="58">
        <f t="shared" si="141"/>
        <v>2773000</v>
      </c>
      <c r="AU654" s="58">
        <f t="shared" si="142"/>
        <v>2527000</v>
      </c>
      <c r="AV654" s="59">
        <f t="shared" si="143"/>
        <v>522200</v>
      </c>
      <c r="AW654" s="59">
        <f t="shared" si="137"/>
        <v>276200</v>
      </c>
      <c r="AX654" s="60">
        <f t="shared" si="140"/>
        <v>0.23200639772525333</v>
      </c>
      <c r="AY654" s="58">
        <v>2527000</v>
      </c>
    </row>
    <row r="655" spans="1:51" ht="47.25" x14ac:dyDescent="0.25">
      <c r="A655" s="45">
        <v>571</v>
      </c>
      <c r="B655" s="46" t="s">
        <v>2177</v>
      </c>
      <c r="C655" s="47" t="s">
        <v>2064</v>
      </c>
      <c r="D655" s="47" t="s">
        <v>467</v>
      </c>
      <c r="E655" s="48" t="s">
        <v>2178</v>
      </c>
      <c r="F655" s="49" t="s">
        <v>2179</v>
      </c>
      <c r="G655" s="49" t="s">
        <v>2179</v>
      </c>
      <c r="H655" s="50" t="s">
        <v>2179</v>
      </c>
      <c r="I655" s="46" t="s">
        <v>439</v>
      </c>
      <c r="J655" s="46">
        <v>67</v>
      </c>
      <c r="K655" s="49">
        <v>67</v>
      </c>
      <c r="L655" s="49" t="s">
        <v>2067</v>
      </c>
      <c r="M655" s="51">
        <v>2150892</v>
      </c>
      <c r="N655" s="51">
        <f t="shared" si="134"/>
        <v>76108</v>
      </c>
      <c r="O655" s="51">
        <v>76864.695652173905</v>
      </c>
      <c r="P655" s="51">
        <v>2227000</v>
      </c>
      <c r="Q655" s="51">
        <f t="shared" si="135"/>
        <v>99924.104347826084</v>
      </c>
      <c r="R655" s="52">
        <f t="shared" si="136"/>
        <v>2250816.104347826</v>
      </c>
      <c r="S655" s="53">
        <v>2250800</v>
      </c>
      <c r="T655" s="54">
        <v>0</v>
      </c>
      <c r="U655" s="55" t="s">
        <v>471</v>
      </c>
      <c r="V655" s="55" t="s">
        <v>1197</v>
      </c>
      <c r="W655" s="55" t="s">
        <v>173</v>
      </c>
      <c r="X655" s="56">
        <v>43294</v>
      </c>
      <c r="Y655" s="57" t="s">
        <v>7684</v>
      </c>
      <c r="Z655" s="57"/>
      <c r="AA655" s="58">
        <v>2650000</v>
      </c>
      <c r="AB655" s="58"/>
      <c r="AC655" s="58"/>
      <c r="AD655" s="58"/>
      <c r="AE655" s="58"/>
      <c r="AF655" s="58"/>
      <c r="AG655" s="58">
        <v>3200000</v>
      </c>
      <c r="AH655" s="58"/>
      <c r="AI655" s="58"/>
      <c r="AJ655" s="58">
        <v>2527000</v>
      </c>
      <c r="AK655" s="58"/>
      <c r="AL655" s="58"/>
      <c r="AM655" s="58"/>
      <c r="AN655" s="58"/>
      <c r="AO655" s="58"/>
      <c r="AP655" s="58"/>
      <c r="AQ655" s="58">
        <v>2715000</v>
      </c>
      <c r="AR655" s="59">
        <f t="shared" si="138"/>
        <v>4</v>
      </c>
      <c r="AS655" s="59">
        <f t="shared" si="139"/>
        <v>11092000</v>
      </c>
      <c r="AT655" s="58">
        <f t="shared" si="141"/>
        <v>2773000</v>
      </c>
      <c r="AU655" s="58">
        <f t="shared" si="142"/>
        <v>2527000</v>
      </c>
      <c r="AV655" s="59">
        <f t="shared" si="143"/>
        <v>522200</v>
      </c>
      <c r="AW655" s="59">
        <f t="shared" si="137"/>
        <v>276200</v>
      </c>
      <c r="AX655" s="60">
        <f t="shared" si="140"/>
        <v>0.23200639772525333</v>
      </c>
      <c r="AY655" s="58">
        <v>2527000</v>
      </c>
    </row>
    <row r="656" spans="1:51" ht="94.5" x14ac:dyDescent="0.25">
      <c r="A656" s="45">
        <v>572</v>
      </c>
      <c r="B656" s="46" t="s">
        <v>2180</v>
      </c>
      <c r="C656" s="47" t="s">
        <v>2064</v>
      </c>
      <c r="D656" s="47" t="s">
        <v>467</v>
      </c>
      <c r="E656" s="48" t="s">
        <v>2181</v>
      </c>
      <c r="F656" s="49" t="s">
        <v>2182</v>
      </c>
      <c r="G656" s="49" t="s">
        <v>2182</v>
      </c>
      <c r="H656" s="50" t="s">
        <v>2183</v>
      </c>
      <c r="I656" s="46" t="s">
        <v>439</v>
      </c>
      <c r="J656" s="46">
        <v>67</v>
      </c>
      <c r="K656" s="49">
        <v>67</v>
      </c>
      <c r="L656" s="49" t="s">
        <v>2067</v>
      </c>
      <c r="M656" s="51">
        <v>2150892</v>
      </c>
      <c r="N656" s="51">
        <f t="shared" si="134"/>
        <v>76108</v>
      </c>
      <c r="O656" s="51">
        <v>76864.695652173905</v>
      </c>
      <c r="P656" s="51">
        <v>2227000</v>
      </c>
      <c r="Q656" s="51">
        <f t="shared" si="135"/>
        <v>99924.104347826084</v>
      </c>
      <c r="R656" s="52">
        <f t="shared" si="136"/>
        <v>2250816.104347826</v>
      </c>
      <c r="S656" s="53">
        <v>2250800</v>
      </c>
      <c r="T656" s="54">
        <v>0</v>
      </c>
      <c r="U656" s="55" t="s">
        <v>471</v>
      </c>
      <c r="V656" s="55" t="s">
        <v>1197</v>
      </c>
      <c r="W656" s="55" t="s">
        <v>173</v>
      </c>
      <c r="X656" s="56">
        <v>43294</v>
      </c>
      <c r="Y656" s="57" t="s">
        <v>7684</v>
      </c>
      <c r="Z656" s="57"/>
      <c r="AA656" s="58">
        <v>2650000</v>
      </c>
      <c r="AB656" s="58"/>
      <c r="AC656" s="58"/>
      <c r="AD656" s="58"/>
      <c r="AE656" s="58"/>
      <c r="AF656" s="58"/>
      <c r="AG656" s="58">
        <v>3200000</v>
      </c>
      <c r="AH656" s="58"/>
      <c r="AI656" s="58"/>
      <c r="AJ656" s="58">
        <v>2527000</v>
      </c>
      <c r="AK656" s="58"/>
      <c r="AL656" s="58"/>
      <c r="AM656" s="58"/>
      <c r="AN656" s="58"/>
      <c r="AO656" s="58"/>
      <c r="AP656" s="58"/>
      <c r="AQ656" s="58">
        <v>2715000</v>
      </c>
      <c r="AR656" s="59">
        <f t="shared" si="138"/>
        <v>4</v>
      </c>
      <c r="AS656" s="59">
        <f t="shared" si="139"/>
        <v>11092000</v>
      </c>
      <c r="AT656" s="58">
        <f t="shared" si="141"/>
        <v>2773000</v>
      </c>
      <c r="AU656" s="58">
        <f t="shared" si="142"/>
        <v>2527000</v>
      </c>
      <c r="AV656" s="59">
        <f t="shared" si="143"/>
        <v>522200</v>
      </c>
      <c r="AW656" s="59">
        <f t="shared" si="137"/>
        <v>276200</v>
      </c>
      <c r="AX656" s="60">
        <f t="shared" si="140"/>
        <v>0.23200639772525333</v>
      </c>
      <c r="AY656" s="58">
        <v>2527000</v>
      </c>
    </row>
    <row r="657" spans="1:51" ht="31.5" x14ac:dyDescent="0.25">
      <c r="A657" s="45">
        <v>573</v>
      </c>
      <c r="B657" s="46" t="s">
        <v>2184</v>
      </c>
      <c r="C657" s="47" t="s">
        <v>2064</v>
      </c>
      <c r="D657" s="47" t="s">
        <v>467</v>
      </c>
      <c r="E657" s="48" t="s">
        <v>2185</v>
      </c>
      <c r="F657" s="49" t="s">
        <v>2186</v>
      </c>
      <c r="G657" s="49" t="s">
        <v>2187</v>
      </c>
      <c r="H657" s="50" t="s">
        <v>2186</v>
      </c>
      <c r="I657" s="46" t="s">
        <v>439</v>
      </c>
      <c r="J657" s="46">
        <v>67</v>
      </c>
      <c r="K657" s="49">
        <v>67</v>
      </c>
      <c r="L657" s="49" t="s">
        <v>2067</v>
      </c>
      <c r="M657" s="51">
        <v>2150892</v>
      </c>
      <c r="N657" s="51">
        <f t="shared" si="134"/>
        <v>76108</v>
      </c>
      <c r="O657" s="51">
        <v>76864.695652173905</v>
      </c>
      <c r="P657" s="51">
        <v>2227000</v>
      </c>
      <c r="Q657" s="51">
        <f t="shared" si="135"/>
        <v>99924.104347826084</v>
      </c>
      <c r="R657" s="52">
        <f t="shared" si="136"/>
        <v>2250816.104347826</v>
      </c>
      <c r="S657" s="53">
        <v>2250800</v>
      </c>
      <c r="T657" s="54">
        <v>0</v>
      </c>
      <c r="U657" s="55" t="s">
        <v>471</v>
      </c>
      <c r="V657" s="55" t="s">
        <v>1197</v>
      </c>
      <c r="W657" s="55" t="s">
        <v>173</v>
      </c>
      <c r="X657" s="56">
        <v>43294</v>
      </c>
      <c r="Y657" s="57" t="s">
        <v>7684</v>
      </c>
      <c r="Z657" s="57"/>
      <c r="AA657" s="58">
        <v>2650000</v>
      </c>
      <c r="AB657" s="58"/>
      <c r="AC657" s="58"/>
      <c r="AD657" s="58"/>
      <c r="AE657" s="58"/>
      <c r="AF657" s="58"/>
      <c r="AG657" s="58">
        <v>3200000</v>
      </c>
      <c r="AH657" s="58"/>
      <c r="AI657" s="58"/>
      <c r="AJ657" s="58">
        <v>2527000</v>
      </c>
      <c r="AK657" s="58"/>
      <c r="AL657" s="58"/>
      <c r="AM657" s="58"/>
      <c r="AN657" s="58"/>
      <c r="AO657" s="58"/>
      <c r="AP657" s="58"/>
      <c r="AQ657" s="58">
        <v>2715000</v>
      </c>
      <c r="AR657" s="59">
        <f t="shared" si="138"/>
        <v>4</v>
      </c>
      <c r="AS657" s="59">
        <f t="shared" si="139"/>
        <v>11092000</v>
      </c>
      <c r="AT657" s="58">
        <f t="shared" si="141"/>
        <v>2773000</v>
      </c>
      <c r="AU657" s="58">
        <f t="shared" si="142"/>
        <v>2527000</v>
      </c>
      <c r="AV657" s="59">
        <f t="shared" si="143"/>
        <v>522200</v>
      </c>
      <c r="AW657" s="59">
        <f t="shared" si="137"/>
        <v>276200</v>
      </c>
      <c r="AX657" s="60">
        <f t="shared" si="140"/>
        <v>0.23200639772525333</v>
      </c>
      <c r="AY657" s="58">
        <v>2527000</v>
      </c>
    </row>
    <row r="658" spans="1:51" ht="31.5" x14ac:dyDescent="0.25">
      <c r="A658" s="45">
        <v>574</v>
      </c>
      <c r="B658" s="46" t="s">
        <v>2188</v>
      </c>
      <c r="C658" s="47" t="s">
        <v>2064</v>
      </c>
      <c r="D658" s="47" t="s">
        <v>467</v>
      </c>
      <c r="E658" s="48" t="s">
        <v>2189</v>
      </c>
      <c r="F658" s="49" t="s">
        <v>2190</v>
      </c>
      <c r="G658" s="49" t="s">
        <v>2190</v>
      </c>
      <c r="H658" s="50" t="s">
        <v>2191</v>
      </c>
      <c r="I658" s="46" t="s">
        <v>439</v>
      </c>
      <c r="J658" s="46">
        <v>67</v>
      </c>
      <c r="K658" s="49">
        <v>67</v>
      </c>
      <c r="L658" s="49" t="s">
        <v>2067</v>
      </c>
      <c r="M658" s="51">
        <v>2150892</v>
      </c>
      <c r="N658" s="51">
        <f t="shared" si="134"/>
        <v>76108</v>
      </c>
      <c r="O658" s="51">
        <v>76864.695652173905</v>
      </c>
      <c r="P658" s="51">
        <v>2227000</v>
      </c>
      <c r="Q658" s="51">
        <f t="shared" si="135"/>
        <v>99924.104347826084</v>
      </c>
      <c r="R658" s="52">
        <f t="shared" si="136"/>
        <v>2250816.104347826</v>
      </c>
      <c r="S658" s="53">
        <v>2250800</v>
      </c>
      <c r="T658" s="54">
        <v>0</v>
      </c>
      <c r="U658" s="55" t="s">
        <v>471</v>
      </c>
      <c r="V658" s="55" t="s">
        <v>1197</v>
      </c>
      <c r="W658" s="55" t="s">
        <v>173</v>
      </c>
      <c r="X658" s="56">
        <v>43294</v>
      </c>
      <c r="Y658" s="57" t="s">
        <v>7684</v>
      </c>
      <c r="Z658" s="57"/>
      <c r="AA658" s="58">
        <v>2650000</v>
      </c>
      <c r="AB658" s="58"/>
      <c r="AC658" s="58"/>
      <c r="AD658" s="58"/>
      <c r="AE658" s="58"/>
      <c r="AF658" s="58"/>
      <c r="AG658" s="58">
        <v>3200000</v>
      </c>
      <c r="AH658" s="58"/>
      <c r="AI658" s="58"/>
      <c r="AJ658" s="58">
        <v>2527000</v>
      </c>
      <c r="AK658" s="58"/>
      <c r="AL658" s="58"/>
      <c r="AM658" s="58"/>
      <c r="AN658" s="58"/>
      <c r="AO658" s="58"/>
      <c r="AP658" s="58"/>
      <c r="AQ658" s="58">
        <v>2715000</v>
      </c>
      <c r="AR658" s="59">
        <f t="shared" si="138"/>
        <v>4</v>
      </c>
      <c r="AS658" s="59">
        <f t="shared" si="139"/>
        <v>11092000</v>
      </c>
      <c r="AT658" s="58">
        <f t="shared" si="141"/>
        <v>2773000</v>
      </c>
      <c r="AU658" s="58">
        <f t="shared" si="142"/>
        <v>2527000</v>
      </c>
      <c r="AV658" s="59">
        <f t="shared" si="143"/>
        <v>522200</v>
      </c>
      <c r="AW658" s="59">
        <f t="shared" si="137"/>
        <v>276200</v>
      </c>
      <c r="AX658" s="60">
        <f t="shared" si="140"/>
        <v>0.23200639772525333</v>
      </c>
      <c r="AY658" s="58">
        <v>2527000</v>
      </c>
    </row>
    <row r="659" spans="1:51" ht="47.25" x14ac:dyDescent="0.25">
      <c r="A659" s="45">
        <v>578</v>
      </c>
      <c r="B659" s="46" t="s">
        <v>2074</v>
      </c>
      <c r="C659" s="47" t="s">
        <v>2064</v>
      </c>
      <c r="D659" s="47" t="s">
        <v>467</v>
      </c>
      <c r="E659" s="48" t="s">
        <v>2199</v>
      </c>
      <c r="F659" s="49" t="s">
        <v>2200</v>
      </c>
      <c r="G659" s="49" t="s">
        <v>2200</v>
      </c>
      <c r="H659" s="50" t="s">
        <v>2200</v>
      </c>
      <c r="I659" s="46" t="s">
        <v>439</v>
      </c>
      <c r="J659" s="46">
        <v>67</v>
      </c>
      <c r="K659" s="49">
        <v>67</v>
      </c>
      <c r="L659" s="49" t="s">
        <v>2067</v>
      </c>
      <c r="M659" s="51">
        <v>2150892</v>
      </c>
      <c r="N659" s="51">
        <f t="shared" si="134"/>
        <v>76108</v>
      </c>
      <c r="O659" s="51">
        <v>76864.695652173905</v>
      </c>
      <c r="P659" s="51">
        <v>2227000</v>
      </c>
      <c r="Q659" s="51">
        <f t="shared" si="135"/>
        <v>99924.104347826084</v>
      </c>
      <c r="R659" s="52">
        <f t="shared" si="136"/>
        <v>2250816.104347826</v>
      </c>
      <c r="S659" s="53">
        <v>2250800</v>
      </c>
      <c r="T659" s="54">
        <v>0</v>
      </c>
      <c r="U659" s="55" t="s">
        <v>471</v>
      </c>
      <c r="V659" s="55" t="s">
        <v>1197</v>
      </c>
      <c r="W659" s="55" t="s">
        <v>173</v>
      </c>
      <c r="X659" s="56">
        <v>43294</v>
      </c>
      <c r="Y659" s="57" t="s">
        <v>7684</v>
      </c>
      <c r="Z659" s="57" t="s">
        <v>7860</v>
      </c>
      <c r="AA659" s="58"/>
      <c r="AB659" s="58"/>
      <c r="AC659" s="58"/>
      <c r="AD659" s="58"/>
      <c r="AE659" s="58"/>
      <c r="AF659" s="58"/>
      <c r="AG659" s="58">
        <v>3200000</v>
      </c>
      <c r="AH659" s="58"/>
      <c r="AI659" s="58"/>
      <c r="AJ659" s="58">
        <v>2527000</v>
      </c>
      <c r="AK659" s="58"/>
      <c r="AL659" s="58"/>
      <c r="AM659" s="58"/>
      <c r="AN659" s="58"/>
      <c r="AO659" s="58"/>
      <c r="AP659" s="58"/>
      <c r="AQ659" s="58">
        <v>2715000</v>
      </c>
      <c r="AR659" s="59">
        <f t="shared" si="138"/>
        <v>3</v>
      </c>
      <c r="AS659" s="59">
        <f t="shared" si="139"/>
        <v>8442000</v>
      </c>
      <c r="AT659" s="58">
        <f t="shared" si="141"/>
        <v>2814000</v>
      </c>
      <c r="AU659" s="58">
        <f t="shared" si="142"/>
        <v>2527000</v>
      </c>
      <c r="AV659" s="59">
        <f t="shared" si="143"/>
        <v>563200</v>
      </c>
      <c r="AW659" s="59">
        <f t="shared" si="137"/>
        <v>276200</v>
      </c>
      <c r="AX659" s="60">
        <f t="shared" si="140"/>
        <v>0.25022214323795988</v>
      </c>
      <c r="AY659" s="58">
        <v>2527000</v>
      </c>
    </row>
    <row r="660" spans="1:51" ht="31.5" x14ac:dyDescent="0.25">
      <c r="A660" s="45">
        <v>579</v>
      </c>
      <c r="B660" s="46" t="s">
        <v>2077</v>
      </c>
      <c r="C660" s="47" t="s">
        <v>2064</v>
      </c>
      <c r="D660" s="47" t="s">
        <v>467</v>
      </c>
      <c r="E660" s="48" t="s">
        <v>2201</v>
      </c>
      <c r="F660" s="49" t="s">
        <v>2202</v>
      </c>
      <c r="G660" s="49" t="s">
        <v>2202</v>
      </c>
      <c r="H660" s="50" t="s">
        <v>2202</v>
      </c>
      <c r="I660" s="46" t="s">
        <v>439</v>
      </c>
      <c r="J660" s="46">
        <v>67</v>
      </c>
      <c r="K660" s="49">
        <v>67</v>
      </c>
      <c r="L660" s="49" t="s">
        <v>2067</v>
      </c>
      <c r="M660" s="51">
        <v>2150892</v>
      </c>
      <c r="N660" s="51">
        <f t="shared" si="134"/>
        <v>76108</v>
      </c>
      <c r="O660" s="51">
        <v>76864.695652173905</v>
      </c>
      <c r="P660" s="51">
        <v>2227000</v>
      </c>
      <c r="Q660" s="51">
        <f t="shared" si="135"/>
        <v>99924.104347826084</v>
      </c>
      <c r="R660" s="52">
        <f t="shared" si="136"/>
        <v>2250816.104347826</v>
      </c>
      <c r="S660" s="53">
        <v>2250800</v>
      </c>
      <c r="T660" s="54">
        <v>0</v>
      </c>
      <c r="U660" s="55" t="s">
        <v>471</v>
      </c>
      <c r="V660" s="55" t="s">
        <v>1197</v>
      </c>
      <c r="W660" s="55" t="s">
        <v>173</v>
      </c>
      <c r="X660" s="56">
        <v>43294</v>
      </c>
      <c r="Y660" s="57" t="s">
        <v>7684</v>
      </c>
      <c r="Z660" s="57" t="s">
        <v>7860</v>
      </c>
      <c r="AA660" s="58">
        <v>2650000</v>
      </c>
      <c r="AB660" s="58"/>
      <c r="AC660" s="58"/>
      <c r="AD660" s="58"/>
      <c r="AE660" s="58"/>
      <c r="AF660" s="58"/>
      <c r="AG660" s="58">
        <v>3200000</v>
      </c>
      <c r="AH660" s="58"/>
      <c r="AI660" s="58"/>
      <c r="AJ660" s="58">
        <v>2527000</v>
      </c>
      <c r="AK660" s="58"/>
      <c r="AL660" s="58"/>
      <c r="AM660" s="58"/>
      <c r="AN660" s="58"/>
      <c r="AO660" s="58"/>
      <c r="AP660" s="58"/>
      <c r="AQ660" s="58">
        <v>2715000</v>
      </c>
      <c r="AR660" s="59">
        <f t="shared" si="138"/>
        <v>4</v>
      </c>
      <c r="AS660" s="59">
        <f t="shared" si="139"/>
        <v>11092000</v>
      </c>
      <c r="AT660" s="58">
        <f t="shared" si="141"/>
        <v>2773000</v>
      </c>
      <c r="AU660" s="58">
        <f t="shared" si="142"/>
        <v>2527000</v>
      </c>
      <c r="AV660" s="59">
        <f t="shared" si="143"/>
        <v>522200</v>
      </c>
      <c r="AW660" s="59">
        <f t="shared" si="137"/>
        <v>276200</v>
      </c>
      <c r="AX660" s="60">
        <f t="shared" si="140"/>
        <v>0.23200639772525333</v>
      </c>
      <c r="AY660" s="58">
        <v>2527000</v>
      </c>
    </row>
    <row r="661" spans="1:51" ht="31.5" x14ac:dyDescent="0.25">
      <c r="A661" s="45">
        <v>580</v>
      </c>
      <c r="B661" s="46" t="s">
        <v>2080</v>
      </c>
      <c r="C661" s="47" t="s">
        <v>2064</v>
      </c>
      <c r="D661" s="47" t="s">
        <v>467</v>
      </c>
      <c r="E661" s="48" t="s">
        <v>2203</v>
      </c>
      <c r="F661" s="49" t="s">
        <v>2204</v>
      </c>
      <c r="G661" s="49" t="s">
        <v>2204</v>
      </c>
      <c r="H661" s="50" t="s">
        <v>2204</v>
      </c>
      <c r="I661" s="46" t="s">
        <v>439</v>
      </c>
      <c r="J661" s="46">
        <v>67</v>
      </c>
      <c r="K661" s="49">
        <v>67</v>
      </c>
      <c r="L661" s="49" t="s">
        <v>2067</v>
      </c>
      <c r="M661" s="51">
        <v>2150892</v>
      </c>
      <c r="N661" s="51">
        <f t="shared" si="134"/>
        <v>76108</v>
      </c>
      <c r="O661" s="51">
        <v>76864.695652173905</v>
      </c>
      <c r="P661" s="51">
        <v>2227000</v>
      </c>
      <c r="Q661" s="51">
        <f t="shared" si="135"/>
        <v>99924.104347826084</v>
      </c>
      <c r="R661" s="52">
        <f t="shared" si="136"/>
        <v>2250816.104347826</v>
      </c>
      <c r="S661" s="53">
        <v>2250800</v>
      </c>
      <c r="T661" s="54">
        <v>0</v>
      </c>
      <c r="U661" s="55" t="s">
        <v>471</v>
      </c>
      <c r="V661" s="55" t="s">
        <v>1197</v>
      </c>
      <c r="W661" s="55" t="s">
        <v>173</v>
      </c>
      <c r="X661" s="56">
        <v>43294</v>
      </c>
      <c r="Y661" s="57" t="s">
        <v>7684</v>
      </c>
      <c r="Z661" s="57" t="s">
        <v>7860</v>
      </c>
      <c r="AA661" s="58">
        <v>2650000</v>
      </c>
      <c r="AB661" s="58"/>
      <c r="AC661" s="58"/>
      <c r="AD661" s="58"/>
      <c r="AE661" s="58"/>
      <c r="AF661" s="58"/>
      <c r="AG661" s="58">
        <v>3200000</v>
      </c>
      <c r="AH661" s="58"/>
      <c r="AI661" s="58"/>
      <c r="AJ661" s="58">
        <v>2527000</v>
      </c>
      <c r="AK661" s="58"/>
      <c r="AL661" s="58"/>
      <c r="AM661" s="58"/>
      <c r="AN661" s="58"/>
      <c r="AO661" s="58"/>
      <c r="AP661" s="58"/>
      <c r="AQ661" s="58">
        <v>2715000</v>
      </c>
      <c r="AR661" s="59">
        <f t="shared" si="138"/>
        <v>4</v>
      </c>
      <c r="AS661" s="59">
        <f t="shared" si="139"/>
        <v>11092000</v>
      </c>
      <c r="AT661" s="58">
        <f t="shared" si="141"/>
        <v>2773000</v>
      </c>
      <c r="AU661" s="58">
        <f t="shared" si="142"/>
        <v>2527000</v>
      </c>
      <c r="AV661" s="59">
        <f t="shared" si="143"/>
        <v>522200</v>
      </c>
      <c r="AW661" s="59">
        <f t="shared" si="137"/>
        <v>276200</v>
      </c>
      <c r="AX661" s="60">
        <f t="shared" si="140"/>
        <v>0.23200639772525333</v>
      </c>
      <c r="AY661" s="58">
        <v>2527000</v>
      </c>
    </row>
    <row r="662" spans="1:51" ht="47.25" x14ac:dyDescent="0.25">
      <c r="A662" s="45">
        <v>581</v>
      </c>
      <c r="B662" s="46" t="s">
        <v>2083</v>
      </c>
      <c r="C662" s="47" t="s">
        <v>2064</v>
      </c>
      <c r="D662" s="47" t="s">
        <v>467</v>
      </c>
      <c r="E662" s="48" t="s">
        <v>2205</v>
      </c>
      <c r="F662" s="49" t="s">
        <v>2206</v>
      </c>
      <c r="G662" s="49" t="s">
        <v>2206</v>
      </c>
      <c r="H662" s="50" t="s">
        <v>2206</v>
      </c>
      <c r="I662" s="46" t="s">
        <v>439</v>
      </c>
      <c r="J662" s="46">
        <v>67</v>
      </c>
      <c r="K662" s="49">
        <v>67</v>
      </c>
      <c r="L662" s="49" t="s">
        <v>2067</v>
      </c>
      <c r="M662" s="51">
        <v>2150892</v>
      </c>
      <c r="N662" s="51">
        <f t="shared" si="134"/>
        <v>76108</v>
      </c>
      <c r="O662" s="51">
        <v>76864.695652173905</v>
      </c>
      <c r="P662" s="51">
        <v>2227000</v>
      </c>
      <c r="Q662" s="51">
        <f t="shared" si="135"/>
        <v>99924.104347826084</v>
      </c>
      <c r="R662" s="52">
        <f t="shared" si="136"/>
        <v>2250816.104347826</v>
      </c>
      <c r="S662" s="53">
        <v>2250800</v>
      </c>
      <c r="T662" s="54">
        <v>0</v>
      </c>
      <c r="U662" s="55" t="s">
        <v>471</v>
      </c>
      <c r="V662" s="55" t="s">
        <v>1197</v>
      </c>
      <c r="W662" s="55" t="s">
        <v>173</v>
      </c>
      <c r="X662" s="56">
        <v>43294</v>
      </c>
      <c r="Y662" s="57" t="s">
        <v>7684</v>
      </c>
      <c r="Z662" s="57" t="s">
        <v>7860</v>
      </c>
      <c r="AA662" s="58">
        <v>2650000</v>
      </c>
      <c r="AB662" s="58"/>
      <c r="AC662" s="58"/>
      <c r="AD662" s="58"/>
      <c r="AE662" s="58"/>
      <c r="AF662" s="58"/>
      <c r="AG662" s="58"/>
      <c r="AH662" s="58"/>
      <c r="AI662" s="58"/>
      <c r="AJ662" s="58">
        <v>2527000</v>
      </c>
      <c r="AK662" s="58"/>
      <c r="AL662" s="58"/>
      <c r="AM662" s="58"/>
      <c r="AN662" s="58"/>
      <c r="AO662" s="58"/>
      <c r="AP662" s="58"/>
      <c r="AQ662" s="58">
        <v>2715000</v>
      </c>
      <c r="AR662" s="59">
        <f t="shared" si="138"/>
        <v>3</v>
      </c>
      <c r="AS662" s="59">
        <f t="shared" si="139"/>
        <v>7892000</v>
      </c>
      <c r="AT662" s="58">
        <f t="shared" si="141"/>
        <v>2630700</v>
      </c>
      <c r="AU662" s="58">
        <f t="shared" si="142"/>
        <v>2527000</v>
      </c>
      <c r="AV662" s="59">
        <f t="shared" si="143"/>
        <v>379900</v>
      </c>
      <c r="AW662" s="59">
        <f t="shared" si="137"/>
        <v>276200</v>
      </c>
      <c r="AX662" s="60">
        <f t="shared" si="140"/>
        <v>0.16878443220188388</v>
      </c>
      <c r="AY662" s="58">
        <v>2527000</v>
      </c>
    </row>
    <row r="663" spans="1:51" ht="157.5" x14ac:dyDescent="0.25">
      <c r="A663" s="45">
        <v>590</v>
      </c>
      <c r="B663" s="46" t="s">
        <v>2112</v>
      </c>
      <c r="C663" s="47" t="s">
        <v>2064</v>
      </c>
      <c r="D663" s="47" t="s">
        <v>467</v>
      </c>
      <c r="E663" s="48" t="s">
        <v>2228</v>
      </c>
      <c r="F663" s="49" t="s">
        <v>2229</v>
      </c>
      <c r="G663" s="49" t="s">
        <v>2229</v>
      </c>
      <c r="H663" s="50" t="s">
        <v>2229</v>
      </c>
      <c r="I663" s="46" t="s">
        <v>439</v>
      </c>
      <c r="J663" s="46">
        <v>67</v>
      </c>
      <c r="K663" s="49">
        <v>67</v>
      </c>
      <c r="L663" s="49" t="s">
        <v>2067</v>
      </c>
      <c r="M663" s="51">
        <v>2150892</v>
      </c>
      <c r="N663" s="51">
        <f t="shared" si="134"/>
        <v>76108</v>
      </c>
      <c r="O663" s="51">
        <v>76864.695652173905</v>
      </c>
      <c r="P663" s="51">
        <v>2227000</v>
      </c>
      <c r="Q663" s="51">
        <f t="shared" si="135"/>
        <v>99924.104347826084</v>
      </c>
      <c r="R663" s="52">
        <f t="shared" si="136"/>
        <v>2250816.104347826</v>
      </c>
      <c r="S663" s="53">
        <v>2250800</v>
      </c>
      <c r="T663" s="54" t="s">
        <v>1746</v>
      </c>
      <c r="U663" s="55" t="s">
        <v>471</v>
      </c>
      <c r="V663" s="55" t="s">
        <v>1197</v>
      </c>
      <c r="W663" s="55" t="s">
        <v>173</v>
      </c>
      <c r="X663" s="56">
        <v>43294</v>
      </c>
      <c r="Y663" s="57" t="s">
        <v>7684</v>
      </c>
      <c r="Z663" s="57" t="s">
        <v>7860</v>
      </c>
      <c r="AA663" s="58">
        <v>2650000</v>
      </c>
      <c r="AB663" s="58"/>
      <c r="AC663" s="58"/>
      <c r="AD663" s="58"/>
      <c r="AE663" s="58"/>
      <c r="AF663" s="58"/>
      <c r="AG663" s="58"/>
      <c r="AH663" s="58"/>
      <c r="AI663" s="58"/>
      <c r="AJ663" s="58">
        <v>2527000</v>
      </c>
      <c r="AK663" s="58"/>
      <c r="AL663" s="58"/>
      <c r="AM663" s="58"/>
      <c r="AN663" s="58"/>
      <c r="AO663" s="58"/>
      <c r="AP663" s="58"/>
      <c r="AQ663" s="58">
        <v>2715000</v>
      </c>
      <c r="AR663" s="59">
        <f t="shared" si="138"/>
        <v>3</v>
      </c>
      <c r="AS663" s="59">
        <f t="shared" si="139"/>
        <v>7892000</v>
      </c>
      <c r="AT663" s="58">
        <f t="shared" si="141"/>
        <v>2630700</v>
      </c>
      <c r="AU663" s="58">
        <f t="shared" si="142"/>
        <v>2527000</v>
      </c>
      <c r="AV663" s="59">
        <f t="shared" si="143"/>
        <v>379900</v>
      </c>
      <c r="AW663" s="59">
        <f t="shared" si="137"/>
        <v>276200</v>
      </c>
      <c r="AX663" s="60">
        <f t="shared" si="140"/>
        <v>0.16878443220188388</v>
      </c>
      <c r="AY663" s="58">
        <v>2527000</v>
      </c>
    </row>
    <row r="664" spans="1:51" ht="157.5" x14ac:dyDescent="0.25">
      <c r="A664" s="45">
        <v>591</v>
      </c>
      <c r="B664" s="46" t="s">
        <v>2115</v>
      </c>
      <c r="C664" s="47" t="s">
        <v>2064</v>
      </c>
      <c r="D664" s="47" t="s">
        <v>467</v>
      </c>
      <c r="E664" s="48" t="s">
        <v>2230</v>
      </c>
      <c r="F664" s="49" t="s">
        <v>2231</v>
      </c>
      <c r="G664" s="49" t="s">
        <v>2231</v>
      </c>
      <c r="H664" s="50" t="s">
        <v>2231</v>
      </c>
      <c r="I664" s="46" t="s">
        <v>439</v>
      </c>
      <c r="J664" s="46">
        <v>67</v>
      </c>
      <c r="K664" s="49">
        <v>67</v>
      </c>
      <c r="L664" s="49" t="s">
        <v>2067</v>
      </c>
      <c r="M664" s="51">
        <v>2150892</v>
      </c>
      <c r="N664" s="51">
        <f t="shared" si="134"/>
        <v>76108</v>
      </c>
      <c r="O664" s="51">
        <v>76864.695652173905</v>
      </c>
      <c r="P664" s="51">
        <v>2227000</v>
      </c>
      <c r="Q664" s="51">
        <f t="shared" si="135"/>
        <v>99924.104347826084</v>
      </c>
      <c r="R664" s="52">
        <f t="shared" si="136"/>
        <v>2250816.104347826</v>
      </c>
      <c r="S664" s="53">
        <v>2250800</v>
      </c>
      <c r="T664" s="54" t="s">
        <v>1746</v>
      </c>
      <c r="U664" s="55" t="s">
        <v>471</v>
      </c>
      <c r="V664" s="55" t="s">
        <v>1197</v>
      </c>
      <c r="W664" s="55" t="s">
        <v>173</v>
      </c>
      <c r="X664" s="56">
        <v>43294</v>
      </c>
      <c r="Y664" s="57" t="s">
        <v>7684</v>
      </c>
      <c r="Z664" s="57" t="s">
        <v>7860</v>
      </c>
      <c r="AA664" s="58"/>
      <c r="AB664" s="58"/>
      <c r="AC664" s="58"/>
      <c r="AD664" s="58"/>
      <c r="AE664" s="58"/>
      <c r="AF664" s="58"/>
      <c r="AG664" s="58">
        <v>3200000</v>
      </c>
      <c r="AH664" s="58"/>
      <c r="AI664" s="58"/>
      <c r="AJ664" s="58">
        <v>2527000</v>
      </c>
      <c r="AK664" s="58"/>
      <c r="AL664" s="58"/>
      <c r="AM664" s="58"/>
      <c r="AN664" s="58"/>
      <c r="AO664" s="58"/>
      <c r="AP664" s="58"/>
      <c r="AQ664" s="58">
        <v>2715000</v>
      </c>
      <c r="AR664" s="59">
        <f t="shared" si="138"/>
        <v>3</v>
      </c>
      <c r="AS664" s="59">
        <f t="shared" si="139"/>
        <v>8442000</v>
      </c>
      <c r="AT664" s="58">
        <f t="shared" si="141"/>
        <v>2814000</v>
      </c>
      <c r="AU664" s="58">
        <f t="shared" si="142"/>
        <v>2527000</v>
      </c>
      <c r="AV664" s="59">
        <f t="shared" si="143"/>
        <v>563200</v>
      </c>
      <c r="AW664" s="59">
        <f t="shared" si="137"/>
        <v>276200</v>
      </c>
      <c r="AX664" s="60">
        <f t="shared" si="140"/>
        <v>0.25022214323795988</v>
      </c>
      <c r="AY664" s="58">
        <v>2527000</v>
      </c>
    </row>
    <row r="665" spans="1:51" ht="157.5" x14ac:dyDescent="0.25">
      <c r="A665" s="45">
        <v>592</v>
      </c>
      <c r="B665" s="46" t="s">
        <v>2118</v>
      </c>
      <c r="C665" s="47" t="s">
        <v>2064</v>
      </c>
      <c r="D665" s="47" t="s">
        <v>467</v>
      </c>
      <c r="E665" s="48" t="s">
        <v>2232</v>
      </c>
      <c r="F665" s="49" t="s">
        <v>2233</v>
      </c>
      <c r="G665" s="49" t="s">
        <v>2233</v>
      </c>
      <c r="H665" s="50" t="s">
        <v>2233</v>
      </c>
      <c r="I665" s="46" t="s">
        <v>439</v>
      </c>
      <c r="J665" s="46">
        <v>67</v>
      </c>
      <c r="K665" s="49">
        <v>67</v>
      </c>
      <c r="L665" s="49" t="s">
        <v>2067</v>
      </c>
      <c r="M665" s="51">
        <v>2150892</v>
      </c>
      <c r="N665" s="51">
        <f t="shared" si="134"/>
        <v>76108</v>
      </c>
      <c r="O665" s="51">
        <v>76864.695652173905</v>
      </c>
      <c r="P665" s="51">
        <v>2227000</v>
      </c>
      <c r="Q665" s="51">
        <f t="shared" si="135"/>
        <v>99924.104347826084</v>
      </c>
      <c r="R665" s="52">
        <f t="shared" si="136"/>
        <v>2250816.104347826</v>
      </c>
      <c r="S665" s="53">
        <v>2250800</v>
      </c>
      <c r="T665" s="54" t="s">
        <v>1746</v>
      </c>
      <c r="U665" s="55" t="s">
        <v>471</v>
      </c>
      <c r="V665" s="55" t="s">
        <v>1197</v>
      </c>
      <c r="W665" s="55" t="s">
        <v>173</v>
      </c>
      <c r="X665" s="56">
        <v>43294</v>
      </c>
      <c r="Y665" s="57" t="s">
        <v>7684</v>
      </c>
      <c r="Z665" s="57" t="s">
        <v>7860</v>
      </c>
      <c r="AA665" s="58">
        <v>2650000</v>
      </c>
      <c r="AB665" s="58"/>
      <c r="AC665" s="58"/>
      <c r="AD665" s="58"/>
      <c r="AE665" s="58"/>
      <c r="AF665" s="58"/>
      <c r="AG665" s="58">
        <v>3200000</v>
      </c>
      <c r="AH665" s="58"/>
      <c r="AI665" s="58"/>
      <c r="AJ665" s="58">
        <v>2527000</v>
      </c>
      <c r="AK665" s="58"/>
      <c r="AL665" s="58"/>
      <c r="AM665" s="58"/>
      <c r="AN665" s="58"/>
      <c r="AO665" s="58"/>
      <c r="AP665" s="58"/>
      <c r="AQ665" s="58">
        <v>2715000</v>
      </c>
      <c r="AR665" s="59">
        <f t="shared" si="138"/>
        <v>4</v>
      </c>
      <c r="AS665" s="59">
        <f t="shared" si="139"/>
        <v>11092000</v>
      </c>
      <c r="AT665" s="58">
        <f t="shared" si="141"/>
        <v>2773000</v>
      </c>
      <c r="AU665" s="58">
        <f t="shared" si="142"/>
        <v>2527000</v>
      </c>
      <c r="AV665" s="59">
        <f t="shared" si="143"/>
        <v>522200</v>
      </c>
      <c r="AW665" s="59">
        <f t="shared" si="137"/>
        <v>276200</v>
      </c>
      <c r="AX665" s="60">
        <f t="shared" si="140"/>
        <v>0.23200639772525333</v>
      </c>
      <c r="AY665" s="58">
        <v>2527000</v>
      </c>
    </row>
    <row r="666" spans="1:51" ht="157.5" x14ac:dyDescent="0.25">
      <c r="A666" s="45">
        <v>594</v>
      </c>
      <c r="B666" s="46" t="s">
        <v>2125</v>
      </c>
      <c r="C666" s="47" t="s">
        <v>2064</v>
      </c>
      <c r="D666" s="47" t="s">
        <v>467</v>
      </c>
      <c r="E666" s="48" t="s">
        <v>2237</v>
      </c>
      <c r="F666" s="49" t="s">
        <v>2238</v>
      </c>
      <c r="G666" s="49" t="s">
        <v>2238</v>
      </c>
      <c r="H666" s="50" t="s">
        <v>2238</v>
      </c>
      <c r="I666" s="46" t="s">
        <v>439</v>
      </c>
      <c r="J666" s="46">
        <v>67</v>
      </c>
      <c r="K666" s="49">
        <v>67</v>
      </c>
      <c r="L666" s="49" t="s">
        <v>2067</v>
      </c>
      <c r="M666" s="51">
        <v>2150892</v>
      </c>
      <c r="N666" s="51">
        <f t="shared" si="134"/>
        <v>76108</v>
      </c>
      <c r="O666" s="51">
        <v>76864.695652173905</v>
      </c>
      <c r="P666" s="51">
        <v>2227000</v>
      </c>
      <c r="Q666" s="51">
        <f t="shared" si="135"/>
        <v>99924.104347826084</v>
      </c>
      <c r="R666" s="52">
        <f t="shared" si="136"/>
        <v>2250816.104347826</v>
      </c>
      <c r="S666" s="53">
        <v>2250800</v>
      </c>
      <c r="T666" s="54" t="s">
        <v>1746</v>
      </c>
      <c r="U666" s="55" t="s">
        <v>471</v>
      </c>
      <c r="V666" s="55" t="s">
        <v>1197</v>
      </c>
      <c r="W666" s="55" t="s">
        <v>94</v>
      </c>
      <c r="X666" s="56">
        <v>43294</v>
      </c>
      <c r="Y666" s="57" t="s">
        <v>7684</v>
      </c>
      <c r="Z666" s="57" t="s">
        <v>7860</v>
      </c>
      <c r="AA666" s="58">
        <v>2650000</v>
      </c>
      <c r="AB666" s="58"/>
      <c r="AC666" s="58"/>
      <c r="AD666" s="58"/>
      <c r="AE666" s="58"/>
      <c r="AF666" s="58"/>
      <c r="AG666" s="58">
        <v>3200000</v>
      </c>
      <c r="AH666" s="58"/>
      <c r="AI666" s="58"/>
      <c r="AJ666" s="58">
        <v>2527000</v>
      </c>
      <c r="AK666" s="58"/>
      <c r="AL666" s="58"/>
      <c r="AM666" s="58"/>
      <c r="AN666" s="58"/>
      <c r="AO666" s="58"/>
      <c r="AP666" s="58"/>
      <c r="AQ666" s="58">
        <v>2715000</v>
      </c>
      <c r="AR666" s="59">
        <f t="shared" si="138"/>
        <v>4</v>
      </c>
      <c r="AS666" s="59">
        <f t="shared" si="139"/>
        <v>11092000</v>
      </c>
      <c r="AT666" s="58">
        <f t="shared" si="141"/>
        <v>2773000</v>
      </c>
      <c r="AU666" s="58">
        <f t="shared" si="142"/>
        <v>2527000</v>
      </c>
      <c r="AV666" s="59">
        <f t="shared" si="143"/>
        <v>522200</v>
      </c>
      <c r="AW666" s="59">
        <f t="shared" si="137"/>
        <v>276200</v>
      </c>
      <c r="AX666" s="60">
        <f t="shared" si="140"/>
        <v>0.23200639772525333</v>
      </c>
      <c r="AY666" s="58">
        <v>2527000</v>
      </c>
    </row>
    <row r="667" spans="1:51" ht="157.5" x14ac:dyDescent="0.25">
      <c r="A667" s="45">
        <v>596</v>
      </c>
      <c r="B667" s="46" t="s">
        <v>2132</v>
      </c>
      <c r="C667" s="47" t="s">
        <v>2064</v>
      </c>
      <c r="D667" s="47" t="s">
        <v>467</v>
      </c>
      <c r="E667" s="48" t="s">
        <v>2242</v>
      </c>
      <c r="F667" s="49" t="s">
        <v>2243</v>
      </c>
      <c r="G667" s="49" t="s">
        <v>2243</v>
      </c>
      <c r="H667" s="50" t="s">
        <v>2243</v>
      </c>
      <c r="I667" s="46" t="s">
        <v>439</v>
      </c>
      <c r="J667" s="46">
        <v>67</v>
      </c>
      <c r="K667" s="49">
        <v>67</v>
      </c>
      <c r="L667" s="49" t="s">
        <v>2067</v>
      </c>
      <c r="M667" s="51">
        <v>2150892</v>
      </c>
      <c r="N667" s="51">
        <f t="shared" si="134"/>
        <v>76108</v>
      </c>
      <c r="O667" s="51">
        <v>76864.695652173905</v>
      </c>
      <c r="P667" s="51">
        <v>2227000</v>
      </c>
      <c r="Q667" s="51">
        <f t="shared" si="135"/>
        <v>99924.104347826084</v>
      </c>
      <c r="R667" s="52">
        <f t="shared" si="136"/>
        <v>2250816.104347826</v>
      </c>
      <c r="S667" s="53">
        <v>2250800</v>
      </c>
      <c r="T667" s="54" t="s">
        <v>1746</v>
      </c>
      <c r="U667" s="55" t="s">
        <v>471</v>
      </c>
      <c r="V667" s="55" t="s">
        <v>1197</v>
      </c>
      <c r="W667" s="55" t="s">
        <v>173</v>
      </c>
      <c r="X667" s="56">
        <v>43294</v>
      </c>
      <c r="Y667" s="57" t="s">
        <v>7684</v>
      </c>
      <c r="Z667" s="57" t="s">
        <v>7860</v>
      </c>
      <c r="AA667" s="58">
        <v>2650000</v>
      </c>
      <c r="AB667" s="58"/>
      <c r="AC667" s="58"/>
      <c r="AD667" s="58"/>
      <c r="AE667" s="58"/>
      <c r="AF667" s="58"/>
      <c r="AG667" s="58">
        <v>3200000</v>
      </c>
      <c r="AH667" s="58"/>
      <c r="AI667" s="58"/>
      <c r="AJ667" s="58">
        <v>2527000</v>
      </c>
      <c r="AK667" s="58"/>
      <c r="AL667" s="58"/>
      <c r="AM667" s="58"/>
      <c r="AN667" s="58"/>
      <c r="AO667" s="58"/>
      <c r="AP667" s="58"/>
      <c r="AQ667" s="58">
        <v>2715000</v>
      </c>
      <c r="AR667" s="59">
        <f t="shared" si="138"/>
        <v>4</v>
      </c>
      <c r="AS667" s="59">
        <f t="shared" si="139"/>
        <v>11092000</v>
      </c>
      <c r="AT667" s="58">
        <f t="shared" si="141"/>
        <v>2773000</v>
      </c>
      <c r="AU667" s="58">
        <f t="shared" si="142"/>
        <v>2527000</v>
      </c>
      <c r="AV667" s="59">
        <f t="shared" si="143"/>
        <v>522200</v>
      </c>
      <c r="AW667" s="59">
        <f t="shared" si="137"/>
        <v>276200</v>
      </c>
      <c r="AX667" s="60">
        <f t="shared" si="140"/>
        <v>0.23200639772525333</v>
      </c>
      <c r="AY667" s="58">
        <v>2527000</v>
      </c>
    </row>
    <row r="668" spans="1:51" ht="157.5" x14ac:dyDescent="0.25">
      <c r="A668" s="45">
        <v>598</v>
      </c>
      <c r="B668" s="46" t="s">
        <v>2139</v>
      </c>
      <c r="C668" s="47" t="s">
        <v>2064</v>
      </c>
      <c r="D668" s="47" t="s">
        <v>467</v>
      </c>
      <c r="E668" s="48" t="s">
        <v>2247</v>
      </c>
      <c r="F668" s="49" t="s">
        <v>2248</v>
      </c>
      <c r="G668" s="49" t="s">
        <v>2248</v>
      </c>
      <c r="H668" s="50" t="s">
        <v>2248</v>
      </c>
      <c r="I668" s="46" t="s">
        <v>439</v>
      </c>
      <c r="J668" s="46">
        <v>67</v>
      </c>
      <c r="K668" s="49">
        <v>67</v>
      </c>
      <c r="L668" s="49" t="s">
        <v>2067</v>
      </c>
      <c r="M668" s="51">
        <v>2150892</v>
      </c>
      <c r="N668" s="51">
        <f t="shared" si="134"/>
        <v>76108</v>
      </c>
      <c r="O668" s="51">
        <v>76864.695652173905</v>
      </c>
      <c r="P668" s="51">
        <v>2227000</v>
      </c>
      <c r="Q668" s="51">
        <f t="shared" si="135"/>
        <v>99924.104347826084</v>
      </c>
      <c r="R668" s="52">
        <f t="shared" si="136"/>
        <v>2250816.104347826</v>
      </c>
      <c r="S668" s="53">
        <v>2250800</v>
      </c>
      <c r="T668" s="54" t="s">
        <v>1771</v>
      </c>
      <c r="U668" s="55" t="s">
        <v>471</v>
      </c>
      <c r="V668" s="55" t="s">
        <v>1197</v>
      </c>
      <c r="W668" s="55" t="s">
        <v>173</v>
      </c>
      <c r="X668" s="56">
        <v>43294</v>
      </c>
      <c r="Y668" s="57" t="s">
        <v>7684</v>
      </c>
      <c r="Z668" s="57" t="s">
        <v>7860</v>
      </c>
      <c r="AA668" s="58">
        <v>2650000</v>
      </c>
      <c r="AB668" s="58"/>
      <c r="AC668" s="58"/>
      <c r="AD668" s="58"/>
      <c r="AE668" s="58"/>
      <c r="AF668" s="58"/>
      <c r="AG668" s="58">
        <v>3200000</v>
      </c>
      <c r="AH668" s="58"/>
      <c r="AI668" s="58"/>
      <c r="AJ668" s="58">
        <v>2527000</v>
      </c>
      <c r="AK668" s="58"/>
      <c r="AL668" s="58"/>
      <c r="AM668" s="58"/>
      <c r="AN668" s="58"/>
      <c r="AO668" s="58"/>
      <c r="AP668" s="58"/>
      <c r="AQ668" s="58">
        <v>2715000</v>
      </c>
      <c r="AR668" s="59">
        <f t="shared" si="138"/>
        <v>4</v>
      </c>
      <c r="AS668" s="59">
        <f t="shared" si="139"/>
        <v>11092000</v>
      </c>
      <c r="AT668" s="58">
        <f t="shared" si="141"/>
        <v>2773000</v>
      </c>
      <c r="AU668" s="58">
        <f t="shared" si="142"/>
        <v>2527000</v>
      </c>
      <c r="AV668" s="59">
        <f t="shared" si="143"/>
        <v>522200</v>
      </c>
      <c r="AW668" s="59">
        <f t="shared" si="137"/>
        <v>276200</v>
      </c>
      <c r="AX668" s="60">
        <f t="shared" si="140"/>
        <v>0.23200639772525333</v>
      </c>
      <c r="AY668" s="58">
        <v>2527000</v>
      </c>
    </row>
    <row r="669" spans="1:51" ht="157.5" x14ac:dyDescent="0.25">
      <c r="A669" s="45">
        <v>599</v>
      </c>
      <c r="B669" s="46" t="s">
        <v>2142</v>
      </c>
      <c r="C669" s="47" t="s">
        <v>2064</v>
      </c>
      <c r="D669" s="47" t="s">
        <v>467</v>
      </c>
      <c r="E669" s="48" t="s">
        <v>2249</v>
      </c>
      <c r="F669" s="49" t="s">
        <v>2250</v>
      </c>
      <c r="G669" s="49" t="s">
        <v>2250</v>
      </c>
      <c r="H669" s="50" t="s">
        <v>2251</v>
      </c>
      <c r="I669" s="46" t="s">
        <v>439</v>
      </c>
      <c r="J669" s="46">
        <v>67</v>
      </c>
      <c r="K669" s="49">
        <v>67</v>
      </c>
      <c r="L669" s="49" t="s">
        <v>2067</v>
      </c>
      <c r="M669" s="51">
        <v>2150892</v>
      </c>
      <c r="N669" s="51">
        <f t="shared" si="134"/>
        <v>76108</v>
      </c>
      <c r="O669" s="51">
        <v>76864.695652173905</v>
      </c>
      <c r="P669" s="51">
        <v>2227000</v>
      </c>
      <c r="Q669" s="51">
        <f t="shared" si="135"/>
        <v>99924.104347826084</v>
      </c>
      <c r="R669" s="52">
        <f t="shared" si="136"/>
        <v>2250816.104347826</v>
      </c>
      <c r="S669" s="53">
        <v>2250800</v>
      </c>
      <c r="T669" s="54" t="s">
        <v>1771</v>
      </c>
      <c r="U669" s="55" t="s">
        <v>471</v>
      </c>
      <c r="V669" s="55" t="s">
        <v>1197</v>
      </c>
      <c r="W669" s="55" t="s">
        <v>173</v>
      </c>
      <c r="X669" s="56">
        <v>43294</v>
      </c>
      <c r="Y669" s="57" t="s">
        <v>7684</v>
      </c>
      <c r="Z669" s="57" t="s">
        <v>7860</v>
      </c>
      <c r="AA669" s="58"/>
      <c r="AB669" s="58"/>
      <c r="AC669" s="58"/>
      <c r="AD669" s="58"/>
      <c r="AE669" s="58"/>
      <c r="AF669" s="58"/>
      <c r="AG669" s="58">
        <v>3200000</v>
      </c>
      <c r="AH669" s="58"/>
      <c r="AI669" s="58"/>
      <c r="AJ669" s="58">
        <v>2527000</v>
      </c>
      <c r="AK669" s="58"/>
      <c r="AL669" s="58"/>
      <c r="AM669" s="58"/>
      <c r="AN669" s="58"/>
      <c r="AO669" s="58"/>
      <c r="AP669" s="58"/>
      <c r="AQ669" s="58">
        <v>2715000</v>
      </c>
      <c r="AR669" s="59">
        <f t="shared" si="138"/>
        <v>3</v>
      </c>
      <c r="AS669" s="59">
        <f t="shared" si="139"/>
        <v>8442000</v>
      </c>
      <c r="AT669" s="58">
        <f t="shared" si="141"/>
        <v>2814000</v>
      </c>
      <c r="AU669" s="58">
        <f t="shared" si="142"/>
        <v>2527000</v>
      </c>
      <c r="AV669" s="59">
        <f t="shared" si="143"/>
        <v>563200</v>
      </c>
      <c r="AW669" s="59">
        <f t="shared" si="137"/>
        <v>276200</v>
      </c>
      <c r="AX669" s="60">
        <f t="shared" si="140"/>
        <v>0.25022214323795988</v>
      </c>
      <c r="AY669" s="58">
        <v>2527000</v>
      </c>
    </row>
    <row r="670" spans="1:51" ht="157.5" x14ac:dyDescent="0.25">
      <c r="A670" s="45">
        <v>600</v>
      </c>
      <c r="B670" s="46" t="s">
        <v>2146</v>
      </c>
      <c r="C670" s="47" t="s">
        <v>2064</v>
      </c>
      <c r="D670" s="47" t="s">
        <v>467</v>
      </c>
      <c r="E670" s="48" t="s">
        <v>2252</v>
      </c>
      <c r="F670" s="49" t="s">
        <v>2253</v>
      </c>
      <c r="G670" s="49" t="s">
        <v>2254</v>
      </c>
      <c r="H670" s="50" t="s">
        <v>2253</v>
      </c>
      <c r="I670" s="46" t="s">
        <v>439</v>
      </c>
      <c r="J670" s="46">
        <v>67</v>
      </c>
      <c r="K670" s="49">
        <v>67</v>
      </c>
      <c r="L670" s="49" t="s">
        <v>2067</v>
      </c>
      <c r="M670" s="51">
        <v>2150892</v>
      </c>
      <c r="N670" s="51">
        <f t="shared" si="134"/>
        <v>76108</v>
      </c>
      <c r="O670" s="51">
        <v>76864.695652173905</v>
      </c>
      <c r="P670" s="51">
        <v>2227000</v>
      </c>
      <c r="Q670" s="51">
        <f t="shared" si="135"/>
        <v>99924.104347826084</v>
      </c>
      <c r="R670" s="52">
        <f t="shared" si="136"/>
        <v>2250816.104347826</v>
      </c>
      <c r="S670" s="53">
        <v>2250800</v>
      </c>
      <c r="T670" s="54" t="s">
        <v>1771</v>
      </c>
      <c r="U670" s="55" t="s">
        <v>471</v>
      </c>
      <c r="V670" s="55" t="s">
        <v>1197</v>
      </c>
      <c r="W670" s="55" t="s">
        <v>173</v>
      </c>
      <c r="X670" s="56">
        <v>43294</v>
      </c>
      <c r="Y670" s="57" t="s">
        <v>7684</v>
      </c>
      <c r="Z670" s="57" t="s">
        <v>7860</v>
      </c>
      <c r="AA670" s="58">
        <v>2650000</v>
      </c>
      <c r="AB670" s="58"/>
      <c r="AC670" s="58"/>
      <c r="AD670" s="58"/>
      <c r="AE670" s="58"/>
      <c r="AF670" s="58"/>
      <c r="AG670" s="58"/>
      <c r="AH670" s="58"/>
      <c r="AI670" s="58"/>
      <c r="AJ670" s="58">
        <v>2527000</v>
      </c>
      <c r="AK670" s="58"/>
      <c r="AL670" s="58"/>
      <c r="AM670" s="58"/>
      <c r="AN670" s="58"/>
      <c r="AO670" s="58"/>
      <c r="AP670" s="58"/>
      <c r="AQ670" s="58">
        <v>2715000</v>
      </c>
      <c r="AR670" s="59">
        <f t="shared" si="138"/>
        <v>3</v>
      </c>
      <c r="AS670" s="59">
        <f t="shared" si="139"/>
        <v>7892000</v>
      </c>
      <c r="AT670" s="58">
        <f t="shared" si="141"/>
        <v>2630700</v>
      </c>
      <c r="AU670" s="58">
        <f t="shared" si="142"/>
        <v>2527000</v>
      </c>
      <c r="AV670" s="59">
        <f t="shared" si="143"/>
        <v>379900</v>
      </c>
      <c r="AW670" s="59">
        <f t="shared" si="137"/>
        <v>276200</v>
      </c>
      <c r="AX670" s="60">
        <f t="shared" si="140"/>
        <v>0.16878443220188388</v>
      </c>
      <c r="AY670" s="58">
        <v>2527000</v>
      </c>
    </row>
    <row r="671" spans="1:51" ht="157.5" x14ac:dyDescent="0.25">
      <c r="A671" s="45">
        <v>605</v>
      </c>
      <c r="B671" s="46" t="s">
        <v>2171</v>
      </c>
      <c r="C671" s="47" t="s">
        <v>2064</v>
      </c>
      <c r="D671" s="47" t="s">
        <v>467</v>
      </c>
      <c r="E671" s="48" t="s">
        <v>2265</v>
      </c>
      <c r="F671" s="49" t="s">
        <v>2266</v>
      </c>
      <c r="G671" s="49" t="s">
        <v>2266</v>
      </c>
      <c r="H671" s="50" t="s">
        <v>2266</v>
      </c>
      <c r="I671" s="46" t="s">
        <v>439</v>
      </c>
      <c r="J671" s="46">
        <v>67</v>
      </c>
      <c r="K671" s="49">
        <v>67</v>
      </c>
      <c r="L671" s="49" t="s">
        <v>2067</v>
      </c>
      <c r="M671" s="51">
        <v>2150892</v>
      </c>
      <c r="N671" s="51">
        <f t="shared" si="134"/>
        <v>76108</v>
      </c>
      <c r="O671" s="51">
        <v>76864.695652173905</v>
      </c>
      <c r="P671" s="51">
        <v>2227000</v>
      </c>
      <c r="Q671" s="51">
        <f t="shared" si="135"/>
        <v>99924.104347826084</v>
      </c>
      <c r="R671" s="52">
        <f t="shared" si="136"/>
        <v>2250816.104347826</v>
      </c>
      <c r="S671" s="53">
        <v>2250800</v>
      </c>
      <c r="T671" s="54" t="s">
        <v>1771</v>
      </c>
      <c r="U671" s="55" t="s">
        <v>471</v>
      </c>
      <c r="V671" s="55" t="s">
        <v>1197</v>
      </c>
      <c r="W671" s="55" t="s">
        <v>173</v>
      </c>
      <c r="X671" s="56">
        <v>43294</v>
      </c>
      <c r="Y671" s="57" t="s">
        <v>7684</v>
      </c>
      <c r="Z671" s="57" t="s">
        <v>7860</v>
      </c>
      <c r="AA671" s="58">
        <v>2650000</v>
      </c>
      <c r="AB671" s="58"/>
      <c r="AC671" s="58"/>
      <c r="AD671" s="58"/>
      <c r="AE671" s="58"/>
      <c r="AF671" s="58"/>
      <c r="AG671" s="58">
        <v>3200000</v>
      </c>
      <c r="AH671" s="58"/>
      <c r="AI671" s="58"/>
      <c r="AJ671" s="58">
        <v>2527000</v>
      </c>
      <c r="AK671" s="58"/>
      <c r="AL671" s="58"/>
      <c r="AM671" s="58"/>
      <c r="AN671" s="58"/>
      <c r="AO671" s="58"/>
      <c r="AP671" s="58"/>
      <c r="AQ671" s="58">
        <v>2715000</v>
      </c>
      <c r="AR671" s="59">
        <f t="shared" si="138"/>
        <v>4</v>
      </c>
      <c r="AS671" s="59">
        <f t="shared" si="139"/>
        <v>11092000</v>
      </c>
      <c r="AT671" s="58">
        <f t="shared" si="141"/>
        <v>2773000</v>
      </c>
      <c r="AU671" s="58">
        <f t="shared" si="142"/>
        <v>2527000</v>
      </c>
      <c r="AV671" s="59">
        <f t="shared" si="143"/>
        <v>522200</v>
      </c>
      <c r="AW671" s="59">
        <f t="shared" si="137"/>
        <v>276200</v>
      </c>
      <c r="AX671" s="60">
        <f t="shared" si="140"/>
        <v>0.23200639772525333</v>
      </c>
      <c r="AY671" s="58">
        <v>2527000</v>
      </c>
    </row>
    <row r="672" spans="1:51" ht="157.5" x14ac:dyDescent="0.25">
      <c r="A672" s="45">
        <v>606</v>
      </c>
      <c r="B672" s="46" t="s">
        <v>2174</v>
      </c>
      <c r="C672" s="47" t="s">
        <v>2064</v>
      </c>
      <c r="D672" s="47" t="s">
        <v>467</v>
      </c>
      <c r="E672" s="48" t="s">
        <v>2267</v>
      </c>
      <c r="F672" s="49" t="s">
        <v>2268</v>
      </c>
      <c r="G672" s="49" t="s">
        <v>2268</v>
      </c>
      <c r="H672" s="50" t="s">
        <v>2268</v>
      </c>
      <c r="I672" s="46" t="s">
        <v>439</v>
      </c>
      <c r="J672" s="46">
        <v>67</v>
      </c>
      <c r="K672" s="49">
        <v>67</v>
      </c>
      <c r="L672" s="49" t="s">
        <v>2067</v>
      </c>
      <c r="M672" s="51">
        <v>2150892</v>
      </c>
      <c r="N672" s="51">
        <f t="shared" si="134"/>
        <v>76108</v>
      </c>
      <c r="O672" s="51">
        <v>76864.695652173905</v>
      </c>
      <c r="P672" s="51">
        <v>2227000</v>
      </c>
      <c r="Q672" s="51">
        <f t="shared" si="135"/>
        <v>99924.104347826084</v>
      </c>
      <c r="R672" s="52">
        <f t="shared" si="136"/>
        <v>2250816.104347826</v>
      </c>
      <c r="S672" s="53">
        <v>2250800</v>
      </c>
      <c r="T672" s="54" t="s">
        <v>1771</v>
      </c>
      <c r="U672" s="55" t="s">
        <v>471</v>
      </c>
      <c r="V672" s="55" t="s">
        <v>1197</v>
      </c>
      <c r="W672" s="55" t="s">
        <v>173</v>
      </c>
      <c r="X672" s="56">
        <v>43294</v>
      </c>
      <c r="Y672" s="57" t="s">
        <v>7684</v>
      </c>
      <c r="Z672" s="57" t="s">
        <v>7860</v>
      </c>
      <c r="AA672" s="58">
        <v>2650000</v>
      </c>
      <c r="AB672" s="58"/>
      <c r="AC672" s="58"/>
      <c r="AD672" s="58"/>
      <c r="AE672" s="58"/>
      <c r="AF672" s="58"/>
      <c r="AG672" s="58">
        <v>3200000</v>
      </c>
      <c r="AH672" s="58"/>
      <c r="AI672" s="58"/>
      <c r="AJ672" s="58">
        <v>2527000</v>
      </c>
      <c r="AK672" s="58"/>
      <c r="AL672" s="58"/>
      <c r="AM672" s="58"/>
      <c r="AN672" s="58"/>
      <c r="AO672" s="58"/>
      <c r="AP672" s="58"/>
      <c r="AQ672" s="58">
        <v>2715000</v>
      </c>
      <c r="AR672" s="59">
        <f t="shared" si="138"/>
        <v>4</v>
      </c>
      <c r="AS672" s="59">
        <f t="shared" si="139"/>
        <v>11092000</v>
      </c>
      <c r="AT672" s="58">
        <f t="shared" si="141"/>
        <v>2773000</v>
      </c>
      <c r="AU672" s="58">
        <f t="shared" si="142"/>
        <v>2527000</v>
      </c>
      <c r="AV672" s="59">
        <f t="shared" si="143"/>
        <v>522200</v>
      </c>
      <c r="AW672" s="59">
        <f t="shared" si="137"/>
        <v>276200</v>
      </c>
      <c r="AX672" s="60">
        <f t="shared" si="140"/>
        <v>0.23200639772525333</v>
      </c>
      <c r="AY672" s="58">
        <v>2527000</v>
      </c>
    </row>
    <row r="673" spans="1:51" ht="157.5" x14ac:dyDescent="0.25">
      <c r="A673" s="45">
        <v>607</v>
      </c>
      <c r="B673" s="46" t="s">
        <v>2177</v>
      </c>
      <c r="C673" s="47" t="s">
        <v>2064</v>
      </c>
      <c r="D673" s="47" t="s">
        <v>467</v>
      </c>
      <c r="E673" s="48" t="s">
        <v>2269</v>
      </c>
      <c r="F673" s="49" t="s">
        <v>2270</v>
      </c>
      <c r="G673" s="49" t="s">
        <v>2270</v>
      </c>
      <c r="H673" s="50" t="s">
        <v>2270</v>
      </c>
      <c r="I673" s="46" t="s">
        <v>439</v>
      </c>
      <c r="J673" s="46">
        <v>67</v>
      </c>
      <c r="K673" s="49">
        <v>67</v>
      </c>
      <c r="L673" s="49" t="s">
        <v>2067</v>
      </c>
      <c r="M673" s="51">
        <v>2150892</v>
      </c>
      <c r="N673" s="51">
        <f t="shared" ref="N673:N704" si="144">P673-M673</f>
        <v>76108</v>
      </c>
      <c r="O673" s="51">
        <v>76864.695652173905</v>
      </c>
      <c r="P673" s="51">
        <v>2227000</v>
      </c>
      <c r="Q673" s="51">
        <f t="shared" ref="Q673:Q704" si="145">+O673/1800000*2340000</f>
        <v>99924.104347826084</v>
      </c>
      <c r="R673" s="52">
        <f t="shared" ref="R673:R704" si="146">+M673+Q673</f>
        <v>2250816.104347826</v>
      </c>
      <c r="S673" s="53">
        <v>2250800</v>
      </c>
      <c r="T673" s="54" t="s">
        <v>1771</v>
      </c>
      <c r="U673" s="55" t="s">
        <v>471</v>
      </c>
      <c r="V673" s="55" t="s">
        <v>1197</v>
      </c>
      <c r="W673" s="55" t="s">
        <v>173</v>
      </c>
      <c r="X673" s="56">
        <v>43294</v>
      </c>
      <c r="Y673" s="57" t="s">
        <v>7684</v>
      </c>
      <c r="Z673" s="57" t="s">
        <v>7860</v>
      </c>
      <c r="AA673" s="58">
        <v>2650000</v>
      </c>
      <c r="AB673" s="58"/>
      <c r="AC673" s="58"/>
      <c r="AD673" s="58"/>
      <c r="AE673" s="58"/>
      <c r="AF673" s="58"/>
      <c r="AG673" s="58">
        <v>3200000</v>
      </c>
      <c r="AH673" s="58"/>
      <c r="AI673" s="58"/>
      <c r="AJ673" s="58">
        <v>2527000</v>
      </c>
      <c r="AK673" s="58"/>
      <c r="AL673" s="58"/>
      <c r="AM673" s="58"/>
      <c r="AN673" s="58"/>
      <c r="AO673" s="58"/>
      <c r="AP673" s="58"/>
      <c r="AQ673" s="58">
        <v>2715000</v>
      </c>
      <c r="AR673" s="59">
        <f t="shared" si="138"/>
        <v>4</v>
      </c>
      <c r="AS673" s="59">
        <f t="shared" si="139"/>
        <v>11092000</v>
      </c>
      <c r="AT673" s="58">
        <f t="shared" si="141"/>
        <v>2773000</v>
      </c>
      <c r="AU673" s="58">
        <f t="shared" si="142"/>
        <v>2527000</v>
      </c>
      <c r="AV673" s="59">
        <f t="shared" si="143"/>
        <v>522200</v>
      </c>
      <c r="AW673" s="59">
        <f t="shared" si="137"/>
        <v>276200</v>
      </c>
      <c r="AX673" s="60">
        <f t="shared" si="140"/>
        <v>0.23200639772525333</v>
      </c>
      <c r="AY673" s="58">
        <v>2527000</v>
      </c>
    </row>
    <row r="674" spans="1:51" ht="157.5" x14ac:dyDescent="0.25">
      <c r="A674" s="45">
        <v>608</v>
      </c>
      <c r="B674" s="46" t="s">
        <v>2180</v>
      </c>
      <c r="C674" s="47" t="s">
        <v>2064</v>
      </c>
      <c r="D674" s="47" t="s">
        <v>467</v>
      </c>
      <c r="E674" s="48" t="s">
        <v>2181</v>
      </c>
      <c r="F674" s="49" t="s">
        <v>2182</v>
      </c>
      <c r="G674" s="49" t="s">
        <v>2182</v>
      </c>
      <c r="H674" s="50" t="s">
        <v>2183</v>
      </c>
      <c r="I674" s="46" t="s">
        <v>439</v>
      </c>
      <c r="J674" s="46">
        <v>67</v>
      </c>
      <c r="K674" s="49">
        <v>67</v>
      </c>
      <c r="L674" s="49" t="s">
        <v>2067</v>
      </c>
      <c r="M674" s="51">
        <v>2150892</v>
      </c>
      <c r="N674" s="51">
        <f t="shared" si="144"/>
        <v>76108</v>
      </c>
      <c r="O674" s="51">
        <v>76864.695652173905</v>
      </c>
      <c r="P674" s="51">
        <v>2227000</v>
      </c>
      <c r="Q674" s="51">
        <f t="shared" si="145"/>
        <v>99924.104347826084</v>
      </c>
      <c r="R674" s="52">
        <f t="shared" si="146"/>
        <v>2250816.104347826</v>
      </c>
      <c r="S674" s="53">
        <v>2250800</v>
      </c>
      <c r="T674" s="54" t="s">
        <v>1805</v>
      </c>
      <c r="U674" s="55" t="s">
        <v>471</v>
      </c>
      <c r="V674" s="55" t="s">
        <v>1197</v>
      </c>
      <c r="W674" s="55" t="s">
        <v>173</v>
      </c>
      <c r="X674" s="56">
        <v>43294</v>
      </c>
      <c r="Y674" s="57" t="s">
        <v>7684</v>
      </c>
      <c r="Z674" s="57"/>
      <c r="AA674" s="58">
        <v>2650000</v>
      </c>
      <c r="AB674" s="58"/>
      <c r="AC674" s="58"/>
      <c r="AD674" s="58"/>
      <c r="AE674" s="58"/>
      <c r="AF674" s="58"/>
      <c r="AG674" s="58">
        <v>3200000</v>
      </c>
      <c r="AH674" s="58"/>
      <c r="AI674" s="58"/>
      <c r="AJ674" s="58">
        <v>2527000</v>
      </c>
      <c r="AK674" s="58"/>
      <c r="AL674" s="58"/>
      <c r="AM674" s="58"/>
      <c r="AN674" s="58"/>
      <c r="AO674" s="58"/>
      <c r="AP674" s="58"/>
      <c r="AQ674" s="58">
        <v>2715000</v>
      </c>
      <c r="AR674" s="59">
        <f t="shared" si="138"/>
        <v>4</v>
      </c>
      <c r="AS674" s="59">
        <f t="shared" si="139"/>
        <v>11092000</v>
      </c>
      <c r="AT674" s="58">
        <f t="shared" si="141"/>
        <v>2773000</v>
      </c>
      <c r="AU674" s="58">
        <f t="shared" si="142"/>
        <v>2527000</v>
      </c>
      <c r="AV674" s="59">
        <f t="shared" si="143"/>
        <v>522200</v>
      </c>
      <c r="AW674" s="59">
        <f t="shared" si="137"/>
        <v>276200</v>
      </c>
      <c r="AX674" s="60">
        <f t="shared" si="140"/>
        <v>0.23200639772525333</v>
      </c>
      <c r="AY674" s="58">
        <v>2527000</v>
      </c>
    </row>
    <row r="675" spans="1:51" ht="157.5" x14ac:dyDescent="0.25">
      <c r="A675" s="45">
        <v>609</v>
      </c>
      <c r="B675" s="46" t="s">
        <v>2184</v>
      </c>
      <c r="C675" s="47" t="s">
        <v>2064</v>
      </c>
      <c r="D675" s="47" t="s">
        <v>467</v>
      </c>
      <c r="E675" s="48" t="s">
        <v>2271</v>
      </c>
      <c r="F675" s="49" t="s">
        <v>2272</v>
      </c>
      <c r="G675" s="49" t="s">
        <v>2273</v>
      </c>
      <c r="H675" s="50" t="s">
        <v>2272</v>
      </c>
      <c r="I675" s="46" t="s">
        <v>439</v>
      </c>
      <c r="J675" s="46">
        <v>67</v>
      </c>
      <c r="K675" s="49">
        <v>67</v>
      </c>
      <c r="L675" s="49" t="s">
        <v>2067</v>
      </c>
      <c r="M675" s="51">
        <v>2150892</v>
      </c>
      <c r="N675" s="51">
        <f t="shared" si="144"/>
        <v>76108</v>
      </c>
      <c r="O675" s="51">
        <v>76864.695652173905</v>
      </c>
      <c r="P675" s="51">
        <v>2227000</v>
      </c>
      <c r="Q675" s="51">
        <f t="shared" si="145"/>
        <v>99924.104347826084</v>
      </c>
      <c r="R675" s="52">
        <f t="shared" si="146"/>
        <v>2250816.104347826</v>
      </c>
      <c r="S675" s="53">
        <v>2250800</v>
      </c>
      <c r="T675" s="54" t="s">
        <v>1805</v>
      </c>
      <c r="U675" s="55" t="s">
        <v>471</v>
      </c>
      <c r="V675" s="55" t="s">
        <v>1197</v>
      </c>
      <c r="W675" s="55" t="s">
        <v>173</v>
      </c>
      <c r="X675" s="56">
        <v>43294</v>
      </c>
      <c r="Y675" s="57" t="s">
        <v>7684</v>
      </c>
      <c r="Z675" s="57" t="s">
        <v>7860</v>
      </c>
      <c r="AA675" s="58">
        <v>2650000</v>
      </c>
      <c r="AB675" s="58"/>
      <c r="AC675" s="58"/>
      <c r="AD675" s="58"/>
      <c r="AE675" s="58"/>
      <c r="AF675" s="58"/>
      <c r="AG675" s="58">
        <v>3200000</v>
      </c>
      <c r="AH675" s="58"/>
      <c r="AI675" s="58"/>
      <c r="AJ675" s="58">
        <v>2527000</v>
      </c>
      <c r="AK675" s="58"/>
      <c r="AL675" s="58"/>
      <c r="AM675" s="58"/>
      <c r="AN675" s="58"/>
      <c r="AO675" s="58"/>
      <c r="AP675" s="58"/>
      <c r="AQ675" s="58">
        <v>2715000</v>
      </c>
      <c r="AR675" s="59">
        <f t="shared" si="138"/>
        <v>4</v>
      </c>
      <c r="AS675" s="59">
        <f t="shared" si="139"/>
        <v>11092000</v>
      </c>
      <c r="AT675" s="58">
        <f t="shared" si="141"/>
        <v>2773000</v>
      </c>
      <c r="AU675" s="58">
        <f t="shared" si="142"/>
        <v>2527000</v>
      </c>
      <c r="AV675" s="59">
        <f t="shared" si="143"/>
        <v>522200</v>
      </c>
      <c r="AW675" s="59">
        <f t="shared" si="137"/>
        <v>276200</v>
      </c>
      <c r="AX675" s="60">
        <f t="shared" si="140"/>
        <v>0.23200639772525333</v>
      </c>
      <c r="AY675" s="58">
        <v>2527000</v>
      </c>
    </row>
    <row r="676" spans="1:51" ht="157.5" x14ac:dyDescent="0.25">
      <c r="A676" s="45">
        <v>610</v>
      </c>
      <c r="B676" s="46" t="s">
        <v>2188</v>
      </c>
      <c r="C676" s="47" t="s">
        <v>2064</v>
      </c>
      <c r="D676" s="47" t="s">
        <v>467</v>
      </c>
      <c r="E676" s="48" t="s">
        <v>2274</v>
      </c>
      <c r="F676" s="49" t="s">
        <v>2275</v>
      </c>
      <c r="G676" s="49" t="s">
        <v>2275</v>
      </c>
      <c r="H676" s="50" t="s">
        <v>2275</v>
      </c>
      <c r="I676" s="46" t="s">
        <v>439</v>
      </c>
      <c r="J676" s="46">
        <v>67</v>
      </c>
      <c r="K676" s="49">
        <v>67</v>
      </c>
      <c r="L676" s="49" t="s">
        <v>2067</v>
      </c>
      <c r="M676" s="51">
        <v>2150892</v>
      </c>
      <c r="N676" s="51">
        <f t="shared" si="144"/>
        <v>76108</v>
      </c>
      <c r="O676" s="51">
        <v>76864.695652173905</v>
      </c>
      <c r="P676" s="51">
        <v>2227000</v>
      </c>
      <c r="Q676" s="51">
        <f t="shared" si="145"/>
        <v>99924.104347826084</v>
      </c>
      <c r="R676" s="52">
        <f t="shared" si="146"/>
        <v>2250816.104347826</v>
      </c>
      <c r="S676" s="53">
        <v>2250800</v>
      </c>
      <c r="T676" s="54" t="s">
        <v>1805</v>
      </c>
      <c r="U676" s="55" t="s">
        <v>471</v>
      </c>
      <c r="V676" s="55" t="s">
        <v>1197</v>
      </c>
      <c r="W676" s="55" t="s">
        <v>173</v>
      </c>
      <c r="X676" s="56">
        <v>43294</v>
      </c>
      <c r="Y676" s="57" t="s">
        <v>7684</v>
      </c>
      <c r="Z676" s="57" t="s">
        <v>7860</v>
      </c>
      <c r="AA676" s="58">
        <v>2650000</v>
      </c>
      <c r="AB676" s="58"/>
      <c r="AC676" s="58"/>
      <c r="AD676" s="58"/>
      <c r="AE676" s="58"/>
      <c r="AF676" s="58"/>
      <c r="AG676" s="58">
        <v>3200000</v>
      </c>
      <c r="AH676" s="58"/>
      <c r="AI676" s="58"/>
      <c r="AJ676" s="58">
        <v>2527000</v>
      </c>
      <c r="AK676" s="58"/>
      <c r="AL676" s="58"/>
      <c r="AM676" s="58"/>
      <c r="AN676" s="58"/>
      <c r="AO676" s="58"/>
      <c r="AP676" s="58"/>
      <c r="AQ676" s="58">
        <v>2715000</v>
      </c>
      <c r="AR676" s="59">
        <f t="shared" si="138"/>
        <v>4</v>
      </c>
      <c r="AS676" s="59">
        <f t="shared" si="139"/>
        <v>11092000</v>
      </c>
      <c r="AT676" s="58">
        <f t="shared" si="141"/>
        <v>2773000</v>
      </c>
      <c r="AU676" s="58">
        <f t="shared" si="142"/>
        <v>2527000</v>
      </c>
      <c r="AV676" s="59">
        <f t="shared" si="143"/>
        <v>522200</v>
      </c>
      <c r="AW676" s="59">
        <f t="shared" si="137"/>
        <v>276200</v>
      </c>
      <c r="AX676" s="60">
        <f t="shared" si="140"/>
        <v>0.23200639772525333</v>
      </c>
      <c r="AY676" s="58">
        <v>2527000</v>
      </c>
    </row>
    <row r="677" spans="1:51" ht="47.25" x14ac:dyDescent="0.25">
      <c r="A677" s="45">
        <v>567</v>
      </c>
      <c r="B677" s="46" t="s">
        <v>2164</v>
      </c>
      <c r="C677" s="47" t="s">
        <v>2064</v>
      </c>
      <c r="D677" s="47" t="s">
        <v>467</v>
      </c>
      <c r="E677" s="62">
        <v>18.701000000000001</v>
      </c>
      <c r="F677" s="49" t="s">
        <v>2165</v>
      </c>
      <c r="G677" s="49" t="s">
        <v>2166</v>
      </c>
      <c r="H677" s="50" t="s">
        <v>2165</v>
      </c>
      <c r="I677" s="46"/>
      <c r="J677" s="46">
        <v>67</v>
      </c>
      <c r="K677" s="49">
        <v>67</v>
      </c>
      <c r="L677" s="49" t="s">
        <v>2067</v>
      </c>
      <c r="M677" s="51">
        <v>2150892</v>
      </c>
      <c r="N677" s="51">
        <f t="shared" si="144"/>
        <v>76108</v>
      </c>
      <c r="O677" s="51">
        <v>76864.695652173905</v>
      </c>
      <c r="P677" s="51">
        <v>2227000</v>
      </c>
      <c r="Q677" s="51">
        <f t="shared" si="145"/>
        <v>99924.104347826084</v>
      </c>
      <c r="R677" s="52">
        <f t="shared" si="146"/>
        <v>2250816.104347826</v>
      </c>
      <c r="S677" s="53">
        <v>2250800</v>
      </c>
      <c r="T677" s="54">
        <v>0</v>
      </c>
      <c r="U677" s="55" t="s">
        <v>471</v>
      </c>
      <c r="V677" s="55" t="s">
        <v>1197</v>
      </c>
      <c r="W677" s="55" t="s">
        <v>173</v>
      </c>
      <c r="X677" s="56">
        <v>43294</v>
      </c>
      <c r="Y677" s="57" t="str">
        <f>VLOOKUP(B677,'[2]DVKT TYC (đang phê duyệt)'!$B$6:$Z$119,25,0)</f>
        <v>Đang đề nghị phê duyệt</v>
      </c>
      <c r="Z677" s="57"/>
      <c r="AA677" s="58"/>
      <c r="AB677" s="58"/>
      <c r="AC677" s="58"/>
      <c r="AD677" s="58"/>
      <c r="AE677" s="58"/>
      <c r="AF677" s="58"/>
      <c r="AG677" s="58"/>
      <c r="AH677" s="58">
        <v>2918000</v>
      </c>
      <c r="AI677" s="58"/>
      <c r="AJ677" s="58">
        <v>2527000</v>
      </c>
      <c r="AK677" s="58"/>
      <c r="AL677" s="58"/>
      <c r="AM677" s="58"/>
      <c r="AN677" s="58"/>
      <c r="AO677" s="58"/>
      <c r="AP677" s="58"/>
      <c r="AQ677" s="58">
        <v>2715000</v>
      </c>
      <c r="AR677" s="59">
        <f t="shared" si="138"/>
        <v>3</v>
      </c>
      <c r="AS677" s="59">
        <f t="shared" si="139"/>
        <v>8160000</v>
      </c>
      <c r="AT677" s="58">
        <f t="shared" si="141"/>
        <v>2720000</v>
      </c>
      <c r="AU677" s="58">
        <f t="shared" si="142"/>
        <v>2527000</v>
      </c>
      <c r="AV677" s="59">
        <f t="shared" si="143"/>
        <v>469200</v>
      </c>
      <c r="AW677" s="59">
        <f>AT677-S677</f>
        <v>469200</v>
      </c>
      <c r="AX677" s="60">
        <f t="shared" si="140"/>
        <v>0.2084592145015105</v>
      </c>
      <c r="AY677" s="58">
        <v>2527000</v>
      </c>
    </row>
    <row r="678" spans="1:51" ht="110.25" x14ac:dyDescent="0.25">
      <c r="A678" s="45">
        <v>510</v>
      </c>
      <c r="B678" s="46" t="s">
        <v>1975</v>
      </c>
      <c r="C678" s="47" t="s">
        <v>1947</v>
      </c>
      <c r="D678" s="47" t="s">
        <v>467</v>
      </c>
      <c r="E678" s="62">
        <v>18.582999999999998</v>
      </c>
      <c r="F678" s="49" t="s">
        <v>1976</v>
      </c>
      <c r="G678" s="49" t="s">
        <v>1976</v>
      </c>
      <c r="H678" s="50" t="s">
        <v>1976</v>
      </c>
      <c r="I678" s="46" t="s">
        <v>626</v>
      </c>
      <c r="J678" s="46">
        <v>61</v>
      </c>
      <c r="K678" s="49">
        <v>61</v>
      </c>
      <c r="L678" s="49" t="s">
        <v>1949</v>
      </c>
      <c r="M678" s="51">
        <v>1575000</v>
      </c>
      <c r="N678" s="51">
        <f t="shared" si="144"/>
        <v>638000</v>
      </c>
      <c r="O678" s="51">
        <v>638608.69565217395</v>
      </c>
      <c r="P678" s="51">
        <v>2213000</v>
      </c>
      <c r="Q678" s="51">
        <f t="shared" si="145"/>
        <v>830191.30434782617</v>
      </c>
      <c r="R678" s="52">
        <f t="shared" si="146"/>
        <v>2405191.3043478262</v>
      </c>
      <c r="S678" s="53">
        <v>2405100</v>
      </c>
      <c r="T678" s="54">
        <v>0</v>
      </c>
      <c r="U678" s="55" t="s">
        <v>471</v>
      </c>
      <c r="V678" s="55" t="s">
        <v>1197</v>
      </c>
      <c r="W678" s="55" t="s">
        <v>173</v>
      </c>
      <c r="X678" s="56">
        <v>43294</v>
      </c>
      <c r="Y678" s="57" t="e">
        <f>VLOOKUP(B678,'[2]DVKT TYC (đang phê duyệt)'!$B$6:$Z$119,25,0)</f>
        <v>#N/A</v>
      </c>
      <c r="Z678" s="57" t="s">
        <v>7860</v>
      </c>
      <c r="AA678" s="58"/>
      <c r="AB678" s="58"/>
      <c r="AC678" s="58"/>
      <c r="AD678" s="58"/>
      <c r="AE678" s="58"/>
      <c r="AF678" s="58"/>
      <c r="AG678" s="58">
        <v>16000000</v>
      </c>
      <c r="AH678" s="58">
        <v>6315000</v>
      </c>
      <c r="AI678" s="58"/>
      <c r="AJ678" s="58"/>
      <c r="AK678" s="58"/>
      <c r="AL678" s="58"/>
      <c r="AM678" s="58"/>
      <c r="AN678" s="58"/>
      <c r="AO678" s="58"/>
      <c r="AP678" s="58"/>
      <c r="AQ678" s="58">
        <v>2975000</v>
      </c>
      <c r="AR678" s="59">
        <f t="shared" si="138"/>
        <v>3</v>
      </c>
      <c r="AS678" s="59">
        <f t="shared" si="139"/>
        <v>25290000</v>
      </c>
      <c r="AT678" s="58">
        <f t="shared" si="141"/>
        <v>8430000</v>
      </c>
      <c r="AU678" s="58">
        <f t="shared" si="142"/>
        <v>2975000</v>
      </c>
      <c r="AV678" s="59">
        <f t="shared" si="143"/>
        <v>6024900</v>
      </c>
      <c r="AW678" s="59">
        <f>AT678-S678</f>
        <v>6024900</v>
      </c>
      <c r="AX678" s="60">
        <f t="shared" si="140"/>
        <v>2.5050517649993762</v>
      </c>
      <c r="AY678" s="58">
        <v>2975000</v>
      </c>
    </row>
    <row r="679" spans="1:51" ht="31.5" x14ac:dyDescent="0.25">
      <c r="A679" s="45">
        <v>1310</v>
      </c>
      <c r="B679" s="46" t="s">
        <v>4410</v>
      </c>
      <c r="C679" s="47" t="s">
        <v>4411</v>
      </c>
      <c r="D679" s="47" t="s">
        <v>1945</v>
      </c>
      <c r="E679" s="48" t="s">
        <v>4412</v>
      </c>
      <c r="F679" s="49" t="s">
        <v>4413</v>
      </c>
      <c r="G679" s="49" t="s">
        <v>4413</v>
      </c>
      <c r="H679" s="50" t="s">
        <v>4413</v>
      </c>
      <c r="I679" s="46" t="s">
        <v>499</v>
      </c>
      <c r="J679" s="46">
        <v>617</v>
      </c>
      <c r="K679" s="49">
        <v>617</v>
      </c>
      <c r="L679" s="49" t="s">
        <v>4413</v>
      </c>
      <c r="M679" s="51">
        <v>2027000</v>
      </c>
      <c r="N679" s="51">
        <f t="shared" si="144"/>
        <v>200000</v>
      </c>
      <c r="O679" s="51">
        <v>200347.82608695599</v>
      </c>
      <c r="P679" s="51">
        <v>2227000</v>
      </c>
      <c r="Q679" s="51">
        <f t="shared" si="145"/>
        <v>260452.17391304276</v>
      </c>
      <c r="R679" s="52">
        <f t="shared" si="146"/>
        <v>2287452.173913043</v>
      </c>
      <c r="S679" s="53">
        <v>2287400</v>
      </c>
      <c r="T679" s="54" t="s">
        <v>4157</v>
      </c>
      <c r="U679" s="55" t="s">
        <v>90</v>
      </c>
      <c r="V679" s="55" t="s">
        <v>23</v>
      </c>
      <c r="W679" s="55" t="s">
        <v>24</v>
      </c>
      <c r="X679" s="56">
        <v>43294</v>
      </c>
      <c r="Y679" s="57" t="s">
        <v>7684</v>
      </c>
      <c r="Z679" s="57"/>
      <c r="AA679" s="58"/>
      <c r="AB679" s="58"/>
      <c r="AC679" s="58"/>
      <c r="AD679" s="58">
        <v>3287400</v>
      </c>
      <c r="AE679" s="58"/>
      <c r="AF679" s="58"/>
      <c r="AG679" s="58"/>
      <c r="AH679" s="58"/>
      <c r="AI679" s="58"/>
      <c r="AJ679" s="58"/>
      <c r="AK679" s="58"/>
      <c r="AL679" s="58"/>
      <c r="AM679" s="58">
        <v>3829000</v>
      </c>
      <c r="AN679" s="58"/>
      <c r="AO679" s="58"/>
      <c r="AP679" s="58"/>
      <c r="AQ679" s="58">
        <v>3233000</v>
      </c>
      <c r="AR679" s="59">
        <f t="shared" si="138"/>
        <v>3</v>
      </c>
      <c r="AS679" s="59">
        <f t="shared" si="139"/>
        <v>10349400</v>
      </c>
      <c r="AT679" s="58">
        <f t="shared" si="141"/>
        <v>3449800</v>
      </c>
      <c r="AU679" s="58">
        <f t="shared" si="142"/>
        <v>3233000</v>
      </c>
      <c r="AV679" s="59">
        <f t="shared" si="143"/>
        <v>1162400</v>
      </c>
      <c r="AW679" s="59">
        <f t="shared" ref="AW679:AW692" si="147">AU679-S679</f>
        <v>945600</v>
      </c>
      <c r="AX679" s="60">
        <f t="shared" si="140"/>
        <v>0.50817522077467858</v>
      </c>
      <c r="AY679" s="58">
        <v>3233000</v>
      </c>
    </row>
    <row r="680" spans="1:51" x14ac:dyDescent="0.25">
      <c r="A680" s="45">
        <v>1367</v>
      </c>
      <c r="B680" s="46" t="s">
        <v>315</v>
      </c>
      <c r="C680" s="47" t="s">
        <v>316</v>
      </c>
      <c r="D680" s="47" t="s">
        <v>1945</v>
      </c>
      <c r="E680" s="48" t="s">
        <v>317</v>
      </c>
      <c r="F680" s="49" t="s">
        <v>318</v>
      </c>
      <c r="G680" s="49" t="s">
        <v>318</v>
      </c>
      <c r="H680" s="50" t="s">
        <v>318</v>
      </c>
      <c r="I680" s="46" t="s">
        <v>21</v>
      </c>
      <c r="J680" s="46">
        <v>681</v>
      </c>
      <c r="K680" s="49">
        <v>681</v>
      </c>
      <c r="L680" s="49" t="s">
        <v>318</v>
      </c>
      <c r="M680" s="51">
        <v>1854000</v>
      </c>
      <c r="N680" s="51">
        <f t="shared" si="144"/>
        <v>577000</v>
      </c>
      <c r="O680" s="51">
        <v>577565.21739130397</v>
      </c>
      <c r="P680" s="51">
        <v>2431000</v>
      </c>
      <c r="Q680" s="51">
        <f t="shared" si="145"/>
        <v>750834.7826086951</v>
      </c>
      <c r="R680" s="52">
        <f t="shared" si="146"/>
        <v>2604834.7826086953</v>
      </c>
      <c r="S680" s="53">
        <v>2604800</v>
      </c>
      <c r="T680" s="54">
        <v>0</v>
      </c>
      <c r="U680" s="55" t="s">
        <v>26</v>
      </c>
      <c r="V680" s="55" t="s">
        <v>201</v>
      </c>
      <c r="W680" s="55" t="s">
        <v>27</v>
      </c>
      <c r="X680" s="56">
        <v>43294</v>
      </c>
      <c r="Y680" s="57" t="s">
        <v>7684</v>
      </c>
      <c r="Z680" s="57"/>
      <c r="AA680" s="58">
        <v>5090000</v>
      </c>
      <c r="AB680" s="58"/>
      <c r="AC680" s="58"/>
      <c r="AD680" s="58">
        <v>4604800</v>
      </c>
      <c r="AE680" s="58"/>
      <c r="AF680" s="58"/>
      <c r="AG680" s="58">
        <v>4000000</v>
      </c>
      <c r="AH680" s="58" t="s">
        <v>7673</v>
      </c>
      <c r="AI680" s="58"/>
      <c r="AJ680" s="58"/>
      <c r="AK680" s="58"/>
      <c r="AL680" s="58">
        <v>4189000</v>
      </c>
      <c r="AM680" s="58"/>
      <c r="AN680" s="58"/>
      <c r="AO680" s="58"/>
      <c r="AP680" s="58"/>
      <c r="AQ680" s="58">
        <v>3335000</v>
      </c>
      <c r="AR680" s="59">
        <f t="shared" si="138"/>
        <v>5</v>
      </c>
      <c r="AS680" s="59">
        <f t="shared" si="139"/>
        <v>21218800</v>
      </c>
      <c r="AT680" s="58">
        <f t="shared" si="141"/>
        <v>4243800</v>
      </c>
      <c r="AU680" s="58">
        <f t="shared" si="142"/>
        <v>3335000</v>
      </c>
      <c r="AV680" s="59">
        <f t="shared" si="143"/>
        <v>1639000</v>
      </c>
      <c r="AW680" s="59">
        <f t="shared" si="147"/>
        <v>730200</v>
      </c>
      <c r="AX680" s="60">
        <f t="shared" si="140"/>
        <v>0.62922297297297303</v>
      </c>
      <c r="AY680" s="58">
        <v>3335000</v>
      </c>
    </row>
    <row r="681" spans="1:51" ht="47.25" x14ac:dyDescent="0.25">
      <c r="A681" s="45">
        <v>1329</v>
      </c>
      <c r="B681" s="46" t="s">
        <v>240</v>
      </c>
      <c r="C681" s="47" t="s">
        <v>238</v>
      </c>
      <c r="D681" s="47" t="s">
        <v>1945</v>
      </c>
      <c r="E681" s="48" t="s">
        <v>241</v>
      </c>
      <c r="F681" s="49" t="s">
        <v>239</v>
      </c>
      <c r="G681" s="49" t="s">
        <v>239</v>
      </c>
      <c r="H681" s="50" t="s">
        <v>239</v>
      </c>
      <c r="I681" s="46" t="s">
        <v>30</v>
      </c>
      <c r="J681" s="46">
        <v>638</v>
      </c>
      <c r="K681" s="49">
        <v>638</v>
      </c>
      <c r="L681" s="49" t="s">
        <v>239</v>
      </c>
      <c r="M681" s="51">
        <v>2225000</v>
      </c>
      <c r="N681" s="51">
        <f t="shared" si="144"/>
        <v>468000</v>
      </c>
      <c r="O681" s="51">
        <v>468000</v>
      </c>
      <c r="P681" s="51">
        <v>2693000</v>
      </c>
      <c r="Q681" s="51">
        <f t="shared" si="145"/>
        <v>608400</v>
      </c>
      <c r="R681" s="52">
        <f t="shared" si="146"/>
        <v>2833400</v>
      </c>
      <c r="S681" s="53">
        <v>2833400</v>
      </c>
      <c r="T681" s="54" t="s">
        <v>4179</v>
      </c>
      <c r="U681" s="55" t="s">
        <v>22</v>
      </c>
      <c r="V681" s="55" t="s">
        <v>23</v>
      </c>
      <c r="W681" s="55" t="s">
        <v>24</v>
      </c>
      <c r="X681" s="56">
        <v>43294</v>
      </c>
      <c r="Y681" s="57" t="s">
        <v>7684</v>
      </c>
      <c r="Z681" s="57"/>
      <c r="AA681" s="58"/>
      <c r="AB681" s="58"/>
      <c r="AC681" s="58"/>
      <c r="AD681" s="58">
        <v>4833400</v>
      </c>
      <c r="AE681" s="58"/>
      <c r="AF681" s="58"/>
      <c r="AG681" s="58"/>
      <c r="AH681" s="58"/>
      <c r="AI681" s="58"/>
      <c r="AJ681" s="58"/>
      <c r="AK681" s="58"/>
      <c r="AL681" s="58"/>
      <c r="AM681" s="58">
        <v>11363000</v>
      </c>
      <c r="AN681" s="58"/>
      <c r="AO681" s="58"/>
      <c r="AP681" s="58"/>
      <c r="AQ681" s="58">
        <v>3786000</v>
      </c>
      <c r="AR681" s="59">
        <f t="shared" si="138"/>
        <v>3</v>
      </c>
      <c r="AS681" s="59">
        <f t="shared" si="139"/>
        <v>19982400</v>
      </c>
      <c r="AT681" s="58">
        <f t="shared" si="141"/>
        <v>6660800</v>
      </c>
      <c r="AU681" s="58">
        <f t="shared" si="142"/>
        <v>3786000</v>
      </c>
      <c r="AV681" s="59">
        <f t="shared" si="143"/>
        <v>3827400</v>
      </c>
      <c r="AW681" s="59">
        <f t="shared" si="147"/>
        <v>952600</v>
      </c>
      <c r="AX681" s="60">
        <f t="shared" si="140"/>
        <v>1.3508152749347073</v>
      </c>
      <c r="AY681" s="58">
        <v>3786000</v>
      </c>
    </row>
    <row r="682" spans="1:51" ht="31.5" x14ac:dyDescent="0.25">
      <c r="A682" s="45">
        <v>1917</v>
      </c>
      <c r="B682" s="46" t="s">
        <v>6212</v>
      </c>
      <c r="C682" s="47" t="s">
        <v>6210</v>
      </c>
      <c r="D682" s="47" t="s">
        <v>4315</v>
      </c>
      <c r="E682" s="48" t="s">
        <v>6213</v>
      </c>
      <c r="F682" s="49" t="s">
        <v>6214</v>
      </c>
      <c r="G682" s="49" t="s">
        <v>6214</v>
      </c>
      <c r="H682" s="50" t="s">
        <v>6214</v>
      </c>
      <c r="I682" s="46" t="s">
        <v>25</v>
      </c>
      <c r="J682" s="46">
        <v>1079</v>
      </c>
      <c r="K682" s="49">
        <v>1079</v>
      </c>
      <c r="L682" s="49" t="s">
        <v>6211</v>
      </c>
      <c r="M682" s="51">
        <v>2200000</v>
      </c>
      <c r="N682" s="51">
        <f t="shared" si="144"/>
        <v>536000</v>
      </c>
      <c r="O682" s="51">
        <v>536869.56521739101</v>
      </c>
      <c r="P682" s="51">
        <v>2736000</v>
      </c>
      <c r="Q682" s="51">
        <f t="shared" si="145"/>
        <v>697930.43478260841</v>
      </c>
      <c r="R682" s="52">
        <f t="shared" si="146"/>
        <v>2897930.4347826084</v>
      </c>
      <c r="S682" s="53">
        <v>2897900</v>
      </c>
      <c r="T682" s="54">
        <v>0</v>
      </c>
      <c r="U682" s="55" t="s">
        <v>26</v>
      </c>
      <c r="V682" s="55" t="s">
        <v>421</v>
      </c>
      <c r="W682" s="55" t="s">
        <v>27</v>
      </c>
      <c r="X682" s="56">
        <v>43294</v>
      </c>
      <c r="Y682" s="57" t="s">
        <v>7684</v>
      </c>
      <c r="Z682" s="57"/>
      <c r="AA682" s="58"/>
      <c r="AB682" s="58"/>
      <c r="AC682" s="58"/>
      <c r="AD682" s="58"/>
      <c r="AE682" s="58"/>
      <c r="AF682" s="58"/>
      <c r="AG682" s="58">
        <v>5100000</v>
      </c>
      <c r="AH682" s="58">
        <v>9172000</v>
      </c>
      <c r="AI682" s="58"/>
      <c r="AJ682" s="58"/>
      <c r="AK682" s="58"/>
      <c r="AL682" s="58"/>
      <c r="AM682" s="58"/>
      <c r="AN682" s="58"/>
      <c r="AO682" s="58"/>
      <c r="AP682" s="58"/>
      <c r="AQ682" s="58">
        <v>3815000</v>
      </c>
      <c r="AR682" s="59">
        <f t="shared" si="138"/>
        <v>3</v>
      </c>
      <c r="AS682" s="59">
        <f t="shared" si="139"/>
        <v>18087000</v>
      </c>
      <c r="AT682" s="58">
        <f t="shared" si="141"/>
        <v>6029000</v>
      </c>
      <c r="AU682" s="58">
        <f t="shared" si="142"/>
        <v>3815000</v>
      </c>
      <c r="AV682" s="59">
        <f t="shared" si="143"/>
        <v>3131100</v>
      </c>
      <c r="AW682" s="59">
        <f t="shared" si="147"/>
        <v>917100</v>
      </c>
      <c r="AX682" s="60">
        <f t="shared" si="140"/>
        <v>1.0804720659788121</v>
      </c>
      <c r="AY682" s="58">
        <v>3815000</v>
      </c>
    </row>
    <row r="683" spans="1:51" ht="31.5" x14ac:dyDescent="0.25">
      <c r="A683" s="45">
        <v>1919</v>
      </c>
      <c r="B683" s="46" t="s">
        <v>6218</v>
      </c>
      <c r="C683" s="47" t="s">
        <v>6210</v>
      </c>
      <c r="D683" s="47" t="s">
        <v>4315</v>
      </c>
      <c r="E683" s="48" t="s">
        <v>6219</v>
      </c>
      <c r="F683" s="49" t="s">
        <v>6217</v>
      </c>
      <c r="G683" s="49" t="s">
        <v>6217</v>
      </c>
      <c r="H683" s="50" t="s">
        <v>6217</v>
      </c>
      <c r="I683" s="46" t="s">
        <v>25</v>
      </c>
      <c r="J683" s="46">
        <v>1079</v>
      </c>
      <c r="K683" s="49">
        <v>1079</v>
      </c>
      <c r="L683" s="49" t="s">
        <v>6211</v>
      </c>
      <c r="M683" s="51">
        <v>2200000</v>
      </c>
      <c r="N683" s="51">
        <f t="shared" si="144"/>
        <v>536000</v>
      </c>
      <c r="O683" s="51">
        <v>536869.56521739101</v>
      </c>
      <c r="P683" s="51">
        <v>2736000</v>
      </c>
      <c r="Q683" s="51">
        <f t="shared" si="145"/>
        <v>697930.43478260841</v>
      </c>
      <c r="R683" s="52">
        <f t="shared" si="146"/>
        <v>2897930.4347826084</v>
      </c>
      <c r="S683" s="53">
        <v>2897900</v>
      </c>
      <c r="T683" s="54">
        <v>0</v>
      </c>
      <c r="U683" s="55" t="s">
        <v>26</v>
      </c>
      <c r="V683" s="55" t="s">
        <v>421</v>
      </c>
      <c r="W683" s="55" t="s">
        <v>27</v>
      </c>
      <c r="X683" s="56">
        <v>43294</v>
      </c>
      <c r="Y683" s="57" t="s">
        <v>7684</v>
      </c>
      <c r="Z683" s="57"/>
      <c r="AA683" s="58"/>
      <c r="AB683" s="58"/>
      <c r="AC683" s="58"/>
      <c r="AD683" s="58"/>
      <c r="AE683" s="58"/>
      <c r="AF683" s="58"/>
      <c r="AG683" s="58">
        <v>5100000</v>
      </c>
      <c r="AH683" s="58">
        <v>9172000</v>
      </c>
      <c r="AI683" s="58"/>
      <c r="AJ683" s="58"/>
      <c r="AK683" s="58"/>
      <c r="AL683" s="58"/>
      <c r="AM683" s="58"/>
      <c r="AN683" s="58"/>
      <c r="AO683" s="58"/>
      <c r="AP683" s="58"/>
      <c r="AQ683" s="58">
        <v>3815000</v>
      </c>
      <c r="AR683" s="59">
        <f t="shared" si="138"/>
        <v>3</v>
      </c>
      <c r="AS683" s="59">
        <f t="shared" si="139"/>
        <v>18087000</v>
      </c>
      <c r="AT683" s="58">
        <f t="shared" si="141"/>
        <v>6029000</v>
      </c>
      <c r="AU683" s="58">
        <f t="shared" si="142"/>
        <v>3815000</v>
      </c>
      <c r="AV683" s="59">
        <f t="shared" si="143"/>
        <v>3131100</v>
      </c>
      <c r="AW683" s="59">
        <f t="shared" si="147"/>
        <v>917100</v>
      </c>
      <c r="AX683" s="60">
        <f t="shared" si="140"/>
        <v>1.0804720659788121</v>
      </c>
      <c r="AY683" s="58">
        <v>3815000</v>
      </c>
    </row>
    <row r="684" spans="1:51" ht="31.5" x14ac:dyDescent="0.25">
      <c r="A684" s="45">
        <v>1920</v>
      </c>
      <c r="B684" s="46" t="s">
        <v>6220</v>
      </c>
      <c r="C684" s="47" t="s">
        <v>6210</v>
      </c>
      <c r="D684" s="47" t="s">
        <v>4315</v>
      </c>
      <c r="E684" s="48" t="s">
        <v>6221</v>
      </c>
      <c r="F684" s="49" t="s">
        <v>6222</v>
      </c>
      <c r="G684" s="49" t="s">
        <v>6222</v>
      </c>
      <c r="H684" s="50" t="s">
        <v>6222</v>
      </c>
      <c r="I684" s="46" t="s">
        <v>25</v>
      </c>
      <c r="J684" s="46">
        <v>1079</v>
      </c>
      <c r="K684" s="49">
        <v>1079</v>
      </c>
      <c r="L684" s="49" t="s">
        <v>6211</v>
      </c>
      <c r="M684" s="51">
        <v>2200000</v>
      </c>
      <c r="N684" s="51">
        <f t="shared" si="144"/>
        <v>536000</v>
      </c>
      <c r="O684" s="51">
        <v>536869.56521739101</v>
      </c>
      <c r="P684" s="51">
        <v>2736000</v>
      </c>
      <c r="Q684" s="51">
        <f t="shared" si="145"/>
        <v>697930.43478260841</v>
      </c>
      <c r="R684" s="52">
        <f t="shared" si="146"/>
        <v>2897930.4347826084</v>
      </c>
      <c r="S684" s="53">
        <v>2897900</v>
      </c>
      <c r="T684" s="54">
        <v>0</v>
      </c>
      <c r="U684" s="55" t="s">
        <v>200</v>
      </c>
      <c r="V684" s="55" t="s">
        <v>421</v>
      </c>
      <c r="W684" s="55" t="s">
        <v>195</v>
      </c>
      <c r="X684" s="56">
        <v>43294</v>
      </c>
      <c r="Y684" s="57" t="s">
        <v>7684</v>
      </c>
      <c r="Z684" s="57"/>
      <c r="AA684" s="58"/>
      <c r="AB684" s="58"/>
      <c r="AC684" s="58"/>
      <c r="AD684" s="58"/>
      <c r="AE684" s="58"/>
      <c r="AF684" s="58"/>
      <c r="AG684" s="58">
        <v>5100000</v>
      </c>
      <c r="AH684" s="58">
        <v>9172000</v>
      </c>
      <c r="AI684" s="58"/>
      <c r="AJ684" s="58"/>
      <c r="AK684" s="58"/>
      <c r="AL684" s="58"/>
      <c r="AM684" s="58"/>
      <c r="AN684" s="58"/>
      <c r="AO684" s="58"/>
      <c r="AP684" s="58"/>
      <c r="AQ684" s="58">
        <v>3815000</v>
      </c>
      <c r="AR684" s="59">
        <f t="shared" si="138"/>
        <v>3</v>
      </c>
      <c r="AS684" s="59">
        <f t="shared" si="139"/>
        <v>18087000</v>
      </c>
      <c r="AT684" s="58">
        <f t="shared" si="141"/>
        <v>6029000</v>
      </c>
      <c r="AU684" s="58">
        <f t="shared" si="142"/>
        <v>3815000</v>
      </c>
      <c r="AV684" s="59">
        <f t="shared" si="143"/>
        <v>3131100</v>
      </c>
      <c r="AW684" s="59">
        <f t="shared" si="147"/>
        <v>917100</v>
      </c>
      <c r="AX684" s="60">
        <f t="shared" si="140"/>
        <v>1.0804720659788121</v>
      </c>
      <c r="AY684" s="58">
        <v>3815000</v>
      </c>
    </row>
    <row r="685" spans="1:51" ht="31.5" x14ac:dyDescent="0.25">
      <c r="A685" s="45">
        <v>1921</v>
      </c>
      <c r="B685" s="46" t="s">
        <v>6223</v>
      </c>
      <c r="C685" s="47" t="s">
        <v>6210</v>
      </c>
      <c r="D685" s="47" t="s">
        <v>4315</v>
      </c>
      <c r="E685" s="48" t="s">
        <v>6224</v>
      </c>
      <c r="F685" s="49" t="s">
        <v>6225</v>
      </c>
      <c r="G685" s="49" t="s">
        <v>6225</v>
      </c>
      <c r="H685" s="50" t="s">
        <v>6225</v>
      </c>
      <c r="I685" s="46" t="s">
        <v>25</v>
      </c>
      <c r="J685" s="46">
        <v>1079</v>
      </c>
      <c r="K685" s="49">
        <v>1079</v>
      </c>
      <c r="L685" s="49" t="s">
        <v>6211</v>
      </c>
      <c r="M685" s="51">
        <v>2200000</v>
      </c>
      <c r="N685" s="51">
        <f t="shared" si="144"/>
        <v>536000</v>
      </c>
      <c r="O685" s="51">
        <v>536869.56521739101</v>
      </c>
      <c r="P685" s="51">
        <v>2736000</v>
      </c>
      <c r="Q685" s="51">
        <f t="shared" si="145"/>
        <v>697930.43478260841</v>
      </c>
      <c r="R685" s="52">
        <f t="shared" si="146"/>
        <v>2897930.4347826084</v>
      </c>
      <c r="S685" s="53">
        <v>2897900</v>
      </c>
      <c r="T685" s="54">
        <v>0</v>
      </c>
      <c r="U685" s="55" t="s">
        <v>26</v>
      </c>
      <c r="V685" s="55" t="s">
        <v>421</v>
      </c>
      <c r="W685" s="55" t="s">
        <v>27</v>
      </c>
      <c r="X685" s="56">
        <v>43294</v>
      </c>
      <c r="Y685" s="57" t="s">
        <v>7684</v>
      </c>
      <c r="Z685" s="57"/>
      <c r="AA685" s="58"/>
      <c r="AB685" s="58"/>
      <c r="AC685" s="58"/>
      <c r="AD685" s="58"/>
      <c r="AE685" s="58"/>
      <c r="AF685" s="58"/>
      <c r="AG685" s="58">
        <v>5100000</v>
      </c>
      <c r="AH685" s="58">
        <v>9172000</v>
      </c>
      <c r="AI685" s="58"/>
      <c r="AJ685" s="58"/>
      <c r="AK685" s="58">
        <v>12800000</v>
      </c>
      <c r="AL685" s="58"/>
      <c r="AM685" s="58"/>
      <c r="AN685" s="58"/>
      <c r="AO685" s="58"/>
      <c r="AP685" s="58"/>
      <c r="AQ685" s="58">
        <v>3815000</v>
      </c>
      <c r="AR685" s="59">
        <f t="shared" si="138"/>
        <v>4</v>
      </c>
      <c r="AS685" s="59">
        <f t="shared" si="139"/>
        <v>30887000</v>
      </c>
      <c r="AT685" s="58">
        <f t="shared" si="141"/>
        <v>7721800</v>
      </c>
      <c r="AU685" s="58">
        <f t="shared" si="142"/>
        <v>3815000</v>
      </c>
      <c r="AV685" s="59">
        <f t="shared" si="143"/>
        <v>4823900</v>
      </c>
      <c r="AW685" s="59">
        <f t="shared" si="147"/>
        <v>917100</v>
      </c>
      <c r="AX685" s="60">
        <f t="shared" si="140"/>
        <v>1.6646192070119743</v>
      </c>
      <c r="AY685" s="58">
        <v>3815000</v>
      </c>
    </row>
    <row r="686" spans="1:51" ht="47.25" x14ac:dyDescent="0.25">
      <c r="A686" s="45">
        <v>1353</v>
      </c>
      <c r="B686" s="46" t="s">
        <v>270</v>
      </c>
      <c r="C686" s="47" t="s">
        <v>271</v>
      </c>
      <c r="D686" s="47" t="s">
        <v>1945</v>
      </c>
      <c r="E686" s="48" t="s">
        <v>272</v>
      </c>
      <c r="F686" s="49" t="s">
        <v>273</v>
      </c>
      <c r="G686" s="49" t="s">
        <v>273</v>
      </c>
      <c r="H686" s="50" t="s">
        <v>273</v>
      </c>
      <c r="I686" s="46" t="s">
        <v>21</v>
      </c>
      <c r="J686" s="46">
        <v>660</v>
      </c>
      <c r="K686" s="49">
        <v>660</v>
      </c>
      <c r="L686" s="49" t="s">
        <v>273</v>
      </c>
      <c r="M686" s="51">
        <v>2199000</v>
      </c>
      <c r="N686" s="51">
        <f t="shared" si="144"/>
        <v>577000</v>
      </c>
      <c r="O686" s="51">
        <v>577565.21739130397</v>
      </c>
      <c r="P686" s="51">
        <v>2776000</v>
      </c>
      <c r="Q686" s="51">
        <f t="shared" si="145"/>
        <v>750834.7826086951</v>
      </c>
      <c r="R686" s="52">
        <f t="shared" si="146"/>
        <v>2949834.7826086953</v>
      </c>
      <c r="S686" s="53">
        <v>2949800</v>
      </c>
      <c r="T686" s="54">
        <v>0</v>
      </c>
      <c r="U686" s="55" t="s">
        <v>22</v>
      </c>
      <c r="V686" s="55" t="s">
        <v>23</v>
      </c>
      <c r="W686" s="55" t="s">
        <v>29</v>
      </c>
      <c r="X686" s="56">
        <v>43294</v>
      </c>
      <c r="Y686" s="57" t="s">
        <v>7684</v>
      </c>
      <c r="Z686" s="57"/>
      <c r="AA686" s="58"/>
      <c r="AB686" s="58"/>
      <c r="AC686" s="58"/>
      <c r="AD686" s="58">
        <v>4949800</v>
      </c>
      <c r="AE686" s="58"/>
      <c r="AF686" s="58"/>
      <c r="AG686" s="58"/>
      <c r="AH686" s="58"/>
      <c r="AI686" s="58"/>
      <c r="AJ686" s="58"/>
      <c r="AK686" s="58"/>
      <c r="AL686" s="58"/>
      <c r="AM686" s="58">
        <v>7180000</v>
      </c>
      <c r="AN686" s="58"/>
      <c r="AO686" s="58"/>
      <c r="AP686" s="58"/>
      <c r="AQ686" s="58">
        <v>3852000</v>
      </c>
      <c r="AR686" s="59">
        <f t="shared" si="138"/>
        <v>3</v>
      </c>
      <c r="AS686" s="59">
        <f t="shared" si="139"/>
        <v>15981800</v>
      </c>
      <c r="AT686" s="58">
        <f t="shared" si="141"/>
        <v>5327300</v>
      </c>
      <c r="AU686" s="58">
        <f t="shared" si="142"/>
        <v>3852000</v>
      </c>
      <c r="AV686" s="59">
        <f t="shared" si="143"/>
        <v>2377500</v>
      </c>
      <c r="AW686" s="59">
        <f t="shared" si="147"/>
        <v>902200</v>
      </c>
      <c r="AX686" s="60">
        <f t="shared" si="140"/>
        <v>0.80598684656586883</v>
      </c>
      <c r="AY686" s="58">
        <v>3852000</v>
      </c>
    </row>
    <row r="687" spans="1:51" x14ac:dyDescent="0.25">
      <c r="A687" s="45">
        <v>1278</v>
      </c>
      <c r="B687" s="46" t="s">
        <v>4324</v>
      </c>
      <c r="C687" s="47" t="s">
        <v>4322</v>
      </c>
      <c r="D687" s="47" t="s">
        <v>2020</v>
      </c>
      <c r="E687" s="48" t="s">
        <v>4325</v>
      </c>
      <c r="F687" s="49" t="s">
        <v>4326</v>
      </c>
      <c r="G687" s="49" t="s">
        <v>4326</v>
      </c>
      <c r="H687" s="50" t="s">
        <v>4326</v>
      </c>
      <c r="I687" s="46" t="s">
        <v>25</v>
      </c>
      <c r="J687" s="46">
        <v>592</v>
      </c>
      <c r="K687" s="49">
        <v>592</v>
      </c>
      <c r="L687" s="49" t="s">
        <v>4323</v>
      </c>
      <c r="M687" s="51">
        <v>1832000</v>
      </c>
      <c r="N687" s="51">
        <f t="shared" si="144"/>
        <v>1231000</v>
      </c>
      <c r="O687" s="51">
        <v>1231826.0869565201</v>
      </c>
      <c r="P687" s="51">
        <v>3063000</v>
      </c>
      <c r="Q687" s="51">
        <f t="shared" si="145"/>
        <v>1601373.9130434762</v>
      </c>
      <c r="R687" s="52">
        <f t="shared" si="146"/>
        <v>3433373.9130434762</v>
      </c>
      <c r="S687" s="53">
        <v>3433300</v>
      </c>
      <c r="T687" s="54">
        <v>0</v>
      </c>
      <c r="U687" s="55" t="s">
        <v>22</v>
      </c>
      <c r="V687" s="55" t="s">
        <v>23</v>
      </c>
      <c r="W687" s="55" t="s">
        <v>24</v>
      </c>
      <c r="X687" s="56">
        <v>43294</v>
      </c>
      <c r="Y687" s="57" t="s">
        <v>7684</v>
      </c>
      <c r="Z687" s="57"/>
      <c r="AA687" s="58"/>
      <c r="AB687" s="58"/>
      <c r="AC687" s="58"/>
      <c r="AD687" s="58"/>
      <c r="AE687" s="58"/>
      <c r="AF687" s="58"/>
      <c r="AG687" s="58"/>
      <c r="AH687" s="58">
        <v>11234000</v>
      </c>
      <c r="AI687" s="58"/>
      <c r="AJ687" s="58"/>
      <c r="AK687" s="58"/>
      <c r="AL687" s="58"/>
      <c r="AM687" s="58">
        <v>12851000</v>
      </c>
      <c r="AN687" s="58"/>
      <c r="AO687" s="58"/>
      <c r="AP687" s="58"/>
      <c r="AQ687" s="58">
        <v>3929000</v>
      </c>
      <c r="AR687" s="59">
        <f t="shared" si="138"/>
        <v>3</v>
      </c>
      <c r="AS687" s="59">
        <f t="shared" si="139"/>
        <v>28014000</v>
      </c>
      <c r="AT687" s="58">
        <f t="shared" si="141"/>
        <v>9338000</v>
      </c>
      <c r="AU687" s="58">
        <f t="shared" si="142"/>
        <v>3929000</v>
      </c>
      <c r="AV687" s="59">
        <f t="shared" si="143"/>
        <v>5904700</v>
      </c>
      <c r="AW687" s="59">
        <f t="shared" si="147"/>
        <v>495700</v>
      </c>
      <c r="AX687" s="60">
        <f t="shared" si="140"/>
        <v>1.7198322313808871</v>
      </c>
      <c r="AY687" s="58">
        <v>3929000</v>
      </c>
    </row>
    <row r="688" spans="1:51" ht="31.5" x14ac:dyDescent="0.25">
      <c r="A688" s="45">
        <v>1328</v>
      </c>
      <c r="B688" s="46" t="s">
        <v>235</v>
      </c>
      <c r="C688" s="47" t="s">
        <v>233</v>
      </c>
      <c r="D688" s="47" t="s">
        <v>1945</v>
      </c>
      <c r="E688" s="48" t="s">
        <v>236</v>
      </c>
      <c r="F688" s="49" t="s">
        <v>237</v>
      </c>
      <c r="G688" s="49" t="s">
        <v>237</v>
      </c>
      <c r="H688" s="50" t="s">
        <v>237</v>
      </c>
      <c r="I688" s="46" t="s">
        <v>21</v>
      </c>
      <c r="J688" s="46">
        <v>637</v>
      </c>
      <c r="K688" s="49">
        <v>637</v>
      </c>
      <c r="L688" s="49" t="s">
        <v>234</v>
      </c>
      <c r="M688" s="51">
        <v>2269000</v>
      </c>
      <c r="N688" s="51">
        <f t="shared" si="144"/>
        <v>577000</v>
      </c>
      <c r="O688" s="51">
        <v>577565.21739130397</v>
      </c>
      <c r="P688" s="51">
        <v>2846000</v>
      </c>
      <c r="Q688" s="51">
        <f t="shared" si="145"/>
        <v>750834.7826086951</v>
      </c>
      <c r="R688" s="52">
        <f t="shared" si="146"/>
        <v>3019834.7826086953</v>
      </c>
      <c r="S688" s="53">
        <v>3019800</v>
      </c>
      <c r="T688" s="54" t="s">
        <v>4179</v>
      </c>
      <c r="U688" s="55" t="s">
        <v>22</v>
      </c>
      <c r="V688" s="55" t="s">
        <v>23</v>
      </c>
      <c r="W688" s="55" t="s">
        <v>24</v>
      </c>
      <c r="X688" s="56">
        <v>43294</v>
      </c>
      <c r="Y688" s="57" t="s">
        <v>7684</v>
      </c>
      <c r="Z688" s="57"/>
      <c r="AA688" s="58"/>
      <c r="AB688" s="58"/>
      <c r="AC688" s="58"/>
      <c r="AD688" s="58">
        <v>4519800</v>
      </c>
      <c r="AE688" s="58"/>
      <c r="AF688" s="58"/>
      <c r="AG688" s="58"/>
      <c r="AH688" s="58"/>
      <c r="AI688" s="58"/>
      <c r="AJ688" s="58"/>
      <c r="AK688" s="58"/>
      <c r="AL688" s="58"/>
      <c r="AM688" s="58">
        <v>4676000</v>
      </c>
      <c r="AN688" s="58"/>
      <c r="AO688" s="58"/>
      <c r="AP688" s="58"/>
      <c r="AQ688" s="58">
        <v>3957000</v>
      </c>
      <c r="AR688" s="59">
        <f t="shared" si="138"/>
        <v>3</v>
      </c>
      <c r="AS688" s="59">
        <f t="shared" si="139"/>
        <v>13152800</v>
      </c>
      <c r="AT688" s="58">
        <f t="shared" si="141"/>
        <v>4384300</v>
      </c>
      <c r="AU688" s="58">
        <f t="shared" si="142"/>
        <v>3957000</v>
      </c>
      <c r="AV688" s="59">
        <f t="shared" si="143"/>
        <v>1364500</v>
      </c>
      <c r="AW688" s="59">
        <f t="shared" si="147"/>
        <v>937200</v>
      </c>
      <c r="AX688" s="60">
        <f t="shared" si="140"/>
        <v>0.45185111596794481</v>
      </c>
      <c r="AY688" s="58">
        <v>3957000</v>
      </c>
    </row>
    <row r="689" spans="1:51" ht="47.25" x14ac:dyDescent="0.25">
      <c r="A689" s="45">
        <v>1909</v>
      </c>
      <c r="B689" s="46" t="s">
        <v>6187</v>
      </c>
      <c r="C689" s="47" t="s">
        <v>6185</v>
      </c>
      <c r="D689" s="47" t="s">
        <v>4315</v>
      </c>
      <c r="E689" s="48" t="s">
        <v>6188</v>
      </c>
      <c r="F689" s="49" t="s">
        <v>6189</v>
      </c>
      <c r="G689" s="49" t="s">
        <v>6189</v>
      </c>
      <c r="H689" s="50" t="s">
        <v>6189</v>
      </c>
      <c r="I689" s="46" t="s">
        <v>28</v>
      </c>
      <c r="J689" s="46">
        <v>1078</v>
      </c>
      <c r="K689" s="49">
        <v>1078</v>
      </c>
      <c r="L689" s="49" t="s">
        <v>6186</v>
      </c>
      <c r="M689" s="51">
        <v>2300000</v>
      </c>
      <c r="N689" s="51">
        <f t="shared" si="144"/>
        <v>536000</v>
      </c>
      <c r="O689" s="51">
        <v>536869.56521739101</v>
      </c>
      <c r="P689" s="51">
        <v>2836000</v>
      </c>
      <c r="Q689" s="51">
        <f t="shared" si="145"/>
        <v>697930.43478260841</v>
      </c>
      <c r="R689" s="52">
        <f t="shared" si="146"/>
        <v>2997930.4347826084</v>
      </c>
      <c r="S689" s="53">
        <v>2997900</v>
      </c>
      <c r="T689" s="54">
        <v>0</v>
      </c>
      <c r="U689" s="55" t="s">
        <v>200</v>
      </c>
      <c r="V689" s="55" t="s">
        <v>421</v>
      </c>
      <c r="W689" s="55" t="s">
        <v>196</v>
      </c>
      <c r="X689" s="56">
        <v>43294</v>
      </c>
      <c r="Y689" s="57" t="s">
        <v>7684</v>
      </c>
      <c r="Z689" s="57"/>
      <c r="AA689" s="58"/>
      <c r="AB689" s="58"/>
      <c r="AC689" s="58"/>
      <c r="AD689" s="58"/>
      <c r="AE689" s="58"/>
      <c r="AF689" s="58"/>
      <c r="AG689" s="58">
        <v>5200000</v>
      </c>
      <c r="AH689" s="58">
        <v>8025000</v>
      </c>
      <c r="AI689" s="58"/>
      <c r="AJ689" s="58"/>
      <c r="AK689" s="58"/>
      <c r="AL689" s="58"/>
      <c r="AM689" s="58"/>
      <c r="AN689" s="58"/>
      <c r="AO689" s="58"/>
      <c r="AP689" s="58"/>
      <c r="AQ689" s="58">
        <v>3965000</v>
      </c>
      <c r="AR689" s="59">
        <f t="shared" si="138"/>
        <v>3</v>
      </c>
      <c r="AS689" s="59">
        <f t="shared" si="139"/>
        <v>17190000</v>
      </c>
      <c r="AT689" s="58">
        <f t="shared" si="141"/>
        <v>5730000</v>
      </c>
      <c r="AU689" s="58">
        <f t="shared" si="142"/>
        <v>3965000</v>
      </c>
      <c r="AV689" s="59">
        <f t="shared" si="143"/>
        <v>2732100</v>
      </c>
      <c r="AW689" s="59">
        <f t="shared" si="147"/>
        <v>967100</v>
      </c>
      <c r="AX689" s="60">
        <f t="shared" si="140"/>
        <v>0.91133793655558892</v>
      </c>
      <c r="AY689" s="58">
        <v>3965000</v>
      </c>
    </row>
    <row r="690" spans="1:51" ht="47.25" x14ac:dyDescent="0.25">
      <c r="A690" s="45">
        <v>1910</v>
      </c>
      <c r="B690" s="46" t="s">
        <v>6190</v>
      </c>
      <c r="C690" s="47" t="s">
        <v>6185</v>
      </c>
      <c r="D690" s="47" t="s">
        <v>4315</v>
      </c>
      <c r="E690" s="48" t="s">
        <v>6191</v>
      </c>
      <c r="F690" s="49" t="s">
        <v>6192</v>
      </c>
      <c r="G690" s="49" t="s">
        <v>6192</v>
      </c>
      <c r="H690" s="50" t="s">
        <v>6192</v>
      </c>
      <c r="I690" s="46" t="s">
        <v>25</v>
      </c>
      <c r="J690" s="46">
        <v>1078</v>
      </c>
      <c r="K690" s="49">
        <v>1078</v>
      </c>
      <c r="L690" s="49" t="s">
        <v>6186</v>
      </c>
      <c r="M690" s="51">
        <v>2300000</v>
      </c>
      <c r="N690" s="51">
        <f t="shared" si="144"/>
        <v>536000</v>
      </c>
      <c r="O690" s="51">
        <v>536869.56521739101</v>
      </c>
      <c r="P690" s="51">
        <v>2836000</v>
      </c>
      <c r="Q690" s="51">
        <f t="shared" si="145"/>
        <v>697930.43478260841</v>
      </c>
      <c r="R690" s="52">
        <f t="shared" si="146"/>
        <v>2997930.4347826084</v>
      </c>
      <c r="S690" s="53">
        <v>2997900</v>
      </c>
      <c r="T690" s="54">
        <v>0</v>
      </c>
      <c r="U690" s="55" t="s">
        <v>26</v>
      </c>
      <c r="V690" s="55" t="s">
        <v>421</v>
      </c>
      <c r="W690" s="55" t="s">
        <v>27</v>
      </c>
      <c r="X690" s="56">
        <v>43294</v>
      </c>
      <c r="Y690" s="57" t="s">
        <v>7684</v>
      </c>
      <c r="Z690" s="57"/>
      <c r="AA690" s="58"/>
      <c r="AB690" s="58"/>
      <c r="AC690" s="58"/>
      <c r="AD690" s="58"/>
      <c r="AE690" s="58"/>
      <c r="AF690" s="58"/>
      <c r="AG690" s="58">
        <v>5200000</v>
      </c>
      <c r="AH690" s="58">
        <v>8025000</v>
      </c>
      <c r="AI690" s="58"/>
      <c r="AJ690" s="58"/>
      <c r="AK690" s="58"/>
      <c r="AL690" s="58"/>
      <c r="AM690" s="58"/>
      <c r="AN690" s="58"/>
      <c r="AO690" s="58"/>
      <c r="AP690" s="58"/>
      <c r="AQ690" s="58">
        <v>3965000</v>
      </c>
      <c r="AR690" s="59">
        <f t="shared" si="138"/>
        <v>3</v>
      </c>
      <c r="AS690" s="59">
        <f t="shared" si="139"/>
        <v>17190000</v>
      </c>
      <c r="AT690" s="58">
        <f t="shared" si="141"/>
        <v>5730000</v>
      </c>
      <c r="AU690" s="58">
        <f t="shared" si="142"/>
        <v>3965000</v>
      </c>
      <c r="AV690" s="59">
        <f t="shared" si="143"/>
        <v>2732100</v>
      </c>
      <c r="AW690" s="59">
        <f t="shared" si="147"/>
        <v>967100</v>
      </c>
      <c r="AX690" s="60">
        <f t="shared" si="140"/>
        <v>0.91133793655558892</v>
      </c>
      <c r="AY690" s="58">
        <v>3965000</v>
      </c>
    </row>
    <row r="691" spans="1:51" ht="47.25" x14ac:dyDescent="0.25">
      <c r="A691" s="45">
        <v>1911</v>
      </c>
      <c r="B691" s="46" t="s">
        <v>6193</v>
      </c>
      <c r="C691" s="47" t="s">
        <v>6185</v>
      </c>
      <c r="D691" s="47" t="s">
        <v>4315</v>
      </c>
      <c r="E691" s="48" t="s">
        <v>6194</v>
      </c>
      <c r="F691" s="49" t="s">
        <v>6195</v>
      </c>
      <c r="G691" s="49" t="s">
        <v>6195</v>
      </c>
      <c r="H691" s="50" t="s">
        <v>6195</v>
      </c>
      <c r="I691" s="46" t="s">
        <v>25</v>
      </c>
      <c r="J691" s="46">
        <v>1078</v>
      </c>
      <c r="K691" s="49">
        <v>1078</v>
      </c>
      <c r="L691" s="49" t="s">
        <v>6186</v>
      </c>
      <c r="M691" s="51">
        <v>2300000</v>
      </c>
      <c r="N691" s="51">
        <f t="shared" si="144"/>
        <v>536000</v>
      </c>
      <c r="O691" s="51">
        <v>536869.56521739101</v>
      </c>
      <c r="P691" s="51">
        <v>2836000</v>
      </c>
      <c r="Q691" s="51">
        <f t="shared" si="145"/>
        <v>697930.43478260841</v>
      </c>
      <c r="R691" s="52">
        <f t="shared" si="146"/>
        <v>2997930.4347826084</v>
      </c>
      <c r="S691" s="53">
        <v>2997900</v>
      </c>
      <c r="T691" s="54">
        <v>0</v>
      </c>
      <c r="U691" s="55" t="s">
        <v>200</v>
      </c>
      <c r="V691" s="55" t="s">
        <v>421</v>
      </c>
      <c r="W691" s="55" t="s">
        <v>195</v>
      </c>
      <c r="X691" s="56">
        <v>43294</v>
      </c>
      <c r="Y691" s="57" t="s">
        <v>7684</v>
      </c>
      <c r="Z691" s="57"/>
      <c r="AA691" s="58"/>
      <c r="AB691" s="58"/>
      <c r="AC691" s="58"/>
      <c r="AD691" s="58"/>
      <c r="AE691" s="58"/>
      <c r="AF691" s="58"/>
      <c r="AG691" s="58">
        <v>5200000</v>
      </c>
      <c r="AH691" s="58">
        <v>8025000</v>
      </c>
      <c r="AI691" s="58"/>
      <c r="AJ691" s="58"/>
      <c r="AK691" s="58"/>
      <c r="AL691" s="58"/>
      <c r="AM691" s="58"/>
      <c r="AN691" s="58"/>
      <c r="AO691" s="58"/>
      <c r="AP691" s="58"/>
      <c r="AQ691" s="58">
        <v>3965000</v>
      </c>
      <c r="AR691" s="59">
        <f t="shared" si="138"/>
        <v>3</v>
      </c>
      <c r="AS691" s="59">
        <f t="shared" si="139"/>
        <v>17190000</v>
      </c>
      <c r="AT691" s="58">
        <f t="shared" si="141"/>
        <v>5730000</v>
      </c>
      <c r="AU691" s="58">
        <f t="shared" si="142"/>
        <v>3965000</v>
      </c>
      <c r="AV691" s="59">
        <f t="shared" si="143"/>
        <v>2732100</v>
      </c>
      <c r="AW691" s="59">
        <f t="shared" si="147"/>
        <v>967100</v>
      </c>
      <c r="AX691" s="60">
        <f t="shared" si="140"/>
        <v>0.91133793655558892</v>
      </c>
      <c r="AY691" s="58">
        <v>3965000</v>
      </c>
    </row>
    <row r="692" spans="1:51" ht="47.25" x14ac:dyDescent="0.25">
      <c r="A692" s="45">
        <v>1912</v>
      </c>
      <c r="B692" s="46" t="s">
        <v>6196</v>
      </c>
      <c r="C692" s="47" t="s">
        <v>6185</v>
      </c>
      <c r="D692" s="47" t="s">
        <v>4315</v>
      </c>
      <c r="E692" s="48" t="s">
        <v>6197</v>
      </c>
      <c r="F692" s="49" t="s">
        <v>6198</v>
      </c>
      <c r="G692" s="49" t="s">
        <v>6198</v>
      </c>
      <c r="H692" s="50" t="s">
        <v>6198</v>
      </c>
      <c r="I692" s="46" t="s">
        <v>28</v>
      </c>
      <c r="J692" s="46">
        <v>1078</v>
      </c>
      <c r="K692" s="49">
        <v>1078</v>
      </c>
      <c r="L692" s="49" t="s">
        <v>6186</v>
      </c>
      <c r="M692" s="51">
        <v>2300000</v>
      </c>
      <c r="N692" s="51">
        <f t="shared" si="144"/>
        <v>536000</v>
      </c>
      <c r="O692" s="51">
        <v>536869.56521739101</v>
      </c>
      <c r="P692" s="51">
        <v>2836000</v>
      </c>
      <c r="Q692" s="51">
        <f t="shared" si="145"/>
        <v>697930.43478260841</v>
      </c>
      <c r="R692" s="52">
        <f t="shared" si="146"/>
        <v>2997930.4347826084</v>
      </c>
      <c r="S692" s="53">
        <v>2997900</v>
      </c>
      <c r="T692" s="54">
        <v>0</v>
      </c>
      <c r="U692" s="55" t="s">
        <v>26</v>
      </c>
      <c r="V692" s="55" t="s">
        <v>421</v>
      </c>
      <c r="W692" s="55" t="s">
        <v>27</v>
      </c>
      <c r="X692" s="56">
        <v>43294</v>
      </c>
      <c r="Y692" s="57" t="s">
        <v>7684</v>
      </c>
      <c r="Z692" s="57"/>
      <c r="AA692" s="58"/>
      <c r="AB692" s="58"/>
      <c r="AC692" s="58"/>
      <c r="AD692" s="58"/>
      <c r="AE692" s="58"/>
      <c r="AF692" s="58"/>
      <c r="AG692" s="58">
        <v>5200000</v>
      </c>
      <c r="AH692" s="58">
        <v>8025000</v>
      </c>
      <c r="AI692" s="58"/>
      <c r="AJ692" s="58"/>
      <c r="AK692" s="58"/>
      <c r="AL692" s="58"/>
      <c r="AM692" s="58"/>
      <c r="AN692" s="58"/>
      <c r="AO692" s="58"/>
      <c r="AP692" s="58"/>
      <c r="AQ692" s="58">
        <v>3965000</v>
      </c>
      <c r="AR692" s="59">
        <f t="shared" si="138"/>
        <v>3</v>
      </c>
      <c r="AS692" s="59">
        <f t="shared" si="139"/>
        <v>17190000</v>
      </c>
      <c r="AT692" s="58">
        <f t="shared" si="141"/>
        <v>5730000</v>
      </c>
      <c r="AU692" s="58">
        <f t="shared" si="142"/>
        <v>3965000</v>
      </c>
      <c r="AV692" s="59">
        <f t="shared" si="143"/>
        <v>2732100</v>
      </c>
      <c r="AW692" s="59">
        <f t="shared" si="147"/>
        <v>967100</v>
      </c>
      <c r="AX692" s="60">
        <f t="shared" si="140"/>
        <v>0.91133793655558892</v>
      </c>
      <c r="AY692" s="58">
        <v>3965000</v>
      </c>
    </row>
    <row r="693" spans="1:51" ht="47.25" x14ac:dyDescent="0.25">
      <c r="A693" s="45">
        <v>362</v>
      </c>
      <c r="B693" s="46" t="s">
        <v>1539</v>
      </c>
      <c r="C693" s="47" t="s">
        <v>1540</v>
      </c>
      <c r="D693" s="47" t="s">
        <v>467</v>
      </c>
      <c r="E693" s="62">
        <v>18.279</v>
      </c>
      <c r="F693" s="49" t="s">
        <v>7591</v>
      </c>
      <c r="G693" s="49" t="s">
        <v>1541</v>
      </c>
      <c r="H693" s="50" t="s">
        <v>1542</v>
      </c>
      <c r="I693" s="46" t="s">
        <v>439</v>
      </c>
      <c r="J693" s="46">
        <v>46</v>
      </c>
      <c r="K693" s="49">
        <v>46</v>
      </c>
      <c r="L693" s="49" t="s">
        <v>1543</v>
      </c>
      <c r="M693" s="51">
        <v>3378344</v>
      </c>
      <c r="N693" s="51">
        <f t="shared" si="144"/>
        <v>88656</v>
      </c>
      <c r="O693" s="51">
        <v>88678.956521739106</v>
      </c>
      <c r="P693" s="51">
        <v>3467000</v>
      </c>
      <c r="Q693" s="51">
        <f t="shared" si="145"/>
        <v>115282.64347826083</v>
      </c>
      <c r="R693" s="52">
        <f t="shared" si="146"/>
        <v>3493626.6434782608</v>
      </c>
      <c r="S693" s="53">
        <v>3493600</v>
      </c>
      <c r="T693" s="54" t="s">
        <v>627</v>
      </c>
      <c r="U693" s="55" t="s">
        <v>471</v>
      </c>
      <c r="V693" s="55" t="s">
        <v>628</v>
      </c>
      <c r="W693" s="55" t="s">
        <v>173</v>
      </c>
      <c r="X693" s="56">
        <v>43294</v>
      </c>
      <c r="Y693" s="57" t="e">
        <f>VLOOKUP(B693,'[2]DVKT TYC (đang phê duyệt)'!$B$6:$Z$119,25,0)</f>
        <v>#N/A</v>
      </c>
      <c r="Z693" s="57" t="s">
        <v>7860</v>
      </c>
      <c r="AA693" s="58"/>
      <c r="AB693" s="58"/>
      <c r="AC693" s="58"/>
      <c r="AD693" s="58"/>
      <c r="AE693" s="58"/>
      <c r="AF693" s="58"/>
      <c r="AG693" s="58">
        <v>5000000</v>
      </c>
      <c r="AH693" s="58"/>
      <c r="AI693" s="58"/>
      <c r="AJ693" s="58">
        <v>3767000</v>
      </c>
      <c r="AK693" s="58"/>
      <c r="AL693" s="58"/>
      <c r="AM693" s="58"/>
      <c r="AN693" s="58"/>
      <c r="AO693" s="58"/>
      <c r="AP693" s="58"/>
      <c r="AQ693" s="58">
        <v>3493600</v>
      </c>
      <c r="AR693" s="59">
        <f t="shared" si="138"/>
        <v>3</v>
      </c>
      <c r="AS693" s="59">
        <f t="shared" si="139"/>
        <v>12260600</v>
      </c>
      <c r="AT693" s="58">
        <f t="shared" si="141"/>
        <v>4086900</v>
      </c>
      <c r="AU693" s="58">
        <f t="shared" si="142"/>
        <v>3493600</v>
      </c>
      <c r="AV693" s="59">
        <f t="shared" si="143"/>
        <v>593300</v>
      </c>
      <c r="AW693" s="59">
        <f>AT693-S693</f>
        <v>593300</v>
      </c>
      <c r="AX693" s="60">
        <f t="shared" si="140"/>
        <v>0.16982482253263109</v>
      </c>
      <c r="AY693" s="58">
        <v>4086900</v>
      </c>
    </row>
    <row r="694" spans="1:51" ht="31.5" x14ac:dyDescent="0.25">
      <c r="A694" s="45">
        <v>1366</v>
      </c>
      <c r="B694" s="46" t="s">
        <v>313</v>
      </c>
      <c r="C694" s="47" t="s">
        <v>310</v>
      </c>
      <c r="D694" s="47" t="s">
        <v>1945</v>
      </c>
      <c r="E694" s="48" t="s">
        <v>314</v>
      </c>
      <c r="F694" s="49" t="s">
        <v>311</v>
      </c>
      <c r="G694" s="49" t="s">
        <v>311</v>
      </c>
      <c r="H694" s="50" t="s">
        <v>311</v>
      </c>
      <c r="I694" s="46" t="s">
        <v>21</v>
      </c>
      <c r="J694" s="46">
        <v>679</v>
      </c>
      <c r="K694" s="49">
        <v>679</v>
      </c>
      <c r="L694" s="49" t="s">
        <v>312</v>
      </c>
      <c r="M694" s="51">
        <v>2366000</v>
      </c>
      <c r="N694" s="51">
        <f t="shared" si="144"/>
        <v>577000</v>
      </c>
      <c r="O694" s="51">
        <v>577565.21739130397</v>
      </c>
      <c r="P694" s="51">
        <v>2943000</v>
      </c>
      <c r="Q694" s="51">
        <f t="shared" si="145"/>
        <v>750834.7826086951</v>
      </c>
      <c r="R694" s="52">
        <f t="shared" si="146"/>
        <v>3116834.7826086953</v>
      </c>
      <c r="S694" s="53">
        <v>3116800</v>
      </c>
      <c r="T694" s="54">
        <v>0</v>
      </c>
      <c r="U694" s="55" t="s">
        <v>202</v>
      </c>
      <c r="V694" s="55" t="s">
        <v>201</v>
      </c>
      <c r="W694" s="55" t="s">
        <v>24</v>
      </c>
      <c r="X694" s="56">
        <v>43294</v>
      </c>
      <c r="Y694" s="57" t="s">
        <v>7684</v>
      </c>
      <c r="Z694" s="57"/>
      <c r="AA694" s="58"/>
      <c r="AB694" s="58"/>
      <c r="AC694" s="58"/>
      <c r="AD694" s="58">
        <v>5116800</v>
      </c>
      <c r="AE694" s="58"/>
      <c r="AF694" s="58"/>
      <c r="AG694" s="58"/>
      <c r="AH694" s="58"/>
      <c r="AI694" s="58"/>
      <c r="AJ694" s="58"/>
      <c r="AK694" s="58"/>
      <c r="AL694" s="58"/>
      <c r="AM694" s="58">
        <v>10113000</v>
      </c>
      <c r="AN694" s="58"/>
      <c r="AO694" s="58"/>
      <c r="AP694" s="58"/>
      <c r="AQ694" s="58">
        <v>4103000</v>
      </c>
      <c r="AR694" s="59">
        <f t="shared" si="138"/>
        <v>3</v>
      </c>
      <c r="AS694" s="59">
        <f t="shared" si="139"/>
        <v>19332800</v>
      </c>
      <c r="AT694" s="58">
        <f t="shared" si="141"/>
        <v>6444300</v>
      </c>
      <c r="AU694" s="58">
        <f t="shared" si="142"/>
        <v>4103000</v>
      </c>
      <c r="AV694" s="59">
        <f t="shared" si="143"/>
        <v>3327500</v>
      </c>
      <c r="AW694" s="59">
        <f t="shared" ref="AW694:AW727" si="148">AU694-S694</f>
        <v>986200</v>
      </c>
      <c r="AX694" s="60">
        <f t="shared" si="140"/>
        <v>1.0676013860369609</v>
      </c>
      <c r="AY694" s="58">
        <v>4103000</v>
      </c>
    </row>
    <row r="695" spans="1:51" ht="31.5" x14ac:dyDescent="0.25">
      <c r="A695" s="45">
        <v>1368</v>
      </c>
      <c r="B695" s="46" t="s">
        <v>319</v>
      </c>
      <c r="C695" s="47" t="s">
        <v>320</v>
      </c>
      <c r="D695" s="47" t="s">
        <v>1945</v>
      </c>
      <c r="E695" s="48" t="s">
        <v>321</v>
      </c>
      <c r="F695" s="49" t="s">
        <v>322</v>
      </c>
      <c r="G695" s="49" t="s">
        <v>322</v>
      </c>
      <c r="H695" s="50" t="s">
        <v>322</v>
      </c>
      <c r="I695" s="46" t="s">
        <v>25</v>
      </c>
      <c r="J695" s="46">
        <v>682</v>
      </c>
      <c r="K695" s="49">
        <v>682</v>
      </c>
      <c r="L695" s="49" t="s">
        <v>323</v>
      </c>
      <c r="M695" s="51">
        <v>2190000</v>
      </c>
      <c r="N695" s="51">
        <f t="shared" si="144"/>
        <v>912000</v>
      </c>
      <c r="O695" s="51">
        <v>912521.73913043505</v>
      </c>
      <c r="P695" s="51">
        <v>3102000</v>
      </c>
      <c r="Q695" s="51">
        <f t="shared" si="145"/>
        <v>1186278.2608695654</v>
      </c>
      <c r="R695" s="52">
        <f t="shared" si="146"/>
        <v>3376278.2608695654</v>
      </c>
      <c r="S695" s="53">
        <v>3376200</v>
      </c>
      <c r="T695" s="54">
        <v>0</v>
      </c>
      <c r="U695" s="55" t="s">
        <v>31</v>
      </c>
      <c r="V695" s="55" t="s">
        <v>201</v>
      </c>
      <c r="W695" s="55" t="s">
        <v>24</v>
      </c>
      <c r="X695" s="56">
        <v>43294</v>
      </c>
      <c r="Y695" s="57" t="s">
        <v>7684</v>
      </c>
      <c r="Z695" s="57"/>
      <c r="AA695" s="58">
        <v>6920000</v>
      </c>
      <c r="AB695" s="58"/>
      <c r="AC695" s="58"/>
      <c r="AD695" s="58">
        <v>5876200</v>
      </c>
      <c r="AE695" s="58"/>
      <c r="AF695" s="58"/>
      <c r="AG695" s="58">
        <v>5000000</v>
      </c>
      <c r="AH695" s="58"/>
      <c r="AI695" s="58"/>
      <c r="AJ695" s="58"/>
      <c r="AK695" s="58"/>
      <c r="AL695" s="58"/>
      <c r="AM695" s="58"/>
      <c r="AN695" s="58"/>
      <c r="AO695" s="58"/>
      <c r="AP695" s="58"/>
      <c r="AQ695" s="58">
        <v>4160000</v>
      </c>
      <c r="AR695" s="59">
        <f t="shared" si="138"/>
        <v>4</v>
      </c>
      <c r="AS695" s="59">
        <f t="shared" si="139"/>
        <v>21956200</v>
      </c>
      <c r="AT695" s="58">
        <f t="shared" si="141"/>
        <v>5489100</v>
      </c>
      <c r="AU695" s="58">
        <f t="shared" si="142"/>
        <v>4160000</v>
      </c>
      <c r="AV695" s="59">
        <f t="shared" si="143"/>
        <v>2112900</v>
      </c>
      <c r="AW695" s="59">
        <f t="shared" si="148"/>
        <v>783800</v>
      </c>
      <c r="AX695" s="60">
        <f t="shared" si="140"/>
        <v>0.6258219299804515</v>
      </c>
      <c r="AY695" s="58">
        <v>4160000</v>
      </c>
    </row>
    <row r="696" spans="1:51" ht="31.5" x14ac:dyDescent="0.25">
      <c r="A696" s="45">
        <v>1379</v>
      </c>
      <c r="B696" s="46" t="s">
        <v>367</v>
      </c>
      <c r="C696" s="47" t="s">
        <v>359</v>
      </c>
      <c r="D696" s="47" t="s">
        <v>1945</v>
      </c>
      <c r="E696" s="48" t="s">
        <v>368</v>
      </c>
      <c r="F696" s="49" t="s">
        <v>369</v>
      </c>
      <c r="G696" s="49" t="s">
        <v>369</v>
      </c>
      <c r="H696" s="50" t="s">
        <v>369</v>
      </c>
      <c r="I696" s="46" t="s">
        <v>21</v>
      </c>
      <c r="J696" s="46">
        <v>693</v>
      </c>
      <c r="K696" s="49">
        <v>693</v>
      </c>
      <c r="L696" s="49" t="s">
        <v>360</v>
      </c>
      <c r="M696" s="51">
        <v>2465000</v>
      </c>
      <c r="N696" s="51">
        <f t="shared" si="144"/>
        <v>579000</v>
      </c>
      <c r="O696" s="51">
        <v>579130.43478260899</v>
      </c>
      <c r="P696" s="51">
        <v>3044000</v>
      </c>
      <c r="Q696" s="51">
        <f t="shared" si="145"/>
        <v>752869.56521739159</v>
      </c>
      <c r="R696" s="52">
        <f t="shared" si="146"/>
        <v>3217869.5652173916</v>
      </c>
      <c r="S696" s="53">
        <v>3217800</v>
      </c>
      <c r="T696" s="54">
        <v>0</v>
      </c>
      <c r="U696" s="55" t="s">
        <v>26</v>
      </c>
      <c r="V696" s="55" t="s">
        <v>201</v>
      </c>
      <c r="W696" s="55" t="s">
        <v>27</v>
      </c>
      <c r="X696" s="56">
        <v>43294</v>
      </c>
      <c r="Y696" s="57" t="s">
        <v>7684</v>
      </c>
      <c r="Z696" s="57"/>
      <c r="AA696" s="58"/>
      <c r="AB696" s="58"/>
      <c r="AC696" s="58"/>
      <c r="AD696" s="58">
        <v>5717800</v>
      </c>
      <c r="AE696" s="58"/>
      <c r="AF696" s="58"/>
      <c r="AG696" s="58"/>
      <c r="AH696" s="58"/>
      <c r="AI696" s="58"/>
      <c r="AJ696" s="58"/>
      <c r="AK696" s="58"/>
      <c r="AL696" s="58"/>
      <c r="AM696" s="58">
        <v>10337000</v>
      </c>
      <c r="AN696" s="58"/>
      <c r="AO696" s="58"/>
      <c r="AP696" s="58"/>
      <c r="AQ696" s="58">
        <v>4253000</v>
      </c>
      <c r="AR696" s="59">
        <f t="shared" si="138"/>
        <v>3</v>
      </c>
      <c r="AS696" s="59">
        <f t="shared" si="139"/>
        <v>20307800</v>
      </c>
      <c r="AT696" s="58">
        <f t="shared" si="141"/>
        <v>6769300</v>
      </c>
      <c r="AU696" s="58">
        <f t="shared" si="142"/>
        <v>4253000</v>
      </c>
      <c r="AV696" s="59">
        <f t="shared" si="143"/>
        <v>3551500</v>
      </c>
      <c r="AW696" s="59">
        <f t="shared" si="148"/>
        <v>1035200</v>
      </c>
      <c r="AX696" s="60">
        <f t="shared" si="140"/>
        <v>1.1037043943066691</v>
      </c>
      <c r="AY696" s="58">
        <v>4253000</v>
      </c>
    </row>
    <row r="697" spans="1:51" ht="31.5" x14ac:dyDescent="0.25">
      <c r="A697" s="45">
        <v>1926</v>
      </c>
      <c r="B697" s="46" t="s">
        <v>6240</v>
      </c>
      <c r="C697" s="47" t="s">
        <v>6235</v>
      </c>
      <c r="D697" s="47" t="s">
        <v>4315</v>
      </c>
      <c r="E697" s="48" t="s">
        <v>6241</v>
      </c>
      <c r="F697" s="49" t="s">
        <v>6242</v>
      </c>
      <c r="G697" s="49" t="s">
        <v>6242</v>
      </c>
      <c r="H697" s="50" t="s">
        <v>6242</v>
      </c>
      <c r="I697" s="46" t="s">
        <v>25</v>
      </c>
      <c r="J697" s="46">
        <v>1080</v>
      </c>
      <c r="K697" s="49">
        <v>1080</v>
      </c>
      <c r="L697" s="49" t="s">
        <v>6236</v>
      </c>
      <c r="M697" s="51">
        <v>2600000</v>
      </c>
      <c r="N697" s="51">
        <f t="shared" si="144"/>
        <v>536000</v>
      </c>
      <c r="O697" s="51">
        <v>536869.56521739101</v>
      </c>
      <c r="P697" s="51">
        <v>3136000</v>
      </c>
      <c r="Q697" s="51">
        <f t="shared" si="145"/>
        <v>697930.43478260841</v>
      </c>
      <c r="R697" s="52">
        <f t="shared" si="146"/>
        <v>3297930.4347826084</v>
      </c>
      <c r="S697" s="53">
        <v>3297900</v>
      </c>
      <c r="T697" s="54">
        <v>0</v>
      </c>
      <c r="U697" s="55" t="s">
        <v>200</v>
      </c>
      <c r="V697" s="55" t="s">
        <v>421</v>
      </c>
      <c r="W697" s="55" t="s">
        <v>195</v>
      </c>
      <c r="X697" s="56">
        <v>43294</v>
      </c>
      <c r="Y697" s="57" t="s">
        <v>7684</v>
      </c>
      <c r="Z697" s="57"/>
      <c r="AA697" s="58"/>
      <c r="AB697" s="58"/>
      <c r="AC697" s="58"/>
      <c r="AD697" s="58"/>
      <c r="AE697" s="58"/>
      <c r="AF697" s="58"/>
      <c r="AG697" s="58">
        <v>5600000</v>
      </c>
      <c r="AH697" s="58">
        <v>8359000</v>
      </c>
      <c r="AI697" s="58"/>
      <c r="AJ697" s="58"/>
      <c r="AK697" s="58"/>
      <c r="AL697" s="58"/>
      <c r="AM697" s="58"/>
      <c r="AN697" s="58"/>
      <c r="AO697" s="58"/>
      <c r="AP697" s="58"/>
      <c r="AQ697" s="58">
        <v>4415000</v>
      </c>
      <c r="AR697" s="59">
        <f t="shared" si="138"/>
        <v>3</v>
      </c>
      <c r="AS697" s="59">
        <f t="shared" si="139"/>
        <v>18374000</v>
      </c>
      <c r="AT697" s="58">
        <f t="shared" si="141"/>
        <v>6124700</v>
      </c>
      <c r="AU697" s="58">
        <f t="shared" si="142"/>
        <v>4415000</v>
      </c>
      <c r="AV697" s="59">
        <f t="shared" si="143"/>
        <v>2826800</v>
      </c>
      <c r="AW697" s="59">
        <f t="shared" si="148"/>
        <v>1117100</v>
      </c>
      <c r="AX697" s="60">
        <f t="shared" si="140"/>
        <v>0.85715152066466538</v>
      </c>
      <c r="AY697" s="58">
        <v>4415000</v>
      </c>
    </row>
    <row r="698" spans="1:51" ht="31.5" x14ac:dyDescent="0.25">
      <c r="A698" s="45">
        <v>1881</v>
      </c>
      <c r="B698" s="46" t="s">
        <v>6094</v>
      </c>
      <c r="C698" s="47" t="s">
        <v>6089</v>
      </c>
      <c r="D698" s="47" t="s">
        <v>496</v>
      </c>
      <c r="E698" s="48" t="s">
        <v>6095</v>
      </c>
      <c r="F698" s="49" t="s">
        <v>6096</v>
      </c>
      <c r="G698" s="49" t="s">
        <v>6096</v>
      </c>
      <c r="H698" s="50" t="s">
        <v>6096</v>
      </c>
      <c r="I698" s="46" t="s">
        <v>25</v>
      </c>
      <c r="J698" s="46">
        <v>1054</v>
      </c>
      <c r="K698" s="49">
        <v>1054</v>
      </c>
      <c r="L698" s="49" t="s">
        <v>6091</v>
      </c>
      <c r="M698" s="51">
        <v>950000</v>
      </c>
      <c r="N698" s="51">
        <f t="shared" si="144"/>
        <v>78000</v>
      </c>
      <c r="O698" s="51">
        <v>78260.869565217406</v>
      </c>
      <c r="P698" s="51">
        <v>1028000</v>
      </c>
      <c r="Q698" s="51">
        <f t="shared" si="145"/>
        <v>101739.13043478262</v>
      </c>
      <c r="R698" s="52">
        <f t="shared" si="146"/>
        <v>1051739.1304347827</v>
      </c>
      <c r="S698" s="53">
        <v>1051700</v>
      </c>
      <c r="T698" s="54">
        <v>0</v>
      </c>
      <c r="U698" s="55" t="s">
        <v>26</v>
      </c>
      <c r="V698" s="55" t="s">
        <v>421</v>
      </c>
      <c r="W698" s="55" t="s">
        <v>94</v>
      </c>
      <c r="X698" s="56">
        <v>43294</v>
      </c>
      <c r="Y698" s="57" t="s">
        <v>7684</v>
      </c>
      <c r="Z698" s="57"/>
      <c r="AA698" s="58"/>
      <c r="AB698" s="58"/>
      <c r="AC698" s="58"/>
      <c r="AD698" s="58"/>
      <c r="AE698" s="58"/>
      <c r="AF698" s="58"/>
      <c r="AG698" s="58"/>
      <c r="AH698" s="58">
        <v>4665000</v>
      </c>
      <c r="AI698" s="58"/>
      <c r="AJ698" s="58"/>
      <c r="AK698" s="58">
        <v>7400000</v>
      </c>
      <c r="AL698" s="58"/>
      <c r="AM698" s="58">
        <v>6542000</v>
      </c>
      <c r="AN698" s="58"/>
      <c r="AO698" s="58"/>
      <c r="AP698" s="58"/>
      <c r="AQ698" s="58"/>
      <c r="AR698" s="59">
        <f t="shared" si="138"/>
        <v>3</v>
      </c>
      <c r="AS698" s="59">
        <f t="shared" si="139"/>
        <v>18607000</v>
      </c>
      <c r="AT698" s="58">
        <f t="shared" si="141"/>
        <v>6202300</v>
      </c>
      <c r="AU698" s="58">
        <f t="shared" si="142"/>
        <v>4665000</v>
      </c>
      <c r="AV698" s="59">
        <f t="shared" si="143"/>
        <v>5150600</v>
      </c>
      <c r="AW698" s="59">
        <f t="shared" si="148"/>
        <v>3613300</v>
      </c>
      <c r="AX698" s="60">
        <f t="shared" si="140"/>
        <v>4.8974042027194065</v>
      </c>
      <c r="AY698" s="58">
        <v>4665000</v>
      </c>
    </row>
    <row r="699" spans="1:51" ht="31.5" x14ac:dyDescent="0.25">
      <c r="A699" s="45">
        <v>1365</v>
      </c>
      <c r="B699" s="46" t="s">
        <v>306</v>
      </c>
      <c r="C699" s="47" t="s">
        <v>307</v>
      </c>
      <c r="D699" s="47" t="s">
        <v>1945</v>
      </c>
      <c r="E699" s="48" t="s">
        <v>308</v>
      </c>
      <c r="F699" s="49" t="s">
        <v>309</v>
      </c>
      <c r="G699" s="49" t="s">
        <v>309</v>
      </c>
      <c r="H699" s="50" t="s">
        <v>309</v>
      </c>
      <c r="I699" s="46" t="s">
        <v>21</v>
      </c>
      <c r="J699" s="46">
        <v>678</v>
      </c>
      <c r="K699" s="49">
        <v>678</v>
      </c>
      <c r="L699" s="49" t="s">
        <v>309</v>
      </c>
      <c r="M699" s="51">
        <v>2844000</v>
      </c>
      <c r="N699" s="51">
        <f t="shared" si="144"/>
        <v>577000</v>
      </c>
      <c r="O699" s="51">
        <v>577565.21739130397</v>
      </c>
      <c r="P699" s="51">
        <v>3421000</v>
      </c>
      <c r="Q699" s="51">
        <f t="shared" si="145"/>
        <v>750834.7826086951</v>
      </c>
      <c r="R699" s="52">
        <f t="shared" si="146"/>
        <v>3594834.7826086953</v>
      </c>
      <c r="S699" s="53">
        <v>3594800</v>
      </c>
      <c r="T699" s="54">
        <v>0</v>
      </c>
      <c r="U699" s="55" t="s">
        <v>31</v>
      </c>
      <c r="V699" s="55" t="s">
        <v>201</v>
      </c>
      <c r="W699" s="55" t="s">
        <v>24</v>
      </c>
      <c r="X699" s="56">
        <v>43294</v>
      </c>
      <c r="Y699" s="57" t="s">
        <v>7684</v>
      </c>
      <c r="Z699" s="57"/>
      <c r="AA699" s="58"/>
      <c r="AB699" s="58"/>
      <c r="AC699" s="58"/>
      <c r="AD699" s="58">
        <v>6094800</v>
      </c>
      <c r="AE699" s="58"/>
      <c r="AF699" s="58"/>
      <c r="AG699" s="58"/>
      <c r="AH699" s="58"/>
      <c r="AI699" s="58"/>
      <c r="AJ699" s="58"/>
      <c r="AK699" s="58"/>
      <c r="AL699" s="58"/>
      <c r="AM699" s="58">
        <v>10822000</v>
      </c>
      <c r="AN699" s="58"/>
      <c r="AO699" s="58"/>
      <c r="AP699" s="58"/>
      <c r="AQ699" s="58">
        <v>4820000</v>
      </c>
      <c r="AR699" s="59">
        <f t="shared" si="138"/>
        <v>3</v>
      </c>
      <c r="AS699" s="59">
        <f t="shared" si="139"/>
        <v>21736800</v>
      </c>
      <c r="AT699" s="58">
        <f t="shared" si="141"/>
        <v>7245600</v>
      </c>
      <c r="AU699" s="58">
        <f t="shared" si="142"/>
        <v>4820000</v>
      </c>
      <c r="AV699" s="59">
        <f t="shared" si="143"/>
        <v>3650800</v>
      </c>
      <c r="AW699" s="59">
        <f t="shared" si="148"/>
        <v>1225200</v>
      </c>
      <c r="AX699" s="60">
        <f t="shared" si="140"/>
        <v>1.0155780571937241</v>
      </c>
      <c r="AY699" s="58">
        <v>4820000</v>
      </c>
    </row>
    <row r="700" spans="1:51" ht="31.5" x14ac:dyDescent="0.25">
      <c r="A700" s="45">
        <v>1373</v>
      </c>
      <c r="B700" s="46" t="s">
        <v>342</v>
      </c>
      <c r="C700" s="47" t="s">
        <v>343</v>
      </c>
      <c r="D700" s="47" t="s">
        <v>1945</v>
      </c>
      <c r="E700" s="48" t="s">
        <v>344</v>
      </c>
      <c r="F700" s="49" t="s">
        <v>345</v>
      </c>
      <c r="G700" s="49" t="s">
        <v>345</v>
      </c>
      <c r="H700" s="50" t="s">
        <v>345</v>
      </c>
      <c r="I700" s="46" t="s">
        <v>21</v>
      </c>
      <c r="J700" s="46">
        <v>689</v>
      </c>
      <c r="K700" s="49">
        <v>689</v>
      </c>
      <c r="L700" s="49" t="s">
        <v>345</v>
      </c>
      <c r="M700" s="51">
        <v>2876000</v>
      </c>
      <c r="N700" s="51">
        <f t="shared" si="144"/>
        <v>579000</v>
      </c>
      <c r="O700" s="51">
        <v>579130.43478260899</v>
      </c>
      <c r="P700" s="51">
        <v>3455000</v>
      </c>
      <c r="Q700" s="51">
        <f t="shared" si="145"/>
        <v>752869.56521739159</v>
      </c>
      <c r="R700" s="52">
        <f t="shared" si="146"/>
        <v>3628869.5652173916</v>
      </c>
      <c r="S700" s="53">
        <v>3628800</v>
      </c>
      <c r="T700" s="54">
        <v>0</v>
      </c>
      <c r="U700" s="55" t="s">
        <v>31</v>
      </c>
      <c r="V700" s="55" t="s">
        <v>201</v>
      </c>
      <c r="W700" s="55" t="s">
        <v>24</v>
      </c>
      <c r="X700" s="56">
        <v>43294</v>
      </c>
      <c r="Y700" s="57" t="s">
        <v>7684</v>
      </c>
      <c r="Z700" s="57"/>
      <c r="AA700" s="58"/>
      <c r="AB700" s="58"/>
      <c r="AC700" s="58"/>
      <c r="AD700" s="58">
        <v>6128800</v>
      </c>
      <c r="AE700" s="58"/>
      <c r="AF700" s="58"/>
      <c r="AG700" s="58"/>
      <c r="AH700" s="58"/>
      <c r="AI700" s="58"/>
      <c r="AJ700" s="58"/>
      <c r="AK700" s="58"/>
      <c r="AL700" s="58"/>
      <c r="AM700" s="58">
        <v>10469000</v>
      </c>
      <c r="AN700" s="58"/>
      <c r="AO700" s="58"/>
      <c r="AP700" s="58"/>
      <c r="AQ700" s="58">
        <v>4869000</v>
      </c>
      <c r="AR700" s="59">
        <f t="shared" si="138"/>
        <v>3</v>
      </c>
      <c r="AS700" s="59">
        <f t="shared" si="139"/>
        <v>21466800</v>
      </c>
      <c r="AT700" s="58">
        <f t="shared" si="141"/>
        <v>7155600</v>
      </c>
      <c r="AU700" s="58">
        <f t="shared" si="142"/>
        <v>4869000</v>
      </c>
      <c r="AV700" s="59">
        <f t="shared" si="143"/>
        <v>3526800</v>
      </c>
      <c r="AW700" s="59">
        <f t="shared" si="148"/>
        <v>1240200</v>
      </c>
      <c r="AX700" s="60">
        <f t="shared" si="140"/>
        <v>0.97189153439153442</v>
      </c>
      <c r="AY700" s="58">
        <v>4869000</v>
      </c>
    </row>
    <row r="701" spans="1:51" ht="31.5" x14ac:dyDescent="0.25">
      <c r="A701" s="45">
        <v>1374</v>
      </c>
      <c r="B701" s="46" t="s">
        <v>4541</v>
      </c>
      <c r="C701" s="47" t="s">
        <v>4542</v>
      </c>
      <c r="D701" s="47" t="s">
        <v>1945</v>
      </c>
      <c r="E701" s="48" t="s">
        <v>4543</v>
      </c>
      <c r="F701" s="49" t="s">
        <v>4544</v>
      </c>
      <c r="G701" s="49" t="s">
        <v>4544</v>
      </c>
      <c r="H701" s="50" t="s">
        <v>4544</v>
      </c>
      <c r="I701" s="46" t="s">
        <v>25</v>
      </c>
      <c r="J701" s="46">
        <v>690</v>
      </c>
      <c r="K701" s="49">
        <v>690</v>
      </c>
      <c r="L701" s="49" t="s">
        <v>4544</v>
      </c>
      <c r="M701" s="51">
        <v>2751000</v>
      </c>
      <c r="N701" s="51">
        <f t="shared" si="144"/>
        <v>914000</v>
      </c>
      <c r="O701" s="51">
        <v>914086.95652173902</v>
      </c>
      <c r="P701" s="51">
        <v>3665000</v>
      </c>
      <c r="Q701" s="51">
        <f t="shared" si="145"/>
        <v>1188313.0434782607</v>
      </c>
      <c r="R701" s="52">
        <f t="shared" si="146"/>
        <v>3939313.0434782607</v>
      </c>
      <c r="S701" s="53">
        <v>3939300</v>
      </c>
      <c r="T701" s="54">
        <v>0</v>
      </c>
      <c r="U701" s="55" t="s">
        <v>26</v>
      </c>
      <c r="V701" s="55" t="s">
        <v>201</v>
      </c>
      <c r="W701" s="55" t="s">
        <v>27</v>
      </c>
      <c r="X701" s="56">
        <v>43294</v>
      </c>
      <c r="Y701" s="57" t="s">
        <v>7684</v>
      </c>
      <c r="Z701" s="57"/>
      <c r="AA701" s="58"/>
      <c r="AB701" s="58"/>
      <c r="AC701" s="58"/>
      <c r="AD701" s="58">
        <v>5939300</v>
      </c>
      <c r="AE701" s="58"/>
      <c r="AF701" s="58"/>
      <c r="AG701" s="58"/>
      <c r="AH701" s="58"/>
      <c r="AI701" s="58"/>
      <c r="AJ701" s="58"/>
      <c r="AK701" s="58"/>
      <c r="AL701" s="58"/>
      <c r="AM701" s="58">
        <v>6092000</v>
      </c>
      <c r="AN701" s="58"/>
      <c r="AO701" s="58"/>
      <c r="AP701" s="58"/>
      <c r="AQ701" s="58">
        <v>5003000</v>
      </c>
      <c r="AR701" s="59">
        <f t="shared" si="138"/>
        <v>3</v>
      </c>
      <c r="AS701" s="59">
        <f t="shared" si="139"/>
        <v>17034300</v>
      </c>
      <c r="AT701" s="58">
        <f t="shared" si="141"/>
        <v>5678100</v>
      </c>
      <c r="AU701" s="58">
        <f t="shared" si="142"/>
        <v>5003000</v>
      </c>
      <c r="AV701" s="59">
        <f t="shared" si="143"/>
        <v>1738800</v>
      </c>
      <c r="AW701" s="59">
        <f t="shared" si="148"/>
        <v>1063700</v>
      </c>
      <c r="AX701" s="60">
        <f t="shared" si="140"/>
        <v>0.44139821795750511</v>
      </c>
      <c r="AY701" s="58">
        <v>5003000</v>
      </c>
    </row>
    <row r="702" spans="1:51" ht="47.25" x14ac:dyDescent="0.25">
      <c r="A702" s="45">
        <v>1357</v>
      </c>
      <c r="B702" s="46" t="s">
        <v>286</v>
      </c>
      <c r="C702" s="47" t="s">
        <v>284</v>
      </c>
      <c r="D702" s="47" t="s">
        <v>1945</v>
      </c>
      <c r="E702" s="48" t="s">
        <v>287</v>
      </c>
      <c r="F702" s="49" t="s">
        <v>288</v>
      </c>
      <c r="G702" s="49" t="s">
        <v>288</v>
      </c>
      <c r="H702" s="50" t="s">
        <v>289</v>
      </c>
      <c r="I702" s="46" t="s">
        <v>25</v>
      </c>
      <c r="J702" s="46">
        <v>664</v>
      </c>
      <c r="K702" s="49">
        <v>664</v>
      </c>
      <c r="L702" s="49" t="s">
        <v>285</v>
      </c>
      <c r="M702" s="51">
        <v>2892000</v>
      </c>
      <c r="N702" s="51">
        <f t="shared" si="144"/>
        <v>937000</v>
      </c>
      <c r="O702" s="51">
        <v>937565.21739130397</v>
      </c>
      <c r="P702" s="51">
        <v>3829000</v>
      </c>
      <c r="Q702" s="51">
        <f t="shared" si="145"/>
        <v>1218834.7826086953</v>
      </c>
      <c r="R702" s="52">
        <f t="shared" si="146"/>
        <v>4110834.7826086953</v>
      </c>
      <c r="S702" s="53">
        <v>4110800</v>
      </c>
      <c r="T702" s="54">
        <v>0</v>
      </c>
      <c r="U702" s="55" t="s">
        <v>22</v>
      </c>
      <c r="V702" s="55" t="s">
        <v>23</v>
      </c>
      <c r="W702" s="55" t="s">
        <v>29</v>
      </c>
      <c r="X702" s="56">
        <v>43294</v>
      </c>
      <c r="Y702" s="57" t="s">
        <v>7684</v>
      </c>
      <c r="Z702" s="57"/>
      <c r="AA702" s="58"/>
      <c r="AB702" s="58"/>
      <c r="AC702" s="58"/>
      <c r="AD702" s="58">
        <v>6610800</v>
      </c>
      <c r="AE702" s="58"/>
      <c r="AF702" s="58"/>
      <c r="AG702" s="58"/>
      <c r="AH702" s="58"/>
      <c r="AI702" s="58"/>
      <c r="AJ702" s="58"/>
      <c r="AK702" s="58"/>
      <c r="AL702" s="58"/>
      <c r="AM702" s="58">
        <v>6631000</v>
      </c>
      <c r="AN702" s="58"/>
      <c r="AO702" s="58"/>
      <c r="AP702" s="58"/>
      <c r="AQ702" s="58">
        <v>5237000</v>
      </c>
      <c r="AR702" s="59">
        <f t="shared" si="138"/>
        <v>3</v>
      </c>
      <c r="AS702" s="59">
        <f t="shared" si="139"/>
        <v>18478800</v>
      </c>
      <c r="AT702" s="58">
        <f t="shared" si="141"/>
        <v>6159600</v>
      </c>
      <c r="AU702" s="58">
        <f t="shared" si="142"/>
        <v>5237000</v>
      </c>
      <c r="AV702" s="59">
        <f t="shared" si="143"/>
        <v>2048800</v>
      </c>
      <c r="AW702" s="59">
        <f t="shared" si="148"/>
        <v>1126200</v>
      </c>
      <c r="AX702" s="60">
        <f t="shared" si="140"/>
        <v>0.49839447309526119</v>
      </c>
      <c r="AY702" s="58">
        <v>5237000</v>
      </c>
    </row>
    <row r="703" spans="1:51" ht="47.25" x14ac:dyDescent="0.25">
      <c r="A703" s="45">
        <v>520</v>
      </c>
      <c r="B703" s="46" t="s">
        <v>2006</v>
      </c>
      <c r="C703" s="47" t="s">
        <v>1999</v>
      </c>
      <c r="D703" s="47" t="s">
        <v>467</v>
      </c>
      <c r="E703" s="48" t="s">
        <v>2007</v>
      </c>
      <c r="F703" s="49" t="s">
        <v>2008</v>
      </c>
      <c r="G703" s="49" t="s">
        <v>2008</v>
      </c>
      <c r="H703" s="50" t="s">
        <v>2009</v>
      </c>
      <c r="I703" s="46" t="s">
        <v>626</v>
      </c>
      <c r="J703" s="46">
        <v>63</v>
      </c>
      <c r="K703" s="49">
        <v>63</v>
      </c>
      <c r="L703" s="49" t="s">
        <v>2002</v>
      </c>
      <c r="M703" s="51">
        <v>3088000</v>
      </c>
      <c r="N703" s="51">
        <f t="shared" si="144"/>
        <v>638000</v>
      </c>
      <c r="O703" s="51">
        <v>638608.69565217395</v>
      </c>
      <c r="P703" s="51">
        <v>3726000</v>
      </c>
      <c r="Q703" s="51">
        <f t="shared" si="145"/>
        <v>830191.30434782617</v>
      </c>
      <c r="R703" s="52">
        <f t="shared" si="146"/>
        <v>3918191.3043478262</v>
      </c>
      <c r="S703" s="53">
        <v>3918100</v>
      </c>
      <c r="T703" s="54" t="s">
        <v>887</v>
      </c>
      <c r="U703" s="55" t="s">
        <v>471</v>
      </c>
      <c r="V703" s="55" t="s">
        <v>1197</v>
      </c>
      <c r="W703" s="55" t="s">
        <v>173</v>
      </c>
      <c r="X703" s="56">
        <v>43294</v>
      </c>
      <c r="Y703" s="57" t="s">
        <v>7684</v>
      </c>
      <c r="Z703" s="57"/>
      <c r="AA703" s="58"/>
      <c r="AB703" s="58"/>
      <c r="AC703" s="58"/>
      <c r="AD703" s="58"/>
      <c r="AE703" s="58"/>
      <c r="AF703" s="58"/>
      <c r="AG703" s="58"/>
      <c r="AH703" s="58">
        <v>7979000</v>
      </c>
      <c r="AI703" s="58"/>
      <c r="AJ703" s="58">
        <v>6726000</v>
      </c>
      <c r="AK703" s="58"/>
      <c r="AL703" s="58"/>
      <c r="AM703" s="58"/>
      <c r="AN703" s="58"/>
      <c r="AO703" s="58"/>
      <c r="AP703" s="58"/>
      <c r="AQ703" s="58">
        <v>5244000</v>
      </c>
      <c r="AR703" s="59">
        <f t="shared" si="138"/>
        <v>3</v>
      </c>
      <c r="AS703" s="59">
        <f t="shared" si="139"/>
        <v>19949000</v>
      </c>
      <c r="AT703" s="58">
        <f t="shared" si="141"/>
        <v>6649700</v>
      </c>
      <c r="AU703" s="58">
        <f t="shared" si="142"/>
        <v>5244000</v>
      </c>
      <c r="AV703" s="59">
        <f t="shared" si="143"/>
        <v>2731600</v>
      </c>
      <c r="AW703" s="59">
        <f t="shared" si="148"/>
        <v>1325900</v>
      </c>
      <c r="AX703" s="60">
        <f t="shared" si="140"/>
        <v>0.69717465097879083</v>
      </c>
      <c r="AY703" s="58">
        <v>5244000</v>
      </c>
    </row>
    <row r="704" spans="1:51" ht="31.5" x14ac:dyDescent="0.25">
      <c r="A704" s="45">
        <v>1363</v>
      </c>
      <c r="B704" s="46" t="s">
        <v>4537</v>
      </c>
      <c r="C704" s="47" t="s">
        <v>4538</v>
      </c>
      <c r="D704" s="47" t="s">
        <v>1945</v>
      </c>
      <c r="E704" s="48" t="s">
        <v>4539</v>
      </c>
      <c r="F704" s="49" t="s">
        <v>4540</v>
      </c>
      <c r="G704" s="49" t="s">
        <v>4540</v>
      </c>
      <c r="H704" s="50" t="s">
        <v>4540</v>
      </c>
      <c r="I704" s="46" t="s">
        <v>25</v>
      </c>
      <c r="J704" s="46">
        <v>675</v>
      </c>
      <c r="K704" s="49">
        <v>675</v>
      </c>
      <c r="L704" s="49" t="s">
        <v>4540</v>
      </c>
      <c r="M704" s="51">
        <v>2969000</v>
      </c>
      <c r="N704" s="51">
        <f t="shared" si="144"/>
        <v>914000</v>
      </c>
      <c r="O704" s="51">
        <v>914086.95652173902</v>
      </c>
      <c r="P704" s="51">
        <v>3883000</v>
      </c>
      <c r="Q704" s="51">
        <f t="shared" si="145"/>
        <v>1188313.0434782607</v>
      </c>
      <c r="R704" s="52">
        <f t="shared" si="146"/>
        <v>4157313.0434782607</v>
      </c>
      <c r="S704" s="53">
        <v>4157300</v>
      </c>
      <c r="T704" s="54">
        <v>0</v>
      </c>
      <c r="U704" s="55" t="s">
        <v>202</v>
      </c>
      <c r="V704" s="55" t="s">
        <v>201</v>
      </c>
      <c r="W704" s="55" t="s">
        <v>24</v>
      </c>
      <c r="X704" s="56">
        <v>43294</v>
      </c>
      <c r="Y704" s="57" t="s">
        <v>7684</v>
      </c>
      <c r="Z704" s="57"/>
      <c r="AA704" s="58"/>
      <c r="AB704" s="58"/>
      <c r="AC704" s="58"/>
      <c r="AD704" s="58">
        <v>6657300</v>
      </c>
      <c r="AE704" s="58"/>
      <c r="AF704" s="58"/>
      <c r="AG704" s="58"/>
      <c r="AH704" s="58"/>
      <c r="AI704" s="58"/>
      <c r="AJ704" s="58"/>
      <c r="AK704" s="58"/>
      <c r="AL704" s="58"/>
      <c r="AM704" s="58">
        <v>12530000</v>
      </c>
      <c r="AN704" s="58"/>
      <c r="AO704" s="58"/>
      <c r="AP704" s="58"/>
      <c r="AQ704" s="58">
        <v>5330000</v>
      </c>
      <c r="AR704" s="59">
        <f t="shared" si="138"/>
        <v>3</v>
      </c>
      <c r="AS704" s="59">
        <f t="shared" si="139"/>
        <v>24517300</v>
      </c>
      <c r="AT704" s="58">
        <f t="shared" si="141"/>
        <v>8172400</v>
      </c>
      <c r="AU704" s="58">
        <f t="shared" si="142"/>
        <v>5330000</v>
      </c>
      <c r="AV704" s="59">
        <f t="shared" si="143"/>
        <v>4015100</v>
      </c>
      <c r="AW704" s="59">
        <f t="shared" si="148"/>
        <v>1172700</v>
      </c>
      <c r="AX704" s="60">
        <f t="shared" si="140"/>
        <v>0.96579510740143837</v>
      </c>
      <c r="AY704" s="58">
        <v>5330000</v>
      </c>
    </row>
    <row r="705" spans="1:51" ht="31.5" x14ac:dyDescent="0.25">
      <c r="A705" s="45">
        <v>1362</v>
      </c>
      <c r="B705" s="46" t="s">
        <v>4533</v>
      </c>
      <c r="C705" s="47" t="s">
        <v>4534</v>
      </c>
      <c r="D705" s="47" t="s">
        <v>1945</v>
      </c>
      <c r="E705" s="48" t="s">
        <v>4535</v>
      </c>
      <c r="F705" s="49" t="s">
        <v>4536</v>
      </c>
      <c r="G705" s="49" t="s">
        <v>4536</v>
      </c>
      <c r="H705" s="50" t="s">
        <v>4536</v>
      </c>
      <c r="I705" s="46" t="s">
        <v>25</v>
      </c>
      <c r="J705" s="46">
        <v>674</v>
      </c>
      <c r="K705" s="49">
        <v>674</v>
      </c>
      <c r="L705" s="49" t="s">
        <v>4536</v>
      </c>
      <c r="M705" s="51">
        <v>3011000</v>
      </c>
      <c r="N705" s="51">
        <f t="shared" ref="N705:N736" si="149">P705-M705</f>
        <v>912000</v>
      </c>
      <c r="O705" s="51">
        <v>912521.73913043505</v>
      </c>
      <c r="P705" s="51">
        <v>3923000</v>
      </c>
      <c r="Q705" s="51">
        <f t="shared" ref="Q705:Q736" si="150">+O705/1800000*2340000</f>
        <v>1186278.2608695654</v>
      </c>
      <c r="R705" s="52">
        <f t="shared" ref="R705:R736" si="151">+M705+Q705</f>
        <v>4197278.2608695654</v>
      </c>
      <c r="S705" s="53">
        <v>4197200</v>
      </c>
      <c r="T705" s="54">
        <v>0</v>
      </c>
      <c r="U705" s="55" t="s">
        <v>202</v>
      </c>
      <c r="V705" s="55" t="s">
        <v>201</v>
      </c>
      <c r="W705" s="55" t="s">
        <v>24</v>
      </c>
      <c r="X705" s="56">
        <v>43294</v>
      </c>
      <c r="Y705" s="57" t="s">
        <v>7684</v>
      </c>
      <c r="Z705" s="57"/>
      <c r="AA705" s="58"/>
      <c r="AB705" s="58"/>
      <c r="AC705" s="58"/>
      <c r="AD705" s="58">
        <v>6697200</v>
      </c>
      <c r="AE705" s="58"/>
      <c r="AF705" s="58"/>
      <c r="AG705" s="58"/>
      <c r="AH705" s="58"/>
      <c r="AI705" s="58"/>
      <c r="AJ705" s="58"/>
      <c r="AK705" s="58"/>
      <c r="AL705" s="58"/>
      <c r="AM705" s="58">
        <v>12357000</v>
      </c>
      <c r="AN705" s="58"/>
      <c r="AO705" s="58"/>
      <c r="AP705" s="58"/>
      <c r="AQ705" s="58">
        <v>5391000</v>
      </c>
      <c r="AR705" s="59">
        <f t="shared" si="138"/>
        <v>3</v>
      </c>
      <c r="AS705" s="59">
        <f t="shared" si="139"/>
        <v>24445200</v>
      </c>
      <c r="AT705" s="58">
        <f t="shared" si="141"/>
        <v>8148400</v>
      </c>
      <c r="AU705" s="58">
        <f t="shared" si="142"/>
        <v>5391000</v>
      </c>
      <c r="AV705" s="59">
        <f t="shared" si="143"/>
        <v>3951200</v>
      </c>
      <c r="AW705" s="59">
        <f t="shared" si="148"/>
        <v>1193800</v>
      </c>
      <c r="AX705" s="60">
        <f t="shared" si="140"/>
        <v>0.94138949776041181</v>
      </c>
      <c r="AY705" s="58">
        <v>5391000</v>
      </c>
    </row>
    <row r="706" spans="1:51" ht="31.5" x14ac:dyDescent="0.25">
      <c r="A706" s="45">
        <v>1375</v>
      </c>
      <c r="B706" s="46" t="s">
        <v>356</v>
      </c>
      <c r="C706" s="47" t="s">
        <v>347</v>
      </c>
      <c r="D706" s="47" t="s">
        <v>1945</v>
      </c>
      <c r="E706" s="48" t="s">
        <v>357</v>
      </c>
      <c r="F706" s="49" t="s">
        <v>358</v>
      </c>
      <c r="G706" s="49" t="s">
        <v>358</v>
      </c>
      <c r="H706" s="50" t="s">
        <v>358</v>
      </c>
      <c r="I706" s="46" t="s">
        <v>25</v>
      </c>
      <c r="J706" s="46">
        <v>691</v>
      </c>
      <c r="K706" s="49">
        <v>691</v>
      </c>
      <c r="L706" s="49" t="s">
        <v>350</v>
      </c>
      <c r="M706" s="51">
        <v>3120000</v>
      </c>
      <c r="N706" s="51">
        <f t="shared" si="149"/>
        <v>914000</v>
      </c>
      <c r="O706" s="51">
        <v>914086.95652173902</v>
      </c>
      <c r="P706" s="51">
        <v>4034000</v>
      </c>
      <c r="Q706" s="51">
        <f t="shared" si="150"/>
        <v>1188313.0434782607</v>
      </c>
      <c r="R706" s="52">
        <f t="shared" si="151"/>
        <v>4308313.0434782607</v>
      </c>
      <c r="S706" s="53">
        <v>4308300</v>
      </c>
      <c r="T706" s="54">
        <v>0</v>
      </c>
      <c r="U706" s="55" t="s">
        <v>202</v>
      </c>
      <c r="V706" s="55" t="s">
        <v>201</v>
      </c>
      <c r="W706" s="55" t="s">
        <v>24</v>
      </c>
      <c r="X706" s="56">
        <v>43294</v>
      </c>
      <c r="Y706" s="57" t="s">
        <v>7684</v>
      </c>
      <c r="Z706" s="57"/>
      <c r="AA706" s="58">
        <v>11429000</v>
      </c>
      <c r="AB706" s="58"/>
      <c r="AC706" s="58"/>
      <c r="AD706" s="58">
        <v>6308300</v>
      </c>
      <c r="AE706" s="58"/>
      <c r="AF706" s="58"/>
      <c r="AG706" s="58"/>
      <c r="AH706" s="58"/>
      <c r="AI706" s="58"/>
      <c r="AJ706" s="58"/>
      <c r="AK706" s="58"/>
      <c r="AL706" s="58"/>
      <c r="AM706" s="58">
        <v>12712000</v>
      </c>
      <c r="AN706" s="58"/>
      <c r="AO706" s="58"/>
      <c r="AP706" s="58"/>
      <c r="AQ706" s="58">
        <v>5556000</v>
      </c>
      <c r="AR706" s="59">
        <f t="shared" si="138"/>
        <v>4</v>
      </c>
      <c r="AS706" s="59">
        <f t="shared" si="139"/>
        <v>36005300</v>
      </c>
      <c r="AT706" s="58">
        <f t="shared" si="141"/>
        <v>9001300</v>
      </c>
      <c r="AU706" s="58">
        <f t="shared" si="142"/>
        <v>5556000</v>
      </c>
      <c r="AV706" s="59">
        <f t="shared" si="143"/>
        <v>4693000</v>
      </c>
      <c r="AW706" s="59">
        <f t="shared" si="148"/>
        <v>1247700</v>
      </c>
      <c r="AX706" s="60">
        <f t="shared" si="140"/>
        <v>1.0892927604855744</v>
      </c>
      <c r="AY706" s="58">
        <v>5556000</v>
      </c>
    </row>
    <row r="707" spans="1:51" ht="31.5" x14ac:dyDescent="0.25">
      <c r="A707" s="45">
        <v>1378</v>
      </c>
      <c r="B707" s="46" t="s">
        <v>353</v>
      </c>
      <c r="C707" s="47" t="s">
        <v>347</v>
      </c>
      <c r="D707" s="47" t="s">
        <v>1945</v>
      </c>
      <c r="E707" s="48" t="s">
        <v>354</v>
      </c>
      <c r="F707" s="49" t="s">
        <v>355</v>
      </c>
      <c r="G707" s="49" t="s">
        <v>355</v>
      </c>
      <c r="H707" s="50" t="s">
        <v>355</v>
      </c>
      <c r="I707" s="46" t="s">
        <v>25</v>
      </c>
      <c r="J707" s="46">
        <v>691</v>
      </c>
      <c r="K707" s="49">
        <v>691</v>
      </c>
      <c r="L707" s="49" t="s">
        <v>350</v>
      </c>
      <c r="M707" s="51">
        <v>3120000</v>
      </c>
      <c r="N707" s="51">
        <f t="shared" si="149"/>
        <v>914000</v>
      </c>
      <c r="O707" s="51">
        <v>914086.95652173902</v>
      </c>
      <c r="P707" s="51">
        <v>4034000</v>
      </c>
      <c r="Q707" s="51">
        <f t="shared" si="150"/>
        <v>1188313.0434782607</v>
      </c>
      <c r="R707" s="52">
        <f t="shared" si="151"/>
        <v>4308313.0434782607</v>
      </c>
      <c r="S707" s="53">
        <v>4308300</v>
      </c>
      <c r="T707" s="54">
        <v>0</v>
      </c>
      <c r="U707" s="55" t="s">
        <v>202</v>
      </c>
      <c r="V707" s="55" t="s">
        <v>201</v>
      </c>
      <c r="W707" s="55" t="s">
        <v>24</v>
      </c>
      <c r="X707" s="56">
        <v>43294</v>
      </c>
      <c r="Y707" s="57" t="s">
        <v>7684</v>
      </c>
      <c r="Z707" s="57"/>
      <c r="AA707" s="58">
        <v>11429000</v>
      </c>
      <c r="AB707" s="58"/>
      <c r="AC707" s="58"/>
      <c r="AD707" s="58">
        <v>6808300</v>
      </c>
      <c r="AE707" s="58"/>
      <c r="AF707" s="58"/>
      <c r="AG707" s="58"/>
      <c r="AH707" s="58"/>
      <c r="AI707" s="58"/>
      <c r="AJ707" s="58"/>
      <c r="AK707" s="58"/>
      <c r="AL707" s="58"/>
      <c r="AM707" s="58">
        <v>12712000</v>
      </c>
      <c r="AN707" s="58"/>
      <c r="AO707" s="58"/>
      <c r="AP707" s="58"/>
      <c r="AQ707" s="58">
        <v>5556000</v>
      </c>
      <c r="AR707" s="59">
        <f t="shared" si="138"/>
        <v>4</v>
      </c>
      <c r="AS707" s="59">
        <f t="shared" si="139"/>
        <v>36505300</v>
      </c>
      <c r="AT707" s="58">
        <f t="shared" si="141"/>
        <v>9126300</v>
      </c>
      <c r="AU707" s="58">
        <f t="shared" si="142"/>
        <v>5556000</v>
      </c>
      <c r="AV707" s="59">
        <f t="shared" si="143"/>
        <v>4818000</v>
      </c>
      <c r="AW707" s="59">
        <f t="shared" si="148"/>
        <v>1247700</v>
      </c>
      <c r="AX707" s="60">
        <f t="shared" si="140"/>
        <v>1.1183065246152775</v>
      </c>
      <c r="AY707" s="58">
        <v>5556000</v>
      </c>
    </row>
    <row r="708" spans="1:51" x14ac:dyDescent="0.25">
      <c r="A708" s="45">
        <v>1364</v>
      </c>
      <c r="B708" s="46" t="s">
        <v>301</v>
      </c>
      <c r="C708" s="47" t="s">
        <v>302</v>
      </c>
      <c r="D708" s="47" t="s">
        <v>1945</v>
      </c>
      <c r="E708" s="48" t="s">
        <v>303</v>
      </c>
      <c r="F708" s="49" t="s">
        <v>304</v>
      </c>
      <c r="G708" s="49" t="s">
        <v>304</v>
      </c>
      <c r="H708" s="50" t="s">
        <v>304</v>
      </c>
      <c r="I708" s="46" t="s">
        <v>25</v>
      </c>
      <c r="J708" s="46">
        <v>676</v>
      </c>
      <c r="K708" s="49">
        <v>676</v>
      </c>
      <c r="L708" s="49" t="s">
        <v>305</v>
      </c>
      <c r="M708" s="51">
        <v>3256000</v>
      </c>
      <c r="N708" s="51">
        <f t="shared" si="149"/>
        <v>914000</v>
      </c>
      <c r="O708" s="51">
        <v>914086.95652173902</v>
      </c>
      <c r="P708" s="51">
        <v>4170000</v>
      </c>
      <c r="Q708" s="51">
        <f t="shared" si="150"/>
        <v>1188313.0434782607</v>
      </c>
      <c r="R708" s="52">
        <f t="shared" si="151"/>
        <v>4444313.0434782607</v>
      </c>
      <c r="S708" s="53">
        <v>4444300</v>
      </c>
      <c r="T708" s="54">
        <v>0</v>
      </c>
      <c r="U708" s="55" t="s">
        <v>26</v>
      </c>
      <c r="V708" s="55" t="s">
        <v>201</v>
      </c>
      <c r="W708" s="55" t="s">
        <v>27</v>
      </c>
      <c r="X708" s="56">
        <v>43294</v>
      </c>
      <c r="Y708" s="57" t="s">
        <v>7684</v>
      </c>
      <c r="Z708" s="57"/>
      <c r="AA708" s="58"/>
      <c r="AB708" s="58"/>
      <c r="AC708" s="58"/>
      <c r="AD708" s="58">
        <v>6744300</v>
      </c>
      <c r="AE708" s="58"/>
      <c r="AF708" s="58"/>
      <c r="AG708" s="58"/>
      <c r="AH708" s="58">
        <v>9645000</v>
      </c>
      <c r="AI708" s="58"/>
      <c r="AJ708" s="58"/>
      <c r="AK708" s="58"/>
      <c r="AL708" s="58"/>
      <c r="AM708" s="58">
        <v>6813000</v>
      </c>
      <c r="AN708" s="58"/>
      <c r="AO708" s="58"/>
      <c r="AP708" s="58"/>
      <c r="AQ708" s="58">
        <v>5760000</v>
      </c>
      <c r="AR708" s="59">
        <f t="shared" ref="AR708:AR771" si="152">COUNT(AA708:AQ708)</f>
        <v>4</v>
      </c>
      <c r="AS708" s="59">
        <f t="shared" ref="AS708:AS771" si="153">SUM(AA708:AQ708)</f>
        <v>28962300</v>
      </c>
      <c r="AT708" s="58">
        <f t="shared" si="141"/>
        <v>7240600</v>
      </c>
      <c r="AU708" s="58">
        <f t="shared" si="142"/>
        <v>5760000</v>
      </c>
      <c r="AV708" s="59">
        <f t="shared" si="143"/>
        <v>2796300</v>
      </c>
      <c r="AW708" s="59">
        <f t="shared" si="148"/>
        <v>1315700</v>
      </c>
      <c r="AX708" s="60">
        <f t="shared" ref="AX708:AX771" si="154">AT708/S708-100%</f>
        <v>0.62918794860832983</v>
      </c>
      <c r="AY708" s="58">
        <v>5760000</v>
      </c>
    </row>
    <row r="709" spans="1:51" ht="47.25" x14ac:dyDescent="0.25">
      <c r="A709" s="45">
        <v>1370</v>
      </c>
      <c r="B709" s="46" t="s">
        <v>329</v>
      </c>
      <c r="C709" s="47" t="s">
        <v>330</v>
      </c>
      <c r="D709" s="47" t="s">
        <v>1945</v>
      </c>
      <c r="E709" s="48" t="s">
        <v>331</v>
      </c>
      <c r="F709" s="49" t="s">
        <v>332</v>
      </c>
      <c r="G709" s="49" t="s">
        <v>332</v>
      </c>
      <c r="H709" s="50" t="s">
        <v>332</v>
      </c>
      <c r="I709" s="46" t="s">
        <v>25</v>
      </c>
      <c r="J709" s="46">
        <v>684</v>
      </c>
      <c r="K709" s="49">
        <v>684</v>
      </c>
      <c r="L709" s="49" t="s">
        <v>333</v>
      </c>
      <c r="M709" s="51">
        <v>3384000</v>
      </c>
      <c r="N709" s="51">
        <f t="shared" si="149"/>
        <v>777000</v>
      </c>
      <c r="O709" s="51">
        <v>777913.04347826098</v>
      </c>
      <c r="P709" s="51">
        <v>4161000</v>
      </c>
      <c r="Q709" s="51">
        <f t="shared" si="150"/>
        <v>1011286.9565217393</v>
      </c>
      <c r="R709" s="52">
        <f t="shared" si="151"/>
        <v>4395286.9565217393</v>
      </c>
      <c r="S709" s="53">
        <v>4395200</v>
      </c>
      <c r="T709" s="54">
        <v>0</v>
      </c>
      <c r="U709" s="55" t="s">
        <v>26</v>
      </c>
      <c r="V709" s="55" t="s">
        <v>201</v>
      </c>
      <c r="W709" s="55" t="s">
        <v>27</v>
      </c>
      <c r="X709" s="56">
        <v>43294</v>
      </c>
      <c r="Y709" s="57" t="s">
        <v>7684</v>
      </c>
      <c r="Z709" s="57"/>
      <c r="AA709" s="58"/>
      <c r="AB709" s="58"/>
      <c r="AC709" s="58"/>
      <c r="AD709" s="58">
        <v>6895200</v>
      </c>
      <c r="AE709" s="58"/>
      <c r="AF709" s="58"/>
      <c r="AG709" s="58"/>
      <c r="AH709" s="58"/>
      <c r="AI709" s="58"/>
      <c r="AJ709" s="58"/>
      <c r="AK709" s="58"/>
      <c r="AL709" s="58">
        <v>6580000</v>
      </c>
      <c r="AM709" s="58"/>
      <c r="AN709" s="58"/>
      <c r="AO709" s="58"/>
      <c r="AP709" s="58"/>
      <c r="AQ709" s="58">
        <v>5822000</v>
      </c>
      <c r="AR709" s="59">
        <f t="shared" si="152"/>
        <v>3</v>
      </c>
      <c r="AS709" s="59">
        <f t="shared" si="153"/>
        <v>19297200</v>
      </c>
      <c r="AT709" s="58">
        <f t="shared" si="141"/>
        <v>6432400</v>
      </c>
      <c r="AU709" s="58">
        <f t="shared" si="142"/>
        <v>5822000</v>
      </c>
      <c r="AV709" s="59">
        <f t="shared" si="143"/>
        <v>2037200</v>
      </c>
      <c r="AW709" s="59">
        <f t="shared" si="148"/>
        <v>1426800</v>
      </c>
      <c r="AX709" s="60">
        <f t="shared" si="154"/>
        <v>0.46350564251911175</v>
      </c>
      <c r="AY709" s="58">
        <v>5822000</v>
      </c>
    </row>
    <row r="710" spans="1:51" ht="47.25" x14ac:dyDescent="0.25">
      <c r="A710" s="45">
        <v>1371</v>
      </c>
      <c r="B710" s="46" t="s">
        <v>339</v>
      </c>
      <c r="C710" s="47" t="s">
        <v>335</v>
      </c>
      <c r="D710" s="47" t="s">
        <v>1945</v>
      </c>
      <c r="E710" s="48" t="s">
        <v>340</v>
      </c>
      <c r="F710" s="49" t="s">
        <v>341</v>
      </c>
      <c r="G710" s="49" t="s">
        <v>341</v>
      </c>
      <c r="H710" s="50" t="s">
        <v>341</v>
      </c>
      <c r="I710" s="46" t="s">
        <v>25</v>
      </c>
      <c r="J710" s="46">
        <v>685</v>
      </c>
      <c r="K710" s="49">
        <v>685</v>
      </c>
      <c r="L710" s="49" t="s">
        <v>338</v>
      </c>
      <c r="M710" s="51">
        <v>3551000</v>
      </c>
      <c r="N710" s="51">
        <f t="shared" si="149"/>
        <v>914000</v>
      </c>
      <c r="O710" s="51">
        <v>914086.95652173902</v>
      </c>
      <c r="P710" s="51">
        <v>4465000</v>
      </c>
      <c r="Q710" s="51">
        <f t="shared" si="150"/>
        <v>1188313.0434782607</v>
      </c>
      <c r="R710" s="52">
        <f t="shared" si="151"/>
        <v>4739313.0434782607</v>
      </c>
      <c r="S710" s="53">
        <v>4739300</v>
      </c>
      <c r="T710" s="54">
        <v>0</v>
      </c>
      <c r="U710" s="55" t="s">
        <v>31</v>
      </c>
      <c r="V710" s="55" t="s">
        <v>201</v>
      </c>
      <c r="W710" s="55" t="s">
        <v>24</v>
      </c>
      <c r="X710" s="56">
        <v>43294</v>
      </c>
      <c r="Y710" s="57" t="s">
        <v>7684</v>
      </c>
      <c r="Z710" s="57"/>
      <c r="AA710" s="58"/>
      <c r="AB710" s="58"/>
      <c r="AC710" s="58"/>
      <c r="AD710" s="58">
        <v>7239300</v>
      </c>
      <c r="AE710" s="58"/>
      <c r="AF710" s="58"/>
      <c r="AG710" s="58"/>
      <c r="AH710" s="58">
        <v>8563000</v>
      </c>
      <c r="AI710" s="58"/>
      <c r="AJ710" s="58"/>
      <c r="AK710" s="58"/>
      <c r="AL710" s="58"/>
      <c r="AM710" s="58"/>
      <c r="AN710" s="58"/>
      <c r="AO710" s="58"/>
      <c r="AP710" s="58"/>
      <c r="AQ710" s="58">
        <v>6203000</v>
      </c>
      <c r="AR710" s="59">
        <f t="shared" si="152"/>
        <v>3</v>
      </c>
      <c r="AS710" s="59">
        <f t="shared" si="153"/>
        <v>22005300</v>
      </c>
      <c r="AT710" s="58">
        <f t="shared" ref="AT710:AT736" si="155">ROUND(AS710/AR710,-2)</f>
        <v>7335100</v>
      </c>
      <c r="AU710" s="58">
        <f t="shared" ref="AU710:AU773" si="156">MIN(AA710:AQ710)</f>
        <v>6203000</v>
      </c>
      <c r="AV710" s="59">
        <f t="shared" ref="AV710:AV773" si="157">AT710-S710</f>
        <v>2595800</v>
      </c>
      <c r="AW710" s="59">
        <f t="shared" si="148"/>
        <v>1463700</v>
      </c>
      <c r="AX710" s="60">
        <f t="shared" si="154"/>
        <v>0.54771801742873416</v>
      </c>
      <c r="AY710" s="58">
        <v>6203000</v>
      </c>
    </row>
    <row r="711" spans="1:51" ht="31.5" x14ac:dyDescent="0.25">
      <c r="A711" s="45">
        <v>1337</v>
      </c>
      <c r="B711" s="46" t="s">
        <v>256</v>
      </c>
      <c r="C711" s="47" t="s">
        <v>250</v>
      </c>
      <c r="D711" s="47" t="s">
        <v>1945</v>
      </c>
      <c r="E711" s="48" t="s">
        <v>257</v>
      </c>
      <c r="F711" s="49" t="s">
        <v>258</v>
      </c>
      <c r="G711" s="49" t="s">
        <v>258</v>
      </c>
      <c r="H711" s="50" t="s">
        <v>258</v>
      </c>
      <c r="I711" s="46" t="s">
        <v>21</v>
      </c>
      <c r="J711" s="46">
        <v>646</v>
      </c>
      <c r="K711" s="49">
        <v>646</v>
      </c>
      <c r="L711" s="49" t="s">
        <v>252</v>
      </c>
      <c r="M711" s="51">
        <v>3915000</v>
      </c>
      <c r="N711" s="51">
        <f t="shared" si="149"/>
        <v>579000</v>
      </c>
      <c r="O711" s="51">
        <v>579130.43478260899</v>
      </c>
      <c r="P711" s="51">
        <v>4494000</v>
      </c>
      <c r="Q711" s="51">
        <f t="shared" si="150"/>
        <v>752869.56521739159</v>
      </c>
      <c r="R711" s="52">
        <f t="shared" si="151"/>
        <v>4667869.5652173916</v>
      </c>
      <c r="S711" s="53">
        <v>4667800</v>
      </c>
      <c r="T711" s="54" t="s">
        <v>4179</v>
      </c>
      <c r="U711" s="55" t="s">
        <v>22</v>
      </c>
      <c r="V711" s="55" t="s">
        <v>23</v>
      </c>
      <c r="W711" s="55" t="s">
        <v>24</v>
      </c>
      <c r="X711" s="56">
        <v>43294</v>
      </c>
      <c r="Y711" s="57" t="s">
        <v>7684</v>
      </c>
      <c r="Z711" s="57"/>
      <c r="AA711" s="58"/>
      <c r="AB711" s="58"/>
      <c r="AC711" s="58"/>
      <c r="AD711" s="58">
        <v>6667800</v>
      </c>
      <c r="AE711" s="58"/>
      <c r="AF711" s="58"/>
      <c r="AG711" s="58"/>
      <c r="AH711" s="58"/>
      <c r="AI711" s="58"/>
      <c r="AJ711" s="58"/>
      <c r="AK711" s="58"/>
      <c r="AL711" s="58"/>
      <c r="AM711" s="58">
        <v>7000000</v>
      </c>
      <c r="AN711" s="58"/>
      <c r="AO711" s="58"/>
      <c r="AP711" s="58"/>
      <c r="AQ711" s="58">
        <v>6428000</v>
      </c>
      <c r="AR711" s="59">
        <f t="shared" si="152"/>
        <v>3</v>
      </c>
      <c r="AS711" s="59">
        <f t="shared" si="153"/>
        <v>20095800</v>
      </c>
      <c r="AT711" s="58">
        <f t="shared" si="155"/>
        <v>6698600</v>
      </c>
      <c r="AU711" s="58">
        <f t="shared" si="156"/>
        <v>6428000</v>
      </c>
      <c r="AV711" s="59">
        <f t="shared" si="157"/>
        <v>2030800</v>
      </c>
      <c r="AW711" s="59">
        <f t="shared" si="148"/>
        <v>1760200</v>
      </c>
      <c r="AX711" s="60">
        <f t="shared" si="154"/>
        <v>0.43506576974163425</v>
      </c>
      <c r="AY711" s="58">
        <v>6428000</v>
      </c>
    </row>
    <row r="712" spans="1:51" ht="31.5" x14ac:dyDescent="0.25">
      <c r="A712" s="45">
        <v>1277</v>
      </c>
      <c r="B712" s="46" t="s">
        <v>4318</v>
      </c>
      <c r="C712" s="47" t="s">
        <v>4316</v>
      </c>
      <c r="D712" s="47" t="s">
        <v>2020</v>
      </c>
      <c r="E712" s="48" t="s">
        <v>4319</v>
      </c>
      <c r="F712" s="49" t="s">
        <v>4320</v>
      </c>
      <c r="G712" s="49" t="s">
        <v>4320</v>
      </c>
      <c r="H712" s="50" t="s">
        <v>4321</v>
      </c>
      <c r="I712" s="46" t="s">
        <v>28</v>
      </c>
      <c r="J712" s="46">
        <v>591</v>
      </c>
      <c r="K712" s="49">
        <v>591</v>
      </c>
      <c r="L712" s="49" t="s">
        <v>4317</v>
      </c>
      <c r="M712" s="51">
        <v>3004000</v>
      </c>
      <c r="N712" s="51">
        <f t="shared" si="149"/>
        <v>2083000</v>
      </c>
      <c r="O712" s="51">
        <v>2083304.3478260899</v>
      </c>
      <c r="P712" s="51">
        <v>5087000</v>
      </c>
      <c r="Q712" s="51">
        <f t="shared" si="150"/>
        <v>2708295.6521739168</v>
      </c>
      <c r="R712" s="52">
        <f t="shared" si="151"/>
        <v>5712295.6521739168</v>
      </c>
      <c r="S712" s="53">
        <v>5712200</v>
      </c>
      <c r="T712" s="54">
        <v>0</v>
      </c>
      <c r="U712" s="55" t="s">
        <v>26</v>
      </c>
      <c r="V712" s="55" t="s">
        <v>23</v>
      </c>
      <c r="W712" s="55" t="s">
        <v>27</v>
      </c>
      <c r="X712" s="56">
        <v>43294</v>
      </c>
      <c r="Y712" s="57" t="s">
        <v>7684</v>
      </c>
      <c r="Z712" s="57"/>
      <c r="AA712" s="58"/>
      <c r="AB712" s="58"/>
      <c r="AC712" s="58">
        <v>7300000</v>
      </c>
      <c r="AD712" s="58"/>
      <c r="AE712" s="58"/>
      <c r="AF712" s="58"/>
      <c r="AG712" s="58"/>
      <c r="AH712" s="58">
        <v>12766000</v>
      </c>
      <c r="AI712" s="58"/>
      <c r="AJ712" s="58"/>
      <c r="AK712" s="58"/>
      <c r="AL712" s="58"/>
      <c r="AM712" s="58"/>
      <c r="AN712" s="58"/>
      <c r="AO712" s="58"/>
      <c r="AP712" s="58"/>
      <c r="AQ712" s="58">
        <v>6503000</v>
      </c>
      <c r="AR712" s="59">
        <f t="shared" si="152"/>
        <v>3</v>
      </c>
      <c r="AS712" s="59">
        <f t="shared" si="153"/>
        <v>26569000</v>
      </c>
      <c r="AT712" s="58">
        <f t="shared" si="155"/>
        <v>8856300</v>
      </c>
      <c r="AU712" s="58">
        <f t="shared" si="156"/>
        <v>6503000</v>
      </c>
      <c r="AV712" s="59">
        <f t="shared" si="157"/>
        <v>3144100</v>
      </c>
      <c r="AW712" s="59">
        <f t="shared" si="148"/>
        <v>790800</v>
      </c>
      <c r="AX712" s="60">
        <f t="shared" si="154"/>
        <v>0.55041840271699161</v>
      </c>
      <c r="AY712" s="58">
        <v>6503000</v>
      </c>
    </row>
    <row r="713" spans="1:51" ht="47.25" x14ac:dyDescent="0.25">
      <c r="A713" s="45">
        <v>1405</v>
      </c>
      <c r="B713" s="46" t="s">
        <v>4569</v>
      </c>
      <c r="C713" s="47" t="s">
        <v>4554</v>
      </c>
      <c r="D713" s="47" t="s">
        <v>1945</v>
      </c>
      <c r="E713" s="48" t="s">
        <v>4570</v>
      </c>
      <c r="F713" s="49" t="s">
        <v>4571</v>
      </c>
      <c r="G713" s="49" t="s">
        <v>4571</v>
      </c>
      <c r="H713" s="50" t="s">
        <v>4571</v>
      </c>
      <c r="I713" s="46" t="s">
        <v>25</v>
      </c>
      <c r="J713" s="46">
        <v>699</v>
      </c>
      <c r="K713" s="49">
        <v>699</v>
      </c>
      <c r="L713" s="49" t="s">
        <v>4555</v>
      </c>
      <c r="M713" s="51">
        <v>4315000</v>
      </c>
      <c r="N713" s="51">
        <f t="shared" si="149"/>
        <v>914000</v>
      </c>
      <c r="O713" s="51">
        <v>914086.95652173902</v>
      </c>
      <c r="P713" s="51">
        <v>5229000</v>
      </c>
      <c r="Q713" s="51">
        <f t="shared" si="150"/>
        <v>1188313.0434782607</v>
      </c>
      <c r="R713" s="52">
        <f t="shared" si="151"/>
        <v>5503313.0434782607</v>
      </c>
      <c r="S713" s="53">
        <v>5503300</v>
      </c>
      <c r="T713" s="54">
        <v>0</v>
      </c>
      <c r="U713" s="55" t="s">
        <v>202</v>
      </c>
      <c r="V713" s="55" t="s">
        <v>201</v>
      </c>
      <c r="W713" s="55" t="s">
        <v>24</v>
      </c>
      <c r="X713" s="56">
        <v>43294</v>
      </c>
      <c r="Y713" s="57" t="s">
        <v>7684</v>
      </c>
      <c r="Z713" s="57"/>
      <c r="AA713" s="58"/>
      <c r="AB713" s="58"/>
      <c r="AC713" s="58"/>
      <c r="AD713" s="58">
        <v>8003300</v>
      </c>
      <c r="AE713" s="58"/>
      <c r="AF713" s="58"/>
      <c r="AG713" s="58"/>
      <c r="AH713" s="58">
        <v>11661000</v>
      </c>
      <c r="AI713" s="58"/>
      <c r="AJ713" s="58"/>
      <c r="AK713" s="58"/>
      <c r="AL713" s="58"/>
      <c r="AM713" s="58"/>
      <c r="AN713" s="58"/>
      <c r="AO713" s="58"/>
      <c r="AP713" s="58"/>
      <c r="AQ713" s="58">
        <v>7349000</v>
      </c>
      <c r="AR713" s="59">
        <f t="shared" si="152"/>
        <v>3</v>
      </c>
      <c r="AS713" s="59">
        <f t="shared" si="153"/>
        <v>27013300</v>
      </c>
      <c r="AT713" s="58">
        <f t="shared" si="155"/>
        <v>9004400</v>
      </c>
      <c r="AU713" s="58">
        <f t="shared" si="156"/>
        <v>7349000</v>
      </c>
      <c r="AV713" s="59">
        <f t="shared" si="157"/>
        <v>3501100</v>
      </c>
      <c r="AW713" s="59">
        <f t="shared" si="148"/>
        <v>1845700</v>
      </c>
      <c r="AX713" s="60">
        <f t="shared" si="154"/>
        <v>0.63618192720731193</v>
      </c>
      <c r="AY713" s="58">
        <v>7349000</v>
      </c>
    </row>
    <row r="714" spans="1:51" ht="31.5" x14ac:dyDescent="0.25">
      <c r="A714" s="45">
        <v>1407</v>
      </c>
      <c r="B714" s="46" t="s">
        <v>4576</v>
      </c>
      <c r="C714" s="47" t="s">
        <v>4554</v>
      </c>
      <c r="D714" s="47" t="s">
        <v>1945</v>
      </c>
      <c r="E714" s="48" t="s">
        <v>4577</v>
      </c>
      <c r="F714" s="49" t="s">
        <v>4578</v>
      </c>
      <c r="G714" s="49" t="s">
        <v>4578</v>
      </c>
      <c r="H714" s="50" t="s">
        <v>4578</v>
      </c>
      <c r="I714" s="46" t="s">
        <v>25</v>
      </c>
      <c r="J714" s="46">
        <v>699</v>
      </c>
      <c r="K714" s="49">
        <v>699</v>
      </c>
      <c r="L714" s="49" t="s">
        <v>4555</v>
      </c>
      <c r="M714" s="51">
        <v>4315000</v>
      </c>
      <c r="N714" s="51">
        <f t="shared" si="149"/>
        <v>914000</v>
      </c>
      <c r="O714" s="51">
        <v>914086.95652173902</v>
      </c>
      <c r="P714" s="51">
        <v>5229000</v>
      </c>
      <c r="Q714" s="51">
        <f t="shared" si="150"/>
        <v>1188313.0434782607</v>
      </c>
      <c r="R714" s="52">
        <f t="shared" si="151"/>
        <v>5503313.0434782607</v>
      </c>
      <c r="S714" s="53">
        <v>5503300</v>
      </c>
      <c r="T714" s="54">
        <v>0</v>
      </c>
      <c r="U714" s="55" t="s">
        <v>202</v>
      </c>
      <c r="V714" s="55" t="s">
        <v>201</v>
      </c>
      <c r="W714" s="55" t="s">
        <v>24</v>
      </c>
      <c r="X714" s="56">
        <v>43294</v>
      </c>
      <c r="Y714" s="57" t="s">
        <v>7684</v>
      </c>
      <c r="Z714" s="57"/>
      <c r="AA714" s="58"/>
      <c r="AB714" s="58"/>
      <c r="AC714" s="58"/>
      <c r="AD714" s="58">
        <v>8003300</v>
      </c>
      <c r="AE714" s="58"/>
      <c r="AF714" s="58"/>
      <c r="AG714" s="58"/>
      <c r="AH714" s="58">
        <v>10972000</v>
      </c>
      <c r="AI714" s="58"/>
      <c r="AJ714" s="58"/>
      <c r="AK714" s="58"/>
      <c r="AL714" s="58"/>
      <c r="AM714" s="58"/>
      <c r="AN714" s="58"/>
      <c r="AO714" s="58"/>
      <c r="AP714" s="58"/>
      <c r="AQ714" s="58">
        <v>7349000</v>
      </c>
      <c r="AR714" s="59">
        <f t="shared" si="152"/>
        <v>3</v>
      </c>
      <c r="AS714" s="59">
        <f t="shared" si="153"/>
        <v>26324300</v>
      </c>
      <c r="AT714" s="58">
        <f t="shared" si="155"/>
        <v>8774800</v>
      </c>
      <c r="AU714" s="58">
        <f t="shared" si="156"/>
        <v>7349000</v>
      </c>
      <c r="AV714" s="59">
        <f t="shared" si="157"/>
        <v>3271500</v>
      </c>
      <c r="AW714" s="59">
        <f t="shared" si="148"/>
        <v>1845700</v>
      </c>
      <c r="AX714" s="60">
        <f t="shared" si="154"/>
        <v>0.59446150491523264</v>
      </c>
      <c r="AY714" s="58">
        <v>7349000</v>
      </c>
    </row>
    <row r="715" spans="1:51" ht="31.5" x14ac:dyDescent="0.25">
      <c r="A715" s="45">
        <v>1411</v>
      </c>
      <c r="B715" s="46" t="s">
        <v>4590</v>
      </c>
      <c r="C715" s="47" t="s">
        <v>4585</v>
      </c>
      <c r="D715" s="47" t="s">
        <v>1945</v>
      </c>
      <c r="E715" s="48" t="s">
        <v>4591</v>
      </c>
      <c r="F715" s="49" t="s">
        <v>4592</v>
      </c>
      <c r="G715" s="49" t="s">
        <v>4592</v>
      </c>
      <c r="H715" s="50" t="s">
        <v>4592</v>
      </c>
      <c r="I715" s="46" t="s">
        <v>25</v>
      </c>
      <c r="J715" s="46">
        <v>700</v>
      </c>
      <c r="K715" s="49">
        <v>700</v>
      </c>
      <c r="L715" s="49" t="s">
        <v>4586</v>
      </c>
      <c r="M715" s="51">
        <v>5158000</v>
      </c>
      <c r="N715" s="51">
        <f t="shared" si="149"/>
        <v>914000</v>
      </c>
      <c r="O715" s="51">
        <v>914086.95652173902</v>
      </c>
      <c r="P715" s="51">
        <v>6072000</v>
      </c>
      <c r="Q715" s="51">
        <f t="shared" si="150"/>
        <v>1188313.0434782607</v>
      </c>
      <c r="R715" s="52">
        <f t="shared" si="151"/>
        <v>6346313.0434782607</v>
      </c>
      <c r="S715" s="53">
        <v>6346300</v>
      </c>
      <c r="T715" s="54">
        <v>0</v>
      </c>
      <c r="U715" s="55" t="s">
        <v>202</v>
      </c>
      <c r="V715" s="55" t="s">
        <v>201</v>
      </c>
      <c r="W715" s="55" t="s">
        <v>24</v>
      </c>
      <c r="X715" s="56">
        <v>43294</v>
      </c>
      <c r="Y715" s="57" t="s">
        <v>7688</v>
      </c>
      <c r="Z715" s="57"/>
      <c r="AA715" s="58">
        <v>12210000</v>
      </c>
      <c r="AB715" s="58"/>
      <c r="AC715" s="58"/>
      <c r="AD715" s="58">
        <v>9346300</v>
      </c>
      <c r="AE715" s="58"/>
      <c r="AF715" s="58"/>
      <c r="AG715" s="58"/>
      <c r="AH715" s="58"/>
      <c r="AI715" s="58"/>
      <c r="AJ715" s="58"/>
      <c r="AK715" s="58"/>
      <c r="AL715" s="58"/>
      <c r="AM715" s="58"/>
      <c r="AN715" s="58"/>
      <c r="AO715" s="58"/>
      <c r="AP715" s="58"/>
      <c r="AQ715" s="58">
        <v>8613000</v>
      </c>
      <c r="AR715" s="59">
        <f t="shared" si="152"/>
        <v>3</v>
      </c>
      <c r="AS715" s="59">
        <f t="shared" si="153"/>
        <v>30169300</v>
      </c>
      <c r="AT715" s="58">
        <f t="shared" si="155"/>
        <v>10056400</v>
      </c>
      <c r="AU715" s="58">
        <f t="shared" si="156"/>
        <v>8613000</v>
      </c>
      <c r="AV715" s="59">
        <f t="shared" si="157"/>
        <v>3710100</v>
      </c>
      <c r="AW715" s="59">
        <f t="shared" si="148"/>
        <v>2266700</v>
      </c>
      <c r="AX715" s="60">
        <f t="shared" si="154"/>
        <v>0.58460835447426063</v>
      </c>
      <c r="AY715" s="58">
        <v>8613000</v>
      </c>
    </row>
    <row r="716" spans="1:51" ht="31.5" x14ac:dyDescent="0.25">
      <c r="A716" s="45">
        <v>1410</v>
      </c>
      <c r="B716" s="46" t="s">
        <v>4588</v>
      </c>
      <c r="C716" s="47" t="s">
        <v>4585</v>
      </c>
      <c r="D716" s="47" t="s">
        <v>1945</v>
      </c>
      <c r="E716" s="48" t="s">
        <v>4589</v>
      </c>
      <c r="F716" s="49" t="s">
        <v>4587</v>
      </c>
      <c r="G716" s="49" t="s">
        <v>4587</v>
      </c>
      <c r="H716" s="50" t="s">
        <v>4587</v>
      </c>
      <c r="I716" s="46" t="s">
        <v>25</v>
      </c>
      <c r="J716" s="46">
        <v>700</v>
      </c>
      <c r="K716" s="49">
        <v>700</v>
      </c>
      <c r="L716" s="49" t="s">
        <v>4586</v>
      </c>
      <c r="M716" s="51">
        <v>5158000</v>
      </c>
      <c r="N716" s="51">
        <f t="shared" si="149"/>
        <v>914000</v>
      </c>
      <c r="O716" s="51">
        <v>914086.95652173902</v>
      </c>
      <c r="P716" s="51">
        <v>6072000</v>
      </c>
      <c r="Q716" s="51">
        <f t="shared" si="150"/>
        <v>1188313.0434782607</v>
      </c>
      <c r="R716" s="52">
        <f t="shared" si="151"/>
        <v>6346313.0434782607</v>
      </c>
      <c r="S716" s="53">
        <v>6346300</v>
      </c>
      <c r="T716" s="54">
        <v>0</v>
      </c>
      <c r="U716" s="55" t="s">
        <v>202</v>
      </c>
      <c r="V716" s="55" t="s">
        <v>201</v>
      </c>
      <c r="W716" s="55" t="s">
        <v>24</v>
      </c>
      <c r="X716" s="56">
        <v>43294</v>
      </c>
      <c r="Y716" s="57" t="s">
        <v>7684</v>
      </c>
      <c r="Z716" s="57"/>
      <c r="AA716" s="58">
        <v>12210000</v>
      </c>
      <c r="AB716" s="58"/>
      <c r="AC716" s="58"/>
      <c r="AD716" s="58">
        <v>9346300</v>
      </c>
      <c r="AE716" s="58"/>
      <c r="AF716" s="58"/>
      <c r="AG716" s="58"/>
      <c r="AH716" s="58"/>
      <c r="AI716" s="58"/>
      <c r="AJ716" s="58"/>
      <c r="AK716" s="58"/>
      <c r="AL716" s="58"/>
      <c r="AM716" s="58"/>
      <c r="AN716" s="58"/>
      <c r="AO716" s="58"/>
      <c r="AP716" s="58"/>
      <c r="AQ716" s="58">
        <v>8613000</v>
      </c>
      <c r="AR716" s="59">
        <f t="shared" si="152"/>
        <v>3</v>
      </c>
      <c r="AS716" s="59">
        <f t="shared" si="153"/>
        <v>30169300</v>
      </c>
      <c r="AT716" s="58">
        <f t="shared" si="155"/>
        <v>10056400</v>
      </c>
      <c r="AU716" s="58">
        <f t="shared" si="156"/>
        <v>8613000</v>
      </c>
      <c r="AV716" s="59">
        <f t="shared" si="157"/>
        <v>3710100</v>
      </c>
      <c r="AW716" s="59">
        <f t="shared" si="148"/>
        <v>2266700</v>
      </c>
      <c r="AX716" s="60">
        <f t="shared" si="154"/>
        <v>0.58460835447426063</v>
      </c>
      <c r="AY716" s="58">
        <v>8613000</v>
      </c>
    </row>
    <row r="717" spans="1:51" ht="47.25" x14ac:dyDescent="0.25">
      <c r="A717" s="45">
        <v>497</v>
      </c>
      <c r="B717" s="46" t="s">
        <v>1932</v>
      </c>
      <c r="C717" s="47" t="s">
        <v>1855</v>
      </c>
      <c r="D717" s="47" t="s">
        <v>467</v>
      </c>
      <c r="E717" s="48" t="s">
        <v>1933</v>
      </c>
      <c r="F717" s="49" t="s">
        <v>1934</v>
      </c>
      <c r="G717" s="49" t="s">
        <v>1934</v>
      </c>
      <c r="H717" s="50" t="s">
        <v>1934</v>
      </c>
      <c r="I717" s="46" t="s">
        <v>626</v>
      </c>
      <c r="J717" s="46">
        <v>60</v>
      </c>
      <c r="K717" s="49">
        <v>60</v>
      </c>
      <c r="L717" s="49" t="s">
        <v>1858</v>
      </c>
      <c r="M717" s="51">
        <v>8588000</v>
      </c>
      <c r="N717" s="51">
        <f t="shared" si="149"/>
        <v>638000</v>
      </c>
      <c r="O717" s="51">
        <v>638608.69565217395</v>
      </c>
      <c r="P717" s="51">
        <v>9226000</v>
      </c>
      <c r="Q717" s="51">
        <f t="shared" si="150"/>
        <v>830191.30434782617</v>
      </c>
      <c r="R717" s="52">
        <f t="shared" si="151"/>
        <v>9418191.3043478262</v>
      </c>
      <c r="S717" s="53">
        <v>9418100</v>
      </c>
      <c r="T717" s="54">
        <v>0</v>
      </c>
      <c r="U717" s="55" t="s">
        <v>471</v>
      </c>
      <c r="V717" s="55" t="s">
        <v>1197</v>
      </c>
      <c r="W717" s="55" t="s">
        <v>173</v>
      </c>
      <c r="X717" s="56">
        <v>43294</v>
      </c>
      <c r="Y717" s="57" t="s">
        <v>7686</v>
      </c>
      <c r="Z717" s="57"/>
      <c r="AA717" s="58"/>
      <c r="AB717" s="58"/>
      <c r="AC717" s="58"/>
      <c r="AD717" s="58"/>
      <c r="AE717" s="58"/>
      <c r="AF717" s="58"/>
      <c r="AG717" s="58">
        <v>16000000</v>
      </c>
      <c r="AH717" s="58">
        <v>14873000</v>
      </c>
      <c r="AI717" s="58"/>
      <c r="AJ717" s="58"/>
      <c r="AK717" s="58"/>
      <c r="AL717" s="58"/>
      <c r="AM717" s="58"/>
      <c r="AN717" s="58"/>
      <c r="AO717" s="58"/>
      <c r="AP717" s="58"/>
      <c r="AQ717" s="58">
        <v>13494000</v>
      </c>
      <c r="AR717" s="59">
        <f t="shared" si="152"/>
        <v>3</v>
      </c>
      <c r="AS717" s="59">
        <f t="shared" si="153"/>
        <v>44367000</v>
      </c>
      <c r="AT717" s="58">
        <f t="shared" si="155"/>
        <v>14789000</v>
      </c>
      <c r="AU717" s="58">
        <f t="shared" si="156"/>
        <v>13494000</v>
      </c>
      <c r="AV717" s="59">
        <f t="shared" si="157"/>
        <v>5370900</v>
      </c>
      <c r="AW717" s="59">
        <f t="shared" si="148"/>
        <v>4075900</v>
      </c>
      <c r="AX717" s="60">
        <f t="shared" si="154"/>
        <v>0.57027425913931684</v>
      </c>
      <c r="AY717" s="58">
        <v>13494000</v>
      </c>
    </row>
    <row r="718" spans="1:51" ht="31.5" x14ac:dyDescent="0.25">
      <c r="A718" s="45">
        <v>471</v>
      </c>
      <c r="B718" s="46" t="s">
        <v>1854</v>
      </c>
      <c r="C718" s="47" t="s">
        <v>1855</v>
      </c>
      <c r="D718" s="47" t="s">
        <v>467</v>
      </c>
      <c r="E718" s="48" t="s">
        <v>1856</v>
      </c>
      <c r="F718" s="49" t="s">
        <v>1857</v>
      </c>
      <c r="G718" s="49" t="s">
        <v>1857</v>
      </c>
      <c r="H718" s="50" t="s">
        <v>1857</v>
      </c>
      <c r="I718" s="46" t="s">
        <v>626</v>
      </c>
      <c r="J718" s="46">
        <v>60</v>
      </c>
      <c r="K718" s="49">
        <v>60</v>
      </c>
      <c r="L718" s="49" t="s">
        <v>1858</v>
      </c>
      <c r="M718" s="51">
        <v>8588000</v>
      </c>
      <c r="N718" s="51">
        <f t="shared" si="149"/>
        <v>638000</v>
      </c>
      <c r="O718" s="51">
        <v>638608.69565217395</v>
      </c>
      <c r="P718" s="51">
        <v>9226000</v>
      </c>
      <c r="Q718" s="51">
        <f t="shared" si="150"/>
        <v>830191.30434782617</v>
      </c>
      <c r="R718" s="52">
        <f t="shared" si="151"/>
        <v>9418191.3043478262</v>
      </c>
      <c r="S718" s="53">
        <v>9418100</v>
      </c>
      <c r="T718" s="54" t="s">
        <v>887</v>
      </c>
      <c r="U718" s="55" t="s">
        <v>471</v>
      </c>
      <c r="V718" s="55" t="s">
        <v>1197</v>
      </c>
      <c r="W718" s="55" t="s">
        <v>173</v>
      </c>
      <c r="X718" s="56">
        <v>43294</v>
      </c>
      <c r="Y718" s="57" t="s">
        <v>7684</v>
      </c>
      <c r="Z718" s="57"/>
      <c r="AA718" s="58"/>
      <c r="AB718" s="58"/>
      <c r="AC718" s="58"/>
      <c r="AD718" s="58"/>
      <c r="AE718" s="58"/>
      <c r="AF718" s="58"/>
      <c r="AG718" s="58">
        <v>16000000</v>
      </c>
      <c r="AH718" s="58">
        <v>14873000</v>
      </c>
      <c r="AI718" s="58"/>
      <c r="AJ718" s="58">
        <v>14226000</v>
      </c>
      <c r="AK718" s="58"/>
      <c r="AL718" s="58"/>
      <c r="AM718" s="58"/>
      <c r="AN718" s="58"/>
      <c r="AO718" s="58"/>
      <c r="AP718" s="58"/>
      <c r="AQ718" s="58">
        <v>13494000</v>
      </c>
      <c r="AR718" s="59">
        <f t="shared" si="152"/>
        <v>4</v>
      </c>
      <c r="AS718" s="59">
        <f t="shared" si="153"/>
        <v>58593000</v>
      </c>
      <c r="AT718" s="58">
        <f t="shared" si="155"/>
        <v>14648300</v>
      </c>
      <c r="AU718" s="58">
        <f t="shared" si="156"/>
        <v>13494000</v>
      </c>
      <c r="AV718" s="59">
        <f t="shared" si="157"/>
        <v>5230200</v>
      </c>
      <c r="AW718" s="59">
        <f t="shared" si="148"/>
        <v>4075900</v>
      </c>
      <c r="AX718" s="60">
        <f t="shared" si="154"/>
        <v>0.55533494016839913</v>
      </c>
      <c r="AY718" s="58">
        <v>13494000</v>
      </c>
    </row>
    <row r="719" spans="1:51" ht="47.25" x14ac:dyDescent="0.25">
      <c r="A719" s="45">
        <v>472</v>
      </c>
      <c r="B719" s="46" t="s">
        <v>1860</v>
      </c>
      <c r="C719" s="47" t="s">
        <v>1855</v>
      </c>
      <c r="D719" s="47" t="s">
        <v>467</v>
      </c>
      <c r="E719" s="48" t="s">
        <v>1861</v>
      </c>
      <c r="F719" s="49" t="s">
        <v>1862</v>
      </c>
      <c r="G719" s="49" t="s">
        <v>1862</v>
      </c>
      <c r="H719" s="50" t="s">
        <v>1862</v>
      </c>
      <c r="I719" s="46" t="s">
        <v>25</v>
      </c>
      <c r="J719" s="46">
        <v>60</v>
      </c>
      <c r="K719" s="49">
        <v>60</v>
      </c>
      <c r="L719" s="49" t="s">
        <v>1858</v>
      </c>
      <c r="M719" s="51">
        <v>8588000</v>
      </c>
      <c r="N719" s="51">
        <f t="shared" si="149"/>
        <v>638000</v>
      </c>
      <c r="O719" s="51">
        <v>638608.69565217395</v>
      </c>
      <c r="P719" s="51">
        <v>9226000</v>
      </c>
      <c r="Q719" s="51">
        <f t="shared" si="150"/>
        <v>830191.30434782617</v>
      </c>
      <c r="R719" s="52">
        <f t="shared" si="151"/>
        <v>9418191.3043478262</v>
      </c>
      <c r="S719" s="53">
        <v>9418100</v>
      </c>
      <c r="T719" s="54" t="s">
        <v>887</v>
      </c>
      <c r="U719" s="55" t="s">
        <v>471</v>
      </c>
      <c r="V719" s="55" t="s">
        <v>1197</v>
      </c>
      <c r="W719" s="55" t="s">
        <v>173</v>
      </c>
      <c r="X719" s="56">
        <v>43294</v>
      </c>
      <c r="Y719" s="57" t="s">
        <v>7684</v>
      </c>
      <c r="Z719" s="57"/>
      <c r="AA719" s="58"/>
      <c r="AB719" s="58"/>
      <c r="AC719" s="58"/>
      <c r="AD719" s="58"/>
      <c r="AE719" s="58"/>
      <c r="AF719" s="58"/>
      <c r="AG719" s="58">
        <v>16000000</v>
      </c>
      <c r="AH719" s="58">
        <v>14873000</v>
      </c>
      <c r="AI719" s="58"/>
      <c r="AJ719" s="58"/>
      <c r="AK719" s="58"/>
      <c r="AL719" s="58"/>
      <c r="AM719" s="58"/>
      <c r="AN719" s="58"/>
      <c r="AO719" s="58"/>
      <c r="AP719" s="58"/>
      <c r="AQ719" s="58">
        <v>13494000</v>
      </c>
      <c r="AR719" s="59">
        <f t="shared" si="152"/>
        <v>3</v>
      </c>
      <c r="AS719" s="59">
        <f t="shared" si="153"/>
        <v>44367000</v>
      </c>
      <c r="AT719" s="58">
        <f t="shared" si="155"/>
        <v>14789000</v>
      </c>
      <c r="AU719" s="58">
        <f t="shared" si="156"/>
        <v>13494000</v>
      </c>
      <c r="AV719" s="59">
        <f t="shared" si="157"/>
        <v>5370900</v>
      </c>
      <c r="AW719" s="59">
        <f t="shared" si="148"/>
        <v>4075900</v>
      </c>
      <c r="AX719" s="60">
        <f t="shared" si="154"/>
        <v>0.57027425913931684</v>
      </c>
      <c r="AY719" s="58">
        <v>13494000</v>
      </c>
    </row>
    <row r="720" spans="1:51" ht="31.5" x14ac:dyDescent="0.25">
      <c r="A720" s="45">
        <v>473</v>
      </c>
      <c r="B720" s="46" t="s">
        <v>1863</v>
      </c>
      <c r="C720" s="47" t="s">
        <v>1855</v>
      </c>
      <c r="D720" s="47" t="s">
        <v>467</v>
      </c>
      <c r="E720" s="48" t="s">
        <v>1864</v>
      </c>
      <c r="F720" s="49" t="s">
        <v>1865</v>
      </c>
      <c r="G720" s="49" t="s">
        <v>1865</v>
      </c>
      <c r="H720" s="50" t="s">
        <v>1865</v>
      </c>
      <c r="I720" s="46" t="s">
        <v>626</v>
      </c>
      <c r="J720" s="46">
        <v>60</v>
      </c>
      <c r="K720" s="49">
        <v>60</v>
      </c>
      <c r="L720" s="49" t="s">
        <v>1858</v>
      </c>
      <c r="M720" s="51">
        <v>8588000</v>
      </c>
      <c r="N720" s="51">
        <f t="shared" si="149"/>
        <v>638000</v>
      </c>
      <c r="O720" s="51">
        <v>638608.69565217395</v>
      </c>
      <c r="P720" s="51">
        <v>9226000</v>
      </c>
      <c r="Q720" s="51">
        <f t="shared" si="150"/>
        <v>830191.30434782617</v>
      </c>
      <c r="R720" s="52">
        <f t="shared" si="151"/>
        <v>9418191.3043478262</v>
      </c>
      <c r="S720" s="53">
        <v>9418100</v>
      </c>
      <c r="T720" s="54" t="s">
        <v>887</v>
      </c>
      <c r="U720" s="55" t="s">
        <v>471</v>
      </c>
      <c r="V720" s="55" t="s">
        <v>1197</v>
      </c>
      <c r="W720" s="55" t="s">
        <v>173</v>
      </c>
      <c r="X720" s="56">
        <v>43294</v>
      </c>
      <c r="Y720" s="57" t="s">
        <v>7684</v>
      </c>
      <c r="Z720" s="57"/>
      <c r="AA720" s="58"/>
      <c r="AB720" s="58"/>
      <c r="AC720" s="58"/>
      <c r="AD720" s="58"/>
      <c r="AE720" s="58"/>
      <c r="AF720" s="58"/>
      <c r="AG720" s="58">
        <v>16000000</v>
      </c>
      <c r="AH720" s="58">
        <v>14873000</v>
      </c>
      <c r="AI720" s="58"/>
      <c r="AJ720" s="58">
        <v>14226000</v>
      </c>
      <c r="AK720" s="58"/>
      <c r="AL720" s="58"/>
      <c r="AM720" s="58"/>
      <c r="AN720" s="58"/>
      <c r="AO720" s="58"/>
      <c r="AP720" s="58"/>
      <c r="AQ720" s="58">
        <v>13494000</v>
      </c>
      <c r="AR720" s="59">
        <f t="shared" si="152"/>
        <v>4</v>
      </c>
      <c r="AS720" s="59">
        <f t="shared" si="153"/>
        <v>58593000</v>
      </c>
      <c r="AT720" s="58">
        <f t="shared" si="155"/>
        <v>14648300</v>
      </c>
      <c r="AU720" s="58">
        <f t="shared" si="156"/>
        <v>13494000</v>
      </c>
      <c r="AV720" s="59">
        <f t="shared" si="157"/>
        <v>5230200</v>
      </c>
      <c r="AW720" s="59">
        <f t="shared" si="148"/>
        <v>4075900</v>
      </c>
      <c r="AX720" s="60">
        <f t="shared" si="154"/>
        <v>0.55533494016839913</v>
      </c>
      <c r="AY720" s="58">
        <v>13494000</v>
      </c>
    </row>
    <row r="721" spans="1:51" ht="31.5" x14ac:dyDescent="0.25">
      <c r="A721" s="45">
        <v>479</v>
      </c>
      <c r="B721" s="46" t="s">
        <v>1880</v>
      </c>
      <c r="C721" s="47" t="s">
        <v>1855</v>
      </c>
      <c r="D721" s="47" t="s">
        <v>467</v>
      </c>
      <c r="E721" s="48" t="s">
        <v>1881</v>
      </c>
      <c r="F721" s="49" t="s">
        <v>1882</v>
      </c>
      <c r="G721" s="49" t="s">
        <v>1882</v>
      </c>
      <c r="H721" s="50" t="s">
        <v>1882</v>
      </c>
      <c r="I721" s="46" t="s">
        <v>626</v>
      </c>
      <c r="J721" s="46">
        <v>60</v>
      </c>
      <c r="K721" s="49">
        <v>60</v>
      </c>
      <c r="L721" s="49" t="s">
        <v>1858</v>
      </c>
      <c r="M721" s="51">
        <v>8588000</v>
      </c>
      <c r="N721" s="51">
        <f t="shared" si="149"/>
        <v>638000</v>
      </c>
      <c r="O721" s="51">
        <v>638608.69565217395</v>
      </c>
      <c r="P721" s="51">
        <v>9226000</v>
      </c>
      <c r="Q721" s="51">
        <f t="shared" si="150"/>
        <v>830191.30434782617</v>
      </c>
      <c r="R721" s="52">
        <f t="shared" si="151"/>
        <v>9418191.3043478262</v>
      </c>
      <c r="S721" s="53">
        <v>9418100</v>
      </c>
      <c r="T721" s="54" t="s">
        <v>887</v>
      </c>
      <c r="U721" s="55" t="s">
        <v>471</v>
      </c>
      <c r="V721" s="55" t="s">
        <v>1197</v>
      </c>
      <c r="W721" s="55" t="s">
        <v>173</v>
      </c>
      <c r="X721" s="56">
        <v>43294</v>
      </c>
      <c r="Y721" s="57" t="s">
        <v>7684</v>
      </c>
      <c r="Z721" s="57"/>
      <c r="AA721" s="58"/>
      <c r="AB721" s="58"/>
      <c r="AC721" s="58"/>
      <c r="AD721" s="58"/>
      <c r="AE721" s="58"/>
      <c r="AF721" s="58"/>
      <c r="AG721" s="58">
        <v>16000000</v>
      </c>
      <c r="AH721" s="58">
        <v>14873000</v>
      </c>
      <c r="AI721" s="58"/>
      <c r="AJ721" s="58"/>
      <c r="AK721" s="58"/>
      <c r="AL721" s="58"/>
      <c r="AM721" s="58"/>
      <c r="AN721" s="58"/>
      <c r="AO721" s="58"/>
      <c r="AP721" s="58"/>
      <c r="AQ721" s="58">
        <v>13494000</v>
      </c>
      <c r="AR721" s="59">
        <f t="shared" si="152"/>
        <v>3</v>
      </c>
      <c r="AS721" s="59">
        <f t="shared" si="153"/>
        <v>44367000</v>
      </c>
      <c r="AT721" s="58">
        <f t="shared" si="155"/>
        <v>14789000</v>
      </c>
      <c r="AU721" s="58">
        <f t="shared" si="156"/>
        <v>13494000</v>
      </c>
      <c r="AV721" s="59">
        <f t="shared" si="157"/>
        <v>5370900</v>
      </c>
      <c r="AW721" s="59">
        <f t="shared" si="148"/>
        <v>4075900</v>
      </c>
      <c r="AX721" s="60">
        <f t="shared" si="154"/>
        <v>0.57027425913931684</v>
      </c>
      <c r="AY721" s="58">
        <v>13494000</v>
      </c>
    </row>
    <row r="722" spans="1:51" ht="31.5" x14ac:dyDescent="0.25">
      <c r="A722" s="45">
        <v>480</v>
      </c>
      <c r="B722" s="46" t="s">
        <v>1883</v>
      </c>
      <c r="C722" s="47" t="s">
        <v>1855</v>
      </c>
      <c r="D722" s="47" t="s">
        <v>467</v>
      </c>
      <c r="E722" s="48" t="s">
        <v>1884</v>
      </c>
      <c r="F722" s="49" t="s">
        <v>1885</v>
      </c>
      <c r="G722" s="49" t="s">
        <v>1885</v>
      </c>
      <c r="H722" s="50" t="s">
        <v>1885</v>
      </c>
      <c r="I722" s="46" t="s">
        <v>626</v>
      </c>
      <c r="J722" s="46">
        <v>60</v>
      </c>
      <c r="K722" s="49">
        <v>60</v>
      </c>
      <c r="L722" s="49" t="s">
        <v>1858</v>
      </c>
      <c r="M722" s="51">
        <v>8588000</v>
      </c>
      <c r="N722" s="51">
        <f t="shared" si="149"/>
        <v>638000</v>
      </c>
      <c r="O722" s="51">
        <v>638608.69565217395</v>
      </c>
      <c r="P722" s="51">
        <v>9226000</v>
      </c>
      <c r="Q722" s="51">
        <f t="shared" si="150"/>
        <v>830191.30434782617</v>
      </c>
      <c r="R722" s="52">
        <f t="shared" si="151"/>
        <v>9418191.3043478262</v>
      </c>
      <c r="S722" s="53">
        <v>9418100</v>
      </c>
      <c r="T722" s="54" t="s">
        <v>887</v>
      </c>
      <c r="U722" s="55" t="s">
        <v>471</v>
      </c>
      <c r="V722" s="55" t="s">
        <v>1197</v>
      </c>
      <c r="W722" s="55"/>
      <c r="X722" s="56"/>
      <c r="Y722" s="57" t="s">
        <v>7684</v>
      </c>
      <c r="Z722" s="57"/>
      <c r="AA722" s="58"/>
      <c r="AB722" s="58"/>
      <c r="AC722" s="58"/>
      <c r="AD722" s="58"/>
      <c r="AE722" s="58"/>
      <c r="AF722" s="58"/>
      <c r="AG722" s="58">
        <v>16000000</v>
      </c>
      <c r="AH722" s="58">
        <v>14873000</v>
      </c>
      <c r="AI722" s="58"/>
      <c r="AJ722" s="58"/>
      <c r="AK722" s="58"/>
      <c r="AL722" s="58"/>
      <c r="AM722" s="58"/>
      <c r="AN722" s="58"/>
      <c r="AO722" s="58"/>
      <c r="AP722" s="58"/>
      <c r="AQ722" s="58">
        <v>13494000</v>
      </c>
      <c r="AR722" s="59">
        <f t="shared" si="152"/>
        <v>3</v>
      </c>
      <c r="AS722" s="59">
        <f t="shared" si="153"/>
        <v>44367000</v>
      </c>
      <c r="AT722" s="58">
        <f t="shared" si="155"/>
        <v>14789000</v>
      </c>
      <c r="AU722" s="58">
        <f t="shared" si="156"/>
        <v>13494000</v>
      </c>
      <c r="AV722" s="59">
        <f t="shared" si="157"/>
        <v>5370900</v>
      </c>
      <c r="AW722" s="59">
        <f t="shared" si="148"/>
        <v>4075900</v>
      </c>
      <c r="AX722" s="60">
        <f t="shared" si="154"/>
        <v>0.57027425913931684</v>
      </c>
      <c r="AY722" s="58">
        <v>13494000</v>
      </c>
    </row>
    <row r="723" spans="1:51" ht="31.5" x14ac:dyDescent="0.25">
      <c r="A723" s="45">
        <v>484</v>
      </c>
      <c r="B723" s="46" t="s">
        <v>1895</v>
      </c>
      <c r="C723" s="47" t="s">
        <v>1855</v>
      </c>
      <c r="D723" s="47" t="s">
        <v>467</v>
      </c>
      <c r="E723" s="48" t="s">
        <v>1896</v>
      </c>
      <c r="F723" s="49" t="s">
        <v>1897</v>
      </c>
      <c r="G723" s="49" t="s">
        <v>1897</v>
      </c>
      <c r="H723" s="50" t="s">
        <v>1897</v>
      </c>
      <c r="I723" s="46" t="s">
        <v>626</v>
      </c>
      <c r="J723" s="46">
        <v>60</v>
      </c>
      <c r="K723" s="49">
        <v>60</v>
      </c>
      <c r="L723" s="49" t="s">
        <v>1858</v>
      </c>
      <c r="M723" s="51">
        <v>8588000</v>
      </c>
      <c r="N723" s="51">
        <f t="shared" si="149"/>
        <v>638000</v>
      </c>
      <c r="O723" s="51">
        <v>638608.69565217395</v>
      </c>
      <c r="P723" s="51">
        <v>9226000</v>
      </c>
      <c r="Q723" s="51">
        <f t="shared" si="150"/>
        <v>830191.30434782617</v>
      </c>
      <c r="R723" s="52">
        <f t="shared" si="151"/>
        <v>9418191.3043478262</v>
      </c>
      <c r="S723" s="53">
        <v>9418100</v>
      </c>
      <c r="T723" s="54" t="s">
        <v>887</v>
      </c>
      <c r="U723" s="55" t="s">
        <v>471</v>
      </c>
      <c r="V723" s="55" t="s">
        <v>1197</v>
      </c>
      <c r="W723" s="55" t="s">
        <v>173</v>
      </c>
      <c r="X723" s="56">
        <v>43294</v>
      </c>
      <c r="Y723" s="57" t="s">
        <v>7684</v>
      </c>
      <c r="Z723" s="57"/>
      <c r="AA723" s="58"/>
      <c r="AB723" s="58"/>
      <c r="AC723" s="58"/>
      <c r="AD723" s="58"/>
      <c r="AE723" s="58"/>
      <c r="AF723" s="58"/>
      <c r="AG723" s="58">
        <v>16000000</v>
      </c>
      <c r="AH723" s="58">
        <v>14873000</v>
      </c>
      <c r="AI723" s="58"/>
      <c r="AJ723" s="58"/>
      <c r="AK723" s="58"/>
      <c r="AL723" s="58"/>
      <c r="AM723" s="58"/>
      <c r="AN723" s="58"/>
      <c r="AO723" s="58"/>
      <c r="AP723" s="58"/>
      <c r="AQ723" s="58">
        <v>13494000</v>
      </c>
      <c r="AR723" s="59">
        <f t="shared" si="152"/>
        <v>3</v>
      </c>
      <c r="AS723" s="59">
        <f t="shared" si="153"/>
        <v>44367000</v>
      </c>
      <c r="AT723" s="58">
        <f t="shared" si="155"/>
        <v>14789000</v>
      </c>
      <c r="AU723" s="58">
        <f t="shared" si="156"/>
        <v>13494000</v>
      </c>
      <c r="AV723" s="59">
        <f t="shared" si="157"/>
        <v>5370900</v>
      </c>
      <c r="AW723" s="59">
        <f t="shared" si="148"/>
        <v>4075900</v>
      </c>
      <c r="AX723" s="60">
        <f t="shared" si="154"/>
        <v>0.57027425913931684</v>
      </c>
      <c r="AY723" s="58">
        <v>13494000</v>
      </c>
    </row>
    <row r="724" spans="1:51" ht="47.25" x14ac:dyDescent="0.25">
      <c r="A724" s="45">
        <v>488</v>
      </c>
      <c r="B724" s="46" t="s">
        <v>1908</v>
      </c>
      <c r="C724" s="47" t="s">
        <v>1855</v>
      </c>
      <c r="D724" s="47" t="s">
        <v>467</v>
      </c>
      <c r="E724" s="48" t="s">
        <v>1909</v>
      </c>
      <c r="F724" s="49" t="s">
        <v>1910</v>
      </c>
      <c r="G724" s="49" t="s">
        <v>1910</v>
      </c>
      <c r="H724" s="50" t="s">
        <v>1910</v>
      </c>
      <c r="I724" s="46" t="s">
        <v>626</v>
      </c>
      <c r="J724" s="46">
        <v>60</v>
      </c>
      <c r="K724" s="49">
        <v>60</v>
      </c>
      <c r="L724" s="49" t="s">
        <v>1858</v>
      </c>
      <c r="M724" s="51">
        <v>8588000</v>
      </c>
      <c r="N724" s="51">
        <f t="shared" si="149"/>
        <v>638000</v>
      </c>
      <c r="O724" s="51">
        <v>638608.69565217395</v>
      </c>
      <c r="P724" s="51">
        <v>9226000</v>
      </c>
      <c r="Q724" s="51">
        <f t="shared" si="150"/>
        <v>830191.30434782617</v>
      </c>
      <c r="R724" s="52">
        <f t="shared" si="151"/>
        <v>9418191.3043478262</v>
      </c>
      <c r="S724" s="53">
        <v>9418100</v>
      </c>
      <c r="T724" s="54" t="s">
        <v>887</v>
      </c>
      <c r="U724" s="55" t="s">
        <v>471</v>
      </c>
      <c r="V724" s="55" t="s">
        <v>1197</v>
      </c>
      <c r="W724" s="55" t="s">
        <v>173</v>
      </c>
      <c r="X724" s="56">
        <v>43294</v>
      </c>
      <c r="Y724" s="57" t="s">
        <v>7684</v>
      </c>
      <c r="Z724" s="57"/>
      <c r="AA724" s="58"/>
      <c r="AB724" s="58"/>
      <c r="AC724" s="58"/>
      <c r="AD724" s="58"/>
      <c r="AE724" s="58"/>
      <c r="AF724" s="58"/>
      <c r="AG724" s="58">
        <v>16000000</v>
      </c>
      <c r="AH724" s="58">
        <v>14873000</v>
      </c>
      <c r="AI724" s="58"/>
      <c r="AJ724" s="58"/>
      <c r="AK724" s="58"/>
      <c r="AL724" s="58"/>
      <c r="AM724" s="58"/>
      <c r="AN724" s="58"/>
      <c r="AO724" s="58"/>
      <c r="AP724" s="58"/>
      <c r="AQ724" s="58">
        <v>13494000</v>
      </c>
      <c r="AR724" s="59">
        <f t="shared" si="152"/>
        <v>3</v>
      </c>
      <c r="AS724" s="59">
        <f t="shared" si="153"/>
        <v>44367000</v>
      </c>
      <c r="AT724" s="58">
        <f t="shared" si="155"/>
        <v>14789000</v>
      </c>
      <c r="AU724" s="58">
        <f t="shared" si="156"/>
        <v>13494000</v>
      </c>
      <c r="AV724" s="59">
        <f t="shared" si="157"/>
        <v>5370900</v>
      </c>
      <c r="AW724" s="59">
        <f t="shared" si="148"/>
        <v>4075900</v>
      </c>
      <c r="AX724" s="60">
        <f t="shared" si="154"/>
        <v>0.57027425913931684</v>
      </c>
      <c r="AY724" s="58">
        <v>13494000</v>
      </c>
    </row>
    <row r="725" spans="1:51" ht="31.5" x14ac:dyDescent="0.25">
      <c r="A725" s="45">
        <v>493</v>
      </c>
      <c r="B725" s="46" t="s">
        <v>1921</v>
      </c>
      <c r="C725" s="47" t="s">
        <v>1855</v>
      </c>
      <c r="D725" s="47" t="s">
        <v>467</v>
      </c>
      <c r="E725" s="48" t="s">
        <v>1922</v>
      </c>
      <c r="F725" s="49" t="s">
        <v>1923</v>
      </c>
      <c r="G725" s="49" t="s">
        <v>1923</v>
      </c>
      <c r="H725" s="50" t="s">
        <v>1923</v>
      </c>
      <c r="I725" s="46" t="s">
        <v>626</v>
      </c>
      <c r="J725" s="46">
        <v>60</v>
      </c>
      <c r="K725" s="49">
        <v>60</v>
      </c>
      <c r="L725" s="49" t="s">
        <v>1858</v>
      </c>
      <c r="M725" s="51">
        <v>8588000</v>
      </c>
      <c r="N725" s="51">
        <f t="shared" si="149"/>
        <v>638000</v>
      </c>
      <c r="O725" s="51">
        <v>638608.69565217395</v>
      </c>
      <c r="P725" s="51">
        <v>9226000</v>
      </c>
      <c r="Q725" s="51">
        <f t="shared" si="150"/>
        <v>830191.30434782617</v>
      </c>
      <c r="R725" s="52">
        <f t="shared" si="151"/>
        <v>9418191.3043478262</v>
      </c>
      <c r="S725" s="53">
        <v>9418100</v>
      </c>
      <c r="T725" s="54" t="s">
        <v>887</v>
      </c>
      <c r="U725" s="55" t="s">
        <v>471</v>
      </c>
      <c r="V725" s="55" t="s">
        <v>1197</v>
      </c>
      <c r="W725" s="55" t="s">
        <v>173</v>
      </c>
      <c r="X725" s="56">
        <v>43294</v>
      </c>
      <c r="Y725" s="57" t="s">
        <v>7684</v>
      </c>
      <c r="Z725" s="57"/>
      <c r="AA725" s="58"/>
      <c r="AB725" s="58"/>
      <c r="AC725" s="58"/>
      <c r="AD725" s="58"/>
      <c r="AE725" s="58"/>
      <c r="AF725" s="58"/>
      <c r="AG725" s="58">
        <v>16000000</v>
      </c>
      <c r="AH725" s="58"/>
      <c r="AI725" s="58"/>
      <c r="AJ725" s="58">
        <v>14226000</v>
      </c>
      <c r="AK725" s="58"/>
      <c r="AL725" s="58"/>
      <c r="AM725" s="58"/>
      <c r="AN725" s="58"/>
      <c r="AO725" s="58"/>
      <c r="AP725" s="58"/>
      <c r="AQ725" s="58">
        <v>13494000</v>
      </c>
      <c r="AR725" s="59">
        <f t="shared" si="152"/>
        <v>3</v>
      </c>
      <c r="AS725" s="59">
        <f t="shared" si="153"/>
        <v>43720000</v>
      </c>
      <c r="AT725" s="58">
        <f t="shared" si="155"/>
        <v>14573300</v>
      </c>
      <c r="AU725" s="58">
        <f t="shared" si="156"/>
        <v>13494000</v>
      </c>
      <c r="AV725" s="59">
        <f t="shared" si="157"/>
        <v>5155200</v>
      </c>
      <c r="AW725" s="59">
        <f t="shared" si="148"/>
        <v>4075900</v>
      </c>
      <c r="AX725" s="60">
        <f t="shared" si="154"/>
        <v>0.54737155052505293</v>
      </c>
      <c r="AY725" s="58">
        <v>13494000</v>
      </c>
    </row>
    <row r="726" spans="1:51" ht="31.5" x14ac:dyDescent="0.25">
      <c r="A726" s="45">
        <v>495</v>
      </c>
      <c r="B726" s="46" t="s">
        <v>1927</v>
      </c>
      <c r="C726" s="47" t="s">
        <v>1855</v>
      </c>
      <c r="D726" s="47" t="s">
        <v>467</v>
      </c>
      <c r="E726" s="48" t="s">
        <v>1928</v>
      </c>
      <c r="F726" s="49" t="s">
        <v>1929</v>
      </c>
      <c r="G726" s="49" t="s">
        <v>1929</v>
      </c>
      <c r="H726" s="50" t="s">
        <v>1929</v>
      </c>
      <c r="I726" s="46" t="s">
        <v>626</v>
      </c>
      <c r="J726" s="46">
        <v>60</v>
      </c>
      <c r="K726" s="49">
        <v>60</v>
      </c>
      <c r="L726" s="49" t="s">
        <v>1858</v>
      </c>
      <c r="M726" s="51">
        <v>8588000</v>
      </c>
      <c r="N726" s="51">
        <f t="shared" si="149"/>
        <v>638000</v>
      </c>
      <c r="O726" s="51">
        <v>638608.69565217395</v>
      </c>
      <c r="P726" s="51">
        <v>9226000</v>
      </c>
      <c r="Q726" s="51">
        <f t="shared" si="150"/>
        <v>830191.30434782617</v>
      </c>
      <c r="R726" s="52">
        <f t="shared" si="151"/>
        <v>9418191.3043478262</v>
      </c>
      <c r="S726" s="53">
        <v>9418100</v>
      </c>
      <c r="T726" s="54">
        <v>0</v>
      </c>
      <c r="U726" s="55" t="s">
        <v>471</v>
      </c>
      <c r="V726" s="55" t="s">
        <v>1197</v>
      </c>
      <c r="W726" s="55" t="s">
        <v>173</v>
      </c>
      <c r="X726" s="56">
        <v>43294</v>
      </c>
      <c r="Y726" s="57" t="s">
        <v>7684</v>
      </c>
      <c r="Z726" s="57"/>
      <c r="AA726" s="58"/>
      <c r="AB726" s="58"/>
      <c r="AC726" s="58"/>
      <c r="AD726" s="58"/>
      <c r="AE726" s="58"/>
      <c r="AF726" s="58"/>
      <c r="AG726" s="58">
        <v>16000000</v>
      </c>
      <c r="AH726" s="58">
        <v>14911000</v>
      </c>
      <c r="AI726" s="58"/>
      <c r="AJ726" s="58"/>
      <c r="AK726" s="58"/>
      <c r="AL726" s="58"/>
      <c r="AM726" s="58"/>
      <c r="AN726" s="58"/>
      <c r="AO726" s="58"/>
      <c r="AP726" s="58"/>
      <c r="AQ726" s="58">
        <v>13494000</v>
      </c>
      <c r="AR726" s="59">
        <f t="shared" si="152"/>
        <v>3</v>
      </c>
      <c r="AS726" s="59">
        <f t="shared" si="153"/>
        <v>44405000</v>
      </c>
      <c r="AT726" s="58">
        <f t="shared" si="155"/>
        <v>14801700</v>
      </c>
      <c r="AU726" s="58">
        <f t="shared" si="156"/>
        <v>13494000</v>
      </c>
      <c r="AV726" s="59">
        <f t="shared" si="157"/>
        <v>5383600</v>
      </c>
      <c r="AW726" s="59">
        <f t="shared" si="148"/>
        <v>4075900</v>
      </c>
      <c r="AX726" s="60">
        <f t="shared" si="154"/>
        <v>0.57162272645225687</v>
      </c>
      <c r="AY726" s="58">
        <v>13494000</v>
      </c>
    </row>
    <row r="727" spans="1:51" ht="31.5" x14ac:dyDescent="0.25">
      <c r="A727" s="45">
        <v>498</v>
      </c>
      <c r="B727" s="46" t="s">
        <v>1935</v>
      </c>
      <c r="C727" s="47" t="s">
        <v>1855</v>
      </c>
      <c r="D727" s="47" t="s">
        <v>467</v>
      </c>
      <c r="E727" s="48" t="s">
        <v>1936</v>
      </c>
      <c r="F727" s="49" t="s">
        <v>1937</v>
      </c>
      <c r="G727" s="49" t="s">
        <v>1937</v>
      </c>
      <c r="H727" s="50" t="s">
        <v>1938</v>
      </c>
      <c r="I727" s="46" t="s">
        <v>626</v>
      </c>
      <c r="J727" s="46">
        <v>60</v>
      </c>
      <c r="K727" s="49">
        <v>60</v>
      </c>
      <c r="L727" s="49" t="s">
        <v>1858</v>
      </c>
      <c r="M727" s="51">
        <v>8588000</v>
      </c>
      <c r="N727" s="51">
        <f t="shared" si="149"/>
        <v>638000</v>
      </c>
      <c r="O727" s="51">
        <v>638608.69565217395</v>
      </c>
      <c r="P727" s="51">
        <v>9226000</v>
      </c>
      <c r="Q727" s="51">
        <f t="shared" si="150"/>
        <v>830191.30434782617</v>
      </c>
      <c r="R727" s="52">
        <f t="shared" si="151"/>
        <v>9418191.3043478262</v>
      </c>
      <c r="S727" s="53">
        <v>9418100</v>
      </c>
      <c r="T727" s="54">
        <v>0</v>
      </c>
      <c r="U727" s="55" t="s">
        <v>471</v>
      </c>
      <c r="V727" s="55" t="s">
        <v>1197</v>
      </c>
      <c r="W727" s="55" t="s">
        <v>173</v>
      </c>
      <c r="X727" s="56">
        <v>43294</v>
      </c>
      <c r="Y727" s="57" t="s">
        <v>7684</v>
      </c>
      <c r="Z727" s="57"/>
      <c r="AA727" s="58"/>
      <c r="AB727" s="58"/>
      <c r="AC727" s="58"/>
      <c r="AD727" s="58"/>
      <c r="AE727" s="58"/>
      <c r="AF727" s="58"/>
      <c r="AG727" s="58"/>
      <c r="AH727" s="58">
        <v>14873000</v>
      </c>
      <c r="AI727" s="58"/>
      <c r="AJ727" s="58">
        <v>14226000</v>
      </c>
      <c r="AK727" s="58"/>
      <c r="AL727" s="58"/>
      <c r="AM727" s="58"/>
      <c r="AN727" s="58"/>
      <c r="AO727" s="58"/>
      <c r="AP727" s="58"/>
      <c r="AQ727" s="58">
        <v>13494000</v>
      </c>
      <c r="AR727" s="59">
        <f t="shared" si="152"/>
        <v>3</v>
      </c>
      <c r="AS727" s="59">
        <f t="shared" si="153"/>
        <v>42593000</v>
      </c>
      <c r="AT727" s="58">
        <f t="shared" si="155"/>
        <v>14197700</v>
      </c>
      <c r="AU727" s="58">
        <f t="shared" si="156"/>
        <v>13494000</v>
      </c>
      <c r="AV727" s="59">
        <f t="shared" si="157"/>
        <v>4779600</v>
      </c>
      <c r="AW727" s="59">
        <f t="shared" si="148"/>
        <v>4075900</v>
      </c>
      <c r="AX727" s="60">
        <f t="shared" si="154"/>
        <v>0.50749089519117452</v>
      </c>
      <c r="AY727" s="58">
        <v>13494000</v>
      </c>
    </row>
    <row r="728" spans="1:51" ht="31.5" x14ac:dyDescent="0.25">
      <c r="A728" s="45">
        <v>489</v>
      </c>
      <c r="B728" s="46" t="s">
        <v>1911</v>
      </c>
      <c r="C728" s="47" t="s">
        <v>1855</v>
      </c>
      <c r="D728" s="47" t="s">
        <v>467</v>
      </c>
      <c r="E728" s="62">
        <v>18.681000000000001</v>
      </c>
      <c r="F728" s="49" t="s">
        <v>1912</v>
      </c>
      <c r="G728" s="49" t="s">
        <v>1912</v>
      </c>
      <c r="H728" s="50" t="s">
        <v>1913</v>
      </c>
      <c r="I728" s="46"/>
      <c r="J728" s="46">
        <v>60</v>
      </c>
      <c r="K728" s="49">
        <v>60</v>
      </c>
      <c r="L728" s="49" t="s">
        <v>1858</v>
      </c>
      <c r="M728" s="51">
        <v>8588000</v>
      </c>
      <c r="N728" s="51">
        <f t="shared" si="149"/>
        <v>638000</v>
      </c>
      <c r="O728" s="51">
        <v>638608.69565217395</v>
      </c>
      <c r="P728" s="51">
        <v>9226000</v>
      </c>
      <c r="Q728" s="51">
        <f t="shared" si="150"/>
        <v>830191.30434782617</v>
      </c>
      <c r="R728" s="52">
        <f t="shared" si="151"/>
        <v>9418191.3043478262</v>
      </c>
      <c r="S728" s="53">
        <v>9418100</v>
      </c>
      <c r="T728" s="54" t="s">
        <v>887</v>
      </c>
      <c r="U728" s="55" t="s">
        <v>471</v>
      </c>
      <c r="V728" s="55" t="s">
        <v>1197</v>
      </c>
      <c r="W728" s="55" t="s">
        <v>173</v>
      </c>
      <c r="X728" s="56">
        <v>43294</v>
      </c>
      <c r="Y728" s="57" t="str">
        <f>VLOOKUP(B728,'[2]DVKT TYC (đang phê duyệt)'!$B$6:$Z$119,25,0)</f>
        <v>Đang đề nghị phê duyệt</v>
      </c>
      <c r="Z728" s="57"/>
      <c r="AA728" s="58"/>
      <c r="AB728" s="58"/>
      <c r="AC728" s="58"/>
      <c r="AD728" s="58"/>
      <c r="AE728" s="58"/>
      <c r="AF728" s="58"/>
      <c r="AG728" s="58">
        <v>16000000</v>
      </c>
      <c r="AH728" s="58">
        <v>14873000</v>
      </c>
      <c r="AI728" s="58"/>
      <c r="AJ728" s="58">
        <v>14226000</v>
      </c>
      <c r="AK728" s="58"/>
      <c r="AL728" s="58"/>
      <c r="AM728" s="58"/>
      <c r="AN728" s="58"/>
      <c r="AO728" s="58"/>
      <c r="AP728" s="58"/>
      <c r="AQ728" s="58"/>
      <c r="AR728" s="59">
        <f t="shared" si="152"/>
        <v>3</v>
      </c>
      <c r="AS728" s="59">
        <f t="shared" si="153"/>
        <v>45099000</v>
      </c>
      <c r="AT728" s="58">
        <f t="shared" si="155"/>
        <v>15033000</v>
      </c>
      <c r="AU728" s="58">
        <f t="shared" si="156"/>
        <v>14226000</v>
      </c>
      <c r="AV728" s="59">
        <f t="shared" si="157"/>
        <v>5614900</v>
      </c>
      <c r="AW728" s="59">
        <f>AT728-S728</f>
        <v>5614900</v>
      </c>
      <c r="AX728" s="60">
        <f t="shared" si="154"/>
        <v>0.59618182011233678</v>
      </c>
      <c r="AY728" s="58">
        <v>14226000</v>
      </c>
    </row>
    <row r="729" spans="1:51" ht="47.25" x14ac:dyDescent="0.25">
      <c r="A729" s="45">
        <v>456</v>
      </c>
      <c r="B729" s="46" t="s">
        <v>1809</v>
      </c>
      <c r="C729" s="47" t="s">
        <v>1802</v>
      </c>
      <c r="D729" s="47" t="s">
        <v>467</v>
      </c>
      <c r="E729" s="48" t="s">
        <v>1810</v>
      </c>
      <c r="F729" s="49" t="s">
        <v>1811</v>
      </c>
      <c r="G729" s="49" t="s">
        <v>1811</v>
      </c>
      <c r="H729" s="50" t="s">
        <v>1811</v>
      </c>
      <c r="I729" s="46" t="s">
        <v>25</v>
      </c>
      <c r="J729" s="46">
        <v>59</v>
      </c>
      <c r="K729" s="49">
        <v>59</v>
      </c>
      <c r="L729" s="49" t="s">
        <v>1804</v>
      </c>
      <c r="M729" s="51">
        <v>9138000</v>
      </c>
      <c r="N729" s="51">
        <f t="shared" si="149"/>
        <v>638000</v>
      </c>
      <c r="O729" s="51">
        <v>638608.69565217395</v>
      </c>
      <c r="P729" s="51">
        <v>9776000</v>
      </c>
      <c r="Q729" s="51">
        <f t="shared" si="150"/>
        <v>830191.30434782617</v>
      </c>
      <c r="R729" s="52">
        <f t="shared" si="151"/>
        <v>9968191.3043478262</v>
      </c>
      <c r="S729" s="53">
        <v>9968100</v>
      </c>
      <c r="T729" s="54" t="s">
        <v>887</v>
      </c>
      <c r="U729" s="55" t="s">
        <v>471</v>
      </c>
      <c r="V729" s="55" t="s">
        <v>1197</v>
      </c>
      <c r="W729" s="55" t="s">
        <v>196</v>
      </c>
      <c r="X729" s="56">
        <v>43294</v>
      </c>
      <c r="Y729" s="57" t="s">
        <v>7686</v>
      </c>
      <c r="Z729" s="57"/>
      <c r="AA729" s="58"/>
      <c r="AB729" s="58"/>
      <c r="AC729" s="58"/>
      <c r="AD729" s="58"/>
      <c r="AE729" s="58"/>
      <c r="AF729" s="58"/>
      <c r="AG729" s="58">
        <v>16000000</v>
      </c>
      <c r="AH729" s="58">
        <v>16687000</v>
      </c>
      <c r="AI729" s="58"/>
      <c r="AJ729" s="58"/>
      <c r="AK729" s="58"/>
      <c r="AL729" s="58"/>
      <c r="AM729" s="58"/>
      <c r="AN729" s="58"/>
      <c r="AO729" s="58"/>
      <c r="AP729" s="58"/>
      <c r="AQ729" s="58">
        <v>14319000</v>
      </c>
      <c r="AR729" s="59">
        <f t="shared" si="152"/>
        <v>3</v>
      </c>
      <c r="AS729" s="59">
        <f t="shared" si="153"/>
        <v>47006000</v>
      </c>
      <c r="AT729" s="58">
        <f t="shared" si="155"/>
        <v>15668700</v>
      </c>
      <c r="AU729" s="58">
        <f t="shared" si="156"/>
        <v>14319000</v>
      </c>
      <c r="AV729" s="59">
        <f t="shared" si="157"/>
        <v>5700600</v>
      </c>
      <c r="AW729" s="59">
        <f t="shared" ref="AW729:AW744" si="158">AU729-S729</f>
        <v>4350900</v>
      </c>
      <c r="AX729" s="60">
        <f t="shared" si="154"/>
        <v>0.5718843109519367</v>
      </c>
      <c r="AY729" s="58">
        <v>14319000</v>
      </c>
    </row>
    <row r="730" spans="1:51" ht="47.25" x14ac:dyDescent="0.25">
      <c r="A730" s="45">
        <v>460</v>
      </c>
      <c r="B730" s="46" t="s">
        <v>1820</v>
      </c>
      <c r="C730" s="47" t="s">
        <v>1802</v>
      </c>
      <c r="D730" s="47" t="s">
        <v>467</v>
      </c>
      <c r="E730" s="48" t="s">
        <v>1821</v>
      </c>
      <c r="F730" s="49" t="s">
        <v>1822</v>
      </c>
      <c r="G730" s="49" t="s">
        <v>1822</v>
      </c>
      <c r="H730" s="50" t="s">
        <v>1822</v>
      </c>
      <c r="I730" s="46" t="s">
        <v>25</v>
      </c>
      <c r="J730" s="46">
        <v>59</v>
      </c>
      <c r="K730" s="49">
        <v>59</v>
      </c>
      <c r="L730" s="49" t="s">
        <v>1804</v>
      </c>
      <c r="M730" s="51">
        <v>9138000</v>
      </c>
      <c r="N730" s="51">
        <f t="shared" si="149"/>
        <v>638000</v>
      </c>
      <c r="O730" s="51">
        <v>638608.69565217395</v>
      </c>
      <c r="P730" s="51">
        <v>9776000</v>
      </c>
      <c r="Q730" s="51">
        <f t="shared" si="150"/>
        <v>830191.30434782617</v>
      </c>
      <c r="R730" s="52">
        <f t="shared" si="151"/>
        <v>9968191.3043478262</v>
      </c>
      <c r="S730" s="53">
        <v>9968100</v>
      </c>
      <c r="T730" s="54" t="s">
        <v>887</v>
      </c>
      <c r="U730" s="55" t="s">
        <v>471</v>
      </c>
      <c r="V730" s="55" t="s">
        <v>1197</v>
      </c>
      <c r="W730" s="55" t="s">
        <v>173</v>
      </c>
      <c r="X730" s="56">
        <v>43294</v>
      </c>
      <c r="Y730" s="57" t="s">
        <v>7686</v>
      </c>
      <c r="Z730" s="57"/>
      <c r="AA730" s="58"/>
      <c r="AB730" s="58"/>
      <c r="AC730" s="58"/>
      <c r="AD730" s="58"/>
      <c r="AE730" s="58"/>
      <c r="AF730" s="58"/>
      <c r="AG730" s="58">
        <v>16000000</v>
      </c>
      <c r="AH730" s="58">
        <v>16687000</v>
      </c>
      <c r="AI730" s="58"/>
      <c r="AJ730" s="58"/>
      <c r="AK730" s="58"/>
      <c r="AL730" s="58"/>
      <c r="AM730" s="58"/>
      <c r="AN730" s="58"/>
      <c r="AO730" s="58"/>
      <c r="AP730" s="58"/>
      <c r="AQ730" s="58">
        <v>14319000</v>
      </c>
      <c r="AR730" s="59">
        <f t="shared" si="152"/>
        <v>3</v>
      </c>
      <c r="AS730" s="59">
        <f t="shared" si="153"/>
        <v>47006000</v>
      </c>
      <c r="AT730" s="58">
        <f t="shared" si="155"/>
        <v>15668700</v>
      </c>
      <c r="AU730" s="58">
        <f t="shared" si="156"/>
        <v>14319000</v>
      </c>
      <c r="AV730" s="59">
        <f t="shared" si="157"/>
        <v>5700600</v>
      </c>
      <c r="AW730" s="59">
        <f t="shared" si="158"/>
        <v>4350900</v>
      </c>
      <c r="AX730" s="60">
        <f t="shared" si="154"/>
        <v>0.5718843109519367</v>
      </c>
      <c r="AY730" s="58">
        <v>14319000</v>
      </c>
    </row>
    <row r="731" spans="1:51" ht="47.25" x14ac:dyDescent="0.25">
      <c r="A731" s="45">
        <v>466</v>
      </c>
      <c r="B731" s="46" t="s">
        <v>1838</v>
      </c>
      <c r="C731" s="47" t="s">
        <v>1802</v>
      </c>
      <c r="D731" s="47" t="s">
        <v>467</v>
      </c>
      <c r="E731" s="48" t="s">
        <v>1839</v>
      </c>
      <c r="F731" s="49" t="s">
        <v>1840</v>
      </c>
      <c r="G731" s="49" t="s">
        <v>1840</v>
      </c>
      <c r="H731" s="50" t="s">
        <v>1840</v>
      </c>
      <c r="I731" s="46" t="s">
        <v>25</v>
      </c>
      <c r="J731" s="46">
        <v>59</v>
      </c>
      <c r="K731" s="49">
        <v>59</v>
      </c>
      <c r="L731" s="49" t="s">
        <v>1804</v>
      </c>
      <c r="M731" s="51">
        <v>9138000</v>
      </c>
      <c r="N731" s="51">
        <f t="shared" si="149"/>
        <v>638000</v>
      </c>
      <c r="O731" s="51">
        <v>638608.69565217395</v>
      </c>
      <c r="P731" s="51">
        <v>9776000</v>
      </c>
      <c r="Q731" s="51">
        <f t="shared" si="150"/>
        <v>830191.30434782617</v>
      </c>
      <c r="R731" s="52">
        <f t="shared" si="151"/>
        <v>9968191.3043478262</v>
      </c>
      <c r="S731" s="53">
        <v>9968100</v>
      </c>
      <c r="T731" s="54" t="s">
        <v>887</v>
      </c>
      <c r="U731" s="55" t="s">
        <v>471</v>
      </c>
      <c r="V731" s="55" t="s">
        <v>1197</v>
      </c>
      <c r="W731" s="55" t="s">
        <v>173</v>
      </c>
      <c r="X731" s="56">
        <v>43294</v>
      </c>
      <c r="Y731" s="57" t="s">
        <v>7686</v>
      </c>
      <c r="Z731" s="57"/>
      <c r="AA731" s="58"/>
      <c r="AB731" s="58"/>
      <c r="AC731" s="58"/>
      <c r="AD731" s="58"/>
      <c r="AE731" s="58"/>
      <c r="AF731" s="58"/>
      <c r="AG731" s="58">
        <v>16000000</v>
      </c>
      <c r="AH731" s="58">
        <v>16687000</v>
      </c>
      <c r="AI731" s="58"/>
      <c r="AJ731" s="58"/>
      <c r="AK731" s="58"/>
      <c r="AL731" s="58"/>
      <c r="AM731" s="58"/>
      <c r="AN731" s="58"/>
      <c r="AO731" s="58"/>
      <c r="AP731" s="58"/>
      <c r="AQ731" s="58">
        <v>14319000</v>
      </c>
      <c r="AR731" s="59">
        <f t="shared" si="152"/>
        <v>3</v>
      </c>
      <c r="AS731" s="59">
        <f t="shared" si="153"/>
        <v>47006000</v>
      </c>
      <c r="AT731" s="58">
        <f t="shared" si="155"/>
        <v>15668700</v>
      </c>
      <c r="AU731" s="58">
        <f t="shared" si="156"/>
        <v>14319000</v>
      </c>
      <c r="AV731" s="59">
        <f t="shared" si="157"/>
        <v>5700600</v>
      </c>
      <c r="AW731" s="59">
        <f t="shared" si="158"/>
        <v>4350900</v>
      </c>
      <c r="AX731" s="60">
        <f t="shared" si="154"/>
        <v>0.5718843109519367</v>
      </c>
      <c r="AY731" s="58">
        <v>14319000</v>
      </c>
    </row>
    <row r="732" spans="1:51" ht="47.25" x14ac:dyDescent="0.25">
      <c r="A732" s="45">
        <v>470</v>
      </c>
      <c r="B732" s="46" t="s">
        <v>1850</v>
      </c>
      <c r="C732" s="47" t="s">
        <v>1802</v>
      </c>
      <c r="D732" s="47" t="s">
        <v>467</v>
      </c>
      <c r="E732" s="48" t="s">
        <v>1851</v>
      </c>
      <c r="F732" s="49" t="s">
        <v>1852</v>
      </c>
      <c r="G732" s="49" t="s">
        <v>1852</v>
      </c>
      <c r="H732" s="50" t="s">
        <v>1853</v>
      </c>
      <c r="I732" s="46" t="s">
        <v>25</v>
      </c>
      <c r="J732" s="46">
        <v>59</v>
      </c>
      <c r="K732" s="49">
        <v>59</v>
      </c>
      <c r="L732" s="49" t="s">
        <v>1804</v>
      </c>
      <c r="M732" s="51">
        <v>9138000</v>
      </c>
      <c r="N732" s="51">
        <f t="shared" si="149"/>
        <v>638000</v>
      </c>
      <c r="O732" s="51">
        <v>638608.69565217395</v>
      </c>
      <c r="P732" s="51">
        <v>9776000</v>
      </c>
      <c r="Q732" s="51">
        <f t="shared" si="150"/>
        <v>830191.30434782617</v>
      </c>
      <c r="R732" s="52">
        <f t="shared" si="151"/>
        <v>9968191.3043478262</v>
      </c>
      <c r="S732" s="53">
        <v>9968100</v>
      </c>
      <c r="T732" s="54" t="s">
        <v>887</v>
      </c>
      <c r="U732" s="55" t="s">
        <v>471</v>
      </c>
      <c r="V732" s="55" t="s">
        <v>1197</v>
      </c>
      <c r="W732" s="55" t="s">
        <v>173</v>
      </c>
      <c r="X732" s="56">
        <v>43294</v>
      </c>
      <c r="Y732" s="57" t="s">
        <v>7686</v>
      </c>
      <c r="Z732" s="57"/>
      <c r="AA732" s="58"/>
      <c r="AB732" s="58"/>
      <c r="AC732" s="58"/>
      <c r="AD732" s="58"/>
      <c r="AE732" s="58"/>
      <c r="AF732" s="58"/>
      <c r="AG732" s="58">
        <v>16000000</v>
      </c>
      <c r="AH732" s="58">
        <v>16687000</v>
      </c>
      <c r="AI732" s="58"/>
      <c r="AJ732" s="58"/>
      <c r="AK732" s="58"/>
      <c r="AL732" s="58"/>
      <c r="AM732" s="58"/>
      <c r="AN732" s="58"/>
      <c r="AO732" s="58"/>
      <c r="AP732" s="58"/>
      <c r="AQ732" s="58">
        <v>14319000</v>
      </c>
      <c r="AR732" s="59">
        <f t="shared" si="152"/>
        <v>3</v>
      </c>
      <c r="AS732" s="59">
        <f t="shared" si="153"/>
        <v>47006000</v>
      </c>
      <c r="AT732" s="58">
        <f t="shared" si="155"/>
        <v>15668700</v>
      </c>
      <c r="AU732" s="58">
        <f t="shared" si="156"/>
        <v>14319000</v>
      </c>
      <c r="AV732" s="59">
        <f t="shared" si="157"/>
        <v>5700600</v>
      </c>
      <c r="AW732" s="59">
        <f t="shared" si="158"/>
        <v>4350900</v>
      </c>
      <c r="AX732" s="60">
        <f t="shared" si="154"/>
        <v>0.5718843109519367</v>
      </c>
      <c r="AY732" s="58">
        <v>14319000</v>
      </c>
    </row>
    <row r="733" spans="1:51" ht="47.25" x14ac:dyDescent="0.25">
      <c r="A733" s="45">
        <v>463</v>
      </c>
      <c r="B733" s="46" t="s">
        <v>1829</v>
      </c>
      <c r="C733" s="47" t="s">
        <v>1802</v>
      </c>
      <c r="D733" s="47" t="s">
        <v>467</v>
      </c>
      <c r="E733" s="48" t="s">
        <v>1830</v>
      </c>
      <c r="F733" s="49" t="s">
        <v>1831</v>
      </c>
      <c r="G733" s="49" t="s">
        <v>1831</v>
      </c>
      <c r="H733" s="50" t="s">
        <v>1831</v>
      </c>
      <c r="I733" s="46" t="s">
        <v>626</v>
      </c>
      <c r="J733" s="46">
        <v>59</v>
      </c>
      <c r="K733" s="49">
        <v>59</v>
      </c>
      <c r="L733" s="49" t="s">
        <v>1804</v>
      </c>
      <c r="M733" s="51">
        <v>9138000</v>
      </c>
      <c r="N733" s="51">
        <f t="shared" si="149"/>
        <v>638000</v>
      </c>
      <c r="O733" s="51">
        <v>638608.69565217395</v>
      </c>
      <c r="P733" s="51">
        <v>9776000</v>
      </c>
      <c r="Q733" s="51">
        <f t="shared" si="150"/>
        <v>830191.30434782617</v>
      </c>
      <c r="R733" s="52">
        <f t="shared" si="151"/>
        <v>9968191.3043478262</v>
      </c>
      <c r="S733" s="53">
        <v>9968100</v>
      </c>
      <c r="T733" s="54" t="s">
        <v>887</v>
      </c>
      <c r="U733" s="55" t="s">
        <v>471</v>
      </c>
      <c r="V733" s="55" t="s">
        <v>1197</v>
      </c>
      <c r="W733" s="55" t="s">
        <v>173</v>
      </c>
      <c r="X733" s="56">
        <v>43294</v>
      </c>
      <c r="Y733" s="57" t="s">
        <v>7684</v>
      </c>
      <c r="Z733" s="57"/>
      <c r="AA733" s="58"/>
      <c r="AB733" s="58"/>
      <c r="AC733" s="58"/>
      <c r="AD733" s="58"/>
      <c r="AE733" s="58"/>
      <c r="AF733" s="58"/>
      <c r="AG733" s="58">
        <v>16000000</v>
      </c>
      <c r="AH733" s="58">
        <v>15516000</v>
      </c>
      <c r="AI733" s="58"/>
      <c r="AJ733" s="58"/>
      <c r="AK733" s="58"/>
      <c r="AL733" s="58"/>
      <c r="AM733" s="58"/>
      <c r="AN733" s="58"/>
      <c r="AO733" s="58"/>
      <c r="AP733" s="58"/>
      <c r="AQ733" s="58">
        <v>14319000</v>
      </c>
      <c r="AR733" s="59">
        <f t="shared" si="152"/>
        <v>3</v>
      </c>
      <c r="AS733" s="59">
        <f t="shared" si="153"/>
        <v>45835000</v>
      </c>
      <c r="AT733" s="58">
        <f t="shared" si="155"/>
        <v>15278300</v>
      </c>
      <c r="AU733" s="58">
        <f t="shared" si="156"/>
        <v>14319000</v>
      </c>
      <c r="AV733" s="59">
        <f t="shared" si="157"/>
        <v>5310200</v>
      </c>
      <c r="AW733" s="59">
        <f t="shared" si="158"/>
        <v>4350900</v>
      </c>
      <c r="AX733" s="60">
        <f t="shared" si="154"/>
        <v>0.53271937480563003</v>
      </c>
      <c r="AY733" s="58">
        <v>14319000</v>
      </c>
    </row>
    <row r="734" spans="1:51" ht="31.5" x14ac:dyDescent="0.25">
      <c r="A734" s="45">
        <v>784</v>
      </c>
      <c r="B734" s="46" t="s">
        <v>2889</v>
      </c>
      <c r="C734" s="47" t="s">
        <v>2873</v>
      </c>
      <c r="D734" s="47" t="s">
        <v>495</v>
      </c>
      <c r="E734" s="48" t="s">
        <v>2890</v>
      </c>
      <c r="F734" s="49" t="s">
        <v>2891</v>
      </c>
      <c r="G734" s="49" t="s">
        <v>2891</v>
      </c>
      <c r="H734" s="50" t="s">
        <v>2892</v>
      </c>
      <c r="I734" s="46" t="s">
        <v>626</v>
      </c>
      <c r="J734" s="46">
        <v>145</v>
      </c>
      <c r="K734" s="49">
        <v>145</v>
      </c>
      <c r="L734" s="49" t="s">
        <v>2876</v>
      </c>
      <c r="M734" s="51">
        <v>605000</v>
      </c>
      <c r="N734" s="51">
        <f t="shared" si="149"/>
        <v>148000</v>
      </c>
      <c r="O734" s="51">
        <v>148695.652173913</v>
      </c>
      <c r="P734" s="51">
        <v>753000</v>
      </c>
      <c r="Q734" s="51">
        <f t="shared" si="150"/>
        <v>193304.34782608689</v>
      </c>
      <c r="R734" s="52">
        <f t="shared" si="151"/>
        <v>798304.34782608692</v>
      </c>
      <c r="S734" s="53">
        <v>798300</v>
      </c>
      <c r="T734" s="54" t="s">
        <v>2530</v>
      </c>
      <c r="U734" s="55" t="s">
        <v>199</v>
      </c>
      <c r="V734" s="55" t="s">
        <v>2524</v>
      </c>
      <c r="W734" s="55" t="s">
        <v>173</v>
      </c>
      <c r="X734" s="56">
        <v>43294</v>
      </c>
      <c r="Y734" s="57" t="s">
        <v>7696</v>
      </c>
      <c r="Z734" s="57"/>
      <c r="AA734" s="58"/>
      <c r="AB734" s="58"/>
      <c r="AC734" s="58"/>
      <c r="AD734" s="58"/>
      <c r="AE734" s="58"/>
      <c r="AF734" s="58"/>
      <c r="AG734" s="58"/>
      <c r="AH734" s="58"/>
      <c r="AI734" s="58"/>
      <c r="AJ734" s="58">
        <v>1055000</v>
      </c>
      <c r="AK734" s="58"/>
      <c r="AL734" s="58"/>
      <c r="AM734" s="58"/>
      <c r="AN734" s="58"/>
      <c r="AO734" s="58"/>
      <c r="AP734" s="58"/>
      <c r="AQ734" s="58">
        <v>1971000</v>
      </c>
      <c r="AR734" s="59">
        <f t="shared" si="152"/>
        <v>2</v>
      </c>
      <c r="AS734" s="59">
        <f t="shared" si="153"/>
        <v>3026000</v>
      </c>
      <c r="AT734" s="58">
        <f t="shared" si="155"/>
        <v>1513000</v>
      </c>
      <c r="AU734" s="58">
        <f t="shared" si="156"/>
        <v>1055000</v>
      </c>
      <c r="AV734" s="59">
        <f t="shared" si="157"/>
        <v>714700</v>
      </c>
      <c r="AW734" s="59">
        <f t="shared" si="158"/>
        <v>256700</v>
      </c>
      <c r="AX734" s="60">
        <f t="shared" si="154"/>
        <v>0.89527746461230118</v>
      </c>
      <c r="AY734" s="58"/>
    </row>
    <row r="735" spans="1:51" ht="47.25" x14ac:dyDescent="0.25">
      <c r="A735" s="45">
        <v>787</v>
      </c>
      <c r="B735" s="46" t="s">
        <v>2899</v>
      </c>
      <c r="C735" s="47" t="s">
        <v>2873</v>
      </c>
      <c r="D735" s="47" t="s">
        <v>495</v>
      </c>
      <c r="E735" s="48" t="s">
        <v>2900</v>
      </c>
      <c r="F735" s="49" t="s">
        <v>2901</v>
      </c>
      <c r="G735" s="49" t="s">
        <v>2901</v>
      </c>
      <c r="H735" s="50" t="s">
        <v>2902</v>
      </c>
      <c r="I735" s="46" t="s">
        <v>626</v>
      </c>
      <c r="J735" s="46">
        <v>145</v>
      </c>
      <c r="K735" s="49">
        <v>145</v>
      </c>
      <c r="L735" s="49" t="s">
        <v>2876</v>
      </c>
      <c r="M735" s="51">
        <v>605000</v>
      </c>
      <c r="N735" s="51">
        <f t="shared" si="149"/>
        <v>148000</v>
      </c>
      <c r="O735" s="51">
        <v>148695.652173913</v>
      </c>
      <c r="P735" s="51">
        <v>753000</v>
      </c>
      <c r="Q735" s="51">
        <f t="shared" si="150"/>
        <v>193304.34782608689</v>
      </c>
      <c r="R735" s="52">
        <f t="shared" si="151"/>
        <v>798304.34782608692</v>
      </c>
      <c r="S735" s="53">
        <v>798300</v>
      </c>
      <c r="T735" s="54" t="s">
        <v>2530</v>
      </c>
      <c r="U735" s="55" t="s">
        <v>199</v>
      </c>
      <c r="V735" s="55" t="s">
        <v>2524</v>
      </c>
      <c r="W735" s="55" t="s">
        <v>173</v>
      </c>
      <c r="X735" s="56">
        <v>43294</v>
      </c>
      <c r="Y735" s="57" t="s">
        <v>7696</v>
      </c>
      <c r="Z735" s="57"/>
      <c r="AA735" s="58"/>
      <c r="AB735" s="58"/>
      <c r="AC735" s="58"/>
      <c r="AD735" s="58"/>
      <c r="AE735" s="58"/>
      <c r="AF735" s="58"/>
      <c r="AG735" s="58"/>
      <c r="AH735" s="58"/>
      <c r="AI735" s="58"/>
      <c r="AJ735" s="58">
        <v>1055000</v>
      </c>
      <c r="AK735" s="58"/>
      <c r="AL735" s="58"/>
      <c r="AM735" s="58"/>
      <c r="AN735" s="58"/>
      <c r="AO735" s="58"/>
      <c r="AP735" s="58"/>
      <c r="AQ735" s="58">
        <v>3287000</v>
      </c>
      <c r="AR735" s="59">
        <f t="shared" si="152"/>
        <v>2</v>
      </c>
      <c r="AS735" s="59">
        <f t="shared" si="153"/>
        <v>4342000</v>
      </c>
      <c r="AT735" s="58">
        <f t="shared" si="155"/>
        <v>2171000</v>
      </c>
      <c r="AU735" s="58">
        <f t="shared" si="156"/>
        <v>1055000</v>
      </c>
      <c r="AV735" s="59">
        <f t="shared" si="157"/>
        <v>1372700</v>
      </c>
      <c r="AW735" s="59">
        <f t="shared" si="158"/>
        <v>256700</v>
      </c>
      <c r="AX735" s="60">
        <f t="shared" si="154"/>
        <v>1.7195289991231366</v>
      </c>
      <c r="AY735" s="58"/>
    </row>
    <row r="736" spans="1:51" ht="31.5" x14ac:dyDescent="0.25">
      <c r="A736" s="45">
        <v>801</v>
      </c>
      <c r="B736" s="46" t="s">
        <v>2948</v>
      </c>
      <c r="C736" s="47" t="s">
        <v>2943</v>
      </c>
      <c r="D736" s="47" t="s">
        <v>496</v>
      </c>
      <c r="E736" s="48" t="s">
        <v>2949</v>
      </c>
      <c r="F736" s="49" t="s">
        <v>2947</v>
      </c>
      <c r="G736" s="49" t="s">
        <v>2947</v>
      </c>
      <c r="H736" s="50" t="s">
        <v>2947</v>
      </c>
      <c r="I736" s="46" t="s">
        <v>499</v>
      </c>
      <c r="J736" s="46">
        <v>157</v>
      </c>
      <c r="K736" s="49">
        <v>157</v>
      </c>
      <c r="L736" s="49" t="s">
        <v>2944</v>
      </c>
      <c r="M736" s="51">
        <v>789000</v>
      </c>
      <c r="N736" s="51">
        <f t="shared" si="149"/>
        <v>126000</v>
      </c>
      <c r="O736" s="51">
        <v>126782.608695652</v>
      </c>
      <c r="P736" s="51">
        <v>915000</v>
      </c>
      <c r="Q736" s="51">
        <f t="shared" si="150"/>
        <v>164817.39130434761</v>
      </c>
      <c r="R736" s="52">
        <f t="shared" si="151"/>
        <v>953817.39130434766</v>
      </c>
      <c r="S736" s="53">
        <v>953800</v>
      </c>
      <c r="T736" s="54">
        <v>0</v>
      </c>
      <c r="U736" s="55" t="s">
        <v>26</v>
      </c>
      <c r="V736" s="55" t="s">
        <v>2524</v>
      </c>
      <c r="W736" s="55" t="s">
        <v>27</v>
      </c>
      <c r="X736" s="56">
        <v>43294</v>
      </c>
      <c r="Y736" s="57" t="s">
        <v>7696</v>
      </c>
      <c r="Z736" s="57"/>
      <c r="AA736" s="58"/>
      <c r="AB736" s="58"/>
      <c r="AC736" s="58"/>
      <c r="AD736" s="58"/>
      <c r="AE736" s="58"/>
      <c r="AF736" s="58"/>
      <c r="AG736" s="58"/>
      <c r="AH736" s="58"/>
      <c r="AI736" s="58"/>
      <c r="AJ736" s="58"/>
      <c r="AK736" s="58"/>
      <c r="AL736" s="58"/>
      <c r="AM736" s="58"/>
      <c r="AN736" s="58"/>
      <c r="AO736" s="58"/>
      <c r="AP736" s="58"/>
      <c r="AQ736" s="58">
        <v>953800</v>
      </c>
      <c r="AR736" s="59">
        <f t="shared" si="152"/>
        <v>1</v>
      </c>
      <c r="AS736" s="59">
        <f t="shared" si="153"/>
        <v>953800</v>
      </c>
      <c r="AT736" s="58">
        <f t="shared" si="155"/>
        <v>953800</v>
      </c>
      <c r="AU736" s="58">
        <f t="shared" si="156"/>
        <v>953800</v>
      </c>
      <c r="AV736" s="59">
        <f t="shared" si="157"/>
        <v>0</v>
      </c>
      <c r="AW736" s="59">
        <f t="shared" si="158"/>
        <v>0</v>
      </c>
      <c r="AX736" s="60">
        <f t="shared" si="154"/>
        <v>0</v>
      </c>
      <c r="AY736" s="58"/>
    </row>
    <row r="737" spans="1:51" ht="31.5" x14ac:dyDescent="0.25">
      <c r="A737" s="45">
        <v>989</v>
      </c>
      <c r="B737" s="46" t="s">
        <v>34</v>
      </c>
      <c r="C737" s="47" t="s">
        <v>32</v>
      </c>
      <c r="D737" s="47" t="s">
        <v>496</v>
      </c>
      <c r="E737" s="48" t="s">
        <v>35</v>
      </c>
      <c r="F737" s="49" t="s">
        <v>36</v>
      </c>
      <c r="G737" s="49" t="s">
        <v>36</v>
      </c>
      <c r="H737" s="50" t="s">
        <v>36</v>
      </c>
      <c r="I737" s="46" t="s">
        <v>25</v>
      </c>
      <c r="J737" s="46">
        <v>425</v>
      </c>
      <c r="K737" s="49">
        <v>425</v>
      </c>
      <c r="L737" s="49" t="s">
        <v>33</v>
      </c>
      <c r="M737" s="51">
        <v>3407000</v>
      </c>
      <c r="N737" s="51">
        <f t="shared" ref="N737:N744" si="159">P737-M737</f>
        <v>997000</v>
      </c>
      <c r="O737" s="51">
        <v>997043.47826086998</v>
      </c>
      <c r="P737" s="51">
        <v>4404000</v>
      </c>
      <c r="Q737" s="51">
        <f t="shared" ref="Q737:Q744" si="160">+O737/1800000*2340000</f>
        <v>1296156.5217391308</v>
      </c>
      <c r="R737" s="52">
        <f t="shared" ref="R737:R744" si="161">+M737+Q737</f>
        <v>4703156.5217391308</v>
      </c>
      <c r="S737" s="53">
        <v>4703100</v>
      </c>
      <c r="T737" s="54">
        <v>0</v>
      </c>
      <c r="U737" s="55" t="s">
        <v>26</v>
      </c>
      <c r="V737" s="55" t="s">
        <v>2524</v>
      </c>
      <c r="W737" s="55" t="s">
        <v>27</v>
      </c>
      <c r="X737" s="56">
        <v>43294</v>
      </c>
      <c r="Y737" s="57" t="s">
        <v>7696</v>
      </c>
      <c r="Z737" s="57"/>
      <c r="AA737" s="58"/>
      <c r="AB737" s="58"/>
      <c r="AC737" s="58"/>
      <c r="AD737" s="58"/>
      <c r="AE737" s="58"/>
      <c r="AF737" s="58"/>
      <c r="AG737" s="58"/>
      <c r="AH737" s="58"/>
      <c r="AI737" s="58"/>
      <c r="AJ737" s="58"/>
      <c r="AK737" s="58"/>
      <c r="AL737" s="58"/>
      <c r="AM737" s="58"/>
      <c r="AN737" s="58"/>
      <c r="AO737" s="58"/>
      <c r="AP737" s="58"/>
      <c r="AQ737" s="58"/>
      <c r="AR737" s="59">
        <f t="shared" si="152"/>
        <v>0</v>
      </c>
      <c r="AS737" s="59">
        <f t="shared" si="153"/>
        <v>0</v>
      </c>
      <c r="AT737" s="58"/>
      <c r="AU737" s="58">
        <f t="shared" si="156"/>
        <v>0</v>
      </c>
      <c r="AV737" s="59">
        <f t="shared" si="157"/>
        <v>-4703100</v>
      </c>
      <c r="AW737" s="59">
        <f t="shared" si="158"/>
        <v>-4703100</v>
      </c>
      <c r="AX737" s="60">
        <f t="shared" si="154"/>
        <v>-1</v>
      </c>
      <c r="AY737" s="58"/>
    </row>
    <row r="738" spans="1:51" ht="31.5" x14ac:dyDescent="0.25">
      <c r="A738" s="45">
        <v>1003</v>
      </c>
      <c r="B738" s="46" t="s">
        <v>54</v>
      </c>
      <c r="C738" s="47" t="s">
        <v>52</v>
      </c>
      <c r="D738" s="47" t="s">
        <v>496</v>
      </c>
      <c r="E738" s="48" t="s">
        <v>55</v>
      </c>
      <c r="F738" s="49" t="s">
        <v>56</v>
      </c>
      <c r="G738" s="49" t="s">
        <v>56</v>
      </c>
      <c r="H738" s="50" t="s">
        <v>56</v>
      </c>
      <c r="I738" s="46" t="s">
        <v>25</v>
      </c>
      <c r="J738" s="46">
        <v>430</v>
      </c>
      <c r="K738" s="49">
        <v>430</v>
      </c>
      <c r="L738" s="49" t="s">
        <v>53</v>
      </c>
      <c r="M738" s="51">
        <v>3273000</v>
      </c>
      <c r="N738" s="51">
        <f t="shared" si="159"/>
        <v>997000</v>
      </c>
      <c r="O738" s="51">
        <v>997043.47826086998</v>
      </c>
      <c r="P738" s="51">
        <v>4270000</v>
      </c>
      <c r="Q738" s="51">
        <f t="shared" si="160"/>
        <v>1296156.5217391308</v>
      </c>
      <c r="R738" s="52">
        <f t="shared" si="161"/>
        <v>4569156.5217391308</v>
      </c>
      <c r="S738" s="53">
        <v>4569100</v>
      </c>
      <c r="T738" s="54" t="s">
        <v>3259</v>
      </c>
      <c r="U738" s="55" t="s">
        <v>441</v>
      </c>
      <c r="V738" s="55" t="s">
        <v>2524</v>
      </c>
      <c r="W738" s="55" t="s">
        <v>29</v>
      </c>
      <c r="X738" s="56">
        <v>43294</v>
      </c>
      <c r="Y738" s="57" t="s">
        <v>7696</v>
      </c>
      <c r="Z738" s="57"/>
      <c r="AA738" s="58"/>
      <c r="AB738" s="58"/>
      <c r="AC738" s="58"/>
      <c r="AD738" s="58"/>
      <c r="AE738" s="58"/>
      <c r="AF738" s="58"/>
      <c r="AG738" s="58"/>
      <c r="AH738" s="58"/>
      <c r="AI738" s="58"/>
      <c r="AJ738" s="58"/>
      <c r="AK738" s="58"/>
      <c r="AL738" s="58"/>
      <c r="AM738" s="58"/>
      <c r="AN738" s="58"/>
      <c r="AO738" s="58"/>
      <c r="AP738" s="58"/>
      <c r="AQ738" s="58"/>
      <c r="AR738" s="59">
        <f t="shared" si="152"/>
        <v>0</v>
      </c>
      <c r="AS738" s="59">
        <f t="shared" si="153"/>
        <v>0</v>
      </c>
      <c r="AT738" s="58"/>
      <c r="AU738" s="58">
        <f t="shared" si="156"/>
        <v>0</v>
      </c>
      <c r="AV738" s="59">
        <f t="shared" si="157"/>
        <v>-4569100</v>
      </c>
      <c r="AW738" s="59">
        <f t="shared" si="158"/>
        <v>-4569100</v>
      </c>
      <c r="AX738" s="60">
        <f t="shared" si="154"/>
        <v>-1</v>
      </c>
      <c r="AY738" s="58"/>
    </row>
    <row r="739" spans="1:51" ht="31.5" x14ac:dyDescent="0.25">
      <c r="A739" s="45">
        <v>1007</v>
      </c>
      <c r="B739" s="46" t="s">
        <v>3585</v>
      </c>
      <c r="C739" s="47" t="s">
        <v>3582</v>
      </c>
      <c r="D739" s="47" t="s">
        <v>2678</v>
      </c>
      <c r="E739" s="48" t="s">
        <v>3586</v>
      </c>
      <c r="F739" s="49" t="s">
        <v>3587</v>
      </c>
      <c r="G739" s="49" t="s">
        <v>3587</v>
      </c>
      <c r="H739" s="50" t="s">
        <v>3587</v>
      </c>
      <c r="I739" s="46" t="s">
        <v>25</v>
      </c>
      <c r="J739" s="46">
        <v>432</v>
      </c>
      <c r="K739" s="49">
        <v>432</v>
      </c>
      <c r="L739" s="49" t="s">
        <v>3584</v>
      </c>
      <c r="M739" s="51">
        <v>2632000</v>
      </c>
      <c r="N739" s="51">
        <f t="shared" si="159"/>
        <v>497000</v>
      </c>
      <c r="O739" s="51">
        <v>497739.130434783</v>
      </c>
      <c r="P739" s="51">
        <v>3129000</v>
      </c>
      <c r="Q739" s="51">
        <f t="shared" si="160"/>
        <v>647060.86956521787</v>
      </c>
      <c r="R739" s="52">
        <f t="shared" si="161"/>
        <v>3279060.8695652178</v>
      </c>
      <c r="S739" s="53">
        <v>3279000</v>
      </c>
      <c r="T739" s="54" t="s">
        <v>3259</v>
      </c>
      <c r="U739" s="55" t="s">
        <v>441</v>
      </c>
      <c r="V739" s="55" t="s">
        <v>2524</v>
      </c>
      <c r="W739" s="55" t="s">
        <v>29</v>
      </c>
      <c r="X739" s="56">
        <v>43294</v>
      </c>
      <c r="Y739" s="57" t="s">
        <v>7696</v>
      </c>
      <c r="Z739" s="57"/>
      <c r="AA739" s="58"/>
      <c r="AB739" s="58"/>
      <c r="AC739" s="58"/>
      <c r="AD739" s="58"/>
      <c r="AE739" s="58"/>
      <c r="AF739" s="58"/>
      <c r="AG739" s="58"/>
      <c r="AH739" s="58"/>
      <c r="AI739" s="58"/>
      <c r="AJ739" s="58"/>
      <c r="AK739" s="58"/>
      <c r="AL739" s="58"/>
      <c r="AM739" s="58"/>
      <c r="AN739" s="58"/>
      <c r="AO739" s="58"/>
      <c r="AP739" s="58"/>
      <c r="AQ739" s="58">
        <v>4425000</v>
      </c>
      <c r="AR739" s="59">
        <f t="shared" si="152"/>
        <v>1</v>
      </c>
      <c r="AS739" s="59">
        <f t="shared" si="153"/>
        <v>4425000</v>
      </c>
      <c r="AT739" s="58">
        <f>ROUND(AS739/AR739,-2)</f>
        <v>4425000</v>
      </c>
      <c r="AU739" s="58">
        <f t="shared" si="156"/>
        <v>4425000</v>
      </c>
      <c r="AV739" s="59">
        <f t="shared" si="157"/>
        <v>1146000</v>
      </c>
      <c r="AW739" s="59">
        <f t="shared" si="158"/>
        <v>1146000</v>
      </c>
      <c r="AX739" s="60">
        <f t="shared" si="154"/>
        <v>0.3494967978042085</v>
      </c>
      <c r="AY739" s="58"/>
    </row>
    <row r="740" spans="1:51" ht="31.5" x14ac:dyDescent="0.25">
      <c r="A740" s="45">
        <v>1012</v>
      </c>
      <c r="B740" s="46" t="s">
        <v>77</v>
      </c>
      <c r="C740" s="47" t="s">
        <v>78</v>
      </c>
      <c r="D740" s="47" t="s">
        <v>496</v>
      </c>
      <c r="E740" s="48" t="s">
        <v>79</v>
      </c>
      <c r="F740" s="49" t="s">
        <v>80</v>
      </c>
      <c r="G740" s="49" t="s">
        <v>80</v>
      </c>
      <c r="H740" s="50" t="s">
        <v>80</v>
      </c>
      <c r="I740" s="46"/>
      <c r="J740" s="46">
        <v>434</v>
      </c>
      <c r="K740" s="49">
        <v>434</v>
      </c>
      <c r="L740" s="49" t="s">
        <v>81</v>
      </c>
      <c r="M740" s="51">
        <v>4197000</v>
      </c>
      <c r="N740" s="51">
        <f t="shared" si="159"/>
        <v>1494000</v>
      </c>
      <c r="O740" s="51">
        <v>1494782.60869565</v>
      </c>
      <c r="P740" s="51">
        <v>5691000</v>
      </c>
      <c r="Q740" s="51">
        <f t="shared" si="160"/>
        <v>1943217.3913043449</v>
      </c>
      <c r="R740" s="52">
        <f t="shared" si="161"/>
        <v>6140217.3913043449</v>
      </c>
      <c r="S740" s="53">
        <v>6140200</v>
      </c>
      <c r="T740" s="54" t="s">
        <v>3259</v>
      </c>
      <c r="U740" s="55" t="s">
        <v>441</v>
      </c>
      <c r="V740" s="55" t="s">
        <v>2524</v>
      </c>
      <c r="W740" s="55" t="s">
        <v>29</v>
      </c>
      <c r="X740" s="56">
        <v>43294</v>
      </c>
      <c r="Y740" s="57" t="s">
        <v>7696</v>
      </c>
      <c r="Z740" s="57"/>
      <c r="AA740" s="58"/>
      <c r="AB740" s="58"/>
      <c r="AC740" s="58"/>
      <c r="AD740" s="58"/>
      <c r="AE740" s="58"/>
      <c r="AF740" s="58"/>
      <c r="AG740" s="58"/>
      <c r="AH740" s="58"/>
      <c r="AI740" s="58"/>
      <c r="AJ740" s="58"/>
      <c r="AK740" s="58"/>
      <c r="AL740" s="58"/>
      <c r="AM740" s="58"/>
      <c r="AN740" s="58"/>
      <c r="AO740" s="58"/>
      <c r="AP740" s="58"/>
      <c r="AQ740" s="58"/>
      <c r="AR740" s="59">
        <f t="shared" si="152"/>
        <v>0</v>
      </c>
      <c r="AS740" s="59">
        <f t="shared" si="153"/>
        <v>0</v>
      </c>
      <c r="AT740" s="58"/>
      <c r="AU740" s="58">
        <f t="shared" si="156"/>
        <v>0</v>
      </c>
      <c r="AV740" s="59">
        <f t="shared" si="157"/>
        <v>-6140200</v>
      </c>
      <c r="AW740" s="59">
        <f t="shared" si="158"/>
        <v>-6140200</v>
      </c>
      <c r="AX740" s="60">
        <f t="shared" si="154"/>
        <v>-1</v>
      </c>
      <c r="AY740" s="58"/>
    </row>
    <row r="741" spans="1:51" ht="31.5" x14ac:dyDescent="0.25">
      <c r="A741" s="45">
        <v>1058</v>
      </c>
      <c r="B741" s="46" t="s">
        <v>3656</v>
      </c>
      <c r="C741" s="47" t="s">
        <v>3651</v>
      </c>
      <c r="D741" s="47" t="s">
        <v>495</v>
      </c>
      <c r="E741" s="48" t="s">
        <v>3657</v>
      </c>
      <c r="F741" s="49" t="s">
        <v>3658</v>
      </c>
      <c r="G741" s="49" t="s">
        <v>3658</v>
      </c>
      <c r="H741" s="50" t="s">
        <v>3658</v>
      </c>
      <c r="I741" s="46" t="s">
        <v>626</v>
      </c>
      <c r="J741" s="46">
        <v>510</v>
      </c>
      <c r="K741" s="49">
        <v>510</v>
      </c>
      <c r="L741" s="49" t="s">
        <v>3655</v>
      </c>
      <c r="M741" s="51">
        <v>1615000</v>
      </c>
      <c r="N741" s="51">
        <f t="shared" si="159"/>
        <v>98000</v>
      </c>
      <c r="O741" s="51">
        <v>98608.695652173905</v>
      </c>
      <c r="P741" s="51">
        <v>1713000</v>
      </c>
      <c r="Q741" s="51">
        <f t="shared" si="160"/>
        <v>128191.30434782608</v>
      </c>
      <c r="R741" s="52">
        <f t="shared" si="161"/>
        <v>1743191.3043478262</v>
      </c>
      <c r="S741" s="53">
        <v>1743100</v>
      </c>
      <c r="T741" s="54" t="s">
        <v>2732</v>
      </c>
      <c r="U741" s="55" t="s">
        <v>90</v>
      </c>
      <c r="V741" s="55" t="s">
        <v>23</v>
      </c>
      <c r="W741" s="55" t="s">
        <v>29</v>
      </c>
      <c r="X741" s="56">
        <v>43294</v>
      </c>
      <c r="Y741" s="57" t="s">
        <v>7696</v>
      </c>
      <c r="Z741" s="57"/>
      <c r="AA741" s="58"/>
      <c r="AB741" s="58"/>
      <c r="AC741" s="58"/>
      <c r="AD741" s="58"/>
      <c r="AE741" s="58"/>
      <c r="AF741" s="58"/>
      <c r="AG741" s="58"/>
      <c r="AH741" s="58"/>
      <c r="AI741" s="58"/>
      <c r="AJ741" s="58">
        <v>2399000</v>
      </c>
      <c r="AK741" s="58"/>
      <c r="AL741" s="58"/>
      <c r="AM741" s="58"/>
      <c r="AN741" s="58"/>
      <c r="AO741" s="58"/>
      <c r="AP741" s="58"/>
      <c r="AQ741" s="58">
        <v>2899000</v>
      </c>
      <c r="AR741" s="59">
        <f t="shared" si="152"/>
        <v>2</v>
      </c>
      <c r="AS741" s="59">
        <f t="shared" si="153"/>
        <v>5298000</v>
      </c>
      <c r="AT741" s="58">
        <f>ROUND(AS741/AR741,-2)</f>
        <v>2649000</v>
      </c>
      <c r="AU741" s="58">
        <f t="shared" si="156"/>
        <v>2399000</v>
      </c>
      <c r="AV741" s="59">
        <f t="shared" si="157"/>
        <v>905900</v>
      </c>
      <c r="AW741" s="59">
        <f t="shared" si="158"/>
        <v>655900</v>
      </c>
      <c r="AX741" s="60">
        <f t="shared" si="154"/>
        <v>0.51970627043772599</v>
      </c>
      <c r="AY741" s="58"/>
    </row>
    <row r="742" spans="1:51" ht="47.25" x14ac:dyDescent="0.25">
      <c r="A742" s="45">
        <v>1974</v>
      </c>
      <c r="B742" s="46" t="s">
        <v>6405</v>
      </c>
      <c r="C742" s="47" t="s">
        <v>6397</v>
      </c>
      <c r="D742" s="47" t="s">
        <v>475</v>
      </c>
      <c r="E742" s="48" t="s">
        <v>6406</v>
      </c>
      <c r="F742" s="49" t="s">
        <v>6407</v>
      </c>
      <c r="G742" s="49" t="s">
        <v>6407</v>
      </c>
      <c r="H742" s="50" t="s">
        <v>6407</v>
      </c>
      <c r="I742" s="46"/>
      <c r="J742" s="46">
        <v>1254</v>
      </c>
      <c r="K742" s="49">
        <v>1254</v>
      </c>
      <c r="L742" s="49" t="s">
        <v>6400</v>
      </c>
      <c r="M742" s="51">
        <v>220000</v>
      </c>
      <c r="N742" s="51">
        <f t="shared" si="159"/>
        <v>40000</v>
      </c>
      <c r="O742" s="51">
        <v>40695.652173913099</v>
      </c>
      <c r="P742" s="51">
        <v>260000</v>
      </c>
      <c r="Q742" s="51">
        <f t="shared" si="160"/>
        <v>52904.347826087032</v>
      </c>
      <c r="R742" s="52">
        <f t="shared" si="161"/>
        <v>272904.34782608703</v>
      </c>
      <c r="S742" s="53">
        <v>272900</v>
      </c>
      <c r="T742" s="54" t="s">
        <v>6165</v>
      </c>
      <c r="U742" s="55" t="s">
        <v>200</v>
      </c>
      <c r="V742" s="55" t="s">
        <v>421</v>
      </c>
      <c r="W742" s="55" t="s">
        <v>195</v>
      </c>
      <c r="X742" s="56">
        <v>43294</v>
      </c>
      <c r="Y742" s="57" t="s">
        <v>7696</v>
      </c>
      <c r="Z742" s="57"/>
      <c r="AA742" s="58"/>
      <c r="AB742" s="58"/>
      <c r="AC742" s="58"/>
      <c r="AD742" s="58"/>
      <c r="AE742" s="58"/>
      <c r="AF742" s="58"/>
      <c r="AG742" s="58"/>
      <c r="AH742" s="58"/>
      <c r="AI742" s="58"/>
      <c r="AJ742" s="58"/>
      <c r="AK742" s="58"/>
      <c r="AL742" s="58"/>
      <c r="AM742" s="58"/>
      <c r="AN742" s="58"/>
      <c r="AO742" s="58"/>
      <c r="AP742" s="58"/>
      <c r="AQ742" s="58">
        <v>369000</v>
      </c>
      <c r="AR742" s="59">
        <f t="shared" si="152"/>
        <v>1</v>
      </c>
      <c r="AS742" s="59">
        <f t="shared" si="153"/>
        <v>369000</v>
      </c>
      <c r="AT742" s="58">
        <f>ROUND(AS742/AR742,-2)</f>
        <v>369000</v>
      </c>
      <c r="AU742" s="58">
        <f t="shared" si="156"/>
        <v>369000</v>
      </c>
      <c r="AV742" s="59">
        <f t="shared" si="157"/>
        <v>96100</v>
      </c>
      <c r="AW742" s="59">
        <f t="shared" si="158"/>
        <v>96100</v>
      </c>
      <c r="AX742" s="60">
        <f t="shared" si="154"/>
        <v>0.35214364235983875</v>
      </c>
      <c r="AY742" s="58"/>
    </row>
    <row r="743" spans="1:51" ht="31.5" x14ac:dyDescent="0.25">
      <c r="A743" s="45">
        <v>1996</v>
      </c>
      <c r="B743" s="46" t="s">
        <v>6519</v>
      </c>
      <c r="C743" s="47" t="s">
        <v>6515</v>
      </c>
      <c r="D743" s="47" t="s">
        <v>6402</v>
      </c>
      <c r="E743" s="48" t="s">
        <v>6520</v>
      </c>
      <c r="F743" s="49" t="s">
        <v>6521</v>
      </c>
      <c r="G743" s="49" t="s">
        <v>6521</v>
      </c>
      <c r="H743" s="50" t="s">
        <v>6521</v>
      </c>
      <c r="I743" s="46"/>
      <c r="J743" s="46">
        <v>1478</v>
      </c>
      <c r="K743" s="49">
        <v>1478</v>
      </c>
      <c r="L743" s="49" t="s">
        <v>6518</v>
      </c>
      <c r="M743" s="51">
        <v>540000</v>
      </c>
      <c r="N743" s="51">
        <f t="shared" si="159"/>
        <v>50000</v>
      </c>
      <c r="O743" s="51">
        <v>50086.956521739099</v>
      </c>
      <c r="P743" s="51">
        <v>590000</v>
      </c>
      <c r="Q743" s="51">
        <f t="shared" si="160"/>
        <v>65113.043478260828</v>
      </c>
      <c r="R743" s="52">
        <f t="shared" si="161"/>
        <v>605113.04347826086</v>
      </c>
      <c r="S743" s="53">
        <v>605100</v>
      </c>
      <c r="T743" s="54">
        <v>0</v>
      </c>
      <c r="U743" s="55" t="s">
        <v>200</v>
      </c>
      <c r="V743" s="55" t="s">
        <v>421</v>
      </c>
      <c r="W743" s="55" t="s">
        <v>196</v>
      </c>
      <c r="X743" s="56">
        <v>43294</v>
      </c>
      <c r="Y743" s="57" t="s">
        <v>7696</v>
      </c>
      <c r="Z743" s="57"/>
      <c r="AA743" s="58"/>
      <c r="AB743" s="58"/>
      <c r="AC743" s="58"/>
      <c r="AD743" s="58"/>
      <c r="AE743" s="58"/>
      <c r="AF743" s="58"/>
      <c r="AG743" s="58"/>
      <c r="AH743" s="58"/>
      <c r="AI743" s="58"/>
      <c r="AJ743" s="58">
        <v>706000</v>
      </c>
      <c r="AK743" s="58"/>
      <c r="AL743" s="58"/>
      <c r="AM743" s="58"/>
      <c r="AN743" s="58"/>
      <c r="AO743" s="58"/>
      <c r="AP743" s="58"/>
      <c r="AQ743" s="58"/>
      <c r="AR743" s="59">
        <f t="shared" si="152"/>
        <v>1</v>
      </c>
      <c r="AS743" s="59">
        <f t="shared" si="153"/>
        <v>706000</v>
      </c>
      <c r="AT743" s="58">
        <f>ROUND(AS743/AR743,-2)</f>
        <v>706000</v>
      </c>
      <c r="AU743" s="58">
        <f t="shared" si="156"/>
        <v>706000</v>
      </c>
      <c r="AV743" s="59">
        <f t="shared" si="157"/>
        <v>100900</v>
      </c>
      <c r="AW743" s="59">
        <f t="shared" si="158"/>
        <v>100900</v>
      </c>
      <c r="AX743" s="60">
        <f t="shared" si="154"/>
        <v>0.16674929763675417</v>
      </c>
      <c r="AY743" s="58"/>
    </row>
    <row r="744" spans="1:51" ht="31.5" x14ac:dyDescent="0.25">
      <c r="A744" s="45">
        <v>1997</v>
      </c>
      <c r="B744" s="46" t="s">
        <v>6522</v>
      </c>
      <c r="C744" s="47" t="s">
        <v>6515</v>
      </c>
      <c r="D744" s="47" t="s">
        <v>6402</v>
      </c>
      <c r="E744" s="48" t="s">
        <v>6523</v>
      </c>
      <c r="F744" s="49" t="s">
        <v>6524</v>
      </c>
      <c r="G744" s="49" t="s">
        <v>6524</v>
      </c>
      <c r="H744" s="50" t="s">
        <v>6524</v>
      </c>
      <c r="I744" s="46"/>
      <c r="J744" s="46">
        <v>1478</v>
      </c>
      <c r="K744" s="49">
        <v>1478</v>
      </c>
      <c r="L744" s="49" t="s">
        <v>6518</v>
      </c>
      <c r="M744" s="51">
        <v>540000</v>
      </c>
      <c r="N744" s="51">
        <f t="shared" si="159"/>
        <v>50000</v>
      </c>
      <c r="O744" s="51">
        <v>50086.956521739099</v>
      </c>
      <c r="P744" s="51">
        <v>590000</v>
      </c>
      <c r="Q744" s="51">
        <f t="shared" si="160"/>
        <v>65113.043478260828</v>
      </c>
      <c r="R744" s="52">
        <f t="shared" si="161"/>
        <v>605113.04347826086</v>
      </c>
      <c r="S744" s="53">
        <v>605100</v>
      </c>
      <c r="T744" s="54">
        <v>0</v>
      </c>
      <c r="U744" s="55" t="s">
        <v>200</v>
      </c>
      <c r="V744" s="55" t="s">
        <v>421</v>
      </c>
      <c r="W744" s="55" t="s">
        <v>196</v>
      </c>
      <c r="X744" s="56">
        <v>43294</v>
      </c>
      <c r="Y744" s="57" t="s">
        <v>7696</v>
      </c>
      <c r="Z744" s="57"/>
      <c r="AA744" s="58"/>
      <c r="AB744" s="58"/>
      <c r="AC744" s="58"/>
      <c r="AD744" s="58"/>
      <c r="AE744" s="58"/>
      <c r="AF744" s="58"/>
      <c r="AG744" s="58"/>
      <c r="AH744" s="58"/>
      <c r="AI744" s="58"/>
      <c r="AJ744" s="58">
        <v>706000</v>
      </c>
      <c r="AK744" s="58"/>
      <c r="AL744" s="58"/>
      <c r="AM744" s="58"/>
      <c r="AN744" s="58"/>
      <c r="AO744" s="58"/>
      <c r="AP744" s="58"/>
      <c r="AQ744" s="58"/>
      <c r="AR744" s="59">
        <f t="shared" si="152"/>
        <v>1</v>
      </c>
      <c r="AS744" s="59">
        <f t="shared" si="153"/>
        <v>706000</v>
      </c>
      <c r="AT744" s="58">
        <f>ROUND(AS744/AR744,-2)</f>
        <v>706000</v>
      </c>
      <c r="AU744" s="58">
        <f t="shared" si="156"/>
        <v>706000</v>
      </c>
      <c r="AV744" s="59">
        <f t="shared" si="157"/>
        <v>100900</v>
      </c>
      <c r="AW744" s="59">
        <f t="shared" si="158"/>
        <v>100900</v>
      </c>
      <c r="AX744" s="60">
        <f t="shared" si="154"/>
        <v>0.16674929763675417</v>
      </c>
      <c r="AY744" s="58"/>
    </row>
    <row r="745" spans="1:51" ht="31.5" x14ac:dyDescent="0.25">
      <c r="A745" s="45">
        <v>2247</v>
      </c>
      <c r="B745" s="46"/>
      <c r="C745" s="47"/>
      <c r="D745" s="47" t="s">
        <v>7308</v>
      </c>
      <c r="E745" s="62">
        <v>9.1129999999999995</v>
      </c>
      <c r="F745" s="49" t="s">
        <v>7233</v>
      </c>
      <c r="G745" s="49" t="e">
        <f>VLOOKUP(F745,'[1]PL3. DVKT&amp;XN'!$G$10:$H$9285,2,0)</f>
        <v>#N/A</v>
      </c>
      <c r="H745" s="50"/>
      <c r="I745" s="46"/>
      <c r="J745" s="46"/>
      <c r="K745" s="49"/>
      <c r="L745" s="49"/>
      <c r="M745" s="51"/>
      <c r="N745" s="51"/>
      <c r="O745" s="51"/>
      <c r="P745" s="51"/>
      <c r="Q745" s="51"/>
      <c r="R745" s="52"/>
      <c r="S745" s="61">
        <v>0</v>
      </c>
      <c r="T745" s="54"/>
      <c r="U745" s="55"/>
      <c r="V745" s="55"/>
      <c r="W745" s="55"/>
      <c r="X745" s="56"/>
      <c r="Y745" s="57" t="s">
        <v>7696</v>
      </c>
      <c r="Z745" s="57"/>
      <c r="AA745" s="58"/>
      <c r="AB745" s="58"/>
      <c r="AC745" s="58"/>
      <c r="AD745" s="58"/>
      <c r="AE745" s="58"/>
      <c r="AF745" s="58"/>
      <c r="AG745" s="58"/>
      <c r="AH745" s="58"/>
      <c r="AI745" s="58"/>
      <c r="AJ745" s="58"/>
      <c r="AK745" s="58"/>
      <c r="AL745" s="58"/>
      <c r="AM745" s="58"/>
      <c r="AN745" s="58"/>
      <c r="AO745" s="58"/>
      <c r="AP745" s="58"/>
      <c r="AQ745" s="58"/>
      <c r="AR745" s="59">
        <f t="shared" si="152"/>
        <v>0</v>
      </c>
      <c r="AS745" s="59">
        <f t="shared" si="153"/>
        <v>0</v>
      </c>
      <c r="AT745" s="58"/>
      <c r="AU745" s="58">
        <f t="shared" si="156"/>
        <v>0</v>
      </c>
      <c r="AV745" s="59">
        <f t="shared" si="157"/>
        <v>0</v>
      </c>
      <c r="AW745" s="59">
        <f>AT745-S745</f>
        <v>0</v>
      </c>
      <c r="AX745" s="60" t="e">
        <f t="shared" si="154"/>
        <v>#DIV/0!</v>
      </c>
      <c r="AY745" s="58"/>
    </row>
    <row r="746" spans="1:51" ht="31.5" x14ac:dyDescent="0.25">
      <c r="A746" s="45">
        <v>2249</v>
      </c>
      <c r="B746" s="46"/>
      <c r="C746" s="47"/>
      <c r="D746" s="47" t="s">
        <v>7308</v>
      </c>
      <c r="E746" s="62">
        <v>9.1059999999999999</v>
      </c>
      <c r="F746" s="49" t="s">
        <v>7235</v>
      </c>
      <c r="G746" s="49" t="e">
        <f>VLOOKUP(F746,'[1]PL3. DVKT&amp;XN'!$G$10:$H$9285,2,0)</f>
        <v>#N/A</v>
      </c>
      <c r="H746" s="50"/>
      <c r="I746" s="46"/>
      <c r="J746" s="46"/>
      <c r="K746" s="49"/>
      <c r="L746" s="49"/>
      <c r="M746" s="51"/>
      <c r="N746" s="51"/>
      <c r="O746" s="51"/>
      <c r="P746" s="51"/>
      <c r="Q746" s="51"/>
      <c r="R746" s="52"/>
      <c r="S746" s="61">
        <v>0</v>
      </c>
      <c r="T746" s="54"/>
      <c r="U746" s="55"/>
      <c r="V746" s="55"/>
      <c r="W746" s="55"/>
      <c r="X746" s="56"/>
      <c r="Y746" s="57" t="s">
        <v>7696</v>
      </c>
      <c r="Z746" s="57"/>
      <c r="AA746" s="58"/>
      <c r="AB746" s="58"/>
      <c r="AC746" s="58"/>
      <c r="AD746" s="58"/>
      <c r="AE746" s="58"/>
      <c r="AF746" s="58"/>
      <c r="AG746" s="58"/>
      <c r="AH746" s="58"/>
      <c r="AI746" s="58"/>
      <c r="AJ746" s="58"/>
      <c r="AK746" s="58"/>
      <c r="AL746" s="58"/>
      <c r="AM746" s="58"/>
      <c r="AN746" s="58"/>
      <c r="AO746" s="58"/>
      <c r="AP746" s="58"/>
      <c r="AQ746" s="58"/>
      <c r="AR746" s="59">
        <f t="shared" si="152"/>
        <v>0</v>
      </c>
      <c r="AS746" s="59">
        <f t="shared" si="153"/>
        <v>0</v>
      </c>
      <c r="AT746" s="58"/>
      <c r="AU746" s="58">
        <f t="shared" si="156"/>
        <v>0</v>
      </c>
      <c r="AV746" s="59">
        <f t="shared" si="157"/>
        <v>0</v>
      </c>
      <c r="AW746" s="59">
        <f>AT746-S746</f>
        <v>0</v>
      </c>
      <c r="AX746" s="60" t="e">
        <f t="shared" si="154"/>
        <v>#DIV/0!</v>
      </c>
      <c r="AY746" s="58"/>
    </row>
    <row r="747" spans="1:51" ht="47.25" x14ac:dyDescent="0.25">
      <c r="A747" s="45">
        <v>2250</v>
      </c>
      <c r="B747" s="46"/>
      <c r="C747" s="47"/>
      <c r="D747" s="47" t="s">
        <v>7308</v>
      </c>
      <c r="E747" s="62">
        <v>9.1069999999999993</v>
      </c>
      <c r="F747" s="49" t="s">
        <v>7236</v>
      </c>
      <c r="G747" s="49" t="e">
        <f>VLOOKUP(F747,'[1]PL3. DVKT&amp;XN'!$G$10:$H$9285,2,0)</f>
        <v>#N/A</v>
      </c>
      <c r="H747" s="50"/>
      <c r="I747" s="46"/>
      <c r="J747" s="46"/>
      <c r="K747" s="49"/>
      <c r="L747" s="49"/>
      <c r="M747" s="51"/>
      <c r="N747" s="51"/>
      <c r="O747" s="51"/>
      <c r="P747" s="51"/>
      <c r="Q747" s="51"/>
      <c r="R747" s="52"/>
      <c r="S747" s="61">
        <v>0</v>
      </c>
      <c r="T747" s="54"/>
      <c r="U747" s="55"/>
      <c r="V747" s="55"/>
      <c r="W747" s="55"/>
      <c r="X747" s="56"/>
      <c r="Y747" s="57" t="s">
        <v>7696</v>
      </c>
      <c r="Z747" s="57"/>
      <c r="AA747" s="58"/>
      <c r="AB747" s="58"/>
      <c r="AC747" s="58"/>
      <c r="AD747" s="58"/>
      <c r="AE747" s="58"/>
      <c r="AF747" s="58"/>
      <c r="AG747" s="58"/>
      <c r="AH747" s="58"/>
      <c r="AI747" s="58"/>
      <c r="AJ747" s="58"/>
      <c r="AK747" s="58"/>
      <c r="AL747" s="58"/>
      <c r="AM747" s="58"/>
      <c r="AN747" s="58"/>
      <c r="AO747" s="58"/>
      <c r="AP747" s="58"/>
      <c r="AQ747" s="58"/>
      <c r="AR747" s="59">
        <f t="shared" si="152"/>
        <v>0</v>
      </c>
      <c r="AS747" s="59">
        <f t="shared" si="153"/>
        <v>0</v>
      </c>
      <c r="AT747" s="58"/>
      <c r="AU747" s="58">
        <f t="shared" si="156"/>
        <v>0</v>
      </c>
      <c r="AV747" s="59">
        <f t="shared" si="157"/>
        <v>0</v>
      </c>
      <c r="AW747" s="59">
        <f>AT747-S747</f>
        <v>0</v>
      </c>
      <c r="AX747" s="60" t="e">
        <f t="shared" si="154"/>
        <v>#DIV/0!</v>
      </c>
      <c r="AY747" s="58"/>
    </row>
    <row r="748" spans="1:51" ht="31.5" x14ac:dyDescent="0.25">
      <c r="A748" s="45">
        <v>2251</v>
      </c>
      <c r="B748" s="46"/>
      <c r="C748" s="47"/>
      <c r="D748" s="47" t="s">
        <v>7308</v>
      </c>
      <c r="E748" s="62">
        <v>9.1080000000000005</v>
      </c>
      <c r="F748" s="49" t="s">
        <v>7237</v>
      </c>
      <c r="G748" s="49" t="e">
        <f>VLOOKUP(F748,'[1]PL3. DVKT&amp;XN'!$G$10:$H$9285,2,0)</f>
        <v>#N/A</v>
      </c>
      <c r="H748" s="50"/>
      <c r="I748" s="46"/>
      <c r="J748" s="46"/>
      <c r="K748" s="49"/>
      <c r="L748" s="49"/>
      <c r="M748" s="51"/>
      <c r="N748" s="51"/>
      <c r="O748" s="51"/>
      <c r="P748" s="51"/>
      <c r="Q748" s="51"/>
      <c r="R748" s="52"/>
      <c r="S748" s="61">
        <v>0</v>
      </c>
      <c r="T748" s="54"/>
      <c r="U748" s="55"/>
      <c r="V748" s="55"/>
      <c r="W748" s="55"/>
      <c r="X748" s="56"/>
      <c r="Y748" s="57" t="s">
        <v>7696</v>
      </c>
      <c r="Z748" s="57"/>
      <c r="AA748" s="58"/>
      <c r="AB748" s="58"/>
      <c r="AC748" s="58"/>
      <c r="AD748" s="58"/>
      <c r="AE748" s="58"/>
      <c r="AF748" s="58"/>
      <c r="AG748" s="58">
        <v>1500000</v>
      </c>
      <c r="AH748" s="58"/>
      <c r="AI748" s="58"/>
      <c r="AJ748" s="58"/>
      <c r="AK748" s="58"/>
      <c r="AL748" s="58"/>
      <c r="AM748" s="58"/>
      <c r="AN748" s="58"/>
      <c r="AO748" s="58"/>
      <c r="AP748" s="58"/>
      <c r="AQ748" s="58">
        <v>1500000</v>
      </c>
      <c r="AR748" s="59">
        <f t="shared" si="152"/>
        <v>2</v>
      </c>
      <c r="AS748" s="59">
        <f t="shared" si="153"/>
        <v>3000000</v>
      </c>
      <c r="AT748" s="58">
        <f t="shared" ref="AT748:AT781" si="162">ROUND(AS748/AR748,-2)</f>
        <v>1500000</v>
      </c>
      <c r="AU748" s="58">
        <f t="shared" si="156"/>
        <v>1500000</v>
      </c>
      <c r="AV748" s="59">
        <f t="shared" si="157"/>
        <v>1500000</v>
      </c>
      <c r="AW748" s="59">
        <f>AT748-S748</f>
        <v>1500000</v>
      </c>
      <c r="AX748" s="60" t="e">
        <f t="shared" si="154"/>
        <v>#DIV/0!</v>
      </c>
      <c r="AY748" s="58"/>
    </row>
    <row r="749" spans="1:51" ht="31.5" x14ac:dyDescent="0.25">
      <c r="A749" s="45">
        <v>2252</v>
      </c>
      <c r="B749" s="46"/>
      <c r="C749" s="47"/>
      <c r="D749" s="47" t="s">
        <v>7317</v>
      </c>
      <c r="E749" s="62">
        <v>1.2110000000000001</v>
      </c>
      <c r="F749" s="49" t="s">
        <v>7314</v>
      </c>
      <c r="G749" s="49" t="e">
        <f>VLOOKUP(F749,'[1]PL3. DVKT&amp;XN'!$G$10:$H$9285,2,0)</f>
        <v>#N/A</v>
      </c>
      <c r="H749" s="50"/>
      <c r="I749" s="46"/>
      <c r="J749" s="46"/>
      <c r="K749" s="49"/>
      <c r="L749" s="49"/>
      <c r="M749" s="51"/>
      <c r="N749" s="51"/>
      <c r="O749" s="51"/>
      <c r="P749" s="51"/>
      <c r="Q749" s="51"/>
      <c r="R749" s="52"/>
      <c r="S749" s="61">
        <v>0</v>
      </c>
      <c r="T749" s="54"/>
      <c r="U749" s="55"/>
      <c r="V749" s="55"/>
      <c r="W749" s="55"/>
      <c r="X749" s="56"/>
      <c r="Y749" s="57" t="s">
        <v>7696</v>
      </c>
      <c r="Z749" s="57"/>
      <c r="AA749" s="58"/>
      <c r="AB749" s="58"/>
      <c r="AC749" s="58"/>
      <c r="AD749" s="58"/>
      <c r="AE749" s="58"/>
      <c r="AF749" s="58"/>
      <c r="AG749" s="58"/>
      <c r="AH749" s="58"/>
      <c r="AI749" s="58"/>
      <c r="AJ749" s="58"/>
      <c r="AK749" s="58"/>
      <c r="AL749" s="58"/>
      <c r="AM749" s="58">
        <v>164000</v>
      </c>
      <c r="AN749" s="58"/>
      <c r="AO749" s="58"/>
      <c r="AP749" s="58"/>
      <c r="AQ749" s="58"/>
      <c r="AR749" s="59">
        <f t="shared" si="152"/>
        <v>1</v>
      </c>
      <c r="AS749" s="59">
        <f t="shared" si="153"/>
        <v>164000</v>
      </c>
      <c r="AT749" s="58">
        <f t="shared" si="162"/>
        <v>164000</v>
      </c>
      <c r="AU749" s="58">
        <f t="shared" si="156"/>
        <v>164000</v>
      </c>
      <c r="AV749" s="59">
        <f t="shared" si="157"/>
        <v>164000</v>
      </c>
      <c r="AW749" s="59">
        <f>AT749-S749</f>
        <v>164000</v>
      </c>
      <c r="AX749" s="60" t="e">
        <f t="shared" si="154"/>
        <v>#DIV/0!</v>
      </c>
      <c r="AY749" s="58"/>
    </row>
    <row r="750" spans="1:51" ht="31.5" x14ac:dyDescent="0.25">
      <c r="A750" s="45">
        <v>1665</v>
      </c>
      <c r="B750" s="46" t="s">
        <v>5442</v>
      </c>
      <c r="C750" s="47" t="s">
        <v>5437</v>
      </c>
      <c r="D750" s="47" t="s">
        <v>1383</v>
      </c>
      <c r="E750" s="48" t="s">
        <v>5443</v>
      </c>
      <c r="F750" s="49" t="s">
        <v>5439</v>
      </c>
      <c r="G750" s="49" t="s">
        <v>5444</v>
      </c>
      <c r="H750" s="50" t="s">
        <v>5439</v>
      </c>
      <c r="I750" s="46" t="s">
        <v>21</v>
      </c>
      <c r="J750" s="46">
        <v>884</v>
      </c>
      <c r="K750" s="49">
        <v>884</v>
      </c>
      <c r="L750" s="49" t="s">
        <v>5441</v>
      </c>
      <c r="M750" s="51">
        <v>1760000</v>
      </c>
      <c r="N750" s="51">
        <f t="shared" ref="N750:N781" si="163">P750-M750</f>
        <v>278000</v>
      </c>
      <c r="O750" s="51">
        <v>278608.69565217401</v>
      </c>
      <c r="P750" s="51">
        <v>2038000</v>
      </c>
      <c r="Q750" s="51">
        <f t="shared" ref="Q750:Q781" si="164">+O750/1800000*2340000</f>
        <v>362191.30434782617</v>
      </c>
      <c r="R750" s="52">
        <f t="shared" ref="R750:R781" si="165">+M750+Q750</f>
        <v>2122191.3043478262</v>
      </c>
      <c r="S750" s="53">
        <v>2122100</v>
      </c>
      <c r="T750" s="54">
        <v>0</v>
      </c>
      <c r="U750" s="55" t="s">
        <v>199</v>
      </c>
      <c r="V750" s="55" t="s">
        <v>4643</v>
      </c>
      <c r="W750" s="55" t="s">
        <v>173</v>
      </c>
      <c r="X750" s="56">
        <v>43294</v>
      </c>
      <c r="Y750" s="57" t="s">
        <v>7698</v>
      </c>
      <c r="Z750" s="57"/>
      <c r="AA750" s="58"/>
      <c r="AB750" s="58"/>
      <c r="AC750" s="58"/>
      <c r="AD750" s="58"/>
      <c r="AE750" s="58"/>
      <c r="AF750" s="58"/>
      <c r="AG750" s="58"/>
      <c r="AH750" s="58"/>
      <c r="AI750" s="58"/>
      <c r="AJ750" s="58"/>
      <c r="AK750" s="58"/>
      <c r="AL750" s="58"/>
      <c r="AM750" s="58"/>
      <c r="AN750" s="58"/>
      <c r="AO750" s="58"/>
      <c r="AP750" s="58"/>
      <c r="AQ750" s="58">
        <v>2907000</v>
      </c>
      <c r="AR750" s="59">
        <f t="shared" si="152"/>
        <v>1</v>
      </c>
      <c r="AS750" s="59">
        <f t="shared" si="153"/>
        <v>2907000</v>
      </c>
      <c r="AT750" s="58">
        <f t="shared" si="162"/>
        <v>2907000</v>
      </c>
      <c r="AU750" s="58">
        <f t="shared" si="156"/>
        <v>2907000</v>
      </c>
      <c r="AV750" s="59">
        <f t="shared" si="157"/>
        <v>784900</v>
      </c>
      <c r="AW750" s="59">
        <f t="shared" ref="AW750:AW781" si="166">AU750-S750</f>
        <v>784900</v>
      </c>
      <c r="AX750" s="60">
        <f t="shared" si="154"/>
        <v>0.36986946892229389</v>
      </c>
      <c r="AY750" s="58"/>
    </row>
    <row r="751" spans="1:51" ht="31.5" x14ac:dyDescent="0.25">
      <c r="A751" s="45">
        <v>1667</v>
      </c>
      <c r="B751" s="46" t="s">
        <v>5448</v>
      </c>
      <c r="C751" s="47" t="s">
        <v>5446</v>
      </c>
      <c r="D751" s="47" t="s">
        <v>1383</v>
      </c>
      <c r="E751" s="48" t="s">
        <v>5443</v>
      </c>
      <c r="F751" s="49" t="s">
        <v>5439</v>
      </c>
      <c r="G751" s="49" t="s">
        <v>5444</v>
      </c>
      <c r="H751" s="50" t="s">
        <v>5439</v>
      </c>
      <c r="I751" s="46" t="s">
        <v>21</v>
      </c>
      <c r="J751" s="46">
        <v>885</v>
      </c>
      <c r="K751" s="49">
        <v>885</v>
      </c>
      <c r="L751" s="49" t="s">
        <v>5447</v>
      </c>
      <c r="M751" s="51">
        <v>545000</v>
      </c>
      <c r="N751" s="51">
        <f t="shared" si="163"/>
        <v>68000</v>
      </c>
      <c r="O751" s="51">
        <v>68869.565217391297</v>
      </c>
      <c r="P751" s="51">
        <v>613000</v>
      </c>
      <c r="Q751" s="51">
        <f t="shared" si="164"/>
        <v>89530.434782608689</v>
      </c>
      <c r="R751" s="52">
        <f t="shared" si="165"/>
        <v>634530.43478260865</v>
      </c>
      <c r="S751" s="53">
        <v>634500</v>
      </c>
      <c r="T751" s="54">
        <v>0</v>
      </c>
      <c r="U751" s="55" t="s">
        <v>199</v>
      </c>
      <c r="V751" s="55" t="s">
        <v>4643</v>
      </c>
      <c r="W751" s="55" t="s">
        <v>173</v>
      </c>
      <c r="X751" s="56">
        <v>43294</v>
      </c>
      <c r="Y751" s="57" t="s">
        <v>7698</v>
      </c>
      <c r="Z751" s="57"/>
      <c r="AA751" s="58"/>
      <c r="AB751" s="58"/>
      <c r="AC751" s="58"/>
      <c r="AD751" s="58"/>
      <c r="AE751" s="58"/>
      <c r="AF751" s="58"/>
      <c r="AG751" s="58"/>
      <c r="AH751" s="58"/>
      <c r="AI751" s="58"/>
      <c r="AJ751" s="58"/>
      <c r="AK751" s="58"/>
      <c r="AL751" s="58"/>
      <c r="AM751" s="58"/>
      <c r="AN751" s="58"/>
      <c r="AO751" s="58"/>
      <c r="AP751" s="58"/>
      <c r="AQ751" s="58">
        <v>884000</v>
      </c>
      <c r="AR751" s="59">
        <f t="shared" si="152"/>
        <v>1</v>
      </c>
      <c r="AS751" s="59">
        <f t="shared" si="153"/>
        <v>884000</v>
      </c>
      <c r="AT751" s="58">
        <f t="shared" si="162"/>
        <v>884000</v>
      </c>
      <c r="AU751" s="58">
        <f t="shared" si="156"/>
        <v>884000</v>
      </c>
      <c r="AV751" s="59">
        <f t="shared" si="157"/>
        <v>249500</v>
      </c>
      <c r="AW751" s="59">
        <f t="shared" si="166"/>
        <v>249500</v>
      </c>
      <c r="AX751" s="60">
        <f t="shared" si="154"/>
        <v>0.39322301024428685</v>
      </c>
      <c r="AY751" s="58"/>
    </row>
    <row r="752" spans="1:51" ht="31.5" x14ac:dyDescent="0.25">
      <c r="A752" s="45">
        <v>1958</v>
      </c>
      <c r="B752" s="46" t="s">
        <v>455</v>
      </c>
      <c r="C752" s="47" t="s">
        <v>452</v>
      </c>
      <c r="D752" s="47" t="s">
        <v>1383</v>
      </c>
      <c r="E752" s="48" t="s">
        <v>456</v>
      </c>
      <c r="F752" s="49" t="s">
        <v>453</v>
      </c>
      <c r="G752" s="49" t="s">
        <v>453</v>
      </c>
      <c r="H752" s="50" t="s">
        <v>453</v>
      </c>
      <c r="I752" s="46"/>
      <c r="J752" s="46">
        <v>1200</v>
      </c>
      <c r="K752" s="49">
        <v>1200</v>
      </c>
      <c r="L752" s="49" t="s">
        <v>453</v>
      </c>
      <c r="M752" s="51">
        <v>1070000</v>
      </c>
      <c r="N752" s="51">
        <f t="shared" si="163"/>
        <v>278000</v>
      </c>
      <c r="O752" s="51">
        <v>278608.69565217401</v>
      </c>
      <c r="P752" s="51">
        <v>1348000</v>
      </c>
      <c r="Q752" s="51">
        <f t="shared" si="164"/>
        <v>362191.30434782617</v>
      </c>
      <c r="R752" s="52">
        <f t="shared" si="165"/>
        <v>1432191.3043478262</v>
      </c>
      <c r="S752" s="53">
        <v>1432100</v>
      </c>
      <c r="T752" s="54" t="s">
        <v>6165</v>
      </c>
      <c r="U752" s="55" t="s">
        <v>200</v>
      </c>
      <c r="V752" s="55" t="s">
        <v>421</v>
      </c>
      <c r="W752" s="55" t="s">
        <v>195</v>
      </c>
      <c r="X752" s="56">
        <v>43294</v>
      </c>
      <c r="Y752" s="57" t="s">
        <v>7698</v>
      </c>
      <c r="Z752" s="57"/>
      <c r="AA752" s="58"/>
      <c r="AB752" s="58"/>
      <c r="AC752" s="58"/>
      <c r="AD752" s="58"/>
      <c r="AE752" s="58"/>
      <c r="AF752" s="58"/>
      <c r="AG752" s="58"/>
      <c r="AH752" s="58">
        <v>1804000</v>
      </c>
      <c r="AI752" s="58"/>
      <c r="AJ752" s="58"/>
      <c r="AK752" s="58"/>
      <c r="AL752" s="58"/>
      <c r="AM752" s="58"/>
      <c r="AN752" s="58"/>
      <c r="AO752" s="58"/>
      <c r="AP752" s="58"/>
      <c r="AQ752" s="58">
        <v>1872000</v>
      </c>
      <c r="AR752" s="59">
        <f t="shared" si="152"/>
        <v>2</v>
      </c>
      <c r="AS752" s="59">
        <f t="shared" si="153"/>
        <v>3676000</v>
      </c>
      <c r="AT752" s="58">
        <f t="shared" si="162"/>
        <v>1838000</v>
      </c>
      <c r="AU752" s="58">
        <f t="shared" si="156"/>
        <v>1804000</v>
      </c>
      <c r="AV752" s="59">
        <f t="shared" si="157"/>
        <v>405900</v>
      </c>
      <c r="AW752" s="59">
        <f t="shared" si="166"/>
        <v>371900</v>
      </c>
      <c r="AX752" s="60">
        <f t="shared" si="154"/>
        <v>0.28342992807764822</v>
      </c>
      <c r="AY752" s="58"/>
    </row>
    <row r="753" spans="1:51" ht="31.5" x14ac:dyDescent="0.25">
      <c r="A753" s="45">
        <v>433</v>
      </c>
      <c r="B753" s="46" t="s">
        <v>1733</v>
      </c>
      <c r="C753" s="47" t="s">
        <v>1685</v>
      </c>
      <c r="D753" s="47" t="s">
        <v>467</v>
      </c>
      <c r="E753" s="48" t="s">
        <v>1734</v>
      </c>
      <c r="F753" s="49" t="s">
        <v>1735</v>
      </c>
      <c r="G753" s="49" t="s">
        <v>1735</v>
      </c>
      <c r="H753" s="50" t="s">
        <v>1735</v>
      </c>
      <c r="I753" s="46" t="s">
        <v>626</v>
      </c>
      <c r="J753" s="46">
        <v>54</v>
      </c>
      <c r="K753" s="49">
        <v>54</v>
      </c>
      <c r="L753" s="49" t="s">
        <v>1688</v>
      </c>
      <c r="M753" s="51">
        <v>5175000</v>
      </c>
      <c r="N753" s="51">
        <f t="shared" si="163"/>
        <v>511000</v>
      </c>
      <c r="O753" s="51">
        <v>511826.08695652202</v>
      </c>
      <c r="P753" s="51">
        <v>5686000</v>
      </c>
      <c r="Q753" s="51">
        <f t="shared" si="164"/>
        <v>665373.91304347862</v>
      </c>
      <c r="R753" s="52">
        <f t="shared" si="165"/>
        <v>5840373.9130434785</v>
      </c>
      <c r="S753" s="53">
        <v>5840300</v>
      </c>
      <c r="T753" s="54" t="s">
        <v>627</v>
      </c>
      <c r="U753" s="55" t="s">
        <v>471</v>
      </c>
      <c r="V753" s="55" t="s">
        <v>940</v>
      </c>
      <c r="W753" s="55" t="s">
        <v>173</v>
      </c>
      <c r="X753" s="56">
        <v>43294</v>
      </c>
      <c r="Y753" s="57" t="s">
        <v>7686</v>
      </c>
      <c r="Z753" s="57"/>
      <c r="AA753" s="58"/>
      <c r="AB753" s="58"/>
      <c r="AC753" s="58"/>
      <c r="AD753" s="58"/>
      <c r="AE753" s="58"/>
      <c r="AF753" s="58"/>
      <c r="AG753" s="58"/>
      <c r="AH753" s="58"/>
      <c r="AI753" s="58"/>
      <c r="AJ753" s="58"/>
      <c r="AK753" s="58"/>
      <c r="AL753" s="58"/>
      <c r="AM753" s="58"/>
      <c r="AN753" s="58"/>
      <c r="AO753" s="58"/>
      <c r="AP753" s="58"/>
      <c r="AQ753" s="58">
        <v>8578000</v>
      </c>
      <c r="AR753" s="59">
        <f t="shared" si="152"/>
        <v>1</v>
      </c>
      <c r="AS753" s="59">
        <f t="shared" si="153"/>
        <v>8578000</v>
      </c>
      <c r="AT753" s="58">
        <f t="shared" si="162"/>
        <v>8578000</v>
      </c>
      <c r="AU753" s="58">
        <f t="shared" si="156"/>
        <v>8578000</v>
      </c>
      <c r="AV753" s="59">
        <f t="shared" si="157"/>
        <v>2737700</v>
      </c>
      <c r="AW753" s="59">
        <f t="shared" si="166"/>
        <v>2737700</v>
      </c>
      <c r="AX753" s="60">
        <f t="shared" si="154"/>
        <v>0.46876016642980667</v>
      </c>
      <c r="AY753" s="58"/>
    </row>
    <row r="754" spans="1:51" ht="47.25" x14ac:dyDescent="0.25">
      <c r="A754" s="45">
        <v>438</v>
      </c>
      <c r="B754" s="46" t="s">
        <v>1753</v>
      </c>
      <c r="C754" s="47" t="s">
        <v>1744</v>
      </c>
      <c r="D754" s="47" t="s">
        <v>467</v>
      </c>
      <c r="E754" s="48" t="s">
        <v>1754</v>
      </c>
      <c r="F754" s="49" t="s">
        <v>1755</v>
      </c>
      <c r="G754" s="49" t="s">
        <v>1755</v>
      </c>
      <c r="H754" s="50" t="s">
        <v>1755</v>
      </c>
      <c r="I754" s="46" t="s">
        <v>626</v>
      </c>
      <c r="J754" s="46">
        <v>56</v>
      </c>
      <c r="K754" s="49">
        <v>56</v>
      </c>
      <c r="L754" s="49" t="s">
        <v>1745</v>
      </c>
      <c r="M754" s="51">
        <v>6288000</v>
      </c>
      <c r="N754" s="51">
        <f t="shared" si="163"/>
        <v>638000</v>
      </c>
      <c r="O754" s="51">
        <v>638608.69565217395</v>
      </c>
      <c r="P754" s="51">
        <v>6926000</v>
      </c>
      <c r="Q754" s="51">
        <f t="shared" si="164"/>
        <v>830191.30434782617</v>
      </c>
      <c r="R754" s="52">
        <f t="shared" si="165"/>
        <v>7118191.3043478262</v>
      </c>
      <c r="S754" s="53">
        <v>7118100</v>
      </c>
      <c r="T754" s="54">
        <v>0</v>
      </c>
      <c r="U754" s="55" t="s">
        <v>471</v>
      </c>
      <c r="V754" s="55" t="s">
        <v>940</v>
      </c>
      <c r="W754" s="55" t="s">
        <v>29</v>
      </c>
      <c r="X754" s="56">
        <v>43294</v>
      </c>
      <c r="Y754" s="57" t="s">
        <v>7686</v>
      </c>
      <c r="Z754" s="57"/>
      <c r="AA754" s="58"/>
      <c r="AB754" s="58"/>
      <c r="AC754" s="58"/>
      <c r="AD754" s="58"/>
      <c r="AE754" s="58"/>
      <c r="AF754" s="58"/>
      <c r="AG754" s="58"/>
      <c r="AH754" s="58"/>
      <c r="AI754" s="58"/>
      <c r="AJ754" s="58"/>
      <c r="AK754" s="58"/>
      <c r="AL754" s="58"/>
      <c r="AM754" s="58"/>
      <c r="AN754" s="58"/>
      <c r="AO754" s="58"/>
      <c r="AP754" s="58"/>
      <c r="AQ754" s="58">
        <v>10044000</v>
      </c>
      <c r="AR754" s="59">
        <f t="shared" si="152"/>
        <v>1</v>
      </c>
      <c r="AS754" s="59">
        <f t="shared" si="153"/>
        <v>10044000</v>
      </c>
      <c r="AT754" s="58">
        <f t="shared" si="162"/>
        <v>10044000</v>
      </c>
      <c r="AU754" s="58">
        <f t="shared" si="156"/>
        <v>10044000</v>
      </c>
      <c r="AV754" s="59">
        <f t="shared" si="157"/>
        <v>2925900</v>
      </c>
      <c r="AW754" s="59">
        <f t="shared" si="166"/>
        <v>2925900</v>
      </c>
      <c r="AX754" s="60">
        <f t="shared" si="154"/>
        <v>0.41105070173220382</v>
      </c>
      <c r="AY754" s="58"/>
    </row>
    <row r="755" spans="1:51" ht="47.25" x14ac:dyDescent="0.25">
      <c r="A755" s="45">
        <v>439</v>
      </c>
      <c r="B755" s="46" t="s">
        <v>1756</v>
      </c>
      <c r="C755" s="47" t="s">
        <v>1744</v>
      </c>
      <c r="D755" s="47" t="s">
        <v>467</v>
      </c>
      <c r="E755" s="48" t="s">
        <v>1757</v>
      </c>
      <c r="F755" s="49" t="s">
        <v>1758</v>
      </c>
      <c r="G755" s="49" t="s">
        <v>1758</v>
      </c>
      <c r="H755" s="50" t="s">
        <v>1758</v>
      </c>
      <c r="I755" s="46" t="s">
        <v>626</v>
      </c>
      <c r="J755" s="46">
        <v>56</v>
      </c>
      <c r="K755" s="49">
        <v>56</v>
      </c>
      <c r="L755" s="49" t="s">
        <v>1745</v>
      </c>
      <c r="M755" s="51">
        <v>6288000</v>
      </c>
      <c r="N755" s="51">
        <f t="shared" si="163"/>
        <v>638000</v>
      </c>
      <c r="O755" s="51">
        <v>638608.69565217395</v>
      </c>
      <c r="P755" s="51">
        <v>6926000</v>
      </c>
      <c r="Q755" s="51">
        <f t="shared" si="164"/>
        <v>830191.30434782617</v>
      </c>
      <c r="R755" s="52">
        <f t="shared" si="165"/>
        <v>7118191.3043478262</v>
      </c>
      <c r="S755" s="53">
        <v>7118100</v>
      </c>
      <c r="T755" s="54">
        <v>0</v>
      </c>
      <c r="U755" s="55" t="s">
        <v>471</v>
      </c>
      <c r="V755" s="55" t="s">
        <v>940</v>
      </c>
      <c r="W755" s="55" t="s">
        <v>173</v>
      </c>
      <c r="X755" s="56">
        <v>43294</v>
      </c>
      <c r="Y755" s="57" t="s">
        <v>7686</v>
      </c>
      <c r="Z755" s="57"/>
      <c r="AA755" s="58"/>
      <c r="AB755" s="58"/>
      <c r="AC755" s="58"/>
      <c r="AD755" s="58"/>
      <c r="AE755" s="58"/>
      <c r="AF755" s="58"/>
      <c r="AG755" s="58"/>
      <c r="AH755" s="58"/>
      <c r="AI755" s="58"/>
      <c r="AJ755" s="58"/>
      <c r="AK755" s="58"/>
      <c r="AL755" s="58"/>
      <c r="AM755" s="58"/>
      <c r="AN755" s="58"/>
      <c r="AO755" s="58"/>
      <c r="AP755" s="58"/>
      <c r="AQ755" s="58">
        <v>10044000</v>
      </c>
      <c r="AR755" s="59">
        <f t="shared" si="152"/>
        <v>1</v>
      </c>
      <c r="AS755" s="59">
        <f t="shared" si="153"/>
        <v>10044000</v>
      </c>
      <c r="AT755" s="58">
        <f t="shared" si="162"/>
        <v>10044000</v>
      </c>
      <c r="AU755" s="58">
        <f t="shared" si="156"/>
        <v>10044000</v>
      </c>
      <c r="AV755" s="59">
        <f t="shared" si="157"/>
        <v>2925900</v>
      </c>
      <c r="AW755" s="59">
        <f t="shared" si="166"/>
        <v>2925900</v>
      </c>
      <c r="AX755" s="60">
        <f t="shared" si="154"/>
        <v>0.41105070173220382</v>
      </c>
      <c r="AY755" s="58"/>
    </row>
    <row r="756" spans="1:51" ht="47.25" x14ac:dyDescent="0.25">
      <c r="A756" s="45">
        <v>443</v>
      </c>
      <c r="B756" s="46" t="s">
        <v>1766</v>
      </c>
      <c r="C756" s="47" t="s">
        <v>1767</v>
      </c>
      <c r="D756" s="47" t="s">
        <v>467</v>
      </c>
      <c r="E756" s="48" t="s">
        <v>1768</v>
      </c>
      <c r="F756" s="49" t="s">
        <v>1769</v>
      </c>
      <c r="G756" s="49" t="s">
        <v>1769</v>
      </c>
      <c r="H756" s="50" t="s">
        <v>1769</v>
      </c>
      <c r="I756" s="46" t="s">
        <v>626</v>
      </c>
      <c r="J756" s="46">
        <v>57</v>
      </c>
      <c r="K756" s="49">
        <v>57</v>
      </c>
      <c r="L756" s="49" t="s">
        <v>1770</v>
      </c>
      <c r="M756" s="51">
        <v>8538000</v>
      </c>
      <c r="N756" s="51">
        <f t="shared" si="163"/>
        <v>638000</v>
      </c>
      <c r="O756" s="51">
        <v>638608.69565217395</v>
      </c>
      <c r="P756" s="51">
        <v>9176000</v>
      </c>
      <c r="Q756" s="51">
        <f t="shared" si="164"/>
        <v>830191.30434782617</v>
      </c>
      <c r="R756" s="52">
        <f t="shared" si="165"/>
        <v>9368191.3043478262</v>
      </c>
      <c r="S756" s="53">
        <v>9368100</v>
      </c>
      <c r="T756" s="54">
        <v>0</v>
      </c>
      <c r="U756" s="55" t="s">
        <v>471</v>
      </c>
      <c r="V756" s="55" t="s">
        <v>940</v>
      </c>
      <c r="W756" s="55" t="s">
        <v>173</v>
      </c>
      <c r="X756" s="56">
        <v>43294</v>
      </c>
      <c r="Y756" s="57" t="s">
        <v>7686</v>
      </c>
      <c r="Z756" s="57"/>
      <c r="AA756" s="58"/>
      <c r="AB756" s="58"/>
      <c r="AC756" s="58"/>
      <c r="AD756" s="58"/>
      <c r="AE756" s="58"/>
      <c r="AF756" s="58"/>
      <c r="AG756" s="58"/>
      <c r="AH756" s="58"/>
      <c r="AI756" s="58"/>
      <c r="AJ756" s="58"/>
      <c r="AK756" s="58"/>
      <c r="AL756" s="58"/>
      <c r="AM756" s="58"/>
      <c r="AN756" s="58"/>
      <c r="AO756" s="58"/>
      <c r="AP756" s="58"/>
      <c r="AQ756" s="58">
        <v>13419000</v>
      </c>
      <c r="AR756" s="59">
        <f t="shared" si="152"/>
        <v>1</v>
      </c>
      <c r="AS756" s="59">
        <f t="shared" si="153"/>
        <v>13419000</v>
      </c>
      <c r="AT756" s="58">
        <f t="shared" si="162"/>
        <v>13419000</v>
      </c>
      <c r="AU756" s="58">
        <f t="shared" si="156"/>
        <v>13419000</v>
      </c>
      <c r="AV756" s="59">
        <f t="shared" si="157"/>
        <v>4050900</v>
      </c>
      <c r="AW756" s="59">
        <f t="shared" si="166"/>
        <v>4050900</v>
      </c>
      <c r="AX756" s="60">
        <f t="shared" si="154"/>
        <v>0.43241425689307333</v>
      </c>
      <c r="AY756" s="58"/>
    </row>
    <row r="757" spans="1:51" ht="47.25" x14ac:dyDescent="0.25">
      <c r="A757" s="45">
        <v>448</v>
      </c>
      <c r="B757" s="46" t="s">
        <v>1783</v>
      </c>
      <c r="C757" s="47" t="s">
        <v>1767</v>
      </c>
      <c r="D757" s="47" t="s">
        <v>467</v>
      </c>
      <c r="E757" s="48" t="s">
        <v>1784</v>
      </c>
      <c r="F757" s="49" t="s">
        <v>1785</v>
      </c>
      <c r="G757" s="49" t="s">
        <v>1785</v>
      </c>
      <c r="H757" s="50" t="s">
        <v>1785</v>
      </c>
      <c r="I757" s="46" t="s">
        <v>626</v>
      </c>
      <c r="J757" s="46">
        <v>57</v>
      </c>
      <c r="K757" s="49">
        <v>57</v>
      </c>
      <c r="L757" s="49" t="s">
        <v>1770</v>
      </c>
      <c r="M757" s="51">
        <v>8538000</v>
      </c>
      <c r="N757" s="51">
        <f t="shared" si="163"/>
        <v>638000</v>
      </c>
      <c r="O757" s="51">
        <v>638608.69565217395</v>
      </c>
      <c r="P757" s="51">
        <v>9176000</v>
      </c>
      <c r="Q757" s="51">
        <f t="shared" si="164"/>
        <v>830191.30434782617</v>
      </c>
      <c r="R757" s="52">
        <f t="shared" si="165"/>
        <v>9368191.3043478262</v>
      </c>
      <c r="S757" s="53">
        <v>9368100</v>
      </c>
      <c r="T757" s="54">
        <v>0</v>
      </c>
      <c r="U757" s="55" t="s">
        <v>471</v>
      </c>
      <c r="V757" s="55" t="s">
        <v>1197</v>
      </c>
      <c r="W757" s="55" t="s">
        <v>29</v>
      </c>
      <c r="X757" s="56">
        <v>43294</v>
      </c>
      <c r="Y757" s="57" t="s">
        <v>7686</v>
      </c>
      <c r="Z757" s="57"/>
      <c r="AA757" s="58"/>
      <c r="AB757" s="58"/>
      <c r="AC757" s="58"/>
      <c r="AD757" s="58"/>
      <c r="AE757" s="58"/>
      <c r="AF757" s="58"/>
      <c r="AG757" s="58"/>
      <c r="AH757" s="58"/>
      <c r="AI757" s="58"/>
      <c r="AJ757" s="58"/>
      <c r="AK757" s="58"/>
      <c r="AL757" s="58"/>
      <c r="AM757" s="58"/>
      <c r="AN757" s="58"/>
      <c r="AO757" s="58"/>
      <c r="AP757" s="58"/>
      <c r="AQ757" s="58">
        <v>13419000</v>
      </c>
      <c r="AR757" s="59">
        <f t="shared" si="152"/>
        <v>1</v>
      </c>
      <c r="AS757" s="59">
        <f t="shared" si="153"/>
        <v>13419000</v>
      </c>
      <c r="AT757" s="58">
        <f t="shared" si="162"/>
        <v>13419000</v>
      </c>
      <c r="AU757" s="58">
        <f t="shared" si="156"/>
        <v>13419000</v>
      </c>
      <c r="AV757" s="59">
        <f t="shared" si="157"/>
        <v>4050900</v>
      </c>
      <c r="AW757" s="59">
        <f t="shared" si="166"/>
        <v>4050900</v>
      </c>
      <c r="AX757" s="60">
        <f t="shared" si="154"/>
        <v>0.43241425689307333</v>
      </c>
      <c r="AY757" s="58"/>
    </row>
    <row r="758" spans="1:51" ht="47.25" x14ac:dyDescent="0.25">
      <c r="A758" s="45">
        <v>451</v>
      </c>
      <c r="B758" s="46" t="s">
        <v>1792</v>
      </c>
      <c r="C758" s="47" t="s">
        <v>1767</v>
      </c>
      <c r="D758" s="47" t="s">
        <v>467</v>
      </c>
      <c r="E758" s="48" t="s">
        <v>1793</v>
      </c>
      <c r="F758" s="49" t="s">
        <v>1794</v>
      </c>
      <c r="G758" s="49" t="s">
        <v>1794</v>
      </c>
      <c r="H758" s="50" t="s">
        <v>1794</v>
      </c>
      <c r="I758" s="46" t="s">
        <v>626</v>
      </c>
      <c r="J758" s="46">
        <v>57</v>
      </c>
      <c r="K758" s="49">
        <v>57</v>
      </c>
      <c r="L758" s="49" t="s">
        <v>1770</v>
      </c>
      <c r="M758" s="51">
        <v>8538000</v>
      </c>
      <c r="N758" s="51">
        <f t="shared" si="163"/>
        <v>638000</v>
      </c>
      <c r="O758" s="51">
        <v>638608.69565217395</v>
      </c>
      <c r="P758" s="51">
        <v>9176000</v>
      </c>
      <c r="Q758" s="51">
        <f t="shared" si="164"/>
        <v>830191.30434782617</v>
      </c>
      <c r="R758" s="52">
        <f t="shared" si="165"/>
        <v>9368191.3043478262</v>
      </c>
      <c r="S758" s="53">
        <v>9368100</v>
      </c>
      <c r="T758" s="54">
        <v>0</v>
      </c>
      <c r="U758" s="55" t="s">
        <v>471</v>
      </c>
      <c r="V758" s="55" t="s">
        <v>1197</v>
      </c>
      <c r="W758" s="55" t="s">
        <v>29</v>
      </c>
      <c r="X758" s="56">
        <v>43294</v>
      </c>
      <c r="Y758" s="57" t="s">
        <v>7686</v>
      </c>
      <c r="Z758" s="57"/>
      <c r="AA758" s="58"/>
      <c r="AB758" s="58"/>
      <c r="AC758" s="58"/>
      <c r="AD758" s="58"/>
      <c r="AE758" s="58"/>
      <c r="AF758" s="58"/>
      <c r="AG758" s="58"/>
      <c r="AH758" s="58"/>
      <c r="AI758" s="58"/>
      <c r="AJ758" s="58"/>
      <c r="AK758" s="58"/>
      <c r="AL758" s="58"/>
      <c r="AM758" s="58"/>
      <c r="AN758" s="58"/>
      <c r="AO758" s="58"/>
      <c r="AP758" s="58"/>
      <c r="AQ758" s="58">
        <v>13419000</v>
      </c>
      <c r="AR758" s="59">
        <f t="shared" si="152"/>
        <v>1</v>
      </c>
      <c r="AS758" s="59">
        <f t="shared" si="153"/>
        <v>13419000</v>
      </c>
      <c r="AT758" s="58">
        <f t="shared" si="162"/>
        <v>13419000</v>
      </c>
      <c r="AU758" s="58">
        <f t="shared" si="156"/>
        <v>13419000</v>
      </c>
      <c r="AV758" s="59">
        <f t="shared" si="157"/>
        <v>4050900</v>
      </c>
      <c r="AW758" s="59">
        <f t="shared" si="166"/>
        <v>4050900</v>
      </c>
      <c r="AX758" s="60">
        <f t="shared" si="154"/>
        <v>0.43241425689307333</v>
      </c>
      <c r="AY758" s="58"/>
    </row>
    <row r="759" spans="1:51" ht="47.25" x14ac:dyDescent="0.25">
      <c r="A759" s="45">
        <v>455</v>
      </c>
      <c r="B759" s="46" t="s">
        <v>1806</v>
      </c>
      <c r="C759" s="47" t="s">
        <v>1802</v>
      </c>
      <c r="D759" s="47" t="s">
        <v>467</v>
      </c>
      <c r="E759" s="48" t="s">
        <v>1807</v>
      </c>
      <c r="F759" s="49" t="s">
        <v>1808</v>
      </c>
      <c r="G759" s="49" t="s">
        <v>1808</v>
      </c>
      <c r="H759" s="50" t="s">
        <v>1808</v>
      </c>
      <c r="I759" s="46" t="s">
        <v>25</v>
      </c>
      <c r="J759" s="46">
        <v>59</v>
      </c>
      <c r="K759" s="49">
        <v>59</v>
      </c>
      <c r="L759" s="49" t="s">
        <v>1804</v>
      </c>
      <c r="M759" s="51">
        <v>9138000</v>
      </c>
      <c r="N759" s="51">
        <f t="shared" si="163"/>
        <v>638000</v>
      </c>
      <c r="O759" s="51">
        <v>638608.69565217395</v>
      </c>
      <c r="P759" s="51">
        <v>9776000</v>
      </c>
      <c r="Q759" s="51">
        <f t="shared" si="164"/>
        <v>830191.30434782617</v>
      </c>
      <c r="R759" s="52">
        <f t="shared" si="165"/>
        <v>9968191.3043478262</v>
      </c>
      <c r="S759" s="53">
        <v>9968100</v>
      </c>
      <c r="T759" s="54" t="s">
        <v>887</v>
      </c>
      <c r="U759" s="55" t="s">
        <v>471</v>
      </c>
      <c r="V759" s="55" t="s">
        <v>1197</v>
      </c>
      <c r="W759" s="55" t="s">
        <v>173</v>
      </c>
      <c r="X759" s="56">
        <v>43294</v>
      </c>
      <c r="Y759" s="57" t="s">
        <v>7686</v>
      </c>
      <c r="Z759" s="57"/>
      <c r="AA759" s="58"/>
      <c r="AB759" s="58"/>
      <c r="AC759" s="58"/>
      <c r="AD759" s="58"/>
      <c r="AE759" s="58"/>
      <c r="AF759" s="58"/>
      <c r="AG759" s="58"/>
      <c r="AH759" s="58">
        <v>16687000</v>
      </c>
      <c r="AI759" s="58"/>
      <c r="AJ759" s="58"/>
      <c r="AK759" s="58"/>
      <c r="AL759" s="58"/>
      <c r="AM759" s="58"/>
      <c r="AN759" s="58"/>
      <c r="AO759" s="58"/>
      <c r="AP759" s="58"/>
      <c r="AQ759" s="58">
        <v>14319000</v>
      </c>
      <c r="AR759" s="59">
        <f t="shared" si="152"/>
        <v>2</v>
      </c>
      <c r="AS759" s="59">
        <f t="shared" si="153"/>
        <v>31006000</v>
      </c>
      <c r="AT759" s="58">
        <f t="shared" si="162"/>
        <v>15503000</v>
      </c>
      <c r="AU759" s="58">
        <f t="shared" si="156"/>
        <v>14319000</v>
      </c>
      <c r="AV759" s="59">
        <f t="shared" si="157"/>
        <v>5534900</v>
      </c>
      <c r="AW759" s="59">
        <f t="shared" si="166"/>
        <v>4350900</v>
      </c>
      <c r="AX759" s="60">
        <f t="shared" si="154"/>
        <v>0.55526128349434689</v>
      </c>
      <c r="AY759" s="58"/>
    </row>
    <row r="760" spans="1:51" ht="47.25" x14ac:dyDescent="0.25">
      <c r="A760" s="45">
        <v>457</v>
      </c>
      <c r="B760" s="46" t="s">
        <v>1812</v>
      </c>
      <c r="C760" s="47" t="s">
        <v>1802</v>
      </c>
      <c r="D760" s="47" t="s">
        <v>467</v>
      </c>
      <c r="E760" s="48" t="s">
        <v>1813</v>
      </c>
      <c r="F760" s="49" t="s">
        <v>1814</v>
      </c>
      <c r="G760" s="49" t="s">
        <v>1814</v>
      </c>
      <c r="H760" s="50" t="s">
        <v>1814</v>
      </c>
      <c r="I760" s="46" t="s">
        <v>25</v>
      </c>
      <c r="J760" s="46">
        <v>59</v>
      </c>
      <c r="K760" s="49">
        <v>59</v>
      </c>
      <c r="L760" s="49" t="s">
        <v>1804</v>
      </c>
      <c r="M760" s="51">
        <v>9138000</v>
      </c>
      <c r="N760" s="51">
        <f t="shared" si="163"/>
        <v>638000</v>
      </c>
      <c r="O760" s="51">
        <v>638608.69565217395</v>
      </c>
      <c r="P760" s="51">
        <v>9776000</v>
      </c>
      <c r="Q760" s="51">
        <f t="shared" si="164"/>
        <v>830191.30434782617</v>
      </c>
      <c r="R760" s="52">
        <f t="shared" si="165"/>
        <v>9968191.3043478262</v>
      </c>
      <c r="S760" s="53">
        <v>9968100</v>
      </c>
      <c r="T760" s="54" t="s">
        <v>887</v>
      </c>
      <c r="U760" s="55" t="s">
        <v>471</v>
      </c>
      <c r="V760" s="55" t="s">
        <v>1197</v>
      </c>
      <c r="W760" s="55" t="s">
        <v>173</v>
      </c>
      <c r="X760" s="56">
        <v>43294</v>
      </c>
      <c r="Y760" s="57" t="s">
        <v>7686</v>
      </c>
      <c r="Z760" s="57"/>
      <c r="AA760" s="58"/>
      <c r="AB760" s="58"/>
      <c r="AC760" s="58"/>
      <c r="AD760" s="58"/>
      <c r="AE760" s="58"/>
      <c r="AF760" s="58"/>
      <c r="AG760" s="58"/>
      <c r="AH760" s="58"/>
      <c r="AI760" s="58"/>
      <c r="AJ760" s="58"/>
      <c r="AK760" s="58"/>
      <c r="AL760" s="58"/>
      <c r="AM760" s="58"/>
      <c r="AN760" s="58"/>
      <c r="AO760" s="58"/>
      <c r="AP760" s="58"/>
      <c r="AQ760" s="58">
        <v>14319000</v>
      </c>
      <c r="AR760" s="59">
        <f t="shared" si="152"/>
        <v>1</v>
      </c>
      <c r="AS760" s="59">
        <f t="shared" si="153"/>
        <v>14319000</v>
      </c>
      <c r="AT760" s="58">
        <f t="shared" si="162"/>
        <v>14319000</v>
      </c>
      <c r="AU760" s="58">
        <f t="shared" si="156"/>
        <v>14319000</v>
      </c>
      <c r="AV760" s="59">
        <f t="shared" si="157"/>
        <v>4350900</v>
      </c>
      <c r="AW760" s="59">
        <f t="shared" si="166"/>
        <v>4350900</v>
      </c>
      <c r="AX760" s="60">
        <f t="shared" si="154"/>
        <v>0.43648237878833474</v>
      </c>
      <c r="AY760" s="58"/>
    </row>
    <row r="761" spans="1:51" ht="47.25" x14ac:dyDescent="0.25">
      <c r="A761" s="45">
        <v>458</v>
      </c>
      <c r="B761" s="46" t="s">
        <v>1815</v>
      </c>
      <c r="C761" s="47" t="s">
        <v>1802</v>
      </c>
      <c r="D761" s="47" t="s">
        <v>467</v>
      </c>
      <c r="E761" s="48" t="s">
        <v>1816</v>
      </c>
      <c r="F761" s="49" t="s">
        <v>1817</v>
      </c>
      <c r="G761" s="49" t="s">
        <v>1817</v>
      </c>
      <c r="H761" s="50" t="s">
        <v>1817</v>
      </c>
      <c r="I761" s="46" t="s">
        <v>25</v>
      </c>
      <c r="J761" s="46">
        <v>59</v>
      </c>
      <c r="K761" s="49">
        <v>59</v>
      </c>
      <c r="L761" s="49" t="s">
        <v>1804</v>
      </c>
      <c r="M761" s="51">
        <v>9138000</v>
      </c>
      <c r="N761" s="51">
        <f t="shared" si="163"/>
        <v>638000</v>
      </c>
      <c r="O761" s="51">
        <v>638608.69565217395</v>
      </c>
      <c r="P761" s="51">
        <v>9776000</v>
      </c>
      <c r="Q761" s="51">
        <f t="shared" si="164"/>
        <v>830191.30434782617</v>
      </c>
      <c r="R761" s="52">
        <f t="shared" si="165"/>
        <v>9968191.3043478262</v>
      </c>
      <c r="S761" s="53">
        <v>9968100</v>
      </c>
      <c r="T761" s="54" t="s">
        <v>887</v>
      </c>
      <c r="U761" s="55" t="s">
        <v>471</v>
      </c>
      <c r="V761" s="55" t="s">
        <v>1197</v>
      </c>
      <c r="W761" s="55" t="s">
        <v>29</v>
      </c>
      <c r="X761" s="56">
        <v>43294</v>
      </c>
      <c r="Y761" s="57" t="s">
        <v>7686</v>
      </c>
      <c r="Z761" s="57"/>
      <c r="AA761" s="58"/>
      <c r="AB761" s="58"/>
      <c r="AC761" s="58"/>
      <c r="AD761" s="58"/>
      <c r="AE761" s="58"/>
      <c r="AF761" s="58"/>
      <c r="AG761" s="58"/>
      <c r="AH761" s="58"/>
      <c r="AI761" s="58"/>
      <c r="AJ761" s="58"/>
      <c r="AK761" s="58"/>
      <c r="AL761" s="58"/>
      <c r="AM761" s="58"/>
      <c r="AN761" s="58"/>
      <c r="AO761" s="58"/>
      <c r="AP761" s="58"/>
      <c r="AQ761" s="58">
        <v>14319000</v>
      </c>
      <c r="AR761" s="59">
        <f t="shared" si="152"/>
        <v>1</v>
      </c>
      <c r="AS761" s="59">
        <f t="shared" si="153"/>
        <v>14319000</v>
      </c>
      <c r="AT761" s="58">
        <f t="shared" si="162"/>
        <v>14319000</v>
      </c>
      <c r="AU761" s="58">
        <f t="shared" si="156"/>
        <v>14319000</v>
      </c>
      <c r="AV761" s="59">
        <f t="shared" si="157"/>
        <v>4350900</v>
      </c>
      <c r="AW761" s="59">
        <f t="shared" si="166"/>
        <v>4350900</v>
      </c>
      <c r="AX761" s="60">
        <f t="shared" si="154"/>
        <v>0.43648237878833474</v>
      </c>
      <c r="AY761" s="58"/>
    </row>
    <row r="762" spans="1:51" ht="47.25" x14ac:dyDescent="0.25">
      <c r="A762" s="45">
        <v>461</v>
      </c>
      <c r="B762" s="46" t="s">
        <v>1823</v>
      </c>
      <c r="C762" s="47" t="s">
        <v>1802</v>
      </c>
      <c r="D762" s="47" t="s">
        <v>467</v>
      </c>
      <c r="E762" s="48" t="s">
        <v>1824</v>
      </c>
      <c r="F762" s="49" t="s">
        <v>1825</v>
      </c>
      <c r="G762" s="49" t="s">
        <v>1825</v>
      </c>
      <c r="H762" s="50" t="s">
        <v>1825</v>
      </c>
      <c r="I762" s="46" t="s">
        <v>25</v>
      </c>
      <c r="J762" s="46">
        <v>59</v>
      </c>
      <c r="K762" s="49">
        <v>59</v>
      </c>
      <c r="L762" s="49" t="s">
        <v>1804</v>
      </c>
      <c r="M762" s="51">
        <v>9138000</v>
      </c>
      <c r="N762" s="51">
        <f t="shared" si="163"/>
        <v>638000</v>
      </c>
      <c r="O762" s="51">
        <v>638608.69565217395</v>
      </c>
      <c r="P762" s="51">
        <v>9776000</v>
      </c>
      <c r="Q762" s="51">
        <f t="shared" si="164"/>
        <v>830191.30434782617</v>
      </c>
      <c r="R762" s="52">
        <f t="shared" si="165"/>
        <v>9968191.3043478262</v>
      </c>
      <c r="S762" s="53">
        <v>9968100</v>
      </c>
      <c r="T762" s="54" t="s">
        <v>887</v>
      </c>
      <c r="U762" s="55" t="s">
        <v>471</v>
      </c>
      <c r="V762" s="55" t="s">
        <v>1197</v>
      </c>
      <c r="W762" s="55" t="s">
        <v>173</v>
      </c>
      <c r="X762" s="56">
        <v>43294</v>
      </c>
      <c r="Y762" s="57" t="s">
        <v>7686</v>
      </c>
      <c r="Z762" s="57"/>
      <c r="AA762" s="58"/>
      <c r="AB762" s="58"/>
      <c r="AC762" s="58"/>
      <c r="AD762" s="58"/>
      <c r="AE762" s="58"/>
      <c r="AF762" s="58"/>
      <c r="AG762" s="58">
        <v>16000000</v>
      </c>
      <c r="AH762" s="58"/>
      <c r="AI762" s="58"/>
      <c r="AJ762" s="58"/>
      <c r="AK762" s="58"/>
      <c r="AL762" s="58"/>
      <c r="AM762" s="58"/>
      <c r="AN762" s="58"/>
      <c r="AO762" s="58"/>
      <c r="AP762" s="58"/>
      <c r="AQ762" s="58">
        <v>14319000</v>
      </c>
      <c r="AR762" s="59">
        <f t="shared" si="152"/>
        <v>2</v>
      </c>
      <c r="AS762" s="59">
        <f t="shared" si="153"/>
        <v>30319000</v>
      </c>
      <c r="AT762" s="58">
        <f t="shared" si="162"/>
        <v>15159500</v>
      </c>
      <c r="AU762" s="58">
        <f t="shared" si="156"/>
        <v>14319000</v>
      </c>
      <c r="AV762" s="59">
        <f t="shared" si="157"/>
        <v>5191400</v>
      </c>
      <c r="AW762" s="59">
        <f t="shared" si="166"/>
        <v>4350900</v>
      </c>
      <c r="AX762" s="60">
        <f t="shared" si="154"/>
        <v>0.52080135632668201</v>
      </c>
      <c r="AY762" s="58"/>
    </row>
    <row r="763" spans="1:51" ht="47.25" x14ac:dyDescent="0.25">
      <c r="A763" s="45">
        <v>462</v>
      </c>
      <c r="B763" s="46" t="s">
        <v>1826</v>
      </c>
      <c r="C763" s="47" t="s">
        <v>1802</v>
      </c>
      <c r="D763" s="47" t="s">
        <v>467</v>
      </c>
      <c r="E763" s="48" t="s">
        <v>1827</v>
      </c>
      <c r="F763" s="49" t="s">
        <v>1828</v>
      </c>
      <c r="G763" s="49" t="s">
        <v>1828</v>
      </c>
      <c r="H763" s="50" t="s">
        <v>1828</v>
      </c>
      <c r="I763" s="46" t="s">
        <v>626</v>
      </c>
      <c r="J763" s="46">
        <v>59</v>
      </c>
      <c r="K763" s="49">
        <v>59</v>
      </c>
      <c r="L763" s="49" t="s">
        <v>1804</v>
      </c>
      <c r="M763" s="51">
        <v>9138000</v>
      </c>
      <c r="N763" s="51">
        <f t="shared" si="163"/>
        <v>638000</v>
      </c>
      <c r="O763" s="51">
        <v>638608.69565217395</v>
      </c>
      <c r="P763" s="51">
        <v>9776000</v>
      </c>
      <c r="Q763" s="51">
        <f t="shared" si="164"/>
        <v>830191.30434782617</v>
      </c>
      <c r="R763" s="52">
        <f t="shared" si="165"/>
        <v>9968191.3043478262</v>
      </c>
      <c r="S763" s="53">
        <v>9968100</v>
      </c>
      <c r="T763" s="54" t="s">
        <v>887</v>
      </c>
      <c r="U763" s="55" t="s">
        <v>471</v>
      </c>
      <c r="V763" s="55" t="s">
        <v>1197</v>
      </c>
      <c r="W763" s="55" t="s">
        <v>173</v>
      </c>
      <c r="X763" s="56">
        <v>43294</v>
      </c>
      <c r="Y763" s="57" t="s">
        <v>7686</v>
      </c>
      <c r="Z763" s="57"/>
      <c r="AA763" s="58"/>
      <c r="AB763" s="58"/>
      <c r="AC763" s="58"/>
      <c r="AD763" s="58"/>
      <c r="AE763" s="58"/>
      <c r="AF763" s="58"/>
      <c r="AG763" s="58">
        <v>16000000</v>
      </c>
      <c r="AH763" s="58"/>
      <c r="AI763" s="58"/>
      <c r="AJ763" s="58"/>
      <c r="AK763" s="58"/>
      <c r="AL763" s="58"/>
      <c r="AM763" s="58"/>
      <c r="AN763" s="58"/>
      <c r="AO763" s="58"/>
      <c r="AP763" s="58"/>
      <c r="AQ763" s="58">
        <v>14319000</v>
      </c>
      <c r="AR763" s="59">
        <f t="shared" si="152"/>
        <v>2</v>
      </c>
      <c r="AS763" s="59">
        <f t="shared" si="153"/>
        <v>30319000</v>
      </c>
      <c r="AT763" s="58">
        <f t="shared" si="162"/>
        <v>15159500</v>
      </c>
      <c r="AU763" s="58">
        <f t="shared" si="156"/>
        <v>14319000</v>
      </c>
      <c r="AV763" s="59">
        <f t="shared" si="157"/>
        <v>5191400</v>
      </c>
      <c r="AW763" s="59">
        <f t="shared" si="166"/>
        <v>4350900</v>
      </c>
      <c r="AX763" s="60">
        <f t="shared" si="154"/>
        <v>0.52080135632668201</v>
      </c>
      <c r="AY763" s="58"/>
    </row>
    <row r="764" spans="1:51" ht="47.25" x14ac:dyDescent="0.25">
      <c r="A764" s="45">
        <v>467</v>
      </c>
      <c r="B764" s="46" t="s">
        <v>1841</v>
      </c>
      <c r="C764" s="47" t="s">
        <v>1802</v>
      </c>
      <c r="D764" s="47" t="s">
        <v>467</v>
      </c>
      <c r="E764" s="48" t="s">
        <v>1842</v>
      </c>
      <c r="F764" s="49" t="s">
        <v>1843</v>
      </c>
      <c r="G764" s="49" t="s">
        <v>1843</v>
      </c>
      <c r="H764" s="50" t="s">
        <v>1843</v>
      </c>
      <c r="I764" s="46" t="s">
        <v>626</v>
      </c>
      <c r="J764" s="46">
        <v>59</v>
      </c>
      <c r="K764" s="49">
        <v>59</v>
      </c>
      <c r="L764" s="49" t="s">
        <v>1804</v>
      </c>
      <c r="M764" s="51">
        <v>9138000</v>
      </c>
      <c r="N764" s="51">
        <f t="shared" si="163"/>
        <v>638000</v>
      </c>
      <c r="O764" s="51">
        <v>638608.69565217395</v>
      </c>
      <c r="P764" s="51">
        <v>9776000</v>
      </c>
      <c r="Q764" s="51">
        <f t="shared" si="164"/>
        <v>830191.30434782617</v>
      </c>
      <c r="R764" s="52">
        <f t="shared" si="165"/>
        <v>9968191.3043478262</v>
      </c>
      <c r="S764" s="53">
        <v>9968100</v>
      </c>
      <c r="T764" s="54" t="s">
        <v>887</v>
      </c>
      <c r="U764" s="55" t="s">
        <v>471</v>
      </c>
      <c r="V764" s="55" t="s">
        <v>1197</v>
      </c>
      <c r="W764" s="55" t="s">
        <v>173</v>
      </c>
      <c r="X764" s="56">
        <v>43294</v>
      </c>
      <c r="Y764" s="57" t="s">
        <v>7686</v>
      </c>
      <c r="Z764" s="57"/>
      <c r="AA764" s="58"/>
      <c r="AB764" s="58"/>
      <c r="AC764" s="58"/>
      <c r="AD764" s="58"/>
      <c r="AE764" s="58"/>
      <c r="AF764" s="58"/>
      <c r="AG764" s="58">
        <v>16000000</v>
      </c>
      <c r="AH764" s="58"/>
      <c r="AI764" s="58"/>
      <c r="AJ764" s="58"/>
      <c r="AK764" s="58"/>
      <c r="AL764" s="58"/>
      <c r="AM764" s="58"/>
      <c r="AN764" s="58"/>
      <c r="AO764" s="58"/>
      <c r="AP764" s="58"/>
      <c r="AQ764" s="58">
        <v>14319000</v>
      </c>
      <c r="AR764" s="59">
        <f t="shared" si="152"/>
        <v>2</v>
      </c>
      <c r="AS764" s="59">
        <f t="shared" si="153"/>
        <v>30319000</v>
      </c>
      <c r="AT764" s="58">
        <f t="shared" si="162"/>
        <v>15159500</v>
      </c>
      <c r="AU764" s="58">
        <f t="shared" si="156"/>
        <v>14319000</v>
      </c>
      <c r="AV764" s="59">
        <f t="shared" si="157"/>
        <v>5191400</v>
      </c>
      <c r="AW764" s="59">
        <f t="shared" si="166"/>
        <v>4350900</v>
      </c>
      <c r="AX764" s="60">
        <f t="shared" si="154"/>
        <v>0.52080135632668201</v>
      </c>
      <c r="AY764" s="58"/>
    </row>
    <row r="765" spans="1:51" ht="47.25" x14ac:dyDescent="0.25">
      <c r="A765" s="45">
        <v>468</v>
      </c>
      <c r="B765" s="46" t="s">
        <v>1844</v>
      </c>
      <c r="C765" s="47" t="s">
        <v>1802</v>
      </c>
      <c r="D765" s="47" t="s">
        <v>467</v>
      </c>
      <c r="E765" s="48" t="s">
        <v>1845</v>
      </c>
      <c r="F765" s="49" t="s">
        <v>1846</v>
      </c>
      <c r="G765" s="49" t="s">
        <v>1846</v>
      </c>
      <c r="H765" s="50" t="s">
        <v>1846</v>
      </c>
      <c r="I765" s="46" t="s">
        <v>626</v>
      </c>
      <c r="J765" s="46">
        <v>59</v>
      </c>
      <c r="K765" s="49">
        <v>59</v>
      </c>
      <c r="L765" s="49" t="s">
        <v>1804</v>
      </c>
      <c r="M765" s="51">
        <v>9138000</v>
      </c>
      <c r="N765" s="51">
        <f t="shared" si="163"/>
        <v>638000</v>
      </c>
      <c r="O765" s="51">
        <v>638608.69565217395</v>
      </c>
      <c r="P765" s="51">
        <v>9776000</v>
      </c>
      <c r="Q765" s="51">
        <f t="shared" si="164"/>
        <v>830191.30434782617</v>
      </c>
      <c r="R765" s="52">
        <f t="shared" si="165"/>
        <v>9968191.3043478262</v>
      </c>
      <c r="S765" s="53">
        <v>9968100</v>
      </c>
      <c r="T765" s="54" t="s">
        <v>887</v>
      </c>
      <c r="U765" s="55" t="s">
        <v>471</v>
      </c>
      <c r="V765" s="55" t="s">
        <v>1197</v>
      </c>
      <c r="W765" s="55" t="s">
        <v>173</v>
      </c>
      <c r="X765" s="56">
        <v>43294</v>
      </c>
      <c r="Y765" s="57" t="s">
        <v>7686</v>
      </c>
      <c r="Z765" s="57"/>
      <c r="AA765" s="58"/>
      <c r="AB765" s="58"/>
      <c r="AC765" s="58"/>
      <c r="AD765" s="58"/>
      <c r="AE765" s="58"/>
      <c r="AF765" s="58"/>
      <c r="AG765" s="58"/>
      <c r="AH765" s="58">
        <v>15516000</v>
      </c>
      <c r="AI765" s="58"/>
      <c r="AJ765" s="58"/>
      <c r="AK765" s="58"/>
      <c r="AL765" s="58"/>
      <c r="AM765" s="58"/>
      <c r="AN765" s="58"/>
      <c r="AO765" s="58"/>
      <c r="AP765" s="58"/>
      <c r="AQ765" s="58">
        <v>14319000</v>
      </c>
      <c r="AR765" s="59">
        <f t="shared" si="152"/>
        <v>2</v>
      </c>
      <c r="AS765" s="59">
        <f t="shared" si="153"/>
        <v>29835000</v>
      </c>
      <c r="AT765" s="58">
        <f t="shared" si="162"/>
        <v>14917500</v>
      </c>
      <c r="AU765" s="58">
        <f t="shared" si="156"/>
        <v>14319000</v>
      </c>
      <c r="AV765" s="59">
        <f t="shared" si="157"/>
        <v>4949400</v>
      </c>
      <c r="AW765" s="59">
        <f t="shared" si="166"/>
        <v>4350900</v>
      </c>
      <c r="AX765" s="60">
        <f t="shared" si="154"/>
        <v>0.49652391127697348</v>
      </c>
      <c r="AY765" s="58"/>
    </row>
    <row r="766" spans="1:51" ht="47.25" x14ac:dyDescent="0.25">
      <c r="A766" s="45">
        <v>469</v>
      </c>
      <c r="B766" s="46" t="s">
        <v>1847</v>
      </c>
      <c r="C766" s="47" t="s">
        <v>1802</v>
      </c>
      <c r="D766" s="47" t="s">
        <v>467</v>
      </c>
      <c r="E766" s="48" t="s">
        <v>1848</v>
      </c>
      <c r="F766" s="49" t="s">
        <v>1849</v>
      </c>
      <c r="G766" s="49" t="s">
        <v>1849</v>
      </c>
      <c r="H766" s="50" t="s">
        <v>1849</v>
      </c>
      <c r="I766" s="46" t="s">
        <v>25</v>
      </c>
      <c r="J766" s="46">
        <v>59</v>
      </c>
      <c r="K766" s="49">
        <v>59</v>
      </c>
      <c r="L766" s="49" t="s">
        <v>1804</v>
      </c>
      <c r="M766" s="51">
        <v>9138000</v>
      </c>
      <c r="N766" s="51">
        <f t="shared" si="163"/>
        <v>638000</v>
      </c>
      <c r="O766" s="51">
        <v>638608.69565217395</v>
      </c>
      <c r="P766" s="51">
        <v>9776000</v>
      </c>
      <c r="Q766" s="51">
        <f t="shared" si="164"/>
        <v>830191.30434782617</v>
      </c>
      <c r="R766" s="52">
        <f t="shared" si="165"/>
        <v>9968191.3043478262</v>
      </c>
      <c r="S766" s="53">
        <v>9968100</v>
      </c>
      <c r="T766" s="54" t="s">
        <v>887</v>
      </c>
      <c r="U766" s="55" t="s">
        <v>471</v>
      </c>
      <c r="V766" s="55" t="s">
        <v>1197</v>
      </c>
      <c r="W766" s="55" t="s">
        <v>173</v>
      </c>
      <c r="X766" s="56">
        <v>43294</v>
      </c>
      <c r="Y766" s="57" t="s">
        <v>7686</v>
      </c>
      <c r="Z766" s="57"/>
      <c r="AA766" s="58"/>
      <c r="AB766" s="58"/>
      <c r="AC766" s="58"/>
      <c r="AD766" s="58"/>
      <c r="AE766" s="58"/>
      <c r="AF766" s="58"/>
      <c r="AG766" s="58">
        <v>16000000</v>
      </c>
      <c r="AH766" s="58"/>
      <c r="AI766" s="58"/>
      <c r="AJ766" s="58"/>
      <c r="AK766" s="58"/>
      <c r="AL766" s="58"/>
      <c r="AM766" s="58"/>
      <c r="AN766" s="58"/>
      <c r="AO766" s="58"/>
      <c r="AP766" s="58"/>
      <c r="AQ766" s="58">
        <v>14319000</v>
      </c>
      <c r="AR766" s="59">
        <f t="shared" si="152"/>
        <v>2</v>
      </c>
      <c r="AS766" s="59">
        <f t="shared" si="153"/>
        <v>30319000</v>
      </c>
      <c r="AT766" s="58">
        <f t="shared" si="162"/>
        <v>15159500</v>
      </c>
      <c r="AU766" s="58">
        <f t="shared" si="156"/>
        <v>14319000</v>
      </c>
      <c r="AV766" s="59">
        <f t="shared" si="157"/>
        <v>5191400</v>
      </c>
      <c r="AW766" s="59">
        <f t="shared" si="166"/>
        <v>4350900</v>
      </c>
      <c r="AX766" s="60">
        <f t="shared" si="154"/>
        <v>0.52080135632668201</v>
      </c>
      <c r="AY766" s="58"/>
    </row>
    <row r="767" spans="1:51" ht="31.5" x14ac:dyDescent="0.25">
      <c r="A767" s="45">
        <v>474</v>
      </c>
      <c r="B767" s="46" t="s">
        <v>1866</v>
      </c>
      <c r="C767" s="47" t="s">
        <v>1855</v>
      </c>
      <c r="D767" s="47" t="s">
        <v>467</v>
      </c>
      <c r="E767" s="48" t="s">
        <v>1867</v>
      </c>
      <c r="F767" s="49" t="s">
        <v>1868</v>
      </c>
      <c r="G767" s="49" t="s">
        <v>1868</v>
      </c>
      <c r="H767" s="50" t="s">
        <v>1868</v>
      </c>
      <c r="I767" s="46" t="s">
        <v>626</v>
      </c>
      <c r="J767" s="46">
        <v>60</v>
      </c>
      <c r="K767" s="49">
        <v>60</v>
      </c>
      <c r="L767" s="49" t="s">
        <v>1858</v>
      </c>
      <c r="M767" s="51">
        <v>8588000</v>
      </c>
      <c r="N767" s="51">
        <f t="shared" si="163"/>
        <v>638000</v>
      </c>
      <c r="O767" s="51">
        <v>638608.69565217395</v>
      </c>
      <c r="P767" s="51">
        <v>9226000</v>
      </c>
      <c r="Q767" s="51">
        <f t="shared" si="164"/>
        <v>830191.30434782617</v>
      </c>
      <c r="R767" s="52">
        <f t="shared" si="165"/>
        <v>9418191.3043478262</v>
      </c>
      <c r="S767" s="53">
        <v>9418100</v>
      </c>
      <c r="T767" s="54" t="s">
        <v>887</v>
      </c>
      <c r="U767" s="55" t="s">
        <v>471</v>
      </c>
      <c r="V767" s="55" t="s">
        <v>1197</v>
      </c>
      <c r="W767" s="55" t="s">
        <v>173</v>
      </c>
      <c r="X767" s="56">
        <v>43294</v>
      </c>
      <c r="Y767" s="57" t="s">
        <v>7686</v>
      </c>
      <c r="Z767" s="57"/>
      <c r="AA767" s="58"/>
      <c r="AB767" s="58"/>
      <c r="AC767" s="58"/>
      <c r="AD767" s="58"/>
      <c r="AE767" s="58"/>
      <c r="AF767" s="58"/>
      <c r="AG767" s="58"/>
      <c r="AH767" s="58">
        <v>14873000</v>
      </c>
      <c r="AI767" s="58"/>
      <c r="AJ767" s="58"/>
      <c r="AK767" s="58"/>
      <c r="AL767" s="58"/>
      <c r="AM767" s="58"/>
      <c r="AN767" s="58"/>
      <c r="AO767" s="58"/>
      <c r="AP767" s="58"/>
      <c r="AQ767" s="58">
        <v>13494000</v>
      </c>
      <c r="AR767" s="59">
        <f t="shared" si="152"/>
        <v>2</v>
      </c>
      <c r="AS767" s="59">
        <f t="shared" si="153"/>
        <v>28367000</v>
      </c>
      <c r="AT767" s="58">
        <f t="shared" si="162"/>
        <v>14183500</v>
      </c>
      <c r="AU767" s="58">
        <f t="shared" si="156"/>
        <v>13494000</v>
      </c>
      <c r="AV767" s="59">
        <f t="shared" si="157"/>
        <v>4765400</v>
      </c>
      <c r="AW767" s="59">
        <f t="shared" si="166"/>
        <v>4075900</v>
      </c>
      <c r="AX767" s="60">
        <f t="shared" si="154"/>
        <v>0.50598316008536748</v>
      </c>
      <c r="AY767" s="58"/>
    </row>
    <row r="768" spans="1:51" ht="31.5" x14ac:dyDescent="0.25">
      <c r="A768" s="45">
        <v>475</v>
      </c>
      <c r="B768" s="46" t="s">
        <v>1869</v>
      </c>
      <c r="C768" s="47" t="s">
        <v>1855</v>
      </c>
      <c r="D768" s="47" t="s">
        <v>467</v>
      </c>
      <c r="E768" s="48" t="s">
        <v>1870</v>
      </c>
      <c r="F768" s="49" t="s">
        <v>1871</v>
      </c>
      <c r="G768" s="49" t="s">
        <v>1871</v>
      </c>
      <c r="H768" s="50" t="s">
        <v>1871</v>
      </c>
      <c r="I768" s="46" t="s">
        <v>626</v>
      </c>
      <c r="J768" s="46">
        <v>60</v>
      </c>
      <c r="K768" s="49">
        <v>60</v>
      </c>
      <c r="L768" s="49" t="s">
        <v>1858</v>
      </c>
      <c r="M768" s="51">
        <v>8588000</v>
      </c>
      <c r="N768" s="51">
        <f t="shared" si="163"/>
        <v>638000</v>
      </c>
      <c r="O768" s="51">
        <v>638608.69565217395</v>
      </c>
      <c r="P768" s="51">
        <v>9226000</v>
      </c>
      <c r="Q768" s="51">
        <f t="shared" si="164"/>
        <v>830191.30434782617</v>
      </c>
      <c r="R768" s="52">
        <f t="shared" si="165"/>
        <v>9418191.3043478262</v>
      </c>
      <c r="S768" s="53">
        <v>9418100</v>
      </c>
      <c r="T768" s="54" t="s">
        <v>887</v>
      </c>
      <c r="U768" s="55" t="s">
        <v>471</v>
      </c>
      <c r="V768" s="55" t="s">
        <v>1197</v>
      </c>
      <c r="W768" s="55" t="s">
        <v>173</v>
      </c>
      <c r="X768" s="56">
        <v>43294</v>
      </c>
      <c r="Y768" s="57" t="s">
        <v>7686</v>
      </c>
      <c r="Z768" s="57"/>
      <c r="AA768" s="58"/>
      <c r="AB768" s="58"/>
      <c r="AC768" s="58"/>
      <c r="AD768" s="58"/>
      <c r="AE768" s="58"/>
      <c r="AF768" s="58"/>
      <c r="AG768" s="58">
        <v>16000000</v>
      </c>
      <c r="AH768" s="58"/>
      <c r="AI768" s="58"/>
      <c r="AJ768" s="58"/>
      <c r="AK768" s="58"/>
      <c r="AL768" s="58"/>
      <c r="AM768" s="58"/>
      <c r="AN768" s="58"/>
      <c r="AO768" s="58"/>
      <c r="AP768" s="58"/>
      <c r="AQ768" s="58">
        <v>13494000</v>
      </c>
      <c r="AR768" s="59">
        <f t="shared" si="152"/>
        <v>2</v>
      </c>
      <c r="AS768" s="59">
        <f t="shared" si="153"/>
        <v>29494000</v>
      </c>
      <c r="AT768" s="58">
        <f t="shared" si="162"/>
        <v>14747000</v>
      </c>
      <c r="AU768" s="58">
        <f t="shared" si="156"/>
        <v>13494000</v>
      </c>
      <c r="AV768" s="59">
        <f t="shared" si="157"/>
        <v>5328900</v>
      </c>
      <c r="AW768" s="59">
        <f t="shared" si="166"/>
        <v>4075900</v>
      </c>
      <c r="AX768" s="60">
        <f t="shared" si="154"/>
        <v>0.56581476093904293</v>
      </c>
      <c r="AY768" s="58"/>
    </row>
    <row r="769" spans="1:51" ht="31.5" x14ac:dyDescent="0.25">
      <c r="A769" s="45">
        <v>476</v>
      </c>
      <c r="B769" s="46" t="s">
        <v>1872</v>
      </c>
      <c r="C769" s="47" t="s">
        <v>1855</v>
      </c>
      <c r="D769" s="47" t="s">
        <v>467</v>
      </c>
      <c r="E769" s="48" t="s">
        <v>1873</v>
      </c>
      <c r="F769" s="49" t="s">
        <v>1874</v>
      </c>
      <c r="G769" s="49" t="s">
        <v>1874</v>
      </c>
      <c r="H769" s="50" t="s">
        <v>1874</v>
      </c>
      <c r="I769" s="46" t="s">
        <v>626</v>
      </c>
      <c r="J769" s="46">
        <v>60</v>
      </c>
      <c r="K769" s="49">
        <v>60</v>
      </c>
      <c r="L769" s="49" t="s">
        <v>1858</v>
      </c>
      <c r="M769" s="51">
        <v>8588000</v>
      </c>
      <c r="N769" s="51">
        <f t="shared" si="163"/>
        <v>638000</v>
      </c>
      <c r="O769" s="51">
        <v>638608.69565217395</v>
      </c>
      <c r="P769" s="51">
        <v>9226000</v>
      </c>
      <c r="Q769" s="51">
        <f t="shared" si="164"/>
        <v>830191.30434782617</v>
      </c>
      <c r="R769" s="52">
        <f t="shared" si="165"/>
        <v>9418191.3043478262</v>
      </c>
      <c r="S769" s="53">
        <v>9418100</v>
      </c>
      <c r="T769" s="54" t="s">
        <v>887</v>
      </c>
      <c r="U769" s="55" t="s">
        <v>471</v>
      </c>
      <c r="V769" s="55" t="s">
        <v>1197</v>
      </c>
      <c r="W769" s="55" t="s">
        <v>173</v>
      </c>
      <c r="X769" s="56">
        <v>43294</v>
      </c>
      <c r="Y769" s="57" t="s">
        <v>7686</v>
      </c>
      <c r="Z769" s="57"/>
      <c r="AA769" s="58"/>
      <c r="AB769" s="58"/>
      <c r="AC769" s="58"/>
      <c r="AD769" s="58"/>
      <c r="AE769" s="58"/>
      <c r="AF769" s="58"/>
      <c r="AG769" s="58"/>
      <c r="AH769" s="58"/>
      <c r="AI769" s="58"/>
      <c r="AJ769" s="58"/>
      <c r="AK769" s="58"/>
      <c r="AL769" s="58"/>
      <c r="AM769" s="58"/>
      <c r="AN769" s="58"/>
      <c r="AO769" s="58"/>
      <c r="AP769" s="58"/>
      <c r="AQ769" s="58">
        <v>13494000</v>
      </c>
      <c r="AR769" s="59">
        <f t="shared" si="152"/>
        <v>1</v>
      </c>
      <c r="AS769" s="59">
        <f t="shared" si="153"/>
        <v>13494000</v>
      </c>
      <c r="AT769" s="58">
        <f t="shared" si="162"/>
        <v>13494000</v>
      </c>
      <c r="AU769" s="58">
        <f t="shared" si="156"/>
        <v>13494000</v>
      </c>
      <c r="AV769" s="59">
        <f t="shared" si="157"/>
        <v>4075900</v>
      </c>
      <c r="AW769" s="59">
        <f t="shared" si="166"/>
        <v>4075900</v>
      </c>
      <c r="AX769" s="60">
        <f t="shared" si="154"/>
        <v>0.43277306463087029</v>
      </c>
      <c r="AY769" s="58"/>
    </row>
    <row r="770" spans="1:51" ht="47.25" x14ac:dyDescent="0.25">
      <c r="A770" s="45">
        <v>487</v>
      </c>
      <c r="B770" s="46" t="s">
        <v>1904</v>
      </c>
      <c r="C770" s="47" t="s">
        <v>1855</v>
      </c>
      <c r="D770" s="47" t="s">
        <v>467</v>
      </c>
      <c r="E770" s="48" t="s">
        <v>1905</v>
      </c>
      <c r="F770" s="49" t="s">
        <v>1906</v>
      </c>
      <c r="G770" s="49" t="s">
        <v>1906</v>
      </c>
      <c r="H770" s="50" t="s">
        <v>1907</v>
      </c>
      <c r="I770" s="46" t="s">
        <v>626</v>
      </c>
      <c r="J770" s="46">
        <v>60</v>
      </c>
      <c r="K770" s="49">
        <v>60</v>
      </c>
      <c r="L770" s="49" t="s">
        <v>1858</v>
      </c>
      <c r="M770" s="51">
        <v>8588000</v>
      </c>
      <c r="N770" s="51">
        <f t="shared" si="163"/>
        <v>638000</v>
      </c>
      <c r="O770" s="51">
        <v>638608.69565217395</v>
      </c>
      <c r="P770" s="51">
        <v>9226000</v>
      </c>
      <c r="Q770" s="51">
        <f t="shared" si="164"/>
        <v>830191.30434782617</v>
      </c>
      <c r="R770" s="52">
        <f t="shared" si="165"/>
        <v>9418191.3043478262</v>
      </c>
      <c r="S770" s="53">
        <v>9418100</v>
      </c>
      <c r="T770" s="54" t="s">
        <v>887</v>
      </c>
      <c r="U770" s="55" t="s">
        <v>471</v>
      </c>
      <c r="V770" s="55" t="s">
        <v>1197</v>
      </c>
      <c r="W770" s="55" t="s">
        <v>173</v>
      </c>
      <c r="X770" s="56">
        <v>43294</v>
      </c>
      <c r="Y770" s="57" t="s">
        <v>7686</v>
      </c>
      <c r="Z770" s="57"/>
      <c r="AA770" s="58"/>
      <c r="AB770" s="58"/>
      <c r="AC770" s="58"/>
      <c r="AD770" s="58"/>
      <c r="AE770" s="58"/>
      <c r="AF770" s="58"/>
      <c r="AG770" s="58"/>
      <c r="AH770" s="58"/>
      <c r="AI770" s="58"/>
      <c r="AJ770" s="58"/>
      <c r="AK770" s="58"/>
      <c r="AL770" s="58"/>
      <c r="AM770" s="58"/>
      <c r="AN770" s="58"/>
      <c r="AO770" s="58"/>
      <c r="AP770" s="58"/>
      <c r="AQ770" s="58">
        <v>13494000</v>
      </c>
      <c r="AR770" s="59">
        <f t="shared" si="152"/>
        <v>1</v>
      </c>
      <c r="AS770" s="59">
        <f t="shared" si="153"/>
        <v>13494000</v>
      </c>
      <c r="AT770" s="58">
        <f t="shared" si="162"/>
        <v>13494000</v>
      </c>
      <c r="AU770" s="58">
        <f t="shared" si="156"/>
        <v>13494000</v>
      </c>
      <c r="AV770" s="59">
        <f t="shared" si="157"/>
        <v>4075900</v>
      </c>
      <c r="AW770" s="59">
        <f t="shared" si="166"/>
        <v>4075900</v>
      </c>
      <c r="AX770" s="60">
        <f t="shared" si="154"/>
        <v>0.43277306463087029</v>
      </c>
      <c r="AY770" s="58"/>
    </row>
    <row r="771" spans="1:51" ht="47.25" x14ac:dyDescent="0.25">
      <c r="A771" s="45">
        <v>494</v>
      </c>
      <c r="B771" s="46" t="s">
        <v>1924</v>
      </c>
      <c r="C771" s="47" t="s">
        <v>1855</v>
      </c>
      <c r="D771" s="47" t="s">
        <v>467</v>
      </c>
      <c r="E771" s="48" t="s">
        <v>1925</v>
      </c>
      <c r="F771" s="49" t="s">
        <v>1926</v>
      </c>
      <c r="G771" s="49" t="s">
        <v>1926</v>
      </c>
      <c r="H771" s="50" t="s">
        <v>1926</v>
      </c>
      <c r="I771" s="46" t="s">
        <v>626</v>
      </c>
      <c r="J771" s="46">
        <v>60</v>
      </c>
      <c r="K771" s="49">
        <v>60</v>
      </c>
      <c r="L771" s="49" t="s">
        <v>1858</v>
      </c>
      <c r="M771" s="51">
        <v>8588000</v>
      </c>
      <c r="N771" s="51">
        <f t="shared" si="163"/>
        <v>638000</v>
      </c>
      <c r="O771" s="51">
        <v>638608.69565217395</v>
      </c>
      <c r="P771" s="51">
        <v>9226000</v>
      </c>
      <c r="Q771" s="51">
        <f t="shared" si="164"/>
        <v>830191.30434782617</v>
      </c>
      <c r="R771" s="52">
        <f t="shared" si="165"/>
        <v>9418191.3043478262</v>
      </c>
      <c r="S771" s="53">
        <v>9418100</v>
      </c>
      <c r="T771" s="54" t="s">
        <v>887</v>
      </c>
      <c r="U771" s="55" t="s">
        <v>471</v>
      </c>
      <c r="V771" s="55" t="s">
        <v>1197</v>
      </c>
      <c r="W771" s="55" t="s">
        <v>173</v>
      </c>
      <c r="X771" s="56">
        <v>43294</v>
      </c>
      <c r="Y771" s="57" t="s">
        <v>7686</v>
      </c>
      <c r="Z771" s="57"/>
      <c r="AA771" s="58"/>
      <c r="AB771" s="58"/>
      <c r="AC771" s="58"/>
      <c r="AD771" s="58"/>
      <c r="AE771" s="58"/>
      <c r="AF771" s="58"/>
      <c r="AG771" s="58">
        <v>16000000</v>
      </c>
      <c r="AH771" s="58"/>
      <c r="AI771" s="58"/>
      <c r="AJ771" s="58"/>
      <c r="AK771" s="58"/>
      <c r="AL771" s="58"/>
      <c r="AM771" s="58"/>
      <c r="AN771" s="58"/>
      <c r="AO771" s="58"/>
      <c r="AP771" s="58"/>
      <c r="AQ771" s="58">
        <v>13494000</v>
      </c>
      <c r="AR771" s="59">
        <f t="shared" si="152"/>
        <v>2</v>
      </c>
      <c r="AS771" s="59">
        <f t="shared" si="153"/>
        <v>29494000</v>
      </c>
      <c r="AT771" s="58">
        <f t="shared" si="162"/>
        <v>14747000</v>
      </c>
      <c r="AU771" s="58">
        <f t="shared" si="156"/>
        <v>13494000</v>
      </c>
      <c r="AV771" s="59">
        <f t="shared" si="157"/>
        <v>5328900</v>
      </c>
      <c r="AW771" s="59">
        <f t="shared" si="166"/>
        <v>4075900</v>
      </c>
      <c r="AX771" s="60">
        <f t="shared" si="154"/>
        <v>0.56581476093904293</v>
      </c>
      <c r="AY771" s="58"/>
    </row>
    <row r="772" spans="1:51" ht="110.25" x14ac:dyDescent="0.25">
      <c r="A772" s="45">
        <v>507</v>
      </c>
      <c r="B772" s="46" t="s">
        <v>1966</v>
      </c>
      <c r="C772" s="47" t="s">
        <v>1947</v>
      </c>
      <c r="D772" s="47" t="s">
        <v>467</v>
      </c>
      <c r="E772" s="48" t="s">
        <v>1967</v>
      </c>
      <c r="F772" s="49" t="s">
        <v>1968</v>
      </c>
      <c r="G772" s="49" t="s">
        <v>1968</v>
      </c>
      <c r="H772" s="50" t="s">
        <v>1968</v>
      </c>
      <c r="I772" s="46" t="s">
        <v>499</v>
      </c>
      <c r="J772" s="46">
        <v>61</v>
      </c>
      <c r="K772" s="49">
        <v>61</v>
      </c>
      <c r="L772" s="49" t="s">
        <v>1949</v>
      </c>
      <c r="M772" s="51">
        <v>1575000</v>
      </c>
      <c r="N772" s="51">
        <f t="shared" si="163"/>
        <v>638000</v>
      </c>
      <c r="O772" s="51">
        <v>638608.69565217395</v>
      </c>
      <c r="P772" s="51">
        <v>2213000</v>
      </c>
      <c r="Q772" s="51">
        <f t="shared" si="164"/>
        <v>830191.30434782617</v>
      </c>
      <c r="R772" s="52">
        <f t="shared" si="165"/>
        <v>2405191.3043478262</v>
      </c>
      <c r="S772" s="53">
        <v>2405100</v>
      </c>
      <c r="T772" s="54">
        <v>0</v>
      </c>
      <c r="U772" s="55" t="s">
        <v>471</v>
      </c>
      <c r="V772" s="55" t="s">
        <v>1197</v>
      </c>
      <c r="W772" s="55" t="s">
        <v>29</v>
      </c>
      <c r="X772" s="56">
        <v>43294</v>
      </c>
      <c r="Y772" s="57" t="s">
        <v>7686</v>
      </c>
      <c r="Z772" s="57"/>
      <c r="AA772" s="58"/>
      <c r="AB772" s="58"/>
      <c r="AC772" s="58"/>
      <c r="AD772" s="58"/>
      <c r="AE772" s="58"/>
      <c r="AF772" s="58"/>
      <c r="AG772" s="58"/>
      <c r="AH772" s="58">
        <v>6297000</v>
      </c>
      <c r="AI772" s="58"/>
      <c r="AJ772" s="58"/>
      <c r="AK772" s="58"/>
      <c r="AL772" s="58"/>
      <c r="AM772" s="58"/>
      <c r="AN772" s="58"/>
      <c r="AO772" s="58"/>
      <c r="AP772" s="58"/>
      <c r="AQ772" s="58">
        <v>2975000</v>
      </c>
      <c r="AR772" s="59">
        <f t="shared" ref="AR772:AR835" si="167">COUNT(AA772:AQ772)</f>
        <v>2</v>
      </c>
      <c r="AS772" s="59">
        <f t="shared" ref="AS772:AS835" si="168">SUM(AA772:AQ772)</f>
        <v>9272000</v>
      </c>
      <c r="AT772" s="58">
        <f t="shared" si="162"/>
        <v>4636000</v>
      </c>
      <c r="AU772" s="58">
        <f t="shared" si="156"/>
        <v>2975000</v>
      </c>
      <c r="AV772" s="59">
        <f t="shared" si="157"/>
        <v>2230900</v>
      </c>
      <c r="AW772" s="59">
        <f t="shared" si="166"/>
        <v>569900</v>
      </c>
      <c r="AX772" s="60">
        <f t="shared" ref="AX772:AX835" si="169">AT772/S772-100%</f>
        <v>0.92757057918589658</v>
      </c>
      <c r="AY772" s="58"/>
    </row>
    <row r="773" spans="1:51" ht="110.25" x14ac:dyDescent="0.25">
      <c r="A773" s="45">
        <v>508</v>
      </c>
      <c r="B773" s="46" t="s">
        <v>1969</v>
      </c>
      <c r="C773" s="47" t="s">
        <v>1947</v>
      </c>
      <c r="D773" s="47" t="s">
        <v>467</v>
      </c>
      <c r="E773" s="48" t="s">
        <v>1970</v>
      </c>
      <c r="F773" s="49" t="s">
        <v>1971</v>
      </c>
      <c r="G773" s="49" t="s">
        <v>1971</v>
      </c>
      <c r="H773" s="50" t="s">
        <v>1971</v>
      </c>
      <c r="I773" s="46" t="s">
        <v>499</v>
      </c>
      <c r="J773" s="46">
        <v>61</v>
      </c>
      <c r="K773" s="49">
        <v>61</v>
      </c>
      <c r="L773" s="49" t="s">
        <v>1949</v>
      </c>
      <c r="M773" s="51">
        <v>1575000</v>
      </c>
      <c r="N773" s="51">
        <f t="shared" si="163"/>
        <v>638000</v>
      </c>
      <c r="O773" s="51">
        <v>638608.69565217395</v>
      </c>
      <c r="P773" s="51">
        <v>2213000</v>
      </c>
      <c r="Q773" s="51">
        <f t="shared" si="164"/>
        <v>830191.30434782617</v>
      </c>
      <c r="R773" s="52">
        <f t="shared" si="165"/>
        <v>2405191.3043478262</v>
      </c>
      <c r="S773" s="53">
        <v>2405100</v>
      </c>
      <c r="T773" s="54">
        <v>0</v>
      </c>
      <c r="U773" s="55" t="s">
        <v>471</v>
      </c>
      <c r="V773" s="55" t="s">
        <v>1197</v>
      </c>
      <c r="W773" s="55" t="s">
        <v>173</v>
      </c>
      <c r="X773" s="56">
        <v>43294</v>
      </c>
      <c r="Y773" s="57" t="s">
        <v>7686</v>
      </c>
      <c r="Z773" s="57"/>
      <c r="AA773" s="58"/>
      <c r="AB773" s="58"/>
      <c r="AC773" s="58"/>
      <c r="AD773" s="58"/>
      <c r="AE773" s="58"/>
      <c r="AF773" s="58"/>
      <c r="AG773" s="58"/>
      <c r="AH773" s="58">
        <v>5674000</v>
      </c>
      <c r="AI773" s="58"/>
      <c r="AJ773" s="58"/>
      <c r="AK773" s="58"/>
      <c r="AL773" s="58"/>
      <c r="AM773" s="58"/>
      <c r="AN773" s="58"/>
      <c r="AO773" s="58"/>
      <c r="AP773" s="58"/>
      <c r="AQ773" s="58">
        <v>2975000</v>
      </c>
      <c r="AR773" s="59">
        <f t="shared" si="167"/>
        <v>2</v>
      </c>
      <c r="AS773" s="59">
        <f t="shared" si="168"/>
        <v>8649000</v>
      </c>
      <c r="AT773" s="58">
        <f t="shared" si="162"/>
        <v>4324500</v>
      </c>
      <c r="AU773" s="58">
        <f t="shared" si="156"/>
        <v>2975000</v>
      </c>
      <c r="AV773" s="59">
        <f t="shared" si="157"/>
        <v>1919400</v>
      </c>
      <c r="AW773" s="59">
        <f t="shared" si="166"/>
        <v>569900</v>
      </c>
      <c r="AX773" s="60">
        <f t="shared" si="169"/>
        <v>0.7980541349632031</v>
      </c>
      <c r="AY773" s="58"/>
    </row>
    <row r="774" spans="1:51" ht="110.25" x14ac:dyDescent="0.25">
      <c r="A774" s="45">
        <v>509</v>
      </c>
      <c r="B774" s="46" t="s">
        <v>1972</v>
      </c>
      <c r="C774" s="47" t="s">
        <v>1947</v>
      </c>
      <c r="D774" s="47" t="s">
        <v>467</v>
      </c>
      <c r="E774" s="48" t="s">
        <v>1973</v>
      </c>
      <c r="F774" s="49" t="s">
        <v>1974</v>
      </c>
      <c r="G774" s="49" t="s">
        <v>1974</v>
      </c>
      <c r="H774" s="50" t="s">
        <v>1974</v>
      </c>
      <c r="I774" s="46" t="s">
        <v>499</v>
      </c>
      <c r="J774" s="46">
        <v>61</v>
      </c>
      <c r="K774" s="49">
        <v>61</v>
      </c>
      <c r="L774" s="49" t="s">
        <v>1949</v>
      </c>
      <c r="M774" s="51">
        <v>1575000</v>
      </c>
      <c r="N774" s="51">
        <f t="shared" si="163"/>
        <v>638000</v>
      </c>
      <c r="O774" s="51">
        <v>638608.69565217395</v>
      </c>
      <c r="P774" s="51">
        <v>2213000</v>
      </c>
      <c r="Q774" s="51">
        <f t="shared" si="164"/>
        <v>830191.30434782617</v>
      </c>
      <c r="R774" s="52">
        <f t="shared" si="165"/>
        <v>2405191.3043478262</v>
      </c>
      <c r="S774" s="53">
        <v>2405100</v>
      </c>
      <c r="T774" s="54">
        <v>0</v>
      </c>
      <c r="U774" s="55" t="s">
        <v>471</v>
      </c>
      <c r="V774" s="55" t="s">
        <v>1197</v>
      </c>
      <c r="W774" s="55" t="s">
        <v>173</v>
      </c>
      <c r="X774" s="56">
        <v>43294</v>
      </c>
      <c r="Y774" s="57" t="s">
        <v>7686</v>
      </c>
      <c r="Z774" s="57"/>
      <c r="AA774" s="58"/>
      <c r="AB774" s="58"/>
      <c r="AC774" s="58"/>
      <c r="AD774" s="58"/>
      <c r="AE774" s="58"/>
      <c r="AF774" s="58"/>
      <c r="AG774" s="58"/>
      <c r="AH774" s="58">
        <v>5674000</v>
      </c>
      <c r="AI774" s="58"/>
      <c r="AJ774" s="58"/>
      <c r="AK774" s="58"/>
      <c r="AL774" s="58"/>
      <c r="AM774" s="58"/>
      <c r="AN774" s="58"/>
      <c r="AO774" s="58"/>
      <c r="AP774" s="58"/>
      <c r="AQ774" s="58">
        <v>2975000</v>
      </c>
      <c r="AR774" s="59">
        <f t="shared" si="167"/>
        <v>2</v>
      </c>
      <c r="AS774" s="59">
        <f t="shared" si="168"/>
        <v>8649000</v>
      </c>
      <c r="AT774" s="58">
        <f t="shared" si="162"/>
        <v>4324500</v>
      </c>
      <c r="AU774" s="58">
        <f t="shared" ref="AU774:AU837" si="170">MIN(AA774:AQ774)</f>
        <v>2975000</v>
      </c>
      <c r="AV774" s="59">
        <f t="shared" ref="AV774:AV837" si="171">AT774-S774</f>
        <v>1919400</v>
      </c>
      <c r="AW774" s="59">
        <f t="shared" si="166"/>
        <v>569900</v>
      </c>
      <c r="AX774" s="60">
        <f t="shared" si="169"/>
        <v>0.7980541349632031</v>
      </c>
      <c r="AY774" s="58"/>
    </row>
    <row r="775" spans="1:51" ht="47.25" x14ac:dyDescent="0.25">
      <c r="A775" s="45">
        <v>521</v>
      </c>
      <c r="B775" s="46" t="s">
        <v>2010</v>
      </c>
      <c r="C775" s="47" t="s">
        <v>1999</v>
      </c>
      <c r="D775" s="47" t="s">
        <v>467</v>
      </c>
      <c r="E775" s="48" t="s">
        <v>2011</v>
      </c>
      <c r="F775" s="49" t="s">
        <v>2012</v>
      </c>
      <c r="G775" s="49" t="s">
        <v>2012</v>
      </c>
      <c r="H775" s="50" t="s">
        <v>2012</v>
      </c>
      <c r="I775" s="46" t="s">
        <v>626</v>
      </c>
      <c r="J775" s="46">
        <v>63</v>
      </c>
      <c r="K775" s="49">
        <v>63</v>
      </c>
      <c r="L775" s="49" t="s">
        <v>2002</v>
      </c>
      <c r="M775" s="51">
        <v>3088000</v>
      </c>
      <c r="N775" s="51">
        <f t="shared" si="163"/>
        <v>638000</v>
      </c>
      <c r="O775" s="51">
        <v>638608.69565217395</v>
      </c>
      <c r="P775" s="51">
        <v>3726000</v>
      </c>
      <c r="Q775" s="51">
        <f t="shared" si="164"/>
        <v>830191.30434782617</v>
      </c>
      <c r="R775" s="52">
        <f t="shared" si="165"/>
        <v>3918191.3043478262</v>
      </c>
      <c r="S775" s="53">
        <v>3918100</v>
      </c>
      <c r="T775" s="54" t="s">
        <v>887</v>
      </c>
      <c r="U775" s="55" t="s">
        <v>471</v>
      </c>
      <c r="V775" s="55" t="s">
        <v>1197</v>
      </c>
      <c r="W775" s="55" t="s">
        <v>173</v>
      </c>
      <c r="X775" s="56">
        <v>43294</v>
      </c>
      <c r="Y775" s="57" t="s">
        <v>7686</v>
      </c>
      <c r="Z775" s="57"/>
      <c r="AA775" s="58"/>
      <c r="AB775" s="58"/>
      <c r="AC775" s="58"/>
      <c r="AD775" s="58"/>
      <c r="AE775" s="58"/>
      <c r="AF775" s="58"/>
      <c r="AG775" s="58"/>
      <c r="AH775" s="58">
        <v>7979000</v>
      </c>
      <c r="AI775" s="58"/>
      <c r="AJ775" s="58"/>
      <c r="AK775" s="58"/>
      <c r="AL775" s="58"/>
      <c r="AM775" s="58"/>
      <c r="AN775" s="58"/>
      <c r="AO775" s="58"/>
      <c r="AP775" s="58"/>
      <c r="AQ775" s="58">
        <v>5244000</v>
      </c>
      <c r="AR775" s="59">
        <f t="shared" si="167"/>
        <v>2</v>
      </c>
      <c r="AS775" s="59">
        <f t="shared" si="168"/>
        <v>13223000</v>
      </c>
      <c r="AT775" s="58">
        <f t="shared" si="162"/>
        <v>6611500</v>
      </c>
      <c r="AU775" s="58">
        <f t="shared" si="170"/>
        <v>5244000</v>
      </c>
      <c r="AV775" s="59">
        <f t="shared" si="171"/>
        <v>2693400</v>
      </c>
      <c r="AW775" s="59">
        <f t="shared" si="166"/>
        <v>1325900</v>
      </c>
      <c r="AX775" s="60">
        <f t="shared" si="169"/>
        <v>0.68742502743676792</v>
      </c>
      <c r="AY775" s="58"/>
    </row>
    <row r="776" spans="1:51" ht="78.75" x14ac:dyDescent="0.25">
      <c r="A776" s="45">
        <v>536</v>
      </c>
      <c r="B776" s="46" t="s">
        <v>2060</v>
      </c>
      <c r="C776" s="47" t="s">
        <v>2031</v>
      </c>
      <c r="D776" s="47" t="s">
        <v>467</v>
      </c>
      <c r="E776" s="48" t="s">
        <v>2061</v>
      </c>
      <c r="F776" s="49" t="s">
        <v>2062</v>
      </c>
      <c r="G776" s="49" t="s">
        <v>2062</v>
      </c>
      <c r="H776" s="50" t="s">
        <v>2062</v>
      </c>
      <c r="I776" s="46" t="s">
        <v>499</v>
      </c>
      <c r="J776" s="46">
        <v>66</v>
      </c>
      <c r="K776" s="49">
        <v>66</v>
      </c>
      <c r="L776" s="49" t="s">
        <v>2034</v>
      </c>
      <c r="M776" s="51">
        <v>2588000</v>
      </c>
      <c r="N776" s="51">
        <f t="shared" si="163"/>
        <v>638000</v>
      </c>
      <c r="O776" s="51">
        <v>638608.69565217395</v>
      </c>
      <c r="P776" s="51">
        <v>3226000</v>
      </c>
      <c r="Q776" s="51">
        <f t="shared" si="164"/>
        <v>830191.30434782617</v>
      </c>
      <c r="R776" s="52">
        <f t="shared" si="165"/>
        <v>3418191.3043478262</v>
      </c>
      <c r="S776" s="53">
        <v>3418100</v>
      </c>
      <c r="T776" s="54" t="s">
        <v>887</v>
      </c>
      <c r="U776" s="55" t="s">
        <v>471</v>
      </c>
      <c r="V776" s="55" t="s">
        <v>1197</v>
      </c>
      <c r="W776" s="55" t="s">
        <v>173</v>
      </c>
      <c r="X776" s="56">
        <v>43294</v>
      </c>
      <c r="Y776" s="57" t="s">
        <v>7686</v>
      </c>
      <c r="Z776" s="57"/>
      <c r="AA776" s="58"/>
      <c r="AB776" s="58"/>
      <c r="AC776" s="58"/>
      <c r="AD776" s="58"/>
      <c r="AE776" s="58"/>
      <c r="AF776" s="58"/>
      <c r="AG776" s="58"/>
      <c r="AH776" s="58"/>
      <c r="AI776" s="58"/>
      <c r="AJ776" s="58"/>
      <c r="AK776" s="58"/>
      <c r="AL776" s="58"/>
      <c r="AM776" s="58"/>
      <c r="AN776" s="58"/>
      <c r="AO776" s="58"/>
      <c r="AP776" s="58"/>
      <c r="AQ776" s="58">
        <v>4494000</v>
      </c>
      <c r="AR776" s="59">
        <f t="shared" si="167"/>
        <v>1</v>
      </c>
      <c r="AS776" s="59">
        <f t="shared" si="168"/>
        <v>4494000</v>
      </c>
      <c r="AT776" s="58">
        <f t="shared" si="162"/>
        <v>4494000</v>
      </c>
      <c r="AU776" s="58">
        <f t="shared" si="170"/>
        <v>4494000</v>
      </c>
      <c r="AV776" s="59">
        <f t="shared" si="171"/>
        <v>1075900</v>
      </c>
      <c r="AW776" s="59">
        <f t="shared" si="166"/>
        <v>1075900</v>
      </c>
      <c r="AX776" s="60">
        <f t="shared" si="169"/>
        <v>0.31476551300430056</v>
      </c>
      <c r="AY776" s="58"/>
    </row>
    <row r="777" spans="1:51" ht="47.25" x14ac:dyDescent="0.25">
      <c r="A777" s="45">
        <v>554</v>
      </c>
      <c r="B777" s="46" t="s">
        <v>2121</v>
      </c>
      <c r="C777" s="47" t="s">
        <v>2064</v>
      </c>
      <c r="D777" s="47" t="s">
        <v>467</v>
      </c>
      <c r="E777" s="48" t="s">
        <v>2122</v>
      </c>
      <c r="F777" s="49" t="s">
        <v>2123</v>
      </c>
      <c r="G777" s="49" t="s">
        <v>2123</v>
      </c>
      <c r="H777" s="50" t="s">
        <v>2124</v>
      </c>
      <c r="I777" s="46" t="s">
        <v>439</v>
      </c>
      <c r="J777" s="46">
        <v>67</v>
      </c>
      <c r="K777" s="49">
        <v>67</v>
      </c>
      <c r="L777" s="49" t="s">
        <v>2067</v>
      </c>
      <c r="M777" s="51">
        <v>2150892</v>
      </c>
      <c r="N777" s="51">
        <f t="shared" si="163"/>
        <v>76108</v>
      </c>
      <c r="O777" s="51">
        <v>76864.695652173905</v>
      </c>
      <c r="P777" s="51">
        <v>2227000</v>
      </c>
      <c r="Q777" s="51">
        <f t="shared" si="164"/>
        <v>99924.104347826084</v>
      </c>
      <c r="R777" s="52">
        <f t="shared" si="165"/>
        <v>2250816.104347826</v>
      </c>
      <c r="S777" s="53">
        <v>2250800</v>
      </c>
      <c r="T777" s="54">
        <v>0</v>
      </c>
      <c r="U777" s="55" t="s">
        <v>471</v>
      </c>
      <c r="V777" s="55" t="s">
        <v>1197</v>
      </c>
      <c r="W777" s="55" t="s">
        <v>173</v>
      </c>
      <c r="X777" s="56">
        <v>43294</v>
      </c>
      <c r="Y777" s="57" t="s">
        <v>7686</v>
      </c>
      <c r="Z777" s="57"/>
      <c r="AA777" s="58"/>
      <c r="AB777" s="58"/>
      <c r="AC777" s="58"/>
      <c r="AD777" s="58"/>
      <c r="AE777" s="58"/>
      <c r="AF777" s="58"/>
      <c r="AG777" s="58"/>
      <c r="AH777" s="58"/>
      <c r="AI777" s="58"/>
      <c r="AJ777" s="58">
        <v>2527000</v>
      </c>
      <c r="AK777" s="58"/>
      <c r="AL777" s="58"/>
      <c r="AM777" s="58"/>
      <c r="AN777" s="58"/>
      <c r="AO777" s="58"/>
      <c r="AP777" s="58"/>
      <c r="AQ777" s="58">
        <v>2715000</v>
      </c>
      <c r="AR777" s="59">
        <f t="shared" si="167"/>
        <v>2</v>
      </c>
      <c r="AS777" s="59">
        <f t="shared" si="168"/>
        <v>5242000</v>
      </c>
      <c r="AT777" s="58">
        <f t="shared" si="162"/>
        <v>2621000</v>
      </c>
      <c r="AU777" s="58">
        <f t="shared" si="170"/>
        <v>2527000</v>
      </c>
      <c r="AV777" s="59">
        <f t="shared" si="171"/>
        <v>370200</v>
      </c>
      <c r="AW777" s="59">
        <f t="shared" si="166"/>
        <v>276200</v>
      </c>
      <c r="AX777" s="60">
        <f t="shared" si="169"/>
        <v>0.16447485338546297</v>
      </c>
      <c r="AY777" s="58"/>
    </row>
    <row r="778" spans="1:51" ht="157.5" x14ac:dyDescent="0.25">
      <c r="A778" s="45">
        <v>593</v>
      </c>
      <c r="B778" s="46" t="s">
        <v>2121</v>
      </c>
      <c r="C778" s="47" t="s">
        <v>2064</v>
      </c>
      <c r="D778" s="47" t="s">
        <v>467</v>
      </c>
      <c r="E778" s="48" t="s">
        <v>2234</v>
      </c>
      <c r="F778" s="49" t="s">
        <v>2235</v>
      </c>
      <c r="G778" s="49" t="s">
        <v>2235</v>
      </c>
      <c r="H778" s="50" t="s">
        <v>2236</v>
      </c>
      <c r="I778" s="46" t="s">
        <v>439</v>
      </c>
      <c r="J778" s="46">
        <v>67</v>
      </c>
      <c r="K778" s="49">
        <v>67</v>
      </c>
      <c r="L778" s="49" t="s">
        <v>2067</v>
      </c>
      <c r="M778" s="51">
        <v>2150892</v>
      </c>
      <c r="N778" s="51">
        <f t="shared" si="163"/>
        <v>76108</v>
      </c>
      <c r="O778" s="51">
        <v>76864.695652173905</v>
      </c>
      <c r="P778" s="51">
        <v>2227000</v>
      </c>
      <c r="Q778" s="51">
        <f t="shared" si="164"/>
        <v>99924.104347826084</v>
      </c>
      <c r="R778" s="52">
        <f t="shared" si="165"/>
        <v>2250816.104347826</v>
      </c>
      <c r="S778" s="53">
        <v>2250800</v>
      </c>
      <c r="T778" s="54" t="s">
        <v>1746</v>
      </c>
      <c r="U778" s="55" t="s">
        <v>471</v>
      </c>
      <c r="V778" s="55" t="s">
        <v>1197</v>
      </c>
      <c r="W778" s="55" t="s">
        <v>173</v>
      </c>
      <c r="X778" s="56">
        <v>43294</v>
      </c>
      <c r="Y778" s="57" t="s">
        <v>7686</v>
      </c>
      <c r="Z778" s="57" t="s">
        <v>7860</v>
      </c>
      <c r="AA778" s="58"/>
      <c r="AB778" s="58"/>
      <c r="AC778" s="58"/>
      <c r="AD778" s="58"/>
      <c r="AE778" s="58"/>
      <c r="AF778" s="58"/>
      <c r="AG778" s="58"/>
      <c r="AH778" s="58"/>
      <c r="AI778" s="58"/>
      <c r="AJ778" s="58">
        <v>2527000</v>
      </c>
      <c r="AK778" s="58"/>
      <c r="AL778" s="58"/>
      <c r="AM778" s="58"/>
      <c r="AN778" s="58"/>
      <c r="AO778" s="58"/>
      <c r="AP778" s="58"/>
      <c r="AQ778" s="58">
        <v>2715000</v>
      </c>
      <c r="AR778" s="59">
        <f t="shared" si="167"/>
        <v>2</v>
      </c>
      <c r="AS778" s="59">
        <f t="shared" si="168"/>
        <v>5242000</v>
      </c>
      <c r="AT778" s="58">
        <f t="shared" si="162"/>
        <v>2621000</v>
      </c>
      <c r="AU778" s="58">
        <f t="shared" si="170"/>
        <v>2527000</v>
      </c>
      <c r="AV778" s="59">
        <f t="shared" si="171"/>
        <v>370200</v>
      </c>
      <c r="AW778" s="59">
        <f t="shared" si="166"/>
        <v>276200</v>
      </c>
      <c r="AX778" s="60">
        <f t="shared" si="169"/>
        <v>0.16447485338546297</v>
      </c>
      <c r="AY778" s="58"/>
    </row>
    <row r="779" spans="1:51" ht="157.5" x14ac:dyDescent="0.25">
      <c r="A779" s="45">
        <v>627</v>
      </c>
      <c r="B779" s="46" t="s">
        <v>2339</v>
      </c>
      <c r="C779" s="47" t="s">
        <v>2279</v>
      </c>
      <c r="D779" s="47" t="s">
        <v>467</v>
      </c>
      <c r="E779" s="48" t="s">
        <v>2340</v>
      </c>
      <c r="F779" s="49" t="s">
        <v>2341</v>
      </c>
      <c r="G779" s="49" t="s">
        <v>2342</v>
      </c>
      <c r="H779" s="50" t="s">
        <v>2341</v>
      </c>
      <c r="I779" s="46" t="s">
        <v>439</v>
      </c>
      <c r="J779" s="46">
        <v>68</v>
      </c>
      <c r="K779" s="49">
        <v>68</v>
      </c>
      <c r="L779" s="49" t="s">
        <v>2283</v>
      </c>
      <c r="M779" s="51">
        <v>1259810</v>
      </c>
      <c r="N779" s="51">
        <f t="shared" si="163"/>
        <v>62190</v>
      </c>
      <c r="O779" s="51">
        <v>62906.086956521802</v>
      </c>
      <c r="P779" s="51">
        <v>1322000</v>
      </c>
      <c r="Q779" s="51">
        <f t="shared" si="164"/>
        <v>81777.913043478344</v>
      </c>
      <c r="R779" s="52">
        <f t="shared" si="165"/>
        <v>1341587.9130434783</v>
      </c>
      <c r="S779" s="53">
        <v>1341500</v>
      </c>
      <c r="T779" s="54" t="s">
        <v>1859</v>
      </c>
      <c r="U779" s="55" t="s">
        <v>471</v>
      </c>
      <c r="V779" s="55" t="s">
        <v>1197</v>
      </c>
      <c r="W779" s="55" t="s">
        <v>173</v>
      </c>
      <c r="X779" s="56">
        <v>43294</v>
      </c>
      <c r="Y779" s="57" t="s">
        <v>7686</v>
      </c>
      <c r="Z779" s="57"/>
      <c r="AA779" s="58"/>
      <c r="AB779" s="58"/>
      <c r="AC779" s="58"/>
      <c r="AD779" s="58"/>
      <c r="AE779" s="58"/>
      <c r="AF779" s="58"/>
      <c r="AG779" s="58"/>
      <c r="AH779" s="58"/>
      <c r="AI779" s="58"/>
      <c r="AJ779" s="58">
        <v>1622000</v>
      </c>
      <c r="AK779" s="58"/>
      <c r="AL779" s="58"/>
      <c r="AM779" s="58"/>
      <c r="AN779" s="58"/>
      <c r="AO779" s="58"/>
      <c r="AP779" s="58"/>
      <c r="AQ779" s="58">
        <v>2009000</v>
      </c>
      <c r="AR779" s="59">
        <f t="shared" si="167"/>
        <v>2</v>
      </c>
      <c r="AS779" s="59">
        <f t="shared" si="168"/>
        <v>3631000</v>
      </c>
      <c r="AT779" s="58">
        <f t="shared" si="162"/>
        <v>1815500</v>
      </c>
      <c r="AU779" s="58">
        <f t="shared" si="170"/>
        <v>1622000</v>
      </c>
      <c r="AV779" s="59">
        <f t="shared" si="171"/>
        <v>474000</v>
      </c>
      <c r="AW779" s="59">
        <f t="shared" si="166"/>
        <v>280500</v>
      </c>
      <c r="AX779" s="60">
        <f t="shared" si="169"/>
        <v>0.35333581811405135</v>
      </c>
      <c r="AY779" s="58"/>
    </row>
    <row r="780" spans="1:51" ht="157.5" x14ac:dyDescent="0.25">
      <c r="A780" s="45">
        <v>650</v>
      </c>
      <c r="B780" s="46" t="s">
        <v>2339</v>
      </c>
      <c r="C780" s="47" t="s">
        <v>2279</v>
      </c>
      <c r="D780" s="47" t="s">
        <v>467</v>
      </c>
      <c r="E780" s="48" t="s">
        <v>2412</v>
      </c>
      <c r="F780" s="49" t="s">
        <v>2413</v>
      </c>
      <c r="G780" s="49" t="s">
        <v>2414</v>
      </c>
      <c r="H780" s="50" t="s">
        <v>2413</v>
      </c>
      <c r="I780" s="46" t="s">
        <v>439</v>
      </c>
      <c r="J780" s="46">
        <v>68</v>
      </c>
      <c r="K780" s="49">
        <v>68</v>
      </c>
      <c r="L780" s="49" t="s">
        <v>2283</v>
      </c>
      <c r="M780" s="51">
        <v>1259810</v>
      </c>
      <c r="N780" s="51">
        <f t="shared" si="163"/>
        <v>62190</v>
      </c>
      <c r="O780" s="51">
        <v>62906.086956521802</v>
      </c>
      <c r="P780" s="51">
        <v>1322000</v>
      </c>
      <c r="Q780" s="51">
        <f t="shared" si="164"/>
        <v>81777.913043478344</v>
      </c>
      <c r="R780" s="52">
        <f t="shared" si="165"/>
        <v>1341587.9130434783</v>
      </c>
      <c r="S780" s="53">
        <v>1341500</v>
      </c>
      <c r="T780" s="54" t="s">
        <v>1859</v>
      </c>
      <c r="U780" s="55" t="s">
        <v>471</v>
      </c>
      <c r="V780" s="55" t="s">
        <v>1197</v>
      </c>
      <c r="W780" s="55" t="s">
        <v>173</v>
      </c>
      <c r="X780" s="56">
        <v>43294</v>
      </c>
      <c r="Y780" s="57" t="s">
        <v>7686</v>
      </c>
      <c r="Z780" s="57" t="s">
        <v>7860</v>
      </c>
      <c r="AA780" s="58"/>
      <c r="AB780" s="58"/>
      <c r="AC780" s="58"/>
      <c r="AD780" s="58"/>
      <c r="AE780" s="58"/>
      <c r="AF780" s="58"/>
      <c r="AG780" s="58"/>
      <c r="AH780" s="58"/>
      <c r="AI780" s="58"/>
      <c r="AJ780" s="58">
        <v>1622000</v>
      </c>
      <c r="AK780" s="58"/>
      <c r="AL780" s="58"/>
      <c r="AM780" s="58"/>
      <c r="AN780" s="58"/>
      <c r="AO780" s="58"/>
      <c r="AP780" s="58"/>
      <c r="AQ780" s="58">
        <v>2009000</v>
      </c>
      <c r="AR780" s="59">
        <f t="shared" si="167"/>
        <v>2</v>
      </c>
      <c r="AS780" s="59">
        <f t="shared" si="168"/>
        <v>3631000</v>
      </c>
      <c r="AT780" s="58">
        <f t="shared" si="162"/>
        <v>1815500</v>
      </c>
      <c r="AU780" s="58">
        <f t="shared" si="170"/>
        <v>1622000</v>
      </c>
      <c r="AV780" s="59">
        <f t="shared" si="171"/>
        <v>474000</v>
      </c>
      <c r="AW780" s="59">
        <f t="shared" si="166"/>
        <v>280500</v>
      </c>
      <c r="AX780" s="60">
        <f t="shared" si="169"/>
        <v>0.35333581811405135</v>
      </c>
      <c r="AY780" s="58"/>
    </row>
    <row r="781" spans="1:51" ht="47.25" x14ac:dyDescent="0.25">
      <c r="A781" s="45">
        <v>865</v>
      </c>
      <c r="B781" s="46" t="s">
        <v>3173</v>
      </c>
      <c r="C781" s="47" t="s">
        <v>3170</v>
      </c>
      <c r="D781" s="47" t="s">
        <v>495</v>
      </c>
      <c r="E781" s="48" t="s">
        <v>3174</v>
      </c>
      <c r="F781" s="49" t="s">
        <v>3175</v>
      </c>
      <c r="G781" s="49" t="s">
        <v>3175</v>
      </c>
      <c r="H781" s="50" t="s">
        <v>3175</v>
      </c>
      <c r="I781" s="46" t="s">
        <v>439</v>
      </c>
      <c r="J781" s="46">
        <v>210</v>
      </c>
      <c r="K781" s="49">
        <v>210</v>
      </c>
      <c r="L781" s="49" t="s">
        <v>3172</v>
      </c>
      <c r="M781" s="51">
        <v>110000</v>
      </c>
      <c r="N781" s="51">
        <f t="shared" si="163"/>
        <v>29000</v>
      </c>
      <c r="O781" s="51">
        <v>29739.130434782601</v>
      </c>
      <c r="P781" s="51">
        <v>139000</v>
      </c>
      <c r="Q781" s="51">
        <f t="shared" si="164"/>
        <v>38660.869565217377</v>
      </c>
      <c r="R781" s="52">
        <f t="shared" si="165"/>
        <v>148660.86956521738</v>
      </c>
      <c r="S781" s="53">
        <v>148600</v>
      </c>
      <c r="T781" s="54">
        <v>0</v>
      </c>
      <c r="U781" s="55" t="s">
        <v>26</v>
      </c>
      <c r="V781" s="55" t="s">
        <v>2524</v>
      </c>
      <c r="W781" s="55" t="s">
        <v>27</v>
      </c>
      <c r="X781" s="56">
        <v>43294</v>
      </c>
      <c r="Y781" s="57" t="s">
        <v>7686</v>
      </c>
      <c r="Z781" s="57"/>
      <c r="AA781" s="58"/>
      <c r="AB781" s="58"/>
      <c r="AC781" s="58"/>
      <c r="AD781" s="58"/>
      <c r="AE781" s="58"/>
      <c r="AF781" s="58"/>
      <c r="AG781" s="58"/>
      <c r="AH781" s="58"/>
      <c r="AI781" s="58"/>
      <c r="AJ781" s="58"/>
      <c r="AK781" s="58"/>
      <c r="AL781" s="58"/>
      <c r="AM781" s="58">
        <v>272000</v>
      </c>
      <c r="AN781" s="58"/>
      <c r="AO781" s="58"/>
      <c r="AP781" s="58"/>
      <c r="AQ781" s="58">
        <v>194000</v>
      </c>
      <c r="AR781" s="59">
        <f t="shared" si="167"/>
        <v>2</v>
      </c>
      <c r="AS781" s="59">
        <f t="shared" si="168"/>
        <v>466000</v>
      </c>
      <c r="AT781" s="58">
        <f t="shared" si="162"/>
        <v>233000</v>
      </c>
      <c r="AU781" s="58">
        <f t="shared" si="170"/>
        <v>194000</v>
      </c>
      <c r="AV781" s="59">
        <f t="shared" si="171"/>
        <v>84400</v>
      </c>
      <c r="AW781" s="59">
        <f t="shared" si="166"/>
        <v>45400</v>
      </c>
      <c r="AX781" s="60">
        <f t="shared" si="169"/>
        <v>0.56796769851951545</v>
      </c>
      <c r="AY781" s="58"/>
    </row>
    <row r="782" spans="1:51" ht="47.25" x14ac:dyDescent="0.25">
      <c r="A782" s="45">
        <v>979</v>
      </c>
      <c r="B782" s="46" t="s">
        <v>3522</v>
      </c>
      <c r="C782" s="47" t="s">
        <v>3507</v>
      </c>
      <c r="D782" s="47" t="s">
        <v>2678</v>
      </c>
      <c r="E782" s="48" t="s">
        <v>3523</v>
      </c>
      <c r="F782" s="49" t="s">
        <v>3524</v>
      </c>
      <c r="G782" s="49" t="s">
        <v>3524</v>
      </c>
      <c r="H782" s="50" t="s">
        <v>3524</v>
      </c>
      <c r="I782" s="46" t="s">
        <v>28</v>
      </c>
      <c r="J782" s="46">
        <v>366</v>
      </c>
      <c r="K782" s="49">
        <v>366</v>
      </c>
      <c r="L782" s="49" t="s">
        <v>3508</v>
      </c>
      <c r="M782" s="51">
        <v>3473000</v>
      </c>
      <c r="N782" s="51">
        <f t="shared" ref="N782:N811" si="172">P782-M782</f>
        <v>837000</v>
      </c>
      <c r="O782" s="51">
        <v>837391.30434782605</v>
      </c>
      <c r="P782" s="51">
        <v>4310000</v>
      </c>
      <c r="Q782" s="51">
        <f t="shared" ref="Q782:Q811" si="173">+O782/1800000*2340000</f>
        <v>1088608.6956521738</v>
      </c>
      <c r="R782" s="52">
        <f t="shared" ref="R782:R811" si="174">+M782+Q782</f>
        <v>4561608.6956521738</v>
      </c>
      <c r="S782" s="53">
        <v>4561600</v>
      </c>
      <c r="T782" s="54">
        <v>0</v>
      </c>
      <c r="U782" s="55" t="s">
        <v>26</v>
      </c>
      <c r="V782" s="55" t="s">
        <v>2524</v>
      </c>
      <c r="W782" s="55" t="s">
        <v>27</v>
      </c>
      <c r="X782" s="56">
        <v>43294</v>
      </c>
      <c r="Y782" s="57" t="s">
        <v>7686</v>
      </c>
      <c r="Z782" s="57"/>
      <c r="AA782" s="58"/>
      <c r="AB782" s="58"/>
      <c r="AC782" s="58"/>
      <c r="AD782" s="58"/>
      <c r="AE782" s="58"/>
      <c r="AF782" s="58"/>
      <c r="AG782" s="58"/>
      <c r="AH782" s="58"/>
      <c r="AI782" s="58"/>
      <c r="AJ782" s="58"/>
      <c r="AK782" s="58"/>
      <c r="AL782" s="58"/>
      <c r="AM782" s="58"/>
      <c r="AN782" s="58"/>
      <c r="AO782" s="58"/>
      <c r="AP782" s="58"/>
      <c r="AQ782" s="58"/>
      <c r="AR782" s="59">
        <f t="shared" si="167"/>
        <v>0</v>
      </c>
      <c r="AS782" s="59">
        <f t="shared" si="168"/>
        <v>0</v>
      </c>
      <c r="AT782" s="58"/>
      <c r="AU782" s="58">
        <f t="shared" si="170"/>
        <v>0</v>
      </c>
      <c r="AV782" s="59">
        <f t="shared" si="171"/>
        <v>-4561600</v>
      </c>
      <c r="AW782" s="59">
        <f t="shared" ref="AW782:AW811" si="175">AU782-S782</f>
        <v>-4561600</v>
      </c>
      <c r="AX782" s="60">
        <f t="shared" si="169"/>
        <v>-1</v>
      </c>
      <c r="AY782" s="58"/>
    </row>
    <row r="783" spans="1:51" ht="47.25" x14ac:dyDescent="0.25">
      <c r="A783" s="45">
        <v>1913</v>
      </c>
      <c r="B783" s="46" t="s">
        <v>6199</v>
      </c>
      <c r="C783" s="47" t="s">
        <v>6185</v>
      </c>
      <c r="D783" s="47" t="s">
        <v>496</v>
      </c>
      <c r="E783" s="48" t="s">
        <v>6200</v>
      </c>
      <c r="F783" s="49" t="s">
        <v>6201</v>
      </c>
      <c r="G783" s="49" t="s">
        <v>6201</v>
      </c>
      <c r="H783" s="50" t="s">
        <v>6201</v>
      </c>
      <c r="I783" s="46" t="s">
        <v>28</v>
      </c>
      <c r="J783" s="46">
        <v>1078</v>
      </c>
      <c r="K783" s="49">
        <v>1078</v>
      </c>
      <c r="L783" s="49" t="s">
        <v>6186</v>
      </c>
      <c r="M783" s="51">
        <v>2300000</v>
      </c>
      <c r="N783" s="51">
        <f t="shared" si="172"/>
        <v>536000</v>
      </c>
      <c r="O783" s="51">
        <v>536869.56521739101</v>
      </c>
      <c r="P783" s="51">
        <v>2836000</v>
      </c>
      <c r="Q783" s="51">
        <f t="shared" si="173"/>
        <v>697930.43478260841</v>
      </c>
      <c r="R783" s="52">
        <f t="shared" si="174"/>
        <v>2997930.4347826084</v>
      </c>
      <c r="S783" s="53">
        <v>2997900</v>
      </c>
      <c r="T783" s="54">
        <v>0</v>
      </c>
      <c r="U783" s="55" t="s">
        <v>26</v>
      </c>
      <c r="V783" s="55" t="s">
        <v>421</v>
      </c>
      <c r="W783" s="55" t="s">
        <v>27</v>
      </c>
      <c r="X783" s="56">
        <v>43294</v>
      </c>
      <c r="Y783" s="57" t="s">
        <v>7686</v>
      </c>
      <c r="Z783" s="57"/>
      <c r="AA783" s="58"/>
      <c r="AB783" s="58"/>
      <c r="AC783" s="58"/>
      <c r="AD783" s="58"/>
      <c r="AE783" s="58"/>
      <c r="AF783" s="58"/>
      <c r="AG783" s="58"/>
      <c r="AH783" s="58"/>
      <c r="AI783" s="58"/>
      <c r="AJ783" s="58"/>
      <c r="AK783" s="58"/>
      <c r="AL783" s="58"/>
      <c r="AM783" s="58"/>
      <c r="AN783" s="58"/>
      <c r="AO783" s="58"/>
      <c r="AP783" s="58"/>
      <c r="AQ783" s="58">
        <v>3965000</v>
      </c>
      <c r="AR783" s="59">
        <f t="shared" si="167"/>
        <v>1</v>
      </c>
      <c r="AS783" s="59">
        <f t="shared" si="168"/>
        <v>3965000</v>
      </c>
      <c r="AT783" s="58">
        <f>ROUND(AS783/AR783,-2)</f>
        <v>3965000</v>
      </c>
      <c r="AU783" s="58">
        <f t="shared" si="170"/>
        <v>3965000</v>
      </c>
      <c r="AV783" s="59">
        <f t="shared" si="171"/>
        <v>967100</v>
      </c>
      <c r="AW783" s="59">
        <f t="shared" si="175"/>
        <v>967100</v>
      </c>
      <c r="AX783" s="60">
        <f t="shared" si="169"/>
        <v>0.32259248140364916</v>
      </c>
      <c r="AY783" s="58"/>
    </row>
    <row r="784" spans="1:51" ht="47.25" x14ac:dyDescent="0.25">
      <c r="A784" s="45">
        <v>1915</v>
      </c>
      <c r="B784" s="46" t="s">
        <v>6204</v>
      </c>
      <c r="C784" s="47" t="s">
        <v>6185</v>
      </c>
      <c r="D784" s="47" t="s">
        <v>496</v>
      </c>
      <c r="E784" s="48" t="s">
        <v>6205</v>
      </c>
      <c r="F784" s="49" t="s">
        <v>6206</v>
      </c>
      <c r="G784" s="49" t="s">
        <v>6206</v>
      </c>
      <c r="H784" s="50" t="s">
        <v>6206</v>
      </c>
      <c r="I784" s="46" t="s">
        <v>25</v>
      </c>
      <c r="J784" s="46">
        <v>1078</v>
      </c>
      <c r="K784" s="49">
        <v>1078</v>
      </c>
      <c r="L784" s="49" t="s">
        <v>6186</v>
      </c>
      <c r="M784" s="51">
        <v>2300000</v>
      </c>
      <c r="N784" s="51">
        <f t="shared" si="172"/>
        <v>536000</v>
      </c>
      <c r="O784" s="51">
        <v>536869.56521739101</v>
      </c>
      <c r="P784" s="51">
        <v>2836000</v>
      </c>
      <c r="Q784" s="51">
        <f t="shared" si="173"/>
        <v>697930.43478260841</v>
      </c>
      <c r="R784" s="52">
        <f t="shared" si="174"/>
        <v>2997930.4347826084</v>
      </c>
      <c r="S784" s="53">
        <v>2997900</v>
      </c>
      <c r="T784" s="54">
        <v>0</v>
      </c>
      <c r="U784" s="55" t="s">
        <v>26</v>
      </c>
      <c r="V784" s="55" t="s">
        <v>421</v>
      </c>
      <c r="W784" s="55" t="s">
        <v>27</v>
      </c>
      <c r="X784" s="56">
        <v>43294</v>
      </c>
      <c r="Y784" s="57" t="s">
        <v>7686</v>
      </c>
      <c r="Z784" s="57"/>
      <c r="AA784" s="58"/>
      <c r="AB784" s="58"/>
      <c r="AC784" s="58"/>
      <c r="AD784" s="58"/>
      <c r="AE784" s="58"/>
      <c r="AF784" s="58"/>
      <c r="AG784" s="58"/>
      <c r="AH784" s="58"/>
      <c r="AI784" s="58"/>
      <c r="AJ784" s="58"/>
      <c r="AK784" s="58"/>
      <c r="AL784" s="58"/>
      <c r="AM784" s="58"/>
      <c r="AN784" s="58"/>
      <c r="AO784" s="58"/>
      <c r="AP784" s="58"/>
      <c r="AQ784" s="58">
        <v>3965000</v>
      </c>
      <c r="AR784" s="59">
        <f t="shared" si="167"/>
        <v>1</v>
      </c>
      <c r="AS784" s="59">
        <f t="shared" si="168"/>
        <v>3965000</v>
      </c>
      <c r="AT784" s="58">
        <f>ROUND(AS784/AR784,-2)</f>
        <v>3965000</v>
      </c>
      <c r="AU784" s="58">
        <f t="shared" si="170"/>
        <v>3965000</v>
      </c>
      <c r="AV784" s="59">
        <f t="shared" si="171"/>
        <v>967100</v>
      </c>
      <c r="AW784" s="59">
        <f t="shared" si="175"/>
        <v>967100</v>
      </c>
      <c r="AX784" s="60">
        <f t="shared" si="169"/>
        <v>0.32259248140364916</v>
      </c>
      <c r="AY784" s="58"/>
    </row>
    <row r="785" spans="1:51" ht="47.25" x14ac:dyDescent="0.25">
      <c r="A785" s="45">
        <v>1916</v>
      </c>
      <c r="B785" s="46" t="s">
        <v>6207</v>
      </c>
      <c r="C785" s="47" t="s">
        <v>6185</v>
      </c>
      <c r="D785" s="47" t="s">
        <v>496</v>
      </c>
      <c r="E785" s="48" t="s">
        <v>6208</v>
      </c>
      <c r="F785" s="49" t="s">
        <v>6209</v>
      </c>
      <c r="G785" s="49" t="s">
        <v>6209</v>
      </c>
      <c r="H785" s="50" t="s">
        <v>6209</v>
      </c>
      <c r="I785" s="46" t="s">
        <v>28</v>
      </c>
      <c r="J785" s="46">
        <v>1078</v>
      </c>
      <c r="K785" s="49">
        <v>1078</v>
      </c>
      <c r="L785" s="49" t="s">
        <v>6186</v>
      </c>
      <c r="M785" s="51">
        <v>2300000</v>
      </c>
      <c r="N785" s="51">
        <f t="shared" si="172"/>
        <v>536000</v>
      </c>
      <c r="O785" s="51">
        <v>536869.56521739101</v>
      </c>
      <c r="P785" s="51">
        <v>2836000</v>
      </c>
      <c r="Q785" s="51">
        <f t="shared" si="173"/>
        <v>697930.43478260841</v>
      </c>
      <c r="R785" s="52">
        <f t="shared" si="174"/>
        <v>2997930.4347826084</v>
      </c>
      <c r="S785" s="53">
        <v>2997900</v>
      </c>
      <c r="T785" s="54">
        <v>0</v>
      </c>
      <c r="U785" s="55" t="s">
        <v>200</v>
      </c>
      <c r="V785" s="55" t="s">
        <v>421</v>
      </c>
      <c r="W785" s="55" t="s">
        <v>195</v>
      </c>
      <c r="X785" s="56">
        <v>43294</v>
      </c>
      <c r="Y785" s="57" t="s">
        <v>7686</v>
      </c>
      <c r="Z785" s="57"/>
      <c r="AA785" s="58"/>
      <c r="AB785" s="58"/>
      <c r="AC785" s="58"/>
      <c r="AD785" s="58"/>
      <c r="AE785" s="58"/>
      <c r="AF785" s="58"/>
      <c r="AG785" s="58"/>
      <c r="AH785" s="58"/>
      <c r="AI785" s="58"/>
      <c r="AJ785" s="58"/>
      <c r="AK785" s="58"/>
      <c r="AL785" s="58"/>
      <c r="AM785" s="58"/>
      <c r="AN785" s="58"/>
      <c r="AO785" s="58"/>
      <c r="AP785" s="58"/>
      <c r="AQ785" s="58">
        <v>3965000</v>
      </c>
      <c r="AR785" s="59">
        <f t="shared" si="167"/>
        <v>1</v>
      </c>
      <c r="AS785" s="59">
        <f t="shared" si="168"/>
        <v>3965000</v>
      </c>
      <c r="AT785" s="58">
        <f>ROUND(AS785/AR785,-2)</f>
        <v>3965000</v>
      </c>
      <c r="AU785" s="58">
        <f t="shared" si="170"/>
        <v>3965000</v>
      </c>
      <c r="AV785" s="59">
        <f t="shared" si="171"/>
        <v>967100</v>
      </c>
      <c r="AW785" s="59">
        <f t="shared" si="175"/>
        <v>967100</v>
      </c>
      <c r="AX785" s="60">
        <f t="shared" si="169"/>
        <v>0.32259248140364916</v>
      </c>
      <c r="AY785" s="58"/>
    </row>
    <row r="786" spans="1:51" ht="47.25" x14ac:dyDescent="0.25">
      <c r="A786" s="45">
        <v>1933</v>
      </c>
      <c r="B786" s="46" t="s">
        <v>6262</v>
      </c>
      <c r="C786" s="47" t="s">
        <v>6263</v>
      </c>
      <c r="D786" s="47" t="s">
        <v>496</v>
      </c>
      <c r="E786" s="48" t="s">
        <v>6264</v>
      </c>
      <c r="F786" s="49" t="s">
        <v>6265</v>
      </c>
      <c r="G786" s="49" t="s">
        <v>6265</v>
      </c>
      <c r="H786" s="50" t="s">
        <v>6265</v>
      </c>
      <c r="I786" s="46" t="s">
        <v>28</v>
      </c>
      <c r="J786" s="46">
        <v>1082</v>
      </c>
      <c r="K786" s="49">
        <v>1082</v>
      </c>
      <c r="L786" s="49" t="s">
        <v>6266</v>
      </c>
      <c r="M786" s="51">
        <v>2900000</v>
      </c>
      <c r="N786" s="51">
        <f t="shared" si="172"/>
        <v>1095000</v>
      </c>
      <c r="O786" s="51">
        <v>1095652.17391304</v>
      </c>
      <c r="P786" s="51">
        <v>3995000</v>
      </c>
      <c r="Q786" s="51">
        <f t="shared" si="173"/>
        <v>1424347.8260869519</v>
      </c>
      <c r="R786" s="52">
        <f t="shared" si="174"/>
        <v>4324347.8260869514</v>
      </c>
      <c r="S786" s="53">
        <v>4324300</v>
      </c>
      <c r="T786" s="54">
        <v>0</v>
      </c>
      <c r="U786" s="55" t="s">
        <v>198</v>
      </c>
      <c r="V786" s="55" t="s">
        <v>421</v>
      </c>
      <c r="W786" s="55" t="s">
        <v>29</v>
      </c>
      <c r="X786" s="56">
        <v>43294</v>
      </c>
      <c r="Y786" s="57" t="s">
        <v>7686</v>
      </c>
      <c r="Z786" s="57"/>
      <c r="AA786" s="58"/>
      <c r="AB786" s="58"/>
      <c r="AC786" s="58"/>
      <c r="AD786" s="58"/>
      <c r="AE786" s="58"/>
      <c r="AF786" s="58"/>
      <c r="AG786" s="58"/>
      <c r="AH786" s="58"/>
      <c r="AI786" s="58"/>
      <c r="AJ786" s="58"/>
      <c r="AK786" s="58">
        <v>16900000</v>
      </c>
      <c r="AL786" s="58"/>
      <c r="AM786" s="58"/>
      <c r="AN786" s="58"/>
      <c r="AO786" s="58"/>
      <c r="AP786" s="58"/>
      <c r="AQ786" s="58"/>
      <c r="AR786" s="59">
        <f t="shared" si="167"/>
        <v>1</v>
      </c>
      <c r="AS786" s="59">
        <f t="shared" si="168"/>
        <v>16900000</v>
      </c>
      <c r="AT786" s="58">
        <f>ROUND(AS786/AR786,-2)</f>
        <v>16900000</v>
      </c>
      <c r="AU786" s="58">
        <f t="shared" si="170"/>
        <v>16900000</v>
      </c>
      <c r="AV786" s="59">
        <f t="shared" si="171"/>
        <v>12575700</v>
      </c>
      <c r="AW786" s="59">
        <f t="shared" si="175"/>
        <v>12575700</v>
      </c>
      <c r="AX786" s="60">
        <f t="shared" si="169"/>
        <v>2.9081469833267812</v>
      </c>
      <c r="AY786" s="58"/>
    </row>
    <row r="787" spans="1:51" ht="47.25" x14ac:dyDescent="0.25">
      <c r="A787" s="45">
        <v>1935</v>
      </c>
      <c r="B787" s="46" t="s">
        <v>6270</v>
      </c>
      <c r="C787" s="47" t="s">
        <v>6271</v>
      </c>
      <c r="D787" s="47" t="s">
        <v>496</v>
      </c>
      <c r="E787" s="48" t="s">
        <v>6272</v>
      </c>
      <c r="F787" s="49" t="s">
        <v>6273</v>
      </c>
      <c r="G787" s="49" t="s">
        <v>6273</v>
      </c>
      <c r="H787" s="50" t="s">
        <v>6273</v>
      </c>
      <c r="I787" s="46" t="s">
        <v>28</v>
      </c>
      <c r="J787" s="46">
        <v>1083</v>
      </c>
      <c r="K787" s="49">
        <v>1083</v>
      </c>
      <c r="L787" s="49" t="s">
        <v>6274</v>
      </c>
      <c r="M787" s="51">
        <v>2900000</v>
      </c>
      <c r="N787" s="51">
        <f t="shared" si="172"/>
        <v>1095000</v>
      </c>
      <c r="O787" s="51">
        <v>1095652.17391304</v>
      </c>
      <c r="P787" s="51">
        <v>3995000</v>
      </c>
      <c r="Q787" s="51">
        <f t="shared" si="173"/>
        <v>1424347.8260869519</v>
      </c>
      <c r="R787" s="52">
        <f t="shared" si="174"/>
        <v>4324347.8260869514</v>
      </c>
      <c r="S787" s="53">
        <v>4324300</v>
      </c>
      <c r="T787" s="54">
        <v>0</v>
      </c>
      <c r="U787" s="55" t="s">
        <v>26</v>
      </c>
      <c r="V787" s="55" t="s">
        <v>421</v>
      </c>
      <c r="W787" s="55" t="s">
        <v>27</v>
      </c>
      <c r="X787" s="56">
        <v>43294</v>
      </c>
      <c r="Y787" s="57" t="s">
        <v>7686</v>
      </c>
      <c r="Z787" s="57"/>
      <c r="AA787" s="58"/>
      <c r="AB787" s="58"/>
      <c r="AC787" s="58"/>
      <c r="AD787" s="58"/>
      <c r="AE787" s="58"/>
      <c r="AF787" s="58"/>
      <c r="AG787" s="58"/>
      <c r="AH787" s="58"/>
      <c r="AI787" s="58"/>
      <c r="AJ787" s="58"/>
      <c r="AK787" s="58"/>
      <c r="AL787" s="58"/>
      <c r="AM787" s="58"/>
      <c r="AN787" s="58"/>
      <c r="AO787" s="58"/>
      <c r="AP787" s="58"/>
      <c r="AQ787" s="58"/>
      <c r="AR787" s="59">
        <f t="shared" si="167"/>
        <v>0</v>
      </c>
      <c r="AS787" s="59">
        <f t="shared" si="168"/>
        <v>0</v>
      </c>
      <c r="AT787" s="58"/>
      <c r="AU787" s="58">
        <f t="shared" si="170"/>
        <v>0</v>
      </c>
      <c r="AV787" s="59">
        <f t="shared" si="171"/>
        <v>-4324300</v>
      </c>
      <c r="AW787" s="59">
        <f t="shared" si="175"/>
        <v>-4324300</v>
      </c>
      <c r="AX787" s="60">
        <f t="shared" si="169"/>
        <v>-1</v>
      </c>
      <c r="AY787" s="58"/>
    </row>
    <row r="788" spans="1:51" ht="47.25" x14ac:dyDescent="0.25">
      <c r="A788" s="45">
        <v>1937</v>
      </c>
      <c r="B788" s="46" t="s">
        <v>6277</v>
      </c>
      <c r="C788" s="47" t="s">
        <v>6278</v>
      </c>
      <c r="D788" s="47" t="s">
        <v>496</v>
      </c>
      <c r="E788" s="48" t="s">
        <v>6279</v>
      </c>
      <c r="F788" s="49" t="s">
        <v>6280</v>
      </c>
      <c r="G788" s="49" t="s">
        <v>6280</v>
      </c>
      <c r="H788" s="50" t="s">
        <v>6280</v>
      </c>
      <c r="I788" s="46" t="s">
        <v>28</v>
      </c>
      <c r="J788" s="46">
        <v>1084</v>
      </c>
      <c r="K788" s="49">
        <v>1084</v>
      </c>
      <c r="L788" s="49" t="s">
        <v>6281</v>
      </c>
      <c r="M788" s="51">
        <v>3100000</v>
      </c>
      <c r="N788" s="51">
        <f t="shared" si="172"/>
        <v>1122000</v>
      </c>
      <c r="O788" s="51">
        <v>1122260.8695652201</v>
      </c>
      <c r="P788" s="51">
        <v>4222000</v>
      </c>
      <c r="Q788" s="51">
        <f t="shared" si="173"/>
        <v>1458939.130434786</v>
      </c>
      <c r="R788" s="52">
        <f t="shared" si="174"/>
        <v>4558939.130434786</v>
      </c>
      <c r="S788" s="53">
        <v>4558900</v>
      </c>
      <c r="T788" s="54">
        <v>0</v>
      </c>
      <c r="U788" s="55" t="s">
        <v>26</v>
      </c>
      <c r="V788" s="55" t="s">
        <v>421</v>
      </c>
      <c r="W788" s="55" t="s">
        <v>94</v>
      </c>
      <c r="X788" s="56">
        <v>43294</v>
      </c>
      <c r="Y788" s="57" t="s">
        <v>7686</v>
      </c>
      <c r="Z788" s="57"/>
      <c r="AA788" s="58"/>
      <c r="AB788" s="58"/>
      <c r="AC788" s="58"/>
      <c r="AD788" s="58"/>
      <c r="AE788" s="58"/>
      <c r="AF788" s="58"/>
      <c r="AG788" s="58"/>
      <c r="AH788" s="58"/>
      <c r="AI788" s="58"/>
      <c r="AJ788" s="58"/>
      <c r="AK788" s="58"/>
      <c r="AL788" s="58"/>
      <c r="AM788" s="58"/>
      <c r="AN788" s="58"/>
      <c r="AO788" s="58"/>
      <c r="AP788" s="58"/>
      <c r="AQ788" s="58"/>
      <c r="AR788" s="59">
        <f t="shared" si="167"/>
        <v>0</v>
      </c>
      <c r="AS788" s="59">
        <f t="shared" si="168"/>
        <v>0</v>
      </c>
      <c r="AT788" s="58"/>
      <c r="AU788" s="58">
        <f t="shared" si="170"/>
        <v>0</v>
      </c>
      <c r="AV788" s="59">
        <f t="shared" si="171"/>
        <v>-4558900</v>
      </c>
      <c r="AW788" s="59">
        <f t="shared" si="175"/>
        <v>-4558900</v>
      </c>
      <c r="AX788" s="60">
        <f t="shared" si="169"/>
        <v>-1</v>
      </c>
      <c r="AY788" s="58"/>
    </row>
    <row r="789" spans="1:51" ht="47.25" x14ac:dyDescent="0.25">
      <c r="A789" s="45">
        <v>1939</v>
      </c>
      <c r="B789" s="46" t="s">
        <v>6285</v>
      </c>
      <c r="C789" s="47" t="s">
        <v>6286</v>
      </c>
      <c r="D789" s="47" t="s">
        <v>496</v>
      </c>
      <c r="E789" s="48" t="s">
        <v>6287</v>
      </c>
      <c r="F789" s="49" t="s">
        <v>6288</v>
      </c>
      <c r="G789" s="49" t="s">
        <v>6288</v>
      </c>
      <c r="H789" s="50" t="s">
        <v>6288</v>
      </c>
      <c r="I789" s="46" t="s">
        <v>28</v>
      </c>
      <c r="J789" s="46">
        <v>1085</v>
      </c>
      <c r="K789" s="49">
        <v>1085</v>
      </c>
      <c r="L789" s="49" t="s">
        <v>6289</v>
      </c>
      <c r="M789" s="51">
        <v>3050000</v>
      </c>
      <c r="N789" s="51">
        <f t="shared" si="172"/>
        <v>1122000</v>
      </c>
      <c r="O789" s="51">
        <v>1122260.8695652201</v>
      </c>
      <c r="P789" s="51">
        <v>4172000</v>
      </c>
      <c r="Q789" s="51">
        <f t="shared" si="173"/>
        <v>1458939.130434786</v>
      </c>
      <c r="R789" s="52">
        <f t="shared" si="174"/>
        <v>4508939.130434786</v>
      </c>
      <c r="S789" s="53">
        <v>4508900</v>
      </c>
      <c r="T789" s="54">
        <v>0</v>
      </c>
      <c r="U789" s="55" t="s">
        <v>31</v>
      </c>
      <c r="V789" s="55" t="s">
        <v>421</v>
      </c>
      <c r="W789" s="55" t="s">
        <v>24</v>
      </c>
      <c r="X789" s="56">
        <v>43294</v>
      </c>
      <c r="Y789" s="57" t="s">
        <v>7686</v>
      </c>
      <c r="Z789" s="57"/>
      <c r="AA789" s="58"/>
      <c r="AB789" s="58"/>
      <c r="AC789" s="58"/>
      <c r="AD789" s="58"/>
      <c r="AE789" s="58"/>
      <c r="AF789" s="58"/>
      <c r="AG789" s="58"/>
      <c r="AH789" s="58"/>
      <c r="AI789" s="58"/>
      <c r="AJ789" s="58"/>
      <c r="AK789" s="58"/>
      <c r="AL789" s="58"/>
      <c r="AM789" s="58"/>
      <c r="AN789" s="58"/>
      <c r="AO789" s="58"/>
      <c r="AP789" s="58"/>
      <c r="AQ789" s="58"/>
      <c r="AR789" s="59">
        <f t="shared" si="167"/>
        <v>0</v>
      </c>
      <c r="AS789" s="59">
        <f t="shared" si="168"/>
        <v>0</v>
      </c>
      <c r="AT789" s="58"/>
      <c r="AU789" s="58">
        <f t="shared" si="170"/>
        <v>0</v>
      </c>
      <c r="AV789" s="59">
        <f t="shared" si="171"/>
        <v>-4508900</v>
      </c>
      <c r="AW789" s="59">
        <f t="shared" si="175"/>
        <v>-4508900</v>
      </c>
      <c r="AX789" s="60">
        <f t="shared" si="169"/>
        <v>-1</v>
      </c>
      <c r="AY789" s="58"/>
    </row>
    <row r="790" spans="1:51" x14ac:dyDescent="0.25">
      <c r="A790" s="45">
        <v>1961</v>
      </c>
      <c r="B790" s="46" t="s">
        <v>6345</v>
      </c>
      <c r="C790" s="47" t="s">
        <v>6342</v>
      </c>
      <c r="D790" s="47" t="s">
        <v>2678</v>
      </c>
      <c r="E790" s="48" t="s">
        <v>6346</v>
      </c>
      <c r="F790" s="49" t="s">
        <v>6347</v>
      </c>
      <c r="G790" s="49" t="s">
        <v>6347</v>
      </c>
      <c r="H790" s="50" t="s">
        <v>6347</v>
      </c>
      <c r="I790" s="46" t="s">
        <v>25</v>
      </c>
      <c r="J790" s="46">
        <v>1209</v>
      </c>
      <c r="K790" s="49">
        <v>1209</v>
      </c>
      <c r="L790" s="49" t="s">
        <v>6343</v>
      </c>
      <c r="M790" s="51">
        <v>1700000</v>
      </c>
      <c r="N790" s="51">
        <f t="shared" si="172"/>
        <v>565000</v>
      </c>
      <c r="O790" s="51">
        <v>565043.47826086998</v>
      </c>
      <c r="P790" s="51">
        <v>2265000</v>
      </c>
      <c r="Q790" s="51">
        <f t="shared" si="173"/>
        <v>734556.52173913096</v>
      </c>
      <c r="R790" s="52">
        <f t="shared" si="174"/>
        <v>2434556.5217391308</v>
      </c>
      <c r="S790" s="53">
        <v>2434500</v>
      </c>
      <c r="T790" s="54" t="s">
        <v>6165</v>
      </c>
      <c r="U790" s="55" t="s">
        <v>26</v>
      </c>
      <c r="V790" s="55" t="s">
        <v>421</v>
      </c>
      <c r="W790" s="55" t="s">
        <v>27</v>
      </c>
      <c r="X790" s="56">
        <v>43294</v>
      </c>
      <c r="Y790" s="57" t="s">
        <v>7686</v>
      </c>
      <c r="Z790" s="57"/>
      <c r="AA790" s="58"/>
      <c r="AB790" s="58"/>
      <c r="AC790" s="58"/>
      <c r="AD790" s="58"/>
      <c r="AE790" s="58"/>
      <c r="AF790" s="58"/>
      <c r="AG790" s="58"/>
      <c r="AH790" s="58"/>
      <c r="AI790" s="58"/>
      <c r="AJ790" s="58"/>
      <c r="AK790" s="58"/>
      <c r="AL790" s="58"/>
      <c r="AM790" s="58"/>
      <c r="AN790" s="58"/>
      <c r="AO790" s="58"/>
      <c r="AP790" s="58"/>
      <c r="AQ790" s="58">
        <v>3092000</v>
      </c>
      <c r="AR790" s="59">
        <f t="shared" si="167"/>
        <v>1</v>
      </c>
      <c r="AS790" s="59">
        <f t="shared" si="168"/>
        <v>3092000</v>
      </c>
      <c r="AT790" s="58">
        <f>ROUND(AS790/AR790,-2)</f>
        <v>3092000</v>
      </c>
      <c r="AU790" s="58">
        <f t="shared" si="170"/>
        <v>3092000</v>
      </c>
      <c r="AV790" s="59">
        <f t="shared" si="171"/>
        <v>657500</v>
      </c>
      <c r="AW790" s="59">
        <f t="shared" si="175"/>
        <v>657500</v>
      </c>
      <c r="AX790" s="60">
        <f t="shared" si="169"/>
        <v>0.27007599096323687</v>
      </c>
      <c r="AY790" s="58"/>
    </row>
    <row r="791" spans="1:51" x14ac:dyDescent="0.25">
      <c r="A791" s="45">
        <v>1964</v>
      </c>
      <c r="B791" s="46" t="s">
        <v>6356</v>
      </c>
      <c r="C791" s="47" t="s">
        <v>6349</v>
      </c>
      <c r="D791" s="47" t="s">
        <v>2678</v>
      </c>
      <c r="E791" s="48" t="s">
        <v>6357</v>
      </c>
      <c r="F791" s="49" t="s">
        <v>6358</v>
      </c>
      <c r="G791" s="49" t="s">
        <v>6358</v>
      </c>
      <c r="H791" s="50" t="s">
        <v>6358</v>
      </c>
      <c r="I791" s="46" t="s">
        <v>21</v>
      </c>
      <c r="J791" s="46">
        <v>1210</v>
      </c>
      <c r="K791" s="49">
        <v>1210</v>
      </c>
      <c r="L791" s="49" t="s">
        <v>6352</v>
      </c>
      <c r="M791" s="51">
        <v>1210000</v>
      </c>
      <c r="N791" s="51">
        <f t="shared" si="172"/>
        <v>297000</v>
      </c>
      <c r="O791" s="51">
        <v>297391.30434782599</v>
      </c>
      <c r="P791" s="51">
        <v>1507000</v>
      </c>
      <c r="Q791" s="51">
        <f t="shared" si="173"/>
        <v>386608.69565217377</v>
      </c>
      <c r="R791" s="52">
        <f t="shared" si="174"/>
        <v>1596608.6956521738</v>
      </c>
      <c r="S791" s="53">
        <v>1596600</v>
      </c>
      <c r="T791" s="54" t="s">
        <v>6165</v>
      </c>
      <c r="U791" s="55" t="s">
        <v>200</v>
      </c>
      <c r="V791" s="55" t="s">
        <v>421</v>
      </c>
      <c r="W791" s="55" t="s">
        <v>195</v>
      </c>
      <c r="X791" s="56">
        <v>43294</v>
      </c>
      <c r="Y791" s="57" t="s">
        <v>7686</v>
      </c>
      <c r="Z791" s="57"/>
      <c r="AA791" s="58"/>
      <c r="AB791" s="58"/>
      <c r="AC791" s="58"/>
      <c r="AD791" s="58"/>
      <c r="AE791" s="58"/>
      <c r="AF791" s="58"/>
      <c r="AG791" s="58"/>
      <c r="AH791" s="58"/>
      <c r="AI791" s="58"/>
      <c r="AJ791" s="58"/>
      <c r="AK791" s="58"/>
      <c r="AL791" s="58"/>
      <c r="AM791" s="58">
        <v>8956000</v>
      </c>
      <c r="AN791" s="58"/>
      <c r="AO791" s="58"/>
      <c r="AP791" s="58"/>
      <c r="AQ791" s="58">
        <v>2100000</v>
      </c>
      <c r="AR791" s="59">
        <f t="shared" si="167"/>
        <v>2</v>
      </c>
      <c r="AS791" s="59">
        <f t="shared" si="168"/>
        <v>11056000</v>
      </c>
      <c r="AT791" s="58">
        <f>ROUND(AS791/AR791,-2)</f>
        <v>5528000</v>
      </c>
      <c r="AU791" s="58">
        <f t="shared" si="170"/>
        <v>2100000</v>
      </c>
      <c r="AV791" s="59">
        <f t="shared" si="171"/>
        <v>3931400</v>
      </c>
      <c r="AW791" s="59">
        <f t="shared" si="175"/>
        <v>503400</v>
      </c>
      <c r="AX791" s="60">
        <f t="shared" si="169"/>
        <v>2.4623575097081298</v>
      </c>
      <c r="AY791" s="58"/>
    </row>
    <row r="792" spans="1:51" ht="31.5" x14ac:dyDescent="0.25">
      <c r="A792" s="45">
        <v>2128</v>
      </c>
      <c r="B792" s="46" t="s">
        <v>7083</v>
      </c>
      <c r="C792" s="47" t="s">
        <v>7084</v>
      </c>
      <c r="D792" s="47" t="s">
        <v>597</v>
      </c>
      <c r="E792" s="48" t="s">
        <v>7085</v>
      </c>
      <c r="F792" s="49" t="s">
        <v>7086</v>
      </c>
      <c r="G792" s="49" t="s">
        <v>7086</v>
      </c>
      <c r="H792" s="50" t="s">
        <v>7087</v>
      </c>
      <c r="I792" s="46"/>
      <c r="J792" s="46">
        <v>1825</v>
      </c>
      <c r="K792" s="49">
        <v>1825</v>
      </c>
      <c r="L792" s="49" t="s">
        <v>7088</v>
      </c>
      <c r="M792" s="51">
        <v>10000</v>
      </c>
      <c r="N792" s="51">
        <f t="shared" si="172"/>
        <v>12000</v>
      </c>
      <c r="O792" s="51">
        <v>12052.1739130435</v>
      </c>
      <c r="P792" s="51">
        <v>22000</v>
      </c>
      <c r="Q792" s="51">
        <f t="shared" si="173"/>
        <v>15667.826086956551</v>
      </c>
      <c r="R792" s="52">
        <f t="shared" si="174"/>
        <v>25667.826086956549</v>
      </c>
      <c r="S792" s="53">
        <v>25600</v>
      </c>
      <c r="T792" s="54">
        <v>0</v>
      </c>
      <c r="U792" s="55" t="s">
        <v>598</v>
      </c>
      <c r="V792" s="55" t="s">
        <v>7052</v>
      </c>
      <c r="W792" s="55" t="s">
        <v>173</v>
      </c>
      <c r="X792" s="56">
        <v>43294</v>
      </c>
      <c r="Y792" s="57" t="s">
        <v>7686</v>
      </c>
      <c r="Z792" s="57"/>
      <c r="AA792" s="58"/>
      <c r="AB792" s="58"/>
      <c r="AC792" s="58"/>
      <c r="AD792" s="58"/>
      <c r="AE792" s="58"/>
      <c r="AF792" s="58"/>
      <c r="AG792" s="58"/>
      <c r="AH792" s="58"/>
      <c r="AI792" s="58"/>
      <c r="AJ792" s="58"/>
      <c r="AK792" s="58"/>
      <c r="AL792" s="58"/>
      <c r="AM792" s="58"/>
      <c r="AN792" s="58"/>
      <c r="AO792" s="58"/>
      <c r="AP792" s="58"/>
      <c r="AQ792" s="58"/>
      <c r="AR792" s="59">
        <f t="shared" si="167"/>
        <v>0</v>
      </c>
      <c r="AS792" s="59">
        <f t="shared" si="168"/>
        <v>0</v>
      </c>
      <c r="AT792" s="58"/>
      <c r="AU792" s="58">
        <f t="shared" si="170"/>
        <v>0</v>
      </c>
      <c r="AV792" s="59">
        <f t="shared" si="171"/>
        <v>-25600</v>
      </c>
      <c r="AW792" s="59">
        <f t="shared" si="175"/>
        <v>-25600</v>
      </c>
      <c r="AX792" s="60">
        <f t="shared" si="169"/>
        <v>-1</v>
      </c>
      <c r="AY792" s="58"/>
    </row>
    <row r="793" spans="1:51" ht="31.5" x14ac:dyDescent="0.25">
      <c r="A793" s="45">
        <v>2132</v>
      </c>
      <c r="B793" s="46" t="s">
        <v>7098</v>
      </c>
      <c r="C793" s="47" t="s">
        <v>7084</v>
      </c>
      <c r="D793" s="47" t="s">
        <v>597</v>
      </c>
      <c r="E793" s="48" t="s">
        <v>7099</v>
      </c>
      <c r="F793" s="49" t="s">
        <v>7100</v>
      </c>
      <c r="G793" s="49" t="s">
        <v>7100</v>
      </c>
      <c r="H793" s="50" t="s">
        <v>7100</v>
      </c>
      <c r="I793" s="46"/>
      <c r="J793" s="46">
        <v>1825</v>
      </c>
      <c r="K793" s="49">
        <v>1825</v>
      </c>
      <c r="L793" s="49" t="s">
        <v>7088</v>
      </c>
      <c r="M793" s="51">
        <v>10000</v>
      </c>
      <c r="N793" s="51">
        <f t="shared" si="172"/>
        <v>12000</v>
      </c>
      <c r="O793" s="51">
        <v>12052.1739130435</v>
      </c>
      <c r="P793" s="51">
        <v>22000</v>
      </c>
      <c r="Q793" s="51">
        <f t="shared" si="173"/>
        <v>15667.826086956551</v>
      </c>
      <c r="R793" s="52">
        <f t="shared" si="174"/>
        <v>25667.826086956549</v>
      </c>
      <c r="S793" s="53">
        <v>25600</v>
      </c>
      <c r="T793" s="54">
        <v>0</v>
      </c>
      <c r="U793" s="55" t="s">
        <v>598</v>
      </c>
      <c r="V793" s="55" t="s">
        <v>7052</v>
      </c>
      <c r="W793" s="55" t="s">
        <v>173</v>
      </c>
      <c r="X793" s="56">
        <v>43294</v>
      </c>
      <c r="Y793" s="57" t="s">
        <v>7686</v>
      </c>
      <c r="Z793" s="57"/>
      <c r="AA793" s="58"/>
      <c r="AB793" s="58"/>
      <c r="AC793" s="58"/>
      <c r="AD793" s="58"/>
      <c r="AE793" s="58"/>
      <c r="AF793" s="58"/>
      <c r="AG793" s="58">
        <v>80000</v>
      </c>
      <c r="AH793" s="58"/>
      <c r="AI793" s="58"/>
      <c r="AJ793" s="58"/>
      <c r="AK793" s="58"/>
      <c r="AL793" s="58"/>
      <c r="AM793" s="58"/>
      <c r="AN793" s="58"/>
      <c r="AO793" s="58"/>
      <c r="AP793" s="58"/>
      <c r="AQ793" s="58"/>
      <c r="AR793" s="59">
        <f t="shared" si="167"/>
        <v>1</v>
      </c>
      <c r="AS793" s="59">
        <f t="shared" si="168"/>
        <v>80000</v>
      </c>
      <c r="AT793" s="58">
        <f>ROUND(AS793/AR793,-2)</f>
        <v>80000</v>
      </c>
      <c r="AU793" s="58">
        <f t="shared" si="170"/>
        <v>80000</v>
      </c>
      <c r="AV793" s="59">
        <f t="shared" si="171"/>
        <v>54400</v>
      </c>
      <c r="AW793" s="59">
        <f t="shared" si="175"/>
        <v>54400</v>
      </c>
      <c r="AX793" s="60">
        <f t="shared" si="169"/>
        <v>2.125</v>
      </c>
      <c r="AY793" s="58"/>
    </row>
    <row r="794" spans="1:51" ht="31.5" x14ac:dyDescent="0.25">
      <c r="A794" s="45">
        <v>2133</v>
      </c>
      <c r="B794" s="46" t="s">
        <v>7101</v>
      </c>
      <c r="C794" s="47" t="s">
        <v>7084</v>
      </c>
      <c r="D794" s="47" t="s">
        <v>597</v>
      </c>
      <c r="E794" s="48" t="s">
        <v>7102</v>
      </c>
      <c r="F794" s="49" t="s">
        <v>7103</v>
      </c>
      <c r="G794" s="49" t="s">
        <v>7103</v>
      </c>
      <c r="H794" s="50" t="s">
        <v>7103</v>
      </c>
      <c r="I794" s="46"/>
      <c r="J794" s="46">
        <v>1825</v>
      </c>
      <c r="K794" s="49">
        <v>1825</v>
      </c>
      <c r="L794" s="49" t="s">
        <v>7088</v>
      </c>
      <c r="M794" s="51">
        <v>10000</v>
      </c>
      <c r="N794" s="51">
        <f t="shared" si="172"/>
        <v>12000</v>
      </c>
      <c r="O794" s="51">
        <v>12052.1739130435</v>
      </c>
      <c r="P794" s="51">
        <v>22000</v>
      </c>
      <c r="Q794" s="51">
        <f t="shared" si="173"/>
        <v>15667.826086956551</v>
      </c>
      <c r="R794" s="52">
        <f t="shared" si="174"/>
        <v>25667.826086956549</v>
      </c>
      <c r="S794" s="53">
        <v>25600</v>
      </c>
      <c r="T794" s="54">
        <v>0</v>
      </c>
      <c r="U794" s="55" t="s">
        <v>598</v>
      </c>
      <c r="V794" s="55" t="s">
        <v>7052</v>
      </c>
      <c r="W794" s="55" t="s">
        <v>173</v>
      </c>
      <c r="X794" s="56">
        <v>43294</v>
      </c>
      <c r="Y794" s="57" t="s">
        <v>7686</v>
      </c>
      <c r="Z794" s="57"/>
      <c r="AA794" s="58"/>
      <c r="AB794" s="58"/>
      <c r="AC794" s="58"/>
      <c r="AD794" s="58"/>
      <c r="AE794" s="58"/>
      <c r="AF794" s="58"/>
      <c r="AG794" s="58"/>
      <c r="AH794" s="58"/>
      <c r="AI794" s="58"/>
      <c r="AJ794" s="58"/>
      <c r="AK794" s="58"/>
      <c r="AL794" s="58"/>
      <c r="AM794" s="58"/>
      <c r="AN794" s="58"/>
      <c r="AO794" s="58"/>
      <c r="AP794" s="58"/>
      <c r="AQ794" s="58"/>
      <c r="AR794" s="59">
        <f t="shared" si="167"/>
        <v>0</v>
      </c>
      <c r="AS794" s="59">
        <f t="shared" si="168"/>
        <v>0</v>
      </c>
      <c r="AT794" s="58"/>
      <c r="AU794" s="58">
        <f t="shared" si="170"/>
        <v>0</v>
      </c>
      <c r="AV794" s="59">
        <f t="shared" si="171"/>
        <v>-25600</v>
      </c>
      <c r="AW794" s="59">
        <f t="shared" si="175"/>
        <v>-25600</v>
      </c>
      <c r="AX794" s="60">
        <f t="shared" si="169"/>
        <v>-1</v>
      </c>
      <c r="AY794" s="58"/>
    </row>
    <row r="795" spans="1:51" ht="31.5" x14ac:dyDescent="0.25">
      <c r="A795" s="45">
        <v>2134</v>
      </c>
      <c r="B795" s="46" t="s">
        <v>7104</v>
      </c>
      <c r="C795" s="47" t="s">
        <v>7084</v>
      </c>
      <c r="D795" s="47" t="s">
        <v>597</v>
      </c>
      <c r="E795" s="48" t="s">
        <v>7105</v>
      </c>
      <c r="F795" s="49" t="s">
        <v>7106</v>
      </c>
      <c r="G795" s="49" t="s">
        <v>7106</v>
      </c>
      <c r="H795" s="50" t="s">
        <v>7106</v>
      </c>
      <c r="I795" s="46"/>
      <c r="J795" s="46">
        <v>1825</v>
      </c>
      <c r="K795" s="49">
        <v>1825</v>
      </c>
      <c r="L795" s="49" t="s">
        <v>7088</v>
      </c>
      <c r="M795" s="51">
        <v>10000</v>
      </c>
      <c r="N795" s="51">
        <f t="shared" si="172"/>
        <v>12000</v>
      </c>
      <c r="O795" s="51">
        <v>12052.1739130435</v>
      </c>
      <c r="P795" s="51">
        <v>22000</v>
      </c>
      <c r="Q795" s="51">
        <f t="shared" si="173"/>
        <v>15667.826086956551</v>
      </c>
      <c r="R795" s="52">
        <f t="shared" si="174"/>
        <v>25667.826086956549</v>
      </c>
      <c r="S795" s="53">
        <v>25600</v>
      </c>
      <c r="T795" s="54">
        <v>0</v>
      </c>
      <c r="U795" s="55" t="s">
        <v>598</v>
      </c>
      <c r="V795" s="55" t="s">
        <v>7052</v>
      </c>
      <c r="W795" s="55" t="s">
        <v>173</v>
      </c>
      <c r="X795" s="56">
        <v>43294</v>
      </c>
      <c r="Y795" s="57" t="s">
        <v>7686</v>
      </c>
      <c r="Z795" s="57"/>
      <c r="AA795" s="58"/>
      <c r="AB795" s="58"/>
      <c r="AC795" s="58"/>
      <c r="AD795" s="58"/>
      <c r="AE795" s="58"/>
      <c r="AF795" s="58"/>
      <c r="AG795" s="58"/>
      <c r="AH795" s="58"/>
      <c r="AI795" s="58"/>
      <c r="AJ795" s="58"/>
      <c r="AK795" s="58"/>
      <c r="AL795" s="58"/>
      <c r="AM795" s="58"/>
      <c r="AN795" s="58"/>
      <c r="AO795" s="58"/>
      <c r="AP795" s="58"/>
      <c r="AQ795" s="58"/>
      <c r="AR795" s="59">
        <f t="shared" si="167"/>
        <v>0</v>
      </c>
      <c r="AS795" s="59">
        <f t="shared" si="168"/>
        <v>0</v>
      </c>
      <c r="AT795" s="58"/>
      <c r="AU795" s="58">
        <f t="shared" si="170"/>
        <v>0</v>
      </c>
      <c r="AV795" s="59">
        <f t="shared" si="171"/>
        <v>-25600</v>
      </c>
      <c r="AW795" s="59">
        <f t="shared" si="175"/>
        <v>-25600</v>
      </c>
      <c r="AX795" s="60">
        <f t="shared" si="169"/>
        <v>-1</v>
      </c>
      <c r="AY795" s="58"/>
    </row>
    <row r="796" spans="1:51" ht="31.5" x14ac:dyDescent="0.25">
      <c r="A796" s="45">
        <v>2136</v>
      </c>
      <c r="B796" s="46" t="s">
        <v>7109</v>
      </c>
      <c r="C796" s="47" t="s">
        <v>7084</v>
      </c>
      <c r="D796" s="47" t="s">
        <v>597</v>
      </c>
      <c r="E796" s="48" t="s">
        <v>7110</v>
      </c>
      <c r="F796" s="49" t="s">
        <v>7111</v>
      </c>
      <c r="G796" s="49" t="s">
        <v>7111</v>
      </c>
      <c r="H796" s="50" t="s">
        <v>7111</v>
      </c>
      <c r="I796" s="46"/>
      <c r="J796" s="46">
        <v>1825</v>
      </c>
      <c r="K796" s="49">
        <v>1825</v>
      </c>
      <c r="L796" s="49" t="s">
        <v>7088</v>
      </c>
      <c r="M796" s="51">
        <v>10000</v>
      </c>
      <c r="N796" s="51">
        <f t="shared" si="172"/>
        <v>12000</v>
      </c>
      <c r="O796" s="51">
        <v>12052.1739130435</v>
      </c>
      <c r="P796" s="51">
        <v>22000</v>
      </c>
      <c r="Q796" s="51">
        <f t="shared" si="173"/>
        <v>15667.826086956551</v>
      </c>
      <c r="R796" s="52">
        <f t="shared" si="174"/>
        <v>25667.826086956549</v>
      </c>
      <c r="S796" s="53">
        <v>25600</v>
      </c>
      <c r="T796" s="54">
        <v>0</v>
      </c>
      <c r="U796" s="55" t="s">
        <v>598</v>
      </c>
      <c r="V796" s="55" t="s">
        <v>7052</v>
      </c>
      <c r="W796" s="55" t="s">
        <v>173</v>
      </c>
      <c r="X796" s="56">
        <v>43294</v>
      </c>
      <c r="Y796" s="57" t="s">
        <v>7686</v>
      </c>
      <c r="Z796" s="57"/>
      <c r="AA796" s="58"/>
      <c r="AB796" s="58"/>
      <c r="AC796" s="58"/>
      <c r="AD796" s="58"/>
      <c r="AE796" s="58"/>
      <c r="AF796" s="58"/>
      <c r="AG796" s="58">
        <v>80000</v>
      </c>
      <c r="AH796" s="58"/>
      <c r="AI796" s="58"/>
      <c r="AJ796" s="58"/>
      <c r="AK796" s="58"/>
      <c r="AL796" s="58"/>
      <c r="AM796" s="58"/>
      <c r="AN796" s="58"/>
      <c r="AO796" s="58"/>
      <c r="AP796" s="58"/>
      <c r="AQ796" s="58"/>
      <c r="AR796" s="59">
        <f t="shared" si="167"/>
        <v>1</v>
      </c>
      <c r="AS796" s="59">
        <f t="shared" si="168"/>
        <v>80000</v>
      </c>
      <c r="AT796" s="58">
        <f>ROUND(AS796/AR796,-2)</f>
        <v>80000</v>
      </c>
      <c r="AU796" s="58">
        <f t="shared" si="170"/>
        <v>80000</v>
      </c>
      <c r="AV796" s="59">
        <f t="shared" si="171"/>
        <v>54400</v>
      </c>
      <c r="AW796" s="59">
        <f t="shared" si="175"/>
        <v>54400</v>
      </c>
      <c r="AX796" s="60">
        <f t="shared" si="169"/>
        <v>2.125</v>
      </c>
      <c r="AY796" s="58"/>
    </row>
    <row r="797" spans="1:51" ht="31.5" x14ac:dyDescent="0.25">
      <c r="A797" s="45">
        <v>2139</v>
      </c>
      <c r="B797" s="46" t="s">
        <v>7118</v>
      </c>
      <c r="C797" s="47" t="s">
        <v>7119</v>
      </c>
      <c r="D797" s="47" t="s">
        <v>597</v>
      </c>
      <c r="E797" s="48" t="s">
        <v>7120</v>
      </c>
      <c r="F797" s="49" t="s">
        <v>7121</v>
      </c>
      <c r="G797" s="49" t="s">
        <v>7121</v>
      </c>
      <c r="H797" s="50" t="s">
        <v>7121</v>
      </c>
      <c r="I797" s="46"/>
      <c r="J797" s="46">
        <v>1826</v>
      </c>
      <c r="K797" s="49">
        <v>1826</v>
      </c>
      <c r="L797" s="49" t="s">
        <v>7122</v>
      </c>
      <c r="M797" s="51">
        <v>20000</v>
      </c>
      <c r="N797" s="51">
        <f t="shared" si="172"/>
        <v>12000</v>
      </c>
      <c r="O797" s="51">
        <v>12052.1739130435</v>
      </c>
      <c r="P797" s="51">
        <v>32000</v>
      </c>
      <c r="Q797" s="51">
        <f t="shared" si="173"/>
        <v>15667.826086956551</v>
      </c>
      <c r="R797" s="52">
        <f t="shared" si="174"/>
        <v>35667.826086956549</v>
      </c>
      <c r="S797" s="53">
        <v>35600</v>
      </c>
      <c r="T797" s="54">
        <v>0</v>
      </c>
      <c r="U797" s="55" t="s">
        <v>598</v>
      </c>
      <c r="V797" s="55" t="s">
        <v>7052</v>
      </c>
      <c r="W797" s="55" t="s">
        <v>173</v>
      </c>
      <c r="X797" s="56">
        <v>43294</v>
      </c>
      <c r="Y797" s="57" t="s">
        <v>7686</v>
      </c>
      <c r="Z797" s="57"/>
      <c r="AA797" s="58"/>
      <c r="AB797" s="58"/>
      <c r="AC797" s="58"/>
      <c r="AD797" s="58"/>
      <c r="AE797" s="58"/>
      <c r="AF797" s="58"/>
      <c r="AG797" s="58">
        <v>80000</v>
      </c>
      <c r="AH797" s="58"/>
      <c r="AI797" s="58"/>
      <c r="AJ797" s="58"/>
      <c r="AK797" s="58"/>
      <c r="AL797" s="58"/>
      <c r="AM797" s="58"/>
      <c r="AN797" s="58"/>
      <c r="AO797" s="58"/>
      <c r="AP797" s="58"/>
      <c r="AQ797" s="58"/>
      <c r="AR797" s="59">
        <f t="shared" si="167"/>
        <v>1</v>
      </c>
      <c r="AS797" s="59">
        <f t="shared" si="168"/>
        <v>80000</v>
      </c>
      <c r="AT797" s="58">
        <f>ROUND(AS797/AR797,-2)</f>
        <v>80000</v>
      </c>
      <c r="AU797" s="58">
        <f t="shared" si="170"/>
        <v>80000</v>
      </c>
      <c r="AV797" s="59">
        <f t="shared" si="171"/>
        <v>44400</v>
      </c>
      <c r="AW797" s="59">
        <f t="shared" si="175"/>
        <v>44400</v>
      </c>
      <c r="AX797" s="60">
        <f t="shared" si="169"/>
        <v>1.2471910112359552</v>
      </c>
      <c r="AY797" s="58"/>
    </row>
    <row r="798" spans="1:51" ht="31.5" x14ac:dyDescent="0.25">
      <c r="A798" s="45">
        <v>2142</v>
      </c>
      <c r="B798" s="46" t="s">
        <v>7129</v>
      </c>
      <c r="C798" s="47" t="s">
        <v>7119</v>
      </c>
      <c r="D798" s="47" t="s">
        <v>597</v>
      </c>
      <c r="E798" s="48" t="s">
        <v>7130</v>
      </c>
      <c r="F798" s="49" t="s">
        <v>7131</v>
      </c>
      <c r="G798" s="49" t="s">
        <v>7131</v>
      </c>
      <c r="H798" s="50" t="s">
        <v>7131</v>
      </c>
      <c r="I798" s="46"/>
      <c r="J798" s="46">
        <v>1826</v>
      </c>
      <c r="K798" s="49">
        <v>1826</v>
      </c>
      <c r="L798" s="49" t="s">
        <v>7122</v>
      </c>
      <c r="M798" s="51">
        <v>20000</v>
      </c>
      <c r="N798" s="51">
        <f t="shared" si="172"/>
        <v>12000</v>
      </c>
      <c r="O798" s="51">
        <v>12052.1739130435</v>
      </c>
      <c r="P798" s="51">
        <v>32000</v>
      </c>
      <c r="Q798" s="51">
        <f t="shared" si="173"/>
        <v>15667.826086956551</v>
      </c>
      <c r="R798" s="52">
        <f t="shared" si="174"/>
        <v>35667.826086956549</v>
      </c>
      <c r="S798" s="53">
        <v>35600</v>
      </c>
      <c r="T798" s="54">
        <v>0</v>
      </c>
      <c r="U798" s="55" t="s">
        <v>598</v>
      </c>
      <c r="V798" s="55" t="s">
        <v>7052</v>
      </c>
      <c r="W798" s="55" t="s">
        <v>173</v>
      </c>
      <c r="X798" s="56">
        <v>43294</v>
      </c>
      <c r="Y798" s="57" t="s">
        <v>7686</v>
      </c>
      <c r="Z798" s="57"/>
      <c r="AA798" s="58"/>
      <c r="AB798" s="58"/>
      <c r="AC798" s="58"/>
      <c r="AD798" s="58"/>
      <c r="AE798" s="58"/>
      <c r="AF798" s="58"/>
      <c r="AG798" s="58"/>
      <c r="AH798" s="58"/>
      <c r="AI798" s="58"/>
      <c r="AJ798" s="58"/>
      <c r="AK798" s="58"/>
      <c r="AL798" s="58"/>
      <c r="AM798" s="58"/>
      <c r="AN798" s="58"/>
      <c r="AO798" s="58"/>
      <c r="AP798" s="58"/>
      <c r="AQ798" s="58"/>
      <c r="AR798" s="59">
        <f t="shared" si="167"/>
        <v>0</v>
      </c>
      <c r="AS798" s="59">
        <f t="shared" si="168"/>
        <v>0</v>
      </c>
      <c r="AT798" s="58"/>
      <c r="AU798" s="58">
        <f t="shared" si="170"/>
        <v>0</v>
      </c>
      <c r="AV798" s="59">
        <f t="shared" si="171"/>
        <v>-35600</v>
      </c>
      <c r="AW798" s="59">
        <f t="shared" si="175"/>
        <v>-35600</v>
      </c>
      <c r="AX798" s="60">
        <f t="shared" si="169"/>
        <v>-1</v>
      </c>
      <c r="AY798" s="58"/>
    </row>
    <row r="799" spans="1:51" ht="31.5" x14ac:dyDescent="0.25">
      <c r="A799" s="45">
        <v>2143</v>
      </c>
      <c r="B799" s="46" t="s">
        <v>7132</v>
      </c>
      <c r="C799" s="47" t="s">
        <v>7119</v>
      </c>
      <c r="D799" s="47" t="s">
        <v>597</v>
      </c>
      <c r="E799" s="48" t="s">
        <v>7133</v>
      </c>
      <c r="F799" s="49" t="s">
        <v>7134</v>
      </c>
      <c r="G799" s="49" t="s">
        <v>7134</v>
      </c>
      <c r="H799" s="50" t="s">
        <v>7134</v>
      </c>
      <c r="I799" s="46"/>
      <c r="J799" s="46">
        <v>1826</v>
      </c>
      <c r="K799" s="49">
        <v>1826</v>
      </c>
      <c r="L799" s="49" t="s">
        <v>7122</v>
      </c>
      <c r="M799" s="51">
        <v>20000</v>
      </c>
      <c r="N799" s="51">
        <f t="shared" si="172"/>
        <v>12000</v>
      </c>
      <c r="O799" s="51">
        <v>12052.1739130435</v>
      </c>
      <c r="P799" s="51">
        <v>32000</v>
      </c>
      <c r="Q799" s="51">
        <f t="shared" si="173"/>
        <v>15667.826086956551</v>
      </c>
      <c r="R799" s="52">
        <f t="shared" si="174"/>
        <v>35667.826086956549</v>
      </c>
      <c r="S799" s="53">
        <v>35600</v>
      </c>
      <c r="T799" s="54">
        <v>0</v>
      </c>
      <c r="U799" s="55" t="s">
        <v>598</v>
      </c>
      <c r="V799" s="55" t="s">
        <v>7052</v>
      </c>
      <c r="W799" s="55" t="s">
        <v>173</v>
      </c>
      <c r="X799" s="56">
        <v>43294</v>
      </c>
      <c r="Y799" s="57" t="s">
        <v>7686</v>
      </c>
      <c r="Z799" s="57"/>
      <c r="AA799" s="58"/>
      <c r="AB799" s="58"/>
      <c r="AC799" s="58"/>
      <c r="AD799" s="58"/>
      <c r="AE799" s="58"/>
      <c r="AF799" s="58"/>
      <c r="AG799" s="58"/>
      <c r="AH799" s="58">
        <v>160000</v>
      </c>
      <c r="AI799" s="58"/>
      <c r="AJ799" s="58"/>
      <c r="AK799" s="58"/>
      <c r="AL799" s="58"/>
      <c r="AM799" s="58"/>
      <c r="AN799" s="58"/>
      <c r="AO799" s="58"/>
      <c r="AP799" s="58"/>
      <c r="AQ799" s="58"/>
      <c r="AR799" s="59">
        <f t="shared" si="167"/>
        <v>1</v>
      </c>
      <c r="AS799" s="59">
        <f t="shared" si="168"/>
        <v>160000</v>
      </c>
      <c r="AT799" s="58">
        <f>ROUND(AS799/AR799,-2)</f>
        <v>160000</v>
      </c>
      <c r="AU799" s="58">
        <f t="shared" si="170"/>
        <v>160000</v>
      </c>
      <c r="AV799" s="59">
        <f t="shared" si="171"/>
        <v>124400</v>
      </c>
      <c r="AW799" s="59">
        <f t="shared" si="175"/>
        <v>124400</v>
      </c>
      <c r="AX799" s="60">
        <f t="shared" si="169"/>
        <v>3.4943820224719104</v>
      </c>
      <c r="AY799" s="58"/>
    </row>
    <row r="800" spans="1:51" ht="31.5" x14ac:dyDescent="0.25">
      <c r="A800" s="45">
        <v>2144</v>
      </c>
      <c r="B800" s="46" t="s">
        <v>7135</v>
      </c>
      <c r="C800" s="47" t="s">
        <v>7119</v>
      </c>
      <c r="D800" s="47" t="s">
        <v>597</v>
      </c>
      <c r="E800" s="48" t="s">
        <v>7136</v>
      </c>
      <c r="F800" s="49" t="s">
        <v>7137</v>
      </c>
      <c r="G800" s="49" t="s">
        <v>7137</v>
      </c>
      <c r="H800" s="50" t="s">
        <v>7137</v>
      </c>
      <c r="I800" s="46"/>
      <c r="J800" s="46">
        <v>1826</v>
      </c>
      <c r="K800" s="49">
        <v>1826</v>
      </c>
      <c r="L800" s="49" t="s">
        <v>7122</v>
      </c>
      <c r="M800" s="51">
        <v>20000</v>
      </c>
      <c r="N800" s="51">
        <f t="shared" si="172"/>
        <v>12000</v>
      </c>
      <c r="O800" s="51">
        <v>12052.1739130435</v>
      </c>
      <c r="P800" s="51">
        <v>32000</v>
      </c>
      <c r="Q800" s="51">
        <f t="shared" si="173"/>
        <v>15667.826086956551</v>
      </c>
      <c r="R800" s="52">
        <f t="shared" si="174"/>
        <v>35667.826086956549</v>
      </c>
      <c r="S800" s="53">
        <v>35600</v>
      </c>
      <c r="T800" s="54">
        <v>0</v>
      </c>
      <c r="U800" s="55" t="s">
        <v>598</v>
      </c>
      <c r="V800" s="55" t="s">
        <v>7052</v>
      </c>
      <c r="W800" s="55" t="s">
        <v>173</v>
      </c>
      <c r="X800" s="56">
        <v>43294</v>
      </c>
      <c r="Y800" s="57" t="s">
        <v>7686</v>
      </c>
      <c r="Z800" s="57"/>
      <c r="AA800" s="58"/>
      <c r="AB800" s="58"/>
      <c r="AC800" s="58"/>
      <c r="AD800" s="58"/>
      <c r="AE800" s="58"/>
      <c r="AF800" s="58"/>
      <c r="AG800" s="58">
        <v>175000</v>
      </c>
      <c r="AH800" s="58"/>
      <c r="AI800" s="58"/>
      <c r="AJ800" s="58"/>
      <c r="AK800" s="58"/>
      <c r="AL800" s="58"/>
      <c r="AM800" s="58"/>
      <c r="AN800" s="58"/>
      <c r="AO800" s="58"/>
      <c r="AP800" s="58"/>
      <c r="AQ800" s="58"/>
      <c r="AR800" s="59">
        <f t="shared" si="167"/>
        <v>1</v>
      </c>
      <c r="AS800" s="59">
        <f t="shared" si="168"/>
        <v>175000</v>
      </c>
      <c r="AT800" s="58">
        <f>ROUND(AS800/AR800,-2)</f>
        <v>175000</v>
      </c>
      <c r="AU800" s="58">
        <f t="shared" si="170"/>
        <v>175000</v>
      </c>
      <c r="AV800" s="59">
        <f t="shared" si="171"/>
        <v>139400</v>
      </c>
      <c r="AW800" s="59">
        <f t="shared" si="175"/>
        <v>139400</v>
      </c>
      <c r="AX800" s="60">
        <f t="shared" si="169"/>
        <v>3.915730337078652</v>
      </c>
      <c r="AY800" s="58"/>
    </row>
    <row r="801" spans="1:51" ht="31.5" x14ac:dyDescent="0.25">
      <c r="A801" s="45">
        <v>2145</v>
      </c>
      <c r="B801" s="46" t="s">
        <v>7138</v>
      </c>
      <c r="C801" s="47" t="s">
        <v>7139</v>
      </c>
      <c r="D801" s="47" t="s">
        <v>597</v>
      </c>
      <c r="E801" s="48" t="s">
        <v>7140</v>
      </c>
      <c r="F801" s="49" t="s">
        <v>7141</v>
      </c>
      <c r="G801" s="49" t="s">
        <v>7141</v>
      </c>
      <c r="H801" s="50" t="s">
        <v>7141</v>
      </c>
      <c r="I801" s="46"/>
      <c r="J801" s="46">
        <v>1829</v>
      </c>
      <c r="K801" s="49">
        <v>1829</v>
      </c>
      <c r="L801" s="49" t="s">
        <v>7142</v>
      </c>
      <c r="M801" s="51">
        <v>20000</v>
      </c>
      <c r="N801" s="51">
        <f t="shared" si="172"/>
        <v>12000</v>
      </c>
      <c r="O801" s="51">
        <v>12052.1739130435</v>
      </c>
      <c r="P801" s="51">
        <v>32000</v>
      </c>
      <c r="Q801" s="51">
        <f t="shared" si="173"/>
        <v>15667.826086956551</v>
      </c>
      <c r="R801" s="52">
        <f t="shared" si="174"/>
        <v>35667.826086956549</v>
      </c>
      <c r="S801" s="53">
        <v>35600</v>
      </c>
      <c r="T801" s="54">
        <v>0</v>
      </c>
      <c r="U801" s="55" t="s">
        <v>598</v>
      </c>
      <c r="V801" s="55" t="s">
        <v>7052</v>
      </c>
      <c r="W801" s="55" t="s">
        <v>173</v>
      </c>
      <c r="X801" s="56">
        <v>43294</v>
      </c>
      <c r="Y801" s="57" t="s">
        <v>7686</v>
      </c>
      <c r="Z801" s="57"/>
      <c r="AA801" s="58"/>
      <c r="AB801" s="58"/>
      <c r="AC801" s="58"/>
      <c r="AD801" s="58"/>
      <c r="AE801" s="58"/>
      <c r="AF801" s="58"/>
      <c r="AG801" s="58"/>
      <c r="AH801" s="58"/>
      <c r="AI801" s="58"/>
      <c r="AJ801" s="58"/>
      <c r="AK801" s="58"/>
      <c r="AL801" s="58"/>
      <c r="AM801" s="58"/>
      <c r="AN801" s="58"/>
      <c r="AO801" s="58"/>
      <c r="AP801" s="58"/>
      <c r="AQ801" s="58"/>
      <c r="AR801" s="59">
        <f t="shared" si="167"/>
        <v>0</v>
      </c>
      <c r="AS801" s="59">
        <f t="shared" si="168"/>
        <v>0</v>
      </c>
      <c r="AT801" s="58"/>
      <c r="AU801" s="58">
        <f t="shared" si="170"/>
        <v>0</v>
      </c>
      <c r="AV801" s="59">
        <f t="shared" si="171"/>
        <v>-35600</v>
      </c>
      <c r="AW801" s="59">
        <f t="shared" si="175"/>
        <v>-35600</v>
      </c>
      <c r="AX801" s="60">
        <f t="shared" si="169"/>
        <v>-1</v>
      </c>
      <c r="AY801" s="58"/>
    </row>
    <row r="802" spans="1:51" x14ac:dyDescent="0.25">
      <c r="A802" s="45">
        <v>2146</v>
      </c>
      <c r="B802" s="46" t="s">
        <v>7143</v>
      </c>
      <c r="C802" s="47" t="s">
        <v>7139</v>
      </c>
      <c r="D802" s="47" t="s">
        <v>597</v>
      </c>
      <c r="E802" s="48" t="s">
        <v>7144</v>
      </c>
      <c r="F802" s="49" t="s">
        <v>7145</v>
      </c>
      <c r="G802" s="49" t="s">
        <v>7145</v>
      </c>
      <c r="H802" s="50" t="s">
        <v>7145</v>
      </c>
      <c r="I802" s="46"/>
      <c r="J802" s="46">
        <v>1829</v>
      </c>
      <c r="K802" s="49">
        <v>1829</v>
      </c>
      <c r="L802" s="49" t="s">
        <v>7142</v>
      </c>
      <c r="M802" s="51">
        <v>20000</v>
      </c>
      <c r="N802" s="51">
        <f t="shared" si="172"/>
        <v>12000</v>
      </c>
      <c r="O802" s="51">
        <v>12052.1739130435</v>
      </c>
      <c r="P802" s="51">
        <v>32000</v>
      </c>
      <c r="Q802" s="51">
        <f t="shared" si="173"/>
        <v>15667.826086956551</v>
      </c>
      <c r="R802" s="52">
        <f t="shared" si="174"/>
        <v>35667.826086956549</v>
      </c>
      <c r="S802" s="53">
        <v>35600</v>
      </c>
      <c r="T802" s="54">
        <v>0</v>
      </c>
      <c r="U802" s="55" t="s">
        <v>598</v>
      </c>
      <c r="V802" s="55" t="s">
        <v>7052</v>
      </c>
      <c r="W802" s="55" t="s">
        <v>173</v>
      </c>
      <c r="X802" s="56">
        <v>43294</v>
      </c>
      <c r="Y802" s="57" t="s">
        <v>7686</v>
      </c>
      <c r="Z802" s="57"/>
      <c r="AA802" s="58"/>
      <c r="AB802" s="58"/>
      <c r="AC802" s="58"/>
      <c r="AD802" s="58"/>
      <c r="AE802" s="58"/>
      <c r="AF802" s="58"/>
      <c r="AG802" s="58">
        <v>80000</v>
      </c>
      <c r="AH802" s="58">
        <v>160000</v>
      </c>
      <c r="AI802" s="58"/>
      <c r="AJ802" s="58"/>
      <c r="AK802" s="58"/>
      <c r="AL802" s="58"/>
      <c r="AM802" s="58"/>
      <c r="AN802" s="58"/>
      <c r="AO802" s="58"/>
      <c r="AP802" s="58"/>
      <c r="AQ802" s="58"/>
      <c r="AR802" s="59">
        <f t="shared" si="167"/>
        <v>2</v>
      </c>
      <c r="AS802" s="59">
        <f t="shared" si="168"/>
        <v>240000</v>
      </c>
      <c r="AT802" s="58">
        <f t="shared" ref="AT802:AT826" si="176">ROUND(AS802/AR802,-2)</f>
        <v>120000</v>
      </c>
      <c r="AU802" s="58">
        <f t="shared" si="170"/>
        <v>80000</v>
      </c>
      <c r="AV802" s="59">
        <f t="shared" si="171"/>
        <v>84400</v>
      </c>
      <c r="AW802" s="59">
        <f t="shared" si="175"/>
        <v>44400</v>
      </c>
      <c r="AX802" s="60">
        <f t="shared" si="169"/>
        <v>2.3707865168539324</v>
      </c>
      <c r="AY802" s="58"/>
    </row>
    <row r="803" spans="1:51" ht="31.5" x14ac:dyDescent="0.25">
      <c r="A803" s="45">
        <v>2149</v>
      </c>
      <c r="B803" s="46" t="s">
        <v>7151</v>
      </c>
      <c r="C803" s="47" t="s">
        <v>7139</v>
      </c>
      <c r="D803" s="47" t="s">
        <v>597</v>
      </c>
      <c r="E803" s="48" t="s">
        <v>7152</v>
      </c>
      <c r="F803" s="49" t="s">
        <v>7153</v>
      </c>
      <c r="G803" s="49" t="s">
        <v>7153</v>
      </c>
      <c r="H803" s="50" t="s">
        <v>7153</v>
      </c>
      <c r="I803" s="46"/>
      <c r="J803" s="46">
        <v>1829</v>
      </c>
      <c r="K803" s="49">
        <v>1829</v>
      </c>
      <c r="L803" s="49" t="s">
        <v>7142</v>
      </c>
      <c r="M803" s="51">
        <v>20000</v>
      </c>
      <c r="N803" s="51">
        <f t="shared" si="172"/>
        <v>12000</v>
      </c>
      <c r="O803" s="51">
        <v>12052.1739130435</v>
      </c>
      <c r="P803" s="51">
        <v>32000</v>
      </c>
      <c r="Q803" s="51">
        <f t="shared" si="173"/>
        <v>15667.826086956551</v>
      </c>
      <c r="R803" s="52">
        <f t="shared" si="174"/>
        <v>35667.826086956549</v>
      </c>
      <c r="S803" s="53">
        <v>35600</v>
      </c>
      <c r="T803" s="54">
        <v>0</v>
      </c>
      <c r="U803" s="55" t="s">
        <v>598</v>
      </c>
      <c r="V803" s="55" t="s">
        <v>7052</v>
      </c>
      <c r="W803" s="55" t="s">
        <v>173</v>
      </c>
      <c r="X803" s="56">
        <v>43294</v>
      </c>
      <c r="Y803" s="57" t="s">
        <v>7686</v>
      </c>
      <c r="Z803" s="57"/>
      <c r="AA803" s="58"/>
      <c r="AB803" s="58"/>
      <c r="AC803" s="58"/>
      <c r="AD803" s="58"/>
      <c r="AE803" s="58"/>
      <c r="AF803" s="58"/>
      <c r="AG803" s="58">
        <v>80000</v>
      </c>
      <c r="AH803" s="58"/>
      <c r="AI803" s="58"/>
      <c r="AJ803" s="58"/>
      <c r="AK803" s="58"/>
      <c r="AL803" s="58"/>
      <c r="AM803" s="58"/>
      <c r="AN803" s="58"/>
      <c r="AO803" s="58"/>
      <c r="AP803" s="58"/>
      <c r="AQ803" s="58"/>
      <c r="AR803" s="59">
        <f t="shared" si="167"/>
        <v>1</v>
      </c>
      <c r="AS803" s="59">
        <f t="shared" si="168"/>
        <v>80000</v>
      </c>
      <c r="AT803" s="58">
        <f t="shared" si="176"/>
        <v>80000</v>
      </c>
      <c r="AU803" s="58">
        <f t="shared" si="170"/>
        <v>80000</v>
      </c>
      <c r="AV803" s="59">
        <f t="shared" si="171"/>
        <v>44400</v>
      </c>
      <c r="AW803" s="59">
        <f t="shared" si="175"/>
        <v>44400</v>
      </c>
      <c r="AX803" s="60">
        <f t="shared" si="169"/>
        <v>1.2471910112359552</v>
      </c>
      <c r="AY803" s="58"/>
    </row>
    <row r="804" spans="1:51" ht="31.5" x14ac:dyDescent="0.25">
      <c r="A804" s="45">
        <v>2150</v>
      </c>
      <c r="B804" s="46" t="s">
        <v>7154</v>
      </c>
      <c r="C804" s="47" t="s">
        <v>7139</v>
      </c>
      <c r="D804" s="47" t="s">
        <v>597</v>
      </c>
      <c r="E804" s="48" t="s">
        <v>7155</v>
      </c>
      <c r="F804" s="49" t="s">
        <v>7156</v>
      </c>
      <c r="G804" s="49" t="s">
        <v>7156</v>
      </c>
      <c r="H804" s="50" t="s">
        <v>7156</v>
      </c>
      <c r="I804" s="46"/>
      <c r="J804" s="46">
        <v>1829</v>
      </c>
      <c r="K804" s="49">
        <v>1829</v>
      </c>
      <c r="L804" s="49" t="s">
        <v>7142</v>
      </c>
      <c r="M804" s="51">
        <v>20000</v>
      </c>
      <c r="N804" s="51">
        <f t="shared" si="172"/>
        <v>12000</v>
      </c>
      <c r="O804" s="51">
        <v>12052.1739130435</v>
      </c>
      <c r="P804" s="51">
        <v>32000</v>
      </c>
      <c r="Q804" s="51">
        <f t="shared" si="173"/>
        <v>15667.826086956551</v>
      </c>
      <c r="R804" s="52">
        <f t="shared" si="174"/>
        <v>35667.826086956549</v>
      </c>
      <c r="S804" s="53">
        <v>35600</v>
      </c>
      <c r="T804" s="54">
        <v>0</v>
      </c>
      <c r="U804" s="55" t="s">
        <v>598</v>
      </c>
      <c r="V804" s="55" t="s">
        <v>7052</v>
      </c>
      <c r="W804" s="55" t="s">
        <v>173</v>
      </c>
      <c r="X804" s="56">
        <v>43294</v>
      </c>
      <c r="Y804" s="57" t="s">
        <v>7686</v>
      </c>
      <c r="Z804" s="57"/>
      <c r="AA804" s="58"/>
      <c r="AB804" s="58"/>
      <c r="AC804" s="58"/>
      <c r="AD804" s="58"/>
      <c r="AE804" s="58"/>
      <c r="AF804" s="58"/>
      <c r="AG804" s="58">
        <v>80000</v>
      </c>
      <c r="AH804" s="58">
        <v>160000</v>
      </c>
      <c r="AI804" s="58"/>
      <c r="AJ804" s="58"/>
      <c r="AK804" s="58"/>
      <c r="AL804" s="58"/>
      <c r="AM804" s="58"/>
      <c r="AN804" s="58"/>
      <c r="AO804" s="58"/>
      <c r="AP804" s="58"/>
      <c r="AQ804" s="58"/>
      <c r="AR804" s="59">
        <f t="shared" si="167"/>
        <v>2</v>
      </c>
      <c r="AS804" s="59">
        <f t="shared" si="168"/>
        <v>240000</v>
      </c>
      <c r="AT804" s="58">
        <f t="shared" si="176"/>
        <v>120000</v>
      </c>
      <c r="AU804" s="58">
        <f t="shared" si="170"/>
        <v>80000</v>
      </c>
      <c r="AV804" s="59">
        <f t="shared" si="171"/>
        <v>84400</v>
      </c>
      <c r="AW804" s="59">
        <f t="shared" si="175"/>
        <v>44400</v>
      </c>
      <c r="AX804" s="60">
        <f t="shared" si="169"/>
        <v>2.3707865168539324</v>
      </c>
      <c r="AY804" s="58"/>
    </row>
    <row r="805" spans="1:51" x14ac:dyDescent="0.25">
      <c r="A805" s="45">
        <v>2151</v>
      </c>
      <c r="B805" s="46" t="s">
        <v>7157</v>
      </c>
      <c r="C805" s="47" t="s">
        <v>7139</v>
      </c>
      <c r="D805" s="47" t="s">
        <v>597</v>
      </c>
      <c r="E805" s="48" t="s">
        <v>7158</v>
      </c>
      <c r="F805" s="49" t="s">
        <v>7159</v>
      </c>
      <c r="G805" s="49" t="s">
        <v>7159</v>
      </c>
      <c r="H805" s="50" t="s">
        <v>7159</v>
      </c>
      <c r="I805" s="46"/>
      <c r="J805" s="46">
        <v>1829</v>
      </c>
      <c r="K805" s="49">
        <v>1829</v>
      </c>
      <c r="L805" s="49" t="s">
        <v>7142</v>
      </c>
      <c r="M805" s="51">
        <v>20000</v>
      </c>
      <c r="N805" s="51">
        <f t="shared" si="172"/>
        <v>12000</v>
      </c>
      <c r="O805" s="51">
        <v>12052.1739130435</v>
      </c>
      <c r="P805" s="51">
        <v>32000</v>
      </c>
      <c r="Q805" s="51">
        <f t="shared" si="173"/>
        <v>15667.826086956551</v>
      </c>
      <c r="R805" s="52">
        <f t="shared" si="174"/>
        <v>35667.826086956549</v>
      </c>
      <c r="S805" s="53">
        <v>35600</v>
      </c>
      <c r="T805" s="54">
        <v>0</v>
      </c>
      <c r="U805" s="55" t="s">
        <v>598</v>
      </c>
      <c r="V805" s="55" t="s">
        <v>7052</v>
      </c>
      <c r="W805" s="55" t="s">
        <v>173</v>
      </c>
      <c r="X805" s="56">
        <v>43294</v>
      </c>
      <c r="Y805" s="57" t="s">
        <v>7686</v>
      </c>
      <c r="Z805" s="57"/>
      <c r="AA805" s="58"/>
      <c r="AB805" s="58"/>
      <c r="AC805" s="58"/>
      <c r="AD805" s="58"/>
      <c r="AE805" s="58"/>
      <c r="AF805" s="58"/>
      <c r="AG805" s="58">
        <v>80000</v>
      </c>
      <c r="AH805" s="58">
        <v>160000</v>
      </c>
      <c r="AI805" s="58"/>
      <c r="AJ805" s="58"/>
      <c r="AK805" s="58"/>
      <c r="AL805" s="58"/>
      <c r="AM805" s="58"/>
      <c r="AN805" s="58"/>
      <c r="AO805" s="58"/>
      <c r="AP805" s="58"/>
      <c r="AQ805" s="58"/>
      <c r="AR805" s="59">
        <f t="shared" si="167"/>
        <v>2</v>
      </c>
      <c r="AS805" s="59">
        <f t="shared" si="168"/>
        <v>240000</v>
      </c>
      <c r="AT805" s="58">
        <f t="shared" si="176"/>
        <v>120000</v>
      </c>
      <c r="AU805" s="58">
        <f t="shared" si="170"/>
        <v>80000</v>
      </c>
      <c r="AV805" s="59">
        <f t="shared" si="171"/>
        <v>84400</v>
      </c>
      <c r="AW805" s="59">
        <f t="shared" si="175"/>
        <v>44400</v>
      </c>
      <c r="AX805" s="60">
        <f t="shared" si="169"/>
        <v>2.3707865168539324</v>
      </c>
      <c r="AY805" s="58"/>
    </row>
    <row r="806" spans="1:51" ht="31.5" x14ac:dyDescent="0.25">
      <c r="A806" s="45">
        <v>2152</v>
      </c>
      <c r="B806" s="46" t="s">
        <v>7160</v>
      </c>
      <c r="C806" s="47" t="s">
        <v>7139</v>
      </c>
      <c r="D806" s="47" t="s">
        <v>597</v>
      </c>
      <c r="E806" s="48" t="s">
        <v>7161</v>
      </c>
      <c r="F806" s="49" t="s">
        <v>7162</v>
      </c>
      <c r="G806" s="49" t="s">
        <v>7162</v>
      </c>
      <c r="H806" s="50" t="s">
        <v>7162</v>
      </c>
      <c r="I806" s="46"/>
      <c r="J806" s="46">
        <v>1829</v>
      </c>
      <c r="K806" s="49">
        <v>1829</v>
      </c>
      <c r="L806" s="49" t="s">
        <v>7142</v>
      </c>
      <c r="M806" s="51">
        <v>20000</v>
      </c>
      <c r="N806" s="51">
        <f t="shared" si="172"/>
        <v>12000</v>
      </c>
      <c r="O806" s="51">
        <v>12052.1739130435</v>
      </c>
      <c r="P806" s="51">
        <v>32000</v>
      </c>
      <c r="Q806" s="51">
        <f t="shared" si="173"/>
        <v>15667.826086956551</v>
      </c>
      <c r="R806" s="52">
        <f t="shared" si="174"/>
        <v>35667.826086956549</v>
      </c>
      <c r="S806" s="53">
        <v>35600</v>
      </c>
      <c r="T806" s="54">
        <v>0</v>
      </c>
      <c r="U806" s="55" t="s">
        <v>598</v>
      </c>
      <c r="V806" s="55" t="s">
        <v>7052</v>
      </c>
      <c r="W806" s="55" t="s">
        <v>173</v>
      </c>
      <c r="X806" s="56">
        <v>43294</v>
      </c>
      <c r="Y806" s="57" t="s">
        <v>7686</v>
      </c>
      <c r="Z806" s="57"/>
      <c r="AA806" s="58"/>
      <c r="AB806" s="58"/>
      <c r="AC806" s="58"/>
      <c r="AD806" s="58"/>
      <c r="AE806" s="58"/>
      <c r="AF806" s="58"/>
      <c r="AG806" s="58">
        <v>80000</v>
      </c>
      <c r="AH806" s="58">
        <v>160000</v>
      </c>
      <c r="AI806" s="58"/>
      <c r="AJ806" s="58"/>
      <c r="AK806" s="58"/>
      <c r="AL806" s="58"/>
      <c r="AM806" s="58"/>
      <c r="AN806" s="58"/>
      <c r="AO806" s="58"/>
      <c r="AP806" s="58"/>
      <c r="AQ806" s="58"/>
      <c r="AR806" s="59">
        <f t="shared" si="167"/>
        <v>2</v>
      </c>
      <c r="AS806" s="59">
        <f t="shared" si="168"/>
        <v>240000</v>
      </c>
      <c r="AT806" s="58">
        <f t="shared" si="176"/>
        <v>120000</v>
      </c>
      <c r="AU806" s="58">
        <f t="shared" si="170"/>
        <v>80000</v>
      </c>
      <c r="AV806" s="59">
        <f t="shared" si="171"/>
        <v>84400</v>
      </c>
      <c r="AW806" s="59">
        <f t="shared" si="175"/>
        <v>44400</v>
      </c>
      <c r="AX806" s="60">
        <f t="shared" si="169"/>
        <v>2.3707865168539324</v>
      </c>
      <c r="AY806" s="58"/>
    </row>
    <row r="807" spans="1:51" ht="31.5" x14ac:dyDescent="0.25">
      <c r="A807" s="45">
        <v>2157</v>
      </c>
      <c r="B807" s="46" t="s">
        <v>7176</v>
      </c>
      <c r="C807" s="47" t="s">
        <v>7169</v>
      </c>
      <c r="D807" s="47" t="s">
        <v>597</v>
      </c>
      <c r="E807" s="48" t="s">
        <v>7177</v>
      </c>
      <c r="F807" s="49" t="s">
        <v>7178</v>
      </c>
      <c r="G807" s="49" t="s">
        <v>7178</v>
      </c>
      <c r="H807" s="50" t="s">
        <v>7178</v>
      </c>
      <c r="I807" s="46"/>
      <c r="J807" s="46">
        <v>1830</v>
      </c>
      <c r="K807" s="49">
        <v>1830</v>
      </c>
      <c r="L807" s="49" t="s">
        <v>7172</v>
      </c>
      <c r="M807" s="51">
        <v>25000</v>
      </c>
      <c r="N807" s="51">
        <f t="shared" si="172"/>
        <v>12000</v>
      </c>
      <c r="O807" s="51">
        <v>12052.1739130435</v>
      </c>
      <c r="P807" s="51">
        <v>37000</v>
      </c>
      <c r="Q807" s="51">
        <f t="shared" si="173"/>
        <v>15667.826086956551</v>
      </c>
      <c r="R807" s="52">
        <f t="shared" si="174"/>
        <v>40667.826086956549</v>
      </c>
      <c r="S807" s="53">
        <v>40600</v>
      </c>
      <c r="T807" s="54">
        <v>0</v>
      </c>
      <c r="U807" s="55" t="s">
        <v>598</v>
      </c>
      <c r="V807" s="55" t="s">
        <v>7052</v>
      </c>
      <c r="W807" s="55" t="s">
        <v>173</v>
      </c>
      <c r="X807" s="56">
        <v>43294</v>
      </c>
      <c r="Y807" s="57" t="s">
        <v>7686</v>
      </c>
      <c r="Z807" s="57"/>
      <c r="AA807" s="58"/>
      <c r="AB807" s="58"/>
      <c r="AC807" s="58"/>
      <c r="AD807" s="58"/>
      <c r="AE807" s="58"/>
      <c r="AF807" s="58"/>
      <c r="AG807" s="58">
        <v>175000</v>
      </c>
      <c r="AH807" s="58"/>
      <c r="AI807" s="58"/>
      <c r="AJ807" s="58"/>
      <c r="AK807" s="58"/>
      <c r="AL807" s="58"/>
      <c r="AM807" s="58"/>
      <c r="AN807" s="58"/>
      <c r="AO807" s="58"/>
      <c r="AP807" s="58"/>
      <c r="AQ807" s="58"/>
      <c r="AR807" s="59">
        <f t="shared" si="167"/>
        <v>1</v>
      </c>
      <c r="AS807" s="59">
        <f t="shared" si="168"/>
        <v>175000</v>
      </c>
      <c r="AT807" s="58">
        <f t="shared" si="176"/>
        <v>175000</v>
      </c>
      <c r="AU807" s="58">
        <f t="shared" si="170"/>
        <v>175000</v>
      </c>
      <c r="AV807" s="59">
        <f t="shared" si="171"/>
        <v>134400</v>
      </c>
      <c r="AW807" s="59">
        <f t="shared" si="175"/>
        <v>134400</v>
      </c>
      <c r="AX807" s="60">
        <f t="shared" si="169"/>
        <v>3.3103448275862073</v>
      </c>
      <c r="AY807" s="58"/>
    </row>
    <row r="808" spans="1:51" ht="31.5" x14ac:dyDescent="0.25">
      <c r="A808" s="45">
        <v>2159</v>
      </c>
      <c r="B808" s="46" t="s">
        <v>7182</v>
      </c>
      <c r="C808" s="47" t="s">
        <v>7169</v>
      </c>
      <c r="D808" s="47" t="s">
        <v>597</v>
      </c>
      <c r="E808" s="48" t="s">
        <v>7183</v>
      </c>
      <c r="F808" s="49" t="s">
        <v>7184</v>
      </c>
      <c r="G808" s="49" t="s">
        <v>7184</v>
      </c>
      <c r="H808" s="50" t="s">
        <v>7184</v>
      </c>
      <c r="I808" s="46"/>
      <c r="J808" s="46">
        <v>1830</v>
      </c>
      <c r="K808" s="49">
        <v>1830</v>
      </c>
      <c r="L808" s="49" t="s">
        <v>7172</v>
      </c>
      <c r="M808" s="51">
        <v>25000</v>
      </c>
      <c r="N808" s="51">
        <f t="shared" si="172"/>
        <v>12000</v>
      </c>
      <c r="O808" s="51">
        <v>12052.1739130435</v>
      </c>
      <c r="P808" s="51">
        <v>37000</v>
      </c>
      <c r="Q808" s="51">
        <f t="shared" si="173"/>
        <v>15667.826086956551</v>
      </c>
      <c r="R808" s="52">
        <f t="shared" si="174"/>
        <v>40667.826086956549</v>
      </c>
      <c r="S808" s="53">
        <v>40600</v>
      </c>
      <c r="T808" s="54">
        <v>0</v>
      </c>
      <c r="U808" s="55" t="s">
        <v>598</v>
      </c>
      <c r="V808" s="55" t="s">
        <v>7052</v>
      </c>
      <c r="W808" s="55" t="s">
        <v>173</v>
      </c>
      <c r="X808" s="56">
        <v>43294</v>
      </c>
      <c r="Y808" s="57" t="s">
        <v>7686</v>
      </c>
      <c r="Z808" s="57"/>
      <c r="AA808" s="58"/>
      <c r="AB808" s="58"/>
      <c r="AC808" s="58"/>
      <c r="AD808" s="58"/>
      <c r="AE808" s="58"/>
      <c r="AF808" s="58"/>
      <c r="AG808" s="58">
        <v>175000</v>
      </c>
      <c r="AH808" s="58"/>
      <c r="AI808" s="58"/>
      <c r="AJ808" s="58">
        <v>41880</v>
      </c>
      <c r="AK808" s="58"/>
      <c r="AL808" s="58"/>
      <c r="AM808" s="58"/>
      <c r="AN808" s="58"/>
      <c r="AO808" s="58"/>
      <c r="AP808" s="58"/>
      <c r="AQ808" s="58"/>
      <c r="AR808" s="59">
        <f t="shared" si="167"/>
        <v>2</v>
      </c>
      <c r="AS808" s="59">
        <f t="shared" si="168"/>
        <v>216880</v>
      </c>
      <c r="AT808" s="58">
        <f t="shared" si="176"/>
        <v>108400</v>
      </c>
      <c r="AU808" s="58">
        <f t="shared" si="170"/>
        <v>41880</v>
      </c>
      <c r="AV808" s="59">
        <f t="shared" si="171"/>
        <v>67800</v>
      </c>
      <c r="AW808" s="59">
        <f t="shared" si="175"/>
        <v>1280</v>
      </c>
      <c r="AX808" s="60">
        <f t="shared" si="169"/>
        <v>1.6699507389162562</v>
      </c>
      <c r="AY808" s="58"/>
    </row>
    <row r="809" spans="1:51" ht="31.5" x14ac:dyDescent="0.25">
      <c r="A809" s="45">
        <v>2160</v>
      </c>
      <c r="B809" s="46" t="s">
        <v>7185</v>
      </c>
      <c r="C809" s="47" t="s">
        <v>7169</v>
      </c>
      <c r="D809" s="47" t="s">
        <v>597</v>
      </c>
      <c r="E809" s="48" t="s">
        <v>7186</v>
      </c>
      <c r="F809" s="49" t="s">
        <v>7187</v>
      </c>
      <c r="G809" s="49" t="s">
        <v>7187</v>
      </c>
      <c r="H809" s="50" t="s">
        <v>7187</v>
      </c>
      <c r="I809" s="46"/>
      <c r="J809" s="46">
        <v>1830</v>
      </c>
      <c r="K809" s="49">
        <v>1830</v>
      </c>
      <c r="L809" s="49" t="s">
        <v>7172</v>
      </c>
      <c r="M809" s="51">
        <v>25000</v>
      </c>
      <c r="N809" s="51">
        <f t="shared" si="172"/>
        <v>12000</v>
      </c>
      <c r="O809" s="51">
        <v>12052.1739130435</v>
      </c>
      <c r="P809" s="51">
        <v>37000</v>
      </c>
      <c r="Q809" s="51">
        <f t="shared" si="173"/>
        <v>15667.826086956551</v>
      </c>
      <c r="R809" s="52">
        <f t="shared" si="174"/>
        <v>40667.826086956549</v>
      </c>
      <c r="S809" s="53">
        <v>40600</v>
      </c>
      <c r="T809" s="54">
        <v>0</v>
      </c>
      <c r="U809" s="55" t="s">
        <v>598</v>
      </c>
      <c r="V809" s="55" t="s">
        <v>7052</v>
      </c>
      <c r="W809" s="55" t="s">
        <v>173</v>
      </c>
      <c r="X809" s="56">
        <v>43294</v>
      </c>
      <c r="Y809" s="57" t="s">
        <v>7686</v>
      </c>
      <c r="Z809" s="57"/>
      <c r="AA809" s="58"/>
      <c r="AB809" s="58"/>
      <c r="AC809" s="58"/>
      <c r="AD809" s="58"/>
      <c r="AE809" s="58"/>
      <c r="AF809" s="58"/>
      <c r="AG809" s="58">
        <v>80000</v>
      </c>
      <c r="AH809" s="58">
        <v>165000</v>
      </c>
      <c r="AI809" s="58"/>
      <c r="AJ809" s="58"/>
      <c r="AK809" s="58"/>
      <c r="AL809" s="58"/>
      <c r="AM809" s="58"/>
      <c r="AN809" s="58"/>
      <c r="AO809" s="58"/>
      <c r="AP809" s="58"/>
      <c r="AQ809" s="58"/>
      <c r="AR809" s="59">
        <f t="shared" si="167"/>
        <v>2</v>
      </c>
      <c r="AS809" s="59">
        <f t="shared" si="168"/>
        <v>245000</v>
      </c>
      <c r="AT809" s="58">
        <f t="shared" si="176"/>
        <v>122500</v>
      </c>
      <c r="AU809" s="58">
        <f t="shared" si="170"/>
        <v>80000</v>
      </c>
      <c r="AV809" s="59">
        <f t="shared" si="171"/>
        <v>81900</v>
      </c>
      <c r="AW809" s="59">
        <f t="shared" si="175"/>
        <v>39400</v>
      </c>
      <c r="AX809" s="60">
        <f t="shared" si="169"/>
        <v>2.0172413793103448</v>
      </c>
      <c r="AY809" s="58"/>
    </row>
    <row r="810" spans="1:51" x14ac:dyDescent="0.25">
      <c r="A810" s="45">
        <v>2163</v>
      </c>
      <c r="B810" s="46" t="s">
        <v>7195</v>
      </c>
      <c r="C810" s="47" t="s">
        <v>7169</v>
      </c>
      <c r="D810" s="47" t="s">
        <v>597</v>
      </c>
      <c r="E810" s="48" t="s">
        <v>7196</v>
      </c>
      <c r="F810" s="49" t="s">
        <v>7197</v>
      </c>
      <c r="G810" s="49" t="s">
        <v>7197</v>
      </c>
      <c r="H810" s="50" t="s">
        <v>7197</v>
      </c>
      <c r="I810" s="46"/>
      <c r="J810" s="46">
        <v>1830</v>
      </c>
      <c r="K810" s="49">
        <v>1830</v>
      </c>
      <c r="L810" s="49" t="s">
        <v>7172</v>
      </c>
      <c r="M810" s="51">
        <v>25000</v>
      </c>
      <c r="N810" s="51">
        <f t="shared" si="172"/>
        <v>12000</v>
      </c>
      <c r="O810" s="51">
        <v>12052.1739130435</v>
      </c>
      <c r="P810" s="51">
        <v>37000</v>
      </c>
      <c r="Q810" s="51">
        <f t="shared" si="173"/>
        <v>15667.826086956551</v>
      </c>
      <c r="R810" s="52">
        <f t="shared" si="174"/>
        <v>40667.826086956549</v>
      </c>
      <c r="S810" s="53">
        <v>40600</v>
      </c>
      <c r="T810" s="54">
        <v>0</v>
      </c>
      <c r="U810" s="55" t="s">
        <v>598</v>
      </c>
      <c r="V810" s="55" t="s">
        <v>7052</v>
      </c>
      <c r="W810" s="55" t="s">
        <v>173</v>
      </c>
      <c r="X810" s="56">
        <v>43294</v>
      </c>
      <c r="Y810" s="57" t="s">
        <v>7686</v>
      </c>
      <c r="Z810" s="57"/>
      <c r="AA810" s="58"/>
      <c r="AB810" s="58"/>
      <c r="AC810" s="58"/>
      <c r="AD810" s="58"/>
      <c r="AE810" s="58"/>
      <c r="AF810" s="58"/>
      <c r="AG810" s="58"/>
      <c r="AH810" s="58">
        <v>165000</v>
      </c>
      <c r="AI810" s="58"/>
      <c r="AJ810" s="58"/>
      <c r="AK810" s="58"/>
      <c r="AL810" s="58"/>
      <c r="AM810" s="58"/>
      <c r="AN810" s="58"/>
      <c r="AO810" s="58"/>
      <c r="AP810" s="58"/>
      <c r="AQ810" s="58"/>
      <c r="AR810" s="59">
        <f t="shared" si="167"/>
        <v>1</v>
      </c>
      <c r="AS810" s="59">
        <f t="shared" si="168"/>
        <v>165000</v>
      </c>
      <c r="AT810" s="58">
        <f t="shared" si="176"/>
        <v>165000</v>
      </c>
      <c r="AU810" s="58">
        <f t="shared" si="170"/>
        <v>165000</v>
      </c>
      <c r="AV810" s="59">
        <f t="shared" si="171"/>
        <v>124400</v>
      </c>
      <c r="AW810" s="59">
        <f t="shared" si="175"/>
        <v>124400</v>
      </c>
      <c r="AX810" s="60">
        <f t="shared" si="169"/>
        <v>3.0640394088669947</v>
      </c>
      <c r="AY810" s="58"/>
    </row>
    <row r="811" spans="1:51" x14ac:dyDescent="0.25">
      <c r="A811" s="45">
        <v>2164</v>
      </c>
      <c r="B811" s="46" t="s">
        <v>7198</v>
      </c>
      <c r="C811" s="47" t="s">
        <v>7169</v>
      </c>
      <c r="D811" s="47" t="s">
        <v>597</v>
      </c>
      <c r="E811" s="48" t="s">
        <v>7199</v>
      </c>
      <c r="F811" s="49" t="s">
        <v>7200</v>
      </c>
      <c r="G811" s="49" t="s">
        <v>7200</v>
      </c>
      <c r="H811" s="50" t="s">
        <v>7200</v>
      </c>
      <c r="I811" s="46"/>
      <c r="J811" s="46">
        <v>1830</v>
      </c>
      <c r="K811" s="49">
        <v>1830</v>
      </c>
      <c r="L811" s="49" t="s">
        <v>7172</v>
      </c>
      <c r="M811" s="51">
        <v>25000</v>
      </c>
      <c r="N811" s="51">
        <f t="shared" si="172"/>
        <v>12000</v>
      </c>
      <c r="O811" s="51">
        <v>12052.1739130435</v>
      </c>
      <c r="P811" s="51">
        <v>37000</v>
      </c>
      <c r="Q811" s="51">
        <f t="shared" si="173"/>
        <v>15667.826086956551</v>
      </c>
      <c r="R811" s="52">
        <f t="shared" si="174"/>
        <v>40667.826086956549</v>
      </c>
      <c r="S811" s="53">
        <v>40600</v>
      </c>
      <c r="T811" s="54">
        <v>0</v>
      </c>
      <c r="U811" s="55" t="s">
        <v>598</v>
      </c>
      <c r="V811" s="55" t="s">
        <v>7052</v>
      </c>
      <c r="W811" s="55" t="s">
        <v>173</v>
      </c>
      <c r="X811" s="56">
        <v>43294</v>
      </c>
      <c r="Y811" s="57" t="s">
        <v>7686</v>
      </c>
      <c r="Z811" s="57"/>
      <c r="AA811" s="58"/>
      <c r="AB811" s="58"/>
      <c r="AC811" s="58"/>
      <c r="AD811" s="58"/>
      <c r="AE811" s="58"/>
      <c r="AF811" s="58"/>
      <c r="AG811" s="58"/>
      <c r="AH811" s="58">
        <v>165000</v>
      </c>
      <c r="AI811" s="58"/>
      <c r="AJ811" s="58"/>
      <c r="AK811" s="58"/>
      <c r="AL811" s="58"/>
      <c r="AM811" s="58"/>
      <c r="AN811" s="58"/>
      <c r="AO811" s="58"/>
      <c r="AP811" s="58"/>
      <c r="AQ811" s="58"/>
      <c r="AR811" s="59">
        <f t="shared" si="167"/>
        <v>1</v>
      </c>
      <c r="AS811" s="59">
        <f t="shared" si="168"/>
        <v>165000</v>
      </c>
      <c r="AT811" s="58">
        <f t="shared" si="176"/>
        <v>165000</v>
      </c>
      <c r="AU811" s="58">
        <f t="shared" si="170"/>
        <v>165000</v>
      </c>
      <c r="AV811" s="59">
        <f t="shared" si="171"/>
        <v>124400</v>
      </c>
      <c r="AW811" s="59">
        <f t="shared" si="175"/>
        <v>124400</v>
      </c>
      <c r="AX811" s="60">
        <f t="shared" si="169"/>
        <v>3.0640394088669947</v>
      </c>
      <c r="AY811" s="58"/>
    </row>
    <row r="812" spans="1:51" x14ac:dyDescent="0.25">
      <c r="A812" s="45">
        <v>2400</v>
      </c>
      <c r="B812" s="46"/>
      <c r="C812" s="47"/>
      <c r="D812" s="47" t="s">
        <v>7271</v>
      </c>
      <c r="E812" s="62">
        <v>2.335</v>
      </c>
      <c r="F812" s="49" t="s">
        <v>7459</v>
      </c>
      <c r="G812" s="49" t="e">
        <f>VLOOKUP(F812,'[1]PL3. DVKT&amp;XN'!$G$10:$H$9285,2,0)</f>
        <v>#N/A</v>
      </c>
      <c r="H812" s="50" t="s">
        <v>7460</v>
      </c>
      <c r="I812" s="46"/>
      <c r="J812" s="46"/>
      <c r="K812" s="49"/>
      <c r="L812" s="49"/>
      <c r="M812" s="51"/>
      <c r="N812" s="51"/>
      <c r="O812" s="51"/>
      <c r="P812" s="51"/>
      <c r="Q812" s="51"/>
      <c r="R812" s="52"/>
      <c r="S812" s="61">
        <v>0</v>
      </c>
      <c r="T812" s="54"/>
      <c r="U812" s="55"/>
      <c r="V812" s="55"/>
      <c r="W812" s="55"/>
      <c r="X812" s="56"/>
      <c r="Y812" s="57" t="s">
        <v>7686</v>
      </c>
      <c r="Z812" s="57"/>
      <c r="AA812" s="58"/>
      <c r="AB812" s="58"/>
      <c r="AC812" s="58"/>
      <c r="AD812" s="58"/>
      <c r="AE812" s="58"/>
      <c r="AF812" s="58"/>
      <c r="AG812" s="58"/>
      <c r="AH812" s="58"/>
      <c r="AI812" s="58"/>
      <c r="AJ812" s="58"/>
      <c r="AK812" s="58"/>
      <c r="AL812" s="58"/>
      <c r="AM812" s="58">
        <v>164000</v>
      </c>
      <c r="AN812" s="58"/>
      <c r="AO812" s="58"/>
      <c r="AP812" s="58"/>
      <c r="AQ812" s="58"/>
      <c r="AR812" s="59">
        <f t="shared" si="167"/>
        <v>1</v>
      </c>
      <c r="AS812" s="59">
        <f t="shared" si="168"/>
        <v>164000</v>
      </c>
      <c r="AT812" s="58">
        <f t="shared" si="176"/>
        <v>164000</v>
      </c>
      <c r="AU812" s="58">
        <f t="shared" si="170"/>
        <v>164000</v>
      </c>
      <c r="AV812" s="59">
        <f t="shared" si="171"/>
        <v>164000</v>
      </c>
      <c r="AW812" s="59">
        <f>AT812-S812</f>
        <v>164000</v>
      </c>
      <c r="AX812" s="60" t="e">
        <f t="shared" si="169"/>
        <v>#DIV/0!</v>
      </c>
      <c r="AY812" s="58"/>
    </row>
    <row r="813" spans="1:51" ht="31.5" x14ac:dyDescent="0.25">
      <c r="A813" s="45">
        <v>1941</v>
      </c>
      <c r="B813" s="46" t="s">
        <v>422</v>
      </c>
      <c r="C813" s="47" t="s">
        <v>423</v>
      </c>
      <c r="D813" s="47" t="s">
        <v>4315</v>
      </c>
      <c r="E813" s="48" t="s">
        <v>424</v>
      </c>
      <c r="F813" s="49" t="s">
        <v>425</v>
      </c>
      <c r="G813" s="49" t="s">
        <v>426</v>
      </c>
      <c r="H813" s="50" t="s">
        <v>425</v>
      </c>
      <c r="I813" s="46"/>
      <c r="J813" s="46">
        <v>1100</v>
      </c>
      <c r="K813" s="49">
        <v>1100</v>
      </c>
      <c r="L813" s="49" t="s">
        <v>427</v>
      </c>
      <c r="M813" s="51">
        <v>1954000</v>
      </c>
      <c r="N813" s="51">
        <f t="shared" ref="N813:N844" si="177">P813-M813</f>
        <v>1048000</v>
      </c>
      <c r="O813" s="51">
        <v>1048695.6521739101</v>
      </c>
      <c r="P813" s="51">
        <v>3002000</v>
      </c>
      <c r="Q813" s="51">
        <f t="shared" ref="Q813:Q844" si="178">+O813/1800000*2340000</f>
        <v>1363304.347826083</v>
      </c>
      <c r="R813" s="52">
        <f t="shared" ref="R813:R844" si="179">+M813+Q813</f>
        <v>3317304.3478260832</v>
      </c>
      <c r="S813" s="53">
        <v>3317300</v>
      </c>
      <c r="T813" s="54">
        <v>0</v>
      </c>
      <c r="U813" s="55" t="s">
        <v>26</v>
      </c>
      <c r="V813" s="55" t="s">
        <v>421</v>
      </c>
      <c r="W813" s="55"/>
      <c r="X813" s="56"/>
      <c r="Y813" s="57" t="s">
        <v>7699</v>
      </c>
      <c r="Z813" s="57"/>
      <c r="AA813" s="58"/>
      <c r="AB813" s="58"/>
      <c r="AC813" s="58"/>
      <c r="AD813" s="58"/>
      <c r="AE813" s="58"/>
      <c r="AF813" s="58"/>
      <c r="AG813" s="58">
        <v>6000000</v>
      </c>
      <c r="AH813" s="58"/>
      <c r="AI813" s="58"/>
      <c r="AJ813" s="58"/>
      <c r="AK813" s="58"/>
      <c r="AL813" s="58"/>
      <c r="AM813" s="58"/>
      <c r="AN813" s="58"/>
      <c r="AO813" s="58"/>
      <c r="AP813" s="58"/>
      <c r="AQ813" s="58"/>
      <c r="AR813" s="59">
        <f t="shared" si="167"/>
        <v>1</v>
      </c>
      <c r="AS813" s="59">
        <f t="shared" si="168"/>
        <v>6000000</v>
      </c>
      <c r="AT813" s="58">
        <f t="shared" si="176"/>
        <v>6000000</v>
      </c>
      <c r="AU813" s="58">
        <f t="shared" si="170"/>
        <v>6000000</v>
      </c>
      <c r="AV813" s="59">
        <f t="shared" si="171"/>
        <v>2682700</v>
      </c>
      <c r="AW813" s="59">
        <f t="shared" ref="AW813:AW844" si="180">AU813-S813</f>
        <v>2682700</v>
      </c>
      <c r="AX813" s="60">
        <f t="shared" si="169"/>
        <v>0.80869984626051306</v>
      </c>
      <c r="AY813" s="58"/>
    </row>
    <row r="814" spans="1:51" ht="31.5" x14ac:dyDescent="0.25">
      <c r="A814" s="45">
        <v>1942</v>
      </c>
      <c r="B814" s="46" t="s">
        <v>428</v>
      </c>
      <c r="C814" s="47" t="s">
        <v>429</v>
      </c>
      <c r="D814" s="47" t="s">
        <v>4315</v>
      </c>
      <c r="E814" s="48" t="s">
        <v>424</v>
      </c>
      <c r="F814" s="49" t="s">
        <v>425</v>
      </c>
      <c r="G814" s="49" t="s">
        <v>6292</v>
      </c>
      <c r="H814" s="50" t="s">
        <v>425</v>
      </c>
      <c r="I814" s="46"/>
      <c r="J814" s="46">
        <v>1101</v>
      </c>
      <c r="K814" s="49">
        <v>1101</v>
      </c>
      <c r="L814" s="49" t="s">
        <v>430</v>
      </c>
      <c r="M814" s="51">
        <v>1891000</v>
      </c>
      <c r="N814" s="51">
        <f t="shared" si="177"/>
        <v>1048000</v>
      </c>
      <c r="O814" s="51">
        <v>1048695.6521739101</v>
      </c>
      <c r="P814" s="51">
        <v>2939000</v>
      </c>
      <c r="Q814" s="51">
        <f t="shared" si="178"/>
        <v>1363304.347826083</v>
      </c>
      <c r="R814" s="52">
        <f t="shared" si="179"/>
        <v>3254304.3478260832</v>
      </c>
      <c r="S814" s="53">
        <v>3254300</v>
      </c>
      <c r="T814" s="54">
        <v>0</v>
      </c>
      <c r="U814" s="55" t="s">
        <v>172</v>
      </c>
      <c r="V814" s="55" t="s">
        <v>421</v>
      </c>
      <c r="W814" s="55" t="s">
        <v>196</v>
      </c>
      <c r="X814" s="56">
        <v>43294</v>
      </c>
      <c r="Y814" s="57" t="s">
        <v>7699</v>
      </c>
      <c r="Z814" s="57"/>
      <c r="AA814" s="58"/>
      <c r="AB814" s="58"/>
      <c r="AC814" s="58"/>
      <c r="AD814" s="58"/>
      <c r="AE814" s="58"/>
      <c r="AF814" s="58"/>
      <c r="AG814" s="58">
        <v>6000000</v>
      </c>
      <c r="AH814" s="58"/>
      <c r="AI814" s="58"/>
      <c r="AJ814" s="58"/>
      <c r="AK814" s="58"/>
      <c r="AL814" s="58"/>
      <c r="AM814" s="58"/>
      <c r="AN814" s="58"/>
      <c r="AO814" s="58"/>
      <c r="AP814" s="58"/>
      <c r="AQ814" s="58"/>
      <c r="AR814" s="59">
        <f t="shared" si="167"/>
        <v>1</v>
      </c>
      <c r="AS814" s="59">
        <f t="shared" si="168"/>
        <v>6000000</v>
      </c>
      <c r="AT814" s="58">
        <f t="shared" si="176"/>
        <v>6000000</v>
      </c>
      <c r="AU814" s="58">
        <f t="shared" si="170"/>
        <v>6000000</v>
      </c>
      <c r="AV814" s="59">
        <f t="shared" si="171"/>
        <v>2745700</v>
      </c>
      <c r="AW814" s="59">
        <f t="shared" si="180"/>
        <v>2745700</v>
      </c>
      <c r="AX814" s="60">
        <f t="shared" si="169"/>
        <v>0.84371447008573264</v>
      </c>
      <c r="AY814" s="58"/>
    </row>
    <row r="815" spans="1:51" ht="31.5" x14ac:dyDescent="0.25">
      <c r="A815" s="45">
        <v>1943</v>
      </c>
      <c r="B815" s="46" t="s">
        <v>431</v>
      </c>
      <c r="C815" s="47" t="s">
        <v>432</v>
      </c>
      <c r="D815" s="47" t="s">
        <v>4315</v>
      </c>
      <c r="E815" s="48" t="s">
        <v>424</v>
      </c>
      <c r="F815" s="49" t="s">
        <v>425</v>
      </c>
      <c r="G815" s="49" t="s">
        <v>6293</v>
      </c>
      <c r="H815" s="50" t="s">
        <v>425</v>
      </c>
      <c r="I815" s="46"/>
      <c r="J815" s="46">
        <v>1102</v>
      </c>
      <c r="K815" s="49">
        <v>1102</v>
      </c>
      <c r="L815" s="49" t="s">
        <v>433</v>
      </c>
      <c r="M815" s="51">
        <v>1993000</v>
      </c>
      <c r="N815" s="51">
        <f t="shared" si="177"/>
        <v>837000</v>
      </c>
      <c r="O815" s="51">
        <v>837391.30434782605</v>
      </c>
      <c r="P815" s="51">
        <v>2830000</v>
      </c>
      <c r="Q815" s="51">
        <f t="shared" si="178"/>
        <v>1088608.6956521738</v>
      </c>
      <c r="R815" s="52">
        <f t="shared" si="179"/>
        <v>3081608.6956521738</v>
      </c>
      <c r="S815" s="53">
        <v>3081600</v>
      </c>
      <c r="T815" s="54">
        <v>0</v>
      </c>
      <c r="U815" s="55" t="s">
        <v>172</v>
      </c>
      <c r="V815" s="55" t="s">
        <v>421</v>
      </c>
      <c r="W815" s="55" t="s">
        <v>196</v>
      </c>
      <c r="X815" s="56">
        <v>43294</v>
      </c>
      <c r="Y815" s="57" t="s">
        <v>7699</v>
      </c>
      <c r="Z815" s="57"/>
      <c r="AA815" s="58"/>
      <c r="AB815" s="58"/>
      <c r="AC815" s="58"/>
      <c r="AD815" s="58"/>
      <c r="AE815" s="58"/>
      <c r="AF815" s="58"/>
      <c r="AG815" s="58">
        <v>5600000</v>
      </c>
      <c r="AH815" s="58"/>
      <c r="AI815" s="58"/>
      <c r="AJ815" s="58"/>
      <c r="AK815" s="58"/>
      <c r="AL815" s="58"/>
      <c r="AM815" s="58"/>
      <c r="AN815" s="58"/>
      <c r="AO815" s="58"/>
      <c r="AP815" s="58"/>
      <c r="AQ815" s="58"/>
      <c r="AR815" s="59">
        <f t="shared" si="167"/>
        <v>1</v>
      </c>
      <c r="AS815" s="59">
        <f t="shared" si="168"/>
        <v>5600000</v>
      </c>
      <c r="AT815" s="58">
        <f t="shared" si="176"/>
        <v>5600000</v>
      </c>
      <c r="AU815" s="58">
        <f t="shared" si="170"/>
        <v>5600000</v>
      </c>
      <c r="AV815" s="59">
        <f t="shared" si="171"/>
        <v>2518400</v>
      </c>
      <c r="AW815" s="59">
        <f t="shared" si="180"/>
        <v>2518400</v>
      </c>
      <c r="AX815" s="60">
        <f t="shared" si="169"/>
        <v>0.81723779854620981</v>
      </c>
      <c r="AY815" s="58"/>
    </row>
    <row r="816" spans="1:51" ht="47.25" x14ac:dyDescent="0.25">
      <c r="A816" s="45">
        <v>1979</v>
      </c>
      <c r="B816" s="46" t="s">
        <v>6430</v>
      </c>
      <c r="C816" s="47" t="s">
        <v>6428</v>
      </c>
      <c r="D816" s="47" t="s">
        <v>2614</v>
      </c>
      <c r="E816" s="48" t="s">
        <v>6431</v>
      </c>
      <c r="F816" s="49" t="s">
        <v>6432</v>
      </c>
      <c r="G816" s="49" t="s">
        <v>6432</v>
      </c>
      <c r="H816" s="50" t="s">
        <v>6433</v>
      </c>
      <c r="I816" s="46"/>
      <c r="J816" s="46">
        <v>1289</v>
      </c>
      <c r="K816" s="49">
        <v>1289</v>
      </c>
      <c r="L816" s="49" t="s">
        <v>6429</v>
      </c>
      <c r="M816" s="51">
        <v>75000</v>
      </c>
      <c r="N816" s="51">
        <f t="shared" si="177"/>
        <v>14000</v>
      </c>
      <c r="O816" s="51">
        <v>14086.956521739099</v>
      </c>
      <c r="P816" s="51">
        <v>89000</v>
      </c>
      <c r="Q816" s="51">
        <f t="shared" si="178"/>
        <v>18313.043478260832</v>
      </c>
      <c r="R816" s="52">
        <f t="shared" si="179"/>
        <v>93313.043478260835</v>
      </c>
      <c r="S816" s="53">
        <v>93300</v>
      </c>
      <c r="T816" s="54" t="s">
        <v>6165</v>
      </c>
      <c r="U816" s="55" t="s">
        <v>200</v>
      </c>
      <c r="V816" s="55" t="s">
        <v>421</v>
      </c>
      <c r="W816" s="55" t="s">
        <v>195</v>
      </c>
      <c r="X816" s="56">
        <v>43294</v>
      </c>
      <c r="Y816" s="57" t="s">
        <v>7699</v>
      </c>
      <c r="Z816" s="57"/>
      <c r="AA816" s="58"/>
      <c r="AB816" s="58"/>
      <c r="AC816" s="58"/>
      <c r="AD816" s="58"/>
      <c r="AE816" s="58"/>
      <c r="AF816" s="58"/>
      <c r="AG816" s="58">
        <v>151000</v>
      </c>
      <c r="AH816" s="58"/>
      <c r="AI816" s="58">
        <v>157000</v>
      </c>
      <c r="AJ816" s="58"/>
      <c r="AK816" s="58"/>
      <c r="AL816" s="58"/>
      <c r="AM816" s="58"/>
      <c r="AN816" s="58"/>
      <c r="AO816" s="58"/>
      <c r="AP816" s="58"/>
      <c r="AQ816" s="58"/>
      <c r="AR816" s="59">
        <f t="shared" si="167"/>
        <v>2</v>
      </c>
      <c r="AS816" s="59">
        <f t="shared" si="168"/>
        <v>308000</v>
      </c>
      <c r="AT816" s="58">
        <f t="shared" si="176"/>
        <v>154000</v>
      </c>
      <c r="AU816" s="58">
        <f t="shared" si="170"/>
        <v>151000</v>
      </c>
      <c r="AV816" s="59">
        <f t="shared" si="171"/>
        <v>60700</v>
      </c>
      <c r="AW816" s="59">
        <f t="shared" si="180"/>
        <v>57700</v>
      </c>
      <c r="AX816" s="60">
        <f t="shared" si="169"/>
        <v>0.65058949624866025</v>
      </c>
      <c r="AY816" s="58"/>
    </row>
    <row r="817" spans="1:51" ht="63" x14ac:dyDescent="0.25">
      <c r="A817" s="45">
        <v>1982</v>
      </c>
      <c r="B817" s="46" t="s">
        <v>6447</v>
      </c>
      <c r="C817" s="47" t="s">
        <v>6445</v>
      </c>
      <c r="D817" s="47" t="s">
        <v>2614</v>
      </c>
      <c r="E817" s="48" t="s">
        <v>6448</v>
      </c>
      <c r="F817" s="49" t="s">
        <v>6449</v>
      </c>
      <c r="G817" s="49" t="s">
        <v>6449</v>
      </c>
      <c r="H817" s="50" t="s">
        <v>6450</v>
      </c>
      <c r="I817" s="46"/>
      <c r="J817" s="46">
        <v>1320</v>
      </c>
      <c r="K817" s="49">
        <v>1320</v>
      </c>
      <c r="L817" s="49" t="s">
        <v>6446</v>
      </c>
      <c r="M817" s="51">
        <v>70000</v>
      </c>
      <c r="N817" s="51">
        <f t="shared" si="177"/>
        <v>13100</v>
      </c>
      <c r="O817" s="51">
        <v>13147.8260869565</v>
      </c>
      <c r="P817" s="51">
        <v>83100</v>
      </c>
      <c r="Q817" s="51">
        <f t="shared" si="178"/>
        <v>17092.173913043451</v>
      </c>
      <c r="R817" s="52">
        <f t="shared" si="179"/>
        <v>87092.173913043458</v>
      </c>
      <c r="S817" s="53">
        <v>87000</v>
      </c>
      <c r="T817" s="54" t="s">
        <v>6165</v>
      </c>
      <c r="U817" s="55" t="s">
        <v>200</v>
      </c>
      <c r="V817" s="55" t="s">
        <v>421</v>
      </c>
      <c r="W817" s="55" t="s">
        <v>195</v>
      </c>
      <c r="X817" s="56">
        <v>43294</v>
      </c>
      <c r="Y817" s="57" t="s">
        <v>7699</v>
      </c>
      <c r="Z817" s="57"/>
      <c r="AA817" s="58"/>
      <c r="AB817" s="58"/>
      <c r="AC817" s="58"/>
      <c r="AD817" s="58"/>
      <c r="AE817" s="58"/>
      <c r="AF817" s="58"/>
      <c r="AG817" s="58"/>
      <c r="AH817" s="58">
        <v>246000</v>
      </c>
      <c r="AI817" s="58"/>
      <c r="AJ817" s="58"/>
      <c r="AK817" s="58"/>
      <c r="AL817" s="58"/>
      <c r="AM817" s="58"/>
      <c r="AN817" s="58"/>
      <c r="AO817" s="58"/>
      <c r="AP817" s="58"/>
      <c r="AQ817" s="58"/>
      <c r="AR817" s="59">
        <f t="shared" si="167"/>
        <v>1</v>
      </c>
      <c r="AS817" s="59">
        <f t="shared" si="168"/>
        <v>246000</v>
      </c>
      <c r="AT817" s="58">
        <f t="shared" si="176"/>
        <v>246000</v>
      </c>
      <c r="AU817" s="58">
        <f t="shared" si="170"/>
        <v>246000</v>
      </c>
      <c r="AV817" s="59">
        <f t="shared" si="171"/>
        <v>159000</v>
      </c>
      <c r="AW817" s="59">
        <f t="shared" si="180"/>
        <v>159000</v>
      </c>
      <c r="AX817" s="60">
        <f t="shared" si="169"/>
        <v>1.8275862068965516</v>
      </c>
      <c r="AY817" s="58"/>
    </row>
    <row r="818" spans="1:51" ht="157.5" x14ac:dyDescent="0.25">
      <c r="A818" s="45">
        <v>622</v>
      </c>
      <c r="B818" s="46" t="s">
        <v>2320</v>
      </c>
      <c r="C818" s="47" t="s">
        <v>2279</v>
      </c>
      <c r="D818" s="47" t="s">
        <v>467</v>
      </c>
      <c r="E818" s="48" t="s">
        <v>2321</v>
      </c>
      <c r="F818" s="49" t="s">
        <v>2322</v>
      </c>
      <c r="G818" s="49" t="s">
        <v>2323</v>
      </c>
      <c r="H818" s="50" t="s">
        <v>2322</v>
      </c>
      <c r="I818" s="46"/>
      <c r="J818" s="46">
        <v>68</v>
      </c>
      <c r="K818" s="49">
        <v>68</v>
      </c>
      <c r="L818" s="49" t="s">
        <v>2283</v>
      </c>
      <c r="M818" s="51">
        <v>1259810</v>
      </c>
      <c r="N818" s="51">
        <f t="shared" si="177"/>
        <v>62190</v>
      </c>
      <c r="O818" s="51">
        <v>62906.086956521802</v>
      </c>
      <c r="P818" s="51">
        <v>1322000</v>
      </c>
      <c r="Q818" s="51">
        <f t="shared" si="178"/>
        <v>81777.913043478344</v>
      </c>
      <c r="R818" s="52">
        <f t="shared" si="179"/>
        <v>1341587.9130434783</v>
      </c>
      <c r="S818" s="53">
        <v>1341500</v>
      </c>
      <c r="T818" s="54" t="s">
        <v>1805</v>
      </c>
      <c r="U818" s="55" t="s">
        <v>471</v>
      </c>
      <c r="V818" s="55" t="s">
        <v>1197</v>
      </c>
      <c r="W818" s="55" t="s">
        <v>173</v>
      </c>
      <c r="X818" s="56">
        <v>43294</v>
      </c>
      <c r="Y818" s="57" t="s">
        <v>7688</v>
      </c>
      <c r="Z818" s="57"/>
      <c r="AA818" s="58"/>
      <c r="AB818" s="58"/>
      <c r="AC818" s="58"/>
      <c r="AD818" s="58"/>
      <c r="AE818" s="58"/>
      <c r="AF818" s="58"/>
      <c r="AG818" s="58"/>
      <c r="AH818" s="58"/>
      <c r="AI818" s="58"/>
      <c r="AJ818" s="58">
        <v>1622000</v>
      </c>
      <c r="AK818" s="58"/>
      <c r="AL818" s="58"/>
      <c r="AM818" s="58"/>
      <c r="AN818" s="58"/>
      <c r="AO818" s="58"/>
      <c r="AP818" s="58"/>
      <c r="AQ818" s="58">
        <v>2009000</v>
      </c>
      <c r="AR818" s="59">
        <f t="shared" si="167"/>
        <v>2</v>
      </c>
      <c r="AS818" s="59">
        <f t="shared" si="168"/>
        <v>3631000</v>
      </c>
      <c r="AT818" s="58">
        <f t="shared" si="176"/>
        <v>1815500</v>
      </c>
      <c r="AU818" s="58">
        <f t="shared" si="170"/>
        <v>1622000</v>
      </c>
      <c r="AV818" s="59">
        <f t="shared" si="171"/>
        <v>474000</v>
      </c>
      <c r="AW818" s="59">
        <f t="shared" si="180"/>
        <v>280500</v>
      </c>
      <c r="AX818" s="60">
        <f t="shared" si="169"/>
        <v>0.35333581811405135</v>
      </c>
      <c r="AY818" s="58"/>
    </row>
    <row r="819" spans="1:51" ht="157.5" x14ac:dyDescent="0.25">
      <c r="A819" s="45">
        <v>645</v>
      </c>
      <c r="B819" s="46" t="s">
        <v>2320</v>
      </c>
      <c r="C819" s="47" t="s">
        <v>2279</v>
      </c>
      <c r="D819" s="47" t="s">
        <v>467</v>
      </c>
      <c r="E819" s="48" t="s">
        <v>2400</v>
      </c>
      <c r="F819" s="49" t="s">
        <v>2401</v>
      </c>
      <c r="G819" s="49" t="s">
        <v>2402</v>
      </c>
      <c r="H819" s="50" t="s">
        <v>2401</v>
      </c>
      <c r="I819" s="46" t="s">
        <v>2209</v>
      </c>
      <c r="J819" s="46">
        <v>68</v>
      </c>
      <c r="K819" s="49">
        <v>68</v>
      </c>
      <c r="L819" s="49" t="s">
        <v>2283</v>
      </c>
      <c r="M819" s="51">
        <v>1259810</v>
      </c>
      <c r="N819" s="51">
        <f t="shared" si="177"/>
        <v>62190</v>
      </c>
      <c r="O819" s="51">
        <v>62906.086956521802</v>
      </c>
      <c r="P819" s="51">
        <v>1322000</v>
      </c>
      <c r="Q819" s="51">
        <f t="shared" si="178"/>
        <v>81777.913043478344</v>
      </c>
      <c r="R819" s="52">
        <f t="shared" si="179"/>
        <v>1341587.9130434783</v>
      </c>
      <c r="S819" s="53">
        <v>1341500</v>
      </c>
      <c r="T819" s="54" t="s">
        <v>1859</v>
      </c>
      <c r="U819" s="55" t="s">
        <v>471</v>
      </c>
      <c r="V819" s="55" t="s">
        <v>1197</v>
      </c>
      <c r="W819" s="55" t="s">
        <v>173</v>
      </c>
      <c r="X819" s="56">
        <v>43294</v>
      </c>
      <c r="Y819" s="57" t="s">
        <v>7688</v>
      </c>
      <c r="Z819" s="57" t="s">
        <v>7860</v>
      </c>
      <c r="AA819" s="58"/>
      <c r="AB819" s="58"/>
      <c r="AC819" s="58"/>
      <c r="AD819" s="58"/>
      <c r="AE819" s="58"/>
      <c r="AF819" s="58"/>
      <c r="AG819" s="58"/>
      <c r="AH819" s="58"/>
      <c r="AI819" s="58"/>
      <c r="AJ819" s="58">
        <v>1622000</v>
      </c>
      <c r="AK819" s="58"/>
      <c r="AL819" s="58"/>
      <c r="AM819" s="58"/>
      <c r="AN819" s="58"/>
      <c r="AO819" s="58"/>
      <c r="AP819" s="58"/>
      <c r="AQ819" s="58">
        <v>2009000</v>
      </c>
      <c r="AR819" s="59">
        <f t="shared" si="167"/>
        <v>2</v>
      </c>
      <c r="AS819" s="59">
        <f t="shared" si="168"/>
        <v>3631000</v>
      </c>
      <c r="AT819" s="58">
        <f t="shared" si="176"/>
        <v>1815500</v>
      </c>
      <c r="AU819" s="58">
        <f t="shared" si="170"/>
        <v>1622000</v>
      </c>
      <c r="AV819" s="59">
        <f t="shared" si="171"/>
        <v>474000</v>
      </c>
      <c r="AW819" s="59">
        <f t="shared" si="180"/>
        <v>280500</v>
      </c>
      <c r="AX819" s="60">
        <f t="shared" si="169"/>
        <v>0.35333581811405135</v>
      </c>
      <c r="AY819" s="58"/>
    </row>
    <row r="820" spans="1:51" ht="31.5" x14ac:dyDescent="0.25">
      <c r="A820" s="45">
        <v>737</v>
      </c>
      <c r="B820" s="46" t="s">
        <v>2730</v>
      </c>
      <c r="C820" s="47" t="s">
        <v>2728</v>
      </c>
      <c r="D820" s="47" t="s">
        <v>495</v>
      </c>
      <c r="E820" s="48" t="s">
        <v>2731</v>
      </c>
      <c r="F820" s="49" t="s">
        <v>2729</v>
      </c>
      <c r="G820" s="49" t="s">
        <v>2729</v>
      </c>
      <c r="H820" s="50" t="s">
        <v>2729</v>
      </c>
      <c r="I820" s="46" t="s">
        <v>21</v>
      </c>
      <c r="J820" s="46">
        <v>129</v>
      </c>
      <c r="K820" s="49">
        <v>129</v>
      </c>
      <c r="L820" s="49" t="s">
        <v>2729</v>
      </c>
      <c r="M820" s="51">
        <v>5664000</v>
      </c>
      <c r="N820" s="51">
        <f t="shared" si="177"/>
        <v>150000</v>
      </c>
      <c r="O820" s="51">
        <v>150260.869565217</v>
      </c>
      <c r="P820" s="51">
        <v>5814000</v>
      </c>
      <c r="Q820" s="51">
        <f t="shared" si="178"/>
        <v>195339.1304347821</v>
      </c>
      <c r="R820" s="52">
        <f t="shared" si="179"/>
        <v>5859339.1304347822</v>
      </c>
      <c r="S820" s="53">
        <v>5859300</v>
      </c>
      <c r="T820" s="54">
        <v>0</v>
      </c>
      <c r="U820" s="55" t="s">
        <v>471</v>
      </c>
      <c r="V820" s="55" t="s">
        <v>1197</v>
      </c>
      <c r="W820" s="55" t="s">
        <v>173</v>
      </c>
      <c r="X820" s="56">
        <v>43294</v>
      </c>
      <c r="Y820" s="57" t="s">
        <v>7688</v>
      </c>
      <c r="Z820" s="57"/>
      <c r="AA820" s="58"/>
      <c r="AB820" s="58"/>
      <c r="AC820" s="58"/>
      <c r="AD820" s="58"/>
      <c r="AE820" s="58"/>
      <c r="AF820" s="58"/>
      <c r="AG820" s="58"/>
      <c r="AH820" s="58"/>
      <c r="AI820" s="58"/>
      <c r="AJ820" s="58"/>
      <c r="AK820" s="58"/>
      <c r="AL820" s="58"/>
      <c r="AM820" s="58"/>
      <c r="AN820" s="58"/>
      <c r="AO820" s="58"/>
      <c r="AP820" s="58"/>
      <c r="AQ820" s="58">
        <v>8640000</v>
      </c>
      <c r="AR820" s="59">
        <f t="shared" si="167"/>
        <v>1</v>
      </c>
      <c r="AS820" s="59">
        <f t="shared" si="168"/>
        <v>8640000</v>
      </c>
      <c r="AT820" s="58">
        <f t="shared" si="176"/>
        <v>8640000</v>
      </c>
      <c r="AU820" s="58">
        <f t="shared" si="170"/>
        <v>8640000</v>
      </c>
      <c r="AV820" s="59">
        <f t="shared" si="171"/>
        <v>2780700</v>
      </c>
      <c r="AW820" s="59">
        <f t="shared" si="180"/>
        <v>2780700</v>
      </c>
      <c r="AX820" s="60">
        <f t="shared" si="169"/>
        <v>0.47457887460959491</v>
      </c>
      <c r="AY820" s="58"/>
    </row>
    <row r="821" spans="1:51" ht="31.5" x14ac:dyDescent="0.25">
      <c r="A821" s="45">
        <v>738</v>
      </c>
      <c r="B821" s="46" t="s">
        <v>2733</v>
      </c>
      <c r="C821" s="47" t="s">
        <v>2734</v>
      </c>
      <c r="D821" s="47" t="s">
        <v>2525</v>
      </c>
      <c r="E821" s="48" t="s">
        <v>2735</v>
      </c>
      <c r="F821" s="49" t="s">
        <v>2736</v>
      </c>
      <c r="G821" s="49" t="s">
        <v>2737</v>
      </c>
      <c r="H821" s="50" t="s">
        <v>2736</v>
      </c>
      <c r="I821" s="46" t="s">
        <v>499</v>
      </c>
      <c r="J821" s="46">
        <v>131</v>
      </c>
      <c r="K821" s="49">
        <v>131</v>
      </c>
      <c r="L821" s="49" t="s">
        <v>2738</v>
      </c>
      <c r="M821" s="51">
        <v>1680000</v>
      </c>
      <c r="N821" s="51">
        <f t="shared" si="177"/>
        <v>98000</v>
      </c>
      <c r="O821" s="51">
        <v>98608.695652173905</v>
      </c>
      <c r="P821" s="51">
        <v>1778000</v>
      </c>
      <c r="Q821" s="51">
        <f t="shared" si="178"/>
        <v>128191.30434782608</v>
      </c>
      <c r="R821" s="52">
        <f t="shared" si="179"/>
        <v>1808191.3043478262</v>
      </c>
      <c r="S821" s="53">
        <v>1808100</v>
      </c>
      <c r="T821" s="54">
        <v>0</v>
      </c>
      <c r="U821" s="55" t="s">
        <v>471</v>
      </c>
      <c r="V821" s="55" t="s">
        <v>1197</v>
      </c>
      <c r="W821" s="55" t="s">
        <v>173</v>
      </c>
      <c r="X821" s="56">
        <v>43294</v>
      </c>
      <c r="Y821" s="57" t="s">
        <v>7688</v>
      </c>
      <c r="Z821" s="57"/>
      <c r="AA821" s="58"/>
      <c r="AB821" s="58"/>
      <c r="AC821" s="58"/>
      <c r="AD821" s="58"/>
      <c r="AE821" s="58"/>
      <c r="AF821" s="58"/>
      <c r="AG821" s="58"/>
      <c r="AH821" s="58"/>
      <c r="AI821" s="58"/>
      <c r="AJ821" s="58">
        <v>2490000</v>
      </c>
      <c r="AK821" s="58"/>
      <c r="AL821" s="58"/>
      <c r="AM821" s="58"/>
      <c r="AN821" s="58"/>
      <c r="AO821" s="58"/>
      <c r="AP821" s="58"/>
      <c r="AQ821" s="58"/>
      <c r="AR821" s="59">
        <f t="shared" si="167"/>
        <v>1</v>
      </c>
      <c r="AS821" s="59">
        <f t="shared" si="168"/>
        <v>2490000</v>
      </c>
      <c r="AT821" s="58">
        <f t="shared" si="176"/>
        <v>2490000</v>
      </c>
      <c r="AU821" s="58">
        <f t="shared" si="170"/>
        <v>2490000</v>
      </c>
      <c r="AV821" s="59">
        <f t="shared" si="171"/>
        <v>681900</v>
      </c>
      <c r="AW821" s="59">
        <f t="shared" si="180"/>
        <v>681900</v>
      </c>
      <c r="AX821" s="60">
        <f t="shared" si="169"/>
        <v>0.37713622034179517</v>
      </c>
      <c r="AY821" s="58"/>
    </row>
    <row r="822" spans="1:51" ht="31.5" x14ac:dyDescent="0.25">
      <c r="A822" s="45">
        <v>747</v>
      </c>
      <c r="B822" s="46" t="s">
        <v>2767</v>
      </c>
      <c r="C822" s="47" t="s">
        <v>2768</v>
      </c>
      <c r="D822" s="47" t="s">
        <v>2525</v>
      </c>
      <c r="E822" s="48" t="s">
        <v>2735</v>
      </c>
      <c r="F822" s="49" t="s">
        <v>2736</v>
      </c>
      <c r="G822" s="49" t="s">
        <v>2769</v>
      </c>
      <c r="H822" s="50" t="s">
        <v>2736</v>
      </c>
      <c r="I822" s="46" t="s">
        <v>499</v>
      </c>
      <c r="J822" s="46">
        <v>135</v>
      </c>
      <c r="K822" s="49">
        <v>135</v>
      </c>
      <c r="L822" s="49" t="s">
        <v>2770</v>
      </c>
      <c r="M822" s="51">
        <v>1009000</v>
      </c>
      <c r="N822" s="51">
        <f t="shared" si="177"/>
        <v>150000</v>
      </c>
      <c r="O822" s="51">
        <v>150260.869565217</v>
      </c>
      <c r="P822" s="51">
        <v>1159000</v>
      </c>
      <c r="Q822" s="51">
        <f t="shared" si="178"/>
        <v>195339.1304347821</v>
      </c>
      <c r="R822" s="52">
        <f t="shared" si="179"/>
        <v>1204339.130434782</v>
      </c>
      <c r="S822" s="53">
        <v>1204300</v>
      </c>
      <c r="T822" s="54">
        <v>0</v>
      </c>
      <c r="U822" s="55" t="s">
        <v>471</v>
      </c>
      <c r="V822" s="55" t="s">
        <v>1197</v>
      </c>
      <c r="W822" s="55" t="s">
        <v>173</v>
      </c>
      <c r="X822" s="56">
        <v>43294</v>
      </c>
      <c r="Y822" s="57" t="s">
        <v>7688</v>
      </c>
      <c r="Z822" s="57"/>
      <c r="AA822" s="58"/>
      <c r="AB822" s="58"/>
      <c r="AC822" s="58"/>
      <c r="AD822" s="58"/>
      <c r="AE822" s="58"/>
      <c r="AF822" s="58"/>
      <c r="AG822" s="58"/>
      <c r="AH822" s="58"/>
      <c r="AI822" s="58"/>
      <c r="AJ822" s="58">
        <v>1623000</v>
      </c>
      <c r="AK822" s="58"/>
      <c r="AL822" s="58"/>
      <c r="AM822" s="58"/>
      <c r="AN822" s="58"/>
      <c r="AO822" s="58"/>
      <c r="AP822" s="58"/>
      <c r="AQ822" s="58">
        <v>1658000</v>
      </c>
      <c r="AR822" s="59">
        <f t="shared" si="167"/>
        <v>2</v>
      </c>
      <c r="AS822" s="59">
        <f t="shared" si="168"/>
        <v>3281000</v>
      </c>
      <c r="AT822" s="58">
        <f t="shared" si="176"/>
        <v>1640500</v>
      </c>
      <c r="AU822" s="58">
        <f t="shared" si="170"/>
        <v>1623000</v>
      </c>
      <c r="AV822" s="59">
        <f t="shared" si="171"/>
        <v>436200</v>
      </c>
      <c r="AW822" s="59">
        <f t="shared" si="180"/>
        <v>418700</v>
      </c>
      <c r="AX822" s="60">
        <f t="shared" si="169"/>
        <v>0.36220210910902595</v>
      </c>
      <c r="AY822" s="58"/>
    </row>
    <row r="823" spans="1:51" ht="31.5" x14ac:dyDescent="0.25">
      <c r="A823" s="45">
        <v>812</v>
      </c>
      <c r="B823" s="46" t="s">
        <v>2993</v>
      </c>
      <c r="C823" s="47" t="s">
        <v>2986</v>
      </c>
      <c r="D823" s="47" t="s">
        <v>467</v>
      </c>
      <c r="E823" s="48" t="s">
        <v>2994</v>
      </c>
      <c r="F823" s="49" t="s">
        <v>2995</v>
      </c>
      <c r="G823" s="49" t="s">
        <v>2995</v>
      </c>
      <c r="H823" s="50" t="s">
        <v>2995</v>
      </c>
      <c r="I823" s="46" t="s">
        <v>499</v>
      </c>
      <c r="J823" s="46">
        <v>174</v>
      </c>
      <c r="K823" s="49">
        <v>174</v>
      </c>
      <c r="L823" s="49" t="s">
        <v>2987</v>
      </c>
      <c r="M823" s="51">
        <v>894000</v>
      </c>
      <c r="N823" s="51">
        <f t="shared" si="177"/>
        <v>131000</v>
      </c>
      <c r="O823" s="51">
        <v>131478.26086956501</v>
      </c>
      <c r="P823" s="51">
        <v>1025000</v>
      </c>
      <c r="Q823" s="51">
        <f t="shared" si="178"/>
        <v>170921.73913043449</v>
      </c>
      <c r="R823" s="52">
        <f t="shared" si="179"/>
        <v>1064921.7391304346</v>
      </c>
      <c r="S823" s="53">
        <v>1064900</v>
      </c>
      <c r="T823" s="54" t="s">
        <v>2640</v>
      </c>
      <c r="U823" s="55" t="s">
        <v>471</v>
      </c>
      <c r="V823" s="55" t="s">
        <v>2524</v>
      </c>
      <c r="W823" s="55" t="s">
        <v>173</v>
      </c>
      <c r="X823" s="56">
        <v>43294</v>
      </c>
      <c r="Y823" s="57" t="s">
        <v>7688</v>
      </c>
      <c r="Z823" s="57"/>
      <c r="AA823" s="58"/>
      <c r="AB823" s="58"/>
      <c r="AC823" s="58"/>
      <c r="AD823" s="58"/>
      <c r="AE823" s="58"/>
      <c r="AF823" s="58"/>
      <c r="AG823" s="58">
        <v>2080000</v>
      </c>
      <c r="AH823" s="58"/>
      <c r="AI823" s="58"/>
      <c r="AJ823" s="58"/>
      <c r="AK823" s="58"/>
      <c r="AL823" s="58"/>
      <c r="AM823" s="58"/>
      <c r="AN823" s="58"/>
      <c r="AO823" s="58"/>
      <c r="AP823" s="58"/>
      <c r="AQ823" s="58">
        <v>1283000</v>
      </c>
      <c r="AR823" s="59">
        <f t="shared" si="167"/>
        <v>2</v>
      </c>
      <c r="AS823" s="59">
        <f t="shared" si="168"/>
        <v>3363000</v>
      </c>
      <c r="AT823" s="58">
        <f t="shared" si="176"/>
        <v>1681500</v>
      </c>
      <c r="AU823" s="58">
        <f t="shared" si="170"/>
        <v>1283000</v>
      </c>
      <c r="AV823" s="59">
        <f t="shared" si="171"/>
        <v>616600</v>
      </c>
      <c r="AW823" s="59">
        <f t="shared" si="180"/>
        <v>218100</v>
      </c>
      <c r="AX823" s="60">
        <f t="shared" si="169"/>
        <v>0.57902150436660715</v>
      </c>
      <c r="AY823" s="58"/>
    </row>
    <row r="824" spans="1:51" ht="31.5" x14ac:dyDescent="0.25">
      <c r="A824" s="45">
        <v>813</v>
      </c>
      <c r="B824" s="46" t="s">
        <v>2996</v>
      </c>
      <c r="C824" s="47" t="s">
        <v>2986</v>
      </c>
      <c r="D824" s="47" t="s">
        <v>467</v>
      </c>
      <c r="E824" s="48" t="s">
        <v>2997</v>
      </c>
      <c r="F824" s="49" t="s">
        <v>2998</v>
      </c>
      <c r="G824" s="49" t="s">
        <v>2998</v>
      </c>
      <c r="H824" s="50" t="s">
        <v>2998</v>
      </c>
      <c r="I824" s="46" t="s">
        <v>499</v>
      </c>
      <c r="J824" s="46">
        <v>174</v>
      </c>
      <c r="K824" s="49">
        <v>174</v>
      </c>
      <c r="L824" s="49" t="s">
        <v>2987</v>
      </c>
      <c r="M824" s="51">
        <v>894000</v>
      </c>
      <c r="N824" s="51">
        <f t="shared" si="177"/>
        <v>131000</v>
      </c>
      <c r="O824" s="51">
        <v>131478.26086956501</v>
      </c>
      <c r="P824" s="51">
        <v>1025000</v>
      </c>
      <c r="Q824" s="51">
        <f t="shared" si="178"/>
        <v>170921.73913043449</v>
      </c>
      <c r="R824" s="52">
        <f t="shared" si="179"/>
        <v>1064921.7391304346</v>
      </c>
      <c r="S824" s="53">
        <v>1064900</v>
      </c>
      <c r="T824" s="54">
        <v>0</v>
      </c>
      <c r="U824" s="55" t="s">
        <v>197</v>
      </c>
      <c r="V824" s="55" t="s">
        <v>2524</v>
      </c>
      <c r="W824" s="55" t="s">
        <v>195</v>
      </c>
      <c r="X824" s="56">
        <v>43294</v>
      </c>
      <c r="Y824" s="57" t="s">
        <v>7688</v>
      </c>
      <c r="Z824" s="57"/>
      <c r="AA824" s="58"/>
      <c r="AB824" s="58"/>
      <c r="AC824" s="58"/>
      <c r="AD824" s="58"/>
      <c r="AE824" s="58"/>
      <c r="AF824" s="58"/>
      <c r="AG824" s="58">
        <v>2080000</v>
      </c>
      <c r="AH824" s="58"/>
      <c r="AI824" s="58"/>
      <c r="AJ824" s="58"/>
      <c r="AK824" s="58"/>
      <c r="AL824" s="58"/>
      <c r="AM824" s="58"/>
      <c r="AN824" s="58"/>
      <c r="AO824" s="58"/>
      <c r="AP824" s="58"/>
      <c r="AQ824" s="58">
        <v>1283000</v>
      </c>
      <c r="AR824" s="59">
        <f t="shared" si="167"/>
        <v>2</v>
      </c>
      <c r="AS824" s="59">
        <f t="shared" si="168"/>
        <v>3363000</v>
      </c>
      <c r="AT824" s="58">
        <f t="shared" si="176"/>
        <v>1681500</v>
      </c>
      <c r="AU824" s="58">
        <f t="shared" si="170"/>
        <v>1283000</v>
      </c>
      <c r="AV824" s="59">
        <f t="shared" si="171"/>
        <v>616600</v>
      </c>
      <c r="AW824" s="59">
        <f t="shared" si="180"/>
        <v>218100</v>
      </c>
      <c r="AX824" s="60">
        <f t="shared" si="169"/>
        <v>0.57902150436660715</v>
      </c>
      <c r="AY824" s="58"/>
    </row>
    <row r="825" spans="1:51" ht="47.25" x14ac:dyDescent="0.25">
      <c r="A825" s="45">
        <v>817</v>
      </c>
      <c r="B825" s="46" t="s">
        <v>3009</v>
      </c>
      <c r="C825" s="47" t="s">
        <v>3002</v>
      </c>
      <c r="D825" s="47" t="s">
        <v>467</v>
      </c>
      <c r="E825" s="48" t="s">
        <v>3010</v>
      </c>
      <c r="F825" s="49" t="s">
        <v>3011</v>
      </c>
      <c r="G825" s="49" t="s">
        <v>3011</v>
      </c>
      <c r="H825" s="50" t="s">
        <v>3011</v>
      </c>
      <c r="I825" s="46" t="s">
        <v>499</v>
      </c>
      <c r="J825" s="46">
        <v>175</v>
      </c>
      <c r="K825" s="49">
        <v>175</v>
      </c>
      <c r="L825" s="49" t="s">
        <v>3005</v>
      </c>
      <c r="M825" s="51">
        <v>739000</v>
      </c>
      <c r="N825" s="51">
        <f t="shared" si="177"/>
        <v>108000</v>
      </c>
      <c r="O825" s="51">
        <v>108000</v>
      </c>
      <c r="P825" s="51">
        <v>847000</v>
      </c>
      <c r="Q825" s="51">
        <f t="shared" si="178"/>
        <v>140400</v>
      </c>
      <c r="R825" s="52">
        <f t="shared" si="179"/>
        <v>879400</v>
      </c>
      <c r="S825" s="53">
        <v>879400</v>
      </c>
      <c r="T825" s="54">
        <v>0</v>
      </c>
      <c r="U825" s="55" t="s">
        <v>471</v>
      </c>
      <c r="V825" s="55" t="s">
        <v>2524</v>
      </c>
      <c r="W825" s="55" t="s">
        <v>173</v>
      </c>
      <c r="X825" s="56">
        <v>43294</v>
      </c>
      <c r="Y825" s="57" t="s">
        <v>7688</v>
      </c>
      <c r="Z825" s="57"/>
      <c r="AA825" s="58"/>
      <c r="AB825" s="58"/>
      <c r="AC825" s="58"/>
      <c r="AD825" s="58"/>
      <c r="AE825" s="58"/>
      <c r="AF825" s="58"/>
      <c r="AG825" s="58">
        <v>2080000</v>
      </c>
      <c r="AH825" s="58"/>
      <c r="AI825" s="58"/>
      <c r="AJ825" s="58"/>
      <c r="AK825" s="58"/>
      <c r="AL825" s="58"/>
      <c r="AM825" s="58"/>
      <c r="AN825" s="58"/>
      <c r="AO825" s="58"/>
      <c r="AP825" s="58"/>
      <c r="AQ825" s="58">
        <v>1221000</v>
      </c>
      <c r="AR825" s="59">
        <f t="shared" si="167"/>
        <v>2</v>
      </c>
      <c r="AS825" s="59">
        <f t="shared" si="168"/>
        <v>3301000</v>
      </c>
      <c r="AT825" s="58">
        <f t="shared" si="176"/>
        <v>1650500</v>
      </c>
      <c r="AU825" s="58">
        <f t="shared" si="170"/>
        <v>1221000</v>
      </c>
      <c r="AV825" s="59">
        <f t="shared" si="171"/>
        <v>771100</v>
      </c>
      <c r="AW825" s="59">
        <f t="shared" si="180"/>
        <v>341600</v>
      </c>
      <c r="AX825" s="60">
        <f t="shared" si="169"/>
        <v>0.87684785080736871</v>
      </c>
      <c r="AY825" s="58"/>
    </row>
    <row r="826" spans="1:51" ht="31.5" x14ac:dyDescent="0.25">
      <c r="A826" s="45">
        <v>886</v>
      </c>
      <c r="B826" s="46" t="s">
        <v>3224</v>
      </c>
      <c r="C826" s="47" t="s">
        <v>3220</v>
      </c>
      <c r="D826" s="47" t="s">
        <v>495</v>
      </c>
      <c r="E826" s="48" t="s">
        <v>3225</v>
      </c>
      <c r="F826" s="49" t="s">
        <v>3226</v>
      </c>
      <c r="G826" s="49" t="s">
        <v>3226</v>
      </c>
      <c r="H826" s="50" t="s">
        <v>3226</v>
      </c>
      <c r="I826" s="46" t="s">
        <v>497</v>
      </c>
      <c r="J826" s="46">
        <v>217</v>
      </c>
      <c r="K826" s="49">
        <v>217</v>
      </c>
      <c r="L826" s="49" t="s">
        <v>3223</v>
      </c>
      <c r="M826" s="51">
        <v>69500</v>
      </c>
      <c r="N826" s="51">
        <f t="shared" si="177"/>
        <v>24800</v>
      </c>
      <c r="O826" s="51">
        <v>24886.956521739099</v>
      </c>
      <c r="P826" s="51">
        <v>94300</v>
      </c>
      <c r="Q826" s="51">
        <f t="shared" si="178"/>
        <v>32353.043478260832</v>
      </c>
      <c r="R826" s="52">
        <f t="shared" si="179"/>
        <v>101853.04347826084</v>
      </c>
      <c r="S826" s="53">
        <v>101800</v>
      </c>
      <c r="T826" s="54" t="s">
        <v>2877</v>
      </c>
      <c r="U826" s="55" t="s">
        <v>26</v>
      </c>
      <c r="V826" s="55" t="s">
        <v>2524</v>
      </c>
      <c r="W826" s="55" t="s">
        <v>27</v>
      </c>
      <c r="X826" s="56">
        <v>43294</v>
      </c>
      <c r="Y826" s="57" t="s">
        <v>7688</v>
      </c>
      <c r="Z826" s="57"/>
      <c r="AA826" s="58"/>
      <c r="AB826" s="58"/>
      <c r="AC826" s="58"/>
      <c r="AD826" s="58"/>
      <c r="AE826" s="58"/>
      <c r="AF826" s="58"/>
      <c r="AG826" s="58"/>
      <c r="AH826" s="58"/>
      <c r="AI826" s="58"/>
      <c r="AJ826" s="58">
        <v>108120</v>
      </c>
      <c r="AK826" s="58"/>
      <c r="AL826" s="58"/>
      <c r="AM826" s="58"/>
      <c r="AN826" s="58"/>
      <c r="AO826" s="58"/>
      <c r="AP826" s="58"/>
      <c r="AQ826" s="58">
        <v>128000</v>
      </c>
      <c r="AR826" s="59">
        <f t="shared" si="167"/>
        <v>2</v>
      </c>
      <c r="AS826" s="59">
        <f t="shared" si="168"/>
        <v>236120</v>
      </c>
      <c r="AT826" s="58">
        <f t="shared" si="176"/>
        <v>118100</v>
      </c>
      <c r="AU826" s="58">
        <f t="shared" si="170"/>
        <v>108120</v>
      </c>
      <c r="AV826" s="59">
        <f t="shared" si="171"/>
        <v>16300</v>
      </c>
      <c r="AW826" s="59">
        <f t="shared" si="180"/>
        <v>6320</v>
      </c>
      <c r="AX826" s="60">
        <f t="shared" si="169"/>
        <v>0.16011787819253431</v>
      </c>
      <c r="AY826" s="58"/>
    </row>
    <row r="827" spans="1:51" ht="31.5" x14ac:dyDescent="0.25">
      <c r="A827" s="45">
        <v>890</v>
      </c>
      <c r="B827" s="46" t="s">
        <v>3237</v>
      </c>
      <c r="C827" s="47" t="s">
        <v>3231</v>
      </c>
      <c r="D827" s="47" t="s">
        <v>496</v>
      </c>
      <c r="E827" s="48" t="s">
        <v>3238</v>
      </c>
      <c r="F827" s="49" t="s">
        <v>3239</v>
      </c>
      <c r="G827" s="49" t="s">
        <v>3239</v>
      </c>
      <c r="H827" s="50" t="s">
        <v>3239</v>
      </c>
      <c r="I827" s="46" t="s">
        <v>497</v>
      </c>
      <c r="J827" s="46">
        <v>218</v>
      </c>
      <c r="K827" s="49">
        <v>218</v>
      </c>
      <c r="L827" s="49" t="s">
        <v>3234</v>
      </c>
      <c r="M827" s="51">
        <v>64000</v>
      </c>
      <c r="N827" s="51">
        <f t="shared" si="177"/>
        <v>21900</v>
      </c>
      <c r="O827" s="51">
        <v>21913.043478260901</v>
      </c>
      <c r="P827" s="51">
        <v>85900</v>
      </c>
      <c r="Q827" s="51">
        <f t="shared" si="178"/>
        <v>28486.956521739172</v>
      </c>
      <c r="R827" s="52">
        <f t="shared" si="179"/>
        <v>92486.956521739165</v>
      </c>
      <c r="S827" s="53">
        <v>92400</v>
      </c>
      <c r="T827" s="54" t="s">
        <v>2877</v>
      </c>
      <c r="U827" s="55" t="s">
        <v>476</v>
      </c>
      <c r="V827" s="55" t="s">
        <v>2524</v>
      </c>
      <c r="W827" s="55" t="s">
        <v>173</v>
      </c>
      <c r="X827" s="56">
        <v>43294</v>
      </c>
      <c r="Y827" s="57" t="s">
        <v>7688</v>
      </c>
      <c r="Z827" s="57"/>
      <c r="AA827" s="58"/>
      <c r="AB827" s="58"/>
      <c r="AC827" s="58"/>
      <c r="AD827" s="58"/>
      <c r="AE827" s="58"/>
      <c r="AF827" s="58"/>
      <c r="AG827" s="58"/>
      <c r="AH827" s="58"/>
      <c r="AI827" s="58"/>
      <c r="AJ827" s="58"/>
      <c r="AK827" s="58"/>
      <c r="AL827" s="58"/>
      <c r="AM827" s="58"/>
      <c r="AN827" s="58"/>
      <c r="AO827" s="58"/>
      <c r="AP827" s="58"/>
      <c r="AQ827" s="58"/>
      <c r="AR827" s="59">
        <f t="shared" si="167"/>
        <v>0</v>
      </c>
      <c r="AS827" s="59">
        <f t="shared" si="168"/>
        <v>0</v>
      </c>
      <c r="AT827" s="58"/>
      <c r="AU827" s="58">
        <f t="shared" si="170"/>
        <v>0</v>
      </c>
      <c r="AV827" s="59">
        <f t="shared" si="171"/>
        <v>-92400</v>
      </c>
      <c r="AW827" s="59">
        <f t="shared" si="180"/>
        <v>-92400</v>
      </c>
      <c r="AX827" s="60">
        <f t="shared" si="169"/>
        <v>-1</v>
      </c>
      <c r="AY827" s="58"/>
    </row>
    <row r="828" spans="1:51" x14ac:dyDescent="0.25">
      <c r="A828" s="45">
        <v>972</v>
      </c>
      <c r="B828" s="46" t="s">
        <v>3488</v>
      </c>
      <c r="C828" s="47" t="s">
        <v>3478</v>
      </c>
      <c r="D828" s="47" t="s">
        <v>495</v>
      </c>
      <c r="E828" s="48" t="s">
        <v>3489</v>
      </c>
      <c r="F828" s="49" t="s">
        <v>3487</v>
      </c>
      <c r="G828" s="49" t="s">
        <v>3487</v>
      </c>
      <c r="H828" s="50" t="s">
        <v>3487</v>
      </c>
      <c r="I828" s="46" t="s">
        <v>497</v>
      </c>
      <c r="J828" s="46">
        <v>286</v>
      </c>
      <c r="K828" s="49">
        <v>286</v>
      </c>
      <c r="L828" s="49" t="s">
        <v>3481</v>
      </c>
      <c r="M828" s="51">
        <v>25200</v>
      </c>
      <c r="N828" s="51">
        <f t="shared" si="177"/>
        <v>5900</v>
      </c>
      <c r="O828" s="51">
        <v>5947.8260869565202</v>
      </c>
      <c r="P828" s="51">
        <v>31100</v>
      </c>
      <c r="Q828" s="51">
        <f t="shared" si="178"/>
        <v>7732.1739130434762</v>
      </c>
      <c r="R828" s="52">
        <f t="shared" si="179"/>
        <v>32932.173913043473</v>
      </c>
      <c r="S828" s="53">
        <v>32900</v>
      </c>
      <c r="T828" s="54">
        <v>0</v>
      </c>
      <c r="U828" s="55" t="s">
        <v>26</v>
      </c>
      <c r="V828" s="55" t="s">
        <v>2524</v>
      </c>
      <c r="W828" s="55" t="s">
        <v>1759</v>
      </c>
      <c r="X828" s="56">
        <v>43320</v>
      </c>
      <c r="Y828" s="57" t="s">
        <v>7688</v>
      </c>
      <c r="Z828" s="57"/>
      <c r="AA828" s="58"/>
      <c r="AB828" s="58"/>
      <c r="AC828" s="58"/>
      <c r="AD828" s="58"/>
      <c r="AE828" s="58"/>
      <c r="AF828" s="58"/>
      <c r="AG828" s="58"/>
      <c r="AH828" s="58"/>
      <c r="AI828" s="58"/>
      <c r="AJ828" s="58">
        <v>36120</v>
      </c>
      <c r="AK828" s="58"/>
      <c r="AL828" s="58"/>
      <c r="AM828" s="58"/>
      <c r="AN828" s="58"/>
      <c r="AO828" s="58"/>
      <c r="AP828" s="58"/>
      <c r="AQ828" s="58">
        <v>44000</v>
      </c>
      <c r="AR828" s="59">
        <f t="shared" si="167"/>
        <v>2</v>
      </c>
      <c r="AS828" s="59">
        <f t="shared" si="168"/>
        <v>80120</v>
      </c>
      <c r="AT828" s="58">
        <f>ROUND(AS828/AR828,-2)</f>
        <v>40100</v>
      </c>
      <c r="AU828" s="58">
        <f t="shared" si="170"/>
        <v>36120</v>
      </c>
      <c r="AV828" s="59">
        <f t="shared" si="171"/>
        <v>7200</v>
      </c>
      <c r="AW828" s="59">
        <f t="shared" si="180"/>
        <v>3220</v>
      </c>
      <c r="AX828" s="60">
        <f t="shared" si="169"/>
        <v>0.21884498480243164</v>
      </c>
      <c r="AY828" s="58"/>
    </row>
    <row r="829" spans="1:51" x14ac:dyDescent="0.25">
      <c r="A829" s="45">
        <v>991</v>
      </c>
      <c r="B829" s="46" t="s">
        <v>45</v>
      </c>
      <c r="C829" s="47" t="s">
        <v>32</v>
      </c>
      <c r="D829" s="47" t="s">
        <v>2020</v>
      </c>
      <c r="E829" s="48" t="s">
        <v>46</v>
      </c>
      <c r="F829" s="49" t="s">
        <v>36</v>
      </c>
      <c r="G829" s="49" t="s">
        <v>36</v>
      </c>
      <c r="H829" s="50" t="s">
        <v>36</v>
      </c>
      <c r="I829" s="46" t="s">
        <v>28</v>
      </c>
      <c r="J829" s="46">
        <v>425</v>
      </c>
      <c r="K829" s="49">
        <v>425</v>
      </c>
      <c r="L829" s="49" t="s">
        <v>33</v>
      </c>
      <c r="M829" s="51">
        <v>3407000</v>
      </c>
      <c r="N829" s="51">
        <f t="shared" si="177"/>
        <v>997000</v>
      </c>
      <c r="O829" s="51">
        <v>997043.47826086998</v>
      </c>
      <c r="P829" s="51">
        <v>4404000</v>
      </c>
      <c r="Q829" s="51">
        <f t="shared" si="178"/>
        <v>1296156.5217391308</v>
      </c>
      <c r="R829" s="52">
        <f t="shared" si="179"/>
        <v>4703156.5217391308</v>
      </c>
      <c r="S829" s="53">
        <v>4703100</v>
      </c>
      <c r="T829" s="54" t="s">
        <v>3259</v>
      </c>
      <c r="U829" s="55" t="s">
        <v>441</v>
      </c>
      <c r="V829" s="55" t="s">
        <v>2524</v>
      </c>
      <c r="W829" s="55" t="s">
        <v>29</v>
      </c>
      <c r="X829" s="56">
        <v>43294</v>
      </c>
      <c r="Y829" s="57" t="s">
        <v>7688</v>
      </c>
      <c r="Z829" s="57"/>
      <c r="AA829" s="58"/>
      <c r="AB829" s="58"/>
      <c r="AC829" s="58"/>
      <c r="AD829" s="58"/>
      <c r="AE829" s="58"/>
      <c r="AF829" s="58"/>
      <c r="AG829" s="58"/>
      <c r="AH829" s="58"/>
      <c r="AI829" s="58"/>
      <c r="AJ829" s="58"/>
      <c r="AK829" s="58"/>
      <c r="AL829" s="58"/>
      <c r="AM829" s="58"/>
      <c r="AN829" s="58"/>
      <c r="AO829" s="58"/>
      <c r="AP829" s="58"/>
      <c r="AQ829" s="58">
        <v>6066000</v>
      </c>
      <c r="AR829" s="59">
        <f t="shared" si="167"/>
        <v>1</v>
      </c>
      <c r="AS829" s="59">
        <f t="shared" si="168"/>
        <v>6066000</v>
      </c>
      <c r="AT829" s="58">
        <f>ROUND(AS829/AR829,-2)</f>
        <v>6066000</v>
      </c>
      <c r="AU829" s="58">
        <f t="shared" si="170"/>
        <v>6066000</v>
      </c>
      <c r="AV829" s="59">
        <f t="shared" si="171"/>
        <v>1362900</v>
      </c>
      <c r="AW829" s="59">
        <f t="shared" si="180"/>
        <v>1362900</v>
      </c>
      <c r="AX829" s="60">
        <f t="shared" si="169"/>
        <v>0.2897875869107609</v>
      </c>
      <c r="AY829" s="58"/>
    </row>
    <row r="830" spans="1:51" ht="31.5" x14ac:dyDescent="0.25">
      <c r="A830" s="45">
        <v>994</v>
      </c>
      <c r="B830" s="46" t="s">
        <v>3561</v>
      </c>
      <c r="C830" s="47" t="s">
        <v>3559</v>
      </c>
      <c r="D830" s="47" t="s">
        <v>2678</v>
      </c>
      <c r="E830" s="48" t="s">
        <v>3562</v>
      </c>
      <c r="F830" s="49" t="s">
        <v>3563</v>
      </c>
      <c r="G830" s="49" t="s">
        <v>3563</v>
      </c>
      <c r="H830" s="50" t="s">
        <v>3563</v>
      </c>
      <c r="I830" s="46" t="s">
        <v>28</v>
      </c>
      <c r="J830" s="46">
        <v>428</v>
      </c>
      <c r="K830" s="49">
        <v>428</v>
      </c>
      <c r="L830" s="49" t="s">
        <v>3560</v>
      </c>
      <c r="M830" s="51">
        <v>3500000</v>
      </c>
      <c r="N830" s="51">
        <f t="shared" si="177"/>
        <v>986000</v>
      </c>
      <c r="O830" s="51">
        <v>986086.95652173902</v>
      </c>
      <c r="P830" s="51">
        <v>4486000</v>
      </c>
      <c r="Q830" s="51">
        <f t="shared" si="178"/>
        <v>1281913.0434782607</v>
      </c>
      <c r="R830" s="52">
        <f t="shared" si="179"/>
        <v>4781913.0434782607</v>
      </c>
      <c r="S830" s="53">
        <v>4781900</v>
      </c>
      <c r="T830" s="54" t="s">
        <v>3259</v>
      </c>
      <c r="U830" s="55" t="s">
        <v>441</v>
      </c>
      <c r="V830" s="55" t="s">
        <v>2524</v>
      </c>
      <c r="W830" s="55" t="s">
        <v>196</v>
      </c>
      <c r="X830" s="56">
        <v>43294</v>
      </c>
      <c r="Y830" s="57" t="s">
        <v>7688</v>
      </c>
      <c r="Z830" s="57"/>
      <c r="AA830" s="58"/>
      <c r="AB830" s="58"/>
      <c r="AC830" s="58"/>
      <c r="AD830" s="58"/>
      <c r="AE830" s="58"/>
      <c r="AF830" s="58"/>
      <c r="AG830" s="58"/>
      <c r="AH830" s="58">
        <v>12949000</v>
      </c>
      <c r="AI830" s="58"/>
      <c r="AJ830" s="58"/>
      <c r="AK830" s="58"/>
      <c r="AL830" s="58"/>
      <c r="AM830" s="58"/>
      <c r="AN830" s="58"/>
      <c r="AO830" s="58"/>
      <c r="AP830" s="58"/>
      <c r="AQ830" s="58">
        <v>6195000</v>
      </c>
      <c r="AR830" s="59">
        <f t="shared" si="167"/>
        <v>2</v>
      </c>
      <c r="AS830" s="59">
        <f t="shared" si="168"/>
        <v>19144000</v>
      </c>
      <c r="AT830" s="58">
        <f>ROUND(AS830/AR830,-2)</f>
        <v>9572000</v>
      </c>
      <c r="AU830" s="58">
        <f t="shared" si="170"/>
        <v>6195000</v>
      </c>
      <c r="AV830" s="59">
        <f t="shared" si="171"/>
        <v>4790100</v>
      </c>
      <c r="AW830" s="59">
        <f t="shared" si="180"/>
        <v>1413100</v>
      </c>
      <c r="AX830" s="60">
        <f t="shared" si="169"/>
        <v>1.0017147995566615</v>
      </c>
      <c r="AY830" s="58"/>
    </row>
    <row r="831" spans="1:51" ht="31.5" x14ac:dyDescent="0.25">
      <c r="A831" s="45">
        <v>997</v>
      </c>
      <c r="B831" s="46" t="s">
        <v>3570</v>
      </c>
      <c r="C831" s="47" t="s">
        <v>3568</v>
      </c>
      <c r="D831" s="47" t="s">
        <v>2678</v>
      </c>
      <c r="E831" s="48" t="s">
        <v>3571</v>
      </c>
      <c r="F831" s="49" t="s">
        <v>3572</v>
      </c>
      <c r="G831" s="49" t="s">
        <v>3572</v>
      </c>
      <c r="H831" s="50" t="s">
        <v>3572</v>
      </c>
      <c r="I831" s="46" t="s">
        <v>21</v>
      </c>
      <c r="J831" s="46">
        <v>429</v>
      </c>
      <c r="K831" s="49">
        <v>429</v>
      </c>
      <c r="L831" s="49" t="s">
        <v>3569</v>
      </c>
      <c r="M831" s="51">
        <v>3424000</v>
      </c>
      <c r="N831" s="51">
        <f t="shared" si="177"/>
        <v>901000</v>
      </c>
      <c r="O831" s="51">
        <v>901565.21739130397</v>
      </c>
      <c r="P831" s="51">
        <v>4325000</v>
      </c>
      <c r="Q831" s="51">
        <f t="shared" si="178"/>
        <v>1172034.7826086953</v>
      </c>
      <c r="R831" s="52">
        <f t="shared" si="179"/>
        <v>4596034.7826086953</v>
      </c>
      <c r="S831" s="53">
        <v>4596000</v>
      </c>
      <c r="T831" s="54" t="s">
        <v>3259</v>
      </c>
      <c r="U831" s="55" t="s">
        <v>441</v>
      </c>
      <c r="V831" s="55" t="s">
        <v>2524</v>
      </c>
      <c r="W831" s="55" t="s">
        <v>29</v>
      </c>
      <c r="X831" s="56">
        <v>43294</v>
      </c>
      <c r="Y831" s="57" t="s">
        <v>7688</v>
      </c>
      <c r="Z831" s="57"/>
      <c r="AA831" s="58"/>
      <c r="AB831" s="58"/>
      <c r="AC831" s="58"/>
      <c r="AD831" s="58"/>
      <c r="AE831" s="58"/>
      <c r="AF831" s="58"/>
      <c r="AG831" s="58"/>
      <c r="AH831" s="58"/>
      <c r="AI831" s="58"/>
      <c r="AJ831" s="58"/>
      <c r="AK831" s="58"/>
      <c r="AL831" s="58"/>
      <c r="AM831" s="58"/>
      <c r="AN831" s="58"/>
      <c r="AO831" s="58"/>
      <c r="AP831" s="58"/>
      <c r="AQ831" s="58">
        <v>6000000</v>
      </c>
      <c r="AR831" s="59">
        <f t="shared" si="167"/>
        <v>1</v>
      </c>
      <c r="AS831" s="59">
        <f t="shared" si="168"/>
        <v>6000000</v>
      </c>
      <c r="AT831" s="58">
        <f>ROUND(AS831/AR831,-2)</f>
        <v>6000000</v>
      </c>
      <c r="AU831" s="58">
        <f t="shared" si="170"/>
        <v>6000000</v>
      </c>
      <c r="AV831" s="59">
        <f t="shared" si="171"/>
        <v>1404000</v>
      </c>
      <c r="AW831" s="59">
        <f t="shared" si="180"/>
        <v>1404000</v>
      </c>
      <c r="AX831" s="60">
        <f t="shared" si="169"/>
        <v>0.30548302872062671</v>
      </c>
      <c r="AY831" s="58"/>
    </row>
    <row r="832" spans="1:51" ht="31.5" x14ac:dyDescent="0.25">
      <c r="A832" s="45">
        <v>998</v>
      </c>
      <c r="B832" s="46" t="s">
        <v>3573</v>
      </c>
      <c r="C832" s="47" t="s">
        <v>3568</v>
      </c>
      <c r="D832" s="47" t="s">
        <v>2678</v>
      </c>
      <c r="E832" s="48" t="s">
        <v>3574</v>
      </c>
      <c r="F832" s="49" t="s">
        <v>3575</v>
      </c>
      <c r="G832" s="49" t="s">
        <v>3575</v>
      </c>
      <c r="H832" s="50" t="s">
        <v>3575</v>
      </c>
      <c r="I832" s="46" t="s">
        <v>21</v>
      </c>
      <c r="J832" s="46">
        <v>429</v>
      </c>
      <c r="K832" s="49">
        <v>429</v>
      </c>
      <c r="L832" s="49" t="s">
        <v>3569</v>
      </c>
      <c r="M832" s="51">
        <v>3424000</v>
      </c>
      <c r="N832" s="51">
        <f t="shared" si="177"/>
        <v>901000</v>
      </c>
      <c r="O832" s="51">
        <v>901565.21739130397</v>
      </c>
      <c r="P832" s="51">
        <v>4325000</v>
      </c>
      <c r="Q832" s="51">
        <f t="shared" si="178"/>
        <v>1172034.7826086953</v>
      </c>
      <c r="R832" s="52">
        <f t="shared" si="179"/>
        <v>4596034.7826086953</v>
      </c>
      <c r="S832" s="53">
        <v>4596000</v>
      </c>
      <c r="T832" s="54" t="s">
        <v>3259</v>
      </c>
      <c r="U832" s="55" t="s">
        <v>441</v>
      </c>
      <c r="V832" s="55" t="s">
        <v>2524</v>
      </c>
      <c r="W832" s="55" t="s">
        <v>196</v>
      </c>
      <c r="X832" s="56">
        <v>43294</v>
      </c>
      <c r="Y832" s="57" t="s">
        <v>7688</v>
      </c>
      <c r="Z832" s="57"/>
      <c r="AA832" s="58"/>
      <c r="AB832" s="58"/>
      <c r="AC832" s="58"/>
      <c r="AD832" s="58"/>
      <c r="AE832" s="58"/>
      <c r="AF832" s="58"/>
      <c r="AG832" s="58"/>
      <c r="AH832" s="58"/>
      <c r="AI832" s="58"/>
      <c r="AJ832" s="58"/>
      <c r="AK832" s="58"/>
      <c r="AL832" s="58"/>
      <c r="AM832" s="58"/>
      <c r="AN832" s="58"/>
      <c r="AO832" s="58"/>
      <c r="AP832" s="58"/>
      <c r="AQ832" s="58">
        <v>6000000</v>
      </c>
      <c r="AR832" s="59">
        <f t="shared" si="167"/>
        <v>1</v>
      </c>
      <c r="AS832" s="59">
        <f t="shared" si="168"/>
        <v>6000000</v>
      </c>
      <c r="AT832" s="58">
        <f>ROUND(AS832/AR832,-2)</f>
        <v>6000000</v>
      </c>
      <c r="AU832" s="58">
        <f t="shared" si="170"/>
        <v>6000000</v>
      </c>
      <c r="AV832" s="59">
        <f t="shared" si="171"/>
        <v>1404000</v>
      </c>
      <c r="AW832" s="59">
        <f t="shared" si="180"/>
        <v>1404000</v>
      </c>
      <c r="AX832" s="60">
        <f t="shared" si="169"/>
        <v>0.30548302872062671</v>
      </c>
      <c r="AY832" s="58"/>
    </row>
    <row r="833" spans="1:51" ht="31.5" x14ac:dyDescent="0.25">
      <c r="A833" s="45">
        <v>1010</v>
      </c>
      <c r="B833" s="46" t="s">
        <v>72</v>
      </c>
      <c r="C833" s="47" t="s">
        <v>70</v>
      </c>
      <c r="D833" s="47" t="s">
        <v>496</v>
      </c>
      <c r="E833" s="48" t="s">
        <v>73</v>
      </c>
      <c r="F833" s="49" t="s">
        <v>74</v>
      </c>
      <c r="G833" s="49" t="s">
        <v>74</v>
      </c>
      <c r="H833" s="50" t="s">
        <v>74</v>
      </c>
      <c r="I833" s="46" t="s">
        <v>25</v>
      </c>
      <c r="J833" s="46">
        <v>433</v>
      </c>
      <c r="K833" s="49">
        <v>433</v>
      </c>
      <c r="L833" s="49" t="s">
        <v>71</v>
      </c>
      <c r="M833" s="51">
        <v>4286000</v>
      </c>
      <c r="N833" s="51">
        <f t="shared" si="177"/>
        <v>1231000</v>
      </c>
      <c r="O833" s="51">
        <v>1231826.0869565201</v>
      </c>
      <c r="P833" s="51">
        <v>5517000</v>
      </c>
      <c r="Q833" s="51">
        <f t="shared" si="178"/>
        <v>1601373.9130434762</v>
      </c>
      <c r="R833" s="52">
        <f t="shared" si="179"/>
        <v>5887373.9130434766</v>
      </c>
      <c r="S833" s="53">
        <v>5887300</v>
      </c>
      <c r="T833" s="54" t="s">
        <v>3259</v>
      </c>
      <c r="U833" s="55" t="s">
        <v>441</v>
      </c>
      <c r="V833" s="55" t="s">
        <v>2524</v>
      </c>
      <c r="W833" s="55" t="s">
        <v>29</v>
      </c>
      <c r="X833" s="56">
        <v>43294</v>
      </c>
      <c r="Y833" s="57" t="s">
        <v>7688</v>
      </c>
      <c r="Z833" s="57"/>
      <c r="AA833" s="58"/>
      <c r="AB833" s="58"/>
      <c r="AC833" s="58"/>
      <c r="AD833" s="58"/>
      <c r="AE833" s="58"/>
      <c r="AF833" s="58"/>
      <c r="AG833" s="58"/>
      <c r="AH833" s="58"/>
      <c r="AI833" s="58"/>
      <c r="AJ833" s="58"/>
      <c r="AK833" s="58"/>
      <c r="AL833" s="58"/>
      <c r="AM833" s="58"/>
      <c r="AN833" s="58"/>
      <c r="AO833" s="58"/>
      <c r="AP833" s="58"/>
      <c r="AQ833" s="58"/>
      <c r="AR833" s="59">
        <f t="shared" si="167"/>
        <v>0</v>
      </c>
      <c r="AS833" s="59">
        <f t="shared" si="168"/>
        <v>0</v>
      </c>
      <c r="AT833" s="58"/>
      <c r="AU833" s="58">
        <f t="shared" si="170"/>
        <v>0</v>
      </c>
      <c r="AV833" s="59">
        <f t="shared" si="171"/>
        <v>-5887300</v>
      </c>
      <c r="AW833" s="59">
        <f t="shared" si="180"/>
        <v>-5887300</v>
      </c>
      <c r="AX833" s="60">
        <f t="shared" si="169"/>
        <v>-1</v>
      </c>
      <c r="AY833" s="58"/>
    </row>
    <row r="834" spans="1:51" x14ac:dyDescent="0.25">
      <c r="A834" s="45">
        <v>1013</v>
      </c>
      <c r="B834" s="46" t="s">
        <v>83</v>
      </c>
      <c r="C834" s="47" t="s">
        <v>78</v>
      </c>
      <c r="D834" s="47" t="s">
        <v>1383</v>
      </c>
      <c r="E834" s="48" t="s">
        <v>84</v>
      </c>
      <c r="F834" s="49" t="s">
        <v>80</v>
      </c>
      <c r="G834" s="49" t="s">
        <v>80</v>
      </c>
      <c r="H834" s="50" t="s">
        <v>80</v>
      </c>
      <c r="I834" s="46"/>
      <c r="J834" s="46">
        <v>434</v>
      </c>
      <c r="K834" s="49">
        <v>434</v>
      </c>
      <c r="L834" s="49" t="s">
        <v>81</v>
      </c>
      <c r="M834" s="51">
        <v>4197000</v>
      </c>
      <c r="N834" s="51">
        <f t="shared" si="177"/>
        <v>1494000</v>
      </c>
      <c r="O834" s="51">
        <v>1494782.60869565</v>
      </c>
      <c r="P834" s="51">
        <v>5691000</v>
      </c>
      <c r="Q834" s="51">
        <f t="shared" si="178"/>
        <v>1943217.3913043449</v>
      </c>
      <c r="R834" s="52">
        <f t="shared" si="179"/>
        <v>6140217.3913043449</v>
      </c>
      <c r="S834" s="53">
        <v>6140200</v>
      </c>
      <c r="T834" s="54" t="s">
        <v>3259</v>
      </c>
      <c r="U834" s="55" t="s">
        <v>441</v>
      </c>
      <c r="V834" s="55" t="s">
        <v>2524</v>
      </c>
      <c r="W834" s="55" t="s">
        <v>173</v>
      </c>
      <c r="X834" s="56">
        <v>43294</v>
      </c>
      <c r="Y834" s="57" t="s">
        <v>7688</v>
      </c>
      <c r="Z834" s="57"/>
      <c r="AA834" s="58"/>
      <c r="AB834" s="58"/>
      <c r="AC834" s="58"/>
      <c r="AD834" s="58"/>
      <c r="AE834" s="58"/>
      <c r="AF834" s="58"/>
      <c r="AG834" s="58"/>
      <c r="AH834" s="58"/>
      <c r="AI834" s="58"/>
      <c r="AJ834" s="58"/>
      <c r="AK834" s="58"/>
      <c r="AL834" s="58"/>
      <c r="AM834" s="58"/>
      <c r="AN834" s="58"/>
      <c r="AO834" s="58"/>
      <c r="AP834" s="58"/>
      <c r="AQ834" s="58">
        <v>7728000</v>
      </c>
      <c r="AR834" s="59">
        <f t="shared" si="167"/>
        <v>1</v>
      </c>
      <c r="AS834" s="59">
        <f t="shared" si="168"/>
        <v>7728000</v>
      </c>
      <c r="AT834" s="58">
        <f>ROUND(AS834/AR834,-2)</f>
        <v>7728000</v>
      </c>
      <c r="AU834" s="58">
        <f t="shared" si="170"/>
        <v>7728000</v>
      </c>
      <c r="AV834" s="59">
        <f t="shared" si="171"/>
        <v>1587800</v>
      </c>
      <c r="AW834" s="59">
        <f t="shared" si="180"/>
        <v>1587800</v>
      </c>
      <c r="AX834" s="60">
        <f t="shared" si="169"/>
        <v>0.25859092537702355</v>
      </c>
      <c r="AY834" s="58"/>
    </row>
    <row r="835" spans="1:51" ht="31.5" x14ac:dyDescent="0.25">
      <c r="A835" s="45">
        <v>1015</v>
      </c>
      <c r="B835" s="46" t="s">
        <v>85</v>
      </c>
      <c r="C835" s="47" t="s">
        <v>86</v>
      </c>
      <c r="D835" s="47" t="s">
        <v>496</v>
      </c>
      <c r="E835" s="48" t="s">
        <v>87</v>
      </c>
      <c r="F835" s="49" t="s">
        <v>88</v>
      </c>
      <c r="G835" s="49" t="s">
        <v>88</v>
      </c>
      <c r="H835" s="50" t="s">
        <v>88</v>
      </c>
      <c r="I835" s="46" t="s">
        <v>25</v>
      </c>
      <c r="J835" s="46">
        <v>435</v>
      </c>
      <c r="K835" s="49">
        <v>435</v>
      </c>
      <c r="L835" s="49" t="s">
        <v>89</v>
      </c>
      <c r="M835" s="51">
        <v>3749000</v>
      </c>
      <c r="N835" s="51">
        <f t="shared" si="177"/>
        <v>986000</v>
      </c>
      <c r="O835" s="51">
        <v>986086.95652173902</v>
      </c>
      <c r="P835" s="51">
        <v>4735000</v>
      </c>
      <c r="Q835" s="51">
        <f t="shared" si="178"/>
        <v>1281913.0434782607</v>
      </c>
      <c r="R835" s="52">
        <f t="shared" si="179"/>
        <v>5030913.0434782607</v>
      </c>
      <c r="S835" s="53">
        <v>5030900</v>
      </c>
      <c r="T835" s="54" t="s">
        <v>3259</v>
      </c>
      <c r="U835" s="55" t="s">
        <v>441</v>
      </c>
      <c r="V835" s="55" t="s">
        <v>2524</v>
      </c>
      <c r="W835" s="55" t="s">
        <v>173</v>
      </c>
      <c r="X835" s="56">
        <v>43294</v>
      </c>
      <c r="Y835" s="57" t="s">
        <v>7688</v>
      </c>
      <c r="Z835" s="57"/>
      <c r="AA835" s="58"/>
      <c r="AB835" s="58"/>
      <c r="AC835" s="58"/>
      <c r="AD835" s="58"/>
      <c r="AE835" s="58"/>
      <c r="AF835" s="58"/>
      <c r="AG835" s="58"/>
      <c r="AH835" s="58"/>
      <c r="AI835" s="58"/>
      <c r="AJ835" s="58"/>
      <c r="AK835" s="58"/>
      <c r="AL835" s="58"/>
      <c r="AM835" s="58"/>
      <c r="AN835" s="58"/>
      <c r="AO835" s="58"/>
      <c r="AP835" s="58"/>
      <c r="AQ835" s="58"/>
      <c r="AR835" s="59">
        <f t="shared" si="167"/>
        <v>0</v>
      </c>
      <c r="AS835" s="59">
        <f t="shared" si="168"/>
        <v>0</v>
      </c>
      <c r="AT835" s="58"/>
      <c r="AU835" s="58">
        <f t="shared" si="170"/>
        <v>0</v>
      </c>
      <c r="AV835" s="59">
        <f t="shared" si="171"/>
        <v>-5030900</v>
      </c>
      <c r="AW835" s="59">
        <f t="shared" si="180"/>
        <v>-5030900</v>
      </c>
      <c r="AX835" s="60">
        <f t="shared" si="169"/>
        <v>-1</v>
      </c>
      <c r="AY835" s="58"/>
    </row>
    <row r="836" spans="1:51" ht="47.25" x14ac:dyDescent="0.25">
      <c r="A836" s="45">
        <v>1016</v>
      </c>
      <c r="B836" s="46" t="s">
        <v>97</v>
      </c>
      <c r="C836" s="47" t="s">
        <v>95</v>
      </c>
      <c r="D836" s="47" t="s">
        <v>496</v>
      </c>
      <c r="E836" s="48" t="s">
        <v>98</v>
      </c>
      <c r="F836" s="49" t="s">
        <v>99</v>
      </c>
      <c r="G836" s="49" t="s">
        <v>99</v>
      </c>
      <c r="H836" s="50" t="s">
        <v>99</v>
      </c>
      <c r="I836" s="46" t="s">
        <v>25</v>
      </c>
      <c r="J836" s="46">
        <v>438</v>
      </c>
      <c r="K836" s="49">
        <v>438</v>
      </c>
      <c r="L836" s="49" t="s">
        <v>96</v>
      </c>
      <c r="M836" s="51">
        <v>3590000</v>
      </c>
      <c r="N836" s="51">
        <f t="shared" si="177"/>
        <v>997000</v>
      </c>
      <c r="O836" s="51">
        <v>997043.47826086998</v>
      </c>
      <c r="P836" s="51">
        <v>4587000</v>
      </c>
      <c r="Q836" s="51">
        <f t="shared" si="178"/>
        <v>1296156.5217391308</v>
      </c>
      <c r="R836" s="52">
        <f t="shared" si="179"/>
        <v>4886156.5217391308</v>
      </c>
      <c r="S836" s="53">
        <v>4886100</v>
      </c>
      <c r="T836" s="54" t="s">
        <v>3259</v>
      </c>
      <c r="U836" s="55" t="s">
        <v>441</v>
      </c>
      <c r="V836" s="55" t="s">
        <v>2524</v>
      </c>
      <c r="W836" s="55" t="s">
        <v>173</v>
      </c>
      <c r="X836" s="56">
        <v>43294</v>
      </c>
      <c r="Y836" s="57" t="s">
        <v>7688</v>
      </c>
      <c r="Z836" s="57"/>
      <c r="AA836" s="58"/>
      <c r="AB836" s="58"/>
      <c r="AC836" s="58"/>
      <c r="AD836" s="58"/>
      <c r="AE836" s="58"/>
      <c r="AF836" s="58"/>
      <c r="AG836" s="58"/>
      <c r="AH836" s="58"/>
      <c r="AI836" s="58"/>
      <c r="AJ836" s="58"/>
      <c r="AK836" s="58"/>
      <c r="AL836" s="58"/>
      <c r="AM836" s="58"/>
      <c r="AN836" s="58"/>
      <c r="AO836" s="58"/>
      <c r="AP836" s="58"/>
      <c r="AQ836" s="58"/>
      <c r="AR836" s="59">
        <f t="shared" ref="AR836:AR899" si="181">COUNT(AA836:AQ836)</f>
        <v>0</v>
      </c>
      <c r="AS836" s="59">
        <f t="shared" ref="AS836:AS899" si="182">SUM(AA836:AQ836)</f>
        <v>0</v>
      </c>
      <c r="AT836" s="58"/>
      <c r="AU836" s="58">
        <f t="shared" si="170"/>
        <v>0</v>
      </c>
      <c r="AV836" s="59">
        <f t="shared" si="171"/>
        <v>-4886100</v>
      </c>
      <c r="AW836" s="59">
        <f t="shared" si="180"/>
        <v>-4886100</v>
      </c>
      <c r="AX836" s="60">
        <f t="shared" ref="AX836:AX899" si="183">AT836/S836-100%</f>
        <v>-1</v>
      </c>
      <c r="AY836" s="58"/>
    </row>
    <row r="837" spans="1:51" ht="31.5" x14ac:dyDescent="0.25">
      <c r="A837" s="45">
        <v>1037</v>
      </c>
      <c r="B837" s="46" t="s">
        <v>166</v>
      </c>
      <c r="C837" s="47" t="s">
        <v>155</v>
      </c>
      <c r="D837" s="47" t="s">
        <v>2020</v>
      </c>
      <c r="E837" s="48" t="s">
        <v>167</v>
      </c>
      <c r="F837" s="49" t="s">
        <v>168</v>
      </c>
      <c r="G837" s="49" t="s">
        <v>168</v>
      </c>
      <c r="H837" s="50" t="s">
        <v>168</v>
      </c>
      <c r="I837" s="46" t="s">
        <v>21</v>
      </c>
      <c r="J837" s="46">
        <v>445</v>
      </c>
      <c r="K837" s="49">
        <v>445</v>
      </c>
      <c r="L837" s="49" t="s">
        <v>156</v>
      </c>
      <c r="M837" s="51">
        <v>1455000</v>
      </c>
      <c r="N837" s="51">
        <f t="shared" si="177"/>
        <v>358000</v>
      </c>
      <c r="O837" s="51">
        <v>358434.78260869603</v>
      </c>
      <c r="P837" s="51">
        <v>1813000</v>
      </c>
      <c r="Q837" s="51">
        <f t="shared" si="178"/>
        <v>465965.21739130485</v>
      </c>
      <c r="R837" s="52">
        <f t="shared" si="179"/>
        <v>1920965.2173913049</v>
      </c>
      <c r="S837" s="53">
        <v>1920900</v>
      </c>
      <c r="T837" s="54">
        <v>0</v>
      </c>
      <c r="U837" s="55" t="s">
        <v>22</v>
      </c>
      <c r="V837" s="55" t="s">
        <v>2524</v>
      </c>
      <c r="W837" s="55"/>
      <c r="X837" s="56"/>
      <c r="Y837" s="57" t="s">
        <v>7688</v>
      </c>
      <c r="Z837" s="57"/>
      <c r="AA837" s="58"/>
      <c r="AB837" s="58"/>
      <c r="AC837" s="58"/>
      <c r="AD837" s="58"/>
      <c r="AE837" s="58"/>
      <c r="AF837" s="58"/>
      <c r="AG837" s="58"/>
      <c r="AH837" s="58"/>
      <c r="AI837" s="58"/>
      <c r="AJ837" s="58"/>
      <c r="AK837" s="58"/>
      <c r="AL837" s="58"/>
      <c r="AM837" s="58">
        <v>7498000</v>
      </c>
      <c r="AN837" s="58"/>
      <c r="AO837" s="58"/>
      <c r="AP837" s="58"/>
      <c r="AQ837" s="58">
        <v>2526000</v>
      </c>
      <c r="AR837" s="59">
        <f t="shared" si="181"/>
        <v>2</v>
      </c>
      <c r="AS837" s="59">
        <f t="shared" si="182"/>
        <v>10024000</v>
      </c>
      <c r="AT837" s="58">
        <f t="shared" ref="AT837:AT846" si="184">ROUND(AS837/AR837,-2)</f>
        <v>5012000</v>
      </c>
      <c r="AU837" s="58">
        <f t="shared" si="170"/>
        <v>2526000</v>
      </c>
      <c r="AV837" s="59">
        <f t="shared" si="171"/>
        <v>3091100</v>
      </c>
      <c r="AW837" s="59">
        <f t="shared" si="180"/>
        <v>605100</v>
      </c>
      <c r="AX837" s="60">
        <f t="shared" si="183"/>
        <v>1.6091936071633088</v>
      </c>
      <c r="AY837" s="58"/>
    </row>
    <row r="838" spans="1:51" ht="31.5" x14ac:dyDescent="0.25">
      <c r="A838" s="45">
        <v>1067</v>
      </c>
      <c r="B838" s="46" t="s">
        <v>3688</v>
      </c>
      <c r="C838" s="47" t="s">
        <v>3674</v>
      </c>
      <c r="D838" s="47" t="s">
        <v>496</v>
      </c>
      <c r="E838" s="48" t="s">
        <v>3689</v>
      </c>
      <c r="F838" s="49" t="s">
        <v>3690</v>
      </c>
      <c r="G838" s="49" t="s">
        <v>3690</v>
      </c>
      <c r="H838" s="50" t="s">
        <v>3691</v>
      </c>
      <c r="I838" s="46" t="s">
        <v>439</v>
      </c>
      <c r="J838" s="46">
        <v>515</v>
      </c>
      <c r="K838" s="49">
        <v>515</v>
      </c>
      <c r="L838" s="49" t="s">
        <v>3675</v>
      </c>
      <c r="M838" s="51">
        <v>129000</v>
      </c>
      <c r="N838" s="51">
        <f t="shared" si="177"/>
        <v>68000</v>
      </c>
      <c r="O838" s="51">
        <v>68869.565217391297</v>
      </c>
      <c r="P838" s="51">
        <v>197000</v>
      </c>
      <c r="Q838" s="51">
        <f t="shared" si="178"/>
        <v>89530.434782608689</v>
      </c>
      <c r="R838" s="52">
        <f t="shared" si="179"/>
        <v>218530.4347826087</v>
      </c>
      <c r="S838" s="53">
        <v>218500</v>
      </c>
      <c r="T838" s="54" t="s">
        <v>82</v>
      </c>
      <c r="U838" s="55" t="s">
        <v>22</v>
      </c>
      <c r="V838" s="55" t="s">
        <v>23</v>
      </c>
      <c r="W838" s="55" t="s">
        <v>24</v>
      </c>
      <c r="X838" s="56">
        <v>43294</v>
      </c>
      <c r="Y838" s="57" t="s">
        <v>7688</v>
      </c>
      <c r="Z838" s="57"/>
      <c r="AA838" s="58"/>
      <c r="AB838" s="58"/>
      <c r="AC838" s="58"/>
      <c r="AD838" s="58"/>
      <c r="AE838" s="58"/>
      <c r="AF838" s="58"/>
      <c r="AG838" s="58"/>
      <c r="AH838" s="58"/>
      <c r="AI838" s="58"/>
      <c r="AJ838" s="58">
        <v>223200</v>
      </c>
      <c r="AK838" s="58"/>
      <c r="AL838" s="58"/>
      <c r="AM838" s="58"/>
      <c r="AN838" s="58"/>
      <c r="AO838" s="58"/>
      <c r="AP838" s="58"/>
      <c r="AQ838" s="58">
        <v>260000</v>
      </c>
      <c r="AR838" s="59">
        <f t="shared" si="181"/>
        <v>2</v>
      </c>
      <c r="AS838" s="59">
        <f t="shared" si="182"/>
        <v>483200</v>
      </c>
      <c r="AT838" s="58">
        <f t="shared" si="184"/>
        <v>241600</v>
      </c>
      <c r="AU838" s="58">
        <f t="shared" ref="AU838:AU901" si="185">MIN(AA838:AQ838)</f>
        <v>223200</v>
      </c>
      <c r="AV838" s="59">
        <f t="shared" ref="AV838:AV901" si="186">AT838-S838</f>
        <v>23100</v>
      </c>
      <c r="AW838" s="59">
        <f t="shared" si="180"/>
        <v>4700</v>
      </c>
      <c r="AX838" s="60">
        <f t="shared" si="183"/>
        <v>0.10572082379862691</v>
      </c>
      <c r="AY838" s="58"/>
    </row>
    <row r="839" spans="1:51" ht="31.5" x14ac:dyDescent="0.25">
      <c r="A839" s="45">
        <v>1237</v>
      </c>
      <c r="B839" s="46" t="s">
        <v>4170</v>
      </c>
      <c r="C839" s="47" t="s">
        <v>4167</v>
      </c>
      <c r="D839" s="47" t="s">
        <v>2678</v>
      </c>
      <c r="E839" s="48" t="s">
        <v>4171</v>
      </c>
      <c r="F839" s="49" t="s">
        <v>4172</v>
      </c>
      <c r="G839" s="49" t="s">
        <v>4172</v>
      </c>
      <c r="H839" s="50" t="s">
        <v>4172</v>
      </c>
      <c r="I839" s="46" t="s">
        <v>28</v>
      </c>
      <c r="J839" s="46">
        <v>552</v>
      </c>
      <c r="K839" s="49">
        <v>552</v>
      </c>
      <c r="L839" s="49" t="s">
        <v>4168</v>
      </c>
      <c r="M839" s="51">
        <v>3624000</v>
      </c>
      <c r="N839" s="51">
        <f t="shared" si="177"/>
        <v>746000</v>
      </c>
      <c r="O839" s="51">
        <v>746608.69565217395</v>
      </c>
      <c r="P839" s="51">
        <v>4370000</v>
      </c>
      <c r="Q839" s="51">
        <f t="shared" si="178"/>
        <v>970591.30434782617</v>
      </c>
      <c r="R839" s="52">
        <f t="shared" si="179"/>
        <v>4594591.3043478262</v>
      </c>
      <c r="S839" s="53">
        <v>4594500</v>
      </c>
      <c r="T839" s="54">
        <v>0</v>
      </c>
      <c r="U839" s="55" t="s">
        <v>26</v>
      </c>
      <c r="V839" s="55" t="s">
        <v>23</v>
      </c>
      <c r="W839" s="55" t="s">
        <v>27</v>
      </c>
      <c r="X839" s="56">
        <v>43294</v>
      </c>
      <c r="Y839" s="57" t="s">
        <v>7688</v>
      </c>
      <c r="Z839" s="57"/>
      <c r="AA839" s="58"/>
      <c r="AB839" s="58"/>
      <c r="AC839" s="58"/>
      <c r="AD839" s="58"/>
      <c r="AE839" s="58"/>
      <c r="AF839" s="58"/>
      <c r="AG839" s="58"/>
      <c r="AH839" s="58"/>
      <c r="AI839" s="58"/>
      <c r="AJ839" s="58"/>
      <c r="AK839" s="58"/>
      <c r="AL839" s="58"/>
      <c r="AM839" s="58">
        <v>11054000</v>
      </c>
      <c r="AN839" s="58"/>
      <c r="AO839" s="58"/>
      <c r="AP839" s="58"/>
      <c r="AQ839" s="58">
        <v>6152000</v>
      </c>
      <c r="AR839" s="59">
        <f t="shared" si="181"/>
        <v>2</v>
      </c>
      <c r="AS839" s="59">
        <f t="shared" si="182"/>
        <v>17206000</v>
      </c>
      <c r="AT839" s="58">
        <f t="shared" si="184"/>
        <v>8603000</v>
      </c>
      <c r="AU839" s="58">
        <f t="shared" si="185"/>
        <v>6152000</v>
      </c>
      <c r="AV839" s="59">
        <f t="shared" si="186"/>
        <v>4008500</v>
      </c>
      <c r="AW839" s="59">
        <f t="shared" si="180"/>
        <v>1557500</v>
      </c>
      <c r="AX839" s="60">
        <f t="shared" si="183"/>
        <v>0.87245619762759818</v>
      </c>
      <c r="AY839" s="58"/>
    </row>
    <row r="840" spans="1:51" ht="31.5" x14ac:dyDescent="0.25">
      <c r="A840" s="45">
        <v>1238</v>
      </c>
      <c r="B840" s="46" t="s">
        <v>4173</v>
      </c>
      <c r="C840" s="47" t="s">
        <v>4167</v>
      </c>
      <c r="D840" s="47" t="s">
        <v>2678</v>
      </c>
      <c r="E840" s="48" t="s">
        <v>4174</v>
      </c>
      <c r="F840" s="49" t="s">
        <v>4175</v>
      </c>
      <c r="G840" s="49" t="s">
        <v>4175</v>
      </c>
      <c r="H840" s="50" t="s">
        <v>4175</v>
      </c>
      <c r="I840" s="46" t="s">
        <v>28</v>
      </c>
      <c r="J840" s="46">
        <v>552</v>
      </c>
      <c r="K840" s="49">
        <v>552</v>
      </c>
      <c r="L840" s="49" t="s">
        <v>4168</v>
      </c>
      <c r="M840" s="51">
        <v>3624000</v>
      </c>
      <c r="N840" s="51">
        <f t="shared" si="177"/>
        <v>746000</v>
      </c>
      <c r="O840" s="51">
        <v>746608.69565217395</v>
      </c>
      <c r="P840" s="51">
        <v>4370000</v>
      </c>
      <c r="Q840" s="51">
        <f t="shared" si="178"/>
        <v>970591.30434782617</v>
      </c>
      <c r="R840" s="52">
        <f t="shared" si="179"/>
        <v>4594591.3043478262</v>
      </c>
      <c r="S840" s="53">
        <v>4594500</v>
      </c>
      <c r="T840" s="54">
        <v>0</v>
      </c>
      <c r="U840" s="55" t="s">
        <v>22</v>
      </c>
      <c r="V840" s="55" t="s">
        <v>23</v>
      </c>
      <c r="W840" s="55" t="s">
        <v>29</v>
      </c>
      <c r="X840" s="56">
        <v>43294</v>
      </c>
      <c r="Y840" s="57" t="s">
        <v>7688</v>
      </c>
      <c r="Z840" s="57"/>
      <c r="AA840" s="58"/>
      <c r="AB840" s="58"/>
      <c r="AC840" s="58"/>
      <c r="AD840" s="58"/>
      <c r="AE840" s="58"/>
      <c r="AF840" s="58"/>
      <c r="AG840" s="58"/>
      <c r="AH840" s="58"/>
      <c r="AI840" s="58"/>
      <c r="AJ840" s="58"/>
      <c r="AK840" s="58"/>
      <c r="AL840" s="58"/>
      <c r="AM840" s="58">
        <v>11054000</v>
      </c>
      <c r="AN840" s="58"/>
      <c r="AO840" s="58"/>
      <c r="AP840" s="58"/>
      <c r="AQ840" s="58">
        <v>6152000</v>
      </c>
      <c r="AR840" s="59">
        <f t="shared" si="181"/>
        <v>2</v>
      </c>
      <c r="AS840" s="59">
        <f t="shared" si="182"/>
        <v>17206000</v>
      </c>
      <c r="AT840" s="58">
        <f t="shared" si="184"/>
        <v>8603000</v>
      </c>
      <c r="AU840" s="58">
        <f t="shared" si="185"/>
        <v>6152000</v>
      </c>
      <c r="AV840" s="59">
        <f t="shared" si="186"/>
        <v>4008500</v>
      </c>
      <c r="AW840" s="59">
        <f t="shared" si="180"/>
        <v>1557500</v>
      </c>
      <c r="AX840" s="60">
        <f t="shared" si="183"/>
        <v>0.87245619762759818</v>
      </c>
      <c r="AY840" s="58"/>
    </row>
    <row r="841" spans="1:51" x14ac:dyDescent="0.25">
      <c r="A841" s="45">
        <v>1293</v>
      </c>
      <c r="B841" s="46" t="s">
        <v>207</v>
      </c>
      <c r="C841" s="47" t="s">
        <v>204</v>
      </c>
      <c r="D841" s="47" t="s">
        <v>1383</v>
      </c>
      <c r="E841" s="48" t="s">
        <v>208</v>
      </c>
      <c r="F841" s="49" t="s">
        <v>206</v>
      </c>
      <c r="G841" s="49" t="s">
        <v>206</v>
      </c>
      <c r="H841" s="50" t="s">
        <v>206</v>
      </c>
      <c r="I841" s="46" t="s">
        <v>21</v>
      </c>
      <c r="J841" s="46">
        <v>607</v>
      </c>
      <c r="K841" s="49">
        <v>607</v>
      </c>
      <c r="L841" s="49" t="s">
        <v>206</v>
      </c>
      <c r="M841" s="51">
        <v>1662000</v>
      </c>
      <c r="N841" s="51">
        <f t="shared" si="177"/>
        <v>466000</v>
      </c>
      <c r="O841" s="51">
        <v>466434.78260869603</v>
      </c>
      <c r="P841" s="51">
        <v>2128000</v>
      </c>
      <c r="Q841" s="51">
        <f t="shared" si="178"/>
        <v>606365.21739130479</v>
      </c>
      <c r="R841" s="52">
        <f t="shared" si="179"/>
        <v>2268365.2173913047</v>
      </c>
      <c r="S841" s="53">
        <v>2268300</v>
      </c>
      <c r="T841" s="54">
        <v>0</v>
      </c>
      <c r="U841" s="55" t="s">
        <v>26</v>
      </c>
      <c r="V841" s="55" t="s">
        <v>23</v>
      </c>
      <c r="W841" s="55" t="s">
        <v>27</v>
      </c>
      <c r="X841" s="56">
        <v>43294</v>
      </c>
      <c r="Y841" s="57" t="s">
        <v>7688</v>
      </c>
      <c r="Z841" s="57"/>
      <c r="AA841" s="58"/>
      <c r="AB841" s="58"/>
      <c r="AC841" s="58"/>
      <c r="AD841" s="58"/>
      <c r="AE841" s="58"/>
      <c r="AF841" s="58"/>
      <c r="AG841" s="58"/>
      <c r="AH841" s="58"/>
      <c r="AI841" s="58"/>
      <c r="AJ841" s="58"/>
      <c r="AK841" s="58"/>
      <c r="AL841" s="58"/>
      <c r="AM841" s="58"/>
      <c r="AN841" s="58"/>
      <c r="AO841" s="58"/>
      <c r="AP841" s="58"/>
      <c r="AQ841" s="58">
        <v>2940000</v>
      </c>
      <c r="AR841" s="59">
        <f t="shared" si="181"/>
        <v>1</v>
      </c>
      <c r="AS841" s="59">
        <f t="shared" si="182"/>
        <v>2940000</v>
      </c>
      <c r="AT841" s="58">
        <f t="shared" si="184"/>
        <v>2940000</v>
      </c>
      <c r="AU841" s="58">
        <f t="shared" si="185"/>
        <v>2940000</v>
      </c>
      <c r="AV841" s="59">
        <f t="shared" si="186"/>
        <v>671700</v>
      </c>
      <c r="AW841" s="59">
        <f t="shared" si="180"/>
        <v>671700</v>
      </c>
      <c r="AX841" s="60">
        <f t="shared" si="183"/>
        <v>0.2961248512101573</v>
      </c>
      <c r="AY841" s="58"/>
    </row>
    <row r="842" spans="1:51" ht="47.25" x14ac:dyDescent="0.25">
      <c r="A842" s="45">
        <v>1296</v>
      </c>
      <c r="B842" s="46" t="s">
        <v>214</v>
      </c>
      <c r="C842" s="47" t="s">
        <v>212</v>
      </c>
      <c r="D842" s="47" t="s">
        <v>1383</v>
      </c>
      <c r="E842" s="48" t="s">
        <v>215</v>
      </c>
      <c r="F842" s="49" t="s">
        <v>213</v>
      </c>
      <c r="G842" s="49" t="s">
        <v>213</v>
      </c>
      <c r="H842" s="50" t="s">
        <v>213</v>
      </c>
      <c r="I842" s="46" t="s">
        <v>28</v>
      </c>
      <c r="J842" s="46">
        <v>608</v>
      </c>
      <c r="K842" s="49">
        <v>608</v>
      </c>
      <c r="L842" s="49" t="s">
        <v>213</v>
      </c>
      <c r="M842" s="51">
        <v>4878000</v>
      </c>
      <c r="N842" s="51">
        <f t="shared" si="177"/>
        <v>1490000</v>
      </c>
      <c r="O842" s="51">
        <v>1490086.95652174</v>
      </c>
      <c r="P842" s="51">
        <v>6368000</v>
      </c>
      <c r="Q842" s="51">
        <f t="shared" si="178"/>
        <v>1937113.0434782619</v>
      </c>
      <c r="R842" s="52">
        <f t="shared" si="179"/>
        <v>6815113.0434782617</v>
      </c>
      <c r="S842" s="53">
        <v>6815100</v>
      </c>
      <c r="T842" s="54">
        <v>0</v>
      </c>
      <c r="U842" s="55" t="s">
        <v>26</v>
      </c>
      <c r="V842" s="55" t="s">
        <v>23</v>
      </c>
      <c r="W842" s="55" t="s">
        <v>27</v>
      </c>
      <c r="X842" s="56">
        <v>43294</v>
      </c>
      <c r="Y842" s="57" t="s">
        <v>7688</v>
      </c>
      <c r="Z842" s="57"/>
      <c r="AA842" s="58"/>
      <c r="AB842" s="58"/>
      <c r="AC842" s="58"/>
      <c r="AD842" s="58"/>
      <c r="AE842" s="58"/>
      <c r="AF842" s="58"/>
      <c r="AG842" s="58"/>
      <c r="AH842" s="58"/>
      <c r="AI842" s="58"/>
      <c r="AJ842" s="58"/>
      <c r="AK842" s="58"/>
      <c r="AL842" s="58"/>
      <c r="AM842" s="58"/>
      <c r="AN842" s="58"/>
      <c r="AO842" s="58"/>
      <c r="AP842" s="58"/>
      <c r="AQ842" s="58">
        <v>8745000</v>
      </c>
      <c r="AR842" s="59">
        <f t="shared" si="181"/>
        <v>1</v>
      </c>
      <c r="AS842" s="59">
        <f t="shared" si="182"/>
        <v>8745000</v>
      </c>
      <c r="AT842" s="58">
        <f t="shared" si="184"/>
        <v>8745000</v>
      </c>
      <c r="AU842" s="58">
        <f t="shared" si="185"/>
        <v>8745000</v>
      </c>
      <c r="AV842" s="59">
        <f t="shared" si="186"/>
        <v>1929900</v>
      </c>
      <c r="AW842" s="59">
        <f t="shared" si="180"/>
        <v>1929900</v>
      </c>
      <c r="AX842" s="60">
        <f t="shared" si="183"/>
        <v>0.28317999735880628</v>
      </c>
      <c r="AY842" s="58"/>
    </row>
    <row r="843" spans="1:51" ht="47.25" x14ac:dyDescent="0.25">
      <c r="A843" s="45">
        <v>1344</v>
      </c>
      <c r="B843" s="46" t="s">
        <v>4494</v>
      </c>
      <c r="C843" s="47" t="s">
        <v>4495</v>
      </c>
      <c r="D843" s="47" t="s">
        <v>1945</v>
      </c>
      <c r="E843" s="48" t="s">
        <v>4496</v>
      </c>
      <c r="F843" s="49" t="s">
        <v>4497</v>
      </c>
      <c r="G843" s="49" t="s">
        <v>4497</v>
      </c>
      <c r="H843" s="50" t="s">
        <v>4497</v>
      </c>
      <c r="I843" s="46" t="s">
        <v>499</v>
      </c>
      <c r="J843" s="46">
        <v>652</v>
      </c>
      <c r="K843" s="49">
        <v>652</v>
      </c>
      <c r="L843" s="49" t="s">
        <v>4497</v>
      </c>
      <c r="M843" s="51">
        <v>956000</v>
      </c>
      <c r="N843" s="51">
        <f t="shared" si="177"/>
        <v>237000</v>
      </c>
      <c r="O843" s="51">
        <v>237913.04347826101</v>
      </c>
      <c r="P843" s="51">
        <v>1193000</v>
      </c>
      <c r="Q843" s="51">
        <f t="shared" si="178"/>
        <v>309286.95652173931</v>
      </c>
      <c r="R843" s="52">
        <f t="shared" si="179"/>
        <v>1265286.9565217393</v>
      </c>
      <c r="S843" s="53">
        <v>1265200</v>
      </c>
      <c r="T843" s="54" t="s">
        <v>4179</v>
      </c>
      <c r="U843" s="55" t="s">
        <v>22</v>
      </c>
      <c r="V843" s="55" t="s">
        <v>23</v>
      </c>
      <c r="W843" s="55" t="s">
        <v>24</v>
      </c>
      <c r="X843" s="56">
        <v>43294</v>
      </c>
      <c r="Y843" s="57" t="s">
        <v>7688</v>
      </c>
      <c r="Z843" s="57"/>
      <c r="AA843" s="58"/>
      <c r="AB843" s="58"/>
      <c r="AC843" s="58"/>
      <c r="AD843" s="58"/>
      <c r="AE843" s="58"/>
      <c r="AF843" s="58"/>
      <c r="AG843" s="58"/>
      <c r="AH843" s="58"/>
      <c r="AI843" s="58"/>
      <c r="AJ843" s="58"/>
      <c r="AK843" s="58"/>
      <c r="AL843" s="58">
        <v>2069000</v>
      </c>
      <c r="AM843" s="58"/>
      <c r="AN843" s="58"/>
      <c r="AO843" s="58"/>
      <c r="AP843" s="58"/>
      <c r="AQ843" s="58">
        <v>1662000</v>
      </c>
      <c r="AR843" s="59">
        <f t="shared" si="181"/>
        <v>2</v>
      </c>
      <c r="AS843" s="59">
        <f t="shared" si="182"/>
        <v>3731000</v>
      </c>
      <c r="AT843" s="58">
        <f t="shared" si="184"/>
        <v>1865500</v>
      </c>
      <c r="AU843" s="58">
        <f t="shared" si="185"/>
        <v>1662000</v>
      </c>
      <c r="AV843" s="59">
        <f t="shared" si="186"/>
        <v>600300</v>
      </c>
      <c r="AW843" s="59">
        <f t="shared" si="180"/>
        <v>396800</v>
      </c>
      <c r="AX843" s="60">
        <f t="shared" si="183"/>
        <v>0.47447043945621248</v>
      </c>
      <c r="AY843" s="58"/>
    </row>
    <row r="844" spans="1:51" ht="31.5" x14ac:dyDescent="0.25">
      <c r="A844" s="45">
        <v>1381</v>
      </c>
      <c r="B844" s="46" t="s">
        <v>363</v>
      </c>
      <c r="C844" s="47" t="s">
        <v>359</v>
      </c>
      <c r="D844" s="47" t="s">
        <v>1383</v>
      </c>
      <c r="E844" s="48" t="s">
        <v>364</v>
      </c>
      <c r="F844" s="49" t="s">
        <v>360</v>
      </c>
      <c r="G844" s="49" t="s">
        <v>360</v>
      </c>
      <c r="H844" s="50" t="s">
        <v>360</v>
      </c>
      <c r="I844" s="46" t="s">
        <v>21</v>
      </c>
      <c r="J844" s="46">
        <v>693</v>
      </c>
      <c r="K844" s="49">
        <v>693</v>
      </c>
      <c r="L844" s="49" t="s">
        <v>360</v>
      </c>
      <c r="M844" s="51">
        <v>2465000</v>
      </c>
      <c r="N844" s="51">
        <f t="shared" si="177"/>
        <v>579000</v>
      </c>
      <c r="O844" s="51">
        <v>579130.43478260899</v>
      </c>
      <c r="P844" s="51">
        <v>3044000</v>
      </c>
      <c r="Q844" s="51">
        <f t="shared" si="178"/>
        <v>752869.56521739159</v>
      </c>
      <c r="R844" s="52">
        <f t="shared" si="179"/>
        <v>3217869.5652173916</v>
      </c>
      <c r="S844" s="53">
        <v>3217800</v>
      </c>
      <c r="T844" s="54">
        <v>0</v>
      </c>
      <c r="U844" s="55" t="s">
        <v>202</v>
      </c>
      <c r="V844" s="55" t="s">
        <v>201</v>
      </c>
      <c r="W844" s="55" t="s">
        <v>24</v>
      </c>
      <c r="X844" s="56">
        <v>43294</v>
      </c>
      <c r="Y844" s="57" t="s">
        <v>7688</v>
      </c>
      <c r="Z844" s="57"/>
      <c r="AA844" s="58"/>
      <c r="AB844" s="58"/>
      <c r="AC844" s="58"/>
      <c r="AD844" s="58"/>
      <c r="AE844" s="58"/>
      <c r="AF844" s="58"/>
      <c r="AG844" s="58"/>
      <c r="AH844" s="58"/>
      <c r="AI844" s="58"/>
      <c r="AJ844" s="58"/>
      <c r="AK844" s="58"/>
      <c r="AL844" s="58"/>
      <c r="AM844" s="58"/>
      <c r="AN844" s="58"/>
      <c r="AO844" s="58"/>
      <c r="AP844" s="58"/>
      <c r="AQ844" s="58">
        <v>4253000</v>
      </c>
      <c r="AR844" s="59">
        <f t="shared" si="181"/>
        <v>1</v>
      </c>
      <c r="AS844" s="59">
        <f t="shared" si="182"/>
        <v>4253000</v>
      </c>
      <c r="AT844" s="58">
        <f t="shared" si="184"/>
        <v>4253000</v>
      </c>
      <c r="AU844" s="58">
        <f t="shared" si="185"/>
        <v>4253000</v>
      </c>
      <c r="AV844" s="59">
        <f t="shared" si="186"/>
        <v>1035200</v>
      </c>
      <c r="AW844" s="59">
        <f t="shared" si="180"/>
        <v>1035200</v>
      </c>
      <c r="AX844" s="60">
        <f t="shared" si="183"/>
        <v>0.3217104854248245</v>
      </c>
      <c r="AY844" s="58"/>
    </row>
    <row r="845" spans="1:51" ht="31.5" x14ac:dyDescent="0.25">
      <c r="A845" s="45">
        <v>1422</v>
      </c>
      <c r="B845" s="46" t="s">
        <v>414</v>
      </c>
      <c r="C845" s="47" t="s">
        <v>415</v>
      </c>
      <c r="D845" s="47" t="s">
        <v>1383</v>
      </c>
      <c r="E845" s="48" t="s">
        <v>416</v>
      </c>
      <c r="F845" s="49" t="s">
        <v>417</v>
      </c>
      <c r="G845" s="49" t="s">
        <v>417</v>
      </c>
      <c r="H845" s="50" t="s">
        <v>418</v>
      </c>
      <c r="I845" s="46"/>
      <c r="J845" s="46">
        <v>721</v>
      </c>
      <c r="K845" s="49">
        <v>721</v>
      </c>
      <c r="L845" s="49" t="s">
        <v>419</v>
      </c>
      <c r="M845" s="51">
        <v>4958000</v>
      </c>
      <c r="N845" s="51">
        <f t="shared" ref="N845:N875" si="187">P845-M845</f>
        <v>1490000</v>
      </c>
      <c r="O845" s="51">
        <v>1490086.95652174</v>
      </c>
      <c r="P845" s="51">
        <v>6448000</v>
      </c>
      <c r="Q845" s="51">
        <f t="shared" ref="Q845:Q875" si="188">+O845/1800000*2340000</f>
        <v>1937113.0434782619</v>
      </c>
      <c r="R845" s="52">
        <f t="shared" ref="R845:R875" si="189">+M845+Q845</f>
        <v>6895113.0434782617</v>
      </c>
      <c r="S845" s="53">
        <v>6895100</v>
      </c>
      <c r="T845" s="54">
        <v>0</v>
      </c>
      <c r="U845" s="55" t="s">
        <v>202</v>
      </c>
      <c r="V845" s="55" t="s">
        <v>201</v>
      </c>
      <c r="W845" s="55" t="s">
        <v>24</v>
      </c>
      <c r="X845" s="56">
        <v>43294</v>
      </c>
      <c r="Y845" s="57" t="s">
        <v>7688</v>
      </c>
      <c r="Z845" s="57"/>
      <c r="AA845" s="58"/>
      <c r="AB845" s="58"/>
      <c r="AC845" s="58"/>
      <c r="AD845" s="58"/>
      <c r="AE845" s="58"/>
      <c r="AF845" s="58"/>
      <c r="AG845" s="58"/>
      <c r="AH845" s="58"/>
      <c r="AI845" s="58"/>
      <c r="AJ845" s="58"/>
      <c r="AK845" s="58"/>
      <c r="AL845" s="58"/>
      <c r="AM845" s="58"/>
      <c r="AN845" s="58"/>
      <c r="AO845" s="58"/>
      <c r="AP845" s="58"/>
      <c r="AQ845" s="58">
        <v>8865000</v>
      </c>
      <c r="AR845" s="59">
        <f t="shared" si="181"/>
        <v>1</v>
      </c>
      <c r="AS845" s="59">
        <f t="shared" si="182"/>
        <v>8865000</v>
      </c>
      <c r="AT845" s="58">
        <f t="shared" si="184"/>
        <v>8865000</v>
      </c>
      <c r="AU845" s="58">
        <f t="shared" si="185"/>
        <v>8865000</v>
      </c>
      <c r="AV845" s="59">
        <f t="shared" si="186"/>
        <v>1969900</v>
      </c>
      <c r="AW845" s="59">
        <f t="shared" ref="AW845:AW875" si="190">AU845-S845</f>
        <v>1969900</v>
      </c>
      <c r="AX845" s="60">
        <f t="shared" si="183"/>
        <v>0.28569563893199512</v>
      </c>
      <c r="AY845" s="58"/>
    </row>
    <row r="846" spans="1:51" x14ac:dyDescent="0.25">
      <c r="A846" s="45">
        <v>1495</v>
      </c>
      <c r="B846" s="46" t="s">
        <v>4877</v>
      </c>
      <c r="C846" s="47" t="s">
        <v>4872</v>
      </c>
      <c r="D846" s="47" t="s">
        <v>3501</v>
      </c>
      <c r="E846" s="48" t="s">
        <v>4878</v>
      </c>
      <c r="F846" s="49" t="s">
        <v>4874</v>
      </c>
      <c r="G846" s="49" t="s">
        <v>4874</v>
      </c>
      <c r="H846" s="50" t="s">
        <v>4874</v>
      </c>
      <c r="I846" s="46" t="s">
        <v>30</v>
      </c>
      <c r="J846" s="46">
        <v>782</v>
      </c>
      <c r="K846" s="49">
        <v>782</v>
      </c>
      <c r="L846" s="49" t="s">
        <v>4874</v>
      </c>
      <c r="M846" s="51">
        <v>482000</v>
      </c>
      <c r="N846" s="51">
        <f t="shared" si="187"/>
        <v>255000</v>
      </c>
      <c r="O846" s="51">
        <v>255130.43478260899</v>
      </c>
      <c r="P846" s="51">
        <v>737000</v>
      </c>
      <c r="Q846" s="51">
        <f t="shared" si="188"/>
        <v>331669.5652173917</v>
      </c>
      <c r="R846" s="52">
        <f t="shared" si="189"/>
        <v>813669.5652173917</v>
      </c>
      <c r="S846" s="53">
        <v>813600</v>
      </c>
      <c r="T846" s="54">
        <v>0</v>
      </c>
      <c r="U846" s="55" t="s">
        <v>26</v>
      </c>
      <c r="V846" s="55" t="s">
        <v>4643</v>
      </c>
      <c r="W846" s="55" t="s">
        <v>27</v>
      </c>
      <c r="X846" s="56">
        <v>43294</v>
      </c>
      <c r="Y846" s="57" t="s">
        <v>7688</v>
      </c>
      <c r="Z846" s="57"/>
      <c r="AA846" s="58"/>
      <c r="AB846" s="58"/>
      <c r="AC846" s="58"/>
      <c r="AD846" s="58"/>
      <c r="AE846" s="58"/>
      <c r="AF846" s="58"/>
      <c r="AG846" s="58"/>
      <c r="AH846" s="58"/>
      <c r="AI846" s="58"/>
      <c r="AJ846" s="58">
        <v>831600</v>
      </c>
      <c r="AK846" s="58"/>
      <c r="AL846" s="58"/>
      <c r="AM846" s="58"/>
      <c r="AN846" s="58"/>
      <c r="AO846" s="58"/>
      <c r="AP846" s="58"/>
      <c r="AQ846" s="58"/>
      <c r="AR846" s="59">
        <f t="shared" si="181"/>
        <v>1</v>
      </c>
      <c r="AS846" s="59">
        <f t="shared" si="182"/>
        <v>831600</v>
      </c>
      <c r="AT846" s="58">
        <f t="shared" si="184"/>
        <v>831600</v>
      </c>
      <c r="AU846" s="58">
        <f t="shared" si="185"/>
        <v>831600</v>
      </c>
      <c r="AV846" s="59">
        <f t="shared" si="186"/>
        <v>18000</v>
      </c>
      <c r="AW846" s="59">
        <f t="shared" si="190"/>
        <v>18000</v>
      </c>
      <c r="AX846" s="60">
        <f t="shared" si="183"/>
        <v>2.2123893805309658E-2</v>
      </c>
      <c r="AY846" s="58"/>
    </row>
    <row r="847" spans="1:51" x14ac:dyDescent="0.25">
      <c r="A847" s="45">
        <v>1588</v>
      </c>
      <c r="B847" s="46" t="s">
        <v>5169</v>
      </c>
      <c r="C847" s="47" t="s">
        <v>5155</v>
      </c>
      <c r="D847" s="47" t="s">
        <v>3501</v>
      </c>
      <c r="E847" s="48" t="s">
        <v>5170</v>
      </c>
      <c r="F847" s="49" t="s">
        <v>5171</v>
      </c>
      <c r="G847" s="49" t="s">
        <v>5171</v>
      </c>
      <c r="H847" s="50" t="s">
        <v>5171</v>
      </c>
      <c r="I847" s="46" t="s">
        <v>21</v>
      </c>
      <c r="J847" s="46">
        <v>836</v>
      </c>
      <c r="K847" s="49">
        <v>836</v>
      </c>
      <c r="L847" s="49" t="s">
        <v>5158</v>
      </c>
      <c r="M847" s="51">
        <v>1132000</v>
      </c>
      <c r="N847" s="51">
        <f t="shared" si="187"/>
        <v>208000</v>
      </c>
      <c r="O847" s="51">
        <v>208173.91304347801</v>
      </c>
      <c r="P847" s="51">
        <v>1340000</v>
      </c>
      <c r="Q847" s="51">
        <f t="shared" si="188"/>
        <v>270626.08695652138</v>
      </c>
      <c r="R847" s="52">
        <f t="shared" si="189"/>
        <v>1402626.0869565215</v>
      </c>
      <c r="S847" s="53">
        <v>1402600</v>
      </c>
      <c r="T847" s="54">
        <v>0</v>
      </c>
      <c r="U847" s="55" t="s">
        <v>26</v>
      </c>
      <c r="V847" s="55" t="s">
        <v>4643</v>
      </c>
      <c r="W847" s="55" t="s">
        <v>27</v>
      </c>
      <c r="X847" s="56">
        <v>43294</v>
      </c>
      <c r="Y847" s="57" t="s">
        <v>7688</v>
      </c>
      <c r="Z847" s="57"/>
      <c r="AA847" s="58"/>
      <c r="AB847" s="58"/>
      <c r="AC847" s="58"/>
      <c r="AD847" s="58"/>
      <c r="AE847" s="58"/>
      <c r="AF847" s="58"/>
      <c r="AG847" s="58"/>
      <c r="AH847" s="58"/>
      <c r="AI847" s="58"/>
      <c r="AJ847" s="58"/>
      <c r="AK847" s="58"/>
      <c r="AL847" s="58"/>
      <c r="AM847" s="58"/>
      <c r="AN847" s="58"/>
      <c r="AO847" s="58"/>
      <c r="AP847" s="58"/>
      <c r="AQ847" s="58"/>
      <c r="AR847" s="59">
        <f t="shared" si="181"/>
        <v>0</v>
      </c>
      <c r="AS847" s="59">
        <f t="shared" si="182"/>
        <v>0</v>
      </c>
      <c r="AT847" s="58"/>
      <c r="AU847" s="58">
        <f t="shared" si="185"/>
        <v>0</v>
      </c>
      <c r="AV847" s="59">
        <f t="shared" si="186"/>
        <v>-1402600</v>
      </c>
      <c r="AW847" s="59">
        <f t="shared" si="190"/>
        <v>-1402600</v>
      </c>
      <c r="AX847" s="60">
        <f t="shared" si="183"/>
        <v>-1</v>
      </c>
      <c r="AY847" s="58"/>
    </row>
    <row r="848" spans="1:51" ht="31.5" x14ac:dyDescent="0.25">
      <c r="A848" s="45">
        <v>1593</v>
      </c>
      <c r="B848" s="46" t="s">
        <v>5183</v>
      </c>
      <c r="C848" s="47" t="s">
        <v>5155</v>
      </c>
      <c r="D848" s="47" t="s">
        <v>3501</v>
      </c>
      <c r="E848" s="48" t="s">
        <v>5184</v>
      </c>
      <c r="F848" s="49" t="s">
        <v>5185</v>
      </c>
      <c r="G848" s="49" t="s">
        <v>5185</v>
      </c>
      <c r="H848" s="50" t="s">
        <v>5185</v>
      </c>
      <c r="I848" s="46" t="s">
        <v>21</v>
      </c>
      <c r="J848" s="46">
        <v>836</v>
      </c>
      <c r="K848" s="49">
        <v>836</v>
      </c>
      <c r="L848" s="49" t="s">
        <v>5158</v>
      </c>
      <c r="M848" s="51">
        <v>1132000</v>
      </c>
      <c r="N848" s="51">
        <f t="shared" si="187"/>
        <v>208000</v>
      </c>
      <c r="O848" s="51">
        <v>208173.91304347801</v>
      </c>
      <c r="P848" s="51">
        <v>1340000</v>
      </c>
      <c r="Q848" s="51">
        <f t="shared" si="188"/>
        <v>270626.08695652138</v>
      </c>
      <c r="R848" s="52">
        <f t="shared" si="189"/>
        <v>1402626.0869565215</v>
      </c>
      <c r="S848" s="53">
        <v>1402600</v>
      </c>
      <c r="T848" s="54">
        <v>0</v>
      </c>
      <c r="U848" s="55" t="s">
        <v>199</v>
      </c>
      <c r="V848" s="55" t="s">
        <v>4643</v>
      </c>
      <c r="W848" s="55" t="s">
        <v>173</v>
      </c>
      <c r="X848" s="56">
        <v>43294</v>
      </c>
      <c r="Y848" s="57" t="s">
        <v>7688</v>
      </c>
      <c r="Z848" s="57"/>
      <c r="AA848" s="58"/>
      <c r="AB848" s="58"/>
      <c r="AC848" s="58"/>
      <c r="AD848" s="58"/>
      <c r="AE848" s="58"/>
      <c r="AF848" s="58"/>
      <c r="AG848" s="58"/>
      <c r="AH848" s="58"/>
      <c r="AI848" s="58"/>
      <c r="AJ848" s="58"/>
      <c r="AK848" s="58"/>
      <c r="AL848" s="58"/>
      <c r="AM848" s="58"/>
      <c r="AN848" s="58"/>
      <c r="AO848" s="58"/>
      <c r="AP848" s="58"/>
      <c r="AQ848" s="58"/>
      <c r="AR848" s="59">
        <f t="shared" si="181"/>
        <v>0</v>
      </c>
      <c r="AS848" s="59">
        <f t="shared" si="182"/>
        <v>0</v>
      </c>
      <c r="AT848" s="58"/>
      <c r="AU848" s="58">
        <f t="shared" si="185"/>
        <v>0</v>
      </c>
      <c r="AV848" s="59">
        <f t="shared" si="186"/>
        <v>-1402600</v>
      </c>
      <c r="AW848" s="59">
        <f t="shared" si="190"/>
        <v>-1402600</v>
      </c>
      <c r="AX848" s="60">
        <f t="shared" si="183"/>
        <v>-1</v>
      </c>
      <c r="AY848" s="58"/>
    </row>
    <row r="849" spans="1:51" ht="31.5" x14ac:dyDescent="0.25">
      <c r="A849" s="45">
        <v>1700</v>
      </c>
      <c r="B849" s="46" t="s">
        <v>5573</v>
      </c>
      <c r="C849" s="47" t="s">
        <v>5574</v>
      </c>
      <c r="D849" s="47" t="s">
        <v>1383</v>
      </c>
      <c r="E849" s="48" t="s">
        <v>5559</v>
      </c>
      <c r="F849" s="49" t="s">
        <v>5560</v>
      </c>
      <c r="G849" s="49" t="s">
        <v>5575</v>
      </c>
      <c r="H849" s="50" t="s">
        <v>5560</v>
      </c>
      <c r="I849" s="46" t="s">
        <v>21</v>
      </c>
      <c r="J849" s="46">
        <v>920</v>
      </c>
      <c r="K849" s="49">
        <v>920</v>
      </c>
      <c r="L849" s="49" t="s">
        <v>5576</v>
      </c>
      <c r="M849" s="51">
        <v>765000</v>
      </c>
      <c r="N849" s="51">
        <f t="shared" si="187"/>
        <v>84000</v>
      </c>
      <c r="O849" s="51">
        <v>84521.739130434798</v>
      </c>
      <c r="P849" s="51">
        <v>849000</v>
      </c>
      <c r="Q849" s="51">
        <f t="shared" si="188"/>
        <v>109878.26086956525</v>
      </c>
      <c r="R849" s="52">
        <f t="shared" si="189"/>
        <v>874878.26086956519</v>
      </c>
      <c r="S849" s="53">
        <v>874800</v>
      </c>
      <c r="T849" s="54">
        <v>0</v>
      </c>
      <c r="U849" s="55" t="s">
        <v>26</v>
      </c>
      <c r="V849" s="55" t="s">
        <v>4643</v>
      </c>
      <c r="W849" s="55" t="s">
        <v>27</v>
      </c>
      <c r="X849" s="56">
        <v>43294</v>
      </c>
      <c r="Y849" s="57" t="s">
        <v>7688</v>
      </c>
      <c r="Z849" s="57"/>
      <c r="AA849" s="58"/>
      <c r="AB849" s="58"/>
      <c r="AC849" s="58"/>
      <c r="AD849" s="58"/>
      <c r="AE849" s="58"/>
      <c r="AF849" s="58"/>
      <c r="AG849" s="58">
        <v>2200000</v>
      </c>
      <c r="AH849" s="58"/>
      <c r="AI849" s="58"/>
      <c r="AJ849" s="58"/>
      <c r="AK849" s="58"/>
      <c r="AL849" s="58"/>
      <c r="AM849" s="58"/>
      <c r="AN849" s="58"/>
      <c r="AO849" s="58"/>
      <c r="AP849" s="58"/>
      <c r="AQ849" s="58">
        <v>1641000</v>
      </c>
      <c r="AR849" s="59">
        <f t="shared" si="181"/>
        <v>2</v>
      </c>
      <c r="AS849" s="59">
        <f t="shared" si="182"/>
        <v>3841000</v>
      </c>
      <c r="AT849" s="58">
        <f>ROUND(AS849/AR849,-2)</f>
        <v>1920500</v>
      </c>
      <c r="AU849" s="58">
        <f t="shared" si="185"/>
        <v>1641000</v>
      </c>
      <c r="AV849" s="59">
        <f t="shared" si="186"/>
        <v>1045700</v>
      </c>
      <c r="AW849" s="59">
        <f t="shared" si="190"/>
        <v>766200</v>
      </c>
      <c r="AX849" s="60">
        <f t="shared" si="183"/>
        <v>1.1953589391860997</v>
      </c>
      <c r="AY849" s="58"/>
    </row>
    <row r="850" spans="1:51" ht="31.5" x14ac:dyDescent="0.25">
      <c r="A850" s="45">
        <v>1701</v>
      </c>
      <c r="B850" s="46" t="s">
        <v>5577</v>
      </c>
      <c r="C850" s="47" t="s">
        <v>5574</v>
      </c>
      <c r="D850" s="47" t="s">
        <v>1383</v>
      </c>
      <c r="E850" s="48" t="s">
        <v>5564</v>
      </c>
      <c r="F850" s="49" t="s">
        <v>5565</v>
      </c>
      <c r="G850" s="49" t="s">
        <v>5578</v>
      </c>
      <c r="H850" s="50" t="s">
        <v>5565</v>
      </c>
      <c r="I850" s="46" t="s">
        <v>21</v>
      </c>
      <c r="J850" s="46">
        <v>920</v>
      </c>
      <c r="K850" s="49">
        <v>920</v>
      </c>
      <c r="L850" s="49" t="s">
        <v>5576</v>
      </c>
      <c r="M850" s="51">
        <v>765000</v>
      </c>
      <c r="N850" s="51">
        <f t="shared" si="187"/>
        <v>84000</v>
      </c>
      <c r="O850" s="51">
        <v>84521.739130434798</v>
      </c>
      <c r="P850" s="51">
        <v>849000</v>
      </c>
      <c r="Q850" s="51">
        <f t="shared" si="188"/>
        <v>109878.26086956525</v>
      </c>
      <c r="R850" s="52">
        <f t="shared" si="189"/>
        <v>874878.26086956519</v>
      </c>
      <c r="S850" s="53">
        <v>874800</v>
      </c>
      <c r="T850" s="54">
        <v>0</v>
      </c>
      <c r="U850" s="55" t="s">
        <v>199</v>
      </c>
      <c r="V850" s="55" t="s">
        <v>4643</v>
      </c>
      <c r="W850" s="55" t="s">
        <v>173</v>
      </c>
      <c r="X850" s="56">
        <v>43294</v>
      </c>
      <c r="Y850" s="57" t="s">
        <v>7688</v>
      </c>
      <c r="Z850" s="57"/>
      <c r="AA850" s="58"/>
      <c r="AB850" s="58"/>
      <c r="AC850" s="58"/>
      <c r="AD850" s="58"/>
      <c r="AE850" s="58"/>
      <c r="AF850" s="58"/>
      <c r="AG850" s="58">
        <v>2200000</v>
      </c>
      <c r="AH850" s="58"/>
      <c r="AI850" s="58"/>
      <c r="AJ850" s="58"/>
      <c r="AK850" s="58"/>
      <c r="AL850" s="58"/>
      <c r="AM850" s="58"/>
      <c r="AN850" s="58"/>
      <c r="AO850" s="58"/>
      <c r="AP850" s="58"/>
      <c r="AQ850" s="58">
        <v>3761000</v>
      </c>
      <c r="AR850" s="59">
        <f t="shared" si="181"/>
        <v>2</v>
      </c>
      <c r="AS850" s="59">
        <f t="shared" si="182"/>
        <v>5961000</v>
      </c>
      <c r="AT850" s="58">
        <f>ROUND(AS850/AR850,-2)</f>
        <v>2980500</v>
      </c>
      <c r="AU850" s="58">
        <f t="shared" si="185"/>
        <v>2200000</v>
      </c>
      <c r="AV850" s="59">
        <f t="shared" si="186"/>
        <v>2105700</v>
      </c>
      <c r="AW850" s="59">
        <f t="shared" si="190"/>
        <v>1325200</v>
      </c>
      <c r="AX850" s="60">
        <f t="shared" si="183"/>
        <v>2.4070644718792868</v>
      </c>
      <c r="AY850" s="58"/>
    </row>
    <row r="851" spans="1:51" ht="31.5" x14ac:dyDescent="0.25">
      <c r="A851" s="45">
        <v>1703</v>
      </c>
      <c r="B851" s="46" t="s">
        <v>5581</v>
      </c>
      <c r="C851" s="47" t="s">
        <v>5574</v>
      </c>
      <c r="D851" s="47" t="s">
        <v>3501</v>
      </c>
      <c r="E851" s="48" t="s">
        <v>5571</v>
      </c>
      <c r="F851" s="49" t="s">
        <v>5572</v>
      </c>
      <c r="G851" s="49" t="s">
        <v>5582</v>
      </c>
      <c r="H851" s="50" t="s">
        <v>5572</v>
      </c>
      <c r="I851" s="46" t="s">
        <v>30</v>
      </c>
      <c r="J851" s="46">
        <v>920</v>
      </c>
      <c r="K851" s="49">
        <v>920</v>
      </c>
      <c r="L851" s="49" t="s">
        <v>5576</v>
      </c>
      <c r="M851" s="51">
        <v>765000</v>
      </c>
      <c r="N851" s="51">
        <f t="shared" si="187"/>
        <v>84000</v>
      </c>
      <c r="O851" s="51">
        <v>84521.739130434798</v>
      </c>
      <c r="P851" s="51">
        <v>849000</v>
      </c>
      <c r="Q851" s="51">
        <f t="shared" si="188"/>
        <v>109878.26086956525</v>
      </c>
      <c r="R851" s="52">
        <f t="shared" si="189"/>
        <v>874878.26086956519</v>
      </c>
      <c r="S851" s="53">
        <v>874800</v>
      </c>
      <c r="T851" s="54">
        <v>0</v>
      </c>
      <c r="U851" s="55" t="s">
        <v>199</v>
      </c>
      <c r="V851" s="55" t="s">
        <v>4643</v>
      </c>
      <c r="W851" s="55" t="s">
        <v>173</v>
      </c>
      <c r="X851" s="56">
        <v>43294</v>
      </c>
      <c r="Y851" s="57" t="s">
        <v>7688</v>
      </c>
      <c r="Z851" s="57"/>
      <c r="AA851" s="58"/>
      <c r="AB851" s="58"/>
      <c r="AC851" s="58"/>
      <c r="AD851" s="58"/>
      <c r="AE851" s="58"/>
      <c r="AF851" s="58"/>
      <c r="AG851" s="58"/>
      <c r="AH851" s="58"/>
      <c r="AI851" s="58"/>
      <c r="AJ851" s="58"/>
      <c r="AK851" s="58"/>
      <c r="AL851" s="58"/>
      <c r="AM851" s="58"/>
      <c r="AN851" s="58"/>
      <c r="AO851" s="58"/>
      <c r="AP851" s="58"/>
      <c r="AQ851" s="58">
        <v>1229000</v>
      </c>
      <c r="AR851" s="59">
        <f t="shared" si="181"/>
        <v>1</v>
      </c>
      <c r="AS851" s="59">
        <f t="shared" si="182"/>
        <v>1229000</v>
      </c>
      <c r="AT851" s="58">
        <f>ROUND(AS851/AR851,-2)</f>
        <v>1229000</v>
      </c>
      <c r="AU851" s="58">
        <f t="shared" si="185"/>
        <v>1229000</v>
      </c>
      <c r="AV851" s="59">
        <f t="shared" si="186"/>
        <v>354200</v>
      </c>
      <c r="AW851" s="59">
        <f t="shared" si="190"/>
        <v>354200</v>
      </c>
      <c r="AX851" s="60">
        <f t="shared" si="183"/>
        <v>0.40489254686785547</v>
      </c>
      <c r="AY851" s="58"/>
    </row>
    <row r="852" spans="1:51" x14ac:dyDescent="0.25">
      <c r="A852" s="45">
        <v>1713</v>
      </c>
      <c r="B852" s="46" t="s">
        <v>5619</v>
      </c>
      <c r="C852" s="47" t="s">
        <v>5603</v>
      </c>
      <c r="D852" s="47" t="s">
        <v>2525</v>
      </c>
      <c r="E852" s="48" t="s">
        <v>5617</v>
      </c>
      <c r="F852" s="49" t="s">
        <v>5618</v>
      </c>
      <c r="G852" s="49" t="s">
        <v>5618</v>
      </c>
      <c r="H852" s="50" t="s">
        <v>5618</v>
      </c>
      <c r="I852" s="46"/>
      <c r="J852" s="46">
        <v>943</v>
      </c>
      <c r="K852" s="49">
        <v>943</v>
      </c>
      <c r="L852" s="49" t="s">
        <v>5600</v>
      </c>
      <c r="M852" s="51">
        <v>84382</v>
      </c>
      <c r="N852" s="51">
        <f t="shared" si="187"/>
        <v>23618</v>
      </c>
      <c r="O852" s="51">
        <v>24445.5652173913</v>
      </c>
      <c r="P852" s="51">
        <v>108000</v>
      </c>
      <c r="Q852" s="51">
        <f t="shared" si="188"/>
        <v>31779.234782608692</v>
      </c>
      <c r="R852" s="52">
        <f t="shared" si="189"/>
        <v>116161.23478260869</v>
      </c>
      <c r="S852" s="53">
        <v>116100</v>
      </c>
      <c r="T852" s="54" t="s">
        <v>3476</v>
      </c>
      <c r="U852" s="55" t="s">
        <v>26</v>
      </c>
      <c r="V852" s="55" t="s">
        <v>4643</v>
      </c>
      <c r="W852" s="55" t="s">
        <v>27</v>
      </c>
      <c r="X852" s="56">
        <v>43294</v>
      </c>
      <c r="Y852" s="57" t="s">
        <v>7688</v>
      </c>
      <c r="Z852" s="57"/>
      <c r="AA852" s="58"/>
      <c r="AB852" s="58"/>
      <c r="AC852" s="58"/>
      <c r="AD852" s="58"/>
      <c r="AE852" s="58"/>
      <c r="AF852" s="58"/>
      <c r="AG852" s="58"/>
      <c r="AH852" s="58"/>
      <c r="AI852" s="58"/>
      <c r="AJ852" s="58"/>
      <c r="AK852" s="58"/>
      <c r="AL852" s="58"/>
      <c r="AM852" s="58"/>
      <c r="AN852" s="58"/>
      <c r="AO852" s="58"/>
      <c r="AP852" s="58"/>
      <c r="AQ852" s="58">
        <v>116100</v>
      </c>
      <c r="AR852" s="59">
        <f t="shared" si="181"/>
        <v>1</v>
      </c>
      <c r="AS852" s="59">
        <f t="shared" si="182"/>
        <v>116100</v>
      </c>
      <c r="AT852" s="58">
        <f>ROUND(AS852/AR852,-2)</f>
        <v>116100</v>
      </c>
      <c r="AU852" s="58">
        <f t="shared" si="185"/>
        <v>116100</v>
      </c>
      <c r="AV852" s="59">
        <f t="shared" si="186"/>
        <v>0</v>
      </c>
      <c r="AW852" s="59">
        <f t="shared" si="190"/>
        <v>0</v>
      </c>
      <c r="AX852" s="60">
        <f t="shared" si="183"/>
        <v>0</v>
      </c>
      <c r="AY852" s="58"/>
    </row>
    <row r="853" spans="1:51" ht="47.25" x14ac:dyDescent="0.25">
      <c r="A853" s="45">
        <v>1735</v>
      </c>
      <c r="B853" s="46" t="s">
        <v>5691</v>
      </c>
      <c r="C853" s="47" t="s">
        <v>5680</v>
      </c>
      <c r="D853" s="47" t="s">
        <v>496</v>
      </c>
      <c r="E853" s="48" t="s">
        <v>5692</v>
      </c>
      <c r="F853" s="49" t="s">
        <v>7609</v>
      </c>
      <c r="G853" s="49" t="s">
        <v>5693</v>
      </c>
      <c r="H853" s="50" t="s">
        <v>5694</v>
      </c>
      <c r="I853" s="46" t="s">
        <v>30</v>
      </c>
      <c r="J853" s="46">
        <v>1023</v>
      </c>
      <c r="K853" s="49">
        <v>1023</v>
      </c>
      <c r="L853" s="49" t="s">
        <v>5684</v>
      </c>
      <c r="M853" s="51">
        <v>450000</v>
      </c>
      <c r="N853" s="51">
        <f t="shared" si="187"/>
        <v>139000</v>
      </c>
      <c r="O853" s="51">
        <v>139304.347826087</v>
      </c>
      <c r="P853" s="51">
        <v>589000</v>
      </c>
      <c r="Q853" s="51">
        <f t="shared" si="188"/>
        <v>181095.65217391308</v>
      </c>
      <c r="R853" s="52">
        <f t="shared" si="189"/>
        <v>631095.65217391308</v>
      </c>
      <c r="S853" s="53">
        <v>631000</v>
      </c>
      <c r="T853" s="54">
        <v>0</v>
      </c>
      <c r="U853" s="55" t="s">
        <v>198</v>
      </c>
      <c r="V853" s="55" t="s">
        <v>420</v>
      </c>
      <c r="W853" s="55" t="s">
        <v>173</v>
      </c>
      <c r="X853" s="56">
        <v>43294</v>
      </c>
      <c r="Y853" s="57" t="s">
        <v>7688</v>
      </c>
      <c r="Z853" s="57"/>
      <c r="AA853" s="58"/>
      <c r="AB853" s="58"/>
      <c r="AC853" s="58"/>
      <c r="AD853" s="58"/>
      <c r="AE853" s="58"/>
      <c r="AF853" s="58"/>
      <c r="AG853" s="58"/>
      <c r="AH853" s="58"/>
      <c r="AI853" s="58"/>
      <c r="AJ853" s="58"/>
      <c r="AK853" s="58"/>
      <c r="AL853" s="58"/>
      <c r="AM853" s="58"/>
      <c r="AN853" s="58"/>
      <c r="AO853" s="58"/>
      <c r="AP853" s="58"/>
      <c r="AQ853" s="58">
        <v>809000</v>
      </c>
      <c r="AR853" s="59">
        <f t="shared" si="181"/>
        <v>1</v>
      </c>
      <c r="AS853" s="59">
        <f t="shared" si="182"/>
        <v>809000</v>
      </c>
      <c r="AT853" s="58">
        <f>ROUND(AS853/AR853,-2)</f>
        <v>809000</v>
      </c>
      <c r="AU853" s="58">
        <f t="shared" si="185"/>
        <v>809000</v>
      </c>
      <c r="AV853" s="59">
        <f t="shared" si="186"/>
        <v>178000</v>
      </c>
      <c r="AW853" s="59">
        <f t="shared" si="190"/>
        <v>178000</v>
      </c>
      <c r="AX853" s="60">
        <f t="shared" si="183"/>
        <v>0.28209191759112517</v>
      </c>
      <c r="AY853" s="58"/>
    </row>
    <row r="854" spans="1:51" ht="47.25" x14ac:dyDescent="0.25">
      <c r="A854" s="45">
        <v>1737</v>
      </c>
      <c r="B854" s="46" t="s">
        <v>5697</v>
      </c>
      <c r="C854" s="47" t="s">
        <v>5680</v>
      </c>
      <c r="D854" s="47" t="s">
        <v>496</v>
      </c>
      <c r="E854" s="48" t="s">
        <v>5698</v>
      </c>
      <c r="F854" s="49" t="s">
        <v>7610</v>
      </c>
      <c r="G854" s="49" t="s">
        <v>5699</v>
      </c>
      <c r="H854" s="50" t="s">
        <v>5700</v>
      </c>
      <c r="I854" s="46" t="s">
        <v>30</v>
      </c>
      <c r="J854" s="46">
        <v>1023</v>
      </c>
      <c r="K854" s="49">
        <v>1023</v>
      </c>
      <c r="L854" s="49" t="s">
        <v>5684</v>
      </c>
      <c r="M854" s="51">
        <v>450000</v>
      </c>
      <c r="N854" s="51">
        <f t="shared" si="187"/>
        <v>139000</v>
      </c>
      <c r="O854" s="51">
        <v>139304.347826087</v>
      </c>
      <c r="P854" s="51">
        <v>589000</v>
      </c>
      <c r="Q854" s="51">
        <f t="shared" si="188"/>
        <v>181095.65217391308</v>
      </c>
      <c r="R854" s="52">
        <f t="shared" si="189"/>
        <v>631095.65217391308</v>
      </c>
      <c r="S854" s="53">
        <v>631000</v>
      </c>
      <c r="T854" s="54">
        <v>0</v>
      </c>
      <c r="U854" s="55" t="s">
        <v>198</v>
      </c>
      <c r="V854" s="55" t="s">
        <v>420</v>
      </c>
      <c r="W854" s="55" t="s">
        <v>29</v>
      </c>
      <c r="X854" s="56">
        <v>43294</v>
      </c>
      <c r="Y854" s="57" t="s">
        <v>7688</v>
      </c>
      <c r="Z854" s="57"/>
      <c r="AA854" s="58"/>
      <c r="AB854" s="58"/>
      <c r="AC854" s="58"/>
      <c r="AD854" s="58"/>
      <c r="AE854" s="58"/>
      <c r="AF854" s="58"/>
      <c r="AG854" s="58"/>
      <c r="AH854" s="58"/>
      <c r="AI854" s="58"/>
      <c r="AJ854" s="58"/>
      <c r="AK854" s="58"/>
      <c r="AL854" s="58"/>
      <c r="AM854" s="58"/>
      <c r="AN854" s="58"/>
      <c r="AO854" s="58"/>
      <c r="AP854" s="58"/>
      <c r="AQ854" s="58"/>
      <c r="AR854" s="59">
        <f t="shared" si="181"/>
        <v>0</v>
      </c>
      <c r="AS854" s="59">
        <f t="shared" si="182"/>
        <v>0</v>
      </c>
      <c r="AT854" s="58"/>
      <c r="AU854" s="58">
        <f t="shared" si="185"/>
        <v>0</v>
      </c>
      <c r="AV854" s="59">
        <f t="shared" si="186"/>
        <v>-631000</v>
      </c>
      <c r="AW854" s="59">
        <f t="shared" si="190"/>
        <v>-631000</v>
      </c>
      <c r="AX854" s="60">
        <f t="shared" si="183"/>
        <v>-1</v>
      </c>
      <c r="AY854" s="58"/>
    </row>
    <row r="855" spans="1:51" ht="47.25" x14ac:dyDescent="0.25">
      <c r="A855" s="45">
        <v>1754</v>
      </c>
      <c r="B855" s="46" t="s">
        <v>5752</v>
      </c>
      <c r="C855" s="47" t="s">
        <v>5745</v>
      </c>
      <c r="D855" s="47" t="s">
        <v>496</v>
      </c>
      <c r="E855" s="48" t="s">
        <v>5692</v>
      </c>
      <c r="F855" s="49" t="s">
        <v>7609</v>
      </c>
      <c r="G855" s="49" t="s">
        <v>5753</v>
      </c>
      <c r="H855" s="50" t="s">
        <v>5694</v>
      </c>
      <c r="I855" s="46" t="s">
        <v>30</v>
      </c>
      <c r="J855" s="46">
        <v>1024</v>
      </c>
      <c r="K855" s="49">
        <v>1024</v>
      </c>
      <c r="L855" s="49" t="s">
        <v>5747</v>
      </c>
      <c r="M855" s="51">
        <v>680000</v>
      </c>
      <c r="N855" s="51">
        <f t="shared" si="187"/>
        <v>139000</v>
      </c>
      <c r="O855" s="51">
        <v>139304.347826087</v>
      </c>
      <c r="P855" s="51">
        <v>819000</v>
      </c>
      <c r="Q855" s="51">
        <f t="shared" si="188"/>
        <v>181095.65217391308</v>
      </c>
      <c r="R855" s="52">
        <f t="shared" si="189"/>
        <v>861095.65217391308</v>
      </c>
      <c r="S855" s="53">
        <v>861000</v>
      </c>
      <c r="T855" s="54">
        <v>0</v>
      </c>
      <c r="U855" s="55" t="s">
        <v>198</v>
      </c>
      <c r="V855" s="55" t="s">
        <v>420</v>
      </c>
      <c r="W855" s="55" t="s">
        <v>173</v>
      </c>
      <c r="X855" s="56">
        <v>43294</v>
      </c>
      <c r="Y855" s="57" t="s">
        <v>7688</v>
      </c>
      <c r="Z855" s="57"/>
      <c r="AA855" s="58"/>
      <c r="AB855" s="58"/>
      <c r="AC855" s="58"/>
      <c r="AD855" s="58"/>
      <c r="AE855" s="58"/>
      <c r="AF855" s="58"/>
      <c r="AG855" s="58"/>
      <c r="AH855" s="58"/>
      <c r="AI855" s="58"/>
      <c r="AJ855" s="58"/>
      <c r="AK855" s="58"/>
      <c r="AL855" s="58"/>
      <c r="AM855" s="58"/>
      <c r="AN855" s="58"/>
      <c r="AO855" s="58"/>
      <c r="AP855" s="58"/>
      <c r="AQ855" s="58"/>
      <c r="AR855" s="59">
        <f t="shared" si="181"/>
        <v>0</v>
      </c>
      <c r="AS855" s="59">
        <f t="shared" si="182"/>
        <v>0</v>
      </c>
      <c r="AT855" s="58"/>
      <c r="AU855" s="58">
        <f t="shared" si="185"/>
        <v>0</v>
      </c>
      <c r="AV855" s="59">
        <f t="shared" si="186"/>
        <v>-861000</v>
      </c>
      <c r="AW855" s="59">
        <f t="shared" si="190"/>
        <v>-861000</v>
      </c>
      <c r="AX855" s="60">
        <f t="shared" si="183"/>
        <v>-1</v>
      </c>
      <c r="AY855" s="58"/>
    </row>
    <row r="856" spans="1:51" ht="47.25" x14ac:dyDescent="0.25">
      <c r="A856" s="45">
        <v>1757</v>
      </c>
      <c r="B856" s="46" t="s">
        <v>5757</v>
      </c>
      <c r="C856" s="47" t="s">
        <v>5745</v>
      </c>
      <c r="D856" s="47" t="s">
        <v>496</v>
      </c>
      <c r="E856" s="48" t="s">
        <v>5698</v>
      </c>
      <c r="F856" s="49" t="s">
        <v>7610</v>
      </c>
      <c r="G856" s="49" t="s">
        <v>5758</v>
      </c>
      <c r="H856" s="50" t="s">
        <v>5700</v>
      </c>
      <c r="I856" s="46" t="s">
        <v>30</v>
      </c>
      <c r="J856" s="46">
        <v>1024</v>
      </c>
      <c r="K856" s="49">
        <v>1024</v>
      </c>
      <c r="L856" s="49" t="s">
        <v>5747</v>
      </c>
      <c r="M856" s="51">
        <v>680000</v>
      </c>
      <c r="N856" s="51">
        <f t="shared" si="187"/>
        <v>139000</v>
      </c>
      <c r="O856" s="51">
        <v>139304.347826087</v>
      </c>
      <c r="P856" s="51">
        <v>819000</v>
      </c>
      <c r="Q856" s="51">
        <f t="shared" si="188"/>
        <v>181095.65217391308</v>
      </c>
      <c r="R856" s="52">
        <f t="shared" si="189"/>
        <v>861095.65217391308</v>
      </c>
      <c r="S856" s="53">
        <v>861000</v>
      </c>
      <c r="T856" s="54">
        <v>0</v>
      </c>
      <c r="U856" s="55" t="s">
        <v>198</v>
      </c>
      <c r="V856" s="55" t="s">
        <v>420</v>
      </c>
      <c r="W856" s="55" t="s">
        <v>173</v>
      </c>
      <c r="X856" s="56">
        <v>43294</v>
      </c>
      <c r="Y856" s="57" t="s">
        <v>7688</v>
      </c>
      <c r="Z856" s="57"/>
      <c r="AA856" s="58"/>
      <c r="AB856" s="58"/>
      <c r="AC856" s="58"/>
      <c r="AD856" s="58"/>
      <c r="AE856" s="58"/>
      <c r="AF856" s="58"/>
      <c r="AG856" s="58"/>
      <c r="AH856" s="58"/>
      <c r="AI856" s="58"/>
      <c r="AJ856" s="58"/>
      <c r="AK856" s="58"/>
      <c r="AL856" s="58"/>
      <c r="AM856" s="58"/>
      <c r="AN856" s="58"/>
      <c r="AO856" s="58"/>
      <c r="AP856" s="58"/>
      <c r="AQ856" s="58"/>
      <c r="AR856" s="59">
        <f t="shared" si="181"/>
        <v>0</v>
      </c>
      <c r="AS856" s="59">
        <f t="shared" si="182"/>
        <v>0</v>
      </c>
      <c r="AT856" s="58"/>
      <c r="AU856" s="58">
        <f t="shared" si="185"/>
        <v>0</v>
      </c>
      <c r="AV856" s="59">
        <f t="shared" si="186"/>
        <v>-861000</v>
      </c>
      <c r="AW856" s="59">
        <f t="shared" si="190"/>
        <v>-861000</v>
      </c>
      <c r="AX856" s="60">
        <f t="shared" si="183"/>
        <v>-1</v>
      </c>
      <c r="AY856" s="58"/>
    </row>
    <row r="857" spans="1:51" ht="47.25" x14ac:dyDescent="0.25">
      <c r="A857" s="45">
        <v>1773</v>
      </c>
      <c r="B857" s="46" t="s">
        <v>5787</v>
      </c>
      <c r="C857" s="47" t="s">
        <v>5780</v>
      </c>
      <c r="D857" s="47" t="s">
        <v>496</v>
      </c>
      <c r="E857" s="48" t="s">
        <v>5692</v>
      </c>
      <c r="F857" s="49" t="s">
        <v>7609</v>
      </c>
      <c r="G857" s="49" t="s">
        <v>5788</v>
      </c>
      <c r="H857" s="50" t="s">
        <v>5694</v>
      </c>
      <c r="I857" s="46" t="s">
        <v>30</v>
      </c>
      <c r="J857" s="46">
        <v>1025</v>
      </c>
      <c r="K857" s="49">
        <v>1025</v>
      </c>
      <c r="L857" s="49" t="s">
        <v>5782</v>
      </c>
      <c r="M857" s="51">
        <v>364000</v>
      </c>
      <c r="N857" s="51">
        <f t="shared" si="187"/>
        <v>70000</v>
      </c>
      <c r="O857" s="51">
        <v>70434.782608695605</v>
      </c>
      <c r="P857" s="51">
        <v>434000</v>
      </c>
      <c r="Q857" s="51">
        <f t="shared" si="188"/>
        <v>91565.217391304293</v>
      </c>
      <c r="R857" s="52">
        <f t="shared" si="189"/>
        <v>455565.21739130432</v>
      </c>
      <c r="S857" s="53">
        <v>455500</v>
      </c>
      <c r="T857" s="54">
        <v>0</v>
      </c>
      <c r="U857" s="55" t="s">
        <v>198</v>
      </c>
      <c r="V857" s="55" t="s">
        <v>420</v>
      </c>
      <c r="W857" s="55" t="s">
        <v>173</v>
      </c>
      <c r="X857" s="56">
        <v>43294</v>
      </c>
      <c r="Y857" s="57" t="s">
        <v>7688</v>
      </c>
      <c r="Z857" s="57"/>
      <c r="AA857" s="58"/>
      <c r="AB857" s="58"/>
      <c r="AC857" s="58"/>
      <c r="AD857" s="58"/>
      <c r="AE857" s="58"/>
      <c r="AF857" s="58"/>
      <c r="AG857" s="58"/>
      <c r="AH857" s="58"/>
      <c r="AI857" s="58"/>
      <c r="AJ857" s="58"/>
      <c r="AK857" s="58"/>
      <c r="AL857" s="58"/>
      <c r="AM857" s="58"/>
      <c r="AN857" s="58"/>
      <c r="AO857" s="58"/>
      <c r="AP857" s="58"/>
      <c r="AQ857" s="58"/>
      <c r="AR857" s="59">
        <f t="shared" si="181"/>
        <v>0</v>
      </c>
      <c r="AS857" s="59">
        <f t="shared" si="182"/>
        <v>0</v>
      </c>
      <c r="AT857" s="58"/>
      <c r="AU857" s="58">
        <f t="shared" si="185"/>
        <v>0</v>
      </c>
      <c r="AV857" s="59">
        <f t="shared" si="186"/>
        <v>-455500</v>
      </c>
      <c r="AW857" s="59">
        <f t="shared" si="190"/>
        <v>-455500</v>
      </c>
      <c r="AX857" s="60">
        <f t="shared" si="183"/>
        <v>-1</v>
      </c>
      <c r="AY857" s="58"/>
    </row>
    <row r="858" spans="1:51" ht="47.25" x14ac:dyDescent="0.25">
      <c r="A858" s="45">
        <v>1775</v>
      </c>
      <c r="B858" s="46" t="s">
        <v>5790</v>
      </c>
      <c r="C858" s="47" t="s">
        <v>5780</v>
      </c>
      <c r="D858" s="47" t="s">
        <v>496</v>
      </c>
      <c r="E858" s="48" t="s">
        <v>5698</v>
      </c>
      <c r="F858" s="49" t="s">
        <v>7610</v>
      </c>
      <c r="G858" s="49" t="s">
        <v>5791</v>
      </c>
      <c r="H858" s="50" t="s">
        <v>5700</v>
      </c>
      <c r="I858" s="46" t="s">
        <v>30</v>
      </c>
      <c r="J858" s="46">
        <v>1025</v>
      </c>
      <c r="K858" s="49">
        <v>1025</v>
      </c>
      <c r="L858" s="49" t="s">
        <v>5782</v>
      </c>
      <c r="M858" s="51">
        <v>364000</v>
      </c>
      <c r="N858" s="51">
        <f t="shared" si="187"/>
        <v>70000</v>
      </c>
      <c r="O858" s="51">
        <v>70434.782608695605</v>
      </c>
      <c r="P858" s="51">
        <v>434000</v>
      </c>
      <c r="Q858" s="51">
        <f t="shared" si="188"/>
        <v>91565.217391304293</v>
      </c>
      <c r="R858" s="52">
        <f t="shared" si="189"/>
        <v>455565.21739130432</v>
      </c>
      <c r="S858" s="53">
        <v>455500</v>
      </c>
      <c r="T858" s="54">
        <v>0</v>
      </c>
      <c r="U858" s="55" t="s">
        <v>198</v>
      </c>
      <c r="V858" s="55" t="s">
        <v>420</v>
      </c>
      <c r="W858" s="55" t="s">
        <v>173</v>
      </c>
      <c r="X858" s="56">
        <v>43294</v>
      </c>
      <c r="Y858" s="57" t="s">
        <v>7688</v>
      </c>
      <c r="Z858" s="57"/>
      <c r="AA858" s="58"/>
      <c r="AB858" s="58"/>
      <c r="AC858" s="58"/>
      <c r="AD858" s="58"/>
      <c r="AE858" s="58"/>
      <c r="AF858" s="58"/>
      <c r="AG858" s="58"/>
      <c r="AH858" s="58"/>
      <c r="AI858" s="58"/>
      <c r="AJ858" s="58"/>
      <c r="AK858" s="58"/>
      <c r="AL858" s="58"/>
      <c r="AM858" s="58"/>
      <c r="AN858" s="58"/>
      <c r="AO858" s="58"/>
      <c r="AP858" s="58"/>
      <c r="AQ858" s="58"/>
      <c r="AR858" s="59">
        <f t="shared" si="181"/>
        <v>0</v>
      </c>
      <c r="AS858" s="59">
        <f t="shared" si="182"/>
        <v>0</v>
      </c>
      <c r="AT858" s="58"/>
      <c r="AU858" s="58">
        <f t="shared" si="185"/>
        <v>0</v>
      </c>
      <c r="AV858" s="59">
        <f t="shared" si="186"/>
        <v>-455500</v>
      </c>
      <c r="AW858" s="59">
        <f t="shared" si="190"/>
        <v>-455500</v>
      </c>
      <c r="AX858" s="60">
        <f t="shared" si="183"/>
        <v>-1</v>
      </c>
      <c r="AY858" s="58"/>
    </row>
    <row r="859" spans="1:51" ht="47.25" x14ac:dyDescent="0.25">
      <c r="A859" s="45">
        <v>1792</v>
      </c>
      <c r="B859" s="46" t="s">
        <v>5820</v>
      </c>
      <c r="C859" s="47" t="s">
        <v>5814</v>
      </c>
      <c r="D859" s="47" t="s">
        <v>496</v>
      </c>
      <c r="E859" s="48" t="s">
        <v>5692</v>
      </c>
      <c r="F859" s="49" t="s">
        <v>7609</v>
      </c>
      <c r="G859" s="49" t="s">
        <v>5821</v>
      </c>
      <c r="H859" s="50" t="s">
        <v>5694</v>
      </c>
      <c r="I859" s="46" t="s">
        <v>30</v>
      </c>
      <c r="J859" s="46">
        <v>1026</v>
      </c>
      <c r="K859" s="49">
        <v>1026</v>
      </c>
      <c r="L859" s="49" t="s">
        <v>5816</v>
      </c>
      <c r="M859" s="51">
        <v>810000</v>
      </c>
      <c r="N859" s="51">
        <f t="shared" si="187"/>
        <v>139000</v>
      </c>
      <c r="O859" s="51">
        <v>139304.347826087</v>
      </c>
      <c r="P859" s="51">
        <v>949000</v>
      </c>
      <c r="Q859" s="51">
        <f t="shared" si="188"/>
        <v>181095.65217391308</v>
      </c>
      <c r="R859" s="52">
        <f t="shared" si="189"/>
        <v>991095.65217391308</v>
      </c>
      <c r="S859" s="53">
        <v>991000</v>
      </c>
      <c r="T859" s="54">
        <v>0</v>
      </c>
      <c r="U859" s="55" t="s">
        <v>200</v>
      </c>
      <c r="V859" s="55" t="s">
        <v>421</v>
      </c>
      <c r="W859" s="55" t="s">
        <v>195</v>
      </c>
      <c r="X859" s="56">
        <v>43294</v>
      </c>
      <c r="Y859" s="57" t="s">
        <v>7688</v>
      </c>
      <c r="Z859" s="57"/>
      <c r="AA859" s="58"/>
      <c r="AB859" s="58"/>
      <c r="AC859" s="58"/>
      <c r="AD859" s="58"/>
      <c r="AE859" s="58"/>
      <c r="AF859" s="58"/>
      <c r="AG859" s="58"/>
      <c r="AH859" s="58"/>
      <c r="AI859" s="58"/>
      <c r="AJ859" s="58"/>
      <c r="AK859" s="58"/>
      <c r="AL859" s="58"/>
      <c r="AM859" s="58"/>
      <c r="AN859" s="58"/>
      <c r="AO859" s="58"/>
      <c r="AP859" s="58"/>
      <c r="AQ859" s="58"/>
      <c r="AR859" s="59">
        <f t="shared" si="181"/>
        <v>0</v>
      </c>
      <c r="AS859" s="59">
        <f t="shared" si="182"/>
        <v>0</v>
      </c>
      <c r="AT859" s="58"/>
      <c r="AU859" s="58">
        <f t="shared" si="185"/>
        <v>0</v>
      </c>
      <c r="AV859" s="59">
        <f t="shared" si="186"/>
        <v>-991000</v>
      </c>
      <c r="AW859" s="59">
        <f t="shared" si="190"/>
        <v>-991000</v>
      </c>
      <c r="AX859" s="60">
        <f t="shared" si="183"/>
        <v>-1</v>
      </c>
      <c r="AY859" s="58"/>
    </row>
    <row r="860" spans="1:51" ht="47.25" x14ac:dyDescent="0.25">
      <c r="A860" s="45">
        <v>1794</v>
      </c>
      <c r="B860" s="46" t="s">
        <v>5823</v>
      </c>
      <c r="C860" s="47" t="s">
        <v>5814</v>
      </c>
      <c r="D860" s="47" t="s">
        <v>496</v>
      </c>
      <c r="E860" s="48" t="s">
        <v>5698</v>
      </c>
      <c r="F860" s="49" t="s">
        <v>7610</v>
      </c>
      <c r="G860" s="49" t="s">
        <v>5824</v>
      </c>
      <c r="H860" s="50" t="s">
        <v>5700</v>
      </c>
      <c r="I860" s="46" t="s">
        <v>30</v>
      </c>
      <c r="J860" s="46">
        <v>1026</v>
      </c>
      <c r="K860" s="49">
        <v>1026</v>
      </c>
      <c r="L860" s="49" t="s">
        <v>5816</v>
      </c>
      <c r="M860" s="51">
        <v>810000</v>
      </c>
      <c r="N860" s="51">
        <f t="shared" si="187"/>
        <v>139000</v>
      </c>
      <c r="O860" s="51">
        <v>139304.347826087</v>
      </c>
      <c r="P860" s="51">
        <v>949000</v>
      </c>
      <c r="Q860" s="51">
        <f t="shared" si="188"/>
        <v>181095.65217391308</v>
      </c>
      <c r="R860" s="52">
        <f t="shared" si="189"/>
        <v>991095.65217391308</v>
      </c>
      <c r="S860" s="53">
        <v>991000</v>
      </c>
      <c r="T860" s="54">
        <v>0</v>
      </c>
      <c r="U860" s="55" t="s">
        <v>200</v>
      </c>
      <c r="V860" s="55" t="s">
        <v>421</v>
      </c>
      <c r="W860" s="55" t="s">
        <v>195</v>
      </c>
      <c r="X860" s="56">
        <v>43294</v>
      </c>
      <c r="Y860" s="57" t="s">
        <v>7688</v>
      </c>
      <c r="Z860" s="57"/>
      <c r="AA860" s="58"/>
      <c r="AB860" s="58"/>
      <c r="AC860" s="58"/>
      <c r="AD860" s="58"/>
      <c r="AE860" s="58"/>
      <c r="AF860" s="58"/>
      <c r="AG860" s="58"/>
      <c r="AH860" s="58"/>
      <c r="AI860" s="58"/>
      <c r="AJ860" s="58"/>
      <c r="AK860" s="58"/>
      <c r="AL860" s="58"/>
      <c r="AM860" s="58"/>
      <c r="AN860" s="58"/>
      <c r="AO860" s="58"/>
      <c r="AP860" s="58"/>
      <c r="AQ860" s="58"/>
      <c r="AR860" s="59">
        <f t="shared" si="181"/>
        <v>0</v>
      </c>
      <c r="AS860" s="59">
        <f t="shared" si="182"/>
        <v>0</v>
      </c>
      <c r="AT860" s="58"/>
      <c r="AU860" s="58">
        <f t="shared" si="185"/>
        <v>0</v>
      </c>
      <c r="AV860" s="59">
        <f t="shared" si="186"/>
        <v>-991000</v>
      </c>
      <c r="AW860" s="59">
        <f t="shared" si="190"/>
        <v>-991000</v>
      </c>
      <c r="AX860" s="60">
        <f t="shared" si="183"/>
        <v>-1</v>
      </c>
      <c r="AY860" s="58"/>
    </row>
    <row r="861" spans="1:51" ht="31.5" x14ac:dyDescent="0.25">
      <c r="A861" s="45">
        <v>1883</v>
      </c>
      <c r="B861" s="46" t="s">
        <v>6099</v>
      </c>
      <c r="C861" s="47" t="s">
        <v>6100</v>
      </c>
      <c r="D861" s="47" t="s">
        <v>496</v>
      </c>
      <c r="E861" s="48" t="s">
        <v>6101</v>
      </c>
      <c r="F861" s="49" t="s">
        <v>6102</v>
      </c>
      <c r="G861" s="49" t="s">
        <v>6102</v>
      </c>
      <c r="H861" s="50" t="s">
        <v>6102</v>
      </c>
      <c r="I861" s="46" t="s">
        <v>25</v>
      </c>
      <c r="J861" s="46">
        <v>1055</v>
      </c>
      <c r="K861" s="49">
        <v>1055</v>
      </c>
      <c r="L861" s="49" t="s">
        <v>6103</v>
      </c>
      <c r="M861" s="51">
        <v>590000</v>
      </c>
      <c r="N861" s="51">
        <f t="shared" si="187"/>
        <v>139000</v>
      </c>
      <c r="O861" s="51">
        <v>139304.347826087</v>
      </c>
      <c r="P861" s="51">
        <v>729000</v>
      </c>
      <c r="Q861" s="51">
        <f t="shared" si="188"/>
        <v>181095.65217391308</v>
      </c>
      <c r="R861" s="52">
        <f t="shared" si="189"/>
        <v>771095.65217391308</v>
      </c>
      <c r="S861" s="53">
        <v>771000</v>
      </c>
      <c r="T861" s="54">
        <v>0</v>
      </c>
      <c r="U861" s="55" t="s">
        <v>26</v>
      </c>
      <c r="V861" s="55" t="s">
        <v>421</v>
      </c>
      <c r="W861" s="55" t="s">
        <v>94</v>
      </c>
      <c r="X861" s="56">
        <v>43294</v>
      </c>
      <c r="Y861" s="57" t="s">
        <v>7688</v>
      </c>
      <c r="Z861" s="57"/>
      <c r="AA861" s="58"/>
      <c r="AB861" s="58"/>
      <c r="AC861" s="58"/>
      <c r="AD861" s="58"/>
      <c r="AE861" s="58"/>
      <c r="AF861" s="58"/>
      <c r="AG861" s="58"/>
      <c r="AH861" s="58"/>
      <c r="AI861" s="58"/>
      <c r="AJ861" s="58"/>
      <c r="AK861" s="58"/>
      <c r="AL861" s="58"/>
      <c r="AM861" s="58"/>
      <c r="AN861" s="58"/>
      <c r="AO861" s="58"/>
      <c r="AP861" s="58"/>
      <c r="AQ861" s="58"/>
      <c r="AR861" s="59">
        <f t="shared" si="181"/>
        <v>0</v>
      </c>
      <c r="AS861" s="59">
        <f t="shared" si="182"/>
        <v>0</v>
      </c>
      <c r="AT861" s="58"/>
      <c r="AU861" s="58">
        <f t="shared" si="185"/>
        <v>0</v>
      </c>
      <c r="AV861" s="59">
        <f t="shared" si="186"/>
        <v>-771000</v>
      </c>
      <c r="AW861" s="59">
        <f t="shared" si="190"/>
        <v>-771000</v>
      </c>
      <c r="AX861" s="60">
        <f t="shared" si="183"/>
        <v>-1</v>
      </c>
      <c r="AY861" s="58"/>
    </row>
    <row r="862" spans="1:51" ht="31.5" x14ac:dyDescent="0.25">
      <c r="A862" s="45">
        <v>1886</v>
      </c>
      <c r="B862" s="46" t="s">
        <v>6110</v>
      </c>
      <c r="C862" s="47" t="s">
        <v>6100</v>
      </c>
      <c r="D862" s="47" t="s">
        <v>496</v>
      </c>
      <c r="E862" s="48" t="s">
        <v>6111</v>
      </c>
      <c r="F862" s="49" t="s">
        <v>6103</v>
      </c>
      <c r="G862" s="49" t="s">
        <v>6103</v>
      </c>
      <c r="H862" s="50" t="s">
        <v>6103</v>
      </c>
      <c r="I862" s="46" t="s">
        <v>21</v>
      </c>
      <c r="J862" s="46">
        <v>1055</v>
      </c>
      <c r="K862" s="49">
        <v>1055</v>
      </c>
      <c r="L862" s="49" t="s">
        <v>6103</v>
      </c>
      <c r="M862" s="51">
        <v>590000</v>
      </c>
      <c r="N862" s="51">
        <f t="shared" si="187"/>
        <v>139000</v>
      </c>
      <c r="O862" s="51">
        <v>139304.347826087</v>
      </c>
      <c r="P862" s="51">
        <v>729000</v>
      </c>
      <c r="Q862" s="51">
        <f t="shared" si="188"/>
        <v>181095.65217391308</v>
      </c>
      <c r="R862" s="52">
        <f t="shared" si="189"/>
        <v>771095.65217391308</v>
      </c>
      <c r="S862" s="53">
        <v>771000</v>
      </c>
      <c r="T862" s="54">
        <v>0</v>
      </c>
      <c r="U862" s="55" t="s">
        <v>200</v>
      </c>
      <c r="V862" s="55" t="s">
        <v>421</v>
      </c>
      <c r="W862" s="55" t="s">
        <v>196</v>
      </c>
      <c r="X862" s="56">
        <v>43294</v>
      </c>
      <c r="Y862" s="57" t="s">
        <v>7688</v>
      </c>
      <c r="Z862" s="57"/>
      <c r="AA862" s="58"/>
      <c r="AB862" s="58"/>
      <c r="AC862" s="58"/>
      <c r="AD862" s="58"/>
      <c r="AE862" s="58"/>
      <c r="AF862" s="58"/>
      <c r="AG862" s="58"/>
      <c r="AH862" s="58">
        <v>2938000</v>
      </c>
      <c r="AI862" s="58"/>
      <c r="AJ862" s="58"/>
      <c r="AK862" s="58"/>
      <c r="AL862" s="58"/>
      <c r="AM862" s="58"/>
      <c r="AN862" s="58"/>
      <c r="AO862" s="58"/>
      <c r="AP862" s="58"/>
      <c r="AQ862" s="58">
        <v>1019000</v>
      </c>
      <c r="AR862" s="59">
        <f t="shared" si="181"/>
        <v>2</v>
      </c>
      <c r="AS862" s="59">
        <f t="shared" si="182"/>
        <v>3957000</v>
      </c>
      <c r="AT862" s="58">
        <f>ROUND(AS862/AR862,-2)</f>
        <v>1978500</v>
      </c>
      <c r="AU862" s="58">
        <f t="shared" si="185"/>
        <v>1019000</v>
      </c>
      <c r="AV862" s="59">
        <f t="shared" si="186"/>
        <v>1207500</v>
      </c>
      <c r="AW862" s="59">
        <f t="shared" si="190"/>
        <v>248000</v>
      </c>
      <c r="AX862" s="60">
        <f t="shared" si="183"/>
        <v>1.5661478599221792</v>
      </c>
      <c r="AY862" s="58"/>
    </row>
    <row r="863" spans="1:51" ht="31.5" x14ac:dyDescent="0.25">
      <c r="A863" s="45">
        <v>1887</v>
      </c>
      <c r="B863" s="46" t="s">
        <v>6112</v>
      </c>
      <c r="C863" s="47" t="s">
        <v>6100</v>
      </c>
      <c r="D863" s="47" t="s">
        <v>496</v>
      </c>
      <c r="E863" s="48" t="s">
        <v>6113</v>
      </c>
      <c r="F863" s="49" t="s">
        <v>6114</v>
      </c>
      <c r="G863" s="49" t="s">
        <v>6114</v>
      </c>
      <c r="H863" s="50" t="s">
        <v>6114</v>
      </c>
      <c r="I863" s="46" t="s">
        <v>30</v>
      </c>
      <c r="J863" s="46">
        <v>1055</v>
      </c>
      <c r="K863" s="49">
        <v>1055</v>
      </c>
      <c r="L863" s="49" t="s">
        <v>6103</v>
      </c>
      <c r="M863" s="51">
        <v>590000</v>
      </c>
      <c r="N863" s="51">
        <f t="shared" si="187"/>
        <v>139000</v>
      </c>
      <c r="O863" s="51">
        <v>139304.347826087</v>
      </c>
      <c r="P863" s="51">
        <v>729000</v>
      </c>
      <c r="Q863" s="51">
        <f t="shared" si="188"/>
        <v>181095.65217391308</v>
      </c>
      <c r="R863" s="52">
        <f t="shared" si="189"/>
        <v>771095.65217391308</v>
      </c>
      <c r="S863" s="53">
        <v>771000</v>
      </c>
      <c r="T863" s="54">
        <v>0</v>
      </c>
      <c r="U863" s="55" t="s">
        <v>200</v>
      </c>
      <c r="V863" s="55" t="s">
        <v>421</v>
      </c>
      <c r="W863" s="55" t="s">
        <v>196</v>
      </c>
      <c r="X863" s="56">
        <v>43294</v>
      </c>
      <c r="Y863" s="57" t="s">
        <v>7688</v>
      </c>
      <c r="Z863" s="57"/>
      <c r="AA863" s="58"/>
      <c r="AB863" s="58"/>
      <c r="AC863" s="58"/>
      <c r="AD863" s="58"/>
      <c r="AE863" s="58"/>
      <c r="AF863" s="58"/>
      <c r="AG863" s="58"/>
      <c r="AH863" s="58"/>
      <c r="AI863" s="58"/>
      <c r="AJ863" s="58"/>
      <c r="AK863" s="58"/>
      <c r="AL863" s="58"/>
      <c r="AM863" s="58"/>
      <c r="AN863" s="58"/>
      <c r="AO863" s="58"/>
      <c r="AP863" s="58"/>
      <c r="AQ863" s="58"/>
      <c r="AR863" s="59">
        <f t="shared" si="181"/>
        <v>0</v>
      </c>
      <c r="AS863" s="59">
        <f t="shared" si="182"/>
        <v>0</v>
      </c>
      <c r="AT863" s="58"/>
      <c r="AU863" s="58">
        <f t="shared" si="185"/>
        <v>0</v>
      </c>
      <c r="AV863" s="59">
        <f t="shared" si="186"/>
        <v>-771000</v>
      </c>
      <c r="AW863" s="59">
        <f t="shared" si="190"/>
        <v>-771000</v>
      </c>
      <c r="AX863" s="60">
        <f t="shared" si="183"/>
        <v>-1</v>
      </c>
      <c r="AY863" s="58"/>
    </row>
    <row r="864" spans="1:51" ht="31.5" x14ac:dyDescent="0.25">
      <c r="A864" s="45">
        <v>1890</v>
      </c>
      <c r="B864" s="46" t="s">
        <v>6123</v>
      </c>
      <c r="C864" s="47" t="s">
        <v>6124</v>
      </c>
      <c r="D864" s="47" t="s">
        <v>496</v>
      </c>
      <c r="E864" s="48" t="s">
        <v>6125</v>
      </c>
      <c r="F864" s="49" t="s">
        <v>6126</v>
      </c>
      <c r="G864" s="49" t="s">
        <v>6126</v>
      </c>
      <c r="H864" s="50" t="s">
        <v>6126</v>
      </c>
      <c r="I864" s="46" t="s">
        <v>25</v>
      </c>
      <c r="J864" s="46">
        <v>1056</v>
      </c>
      <c r="K864" s="49">
        <v>1056</v>
      </c>
      <c r="L864" s="49" t="s">
        <v>6127</v>
      </c>
      <c r="M864" s="51">
        <v>983000</v>
      </c>
      <c r="N864" s="51">
        <f t="shared" si="187"/>
        <v>173000</v>
      </c>
      <c r="O864" s="51">
        <v>173739.130434783</v>
      </c>
      <c r="P864" s="51">
        <v>1156000</v>
      </c>
      <c r="Q864" s="51">
        <f t="shared" si="188"/>
        <v>225860.8695652179</v>
      </c>
      <c r="R864" s="52">
        <f t="shared" si="189"/>
        <v>1208860.869565218</v>
      </c>
      <c r="S864" s="53">
        <v>1208800</v>
      </c>
      <c r="T864" s="54">
        <v>0</v>
      </c>
      <c r="U864" s="55" t="s">
        <v>200</v>
      </c>
      <c r="V864" s="55" t="s">
        <v>421</v>
      </c>
      <c r="W864" s="55" t="s">
        <v>196</v>
      </c>
      <c r="X864" s="56">
        <v>43294</v>
      </c>
      <c r="Y864" s="57" t="s">
        <v>7688</v>
      </c>
      <c r="Z864" s="57"/>
      <c r="AA864" s="58"/>
      <c r="AB864" s="58"/>
      <c r="AC864" s="58"/>
      <c r="AD864" s="58"/>
      <c r="AE864" s="58"/>
      <c r="AF864" s="58"/>
      <c r="AG864" s="58"/>
      <c r="AH864" s="58"/>
      <c r="AI864" s="58"/>
      <c r="AJ864" s="58"/>
      <c r="AK864" s="58"/>
      <c r="AL864" s="58"/>
      <c r="AM864" s="58"/>
      <c r="AN864" s="58"/>
      <c r="AO864" s="58"/>
      <c r="AP864" s="58"/>
      <c r="AQ864" s="58"/>
      <c r="AR864" s="59">
        <f t="shared" si="181"/>
        <v>0</v>
      </c>
      <c r="AS864" s="59">
        <f t="shared" si="182"/>
        <v>0</v>
      </c>
      <c r="AT864" s="58"/>
      <c r="AU864" s="58">
        <f t="shared" si="185"/>
        <v>0</v>
      </c>
      <c r="AV864" s="59">
        <f t="shared" si="186"/>
        <v>-1208800</v>
      </c>
      <c r="AW864" s="59">
        <f t="shared" si="190"/>
        <v>-1208800</v>
      </c>
      <c r="AX864" s="60">
        <f t="shared" si="183"/>
        <v>-1</v>
      </c>
      <c r="AY864" s="58"/>
    </row>
    <row r="865" spans="1:51" ht="31.5" x14ac:dyDescent="0.25">
      <c r="A865" s="45">
        <v>1892</v>
      </c>
      <c r="B865" s="46" t="s">
        <v>6131</v>
      </c>
      <c r="C865" s="47" t="s">
        <v>6124</v>
      </c>
      <c r="D865" s="47" t="s">
        <v>1383</v>
      </c>
      <c r="E865" s="48" t="s">
        <v>6132</v>
      </c>
      <c r="F865" s="49" t="s">
        <v>6133</v>
      </c>
      <c r="G865" s="49" t="s">
        <v>6133</v>
      </c>
      <c r="H865" s="50" t="s">
        <v>6133</v>
      </c>
      <c r="I865" s="46" t="s">
        <v>25</v>
      </c>
      <c r="J865" s="46">
        <v>1056</v>
      </c>
      <c r="K865" s="49">
        <v>1056</v>
      </c>
      <c r="L865" s="49" t="s">
        <v>6127</v>
      </c>
      <c r="M865" s="51">
        <v>983000</v>
      </c>
      <c r="N865" s="51">
        <f t="shared" si="187"/>
        <v>173000</v>
      </c>
      <c r="O865" s="51">
        <v>173739.130434783</v>
      </c>
      <c r="P865" s="51">
        <v>1156000</v>
      </c>
      <c r="Q865" s="51">
        <f t="shared" si="188"/>
        <v>225860.8695652179</v>
      </c>
      <c r="R865" s="52">
        <f t="shared" si="189"/>
        <v>1208860.869565218</v>
      </c>
      <c r="S865" s="53">
        <v>1208800</v>
      </c>
      <c r="T865" s="54">
        <v>0</v>
      </c>
      <c r="U865" s="55" t="s">
        <v>26</v>
      </c>
      <c r="V865" s="55" t="s">
        <v>421</v>
      </c>
      <c r="W865" s="55" t="s">
        <v>27</v>
      </c>
      <c r="X865" s="56">
        <v>43294</v>
      </c>
      <c r="Y865" s="57" t="s">
        <v>7688</v>
      </c>
      <c r="Z865" s="57"/>
      <c r="AA865" s="58"/>
      <c r="AB865" s="58"/>
      <c r="AC865" s="58"/>
      <c r="AD865" s="58"/>
      <c r="AE865" s="58"/>
      <c r="AF865" s="58"/>
      <c r="AG865" s="58"/>
      <c r="AH865" s="58"/>
      <c r="AI865" s="58"/>
      <c r="AJ865" s="58"/>
      <c r="AK865" s="58"/>
      <c r="AL865" s="58"/>
      <c r="AM865" s="58"/>
      <c r="AN865" s="58"/>
      <c r="AO865" s="58"/>
      <c r="AP865" s="58"/>
      <c r="AQ865" s="58">
        <v>1641000</v>
      </c>
      <c r="AR865" s="59">
        <f t="shared" si="181"/>
        <v>1</v>
      </c>
      <c r="AS865" s="59">
        <f t="shared" si="182"/>
        <v>1641000</v>
      </c>
      <c r="AT865" s="58">
        <f>ROUND(AS865/AR865,-2)</f>
        <v>1641000</v>
      </c>
      <c r="AU865" s="58">
        <f t="shared" si="185"/>
        <v>1641000</v>
      </c>
      <c r="AV865" s="59">
        <f t="shared" si="186"/>
        <v>432200</v>
      </c>
      <c r="AW865" s="59">
        <f t="shared" si="190"/>
        <v>432200</v>
      </c>
      <c r="AX865" s="60">
        <f t="shared" si="183"/>
        <v>0.35754467240238252</v>
      </c>
      <c r="AY865" s="58"/>
    </row>
    <row r="866" spans="1:51" ht="31.5" x14ac:dyDescent="0.25">
      <c r="A866" s="45">
        <v>1947</v>
      </c>
      <c r="B866" s="46" t="s">
        <v>449</v>
      </c>
      <c r="C866" s="47" t="s">
        <v>447</v>
      </c>
      <c r="D866" s="47" t="s">
        <v>2677</v>
      </c>
      <c r="E866" s="48" t="s">
        <v>450</v>
      </c>
      <c r="F866" s="49" t="s">
        <v>451</v>
      </c>
      <c r="G866" s="49" t="s">
        <v>451</v>
      </c>
      <c r="H866" s="50" t="s">
        <v>451</v>
      </c>
      <c r="I866" s="46" t="s">
        <v>21</v>
      </c>
      <c r="J866" s="46">
        <v>1155</v>
      </c>
      <c r="K866" s="49">
        <v>1155</v>
      </c>
      <c r="L866" s="49" t="s">
        <v>448</v>
      </c>
      <c r="M866" s="51">
        <v>1784000</v>
      </c>
      <c r="N866" s="51">
        <f t="shared" si="187"/>
        <v>837000</v>
      </c>
      <c r="O866" s="51">
        <v>837391.30434782605</v>
      </c>
      <c r="P866" s="51">
        <v>2621000</v>
      </c>
      <c r="Q866" s="51">
        <f t="shared" si="188"/>
        <v>1088608.6956521738</v>
      </c>
      <c r="R866" s="52">
        <f t="shared" si="189"/>
        <v>2872608.6956521738</v>
      </c>
      <c r="S866" s="53">
        <v>2872600</v>
      </c>
      <c r="T866" s="54">
        <v>0</v>
      </c>
      <c r="U866" s="55" t="s">
        <v>26</v>
      </c>
      <c r="V866" s="55" t="s">
        <v>421</v>
      </c>
      <c r="W866" s="55" t="s">
        <v>27</v>
      </c>
      <c r="X866" s="56">
        <v>43294</v>
      </c>
      <c r="Y866" s="57" t="s">
        <v>7688</v>
      </c>
      <c r="Z866" s="57"/>
      <c r="AA866" s="58"/>
      <c r="AB866" s="58"/>
      <c r="AC866" s="58"/>
      <c r="AD866" s="58"/>
      <c r="AE866" s="58"/>
      <c r="AF866" s="58"/>
      <c r="AG866" s="58"/>
      <c r="AH866" s="58"/>
      <c r="AI866" s="58"/>
      <c r="AJ866" s="58"/>
      <c r="AK866" s="58"/>
      <c r="AL866" s="58"/>
      <c r="AM866" s="58"/>
      <c r="AN866" s="58"/>
      <c r="AO866" s="58"/>
      <c r="AP866" s="58"/>
      <c r="AQ866" s="58"/>
      <c r="AR866" s="59">
        <f t="shared" si="181"/>
        <v>0</v>
      </c>
      <c r="AS866" s="59">
        <f t="shared" si="182"/>
        <v>0</v>
      </c>
      <c r="AT866" s="58"/>
      <c r="AU866" s="58">
        <f t="shared" si="185"/>
        <v>0</v>
      </c>
      <c r="AV866" s="59">
        <f t="shared" si="186"/>
        <v>-2872600</v>
      </c>
      <c r="AW866" s="59">
        <f t="shared" si="190"/>
        <v>-2872600</v>
      </c>
      <c r="AX866" s="60">
        <f t="shared" si="183"/>
        <v>-1</v>
      </c>
      <c r="AY866" s="58"/>
    </row>
    <row r="867" spans="1:51" x14ac:dyDescent="0.25">
      <c r="A867" s="45">
        <v>1959</v>
      </c>
      <c r="B867" s="46" t="s">
        <v>6334</v>
      </c>
      <c r="C867" s="47" t="s">
        <v>6332</v>
      </c>
      <c r="D867" s="47" t="s">
        <v>1383</v>
      </c>
      <c r="E867" s="48" t="s">
        <v>6335</v>
      </c>
      <c r="F867" s="49" t="s">
        <v>6336</v>
      </c>
      <c r="G867" s="49" t="s">
        <v>6336</v>
      </c>
      <c r="H867" s="50" t="s">
        <v>6336</v>
      </c>
      <c r="I867" s="46" t="s">
        <v>21</v>
      </c>
      <c r="J867" s="46">
        <v>1202</v>
      </c>
      <c r="K867" s="49">
        <v>1202</v>
      </c>
      <c r="L867" s="49" t="s">
        <v>6333</v>
      </c>
      <c r="M867" s="51">
        <v>1797000</v>
      </c>
      <c r="N867" s="51">
        <f t="shared" si="187"/>
        <v>1156000</v>
      </c>
      <c r="O867" s="51">
        <v>1156695.6521739101</v>
      </c>
      <c r="P867" s="51">
        <v>2953000</v>
      </c>
      <c r="Q867" s="51">
        <f t="shared" si="188"/>
        <v>1503704.3478260832</v>
      </c>
      <c r="R867" s="52">
        <f t="shared" si="189"/>
        <v>3300704.3478260832</v>
      </c>
      <c r="S867" s="53">
        <v>3300700</v>
      </c>
      <c r="T867" s="54" t="s">
        <v>6165</v>
      </c>
      <c r="U867" s="55" t="s">
        <v>200</v>
      </c>
      <c r="V867" s="55" t="s">
        <v>421</v>
      </c>
      <c r="W867" s="55" t="s">
        <v>195</v>
      </c>
      <c r="X867" s="56">
        <v>43294</v>
      </c>
      <c r="Y867" s="57" t="s">
        <v>7688</v>
      </c>
      <c r="Z867" s="57"/>
      <c r="AA867" s="58"/>
      <c r="AB867" s="58"/>
      <c r="AC867" s="58"/>
      <c r="AD867" s="58"/>
      <c r="AE867" s="58"/>
      <c r="AF867" s="58"/>
      <c r="AG867" s="58"/>
      <c r="AH867" s="58"/>
      <c r="AI867" s="58"/>
      <c r="AJ867" s="58"/>
      <c r="AK867" s="58"/>
      <c r="AL867" s="58"/>
      <c r="AM867" s="58"/>
      <c r="AN867" s="58"/>
      <c r="AO867" s="58"/>
      <c r="AP867" s="58"/>
      <c r="AQ867" s="58">
        <v>3804000</v>
      </c>
      <c r="AR867" s="59">
        <f t="shared" si="181"/>
        <v>1</v>
      </c>
      <c r="AS867" s="59">
        <f t="shared" si="182"/>
        <v>3804000</v>
      </c>
      <c r="AT867" s="58">
        <f t="shared" ref="AT867:AT894" si="191">ROUND(AS867/AR867,-2)</f>
        <v>3804000</v>
      </c>
      <c r="AU867" s="58">
        <f t="shared" si="185"/>
        <v>3804000</v>
      </c>
      <c r="AV867" s="59">
        <f t="shared" si="186"/>
        <v>503300</v>
      </c>
      <c r="AW867" s="59">
        <f t="shared" si="190"/>
        <v>503300</v>
      </c>
      <c r="AX867" s="60">
        <f t="shared" si="183"/>
        <v>0.15248280667737157</v>
      </c>
      <c r="AY867" s="58"/>
    </row>
    <row r="868" spans="1:51" ht="31.5" x14ac:dyDescent="0.25">
      <c r="A868" s="45">
        <v>1963</v>
      </c>
      <c r="B868" s="46" t="s">
        <v>6353</v>
      </c>
      <c r="C868" s="47" t="s">
        <v>6349</v>
      </c>
      <c r="D868" s="47" t="s">
        <v>2678</v>
      </c>
      <c r="E868" s="48" t="s">
        <v>6354</v>
      </c>
      <c r="F868" s="49" t="s">
        <v>6355</v>
      </c>
      <c r="G868" s="49" t="s">
        <v>6355</v>
      </c>
      <c r="H868" s="50" t="s">
        <v>6355</v>
      </c>
      <c r="I868" s="46" t="s">
        <v>21</v>
      </c>
      <c r="J868" s="46">
        <v>1210</v>
      </c>
      <c r="K868" s="49">
        <v>1210</v>
      </c>
      <c r="L868" s="49" t="s">
        <v>6352</v>
      </c>
      <c r="M868" s="51">
        <v>1210000</v>
      </c>
      <c r="N868" s="51">
        <f t="shared" si="187"/>
        <v>297000</v>
      </c>
      <c r="O868" s="51">
        <v>297391.30434782599</v>
      </c>
      <c r="P868" s="51">
        <v>1507000</v>
      </c>
      <c r="Q868" s="51">
        <f t="shared" si="188"/>
        <v>386608.69565217377</v>
      </c>
      <c r="R868" s="52">
        <f t="shared" si="189"/>
        <v>1596608.6956521738</v>
      </c>
      <c r="S868" s="53">
        <v>1596600</v>
      </c>
      <c r="T868" s="54" t="s">
        <v>6165</v>
      </c>
      <c r="U868" s="55" t="s">
        <v>200</v>
      </c>
      <c r="V868" s="55" t="s">
        <v>421</v>
      </c>
      <c r="W868" s="55" t="s">
        <v>195</v>
      </c>
      <c r="X868" s="56">
        <v>43294</v>
      </c>
      <c r="Y868" s="57" t="s">
        <v>7688</v>
      </c>
      <c r="Z868" s="57"/>
      <c r="AA868" s="58"/>
      <c r="AB868" s="58"/>
      <c r="AC868" s="58"/>
      <c r="AD868" s="58"/>
      <c r="AE868" s="58"/>
      <c r="AF868" s="58"/>
      <c r="AG868" s="58"/>
      <c r="AH868" s="58"/>
      <c r="AI868" s="58"/>
      <c r="AJ868" s="58"/>
      <c r="AK868" s="58"/>
      <c r="AL868" s="58"/>
      <c r="AM868" s="58">
        <v>8956000</v>
      </c>
      <c r="AN868" s="58"/>
      <c r="AO868" s="58"/>
      <c r="AP868" s="58"/>
      <c r="AQ868" s="58">
        <v>2100000</v>
      </c>
      <c r="AR868" s="59">
        <f t="shared" si="181"/>
        <v>2</v>
      </c>
      <c r="AS868" s="59">
        <f t="shared" si="182"/>
        <v>11056000</v>
      </c>
      <c r="AT868" s="58">
        <f t="shared" si="191"/>
        <v>5528000</v>
      </c>
      <c r="AU868" s="58">
        <f t="shared" si="185"/>
        <v>2100000</v>
      </c>
      <c r="AV868" s="59">
        <f t="shared" si="186"/>
        <v>3931400</v>
      </c>
      <c r="AW868" s="59">
        <f t="shared" si="190"/>
        <v>503400</v>
      </c>
      <c r="AX868" s="60">
        <f t="shared" si="183"/>
        <v>2.4623575097081298</v>
      </c>
      <c r="AY868" s="58"/>
    </row>
    <row r="869" spans="1:51" x14ac:dyDescent="0.25">
      <c r="A869" s="45">
        <v>1976</v>
      </c>
      <c r="B869" s="46" t="s">
        <v>6414</v>
      </c>
      <c r="C869" s="47" t="s">
        <v>6415</v>
      </c>
      <c r="D869" s="47" t="s">
        <v>2614</v>
      </c>
      <c r="E869" s="48" t="s">
        <v>6416</v>
      </c>
      <c r="F869" s="49" t="s">
        <v>6417</v>
      </c>
      <c r="G869" s="49" t="s">
        <v>6417</v>
      </c>
      <c r="H869" s="50" t="s">
        <v>6417</v>
      </c>
      <c r="I869" s="46"/>
      <c r="J869" s="46">
        <v>1259</v>
      </c>
      <c r="K869" s="49">
        <v>1259</v>
      </c>
      <c r="L869" s="49" t="s">
        <v>6418</v>
      </c>
      <c r="M869" s="51">
        <v>70000</v>
      </c>
      <c r="N869" s="51">
        <f t="shared" si="187"/>
        <v>13100</v>
      </c>
      <c r="O869" s="51">
        <v>13147.8260869565</v>
      </c>
      <c r="P869" s="51">
        <v>83100</v>
      </c>
      <c r="Q869" s="51">
        <f t="shared" si="188"/>
        <v>17092.173913043451</v>
      </c>
      <c r="R869" s="52">
        <f t="shared" si="189"/>
        <v>87092.173913043458</v>
      </c>
      <c r="S869" s="53">
        <v>87000</v>
      </c>
      <c r="T869" s="54" t="s">
        <v>6165</v>
      </c>
      <c r="U869" s="55" t="s">
        <v>200</v>
      </c>
      <c r="V869" s="55" t="s">
        <v>421</v>
      </c>
      <c r="W869" s="55" t="s">
        <v>195</v>
      </c>
      <c r="X869" s="56">
        <v>43294</v>
      </c>
      <c r="Y869" s="57" t="s">
        <v>7688</v>
      </c>
      <c r="Z869" s="57"/>
      <c r="AA869" s="58"/>
      <c r="AB869" s="58"/>
      <c r="AC869" s="58"/>
      <c r="AD869" s="58"/>
      <c r="AE869" s="58"/>
      <c r="AF869" s="58"/>
      <c r="AG869" s="58"/>
      <c r="AH869" s="58"/>
      <c r="AI869" s="58">
        <v>184000</v>
      </c>
      <c r="AJ869" s="58">
        <v>116400</v>
      </c>
      <c r="AK869" s="58"/>
      <c r="AL869" s="58"/>
      <c r="AM869" s="58"/>
      <c r="AN869" s="58"/>
      <c r="AO869" s="58"/>
      <c r="AP869" s="58"/>
      <c r="AQ869" s="58"/>
      <c r="AR869" s="59">
        <f t="shared" si="181"/>
        <v>2</v>
      </c>
      <c r="AS869" s="59">
        <f t="shared" si="182"/>
        <v>300400</v>
      </c>
      <c r="AT869" s="58">
        <f t="shared" si="191"/>
        <v>150200</v>
      </c>
      <c r="AU869" s="58">
        <f t="shared" si="185"/>
        <v>116400</v>
      </c>
      <c r="AV869" s="59">
        <f t="shared" si="186"/>
        <v>63200</v>
      </c>
      <c r="AW869" s="59">
        <f t="shared" si="190"/>
        <v>29400</v>
      </c>
      <c r="AX869" s="60">
        <f t="shared" si="183"/>
        <v>0.72643678160919545</v>
      </c>
      <c r="AY869" s="58"/>
    </row>
    <row r="870" spans="1:51" ht="63" x14ac:dyDescent="0.25">
      <c r="A870" s="45">
        <v>1983</v>
      </c>
      <c r="B870" s="46" t="s">
        <v>6451</v>
      </c>
      <c r="C870" s="47" t="s">
        <v>6445</v>
      </c>
      <c r="D870" s="47" t="s">
        <v>2614</v>
      </c>
      <c r="E870" s="48" t="s">
        <v>6452</v>
      </c>
      <c r="F870" s="49" t="s">
        <v>6453</v>
      </c>
      <c r="G870" s="49" t="s">
        <v>6453</v>
      </c>
      <c r="H870" s="50" t="s">
        <v>6454</v>
      </c>
      <c r="I870" s="46"/>
      <c r="J870" s="46">
        <v>1320</v>
      </c>
      <c r="K870" s="49">
        <v>1320</v>
      </c>
      <c r="L870" s="49" t="s">
        <v>6446</v>
      </c>
      <c r="M870" s="51">
        <v>70000</v>
      </c>
      <c r="N870" s="51">
        <f t="shared" si="187"/>
        <v>13100</v>
      </c>
      <c r="O870" s="51">
        <v>13147.8260869565</v>
      </c>
      <c r="P870" s="51">
        <v>83100</v>
      </c>
      <c r="Q870" s="51">
        <f t="shared" si="188"/>
        <v>17092.173913043451</v>
      </c>
      <c r="R870" s="52">
        <f t="shared" si="189"/>
        <v>87092.173913043458</v>
      </c>
      <c r="S870" s="53">
        <v>87000</v>
      </c>
      <c r="T870" s="54" t="s">
        <v>6165</v>
      </c>
      <c r="U870" s="55" t="s">
        <v>200</v>
      </c>
      <c r="V870" s="55" t="s">
        <v>421</v>
      </c>
      <c r="W870" s="55" t="s">
        <v>195</v>
      </c>
      <c r="X870" s="56">
        <v>43294</v>
      </c>
      <c r="Y870" s="57" t="s">
        <v>7688</v>
      </c>
      <c r="Z870" s="57"/>
      <c r="AA870" s="58"/>
      <c r="AB870" s="58"/>
      <c r="AC870" s="58"/>
      <c r="AD870" s="58"/>
      <c r="AE870" s="58"/>
      <c r="AF870" s="58"/>
      <c r="AG870" s="58"/>
      <c r="AH870" s="58">
        <v>246000</v>
      </c>
      <c r="AI870" s="58"/>
      <c r="AJ870" s="58"/>
      <c r="AK870" s="58"/>
      <c r="AL870" s="58"/>
      <c r="AM870" s="58"/>
      <c r="AN870" s="58"/>
      <c r="AO870" s="58"/>
      <c r="AP870" s="58"/>
      <c r="AQ870" s="58"/>
      <c r="AR870" s="59">
        <f t="shared" si="181"/>
        <v>1</v>
      </c>
      <c r="AS870" s="59">
        <f t="shared" si="182"/>
        <v>246000</v>
      </c>
      <c r="AT870" s="58">
        <f t="shared" si="191"/>
        <v>246000</v>
      </c>
      <c r="AU870" s="58">
        <f t="shared" si="185"/>
        <v>246000</v>
      </c>
      <c r="AV870" s="59">
        <f t="shared" si="186"/>
        <v>159000</v>
      </c>
      <c r="AW870" s="59">
        <f t="shared" si="190"/>
        <v>159000</v>
      </c>
      <c r="AX870" s="60">
        <f t="shared" si="183"/>
        <v>1.8275862068965516</v>
      </c>
      <c r="AY870" s="58"/>
    </row>
    <row r="871" spans="1:51" ht="31.5" x14ac:dyDescent="0.25">
      <c r="A871" s="45">
        <v>2060</v>
      </c>
      <c r="B871" s="46" t="s">
        <v>6808</v>
      </c>
      <c r="C871" s="47" t="s">
        <v>6806</v>
      </c>
      <c r="D871" s="47" t="s">
        <v>6803</v>
      </c>
      <c r="E871" s="48" t="s">
        <v>6809</v>
      </c>
      <c r="F871" s="49" t="s">
        <v>6810</v>
      </c>
      <c r="G871" s="49" t="s">
        <v>6810</v>
      </c>
      <c r="H871" s="50" t="s">
        <v>6810</v>
      </c>
      <c r="I871" s="46"/>
      <c r="J871" s="46">
        <v>1631</v>
      </c>
      <c r="K871" s="49">
        <v>1631</v>
      </c>
      <c r="L871" s="49" t="s">
        <v>6807</v>
      </c>
      <c r="M871" s="51">
        <v>90000</v>
      </c>
      <c r="N871" s="51">
        <f t="shared" si="187"/>
        <v>20000</v>
      </c>
      <c r="O871" s="51">
        <v>20347.826086956498</v>
      </c>
      <c r="P871" s="51">
        <v>110000</v>
      </c>
      <c r="Q871" s="51">
        <f t="shared" si="188"/>
        <v>26452.173913043447</v>
      </c>
      <c r="R871" s="52">
        <f t="shared" si="189"/>
        <v>116452.17391304344</v>
      </c>
      <c r="S871" s="53">
        <v>116400</v>
      </c>
      <c r="T871" s="54">
        <v>0</v>
      </c>
      <c r="U871" s="55" t="s">
        <v>6404</v>
      </c>
      <c r="V871" s="55" t="s">
        <v>6493</v>
      </c>
      <c r="W871" s="55" t="s">
        <v>173</v>
      </c>
      <c r="X871" s="56">
        <v>43294</v>
      </c>
      <c r="Y871" s="57" t="s">
        <v>7688</v>
      </c>
      <c r="Z871" s="57"/>
      <c r="AA871" s="58"/>
      <c r="AB871" s="58"/>
      <c r="AC871" s="58"/>
      <c r="AD871" s="58"/>
      <c r="AE871" s="58"/>
      <c r="AF871" s="58"/>
      <c r="AG871" s="58"/>
      <c r="AH871" s="58"/>
      <c r="AI871" s="58"/>
      <c r="AJ871" s="58"/>
      <c r="AK871" s="58"/>
      <c r="AL871" s="58"/>
      <c r="AM871" s="58"/>
      <c r="AN871" s="58"/>
      <c r="AO871" s="58"/>
      <c r="AP871" s="58"/>
      <c r="AQ871" s="58">
        <v>156000</v>
      </c>
      <c r="AR871" s="59">
        <f t="shared" si="181"/>
        <v>1</v>
      </c>
      <c r="AS871" s="59">
        <f t="shared" si="182"/>
        <v>156000</v>
      </c>
      <c r="AT871" s="58">
        <f t="shared" si="191"/>
        <v>156000</v>
      </c>
      <c r="AU871" s="58">
        <f t="shared" si="185"/>
        <v>156000</v>
      </c>
      <c r="AV871" s="59">
        <f t="shared" si="186"/>
        <v>39600</v>
      </c>
      <c r="AW871" s="59">
        <f t="shared" si="190"/>
        <v>39600</v>
      </c>
      <c r="AX871" s="60">
        <f t="shared" si="183"/>
        <v>0.34020618556701021</v>
      </c>
      <c r="AY871" s="58"/>
    </row>
    <row r="872" spans="1:51" ht="31.5" x14ac:dyDescent="0.25">
      <c r="A872" s="45">
        <v>2061</v>
      </c>
      <c r="B872" s="46" t="s">
        <v>6813</v>
      </c>
      <c r="C872" s="47" t="s">
        <v>6811</v>
      </c>
      <c r="D872" s="47" t="s">
        <v>6803</v>
      </c>
      <c r="E872" s="48" t="s">
        <v>6814</v>
      </c>
      <c r="F872" s="49" t="s">
        <v>6815</v>
      </c>
      <c r="G872" s="49" t="s">
        <v>6815</v>
      </c>
      <c r="H872" s="50" t="s">
        <v>6815</v>
      </c>
      <c r="I872" s="46"/>
      <c r="J872" s="46">
        <v>1632</v>
      </c>
      <c r="K872" s="49">
        <v>1632</v>
      </c>
      <c r="L872" s="49" t="s">
        <v>6812</v>
      </c>
      <c r="M872" s="51">
        <v>60000</v>
      </c>
      <c r="N872" s="51">
        <f t="shared" si="187"/>
        <v>14000</v>
      </c>
      <c r="O872" s="51">
        <v>14086.956521739099</v>
      </c>
      <c r="P872" s="51">
        <v>74000</v>
      </c>
      <c r="Q872" s="51">
        <f t="shared" si="188"/>
        <v>18313.043478260832</v>
      </c>
      <c r="R872" s="52">
        <f t="shared" si="189"/>
        <v>78313.043478260835</v>
      </c>
      <c r="S872" s="53">
        <v>78300</v>
      </c>
      <c r="T872" s="54">
        <v>0</v>
      </c>
      <c r="U872" s="55" t="s">
        <v>6404</v>
      </c>
      <c r="V872" s="55" t="s">
        <v>6493</v>
      </c>
      <c r="W872" s="55" t="s">
        <v>173</v>
      </c>
      <c r="X872" s="56">
        <v>43294</v>
      </c>
      <c r="Y872" s="57" t="s">
        <v>7688</v>
      </c>
      <c r="Z872" s="57"/>
      <c r="AA872" s="58"/>
      <c r="AB872" s="58"/>
      <c r="AC872" s="58"/>
      <c r="AD872" s="58"/>
      <c r="AE872" s="58"/>
      <c r="AF872" s="58"/>
      <c r="AG872" s="58"/>
      <c r="AH872" s="58"/>
      <c r="AI872" s="58"/>
      <c r="AJ872" s="58"/>
      <c r="AK872" s="58"/>
      <c r="AL872" s="58"/>
      <c r="AM872" s="58"/>
      <c r="AN872" s="58"/>
      <c r="AO872" s="58"/>
      <c r="AP872" s="58"/>
      <c r="AQ872" s="58">
        <v>120000</v>
      </c>
      <c r="AR872" s="59">
        <f t="shared" si="181"/>
        <v>1</v>
      </c>
      <c r="AS872" s="59">
        <f t="shared" si="182"/>
        <v>120000</v>
      </c>
      <c r="AT872" s="58">
        <f t="shared" si="191"/>
        <v>120000</v>
      </c>
      <c r="AU872" s="58">
        <f t="shared" si="185"/>
        <v>120000</v>
      </c>
      <c r="AV872" s="59">
        <f t="shared" si="186"/>
        <v>41700</v>
      </c>
      <c r="AW872" s="59">
        <f t="shared" si="190"/>
        <v>41700</v>
      </c>
      <c r="AX872" s="60">
        <f t="shared" si="183"/>
        <v>0.53256704980842917</v>
      </c>
      <c r="AY872" s="58"/>
    </row>
    <row r="873" spans="1:51" x14ac:dyDescent="0.25">
      <c r="A873" s="45">
        <v>2074</v>
      </c>
      <c r="B873" s="46" t="s">
        <v>6871</v>
      </c>
      <c r="C873" s="47" t="s">
        <v>6872</v>
      </c>
      <c r="D873" s="47" t="s">
        <v>6803</v>
      </c>
      <c r="E873" s="48" t="s">
        <v>6873</v>
      </c>
      <c r="F873" s="49" t="s">
        <v>6874</v>
      </c>
      <c r="G873" s="49" t="s">
        <v>6874</v>
      </c>
      <c r="H873" s="50" t="s">
        <v>6874</v>
      </c>
      <c r="I873" s="46"/>
      <c r="J873" s="46">
        <v>1683</v>
      </c>
      <c r="K873" s="49">
        <v>1683</v>
      </c>
      <c r="L873" s="49" t="s">
        <v>6874</v>
      </c>
      <c r="M873" s="51">
        <v>328000</v>
      </c>
      <c r="N873" s="51">
        <f t="shared" si="187"/>
        <v>62000</v>
      </c>
      <c r="O873" s="51">
        <v>62608.695652173898</v>
      </c>
      <c r="P873" s="51">
        <v>390000</v>
      </c>
      <c r="Q873" s="51">
        <f t="shared" si="188"/>
        <v>81391.304347826066</v>
      </c>
      <c r="R873" s="52">
        <f t="shared" si="189"/>
        <v>409391.30434782605</v>
      </c>
      <c r="S873" s="53">
        <v>409300</v>
      </c>
      <c r="T873" s="54">
        <v>0</v>
      </c>
      <c r="U873" s="55" t="s">
        <v>6804</v>
      </c>
      <c r="V873" s="55" t="s">
        <v>6805</v>
      </c>
      <c r="W873" s="55" t="s">
        <v>173</v>
      </c>
      <c r="X873" s="56">
        <v>43294</v>
      </c>
      <c r="Y873" s="57" t="s">
        <v>7688</v>
      </c>
      <c r="Z873" s="57"/>
      <c r="AA873" s="58"/>
      <c r="AB873" s="58"/>
      <c r="AC873" s="58"/>
      <c r="AD873" s="58"/>
      <c r="AE873" s="58"/>
      <c r="AF873" s="58"/>
      <c r="AG873" s="58"/>
      <c r="AH873" s="58"/>
      <c r="AI873" s="58"/>
      <c r="AJ873" s="58"/>
      <c r="AK873" s="58"/>
      <c r="AL873" s="58"/>
      <c r="AM873" s="58">
        <v>549000</v>
      </c>
      <c r="AN873" s="58"/>
      <c r="AO873" s="58"/>
      <c r="AP873" s="58"/>
      <c r="AQ873" s="58">
        <v>549000</v>
      </c>
      <c r="AR873" s="59">
        <f t="shared" si="181"/>
        <v>2</v>
      </c>
      <c r="AS873" s="59">
        <f t="shared" si="182"/>
        <v>1098000</v>
      </c>
      <c r="AT873" s="58">
        <f t="shared" si="191"/>
        <v>549000</v>
      </c>
      <c r="AU873" s="58">
        <f t="shared" si="185"/>
        <v>549000</v>
      </c>
      <c r="AV873" s="59">
        <f t="shared" si="186"/>
        <v>139700</v>
      </c>
      <c r="AW873" s="59">
        <f t="shared" si="190"/>
        <v>139700</v>
      </c>
      <c r="AX873" s="60">
        <f t="shared" si="183"/>
        <v>0.34131443928658678</v>
      </c>
      <c r="AY873" s="58"/>
    </row>
    <row r="874" spans="1:51" ht="31.5" x14ac:dyDescent="0.25">
      <c r="A874" s="45">
        <v>2093</v>
      </c>
      <c r="B874" s="46" t="s">
        <v>6943</v>
      </c>
      <c r="C874" s="47" t="s">
        <v>6940</v>
      </c>
      <c r="D874" s="47" t="s">
        <v>6803</v>
      </c>
      <c r="E874" s="48" t="s">
        <v>6944</v>
      </c>
      <c r="F874" s="49" t="s">
        <v>6945</v>
      </c>
      <c r="G874" s="49" t="s">
        <v>6945</v>
      </c>
      <c r="H874" s="50" t="s">
        <v>6945</v>
      </c>
      <c r="I874" s="46"/>
      <c r="J874" s="46">
        <v>1735</v>
      </c>
      <c r="K874" s="49">
        <v>1735</v>
      </c>
      <c r="L874" s="49" t="s">
        <v>6942</v>
      </c>
      <c r="M874" s="51">
        <v>670000</v>
      </c>
      <c r="N874" s="51">
        <f t="shared" si="187"/>
        <v>78000</v>
      </c>
      <c r="O874" s="51">
        <v>78260.869565217406</v>
      </c>
      <c r="P874" s="51">
        <v>748000</v>
      </c>
      <c r="Q874" s="51">
        <f t="shared" si="188"/>
        <v>101739.13043478262</v>
      </c>
      <c r="R874" s="52">
        <f t="shared" si="189"/>
        <v>771739.13043478259</v>
      </c>
      <c r="S874" s="53">
        <v>771700</v>
      </c>
      <c r="T874" s="54">
        <v>0</v>
      </c>
      <c r="U874" s="55" t="s">
        <v>6804</v>
      </c>
      <c r="V874" s="55" t="s">
        <v>6805</v>
      </c>
      <c r="W874" s="55" t="s">
        <v>173</v>
      </c>
      <c r="X874" s="56">
        <v>43294</v>
      </c>
      <c r="Y874" s="57" t="s">
        <v>7688</v>
      </c>
      <c r="Z874" s="57"/>
      <c r="AA874" s="58"/>
      <c r="AB874" s="58"/>
      <c r="AC874" s="58"/>
      <c r="AD874" s="58"/>
      <c r="AE874" s="58"/>
      <c r="AF874" s="58"/>
      <c r="AG874" s="58"/>
      <c r="AH874" s="58"/>
      <c r="AI874" s="58"/>
      <c r="AJ874" s="58"/>
      <c r="AK874" s="58"/>
      <c r="AL874" s="58"/>
      <c r="AM874" s="58"/>
      <c r="AN874" s="58"/>
      <c r="AO874" s="58"/>
      <c r="AP874" s="58"/>
      <c r="AQ874" s="58">
        <v>1080000</v>
      </c>
      <c r="AR874" s="59">
        <f t="shared" si="181"/>
        <v>1</v>
      </c>
      <c r="AS874" s="59">
        <f t="shared" si="182"/>
        <v>1080000</v>
      </c>
      <c r="AT874" s="58">
        <f t="shared" si="191"/>
        <v>1080000</v>
      </c>
      <c r="AU874" s="58">
        <f t="shared" si="185"/>
        <v>1080000</v>
      </c>
      <c r="AV874" s="59">
        <f t="shared" si="186"/>
        <v>308300</v>
      </c>
      <c r="AW874" s="59">
        <f t="shared" si="190"/>
        <v>308300</v>
      </c>
      <c r="AX874" s="60">
        <f t="shared" si="183"/>
        <v>0.39950758066606196</v>
      </c>
      <c r="AY874" s="58"/>
    </row>
    <row r="875" spans="1:51" ht="31.5" x14ac:dyDescent="0.25">
      <c r="A875" s="45">
        <v>2153</v>
      </c>
      <c r="B875" s="46" t="s">
        <v>7163</v>
      </c>
      <c r="C875" s="47" t="s">
        <v>7139</v>
      </c>
      <c r="D875" s="47" t="s">
        <v>597</v>
      </c>
      <c r="E875" s="48" t="s">
        <v>7164</v>
      </c>
      <c r="F875" s="49" t="s">
        <v>7165</v>
      </c>
      <c r="G875" s="49" t="s">
        <v>7165</v>
      </c>
      <c r="H875" s="50" t="s">
        <v>7165</v>
      </c>
      <c r="I875" s="46"/>
      <c r="J875" s="46">
        <v>1829</v>
      </c>
      <c r="K875" s="49">
        <v>1829</v>
      </c>
      <c r="L875" s="49" t="s">
        <v>7142</v>
      </c>
      <c r="M875" s="51">
        <v>20000</v>
      </c>
      <c r="N875" s="51">
        <f t="shared" si="187"/>
        <v>12000</v>
      </c>
      <c r="O875" s="51">
        <v>12052.1739130435</v>
      </c>
      <c r="P875" s="51">
        <v>32000</v>
      </c>
      <c r="Q875" s="51">
        <f t="shared" si="188"/>
        <v>15667.826086956551</v>
      </c>
      <c r="R875" s="52">
        <f t="shared" si="189"/>
        <v>35667.826086956549</v>
      </c>
      <c r="S875" s="53">
        <v>35600</v>
      </c>
      <c r="T875" s="54">
        <v>0</v>
      </c>
      <c r="U875" s="55" t="s">
        <v>598</v>
      </c>
      <c r="V875" s="55" t="s">
        <v>7052</v>
      </c>
      <c r="W875" s="55" t="s">
        <v>173</v>
      </c>
      <c r="X875" s="56">
        <v>43294</v>
      </c>
      <c r="Y875" s="57" t="s">
        <v>7688</v>
      </c>
      <c r="Z875" s="57"/>
      <c r="AA875" s="58"/>
      <c r="AB875" s="58"/>
      <c r="AC875" s="58"/>
      <c r="AD875" s="58"/>
      <c r="AE875" s="58"/>
      <c r="AF875" s="58"/>
      <c r="AG875" s="58">
        <v>175000</v>
      </c>
      <c r="AH875" s="58">
        <v>160000</v>
      </c>
      <c r="AI875" s="58"/>
      <c r="AJ875" s="58"/>
      <c r="AK875" s="58"/>
      <c r="AL875" s="58"/>
      <c r="AM875" s="58"/>
      <c r="AN875" s="58"/>
      <c r="AO875" s="58"/>
      <c r="AP875" s="58"/>
      <c r="AQ875" s="58"/>
      <c r="AR875" s="59">
        <f t="shared" si="181"/>
        <v>2</v>
      </c>
      <c r="AS875" s="59">
        <f t="shared" si="182"/>
        <v>335000</v>
      </c>
      <c r="AT875" s="58">
        <f t="shared" si="191"/>
        <v>167500</v>
      </c>
      <c r="AU875" s="58">
        <f t="shared" si="185"/>
        <v>160000</v>
      </c>
      <c r="AV875" s="59">
        <f t="shared" si="186"/>
        <v>131900</v>
      </c>
      <c r="AW875" s="59">
        <f t="shared" si="190"/>
        <v>124400</v>
      </c>
      <c r="AX875" s="60">
        <f t="shared" si="183"/>
        <v>3.7050561797752808</v>
      </c>
      <c r="AY875" s="58"/>
    </row>
    <row r="876" spans="1:51" ht="31.5" x14ac:dyDescent="0.25">
      <c r="A876" s="45">
        <v>2261</v>
      </c>
      <c r="B876" s="46"/>
      <c r="C876" s="47"/>
      <c r="D876" s="47" t="s">
        <v>7309</v>
      </c>
      <c r="E876" s="48">
        <v>3.7480000000000002</v>
      </c>
      <c r="F876" s="49" t="s">
        <v>7243</v>
      </c>
      <c r="G876" s="49" t="e">
        <f>VLOOKUP(F876,'[1]PL3. DVKT&amp;XN'!$G$10:$H$9285,2,0)</f>
        <v>#N/A</v>
      </c>
      <c r="H876" s="50"/>
      <c r="I876" s="46"/>
      <c r="J876" s="46"/>
      <c r="K876" s="49"/>
      <c r="L876" s="49"/>
      <c r="M876" s="51"/>
      <c r="N876" s="51"/>
      <c r="O876" s="51"/>
      <c r="P876" s="51"/>
      <c r="Q876" s="51"/>
      <c r="R876" s="52"/>
      <c r="S876" s="61">
        <v>0</v>
      </c>
      <c r="T876" s="54"/>
      <c r="U876" s="55"/>
      <c r="V876" s="55"/>
      <c r="W876" s="55"/>
      <c r="X876" s="56"/>
      <c r="Y876" s="57" t="s">
        <v>7688</v>
      </c>
      <c r="Z876" s="57"/>
      <c r="AA876" s="58"/>
      <c r="AB876" s="58"/>
      <c r="AC876" s="58"/>
      <c r="AD876" s="58"/>
      <c r="AE876" s="58"/>
      <c r="AF876" s="58"/>
      <c r="AG876" s="58"/>
      <c r="AH876" s="58"/>
      <c r="AI876" s="58"/>
      <c r="AJ876" s="58"/>
      <c r="AK876" s="58"/>
      <c r="AL876" s="58"/>
      <c r="AM876" s="58">
        <v>164000</v>
      </c>
      <c r="AN876" s="58"/>
      <c r="AO876" s="58"/>
      <c r="AP876" s="58"/>
      <c r="AQ876" s="58"/>
      <c r="AR876" s="59">
        <f t="shared" si="181"/>
        <v>1</v>
      </c>
      <c r="AS876" s="59">
        <f t="shared" si="182"/>
        <v>164000</v>
      </c>
      <c r="AT876" s="58">
        <f t="shared" si="191"/>
        <v>164000</v>
      </c>
      <c r="AU876" s="58">
        <f t="shared" si="185"/>
        <v>164000</v>
      </c>
      <c r="AV876" s="59">
        <f t="shared" si="186"/>
        <v>164000</v>
      </c>
      <c r="AW876" s="59">
        <f t="shared" ref="AW876:AW882" si="192">AT876-S876</f>
        <v>164000</v>
      </c>
      <c r="AX876" s="60" t="e">
        <f t="shared" si="183"/>
        <v>#DIV/0!</v>
      </c>
      <c r="AY876" s="58"/>
    </row>
    <row r="877" spans="1:51" x14ac:dyDescent="0.25">
      <c r="A877" s="45">
        <v>2263</v>
      </c>
      <c r="B877" s="46"/>
      <c r="C877" s="47"/>
      <c r="D877" s="47" t="s">
        <v>7309</v>
      </c>
      <c r="E877" s="48">
        <v>3.7509999999999999</v>
      </c>
      <c r="F877" s="49" t="s">
        <v>7244</v>
      </c>
      <c r="G877" s="49" t="e">
        <f>VLOOKUP(F877,'[1]PL3. DVKT&amp;XN'!$G$10:$H$9285,2,0)</f>
        <v>#N/A</v>
      </c>
      <c r="H877" s="50"/>
      <c r="I877" s="46"/>
      <c r="J877" s="46"/>
      <c r="K877" s="49"/>
      <c r="L877" s="49"/>
      <c r="M877" s="51"/>
      <c r="N877" s="51"/>
      <c r="O877" s="51"/>
      <c r="P877" s="51"/>
      <c r="Q877" s="51"/>
      <c r="R877" s="52"/>
      <c r="S877" s="61">
        <v>0</v>
      </c>
      <c r="T877" s="54"/>
      <c r="U877" s="55"/>
      <c r="V877" s="55"/>
      <c r="W877" s="55"/>
      <c r="X877" s="56"/>
      <c r="Y877" s="57" t="s">
        <v>7688</v>
      </c>
      <c r="Z877" s="57"/>
      <c r="AA877" s="58"/>
      <c r="AB877" s="58"/>
      <c r="AC877" s="58"/>
      <c r="AD877" s="58"/>
      <c r="AE877" s="58"/>
      <c r="AF877" s="58"/>
      <c r="AG877" s="58"/>
      <c r="AH877" s="58"/>
      <c r="AI877" s="58"/>
      <c r="AJ877" s="58"/>
      <c r="AK877" s="58"/>
      <c r="AL877" s="58"/>
      <c r="AM877" s="58">
        <v>164000</v>
      </c>
      <c r="AN877" s="58"/>
      <c r="AO877" s="58"/>
      <c r="AP877" s="58"/>
      <c r="AQ877" s="58"/>
      <c r="AR877" s="59">
        <f t="shared" si="181"/>
        <v>1</v>
      </c>
      <c r="AS877" s="59">
        <f t="shared" si="182"/>
        <v>164000</v>
      </c>
      <c r="AT877" s="58">
        <f t="shared" si="191"/>
        <v>164000</v>
      </c>
      <c r="AU877" s="58">
        <f t="shared" si="185"/>
        <v>164000</v>
      </c>
      <c r="AV877" s="59">
        <f t="shared" si="186"/>
        <v>164000</v>
      </c>
      <c r="AW877" s="59">
        <f t="shared" si="192"/>
        <v>164000</v>
      </c>
      <c r="AX877" s="60" t="e">
        <f t="shared" si="183"/>
        <v>#DIV/0!</v>
      </c>
      <c r="AY877" s="58"/>
    </row>
    <row r="878" spans="1:51" ht="31.5" x14ac:dyDescent="0.25">
      <c r="A878" s="45">
        <v>2268</v>
      </c>
      <c r="B878" s="46"/>
      <c r="C878" s="47"/>
      <c r="D878" s="47" t="s">
        <v>7309</v>
      </c>
      <c r="E878" s="48">
        <v>3.7570000000000001</v>
      </c>
      <c r="F878" s="49" t="s">
        <v>7249</v>
      </c>
      <c r="G878" s="49" t="e">
        <f>VLOOKUP(F878,'[1]PL3. DVKT&amp;XN'!$G$10:$H$9285,2,0)</f>
        <v>#N/A</v>
      </c>
      <c r="H878" s="50"/>
      <c r="I878" s="46"/>
      <c r="J878" s="46"/>
      <c r="K878" s="49"/>
      <c r="L878" s="49"/>
      <c r="M878" s="51"/>
      <c r="N878" s="51"/>
      <c r="O878" s="51"/>
      <c r="P878" s="51"/>
      <c r="Q878" s="51"/>
      <c r="R878" s="52"/>
      <c r="S878" s="61">
        <v>0</v>
      </c>
      <c r="T878" s="54"/>
      <c r="U878" s="55"/>
      <c r="V878" s="55"/>
      <c r="W878" s="55"/>
      <c r="X878" s="56"/>
      <c r="Y878" s="57" t="s">
        <v>7688</v>
      </c>
      <c r="Z878" s="57"/>
      <c r="AA878" s="58"/>
      <c r="AB878" s="58"/>
      <c r="AC878" s="58"/>
      <c r="AD878" s="58"/>
      <c r="AE878" s="58"/>
      <c r="AF878" s="58"/>
      <c r="AG878" s="58"/>
      <c r="AH878" s="58"/>
      <c r="AI878" s="58"/>
      <c r="AJ878" s="58"/>
      <c r="AK878" s="58"/>
      <c r="AL878" s="58"/>
      <c r="AM878" s="58">
        <v>164000</v>
      </c>
      <c r="AN878" s="58"/>
      <c r="AO878" s="58"/>
      <c r="AP878" s="58"/>
      <c r="AQ878" s="58"/>
      <c r="AR878" s="59">
        <f t="shared" si="181"/>
        <v>1</v>
      </c>
      <c r="AS878" s="59">
        <f t="shared" si="182"/>
        <v>164000</v>
      </c>
      <c r="AT878" s="58">
        <f t="shared" si="191"/>
        <v>164000</v>
      </c>
      <c r="AU878" s="58">
        <f t="shared" si="185"/>
        <v>164000</v>
      </c>
      <c r="AV878" s="59">
        <f t="shared" si="186"/>
        <v>164000</v>
      </c>
      <c r="AW878" s="59">
        <f t="shared" si="192"/>
        <v>164000</v>
      </c>
      <c r="AX878" s="60" t="e">
        <f t="shared" si="183"/>
        <v>#DIV/0!</v>
      </c>
      <c r="AY878" s="58"/>
    </row>
    <row r="879" spans="1:51" x14ac:dyDescent="0.25">
      <c r="A879" s="45">
        <v>2269</v>
      </c>
      <c r="B879" s="46"/>
      <c r="C879" s="47"/>
      <c r="D879" s="47" t="s">
        <v>7309</v>
      </c>
      <c r="E879" s="48">
        <v>3.7589999999999999</v>
      </c>
      <c r="F879" s="49" t="s">
        <v>7250</v>
      </c>
      <c r="G879" s="49" t="e">
        <f>VLOOKUP(F879,'[1]PL3. DVKT&amp;XN'!$G$10:$H$9285,2,0)</f>
        <v>#N/A</v>
      </c>
      <c r="H879" s="50"/>
      <c r="I879" s="46"/>
      <c r="J879" s="46"/>
      <c r="K879" s="49"/>
      <c r="L879" s="49"/>
      <c r="M879" s="51"/>
      <c r="N879" s="51"/>
      <c r="O879" s="51"/>
      <c r="P879" s="51"/>
      <c r="Q879" s="51"/>
      <c r="R879" s="52"/>
      <c r="S879" s="61">
        <v>0</v>
      </c>
      <c r="T879" s="54"/>
      <c r="U879" s="55"/>
      <c r="V879" s="55"/>
      <c r="W879" s="55"/>
      <c r="X879" s="56"/>
      <c r="Y879" s="57" t="s">
        <v>7688</v>
      </c>
      <c r="Z879" s="57"/>
      <c r="AA879" s="58"/>
      <c r="AB879" s="58"/>
      <c r="AC879" s="58"/>
      <c r="AD879" s="58"/>
      <c r="AE879" s="58"/>
      <c r="AF879" s="58"/>
      <c r="AG879" s="58"/>
      <c r="AH879" s="58"/>
      <c r="AI879" s="58"/>
      <c r="AJ879" s="58"/>
      <c r="AK879" s="58"/>
      <c r="AL879" s="58"/>
      <c r="AM879" s="58">
        <v>164000</v>
      </c>
      <c r="AN879" s="58"/>
      <c r="AO879" s="58"/>
      <c r="AP879" s="58"/>
      <c r="AQ879" s="58"/>
      <c r="AR879" s="59">
        <f t="shared" si="181"/>
        <v>1</v>
      </c>
      <c r="AS879" s="59">
        <f t="shared" si="182"/>
        <v>164000</v>
      </c>
      <c r="AT879" s="58">
        <f t="shared" si="191"/>
        <v>164000</v>
      </c>
      <c r="AU879" s="58">
        <f t="shared" si="185"/>
        <v>164000</v>
      </c>
      <c r="AV879" s="59">
        <f t="shared" si="186"/>
        <v>164000</v>
      </c>
      <c r="AW879" s="59">
        <f t="shared" si="192"/>
        <v>164000</v>
      </c>
      <c r="AX879" s="60" t="e">
        <f t="shared" si="183"/>
        <v>#DIV/0!</v>
      </c>
      <c r="AY879" s="58"/>
    </row>
    <row r="880" spans="1:51" x14ac:dyDescent="0.25">
      <c r="A880" s="45">
        <v>2270</v>
      </c>
      <c r="B880" s="46"/>
      <c r="C880" s="47"/>
      <c r="D880" s="47" t="s">
        <v>7309</v>
      </c>
      <c r="E880" s="48">
        <v>3.7610000000000001</v>
      </c>
      <c r="F880" s="49" t="s">
        <v>7251</v>
      </c>
      <c r="G880" s="49" t="e">
        <f>VLOOKUP(F880,'[1]PL3. DVKT&amp;XN'!$G$10:$H$9285,2,0)</f>
        <v>#N/A</v>
      </c>
      <c r="H880" s="50"/>
      <c r="I880" s="46"/>
      <c r="J880" s="46"/>
      <c r="K880" s="49"/>
      <c r="L880" s="49"/>
      <c r="M880" s="51"/>
      <c r="N880" s="51"/>
      <c r="O880" s="51"/>
      <c r="P880" s="51"/>
      <c r="Q880" s="51"/>
      <c r="R880" s="52"/>
      <c r="S880" s="61">
        <v>0</v>
      </c>
      <c r="T880" s="54"/>
      <c r="U880" s="55"/>
      <c r="V880" s="55"/>
      <c r="W880" s="55"/>
      <c r="X880" s="56"/>
      <c r="Y880" s="57" t="s">
        <v>7688</v>
      </c>
      <c r="Z880" s="57"/>
      <c r="AA880" s="58"/>
      <c r="AB880" s="58"/>
      <c r="AC880" s="58"/>
      <c r="AD880" s="58"/>
      <c r="AE880" s="58"/>
      <c r="AF880" s="58"/>
      <c r="AG880" s="58"/>
      <c r="AH880" s="58"/>
      <c r="AI880" s="58"/>
      <c r="AJ880" s="58"/>
      <c r="AK880" s="58"/>
      <c r="AL880" s="58"/>
      <c r="AM880" s="58">
        <v>164000</v>
      </c>
      <c r="AN880" s="58"/>
      <c r="AO880" s="58"/>
      <c r="AP880" s="58"/>
      <c r="AQ880" s="58"/>
      <c r="AR880" s="59">
        <f t="shared" si="181"/>
        <v>1</v>
      </c>
      <c r="AS880" s="59">
        <f t="shared" si="182"/>
        <v>164000</v>
      </c>
      <c r="AT880" s="58">
        <f t="shared" si="191"/>
        <v>164000</v>
      </c>
      <c r="AU880" s="58">
        <f t="shared" si="185"/>
        <v>164000</v>
      </c>
      <c r="AV880" s="59">
        <f t="shared" si="186"/>
        <v>164000</v>
      </c>
      <c r="AW880" s="59">
        <f t="shared" si="192"/>
        <v>164000</v>
      </c>
      <c r="AX880" s="60" t="e">
        <f t="shared" si="183"/>
        <v>#DIV/0!</v>
      </c>
      <c r="AY880" s="58"/>
    </row>
    <row r="881" spans="1:51" x14ac:dyDescent="0.25">
      <c r="A881" s="45">
        <v>2260</v>
      </c>
      <c r="B881" s="46"/>
      <c r="C881" s="47"/>
      <c r="D881" s="47" t="s">
        <v>7309</v>
      </c>
      <c r="E881" s="62">
        <v>3.7469999999999999</v>
      </c>
      <c r="F881" s="49" t="s">
        <v>7242</v>
      </c>
      <c r="G881" s="49" t="e">
        <f>VLOOKUP(F881,'[1]PL3. DVKT&amp;XN'!$G$10:$H$9285,2,0)</f>
        <v>#N/A</v>
      </c>
      <c r="H881" s="50"/>
      <c r="I881" s="46"/>
      <c r="J881" s="46"/>
      <c r="K881" s="49"/>
      <c r="L881" s="49"/>
      <c r="M881" s="51"/>
      <c r="N881" s="51"/>
      <c r="O881" s="51"/>
      <c r="P881" s="51"/>
      <c r="Q881" s="51"/>
      <c r="R881" s="52"/>
      <c r="S881" s="61">
        <v>0</v>
      </c>
      <c r="T881" s="54"/>
      <c r="U881" s="55"/>
      <c r="V881" s="55"/>
      <c r="W881" s="55"/>
      <c r="X881" s="56"/>
      <c r="Y881" s="57" t="s">
        <v>7688</v>
      </c>
      <c r="Z881" s="57"/>
      <c r="AA881" s="58"/>
      <c r="AB881" s="58"/>
      <c r="AC881" s="58"/>
      <c r="AD881" s="58"/>
      <c r="AE881" s="58"/>
      <c r="AF881" s="58"/>
      <c r="AG881" s="58"/>
      <c r="AH881" s="58"/>
      <c r="AI881" s="58"/>
      <c r="AJ881" s="58"/>
      <c r="AK881" s="58"/>
      <c r="AL881" s="58"/>
      <c r="AM881" s="58">
        <v>164000</v>
      </c>
      <c r="AN881" s="58"/>
      <c r="AO881" s="58"/>
      <c r="AP881" s="58"/>
      <c r="AQ881" s="58"/>
      <c r="AR881" s="59">
        <f t="shared" si="181"/>
        <v>1</v>
      </c>
      <c r="AS881" s="59">
        <f t="shared" si="182"/>
        <v>164000</v>
      </c>
      <c r="AT881" s="58">
        <f t="shared" si="191"/>
        <v>164000</v>
      </c>
      <c r="AU881" s="58">
        <f t="shared" si="185"/>
        <v>164000</v>
      </c>
      <c r="AV881" s="59">
        <f t="shared" si="186"/>
        <v>164000</v>
      </c>
      <c r="AW881" s="59">
        <f t="shared" si="192"/>
        <v>164000</v>
      </c>
      <c r="AX881" s="60" t="e">
        <f t="shared" si="183"/>
        <v>#DIV/0!</v>
      </c>
      <c r="AY881" s="58"/>
    </row>
    <row r="882" spans="1:51" ht="31.5" x14ac:dyDescent="0.25">
      <c r="A882" s="45">
        <v>2262</v>
      </c>
      <c r="B882" s="46"/>
      <c r="C882" s="47"/>
      <c r="D882" s="47" t="s">
        <v>7309</v>
      </c>
      <c r="E882" s="48" t="s">
        <v>7834</v>
      </c>
      <c r="F882" s="49" t="s">
        <v>7833</v>
      </c>
      <c r="G882" s="49" t="e">
        <f>VLOOKUP(F882,'[1]PL3. DVKT&amp;XN'!$G$10:$H$9285,2,0)</f>
        <v>#N/A</v>
      </c>
      <c r="H882" s="50"/>
      <c r="I882" s="46"/>
      <c r="J882" s="46"/>
      <c r="K882" s="49"/>
      <c r="L882" s="49"/>
      <c r="M882" s="51"/>
      <c r="N882" s="51"/>
      <c r="O882" s="51"/>
      <c r="P882" s="51"/>
      <c r="Q882" s="51"/>
      <c r="R882" s="52"/>
      <c r="S882" s="61">
        <v>0</v>
      </c>
      <c r="T882" s="54"/>
      <c r="U882" s="55"/>
      <c r="V882" s="55"/>
      <c r="W882" s="55"/>
      <c r="X882" s="56"/>
      <c r="Y882" s="57" t="s">
        <v>7688</v>
      </c>
      <c r="Z882" s="57"/>
      <c r="AA882" s="58"/>
      <c r="AB882" s="58"/>
      <c r="AC882" s="58"/>
      <c r="AD882" s="58"/>
      <c r="AE882" s="58"/>
      <c r="AF882" s="58"/>
      <c r="AG882" s="58"/>
      <c r="AH882" s="58"/>
      <c r="AI882" s="58"/>
      <c r="AJ882" s="58"/>
      <c r="AK882" s="58"/>
      <c r="AL882" s="58"/>
      <c r="AM882" s="58">
        <v>164000</v>
      </c>
      <c r="AN882" s="58"/>
      <c r="AO882" s="58"/>
      <c r="AP882" s="58"/>
      <c r="AQ882" s="58"/>
      <c r="AR882" s="59">
        <f t="shared" si="181"/>
        <v>1</v>
      </c>
      <c r="AS882" s="59">
        <f t="shared" si="182"/>
        <v>164000</v>
      </c>
      <c r="AT882" s="58">
        <f t="shared" si="191"/>
        <v>164000</v>
      </c>
      <c r="AU882" s="58">
        <f t="shared" si="185"/>
        <v>164000</v>
      </c>
      <c r="AV882" s="59">
        <f t="shared" si="186"/>
        <v>164000</v>
      </c>
      <c r="AW882" s="59">
        <f t="shared" si="192"/>
        <v>164000</v>
      </c>
      <c r="AX882" s="60" t="e">
        <f t="shared" si="183"/>
        <v>#DIV/0!</v>
      </c>
      <c r="AY882" s="58"/>
    </row>
    <row r="883" spans="1:51" ht="31.5" x14ac:dyDescent="0.25">
      <c r="A883" s="45">
        <v>417</v>
      </c>
      <c r="B883" s="46" t="s">
        <v>1684</v>
      </c>
      <c r="C883" s="47" t="s">
        <v>1685</v>
      </c>
      <c r="D883" s="47" t="s">
        <v>467</v>
      </c>
      <c r="E883" s="48" t="s">
        <v>1686</v>
      </c>
      <c r="F883" s="49" t="s">
        <v>1687</v>
      </c>
      <c r="G883" s="49" t="s">
        <v>1687</v>
      </c>
      <c r="H883" s="50" t="s">
        <v>1687</v>
      </c>
      <c r="I883" s="46" t="s">
        <v>499</v>
      </c>
      <c r="J883" s="46">
        <v>54</v>
      </c>
      <c r="K883" s="49">
        <v>54</v>
      </c>
      <c r="L883" s="49" t="s">
        <v>1688</v>
      </c>
      <c r="M883" s="51">
        <v>5175000</v>
      </c>
      <c r="N883" s="51">
        <f t="shared" ref="N883:N922" si="193">P883-M883</f>
        <v>511000</v>
      </c>
      <c r="O883" s="51">
        <v>511826.08695652202</v>
      </c>
      <c r="P883" s="51">
        <v>5686000</v>
      </c>
      <c r="Q883" s="51">
        <f t="shared" ref="Q883:Q922" si="194">+O883/1800000*2340000</f>
        <v>665373.91304347862</v>
      </c>
      <c r="R883" s="52">
        <f t="shared" ref="R883:R922" si="195">+M883+Q883</f>
        <v>5840373.9130434785</v>
      </c>
      <c r="S883" s="53">
        <v>5840300</v>
      </c>
      <c r="T883" s="54" t="s">
        <v>627</v>
      </c>
      <c r="U883" s="55" t="s">
        <v>471</v>
      </c>
      <c r="V883" s="55" t="s">
        <v>940</v>
      </c>
      <c r="W883" s="55" t="s">
        <v>173</v>
      </c>
      <c r="X883" s="56">
        <v>43294</v>
      </c>
      <c r="Y883" s="57" t="s">
        <v>7685</v>
      </c>
      <c r="Z883" s="57"/>
      <c r="AA883" s="58"/>
      <c r="AB883" s="58"/>
      <c r="AC883" s="58"/>
      <c r="AD883" s="58"/>
      <c r="AE883" s="58"/>
      <c r="AF883" s="58"/>
      <c r="AG883" s="58"/>
      <c r="AH883" s="58"/>
      <c r="AI883" s="58"/>
      <c r="AJ883" s="58"/>
      <c r="AK883" s="58"/>
      <c r="AL883" s="58"/>
      <c r="AM883" s="58"/>
      <c r="AN883" s="58"/>
      <c r="AO883" s="58"/>
      <c r="AP883" s="58"/>
      <c r="AQ883" s="58">
        <v>8578000</v>
      </c>
      <c r="AR883" s="59">
        <f t="shared" si="181"/>
        <v>1</v>
      </c>
      <c r="AS883" s="59">
        <f t="shared" si="182"/>
        <v>8578000</v>
      </c>
      <c r="AT883" s="58">
        <f t="shared" si="191"/>
        <v>8578000</v>
      </c>
      <c r="AU883" s="58">
        <f t="shared" si="185"/>
        <v>8578000</v>
      </c>
      <c r="AV883" s="59">
        <f t="shared" si="186"/>
        <v>2737700</v>
      </c>
      <c r="AW883" s="59">
        <f t="shared" ref="AW883:AW922" si="196">AU883-S883</f>
        <v>2737700</v>
      </c>
      <c r="AX883" s="60">
        <f t="shared" si="183"/>
        <v>0.46876016642980667</v>
      </c>
      <c r="AY883" s="58"/>
    </row>
    <row r="884" spans="1:51" ht="31.5" x14ac:dyDescent="0.25">
      <c r="A884" s="45">
        <v>428</v>
      </c>
      <c r="B884" s="46" t="s">
        <v>1719</v>
      </c>
      <c r="C884" s="47" t="s">
        <v>1685</v>
      </c>
      <c r="D884" s="47" t="s">
        <v>467</v>
      </c>
      <c r="E884" s="48" t="s">
        <v>1720</v>
      </c>
      <c r="F884" s="49" t="s">
        <v>1721</v>
      </c>
      <c r="G884" s="49" t="s">
        <v>1721</v>
      </c>
      <c r="H884" s="50" t="s">
        <v>1721</v>
      </c>
      <c r="I884" s="46" t="s">
        <v>499</v>
      </c>
      <c r="J884" s="46">
        <v>54</v>
      </c>
      <c r="K884" s="49">
        <v>54</v>
      </c>
      <c r="L884" s="49" t="s">
        <v>1688</v>
      </c>
      <c r="M884" s="51">
        <v>5175000</v>
      </c>
      <c r="N884" s="51">
        <f t="shared" si="193"/>
        <v>511000</v>
      </c>
      <c r="O884" s="51">
        <v>511826.08695652202</v>
      </c>
      <c r="P884" s="51">
        <v>5686000</v>
      </c>
      <c r="Q884" s="51">
        <f t="shared" si="194"/>
        <v>665373.91304347862</v>
      </c>
      <c r="R884" s="52">
        <f t="shared" si="195"/>
        <v>5840373.9130434785</v>
      </c>
      <c r="S884" s="53">
        <v>5840300</v>
      </c>
      <c r="T884" s="54" t="s">
        <v>627</v>
      </c>
      <c r="U884" s="55" t="s">
        <v>471</v>
      </c>
      <c r="V884" s="55" t="s">
        <v>940</v>
      </c>
      <c r="W884" s="55"/>
      <c r="X884" s="56"/>
      <c r="Y884" s="57" t="s">
        <v>7685</v>
      </c>
      <c r="Z884" s="57"/>
      <c r="AA884" s="58"/>
      <c r="AB884" s="58"/>
      <c r="AC884" s="58"/>
      <c r="AD884" s="58"/>
      <c r="AE884" s="58"/>
      <c r="AF884" s="58"/>
      <c r="AG884" s="58"/>
      <c r="AH884" s="58"/>
      <c r="AI884" s="58"/>
      <c r="AJ884" s="58"/>
      <c r="AK884" s="58"/>
      <c r="AL884" s="58"/>
      <c r="AM884" s="58"/>
      <c r="AN884" s="58"/>
      <c r="AO884" s="58"/>
      <c r="AP884" s="58"/>
      <c r="AQ884" s="58">
        <v>8578000</v>
      </c>
      <c r="AR884" s="59">
        <f t="shared" si="181"/>
        <v>1</v>
      </c>
      <c r="AS884" s="59">
        <f t="shared" si="182"/>
        <v>8578000</v>
      </c>
      <c r="AT884" s="58">
        <f t="shared" si="191"/>
        <v>8578000</v>
      </c>
      <c r="AU884" s="58">
        <f t="shared" si="185"/>
        <v>8578000</v>
      </c>
      <c r="AV884" s="59">
        <f t="shared" si="186"/>
        <v>2737700</v>
      </c>
      <c r="AW884" s="59">
        <f t="shared" si="196"/>
        <v>2737700</v>
      </c>
      <c r="AX884" s="60">
        <f t="shared" si="183"/>
        <v>0.46876016642980667</v>
      </c>
      <c r="AY884" s="58"/>
    </row>
    <row r="885" spans="1:51" ht="31.5" x14ac:dyDescent="0.25">
      <c r="A885" s="45">
        <v>429</v>
      </c>
      <c r="B885" s="46" t="s">
        <v>1722</v>
      </c>
      <c r="C885" s="47" t="s">
        <v>1685</v>
      </c>
      <c r="D885" s="47" t="s">
        <v>467</v>
      </c>
      <c r="E885" s="48" t="s">
        <v>1723</v>
      </c>
      <c r="F885" s="49" t="s">
        <v>1724</v>
      </c>
      <c r="G885" s="49" t="s">
        <v>1724</v>
      </c>
      <c r="H885" s="50" t="s">
        <v>1724</v>
      </c>
      <c r="I885" s="46" t="s">
        <v>499</v>
      </c>
      <c r="J885" s="46">
        <v>54</v>
      </c>
      <c r="K885" s="49">
        <v>54</v>
      </c>
      <c r="L885" s="49" t="s">
        <v>1688</v>
      </c>
      <c r="M885" s="51">
        <v>5175000</v>
      </c>
      <c r="N885" s="51">
        <f t="shared" si="193"/>
        <v>511000</v>
      </c>
      <c r="O885" s="51">
        <v>511826.08695652202</v>
      </c>
      <c r="P885" s="51">
        <v>5686000</v>
      </c>
      <c r="Q885" s="51">
        <f t="shared" si="194"/>
        <v>665373.91304347862</v>
      </c>
      <c r="R885" s="52">
        <f t="shared" si="195"/>
        <v>5840373.9130434785</v>
      </c>
      <c r="S885" s="53">
        <v>5840300</v>
      </c>
      <c r="T885" s="54" t="s">
        <v>627</v>
      </c>
      <c r="U885" s="55" t="s">
        <v>471</v>
      </c>
      <c r="V885" s="55" t="s">
        <v>940</v>
      </c>
      <c r="W885" s="55"/>
      <c r="X885" s="56"/>
      <c r="Y885" s="57" t="s">
        <v>7685</v>
      </c>
      <c r="Z885" s="57"/>
      <c r="AA885" s="58"/>
      <c r="AB885" s="58"/>
      <c r="AC885" s="58"/>
      <c r="AD885" s="58"/>
      <c r="AE885" s="58"/>
      <c r="AF885" s="58"/>
      <c r="AG885" s="58"/>
      <c r="AH885" s="58"/>
      <c r="AI885" s="58"/>
      <c r="AJ885" s="58"/>
      <c r="AK885" s="58"/>
      <c r="AL885" s="58"/>
      <c r="AM885" s="58"/>
      <c r="AN885" s="58"/>
      <c r="AO885" s="58"/>
      <c r="AP885" s="58"/>
      <c r="AQ885" s="58">
        <v>8578000</v>
      </c>
      <c r="AR885" s="59">
        <f t="shared" si="181"/>
        <v>1</v>
      </c>
      <c r="AS885" s="59">
        <f t="shared" si="182"/>
        <v>8578000</v>
      </c>
      <c r="AT885" s="58">
        <f t="shared" si="191"/>
        <v>8578000</v>
      </c>
      <c r="AU885" s="58">
        <f t="shared" si="185"/>
        <v>8578000</v>
      </c>
      <c r="AV885" s="59">
        <f t="shared" si="186"/>
        <v>2737700</v>
      </c>
      <c r="AW885" s="59">
        <f t="shared" si="196"/>
        <v>2737700</v>
      </c>
      <c r="AX885" s="60">
        <f t="shared" si="183"/>
        <v>0.46876016642980667</v>
      </c>
      <c r="AY885" s="58"/>
    </row>
    <row r="886" spans="1:51" ht="31.5" x14ac:dyDescent="0.25">
      <c r="A886" s="45">
        <v>430</v>
      </c>
      <c r="B886" s="46" t="s">
        <v>1725</v>
      </c>
      <c r="C886" s="47" t="s">
        <v>1685</v>
      </c>
      <c r="D886" s="47" t="s">
        <v>467</v>
      </c>
      <c r="E886" s="48" t="s">
        <v>1726</v>
      </c>
      <c r="F886" s="49" t="s">
        <v>1727</v>
      </c>
      <c r="G886" s="49" t="s">
        <v>1727</v>
      </c>
      <c r="H886" s="50" t="s">
        <v>1727</v>
      </c>
      <c r="I886" s="46" t="s">
        <v>499</v>
      </c>
      <c r="J886" s="46">
        <v>54</v>
      </c>
      <c r="K886" s="49">
        <v>54</v>
      </c>
      <c r="L886" s="49" t="s">
        <v>1688</v>
      </c>
      <c r="M886" s="51">
        <v>5175000</v>
      </c>
      <c r="N886" s="51">
        <f t="shared" si="193"/>
        <v>511000</v>
      </c>
      <c r="O886" s="51">
        <v>511826.08695652202</v>
      </c>
      <c r="P886" s="51">
        <v>5686000</v>
      </c>
      <c r="Q886" s="51">
        <f t="shared" si="194"/>
        <v>665373.91304347862</v>
      </c>
      <c r="R886" s="52">
        <f t="shared" si="195"/>
        <v>5840373.9130434785</v>
      </c>
      <c r="S886" s="53">
        <v>5840300</v>
      </c>
      <c r="T886" s="54" t="s">
        <v>627</v>
      </c>
      <c r="U886" s="55" t="s">
        <v>471</v>
      </c>
      <c r="V886" s="55" t="s">
        <v>940</v>
      </c>
      <c r="W886" s="55" t="s">
        <v>173</v>
      </c>
      <c r="X886" s="56">
        <v>43294</v>
      </c>
      <c r="Y886" s="57" t="s">
        <v>7685</v>
      </c>
      <c r="Z886" s="57"/>
      <c r="AA886" s="58"/>
      <c r="AB886" s="58"/>
      <c r="AC886" s="58"/>
      <c r="AD886" s="58"/>
      <c r="AE886" s="58"/>
      <c r="AF886" s="58"/>
      <c r="AG886" s="58"/>
      <c r="AH886" s="58"/>
      <c r="AI886" s="58"/>
      <c r="AJ886" s="58"/>
      <c r="AK886" s="58"/>
      <c r="AL886" s="58"/>
      <c r="AM886" s="58"/>
      <c r="AN886" s="58"/>
      <c r="AO886" s="58"/>
      <c r="AP886" s="58"/>
      <c r="AQ886" s="58">
        <v>8578000</v>
      </c>
      <c r="AR886" s="59">
        <f t="shared" si="181"/>
        <v>1</v>
      </c>
      <c r="AS886" s="59">
        <f t="shared" si="182"/>
        <v>8578000</v>
      </c>
      <c r="AT886" s="58">
        <f t="shared" si="191"/>
        <v>8578000</v>
      </c>
      <c r="AU886" s="58">
        <f t="shared" si="185"/>
        <v>8578000</v>
      </c>
      <c r="AV886" s="59">
        <f t="shared" si="186"/>
        <v>2737700</v>
      </c>
      <c r="AW886" s="59">
        <f t="shared" si="196"/>
        <v>2737700</v>
      </c>
      <c r="AX886" s="60">
        <f t="shared" si="183"/>
        <v>0.46876016642980667</v>
      </c>
      <c r="AY886" s="58"/>
    </row>
    <row r="887" spans="1:51" ht="31.5" x14ac:dyDescent="0.25">
      <c r="A887" s="45">
        <v>431</v>
      </c>
      <c r="B887" s="46" t="s">
        <v>1728</v>
      </c>
      <c r="C887" s="47" t="s">
        <v>1685</v>
      </c>
      <c r="D887" s="47" t="s">
        <v>467</v>
      </c>
      <c r="E887" s="48" t="s">
        <v>1729</v>
      </c>
      <c r="F887" s="49" t="s">
        <v>1730</v>
      </c>
      <c r="G887" s="49" t="s">
        <v>1730</v>
      </c>
      <c r="H887" s="50" t="s">
        <v>1730</v>
      </c>
      <c r="I887" s="46" t="s">
        <v>499</v>
      </c>
      <c r="J887" s="46">
        <v>54</v>
      </c>
      <c r="K887" s="49">
        <v>54</v>
      </c>
      <c r="L887" s="49" t="s">
        <v>1688</v>
      </c>
      <c r="M887" s="51">
        <v>5175000</v>
      </c>
      <c r="N887" s="51">
        <f t="shared" si="193"/>
        <v>511000</v>
      </c>
      <c r="O887" s="51">
        <v>511826.08695652202</v>
      </c>
      <c r="P887" s="51">
        <v>5686000</v>
      </c>
      <c r="Q887" s="51">
        <f t="shared" si="194"/>
        <v>665373.91304347862</v>
      </c>
      <c r="R887" s="52">
        <f t="shared" si="195"/>
        <v>5840373.9130434785</v>
      </c>
      <c r="S887" s="53">
        <v>5840300</v>
      </c>
      <c r="T887" s="54" t="s">
        <v>627</v>
      </c>
      <c r="U887" s="55" t="s">
        <v>471</v>
      </c>
      <c r="V887" s="55" t="s">
        <v>940</v>
      </c>
      <c r="W887" s="55" t="s">
        <v>173</v>
      </c>
      <c r="X887" s="56">
        <v>43294</v>
      </c>
      <c r="Y887" s="57" t="s">
        <v>7685</v>
      </c>
      <c r="Z887" s="57"/>
      <c r="AA887" s="58"/>
      <c r="AB887" s="58"/>
      <c r="AC887" s="58"/>
      <c r="AD887" s="58"/>
      <c r="AE887" s="58"/>
      <c r="AF887" s="58"/>
      <c r="AG887" s="58"/>
      <c r="AH887" s="58"/>
      <c r="AI887" s="58"/>
      <c r="AJ887" s="58"/>
      <c r="AK887" s="58"/>
      <c r="AL887" s="58"/>
      <c r="AM887" s="58"/>
      <c r="AN887" s="58"/>
      <c r="AO887" s="58"/>
      <c r="AP887" s="58"/>
      <c r="AQ887" s="58">
        <v>8578000</v>
      </c>
      <c r="AR887" s="59">
        <f t="shared" si="181"/>
        <v>1</v>
      </c>
      <c r="AS887" s="59">
        <f t="shared" si="182"/>
        <v>8578000</v>
      </c>
      <c r="AT887" s="58">
        <f t="shared" si="191"/>
        <v>8578000</v>
      </c>
      <c r="AU887" s="58">
        <f t="shared" si="185"/>
        <v>8578000</v>
      </c>
      <c r="AV887" s="59">
        <f t="shared" si="186"/>
        <v>2737700</v>
      </c>
      <c r="AW887" s="59">
        <f t="shared" si="196"/>
        <v>2737700</v>
      </c>
      <c r="AX887" s="60">
        <f t="shared" si="183"/>
        <v>0.46876016642980667</v>
      </c>
      <c r="AY887" s="58"/>
    </row>
    <row r="888" spans="1:51" ht="31.5" x14ac:dyDescent="0.25">
      <c r="A888" s="45">
        <v>710</v>
      </c>
      <c r="B888" s="46" t="s">
        <v>2616</v>
      </c>
      <c r="C888" s="47" t="s">
        <v>2617</v>
      </c>
      <c r="D888" s="47" t="s">
        <v>2618</v>
      </c>
      <c r="E888" s="48" t="s">
        <v>2619</v>
      </c>
      <c r="F888" s="49" t="s">
        <v>2620</v>
      </c>
      <c r="G888" s="49" t="s">
        <v>2620</v>
      </c>
      <c r="H888" s="50" t="s">
        <v>2620</v>
      </c>
      <c r="I888" s="46" t="s">
        <v>497</v>
      </c>
      <c r="J888" s="46">
        <v>87</v>
      </c>
      <c r="K888" s="49">
        <v>87</v>
      </c>
      <c r="L888" s="49" t="s">
        <v>2620</v>
      </c>
      <c r="M888" s="51">
        <v>144000</v>
      </c>
      <c r="N888" s="51">
        <f t="shared" si="193"/>
        <v>26000</v>
      </c>
      <c r="O888" s="51">
        <v>26608.695652173901</v>
      </c>
      <c r="P888" s="51">
        <v>170000</v>
      </c>
      <c r="Q888" s="51">
        <f t="shared" si="194"/>
        <v>34591.304347826073</v>
      </c>
      <c r="R888" s="52">
        <f t="shared" si="195"/>
        <v>178591.30434782608</v>
      </c>
      <c r="S888" s="53">
        <v>178500</v>
      </c>
      <c r="T888" s="54">
        <v>0</v>
      </c>
      <c r="U888" s="55" t="s">
        <v>471</v>
      </c>
      <c r="V888" s="55" t="s">
        <v>1197</v>
      </c>
      <c r="W888" s="55" t="s">
        <v>173</v>
      </c>
      <c r="X888" s="56">
        <v>43294</v>
      </c>
      <c r="Y888" s="57" t="s">
        <v>7685</v>
      </c>
      <c r="Z888" s="57"/>
      <c r="AA888" s="58"/>
      <c r="AB888" s="58"/>
      <c r="AC888" s="58"/>
      <c r="AD888" s="58"/>
      <c r="AE888" s="58"/>
      <c r="AF888" s="58"/>
      <c r="AG888" s="58"/>
      <c r="AH888" s="58"/>
      <c r="AI888" s="58"/>
      <c r="AJ888" s="58"/>
      <c r="AK888" s="58"/>
      <c r="AL888" s="58">
        <v>255000</v>
      </c>
      <c r="AM888" s="58"/>
      <c r="AN888" s="58"/>
      <c r="AO888" s="58"/>
      <c r="AP888" s="58"/>
      <c r="AQ888" s="58">
        <v>242000</v>
      </c>
      <c r="AR888" s="59">
        <f t="shared" si="181"/>
        <v>2</v>
      </c>
      <c r="AS888" s="59">
        <f t="shared" si="182"/>
        <v>497000</v>
      </c>
      <c r="AT888" s="58">
        <f t="shared" si="191"/>
        <v>248500</v>
      </c>
      <c r="AU888" s="58">
        <f t="shared" si="185"/>
        <v>242000</v>
      </c>
      <c r="AV888" s="59">
        <f t="shared" si="186"/>
        <v>70000</v>
      </c>
      <c r="AW888" s="59">
        <f t="shared" si="196"/>
        <v>63500</v>
      </c>
      <c r="AX888" s="60">
        <f t="shared" si="183"/>
        <v>0.39215686274509798</v>
      </c>
      <c r="AY888" s="58"/>
    </row>
    <row r="889" spans="1:51" ht="47.25" x14ac:dyDescent="0.25">
      <c r="A889" s="45">
        <v>723</v>
      </c>
      <c r="B889" s="46" t="s">
        <v>2673</v>
      </c>
      <c r="C889" s="47" t="s">
        <v>2671</v>
      </c>
      <c r="D889" s="47" t="s">
        <v>495</v>
      </c>
      <c r="E889" s="48" t="s">
        <v>2674</v>
      </c>
      <c r="F889" s="49" t="s">
        <v>2672</v>
      </c>
      <c r="G889" s="49" t="s">
        <v>2672</v>
      </c>
      <c r="H889" s="50" t="s">
        <v>2672</v>
      </c>
      <c r="I889" s="46" t="s">
        <v>439</v>
      </c>
      <c r="J889" s="46">
        <v>98</v>
      </c>
      <c r="K889" s="49">
        <v>98</v>
      </c>
      <c r="L889" s="49" t="s">
        <v>2672</v>
      </c>
      <c r="M889" s="51">
        <v>589000</v>
      </c>
      <c r="N889" s="51">
        <f t="shared" si="193"/>
        <v>108000</v>
      </c>
      <c r="O889" s="51">
        <v>108000</v>
      </c>
      <c r="P889" s="51">
        <v>697000</v>
      </c>
      <c r="Q889" s="51">
        <f t="shared" si="194"/>
        <v>140400</v>
      </c>
      <c r="R889" s="52">
        <f t="shared" si="195"/>
        <v>729400</v>
      </c>
      <c r="S889" s="53">
        <v>729400</v>
      </c>
      <c r="T889" s="54">
        <v>0</v>
      </c>
      <c r="U889" s="55" t="s">
        <v>471</v>
      </c>
      <c r="V889" s="55" t="s">
        <v>1197</v>
      </c>
      <c r="W889" s="55" t="s">
        <v>173</v>
      </c>
      <c r="X889" s="56">
        <v>43294</v>
      </c>
      <c r="Y889" s="57" t="s">
        <v>7685</v>
      </c>
      <c r="Z889" s="57"/>
      <c r="AA889" s="58"/>
      <c r="AB889" s="58"/>
      <c r="AC889" s="58"/>
      <c r="AD889" s="58"/>
      <c r="AE889" s="58"/>
      <c r="AF889" s="58"/>
      <c r="AG889" s="58"/>
      <c r="AH889" s="58"/>
      <c r="AI889" s="58"/>
      <c r="AJ889" s="58"/>
      <c r="AK889" s="58"/>
      <c r="AL889" s="58"/>
      <c r="AM889" s="58"/>
      <c r="AN889" s="58"/>
      <c r="AO889" s="58"/>
      <c r="AP889" s="58"/>
      <c r="AQ889" s="58">
        <v>1013000</v>
      </c>
      <c r="AR889" s="59">
        <f t="shared" si="181"/>
        <v>1</v>
      </c>
      <c r="AS889" s="59">
        <f t="shared" si="182"/>
        <v>1013000</v>
      </c>
      <c r="AT889" s="58">
        <f t="shared" si="191"/>
        <v>1013000</v>
      </c>
      <c r="AU889" s="58">
        <f t="shared" si="185"/>
        <v>1013000</v>
      </c>
      <c r="AV889" s="59">
        <f t="shared" si="186"/>
        <v>283600</v>
      </c>
      <c r="AW889" s="59">
        <f t="shared" si="196"/>
        <v>283600</v>
      </c>
      <c r="AX889" s="60">
        <f t="shared" si="183"/>
        <v>0.38881272278585133</v>
      </c>
      <c r="AY889" s="58"/>
    </row>
    <row r="890" spans="1:51" ht="31.5" x14ac:dyDescent="0.25">
      <c r="A890" s="45">
        <v>734</v>
      </c>
      <c r="B890" s="46" t="s">
        <v>2714</v>
      </c>
      <c r="C890" s="47" t="s">
        <v>2711</v>
      </c>
      <c r="D890" s="47" t="s">
        <v>495</v>
      </c>
      <c r="E890" s="48" t="s">
        <v>2715</v>
      </c>
      <c r="F890" s="49" t="s">
        <v>2716</v>
      </c>
      <c r="G890" s="49" t="s">
        <v>2716</v>
      </c>
      <c r="H890" s="50" t="s">
        <v>2716</v>
      </c>
      <c r="I890" s="46" t="s">
        <v>499</v>
      </c>
      <c r="J890" s="46">
        <v>122</v>
      </c>
      <c r="K890" s="49">
        <v>122</v>
      </c>
      <c r="L890" s="49" t="s">
        <v>2712</v>
      </c>
      <c r="M890" s="51">
        <v>2040000</v>
      </c>
      <c r="N890" s="51">
        <f t="shared" si="193"/>
        <v>208000</v>
      </c>
      <c r="O890" s="51">
        <v>208173.91304347801</v>
      </c>
      <c r="P890" s="51">
        <v>2248000</v>
      </c>
      <c r="Q890" s="51">
        <f t="shared" si="194"/>
        <v>270626.08695652138</v>
      </c>
      <c r="R890" s="52">
        <f t="shared" si="195"/>
        <v>2310626.0869565215</v>
      </c>
      <c r="S890" s="53">
        <v>2310600</v>
      </c>
      <c r="T890" s="54">
        <v>0</v>
      </c>
      <c r="U890" s="55" t="s">
        <v>471</v>
      </c>
      <c r="V890" s="55" t="s">
        <v>1197</v>
      </c>
      <c r="W890" s="55" t="s">
        <v>173</v>
      </c>
      <c r="X890" s="56">
        <v>43294</v>
      </c>
      <c r="Y890" s="57" t="s">
        <v>7685</v>
      </c>
      <c r="Z890" s="57"/>
      <c r="AA890" s="58"/>
      <c r="AB890" s="58"/>
      <c r="AC890" s="58"/>
      <c r="AD890" s="58"/>
      <c r="AE890" s="58"/>
      <c r="AF890" s="58"/>
      <c r="AG890" s="58"/>
      <c r="AH890" s="58"/>
      <c r="AI890" s="58"/>
      <c r="AJ890" s="58"/>
      <c r="AK890" s="58"/>
      <c r="AL890" s="58"/>
      <c r="AM890" s="58"/>
      <c r="AN890" s="58"/>
      <c r="AO890" s="58"/>
      <c r="AP890" s="58"/>
      <c r="AQ890" s="58">
        <v>3287000</v>
      </c>
      <c r="AR890" s="59">
        <f t="shared" si="181"/>
        <v>1</v>
      </c>
      <c r="AS890" s="59">
        <f t="shared" si="182"/>
        <v>3287000</v>
      </c>
      <c r="AT890" s="58">
        <f t="shared" si="191"/>
        <v>3287000</v>
      </c>
      <c r="AU890" s="58">
        <f t="shared" si="185"/>
        <v>3287000</v>
      </c>
      <c r="AV890" s="59">
        <f t="shared" si="186"/>
        <v>976400</v>
      </c>
      <c r="AW890" s="59">
        <f t="shared" si="196"/>
        <v>976400</v>
      </c>
      <c r="AX890" s="60">
        <f t="shared" si="183"/>
        <v>0.42257422314550341</v>
      </c>
      <c r="AY890" s="58"/>
    </row>
    <row r="891" spans="1:51" ht="31.5" x14ac:dyDescent="0.25">
      <c r="A891" s="45">
        <v>735</v>
      </c>
      <c r="B891" s="46" t="s">
        <v>2717</v>
      </c>
      <c r="C891" s="47" t="s">
        <v>2718</v>
      </c>
      <c r="D891" s="47" t="s">
        <v>495</v>
      </c>
      <c r="E891" s="48" t="s">
        <v>2719</v>
      </c>
      <c r="F891" s="49" t="s">
        <v>2720</v>
      </c>
      <c r="G891" s="49" t="s">
        <v>2720</v>
      </c>
      <c r="H891" s="50" t="s">
        <v>2720</v>
      </c>
      <c r="I891" s="46"/>
      <c r="J891" s="46">
        <v>126</v>
      </c>
      <c r="K891" s="49">
        <v>126</v>
      </c>
      <c r="L891" s="49" t="s">
        <v>2720</v>
      </c>
      <c r="M891" s="51">
        <v>64494</v>
      </c>
      <c r="N891" s="51">
        <f t="shared" si="193"/>
        <v>36506</v>
      </c>
      <c r="O891" s="51">
        <v>36792</v>
      </c>
      <c r="P891" s="51">
        <v>101000</v>
      </c>
      <c r="Q891" s="51">
        <f t="shared" si="194"/>
        <v>47829.599999999999</v>
      </c>
      <c r="R891" s="52">
        <f t="shared" si="195"/>
        <v>112323.6</v>
      </c>
      <c r="S891" s="53">
        <v>112300</v>
      </c>
      <c r="T891" s="54">
        <v>0</v>
      </c>
      <c r="U891" s="55" t="s">
        <v>471</v>
      </c>
      <c r="V891" s="55" t="s">
        <v>1197</v>
      </c>
      <c r="W891" s="55" t="s">
        <v>173</v>
      </c>
      <c r="X891" s="56">
        <v>43294</v>
      </c>
      <c r="Y891" s="57" t="s">
        <v>7685</v>
      </c>
      <c r="Z891" s="57"/>
      <c r="AA891" s="58"/>
      <c r="AB891" s="58"/>
      <c r="AC891" s="58"/>
      <c r="AD891" s="58"/>
      <c r="AE891" s="58"/>
      <c r="AF891" s="58"/>
      <c r="AG891" s="58"/>
      <c r="AH891" s="58"/>
      <c r="AI891" s="58"/>
      <c r="AJ891" s="58">
        <v>113880</v>
      </c>
      <c r="AK891" s="58"/>
      <c r="AL891" s="58"/>
      <c r="AM891" s="58"/>
      <c r="AN891" s="58"/>
      <c r="AO891" s="58"/>
      <c r="AP891" s="58"/>
      <c r="AQ891" s="58">
        <v>112300</v>
      </c>
      <c r="AR891" s="59">
        <f t="shared" si="181"/>
        <v>2</v>
      </c>
      <c r="AS891" s="59">
        <f t="shared" si="182"/>
        <v>226180</v>
      </c>
      <c r="AT891" s="58">
        <f t="shared" si="191"/>
        <v>113100</v>
      </c>
      <c r="AU891" s="58">
        <f t="shared" si="185"/>
        <v>112300</v>
      </c>
      <c r="AV891" s="59">
        <f t="shared" si="186"/>
        <v>800</v>
      </c>
      <c r="AW891" s="59">
        <f t="shared" si="196"/>
        <v>0</v>
      </c>
      <c r="AX891" s="60">
        <f t="shared" si="183"/>
        <v>7.1237756010684716E-3</v>
      </c>
      <c r="AY891" s="58"/>
    </row>
    <row r="892" spans="1:51" ht="31.5" x14ac:dyDescent="0.25">
      <c r="A892" s="45">
        <v>741</v>
      </c>
      <c r="B892" s="46" t="s">
        <v>2752</v>
      </c>
      <c r="C892" s="47" t="s">
        <v>2750</v>
      </c>
      <c r="D892" s="47" t="s">
        <v>495</v>
      </c>
      <c r="E892" s="48" t="s">
        <v>2753</v>
      </c>
      <c r="F892" s="49" t="s">
        <v>2754</v>
      </c>
      <c r="G892" s="49" t="s">
        <v>2755</v>
      </c>
      <c r="H892" s="50" t="s">
        <v>2754</v>
      </c>
      <c r="I892" s="46" t="s">
        <v>626</v>
      </c>
      <c r="J892" s="46">
        <v>133</v>
      </c>
      <c r="K892" s="49">
        <v>133</v>
      </c>
      <c r="L892" s="49" t="s">
        <v>2751</v>
      </c>
      <c r="M892" s="51">
        <v>3180000</v>
      </c>
      <c r="N892" s="51">
        <f t="shared" si="193"/>
        <v>98000</v>
      </c>
      <c r="O892" s="51">
        <v>98608.695652173905</v>
      </c>
      <c r="P892" s="51">
        <v>3278000</v>
      </c>
      <c r="Q892" s="51">
        <f t="shared" si="194"/>
        <v>128191.30434782608</v>
      </c>
      <c r="R892" s="52">
        <f t="shared" si="195"/>
        <v>3308191.3043478262</v>
      </c>
      <c r="S892" s="53">
        <v>3308100</v>
      </c>
      <c r="T892" s="54">
        <v>0</v>
      </c>
      <c r="U892" s="55" t="s">
        <v>471</v>
      </c>
      <c r="V892" s="55" t="s">
        <v>1197</v>
      </c>
      <c r="W892" s="55" t="s">
        <v>173</v>
      </c>
      <c r="X892" s="56">
        <v>43294</v>
      </c>
      <c r="Y892" s="57" t="s">
        <v>7685</v>
      </c>
      <c r="Z892" s="57"/>
      <c r="AA892" s="58"/>
      <c r="AB892" s="58"/>
      <c r="AC892" s="58"/>
      <c r="AD892" s="58"/>
      <c r="AE892" s="58"/>
      <c r="AF892" s="58"/>
      <c r="AG892" s="58"/>
      <c r="AH892" s="58"/>
      <c r="AI892" s="58"/>
      <c r="AJ892" s="58"/>
      <c r="AK892" s="58"/>
      <c r="AL892" s="58"/>
      <c r="AM892" s="58"/>
      <c r="AN892" s="58"/>
      <c r="AO892" s="58"/>
      <c r="AP892" s="58"/>
      <c r="AQ892" s="58">
        <v>4567000</v>
      </c>
      <c r="AR892" s="59">
        <f t="shared" si="181"/>
        <v>1</v>
      </c>
      <c r="AS892" s="59">
        <f t="shared" si="182"/>
        <v>4567000</v>
      </c>
      <c r="AT892" s="58">
        <f t="shared" si="191"/>
        <v>4567000</v>
      </c>
      <c r="AU892" s="58">
        <f t="shared" si="185"/>
        <v>4567000</v>
      </c>
      <c r="AV892" s="59">
        <f t="shared" si="186"/>
        <v>1258900</v>
      </c>
      <c r="AW892" s="59">
        <f t="shared" si="196"/>
        <v>1258900</v>
      </c>
      <c r="AX892" s="60">
        <f t="shared" si="183"/>
        <v>0.38055076932378107</v>
      </c>
      <c r="AY892" s="58"/>
    </row>
    <row r="893" spans="1:51" ht="31.5" x14ac:dyDescent="0.25">
      <c r="A893" s="45">
        <v>749</v>
      </c>
      <c r="B893" s="46" t="s">
        <v>2775</v>
      </c>
      <c r="C893" s="47" t="s">
        <v>2773</v>
      </c>
      <c r="D893" s="47" t="s">
        <v>495</v>
      </c>
      <c r="E893" s="48" t="s">
        <v>2753</v>
      </c>
      <c r="F893" s="49" t="s">
        <v>2754</v>
      </c>
      <c r="G893" s="49" t="s">
        <v>2776</v>
      </c>
      <c r="H893" s="50" t="s">
        <v>2754</v>
      </c>
      <c r="I893" s="46" t="s">
        <v>626</v>
      </c>
      <c r="J893" s="46">
        <v>136</v>
      </c>
      <c r="K893" s="49">
        <v>136</v>
      </c>
      <c r="L893" s="49" t="s">
        <v>2774</v>
      </c>
      <c r="M893" s="51">
        <v>2420000</v>
      </c>
      <c r="N893" s="51">
        <f t="shared" si="193"/>
        <v>198000</v>
      </c>
      <c r="O893" s="51">
        <v>198782.60869565199</v>
      </c>
      <c r="P893" s="51">
        <v>2618000</v>
      </c>
      <c r="Q893" s="51">
        <f t="shared" si="194"/>
        <v>258417.39130434758</v>
      </c>
      <c r="R893" s="52">
        <f t="shared" si="195"/>
        <v>2678417.3913043477</v>
      </c>
      <c r="S893" s="53">
        <v>2678400</v>
      </c>
      <c r="T893" s="54">
        <v>0</v>
      </c>
      <c r="U893" s="55" t="s">
        <v>471</v>
      </c>
      <c r="V893" s="55" t="s">
        <v>1197</v>
      </c>
      <c r="W893" s="55" t="s">
        <v>173</v>
      </c>
      <c r="X893" s="56">
        <v>43294</v>
      </c>
      <c r="Y893" s="57" t="s">
        <v>7685</v>
      </c>
      <c r="Z893" s="57"/>
      <c r="AA893" s="58"/>
      <c r="AB893" s="58"/>
      <c r="AC893" s="58"/>
      <c r="AD893" s="58"/>
      <c r="AE893" s="58"/>
      <c r="AF893" s="58"/>
      <c r="AG893" s="58"/>
      <c r="AH893" s="58"/>
      <c r="AI893" s="58"/>
      <c r="AJ893" s="58">
        <v>3568000</v>
      </c>
      <c r="AK893" s="58"/>
      <c r="AL893" s="58"/>
      <c r="AM893" s="58"/>
      <c r="AN893" s="58"/>
      <c r="AO893" s="58"/>
      <c r="AP893" s="58"/>
      <c r="AQ893" s="58">
        <v>3821000</v>
      </c>
      <c r="AR893" s="59">
        <f t="shared" si="181"/>
        <v>2</v>
      </c>
      <c r="AS893" s="59">
        <f t="shared" si="182"/>
        <v>7389000</v>
      </c>
      <c r="AT893" s="58">
        <f t="shared" si="191"/>
        <v>3694500</v>
      </c>
      <c r="AU893" s="58">
        <f t="shared" si="185"/>
        <v>3568000</v>
      </c>
      <c r="AV893" s="59">
        <f t="shared" si="186"/>
        <v>1016100</v>
      </c>
      <c r="AW893" s="59">
        <f t="shared" si="196"/>
        <v>889600</v>
      </c>
      <c r="AX893" s="60">
        <f t="shared" si="183"/>
        <v>0.3793682795698925</v>
      </c>
      <c r="AY893" s="58"/>
    </row>
    <row r="894" spans="1:51" ht="31.5" x14ac:dyDescent="0.25">
      <c r="A894" s="45">
        <v>891</v>
      </c>
      <c r="B894" s="46" t="s">
        <v>3240</v>
      </c>
      <c r="C894" s="47" t="s">
        <v>3231</v>
      </c>
      <c r="D894" s="47" t="s">
        <v>496</v>
      </c>
      <c r="E894" s="48" t="s">
        <v>3241</v>
      </c>
      <c r="F894" s="49" t="s">
        <v>3239</v>
      </c>
      <c r="G894" s="49" t="s">
        <v>3239</v>
      </c>
      <c r="H894" s="50" t="s">
        <v>3239</v>
      </c>
      <c r="I894" s="46" t="s">
        <v>497</v>
      </c>
      <c r="J894" s="46">
        <v>218</v>
      </c>
      <c r="K894" s="49">
        <v>218</v>
      </c>
      <c r="L894" s="49" t="s">
        <v>3234</v>
      </c>
      <c r="M894" s="51">
        <v>64000</v>
      </c>
      <c r="N894" s="51">
        <f t="shared" si="193"/>
        <v>21900</v>
      </c>
      <c r="O894" s="51">
        <v>21913.043478260901</v>
      </c>
      <c r="P894" s="51">
        <v>85900</v>
      </c>
      <c r="Q894" s="51">
        <f t="shared" si="194"/>
        <v>28486.956521739172</v>
      </c>
      <c r="R894" s="52">
        <f t="shared" si="195"/>
        <v>92486.956521739165</v>
      </c>
      <c r="S894" s="53">
        <v>92400</v>
      </c>
      <c r="T894" s="54" t="s">
        <v>2877</v>
      </c>
      <c r="U894" s="55" t="s">
        <v>26</v>
      </c>
      <c r="V894" s="55" t="s">
        <v>2524</v>
      </c>
      <c r="W894" s="55" t="s">
        <v>27</v>
      </c>
      <c r="X894" s="56">
        <v>43294</v>
      </c>
      <c r="Y894" s="57" t="s">
        <v>7685</v>
      </c>
      <c r="Z894" s="57"/>
      <c r="AA894" s="58"/>
      <c r="AB894" s="58"/>
      <c r="AC894" s="58"/>
      <c r="AD894" s="58"/>
      <c r="AE894" s="58"/>
      <c r="AF894" s="58"/>
      <c r="AG894" s="58"/>
      <c r="AH894" s="58"/>
      <c r="AI894" s="58"/>
      <c r="AJ894" s="58">
        <v>98520</v>
      </c>
      <c r="AK894" s="58"/>
      <c r="AL894" s="58"/>
      <c r="AM894" s="58"/>
      <c r="AN894" s="58"/>
      <c r="AO894" s="58"/>
      <c r="AP894" s="58"/>
      <c r="AQ894" s="58"/>
      <c r="AR894" s="59">
        <f t="shared" si="181"/>
        <v>1</v>
      </c>
      <c r="AS894" s="59">
        <f t="shared" si="182"/>
        <v>98520</v>
      </c>
      <c r="AT894" s="58">
        <f t="shared" si="191"/>
        <v>98500</v>
      </c>
      <c r="AU894" s="58">
        <f t="shared" si="185"/>
        <v>98520</v>
      </c>
      <c r="AV894" s="59">
        <f t="shared" si="186"/>
        <v>6100</v>
      </c>
      <c r="AW894" s="59">
        <f t="shared" si="196"/>
        <v>6120</v>
      </c>
      <c r="AX894" s="60">
        <f t="shared" si="183"/>
        <v>6.6017316017316086E-2</v>
      </c>
      <c r="AY894" s="58"/>
    </row>
    <row r="895" spans="1:51" ht="31.5" x14ac:dyDescent="0.25">
      <c r="A895" s="45">
        <v>897</v>
      </c>
      <c r="B895" s="46" t="s">
        <v>3255</v>
      </c>
      <c r="C895" s="47" t="s">
        <v>3231</v>
      </c>
      <c r="D895" s="47" t="s">
        <v>496</v>
      </c>
      <c r="E895" s="48" t="s">
        <v>3256</v>
      </c>
      <c r="F895" s="49" t="s">
        <v>3252</v>
      </c>
      <c r="G895" s="49" t="s">
        <v>3252</v>
      </c>
      <c r="H895" s="50" t="s">
        <v>3252</v>
      </c>
      <c r="I895" s="46" t="s">
        <v>497</v>
      </c>
      <c r="J895" s="46">
        <v>218</v>
      </c>
      <c r="K895" s="49">
        <v>218</v>
      </c>
      <c r="L895" s="49" t="s">
        <v>3234</v>
      </c>
      <c r="M895" s="51">
        <v>64000</v>
      </c>
      <c r="N895" s="51">
        <f t="shared" si="193"/>
        <v>21900</v>
      </c>
      <c r="O895" s="51">
        <v>21913.043478260901</v>
      </c>
      <c r="P895" s="51">
        <v>85900</v>
      </c>
      <c r="Q895" s="51">
        <f t="shared" si="194"/>
        <v>28486.956521739172</v>
      </c>
      <c r="R895" s="52">
        <f t="shared" si="195"/>
        <v>92486.956521739165</v>
      </c>
      <c r="S895" s="53">
        <v>92400</v>
      </c>
      <c r="T895" s="54">
        <v>0</v>
      </c>
      <c r="U895" s="55" t="s">
        <v>2615</v>
      </c>
      <c r="V895" s="55" t="s">
        <v>2524</v>
      </c>
      <c r="W895" s="55" t="s">
        <v>173</v>
      </c>
      <c r="X895" s="56">
        <v>43294</v>
      </c>
      <c r="Y895" s="57" t="s">
        <v>7685</v>
      </c>
      <c r="Z895" s="57"/>
      <c r="AA895" s="58"/>
      <c r="AB895" s="58"/>
      <c r="AC895" s="58"/>
      <c r="AD895" s="58"/>
      <c r="AE895" s="58"/>
      <c r="AF895" s="58"/>
      <c r="AG895" s="58"/>
      <c r="AH895" s="58"/>
      <c r="AI895" s="58"/>
      <c r="AJ895" s="58"/>
      <c r="AK895" s="58"/>
      <c r="AL895" s="58"/>
      <c r="AM895" s="58"/>
      <c r="AN895" s="58"/>
      <c r="AO895" s="58"/>
      <c r="AP895" s="58"/>
      <c r="AQ895" s="58"/>
      <c r="AR895" s="59">
        <f t="shared" si="181"/>
        <v>0</v>
      </c>
      <c r="AS895" s="59">
        <f t="shared" si="182"/>
        <v>0</v>
      </c>
      <c r="AT895" s="58"/>
      <c r="AU895" s="58">
        <f t="shared" si="185"/>
        <v>0</v>
      </c>
      <c r="AV895" s="59">
        <f t="shared" si="186"/>
        <v>-92400</v>
      </c>
      <c r="AW895" s="59">
        <f t="shared" si="196"/>
        <v>-92400</v>
      </c>
      <c r="AX895" s="60">
        <f t="shared" si="183"/>
        <v>-1</v>
      </c>
      <c r="AY895" s="58"/>
    </row>
    <row r="896" spans="1:51" ht="31.5" x14ac:dyDescent="0.25">
      <c r="A896" s="45">
        <v>980</v>
      </c>
      <c r="B896" s="46" t="s">
        <v>3527</v>
      </c>
      <c r="C896" s="47" t="s">
        <v>3525</v>
      </c>
      <c r="D896" s="47" t="s">
        <v>2618</v>
      </c>
      <c r="E896" s="48" t="s">
        <v>3528</v>
      </c>
      <c r="F896" s="49" t="s">
        <v>3529</v>
      </c>
      <c r="G896" s="49" t="s">
        <v>3529</v>
      </c>
      <c r="H896" s="50" t="s">
        <v>3529</v>
      </c>
      <c r="I896" s="46" t="s">
        <v>439</v>
      </c>
      <c r="J896" s="46">
        <v>376</v>
      </c>
      <c r="K896" s="49">
        <v>376</v>
      </c>
      <c r="L896" s="49" t="s">
        <v>3526</v>
      </c>
      <c r="M896" s="51">
        <v>288000</v>
      </c>
      <c r="N896" s="51">
        <f t="shared" si="193"/>
        <v>126000</v>
      </c>
      <c r="O896" s="51">
        <v>126782.608695652</v>
      </c>
      <c r="P896" s="51">
        <v>414000</v>
      </c>
      <c r="Q896" s="51">
        <f t="shared" si="194"/>
        <v>164817.39130434761</v>
      </c>
      <c r="R896" s="52">
        <f t="shared" si="195"/>
        <v>452817.39130434761</v>
      </c>
      <c r="S896" s="53">
        <v>452800</v>
      </c>
      <c r="T896" s="54">
        <v>0</v>
      </c>
      <c r="U896" s="55" t="s">
        <v>476</v>
      </c>
      <c r="V896" s="55" t="s">
        <v>2524</v>
      </c>
      <c r="W896" s="55" t="s">
        <v>173</v>
      </c>
      <c r="X896" s="56">
        <v>43294</v>
      </c>
      <c r="Y896" s="57" t="s">
        <v>7685</v>
      </c>
      <c r="Z896" s="57"/>
      <c r="AA896" s="58"/>
      <c r="AB896" s="58"/>
      <c r="AC896" s="58"/>
      <c r="AD896" s="58"/>
      <c r="AE896" s="58"/>
      <c r="AF896" s="58"/>
      <c r="AG896" s="58"/>
      <c r="AH896" s="58">
        <v>833000</v>
      </c>
      <c r="AI896" s="58"/>
      <c r="AJ896" s="58"/>
      <c r="AK896" s="58"/>
      <c r="AL896" s="58"/>
      <c r="AM896" s="58"/>
      <c r="AN896" s="58"/>
      <c r="AO896" s="58"/>
      <c r="AP896" s="58"/>
      <c r="AQ896" s="58"/>
      <c r="AR896" s="59">
        <f t="shared" si="181"/>
        <v>1</v>
      </c>
      <c r="AS896" s="59">
        <f t="shared" si="182"/>
        <v>833000</v>
      </c>
      <c r="AT896" s="58">
        <f t="shared" ref="AT896:AT907" si="197">ROUND(AS896/AR896,-2)</f>
        <v>833000</v>
      </c>
      <c r="AU896" s="58">
        <f t="shared" si="185"/>
        <v>833000</v>
      </c>
      <c r="AV896" s="59">
        <f t="shared" si="186"/>
        <v>380200</v>
      </c>
      <c r="AW896" s="59">
        <f t="shared" si="196"/>
        <v>380200</v>
      </c>
      <c r="AX896" s="60">
        <f t="shared" si="183"/>
        <v>0.83966431095406358</v>
      </c>
      <c r="AY896" s="58"/>
    </row>
    <row r="897" spans="1:51" ht="31.5" x14ac:dyDescent="0.25">
      <c r="A897" s="45">
        <v>983</v>
      </c>
      <c r="B897" s="46" t="s">
        <v>3542</v>
      </c>
      <c r="C897" s="47" t="s">
        <v>3540</v>
      </c>
      <c r="D897" s="47" t="s">
        <v>2678</v>
      </c>
      <c r="E897" s="48" t="s">
        <v>3543</v>
      </c>
      <c r="F897" s="49" t="s">
        <v>3544</v>
      </c>
      <c r="G897" s="49" t="s">
        <v>3544</v>
      </c>
      <c r="H897" s="50" t="s">
        <v>3545</v>
      </c>
      <c r="I897" s="46" t="s">
        <v>28</v>
      </c>
      <c r="J897" s="46">
        <v>422</v>
      </c>
      <c r="K897" s="49">
        <v>422</v>
      </c>
      <c r="L897" s="49" t="s">
        <v>3541</v>
      </c>
      <c r="M897" s="51">
        <v>6564000</v>
      </c>
      <c r="N897" s="51">
        <f t="shared" si="193"/>
        <v>2083000</v>
      </c>
      <c r="O897" s="51">
        <v>2083304.3478260899</v>
      </c>
      <c r="P897" s="51">
        <v>8647000</v>
      </c>
      <c r="Q897" s="51">
        <f t="shared" si="194"/>
        <v>2708295.6521739168</v>
      </c>
      <c r="R897" s="52">
        <f t="shared" si="195"/>
        <v>9272295.6521739177</v>
      </c>
      <c r="S897" s="53">
        <v>9272200</v>
      </c>
      <c r="T897" s="54">
        <v>0</v>
      </c>
      <c r="U897" s="55" t="s">
        <v>26</v>
      </c>
      <c r="V897" s="55" t="s">
        <v>2524</v>
      </c>
      <c r="W897" s="55" t="s">
        <v>27</v>
      </c>
      <c r="X897" s="56">
        <v>43294</v>
      </c>
      <c r="Y897" s="57" t="s">
        <v>7685</v>
      </c>
      <c r="Z897" s="57"/>
      <c r="AA897" s="58"/>
      <c r="AB897" s="58"/>
      <c r="AC897" s="58"/>
      <c r="AD897" s="58"/>
      <c r="AE897" s="58"/>
      <c r="AF897" s="58"/>
      <c r="AG897" s="58"/>
      <c r="AH897" s="58"/>
      <c r="AI897" s="58"/>
      <c r="AJ897" s="58"/>
      <c r="AK897" s="58"/>
      <c r="AL897" s="58"/>
      <c r="AM897" s="58"/>
      <c r="AN897" s="58"/>
      <c r="AO897" s="58"/>
      <c r="AP897" s="58"/>
      <c r="AQ897" s="58">
        <v>11843000</v>
      </c>
      <c r="AR897" s="59">
        <f t="shared" si="181"/>
        <v>1</v>
      </c>
      <c r="AS897" s="59">
        <f t="shared" si="182"/>
        <v>11843000</v>
      </c>
      <c r="AT897" s="58">
        <f t="shared" si="197"/>
        <v>11843000</v>
      </c>
      <c r="AU897" s="58">
        <f t="shared" si="185"/>
        <v>11843000</v>
      </c>
      <c r="AV897" s="59">
        <f t="shared" si="186"/>
        <v>2570800</v>
      </c>
      <c r="AW897" s="59">
        <f t="shared" si="196"/>
        <v>2570800</v>
      </c>
      <c r="AX897" s="60">
        <f t="shared" si="183"/>
        <v>0.27725890295722699</v>
      </c>
      <c r="AY897" s="58"/>
    </row>
    <row r="898" spans="1:51" ht="31.5" x14ac:dyDescent="0.25">
      <c r="A898" s="45">
        <v>984</v>
      </c>
      <c r="B898" s="46" t="s">
        <v>3546</v>
      </c>
      <c r="C898" s="47" t="s">
        <v>3540</v>
      </c>
      <c r="D898" s="47" t="s">
        <v>2678</v>
      </c>
      <c r="E898" s="48" t="s">
        <v>3547</v>
      </c>
      <c r="F898" s="49" t="s">
        <v>3548</v>
      </c>
      <c r="G898" s="49" t="s">
        <v>3548</v>
      </c>
      <c r="H898" s="50" t="s">
        <v>3548</v>
      </c>
      <c r="I898" s="46" t="s">
        <v>28</v>
      </c>
      <c r="J898" s="46">
        <v>422</v>
      </c>
      <c r="K898" s="49">
        <v>422</v>
      </c>
      <c r="L898" s="49" t="s">
        <v>3541</v>
      </c>
      <c r="M898" s="51">
        <v>6564000</v>
      </c>
      <c r="N898" s="51">
        <f t="shared" si="193"/>
        <v>2083000</v>
      </c>
      <c r="O898" s="51">
        <v>2083304.3478260899</v>
      </c>
      <c r="P898" s="51">
        <v>8647000</v>
      </c>
      <c r="Q898" s="51">
        <f t="shared" si="194"/>
        <v>2708295.6521739168</v>
      </c>
      <c r="R898" s="52">
        <f t="shared" si="195"/>
        <v>9272295.6521739177</v>
      </c>
      <c r="S898" s="53">
        <v>9272200</v>
      </c>
      <c r="T898" s="54">
        <v>0</v>
      </c>
      <c r="U898" s="55" t="s">
        <v>476</v>
      </c>
      <c r="V898" s="55" t="s">
        <v>2524</v>
      </c>
      <c r="W898" s="55" t="s">
        <v>29</v>
      </c>
      <c r="X898" s="56">
        <v>43294</v>
      </c>
      <c r="Y898" s="57" t="s">
        <v>7685</v>
      </c>
      <c r="Z898" s="57"/>
      <c r="AA898" s="58"/>
      <c r="AB898" s="58"/>
      <c r="AC898" s="58"/>
      <c r="AD898" s="58"/>
      <c r="AE898" s="58"/>
      <c r="AF898" s="58"/>
      <c r="AG898" s="58"/>
      <c r="AH898" s="58">
        <v>16341000</v>
      </c>
      <c r="AI898" s="58"/>
      <c r="AJ898" s="58"/>
      <c r="AK898" s="58"/>
      <c r="AL898" s="58"/>
      <c r="AM898" s="58"/>
      <c r="AN898" s="58"/>
      <c r="AO898" s="58"/>
      <c r="AP898" s="58"/>
      <c r="AQ898" s="58">
        <v>11843000</v>
      </c>
      <c r="AR898" s="59">
        <f t="shared" si="181"/>
        <v>2</v>
      </c>
      <c r="AS898" s="59">
        <f t="shared" si="182"/>
        <v>28184000</v>
      </c>
      <c r="AT898" s="58">
        <f t="shared" si="197"/>
        <v>14092000</v>
      </c>
      <c r="AU898" s="58">
        <f t="shared" si="185"/>
        <v>11843000</v>
      </c>
      <c r="AV898" s="59">
        <f t="shared" si="186"/>
        <v>4819800</v>
      </c>
      <c r="AW898" s="59">
        <f t="shared" si="196"/>
        <v>2570800</v>
      </c>
      <c r="AX898" s="60">
        <f t="shared" si="183"/>
        <v>0.51981191087336343</v>
      </c>
      <c r="AY898" s="58"/>
    </row>
    <row r="899" spans="1:51" ht="31.5" x14ac:dyDescent="0.25">
      <c r="A899" s="45">
        <v>996</v>
      </c>
      <c r="B899" s="46" t="s">
        <v>3566</v>
      </c>
      <c r="C899" s="47" t="s">
        <v>3559</v>
      </c>
      <c r="D899" s="47" t="s">
        <v>2678</v>
      </c>
      <c r="E899" s="48" t="s">
        <v>3567</v>
      </c>
      <c r="F899" s="49" t="s">
        <v>3565</v>
      </c>
      <c r="G899" s="49" t="s">
        <v>3565</v>
      </c>
      <c r="H899" s="50" t="s">
        <v>3565</v>
      </c>
      <c r="I899" s="46" t="s">
        <v>25</v>
      </c>
      <c r="J899" s="46">
        <v>428</v>
      </c>
      <c r="K899" s="49">
        <v>428</v>
      </c>
      <c r="L899" s="49" t="s">
        <v>3560</v>
      </c>
      <c r="M899" s="51">
        <v>3500000</v>
      </c>
      <c r="N899" s="51">
        <f t="shared" si="193"/>
        <v>986000</v>
      </c>
      <c r="O899" s="51">
        <v>986086.95652173902</v>
      </c>
      <c r="P899" s="51">
        <v>4486000</v>
      </c>
      <c r="Q899" s="51">
        <f t="shared" si="194"/>
        <v>1281913.0434782607</v>
      </c>
      <c r="R899" s="52">
        <f t="shared" si="195"/>
        <v>4781913.0434782607</v>
      </c>
      <c r="S899" s="53">
        <v>4781900</v>
      </c>
      <c r="T899" s="54" t="s">
        <v>3259</v>
      </c>
      <c r="U899" s="55" t="s">
        <v>441</v>
      </c>
      <c r="V899" s="55" t="s">
        <v>2524</v>
      </c>
      <c r="W899" s="55" t="s">
        <v>196</v>
      </c>
      <c r="X899" s="56">
        <v>43294</v>
      </c>
      <c r="Y899" s="57" t="s">
        <v>7685</v>
      </c>
      <c r="Z899" s="57"/>
      <c r="AA899" s="58"/>
      <c r="AB899" s="58"/>
      <c r="AC899" s="58"/>
      <c r="AD899" s="58"/>
      <c r="AE899" s="58"/>
      <c r="AF899" s="58"/>
      <c r="AG899" s="58"/>
      <c r="AH899" s="58"/>
      <c r="AI899" s="58"/>
      <c r="AJ899" s="58"/>
      <c r="AK899" s="58"/>
      <c r="AL899" s="58"/>
      <c r="AM899" s="58"/>
      <c r="AN899" s="58"/>
      <c r="AO899" s="58"/>
      <c r="AP899" s="58"/>
      <c r="AQ899" s="58">
        <v>6195000</v>
      </c>
      <c r="AR899" s="59">
        <f t="shared" si="181"/>
        <v>1</v>
      </c>
      <c r="AS899" s="59">
        <f t="shared" si="182"/>
        <v>6195000</v>
      </c>
      <c r="AT899" s="58">
        <f t="shared" si="197"/>
        <v>6195000</v>
      </c>
      <c r="AU899" s="58">
        <f t="shared" si="185"/>
        <v>6195000</v>
      </c>
      <c r="AV899" s="59">
        <f t="shared" si="186"/>
        <v>1413100</v>
      </c>
      <c r="AW899" s="59">
        <f t="shared" si="196"/>
        <v>1413100</v>
      </c>
      <c r="AX899" s="60">
        <f t="shared" si="183"/>
        <v>0.29551015286810678</v>
      </c>
      <c r="AY899" s="58"/>
    </row>
    <row r="900" spans="1:51" x14ac:dyDescent="0.25">
      <c r="A900" s="45">
        <v>1044</v>
      </c>
      <c r="B900" s="46" t="s">
        <v>3611</v>
      </c>
      <c r="C900" s="47" t="s">
        <v>3607</v>
      </c>
      <c r="D900" s="47" t="s">
        <v>2678</v>
      </c>
      <c r="E900" s="48" t="s">
        <v>3612</v>
      </c>
      <c r="F900" s="49" t="s">
        <v>3608</v>
      </c>
      <c r="G900" s="49" t="s">
        <v>3608</v>
      </c>
      <c r="H900" s="50" t="s">
        <v>3608</v>
      </c>
      <c r="I900" s="46" t="s">
        <v>25</v>
      </c>
      <c r="J900" s="46">
        <v>459</v>
      </c>
      <c r="K900" s="49">
        <v>459</v>
      </c>
      <c r="L900" s="49" t="s">
        <v>3609</v>
      </c>
      <c r="M900" s="51">
        <v>4200000</v>
      </c>
      <c r="N900" s="51">
        <f t="shared" si="193"/>
        <v>1075000</v>
      </c>
      <c r="O900" s="51">
        <v>1075304.3478260899</v>
      </c>
      <c r="P900" s="51">
        <v>5275000</v>
      </c>
      <c r="Q900" s="51">
        <f t="shared" si="194"/>
        <v>1397895.6521739168</v>
      </c>
      <c r="R900" s="52">
        <f t="shared" si="195"/>
        <v>5597895.6521739168</v>
      </c>
      <c r="S900" s="53">
        <v>5597800</v>
      </c>
      <c r="T900" s="54">
        <v>0</v>
      </c>
      <c r="U900" s="55" t="s">
        <v>3468</v>
      </c>
      <c r="V900" s="55" t="s">
        <v>3469</v>
      </c>
      <c r="W900" s="55" t="s">
        <v>195</v>
      </c>
      <c r="X900" s="56">
        <v>43294</v>
      </c>
      <c r="Y900" s="57" t="s">
        <v>7685</v>
      </c>
      <c r="Z900" s="57"/>
      <c r="AA900" s="58"/>
      <c r="AB900" s="58"/>
      <c r="AC900" s="58"/>
      <c r="AD900" s="58"/>
      <c r="AE900" s="58"/>
      <c r="AF900" s="58"/>
      <c r="AG900" s="58"/>
      <c r="AH900" s="58"/>
      <c r="AI900" s="58"/>
      <c r="AJ900" s="58"/>
      <c r="AK900" s="58"/>
      <c r="AL900" s="58"/>
      <c r="AM900" s="58"/>
      <c r="AN900" s="58"/>
      <c r="AO900" s="58"/>
      <c r="AP900" s="58"/>
      <c r="AQ900" s="58">
        <v>7331000</v>
      </c>
      <c r="AR900" s="59">
        <f t="shared" ref="AR900:AR963" si="198">COUNT(AA900:AQ900)</f>
        <v>1</v>
      </c>
      <c r="AS900" s="59">
        <f t="shared" ref="AS900:AS963" si="199">SUM(AA900:AQ900)</f>
        <v>7331000</v>
      </c>
      <c r="AT900" s="58">
        <f t="shared" si="197"/>
        <v>7331000</v>
      </c>
      <c r="AU900" s="58">
        <f t="shared" si="185"/>
        <v>7331000</v>
      </c>
      <c r="AV900" s="59">
        <f t="shared" si="186"/>
        <v>1733200</v>
      </c>
      <c r="AW900" s="59">
        <f t="shared" si="196"/>
        <v>1733200</v>
      </c>
      <c r="AX900" s="60">
        <f t="shared" ref="AX900:AX963" si="200">AT900/S900-100%</f>
        <v>0.30962163707170665</v>
      </c>
      <c r="AY900" s="58"/>
    </row>
    <row r="901" spans="1:51" x14ac:dyDescent="0.25">
      <c r="A901" s="45">
        <v>1046</v>
      </c>
      <c r="B901" s="46" t="s">
        <v>3615</v>
      </c>
      <c r="C901" s="47" t="s">
        <v>3607</v>
      </c>
      <c r="D901" s="47" t="s">
        <v>2678</v>
      </c>
      <c r="E901" s="48" t="s">
        <v>3616</v>
      </c>
      <c r="F901" s="49" t="s">
        <v>3614</v>
      </c>
      <c r="G901" s="49" t="s">
        <v>3614</v>
      </c>
      <c r="H901" s="50" t="s">
        <v>3614</v>
      </c>
      <c r="I901" s="46" t="s">
        <v>25</v>
      </c>
      <c r="J901" s="46">
        <v>459</v>
      </c>
      <c r="K901" s="49">
        <v>459</v>
      </c>
      <c r="L901" s="49" t="s">
        <v>3609</v>
      </c>
      <c r="M901" s="51">
        <v>4200000</v>
      </c>
      <c r="N901" s="51">
        <f t="shared" si="193"/>
        <v>1075000</v>
      </c>
      <c r="O901" s="51">
        <v>1075304.3478260899</v>
      </c>
      <c r="P901" s="51">
        <v>5275000</v>
      </c>
      <c r="Q901" s="51">
        <f t="shared" si="194"/>
        <v>1397895.6521739168</v>
      </c>
      <c r="R901" s="52">
        <f t="shared" si="195"/>
        <v>5597895.6521739168</v>
      </c>
      <c r="S901" s="53">
        <v>5597800</v>
      </c>
      <c r="T901" s="54">
        <v>0</v>
      </c>
      <c r="U901" s="55" t="s">
        <v>476</v>
      </c>
      <c r="V901" s="55" t="s">
        <v>3469</v>
      </c>
      <c r="W901" s="55" t="s">
        <v>29</v>
      </c>
      <c r="X901" s="56">
        <v>43294</v>
      </c>
      <c r="Y901" s="57" t="s">
        <v>7685</v>
      </c>
      <c r="Z901" s="57"/>
      <c r="AA901" s="58"/>
      <c r="AB901" s="58"/>
      <c r="AC901" s="58"/>
      <c r="AD901" s="58"/>
      <c r="AE901" s="58"/>
      <c r="AF901" s="58"/>
      <c r="AG901" s="58"/>
      <c r="AH901" s="58"/>
      <c r="AI901" s="58"/>
      <c r="AJ901" s="58"/>
      <c r="AK901" s="58"/>
      <c r="AL901" s="58"/>
      <c r="AM901" s="58"/>
      <c r="AN901" s="58"/>
      <c r="AO901" s="58"/>
      <c r="AP901" s="58"/>
      <c r="AQ901" s="58">
        <v>7331000</v>
      </c>
      <c r="AR901" s="59">
        <f t="shared" si="198"/>
        <v>1</v>
      </c>
      <c r="AS901" s="59">
        <f t="shared" si="199"/>
        <v>7331000</v>
      </c>
      <c r="AT901" s="58">
        <f t="shared" si="197"/>
        <v>7331000</v>
      </c>
      <c r="AU901" s="58">
        <f t="shared" si="185"/>
        <v>7331000</v>
      </c>
      <c r="AV901" s="59">
        <f t="shared" si="186"/>
        <v>1733200</v>
      </c>
      <c r="AW901" s="59">
        <f t="shared" si="196"/>
        <v>1733200</v>
      </c>
      <c r="AX901" s="60">
        <f t="shared" si="200"/>
        <v>0.30962163707170665</v>
      </c>
      <c r="AY901" s="58"/>
    </row>
    <row r="902" spans="1:51" ht="31.5" x14ac:dyDescent="0.25">
      <c r="A902" s="45">
        <v>1048</v>
      </c>
      <c r="B902" s="46" t="s">
        <v>3622</v>
      </c>
      <c r="C902" s="47" t="s">
        <v>3618</v>
      </c>
      <c r="D902" s="47" t="s">
        <v>2678</v>
      </c>
      <c r="E902" s="48" t="s">
        <v>3623</v>
      </c>
      <c r="F902" s="49" t="s">
        <v>3624</v>
      </c>
      <c r="G902" s="49" t="s">
        <v>3624</v>
      </c>
      <c r="H902" s="50" t="s">
        <v>3624</v>
      </c>
      <c r="I902" s="46" t="s">
        <v>25</v>
      </c>
      <c r="J902" s="46">
        <v>466</v>
      </c>
      <c r="K902" s="49">
        <v>466</v>
      </c>
      <c r="L902" s="49" t="s">
        <v>3619</v>
      </c>
      <c r="M902" s="51">
        <v>3500000</v>
      </c>
      <c r="N902" s="51">
        <f t="shared" si="193"/>
        <v>895000</v>
      </c>
      <c r="O902" s="51">
        <v>895304.34782608703</v>
      </c>
      <c r="P902" s="51">
        <v>4395000</v>
      </c>
      <c r="Q902" s="51">
        <f t="shared" si="194"/>
        <v>1163895.6521739131</v>
      </c>
      <c r="R902" s="52">
        <f t="shared" si="195"/>
        <v>4663895.6521739131</v>
      </c>
      <c r="S902" s="53">
        <v>4663800</v>
      </c>
      <c r="T902" s="54">
        <v>0</v>
      </c>
      <c r="U902" s="55" t="s">
        <v>441</v>
      </c>
      <c r="V902" s="55" t="s">
        <v>3490</v>
      </c>
      <c r="W902" s="55" t="s">
        <v>196</v>
      </c>
      <c r="X902" s="56">
        <v>43294</v>
      </c>
      <c r="Y902" s="57" t="s">
        <v>7685</v>
      </c>
      <c r="Z902" s="57"/>
      <c r="AA902" s="58"/>
      <c r="AB902" s="58"/>
      <c r="AC902" s="58"/>
      <c r="AD902" s="58"/>
      <c r="AE902" s="58"/>
      <c r="AF902" s="58"/>
      <c r="AG902" s="58"/>
      <c r="AH902" s="58">
        <v>12800000</v>
      </c>
      <c r="AI902" s="58"/>
      <c r="AJ902" s="58"/>
      <c r="AK902" s="58"/>
      <c r="AL902" s="58"/>
      <c r="AM902" s="58"/>
      <c r="AN902" s="58"/>
      <c r="AO902" s="58"/>
      <c r="AP902" s="58"/>
      <c r="AQ902" s="58">
        <v>6108000</v>
      </c>
      <c r="AR902" s="59">
        <f t="shared" si="198"/>
        <v>2</v>
      </c>
      <c r="AS902" s="59">
        <f t="shared" si="199"/>
        <v>18908000</v>
      </c>
      <c r="AT902" s="58">
        <f t="shared" si="197"/>
        <v>9454000</v>
      </c>
      <c r="AU902" s="58">
        <f t="shared" ref="AU902:AU965" si="201">MIN(AA902:AQ902)</f>
        <v>6108000</v>
      </c>
      <c r="AV902" s="59">
        <f t="shared" ref="AV902:AV965" si="202">AT902-S902</f>
        <v>4790200</v>
      </c>
      <c r="AW902" s="59">
        <f t="shared" si="196"/>
        <v>1444200</v>
      </c>
      <c r="AX902" s="60">
        <f t="shared" si="200"/>
        <v>1.0271023628800551</v>
      </c>
      <c r="AY902" s="58"/>
    </row>
    <row r="903" spans="1:51" ht="31.5" x14ac:dyDescent="0.25">
      <c r="A903" s="45">
        <v>1049</v>
      </c>
      <c r="B903" s="46" t="s">
        <v>3625</v>
      </c>
      <c r="C903" s="47" t="s">
        <v>3618</v>
      </c>
      <c r="D903" s="47" t="s">
        <v>2678</v>
      </c>
      <c r="E903" s="48" t="s">
        <v>3626</v>
      </c>
      <c r="F903" s="49" t="s">
        <v>3627</v>
      </c>
      <c r="G903" s="49" t="s">
        <v>3627</v>
      </c>
      <c r="H903" s="50" t="s">
        <v>3627</v>
      </c>
      <c r="I903" s="46" t="s">
        <v>25</v>
      </c>
      <c r="J903" s="46">
        <v>466</v>
      </c>
      <c r="K903" s="49">
        <v>466</v>
      </c>
      <c r="L903" s="49" t="s">
        <v>3619</v>
      </c>
      <c r="M903" s="51">
        <v>3500000</v>
      </c>
      <c r="N903" s="51">
        <f t="shared" si="193"/>
        <v>895000</v>
      </c>
      <c r="O903" s="51">
        <v>895304.34782608703</v>
      </c>
      <c r="P903" s="51">
        <v>4395000</v>
      </c>
      <c r="Q903" s="51">
        <f t="shared" si="194"/>
        <v>1163895.6521739131</v>
      </c>
      <c r="R903" s="52">
        <f t="shared" si="195"/>
        <v>4663895.6521739131</v>
      </c>
      <c r="S903" s="53">
        <v>4663800</v>
      </c>
      <c r="T903" s="54">
        <v>0</v>
      </c>
      <c r="U903" s="55" t="s">
        <v>441</v>
      </c>
      <c r="V903" s="55" t="s">
        <v>3490</v>
      </c>
      <c r="W903" s="55" t="s">
        <v>196</v>
      </c>
      <c r="X903" s="56">
        <v>43294</v>
      </c>
      <c r="Y903" s="57" t="s">
        <v>7685</v>
      </c>
      <c r="Z903" s="57"/>
      <c r="AA903" s="58"/>
      <c r="AB903" s="58"/>
      <c r="AC903" s="58"/>
      <c r="AD903" s="58"/>
      <c r="AE903" s="58"/>
      <c r="AF903" s="58"/>
      <c r="AG903" s="58"/>
      <c r="AH903" s="58"/>
      <c r="AI903" s="58"/>
      <c r="AJ903" s="58"/>
      <c r="AK903" s="58"/>
      <c r="AL903" s="58"/>
      <c r="AM903" s="58"/>
      <c r="AN903" s="58"/>
      <c r="AO903" s="58"/>
      <c r="AP903" s="58"/>
      <c r="AQ903" s="58">
        <v>6108000</v>
      </c>
      <c r="AR903" s="59">
        <f t="shared" si="198"/>
        <v>1</v>
      </c>
      <c r="AS903" s="59">
        <f t="shared" si="199"/>
        <v>6108000</v>
      </c>
      <c r="AT903" s="58">
        <f t="shared" si="197"/>
        <v>6108000</v>
      </c>
      <c r="AU903" s="58">
        <f t="shared" si="201"/>
        <v>6108000</v>
      </c>
      <c r="AV903" s="59">
        <f t="shared" si="202"/>
        <v>1444200</v>
      </c>
      <c r="AW903" s="59">
        <f t="shared" si="196"/>
        <v>1444200</v>
      </c>
      <c r="AX903" s="60">
        <f t="shared" si="200"/>
        <v>0.30966164929885509</v>
      </c>
      <c r="AY903" s="58"/>
    </row>
    <row r="904" spans="1:51" ht="31.5" x14ac:dyDescent="0.25">
      <c r="A904" s="45">
        <v>1050</v>
      </c>
      <c r="B904" s="46" t="s">
        <v>3628</v>
      </c>
      <c r="C904" s="47" t="s">
        <v>3618</v>
      </c>
      <c r="D904" s="47" t="s">
        <v>2678</v>
      </c>
      <c r="E904" s="48" t="s">
        <v>3629</v>
      </c>
      <c r="F904" s="49" t="s">
        <v>3630</v>
      </c>
      <c r="G904" s="49" t="s">
        <v>3630</v>
      </c>
      <c r="H904" s="50" t="s">
        <v>3630</v>
      </c>
      <c r="I904" s="46" t="s">
        <v>25</v>
      </c>
      <c r="J904" s="46">
        <v>466</v>
      </c>
      <c r="K904" s="49">
        <v>466</v>
      </c>
      <c r="L904" s="49" t="s">
        <v>3619</v>
      </c>
      <c r="M904" s="51">
        <v>3500000</v>
      </c>
      <c r="N904" s="51">
        <f t="shared" si="193"/>
        <v>895000</v>
      </c>
      <c r="O904" s="51">
        <v>895304.34782608703</v>
      </c>
      <c r="P904" s="51">
        <v>4395000</v>
      </c>
      <c r="Q904" s="51">
        <f t="shared" si="194"/>
        <v>1163895.6521739131</v>
      </c>
      <c r="R904" s="52">
        <f t="shared" si="195"/>
        <v>4663895.6521739131</v>
      </c>
      <c r="S904" s="53">
        <v>4663800</v>
      </c>
      <c r="T904" s="54">
        <v>0</v>
      </c>
      <c r="U904" s="55" t="s">
        <v>197</v>
      </c>
      <c r="V904" s="55" t="s">
        <v>3502</v>
      </c>
      <c r="W904" s="55" t="s">
        <v>195</v>
      </c>
      <c r="X904" s="56">
        <v>43294</v>
      </c>
      <c r="Y904" s="57" t="s">
        <v>7685</v>
      </c>
      <c r="Z904" s="57"/>
      <c r="AA904" s="58"/>
      <c r="AB904" s="58"/>
      <c r="AC904" s="58"/>
      <c r="AD904" s="58"/>
      <c r="AE904" s="58"/>
      <c r="AF904" s="58"/>
      <c r="AG904" s="58"/>
      <c r="AH904" s="58"/>
      <c r="AI904" s="58"/>
      <c r="AJ904" s="58"/>
      <c r="AK904" s="58"/>
      <c r="AL904" s="58"/>
      <c r="AM904" s="58"/>
      <c r="AN904" s="58"/>
      <c r="AO904" s="58"/>
      <c r="AP904" s="58"/>
      <c r="AQ904" s="58">
        <v>6108000</v>
      </c>
      <c r="AR904" s="59">
        <f t="shared" si="198"/>
        <v>1</v>
      </c>
      <c r="AS904" s="59">
        <f t="shared" si="199"/>
        <v>6108000</v>
      </c>
      <c r="AT904" s="58">
        <f t="shared" si="197"/>
        <v>6108000</v>
      </c>
      <c r="AU904" s="58">
        <f t="shared" si="201"/>
        <v>6108000</v>
      </c>
      <c r="AV904" s="59">
        <f t="shared" si="202"/>
        <v>1444200</v>
      </c>
      <c r="AW904" s="59">
        <f t="shared" si="196"/>
        <v>1444200</v>
      </c>
      <c r="AX904" s="60">
        <f t="shared" si="200"/>
        <v>0.30966164929885509</v>
      </c>
      <c r="AY904" s="58"/>
    </row>
    <row r="905" spans="1:51" ht="31.5" x14ac:dyDescent="0.25">
      <c r="A905" s="45">
        <v>1051</v>
      </c>
      <c r="B905" s="46" t="s">
        <v>3631</v>
      </c>
      <c r="C905" s="47" t="s">
        <v>3618</v>
      </c>
      <c r="D905" s="47" t="s">
        <v>2678</v>
      </c>
      <c r="E905" s="48" t="s">
        <v>3632</v>
      </c>
      <c r="F905" s="49" t="s">
        <v>3633</v>
      </c>
      <c r="G905" s="49" t="s">
        <v>3633</v>
      </c>
      <c r="H905" s="50" t="s">
        <v>3633</v>
      </c>
      <c r="I905" s="46" t="s">
        <v>25</v>
      </c>
      <c r="J905" s="46">
        <v>466</v>
      </c>
      <c r="K905" s="49">
        <v>466</v>
      </c>
      <c r="L905" s="49" t="s">
        <v>3619</v>
      </c>
      <c r="M905" s="51">
        <v>3500000</v>
      </c>
      <c r="N905" s="51">
        <f t="shared" si="193"/>
        <v>895000</v>
      </c>
      <c r="O905" s="51">
        <v>895304.34782608703</v>
      </c>
      <c r="P905" s="51">
        <v>4395000</v>
      </c>
      <c r="Q905" s="51">
        <f t="shared" si="194"/>
        <v>1163895.6521739131</v>
      </c>
      <c r="R905" s="52">
        <f t="shared" si="195"/>
        <v>4663895.6521739131</v>
      </c>
      <c r="S905" s="53">
        <v>4663800</v>
      </c>
      <c r="T905" s="54" t="s">
        <v>3509</v>
      </c>
      <c r="U905" s="55" t="s">
        <v>90</v>
      </c>
      <c r="V905" s="55" t="s">
        <v>3502</v>
      </c>
      <c r="W905" s="55" t="s">
        <v>24</v>
      </c>
      <c r="X905" s="56">
        <v>43294</v>
      </c>
      <c r="Y905" s="57" t="s">
        <v>7685</v>
      </c>
      <c r="Z905" s="57"/>
      <c r="AA905" s="58"/>
      <c r="AB905" s="58"/>
      <c r="AC905" s="58"/>
      <c r="AD905" s="58"/>
      <c r="AE905" s="58"/>
      <c r="AF905" s="58"/>
      <c r="AG905" s="58"/>
      <c r="AH905" s="58"/>
      <c r="AI905" s="58"/>
      <c r="AJ905" s="58"/>
      <c r="AK905" s="58"/>
      <c r="AL905" s="58"/>
      <c r="AM905" s="58"/>
      <c r="AN905" s="58"/>
      <c r="AO905" s="58"/>
      <c r="AP905" s="58"/>
      <c r="AQ905" s="58">
        <v>6108000</v>
      </c>
      <c r="AR905" s="59">
        <f t="shared" si="198"/>
        <v>1</v>
      </c>
      <c r="AS905" s="59">
        <f t="shared" si="199"/>
        <v>6108000</v>
      </c>
      <c r="AT905" s="58">
        <f t="shared" si="197"/>
        <v>6108000</v>
      </c>
      <c r="AU905" s="58">
        <f t="shared" si="201"/>
        <v>6108000</v>
      </c>
      <c r="AV905" s="59">
        <f t="shared" si="202"/>
        <v>1444200</v>
      </c>
      <c r="AW905" s="59">
        <f t="shared" si="196"/>
        <v>1444200</v>
      </c>
      <c r="AX905" s="60">
        <f t="shared" si="200"/>
        <v>0.30966164929885509</v>
      </c>
      <c r="AY905" s="58"/>
    </row>
    <row r="906" spans="1:51" ht="31.5" x14ac:dyDescent="0.25">
      <c r="A906" s="45">
        <v>1052</v>
      </c>
      <c r="B906" s="46" t="s">
        <v>3634</v>
      </c>
      <c r="C906" s="47" t="s">
        <v>3618</v>
      </c>
      <c r="D906" s="47" t="s">
        <v>2678</v>
      </c>
      <c r="E906" s="48" t="s">
        <v>3635</v>
      </c>
      <c r="F906" s="49" t="s">
        <v>3636</v>
      </c>
      <c r="G906" s="49" t="s">
        <v>3636</v>
      </c>
      <c r="H906" s="50" t="s">
        <v>3636</v>
      </c>
      <c r="I906" s="46" t="s">
        <v>25</v>
      </c>
      <c r="J906" s="46">
        <v>466</v>
      </c>
      <c r="K906" s="49">
        <v>466</v>
      </c>
      <c r="L906" s="49" t="s">
        <v>3619</v>
      </c>
      <c r="M906" s="51">
        <v>3500000</v>
      </c>
      <c r="N906" s="51">
        <f t="shared" si="193"/>
        <v>895000</v>
      </c>
      <c r="O906" s="51">
        <v>895304.34782608703</v>
      </c>
      <c r="P906" s="51">
        <v>4395000</v>
      </c>
      <c r="Q906" s="51">
        <f t="shared" si="194"/>
        <v>1163895.6521739131</v>
      </c>
      <c r="R906" s="52">
        <f t="shared" si="195"/>
        <v>4663895.6521739131</v>
      </c>
      <c r="S906" s="53">
        <v>4663800</v>
      </c>
      <c r="T906" s="54" t="s">
        <v>3509</v>
      </c>
      <c r="U906" s="55" t="s">
        <v>90</v>
      </c>
      <c r="V906" s="55" t="s">
        <v>3502</v>
      </c>
      <c r="W906" s="55" t="s">
        <v>24</v>
      </c>
      <c r="X906" s="56">
        <v>43294</v>
      </c>
      <c r="Y906" s="57" t="s">
        <v>7685</v>
      </c>
      <c r="Z906" s="57"/>
      <c r="AA906" s="58"/>
      <c r="AB906" s="58"/>
      <c r="AC906" s="58"/>
      <c r="AD906" s="58"/>
      <c r="AE906" s="58"/>
      <c r="AF906" s="58"/>
      <c r="AG906" s="58"/>
      <c r="AH906" s="58">
        <v>12800000</v>
      </c>
      <c r="AI906" s="58"/>
      <c r="AJ906" s="58"/>
      <c r="AK906" s="58"/>
      <c r="AL906" s="58"/>
      <c r="AM906" s="58"/>
      <c r="AN906" s="58"/>
      <c r="AO906" s="58"/>
      <c r="AP906" s="58"/>
      <c r="AQ906" s="58">
        <v>6108000</v>
      </c>
      <c r="AR906" s="59">
        <f t="shared" si="198"/>
        <v>2</v>
      </c>
      <c r="AS906" s="59">
        <f t="shared" si="199"/>
        <v>18908000</v>
      </c>
      <c r="AT906" s="58">
        <f t="shared" si="197"/>
        <v>9454000</v>
      </c>
      <c r="AU906" s="58">
        <f t="shared" si="201"/>
        <v>6108000</v>
      </c>
      <c r="AV906" s="59">
        <f t="shared" si="202"/>
        <v>4790200</v>
      </c>
      <c r="AW906" s="59">
        <f t="shared" si="196"/>
        <v>1444200</v>
      </c>
      <c r="AX906" s="60">
        <f t="shared" si="200"/>
        <v>1.0271023628800551</v>
      </c>
      <c r="AY906" s="58"/>
    </row>
    <row r="907" spans="1:51" ht="47.25" x14ac:dyDescent="0.25">
      <c r="A907" s="45">
        <v>1053</v>
      </c>
      <c r="B907" s="46" t="s">
        <v>3637</v>
      </c>
      <c r="C907" s="47" t="s">
        <v>3618</v>
      </c>
      <c r="D907" s="47" t="s">
        <v>2678</v>
      </c>
      <c r="E907" s="48" t="s">
        <v>3638</v>
      </c>
      <c r="F907" s="49" t="s">
        <v>3639</v>
      </c>
      <c r="G907" s="49" t="s">
        <v>3639</v>
      </c>
      <c r="H907" s="50" t="s">
        <v>3639</v>
      </c>
      <c r="I907" s="46" t="s">
        <v>25</v>
      </c>
      <c r="J907" s="46">
        <v>466</v>
      </c>
      <c r="K907" s="49">
        <v>466</v>
      </c>
      <c r="L907" s="49" t="s">
        <v>3619</v>
      </c>
      <c r="M907" s="51">
        <v>3500000</v>
      </c>
      <c r="N907" s="51">
        <f t="shared" si="193"/>
        <v>895000</v>
      </c>
      <c r="O907" s="51">
        <v>895304.34782608703</v>
      </c>
      <c r="P907" s="51">
        <v>4395000</v>
      </c>
      <c r="Q907" s="51">
        <f t="shared" si="194"/>
        <v>1163895.6521739131</v>
      </c>
      <c r="R907" s="52">
        <f t="shared" si="195"/>
        <v>4663895.6521739131</v>
      </c>
      <c r="S907" s="53">
        <v>4663800</v>
      </c>
      <c r="T907" s="54" t="s">
        <v>3509</v>
      </c>
      <c r="U907" s="55" t="s">
        <v>90</v>
      </c>
      <c r="V907" s="55" t="s">
        <v>3502</v>
      </c>
      <c r="W907" s="55" t="s">
        <v>24</v>
      </c>
      <c r="X907" s="56">
        <v>43294</v>
      </c>
      <c r="Y907" s="57" t="s">
        <v>7685</v>
      </c>
      <c r="Z907" s="57"/>
      <c r="AA907" s="58"/>
      <c r="AB907" s="58"/>
      <c r="AC907" s="58"/>
      <c r="AD907" s="58"/>
      <c r="AE907" s="58"/>
      <c r="AF907" s="58"/>
      <c r="AG907" s="58"/>
      <c r="AH907" s="58"/>
      <c r="AI907" s="58"/>
      <c r="AJ907" s="58"/>
      <c r="AK907" s="58"/>
      <c r="AL907" s="58"/>
      <c r="AM907" s="58"/>
      <c r="AN907" s="58"/>
      <c r="AO907" s="58"/>
      <c r="AP907" s="58"/>
      <c r="AQ907" s="58">
        <v>6108000</v>
      </c>
      <c r="AR907" s="59">
        <f t="shared" si="198"/>
        <v>1</v>
      </c>
      <c r="AS907" s="59">
        <f t="shared" si="199"/>
        <v>6108000</v>
      </c>
      <c r="AT907" s="58">
        <f t="shared" si="197"/>
        <v>6108000</v>
      </c>
      <c r="AU907" s="58">
        <f t="shared" si="201"/>
        <v>6108000</v>
      </c>
      <c r="AV907" s="59">
        <f t="shared" si="202"/>
        <v>1444200</v>
      </c>
      <c r="AW907" s="59">
        <f t="shared" si="196"/>
        <v>1444200</v>
      </c>
      <c r="AX907" s="60">
        <f t="shared" si="200"/>
        <v>0.30966164929885509</v>
      </c>
      <c r="AY907" s="58"/>
    </row>
    <row r="908" spans="1:51" ht="31.5" x14ac:dyDescent="0.25">
      <c r="A908" s="45">
        <v>1071</v>
      </c>
      <c r="B908" s="46" t="s">
        <v>3704</v>
      </c>
      <c r="C908" s="47" t="s">
        <v>3674</v>
      </c>
      <c r="D908" s="47" t="s">
        <v>2618</v>
      </c>
      <c r="E908" s="48" t="s">
        <v>3705</v>
      </c>
      <c r="F908" s="49" t="s">
        <v>3706</v>
      </c>
      <c r="G908" s="49" t="s">
        <v>3706</v>
      </c>
      <c r="H908" s="50" t="s">
        <v>3707</v>
      </c>
      <c r="I908" s="46" t="s">
        <v>497</v>
      </c>
      <c r="J908" s="46">
        <v>515</v>
      </c>
      <c r="K908" s="49">
        <v>515</v>
      </c>
      <c r="L908" s="49" t="s">
        <v>3675</v>
      </c>
      <c r="M908" s="51">
        <v>129000</v>
      </c>
      <c r="N908" s="51">
        <f t="shared" si="193"/>
        <v>68000</v>
      </c>
      <c r="O908" s="51">
        <v>68869.565217391297</v>
      </c>
      <c r="P908" s="51">
        <v>197000</v>
      </c>
      <c r="Q908" s="51">
        <f t="shared" si="194"/>
        <v>89530.434782608689</v>
      </c>
      <c r="R908" s="52">
        <f t="shared" si="195"/>
        <v>218530.4347826087</v>
      </c>
      <c r="S908" s="53">
        <v>218500</v>
      </c>
      <c r="T908" s="54" t="s">
        <v>82</v>
      </c>
      <c r="U908" s="55" t="s">
        <v>90</v>
      </c>
      <c r="V908" s="55" t="s">
        <v>23</v>
      </c>
      <c r="W908" s="55" t="s">
        <v>24</v>
      </c>
      <c r="X908" s="56">
        <v>43294</v>
      </c>
      <c r="Y908" s="57" t="s">
        <v>7685</v>
      </c>
      <c r="Z908" s="57"/>
      <c r="AA908" s="58"/>
      <c r="AB908" s="58"/>
      <c r="AC908" s="58"/>
      <c r="AD908" s="58"/>
      <c r="AE908" s="58"/>
      <c r="AF908" s="58"/>
      <c r="AG908" s="58"/>
      <c r="AH908" s="58"/>
      <c r="AI908" s="58"/>
      <c r="AJ908" s="58"/>
      <c r="AK908" s="58"/>
      <c r="AL908" s="58"/>
      <c r="AM908" s="58"/>
      <c r="AN908" s="58"/>
      <c r="AO908" s="58"/>
      <c r="AP908" s="58"/>
      <c r="AQ908" s="58"/>
      <c r="AR908" s="59">
        <f t="shared" si="198"/>
        <v>0</v>
      </c>
      <c r="AS908" s="59">
        <f t="shared" si="199"/>
        <v>0</v>
      </c>
      <c r="AT908" s="58"/>
      <c r="AU908" s="58">
        <f t="shared" si="201"/>
        <v>0</v>
      </c>
      <c r="AV908" s="59">
        <f t="shared" si="202"/>
        <v>-218500</v>
      </c>
      <c r="AW908" s="59">
        <f t="shared" si="196"/>
        <v>-218500</v>
      </c>
      <c r="AX908" s="60">
        <f t="shared" si="200"/>
        <v>-1</v>
      </c>
      <c r="AY908" s="58"/>
    </row>
    <row r="909" spans="1:51" x14ac:dyDescent="0.25">
      <c r="A909" s="45">
        <v>1280</v>
      </c>
      <c r="B909" s="46" t="s">
        <v>4332</v>
      </c>
      <c r="C909" s="47" t="s">
        <v>4327</v>
      </c>
      <c r="D909" s="47" t="s">
        <v>496</v>
      </c>
      <c r="E909" s="48" t="s">
        <v>4333</v>
      </c>
      <c r="F909" s="49" t="s">
        <v>4334</v>
      </c>
      <c r="G909" s="49" t="s">
        <v>4334</v>
      </c>
      <c r="H909" s="50" t="s">
        <v>4334</v>
      </c>
      <c r="I909" s="46" t="s">
        <v>30</v>
      </c>
      <c r="J909" s="46">
        <v>594</v>
      </c>
      <c r="K909" s="49">
        <v>594</v>
      </c>
      <c r="L909" s="49" t="s">
        <v>4328</v>
      </c>
      <c r="M909" s="51">
        <v>775000</v>
      </c>
      <c r="N909" s="51">
        <f t="shared" si="193"/>
        <v>565000</v>
      </c>
      <c r="O909" s="51">
        <v>565043.47826086998</v>
      </c>
      <c r="P909" s="51">
        <v>1340000</v>
      </c>
      <c r="Q909" s="51">
        <f t="shared" si="194"/>
        <v>734556.52173913096</v>
      </c>
      <c r="R909" s="52">
        <f t="shared" si="195"/>
        <v>1509556.5217391308</v>
      </c>
      <c r="S909" s="53">
        <v>1509500</v>
      </c>
      <c r="T909" s="54">
        <v>0</v>
      </c>
      <c r="U909" s="55" t="s">
        <v>26</v>
      </c>
      <c r="V909" s="55" t="s">
        <v>23</v>
      </c>
      <c r="W909" s="55" t="s">
        <v>27</v>
      </c>
      <c r="X909" s="56">
        <v>43294</v>
      </c>
      <c r="Y909" s="57" t="s">
        <v>7685</v>
      </c>
      <c r="Z909" s="57"/>
      <c r="AA909" s="58"/>
      <c r="AB909" s="58"/>
      <c r="AC909" s="58"/>
      <c r="AD909" s="58"/>
      <c r="AE909" s="58"/>
      <c r="AF909" s="58"/>
      <c r="AG909" s="58"/>
      <c r="AH909" s="58"/>
      <c r="AI909" s="58"/>
      <c r="AJ909" s="58"/>
      <c r="AK909" s="58"/>
      <c r="AL909" s="58"/>
      <c r="AM909" s="58"/>
      <c r="AN909" s="58"/>
      <c r="AO909" s="58"/>
      <c r="AP909" s="58"/>
      <c r="AQ909" s="58">
        <v>1704000</v>
      </c>
      <c r="AR909" s="59">
        <f t="shared" si="198"/>
        <v>1</v>
      </c>
      <c r="AS909" s="59">
        <f t="shared" si="199"/>
        <v>1704000</v>
      </c>
      <c r="AT909" s="58">
        <f>ROUND(AS909/AR909,-2)</f>
        <v>1704000</v>
      </c>
      <c r="AU909" s="58">
        <f t="shared" si="201"/>
        <v>1704000</v>
      </c>
      <c r="AV909" s="59">
        <f t="shared" si="202"/>
        <v>194500</v>
      </c>
      <c r="AW909" s="59">
        <f t="shared" si="196"/>
        <v>194500</v>
      </c>
      <c r="AX909" s="60">
        <f t="shared" si="200"/>
        <v>0.12885061278569054</v>
      </c>
      <c r="AY909" s="58"/>
    </row>
    <row r="910" spans="1:51" x14ac:dyDescent="0.25">
      <c r="A910" s="45">
        <v>1299</v>
      </c>
      <c r="B910" s="46" t="s">
        <v>4374</v>
      </c>
      <c r="C910" s="47" t="s">
        <v>4372</v>
      </c>
      <c r="D910" s="47" t="s">
        <v>496</v>
      </c>
      <c r="E910" s="48" t="s">
        <v>4375</v>
      </c>
      <c r="F910" s="49" t="s">
        <v>4376</v>
      </c>
      <c r="G910" s="49" t="s">
        <v>4376</v>
      </c>
      <c r="H910" s="50" t="s">
        <v>4373</v>
      </c>
      <c r="I910" s="46" t="s">
        <v>30</v>
      </c>
      <c r="J910" s="46">
        <v>610</v>
      </c>
      <c r="K910" s="49">
        <v>610</v>
      </c>
      <c r="L910" s="49" t="s">
        <v>4373</v>
      </c>
      <c r="M910" s="51">
        <v>692000</v>
      </c>
      <c r="N910" s="51">
        <f t="shared" si="193"/>
        <v>139000</v>
      </c>
      <c r="O910" s="51">
        <v>139304.347826087</v>
      </c>
      <c r="P910" s="51">
        <v>831000</v>
      </c>
      <c r="Q910" s="51">
        <f t="shared" si="194"/>
        <v>181095.65217391308</v>
      </c>
      <c r="R910" s="52">
        <f t="shared" si="195"/>
        <v>873095.65217391308</v>
      </c>
      <c r="S910" s="53">
        <v>873000</v>
      </c>
      <c r="T910" s="54">
        <v>0</v>
      </c>
      <c r="U910" s="55" t="s">
        <v>22</v>
      </c>
      <c r="V910" s="55" t="s">
        <v>23</v>
      </c>
      <c r="W910" s="55" t="s">
        <v>24</v>
      </c>
      <c r="X910" s="56">
        <v>43294</v>
      </c>
      <c r="Y910" s="57" t="s">
        <v>7685</v>
      </c>
      <c r="Z910" s="57"/>
      <c r="AA910" s="58"/>
      <c r="AB910" s="58"/>
      <c r="AC910" s="58"/>
      <c r="AD910" s="58"/>
      <c r="AE910" s="58"/>
      <c r="AF910" s="58"/>
      <c r="AG910" s="58"/>
      <c r="AH910" s="58"/>
      <c r="AI910" s="58"/>
      <c r="AJ910" s="58"/>
      <c r="AK910" s="58"/>
      <c r="AL910" s="58"/>
      <c r="AM910" s="58"/>
      <c r="AN910" s="58"/>
      <c r="AO910" s="58"/>
      <c r="AP910" s="58"/>
      <c r="AQ910" s="58"/>
      <c r="AR910" s="59">
        <f t="shared" si="198"/>
        <v>0</v>
      </c>
      <c r="AS910" s="59">
        <f t="shared" si="199"/>
        <v>0</v>
      </c>
      <c r="AT910" s="58"/>
      <c r="AU910" s="58">
        <f t="shared" si="201"/>
        <v>0</v>
      </c>
      <c r="AV910" s="59">
        <f t="shared" si="202"/>
        <v>-873000</v>
      </c>
      <c r="AW910" s="59">
        <f t="shared" si="196"/>
        <v>-873000</v>
      </c>
      <c r="AX910" s="60">
        <f t="shared" si="200"/>
        <v>-1</v>
      </c>
      <c r="AY910" s="58"/>
    </row>
    <row r="911" spans="1:51" ht="47.25" x14ac:dyDescent="0.25">
      <c r="A911" s="45">
        <v>1308</v>
      </c>
      <c r="B911" s="46" t="s">
        <v>4406</v>
      </c>
      <c r="C911" s="47" t="s">
        <v>4403</v>
      </c>
      <c r="D911" s="47" t="s">
        <v>496</v>
      </c>
      <c r="E911" s="48" t="s">
        <v>4407</v>
      </c>
      <c r="F911" s="49" t="s">
        <v>4405</v>
      </c>
      <c r="G911" s="49" t="s">
        <v>4405</v>
      </c>
      <c r="H911" s="50" t="s">
        <v>4405</v>
      </c>
      <c r="I911" s="46" t="s">
        <v>499</v>
      </c>
      <c r="J911" s="46">
        <v>616</v>
      </c>
      <c r="K911" s="49">
        <v>616</v>
      </c>
      <c r="L911" s="49" t="s">
        <v>4405</v>
      </c>
      <c r="M911" s="51">
        <v>223000</v>
      </c>
      <c r="N911" s="51">
        <f t="shared" si="193"/>
        <v>68000</v>
      </c>
      <c r="O911" s="51">
        <v>68869.565217391297</v>
      </c>
      <c r="P911" s="51">
        <v>291000</v>
      </c>
      <c r="Q911" s="51">
        <f t="shared" si="194"/>
        <v>89530.434782608689</v>
      </c>
      <c r="R911" s="52">
        <f t="shared" si="195"/>
        <v>312530.4347826087</v>
      </c>
      <c r="S911" s="53">
        <v>312500</v>
      </c>
      <c r="T911" s="54" t="s">
        <v>4149</v>
      </c>
      <c r="U911" s="55" t="s">
        <v>22</v>
      </c>
      <c r="V911" s="55" t="s">
        <v>23</v>
      </c>
      <c r="W911" s="55" t="s">
        <v>29</v>
      </c>
      <c r="X911" s="56">
        <v>43294</v>
      </c>
      <c r="Y911" s="57" t="s">
        <v>7685</v>
      </c>
      <c r="Z911" s="57"/>
      <c r="AA911" s="58"/>
      <c r="AB911" s="58"/>
      <c r="AC911" s="58"/>
      <c r="AD911" s="58"/>
      <c r="AE911" s="58"/>
      <c r="AF911" s="58"/>
      <c r="AG911" s="58"/>
      <c r="AH911" s="58"/>
      <c r="AI911" s="58"/>
      <c r="AJ911" s="58"/>
      <c r="AK911" s="58"/>
      <c r="AL911" s="58"/>
      <c r="AM911" s="58"/>
      <c r="AN911" s="58"/>
      <c r="AO911" s="58"/>
      <c r="AP911" s="58"/>
      <c r="AQ911" s="58"/>
      <c r="AR911" s="59">
        <f t="shared" si="198"/>
        <v>0</v>
      </c>
      <c r="AS911" s="59">
        <f t="shared" si="199"/>
        <v>0</v>
      </c>
      <c r="AT911" s="58"/>
      <c r="AU911" s="58">
        <f t="shared" si="201"/>
        <v>0</v>
      </c>
      <c r="AV911" s="59">
        <f t="shared" si="202"/>
        <v>-312500</v>
      </c>
      <c r="AW911" s="59">
        <f t="shared" si="196"/>
        <v>-312500</v>
      </c>
      <c r="AX911" s="60">
        <f t="shared" si="200"/>
        <v>-1</v>
      </c>
      <c r="AY911" s="58"/>
    </row>
    <row r="912" spans="1:51" ht="31.5" x14ac:dyDescent="0.25">
      <c r="A912" s="45">
        <v>1345</v>
      </c>
      <c r="B912" s="46" t="s">
        <v>4498</v>
      </c>
      <c r="C912" s="47" t="s">
        <v>4499</v>
      </c>
      <c r="D912" s="47" t="s">
        <v>1945</v>
      </c>
      <c r="E912" s="48" t="s">
        <v>4500</v>
      </c>
      <c r="F912" s="49" t="s">
        <v>4501</v>
      </c>
      <c r="G912" s="49" t="s">
        <v>4501</v>
      </c>
      <c r="H912" s="50" t="s">
        <v>4501</v>
      </c>
      <c r="I912" s="46"/>
      <c r="J912" s="46">
        <v>653</v>
      </c>
      <c r="K912" s="49">
        <v>653</v>
      </c>
      <c r="L912" s="49" t="s">
        <v>4502</v>
      </c>
      <c r="M912" s="51">
        <v>216000</v>
      </c>
      <c r="N912" s="51">
        <f t="shared" si="193"/>
        <v>104000</v>
      </c>
      <c r="O912" s="51">
        <v>104869.56521739101</v>
      </c>
      <c r="P912" s="51">
        <v>320000</v>
      </c>
      <c r="Q912" s="51">
        <f t="shared" si="194"/>
        <v>136330.43478260832</v>
      </c>
      <c r="R912" s="52">
        <f t="shared" si="195"/>
        <v>352330.4347826083</v>
      </c>
      <c r="S912" s="53">
        <v>352300</v>
      </c>
      <c r="T912" s="54" t="s">
        <v>4179</v>
      </c>
      <c r="U912" s="55" t="s">
        <v>22</v>
      </c>
      <c r="V912" s="55" t="s">
        <v>23</v>
      </c>
      <c r="W912" s="55" t="s">
        <v>24</v>
      </c>
      <c r="X912" s="56">
        <v>43294</v>
      </c>
      <c r="Y912" s="57" t="s">
        <v>7685</v>
      </c>
      <c r="Z912" s="57"/>
      <c r="AA912" s="58"/>
      <c r="AB912" s="58"/>
      <c r="AC912" s="58"/>
      <c r="AD912" s="58"/>
      <c r="AE912" s="58">
        <v>445000</v>
      </c>
      <c r="AF912" s="58"/>
      <c r="AG912" s="58"/>
      <c r="AH912" s="58"/>
      <c r="AI912" s="58"/>
      <c r="AJ912" s="58"/>
      <c r="AK912" s="58"/>
      <c r="AL912" s="58"/>
      <c r="AM912" s="58"/>
      <c r="AN912" s="58"/>
      <c r="AO912" s="58"/>
      <c r="AP912" s="58"/>
      <c r="AQ912" s="58">
        <v>425000</v>
      </c>
      <c r="AR912" s="59">
        <f t="shared" si="198"/>
        <v>2</v>
      </c>
      <c r="AS912" s="59">
        <f t="shared" si="199"/>
        <v>870000</v>
      </c>
      <c r="AT912" s="58">
        <f>ROUND(AS912/AR912,-2)</f>
        <v>435000</v>
      </c>
      <c r="AU912" s="58">
        <f t="shared" si="201"/>
        <v>425000</v>
      </c>
      <c r="AV912" s="59">
        <f t="shared" si="202"/>
        <v>82700</v>
      </c>
      <c r="AW912" s="59">
        <f t="shared" si="196"/>
        <v>72700</v>
      </c>
      <c r="AX912" s="60">
        <f t="shared" si="200"/>
        <v>0.23474311666193581</v>
      </c>
      <c r="AY912" s="58"/>
    </row>
    <row r="913" spans="1:51" ht="31.5" x14ac:dyDescent="0.25">
      <c r="A913" s="45">
        <v>1376</v>
      </c>
      <c r="B913" s="46" t="s">
        <v>346</v>
      </c>
      <c r="C913" s="47" t="s">
        <v>347</v>
      </c>
      <c r="D913" s="47" t="s">
        <v>496</v>
      </c>
      <c r="E913" s="48" t="s">
        <v>348</v>
      </c>
      <c r="F913" s="49" t="s">
        <v>349</v>
      </c>
      <c r="G913" s="49" t="s">
        <v>349</v>
      </c>
      <c r="H913" s="50" t="s">
        <v>349</v>
      </c>
      <c r="I913" s="46" t="s">
        <v>25</v>
      </c>
      <c r="J913" s="46">
        <v>691</v>
      </c>
      <c r="K913" s="49">
        <v>691</v>
      </c>
      <c r="L913" s="49" t="s">
        <v>350</v>
      </c>
      <c r="M913" s="51">
        <v>3120000</v>
      </c>
      <c r="N913" s="51">
        <f t="shared" si="193"/>
        <v>914000</v>
      </c>
      <c r="O913" s="51">
        <v>914086.95652173902</v>
      </c>
      <c r="P913" s="51">
        <v>4034000</v>
      </c>
      <c r="Q913" s="51">
        <f t="shared" si="194"/>
        <v>1188313.0434782607</v>
      </c>
      <c r="R913" s="52">
        <f t="shared" si="195"/>
        <v>4308313.0434782607</v>
      </c>
      <c r="S913" s="53">
        <v>4308300</v>
      </c>
      <c r="T913" s="54">
        <v>0</v>
      </c>
      <c r="U913" s="55" t="s">
        <v>26</v>
      </c>
      <c r="V913" s="55" t="s">
        <v>201</v>
      </c>
      <c r="W913" s="55" t="s">
        <v>27</v>
      </c>
      <c r="X913" s="56">
        <v>43294</v>
      </c>
      <c r="Y913" s="57" t="s">
        <v>7685</v>
      </c>
      <c r="Z913" s="57"/>
      <c r="AA913" s="58"/>
      <c r="AB913" s="58"/>
      <c r="AC913" s="58"/>
      <c r="AD913" s="58">
        <v>6808300</v>
      </c>
      <c r="AE913" s="58"/>
      <c r="AF913" s="58"/>
      <c r="AG913" s="58"/>
      <c r="AH913" s="58"/>
      <c r="AI913" s="58"/>
      <c r="AJ913" s="58"/>
      <c r="AK913" s="58"/>
      <c r="AL913" s="58"/>
      <c r="AM913" s="58"/>
      <c r="AN913" s="58"/>
      <c r="AO913" s="58"/>
      <c r="AP913" s="58"/>
      <c r="AQ913" s="58"/>
      <c r="AR913" s="59">
        <f t="shared" si="198"/>
        <v>1</v>
      </c>
      <c r="AS913" s="59">
        <f t="shared" si="199"/>
        <v>6808300</v>
      </c>
      <c r="AT913" s="58">
        <f>ROUND(AS913/AR913,-2)</f>
        <v>6808300</v>
      </c>
      <c r="AU913" s="58">
        <f t="shared" si="201"/>
        <v>6808300</v>
      </c>
      <c r="AV913" s="59">
        <f t="shared" si="202"/>
        <v>2500000</v>
      </c>
      <c r="AW913" s="59">
        <f t="shared" si="196"/>
        <v>2500000</v>
      </c>
      <c r="AX913" s="60">
        <f t="shared" si="200"/>
        <v>0.58027528259406269</v>
      </c>
      <c r="AY913" s="58"/>
    </row>
    <row r="914" spans="1:51" ht="31.5" x14ac:dyDescent="0.25">
      <c r="A914" s="45">
        <v>1388</v>
      </c>
      <c r="B914" s="46" t="s">
        <v>4549</v>
      </c>
      <c r="C914" s="47" t="s">
        <v>4546</v>
      </c>
      <c r="D914" s="47" t="s">
        <v>2678</v>
      </c>
      <c r="E914" s="48" t="s">
        <v>4550</v>
      </c>
      <c r="F914" s="49" t="s">
        <v>4548</v>
      </c>
      <c r="G914" s="49" t="s">
        <v>4548</v>
      </c>
      <c r="H914" s="50" t="s">
        <v>4548</v>
      </c>
      <c r="I914" s="46" t="s">
        <v>25</v>
      </c>
      <c r="J914" s="46">
        <v>697</v>
      </c>
      <c r="K914" s="49">
        <v>697</v>
      </c>
      <c r="L914" s="49" t="s">
        <v>4548</v>
      </c>
      <c r="M914" s="51">
        <v>5360000</v>
      </c>
      <c r="N914" s="51">
        <f t="shared" si="193"/>
        <v>914000</v>
      </c>
      <c r="O914" s="51">
        <v>914086.95652173902</v>
      </c>
      <c r="P914" s="51">
        <v>6274000</v>
      </c>
      <c r="Q914" s="51">
        <f t="shared" si="194"/>
        <v>1188313.0434782607</v>
      </c>
      <c r="R914" s="52">
        <f t="shared" si="195"/>
        <v>6548313.0434782607</v>
      </c>
      <c r="S914" s="53">
        <v>6548300</v>
      </c>
      <c r="T914" s="54">
        <v>0</v>
      </c>
      <c r="U914" s="55" t="s">
        <v>202</v>
      </c>
      <c r="V914" s="55" t="s">
        <v>201</v>
      </c>
      <c r="W914" s="55" t="s">
        <v>24</v>
      </c>
      <c r="X914" s="56">
        <v>43294</v>
      </c>
      <c r="Y914" s="57" t="s">
        <v>7685</v>
      </c>
      <c r="Z914" s="57"/>
      <c r="AA914" s="58"/>
      <c r="AB914" s="58"/>
      <c r="AC914" s="58"/>
      <c r="AD914" s="58"/>
      <c r="AE914" s="58"/>
      <c r="AF914" s="58"/>
      <c r="AG914" s="58"/>
      <c r="AH914" s="58"/>
      <c r="AI914" s="58"/>
      <c r="AJ914" s="58"/>
      <c r="AK914" s="58"/>
      <c r="AL914" s="58"/>
      <c r="AM914" s="58"/>
      <c r="AN914" s="58"/>
      <c r="AO914" s="58"/>
      <c r="AP914" s="58"/>
      <c r="AQ914" s="58"/>
      <c r="AR914" s="59">
        <f t="shared" si="198"/>
        <v>0</v>
      </c>
      <c r="AS914" s="59">
        <f t="shared" si="199"/>
        <v>0</v>
      </c>
      <c r="AT914" s="58"/>
      <c r="AU914" s="58">
        <f t="shared" si="201"/>
        <v>0</v>
      </c>
      <c r="AV914" s="59">
        <f t="shared" si="202"/>
        <v>-6548300</v>
      </c>
      <c r="AW914" s="59">
        <f t="shared" si="196"/>
        <v>-6548300</v>
      </c>
      <c r="AX914" s="60">
        <f t="shared" si="200"/>
        <v>-1</v>
      </c>
      <c r="AY914" s="58"/>
    </row>
    <row r="915" spans="1:51" ht="47.25" x14ac:dyDescent="0.25">
      <c r="A915" s="45">
        <v>1390</v>
      </c>
      <c r="B915" s="46" t="s">
        <v>408</v>
      </c>
      <c r="C915" s="47" t="s">
        <v>384</v>
      </c>
      <c r="D915" s="47" t="s">
        <v>2678</v>
      </c>
      <c r="E915" s="48" t="s">
        <v>409</v>
      </c>
      <c r="F915" s="49" t="s">
        <v>410</v>
      </c>
      <c r="G915" s="49" t="s">
        <v>410</v>
      </c>
      <c r="H915" s="50" t="s">
        <v>410</v>
      </c>
      <c r="I915" s="46" t="s">
        <v>25</v>
      </c>
      <c r="J915" s="46">
        <v>698</v>
      </c>
      <c r="K915" s="49">
        <v>698</v>
      </c>
      <c r="L915" s="49" t="s">
        <v>387</v>
      </c>
      <c r="M915" s="51">
        <v>4802000</v>
      </c>
      <c r="N915" s="51">
        <f t="shared" si="193"/>
        <v>914000</v>
      </c>
      <c r="O915" s="51">
        <v>914086.95652173902</v>
      </c>
      <c r="P915" s="51">
        <v>5716000</v>
      </c>
      <c r="Q915" s="51">
        <f t="shared" si="194"/>
        <v>1188313.0434782607</v>
      </c>
      <c r="R915" s="52">
        <f t="shared" si="195"/>
        <v>5990313.0434782607</v>
      </c>
      <c r="S915" s="53">
        <v>5990300</v>
      </c>
      <c r="T915" s="54">
        <v>0</v>
      </c>
      <c r="U915" s="55" t="s">
        <v>202</v>
      </c>
      <c r="V915" s="55" t="s">
        <v>201</v>
      </c>
      <c r="W915" s="55" t="s">
        <v>24</v>
      </c>
      <c r="X915" s="56">
        <v>43294</v>
      </c>
      <c r="Y915" s="57" t="s">
        <v>7685</v>
      </c>
      <c r="Z915" s="57"/>
      <c r="AA915" s="58"/>
      <c r="AB915" s="58"/>
      <c r="AC915" s="58"/>
      <c r="AD915" s="58">
        <v>8490300</v>
      </c>
      <c r="AE915" s="58"/>
      <c r="AF915" s="58"/>
      <c r="AG915" s="58"/>
      <c r="AH915" s="58"/>
      <c r="AI915" s="58"/>
      <c r="AJ915" s="58"/>
      <c r="AK915" s="58"/>
      <c r="AL915" s="58"/>
      <c r="AM915" s="58"/>
      <c r="AN915" s="58"/>
      <c r="AO915" s="58"/>
      <c r="AP915" s="58"/>
      <c r="AQ915" s="58">
        <v>8079000</v>
      </c>
      <c r="AR915" s="59">
        <f t="shared" si="198"/>
        <v>2</v>
      </c>
      <c r="AS915" s="59">
        <f t="shared" si="199"/>
        <v>16569300</v>
      </c>
      <c r="AT915" s="58">
        <f>ROUND(AS915/AR915,-2)</f>
        <v>8284700</v>
      </c>
      <c r="AU915" s="58">
        <f t="shared" si="201"/>
        <v>8079000</v>
      </c>
      <c r="AV915" s="59">
        <f t="shared" si="202"/>
        <v>2294400</v>
      </c>
      <c r="AW915" s="59">
        <f t="shared" si="196"/>
        <v>2088700</v>
      </c>
      <c r="AX915" s="60">
        <f t="shared" si="200"/>
        <v>0.3830192143966078</v>
      </c>
      <c r="AY915" s="58"/>
    </row>
    <row r="916" spans="1:51" ht="47.25" x14ac:dyDescent="0.25">
      <c r="A916" s="45">
        <v>1392</v>
      </c>
      <c r="B916" s="46" t="s">
        <v>401</v>
      </c>
      <c r="C916" s="47" t="s">
        <v>384</v>
      </c>
      <c r="D916" s="47" t="s">
        <v>2678</v>
      </c>
      <c r="E916" s="48" t="s">
        <v>402</v>
      </c>
      <c r="F916" s="49" t="s">
        <v>403</v>
      </c>
      <c r="G916" s="49" t="s">
        <v>403</v>
      </c>
      <c r="H916" s="50" t="s">
        <v>404</v>
      </c>
      <c r="I916" s="46" t="s">
        <v>25</v>
      </c>
      <c r="J916" s="46">
        <v>698</v>
      </c>
      <c r="K916" s="49">
        <v>698</v>
      </c>
      <c r="L916" s="49" t="s">
        <v>387</v>
      </c>
      <c r="M916" s="51">
        <v>4802000</v>
      </c>
      <c r="N916" s="51">
        <f t="shared" si="193"/>
        <v>914000</v>
      </c>
      <c r="O916" s="51">
        <v>914086.95652173902</v>
      </c>
      <c r="P916" s="51">
        <v>5716000</v>
      </c>
      <c r="Q916" s="51">
        <f t="shared" si="194"/>
        <v>1188313.0434782607</v>
      </c>
      <c r="R916" s="52">
        <f t="shared" si="195"/>
        <v>5990313.0434782607</v>
      </c>
      <c r="S916" s="53">
        <v>5990300</v>
      </c>
      <c r="T916" s="54">
        <v>0</v>
      </c>
      <c r="U916" s="55" t="s">
        <v>202</v>
      </c>
      <c r="V916" s="55" t="s">
        <v>201</v>
      </c>
      <c r="W916" s="55" t="s">
        <v>24</v>
      </c>
      <c r="X916" s="56">
        <v>43294</v>
      </c>
      <c r="Y916" s="57" t="s">
        <v>7685</v>
      </c>
      <c r="Z916" s="57"/>
      <c r="AA916" s="58"/>
      <c r="AB916" s="58"/>
      <c r="AC916" s="58"/>
      <c r="AD916" s="58">
        <v>8490300</v>
      </c>
      <c r="AE916" s="58"/>
      <c r="AF916" s="58"/>
      <c r="AG916" s="58"/>
      <c r="AH916" s="58"/>
      <c r="AI916" s="58"/>
      <c r="AJ916" s="58"/>
      <c r="AK916" s="58"/>
      <c r="AL916" s="58"/>
      <c r="AM916" s="58"/>
      <c r="AN916" s="58"/>
      <c r="AO916" s="58"/>
      <c r="AP916" s="58"/>
      <c r="AQ916" s="58">
        <v>8079000</v>
      </c>
      <c r="AR916" s="59">
        <f t="shared" si="198"/>
        <v>2</v>
      </c>
      <c r="AS916" s="59">
        <f t="shared" si="199"/>
        <v>16569300</v>
      </c>
      <c r="AT916" s="58">
        <f>ROUND(AS916/AR916,-2)</f>
        <v>8284700</v>
      </c>
      <c r="AU916" s="58">
        <f t="shared" si="201"/>
        <v>8079000</v>
      </c>
      <c r="AV916" s="59">
        <f t="shared" si="202"/>
        <v>2294400</v>
      </c>
      <c r="AW916" s="59">
        <f t="shared" si="196"/>
        <v>2088700</v>
      </c>
      <c r="AX916" s="60">
        <f t="shared" si="200"/>
        <v>0.3830192143966078</v>
      </c>
      <c r="AY916" s="58"/>
    </row>
    <row r="917" spans="1:51" ht="47.25" x14ac:dyDescent="0.25">
      <c r="A917" s="45">
        <v>1394</v>
      </c>
      <c r="B917" s="46" t="s">
        <v>405</v>
      </c>
      <c r="C917" s="47" t="s">
        <v>384</v>
      </c>
      <c r="D917" s="47" t="s">
        <v>2678</v>
      </c>
      <c r="E917" s="48" t="s">
        <v>406</v>
      </c>
      <c r="F917" s="49" t="s">
        <v>407</v>
      </c>
      <c r="G917" s="49" t="s">
        <v>407</v>
      </c>
      <c r="H917" s="50" t="s">
        <v>407</v>
      </c>
      <c r="I917" s="46" t="s">
        <v>25</v>
      </c>
      <c r="J917" s="46">
        <v>698</v>
      </c>
      <c r="K917" s="49">
        <v>698</v>
      </c>
      <c r="L917" s="49" t="s">
        <v>387</v>
      </c>
      <c r="M917" s="51">
        <v>4802000</v>
      </c>
      <c r="N917" s="51">
        <f t="shared" si="193"/>
        <v>914000</v>
      </c>
      <c r="O917" s="51">
        <v>914086.95652173902</v>
      </c>
      <c r="P917" s="51">
        <v>5716000</v>
      </c>
      <c r="Q917" s="51">
        <f t="shared" si="194"/>
        <v>1188313.0434782607</v>
      </c>
      <c r="R917" s="52">
        <f t="shared" si="195"/>
        <v>5990313.0434782607</v>
      </c>
      <c r="S917" s="53">
        <v>5990300</v>
      </c>
      <c r="T917" s="54">
        <v>0</v>
      </c>
      <c r="U917" s="55" t="s">
        <v>202</v>
      </c>
      <c r="V917" s="55" t="s">
        <v>201</v>
      </c>
      <c r="W917" s="55" t="s">
        <v>24</v>
      </c>
      <c r="X917" s="56">
        <v>43294</v>
      </c>
      <c r="Y917" s="57" t="s">
        <v>7685</v>
      </c>
      <c r="Z917" s="57"/>
      <c r="AA917" s="58"/>
      <c r="AB917" s="58"/>
      <c r="AC917" s="58"/>
      <c r="AD917" s="58">
        <v>8490300</v>
      </c>
      <c r="AE917" s="58"/>
      <c r="AF917" s="58"/>
      <c r="AG917" s="58"/>
      <c r="AH917" s="58"/>
      <c r="AI917" s="58"/>
      <c r="AJ917" s="58"/>
      <c r="AK917" s="58"/>
      <c r="AL917" s="58"/>
      <c r="AM917" s="58"/>
      <c r="AN917" s="58"/>
      <c r="AO917" s="58"/>
      <c r="AP917" s="58"/>
      <c r="AQ917" s="58">
        <v>8079000</v>
      </c>
      <c r="AR917" s="59">
        <f t="shared" si="198"/>
        <v>2</v>
      </c>
      <c r="AS917" s="59">
        <f t="shared" si="199"/>
        <v>16569300</v>
      </c>
      <c r="AT917" s="58">
        <f>ROUND(AS917/AR917,-2)</f>
        <v>8284700</v>
      </c>
      <c r="AU917" s="58">
        <f t="shared" si="201"/>
        <v>8079000</v>
      </c>
      <c r="AV917" s="59">
        <f t="shared" si="202"/>
        <v>2294400</v>
      </c>
      <c r="AW917" s="59">
        <f t="shared" si="196"/>
        <v>2088700</v>
      </c>
      <c r="AX917" s="60">
        <f t="shared" si="200"/>
        <v>0.3830192143966078</v>
      </c>
      <c r="AY917" s="58"/>
    </row>
    <row r="918" spans="1:51" ht="47.25" x14ac:dyDescent="0.25">
      <c r="A918" s="45">
        <v>1395</v>
      </c>
      <c r="B918" s="46" t="s">
        <v>411</v>
      </c>
      <c r="C918" s="47" t="s">
        <v>384</v>
      </c>
      <c r="D918" s="47" t="s">
        <v>2678</v>
      </c>
      <c r="E918" s="48" t="s">
        <v>412</v>
      </c>
      <c r="F918" s="49" t="s">
        <v>413</v>
      </c>
      <c r="G918" s="49" t="s">
        <v>413</v>
      </c>
      <c r="H918" s="50" t="s">
        <v>413</v>
      </c>
      <c r="I918" s="46" t="s">
        <v>25</v>
      </c>
      <c r="J918" s="46">
        <v>698</v>
      </c>
      <c r="K918" s="49">
        <v>698</v>
      </c>
      <c r="L918" s="49" t="s">
        <v>387</v>
      </c>
      <c r="M918" s="51">
        <v>4802000</v>
      </c>
      <c r="N918" s="51">
        <f t="shared" si="193"/>
        <v>914000</v>
      </c>
      <c r="O918" s="51">
        <v>914086.95652173902</v>
      </c>
      <c r="P918" s="51">
        <v>5716000</v>
      </c>
      <c r="Q918" s="51">
        <f t="shared" si="194"/>
        <v>1188313.0434782607</v>
      </c>
      <c r="R918" s="52">
        <f t="shared" si="195"/>
        <v>5990313.0434782607</v>
      </c>
      <c r="S918" s="53">
        <v>5990300</v>
      </c>
      <c r="T918" s="54">
        <v>0</v>
      </c>
      <c r="U918" s="55" t="s">
        <v>202</v>
      </c>
      <c r="V918" s="55" t="s">
        <v>201</v>
      </c>
      <c r="W918" s="55" t="s">
        <v>24</v>
      </c>
      <c r="X918" s="56">
        <v>43294</v>
      </c>
      <c r="Y918" s="57" t="s">
        <v>7685</v>
      </c>
      <c r="Z918" s="57"/>
      <c r="AA918" s="58"/>
      <c r="AB918" s="58"/>
      <c r="AC918" s="58"/>
      <c r="AD918" s="58"/>
      <c r="AE918" s="58"/>
      <c r="AF918" s="58"/>
      <c r="AG918" s="58"/>
      <c r="AH918" s="58"/>
      <c r="AI918" s="58"/>
      <c r="AJ918" s="58"/>
      <c r="AK918" s="58"/>
      <c r="AL918" s="58"/>
      <c r="AM918" s="58"/>
      <c r="AN918" s="58"/>
      <c r="AO918" s="58"/>
      <c r="AP918" s="58"/>
      <c r="AQ918" s="58">
        <v>8079000</v>
      </c>
      <c r="AR918" s="59">
        <f t="shared" si="198"/>
        <v>1</v>
      </c>
      <c r="AS918" s="59">
        <f t="shared" si="199"/>
        <v>8079000</v>
      </c>
      <c r="AT918" s="58">
        <f>ROUND(AS918/AR918,-2)</f>
        <v>8079000</v>
      </c>
      <c r="AU918" s="58">
        <f t="shared" si="201"/>
        <v>8079000</v>
      </c>
      <c r="AV918" s="59">
        <f t="shared" si="202"/>
        <v>2088700</v>
      </c>
      <c r="AW918" s="59">
        <f t="shared" si="196"/>
        <v>2088700</v>
      </c>
      <c r="AX918" s="60">
        <f t="shared" si="200"/>
        <v>0.34868036659265811</v>
      </c>
      <c r="AY918" s="58"/>
    </row>
    <row r="919" spans="1:51" ht="31.5" x14ac:dyDescent="0.25">
      <c r="A919" s="45">
        <v>1589</v>
      </c>
      <c r="B919" s="46" t="s">
        <v>5172</v>
      </c>
      <c r="C919" s="47" t="s">
        <v>5155</v>
      </c>
      <c r="D919" s="47" t="s">
        <v>496</v>
      </c>
      <c r="E919" s="48" t="s">
        <v>5173</v>
      </c>
      <c r="F919" s="49" t="s">
        <v>5174</v>
      </c>
      <c r="G919" s="49" t="s">
        <v>5174</v>
      </c>
      <c r="H919" s="50" t="s">
        <v>5174</v>
      </c>
      <c r="I919" s="46" t="s">
        <v>25</v>
      </c>
      <c r="J919" s="46">
        <v>836</v>
      </c>
      <c r="K919" s="49">
        <v>836</v>
      </c>
      <c r="L919" s="49" t="s">
        <v>5158</v>
      </c>
      <c r="M919" s="51">
        <v>1132000</v>
      </c>
      <c r="N919" s="51">
        <f t="shared" si="193"/>
        <v>208000</v>
      </c>
      <c r="O919" s="51">
        <v>208173.91304347801</v>
      </c>
      <c r="P919" s="51">
        <v>1340000</v>
      </c>
      <c r="Q919" s="51">
        <f t="shared" si="194"/>
        <v>270626.08695652138</v>
      </c>
      <c r="R919" s="52">
        <f t="shared" si="195"/>
        <v>1402626.0869565215</v>
      </c>
      <c r="S919" s="53">
        <v>1402600</v>
      </c>
      <c r="T919" s="54">
        <v>0</v>
      </c>
      <c r="U919" s="55" t="s">
        <v>199</v>
      </c>
      <c r="V919" s="55" t="s">
        <v>4643</v>
      </c>
      <c r="W919" s="55" t="s">
        <v>173</v>
      </c>
      <c r="X919" s="56">
        <v>43294</v>
      </c>
      <c r="Y919" s="57" t="s">
        <v>7685</v>
      </c>
      <c r="Z919" s="57"/>
      <c r="AA919" s="58"/>
      <c r="AB919" s="58"/>
      <c r="AC919" s="58"/>
      <c r="AD919" s="58"/>
      <c r="AE919" s="58"/>
      <c r="AF919" s="58"/>
      <c r="AG919" s="58"/>
      <c r="AH919" s="58"/>
      <c r="AI919" s="58"/>
      <c r="AJ919" s="58"/>
      <c r="AK919" s="58"/>
      <c r="AL919" s="58"/>
      <c r="AM919" s="58"/>
      <c r="AN919" s="58"/>
      <c r="AO919" s="58"/>
      <c r="AP919" s="58"/>
      <c r="AQ919" s="58"/>
      <c r="AR919" s="59">
        <f t="shared" si="198"/>
        <v>0</v>
      </c>
      <c r="AS919" s="59">
        <f t="shared" si="199"/>
        <v>0</v>
      </c>
      <c r="AT919" s="58"/>
      <c r="AU919" s="58">
        <f t="shared" si="201"/>
        <v>0</v>
      </c>
      <c r="AV919" s="59">
        <f t="shared" si="202"/>
        <v>-1402600</v>
      </c>
      <c r="AW919" s="59">
        <f t="shared" si="196"/>
        <v>-1402600</v>
      </c>
      <c r="AX919" s="60">
        <f t="shared" si="200"/>
        <v>-1</v>
      </c>
      <c r="AY919" s="58"/>
    </row>
    <row r="920" spans="1:51" ht="47.25" x14ac:dyDescent="0.25">
      <c r="A920" s="45">
        <v>1967</v>
      </c>
      <c r="B920" s="46" t="s">
        <v>6369</v>
      </c>
      <c r="C920" s="47" t="s">
        <v>6370</v>
      </c>
      <c r="D920" s="47" t="s">
        <v>2677</v>
      </c>
      <c r="E920" s="48" t="s">
        <v>6371</v>
      </c>
      <c r="F920" s="49" t="s">
        <v>6372</v>
      </c>
      <c r="G920" s="49" t="s">
        <v>6372</v>
      </c>
      <c r="H920" s="50" t="s">
        <v>6373</v>
      </c>
      <c r="I920" s="46" t="s">
        <v>439</v>
      </c>
      <c r="J920" s="46">
        <v>1228</v>
      </c>
      <c r="K920" s="49">
        <v>1228</v>
      </c>
      <c r="L920" s="49" t="s">
        <v>6374</v>
      </c>
      <c r="M920" s="51">
        <v>310000</v>
      </c>
      <c r="N920" s="51">
        <f t="shared" si="193"/>
        <v>314000</v>
      </c>
      <c r="O920" s="51">
        <v>314608.69565217401</v>
      </c>
      <c r="P920" s="51">
        <v>624000</v>
      </c>
      <c r="Q920" s="51">
        <f t="shared" si="194"/>
        <v>408991.30434782623</v>
      </c>
      <c r="R920" s="52">
        <f t="shared" si="195"/>
        <v>718991.30434782617</v>
      </c>
      <c r="S920" s="53">
        <v>718900</v>
      </c>
      <c r="T920" s="54" t="s">
        <v>6165</v>
      </c>
      <c r="U920" s="55" t="s">
        <v>26</v>
      </c>
      <c r="V920" s="55" t="s">
        <v>421</v>
      </c>
      <c r="W920" s="55" t="s">
        <v>27</v>
      </c>
      <c r="X920" s="56">
        <v>43294</v>
      </c>
      <c r="Y920" s="57" t="s">
        <v>7685</v>
      </c>
      <c r="Z920" s="57"/>
      <c r="AA920" s="58"/>
      <c r="AB920" s="58"/>
      <c r="AC920" s="58"/>
      <c r="AD920" s="58"/>
      <c r="AE920" s="58"/>
      <c r="AF920" s="58"/>
      <c r="AG920" s="58"/>
      <c r="AH920" s="58"/>
      <c r="AI920" s="58"/>
      <c r="AJ920" s="58">
        <v>684000</v>
      </c>
      <c r="AK920" s="58"/>
      <c r="AL920" s="58"/>
      <c r="AM920" s="58"/>
      <c r="AN920" s="58"/>
      <c r="AO920" s="58"/>
      <c r="AP920" s="58"/>
      <c r="AQ920" s="58">
        <v>767000</v>
      </c>
      <c r="AR920" s="59">
        <f t="shared" si="198"/>
        <v>2</v>
      </c>
      <c r="AS920" s="59">
        <f t="shared" si="199"/>
        <v>1451000</v>
      </c>
      <c r="AT920" s="58">
        <f>ROUND(AS920/AR920,-2)</f>
        <v>725500</v>
      </c>
      <c r="AU920" s="58">
        <f t="shared" si="201"/>
        <v>684000</v>
      </c>
      <c r="AV920" s="59">
        <f t="shared" si="202"/>
        <v>6600</v>
      </c>
      <c r="AW920" s="59">
        <f t="shared" si="196"/>
        <v>-34900</v>
      </c>
      <c r="AX920" s="60">
        <f t="shared" si="200"/>
        <v>9.1806927249964421E-3</v>
      </c>
      <c r="AY920" s="58"/>
    </row>
    <row r="921" spans="1:51" ht="47.25" x14ac:dyDescent="0.25">
      <c r="A921" s="45">
        <v>1968</v>
      </c>
      <c r="B921" s="46" t="s">
        <v>6375</v>
      </c>
      <c r="C921" s="47" t="s">
        <v>6376</v>
      </c>
      <c r="D921" s="47" t="s">
        <v>2677</v>
      </c>
      <c r="E921" s="48" t="s">
        <v>6377</v>
      </c>
      <c r="F921" s="49" t="s">
        <v>6378</v>
      </c>
      <c r="G921" s="49" t="s">
        <v>6378</v>
      </c>
      <c r="H921" s="50" t="s">
        <v>6379</v>
      </c>
      <c r="I921" s="46" t="s">
        <v>497</v>
      </c>
      <c r="J921" s="46">
        <v>1229</v>
      </c>
      <c r="K921" s="49">
        <v>1229</v>
      </c>
      <c r="L921" s="49" t="s">
        <v>6380</v>
      </c>
      <c r="M921" s="51">
        <v>272000</v>
      </c>
      <c r="N921" s="51">
        <f t="shared" si="193"/>
        <v>139000</v>
      </c>
      <c r="O921" s="51">
        <v>139304.347826087</v>
      </c>
      <c r="P921" s="51">
        <v>411000</v>
      </c>
      <c r="Q921" s="51">
        <f t="shared" si="194"/>
        <v>181095.65217391308</v>
      </c>
      <c r="R921" s="52">
        <f t="shared" si="195"/>
        <v>453095.65217391308</v>
      </c>
      <c r="S921" s="53">
        <v>453000</v>
      </c>
      <c r="T921" s="54" t="s">
        <v>6165</v>
      </c>
      <c r="U921" s="55" t="s">
        <v>26</v>
      </c>
      <c r="V921" s="55" t="s">
        <v>421</v>
      </c>
      <c r="W921" s="55" t="s">
        <v>27</v>
      </c>
      <c r="X921" s="56">
        <v>43294</v>
      </c>
      <c r="Y921" s="57" t="s">
        <v>7685</v>
      </c>
      <c r="Z921" s="57"/>
      <c r="AA921" s="58"/>
      <c r="AB921" s="58"/>
      <c r="AC921" s="58"/>
      <c r="AD921" s="58"/>
      <c r="AE921" s="58"/>
      <c r="AF921" s="58"/>
      <c r="AG921" s="58"/>
      <c r="AH921" s="58"/>
      <c r="AI921" s="58"/>
      <c r="AJ921" s="58">
        <v>464400</v>
      </c>
      <c r="AK921" s="58"/>
      <c r="AL921" s="58"/>
      <c r="AM921" s="58"/>
      <c r="AN921" s="58"/>
      <c r="AO921" s="58"/>
      <c r="AP921" s="58"/>
      <c r="AQ921" s="58">
        <v>542000</v>
      </c>
      <c r="AR921" s="59">
        <f t="shared" si="198"/>
        <v>2</v>
      </c>
      <c r="AS921" s="59">
        <f t="shared" si="199"/>
        <v>1006400</v>
      </c>
      <c r="AT921" s="58">
        <f>ROUND(AS921/AR921,-2)</f>
        <v>503200</v>
      </c>
      <c r="AU921" s="58">
        <f t="shared" si="201"/>
        <v>464400</v>
      </c>
      <c r="AV921" s="59">
        <f t="shared" si="202"/>
        <v>50200</v>
      </c>
      <c r="AW921" s="59">
        <f t="shared" si="196"/>
        <v>11400</v>
      </c>
      <c r="AX921" s="60">
        <f t="shared" si="200"/>
        <v>0.11081677704194259</v>
      </c>
      <c r="AY921" s="58"/>
    </row>
    <row r="922" spans="1:51" ht="47.25" x14ac:dyDescent="0.25">
      <c r="A922" s="45">
        <v>1985</v>
      </c>
      <c r="B922" s="46" t="s">
        <v>6460</v>
      </c>
      <c r="C922" s="47" t="s">
        <v>6458</v>
      </c>
      <c r="D922" s="47" t="s">
        <v>2614</v>
      </c>
      <c r="E922" s="48" t="s">
        <v>6461</v>
      </c>
      <c r="F922" s="49" t="s">
        <v>6462</v>
      </c>
      <c r="G922" s="49" t="s">
        <v>6462</v>
      </c>
      <c r="H922" s="50" t="s">
        <v>6463</v>
      </c>
      <c r="I922" s="46"/>
      <c r="J922" s="46">
        <v>1354</v>
      </c>
      <c r="K922" s="49">
        <v>1354</v>
      </c>
      <c r="L922" s="49" t="s">
        <v>6459</v>
      </c>
      <c r="M922" s="51">
        <v>212000</v>
      </c>
      <c r="N922" s="51">
        <f t="shared" si="193"/>
        <v>39000</v>
      </c>
      <c r="O922" s="51">
        <v>39130.434782608703</v>
      </c>
      <c r="P922" s="51">
        <v>251000</v>
      </c>
      <c r="Q922" s="51">
        <f t="shared" si="194"/>
        <v>50869.565217391311</v>
      </c>
      <c r="R922" s="52">
        <f t="shared" si="195"/>
        <v>262869.5652173913</v>
      </c>
      <c r="S922" s="53">
        <v>262800</v>
      </c>
      <c r="T922" s="54">
        <v>0</v>
      </c>
      <c r="U922" s="55" t="s">
        <v>26</v>
      </c>
      <c r="V922" s="55" t="s">
        <v>421</v>
      </c>
      <c r="W922" s="55" t="s">
        <v>27</v>
      </c>
      <c r="X922" s="56">
        <v>43294</v>
      </c>
      <c r="Y922" s="57" t="s">
        <v>7685</v>
      </c>
      <c r="Z922" s="57"/>
      <c r="AA922" s="58"/>
      <c r="AB922" s="58"/>
      <c r="AC922" s="58"/>
      <c r="AD922" s="58"/>
      <c r="AE922" s="58"/>
      <c r="AF922" s="58"/>
      <c r="AG922" s="58"/>
      <c r="AH922" s="58"/>
      <c r="AI922" s="58"/>
      <c r="AJ922" s="58"/>
      <c r="AK922" s="58"/>
      <c r="AL922" s="58"/>
      <c r="AM922" s="58"/>
      <c r="AN922" s="58"/>
      <c r="AO922" s="58"/>
      <c r="AP922" s="58"/>
      <c r="AQ922" s="58"/>
      <c r="AR922" s="59">
        <f t="shared" si="198"/>
        <v>0</v>
      </c>
      <c r="AS922" s="59">
        <f t="shared" si="199"/>
        <v>0</v>
      </c>
      <c r="AT922" s="58"/>
      <c r="AU922" s="58">
        <f t="shared" si="201"/>
        <v>0</v>
      </c>
      <c r="AV922" s="59">
        <f t="shared" si="202"/>
        <v>-262800</v>
      </c>
      <c r="AW922" s="59">
        <f t="shared" si="196"/>
        <v>-262800</v>
      </c>
      <c r="AX922" s="60">
        <f t="shared" si="200"/>
        <v>-1</v>
      </c>
      <c r="AY922" s="58"/>
    </row>
    <row r="923" spans="1:51" ht="31.5" x14ac:dyDescent="0.25">
      <c r="A923" s="45">
        <v>2229</v>
      </c>
      <c r="B923" s="46"/>
      <c r="C923" s="47"/>
      <c r="D923" s="47" t="s">
        <v>7271</v>
      </c>
      <c r="E923" s="62">
        <v>2.2799999999999998</v>
      </c>
      <c r="F923" s="49" t="s">
        <v>7422</v>
      </c>
      <c r="G923" s="49" t="e">
        <f>VLOOKUP(F923,'[1]PL3. DVKT&amp;XN'!$G$10:$H$9285,2,0)</f>
        <v>#N/A</v>
      </c>
      <c r="H923" s="50" t="s">
        <v>7463</v>
      </c>
      <c r="I923" s="46"/>
      <c r="J923" s="46"/>
      <c r="K923" s="49"/>
      <c r="L923" s="49"/>
      <c r="M923" s="51"/>
      <c r="N923" s="51"/>
      <c r="O923" s="51"/>
      <c r="P923" s="51"/>
      <c r="Q923" s="51"/>
      <c r="R923" s="52"/>
      <c r="S923" s="61">
        <v>0</v>
      </c>
      <c r="T923" s="54"/>
      <c r="U923" s="55"/>
      <c r="V923" s="55"/>
      <c r="W923" s="55"/>
      <c r="X923" s="56"/>
      <c r="Y923" s="57" t="s">
        <v>7685</v>
      </c>
      <c r="Z923" s="57"/>
      <c r="AA923" s="58"/>
      <c r="AB923" s="58"/>
      <c r="AC923" s="58"/>
      <c r="AD923" s="58"/>
      <c r="AE923" s="58"/>
      <c r="AF923" s="58"/>
      <c r="AG923" s="58"/>
      <c r="AH923" s="58"/>
      <c r="AI923" s="58"/>
      <c r="AJ923" s="58"/>
      <c r="AK923" s="58"/>
      <c r="AL923" s="58"/>
      <c r="AM923" s="58">
        <v>164000</v>
      </c>
      <c r="AN923" s="58"/>
      <c r="AO923" s="58"/>
      <c r="AP923" s="58"/>
      <c r="AQ923" s="58"/>
      <c r="AR923" s="59">
        <f t="shared" si="198"/>
        <v>1</v>
      </c>
      <c r="AS923" s="59">
        <f t="shared" si="199"/>
        <v>164000</v>
      </c>
      <c r="AT923" s="58">
        <f>ROUND(AS923/AR923,-2)</f>
        <v>164000</v>
      </c>
      <c r="AU923" s="58">
        <f t="shared" si="201"/>
        <v>164000</v>
      </c>
      <c r="AV923" s="59">
        <f t="shared" si="202"/>
        <v>164000</v>
      </c>
      <c r="AW923" s="59">
        <f>AT923-S923</f>
        <v>164000</v>
      </c>
      <c r="AX923" s="60" t="e">
        <f t="shared" si="200"/>
        <v>#DIV/0!</v>
      </c>
      <c r="AY923" s="58"/>
    </row>
    <row r="924" spans="1:51" x14ac:dyDescent="0.25">
      <c r="A924" s="45">
        <v>2230</v>
      </c>
      <c r="B924" s="46"/>
      <c r="C924" s="47"/>
      <c r="D924" s="47" t="s">
        <v>7271</v>
      </c>
      <c r="E924" s="62">
        <v>2.29</v>
      </c>
      <c r="F924" s="49" t="s">
        <v>7423</v>
      </c>
      <c r="G924" s="49" t="e">
        <f>VLOOKUP(F924,'[1]PL3. DVKT&amp;XN'!$G$10:$H$9285,2,0)</f>
        <v>#N/A</v>
      </c>
      <c r="H924" s="50" t="s">
        <v>7463</v>
      </c>
      <c r="I924" s="46"/>
      <c r="J924" s="46"/>
      <c r="K924" s="49"/>
      <c r="L924" s="49"/>
      <c r="M924" s="51"/>
      <c r="N924" s="51"/>
      <c r="O924" s="51"/>
      <c r="P924" s="51"/>
      <c r="Q924" s="51"/>
      <c r="R924" s="52"/>
      <c r="S924" s="61">
        <v>0</v>
      </c>
      <c r="T924" s="54"/>
      <c r="U924" s="55"/>
      <c r="V924" s="55"/>
      <c r="W924" s="55"/>
      <c r="X924" s="56"/>
      <c r="Y924" s="57" t="s">
        <v>7685</v>
      </c>
      <c r="Z924" s="57"/>
      <c r="AA924" s="58"/>
      <c r="AB924" s="58"/>
      <c r="AC924" s="58"/>
      <c r="AD924" s="58"/>
      <c r="AE924" s="58"/>
      <c r="AF924" s="58"/>
      <c r="AG924" s="58"/>
      <c r="AH924" s="58"/>
      <c r="AI924" s="58"/>
      <c r="AJ924" s="58"/>
      <c r="AK924" s="58"/>
      <c r="AL924" s="58"/>
      <c r="AM924" s="58">
        <v>164000</v>
      </c>
      <c r="AN924" s="58"/>
      <c r="AO924" s="58"/>
      <c r="AP924" s="58"/>
      <c r="AQ924" s="58"/>
      <c r="AR924" s="59">
        <f t="shared" si="198"/>
        <v>1</v>
      </c>
      <c r="AS924" s="59">
        <f t="shared" si="199"/>
        <v>164000</v>
      </c>
      <c r="AT924" s="58">
        <f>ROUND(AS924/AR924,-2)</f>
        <v>164000</v>
      </c>
      <c r="AU924" s="58">
        <f t="shared" si="201"/>
        <v>164000</v>
      </c>
      <c r="AV924" s="59">
        <f t="shared" si="202"/>
        <v>164000</v>
      </c>
      <c r="AW924" s="59">
        <f>AT924-S924</f>
        <v>164000</v>
      </c>
      <c r="AX924" s="60" t="e">
        <f t="shared" si="200"/>
        <v>#DIV/0!</v>
      </c>
      <c r="AY924" s="58"/>
    </row>
    <row r="925" spans="1:51" ht="31.5" x14ac:dyDescent="0.25">
      <c r="A925" s="45">
        <v>2228</v>
      </c>
      <c r="B925" s="46" t="s">
        <v>7830</v>
      </c>
      <c r="C925" s="47"/>
      <c r="D925" s="47" t="s">
        <v>7271</v>
      </c>
      <c r="E925" s="62">
        <v>2.13</v>
      </c>
      <c r="F925" s="49" t="s">
        <v>7421</v>
      </c>
      <c r="G925" s="49" t="e">
        <f>VLOOKUP(F925,'[1]PL3. DVKT&amp;XN'!$G$10:$H$9285,2,0)</f>
        <v>#N/A</v>
      </c>
      <c r="H925" s="50" t="s">
        <v>7463</v>
      </c>
      <c r="I925" s="46"/>
      <c r="J925" s="46"/>
      <c r="K925" s="49"/>
      <c r="L925" s="49"/>
      <c r="M925" s="51"/>
      <c r="N925" s="51"/>
      <c r="O925" s="51"/>
      <c r="P925" s="51"/>
      <c r="Q925" s="51"/>
      <c r="R925" s="52"/>
      <c r="S925" s="53">
        <v>0</v>
      </c>
      <c r="T925" s="54"/>
      <c r="U925" s="55"/>
      <c r="V925" s="55"/>
      <c r="W925" s="55"/>
      <c r="X925" s="56"/>
      <c r="Y925" s="57" t="s">
        <v>7685</v>
      </c>
      <c r="Z925" s="57"/>
      <c r="AA925" s="58"/>
      <c r="AB925" s="58"/>
      <c r="AC925" s="58"/>
      <c r="AD925" s="58"/>
      <c r="AE925" s="58"/>
      <c r="AF925" s="58"/>
      <c r="AG925" s="58"/>
      <c r="AH925" s="58"/>
      <c r="AI925" s="58"/>
      <c r="AJ925" s="58"/>
      <c r="AK925" s="58"/>
      <c r="AL925" s="58"/>
      <c r="AM925" s="58"/>
      <c r="AN925" s="58"/>
      <c r="AO925" s="58"/>
      <c r="AP925" s="58"/>
      <c r="AQ925" s="58"/>
      <c r="AR925" s="59">
        <f t="shared" si="198"/>
        <v>0</v>
      </c>
      <c r="AS925" s="59">
        <f t="shared" si="199"/>
        <v>0</v>
      </c>
      <c r="AT925" s="58"/>
      <c r="AU925" s="58">
        <f t="shared" si="201"/>
        <v>0</v>
      </c>
      <c r="AV925" s="59">
        <f t="shared" si="202"/>
        <v>0</v>
      </c>
      <c r="AW925" s="59">
        <f>AU925-S925</f>
        <v>0</v>
      </c>
      <c r="AX925" s="60" t="e">
        <f t="shared" si="200"/>
        <v>#DIV/0!</v>
      </c>
      <c r="AY925" s="58"/>
    </row>
    <row r="926" spans="1:51" ht="31.5" x14ac:dyDescent="0.25">
      <c r="A926" s="45">
        <v>2255</v>
      </c>
      <c r="B926" s="46"/>
      <c r="C926" s="47"/>
      <c r="D926" s="47" t="s">
        <v>7309</v>
      </c>
      <c r="E926" s="48">
        <v>3.2309999999999999</v>
      </c>
      <c r="F926" s="49" t="s">
        <v>7181</v>
      </c>
      <c r="G926" s="49" t="str">
        <f>VLOOKUP(F926,'[1]PL3. DVKT&amp;XN'!$G$10:$H$9285,2,0)</f>
        <v>06.0013.1814</v>
      </c>
      <c r="H926" s="50"/>
      <c r="I926" s="46"/>
      <c r="J926" s="46"/>
      <c r="K926" s="49"/>
      <c r="L926" s="49"/>
      <c r="M926" s="51"/>
      <c r="N926" s="51"/>
      <c r="O926" s="51"/>
      <c r="P926" s="51"/>
      <c r="Q926" s="51"/>
      <c r="R926" s="52"/>
      <c r="S926" s="61">
        <v>0</v>
      </c>
      <c r="T926" s="54"/>
      <c r="U926" s="55"/>
      <c r="V926" s="55"/>
      <c r="W926" s="55"/>
      <c r="X926" s="56"/>
      <c r="Y926" s="57" t="s">
        <v>7700</v>
      </c>
      <c r="Z926" s="57"/>
      <c r="AA926" s="58"/>
      <c r="AB926" s="58"/>
      <c r="AC926" s="58"/>
      <c r="AD926" s="58"/>
      <c r="AE926" s="58"/>
      <c r="AF926" s="58"/>
      <c r="AG926" s="58"/>
      <c r="AH926" s="58"/>
      <c r="AI926" s="58"/>
      <c r="AJ926" s="58"/>
      <c r="AK926" s="58"/>
      <c r="AL926" s="58"/>
      <c r="AM926" s="58">
        <v>164000</v>
      </c>
      <c r="AN926" s="58"/>
      <c r="AO926" s="58"/>
      <c r="AP926" s="58"/>
      <c r="AQ926" s="58"/>
      <c r="AR926" s="59">
        <f t="shared" si="198"/>
        <v>1</v>
      </c>
      <c r="AS926" s="59">
        <f t="shared" si="199"/>
        <v>164000</v>
      </c>
      <c r="AT926" s="58">
        <f t="shared" ref="AT926:AT957" si="203">ROUND(AS926/AR926,-2)</f>
        <v>164000</v>
      </c>
      <c r="AU926" s="58">
        <f t="shared" si="201"/>
        <v>164000</v>
      </c>
      <c r="AV926" s="59">
        <f t="shared" si="202"/>
        <v>164000</v>
      </c>
      <c r="AW926" s="59">
        <f>AT926-S926</f>
        <v>164000</v>
      </c>
      <c r="AX926" s="60" t="e">
        <f t="shared" si="200"/>
        <v>#DIV/0!</v>
      </c>
      <c r="AY926" s="58"/>
    </row>
    <row r="927" spans="1:51" ht="31.5" x14ac:dyDescent="0.25">
      <c r="A927" s="45">
        <v>1966</v>
      </c>
      <c r="B927" s="46" t="s">
        <v>6365</v>
      </c>
      <c r="C927" s="47" t="s">
        <v>6363</v>
      </c>
      <c r="D927" s="47" t="s">
        <v>2678</v>
      </c>
      <c r="E927" s="48" t="s">
        <v>6366</v>
      </c>
      <c r="F927" s="49" t="s">
        <v>6367</v>
      </c>
      <c r="G927" s="49" t="s">
        <v>6367</v>
      </c>
      <c r="H927" s="50" t="s">
        <v>6367</v>
      </c>
      <c r="I927" s="46" t="s">
        <v>28</v>
      </c>
      <c r="J927" s="46">
        <v>1222</v>
      </c>
      <c r="K927" s="49">
        <v>1222</v>
      </c>
      <c r="L927" s="49" t="s">
        <v>6364</v>
      </c>
      <c r="M927" s="51">
        <v>2624000</v>
      </c>
      <c r="N927" s="51">
        <f>P927-M927</f>
        <v>1322000</v>
      </c>
      <c r="O927" s="51">
        <v>1322608.6956521701</v>
      </c>
      <c r="P927" s="51">
        <v>3946000</v>
      </c>
      <c r="Q927" s="51">
        <f>+O927/1800000*2340000</f>
        <v>1719391.304347821</v>
      </c>
      <c r="R927" s="52">
        <f>+M927+Q927</f>
        <v>4343391.3043478206</v>
      </c>
      <c r="S927" s="53">
        <v>4343300</v>
      </c>
      <c r="T927" s="54" t="s">
        <v>6165</v>
      </c>
      <c r="U927" s="55" t="s">
        <v>200</v>
      </c>
      <c r="V927" s="55" t="s">
        <v>421</v>
      </c>
      <c r="W927" s="55" t="s">
        <v>196</v>
      </c>
      <c r="X927" s="56">
        <v>43294</v>
      </c>
      <c r="Y927" s="57" t="s">
        <v>7700</v>
      </c>
      <c r="Z927" s="57"/>
      <c r="AA927" s="58"/>
      <c r="AB927" s="58"/>
      <c r="AC927" s="58">
        <v>6100000</v>
      </c>
      <c r="AD927" s="58"/>
      <c r="AE927" s="58"/>
      <c r="AF927" s="58"/>
      <c r="AG927" s="58"/>
      <c r="AH927" s="58"/>
      <c r="AI927" s="58"/>
      <c r="AJ927" s="58"/>
      <c r="AK927" s="58"/>
      <c r="AL927" s="58"/>
      <c r="AM927" s="58"/>
      <c r="AN927" s="58"/>
      <c r="AO927" s="58"/>
      <c r="AP927" s="58"/>
      <c r="AQ927" s="58"/>
      <c r="AR927" s="59">
        <f t="shared" si="198"/>
        <v>1</v>
      </c>
      <c r="AS927" s="59">
        <f t="shared" si="199"/>
        <v>6100000</v>
      </c>
      <c r="AT927" s="58">
        <f t="shared" si="203"/>
        <v>6100000</v>
      </c>
      <c r="AU927" s="58">
        <f t="shared" si="201"/>
        <v>6100000</v>
      </c>
      <c r="AV927" s="59">
        <f t="shared" si="202"/>
        <v>1756700</v>
      </c>
      <c r="AW927" s="59">
        <f>AU927-S927</f>
        <v>1756700</v>
      </c>
      <c r="AX927" s="60">
        <f t="shared" si="200"/>
        <v>0.40446204498883342</v>
      </c>
      <c r="AY927" s="58"/>
    </row>
    <row r="928" spans="1:51" ht="31.5" x14ac:dyDescent="0.25">
      <c r="A928" s="45">
        <v>2140</v>
      </c>
      <c r="B928" s="46" t="s">
        <v>7123</v>
      </c>
      <c r="C928" s="47" t="s">
        <v>7119</v>
      </c>
      <c r="D928" s="47" t="s">
        <v>597</v>
      </c>
      <c r="E928" s="48" t="s">
        <v>7124</v>
      </c>
      <c r="F928" s="49" t="s">
        <v>7125</v>
      </c>
      <c r="G928" s="49" t="s">
        <v>7125</v>
      </c>
      <c r="H928" s="50" t="s">
        <v>7125</v>
      </c>
      <c r="I928" s="46"/>
      <c r="J928" s="46">
        <v>1826</v>
      </c>
      <c r="K928" s="49">
        <v>1826</v>
      </c>
      <c r="L928" s="49" t="s">
        <v>7122</v>
      </c>
      <c r="M928" s="51">
        <v>20000</v>
      </c>
      <c r="N928" s="51">
        <f>P928-M928</f>
        <v>12000</v>
      </c>
      <c r="O928" s="51">
        <v>12052.1739130435</v>
      </c>
      <c r="P928" s="51">
        <v>32000</v>
      </c>
      <c r="Q928" s="51">
        <f>+O928/1800000*2340000</f>
        <v>15667.826086956551</v>
      </c>
      <c r="R928" s="52">
        <f>+M928+Q928</f>
        <v>35667.826086956549</v>
      </c>
      <c r="S928" s="53">
        <v>35600</v>
      </c>
      <c r="T928" s="54">
        <v>0</v>
      </c>
      <c r="U928" s="55" t="s">
        <v>598</v>
      </c>
      <c r="V928" s="55" t="s">
        <v>7052</v>
      </c>
      <c r="W928" s="55" t="s">
        <v>173</v>
      </c>
      <c r="X928" s="56">
        <v>43294</v>
      </c>
      <c r="Y928" s="57" t="s">
        <v>7700</v>
      </c>
      <c r="Z928" s="57"/>
      <c r="AA928" s="58"/>
      <c r="AB928" s="58"/>
      <c r="AC928" s="58"/>
      <c r="AD928" s="58"/>
      <c r="AE928" s="58"/>
      <c r="AF928" s="58"/>
      <c r="AG928" s="58"/>
      <c r="AH928" s="58"/>
      <c r="AI928" s="58"/>
      <c r="AJ928" s="58">
        <v>35880</v>
      </c>
      <c r="AK928" s="58"/>
      <c r="AL928" s="58"/>
      <c r="AM928" s="58"/>
      <c r="AN928" s="58"/>
      <c r="AO928" s="58"/>
      <c r="AP928" s="58"/>
      <c r="AQ928" s="58"/>
      <c r="AR928" s="59">
        <f t="shared" si="198"/>
        <v>1</v>
      </c>
      <c r="AS928" s="59">
        <f t="shared" si="199"/>
        <v>35880</v>
      </c>
      <c r="AT928" s="58">
        <f t="shared" si="203"/>
        <v>35900</v>
      </c>
      <c r="AU928" s="58">
        <f t="shared" si="201"/>
        <v>35880</v>
      </c>
      <c r="AV928" s="59">
        <f t="shared" si="202"/>
        <v>300</v>
      </c>
      <c r="AW928" s="59">
        <f>AU928-S928</f>
        <v>280</v>
      </c>
      <c r="AX928" s="60">
        <f t="shared" si="200"/>
        <v>8.4269662921347965E-3</v>
      </c>
      <c r="AY928" s="58"/>
    </row>
    <row r="929" spans="1:51" ht="31.5" x14ac:dyDescent="0.25">
      <c r="A929" s="45">
        <v>2147</v>
      </c>
      <c r="B929" s="46" t="s">
        <v>7146</v>
      </c>
      <c r="C929" s="47" t="s">
        <v>7139</v>
      </c>
      <c r="D929" s="47" t="s">
        <v>597</v>
      </c>
      <c r="E929" s="48" t="s">
        <v>7147</v>
      </c>
      <c r="F929" s="49" t="s">
        <v>7148</v>
      </c>
      <c r="G929" s="49" t="s">
        <v>7148</v>
      </c>
      <c r="H929" s="50" t="s">
        <v>7148</v>
      </c>
      <c r="I929" s="46"/>
      <c r="J929" s="46">
        <v>1829</v>
      </c>
      <c r="K929" s="49">
        <v>1829</v>
      </c>
      <c r="L929" s="49" t="s">
        <v>7142</v>
      </c>
      <c r="M929" s="51">
        <v>20000</v>
      </c>
      <c r="N929" s="51">
        <f>P929-M929</f>
        <v>12000</v>
      </c>
      <c r="O929" s="51">
        <v>12052.1739130435</v>
      </c>
      <c r="P929" s="51">
        <v>32000</v>
      </c>
      <c r="Q929" s="51">
        <f>+O929/1800000*2340000</f>
        <v>15667.826086956551</v>
      </c>
      <c r="R929" s="52">
        <f>+M929+Q929</f>
        <v>35667.826086956549</v>
      </c>
      <c r="S929" s="53">
        <v>35600</v>
      </c>
      <c r="T929" s="54">
        <v>0</v>
      </c>
      <c r="U929" s="55" t="s">
        <v>598</v>
      </c>
      <c r="V929" s="55" t="s">
        <v>7052</v>
      </c>
      <c r="W929" s="55" t="s">
        <v>173</v>
      </c>
      <c r="X929" s="56">
        <v>43294</v>
      </c>
      <c r="Y929" s="57" t="s">
        <v>7700</v>
      </c>
      <c r="Z929" s="57"/>
      <c r="AA929" s="58"/>
      <c r="AB929" s="58"/>
      <c r="AC929" s="58"/>
      <c r="AD929" s="58"/>
      <c r="AE929" s="58"/>
      <c r="AF929" s="58"/>
      <c r="AG929" s="58">
        <v>175000</v>
      </c>
      <c r="AH929" s="58"/>
      <c r="AI929" s="58"/>
      <c r="AJ929" s="58"/>
      <c r="AK929" s="58"/>
      <c r="AL929" s="58"/>
      <c r="AM929" s="58"/>
      <c r="AN929" s="58"/>
      <c r="AO929" s="58"/>
      <c r="AP929" s="58"/>
      <c r="AQ929" s="58"/>
      <c r="AR929" s="59">
        <f t="shared" si="198"/>
        <v>1</v>
      </c>
      <c r="AS929" s="59">
        <f t="shared" si="199"/>
        <v>175000</v>
      </c>
      <c r="AT929" s="58">
        <f t="shared" si="203"/>
        <v>175000</v>
      </c>
      <c r="AU929" s="58">
        <f t="shared" si="201"/>
        <v>175000</v>
      </c>
      <c r="AV929" s="59">
        <f t="shared" si="202"/>
        <v>139400</v>
      </c>
      <c r="AW929" s="59">
        <f>AU929-S929</f>
        <v>139400</v>
      </c>
      <c r="AX929" s="60">
        <f t="shared" si="200"/>
        <v>3.915730337078652</v>
      </c>
      <c r="AY929" s="58"/>
    </row>
    <row r="930" spans="1:51" ht="31.5" x14ac:dyDescent="0.25">
      <c r="A930" s="45">
        <v>2158</v>
      </c>
      <c r="B930" s="46" t="s">
        <v>7179</v>
      </c>
      <c r="C930" s="47" t="s">
        <v>7169</v>
      </c>
      <c r="D930" s="47" t="s">
        <v>597</v>
      </c>
      <c r="E930" s="48" t="s">
        <v>7180</v>
      </c>
      <c r="F930" s="49" t="s">
        <v>7181</v>
      </c>
      <c r="G930" s="49" t="s">
        <v>7181</v>
      </c>
      <c r="H930" s="50" t="s">
        <v>7181</v>
      </c>
      <c r="I930" s="46"/>
      <c r="J930" s="46">
        <v>1830</v>
      </c>
      <c r="K930" s="49">
        <v>1830</v>
      </c>
      <c r="L930" s="49" t="s">
        <v>7172</v>
      </c>
      <c r="M930" s="51">
        <v>25000</v>
      </c>
      <c r="N930" s="51">
        <f>P930-M930</f>
        <v>12000</v>
      </c>
      <c r="O930" s="51">
        <v>12052.1739130435</v>
      </c>
      <c r="P930" s="51">
        <v>37000</v>
      </c>
      <c r="Q930" s="51">
        <f>+O930/1800000*2340000</f>
        <v>15667.826086956551</v>
      </c>
      <c r="R930" s="52">
        <f>+M930+Q930</f>
        <v>40667.826086956549</v>
      </c>
      <c r="S930" s="53">
        <v>40600</v>
      </c>
      <c r="T930" s="54">
        <v>0</v>
      </c>
      <c r="U930" s="55" t="s">
        <v>598</v>
      </c>
      <c r="V930" s="55" t="s">
        <v>7052</v>
      </c>
      <c r="W930" s="55" t="s">
        <v>173</v>
      </c>
      <c r="X930" s="56">
        <v>43294</v>
      </c>
      <c r="Y930" s="57" t="s">
        <v>7700</v>
      </c>
      <c r="Z930" s="57"/>
      <c r="AA930" s="58"/>
      <c r="AB930" s="58"/>
      <c r="AC930" s="58"/>
      <c r="AD930" s="58"/>
      <c r="AE930" s="58"/>
      <c r="AF930" s="58"/>
      <c r="AG930" s="58">
        <v>175000</v>
      </c>
      <c r="AH930" s="58"/>
      <c r="AI930" s="58"/>
      <c r="AJ930" s="58">
        <v>41880</v>
      </c>
      <c r="AK930" s="58"/>
      <c r="AL930" s="58"/>
      <c r="AM930" s="58"/>
      <c r="AN930" s="58"/>
      <c r="AO930" s="58"/>
      <c r="AP930" s="58"/>
      <c r="AQ930" s="58"/>
      <c r="AR930" s="59">
        <f t="shared" si="198"/>
        <v>2</v>
      </c>
      <c r="AS930" s="59">
        <f t="shared" si="199"/>
        <v>216880</v>
      </c>
      <c r="AT930" s="58">
        <f t="shared" si="203"/>
        <v>108400</v>
      </c>
      <c r="AU930" s="58">
        <f t="shared" si="201"/>
        <v>41880</v>
      </c>
      <c r="AV930" s="59">
        <f t="shared" si="202"/>
        <v>67800</v>
      </c>
      <c r="AW930" s="59">
        <f>AU930-S930</f>
        <v>1280</v>
      </c>
      <c r="AX930" s="60">
        <f t="shared" si="200"/>
        <v>1.6699507389162562</v>
      </c>
      <c r="AY930" s="58"/>
    </row>
    <row r="931" spans="1:51" ht="31.5" x14ac:dyDescent="0.25">
      <c r="A931" s="45">
        <v>2161</v>
      </c>
      <c r="B931" s="46" t="s">
        <v>7188</v>
      </c>
      <c r="C931" s="47" t="s">
        <v>7169</v>
      </c>
      <c r="D931" s="47" t="s">
        <v>597</v>
      </c>
      <c r="E931" s="48" t="s">
        <v>7189</v>
      </c>
      <c r="F931" s="49" t="s">
        <v>7190</v>
      </c>
      <c r="G931" s="49" t="s">
        <v>7190</v>
      </c>
      <c r="H931" s="50" t="s">
        <v>7191</v>
      </c>
      <c r="I931" s="46"/>
      <c r="J931" s="46">
        <v>1830</v>
      </c>
      <c r="K931" s="49">
        <v>1830</v>
      </c>
      <c r="L931" s="49" t="s">
        <v>7172</v>
      </c>
      <c r="M931" s="51">
        <v>25000</v>
      </c>
      <c r="N931" s="51">
        <f>P931-M931</f>
        <v>12000</v>
      </c>
      <c r="O931" s="51">
        <v>12052.1739130435</v>
      </c>
      <c r="P931" s="51">
        <v>37000</v>
      </c>
      <c r="Q931" s="51">
        <f>+O931/1800000*2340000</f>
        <v>15667.826086956551</v>
      </c>
      <c r="R931" s="52">
        <f>+M931+Q931</f>
        <v>40667.826086956549</v>
      </c>
      <c r="S931" s="53">
        <v>40600</v>
      </c>
      <c r="T931" s="54">
        <v>0</v>
      </c>
      <c r="U931" s="55" t="s">
        <v>598</v>
      </c>
      <c r="V931" s="55" t="s">
        <v>7052</v>
      </c>
      <c r="W931" s="55" t="s">
        <v>173</v>
      </c>
      <c r="X931" s="56">
        <v>43294</v>
      </c>
      <c r="Y931" s="57" t="s">
        <v>7700</v>
      </c>
      <c r="Z931" s="57"/>
      <c r="AA931" s="58"/>
      <c r="AB931" s="58"/>
      <c r="AC931" s="58"/>
      <c r="AD931" s="58"/>
      <c r="AE931" s="58"/>
      <c r="AF931" s="58"/>
      <c r="AG931" s="58">
        <v>80000</v>
      </c>
      <c r="AH931" s="58"/>
      <c r="AI931" s="58"/>
      <c r="AJ931" s="58"/>
      <c r="AK931" s="58"/>
      <c r="AL931" s="58"/>
      <c r="AM931" s="58"/>
      <c r="AN931" s="58"/>
      <c r="AO931" s="58"/>
      <c r="AP931" s="58"/>
      <c r="AQ931" s="58"/>
      <c r="AR931" s="59">
        <f t="shared" si="198"/>
        <v>1</v>
      </c>
      <c r="AS931" s="59">
        <f t="shared" si="199"/>
        <v>80000</v>
      </c>
      <c r="AT931" s="58">
        <f t="shared" si="203"/>
        <v>80000</v>
      </c>
      <c r="AU931" s="58">
        <f t="shared" si="201"/>
        <v>80000</v>
      </c>
      <c r="AV931" s="59">
        <f t="shared" si="202"/>
        <v>39400</v>
      </c>
      <c r="AW931" s="59">
        <f>AU931-S931</f>
        <v>39400</v>
      </c>
      <c r="AX931" s="60">
        <f t="shared" si="200"/>
        <v>0.97044334975369462</v>
      </c>
      <c r="AY931" s="58"/>
    </row>
    <row r="932" spans="1:51" x14ac:dyDescent="0.25">
      <c r="A932" s="45">
        <v>2259</v>
      </c>
      <c r="B932" s="46"/>
      <c r="C932" s="47"/>
      <c r="D932" s="47" t="s">
        <v>7309</v>
      </c>
      <c r="E932" s="48">
        <v>3.742</v>
      </c>
      <c r="F932" s="49" t="s">
        <v>7241</v>
      </c>
      <c r="G932" s="49" t="e">
        <f>VLOOKUP(F932,'[1]PL3. DVKT&amp;XN'!$G$10:$H$9285,2,0)</f>
        <v>#N/A</v>
      </c>
      <c r="H932" s="50"/>
      <c r="I932" s="46"/>
      <c r="J932" s="46"/>
      <c r="K932" s="49"/>
      <c r="L932" s="49"/>
      <c r="M932" s="51"/>
      <c r="N932" s="51"/>
      <c r="O932" s="51"/>
      <c r="P932" s="51"/>
      <c r="Q932" s="51"/>
      <c r="R932" s="52"/>
      <c r="S932" s="61">
        <v>0</v>
      </c>
      <c r="T932" s="54"/>
      <c r="U932" s="55"/>
      <c r="V932" s="55"/>
      <c r="W932" s="55"/>
      <c r="X932" s="56"/>
      <c r="Y932" s="57" t="s">
        <v>7700</v>
      </c>
      <c r="Z932" s="57"/>
      <c r="AA932" s="58"/>
      <c r="AB932" s="58"/>
      <c r="AC932" s="58"/>
      <c r="AD932" s="58"/>
      <c r="AE932" s="58"/>
      <c r="AF932" s="58"/>
      <c r="AG932" s="58"/>
      <c r="AH932" s="58"/>
      <c r="AI932" s="58"/>
      <c r="AJ932" s="58"/>
      <c r="AK932" s="58"/>
      <c r="AL932" s="58"/>
      <c r="AM932" s="58">
        <v>164000</v>
      </c>
      <c r="AN932" s="58"/>
      <c r="AO932" s="58"/>
      <c r="AP932" s="58"/>
      <c r="AQ932" s="58"/>
      <c r="AR932" s="59">
        <f t="shared" si="198"/>
        <v>1</v>
      </c>
      <c r="AS932" s="59">
        <f t="shared" si="199"/>
        <v>164000</v>
      </c>
      <c r="AT932" s="58">
        <f t="shared" si="203"/>
        <v>164000</v>
      </c>
      <c r="AU932" s="58">
        <f t="shared" si="201"/>
        <v>164000</v>
      </c>
      <c r="AV932" s="59">
        <f t="shared" si="202"/>
        <v>164000</v>
      </c>
      <c r="AW932" s="59">
        <f>AT932-S932</f>
        <v>164000</v>
      </c>
      <c r="AX932" s="60" t="e">
        <f t="shared" si="200"/>
        <v>#DIV/0!</v>
      </c>
      <c r="AY932" s="58"/>
    </row>
    <row r="933" spans="1:51" x14ac:dyDescent="0.25">
      <c r="A933" s="45">
        <v>2264</v>
      </c>
      <c r="B933" s="46"/>
      <c r="C933" s="47"/>
      <c r="D933" s="47" t="s">
        <v>7309</v>
      </c>
      <c r="E933" s="48">
        <v>3.7530000000000001</v>
      </c>
      <c r="F933" s="49" t="s">
        <v>7245</v>
      </c>
      <c r="G933" s="49" t="e">
        <f>VLOOKUP(F933,'[1]PL3. DVKT&amp;XN'!$G$10:$H$9285,2,0)</f>
        <v>#N/A</v>
      </c>
      <c r="H933" s="50"/>
      <c r="I933" s="46"/>
      <c r="J933" s="46"/>
      <c r="K933" s="49"/>
      <c r="L933" s="49"/>
      <c r="M933" s="51"/>
      <c r="N933" s="51"/>
      <c r="O933" s="51"/>
      <c r="P933" s="51"/>
      <c r="Q933" s="51"/>
      <c r="R933" s="52"/>
      <c r="S933" s="61">
        <v>0</v>
      </c>
      <c r="T933" s="54"/>
      <c r="U933" s="55"/>
      <c r="V933" s="55"/>
      <c r="W933" s="55"/>
      <c r="X933" s="56"/>
      <c r="Y933" s="57" t="s">
        <v>7700</v>
      </c>
      <c r="Z933" s="57"/>
      <c r="AA933" s="58"/>
      <c r="AB933" s="58"/>
      <c r="AC933" s="58"/>
      <c r="AD933" s="58"/>
      <c r="AE933" s="58"/>
      <c r="AF933" s="58"/>
      <c r="AG933" s="58"/>
      <c r="AH933" s="58"/>
      <c r="AI933" s="58"/>
      <c r="AJ933" s="58"/>
      <c r="AK933" s="58"/>
      <c r="AL933" s="58"/>
      <c r="AM933" s="58">
        <v>164000</v>
      </c>
      <c r="AN933" s="58"/>
      <c r="AO933" s="58"/>
      <c r="AP933" s="58"/>
      <c r="AQ933" s="58"/>
      <c r="AR933" s="59">
        <f t="shared" si="198"/>
        <v>1</v>
      </c>
      <c r="AS933" s="59">
        <f t="shared" si="199"/>
        <v>164000</v>
      </c>
      <c r="AT933" s="58">
        <f t="shared" si="203"/>
        <v>164000</v>
      </c>
      <c r="AU933" s="58">
        <f t="shared" si="201"/>
        <v>164000</v>
      </c>
      <c r="AV933" s="59">
        <f t="shared" si="202"/>
        <v>164000</v>
      </c>
      <c r="AW933" s="59">
        <f>AT933-S933</f>
        <v>164000</v>
      </c>
      <c r="AX933" s="60" t="e">
        <f t="shared" si="200"/>
        <v>#DIV/0!</v>
      </c>
      <c r="AY933" s="58"/>
    </row>
    <row r="934" spans="1:51" x14ac:dyDescent="0.25">
      <c r="A934" s="45">
        <v>2265</v>
      </c>
      <c r="B934" s="46"/>
      <c r="C934" s="47"/>
      <c r="D934" s="47" t="s">
        <v>7309</v>
      </c>
      <c r="E934" s="48">
        <v>3.754</v>
      </c>
      <c r="F934" s="49" t="s">
        <v>7246</v>
      </c>
      <c r="G934" s="49" t="e">
        <f>VLOOKUP(F934,'[1]PL3. DVKT&amp;XN'!$G$10:$H$9285,2,0)</f>
        <v>#N/A</v>
      </c>
      <c r="H934" s="50"/>
      <c r="I934" s="46"/>
      <c r="J934" s="46"/>
      <c r="K934" s="49"/>
      <c r="L934" s="49"/>
      <c r="M934" s="51"/>
      <c r="N934" s="51"/>
      <c r="O934" s="51"/>
      <c r="P934" s="51"/>
      <c r="Q934" s="51"/>
      <c r="R934" s="52"/>
      <c r="S934" s="61">
        <v>0</v>
      </c>
      <c r="T934" s="54"/>
      <c r="U934" s="55"/>
      <c r="V934" s="55"/>
      <c r="W934" s="55"/>
      <c r="X934" s="56"/>
      <c r="Y934" s="57" t="s">
        <v>7700</v>
      </c>
      <c r="Z934" s="57"/>
      <c r="AA934" s="58"/>
      <c r="AB934" s="58"/>
      <c r="AC934" s="58"/>
      <c r="AD934" s="58"/>
      <c r="AE934" s="58"/>
      <c r="AF934" s="58"/>
      <c r="AG934" s="58"/>
      <c r="AH934" s="58"/>
      <c r="AI934" s="58"/>
      <c r="AJ934" s="58"/>
      <c r="AK934" s="58"/>
      <c r="AL934" s="58"/>
      <c r="AM934" s="58">
        <v>164000</v>
      </c>
      <c r="AN934" s="58"/>
      <c r="AO934" s="58"/>
      <c r="AP934" s="58"/>
      <c r="AQ934" s="58"/>
      <c r="AR934" s="59">
        <f t="shared" si="198"/>
        <v>1</v>
      </c>
      <c r="AS934" s="59">
        <f t="shared" si="199"/>
        <v>164000</v>
      </c>
      <c r="AT934" s="58">
        <f t="shared" si="203"/>
        <v>164000</v>
      </c>
      <c r="AU934" s="58">
        <f t="shared" si="201"/>
        <v>164000</v>
      </c>
      <c r="AV934" s="59">
        <f t="shared" si="202"/>
        <v>164000</v>
      </c>
      <c r="AW934" s="59">
        <f>AT934-S934</f>
        <v>164000</v>
      </c>
      <c r="AX934" s="60" t="e">
        <f t="shared" si="200"/>
        <v>#DIV/0!</v>
      </c>
      <c r="AY934" s="58"/>
    </row>
    <row r="935" spans="1:51" x14ac:dyDescent="0.25">
      <c r="A935" s="45">
        <v>2266</v>
      </c>
      <c r="B935" s="46"/>
      <c r="C935" s="47"/>
      <c r="D935" s="47" t="s">
        <v>7309</v>
      </c>
      <c r="E935" s="48">
        <v>3.7549999999999999</v>
      </c>
      <c r="F935" s="49" t="s">
        <v>7247</v>
      </c>
      <c r="G935" s="49" t="e">
        <f>VLOOKUP(F935,'[1]PL3. DVKT&amp;XN'!$G$10:$H$9285,2,0)</f>
        <v>#N/A</v>
      </c>
      <c r="H935" s="50"/>
      <c r="I935" s="46"/>
      <c r="J935" s="46"/>
      <c r="K935" s="49"/>
      <c r="L935" s="49"/>
      <c r="M935" s="51"/>
      <c r="N935" s="51"/>
      <c r="O935" s="51"/>
      <c r="P935" s="51"/>
      <c r="Q935" s="51"/>
      <c r="R935" s="52"/>
      <c r="S935" s="61">
        <v>0</v>
      </c>
      <c r="T935" s="54"/>
      <c r="U935" s="55"/>
      <c r="V935" s="55"/>
      <c r="W935" s="55"/>
      <c r="X935" s="56"/>
      <c r="Y935" s="57" t="s">
        <v>7700</v>
      </c>
      <c r="Z935" s="57"/>
      <c r="AA935" s="58"/>
      <c r="AB935" s="58"/>
      <c r="AC935" s="58"/>
      <c r="AD935" s="58"/>
      <c r="AE935" s="58"/>
      <c r="AF935" s="58"/>
      <c r="AG935" s="58"/>
      <c r="AH935" s="58"/>
      <c r="AI935" s="58"/>
      <c r="AJ935" s="58"/>
      <c r="AK935" s="58"/>
      <c r="AL935" s="58"/>
      <c r="AM935" s="58">
        <v>164000</v>
      </c>
      <c r="AN935" s="58"/>
      <c r="AO935" s="58"/>
      <c r="AP935" s="58"/>
      <c r="AQ935" s="58"/>
      <c r="AR935" s="59">
        <f t="shared" si="198"/>
        <v>1</v>
      </c>
      <c r="AS935" s="59">
        <f t="shared" si="199"/>
        <v>164000</v>
      </c>
      <c r="AT935" s="58">
        <f t="shared" si="203"/>
        <v>164000</v>
      </c>
      <c r="AU935" s="58">
        <f t="shared" si="201"/>
        <v>164000</v>
      </c>
      <c r="AV935" s="59">
        <f t="shared" si="202"/>
        <v>164000</v>
      </c>
      <c r="AW935" s="59">
        <f>AT935-S935</f>
        <v>164000</v>
      </c>
      <c r="AX935" s="60" t="e">
        <f t="shared" si="200"/>
        <v>#DIV/0!</v>
      </c>
      <c r="AY935" s="58"/>
    </row>
    <row r="936" spans="1:51" ht="47.25" x14ac:dyDescent="0.25">
      <c r="A936" s="45">
        <v>444</v>
      </c>
      <c r="B936" s="46" t="s">
        <v>1772</v>
      </c>
      <c r="C936" s="47" t="s">
        <v>1767</v>
      </c>
      <c r="D936" s="47" t="s">
        <v>467</v>
      </c>
      <c r="E936" s="48" t="s">
        <v>1773</v>
      </c>
      <c r="F936" s="49" t="s">
        <v>1774</v>
      </c>
      <c r="G936" s="49" t="s">
        <v>1774</v>
      </c>
      <c r="H936" s="50" t="s">
        <v>1774</v>
      </c>
      <c r="I936" s="46" t="s">
        <v>25</v>
      </c>
      <c r="J936" s="46">
        <v>57</v>
      </c>
      <c r="K936" s="49">
        <v>57</v>
      </c>
      <c r="L936" s="49" t="s">
        <v>1770</v>
      </c>
      <c r="M936" s="51">
        <v>8538000</v>
      </c>
      <c r="N936" s="51">
        <f t="shared" ref="N936:N999" si="204">P936-M936</f>
        <v>638000</v>
      </c>
      <c r="O936" s="51">
        <v>638608.69565217395</v>
      </c>
      <c r="P936" s="51">
        <v>9176000</v>
      </c>
      <c r="Q936" s="51">
        <f t="shared" ref="Q936:Q999" si="205">+O936/1800000*2340000</f>
        <v>830191.30434782617</v>
      </c>
      <c r="R936" s="52">
        <f t="shared" ref="R936:R999" si="206">+M936+Q936</f>
        <v>9368191.3043478262</v>
      </c>
      <c r="S936" s="53">
        <v>9368100</v>
      </c>
      <c r="T936" s="54">
        <v>0</v>
      </c>
      <c r="U936" s="55" t="s">
        <v>471</v>
      </c>
      <c r="V936" s="55" t="s">
        <v>940</v>
      </c>
      <c r="W936" s="55" t="s">
        <v>94</v>
      </c>
      <c r="X936" s="56">
        <v>43294</v>
      </c>
      <c r="Y936" s="57" t="s">
        <v>7687</v>
      </c>
      <c r="Z936" s="57"/>
      <c r="AA936" s="58"/>
      <c r="AB936" s="58"/>
      <c r="AC936" s="58"/>
      <c r="AD936" s="58"/>
      <c r="AE936" s="58"/>
      <c r="AF936" s="58"/>
      <c r="AG936" s="58">
        <v>15000000</v>
      </c>
      <c r="AH936" s="58"/>
      <c r="AI936" s="58"/>
      <c r="AJ936" s="58"/>
      <c r="AK936" s="58"/>
      <c r="AL936" s="58"/>
      <c r="AM936" s="58"/>
      <c r="AN936" s="58"/>
      <c r="AO936" s="58"/>
      <c r="AP936" s="58"/>
      <c r="AQ936" s="58">
        <v>13419000</v>
      </c>
      <c r="AR936" s="59">
        <f t="shared" si="198"/>
        <v>2</v>
      </c>
      <c r="AS936" s="59">
        <f t="shared" si="199"/>
        <v>28419000</v>
      </c>
      <c r="AT936" s="58">
        <f t="shared" si="203"/>
        <v>14209500</v>
      </c>
      <c r="AU936" s="58">
        <f t="shared" si="201"/>
        <v>13419000</v>
      </c>
      <c r="AV936" s="59">
        <f t="shared" si="202"/>
        <v>4841400</v>
      </c>
      <c r="AW936" s="59">
        <f t="shared" ref="AW936:AW999" si="207">AU936-S936</f>
        <v>4050900</v>
      </c>
      <c r="AX936" s="60">
        <f t="shared" si="200"/>
        <v>0.51679636212252222</v>
      </c>
      <c r="AY936" s="58"/>
    </row>
    <row r="937" spans="1:51" ht="47.25" x14ac:dyDescent="0.25">
      <c r="A937" s="45">
        <v>445</v>
      </c>
      <c r="B937" s="46" t="s">
        <v>1775</v>
      </c>
      <c r="C937" s="47" t="s">
        <v>1767</v>
      </c>
      <c r="D937" s="47" t="s">
        <v>467</v>
      </c>
      <c r="E937" s="48" t="s">
        <v>1776</v>
      </c>
      <c r="F937" s="49" t="s">
        <v>1777</v>
      </c>
      <c r="G937" s="49" t="s">
        <v>1777</v>
      </c>
      <c r="H937" s="50" t="s">
        <v>1777</v>
      </c>
      <c r="I937" s="46" t="s">
        <v>25</v>
      </c>
      <c r="J937" s="46">
        <v>57</v>
      </c>
      <c r="K937" s="49">
        <v>57</v>
      </c>
      <c r="L937" s="49" t="s">
        <v>1770</v>
      </c>
      <c r="M937" s="51">
        <v>8538000</v>
      </c>
      <c r="N937" s="51">
        <f t="shared" si="204"/>
        <v>638000</v>
      </c>
      <c r="O937" s="51">
        <v>638608.69565217395</v>
      </c>
      <c r="P937" s="51">
        <v>9176000</v>
      </c>
      <c r="Q937" s="51">
        <f t="shared" si="205"/>
        <v>830191.30434782617</v>
      </c>
      <c r="R937" s="52">
        <f t="shared" si="206"/>
        <v>9368191.3043478262</v>
      </c>
      <c r="S937" s="53">
        <v>9368100</v>
      </c>
      <c r="T937" s="54" t="s">
        <v>1185</v>
      </c>
      <c r="U937" s="55" t="s">
        <v>471</v>
      </c>
      <c r="V937" s="55" t="s">
        <v>940</v>
      </c>
      <c r="W937" s="55" t="s">
        <v>173</v>
      </c>
      <c r="X937" s="56">
        <v>43294</v>
      </c>
      <c r="Y937" s="57" t="s">
        <v>7687</v>
      </c>
      <c r="Z937" s="57"/>
      <c r="AA937" s="58"/>
      <c r="AB937" s="58"/>
      <c r="AC937" s="58"/>
      <c r="AD937" s="58"/>
      <c r="AE937" s="58"/>
      <c r="AF937" s="58"/>
      <c r="AG937" s="58">
        <v>15000000</v>
      </c>
      <c r="AH937" s="58"/>
      <c r="AI937" s="58"/>
      <c r="AJ937" s="58"/>
      <c r="AK937" s="58"/>
      <c r="AL937" s="58"/>
      <c r="AM937" s="58"/>
      <c r="AN937" s="58"/>
      <c r="AO937" s="58"/>
      <c r="AP937" s="58"/>
      <c r="AQ937" s="58">
        <v>13419000</v>
      </c>
      <c r="AR937" s="59">
        <f t="shared" si="198"/>
        <v>2</v>
      </c>
      <c r="AS937" s="59">
        <f t="shared" si="199"/>
        <v>28419000</v>
      </c>
      <c r="AT937" s="58">
        <f t="shared" si="203"/>
        <v>14209500</v>
      </c>
      <c r="AU937" s="58">
        <f t="shared" si="201"/>
        <v>13419000</v>
      </c>
      <c r="AV937" s="59">
        <f t="shared" si="202"/>
        <v>4841400</v>
      </c>
      <c r="AW937" s="59">
        <f t="shared" si="207"/>
        <v>4050900</v>
      </c>
      <c r="AX937" s="60">
        <f t="shared" si="200"/>
        <v>0.51679636212252222</v>
      </c>
      <c r="AY937" s="58"/>
    </row>
    <row r="938" spans="1:51" ht="47.25" x14ac:dyDescent="0.25">
      <c r="A938" s="45">
        <v>446</v>
      </c>
      <c r="B938" s="46" t="s">
        <v>1778</v>
      </c>
      <c r="C938" s="47" t="s">
        <v>1767</v>
      </c>
      <c r="D938" s="47" t="s">
        <v>467</v>
      </c>
      <c r="E938" s="48" t="s">
        <v>1779</v>
      </c>
      <c r="F938" s="49" t="s">
        <v>1780</v>
      </c>
      <c r="G938" s="49" t="s">
        <v>1780</v>
      </c>
      <c r="H938" s="50" t="s">
        <v>1780</v>
      </c>
      <c r="I938" s="46" t="s">
        <v>626</v>
      </c>
      <c r="J938" s="46">
        <v>57</v>
      </c>
      <c r="K938" s="49">
        <v>57</v>
      </c>
      <c r="L938" s="49" t="s">
        <v>1770</v>
      </c>
      <c r="M938" s="51">
        <v>8538000</v>
      </c>
      <c r="N938" s="51">
        <f t="shared" si="204"/>
        <v>638000</v>
      </c>
      <c r="O938" s="51">
        <v>638608.69565217395</v>
      </c>
      <c r="P938" s="51">
        <v>9176000</v>
      </c>
      <c r="Q938" s="51">
        <f t="shared" si="205"/>
        <v>830191.30434782617</v>
      </c>
      <c r="R938" s="52">
        <f t="shared" si="206"/>
        <v>9368191.3043478262</v>
      </c>
      <c r="S938" s="53">
        <v>9368100</v>
      </c>
      <c r="T938" s="54" t="s">
        <v>1185</v>
      </c>
      <c r="U938" s="55" t="s">
        <v>471</v>
      </c>
      <c r="V938" s="55" t="s">
        <v>940</v>
      </c>
      <c r="W938" s="55" t="s">
        <v>173</v>
      </c>
      <c r="X938" s="56">
        <v>43294</v>
      </c>
      <c r="Y938" s="57" t="s">
        <v>7687</v>
      </c>
      <c r="Z938" s="57"/>
      <c r="AA938" s="58"/>
      <c r="AB938" s="58"/>
      <c r="AC938" s="58"/>
      <c r="AD938" s="58"/>
      <c r="AE938" s="58"/>
      <c r="AF938" s="58"/>
      <c r="AG938" s="58"/>
      <c r="AH938" s="58"/>
      <c r="AI938" s="58"/>
      <c r="AJ938" s="58"/>
      <c r="AK938" s="58"/>
      <c r="AL938" s="58"/>
      <c r="AM938" s="58"/>
      <c r="AN938" s="58"/>
      <c r="AO938" s="58"/>
      <c r="AP938" s="58"/>
      <c r="AQ938" s="58">
        <v>13419000</v>
      </c>
      <c r="AR938" s="59">
        <f t="shared" si="198"/>
        <v>1</v>
      </c>
      <c r="AS938" s="59">
        <f t="shared" si="199"/>
        <v>13419000</v>
      </c>
      <c r="AT938" s="58">
        <f t="shared" si="203"/>
        <v>13419000</v>
      </c>
      <c r="AU938" s="58">
        <f t="shared" si="201"/>
        <v>13419000</v>
      </c>
      <c r="AV938" s="59">
        <f t="shared" si="202"/>
        <v>4050900</v>
      </c>
      <c r="AW938" s="59">
        <f t="shared" si="207"/>
        <v>4050900</v>
      </c>
      <c r="AX938" s="60">
        <f t="shared" si="200"/>
        <v>0.43241425689307333</v>
      </c>
      <c r="AY938" s="58"/>
    </row>
    <row r="939" spans="1:51" ht="31.5" x14ac:dyDescent="0.25">
      <c r="A939" s="45">
        <v>833</v>
      </c>
      <c r="B939" s="46" t="s">
        <v>3058</v>
      </c>
      <c r="C939" s="47" t="s">
        <v>3055</v>
      </c>
      <c r="D939" s="47" t="s">
        <v>495</v>
      </c>
      <c r="E939" s="48" t="s">
        <v>3059</v>
      </c>
      <c r="F939" s="49" t="s">
        <v>3060</v>
      </c>
      <c r="G939" s="49" t="s">
        <v>3060</v>
      </c>
      <c r="H939" s="50" t="s">
        <v>3060</v>
      </c>
      <c r="I939" s="46" t="s">
        <v>497</v>
      </c>
      <c r="J939" s="46">
        <v>178</v>
      </c>
      <c r="K939" s="49">
        <v>178</v>
      </c>
      <c r="L939" s="49" t="s">
        <v>3057</v>
      </c>
      <c r="M939" s="51">
        <v>205000</v>
      </c>
      <c r="N939" s="51">
        <f t="shared" si="204"/>
        <v>68000</v>
      </c>
      <c r="O939" s="51">
        <v>68869.565217391297</v>
      </c>
      <c r="P939" s="51">
        <v>273000</v>
      </c>
      <c r="Q939" s="51">
        <f t="shared" si="205"/>
        <v>89530.434782608689</v>
      </c>
      <c r="R939" s="52">
        <f t="shared" si="206"/>
        <v>294530.4347826087</v>
      </c>
      <c r="S939" s="53">
        <v>294500</v>
      </c>
      <c r="T939" s="54" t="s">
        <v>2727</v>
      </c>
      <c r="U939" s="55" t="s">
        <v>441</v>
      </c>
      <c r="V939" s="55" t="s">
        <v>2524</v>
      </c>
      <c r="W939" s="55" t="s">
        <v>173</v>
      </c>
      <c r="X939" s="56">
        <v>43294</v>
      </c>
      <c r="Y939" s="57" t="s">
        <v>7687</v>
      </c>
      <c r="Z939" s="57"/>
      <c r="AA939" s="58"/>
      <c r="AB939" s="58"/>
      <c r="AC939" s="58"/>
      <c r="AD939" s="58"/>
      <c r="AE939" s="58"/>
      <c r="AF939" s="58"/>
      <c r="AG939" s="58"/>
      <c r="AH939" s="58"/>
      <c r="AI939" s="58"/>
      <c r="AJ939" s="58">
        <v>314400</v>
      </c>
      <c r="AK939" s="58"/>
      <c r="AL939" s="58"/>
      <c r="AM939" s="58"/>
      <c r="AN939" s="58"/>
      <c r="AO939" s="58"/>
      <c r="AP939" s="58"/>
      <c r="AQ939" s="58">
        <v>374000</v>
      </c>
      <c r="AR939" s="59">
        <f t="shared" si="198"/>
        <v>2</v>
      </c>
      <c r="AS939" s="59">
        <f t="shared" si="199"/>
        <v>688400</v>
      </c>
      <c r="AT939" s="58">
        <f t="shared" si="203"/>
        <v>344200</v>
      </c>
      <c r="AU939" s="58">
        <f t="shared" si="201"/>
        <v>314400</v>
      </c>
      <c r="AV939" s="59">
        <f t="shared" si="202"/>
        <v>49700</v>
      </c>
      <c r="AW939" s="59">
        <f t="shared" si="207"/>
        <v>19900</v>
      </c>
      <c r="AX939" s="60">
        <f t="shared" si="200"/>
        <v>0.16876061120543295</v>
      </c>
      <c r="AY939" s="58"/>
    </row>
    <row r="940" spans="1:51" ht="47.25" x14ac:dyDescent="0.25">
      <c r="A940" s="45">
        <v>1944</v>
      </c>
      <c r="B940" s="46" t="s">
        <v>435</v>
      </c>
      <c r="C940" s="47" t="s">
        <v>436</v>
      </c>
      <c r="D940" s="47" t="s">
        <v>495</v>
      </c>
      <c r="E940" s="48" t="s">
        <v>437</v>
      </c>
      <c r="F940" s="49" t="s">
        <v>438</v>
      </c>
      <c r="G940" s="49" t="s">
        <v>438</v>
      </c>
      <c r="H940" s="50" t="s">
        <v>438</v>
      </c>
      <c r="I940" s="46" t="s">
        <v>439</v>
      </c>
      <c r="J940" s="46">
        <v>1149</v>
      </c>
      <c r="K940" s="49">
        <v>1149</v>
      </c>
      <c r="L940" s="49" t="s">
        <v>440</v>
      </c>
      <c r="M940" s="51">
        <v>2842000</v>
      </c>
      <c r="N940" s="51">
        <f t="shared" si="204"/>
        <v>1145000</v>
      </c>
      <c r="O940" s="51">
        <v>1145739.1304347799</v>
      </c>
      <c r="P940" s="51">
        <v>3987000</v>
      </c>
      <c r="Q940" s="51">
        <f t="shared" si="205"/>
        <v>1489460.869565214</v>
      </c>
      <c r="R940" s="52">
        <f t="shared" si="206"/>
        <v>4331460.869565214</v>
      </c>
      <c r="S940" s="53">
        <v>4331400</v>
      </c>
      <c r="T940" s="54">
        <v>0</v>
      </c>
      <c r="U940" s="55" t="s">
        <v>26</v>
      </c>
      <c r="V940" s="55" t="s">
        <v>421</v>
      </c>
      <c r="W940" s="55" t="s">
        <v>27</v>
      </c>
      <c r="X940" s="56">
        <v>43294</v>
      </c>
      <c r="Y940" s="57" t="s">
        <v>7687</v>
      </c>
      <c r="Z940" s="57"/>
      <c r="AA940" s="58"/>
      <c r="AB940" s="58"/>
      <c r="AC940" s="58"/>
      <c r="AD940" s="58"/>
      <c r="AE940" s="58"/>
      <c r="AF940" s="58"/>
      <c r="AG940" s="58"/>
      <c r="AH940" s="58"/>
      <c r="AI940" s="58"/>
      <c r="AJ940" s="58"/>
      <c r="AK940" s="58"/>
      <c r="AL940" s="58"/>
      <c r="AM940" s="58"/>
      <c r="AN940" s="58"/>
      <c r="AO940" s="58"/>
      <c r="AP940" s="58"/>
      <c r="AQ940" s="58">
        <v>5361000</v>
      </c>
      <c r="AR940" s="59">
        <f t="shared" si="198"/>
        <v>1</v>
      </c>
      <c r="AS940" s="59">
        <f t="shared" si="199"/>
        <v>5361000</v>
      </c>
      <c r="AT940" s="58">
        <f t="shared" si="203"/>
        <v>5361000</v>
      </c>
      <c r="AU940" s="58">
        <f t="shared" si="201"/>
        <v>5361000</v>
      </c>
      <c r="AV940" s="59">
        <f t="shared" si="202"/>
        <v>1029600</v>
      </c>
      <c r="AW940" s="59">
        <f t="shared" si="207"/>
        <v>1029600</v>
      </c>
      <c r="AX940" s="60">
        <f t="shared" si="200"/>
        <v>0.23770605347000973</v>
      </c>
      <c r="AY940" s="58"/>
    </row>
    <row r="941" spans="1:51" ht="47.25" x14ac:dyDescent="0.25">
      <c r="A941" s="45">
        <v>978</v>
      </c>
      <c r="B941" s="46" t="s">
        <v>3518</v>
      </c>
      <c r="C941" s="47" t="s">
        <v>3507</v>
      </c>
      <c r="D941" s="47" t="s">
        <v>2678</v>
      </c>
      <c r="E941" s="48" t="s">
        <v>3519</v>
      </c>
      <c r="F941" s="49" t="s">
        <v>7601</v>
      </c>
      <c r="G941" s="49" t="s">
        <v>3520</v>
      </c>
      <c r="H941" s="50" t="s">
        <v>3521</v>
      </c>
      <c r="I941" s="46" t="s">
        <v>28</v>
      </c>
      <c r="J941" s="46">
        <v>366</v>
      </c>
      <c r="K941" s="49">
        <v>366</v>
      </c>
      <c r="L941" s="49" t="s">
        <v>3508</v>
      </c>
      <c r="M941" s="51">
        <v>3473000</v>
      </c>
      <c r="N941" s="51">
        <f t="shared" si="204"/>
        <v>837000</v>
      </c>
      <c r="O941" s="51">
        <v>837391.30434782605</v>
      </c>
      <c r="P941" s="51">
        <v>4310000</v>
      </c>
      <c r="Q941" s="51">
        <f t="shared" si="205"/>
        <v>1088608.6956521738</v>
      </c>
      <c r="R941" s="52">
        <f t="shared" si="206"/>
        <v>4561608.6956521738</v>
      </c>
      <c r="S941" s="53">
        <v>4561600</v>
      </c>
      <c r="T941" s="54">
        <v>0</v>
      </c>
      <c r="U941" s="55" t="s">
        <v>441</v>
      </c>
      <c r="V941" s="55" t="s">
        <v>2524</v>
      </c>
      <c r="W941" s="55" t="s">
        <v>173</v>
      </c>
      <c r="X941" s="56">
        <v>43294</v>
      </c>
      <c r="Y941" s="57" t="s">
        <v>7697</v>
      </c>
      <c r="Z941" s="57"/>
      <c r="AA941" s="58"/>
      <c r="AB941" s="58"/>
      <c r="AC941" s="58"/>
      <c r="AD941" s="58"/>
      <c r="AE941" s="58"/>
      <c r="AF941" s="58"/>
      <c r="AG941" s="58"/>
      <c r="AH941" s="58"/>
      <c r="AI941" s="58"/>
      <c r="AJ941" s="58"/>
      <c r="AK941" s="58"/>
      <c r="AL941" s="58"/>
      <c r="AM941" s="58"/>
      <c r="AN941" s="58"/>
      <c r="AO941" s="58"/>
      <c r="AP941" s="58"/>
      <c r="AQ941" s="58">
        <v>6012000</v>
      </c>
      <c r="AR941" s="59">
        <f t="shared" si="198"/>
        <v>1</v>
      </c>
      <c r="AS941" s="59">
        <f t="shared" si="199"/>
        <v>6012000</v>
      </c>
      <c r="AT941" s="58">
        <f t="shared" si="203"/>
        <v>6012000</v>
      </c>
      <c r="AU941" s="58">
        <f t="shared" si="201"/>
        <v>6012000</v>
      </c>
      <c r="AV941" s="59">
        <f t="shared" si="202"/>
        <v>1450400</v>
      </c>
      <c r="AW941" s="59">
        <f t="shared" si="207"/>
        <v>1450400</v>
      </c>
      <c r="AX941" s="60">
        <f t="shared" si="200"/>
        <v>0.31795861101367939</v>
      </c>
      <c r="AY941" s="58"/>
    </row>
    <row r="942" spans="1:51" ht="31.5" x14ac:dyDescent="0.25">
      <c r="A942" s="45">
        <v>39</v>
      </c>
      <c r="B942" s="46" t="s">
        <v>606</v>
      </c>
      <c r="C942" s="47" t="s">
        <v>604</v>
      </c>
      <c r="D942" s="47" t="s">
        <v>467</v>
      </c>
      <c r="E942" s="48" t="s">
        <v>607</v>
      </c>
      <c r="F942" s="49" t="s">
        <v>608</v>
      </c>
      <c r="G942" s="49" t="s">
        <v>608</v>
      </c>
      <c r="H942" s="50" t="s">
        <v>608</v>
      </c>
      <c r="I942" s="46" t="s">
        <v>439</v>
      </c>
      <c r="J942" s="46">
        <v>5</v>
      </c>
      <c r="K942" s="49">
        <v>5</v>
      </c>
      <c r="L942" s="49" t="s">
        <v>605</v>
      </c>
      <c r="M942" s="51">
        <v>207000</v>
      </c>
      <c r="N942" s="51">
        <f t="shared" si="204"/>
        <v>61000</v>
      </c>
      <c r="O942" s="51">
        <v>61043.478260869597</v>
      </c>
      <c r="P942" s="51">
        <v>268000</v>
      </c>
      <c r="Q942" s="51">
        <f t="shared" si="205"/>
        <v>79356.521739130476</v>
      </c>
      <c r="R942" s="52">
        <f t="shared" si="206"/>
        <v>286356.52173913049</v>
      </c>
      <c r="S942" s="53">
        <v>286300</v>
      </c>
      <c r="T942" s="54">
        <v>0</v>
      </c>
      <c r="U942" s="55" t="s">
        <v>471</v>
      </c>
      <c r="V942" s="55" t="s">
        <v>470</v>
      </c>
      <c r="W942" s="55" t="s">
        <v>173</v>
      </c>
      <c r="X942" s="56">
        <v>43294</v>
      </c>
      <c r="Y942" s="57" t="s">
        <v>7684</v>
      </c>
      <c r="Z942" s="57"/>
      <c r="AA942" s="58"/>
      <c r="AB942" s="58"/>
      <c r="AC942" s="58"/>
      <c r="AD942" s="58"/>
      <c r="AE942" s="58"/>
      <c r="AF942" s="58"/>
      <c r="AG942" s="58"/>
      <c r="AH942" s="58"/>
      <c r="AI942" s="58"/>
      <c r="AJ942" s="58">
        <v>308400</v>
      </c>
      <c r="AK942" s="58"/>
      <c r="AL942" s="58"/>
      <c r="AM942" s="58"/>
      <c r="AN942" s="58"/>
      <c r="AO942" s="58"/>
      <c r="AP942" s="58"/>
      <c r="AQ942" s="58">
        <v>369000</v>
      </c>
      <c r="AR942" s="59">
        <f t="shared" si="198"/>
        <v>2</v>
      </c>
      <c r="AS942" s="59">
        <f t="shared" si="199"/>
        <v>677400</v>
      </c>
      <c r="AT942" s="58">
        <f t="shared" si="203"/>
        <v>338700</v>
      </c>
      <c r="AU942" s="58">
        <f t="shared" si="201"/>
        <v>308400</v>
      </c>
      <c r="AV942" s="59">
        <f t="shared" si="202"/>
        <v>52400</v>
      </c>
      <c r="AW942" s="59">
        <f t="shared" si="207"/>
        <v>22100</v>
      </c>
      <c r="AX942" s="60">
        <f t="shared" si="200"/>
        <v>0.18302479916171843</v>
      </c>
      <c r="AY942" s="58"/>
    </row>
    <row r="943" spans="1:51" ht="31.5" x14ac:dyDescent="0.25">
      <c r="A943" s="45">
        <v>41</v>
      </c>
      <c r="B943" s="46" t="s">
        <v>617</v>
      </c>
      <c r="C943" s="47" t="s">
        <v>615</v>
      </c>
      <c r="D943" s="47" t="s">
        <v>467</v>
      </c>
      <c r="E943" s="48" t="s">
        <v>618</v>
      </c>
      <c r="F943" s="49" t="s">
        <v>619</v>
      </c>
      <c r="G943" s="49" t="s">
        <v>619</v>
      </c>
      <c r="H943" s="50" t="s">
        <v>619</v>
      </c>
      <c r="I943" s="46" t="s">
        <v>439</v>
      </c>
      <c r="J943" s="46">
        <v>8</v>
      </c>
      <c r="K943" s="49">
        <v>8</v>
      </c>
      <c r="L943" s="49" t="s">
        <v>616</v>
      </c>
      <c r="M943" s="51">
        <v>755000</v>
      </c>
      <c r="N943" s="51">
        <f t="shared" si="204"/>
        <v>61000</v>
      </c>
      <c r="O943" s="51">
        <v>61043.478260869597</v>
      </c>
      <c r="P943" s="51">
        <v>816000</v>
      </c>
      <c r="Q943" s="51">
        <f t="shared" si="205"/>
        <v>79356.521739130476</v>
      </c>
      <c r="R943" s="52">
        <f t="shared" si="206"/>
        <v>834356.52173913049</v>
      </c>
      <c r="S943" s="53">
        <v>834300</v>
      </c>
      <c r="T943" s="54">
        <v>0</v>
      </c>
      <c r="U943" s="55" t="s">
        <v>471</v>
      </c>
      <c r="V943" s="55" t="s">
        <v>470</v>
      </c>
      <c r="W943" s="55" t="s">
        <v>173</v>
      </c>
      <c r="X943" s="56">
        <v>43294</v>
      </c>
      <c r="Y943" s="57" t="s">
        <v>7684</v>
      </c>
      <c r="Z943" s="57"/>
      <c r="AA943" s="58"/>
      <c r="AB943" s="58"/>
      <c r="AC943" s="58"/>
      <c r="AD943" s="58"/>
      <c r="AE943" s="58"/>
      <c r="AF943" s="58"/>
      <c r="AG943" s="58"/>
      <c r="AH943" s="58"/>
      <c r="AI943" s="58"/>
      <c r="AJ943" s="58">
        <v>966000</v>
      </c>
      <c r="AK943" s="58"/>
      <c r="AL943" s="58"/>
      <c r="AM943" s="58"/>
      <c r="AN943" s="58"/>
      <c r="AO943" s="58"/>
      <c r="AP943" s="58"/>
      <c r="AQ943" s="58">
        <v>1191000</v>
      </c>
      <c r="AR943" s="59">
        <f t="shared" si="198"/>
        <v>2</v>
      </c>
      <c r="AS943" s="59">
        <f t="shared" si="199"/>
        <v>2157000</v>
      </c>
      <c r="AT943" s="58">
        <f t="shared" si="203"/>
        <v>1078500</v>
      </c>
      <c r="AU943" s="58">
        <f t="shared" si="201"/>
        <v>966000</v>
      </c>
      <c r="AV943" s="59">
        <f t="shared" si="202"/>
        <v>244200</v>
      </c>
      <c r="AW943" s="59">
        <f t="shared" si="207"/>
        <v>131700</v>
      </c>
      <c r="AX943" s="60">
        <f t="shared" si="200"/>
        <v>0.29270046745774891</v>
      </c>
      <c r="AY943" s="58"/>
    </row>
    <row r="944" spans="1:51" ht="47.25" x14ac:dyDescent="0.25">
      <c r="A944" s="45">
        <v>42</v>
      </c>
      <c r="B944" s="46" t="s">
        <v>623</v>
      </c>
      <c r="C944" s="47" t="s">
        <v>620</v>
      </c>
      <c r="D944" s="47" t="s">
        <v>467</v>
      </c>
      <c r="E944" s="48" t="s">
        <v>624</v>
      </c>
      <c r="F944" s="49" t="s">
        <v>625</v>
      </c>
      <c r="G944" s="49" t="s">
        <v>625</v>
      </c>
      <c r="H944" s="50" t="s">
        <v>625</v>
      </c>
      <c r="I944" s="46" t="s">
        <v>626</v>
      </c>
      <c r="J944" s="46">
        <v>9</v>
      </c>
      <c r="K944" s="49">
        <v>9</v>
      </c>
      <c r="L944" s="49" t="s">
        <v>621</v>
      </c>
      <c r="M944" s="51">
        <v>1875000</v>
      </c>
      <c r="N944" s="51">
        <f t="shared" si="204"/>
        <v>148000</v>
      </c>
      <c r="O944" s="51">
        <v>148695.652173913</v>
      </c>
      <c r="P944" s="51">
        <v>2023000</v>
      </c>
      <c r="Q944" s="51">
        <f t="shared" si="205"/>
        <v>193304.34782608689</v>
      </c>
      <c r="R944" s="52">
        <f t="shared" si="206"/>
        <v>2068304.3478260869</v>
      </c>
      <c r="S944" s="53">
        <v>2068300</v>
      </c>
      <c r="T944" s="54">
        <v>0</v>
      </c>
      <c r="U944" s="55" t="s">
        <v>471</v>
      </c>
      <c r="V944" s="55" t="s">
        <v>470</v>
      </c>
      <c r="W944" s="55" t="s">
        <v>173</v>
      </c>
      <c r="X944" s="56">
        <v>43294</v>
      </c>
      <c r="Y944" s="57" t="s">
        <v>7684</v>
      </c>
      <c r="Z944" s="57"/>
      <c r="AA944" s="58"/>
      <c r="AB944" s="58"/>
      <c r="AC944" s="58"/>
      <c r="AD944" s="58"/>
      <c r="AE944" s="58"/>
      <c r="AF944" s="58"/>
      <c r="AG944" s="58"/>
      <c r="AH944" s="58"/>
      <c r="AI944" s="58"/>
      <c r="AJ944" s="58">
        <v>2397600</v>
      </c>
      <c r="AK944" s="58"/>
      <c r="AL944" s="58"/>
      <c r="AM944" s="58"/>
      <c r="AN944" s="58"/>
      <c r="AO944" s="58"/>
      <c r="AP944" s="58"/>
      <c r="AQ944" s="58">
        <v>2955000</v>
      </c>
      <c r="AR944" s="59">
        <f t="shared" si="198"/>
        <v>2</v>
      </c>
      <c r="AS944" s="59">
        <f t="shared" si="199"/>
        <v>5352600</v>
      </c>
      <c r="AT944" s="58">
        <f t="shared" si="203"/>
        <v>2676300</v>
      </c>
      <c r="AU944" s="58">
        <f t="shared" si="201"/>
        <v>2397600</v>
      </c>
      <c r="AV944" s="59">
        <f t="shared" si="202"/>
        <v>608000</v>
      </c>
      <c r="AW944" s="59">
        <f t="shared" si="207"/>
        <v>329300</v>
      </c>
      <c r="AX944" s="60">
        <f t="shared" si="200"/>
        <v>0.29396122419378234</v>
      </c>
      <c r="AY944" s="58"/>
    </row>
    <row r="945" spans="1:51" ht="31.5" x14ac:dyDescent="0.25">
      <c r="A945" s="45">
        <v>132</v>
      </c>
      <c r="B945" s="46" t="s">
        <v>842</v>
      </c>
      <c r="C945" s="47" t="s">
        <v>843</v>
      </c>
      <c r="D945" s="47" t="s">
        <v>467</v>
      </c>
      <c r="E945" s="48" t="s">
        <v>844</v>
      </c>
      <c r="F945" s="49" t="s">
        <v>845</v>
      </c>
      <c r="G945" s="49" t="s">
        <v>845</v>
      </c>
      <c r="H945" s="50" t="s">
        <v>846</v>
      </c>
      <c r="I945" s="46"/>
      <c r="J945" s="46">
        <v>14</v>
      </c>
      <c r="K945" s="49">
        <v>14</v>
      </c>
      <c r="L945" s="49" t="s">
        <v>847</v>
      </c>
      <c r="M945" s="51">
        <v>8000</v>
      </c>
      <c r="N945" s="51">
        <f t="shared" si="204"/>
        <v>6200</v>
      </c>
      <c r="O945" s="51">
        <v>6260.8695652173901</v>
      </c>
      <c r="P945" s="51">
        <v>14200</v>
      </c>
      <c r="Q945" s="51">
        <f t="shared" si="205"/>
        <v>8139.1304347826072</v>
      </c>
      <c r="R945" s="52">
        <f t="shared" si="206"/>
        <v>16139.130434782608</v>
      </c>
      <c r="S945" s="53">
        <v>16100</v>
      </c>
      <c r="T945" s="54" t="s">
        <v>627</v>
      </c>
      <c r="U945" s="55" t="s">
        <v>471</v>
      </c>
      <c r="V945" s="55" t="s">
        <v>940</v>
      </c>
      <c r="W945" s="55" t="s">
        <v>173</v>
      </c>
      <c r="X945" s="56">
        <v>43294</v>
      </c>
      <c r="Y945" s="57" t="s">
        <v>7684</v>
      </c>
      <c r="Z945" s="57"/>
      <c r="AA945" s="58"/>
      <c r="AB945" s="58"/>
      <c r="AC945" s="58"/>
      <c r="AD945" s="58"/>
      <c r="AE945" s="58"/>
      <c r="AF945" s="58"/>
      <c r="AG945" s="58"/>
      <c r="AH945" s="58">
        <v>63000</v>
      </c>
      <c r="AI945" s="58"/>
      <c r="AJ945" s="58"/>
      <c r="AK945" s="58"/>
      <c r="AL945" s="58"/>
      <c r="AM945" s="58"/>
      <c r="AN945" s="58"/>
      <c r="AO945" s="58"/>
      <c r="AP945" s="58"/>
      <c r="AQ945" s="58"/>
      <c r="AR945" s="59">
        <f t="shared" si="198"/>
        <v>1</v>
      </c>
      <c r="AS945" s="59">
        <f t="shared" si="199"/>
        <v>63000</v>
      </c>
      <c r="AT945" s="58">
        <f t="shared" si="203"/>
        <v>63000</v>
      </c>
      <c r="AU945" s="58">
        <f t="shared" si="201"/>
        <v>63000</v>
      </c>
      <c r="AV945" s="59">
        <f t="shared" si="202"/>
        <v>46900</v>
      </c>
      <c r="AW945" s="59">
        <f t="shared" si="207"/>
        <v>46900</v>
      </c>
      <c r="AX945" s="60">
        <f t="shared" si="200"/>
        <v>2.9130434782608696</v>
      </c>
      <c r="AY945" s="58"/>
    </row>
    <row r="946" spans="1:51" ht="47.25" x14ac:dyDescent="0.25">
      <c r="A946" s="45">
        <v>133</v>
      </c>
      <c r="B946" s="46" t="s">
        <v>848</v>
      </c>
      <c r="C946" s="47" t="s">
        <v>849</v>
      </c>
      <c r="D946" s="47" t="s">
        <v>467</v>
      </c>
      <c r="E946" s="48" t="s">
        <v>850</v>
      </c>
      <c r="F946" s="49" t="s">
        <v>851</v>
      </c>
      <c r="G946" s="49" t="s">
        <v>852</v>
      </c>
      <c r="H946" s="50" t="s">
        <v>853</v>
      </c>
      <c r="I946" s="46"/>
      <c r="J946" s="46">
        <v>15</v>
      </c>
      <c r="K946" s="49">
        <v>15</v>
      </c>
      <c r="L946" s="49" t="s">
        <v>854</v>
      </c>
      <c r="M946" s="51">
        <v>50000</v>
      </c>
      <c r="N946" s="51">
        <f t="shared" si="204"/>
        <v>17200</v>
      </c>
      <c r="O946" s="51">
        <v>17217.391304347799</v>
      </c>
      <c r="P946" s="51">
        <v>67200</v>
      </c>
      <c r="Q946" s="51">
        <f t="shared" si="205"/>
        <v>22382.608695652136</v>
      </c>
      <c r="R946" s="52">
        <f t="shared" si="206"/>
        <v>72382.608695652132</v>
      </c>
      <c r="S946" s="53">
        <v>72300</v>
      </c>
      <c r="T946" s="54" t="s">
        <v>627</v>
      </c>
      <c r="U946" s="55" t="s">
        <v>471</v>
      </c>
      <c r="V946" s="55" t="s">
        <v>940</v>
      </c>
      <c r="W946" s="55" t="s">
        <v>173</v>
      </c>
      <c r="X946" s="56">
        <v>43294</v>
      </c>
      <c r="Y946" s="57" t="s">
        <v>7684</v>
      </c>
      <c r="Z946" s="57"/>
      <c r="AA946" s="58"/>
      <c r="AB946" s="58"/>
      <c r="AC946" s="58"/>
      <c r="AD946" s="58"/>
      <c r="AE946" s="58"/>
      <c r="AF946" s="58"/>
      <c r="AG946" s="58">
        <v>210000</v>
      </c>
      <c r="AH946" s="58"/>
      <c r="AI946" s="58"/>
      <c r="AJ946" s="58"/>
      <c r="AK946" s="58"/>
      <c r="AL946" s="58"/>
      <c r="AM946" s="58"/>
      <c r="AN946" s="58"/>
      <c r="AO946" s="58"/>
      <c r="AP946" s="58"/>
      <c r="AQ946" s="58"/>
      <c r="AR946" s="59">
        <f t="shared" si="198"/>
        <v>1</v>
      </c>
      <c r="AS946" s="59">
        <f t="shared" si="199"/>
        <v>210000</v>
      </c>
      <c r="AT946" s="58">
        <f t="shared" si="203"/>
        <v>210000</v>
      </c>
      <c r="AU946" s="58">
        <f t="shared" si="201"/>
        <v>210000</v>
      </c>
      <c r="AV946" s="59">
        <f t="shared" si="202"/>
        <v>137700</v>
      </c>
      <c r="AW946" s="59">
        <f t="shared" si="207"/>
        <v>137700</v>
      </c>
      <c r="AX946" s="60">
        <f t="shared" si="200"/>
        <v>1.904564315352697</v>
      </c>
      <c r="AY946" s="58"/>
    </row>
    <row r="947" spans="1:51" ht="47.25" x14ac:dyDescent="0.25">
      <c r="A947" s="45">
        <v>134</v>
      </c>
      <c r="B947" s="46" t="s">
        <v>855</v>
      </c>
      <c r="C947" s="47" t="s">
        <v>849</v>
      </c>
      <c r="D947" s="47" t="s">
        <v>467</v>
      </c>
      <c r="E947" s="48" t="s">
        <v>856</v>
      </c>
      <c r="F947" s="49" t="s">
        <v>857</v>
      </c>
      <c r="G947" s="49" t="s">
        <v>857</v>
      </c>
      <c r="H947" s="50" t="s">
        <v>858</v>
      </c>
      <c r="I947" s="46"/>
      <c r="J947" s="46">
        <v>15</v>
      </c>
      <c r="K947" s="49">
        <v>15</v>
      </c>
      <c r="L947" s="49" t="s">
        <v>854</v>
      </c>
      <c r="M947" s="51">
        <v>50000</v>
      </c>
      <c r="N947" s="51">
        <f t="shared" si="204"/>
        <v>17200</v>
      </c>
      <c r="O947" s="51">
        <v>17217.391304347799</v>
      </c>
      <c r="P947" s="51">
        <v>67200</v>
      </c>
      <c r="Q947" s="51">
        <f t="shared" si="205"/>
        <v>22382.608695652136</v>
      </c>
      <c r="R947" s="52">
        <f t="shared" si="206"/>
        <v>72382.608695652132</v>
      </c>
      <c r="S947" s="53">
        <v>72300</v>
      </c>
      <c r="T947" s="54" t="s">
        <v>627</v>
      </c>
      <c r="U947" s="55" t="s">
        <v>471</v>
      </c>
      <c r="V947" s="55" t="s">
        <v>940</v>
      </c>
      <c r="W947" s="55" t="s">
        <v>173</v>
      </c>
      <c r="X947" s="56">
        <v>43294</v>
      </c>
      <c r="Y947" s="57" t="s">
        <v>7684</v>
      </c>
      <c r="Z947" s="57"/>
      <c r="AA947" s="58"/>
      <c r="AB947" s="58"/>
      <c r="AC947" s="58"/>
      <c r="AD947" s="58"/>
      <c r="AE947" s="58"/>
      <c r="AF947" s="58"/>
      <c r="AG947" s="58">
        <v>210000</v>
      </c>
      <c r="AH947" s="58"/>
      <c r="AI947" s="58"/>
      <c r="AJ947" s="58"/>
      <c r="AK947" s="58"/>
      <c r="AL947" s="58"/>
      <c r="AM947" s="58"/>
      <c r="AN947" s="58"/>
      <c r="AO947" s="58"/>
      <c r="AP947" s="58"/>
      <c r="AQ947" s="58"/>
      <c r="AR947" s="59">
        <f t="shared" si="198"/>
        <v>1</v>
      </c>
      <c r="AS947" s="59">
        <f t="shared" si="199"/>
        <v>210000</v>
      </c>
      <c r="AT947" s="58">
        <f t="shared" si="203"/>
        <v>210000</v>
      </c>
      <c r="AU947" s="58">
        <f t="shared" si="201"/>
        <v>210000</v>
      </c>
      <c r="AV947" s="59">
        <f t="shared" si="202"/>
        <v>137700</v>
      </c>
      <c r="AW947" s="59">
        <f t="shared" si="207"/>
        <v>137700</v>
      </c>
      <c r="AX947" s="60">
        <f t="shared" si="200"/>
        <v>1.904564315352697</v>
      </c>
      <c r="AY947" s="58"/>
    </row>
    <row r="948" spans="1:51" ht="31.5" x14ac:dyDescent="0.25">
      <c r="A948" s="45">
        <v>135</v>
      </c>
      <c r="B948" s="46" t="s">
        <v>859</v>
      </c>
      <c r="C948" s="47" t="s">
        <v>860</v>
      </c>
      <c r="D948" s="47" t="s">
        <v>467</v>
      </c>
      <c r="E948" s="48" t="s">
        <v>861</v>
      </c>
      <c r="F948" s="49" t="s">
        <v>7576</v>
      </c>
      <c r="G948" s="49" t="s">
        <v>862</v>
      </c>
      <c r="H948" s="50" t="s">
        <v>863</v>
      </c>
      <c r="I948" s="46"/>
      <c r="J948" s="46">
        <v>17</v>
      </c>
      <c r="K948" s="49">
        <v>17</v>
      </c>
      <c r="L948" s="49" t="s">
        <v>864</v>
      </c>
      <c r="M948" s="51">
        <v>87000</v>
      </c>
      <c r="N948" s="51">
        <f t="shared" si="204"/>
        <v>17000</v>
      </c>
      <c r="O948" s="51">
        <v>17217.391304347799</v>
      </c>
      <c r="P948" s="51">
        <v>104000</v>
      </c>
      <c r="Q948" s="51">
        <f t="shared" si="205"/>
        <v>22382.608695652136</v>
      </c>
      <c r="R948" s="52">
        <f t="shared" si="206"/>
        <v>109382.60869565213</v>
      </c>
      <c r="S948" s="53">
        <v>109300</v>
      </c>
      <c r="T948" s="54">
        <v>0</v>
      </c>
      <c r="U948" s="55" t="s">
        <v>6404</v>
      </c>
      <c r="V948" s="55" t="s">
        <v>6493</v>
      </c>
      <c r="W948" s="55" t="s">
        <v>173</v>
      </c>
      <c r="X948" s="56">
        <v>43294</v>
      </c>
      <c r="Y948" s="57" t="s">
        <v>7684</v>
      </c>
      <c r="Z948" s="57"/>
      <c r="AA948" s="58"/>
      <c r="AB948" s="58"/>
      <c r="AC948" s="58"/>
      <c r="AD948" s="58"/>
      <c r="AE948" s="58"/>
      <c r="AF948" s="58"/>
      <c r="AG948" s="58">
        <v>360000</v>
      </c>
      <c r="AH948" s="58"/>
      <c r="AI948" s="58"/>
      <c r="AJ948" s="58"/>
      <c r="AK948" s="58"/>
      <c r="AL948" s="58"/>
      <c r="AM948" s="58"/>
      <c r="AN948" s="58"/>
      <c r="AO948" s="58"/>
      <c r="AP948" s="58"/>
      <c r="AQ948" s="58"/>
      <c r="AR948" s="59">
        <f t="shared" si="198"/>
        <v>1</v>
      </c>
      <c r="AS948" s="59">
        <f t="shared" si="199"/>
        <v>360000</v>
      </c>
      <c r="AT948" s="58">
        <f t="shared" si="203"/>
        <v>360000</v>
      </c>
      <c r="AU948" s="58">
        <f t="shared" si="201"/>
        <v>360000</v>
      </c>
      <c r="AV948" s="59">
        <f t="shared" si="202"/>
        <v>250700</v>
      </c>
      <c r="AW948" s="59">
        <f t="shared" si="207"/>
        <v>250700</v>
      </c>
      <c r="AX948" s="60">
        <f t="shared" si="200"/>
        <v>2.2936870997255259</v>
      </c>
      <c r="AY948" s="58"/>
    </row>
    <row r="949" spans="1:51" ht="31.5" x14ac:dyDescent="0.25">
      <c r="A949" s="45">
        <v>136</v>
      </c>
      <c r="B949" s="46" t="s">
        <v>865</v>
      </c>
      <c r="C949" s="47" t="s">
        <v>866</v>
      </c>
      <c r="D949" s="47" t="s">
        <v>467</v>
      </c>
      <c r="E949" s="48" t="s">
        <v>867</v>
      </c>
      <c r="F949" s="49" t="s">
        <v>7577</v>
      </c>
      <c r="G949" s="49" t="s">
        <v>868</v>
      </c>
      <c r="H949" s="50" t="s">
        <v>869</v>
      </c>
      <c r="I949" s="46"/>
      <c r="J949" s="46">
        <v>18</v>
      </c>
      <c r="K949" s="49">
        <v>18</v>
      </c>
      <c r="L949" s="49" t="s">
        <v>870</v>
      </c>
      <c r="M949" s="51">
        <v>102000</v>
      </c>
      <c r="N949" s="51">
        <f t="shared" si="204"/>
        <v>17000</v>
      </c>
      <c r="O949" s="51">
        <v>17217.391304347799</v>
      </c>
      <c r="P949" s="51">
        <v>119000</v>
      </c>
      <c r="Q949" s="51">
        <f t="shared" si="205"/>
        <v>22382.608695652136</v>
      </c>
      <c r="R949" s="52">
        <f t="shared" si="206"/>
        <v>124382.60869565213</v>
      </c>
      <c r="S949" s="53">
        <v>124300</v>
      </c>
      <c r="T949" s="54">
        <v>0</v>
      </c>
      <c r="U949" s="55" t="s">
        <v>6404</v>
      </c>
      <c r="V949" s="55" t="s">
        <v>6493</v>
      </c>
      <c r="W949" s="55" t="s">
        <v>173</v>
      </c>
      <c r="X949" s="56">
        <v>43294</v>
      </c>
      <c r="Y949" s="57" t="s">
        <v>7684</v>
      </c>
      <c r="Z949" s="57"/>
      <c r="AA949" s="58"/>
      <c r="AB949" s="58"/>
      <c r="AC949" s="58"/>
      <c r="AD949" s="58"/>
      <c r="AE949" s="58"/>
      <c r="AF949" s="58"/>
      <c r="AG949" s="58">
        <v>360000</v>
      </c>
      <c r="AH949" s="58"/>
      <c r="AI949" s="58"/>
      <c r="AJ949" s="58"/>
      <c r="AK949" s="58"/>
      <c r="AL949" s="58"/>
      <c r="AM949" s="58"/>
      <c r="AN949" s="58"/>
      <c r="AO949" s="58"/>
      <c r="AP949" s="58"/>
      <c r="AQ949" s="58"/>
      <c r="AR949" s="59">
        <f t="shared" si="198"/>
        <v>1</v>
      </c>
      <c r="AS949" s="59">
        <f t="shared" si="199"/>
        <v>360000</v>
      </c>
      <c r="AT949" s="58">
        <f t="shared" si="203"/>
        <v>360000</v>
      </c>
      <c r="AU949" s="58">
        <f t="shared" si="201"/>
        <v>360000</v>
      </c>
      <c r="AV949" s="59">
        <f t="shared" si="202"/>
        <v>235700</v>
      </c>
      <c r="AW949" s="59">
        <f t="shared" si="207"/>
        <v>235700</v>
      </c>
      <c r="AX949" s="60">
        <f t="shared" si="200"/>
        <v>1.8962188254223653</v>
      </c>
      <c r="AY949" s="58"/>
    </row>
    <row r="950" spans="1:51" ht="31.5" x14ac:dyDescent="0.25">
      <c r="A950" s="45">
        <v>137</v>
      </c>
      <c r="B950" s="46" t="s">
        <v>871</v>
      </c>
      <c r="C950" s="47" t="s">
        <v>866</v>
      </c>
      <c r="D950" s="47" t="s">
        <v>467</v>
      </c>
      <c r="E950" s="48" t="s">
        <v>872</v>
      </c>
      <c r="F950" s="49" t="s">
        <v>7578</v>
      </c>
      <c r="G950" s="49" t="s">
        <v>873</v>
      </c>
      <c r="H950" s="50" t="s">
        <v>874</v>
      </c>
      <c r="I950" s="46"/>
      <c r="J950" s="46">
        <v>18</v>
      </c>
      <c r="K950" s="49">
        <v>18</v>
      </c>
      <c r="L950" s="49" t="s">
        <v>870</v>
      </c>
      <c r="M950" s="51">
        <v>102000</v>
      </c>
      <c r="N950" s="51">
        <f t="shared" si="204"/>
        <v>17000</v>
      </c>
      <c r="O950" s="51">
        <v>17217.391304347799</v>
      </c>
      <c r="P950" s="51">
        <v>119000</v>
      </c>
      <c r="Q950" s="51">
        <f t="shared" si="205"/>
        <v>22382.608695652136</v>
      </c>
      <c r="R950" s="52">
        <f t="shared" si="206"/>
        <v>124382.60869565213</v>
      </c>
      <c r="S950" s="53">
        <v>124300</v>
      </c>
      <c r="T950" s="54">
        <v>0</v>
      </c>
      <c r="U950" s="55" t="s">
        <v>6404</v>
      </c>
      <c r="V950" s="55" t="s">
        <v>6493</v>
      </c>
      <c r="W950" s="55" t="s">
        <v>173</v>
      </c>
      <c r="X950" s="56">
        <v>43294</v>
      </c>
      <c r="Y950" s="57" t="s">
        <v>7684</v>
      </c>
      <c r="Z950" s="57"/>
      <c r="AA950" s="58"/>
      <c r="AB950" s="58"/>
      <c r="AC950" s="58"/>
      <c r="AD950" s="58"/>
      <c r="AE950" s="58"/>
      <c r="AF950" s="58"/>
      <c r="AG950" s="58">
        <v>360000</v>
      </c>
      <c r="AH950" s="58"/>
      <c r="AI950" s="58"/>
      <c r="AJ950" s="58"/>
      <c r="AK950" s="58"/>
      <c r="AL950" s="58"/>
      <c r="AM950" s="58"/>
      <c r="AN950" s="58"/>
      <c r="AO950" s="58"/>
      <c r="AP950" s="58"/>
      <c r="AQ950" s="58"/>
      <c r="AR950" s="59">
        <f t="shared" si="198"/>
        <v>1</v>
      </c>
      <c r="AS950" s="59">
        <f t="shared" si="199"/>
        <v>360000</v>
      </c>
      <c r="AT950" s="58">
        <f t="shared" si="203"/>
        <v>360000</v>
      </c>
      <c r="AU950" s="58">
        <f t="shared" si="201"/>
        <v>360000</v>
      </c>
      <c r="AV950" s="59">
        <f t="shared" si="202"/>
        <v>235700</v>
      </c>
      <c r="AW950" s="59">
        <f t="shared" si="207"/>
        <v>235700</v>
      </c>
      <c r="AX950" s="60">
        <f t="shared" si="200"/>
        <v>1.8962188254223653</v>
      </c>
      <c r="AY950" s="58"/>
    </row>
    <row r="951" spans="1:51" ht="31.5" x14ac:dyDescent="0.25">
      <c r="A951" s="45">
        <v>138</v>
      </c>
      <c r="B951" s="46" t="s">
        <v>875</v>
      </c>
      <c r="C951" s="47" t="s">
        <v>876</v>
      </c>
      <c r="D951" s="47" t="s">
        <v>467</v>
      </c>
      <c r="E951" s="48" t="s">
        <v>877</v>
      </c>
      <c r="F951" s="49" t="s">
        <v>7579</v>
      </c>
      <c r="G951" s="49" t="s">
        <v>878</v>
      </c>
      <c r="H951" s="50" t="s">
        <v>879</v>
      </c>
      <c r="I951" s="46"/>
      <c r="J951" s="46">
        <v>19</v>
      </c>
      <c r="K951" s="49">
        <v>19</v>
      </c>
      <c r="L951" s="49" t="s">
        <v>880</v>
      </c>
      <c r="M951" s="51">
        <v>142000</v>
      </c>
      <c r="N951" s="51">
        <f t="shared" si="204"/>
        <v>17000</v>
      </c>
      <c r="O951" s="51">
        <v>17217.391304347799</v>
      </c>
      <c r="P951" s="51">
        <v>159000</v>
      </c>
      <c r="Q951" s="51">
        <f t="shared" si="205"/>
        <v>22382.608695652136</v>
      </c>
      <c r="R951" s="52">
        <f t="shared" si="206"/>
        <v>164382.60869565213</v>
      </c>
      <c r="S951" s="53">
        <v>164300</v>
      </c>
      <c r="T951" s="54">
        <v>0</v>
      </c>
      <c r="U951" s="55" t="s">
        <v>6804</v>
      </c>
      <c r="V951" s="55" t="s">
        <v>6805</v>
      </c>
      <c r="W951" s="55" t="s">
        <v>173</v>
      </c>
      <c r="X951" s="56">
        <v>43294</v>
      </c>
      <c r="Y951" s="57" t="s">
        <v>7684</v>
      </c>
      <c r="Z951" s="57"/>
      <c r="AA951" s="58"/>
      <c r="AB951" s="58"/>
      <c r="AC951" s="58"/>
      <c r="AD951" s="58"/>
      <c r="AE951" s="58"/>
      <c r="AF951" s="58"/>
      <c r="AG951" s="58">
        <v>360000</v>
      </c>
      <c r="AH951" s="58"/>
      <c r="AI951" s="58"/>
      <c r="AJ951" s="58"/>
      <c r="AK951" s="58"/>
      <c r="AL951" s="58"/>
      <c r="AM951" s="58"/>
      <c r="AN951" s="58"/>
      <c r="AO951" s="58"/>
      <c r="AP951" s="58"/>
      <c r="AQ951" s="58"/>
      <c r="AR951" s="59">
        <f t="shared" si="198"/>
        <v>1</v>
      </c>
      <c r="AS951" s="59">
        <f t="shared" si="199"/>
        <v>360000</v>
      </c>
      <c r="AT951" s="58">
        <f t="shared" si="203"/>
        <v>360000</v>
      </c>
      <c r="AU951" s="58">
        <f t="shared" si="201"/>
        <v>360000</v>
      </c>
      <c r="AV951" s="59">
        <f t="shared" si="202"/>
        <v>195700</v>
      </c>
      <c r="AW951" s="59">
        <f t="shared" si="207"/>
        <v>195700</v>
      </c>
      <c r="AX951" s="60">
        <f t="shared" si="200"/>
        <v>1.1911138161898966</v>
      </c>
      <c r="AY951" s="58"/>
    </row>
    <row r="952" spans="1:51" ht="31.5" x14ac:dyDescent="0.25">
      <c r="A952" s="45">
        <v>139</v>
      </c>
      <c r="B952" s="46" t="s">
        <v>881</v>
      </c>
      <c r="C952" s="47" t="s">
        <v>882</v>
      </c>
      <c r="D952" s="47" t="s">
        <v>467</v>
      </c>
      <c r="E952" s="48" t="s">
        <v>883</v>
      </c>
      <c r="F952" s="49" t="s">
        <v>884</v>
      </c>
      <c r="G952" s="49" t="s">
        <v>884</v>
      </c>
      <c r="H952" s="50" t="s">
        <v>885</v>
      </c>
      <c r="I952" s="46" t="s">
        <v>497</v>
      </c>
      <c r="J952" s="46">
        <v>20</v>
      </c>
      <c r="K952" s="49">
        <v>20</v>
      </c>
      <c r="L952" s="49" t="s">
        <v>886</v>
      </c>
      <c r="M952" s="51">
        <v>171000</v>
      </c>
      <c r="N952" s="51">
        <f t="shared" si="204"/>
        <v>84000</v>
      </c>
      <c r="O952" s="51">
        <v>84521.739130434798</v>
      </c>
      <c r="P952" s="51">
        <v>255000</v>
      </c>
      <c r="Q952" s="51">
        <f t="shared" si="205"/>
        <v>109878.26086956525</v>
      </c>
      <c r="R952" s="52">
        <f t="shared" si="206"/>
        <v>280878.26086956525</v>
      </c>
      <c r="S952" s="53">
        <v>280800</v>
      </c>
      <c r="T952" s="54">
        <v>0</v>
      </c>
      <c r="U952" s="55" t="s">
        <v>6404</v>
      </c>
      <c r="V952" s="55" t="s">
        <v>6493</v>
      </c>
      <c r="W952" s="55" t="s">
        <v>173</v>
      </c>
      <c r="X952" s="56">
        <v>43294</v>
      </c>
      <c r="Y952" s="57" t="s">
        <v>7684</v>
      </c>
      <c r="Z952" s="57"/>
      <c r="AA952" s="58"/>
      <c r="AB952" s="58"/>
      <c r="AC952" s="58"/>
      <c r="AD952" s="58"/>
      <c r="AE952" s="58"/>
      <c r="AF952" s="58"/>
      <c r="AG952" s="58"/>
      <c r="AH952" s="58"/>
      <c r="AI952" s="58"/>
      <c r="AJ952" s="58">
        <v>357000</v>
      </c>
      <c r="AK952" s="58"/>
      <c r="AL952" s="58"/>
      <c r="AM952" s="58"/>
      <c r="AN952" s="58"/>
      <c r="AO952" s="58"/>
      <c r="AP952" s="58"/>
      <c r="AQ952" s="58">
        <v>399000</v>
      </c>
      <c r="AR952" s="59">
        <f t="shared" si="198"/>
        <v>2</v>
      </c>
      <c r="AS952" s="59">
        <f t="shared" si="199"/>
        <v>756000</v>
      </c>
      <c r="AT952" s="58">
        <f t="shared" si="203"/>
        <v>378000</v>
      </c>
      <c r="AU952" s="58">
        <f t="shared" si="201"/>
        <v>357000</v>
      </c>
      <c r="AV952" s="59">
        <f t="shared" si="202"/>
        <v>97200</v>
      </c>
      <c r="AW952" s="59">
        <f t="shared" si="207"/>
        <v>76200</v>
      </c>
      <c r="AX952" s="60">
        <f t="shared" si="200"/>
        <v>0.34615384615384626</v>
      </c>
      <c r="AY952" s="58"/>
    </row>
    <row r="953" spans="1:51" ht="31.5" x14ac:dyDescent="0.25">
      <c r="A953" s="45">
        <v>140</v>
      </c>
      <c r="B953" s="46" t="s">
        <v>888</v>
      </c>
      <c r="C953" s="47" t="s">
        <v>882</v>
      </c>
      <c r="D953" s="47" t="s">
        <v>467</v>
      </c>
      <c r="E953" s="48" t="s">
        <v>889</v>
      </c>
      <c r="F953" s="49" t="s">
        <v>890</v>
      </c>
      <c r="G953" s="49" t="s">
        <v>890</v>
      </c>
      <c r="H953" s="50" t="s">
        <v>891</v>
      </c>
      <c r="I953" s="46" t="s">
        <v>499</v>
      </c>
      <c r="J953" s="46">
        <v>20</v>
      </c>
      <c r="K953" s="49">
        <v>20</v>
      </c>
      <c r="L953" s="49" t="s">
        <v>886</v>
      </c>
      <c r="M953" s="51">
        <v>171000</v>
      </c>
      <c r="N953" s="51">
        <f t="shared" si="204"/>
        <v>84000</v>
      </c>
      <c r="O953" s="51">
        <v>84521.739130434798</v>
      </c>
      <c r="P953" s="51">
        <v>255000</v>
      </c>
      <c r="Q953" s="51">
        <f t="shared" si="205"/>
        <v>109878.26086956525</v>
      </c>
      <c r="R953" s="52">
        <f t="shared" si="206"/>
        <v>280878.26086956525</v>
      </c>
      <c r="S953" s="53">
        <v>280800</v>
      </c>
      <c r="T953" s="54" t="s">
        <v>3476</v>
      </c>
      <c r="U953" s="55" t="s">
        <v>198</v>
      </c>
      <c r="V953" s="55" t="s">
        <v>420</v>
      </c>
      <c r="W953" s="55" t="s">
        <v>173</v>
      </c>
      <c r="X953" s="56">
        <v>43294</v>
      </c>
      <c r="Y953" s="57" t="s">
        <v>7684</v>
      </c>
      <c r="Z953" s="57"/>
      <c r="AA953" s="58"/>
      <c r="AB953" s="58"/>
      <c r="AC953" s="58"/>
      <c r="AD953" s="58"/>
      <c r="AE953" s="58"/>
      <c r="AF953" s="58"/>
      <c r="AG953" s="58"/>
      <c r="AH953" s="58"/>
      <c r="AI953" s="58"/>
      <c r="AJ953" s="58"/>
      <c r="AK953" s="58"/>
      <c r="AL953" s="58"/>
      <c r="AM953" s="58"/>
      <c r="AN953" s="58"/>
      <c r="AO953" s="58"/>
      <c r="AP953" s="58"/>
      <c r="AQ953" s="58">
        <v>399000</v>
      </c>
      <c r="AR953" s="59">
        <f t="shared" si="198"/>
        <v>1</v>
      </c>
      <c r="AS953" s="59">
        <f t="shared" si="199"/>
        <v>399000</v>
      </c>
      <c r="AT953" s="58">
        <f t="shared" si="203"/>
        <v>399000</v>
      </c>
      <c r="AU953" s="58">
        <f t="shared" si="201"/>
        <v>399000</v>
      </c>
      <c r="AV953" s="59">
        <f t="shared" si="202"/>
        <v>118200</v>
      </c>
      <c r="AW953" s="59">
        <f t="shared" si="207"/>
        <v>118200</v>
      </c>
      <c r="AX953" s="60">
        <f t="shared" si="200"/>
        <v>0.420940170940171</v>
      </c>
      <c r="AY953" s="58"/>
    </row>
    <row r="954" spans="1:51" ht="31.5" x14ac:dyDescent="0.25">
      <c r="A954" s="45">
        <v>141</v>
      </c>
      <c r="B954" s="46" t="s">
        <v>892</v>
      </c>
      <c r="C954" s="47" t="s">
        <v>893</v>
      </c>
      <c r="D954" s="47" t="s">
        <v>467</v>
      </c>
      <c r="E954" s="48" t="s">
        <v>894</v>
      </c>
      <c r="F954" s="49" t="s">
        <v>7580</v>
      </c>
      <c r="G954" s="49" t="s">
        <v>895</v>
      </c>
      <c r="H954" s="50" t="s">
        <v>896</v>
      </c>
      <c r="I954" s="46" t="s">
        <v>499</v>
      </c>
      <c r="J954" s="46">
        <v>21</v>
      </c>
      <c r="K954" s="49">
        <v>21</v>
      </c>
      <c r="L954" s="49" t="s">
        <v>897</v>
      </c>
      <c r="M954" s="51">
        <v>470000</v>
      </c>
      <c r="N954" s="51">
        <f t="shared" si="204"/>
        <v>84000</v>
      </c>
      <c r="O954" s="51">
        <v>84521.739130434798</v>
      </c>
      <c r="P954" s="51">
        <v>554000</v>
      </c>
      <c r="Q954" s="51">
        <f t="shared" si="205"/>
        <v>109878.26086956525</v>
      </c>
      <c r="R954" s="52">
        <f t="shared" si="206"/>
        <v>579878.26086956519</v>
      </c>
      <c r="S954" s="53">
        <v>579800</v>
      </c>
      <c r="T954" s="54" t="s">
        <v>3476</v>
      </c>
      <c r="U954" s="55" t="s">
        <v>198</v>
      </c>
      <c r="V954" s="55" t="s">
        <v>420</v>
      </c>
      <c r="W954" s="55" t="s">
        <v>173</v>
      </c>
      <c r="X954" s="56">
        <v>43294</v>
      </c>
      <c r="Y954" s="57" t="s">
        <v>7684</v>
      </c>
      <c r="Z954" s="57"/>
      <c r="AA954" s="58"/>
      <c r="AB954" s="58"/>
      <c r="AC954" s="58"/>
      <c r="AD954" s="58"/>
      <c r="AE954" s="58"/>
      <c r="AF954" s="58"/>
      <c r="AG954" s="58">
        <v>890000</v>
      </c>
      <c r="AH954" s="58"/>
      <c r="AI954" s="58"/>
      <c r="AJ954" s="58"/>
      <c r="AK954" s="58"/>
      <c r="AL954" s="58"/>
      <c r="AM954" s="58"/>
      <c r="AN954" s="58"/>
      <c r="AO954" s="58"/>
      <c r="AP954" s="58"/>
      <c r="AQ954" s="58"/>
      <c r="AR954" s="59">
        <f t="shared" si="198"/>
        <v>1</v>
      </c>
      <c r="AS954" s="59">
        <f t="shared" si="199"/>
        <v>890000</v>
      </c>
      <c r="AT954" s="58">
        <f t="shared" si="203"/>
        <v>890000</v>
      </c>
      <c r="AU954" s="58">
        <f t="shared" si="201"/>
        <v>890000</v>
      </c>
      <c r="AV954" s="59">
        <f t="shared" si="202"/>
        <v>310200</v>
      </c>
      <c r="AW954" s="59">
        <f t="shared" si="207"/>
        <v>310200</v>
      </c>
      <c r="AX954" s="60">
        <f t="shared" si="200"/>
        <v>0.53501207312866517</v>
      </c>
      <c r="AY954" s="58"/>
    </row>
    <row r="955" spans="1:51" ht="31.5" x14ac:dyDescent="0.25">
      <c r="A955" s="45">
        <v>142</v>
      </c>
      <c r="B955" s="46" t="s">
        <v>898</v>
      </c>
      <c r="C955" s="47" t="s">
        <v>893</v>
      </c>
      <c r="D955" s="47" t="s">
        <v>467</v>
      </c>
      <c r="E955" s="48" t="s">
        <v>899</v>
      </c>
      <c r="F955" s="49" t="s">
        <v>7581</v>
      </c>
      <c r="G955" s="49" t="s">
        <v>900</v>
      </c>
      <c r="H955" s="50" t="s">
        <v>901</v>
      </c>
      <c r="I955" s="46" t="s">
        <v>497</v>
      </c>
      <c r="J955" s="46">
        <v>21</v>
      </c>
      <c r="K955" s="49">
        <v>21</v>
      </c>
      <c r="L955" s="49" t="s">
        <v>897</v>
      </c>
      <c r="M955" s="51">
        <v>470000</v>
      </c>
      <c r="N955" s="51">
        <f t="shared" si="204"/>
        <v>84000</v>
      </c>
      <c r="O955" s="51">
        <v>84521.739130434798</v>
      </c>
      <c r="P955" s="51">
        <v>554000</v>
      </c>
      <c r="Q955" s="51">
        <f t="shared" si="205"/>
        <v>109878.26086956525</v>
      </c>
      <c r="R955" s="52">
        <f t="shared" si="206"/>
        <v>579878.26086956519</v>
      </c>
      <c r="S955" s="53">
        <v>579800</v>
      </c>
      <c r="T955" s="54" t="s">
        <v>3476</v>
      </c>
      <c r="U955" s="55" t="s">
        <v>26</v>
      </c>
      <c r="V955" s="55" t="s">
        <v>420</v>
      </c>
      <c r="W955" s="55" t="s">
        <v>27</v>
      </c>
      <c r="X955" s="56">
        <v>43294</v>
      </c>
      <c r="Y955" s="57" t="s">
        <v>7684</v>
      </c>
      <c r="Z955" s="57"/>
      <c r="AA955" s="58"/>
      <c r="AB955" s="58"/>
      <c r="AC955" s="58"/>
      <c r="AD955" s="58"/>
      <c r="AE955" s="58"/>
      <c r="AF955" s="58"/>
      <c r="AG955" s="58">
        <v>945000</v>
      </c>
      <c r="AH955" s="58"/>
      <c r="AI955" s="58"/>
      <c r="AJ955" s="58"/>
      <c r="AK955" s="58"/>
      <c r="AL955" s="58"/>
      <c r="AM955" s="58"/>
      <c r="AN955" s="58"/>
      <c r="AO955" s="58"/>
      <c r="AP955" s="58"/>
      <c r="AQ955" s="58"/>
      <c r="AR955" s="59">
        <f t="shared" si="198"/>
        <v>1</v>
      </c>
      <c r="AS955" s="59">
        <f t="shared" si="199"/>
        <v>945000</v>
      </c>
      <c r="AT955" s="58">
        <f t="shared" si="203"/>
        <v>945000</v>
      </c>
      <c r="AU955" s="58">
        <f t="shared" si="201"/>
        <v>945000</v>
      </c>
      <c r="AV955" s="59">
        <f t="shared" si="202"/>
        <v>365200</v>
      </c>
      <c r="AW955" s="59">
        <f t="shared" si="207"/>
        <v>365200</v>
      </c>
      <c r="AX955" s="60">
        <f t="shared" si="200"/>
        <v>0.62987236978268379</v>
      </c>
      <c r="AY955" s="58"/>
    </row>
    <row r="956" spans="1:51" ht="47.25" x14ac:dyDescent="0.25">
      <c r="A956" s="45">
        <v>143</v>
      </c>
      <c r="B956" s="46" t="s">
        <v>902</v>
      </c>
      <c r="C956" s="47" t="s">
        <v>903</v>
      </c>
      <c r="D956" s="47" t="s">
        <v>467</v>
      </c>
      <c r="E956" s="48" t="s">
        <v>904</v>
      </c>
      <c r="F956" s="49" t="s">
        <v>7582</v>
      </c>
      <c r="G956" s="49" t="s">
        <v>905</v>
      </c>
      <c r="H956" s="50" t="s">
        <v>906</v>
      </c>
      <c r="I956" s="46" t="s">
        <v>499</v>
      </c>
      <c r="J956" s="46">
        <v>22</v>
      </c>
      <c r="K956" s="49">
        <v>22</v>
      </c>
      <c r="L956" s="49" t="s">
        <v>907</v>
      </c>
      <c r="M956" s="51">
        <v>460000</v>
      </c>
      <c r="N956" s="51">
        <f t="shared" si="204"/>
        <v>84000</v>
      </c>
      <c r="O956" s="51">
        <v>84521.739130434798</v>
      </c>
      <c r="P956" s="51">
        <v>544000</v>
      </c>
      <c r="Q956" s="51">
        <f t="shared" si="205"/>
        <v>109878.26086956525</v>
      </c>
      <c r="R956" s="52">
        <f t="shared" si="206"/>
        <v>569878.26086956519</v>
      </c>
      <c r="S956" s="53">
        <v>569800</v>
      </c>
      <c r="T956" s="54" t="s">
        <v>5601</v>
      </c>
      <c r="U956" s="55" t="s">
        <v>260</v>
      </c>
      <c r="V956" s="55" t="s">
        <v>420</v>
      </c>
      <c r="W956" s="55" t="s">
        <v>195</v>
      </c>
      <c r="X956" s="56">
        <v>43294</v>
      </c>
      <c r="Y956" s="57" t="s">
        <v>7684</v>
      </c>
      <c r="Z956" s="57"/>
      <c r="AA956" s="58"/>
      <c r="AB956" s="58"/>
      <c r="AC956" s="58"/>
      <c r="AD956" s="58"/>
      <c r="AE956" s="58"/>
      <c r="AF956" s="58"/>
      <c r="AG956" s="58">
        <v>890000</v>
      </c>
      <c r="AH956" s="58"/>
      <c r="AI956" s="58"/>
      <c r="AJ956" s="58">
        <v>634800</v>
      </c>
      <c r="AK956" s="58"/>
      <c r="AL956" s="58"/>
      <c r="AM956" s="58"/>
      <c r="AN956" s="58"/>
      <c r="AO956" s="58"/>
      <c r="AP956" s="58"/>
      <c r="AQ956" s="58"/>
      <c r="AR956" s="59">
        <f t="shared" si="198"/>
        <v>2</v>
      </c>
      <c r="AS956" s="59">
        <f t="shared" si="199"/>
        <v>1524800</v>
      </c>
      <c r="AT956" s="58">
        <f t="shared" si="203"/>
        <v>762400</v>
      </c>
      <c r="AU956" s="58">
        <f t="shared" si="201"/>
        <v>634800</v>
      </c>
      <c r="AV956" s="59">
        <f t="shared" si="202"/>
        <v>192600</v>
      </c>
      <c r="AW956" s="59">
        <f t="shared" si="207"/>
        <v>65000</v>
      </c>
      <c r="AX956" s="60">
        <f t="shared" si="200"/>
        <v>0.3380133380133381</v>
      </c>
      <c r="AY956" s="58"/>
    </row>
    <row r="957" spans="1:51" ht="31.5" x14ac:dyDescent="0.25">
      <c r="A957" s="45">
        <v>144</v>
      </c>
      <c r="B957" s="46" t="s">
        <v>910</v>
      </c>
      <c r="C957" s="47" t="s">
        <v>908</v>
      </c>
      <c r="D957" s="47" t="s">
        <v>467</v>
      </c>
      <c r="E957" s="48" t="s">
        <v>911</v>
      </c>
      <c r="F957" s="49" t="s">
        <v>912</v>
      </c>
      <c r="G957" s="49" t="s">
        <v>912</v>
      </c>
      <c r="H957" s="50" t="s">
        <v>913</v>
      </c>
      <c r="I957" s="46" t="s">
        <v>439</v>
      </c>
      <c r="J957" s="46">
        <v>23</v>
      </c>
      <c r="K957" s="49">
        <v>23</v>
      </c>
      <c r="L957" s="49" t="s">
        <v>909</v>
      </c>
      <c r="M957" s="51">
        <v>137000</v>
      </c>
      <c r="N957" s="51">
        <f t="shared" si="204"/>
        <v>84000</v>
      </c>
      <c r="O957" s="51">
        <v>84521.739130434798</v>
      </c>
      <c r="P957" s="51">
        <v>221000</v>
      </c>
      <c r="Q957" s="51">
        <f t="shared" si="205"/>
        <v>109878.26086956525</v>
      </c>
      <c r="R957" s="52">
        <f t="shared" si="206"/>
        <v>246878.26086956525</v>
      </c>
      <c r="S957" s="53">
        <v>246800</v>
      </c>
      <c r="T957" s="54">
        <v>0</v>
      </c>
      <c r="U957" s="55" t="s">
        <v>6404</v>
      </c>
      <c r="V957" s="55" t="s">
        <v>6493</v>
      </c>
      <c r="W957" s="55" t="s">
        <v>173</v>
      </c>
      <c r="X957" s="56">
        <v>43294</v>
      </c>
      <c r="Y957" s="57" t="s">
        <v>7684</v>
      </c>
      <c r="Z957" s="57"/>
      <c r="AA957" s="58"/>
      <c r="AB957" s="58"/>
      <c r="AC957" s="58"/>
      <c r="AD957" s="58"/>
      <c r="AE957" s="58"/>
      <c r="AF957" s="58"/>
      <c r="AG957" s="58"/>
      <c r="AH957" s="58"/>
      <c r="AI957" s="58"/>
      <c r="AJ957" s="58">
        <v>247200</v>
      </c>
      <c r="AK957" s="58"/>
      <c r="AL957" s="58"/>
      <c r="AM957" s="58"/>
      <c r="AN957" s="58"/>
      <c r="AO957" s="58"/>
      <c r="AP957" s="58"/>
      <c r="AQ957" s="58">
        <v>287000</v>
      </c>
      <c r="AR957" s="59">
        <f t="shared" si="198"/>
        <v>2</v>
      </c>
      <c r="AS957" s="59">
        <f t="shared" si="199"/>
        <v>534200</v>
      </c>
      <c r="AT957" s="58">
        <f t="shared" si="203"/>
        <v>267100</v>
      </c>
      <c r="AU957" s="58">
        <f t="shared" si="201"/>
        <v>247200</v>
      </c>
      <c r="AV957" s="59">
        <f t="shared" si="202"/>
        <v>20300</v>
      </c>
      <c r="AW957" s="59">
        <f t="shared" si="207"/>
        <v>400</v>
      </c>
      <c r="AX957" s="60">
        <f t="shared" si="200"/>
        <v>8.225283630470015E-2</v>
      </c>
      <c r="AY957" s="58"/>
    </row>
    <row r="958" spans="1:51" x14ac:dyDescent="0.25">
      <c r="A958" s="45">
        <v>146</v>
      </c>
      <c r="B958" s="46" t="s">
        <v>920</v>
      </c>
      <c r="C958" s="47" t="s">
        <v>921</v>
      </c>
      <c r="D958" s="47" t="s">
        <v>467</v>
      </c>
      <c r="E958" s="48" t="s">
        <v>922</v>
      </c>
      <c r="F958" s="49" t="s">
        <v>923</v>
      </c>
      <c r="G958" s="49" t="s">
        <v>923</v>
      </c>
      <c r="H958" s="50" t="s">
        <v>924</v>
      </c>
      <c r="I958" s="46" t="s">
        <v>439</v>
      </c>
      <c r="J958" s="46">
        <v>26</v>
      </c>
      <c r="K958" s="49">
        <v>26</v>
      </c>
      <c r="L958" s="49" t="s">
        <v>925</v>
      </c>
      <c r="M958" s="51">
        <v>337000</v>
      </c>
      <c r="N958" s="51">
        <f t="shared" si="204"/>
        <v>84000</v>
      </c>
      <c r="O958" s="51">
        <v>84521.739130434798</v>
      </c>
      <c r="P958" s="51">
        <v>421000</v>
      </c>
      <c r="Q958" s="51">
        <f t="shared" si="205"/>
        <v>109878.26086956525</v>
      </c>
      <c r="R958" s="52">
        <f t="shared" si="206"/>
        <v>446878.26086956525</v>
      </c>
      <c r="S958" s="53">
        <v>446800</v>
      </c>
      <c r="T958" s="54">
        <v>0</v>
      </c>
      <c r="U958" s="55" t="s">
        <v>6404</v>
      </c>
      <c r="V958" s="55" t="s">
        <v>6493</v>
      </c>
      <c r="W958" s="55" t="s">
        <v>173</v>
      </c>
      <c r="X958" s="56">
        <v>43294</v>
      </c>
      <c r="Y958" s="57" t="s">
        <v>7684</v>
      </c>
      <c r="Z958" s="57"/>
      <c r="AA958" s="58"/>
      <c r="AB958" s="58"/>
      <c r="AC958" s="58"/>
      <c r="AD958" s="58"/>
      <c r="AE958" s="58"/>
      <c r="AF958" s="58"/>
      <c r="AG958" s="58"/>
      <c r="AH958" s="58"/>
      <c r="AI958" s="58"/>
      <c r="AJ958" s="58">
        <v>487200</v>
      </c>
      <c r="AK958" s="58"/>
      <c r="AL958" s="58"/>
      <c r="AM958" s="58"/>
      <c r="AN958" s="58"/>
      <c r="AO958" s="58"/>
      <c r="AP958" s="58"/>
      <c r="AQ958" s="58">
        <v>587000</v>
      </c>
      <c r="AR958" s="59">
        <f t="shared" si="198"/>
        <v>2</v>
      </c>
      <c r="AS958" s="59">
        <f t="shared" si="199"/>
        <v>1074200</v>
      </c>
      <c r="AT958" s="58">
        <f t="shared" ref="AT958:AT989" si="208">ROUND(AS958/AR958,-2)</f>
        <v>537100</v>
      </c>
      <c r="AU958" s="58">
        <f t="shared" si="201"/>
        <v>487200</v>
      </c>
      <c r="AV958" s="59">
        <f t="shared" si="202"/>
        <v>90300</v>
      </c>
      <c r="AW958" s="59">
        <f t="shared" si="207"/>
        <v>40400</v>
      </c>
      <c r="AX958" s="60">
        <f t="shared" si="200"/>
        <v>0.20210384959713523</v>
      </c>
      <c r="AY958" s="58"/>
    </row>
    <row r="959" spans="1:51" x14ac:dyDescent="0.25">
      <c r="A959" s="45">
        <v>148</v>
      </c>
      <c r="B959" s="46" t="s">
        <v>932</v>
      </c>
      <c r="C959" s="47" t="s">
        <v>933</v>
      </c>
      <c r="D959" s="47" t="s">
        <v>467</v>
      </c>
      <c r="E959" s="48" t="s">
        <v>934</v>
      </c>
      <c r="F959" s="49" t="s">
        <v>935</v>
      </c>
      <c r="G959" s="49" t="s">
        <v>935</v>
      </c>
      <c r="H959" s="50" t="s">
        <v>936</v>
      </c>
      <c r="I959" s="46" t="s">
        <v>499</v>
      </c>
      <c r="J959" s="46">
        <v>28</v>
      </c>
      <c r="K959" s="49">
        <v>28</v>
      </c>
      <c r="L959" s="49" t="s">
        <v>937</v>
      </c>
      <c r="M959" s="51">
        <v>332000</v>
      </c>
      <c r="N959" s="51">
        <f t="shared" si="204"/>
        <v>84000</v>
      </c>
      <c r="O959" s="51">
        <v>84521.739130434798</v>
      </c>
      <c r="P959" s="51">
        <v>416000</v>
      </c>
      <c r="Q959" s="51">
        <f t="shared" si="205"/>
        <v>109878.26086956525</v>
      </c>
      <c r="R959" s="52">
        <f t="shared" si="206"/>
        <v>441878.26086956525</v>
      </c>
      <c r="S959" s="53">
        <v>441800</v>
      </c>
      <c r="T959" s="54">
        <v>0</v>
      </c>
      <c r="U959" s="55" t="s">
        <v>6804</v>
      </c>
      <c r="V959" s="55" t="s">
        <v>6805</v>
      </c>
      <c r="W959" s="55" t="s">
        <v>173</v>
      </c>
      <c r="X959" s="56">
        <v>43294</v>
      </c>
      <c r="Y959" s="57" t="s">
        <v>7684</v>
      </c>
      <c r="Z959" s="57"/>
      <c r="AA959" s="58"/>
      <c r="AB959" s="58"/>
      <c r="AC959" s="58"/>
      <c r="AD959" s="58"/>
      <c r="AE959" s="58"/>
      <c r="AF959" s="58"/>
      <c r="AG959" s="58"/>
      <c r="AH959" s="58"/>
      <c r="AI959" s="58"/>
      <c r="AJ959" s="58">
        <v>481200</v>
      </c>
      <c r="AK959" s="58"/>
      <c r="AL959" s="58"/>
      <c r="AM959" s="58"/>
      <c r="AN959" s="58"/>
      <c r="AO959" s="58"/>
      <c r="AP959" s="58"/>
      <c r="AQ959" s="58"/>
      <c r="AR959" s="59">
        <f t="shared" si="198"/>
        <v>1</v>
      </c>
      <c r="AS959" s="59">
        <f t="shared" si="199"/>
        <v>481200</v>
      </c>
      <c r="AT959" s="58">
        <f t="shared" si="208"/>
        <v>481200</v>
      </c>
      <c r="AU959" s="58">
        <f t="shared" si="201"/>
        <v>481200</v>
      </c>
      <c r="AV959" s="59">
        <f t="shared" si="202"/>
        <v>39400</v>
      </c>
      <c r="AW959" s="59">
        <f t="shared" si="207"/>
        <v>39400</v>
      </c>
      <c r="AX959" s="60">
        <f t="shared" si="200"/>
        <v>8.9180624717066559E-2</v>
      </c>
      <c r="AY959" s="58"/>
    </row>
    <row r="960" spans="1:51" x14ac:dyDescent="0.25">
      <c r="A960" s="45">
        <v>151</v>
      </c>
      <c r="B960" s="46" t="s">
        <v>945</v>
      </c>
      <c r="C960" s="47" t="s">
        <v>938</v>
      </c>
      <c r="D960" s="47" t="s">
        <v>467</v>
      </c>
      <c r="E960" s="48" t="s">
        <v>632</v>
      </c>
      <c r="F960" s="49" t="s">
        <v>7569</v>
      </c>
      <c r="G960" s="49" t="s">
        <v>946</v>
      </c>
      <c r="H960" s="50" t="s">
        <v>633</v>
      </c>
      <c r="I960" s="46"/>
      <c r="J960" s="46">
        <v>29</v>
      </c>
      <c r="K960" s="49">
        <v>29</v>
      </c>
      <c r="L960" s="49" t="s">
        <v>939</v>
      </c>
      <c r="M960" s="51">
        <v>51591</v>
      </c>
      <c r="N960" s="51">
        <f t="shared" si="204"/>
        <v>16709</v>
      </c>
      <c r="O960" s="51">
        <v>16752.5217391304</v>
      </c>
      <c r="P960" s="51">
        <v>68300</v>
      </c>
      <c r="Q960" s="51">
        <f t="shared" si="205"/>
        <v>21778.278260869516</v>
      </c>
      <c r="R960" s="52">
        <f t="shared" si="206"/>
        <v>73369.278260869512</v>
      </c>
      <c r="S960" s="53">
        <v>73300</v>
      </c>
      <c r="T960" s="54">
        <v>0</v>
      </c>
      <c r="U960" s="55" t="s">
        <v>26</v>
      </c>
      <c r="V960" s="55" t="s">
        <v>420</v>
      </c>
      <c r="W960" s="55" t="s">
        <v>27</v>
      </c>
      <c r="X960" s="56">
        <v>43294</v>
      </c>
      <c r="Y960" s="57" t="s">
        <v>7684</v>
      </c>
      <c r="Z960" s="57"/>
      <c r="AA960" s="58"/>
      <c r="AB960" s="58"/>
      <c r="AC960" s="58"/>
      <c r="AD960" s="58"/>
      <c r="AE960" s="58"/>
      <c r="AF960" s="58"/>
      <c r="AG960" s="58"/>
      <c r="AH960" s="58"/>
      <c r="AI960" s="58"/>
      <c r="AJ960" s="58">
        <v>95700</v>
      </c>
      <c r="AK960" s="58"/>
      <c r="AL960" s="58"/>
      <c r="AM960" s="58"/>
      <c r="AN960" s="58"/>
      <c r="AO960" s="58"/>
      <c r="AP960" s="58"/>
      <c r="AQ960" s="58">
        <v>89000</v>
      </c>
      <c r="AR960" s="59">
        <f t="shared" si="198"/>
        <v>2</v>
      </c>
      <c r="AS960" s="59">
        <f t="shared" si="199"/>
        <v>184700</v>
      </c>
      <c r="AT960" s="58">
        <f t="shared" si="208"/>
        <v>92400</v>
      </c>
      <c r="AU960" s="58">
        <f t="shared" si="201"/>
        <v>89000</v>
      </c>
      <c r="AV960" s="59">
        <f t="shared" si="202"/>
        <v>19100</v>
      </c>
      <c r="AW960" s="59">
        <f t="shared" si="207"/>
        <v>15700</v>
      </c>
      <c r="AX960" s="60">
        <f t="shared" si="200"/>
        <v>0.26057298772169157</v>
      </c>
      <c r="AY960" s="58"/>
    </row>
    <row r="961" spans="1:51" ht="31.5" x14ac:dyDescent="0.25">
      <c r="A961" s="45">
        <v>167</v>
      </c>
      <c r="B961" s="46" t="s">
        <v>977</v>
      </c>
      <c r="C961" s="47" t="s">
        <v>938</v>
      </c>
      <c r="D961" s="47" t="s">
        <v>467</v>
      </c>
      <c r="E961" s="48" t="s">
        <v>728</v>
      </c>
      <c r="F961" s="49" t="s">
        <v>729</v>
      </c>
      <c r="G961" s="49" t="s">
        <v>978</v>
      </c>
      <c r="H961" s="50" t="s">
        <v>730</v>
      </c>
      <c r="I961" s="46"/>
      <c r="J961" s="46">
        <v>29</v>
      </c>
      <c r="K961" s="49">
        <v>29</v>
      </c>
      <c r="L961" s="49" t="s">
        <v>939</v>
      </c>
      <c r="M961" s="51">
        <v>51591</v>
      </c>
      <c r="N961" s="51">
        <f t="shared" si="204"/>
        <v>16709</v>
      </c>
      <c r="O961" s="51">
        <v>16752.5217391304</v>
      </c>
      <c r="P961" s="51">
        <v>68300</v>
      </c>
      <c r="Q961" s="51">
        <f t="shared" si="205"/>
        <v>21778.278260869516</v>
      </c>
      <c r="R961" s="52">
        <f t="shared" si="206"/>
        <v>73369.278260869512</v>
      </c>
      <c r="S961" s="53">
        <v>73300</v>
      </c>
      <c r="T961" s="54" t="s">
        <v>3259</v>
      </c>
      <c r="U961" s="55" t="s">
        <v>26</v>
      </c>
      <c r="V961" s="55" t="s">
        <v>2524</v>
      </c>
      <c r="W961" s="55" t="s">
        <v>27</v>
      </c>
      <c r="X961" s="56">
        <v>43294</v>
      </c>
      <c r="Y961" s="57" t="s">
        <v>7684</v>
      </c>
      <c r="Z961" s="57"/>
      <c r="AA961" s="58">
        <v>120000</v>
      </c>
      <c r="AB961" s="58"/>
      <c r="AC961" s="58"/>
      <c r="AD961" s="58"/>
      <c r="AE961" s="58"/>
      <c r="AF961" s="58"/>
      <c r="AG961" s="58"/>
      <c r="AH961" s="58"/>
      <c r="AI961" s="58"/>
      <c r="AJ961" s="58"/>
      <c r="AK961" s="58"/>
      <c r="AL961" s="58"/>
      <c r="AM961" s="58"/>
      <c r="AN961" s="58"/>
      <c r="AO961" s="58"/>
      <c r="AP961" s="58"/>
      <c r="AQ961" s="58">
        <v>89000</v>
      </c>
      <c r="AR961" s="59">
        <f t="shared" si="198"/>
        <v>2</v>
      </c>
      <c r="AS961" s="59">
        <f t="shared" si="199"/>
        <v>209000</v>
      </c>
      <c r="AT961" s="58">
        <f t="shared" si="208"/>
        <v>104500</v>
      </c>
      <c r="AU961" s="58">
        <f t="shared" si="201"/>
        <v>89000</v>
      </c>
      <c r="AV961" s="59">
        <f t="shared" si="202"/>
        <v>31200</v>
      </c>
      <c r="AW961" s="59">
        <f t="shared" si="207"/>
        <v>15700</v>
      </c>
      <c r="AX961" s="60">
        <f t="shared" si="200"/>
        <v>0.42564802182810357</v>
      </c>
      <c r="AY961" s="58"/>
    </row>
    <row r="962" spans="1:51" ht="31.5" x14ac:dyDescent="0.25">
      <c r="A962" s="45">
        <v>177</v>
      </c>
      <c r="B962" s="46" t="s">
        <v>997</v>
      </c>
      <c r="C962" s="47" t="s">
        <v>938</v>
      </c>
      <c r="D962" s="47" t="s">
        <v>467</v>
      </c>
      <c r="E962" s="48" t="s">
        <v>737</v>
      </c>
      <c r="F962" s="49" t="s">
        <v>738</v>
      </c>
      <c r="G962" s="49" t="s">
        <v>998</v>
      </c>
      <c r="H962" s="50" t="s">
        <v>739</v>
      </c>
      <c r="I962" s="46"/>
      <c r="J962" s="46">
        <v>29</v>
      </c>
      <c r="K962" s="49">
        <v>29</v>
      </c>
      <c r="L962" s="49" t="s">
        <v>939</v>
      </c>
      <c r="M962" s="51">
        <v>51591</v>
      </c>
      <c r="N962" s="51">
        <f t="shared" si="204"/>
        <v>16709</v>
      </c>
      <c r="O962" s="51">
        <v>16752.5217391304</v>
      </c>
      <c r="P962" s="51">
        <v>68300</v>
      </c>
      <c r="Q962" s="51">
        <f t="shared" si="205"/>
        <v>21778.278260869516</v>
      </c>
      <c r="R962" s="52">
        <f t="shared" si="206"/>
        <v>73369.278260869512</v>
      </c>
      <c r="S962" s="53">
        <v>73300</v>
      </c>
      <c r="T962" s="54" t="s">
        <v>3259</v>
      </c>
      <c r="U962" s="55" t="s">
        <v>441</v>
      </c>
      <c r="V962" s="55" t="s">
        <v>2524</v>
      </c>
      <c r="W962" s="55" t="s">
        <v>173</v>
      </c>
      <c r="X962" s="56">
        <v>43294</v>
      </c>
      <c r="Y962" s="57" t="s">
        <v>7684</v>
      </c>
      <c r="Z962" s="57"/>
      <c r="AA962" s="58"/>
      <c r="AB962" s="58">
        <v>120000</v>
      </c>
      <c r="AC962" s="58"/>
      <c r="AD962" s="58"/>
      <c r="AE962" s="58"/>
      <c r="AF962" s="58"/>
      <c r="AG962" s="58"/>
      <c r="AH962" s="58"/>
      <c r="AI962" s="58"/>
      <c r="AJ962" s="58"/>
      <c r="AK962" s="58"/>
      <c r="AL962" s="58"/>
      <c r="AM962" s="58"/>
      <c r="AN962" s="58"/>
      <c r="AO962" s="58"/>
      <c r="AP962" s="58"/>
      <c r="AQ962" s="58">
        <v>89000</v>
      </c>
      <c r="AR962" s="59">
        <f t="shared" si="198"/>
        <v>2</v>
      </c>
      <c r="AS962" s="59">
        <f t="shared" si="199"/>
        <v>209000</v>
      </c>
      <c r="AT962" s="58">
        <f t="shared" si="208"/>
        <v>104500</v>
      </c>
      <c r="AU962" s="58">
        <f t="shared" si="201"/>
        <v>89000</v>
      </c>
      <c r="AV962" s="59">
        <f t="shared" si="202"/>
        <v>31200</v>
      </c>
      <c r="AW962" s="59">
        <f t="shared" si="207"/>
        <v>15700</v>
      </c>
      <c r="AX962" s="60">
        <f t="shared" si="200"/>
        <v>0.42564802182810357</v>
      </c>
      <c r="AY962" s="58"/>
    </row>
    <row r="963" spans="1:51" ht="47.25" x14ac:dyDescent="0.25">
      <c r="A963" s="45">
        <v>207</v>
      </c>
      <c r="B963" s="46" t="s">
        <v>1065</v>
      </c>
      <c r="C963" s="47" t="s">
        <v>1061</v>
      </c>
      <c r="D963" s="47" t="s">
        <v>467</v>
      </c>
      <c r="E963" s="48" t="s">
        <v>770</v>
      </c>
      <c r="F963" s="49" t="s">
        <v>771</v>
      </c>
      <c r="G963" s="49" t="s">
        <v>1066</v>
      </c>
      <c r="H963" s="50" t="s">
        <v>779</v>
      </c>
      <c r="I963" s="46"/>
      <c r="J963" s="46">
        <v>30</v>
      </c>
      <c r="K963" s="49">
        <v>30</v>
      </c>
      <c r="L963" s="49" t="s">
        <v>1062</v>
      </c>
      <c r="M963" s="51">
        <v>83000</v>
      </c>
      <c r="N963" s="51">
        <f t="shared" si="204"/>
        <v>17000</v>
      </c>
      <c r="O963" s="51">
        <v>17217.391304347799</v>
      </c>
      <c r="P963" s="51">
        <v>100000</v>
      </c>
      <c r="Q963" s="51">
        <f t="shared" si="205"/>
        <v>22382.608695652136</v>
      </c>
      <c r="R963" s="52">
        <f t="shared" si="206"/>
        <v>105382.60869565213</v>
      </c>
      <c r="S963" s="53">
        <v>105300</v>
      </c>
      <c r="T963" s="54">
        <v>0</v>
      </c>
      <c r="U963" s="55" t="s">
        <v>6804</v>
      </c>
      <c r="V963" s="55" t="s">
        <v>6805</v>
      </c>
      <c r="W963" s="55" t="s">
        <v>173</v>
      </c>
      <c r="X963" s="56">
        <v>43294</v>
      </c>
      <c r="Y963" s="57" t="s">
        <v>7684</v>
      </c>
      <c r="Z963" s="57"/>
      <c r="AA963" s="58">
        <v>150000</v>
      </c>
      <c r="AB963" s="58"/>
      <c r="AC963" s="58"/>
      <c r="AD963" s="58"/>
      <c r="AE963" s="58"/>
      <c r="AF963" s="58"/>
      <c r="AG963" s="58"/>
      <c r="AH963" s="58"/>
      <c r="AI963" s="58"/>
      <c r="AJ963" s="58"/>
      <c r="AK963" s="58"/>
      <c r="AL963" s="58"/>
      <c r="AM963" s="58"/>
      <c r="AN963" s="58"/>
      <c r="AO963" s="58"/>
      <c r="AP963" s="58"/>
      <c r="AQ963" s="58">
        <v>163000</v>
      </c>
      <c r="AR963" s="59">
        <f t="shared" si="198"/>
        <v>2</v>
      </c>
      <c r="AS963" s="59">
        <f t="shared" si="199"/>
        <v>313000</v>
      </c>
      <c r="AT963" s="58">
        <f t="shared" si="208"/>
        <v>156500</v>
      </c>
      <c r="AU963" s="58">
        <f t="shared" si="201"/>
        <v>150000</v>
      </c>
      <c r="AV963" s="59">
        <f t="shared" si="202"/>
        <v>51200</v>
      </c>
      <c r="AW963" s="59">
        <f t="shared" si="207"/>
        <v>44700</v>
      </c>
      <c r="AX963" s="60">
        <f t="shared" si="200"/>
        <v>0.48622981956315292</v>
      </c>
      <c r="AY963" s="58"/>
    </row>
    <row r="964" spans="1:51" ht="31.5" x14ac:dyDescent="0.25">
      <c r="A964" s="45">
        <v>241</v>
      </c>
      <c r="B964" s="46" t="s">
        <v>1139</v>
      </c>
      <c r="C964" s="47" t="s">
        <v>1140</v>
      </c>
      <c r="D964" s="47" t="s">
        <v>467</v>
      </c>
      <c r="E964" s="48" t="s">
        <v>844</v>
      </c>
      <c r="F964" s="49" t="s">
        <v>845</v>
      </c>
      <c r="G964" s="49" t="s">
        <v>1141</v>
      </c>
      <c r="H964" s="50" t="s">
        <v>846</v>
      </c>
      <c r="I964" s="46"/>
      <c r="J964" s="46">
        <v>32</v>
      </c>
      <c r="K964" s="49">
        <v>32</v>
      </c>
      <c r="L964" s="49" t="s">
        <v>1142</v>
      </c>
      <c r="M964" s="51">
        <v>10431</v>
      </c>
      <c r="N964" s="51">
        <f t="shared" si="204"/>
        <v>10269</v>
      </c>
      <c r="O964" s="51">
        <v>10281.9130434783</v>
      </c>
      <c r="P964" s="51">
        <v>20700</v>
      </c>
      <c r="Q964" s="51">
        <f t="shared" si="205"/>
        <v>13366.48695652179</v>
      </c>
      <c r="R964" s="52">
        <f t="shared" si="206"/>
        <v>23797.486956521789</v>
      </c>
      <c r="S964" s="53">
        <v>23700</v>
      </c>
      <c r="T964" s="54">
        <v>0</v>
      </c>
      <c r="U964" s="55" t="s">
        <v>471</v>
      </c>
      <c r="V964" s="55" t="s">
        <v>1197</v>
      </c>
      <c r="W964" s="55" t="s">
        <v>173</v>
      </c>
      <c r="X964" s="56">
        <v>43294</v>
      </c>
      <c r="Y964" s="57" t="s">
        <v>7684</v>
      </c>
      <c r="Z964" s="57"/>
      <c r="AA964" s="58"/>
      <c r="AB964" s="58"/>
      <c r="AC964" s="58"/>
      <c r="AD964" s="58"/>
      <c r="AE964" s="58"/>
      <c r="AF964" s="58"/>
      <c r="AG964" s="58"/>
      <c r="AH964" s="58"/>
      <c r="AI964" s="58"/>
      <c r="AJ964" s="58">
        <v>22680</v>
      </c>
      <c r="AK964" s="58"/>
      <c r="AL964" s="58"/>
      <c r="AM964" s="58"/>
      <c r="AN964" s="58"/>
      <c r="AO964" s="58"/>
      <c r="AP964" s="58"/>
      <c r="AQ964" s="58">
        <v>62000</v>
      </c>
      <c r="AR964" s="59">
        <f t="shared" ref="AR964:AR1027" si="209">COUNT(AA964:AQ964)</f>
        <v>2</v>
      </c>
      <c r="AS964" s="59">
        <f t="shared" ref="AS964:AS1027" si="210">SUM(AA964:AQ964)</f>
        <v>84680</v>
      </c>
      <c r="AT964" s="58">
        <f t="shared" si="208"/>
        <v>42300</v>
      </c>
      <c r="AU964" s="58">
        <f t="shared" si="201"/>
        <v>22680</v>
      </c>
      <c r="AV964" s="59">
        <f t="shared" si="202"/>
        <v>18600</v>
      </c>
      <c r="AW964" s="59">
        <f t="shared" si="207"/>
        <v>-1020</v>
      </c>
      <c r="AX964" s="60">
        <f t="shared" ref="AX964:AX1027" si="211">AT964/S964-100%</f>
        <v>0.78481012658227844</v>
      </c>
      <c r="AY964" s="58"/>
    </row>
    <row r="965" spans="1:51" ht="31.5" x14ac:dyDescent="0.25">
      <c r="A965" s="45">
        <v>242</v>
      </c>
      <c r="B965" s="46" t="s">
        <v>1143</v>
      </c>
      <c r="C965" s="47" t="s">
        <v>1144</v>
      </c>
      <c r="D965" s="47" t="s">
        <v>467</v>
      </c>
      <c r="E965" s="48" t="s">
        <v>916</v>
      </c>
      <c r="F965" s="49" t="s">
        <v>7583</v>
      </c>
      <c r="G965" s="49" t="s">
        <v>1145</v>
      </c>
      <c r="H965" s="50" t="s">
        <v>918</v>
      </c>
      <c r="I965" s="46" t="s">
        <v>439</v>
      </c>
      <c r="J965" s="46">
        <v>33</v>
      </c>
      <c r="K965" s="49">
        <v>33</v>
      </c>
      <c r="L965" s="49" t="s">
        <v>1146</v>
      </c>
      <c r="M965" s="51">
        <v>342000</v>
      </c>
      <c r="N965" s="51">
        <f t="shared" si="204"/>
        <v>84000</v>
      </c>
      <c r="O965" s="51">
        <v>84521.739130434798</v>
      </c>
      <c r="P965" s="51">
        <v>426000</v>
      </c>
      <c r="Q965" s="51">
        <f t="shared" si="205"/>
        <v>109878.26086956525</v>
      </c>
      <c r="R965" s="52">
        <f t="shared" si="206"/>
        <v>451878.26086956525</v>
      </c>
      <c r="S965" s="53">
        <v>451800</v>
      </c>
      <c r="T965" s="54">
        <v>0</v>
      </c>
      <c r="U965" s="55" t="s">
        <v>471</v>
      </c>
      <c r="V965" s="55" t="s">
        <v>1197</v>
      </c>
      <c r="W965" s="55" t="s">
        <v>173</v>
      </c>
      <c r="X965" s="56">
        <v>43294</v>
      </c>
      <c r="Y965" s="57" t="s">
        <v>7684</v>
      </c>
      <c r="Z965" s="57"/>
      <c r="AA965" s="58"/>
      <c r="AB965" s="58"/>
      <c r="AC965" s="58"/>
      <c r="AD965" s="58"/>
      <c r="AE965" s="58"/>
      <c r="AF965" s="58"/>
      <c r="AG965" s="58"/>
      <c r="AH965" s="58"/>
      <c r="AI965" s="58"/>
      <c r="AJ965" s="58">
        <v>561000</v>
      </c>
      <c r="AK965" s="58"/>
      <c r="AL965" s="58"/>
      <c r="AM965" s="58"/>
      <c r="AN965" s="58"/>
      <c r="AO965" s="58"/>
      <c r="AP965" s="58"/>
      <c r="AQ965" s="58">
        <v>618000</v>
      </c>
      <c r="AR965" s="59">
        <f t="shared" si="209"/>
        <v>2</v>
      </c>
      <c r="AS965" s="59">
        <f t="shared" si="210"/>
        <v>1179000</v>
      </c>
      <c r="AT965" s="58">
        <f t="shared" si="208"/>
        <v>589500</v>
      </c>
      <c r="AU965" s="58">
        <f t="shared" si="201"/>
        <v>561000</v>
      </c>
      <c r="AV965" s="59">
        <f t="shared" si="202"/>
        <v>137700</v>
      </c>
      <c r="AW965" s="59">
        <f t="shared" si="207"/>
        <v>109200</v>
      </c>
      <c r="AX965" s="60">
        <f t="shared" si="211"/>
        <v>0.30478087649402386</v>
      </c>
      <c r="AY965" s="58"/>
    </row>
    <row r="966" spans="1:51" ht="31.5" x14ac:dyDescent="0.25">
      <c r="A966" s="45">
        <v>243</v>
      </c>
      <c r="B966" s="46" t="s">
        <v>1147</v>
      </c>
      <c r="C966" s="47" t="s">
        <v>1148</v>
      </c>
      <c r="D966" s="47" t="s">
        <v>467</v>
      </c>
      <c r="E966" s="48" t="s">
        <v>894</v>
      </c>
      <c r="F966" s="49" t="s">
        <v>7580</v>
      </c>
      <c r="G966" s="49" t="s">
        <v>1149</v>
      </c>
      <c r="H966" s="50" t="s">
        <v>896</v>
      </c>
      <c r="I966" s="46" t="s">
        <v>499</v>
      </c>
      <c r="J966" s="46">
        <v>34</v>
      </c>
      <c r="K966" s="49">
        <v>34</v>
      </c>
      <c r="L966" s="49" t="s">
        <v>1150</v>
      </c>
      <c r="M966" s="51">
        <v>540000</v>
      </c>
      <c r="N966" s="51">
        <f t="shared" si="204"/>
        <v>84000</v>
      </c>
      <c r="O966" s="51">
        <v>84521.739130434798</v>
      </c>
      <c r="P966" s="51">
        <v>624000</v>
      </c>
      <c r="Q966" s="51">
        <f t="shared" si="205"/>
        <v>109878.26086956525</v>
      </c>
      <c r="R966" s="52">
        <f t="shared" si="206"/>
        <v>649878.26086956519</v>
      </c>
      <c r="S966" s="53">
        <v>649800</v>
      </c>
      <c r="T966" s="54">
        <v>0</v>
      </c>
      <c r="U966" s="55" t="s">
        <v>471</v>
      </c>
      <c r="V966" s="55" t="s">
        <v>1197</v>
      </c>
      <c r="W966" s="55" t="s">
        <v>173</v>
      </c>
      <c r="X966" s="56">
        <v>43294</v>
      </c>
      <c r="Y966" s="57" t="s">
        <v>7684</v>
      </c>
      <c r="Z966" s="57"/>
      <c r="AA966" s="58"/>
      <c r="AB966" s="58"/>
      <c r="AC966" s="58"/>
      <c r="AD966" s="58"/>
      <c r="AE966" s="58"/>
      <c r="AF966" s="58"/>
      <c r="AG966" s="58"/>
      <c r="AH966" s="58"/>
      <c r="AI966" s="58"/>
      <c r="AJ966" s="58">
        <v>804000</v>
      </c>
      <c r="AK966" s="58"/>
      <c r="AL966" s="58"/>
      <c r="AM966" s="58"/>
      <c r="AN966" s="58"/>
      <c r="AO966" s="58"/>
      <c r="AP966" s="58"/>
      <c r="AQ966" s="58">
        <v>924000</v>
      </c>
      <c r="AR966" s="59">
        <f t="shared" si="209"/>
        <v>2</v>
      </c>
      <c r="AS966" s="59">
        <f t="shared" si="210"/>
        <v>1728000</v>
      </c>
      <c r="AT966" s="58">
        <f t="shared" si="208"/>
        <v>864000</v>
      </c>
      <c r="AU966" s="58">
        <f t="shared" ref="AU966:AU1029" si="212">MIN(AA966:AQ966)</f>
        <v>804000</v>
      </c>
      <c r="AV966" s="59">
        <f t="shared" ref="AV966:AV1029" si="213">AT966-S966</f>
        <v>214200</v>
      </c>
      <c r="AW966" s="59">
        <f t="shared" si="207"/>
        <v>154200</v>
      </c>
      <c r="AX966" s="60">
        <f t="shared" si="211"/>
        <v>0.32963988919667586</v>
      </c>
      <c r="AY966" s="58"/>
    </row>
    <row r="967" spans="1:51" ht="31.5" x14ac:dyDescent="0.25">
      <c r="A967" s="45">
        <v>244</v>
      </c>
      <c r="B967" s="46" t="s">
        <v>1151</v>
      </c>
      <c r="C967" s="47" t="s">
        <v>1148</v>
      </c>
      <c r="D967" s="47" t="s">
        <v>467</v>
      </c>
      <c r="E967" s="48" t="s">
        <v>899</v>
      </c>
      <c r="F967" s="49" t="s">
        <v>7581</v>
      </c>
      <c r="G967" s="49" t="s">
        <v>1152</v>
      </c>
      <c r="H967" s="50" t="s">
        <v>901</v>
      </c>
      <c r="I967" s="46" t="s">
        <v>497</v>
      </c>
      <c r="J967" s="46">
        <v>34</v>
      </c>
      <c r="K967" s="49">
        <v>34</v>
      </c>
      <c r="L967" s="49" t="s">
        <v>1150</v>
      </c>
      <c r="M967" s="51">
        <v>540000</v>
      </c>
      <c r="N967" s="51">
        <f t="shared" si="204"/>
        <v>84000</v>
      </c>
      <c r="O967" s="51">
        <v>84521.739130434798</v>
      </c>
      <c r="P967" s="51">
        <v>624000</v>
      </c>
      <c r="Q967" s="51">
        <f t="shared" si="205"/>
        <v>109878.26086956525</v>
      </c>
      <c r="R967" s="52">
        <f t="shared" si="206"/>
        <v>649878.26086956519</v>
      </c>
      <c r="S967" s="53">
        <v>649800</v>
      </c>
      <c r="T967" s="54">
        <v>0</v>
      </c>
      <c r="U967" s="55" t="s">
        <v>471</v>
      </c>
      <c r="V967" s="55" t="s">
        <v>1197</v>
      </c>
      <c r="W967" s="55" t="s">
        <v>173</v>
      </c>
      <c r="X967" s="56">
        <v>43294</v>
      </c>
      <c r="Y967" s="57" t="s">
        <v>7684</v>
      </c>
      <c r="Z967" s="57"/>
      <c r="AA967" s="58"/>
      <c r="AB967" s="58"/>
      <c r="AC967" s="58"/>
      <c r="AD967" s="58"/>
      <c r="AE967" s="58"/>
      <c r="AF967" s="58"/>
      <c r="AG967" s="58"/>
      <c r="AH967" s="58"/>
      <c r="AI967" s="58"/>
      <c r="AJ967" s="58">
        <v>804000</v>
      </c>
      <c r="AK967" s="58"/>
      <c r="AL967" s="58"/>
      <c r="AM967" s="58"/>
      <c r="AN967" s="58"/>
      <c r="AO967" s="58"/>
      <c r="AP967" s="58"/>
      <c r="AQ967" s="58">
        <v>924000</v>
      </c>
      <c r="AR967" s="59">
        <f t="shared" si="209"/>
        <v>2</v>
      </c>
      <c r="AS967" s="59">
        <f t="shared" si="210"/>
        <v>1728000</v>
      </c>
      <c r="AT967" s="58">
        <f t="shared" si="208"/>
        <v>864000</v>
      </c>
      <c r="AU967" s="58">
        <f t="shared" si="212"/>
        <v>804000</v>
      </c>
      <c r="AV967" s="59">
        <f t="shared" si="213"/>
        <v>214200</v>
      </c>
      <c r="AW967" s="59">
        <f t="shared" si="207"/>
        <v>154200</v>
      </c>
      <c r="AX967" s="60">
        <f t="shared" si="211"/>
        <v>0.32963988919667586</v>
      </c>
      <c r="AY967" s="58"/>
    </row>
    <row r="968" spans="1:51" ht="31.5" x14ac:dyDescent="0.25">
      <c r="A968" s="45">
        <v>245</v>
      </c>
      <c r="B968" s="46" t="s">
        <v>1153</v>
      </c>
      <c r="C968" s="47" t="s">
        <v>1154</v>
      </c>
      <c r="D968" s="47" t="s">
        <v>467</v>
      </c>
      <c r="E968" s="48" t="s">
        <v>1155</v>
      </c>
      <c r="F968" s="49" t="s">
        <v>1156</v>
      </c>
      <c r="G968" s="49" t="s">
        <v>1156</v>
      </c>
      <c r="H968" s="50" t="s">
        <v>1157</v>
      </c>
      <c r="I968" s="46" t="s">
        <v>439</v>
      </c>
      <c r="J968" s="46">
        <v>35</v>
      </c>
      <c r="K968" s="49">
        <v>35</v>
      </c>
      <c r="L968" s="49" t="s">
        <v>1158</v>
      </c>
      <c r="M968" s="51">
        <v>495000</v>
      </c>
      <c r="N968" s="51">
        <f t="shared" si="204"/>
        <v>84000</v>
      </c>
      <c r="O968" s="51">
        <v>84521.739130434798</v>
      </c>
      <c r="P968" s="51">
        <v>579000</v>
      </c>
      <c r="Q968" s="51">
        <f t="shared" si="205"/>
        <v>109878.26086956525</v>
      </c>
      <c r="R968" s="52">
        <f t="shared" si="206"/>
        <v>604878.26086956519</v>
      </c>
      <c r="S968" s="53">
        <v>604800</v>
      </c>
      <c r="T968" s="54">
        <v>0</v>
      </c>
      <c r="U968" s="55" t="s">
        <v>471</v>
      </c>
      <c r="V968" s="55" t="s">
        <v>1197</v>
      </c>
      <c r="W968" s="55" t="s">
        <v>173</v>
      </c>
      <c r="X968" s="56">
        <v>43294</v>
      </c>
      <c r="Y968" s="57" t="s">
        <v>7684</v>
      </c>
      <c r="Z968" s="57"/>
      <c r="AA968" s="58"/>
      <c r="AB968" s="58"/>
      <c r="AC968" s="58"/>
      <c r="AD968" s="58"/>
      <c r="AE968" s="58"/>
      <c r="AF968" s="58"/>
      <c r="AG968" s="58"/>
      <c r="AH968" s="58"/>
      <c r="AI968" s="58"/>
      <c r="AJ968" s="58">
        <v>676800</v>
      </c>
      <c r="AK968" s="58"/>
      <c r="AL968" s="58"/>
      <c r="AM968" s="58"/>
      <c r="AN968" s="58"/>
      <c r="AO968" s="58"/>
      <c r="AP968" s="58"/>
      <c r="AQ968" s="58">
        <v>830000</v>
      </c>
      <c r="AR968" s="59">
        <f t="shared" si="209"/>
        <v>2</v>
      </c>
      <c r="AS968" s="59">
        <f t="shared" si="210"/>
        <v>1506800</v>
      </c>
      <c r="AT968" s="58">
        <f t="shared" si="208"/>
        <v>753400</v>
      </c>
      <c r="AU968" s="58">
        <f t="shared" si="212"/>
        <v>676800</v>
      </c>
      <c r="AV968" s="59">
        <f t="shared" si="213"/>
        <v>148600</v>
      </c>
      <c r="AW968" s="59">
        <f t="shared" si="207"/>
        <v>72000</v>
      </c>
      <c r="AX968" s="60">
        <f t="shared" si="211"/>
        <v>0.24570105820105814</v>
      </c>
      <c r="AY968" s="58"/>
    </row>
    <row r="969" spans="1:51" ht="31.5" x14ac:dyDescent="0.25">
      <c r="A969" s="45">
        <v>246</v>
      </c>
      <c r="B969" s="46" t="s">
        <v>1159</v>
      </c>
      <c r="C969" s="47" t="s">
        <v>1154</v>
      </c>
      <c r="D969" s="47" t="s">
        <v>467</v>
      </c>
      <c r="E969" s="48" t="s">
        <v>904</v>
      </c>
      <c r="F969" s="49" t="s">
        <v>7582</v>
      </c>
      <c r="G969" s="49" t="s">
        <v>1160</v>
      </c>
      <c r="H969" s="50" t="s">
        <v>906</v>
      </c>
      <c r="I969" s="46" t="s">
        <v>499</v>
      </c>
      <c r="J969" s="46">
        <v>35</v>
      </c>
      <c r="K969" s="49">
        <v>35</v>
      </c>
      <c r="L969" s="49" t="s">
        <v>1158</v>
      </c>
      <c r="M969" s="51">
        <v>495000</v>
      </c>
      <c r="N969" s="51">
        <f t="shared" si="204"/>
        <v>84000</v>
      </c>
      <c r="O969" s="51">
        <v>84521.739130434798</v>
      </c>
      <c r="P969" s="51">
        <v>579000</v>
      </c>
      <c r="Q969" s="51">
        <f t="shared" si="205"/>
        <v>109878.26086956525</v>
      </c>
      <c r="R969" s="52">
        <f t="shared" si="206"/>
        <v>604878.26086956519</v>
      </c>
      <c r="S969" s="53">
        <v>604800</v>
      </c>
      <c r="T969" s="54">
        <v>0</v>
      </c>
      <c r="U969" s="55" t="s">
        <v>471</v>
      </c>
      <c r="V969" s="55" t="s">
        <v>1197</v>
      </c>
      <c r="W969" s="55" t="s">
        <v>173</v>
      </c>
      <c r="X969" s="56">
        <v>43294</v>
      </c>
      <c r="Y969" s="57" t="s">
        <v>7684</v>
      </c>
      <c r="Z969" s="57"/>
      <c r="AA969" s="58"/>
      <c r="AB969" s="58"/>
      <c r="AC969" s="58"/>
      <c r="AD969" s="58"/>
      <c r="AE969" s="58"/>
      <c r="AF969" s="58"/>
      <c r="AG969" s="58"/>
      <c r="AH969" s="58"/>
      <c r="AI969" s="58"/>
      <c r="AJ969" s="58">
        <v>676800</v>
      </c>
      <c r="AK969" s="58"/>
      <c r="AL969" s="58"/>
      <c r="AM969" s="58"/>
      <c r="AN969" s="58"/>
      <c r="AO969" s="58"/>
      <c r="AP969" s="58"/>
      <c r="AQ969" s="58">
        <v>830000</v>
      </c>
      <c r="AR969" s="59">
        <f t="shared" si="209"/>
        <v>2</v>
      </c>
      <c r="AS969" s="59">
        <f t="shared" si="210"/>
        <v>1506800</v>
      </c>
      <c r="AT969" s="58">
        <f t="shared" si="208"/>
        <v>753400</v>
      </c>
      <c r="AU969" s="58">
        <f t="shared" si="212"/>
        <v>676800</v>
      </c>
      <c r="AV969" s="59">
        <f t="shared" si="213"/>
        <v>148600</v>
      </c>
      <c r="AW969" s="59">
        <f t="shared" si="207"/>
        <v>72000</v>
      </c>
      <c r="AX969" s="60">
        <f t="shared" si="211"/>
        <v>0.24570105820105814</v>
      </c>
      <c r="AY969" s="58"/>
    </row>
    <row r="970" spans="1:51" ht="31.5" x14ac:dyDescent="0.25">
      <c r="A970" s="45">
        <v>247</v>
      </c>
      <c r="B970" s="46" t="s">
        <v>1161</v>
      </c>
      <c r="C970" s="47" t="s">
        <v>1162</v>
      </c>
      <c r="D970" s="47" t="s">
        <v>467</v>
      </c>
      <c r="E970" s="48" t="s">
        <v>861</v>
      </c>
      <c r="F970" s="49" t="s">
        <v>7576</v>
      </c>
      <c r="G970" s="49" t="s">
        <v>1163</v>
      </c>
      <c r="H970" s="50" t="s">
        <v>863</v>
      </c>
      <c r="I970" s="46"/>
      <c r="J970" s="46">
        <v>36</v>
      </c>
      <c r="K970" s="49">
        <v>36</v>
      </c>
      <c r="L970" s="49" t="s">
        <v>1164</v>
      </c>
      <c r="M970" s="51">
        <v>155000</v>
      </c>
      <c r="N970" s="51">
        <f t="shared" si="204"/>
        <v>84000</v>
      </c>
      <c r="O970" s="51">
        <v>84521.739130434798</v>
      </c>
      <c r="P970" s="51">
        <v>239000</v>
      </c>
      <c r="Q970" s="51">
        <f t="shared" si="205"/>
        <v>109878.26086956525</v>
      </c>
      <c r="R970" s="52">
        <f t="shared" si="206"/>
        <v>264878.26086956525</v>
      </c>
      <c r="S970" s="53">
        <v>264800</v>
      </c>
      <c r="T970" s="54">
        <v>0</v>
      </c>
      <c r="U970" s="55" t="s">
        <v>471</v>
      </c>
      <c r="V970" s="55" t="s">
        <v>1197</v>
      </c>
      <c r="W970" s="55" t="s">
        <v>173</v>
      </c>
      <c r="X970" s="56">
        <v>43294</v>
      </c>
      <c r="Y970" s="57" t="s">
        <v>7684</v>
      </c>
      <c r="Z970" s="57"/>
      <c r="AA970" s="58"/>
      <c r="AB970" s="58"/>
      <c r="AC970" s="58"/>
      <c r="AD970" s="58"/>
      <c r="AE970" s="58"/>
      <c r="AF970" s="58"/>
      <c r="AG970" s="58"/>
      <c r="AH970" s="58"/>
      <c r="AI970" s="58"/>
      <c r="AJ970" s="58">
        <v>309000</v>
      </c>
      <c r="AK970" s="58"/>
      <c r="AL970" s="58"/>
      <c r="AM970" s="58"/>
      <c r="AN970" s="58"/>
      <c r="AO970" s="58"/>
      <c r="AP970" s="58"/>
      <c r="AQ970" s="58">
        <v>363000</v>
      </c>
      <c r="AR970" s="59">
        <f t="shared" si="209"/>
        <v>2</v>
      </c>
      <c r="AS970" s="59">
        <f t="shared" si="210"/>
        <v>672000</v>
      </c>
      <c r="AT970" s="58">
        <f t="shared" si="208"/>
        <v>336000</v>
      </c>
      <c r="AU970" s="58">
        <f t="shared" si="212"/>
        <v>309000</v>
      </c>
      <c r="AV970" s="59">
        <f t="shared" si="213"/>
        <v>71200</v>
      </c>
      <c r="AW970" s="59">
        <f t="shared" si="207"/>
        <v>44200</v>
      </c>
      <c r="AX970" s="60">
        <f t="shared" si="211"/>
        <v>0.2688821752265862</v>
      </c>
      <c r="AY970" s="58"/>
    </row>
    <row r="971" spans="1:51" ht="31.5" x14ac:dyDescent="0.25">
      <c r="A971" s="45">
        <v>248</v>
      </c>
      <c r="B971" s="46" t="s">
        <v>1165</v>
      </c>
      <c r="C971" s="47" t="s">
        <v>1166</v>
      </c>
      <c r="D971" s="47" t="s">
        <v>467</v>
      </c>
      <c r="E971" s="48" t="s">
        <v>867</v>
      </c>
      <c r="F971" s="49" t="s">
        <v>7577</v>
      </c>
      <c r="G971" s="49" t="s">
        <v>1167</v>
      </c>
      <c r="H971" s="50" t="s">
        <v>869</v>
      </c>
      <c r="I971" s="46"/>
      <c r="J971" s="46">
        <v>37</v>
      </c>
      <c r="K971" s="49">
        <v>37</v>
      </c>
      <c r="L971" s="49" t="s">
        <v>1168</v>
      </c>
      <c r="M971" s="51">
        <v>155000</v>
      </c>
      <c r="N971" s="51">
        <f t="shared" si="204"/>
        <v>84000</v>
      </c>
      <c r="O971" s="51">
        <v>84521.739130434798</v>
      </c>
      <c r="P971" s="51">
        <v>239000</v>
      </c>
      <c r="Q971" s="51">
        <f t="shared" si="205"/>
        <v>109878.26086956525</v>
      </c>
      <c r="R971" s="52">
        <f t="shared" si="206"/>
        <v>264878.26086956525</v>
      </c>
      <c r="S971" s="53">
        <v>264800</v>
      </c>
      <c r="T971" s="54">
        <v>0</v>
      </c>
      <c r="U971" s="55" t="s">
        <v>471</v>
      </c>
      <c r="V971" s="55" t="s">
        <v>1197</v>
      </c>
      <c r="W971" s="55" t="s">
        <v>173</v>
      </c>
      <c r="X971" s="56">
        <v>43294</v>
      </c>
      <c r="Y971" s="57" t="s">
        <v>7684</v>
      </c>
      <c r="Z971" s="57"/>
      <c r="AA971" s="58"/>
      <c r="AB971" s="58"/>
      <c r="AC971" s="58"/>
      <c r="AD971" s="58"/>
      <c r="AE971" s="58"/>
      <c r="AF971" s="58"/>
      <c r="AG971" s="58"/>
      <c r="AH971" s="58"/>
      <c r="AI971" s="58"/>
      <c r="AJ971" s="58"/>
      <c r="AK971" s="58"/>
      <c r="AL971" s="58"/>
      <c r="AM971" s="58"/>
      <c r="AN971" s="58"/>
      <c r="AO971" s="58"/>
      <c r="AP971" s="58"/>
      <c r="AQ971" s="58">
        <v>407000</v>
      </c>
      <c r="AR971" s="59">
        <f t="shared" si="209"/>
        <v>1</v>
      </c>
      <c r="AS971" s="59">
        <f t="shared" si="210"/>
        <v>407000</v>
      </c>
      <c r="AT971" s="58">
        <f t="shared" si="208"/>
        <v>407000</v>
      </c>
      <c r="AU971" s="58">
        <f t="shared" si="212"/>
        <v>407000</v>
      </c>
      <c r="AV971" s="59">
        <f t="shared" si="213"/>
        <v>142200</v>
      </c>
      <c r="AW971" s="59">
        <f t="shared" si="207"/>
        <v>142200</v>
      </c>
      <c r="AX971" s="60">
        <f t="shared" si="211"/>
        <v>0.5370090634441087</v>
      </c>
      <c r="AY971" s="58"/>
    </row>
    <row r="972" spans="1:51" ht="31.5" x14ac:dyDescent="0.25">
      <c r="A972" s="45">
        <v>249</v>
      </c>
      <c r="B972" s="46" t="s">
        <v>1169</v>
      </c>
      <c r="C972" s="47" t="s">
        <v>1166</v>
      </c>
      <c r="D972" s="47" t="s">
        <v>467</v>
      </c>
      <c r="E972" s="48" t="s">
        <v>872</v>
      </c>
      <c r="F972" s="49" t="s">
        <v>7578</v>
      </c>
      <c r="G972" s="49" t="s">
        <v>1170</v>
      </c>
      <c r="H972" s="50" t="s">
        <v>874</v>
      </c>
      <c r="I972" s="46"/>
      <c r="J972" s="46">
        <v>37</v>
      </c>
      <c r="K972" s="49">
        <v>37</v>
      </c>
      <c r="L972" s="49" t="s">
        <v>1168</v>
      </c>
      <c r="M972" s="51">
        <v>155000</v>
      </c>
      <c r="N972" s="51">
        <f t="shared" si="204"/>
        <v>84000</v>
      </c>
      <c r="O972" s="51">
        <v>84521.739130434798</v>
      </c>
      <c r="P972" s="51">
        <v>239000</v>
      </c>
      <c r="Q972" s="51">
        <f t="shared" si="205"/>
        <v>109878.26086956525</v>
      </c>
      <c r="R972" s="52">
        <f t="shared" si="206"/>
        <v>264878.26086956525</v>
      </c>
      <c r="S972" s="53">
        <v>264800</v>
      </c>
      <c r="T972" s="54">
        <v>0</v>
      </c>
      <c r="U972" s="55" t="s">
        <v>471</v>
      </c>
      <c r="V972" s="55" t="s">
        <v>1197</v>
      </c>
      <c r="W972" s="55" t="s">
        <v>173</v>
      </c>
      <c r="X972" s="56">
        <v>43294</v>
      </c>
      <c r="Y972" s="57" t="s">
        <v>7684</v>
      </c>
      <c r="Z972" s="57"/>
      <c r="AA972" s="58"/>
      <c r="AB972" s="58"/>
      <c r="AC972" s="58"/>
      <c r="AD972" s="58"/>
      <c r="AE972" s="58"/>
      <c r="AF972" s="58"/>
      <c r="AG972" s="58"/>
      <c r="AH972" s="58"/>
      <c r="AI972" s="58"/>
      <c r="AJ972" s="58">
        <v>334600</v>
      </c>
      <c r="AK972" s="58"/>
      <c r="AL972" s="58"/>
      <c r="AM972" s="58"/>
      <c r="AN972" s="58"/>
      <c r="AO972" s="58"/>
      <c r="AP972" s="58"/>
      <c r="AQ972" s="58">
        <v>407000</v>
      </c>
      <c r="AR972" s="59">
        <f t="shared" si="209"/>
        <v>2</v>
      </c>
      <c r="AS972" s="59">
        <f t="shared" si="210"/>
        <v>741600</v>
      </c>
      <c r="AT972" s="58">
        <f t="shared" si="208"/>
        <v>370800</v>
      </c>
      <c r="AU972" s="58">
        <f t="shared" si="212"/>
        <v>334600</v>
      </c>
      <c r="AV972" s="59">
        <f t="shared" si="213"/>
        <v>106000</v>
      </c>
      <c r="AW972" s="59">
        <f t="shared" si="207"/>
        <v>69800</v>
      </c>
      <c r="AX972" s="60">
        <f t="shared" si="211"/>
        <v>0.40030211480362543</v>
      </c>
      <c r="AY972" s="58"/>
    </row>
    <row r="973" spans="1:51" ht="31.5" x14ac:dyDescent="0.25">
      <c r="A973" s="45">
        <v>250</v>
      </c>
      <c r="B973" s="46" t="s">
        <v>1171</v>
      </c>
      <c r="C973" s="47" t="s">
        <v>1172</v>
      </c>
      <c r="D973" s="47" t="s">
        <v>467</v>
      </c>
      <c r="E973" s="48" t="s">
        <v>877</v>
      </c>
      <c r="F973" s="49" t="s">
        <v>7579</v>
      </c>
      <c r="G973" s="49" t="s">
        <v>1173</v>
      </c>
      <c r="H973" s="50" t="s">
        <v>879</v>
      </c>
      <c r="I973" s="46"/>
      <c r="J973" s="46">
        <v>38</v>
      </c>
      <c r="K973" s="49">
        <v>38</v>
      </c>
      <c r="L973" s="49" t="s">
        <v>1174</v>
      </c>
      <c r="M973" s="51">
        <v>195000</v>
      </c>
      <c r="N973" s="51">
        <f t="shared" si="204"/>
        <v>84000</v>
      </c>
      <c r="O973" s="51">
        <v>84521.739130434798</v>
      </c>
      <c r="P973" s="51">
        <v>279000</v>
      </c>
      <c r="Q973" s="51">
        <f t="shared" si="205"/>
        <v>109878.26086956525</v>
      </c>
      <c r="R973" s="52">
        <f t="shared" si="206"/>
        <v>304878.26086956525</v>
      </c>
      <c r="S973" s="53">
        <v>304800</v>
      </c>
      <c r="T973" s="54">
        <v>0</v>
      </c>
      <c r="U973" s="55" t="s">
        <v>471</v>
      </c>
      <c r="V973" s="55" t="s">
        <v>1197</v>
      </c>
      <c r="W973" s="55" t="s">
        <v>173</v>
      </c>
      <c r="X973" s="56">
        <v>43294</v>
      </c>
      <c r="Y973" s="57" t="s">
        <v>7684</v>
      </c>
      <c r="Z973" s="57"/>
      <c r="AA973" s="58"/>
      <c r="AB973" s="58"/>
      <c r="AC973" s="58"/>
      <c r="AD973" s="58"/>
      <c r="AE973" s="58"/>
      <c r="AF973" s="58"/>
      <c r="AG973" s="58"/>
      <c r="AH973" s="58"/>
      <c r="AI973" s="58"/>
      <c r="AJ973" s="58">
        <v>391000</v>
      </c>
      <c r="AK973" s="58"/>
      <c r="AL973" s="58"/>
      <c r="AM973" s="58"/>
      <c r="AN973" s="58"/>
      <c r="AO973" s="58"/>
      <c r="AP973" s="58"/>
      <c r="AQ973" s="58">
        <v>486000</v>
      </c>
      <c r="AR973" s="59">
        <f t="shared" si="209"/>
        <v>2</v>
      </c>
      <c r="AS973" s="59">
        <f t="shared" si="210"/>
        <v>877000</v>
      </c>
      <c r="AT973" s="58">
        <f t="shared" si="208"/>
        <v>438500</v>
      </c>
      <c r="AU973" s="58">
        <f t="shared" si="212"/>
        <v>391000</v>
      </c>
      <c r="AV973" s="59">
        <f t="shared" si="213"/>
        <v>133700</v>
      </c>
      <c r="AW973" s="59">
        <f t="shared" si="207"/>
        <v>86200</v>
      </c>
      <c r="AX973" s="60">
        <f t="shared" si="211"/>
        <v>0.43864829396325455</v>
      </c>
      <c r="AY973" s="58"/>
    </row>
    <row r="974" spans="1:51" ht="47.25" x14ac:dyDescent="0.25">
      <c r="A974" s="45">
        <v>253</v>
      </c>
      <c r="B974" s="46" t="s">
        <v>1186</v>
      </c>
      <c r="C974" s="47" t="s">
        <v>1180</v>
      </c>
      <c r="D974" s="47" t="s">
        <v>467</v>
      </c>
      <c r="E974" s="48" t="s">
        <v>1187</v>
      </c>
      <c r="F974" s="49" t="s">
        <v>1188</v>
      </c>
      <c r="G974" s="49" t="s">
        <v>1188</v>
      </c>
      <c r="H974" s="50" t="s">
        <v>1189</v>
      </c>
      <c r="I974" s="46" t="s">
        <v>439</v>
      </c>
      <c r="J974" s="46">
        <v>41</v>
      </c>
      <c r="K974" s="49">
        <v>41</v>
      </c>
      <c r="L974" s="49" t="s">
        <v>1184</v>
      </c>
      <c r="M974" s="51">
        <v>317000</v>
      </c>
      <c r="N974" s="51">
        <f t="shared" si="204"/>
        <v>84000</v>
      </c>
      <c r="O974" s="51">
        <v>84521.739130434798</v>
      </c>
      <c r="P974" s="51">
        <v>401000</v>
      </c>
      <c r="Q974" s="51">
        <f t="shared" si="205"/>
        <v>109878.26086956525</v>
      </c>
      <c r="R974" s="52">
        <f t="shared" si="206"/>
        <v>426878.26086956525</v>
      </c>
      <c r="S974" s="53">
        <v>426800</v>
      </c>
      <c r="T974" s="54">
        <v>0</v>
      </c>
      <c r="U974" s="55" t="s">
        <v>471</v>
      </c>
      <c r="V974" s="55" t="s">
        <v>1197</v>
      </c>
      <c r="W974" s="55"/>
      <c r="X974" s="56"/>
      <c r="Y974" s="57" t="s">
        <v>7684</v>
      </c>
      <c r="Z974" s="57"/>
      <c r="AA974" s="58"/>
      <c r="AB974" s="58"/>
      <c r="AC974" s="58"/>
      <c r="AD974" s="58"/>
      <c r="AE974" s="58"/>
      <c r="AF974" s="58"/>
      <c r="AG974" s="58"/>
      <c r="AH974" s="58"/>
      <c r="AI974" s="58"/>
      <c r="AJ974" s="58">
        <v>541000</v>
      </c>
      <c r="AK974" s="58"/>
      <c r="AL974" s="58"/>
      <c r="AM974" s="58"/>
      <c r="AN974" s="58"/>
      <c r="AO974" s="58"/>
      <c r="AP974" s="58"/>
      <c r="AQ974" s="58">
        <v>557000</v>
      </c>
      <c r="AR974" s="59">
        <f t="shared" si="209"/>
        <v>2</v>
      </c>
      <c r="AS974" s="59">
        <f t="shared" si="210"/>
        <v>1098000</v>
      </c>
      <c r="AT974" s="58">
        <f t="shared" si="208"/>
        <v>549000</v>
      </c>
      <c r="AU974" s="58">
        <f t="shared" si="212"/>
        <v>541000</v>
      </c>
      <c r="AV974" s="59">
        <f t="shared" si="213"/>
        <v>122200</v>
      </c>
      <c r="AW974" s="59">
        <f t="shared" si="207"/>
        <v>114200</v>
      </c>
      <c r="AX974" s="60">
        <f t="shared" si="211"/>
        <v>0.28631677600749761</v>
      </c>
      <c r="AY974" s="58"/>
    </row>
    <row r="975" spans="1:51" ht="47.25" x14ac:dyDescent="0.25">
      <c r="A975" s="45">
        <v>258</v>
      </c>
      <c r="B975" s="46" t="s">
        <v>1207</v>
      </c>
      <c r="C975" s="47" t="s">
        <v>1191</v>
      </c>
      <c r="D975" s="47" t="s">
        <v>467</v>
      </c>
      <c r="E975" s="48" t="s">
        <v>1208</v>
      </c>
      <c r="F975" s="49" t="s">
        <v>1209</v>
      </c>
      <c r="G975" s="49" t="s">
        <v>1210</v>
      </c>
      <c r="H975" s="50" t="s">
        <v>1209</v>
      </c>
      <c r="I975" s="46"/>
      <c r="J975" s="46">
        <v>42</v>
      </c>
      <c r="K975" s="49">
        <v>42</v>
      </c>
      <c r="L975" s="49" t="s">
        <v>1196</v>
      </c>
      <c r="M975" s="51">
        <v>475167</v>
      </c>
      <c r="N975" s="51">
        <f t="shared" si="204"/>
        <v>56833</v>
      </c>
      <c r="O975" s="51">
        <v>57651.652173912997</v>
      </c>
      <c r="P975" s="51">
        <v>532000</v>
      </c>
      <c r="Q975" s="51">
        <f t="shared" si="205"/>
        <v>74947.14782608689</v>
      </c>
      <c r="R975" s="52">
        <f t="shared" si="206"/>
        <v>550114.14782608685</v>
      </c>
      <c r="S975" s="53">
        <v>550100</v>
      </c>
      <c r="T975" s="54">
        <v>0</v>
      </c>
      <c r="U975" s="55" t="s">
        <v>471</v>
      </c>
      <c r="V975" s="55" t="s">
        <v>1197</v>
      </c>
      <c r="W975" s="55" t="s">
        <v>173</v>
      </c>
      <c r="X975" s="56">
        <v>43294</v>
      </c>
      <c r="Y975" s="57" t="s">
        <v>7684</v>
      </c>
      <c r="Z975" s="57"/>
      <c r="AA975" s="58"/>
      <c r="AB975" s="58"/>
      <c r="AC975" s="58"/>
      <c r="AD975" s="58"/>
      <c r="AE975" s="58"/>
      <c r="AF975" s="58"/>
      <c r="AG975" s="58"/>
      <c r="AH975" s="58"/>
      <c r="AI975" s="58"/>
      <c r="AJ975" s="58">
        <v>732000</v>
      </c>
      <c r="AK975" s="58"/>
      <c r="AL975" s="58"/>
      <c r="AM975" s="58"/>
      <c r="AN975" s="58"/>
      <c r="AO975" s="58"/>
      <c r="AP975" s="58"/>
      <c r="AQ975" s="58">
        <v>729000</v>
      </c>
      <c r="AR975" s="59">
        <f t="shared" si="209"/>
        <v>2</v>
      </c>
      <c r="AS975" s="59">
        <f t="shared" si="210"/>
        <v>1461000</v>
      </c>
      <c r="AT975" s="58">
        <f t="shared" si="208"/>
        <v>730500</v>
      </c>
      <c r="AU975" s="58">
        <f t="shared" si="212"/>
        <v>729000</v>
      </c>
      <c r="AV975" s="59">
        <f t="shared" si="213"/>
        <v>180400</v>
      </c>
      <c r="AW975" s="59">
        <f t="shared" si="207"/>
        <v>178900</v>
      </c>
      <c r="AX975" s="60">
        <f t="shared" si="211"/>
        <v>0.32794037447736768</v>
      </c>
      <c r="AY975" s="58"/>
    </row>
    <row r="976" spans="1:51" ht="47.25" x14ac:dyDescent="0.25">
      <c r="A976" s="45">
        <v>260</v>
      </c>
      <c r="B976" s="46" t="s">
        <v>1215</v>
      </c>
      <c r="C976" s="47" t="s">
        <v>1191</v>
      </c>
      <c r="D976" s="47" t="s">
        <v>467</v>
      </c>
      <c r="E976" s="48" t="s">
        <v>1216</v>
      </c>
      <c r="F976" s="49" t="s">
        <v>1217</v>
      </c>
      <c r="G976" s="49" t="s">
        <v>1218</v>
      </c>
      <c r="H976" s="50" t="s">
        <v>1217</v>
      </c>
      <c r="I976" s="46"/>
      <c r="J976" s="46">
        <v>42</v>
      </c>
      <c r="K976" s="49">
        <v>42</v>
      </c>
      <c r="L976" s="49" t="s">
        <v>1196</v>
      </c>
      <c r="M976" s="51">
        <v>475167</v>
      </c>
      <c r="N976" s="51">
        <f t="shared" si="204"/>
        <v>56833</v>
      </c>
      <c r="O976" s="51">
        <v>57651.652173912997</v>
      </c>
      <c r="P976" s="51">
        <v>532000</v>
      </c>
      <c r="Q976" s="51">
        <f t="shared" si="205"/>
        <v>74947.14782608689</v>
      </c>
      <c r="R976" s="52">
        <f t="shared" si="206"/>
        <v>550114.14782608685</v>
      </c>
      <c r="S976" s="53">
        <v>550100</v>
      </c>
      <c r="T976" s="54">
        <v>0</v>
      </c>
      <c r="U976" s="55" t="s">
        <v>471</v>
      </c>
      <c r="V976" s="55" t="s">
        <v>1197</v>
      </c>
      <c r="W976" s="55" t="s">
        <v>173</v>
      </c>
      <c r="X976" s="56">
        <v>43294</v>
      </c>
      <c r="Y976" s="57" t="s">
        <v>7684</v>
      </c>
      <c r="Z976" s="57"/>
      <c r="AA976" s="58"/>
      <c r="AB976" s="58"/>
      <c r="AC976" s="58"/>
      <c r="AD976" s="58"/>
      <c r="AE976" s="58"/>
      <c r="AF976" s="58"/>
      <c r="AG976" s="58"/>
      <c r="AH976" s="58"/>
      <c r="AI976" s="58"/>
      <c r="AJ976" s="58">
        <v>732000</v>
      </c>
      <c r="AK976" s="58"/>
      <c r="AL976" s="58"/>
      <c r="AM976" s="58"/>
      <c r="AN976" s="58"/>
      <c r="AO976" s="58"/>
      <c r="AP976" s="58"/>
      <c r="AQ976" s="58">
        <v>729000</v>
      </c>
      <c r="AR976" s="59">
        <f t="shared" si="209"/>
        <v>2</v>
      </c>
      <c r="AS976" s="59">
        <f t="shared" si="210"/>
        <v>1461000</v>
      </c>
      <c r="AT976" s="58">
        <f t="shared" si="208"/>
        <v>730500</v>
      </c>
      <c r="AU976" s="58">
        <f t="shared" si="212"/>
        <v>729000</v>
      </c>
      <c r="AV976" s="59">
        <f t="shared" si="213"/>
        <v>180400</v>
      </c>
      <c r="AW976" s="59">
        <f t="shared" si="207"/>
        <v>178900</v>
      </c>
      <c r="AX976" s="60">
        <f t="shared" si="211"/>
        <v>0.32794037447736768</v>
      </c>
      <c r="AY976" s="58"/>
    </row>
    <row r="977" spans="1:51" ht="31.5" x14ac:dyDescent="0.25">
      <c r="A977" s="45">
        <v>264</v>
      </c>
      <c r="B977" s="46" t="s">
        <v>1229</v>
      </c>
      <c r="C977" s="47" t="s">
        <v>1191</v>
      </c>
      <c r="D977" s="47" t="s">
        <v>467</v>
      </c>
      <c r="E977" s="48" t="s">
        <v>1230</v>
      </c>
      <c r="F977" s="49" t="s">
        <v>1231</v>
      </c>
      <c r="G977" s="49" t="s">
        <v>1232</v>
      </c>
      <c r="H977" s="50" t="s">
        <v>1231</v>
      </c>
      <c r="I977" s="46"/>
      <c r="J977" s="46">
        <v>42</v>
      </c>
      <c r="K977" s="49">
        <v>42</v>
      </c>
      <c r="L977" s="49" t="s">
        <v>1196</v>
      </c>
      <c r="M977" s="51">
        <v>475167</v>
      </c>
      <c r="N977" s="51">
        <f t="shared" si="204"/>
        <v>56833</v>
      </c>
      <c r="O977" s="51">
        <v>57651.652173912997</v>
      </c>
      <c r="P977" s="51">
        <v>532000</v>
      </c>
      <c r="Q977" s="51">
        <f t="shared" si="205"/>
        <v>74947.14782608689</v>
      </c>
      <c r="R977" s="52">
        <f t="shared" si="206"/>
        <v>550114.14782608685</v>
      </c>
      <c r="S977" s="53">
        <v>550100</v>
      </c>
      <c r="T977" s="54">
        <v>0</v>
      </c>
      <c r="U977" s="55" t="s">
        <v>471</v>
      </c>
      <c r="V977" s="55" t="s">
        <v>1197</v>
      </c>
      <c r="W977" s="55" t="s">
        <v>173</v>
      </c>
      <c r="X977" s="56">
        <v>43294</v>
      </c>
      <c r="Y977" s="57" t="s">
        <v>7684</v>
      </c>
      <c r="Z977" s="57"/>
      <c r="AA977" s="58">
        <v>900000</v>
      </c>
      <c r="AB977" s="58"/>
      <c r="AC977" s="58"/>
      <c r="AD977" s="58"/>
      <c r="AE977" s="58"/>
      <c r="AF977" s="58"/>
      <c r="AG977" s="58"/>
      <c r="AH977" s="58"/>
      <c r="AI977" s="58"/>
      <c r="AJ977" s="58">
        <v>732000</v>
      </c>
      <c r="AK977" s="58"/>
      <c r="AL977" s="58"/>
      <c r="AM977" s="58"/>
      <c r="AN977" s="58"/>
      <c r="AO977" s="58"/>
      <c r="AP977" s="58"/>
      <c r="AQ977" s="58"/>
      <c r="AR977" s="59">
        <f t="shared" si="209"/>
        <v>2</v>
      </c>
      <c r="AS977" s="59">
        <f t="shared" si="210"/>
        <v>1632000</v>
      </c>
      <c r="AT977" s="58">
        <f t="shared" si="208"/>
        <v>816000</v>
      </c>
      <c r="AU977" s="58">
        <f t="shared" si="212"/>
        <v>732000</v>
      </c>
      <c r="AV977" s="59">
        <f t="shared" si="213"/>
        <v>265900</v>
      </c>
      <c r="AW977" s="59">
        <f t="shared" si="207"/>
        <v>181900</v>
      </c>
      <c r="AX977" s="60">
        <f t="shared" si="211"/>
        <v>0.48336666060716227</v>
      </c>
      <c r="AY977" s="58"/>
    </row>
    <row r="978" spans="1:51" ht="47.25" x14ac:dyDescent="0.25">
      <c r="A978" s="45">
        <v>266</v>
      </c>
      <c r="B978" s="46" t="s">
        <v>1237</v>
      </c>
      <c r="C978" s="47" t="s">
        <v>1191</v>
      </c>
      <c r="D978" s="47" t="s">
        <v>467</v>
      </c>
      <c r="E978" s="48" t="s">
        <v>1238</v>
      </c>
      <c r="F978" s="49" t="s">
        <v>1239</v>
      </c>
      <c r="G978" s="49" t="s">
        <v>1240</v>
      </c>
      <c r="H978" s="50" t="s">
        <v>1239</v>
      </c>
      <c r="I978" s="46" t="s">
        <v>439</v>
      </c>
      <c r="J978" s="46">
        <v>42</v>
      </c>
      <c r="K978" s="49">
        <v>42</v>
      </c>
      <c r="L978" s="49" t="s">
        <v>1196</v>
      </c>
      <c r="M978" s="51">
        <v>475167</v>
      </c>
      <c r="N978" s="51">
        <f t="shared" si="204"/>
        <v>56833</v>
      </c>
      <c r="O978" s="51">
        <v>57651.652173912997</v>
      </c>
      <c r="P978" s="51">
        <v>532000</v>
      </c>
      <c r="Q978" s="51">
        <f t="shared" si="205"/>
        <v>74947.14782608689</v>
      </c>
      <c r="R978" s="52">
        <f t="shared" si="206"/>
        <v>550114.14782608685</v>
      </c>
      <c r="S978" s="53">
        <v>550100</v>
      </c>
      <c r="T978" s="54">
        <v>0</v>
      </c>
      <c r="U978" s="55" t="s">
        <v>471</v>
      </c>
      <c r="V978" s="55" t="s">
        <v>1197</v>
      </c>
      <c r="W978" s="55" t="s">
        <v>173</v>
      </c>
      <c r="X978" s="56">
        <v>43294</v>
      </c>
      <c r="Y978" s="57" t="s">
        <v>7684</v>
      </c>
      <c r="Z978" s="57"/>
      <c r="AA978" s="58"/>
      <c r="AB978" s="58"/>
      <c r="AC978" s="58"/>
      <c r="AD978" s="58"/>
      <c r="AE978" s="58"/>
      <c r="AF978" s="58"/>
      <c r="AG978" s="58"/>
      <c r="AH978" s="58"/>
      <c r="AI978" s="58"/>
      <c r="AJ978" s="58">
        <v>732000</v>
      </c>
      <c r="AK978" s="58"/>
      <c r="AL978" s="58"/>
      <c r="AM978" s="58"/>
      <c r="AN978" s="58"/>
      <c r="AO978" s="58"/>
      <c r="AP978" s="58"/>
      <c r="AQ978" s="58">
        <v>729000</v>
      </c>
      <c r="AR978" s="59">
        <f t="shared" si="209"/>
        <v>2</v>
      </c>
      <c r="AS978" s="59">
        <f t="shared" si="210"/>
        <v>1461000</v>
      </c>
      <c r="AT978" s="58">
        <f t="shared" si="208"/>
        <v>730500</v>
      </c>
      <c r="AU978" s="58">
        <f t="shared" si="212"/>
        <v>729000</v>
      </c>
      <c r="AV978" s="59">
        <f t="shared" si="213"/>
        <v>180400</v>
      </c>
      <c r="AW978" s="59">
        <f t="shared" si="207"/>
        <v>178900</v>
      </c>
      <c r="AX978" s="60">
        <f t="shared" si="211"/>
        <v>0.32794037447736768</v>
      </c>
      <c r="AY978" s="58"/>
    </row>
    <row r="979" spans="1:51" ht="78.75" x14ac:dyDescent="0.25">
      <c r="A979" s="45">
        <v>269</v>
      </c>
      <c r="B979" s="46" t="s">
        <v>1251</v>
      </c>
      <c r="C979" s="47" t="s">
        <v>1191</v>
      </c>
      <c r="D979" s="47" t="s">
        <v>467</v>
      </c>
      <c r="E979" s="48" t="s">
        <v>1252</v>
      </c>
      <c r="F979" s="49" t="s">
        <v>1253</v>
      </c>
      <c r="G979" s="49" t="s">
        <v>1254</v>
      </c>
      <c r="H979" s="50" t="s">
        <v>1253</v>
      </c>
      <c r="I979" s="46" t="s">
        <v>439</v>
      </c>
      <c r="J979" s="46">
        <v>42</v>
      </c>
      <c r="K979" s="49">
        <v>42</v>
      </c>
      <c r="L979" s="49" t="s">
        <v>1196</v>
      </c>
      <c r="M979" s="51">
        <v>475167</v>
      </c>
      <c r="N979" s="51">
        <f t="shared" si="204"/>
        <v>56833</v>
      </c>
      <c r="O979" s="51">
        <v>57651.652173912997</v>
      </c>
      <c r="P979" s="51">
        <v>532000</v>
      </c>
      <c r="Q979" s="51">
        <f t="shared" si="205"/>
        <v>74947.14782608689</v>
      </c>
      <c r="R979" s="52">
        <f t="shared" si="206"/>
        <v>550114.14782608685</v>
      </c>
      <c r="S979" s="53">
        <v>550100</v>
      </c>
      <c r="T979" s="54">
        <v>0</v>
      </c>
      <c r="U979" s="55" t="s">
        <v>471</v>
      </c>
      <c r="V979" s="55" t="s">
        <v>1197</v>
      </c>
      <c r="W979" s="55" t="s">
        <v>173</v>
      </c>
      <c r="X979" s="56">
        <v>43294</v>
      </c>
      <c r="Y979" s="57" t="s">
        <v>7684</v>
      </c>
      <c r="Z979" s="57"/>
      <c r="AA979" s="58"/>
      <c r="AB979" s="58"/>
      <c r="AC979" s="58"/>
      <c r="AD979" s="58"/>
      <c r="AE979" s="58"/>
      <c r="AF979" s="58"/>
      <c r="AG979" s="58"/>
      <c r="AH979" s="58"/>
      <c r="AI979" s="58"/>
      <c r="AJ979" s="58"/>
      <c r="AK979" s="58"/>
      <c r="AL979" s="58"/>
      <c r="AM979" s="58"/>
      <c r="AN979" s="58"/>
      <c r="AO979" s="58"/>
      <c r="AP979" s="58"/>
      <c r="AQ979" s="58">
        <v>729000</v>
      </c>
      <c r="AR979" s="59">
        <f t="shared" si="209"/>
        <v>1</v>
      </c>
      <c r="AS979" s="59">
        <f t="shared" si="210"/>
        <v>729000</v>
      </c>
      <c r="AT979" s="58">
        <f t="shared" si="208"/>
        <v>729000</v>
      </c>
      <c r="AU979" s="58">
        <f t="shared" si="212"/>
        <v>729000</v>
      </c>
      <c r="AV979" s="59">
        <f t="shared" si="213"/>
        <v>178900</v>
      </c>
      <c r="AW979" s="59">
        <f t="shared" si="207"/>
        <v>178900</v>
      </c>
      <c r="AX979" s="60">
        <f t="shared" si="211"/>
        <v>0.32521359752772216</v>
      </c>
      <c r="AY979" s="58"/>
    </row>
    <row r="980" spans="1:51" ht="47.25" x14ac:dyDescent="0.25">
      <c r="A980" s="45">
        <v>273</v>
      </c>
      <c r="B980" s="46" t="s">
        <v>1267</v>
      </c>
      <c r="C980" s="47" t="s">
        <v>1191</v>
      </c>
      <c r="D980" s="47" t="s">
        <v>467</v>
      </c>
      <c r="E980" s="48" t="s">
        <v>1268</v>
      </c>
      <c r="F980" s="49" t="s">
        <v>1269</v>
      </c>
      <c r="G980" s="49" t="s">
        <v>1270</v>
      </c>
      <c r="H980" s="50" t="s">
        <v>1269</v>
      </c>
      <c r="I980" s="46"/>
      <c r="J980" s="46">
        <v>42</v>
      </c>
      <c r="K980" s="49">
        <v>42</v>
      </c>
      <c r="L980" s="49" t="s">
        <v>1196</v>
      </c>
      <c r="M980" s="51">
        <v>475167</v>
      </c>
      <c r="N980" s="51">
        <f t="shared" si="204"/>
        <v>56833</v>
      </c>
      <c r="O980" s="51">
        <v>57651.652173912997</v>
      </c>
      <c r="P980" s="51">
        <v>532000</v>
      </c>
      <c r="Q980" s="51">
        <f t="shared" si="205"/>
        <v>74947.14782608689</v>
      </c>
      <c r="R980" s="52">
        <f t="shared" si="206"/>
        <v>550114.14782608685</v>
      </c>
      <c r="S980" s="53">
        <v>550100</v>
      </c>
      <c r="T980" s="54">
        <v>0</v>
      </c>
      <c r="U980" s="55" t="s">
        <v>471</v>
      </c>
      <c r="V980" s="55" t="s">
        <v>1197</v>
      </c>
      <c r="W980" s="55" t="s">
        <v>173</v>
      </c>
      <c r="X980" s="56">
        <v>43294</v>
      </c>
      <c r="Y980" s="57" t="s">
        <v>7684</v>
      </c>
      <c r="Z980" s="57"/>
      <c r="AA980" s="58">
        <v>900000</v>
      </c>
      <c r="AB980" s="58"/>
      <c r="AC980" s="58"/>
      <c r="AD980" s="58"/>
      <c r="AE980" s="58"/>
      <c r="AF980" s="58"/>
      <c r="AG980" s="58"/>
      <c r="AH980" s="58"/>
      <c r="AI980" s="58"/>
      <c r="AJ980" s="58">
        <v>732000</v>
      </c>
      <c r="AK980" s="58"/>
      <c r="AL980" s="58"/>
      <c r="AM980" s="58"/>
      <c r="AN980" s="58"/>
      <c r="AO980" s="58"/>
      <c r="AP980" s="58"/>
      <c r="AQ980" s="58"/>
      <c r="AR980" s="59">
        <f t="shared" si="209"/>
        <v>2</v>
      </c>
      <c r="AS980" s="59">
        <f t="shared" si="210"/>
        <v>1632000</v>
      </c>
      <c r="AT980" s="58">
        <f t="shared" si="208"/>
        <v>816000</v>
      </c>
      <c r="AU980" s="58">
        <f t="shared" si="212"/>
        <v>732000</v>
      </c>
      <c r="AV980" s="59">
        <f t="shared" si="213"/>
        <v>265900</v>
      </c>
      <c r="AW980" s="59">
        <f t="shared" si="207"/>
        <v>181900</v>
      </c>
      <c r="AX980" s="60">
        <f t="shared" si="211"/>
        <v>0.48336666060716227</v>
      </c>
      <c r="AY980" s="58"/>
    </row>
    <row r="981" spans="1:51" ht="47.25" x14ac:dyDescent="0.25">
      <c r="A981" s="45">
        <v>281</v>
      </c>
      <c r="B981" s="46" t="s">
        <v>1295</v>
      </c>
      <c r="C981" s="47" t="s">
        <v>1283</v>
      </c>
      <c r="D981" s="47" t="s">
        <v>467</v>
      </c>
      <c r="E981" s="48" t="s">
        <v>1296</v>
      </c>
      <c r="F981" s="49" t="s">
        <v>1297</v>
      </c>
      <c r="G981" s="49" t="s">
        <v>1297</v>
      </c>
      <c r="H981" s="50" t="s">
        <v>1297</v>
      </c>
      <c r="I981" s="46" t="s">
        <v>439</v>
      </c>
      <c r="J981" s="46">
        <v>43</v>
      </c>
      <c r="K981" s="49">
        <v>43</v>
      </c>
      <c r="L981" s="49" t="s">
        <v>1285</v>
      </c>
      <c r="M981" s="51">
        <v>578036</v>
      </c>
      <c r="N981" s="51">
        <f t="shared" si="204"/>
        <v>64964</v>
      </c>
      <c r="O981" s="51">
        <v>65682.782608695605</v>
      </c>
      <c r="P981" s="51">
        <v>643000</v>
      </c>
      <c r="Q981" s="51">
        <f t="shared" si="205"/>
        <v>85387.617391304288</v>
      </c>
      <c r="R981" s="52">
        <f t="shared" si="206"/>
        <v>663423.61739130435</v>
      </c>
      <c r="S981" s="53">
        <v>663400</v>
      </c>
      <c r="T981" s="54">
        <v>0</v>
      </c>
      <c r="U981" s="55" t="s">
        <v>471</v>
      </c>
      <c r="V981" s="55" t="s">
        <v>1197</v>
      </c>
      <c r="W981" s="55" t="s">
        <v>173</v>
      </c>
      <c r="X981" s="56">
        <v>43294</v>
      </c>
      <c r="Y981" s="57" t="s">
        <v>7684</v>
      </c>
      <c r="Z981" s="57"/>
      <c r="AA981" s="58"/>
      <c r="AB981" s="58"/>
      <c r="AC981" s="58"/>
      <c r="AD981" s="58"/>
      <c r="AE981" s="58"/>
      <c r="AF981" s="58"/>
      <c r="AG981" s="58"/>
      <c r="AH981" s="58"/>
      <c r="AI981" s="58"/>
      <c r="AJ981" s="58">
        <v>843000</v>
      </c>
      <c r="AK981" s="58"/>
      <c r="AL981" s="58"/>
      <c r="AM981" s="58"/>
      <c r="AN981" s="58"/>
      <c r="AO981" s="58"/>
      <c r="AP981" s="58"/>
      <c r="AQ981" s="58">
        <v>877000</v>
      </c>
      <c r="AR981" s="59">
        <f t="shared" si="209"/>
        <v>2</v>
      </c>
      <c r="AS981" s="59">
        <f t="shared" si="210"/>
        <v>1720000</v>
      </c>
      <c r="AT981" s="58">
        <f t="shared" si="208"/>
        <v>860000</v>
      </c>
      <c r="AU981" s="58">
        <f t="shared" si="212"/>
        <v>843000</v>
      </c>
      <c r="AV981" s="59">
        <f t="shared" si="213"/>
        <v>196600</v>
      </c>
      <c r="AW981" s="59">
        <f t="shared" si="207"/>
        <v>179600</v>
      </c>
      <c r="AX981" s="60">
        <f t="shared" si="211"/>
        <v>0.29635212541453115</v>
      </c>
      <c r="AY981" s="58"/>
    </row>
    <row r="982" spans="1:51" ht="31.5" x14ac:dyDescent="0.25">
      <c r="A982" s="45">
        <v>284</v>
      </c>
      <c r="B982" s="46" t="s">
        <v>1305</v>
      </c>
      <c r="C982" s="47" t="s">
        <v>1283</v>
      </c>
      <c r="D982" s="47" t="s">
        <v>467</v>
      </c>
      <c r="E982" s="48" t="s">
        <v>1306</v>
      </c>
      <c r="F982" s="49" t="s">
        <v>1307</v>
      </c>
      <c r="G982" s="49" t="s">
        <v>1307</v>
      </c>
      <c r="H982" s="50" t="s">
        <v>1307</v>
      </c>
      <c r="I982" s="46" t="s">
        <v>439</v>
      </c>
      <c r="J982" s="46">
        <v>43</v>
      </c>
      <c r="K982" s="49">
        <v>43</v>
      </c>
      <c r="L982" s="49" t="s">
        <v>1285</v>
      </c>
      <c r="M982" s="51">
        <v>578036</v>
      </c>
      <c r="N982" s="51">
        <f t="shared" si="204"/>
        <v>64964</v>
      </c>
      <c r="O982" s="51">
        <v>65682.782608695605</v>
      </c>
      <c r="P982" s="51">
        <v>643000</v>
      </c>
      <c r="Q982" s="51">
        <f t="shared" si="205"/>
        <v>85387.617391304288</v>
      </c>
      <c r="R982" s="52">
        <f t="shared" si="206"/>
        <v>663423.61739130435</v>
      </c>
      <c r="S982" s="53">
        <v>663400</v>
      </c>
      <c r="T982" s="54">
        <v>0</v>
      </c>
      <c r="U982" s="55" t="s">
        <v>471</v>
      </c>
      <c r="V982" s="55" t="s">
        <v>1197</v>
      </c>
      <c r="W982" s="55" t="s">
        <v>173</v>
      </c>
      <c r="X982" s="56">
        <v>43294</v>
      </c>
      <c r="Y982" s="57" t="s">
        <v>7684</v>
      </c>
      <c r="Z982" s="57"/>
      <c r="AA982" s="58">
        <v>1030000</v>
      </c>
      <c r="AB982" s="58"/>
      <c r="AC982" s="58"/>
      <c r="AD982" s="58"/>
      <c r="AE982" s="58"/>
      <c r="AF982" s="58"/>
      <c r="AG982" s="58"/>
      <c r="AH982" s="58"/>
      <c r="AI982" s="58"/>
      <c r="AJ982" s="58">
        <v>843000</v>
      </c>
      <c r="AK982" s="58"/>
      <c r="AL982" s="58"/>
      <c r="AM982" s="58"/>
      <c r="AN982" s="58"/>
      <c r="AO982" s="58"/>
      <c r="AP982" s="58"/>
      <c r="AQ982" s="58"/>
      <c r="AR982" s="59">
        <f t="shared" si="209"/>
        <v>2</v>
      </c>
      <c r="AS982" s="59">
        <f t="shared" si="210"/>
        <v>1873000</v>
      </c>
      <c r="AT982" s="58">
        <f t="shared" si="208"/>
        <v>936500</v>
      </c>
      <c r="AU982" s="58">
        <f t="shared" si="212"/>
        <v>843000</v>
      </c>
      <c r="AV982" s="59">
        <f t="shared" si="213"/>
        <v>273100</v>
      </c>
      <c r="AW982" s="59">
        <f t="shared" si="207"/>
        <v>179600</v>
      </c>
      <c r="AX982" s="60">
        <f t="shared" si="211"/>
        <v>0.4116671691287308</v>
      </c>
      <c r="AY982" s="58"/>
    </row>
    <row r="983" spans="1:51" ht="31.5" x14ac:dyDescent="0.25">
      <c r="A983" s="45">
        <v>285</v>
      </c>
      <c r="B983" s="46" t="s">
        <v>1308</v>
      </c>
      <c r="C983" s="47" t="s">
        <v>1283</v>
      </c>
      <c r="D983" s="47" t="s">
        <v>467</v>
      </c>
      <c r="E983" s="48" t="s">
        <v>1309</v>
      </c>
      <c r="F983" s="49" t="s">
        <v>1310</v>
      </c>
      <c r="G983" s="49" t="s">
        <v>1310</v>
      </c>
      <c r="H983" s="50" t="s">
        <v>1310</v>
      </c>
      <c r="I983" s="46" t="s">
        <v>439</v>
      </c>
      <c r="J983" s="46">
        <v>43</v>
      </c>
      <c r="K983" s="49">
        <v>43</v>
      </c>
      <c r="L983" s="49" t="s">
        <v>1285</v>
      </c>
      <c r="M983" s="51">
        <v>578036</v>
      </c>
      <c r="N983" s="51">
        <f t="shared" si="204"/>
        <v>64964</v>
      </c>
      <c r="O983" s="51">
        <v>65682.782608695605</v>
      </c>
      <c r="P983" s="51">
        <v>643000</v>
      </c>
      <c r="Q983" s="51">
        <f t="shared" si="205"/>
        <v>85387.617391304288</v>
      </c>
      <c r="R983" s="52">
        <f t="shared" si="206"/>
        <v>663423.61739130435</v>
      </c>
      <c r="S983" s="53">
        <v>663400</v>
      </c>
      <c r="T983" s="54">
        <v>0</v>
      </c>
      <c r="U983" s="55" t="s">
        <v>471</v>
      </c>
      <c r="V983" s="55" t="s">
        <v>1197</v>
      </c>
      <c r="W983" s="55" t="s">
        <v>173</v>
      </c>
      <c r="X983" s="56">
        <v>43294</v>
      </c>
      <c r="Y983" s="57" t="s">
        <v>7684</v>
      </c>
      <c r="Z983" s="57"/>
      <c r="AA983" s="58"/>
      <c r="AB983" s="58"/>
      <c r="AC983" s="58"/>
      <c r="AD983" s="58"/>
      <c r="AE983" s="58"/>
      <c r="AF983" s="58"/>
      <c r="AG983" s="58"/>
      <c r="AH983" s="58"/>
      <c r="AI983" s="58"/>
      <c r="AJ983" s="58">
        <v>843000</v>
      </c>
      <c r="AK983" s="58"/>
      <c r="AL983" s="58"/>
      <c r="AM983" s="58"/>
      <c r="AN983" s="58"/>
      <c r="AO983" s="58"/>
      <c r="AP983" s="58"/>
      <c r="AQ983" s="58">
        <v>877000</v>
      </c>
      <c r="AR983" s="59">
        <f t="shared" si="209"/>
        <v>2</v>
      </c>
      <c r="AS983" s="59">
        <f t="shared" si="210"/>
        <v>1720000</v>
      </c>
      <c r="AT983" s="58">
        <f t="shared" si="208"/>
        <v>860000</v>
      </c>
      <c r="AU983" s="58">
        <f t="shared" si="212"/>
        <v>843000</v>
      </c>
      <c r="AV983" s="59">
        <f t="shared" si="213"/>
        <v>196600</v>
      </c>
      <c r="AW983" s="59">
        <f t="shared" si="207"/>
        <v>179600</v>
      </c>
      <c r="AX983" s="60">
        <f t="shared" si="211"/>
        <v>0.29635212541453115</v>
      </c>
      <c r="AY983" s="58"/>
    </row>
    <row r="984" spans="1:51" ht="31.5" x14ac:dyDescent="0.25">
      <c r="A984" s="45">
        <v>286</v>
      </c>
      <c r="B984" s="46" t="s">
        <v>1311</v>
      </c>
      <c r="C984" s="47" t="s">
        <v>1283</v>
      </c>
      <c r="D984" s="47" t="s">
        <v>467</v>
      </c>
      <c r="E984" s="48" t="s">
        <v>1312</v>
      </c>
      <c r="F984" s="49" t="s">
        <v>1313</v>
      </c>
      <c r="G984" s="49" t="s">
        <v>1314</v>
      </c>
      <c r="H984" s="50" t="s">
        <v>1313</v>
      </c>
      <c r="I984" s="46"/>
      <c r="J984" s="46">
        <v>43</v>
      </c>
      <c r="K984" s="49">
        <v>43</v>
      </c>
      <c r="L984" s="49" t="s">
        <v>1285</v>
      </c>
      <c r="M984" s="51">
        <v>578036</v>
      </c>
      <c r="N984" s="51">
        <f t="shared" si="204"/>
        <v>64964</v>
      </c>
      <c r="O984" s="51">
        <v>65682.782608695605</v>
      </c>
      <c r="P984" s="51">
        <v>643000</v>
      </c>
      <c r="Q984" s="51">
        <f t="shared" si="205"/>
        <v>85387.617391304288</v>
      </c>
      <c r="R984" s="52">
        <f t="shared" si="206"/>
        <v>663423.61739130435</v>
      </c>
      <c r="S984" s="53">
        <v>663400</v>
      </c>
      <c r="T984" s="54">
        <v>0</v>
      </c>
      <c r="U984" s="55" t="s">
        <v>471</v>
      </c>
      <c r="V984" s="55" t="s">
        <v>1197</v>
      </c>
      <c r="W984" s="55" t="s">
        <v>173</v>
      </c>
      <c r="X984" s="56">
        <v>43294</v>
      </c>
      <c r="Y984" s="57" t="s">
        <v>7684</v>
      </c>
      <c r="Z984" s="57"/>
      <c r="AA984" s="58"/>
      <c r="AB984" s="58"/>
      <c r="AC984" s="58"/>
      <c r="AD984" s="58"/>
      <c r="AE984" s="58"/>
      <c r="AF984" s="58"/>
      <c r="AG984" s="58"/>
      <c r="AH984" s="58"/>
      <c r="AI984" s="58"/>
      <c r="AJ984" s="58">
        <v>843000</v>
      </c>
      <c r="AK984" s="58"/>
      <c r="AL984" s="58"/>
      <c r="AM984" s="58"/>
      <c r="AN984" s="58"/>
      <c r="AO984" s="58"/>
      <c r="AP984" s="58"/>
      <c r="AQ984" s="58">
        <v>877000</v>
      </c>
      <c r="AR984" s="59">
        <f t="shared" si="209"/>
        <v>2</v>
      </c>
      <c r="AS984" s="59">
        <f t="shared" si="210"/>
        <v>1720000</v>
      </c>
      <c r="AT984" s="58">
        <f t="shared" si="208"/>
        <v>860000</v>
      </c>
      <c r="AU984" s="58">
        <f t="shared" si="212"/>
        <v>843000</v>
      </c>
      <c r="AV984" s="59">
        <f t="shared" si="213"/>
        <v>196600</v>
      </c>
      <c r="AW984" s="59">
        <f t="shared" si="207"/>
        <v>179600</v>
      </c>
      <c r="AX984" s="60">
        <f t="shared" si="211"/>
        <v>0.29635212541453115</v>
      </c>
      <c r="AY984" s="58"/>
    </row>
    <row r="985" spans="1:51" ht="63" x14ac:dyDescent="0.25">
      <c r="A985" s="45">
        <v>287</v>
      </c>
      <c r="B985" s="46" t="s">
        <v>1315</v>
      </c>
      <c r="C985" s="47" t="s">
        <v>1283</v>
      </c>
      <c r="D985" s="47" t="s">
        <v>467</v>
      </c>
      <c r="E985" s="48" t="s">
        <v>1316</v>
      </c>
      <c r="F985" s="49" t="s">
        <v>1317</v>
      </c>
      <c r="G985" s="49" t="s">
        <v>1318</v>
      </c>
      <c r="H985" s="50" t="s">
        <v>1317</v>
      </c>
      <c r="I985" s="46" t="s">
        <v>439</v>
      </c>
      <c r="J985" s="46">
        <v>43</v>
      </c>
      <c r="K985" s="49">
        <v>43</v>
      </c>
      <c r="L985" s="49" t="s">
        <v>1285</v>
      </c>
      <c r="M985" s="51">
        <v>578036</v>
      </c>
      <c r="N985" s="51">
        <f t="shared" si="204"/>
        <v>64964</v>
      </c>
      <c r="O985" s="51">
        <v>65682.782608695605</v>
      </c>
      <c r="P985" s="51">
        <v>643000</v>
      </c>
      <c r="Q985" s="51">
        <f t="shared" si="205"/>
        <v>85387.617391304288</v>
      </c>
      <c r="R985" s="52">
        <f t="shared" si="206"/>
        <v>663423.61739130435</v>
      </c>
      <c r="S985" s="53">
        <v>663400</v>
      </c>
      <c r="T985" s="54">
        <v>0</v>
      </c>
      <c r="U985" s="55" t="s">
        <v>31</v>
      </c>
      <c r="V985" s="55" t="s">
        <v>420</v>
      </c>
      <c r="W985" s="55" t="s">
        <v>29</v>
      </c>
      <c r="X985" s="56">
        <v>43294</v>
      </c>
      <c r="Y985" s="57" t="s">
        <v>7684</v>
      </c>
      <c r="Z985" s="57"/>
      <c r="AA985" s="58">
        <v>1030000</v>
      </c>
      <c r="AB985" s="58"/>
      <c r="AC985" s="58"/>
      <c r="AD985" s="58"/>
      <c r="AE985" s="58"/>
      <c r="AF985" s="58"/>
      <c r="AG985" s="58"/>
      <c r="AH985" s="58"/>
      <c r="AI985" s="58"/>
      <c r="AJ985" s="58">
        <v>843000</v>
      </c>
      <c r="AK985" s="58"/>
      <c r="AL985" s="58"/>
      <c r="AM985" s="58"/>
      <c r="AN985" s="58"/>
      <c r="AO985" s="58"/>
      <c r="AP985" s="58"/>
      <c r="AQ985" s="58"/>
      <c r="AR985" s="59">
        <f t="shared" si="209"/>
        <v>2</v>
      </c>
      <c r="AS985" s="59">
        <f t="shared" si="210"/>
        <v>1873000</v>
      </c>
      <c r="AT985" s="58">
        <f t="shared" si="208"/>
        <v>936500</v>
      </c>
      <c r="AU985" s="58">
        <f t="shared" si="212"/>
        <v>843000</v>
      </c>
      <c r="AV985" s="59">
        <f t="shared" si="213"/>
        <v>273100</v>
      </c>
      <c r="AW985" s="59">
        <f t="shared" si="207"/>
        <v>179600</v>
      </c>
      <c r="AX985" s="60">
        <f t="shared" si="211"/>
        <v>0.4116671691287308</v>
      </c>
      <c r="AY985" s="58"/>
    </row>
    <row r="986" spans="1:51" ht="47.25" x14ac:dyDescent="0.25">
      <c r="A986" s="45">
        <v>294</v>
      </c>
      <c r="B986" s="46" t="s">
        <v>1335</v>
      </c>
      <c r="C986" s="47" t="s">
        <v>1283</v>
      </c>
      <c r="D986" s="47" t="s">
        <v>467</v>
      </c>
      <c r="E986" s="48" t="s">
        <v>1336</v>
      </c>
      <c r="F986" s="49" t="s">
        <v>1337</v>
      </c>
      <c r="G986" s="49" t="s">
        <v>1338</v>
      </c>
      <c r="H986" s="50" t="s">
        <v>1337</v>
      </c>
      <c r="I986" s="46" t="s">
        <v>439</v>
      </c>
      <c r="J986" s="46">
        <v>43</v>
      </c>
      <c r="K986" s="49">
        <v>43</v>
      </c>
      <c r="L986" s="49" t="s">
        <v>1285</v>
      </c>
      <c r="M986" s="51">
        <v>578036</v>
      </c>
      <c r="N986" s="51">
        <f t="shared" si="204"/>
        <v>64964</v>
      </c>
      <c r="O986" s="51">
        <v>65682.782608695605</v>
      </c>
      <c r="P986" s="51">
        <v>643000</v>
      </c>
      <c r="Q986" s="51">
        <f t="shared" si="205"/>
        <v>85387.617391304288</v>
      </c>
      <c r="R986" s="52">
        <f t="shared" si="206"/>
        <v>663423.61739130435</v>
      </c>
      <c r="S986" s="53">
        <v>663400</v>
      </c>
      <c r="T986" s="54">
        <v>0</v>
      </c>
      <c r="U986" s="55" t="s">
        <v>202</v>
      </c>
      <c r="V986" s="55" t="s">
        <v>201</v>
      </c>
      <c r="W986" s="55" t="s">
        <v>24</v>
      </c>
      <c r="X986" s="56">
        <v>43294</v>
      </c>
      <c r="Y986" s="57" t="s">
        <v>7684</v>
      </c>
      <c r="Z986" s="57"/>
      <c r="AA986" s="58"/>
      <c r="AB986" s="58"/>
      <c r="AC986" s="58"/>
      <c r="AD986" s="58"/>
      <c r="AE986" s="58"/>
      <c r="AF986" s="58"/>
      <c r="AG986" s="58"/>
      <c r="AH986" s="58"/>
      <c r="AI986" s="58"/>
      <c r="AJ986" s="58">
        <v>843000</v>
      </c>
      <c r="AK986" s="58"/>
      <c r="AL986" s="58"/>
      <c r="AM986" s="58"/>
      <c r="AN986" s="58"/>
      <c r="AO986" s="58"/>
      <c r="AP986" s="58"/>
      <c r="AQ986" s="58">
        <v>877000</v>
      </c>
      <c r="AR986" s="59">
        <f t="shared" si="209"/>
        <v>2</v>
      </c>
      <c r="AS986" s="59">
        <f t="shared" si="210"/>
        <v>1720000</v>
      </c>
      <c r="AT986" s="58">
        <f t="shared" si="208"/>
        <v>860000</v>
      </c>
      <c r="AU986" s="58">
        <f t="shared" si="212"/>
        <v>843000</v>
      </c>
      <c r="AV986" s="59">
        <f t="shared" si="213"/>
        <v>196600</v>
      </c>
      <c r="AW986" s="59">
        <f t="shared" si="207"/>
        <v>179600</v>
      </c>
      <c r="AX986" s="60">
        <f t="shared" si="211"/>
        <v>0.29635212541453115</v>
      </c>
      <c r="AY986" s="58"/>
    </row>
    <row r="987" spans="1:51" ht="47.25" x14ac:dyDescent="0.25">
      <c r="A987" s="45">
        <v>295</v>
      </c>
      <c r="B987" s="46" t="s">
        <v>1339</v>
      </c>
      <c r="C987" s="47" t="s">
        <v>1283</v>
      </c>
      <c r="D987" s="47" t="s">
        <v>467</v>
      </c>
      <c r="E987" s="48" t="s">
        <v>1340</v>
      </c>
      <c r="F987" s="49" t="s">
        <v>1341</v>
      </c>
      <c r="G987" s="49" t="s">
        <v>1342</v>
      </c>
      <c r="H987" s="50" t="s">
        <v>1341</v>
      </c>
      <c r="I987" s="46" t="s">
        <v>439</v>
      </c>
      <c r="J987" s="46">
        <v>43</v>
      </c>
      <c r="K987" s="49">
        <v>43</v>
      </c>
      <c r="L987" s="49" t="s">
        <v>1285</v>
      </c>
      <c r="M987" s="51">
        <v>578036</v>
      </c>
      <c r="N987" s="51">
        <f t="shared" si="204"/>
        <v>64964</v>
      </c>
      <c r="O987" s="51">
        <v>65682.782608695605</v>
      </c>
      <c r="P987" s="51">
        <v>643000</v>
      </c>
      <c r="Q987" s="51">
        <f t="shared" si="205"/>
        <v>85387.617391304288</v>
      </c>
      <c r="R987" s="52">
        <f t="shared" si="206"/>
        <v>663423.61739130435</v>
      </c>
      <c r="S987" s="53">
        <v>663400</v>
      </c>
      <c r="T987" s="54">
        <v>0</v>
      </c>
      <c r="U987" s="55" t="s">
        <v>202</v>
      </c>
      <c r="V987" s="55" t="s">
        <v>201</v>
      </c>
      <c r="W987" s="55" t="s">
        <v>24</v>
      </c>
      <c r="X987" s="56">
        <v>43294</v>
      </c>
      <c r="Y987" s="57" t="s">
        <v>7684</v>
      </c>
      <c r="Z987" s="57"/>
      <c r="AA987" s="58"/>
      <c r="AB987" s="58"/>
      <c r="AC987" s="58"/>
      <c r="AD987" s="58"/>
      <c r="AE987" s="58"/>
      <c r="AF987" s="58"/>
      <c r="AG987" s="58"/>
      <c r="AH987" s="58"/>
      <c r="AI987" s="58"/>
      <c r="AJ987" s="58">
        <v>843000</v>
      </c>
      <c r="AK987" s="58"/>
      <c r="AL987" s="58"/>
      <c r="AM987" s="58"/>
      <c r="AN987" s="58"/>
      <c r="AO987" s="58"/>
      <c r="AP987" s="58"/>
      <c r="AQ987" s="58">
        <v>877000</v>
      </c>
      <c r="AR987" s="59">
        <f t="shared" si="209"/>
        <v>2</v>
      </c>
      <c r="AS987" s="59">
        <f t="shared" si="210"/>
        <v>1720000</v>
      </c>
      <c r="AT987" s="58">
        <f t="shared" si="208"/>
        <v>860000</v>
      </c>
      <c r="AU987" s="58">
        <f t="shared" si="212"/>
        <v>843000</v>
      </c>
      <c r="AV987" s="59">
        <f t="shared" si="213"/>
        <v>196600</v>
      </c>
      <c r="AW987" s="59">
        <f t="shared" si="207"/>
        <v>179600</v>
      </c>
      <c r="AX987" s="60">
        <f t="shared" si="211"/>
        <v>0.29635212541453115</v>
      </c>
      <c r="AY987" s="58"/>
    </row>
    <row r="988" spans="1:51" ht="78.75" x14ac:dyDescent="0.25">
      <c r="A988" s="45">
        <v>299</v>
      </c>
      <c r="B988" s="46" t="s">
        <v>1351</v>
      </c>
      <c r="C988" s="47" t="s">
        <v>1283</v>
      </c>
      <c r="D988" s="47" t="s">
        <v>467</v>
      </c>
      <c r="E988" s="48" t="s">
        <v>1252</v>
      </c>
      <c r="F988" s="49" t="s">
        <v>1253</v>
      </c>
      <c r="G988" s="49" t="s">
        <v>1352</v>
      </c>
      <c r="H988" s="50" t="s">
        <v>1253</v>
      </c>
      <c r="I988" s="46" t="s">
        <v>439</v>
      </c>
      <c r="J988" s="46">
        <v>43</v>
      </c>
      <c r="K988" s="49">
        <v>43</v>
      </c>
      <c r="L988" s="49" t="s">
        <v>1285</v>
      </c>
      <c r="M988" s="51">
        <v>578036</v>
      </c>
      <c r="N988" s="51">
        <f t="shared" si="204"/>
        <v>64964</v>
      </c>
      <c r="O988" s="51">
        <v>65682.782608695605</v>
      </c>
      <c r="P988" s="51">
        <v>643000</v>
      </c>
      <c r="Q988" s="51">
        <f t="shared" si="205"/>
        <v>85387.617391304288</v>
      </c>
      <c r="R988" s="52">
        <f t="shared" si="206"/>
        <v>663423.61739130435</v>
      </c>
      <c r="S988" s="53">
        <v>663400</v>
      </c>
      <c r="T988" s="54">
        <v>0</v>
      </c>
      <c r="U988" s="55" t="s">
        <v>202</v>
      </c>
      <c r="V988" s="55" t="s">
        <v>201</v>
      </c>
      <c r="W988" s="55" t="s">
        <v>24</v>
      </c>
      <c r="X988" s="56">
        <v>43294</v>
      </c>
      <c r="Y988" s="57" t="s">
        <v>7684</v>
      </c>
      <c r="Z988" s="57"/>
      <c r="AA988" s="58"/>
      <c r="AB988" s="58"/>
      <c r="AC988" s="58"/>
      <c r="AD988" s="58"/>
      <c r="AE988" s="58"/>
      <c r="AF988" s="58"/>
      <c r="AG988" s="58"/>
      <c r="AH988" s="58"/>
      <c r="AI988" s="58"/>
      <c r="AJ988" s="58"/>
      <c r="AK988" s="58"/>
      <c r="AL988" s="58"/>
      <c r="AM988" s="58"/>
      <c r="AN988" s="58"/>
      <c r="AO988" s="58"/>
      <c r="AP988" s="58"/>
      <c r="AQ988" s="58">
        <v>877000</v>
      </c>
      <c r="AR988" s="59">
        <f t="shared" si="209"/>
        <v>1</v>
      </c>
      <c r="AS988" s="59">
        <f t="shared" si="210"/>
        <v>877000</v>
      </c>
      <c r="AT988" s="58">
        <f t="shared" si="208"/>
        <v>877000</v>
      </c>
      <c r="AU988" s="58">
        <f t="shared" si="212"/>
        <v>877000</v>
      </c>
      <c r="AV988" s="59">
        <f t="shared" si="213"/>
        <v>213600</v>
      </c>
      <c r="AW988" s="59">
        <f t="shared" si="207"/>
        <v>213600</v>
      </c>
      <c r="AX988" s="60">
        <f t="shared" si="211"/>
        <v>0.32197769068435322</v>
      </c>
      <c r="AY988" s="58"/>
    </row>
    <row r="989" spans="1:51" ht="47.25" x14ac:dyDescent="0.25">
      <c r="A989" s="45">
        <v>302</v>
      </c>
      <c r="B989" s="46" t="s">
        <v>1361</v>
      </c>
      <c r="C989" s="47" t="s">
        <v>1283</v>
      </c>
      <c r="D989" s="47" t="s">
        <v>467</v>
      </c>
      <c r="E989" s="48" t="s">
        <v>1362</v>
      </c>
      <c r="F989" s="49" t="s">
        <v>1363</v>
      </c>
      <c r="G989" s="49" t="s">
        <v>1363</v>
      </c>
      <c r="H989" s="50" t="s">
        <v>1363</v>
      </c>
      <c r="I989" s="46" t="s">
        <v>439</v>
      </c>
      <c r="J989" s="46">
        <v>43</v>
      </c>
      <c r="K989" s="49">
        <v>43</v>
      </c>
      <c r="L989" s="49" t="s">
        <v>1285</v>
      </c>
      <c r="M989" s="51">
        <v>578036</v>
      </c>
      <c r="N989" s="51">
        <f t="shared" si="204"/>
        <v>64964</v>
      </c>
      <c r="O989" s="51">
        <v>65682.782608695605</v>
      </c>
      <c r="P989" s="51">
        <v>643000</v>
      </c>
      <c r="Q989" s="51">
        <f t="shared" si="205"/>
        <v>85387.617391304288</v>
      </c>
      <c r="R989" s="52">
        <f t="shared" si="206"/>
        <v>663423.61739130435</v>
      </c>
      <c r="S989" s="53">
        <v>663400</v>
      </c>
      <c r="T989" s="54">
        <v>0</v>
      </c>
      <c r="U989" s="55" t="s">
        <v>471</v>
      </c>
      <c r="V989" s="55" t="s">
        <v>470</v>
      </c>
      <c r="W989" s="55" t="s">
        <v>29</v>
      </c>
      <c r="X989" s="56">
        <v>43294</v>
      </c>
      <c r="Y989" s="57" t="s">
        <v>7684</v>
      </c>
      <c r="Z989" s="57"/>
      <c r="AA989" s="58"/>
      <c r="AB989" s="58"/>
      <c r="AC989" s="58"/>
      <c r="AD989" s="58"/>
      <c r="AE989" s="58"/>
      <c r="AF989" s="58"/>
      <c r="AG989" s="58"/>
      <c r="AH989" s="58"/>
      <c r="AI989" s="58"/>
      <c r="AJ989" s="58">
        <v>843000</v>
      </c>
      <c r="AK989" s="58"/>
      <c r="AL989" s="58"/>
      <c r="AM989" s="58"/>
      <c r="AN989" s="58"/>
      <c r="AO989" s="58"/>
      <c r="AP989" s="58"/>
      <c r="AQ989" s="58">
        <v>877000</v>
      </c>
      <c r="AR989" s="59">
        <f t="shared" si="209"/>
        <v>2</v>
      </c>
      <c r="AS989" s="59">
        <f t="shared" si="210"/>
        <v>1720000</v>
      </c>
      <c r="AT989" s="58">
        <f t="shared" si="208"/>
        <v>860000</v>
      </c>
      <c r="AU989" s="58">
        <f t="shared" si="212"/>
        <v>843000</v>
      </c>
      <c r="AV989" s="59">
        <f t="shared" si="213"/>
        <v>196600</v>
      </c>
      <c r="AW989" s="59">
        <f t="shared" si="207"/>
        <v>179600</v>
      </c>
      <c r="AX989" s="60">
        <f t="shared" si="211"/>
        <v>0.29635212541453115</v>
      </c>
      <c r="AY989" s="58"/>
    </row>
    <row r="990" spans="1:51" ht="31.5" x14ac:dyDescent="0.25">
      <c r="A990" s="45">
        <v>304</v>
      </c>
      <c r="B990" s="46" t="s">
        <v>1366</v>
      </c>
      <c r="C990" s="47" t="s">
        <v>1283</v>
      </c>
      <c r="D990" s="47" t="s">
        <v>467</v>
      </c>
      <c r="E990" s="48" t="s">
        <v>1367</v>
      </c>
      <c r="F990" s="49" t="s">
        <v>1368</v>
      </c>
      <c r="G990" s="49" t="s">
        <v>1368</v>
      </c>
      <c r="H990" s="50" t="s">
        <v>1368</v>
      </c>
      <c r="I990" s="46" t="s">
        <v>439</v>
      </c>
      <c r="J990" s="46">
        <v>43</v>
      </c>
      <c r="K990" s="49">
        <v>43</v>
      </c>
      <c r="L990" s="49" t="s">
        <v>1285</v>
      </c>
      <c r="M990" s="51">
        <v>578036</v>
      </c>
      <c r="N990" s="51">
        <f t="shared" si="204"/>
        <v>64964</v>
      </c>
      <c r="O990" s="51">
        <v>65682.782608695605</v>
      </c>
      <c r="P990" s="51">
        <v>643000</v>
      </c>
      <c r="Q990" s="51">
        <f t="shared" si="205"/>
        <v>85387.617391304288</v>
      </c>
      <c r="R990" s="52">
        <f t="shared" si="206"/>
        <v>663423.61739130435</v>
      </c>
      <c r="S990" s="53">
        <v>663400</v>
      </c>
      <c r="T990" s="54">
        <v>0</v>
      </c>
      <c r="U990" s="55" t="s">
        <v>471</v>
      </c>
      <c r="V990" s="55" t="s">
        <v>470</v>
      </c>
      <c r="W990" s="55" t="s">
        <v>196</v>
      </c>
      <c r="X990" s="56">
        <v>43294</v>
      </c>
      <c r="Y990" s="57" t="s">
        <v>7684</v>
      </c>
      <c r="Z990" s="57"/>
      <c r="AA990" s="58"/>
      <c r="AB990" s="58"/>
      <c r="AC990" s="58"/>
      <c r="AD990" s="58"/>
      <c r="AE990" s="58"/>
      <c r="AF990" s="58"/>
      <c r="AG990" s="58"/>
      <c r="AH990" s="58"/>
      <c r="AI990" s="58"/>
      <c r="AJ990" s="58">
        <v>843000</v>
      </c>
      <c r="AK990" s="58"/>
      <c r="AL990" s="58"/>
      <c r="AM990" s="58"/>
      <c r="AN990" s="58"/>
      <c r="AO990" s="58"/>
      <c r="AP990" s="58"/>
      <c r="AQ990" s="58">
        <v>877000</v>
      </c>
      <c r="AR990" s="59">
        <f t="shared" si="209"/>
        <v>2</v>
      </c>
      <c r="AS990" s="59">
        <f t="shared" si="210"/>
        <v>1720000</v>
      </c>
      <c r="AT990" s="58">
        <f t="shared" ref="AT990:AT1021" si="214">ROUND(AS990/AR990,-2)</f>
        <v>860000</v>
      </c>
      <c r="AU990" s="58">
        <f t="shared" si="212"/>
        <v>843000</v>
      </c>
      <c r="AV990" s="59">
        <f t="shared" si="213"/>
        <v>196600</v>
      </c>
      <c r="AW990" s="59">
        <f t="shared" si="207"/>
        <v>179600</v>
      </c>
      <c r="AX990" s="60">
        <f t="shared" si="211"/>
        <v>0.29635212541453115</v>
      </c>
      <c r="AY990" s="58"/>
    </row>
    <row r="991" spans="1:51" ht="31.5" x14ac:dyDescent="0.25">
      <c r="A991" s="45">
        <v>305</v>
      </c>
      <c r="B991" s="46" t="s">
        <v>1369</v>
      </c>
      <c r="C991" s="47" t="s">
        <v>1283</v>
      </c>
      <c r="D991" s="47" t="s">
        <v>467</v>
      </c>
      <c r="E991" s="48" t="s">
        <v>1370</v>
      </c>
      <c r="F991" s="49" t="s">
        <v>1371</v>
      </c>
      <c r="G991" s="49" t="s">
        <v>1372</v>
      </c>
      <c r="H991" s="50" t="s">
        <v>1371</v>
      </c>
      <c r="I991" s="46"/>
      <c r="J991" s="46">
        <v>43</v>
      </c>
      <c r="K991" s="49">
        <v>43</v>
      </c>
      <c r="L991" s="49" t="s">
        <v>1285</v>
      </c>
      <c r="M991" s="51">
        <v>578036</v>
      </c>
      <c r="N991" s="51">
        <f t="shared" si="204"/>
        <v>64964</v>
      </c>
      <c r="O991" s="51">
        <v>65682.782608695605</v>
      </c>
      <c r="P991" s="51">
        <v>643000</v>
      </c>
      <c r="Q991" s="51">
        <f t="shared" si="205"/>
        <v>85387.617391304288</v>
      </c>
      <c r="R991" s="52">
        <f t="shared" si="206"/>
        <v>663423.61739130435</v>
      </c>
      <c r="S991" s="53">
        <v>663400</v>
      </c>
      <c r="T991" s="54">
        <v>0</v>
      </c>
      <c r="U991" s="55" t="s">
        <v>471</v>
      </c>
      <c r="V991" s="55" t="s">
        <v>470</v>
      </c>
      <c r="W991" s="55" t="s">
        <v>173</v>
      </c>
      <c r="X991" s="56">
        <v>43294</v>
      </c>
      <c r="Y991" s="57" t="s">
        <v>7684</v>
      </c>
      <c r="Z991" s="57"/>
      <c r="AA991" s="58"/>
      <c r="AB991" s="58"/>
      <c r="AC991" s="58"/>
      <c r="AD991" s="58"/>
      <c r="AE991" s="58"/>
      <c r="AF991" s="58"/>
      <c r="AG991" s="58"/>
      <c r="AH991" s="58"/>
      <c r="AI991" s="58"/>
      <c r="AJ991" s="58">
        <v>843000</v>
      </c>
      <c r="AK991" s="58"/>
      <c r="AL991" s="58"/>
      <c r="AM991" s="58"/>
      <c r="AN991" s="58"/>
      <c r="AO991" s="58"/>
      <c r="AP991" s="58"/>
      <c r="AQ991" s="58">
        <v>877000</v>
      </c>
      <c r="AR991" s="59">
        <f t="shared" si="209"/>
        <v>2</v>
      </c>
      <c r="AS991" s="59">
        <f t="shared" si="210"/>
        <v>1720000</v>
      </c>
      <c r="AT991" s="58">
        <f t="shared" si="214"/>
        <v>860000</v>
      </c>
      <c r="AU991" s="58">
        <f t="shared" si="212"/>
        <v>843000</v>
      </c>
      <c r="AV991" s="59">
        <f t="shared" si="213"/>
        <v>196600</v>
      </c>
      <c r="AW991" s="59">
        <f t="shared" si="207"/>
        <v>179600</v>
      </c>
      <c r="AX991" s="60">
        <f t="shared" si="211"/>
        <v>0.29635212541453115</v>
      </c>
      <c r="AY991" s="58"/>
    </row>
    <row r="992" spans="1:51" ht="47.25" x14ac:dyDescent="0.25">
      <c r="A992" s="45">
        <v>308</v>
      </c>
      <c r="B992" s="46" t="s">
        <v>1380</v>
      </c>
      <c r="C992" s="47" t="s">
        <v>1283</v>
      </c>
      <c r="D992" s="47" t="s">
        <v>467</v>
      </c>
      <c r="E992" s="48" t="s">
        <v>1381</v>
      </c>
      <c r="F992" s="49" t="s">
        <v>1382</v>
      </c>
      <c r="G992" s="49" t="s">
        <v>1382</v>
      </c>
      <c r="H992" s="50" t="s">
        <v>1382</v>
      </c>
      <c r="I992" s="46" t="s">
        <v>439</v>
      </c>
      <c r="J992" s="46">
        <v>43</v>
      </c>
      <c r="K992" s="49">
        <v>43</v>
      </c>
      <c r="L992" s="49" t="s">
        <v>1285</v>
      </c>
      <c r="M992" s="51">
        <v>578036</v>
      </c>
      <c r="N992" s="51">
        <f t="shared" si="204"/>
        <v>64964</v>
      </c>
      <c r="O992" s="51">
        <v>65682.782608695605</v>
      </c>
      <c r="P992" s="51">
        <v>643000</v>
      </c>
      <c r="Q992" s="51">
        <f t="shared" si="205"/>
        <v>85387.617391304288</v>
      </c>
      <c r="R992" s="52">
        <f t="shared" si="206"/>
        <v>663423.61739130435</v>
      </c>
      <c r="S992" s="53">
        <v>663400</v>
      </c>
      <c r="T992" s="54" t="s">
        <v>622</v>
      </c>
      <c r="U992" s="55" t="s">
        <v>471</v>
      </c>
      <c r="V992" s="55" t="s">
        <v>470</v>
      </c>
      <c r="W992" s="55" t="s">
        <v>173</v>
      </c>
      <c r="X992" s="56">
        <v>43294</v>
      </c>
      <c r="Y992" s="57" t="s">
        <v>7684</v>
      </c>
      <c r="Z992" s="57"/>
      <c r="AA992" s="58"/>
      <c r="AB992" s="58"/>
      <c r="AC992" s="58"/>
      <c r="AD992" s="58"/>
      <c r="AE992" s="58"/>
      <c r="AF992" s="58"/>
      <c r="AG992" s="58"/>
      <c r="AH992" s="58"/>
      <c r="AI992" s="58"/>
      <c r="AJ992" s="58">
        <v>843000</v>
      </c>
      <c r="AK992" s="58"/>
      <c r="AL992" s="58"/>
      <c r="AM992" s="58"/>
      <c r="AN992" s="58"/>
      <c r="AO992" s="58"/>
      <c r="AP992" s="58"/>
      <c r="AQ992" s="58">
        <v>877000</v>
      </c>
      <c r="AR992" s="59">
        <f t="shared" si="209"/>
        <v>2</v>
      </c>
      <c r="AS992" s="59">
        <f t="shared" si="210"/>
        <v>1720000</v>
      </c>
      <c r="AT992" s="58">
        <f t="shared" si="214"/>
        <v>860000</v>
      </c>
      <c r="AU992" s="58">
        <f t="shared" si="212"/>
        <v>843000</v>
      </c>
      <c r="AV992" s="59">
        <f t="shared" si="213"/>
        <v>196600</v>
      </c>
      <c r="AW992" s="59">
        <f t="shared" si="207"/>
        <v>179600</v>
      </c>
      <c r="AX992" s="60">
        <f t="shared" si="211"/>
        <v>0.29635212541453115</v>
      </c>
      <c r="AY992" s="58"/>
    </row>
    <row r="993" spans="1:51" ht="78.75" x14ac:dyDescent="0.25">
      <c r="A993" s="45">
        <v>331</v>
      </c>
      <c r="B993" s="46" t="s">
        <v>1453</v>
      </c>
      <c r="C993" s="47" t="s">
        <v>1385</v>
      </c>
      <c r="D993" s="47" t="s">
        <v>467</v>
      </c>
      <c r="E993" s="48" t="s">
        <v>1252</v>
      </c>
      <c r="F993" s="49" t="s">
        <v>1253</v>
      </c>
      <c r="G993" s="49" t="s">
        <v>1454</v>
      </c>
      <c r="H993" s="50" t="s">
        <v>1253</v>
      </c>
      <c r="I993" s="46" t="s">
        <v>439</v>
      </c>
      <c r="J993" s="46">
        <v>44</v>
      </c>
      <c r="K993" s="49">
        <v>44</v>
      </c>
      <c r="L993" s="49" t="s">
        <v>1388</v>
      </c>
      <c r="M993" s="51">
        <v>1647036</v>
      </c>
      <c r="N993" s="51">
        <f t="shared" si="204"/>
        <v>64964</v>
      </c>
      <c r="O993" s="51">
        <v>65682.782608695605</v>
      </c>
      <c r="P993" s="51">
        <v>1712000</v>
      </c>
      <c r="Q993" s="51">
        <f t="shared" si="205"/>
        <v>85387.617391304288</v>
      </c>
      <c r="R993" s="52">
        <f t="shared" si="206"/>
        <v>1732423.6173913043</v>
      </c>
      <c r="S993" s="53">
        <v>1732400</v>
      </c>
      <c r="T993" s="54" t="s">
        <v>627</v>
      </c>
      <c r="U993" s="55" t="s">
        <v>471</v>
      </c>
      <c r="V993" s="55" t="s">
        <v>628</v>
      </c>
      <c r="W993" s="55" t="s">
        <v>173</v>
      </c>
      <c r="X993" s="56">
        <v>43294</v>
      </c>
      <c r="Y993" s="57" t="s">
        <v>7684</v>
      </c>
      <c r="Z993" s="57"/>
      <c r="AA993" s="58"/>
      <c r="AB993" s="58"/>
      <c r="AC993" s="58"/>
      <c r="AD993" s="58"/>
      <c r="AE993" s="58"/>
      <c r="AF993" s="58"/>
      <c r="AG993" s="58"/>
      <c r="AH993" s="58"/>
      <c r="AI993" s="58"/>
      <c r="AJ993" s="58"/>
      <c r="AK993" s="58"/>
      <c r="AL993" s="58"/>
      <c r="AM993" s="58"/>
      <c r="AN993" s="58"/>
      <c r="AO993" s="58"/>
      <c r="AP993" s="58"/>
      <c r="AQ993" s="58">
        <v>1732400</v>
      </c>
      <c r="AR993" s="59">
        <f t="shared" si="209"/>
        <v>1</v>
      </c>
      <c r="AS993" s="59">
        <f t="shared" si="210"/>
        <v>1732400</v>
      </c>
      <c r="AT993" s="58">
        <f t="shared" si="214"/>
        <v>1732400</v>
      </c>
      <c r="AU993" s="58">
        <f t="shared" si="212"/>
        <v>1732400</v>
      </c>
      <c r="AV993" s="59">
        <f t="shared" si="213"/>
        <v>0</v>
      </c>
      <c r="AW993" s="59">
        <f t="shared" si="207"/>
        <v>0</v>
      </c>
      <c r="AX993" s="60">
        <f t="shared" si="211"/>
        <v>0</v>
      </c>
      <c r="AY993" s="58"/>
    </row>
    <row r="994" spans="1:51" ht="78.75" x14ac:dyDescent="0.25">
      <c r="A994" s="45">
        <v>353</v>
      </c>
      <c r="B994" s="46" t="s">
        <v>1515</v>
      </c>
      <c r="C994" s="47" t="s">
        <v>1480</v>
      </c>
      <c r="D994" s="47" t="s">
        <v>467</v>
      </c>
      <c r="E994" s="48" t="s">
        <v>1252</v>
      </c>
      <c r="F994" s="49" t="s">
        <v>1253</v>
      </c>
      <c r="G994" s="49" t="s">
        <v>1516</v>
      </c>
      <c r="H994" s="50" t="s">
        <v>1253</v>
      </c>
      <c r="I994" s="46" t="s">
        <v>439</v>
      </c>
      <c r="J994" s="46">
        <v>45</v>
      </c>
      <c r="K994" s="49">
        <v>45</v>
      </c>
      <c r="L994" s="49" t="s">
        <v>1482</v>
      </c>
      <c r="M994" s="51">
        <v>1377000</v>
      </c>
      <c r="N994" s="51">
        <f t="shared" si="204"/>
        <v>84000</v>
      </c>
      <c r="O994" s="51">
        <v>84521.739130434798</v>
      </c>
      <c r="P994" s="51">
        <v>1461000</v>
      </c>
      <c r="Q994" s="51">
        <f t="shared" si="205"/>
        <v>109878.26086956525</v>
      </c>
      <c r="R994" s="52">
        <f t="shared" si="206"/>
        <v>1486878.2608695652</v>
      </c>
      <c r="S994" s="53">
        <v>1486800</v>
      </c>
      <c r="T994" s="54" t="s">
        <v>627</v>
      </c>
      <c r="U994" s="55" t="s">
        <v>471</v>
      </c>
      <c r="V994" s="55" t="s">
        <v>628</v>
      </c>
      <c r="W994" s="55" t="s">
        <v>196</v>
      </c>
      <c r="X994" s="56">
        <v>43294</v>
      </c>
      <c r="Y994" s="57" t="s">
        <v>7684</v>
      </c>
      <c r="Z994" s="57"/>
      <c r="AA994" s="58"/>
      <c r="AB994" s="58"/>
      <c r="AC994" s="58"/>
      <c r="AD994" s="58"/>
      <c r="AE994" s="58"/>
      <c r="AF994" s="58"/>
      <c r="AG994" s="58"/>
      <c r="AH994" s="58"/>
      <c r="AI994" s="58"/>
      <c r="AJ994" s="58"/>
      <c r="AK994" s="58"/>
      <c r="AL994" s="58"/>
      <c r="AM994" s="58"/>
      <c r="AN994" s="58"/>
      <c r="AO994" s="58"/>
      <c r="AP994" s="58"/>
      <c r="AQ994" s="58">
        <v>1486000</v>
      </c>
      <c r="AR994" s="59">
        <f t="shared" si="209"/>
        <v>1</v>
      </c>
      <c r="AS994" s="59">
        <f t="shared" si="210"/>
        <v>1486000</v>
      </c>
      <c r="AT994" s="58">
        <f t="shared" si="214"/>
        <v>1486000</v>
      </c>
      <c r="AU994" s="58">
        <f t="shared" si="212"/>
        <v>1486000</v>
      </c>
      <c r="AV994" s="59">
        <f t="shared" si="213"/>
        <v>-800</v>
      </c>
      <c r="AW994" s="59">
        <f t="shared" si="207"/>
        <v>-800</v>
      </c>
      <c r="AX994" s="60">
        <f t="shared" si="211"/>
        <v>-5.3806833467850979E-4</v>
      </c>
      <c r="AY994" s="58"/>
    </row>
    <row r="995" spans="1:51" ht="78.75" x14ac:dyDescent="0.25">
      <c r="A995" s="45">
        <v>385</v>
      </c>
      <c r="B995" s="46" t="s">
        <v>1600</v>
      </c>
      <c r="C995" s="47" t="s">
        <v>1545</v>
      </c>
      <c r="D995" s="47" t="s">
        <v>467</v>
      </c>
      <c r="E995" s="48" t="s">
        <v>1252</v>
      </c>
      <c r="F995" s="49" t="s">
        <v>1253</v>
      </c>
      <c r="G995" s="49" t="s">
        <v>1454</v>
      </c>
      <c r="H995" s="50" t="s">
        <v>1253</v>
      </c>
      <c r="I995" s="46" t="s">
        <v>439</v>
      </c>
      <c r="J995" s="46">
        <v>48</v>
      </c>
      <c r="K995" s="49">
        <v>48</v>
      </c>
      <c r="L995" s="49" t="s">
        <v>1548</v>
      </c>
      <c r="M995" s="51">
        <v>2898710</v>
      </c>
      <c r="N995" s="51">
        <f t="shared" si="204"/>
        <v>105290</v>
      </c>
      <c r="O995" s="51">
        <v>105323.47826087</v>
      </c>
      <c r="P995" s="51">
        <v>3004000</v>
      </c>
      <c r="Q995" s="51">
        <f t="shared" si="205"/>
        <v>136920.52173913101</v>
      </c>
      <c r="R995" s="52">
        <f t="shared" si="206"/>
        <v>3035630.5217391308</v>
      </c>
      <c r="S995" s="53">
        <v>3035600</v>
      </c>
      <c r="T995" s="54" t="s">
        <v>627</v>
      </c>
      <c r="U995" s="55" t="s">
        <v>471</v>
      </c>
      <c r="V995" s="55" t="s">
        <v>628</v>
      </c>
      <c r="W995" s="55" t="s">
        <v>173</v>
      </c>
      <c r="X995" s="56">
        <v>43294</v>
      </c>
      <c r="Y995" s="57" t="s">
        <v>7684</v>
      </c>
      <c r="Z995" s="57"/>
      <c r="AA995" s="58"/>
      <c r="AB995" s="58"/>
      <c r="AC995" s="58"/>
      <c r="AD995" s="58"/>
      <c r="AE995" s="58"/>
      <c r="AF995" s="58"/>
      <c r="AG995" s="58"/>
      <c r="AH995" s="58"/>
      <c r="AI995" s="58"/>
      <c r="AJ995" s="58"/>
      <c r="AK995" s="58"/>
      <c r="AL995" s="58"/>
      <c r="AM995" s="58"/>
      <c r="AN995" s="58"/>
      <c r="AO995" s="58"/>
      <c r="AP995" s="58"/>
      <c r="AQ995" s="58">
        <v>3035600</v>
      </c>
      <c r="AR995" s="59">
        <f t="shared" si="209"/>
        <v>1</v>
      </c>
      <c r="AS995" s="59">
        <f t="shared" si="210"/>
        <v>3035600</v>
      </c>
      <c r="AT995" s="58">
        <f t="shared" si="214"/>
        <v>3035600</v>
      </c>
      <c r="AU995" s="58">
        <f t="shared" si="212"/>
        <v>3035600</v>
      </c>
      <c r="AV995" s="59">
        <f t="shared" si="213"/>
        <v>0</v>
      </c>
      <c r="AW995" s="59">
        <f t="shared" si="207"/>
        <v>0</v>
      </c>
      <c r="AX995" s="60">
        <f t="shared" si="211"/>
        <v>0</v>
      </c>
      <c r="AY995" s="58"/>
    </row>
    <row r="996" spans="1:51" ht="78.75" x14ac:dyDescent="0.25">
      <c r="A996" s="45">
        <v>405</v>
      </c>
      <c r="B996" s="46" t="s">
        <v>1648</v>
      </c>
      <c r="C996" s="47" t="s">
        <v>1619</v>
      </c>
      <c r="D996" s="47" t="s">
        <v>467</v>
      </c>
      <c r="E996" s="48" t="s">
        <v>1252</v>
      </c>
      <c r="F996" s="49" t="s">
        <v>1253</v>
      </c>
      <c r="G996" s="49" t="s">
        <v>1254</v>
      </c>
      <c r="H996" s="50" t="s">
        <v>1253</v>
      </c>
      <c r="I996" s="46" t="s">
        <v>439</v>
      </c>
      <c r="J996" s="46">
        <v>49</v>
      </c>
      <c r="K996" s="49">
        <v>49</v>
      </c>
      <c r="L996" s="49" t="s">
        <v>1621</v>
      </c>
      <c r="M996" s="51">
        <v>2647000</v>
      </c>
      <c r="N996" s="51">
        <f t="shared" si="204"/>
        <v>101000</v>
      </c>
      <c r="O996" s="51">
        <v>101739.130434783</v>
      </c>
      <c r="P996" s="51">
        <v>2748000</v>
      </c>
      <c r="Q996" s="51">
        <f t="shared" si="205"/>
        <v>132260.8695652179</v>
      </c>
      <c r="R996" s="52">
        <f t="shared" si="206"/>
        <v>2779260.8695652178</v>
      </c>
      <c r="S996" s="53">
        <v>2779200</v>
      </c>
      <c r="T996" s="54" t="s">
        <v>887</v>
      </c>
      <c r="U996" s="55" t="s">
        <v>471</v>
      </c>
      <c r="V996" s="55" t="s">
        <v>628</v>
      </c>
      <c r="W996" s="55" t="s">
        <v>173</v>
      </c>
      <c r="X996" s="56">
        <v>43294</v>
      </c>
      <c r="Y996" s="57" t="s">
        <v>7684</v>
      </c>
      <c r="Z996" s="57"/>
      <c r="AA996" s="58"/>
      <c r="AB996" s="58"/>
      <c r="AC996" s="58"/>
      <c r="AD996" s="58"/>
      <c r="AE996" s="58"/>
      <c r="AF996" s="58"/>
      <c r="AG996" s="58"/>
      <c r="AH996" s="58"/>
      <c r="AI996" s="58"/>
      <c r="AJ996" s="58"/>
      <c r="AK996" s="58"/>
      <c r="AL996" s="58"/>
      <c r="AM996" s="58"/>
      <c r="AN996" s="58"/>
      <c r="AO996" s="58"/>
      <c r="AP996" s="58"/>
      <c r="AQ996" s="58">
        <v>2779200</v>
      </c>
      <c r="AR996" s="59">
        <f t="shared" si="209"/>
        <v>1</v>
      </c>
      <c r="AS996" s="59">
        <f t="shared" si="210"/>
        <v>2779200</v>
      </c>
      <c r="AT996" s="58">
        <f t="shared" si="214"/>
        <v>2779200</v>
      </c>
      <c r="AU996" s="58">
        <f t="shared" si="212"/>
        <v>2779200</v>
      </c>
      <c r="AV996" s="59">
        <f t="shared" si="213"/>
        <v>0</v>
      </c>
      <c r="AW996" s="59">
        <f t="shared" si="207"/>
        <v>0</v>
      </c>
      <c r="AX996" s="60">
        <f t="shared" si="211"/>
        <v>0</v>
      </c>
      <c r="AY996" s="58"/>
    </row>
    <row r="997" spans="1:51" ht="47.25" x14ac:dyDescent="0.25">
      <c r="A997" s="45">
        <v>418</v>
      </c>
      <c r="B997" s="46" t="s">
        <v>1689</v>
      </c>
      <c r="C997" s="47" t="s">
        <v>1685</v>
      </c>
      <c r="D997" s="47" t="s">
        <v>467</v>
      </c>
      <c r="E997" s="48" t="s">
        <v>1690</v>
      </c>
      <c r="F997" s="49" t="s">
        <v>1691</v>
      </c>
      <c r="G997" s="49" t="s">
        <v>1691</v>
      </c>
      <c r="H997" s="50" t="s">
        <v>1691</v>
      </c>
      <c r="I997" s="46" t="s">
        <v>499</v>
      </c>
      <c r="J997" s="46">
        <v>54</v>
      </c>
      <c r="K997" s="49">
        <v>54</v>
      </c>
      <c r="L997" s="49" t="s">
        <v>1688</v>
      </c>
      <c r="M997" s="51">
        <v>5175000</v>
      </c>
      <c r="N997" s="51">
        <f t="shared" si="204"/>
        <v>511000</v>
      </c>
      <c r="O997" s="51">
        <v>511826.08695652202</v>
      </c>
      <c r="P997" s="51">
        <v>5686000</v>
      </c>
      <c r="Q997" s="51">
        <f t="shared" si="205"/>
        <v>665373.91304347862</v>
      </c>
      <c r="R997" s="52">
        <f t="shared" si="206"/>
        <v>5840373.9130434785</v>
      </c>
      <c r="S997" s="53">
        <v>5840300</v>
      </c>
      <c r="T997" s="54" t="s">
        <v>627</v>
      </c>
      <c r="U997" s="55" t="s">
        <v>471</v>
      </c>
      <c r="V997" s="55" t="s">
        <v>940</v>
      </c>
      <c r="W997" s="55" t="s">
        <v>173</v>
      </c>
      <c r="X997" s="56">
        <v>43294</v>
      </c>
      <c r="Y997" s="57" t="s">
        <v>7684</v>
      </c>
      <c r="Z997" s="57"/>
      <c r="AA997" s="58"/>
      <c r="AB997" s="58"/>
      <c r="AC997" s="58"/>
      <c r="AD997" s="58"/>
      <c r="AE997" s="58"/>
      <c r="AF997" s="58"/>
      <c r="AG997" s="58">
        <v>9000000</v>
      </c>
      <c r="AH997" s="58"/>
      <c r="AI997" s="58"/>
      <c r="AJ997" s="58"/>
      <c r="AK997" s="58"/>
      <c r="AL997" s="58"/>
      <c r="AM997" s="58"/>
      <c r="AN997" s="58"/>
      <c r="AO997" s="58"/>
      <c r="AP997" s="58"/>
      <c r="AQ997" s="58">
        <v>8578000</v>
      </c>
      <c r="AR997" s="59">
        <f t="shared" si="209"/>
        <v>2</v>
      </c>
      <c r="AS997" s="59">
        <f t="shared" si="210"/>
        <v>17578000</v>
      </c>
      <c r="AT997" s="58">
        <f t="shared" si="214"/>
        <v>8789000</v>
      </c>
      <c r="AU997" s="58">
        <f t="shared" si="212"/>
        <v>8578000</v>
      </c>
      <c r="AV997" s="59">
        <f t="shared" si="213"/>
        <v>2948700</v>
      </c>
      <c r="AW997" s="59">
        <f t="shared" si="207"/>
        <v>2737700</v>
      </c>
      <c r="AX997" s="60">
        <f t="shared" si="211"/>
        <v>0.50488844751125805</v>
      </c>
      <c r="AY997" s="58"/>
    </row>
    <row r="998" spans="1:51" ht="31.5" x14ac:dyDescent="0.25">
      <c r="A998" s="45">
        <v>419</v>
      </c>
      <c r="B998" s="46" t="s">
        <v>1692</v>
      </c>
      <c r="C998" s="47" t="s">
        <v>1685</v>
      </c>
      <c r="D998" s="47" t="s">
        <v>467</v>
      </c>
      <c r="E998" s="48" t="s">
        <v>1693</v>
      </c>
      <c r="F998" s="49" t="s">
        <v>1694</v>
      </c>
      <c r="G998" s="49" t="s">
        <v>1694</v>
      </c>
      <c r="H998" s="50" t="s">
        <v>1694</v>
      </c>
      <c r="I998" s="46" t="s">
        <v>499</v>
      </c>
      <c r="J998" s="46">
        <v>54</v>
      </c>
      <c r="K998" s="49">
        <v>54</v>
      </c>
      <c r="L998" s="49" t="s">
        <v>1688</v>
      </c>
      <c r="M998" s="51">
        <v>5175000</v>
      </c>
      <c r="N998" s="51">
        <f t="shared" si="204"/>
        <v>511000</v>
      </c>
      <c r="O998" s="51">
        <v>511826.08695652202</v>
      </c>
      <c r="P998" s="51">
        <v>5686000</v>
      </c>
      <c r="Q998" s="51">
        <f t="shared" si="205"/>
        <v>665373.91304347862</v>
      </c>
      <c r="R998" s="52">
        <f t="shared" si="206"/>
        <v>5840373.9130434785</v>
      </c>
      <c r="S998" s="53">
        <v>5840300</v>
      </c>
      <c r="T998" s="54" t="s">
        <v>627</v>
      </c>
      <c r="U998" s="55" t="s">
        <v>471</v>
      </c>
      <c r="V998" s="55" t="s">
        <v>940</v>
      </c>
      <c r="W998" s="55" t="s">
        <v>173</v>
      </c>
      <c r="X998" s="56">
        <v>43294</v>
      </c>
      <c r="Y998" s="57" t="s">
        <v>7684</v>
      </c>
      <c r="Z998" s="57"/>
      <c r="AA998" s="58"/>
      <c r="AB998" s="58"/>
      <c r="AC998" s="58"/>
      <c r="AD998" s="58"/>
      <c r="AE998" s="58"/>
      <c r="AF998" s="58"/>
      <c r="AG998" s="58">
        <v>9000000</v>
      </c>
      <c r="AH998" s="58"/>
      <c r="AI998" s="58"/>
      <c r="AJ998" s="58"/>
      <c r="AK998" s="58"/>
      <c r="AL998" s="58"/>
      <c r="AM998" s="58"/>
      <c r="AN998" s="58"/>
      <c r="AO998" s="58"/>
      <c r="AP998" s="58"/>
      <c r="AQ998" s="58">
        <v>8578000</v>
      </c>
      <c r="AR998" s="59">
        <f t="shared" si="209"/>
        <v>2</v>
      </c>
      <c r="AS998" s="59">
        <f t="shared" si="210"/>
        <v>17578000</v>
      </c>
      <c r="AT998" s="58">
        <f t="shared" si="214"/>
        <v>8789000</v>
      </c>
      <c r="AU998" s="58">
        <f t="shared" si="212"/>
        <v>8578000</v>
      </c>
      <c r="AV998" s="59">
        <f t="shared" si="213"/>
        <v>2948700</v>
      </c>
      <c r="AW998" s="59">
        <f t="shared" si="207"/>
        <v>2737700</v>
      </c>
      <c r="AX998" s="60">
        <f t="shared" si="211"/>
        <v>0.50488844751125805</v>
      </c>
      <c r="AY998" s="58"/>
    </row>
    <row r="999" spans="1:51" ht="31.5" x14ac:dyDescent="0.25">
      <c r="A999" s="45">
        <v>420</v>
      </c>
      <c r="B999" s="46" t="s">
        <v>1695</v>
      </c>
      <c r="C999" s="47" t="s">
        <v>1685</v>
      </c>
      <c r="D999" s="47" t="s">
        <v>467</v>
      </c>
      <c r="E999" s="48" t="s">
        <v>1696</v>
      </c>
      <c r="F999" s="49" t="s">
        <v>1697</v>
      </c>
      <c r="G999" s="49" t="s">
        <v>1697</v>
      </c>
      <c r="H999" s="50" t="s">
        <v>1697</v>
      </c>
      <c r="I999" s="46" t="s">
        <v>499</v>
      </c>
      <c r="J999" s="46">
        <v>54</v>
      </c>
      <c r="K999" s="49">
        <v>54</v>
      </c>
      <c r="L999" s="49" t="s">
        <v>1688</v>
      </c>
      <c r="M999" s="51">
        <v>5175000</v>
      </c>
      <c r="N999" s="51">
        <f t="shared" si="204"/>
        <v>511000</v>
      </c>
      <c r="O999" s="51">
        <v>511826.08695652202</v>
      </c>
      <c r="P999" s="51">
        <v>5686000</v>
      </c>
      <c r="Q999" s="51">
        <f t="shared" si="205"/>
        <v>665373.91304347862</v>
      </c>
      <c r="R999" s="52">
        <f t="shared" si="206"/>
        <v>5840373.9130434785</v>
      </c>
      <c r="S999" s="53">
        <v>5840300</v>
      </c>
      <c r="T999" s="54" t="s">
        <v>627</v>
      </c>
      <c r="U999" s="55" t="s">
        <v>471</v>
      </c>
      <c r="V999" s="55" t="s">
        <v>940</v>
      </c>
      <c r="W999" s="55" t="s">
        <v>196</v>
      </c>
      <c r="X999" s="56">
        <v>43294</v>
      </c>
      <c r="Y999" s="57" t="s">
        <v>7684</v>
      </c>
      <c r="Z999" s="57"/>
      <c r="AA999" s="58"/>
      <c r="AB999" s="58"/>
      <c r="AC999" s="58"/>
      <c r="AD999" s="58"/>
      <c r="AE999" s="58"/>
      <c r="AF999" s="58"/>
      <c r="AG999" s="58">
        <v>9000000</v>
      </c>
      <c r="AH999" s="58"/>
      <c r="AI999" s="58"/>
      <c r="AJ999" s="58"/>
      <c r="AK999" s="58"/>
      <c r="AL999" s="58"/>
      <c r="AM999" s="58"/>
      <c r="AN999" s="58"/>
      <c r="AO999" s="58"/>
      <c r="AP999" s="58"/>
      <c r="AQ999" s="58">
        <v>8578000</v>
      </c>
      <c r="AR999" s="59">
        <f t="shared" si="209"/>
        <v>2</v>
      </c>
      <c r="AS999" s="59">
        <f t="shared" si="210"/>
        <v>17578000</v>
      </c>
      <c r="AT999" s="58">
        <f t="shared" si="214"/>
        <v>8789000</v>
      </c>
      <c r="AU999" s="58">
        <f t="shared" si="212"/>
        <v>8578000</v>
      </c>
      <c r="AV999" s="59">
        <f t="shared" si="213"/>
        <v>2948700</v>
      </c>
      <c r="AW999" s="59">
        <f t="shared" si="207"/>
        <v>2737700</v>
      </c>
      <c r="AX999" s="60">
        <f t="shared" si="211"/>
        <v>0.50488844751125805</v>
      </c>
      <c r="AY999" s="58"/>
    </row>
    <row r="1000" spans="1:51" ht="31.5" x14ac:dyDescent="0.25">
      <c r="A1000" s="45">
        <v>421</v>
      </c>
      <c r="B1000" s="46" t="s">
        <v>1698</v>
      </c>
      <c r="C1000" s="47" t="s">
        <v>1685</v>
      </c>
      <c r="D1000" s="47" t="s">
        <v>467</v>
      </c>
      <c r="E1000" s="48" t="s">
        <v>1699</v>
      </c>
      <c r="F1000" s="49" t="s">
        <v>1700</v>
      </c>
      <c r="G1000" s="49" t="s">
        <v>1700</v>
      </c>
      <c r="H1000" s="50" t="s">
        <v>1700</v>
      </c>
      <c r="I1000" s="46" t="s">
        <v>499</v>
      </c>
      <c r="J1000" s="46">
        <v>54</v>
      </c>
      <c r="K1000" s="49">
        <v>54</v>
      </c>
      <c r="L1000" s="49" t="s">
        <v>1688</v>
      </c>
      <c r="M1000" s="51">
        <v>5175000</v>
      </c>
      <c r="N1000" s="51">
        <f t="shared" ref="N1000:N1063" si="215">P1000-M1000</f>
        <v>511000</v>
      </c>
      <c r="O1000" s="51">
        <v>511826.08695652202</v>
      </c>
      <c r="P1000" s="51">
        <v>5686000</v>
      </c>
      <c r="Q1000" s="51">
        <f t="shared" ref="Q1000:Q1063" si="216">+O1000/1800000*2340000</f>
        <v>665373.91304347862</v>
      </c>
      <c r="R1000" s="52">
        <f t="shared" ref="R1000:R1063" si="217">+M1000+Q1000</f>
        <v>5840373.9130434785</v>
      </c>
      <c r="S1000" s="53">
        <v>5840300</v>
      </c>
      <c r="T1000" s="54" t="s">
        <v>627</v>
      </c>
      <c r="U1000" s="55" t="s">
        <v>471</v>
      </c>
      <c r="V1000" s="55" t="s">
        <v>940</v>
      </c>
      <c r="W1000" s="55" t="s">
        <v>196</v>
      </c>
      <c r="X1000" s="56">
        <v>43294</v>
      </c>
      <c r="Y1000" s="57" t="s">
        <v>7684</v>
      </c>
      <c r="Z1000" s="57"/>
      <c r="AA1000" s="58"/>
      <c r="AB1000" s="58"/>
      <c r="AC1000" s="58"/>
      <c r="AD1000" s="58"/>
      <c r="AE1000" s="58"/>
      <c r="AF1000" s="58"/>
      <c r="AG1000" s="58">
        <v>9000000</v>
      </c>
      <c r="AH1000" s="58"/>
      <c r="AI1000" s="58"/>
      <c r="AJ1000" s="58"/>
      <c r="AK1000" s="58"/>
      <c r="AL1000" s="58"/>
      <c r="AM1000" s="58"/>
      <c r="AN1000" s="58"/>
      <c r="AO1000" s="58"/>
      <c r="AP1000" s="58"/>
      <c r="AQ1000" s="58">
        <v>8578000</v>
      </c>
      <c r="AR1000" s="59">
        <f t="shared" si="209"/>
        <v>2</v>
      </c>
      <c r="AS1000" s="59">
        <f t="shared" si="210"/>
        <v>17578000</v>
      </c>
      <c r="AT1000" s="58">
        <f t="shared" si="214"/>
        <v>8789000</v>
      </c>
      <c r="AU1000" s="58">
        <f t="shared" si="212"/>
        <v>8578000</v>
      </c>
      <c r="AV1000" s="59">
        <f t="shared" si="213"/>
        <v>2948700</v>
      </c>
      <c r="AW1000" s="59">
        <f t="shared" ref="AW1000:AW1063" si="218">AU1000-S1000</f>
        <v>2737700</v>
      </c>
      <c r="AX1000" s="60">
        <f t="shared" si="211"/>
        <v>0.50488844751125805</v>
      </c>
      <c r="AY1000" s="58"/>
    </row>
    <row r="1001" spans="1:51" ht="31.5" x14ac:dyDescent="0.25">
      <c r="A1001" s="45">
        <v>422</v>
      </c>
      <c r="B1001" s="46" t="s">
        <v>1701</v>
      </c>
      <c r="C1001" s="47" t="s">
        <v>1685</v>
      </c>
      <c r="D1001" s="47" t="s">
        <v>467</v>
      </c>
      <c r="E1001" s="48" t="s">
        <v>1702</v>
      </c>
      <c r="F1001" s="49" t="s">
        <v>1703</v>
      </c>
      <c r="G1001" s="49" t="s">
        <v>1703</v>
      </c>
      <c r="H1001" s="50" t="s">
        <v>1703</v>
      </c>
      <c r="I1001" s="46" t="s">
        <v>499</v>
      </c>
      <c r="J1001" s="46">
        <v>54</v>
      </c>
      <c r="K1001" s="49">
        <v>54</v>
      </c>
      <c r="L1001" s="49" t="s">
        <v>1688</v>
      </c>
      <c r="M1001" s="51">
        <v>5175000</v>
      </c>
      <c r="N1001" s="51">
        <f t="shared" si="215"/>
        <v>511000</v>
      </c>
      <c r="O1001" s="51">
        <v>511826.08695652202</v>
      </c>
      <c r="P1001" s="51">
        <v>5686000</v>
      </c>
      <c r="Q1001" s="51">
        <f t="shared" si="216"/>
        <v>665373.91304347862</v>
      </c>
      <c r="R1001" s="52">
        <f t="shared" si="217"/>
        <v>5840373.9130434785</v>
      </c>
      <c r="S1001" s="53">
        <v>5840300</v>
      </c>
      <c r="T1001" s="54" t="s">
        <v>627</v>
      </c>
      <c r="U1001" s="55" t="s">
        <v>471</v>
      </c>
      <c r="V1001" s="55" t="s">
        <v>940</v>
      </c>
      <c r="W1001" s="55" t="s">
        <v>173</v>
      </c>
      <c r="X1001" s="56">
        <v>43294</v>
      </c>
      <c r="Y1001" s="57" t="s">
        <v>7684</v>
      </c>
      <c r="Z1001" s="57"/>
      <c r="AA1001" s="58"/>
      <c r="AB1001" s="58"/>
      <c r="AC1001" s="58"/>
      <c r="AD1001" s="58"/>
      <c r="AE1001" s="58"/>
      <c r="AF1001" s="58"/>
      <c r="AG1001" s="58">
        <v>9000000</v>
      </c>
      <c r="AH1001" s="58"/>
      <c r="AI1001" s="58"/>
      <c r="AJ1001" s="58"/>
      <c r="AK1001" s="58"/>
      <c r="AL1001" s="58"/>
      <c r="AM1001" s="58"/>
      <c r="AN1001" s="58"/>
      <c r="AO1001" s="58"/>
      <c r="AP1001" s="58"/>
      <c r="AQ1001" s="58">
        <v>8578000</v>
      </c>
      <c r="AR1001" s="59">
        <f t="shared" si="209"/>
        <v>2</v>
      </c>
      <c r="AS1001" s="59">
        <f t="shared" si="210"/>
        <v>17578000</v>
      </c>
      <c r="AT1001" s="58">
        <f t="shared" si="214"/>
        <v>8789000</v>
      </c>
      <c r="AU1001" s="58">
        <f t="shared" si="212"/>
        <v>8578000</v>
      </c>
      <c r="AV1001" s="59">
        <f t="shared" si="213"/>
        <v>2948700</v>
      </c>
      <c r="AW1001" s="59">
        <f t="shared" si="218"/>
        <v>2737700</v>
      </c>
      <c r="AX1001" s="60">
        <f t="shared" si="211"/>
        <v>0.50488844751125805</v>
      </c>
      <c r="AY1001" s="58"/>
    </row>
    <row r="1002" spans="1:51" ht="31.5" x14ac:dyDescent="0.25">
      <c r="A1002" s="45">
        <v>423</v>
      </c>
      <c r="B1002" s="46" t="s">
        <v>1704</v>
      </c>
      <c r="C1002" s="47" t="s">
        <v>1685</v>
      </c>
      <c r="D1002" s="47" t="s">
        <v>467</v>
      </c>
      <c r="E1002" s="48" t="s">
        <v>1705</v>
      </c>
      <c r="F1002" s="49" t="s">
        <v>1706</v>
      </c>
      <c r="G1002" s="49" t="s">
        <v>1706</v>
      </c>
      <c r="H1002" s="50" t="s">
        <v>1706</v>
      </c>
      <c r="I1002" s="46" t="s">
        <v>499</v>
      </c>
      <c r="J1002" s="46">
        <v>54</v>
      </c>
      <c r="K1002" s="49">
        <v>54</v>
      </c>
      <c r="L1002" s="49" t="s">
        <v>1688</v>
      </c>
      <c r="M1002" s="51">
        <v>5175000</v>
      </c>
      <c r="N1002" s="51">
        <f t="shared" si="215"/>
        <v>511000</v>
      </c>
      <c r="O1002" s="51">
        <v>511826.08695652202</v>
      </c>
      <c r="P1002" s="51">
        <v>5686000</v>
      </c>
      <c r="Q1002" s="51">
        <f t="shared" si="216"/>
        <v>665373.91304347862</v>
      </c>
      <c r="R1002" s="52">
        <f t="shared" si="217"/>
        <v>5840373.9130434785</v>
      </c>
      <c r="S1002" s="53">
        <v>5840300</v>
      </c>
      <c r="T1002" s="54" t="s">
        <v>627</v>
      </c>
      <c r="U1002" s="55" t="s">
        <v>471</v>
      </c>
      <c r="V1002" s="55" t="s">
        <v>940</v>
      </c>
      <c r="W1002" s="55" t="s">
        <v>173</v>
      </c>
      <c r="X1002" s="56">
        <v>43294</v>
      </c>
      <c r="Y1002" s="57" t="s">
        <v>7684</v>
      </c>
      <c r="Z1002" s="57"/>
      <c r="AA1002" s="58"/>
      <c r="AB1002" s="58"/>
      <c r="AC1002" s="58"/>
      <c r="AD1002" s="58"/>
      <c r="AE1002" s="58"/>
      <c r="AF1002" s="58"/>
      <c r="AG1002" s="58">
        <v>9000000</v>
      </c>
      <c r="AH1002" s="58"/>
      <c r="AI1002" s="58"/>
      <c r="AJ1002" s="58"/>
      <c r="AK1002" s="58"/>
      <c r="AL1002" s="58"/>
      <c r="AM1002" s="58"/>
      <c r="AN1002" s="58"/>
      <c r="AO1002" s="58"/>
      <c r="AP1002" s="58"/>
      <c r="AQ1002" s="58">
        <v>8578000</v>
      </c>
      <c r="AR1002" s="59">
        <f t="shared" si="209"/>
        <v>2</v>
      </c>
      <c r="AS1002" s="59">
        <f t="shared" si="210"/>
        <v>17578000</v>
      </c>
      <c r="AT1002" s="58">
        <f t="shared" si="214"/>
        <v>8789000</v>
      </c>
      <c r="AU1002" s="58">
        <f t="shared" si="212"/>
        <v>8578000</v>
      </c>
      <c r="AV1002" s="59">
        <f t="shared" si="213"/>
        <v>2948700</v>
      </c>
      <c r="AW1002" s="59">
        <f t="shared" si="218"/>
        <v>2737700</v>
      </c>
      <c r="AX1002" s="60">
        <f t="shared" si="211"/>
        <v>0.50488844751125805</v>
      </c>
      <c r="AY1002" s="58"/>
    </row>
    <row r="1003" spans="1:51" ht="31.5" x14ac:dyDescent="0.25">
      <c r="A1003" s="45">
        <v>424</v>
      </c>
      <c r="B1003" s="46" t="s">
        <v>1707</v>
      </c>
      <c r="C1003" s="47" t="s">
        <v>1685</v>
      </c>
      <c r="D1003" s="47" t="s">
        <v>467</v>
      </c>
      <c r="E1003" s="48" t="s">
        <v>1708</v>
      </c>
      <c r="F1003" s="49" t="s">
        <v>1709</v>
      </c>
      <c r="G1003" s="49" t="s">
        <v>1709</v>
      </c>
      <c r="H1003" s="50" t="s">
        <v>1709</v>
      </c>
      <c r="I1003" s="46" t="s">
        <v>499</v>
      </c>
      <c r="J1003" s="46">
        <v>54</v>
      </c>
      <c r="K1003" s="49">
        <v>54</v>
      </c>
      <c r="L1003" s="49" t="s">
        <v>1688</v>
      </c>
      <c r="M1003" s="51">
        <v>5175000</v>
      </c>
      <c r="N1003" s="51">
        <f t="shared" si="215"/>
        <v>511000</v>
      </c>
      <c r="O1003" s="51">
        <v>511826.08695652202</v>
      </c>
      <c r="P1003" s="51">
        <v>5686000</v>
      </c>
      <c r="Q1003" s="51">
        <f t="shared" si="216"/>
        <v>665373.91304347862</v>
      </c>
      <c r="R1003" s="52">
        <f t="shared" si="217"/>
        <v>5840373.9130434785</v>
      </c>
      <c r="S1003" s="53">
        <v>5840300</v>
      </c>
      <c r="T1003" s="54" t="s">
        <v>627</v>
      </c>
      <c r="U1003" s="55" t="s">
        <v>471</v>
      </c>
      <c r="V1003" s="55" t="s">
        <v>940</v>
      </c>
      <c r="W1003" s="55" t="s">
        <v>173</v>
      </c>
      <c r="X1003" s="56">
        <v>43294</v>
      </c>
      <c r="Y1003" s="57" t="s">
        <v>7684</v>
      </c>
      <c r="Z1003" s="57"/>
      <c r="AA1003" s="58"/>
      <c r="AB1003" s="58"/>
      <c r="AC1003" s="58"/>
      <c r="AD1003" s="58"/>
      <c r="AE1003" s="58"/>
      <c r="AF1003" s="58"/>
      <c r="AG1003" s="58">
        <v>9000000</v>
      </c>
      <c r="AH1003" s="58"/>
      <c r="AI1003" s="58"/>
      <c r="AJ1003" s="58"/>
      <c r="AK1003" s="58"/>
      <c r="AL1003" s="58"/>
      <c r="AM1003" s="58"/>
      <c r="AN1003" s="58"/>
      <c r="AO1003" s="58"/>
      <c r="AP1003" s="58"/>
      <c r="AQ1003" s="58">
        <v>8578000</v>
      </c>
      <c r="AR1003" s="59">
        <f t="shared" si="209"/>
        <v>2</v>
      </c>
      <c r="AS1003" s="59">
        <f t="shared" si="210"/>
        <v>17578000</v>
      </c>
      <c r="AT1003" s="58">
        <f t="shared" si="214"/>
        <v>8789000</v>
      </c>
      <c r="AU1003" s="58">
        <f t="shared" si="212"/>
        <v>8578000</v>
      </c>
      <c r="AV1003" s="59">
        <f t="shared" si="213"/>
        <v>2948700</v>
      </c>
      <c r="AW1003" s="59">
        <f t="shared" si="218"/>
        <v>2737700</v>
      </c>
      <c r="AX1003" s="60">
        <f t="shared" si="211"/>
        <v>0.50488844751125805</v>
      </c>
      <c r="AY1003" s="58"/>
    </row>
    <row r="1004" spans="1:51" ht="31.5" x14ac:dyDescent="0.25">
      <c r="A1004" s="45">
        <v>425</v>
      </c>
      <c r="B1004" s="46" t="s">
        <v>1710</v>
      </c>
      <c r="C1004" s="47" t="s">
        <v>1685</v>
      </c>
      <c r="D1004" s="47" t="s">
        <v>467</v>
      </c>
      <c r="E1004" s="48" t="s">
        <v>1711</v>
      </c>
      <c r="F1004" s="49" t="s">
        <v>1712</v>
      </c>
      <c r="G1004" s="49" t="s">
        <v>1712</v>
      </c>
      <c r="H1004" s="50" t="s">
        <v>1712</v>
      </c>
      <c r="I1004" s="46" t="s">
        <v>499</v>
      </c>
      <c r="J1004" s="46">
        <v>54</v>
      </c>
      <c r="K1004" s="49">
        <v>54</v>
      </c>
      <c r="L1004" s="49" t="s">
        <v>1688</v>
      </c>
      <c r="M1004" s="51">
        <v>5175000</v>
      </c>
      <c r="N1004" s="51">
        <f t="shared" si="215"/>
        <v>511000</v>
      </c>
      <c r="O1004" s="51">
        <v>511826.08695652202</v>
      </c>
      <c r="P1004" s="51">
        <v>5686000</v>
      </c>
      <c r="Q1004" s="51">
        <f t="shared" si="216"/>
        <v>665373.91304347862</v>
      </c>
      <c r="R1004" s="52">
        <f t="shared" si="217"/>
        <v>5840373.9130434785</v>
      </c>
      <c r="S1004" s="53">
        <v>5840300</v>
      </c>
      <c r="T1004" s="54" t="s">
        <v>627</v>
      </c>
      <c r="U1004" s="55" t="s">
        <v>471</v>
      </c>
      <c r="V1004" s="55" t="s">
        <v>940</v>
      </c>
      <c r="W1004" s="55" t="s">
        <v>173</v>
      </c>
      <c r="X1004" s="56">
        <v>43294</v>
      </c>
      <c r="Y1004" s="57" t="s">
        <v>7684</v>
      </c>
      <c r="Z1004" s="57"/>
      <c r="AA1004" s="58"/>
      <c r="AB1004" s="58"/>
      <c r="AC1004" s="58"/>
      <c r="AD1004" s="58"/>
      <c r="AE1004" s="58"/>
      <c r="AF1004" s="58"/>
      <c r="AG1004" s="58">
        <v>9000000</v>
      </c>
      <c r="AH1004" s="58"/>
      <c r="AI1004" s="58"/>
      <c r="AJ1004" s="58"/>
      <c r="AK1004" s="58"/>
      <c r="AL1004" s="58"/>
      <c r="AM1004" s="58"/>
      <c r="AN1004" s="58"/>
      <c r="AO1004" s="58"/>
      <c r="AP1004" s="58"/>
      <c r="AQ1004" s="58">
        <v>8578000</v>
      </c>
      <c r="AR1004" s="59">
        <f t="shared" si="209"/>
        <v>2</v>
      </c>
      <c r="AS1004" s="59">
        <f t="shared" si="210"/>
        <v>17578000</v>
      </c>
      <c r="AT1004" s="58">
        <f t="shared" si="214"/>
        <v>8789000</v>
      </c>
      <c r="AU1004" s="58">
        <f t="shared" si="212"/>
        <v>8578000</v>
      </c>
      <c r="AV1004" s="59">
        <f t="shared" si="213"/>
        <v>2948700</v>
      </c>
      <c r="AW1004" s="59">
        <f t="shared" si="218"/>
        <v>2737700</v>
      </c>
      <c r="AX1004" s="60">
        <f t="shared" si="211"/>
        <v>0.50488844751125805</v>
      </c>
      <c r="AY1004" s="58"/>
    </row>
    <row r="1005" spans="1:51" ht="47.25" x14ac:dyDescent="0.25">
      <c r="A1005" s="45">
        <v>426</v>
      </c>
      <c r="B1005" s="46" t="s">
        <v>1713</v>
      </c>
      <c r="C1005" s="47" t="s">
        <v>1685</v>
      </c>
      <c r="D1005" s="47" t="s">
        <v>467</v>
      </c>
      <c r="E1005" s="48" t="s">
        <v>1714</v>
      </c>
      <c r="F1005" s="49" t="s">
        <v>1715</v>
      </c>
      <c r="G1005" s="49" t="s">
        <v>1715</v>
      </c>
      <c r="H1005" s="50" t="s">
        <v>1715</v>
      </c>
      <c r="I1005" s="46" t="s">
        <v>499</v>
      </c>
      <c r="J1005" s="46">
        <v>54</v>
      </c>
      <c r="K1005" s="49">
        <v>54</v>
      </c>
      <c r="L1005" s="49" t="s">
        <v>1688</v>
      </c>
      <c r="M1005" s="51">
        <v>5175000</v>
      </c>
      <c r="N1005" s="51">
        <f t="shared" si="215"/>
        <v>511000</v>
      </c>
      <c r="O1005" s="51">
        <v>511826.08695652202</v>
      </c>
      <c r="P1005" s="51">
        <v>5686000</v>
      </c>
      <c r="Q1005" s="51">
        <f t="shared" si="216"/>
        <v>665373.91304347862</v>
      </c>
      <c r="R1005" s="52">
        <f t="shared" si="217"/>
        <v>5840373.9130434785</v>
      </c>
      <c r="S1005" s="53">
        <v>5840300</v>
      </c>
      <c r="T1005" s="54" t="s">
        <v>627</v>
      </c>
      <c r="U1005" s="55" t="s">
        <v>471</v>
      </c>
      <c r="V1005" s="55" t="s">
        <v>940</v>
      </c>
      <c r="W1005" s="55" t="s">
        <v>196</v>
      </c>
      <c r="X1005" s="56">
        <v>43294</v>
      </c>
      <c r="Y1005" s="57" t="s">
        <v>7684</v>
      </c>
      <c r="Z1005" s="57"/>
      <c r="AA1005" s="58"/>
      <c r="AB1005" s="58"/>
      <c r="AC1005" s="58"/>
      <c r="AD1005" s="58"/>
      <c r="AE1005" s="58"/>
      <c r="AF1005" s="58"/>
      <c r="AG1005" s="58">
        <v>9000000</v>
      </c>
      <c r="AH1005" s="58"/>
      <c r="AI1005" s="58"/>
      <c r="AJ1005" s="58"/>
      <c r="AK1005" s="58"/>
      <c r="AL1005" s="58"/>
      <c r="AM1005" s="58"/>
      <c r="AN1005" s="58"/>
      <c r="AO1005" s="58"/>
      <c r="AP1005" s="58"/>
      <c r="AQ1005" s="58">
        <v>8578000</v>
      </c>
      <c r="AR1005" s="59">
        <f t="shared" si="209"/>
        <v>2</v>
      </c>
      <c r="AS1005" s="59">
        <f t="shared" si="210"/>
        <v>17578000</v>
      </c>
      <c r="AT1005" s="58">
        <f t="shared" si="214"/>
        <v>8789000</v>
      </c>
      <c r="AU1005" s="58">
        <f t="shared" si="212"/>
        <v>8578000</v>
      </c>
      <c r="AV1005" s="59">
        <f t="shared" si="213"/>
        <v>2948700</v>
      </c>
      <c r="AW1005" s="59">
        <f t="shared" si="218"/>
        <v>2737700</v>
      </c>
      <c r="AX1005" s="60">
        <f t="shared" si="211"/>
        <v>0.50488844751125805</v>
      </c>
      <c r="AY1005" s="58"/>
    </row>
    <row r="1006" spans="1:51" ht="31.5" x14ac:dyDescent="0.25">
      <c r="A1006" s="45">
        <v>427</v>
      </c>
      <c r="B1006" s="46" t="s">
        <v>1716</v>
      </c>
      <c r="C1006" s="47" t="s">
        <v>1685</v>
      </c>
      <c r="D1006" s="47" t="s">
        <v>467</v>
      </c>
      <c r="E1006" s="48" t="s">
        <v>1717</v>
      </c>
      <c r="F1006" s="49" t="s">
        <v>1718</v>
      </c>
      <c r="G1006" s="49" t="s">
        <v>1718</v>
      </c>
      <c r="H1006" s="50" t="s">
        <v>1718</v>
      </c>
      <c r="I1006" s="46" t="s">
        <v>499</v>
      </c>
      <c r="J1006" s="46">
        <v>54</v>
      </c>
      <c r="K1006" s="49">
        <v>54</v>
      </c>
      <c r="L1006" s="49" t="s">
        <v>1688</v>
      </c>
      <c r="M1006" s="51">
        <v>5175000</v>
      </c>
      <c r="N1006" s="51">
        <f t="shared" si="215"/>
        <v>511000</v>
      </c>
      <c r="O1006" s="51">
        <v>511826.08695652202</v>
      </c>
      <c r="P1006" s="51">
        <v>5686000</v>
      </c>
      <c r="Q1006" s="51">
        <f t="shared" si="216"/>
        <v>665373.91304347862</v>
      </c>
      <c r="R1006" s="52">
        <f t="shared" si="217"/>
        <v>5840373.9130434785</v>
      </c>
      <c r="S1006" s="53">
        <v>5840300</v>
      </c>
      <c r="T1006" s="54" t="s">
        <v>627</v>
      </c>
      <c r="U1006" s="55" t="s">
        <v>471</v>
      </c>
      <c r="V1006" s="55" t="s">
        <v>940</v>
      </c>
      <c r="W1006" s="55" t="s">
        <v>173</v>
      </c>
      <c r="X1006" s="56">
        <v>43294</v>
      </c>
      <c r="Y1006" s="57" t="s">
        <v>7684</v>
      </c>
      <c r="Z1006" s="57"/>
      <c r="AA1006" s="58"/>
      <c r="AB1006" s="58"/>
      <c r="AC1006" s="58"/>
      <c r="AD1006" s="58"/>
      <c r="AE1006" s="58"/>
      <c r="AF1006" s="58"/>
      <c r="AG1006" s="58">
        <v>9000000</v>
      </c>
      <c r="AH1006" s="58"/>
      <c r="AI1006" s="58"/>
      <c r="AJ1006" s="58"/>
      <c r="AK1006" s="58"/>
      <c r="AL1006" s="58"/>
      <c r="AM1006" s="58"/>
      <c r="AN1006" s="58"/>
      <c r="AO1006" s="58"/>
      <c r="AP1006" s="58"/>
      <c r="AQ1006" s="58">
        <v>8578000</v>
      </c>
      <c r="AR1006" s="59">
        <f t="shared" si="209"/>
        <v>2</v>
      </c>
      <c r="AS1006" s="59">
        <f t="shared" si="210"/>
        <v>17578000</v>
      </c>
      <c r="AT1006" s="58">
        <f t="shared" si="214"/>
        <v>8789000</v>
      </c>
      <c r="AU1006" s="58">
        <f t="shared" si="212"/>
        <v>8578000</v>
      </c>
      <c r="AV1006" s="59">
        <f t="shared" si="213"/>
        <v>2948700</v>
      </c>
      <c r="AW1006" s="59">
        <f t="shared" si="218"/>
        <v>2737700</v>
      </c>
      <c r="AX1006" s="60">
        <f t="shared" si="211"/>
        <v>0.50488844751125805</v>
      </c>
      <c r="AY1006" s="58"/>
    </row>
    <row r="1007" spans="1:51" ht="47.25" x14ac:dyDescent="0.25">
      <c r="A1007" s="45">
        <v>434</v>
      </c>
      <c r="B1007" s="46" t="s">
        <v>1740</v>
      </c>
      <c r="C1007" s="47" t="s">
        <v>1737</v>
      </c>
      <c r="D1007" s="47" t="s">
        <v>467</v>
      </c>
      <c r="E1007" s="48" t="s">
        <v>1741</v>
      </c>
      <c r="F1007" s="49" t="s">
        <v>1738</v>
      </c>
      <c r="G1007" s="49" t="s">
        <v>1738</v>
      </c>
      <c r="H1007" s="50" t="s">
        <v>1738</v>
      </c>
      <c r="I1007" s="46" t="s">
        <v>499</v>
      </c>
      <c r="J1007" s="46">
        <v>55</v>
      </c>
      <c r="K1007" s="49">
        <v>55</v>
      </c>
      <c r="L1007" s="49" t="s">
        <v>1739</v>
      </c>
      <c r="M1007" s="51">
        <v>5388000</v>
      </c>
      <c r="N1007" s="51">
        <f t="shared" si="215"/>
        <v>638000</v>
      </c>
      <c r="O1007" s="51">
        <v>638608.69565217395</v>
      </c>
      <c r="P1007" s="51">
        <v>6026000</v>
      </c>
      <c r="Q1007" s="51">
        <f t="shared" si="216"/>
        <v>830191.30434782617</v>
      </c>
      <c r="R1007" s="52">
        <f t="shared" si="217"/>
        <v>6218191.3043478262</v>
      </c>
      <c r="S1007" s="53">
        <v>6218100</v>
      </c>
      <c r="T1007" s="54"/>
      <c r="U1007" s="55" t="s">
        <v>471</v>
      </c>
      <c r="V1007" s="55" t="s">
        <v>940</v>
      </c>
      <c r="W1007" s="55" t="s">
        <v>94</v>
      </c>
      <c r="X1007" s="56">
        <v>43294</v>
      </c>
      <c r="Y1007" s="57" t="s">
        <v>7684</v>
      </c>
      <c r="Z1007" s="57"/>
      <c r="AA1007" s="58"/>
      <c r="AB1007" s="58"/>
      <c r="AC1007" s="58"/>
      <c r="AD1007" s="58"/>
      <c r="AE1007" s="58"/>
      <c r="AF1007" s="58"/>
      <c r="AG1007" s="58"/>
      <c r="AH1007" s="58">
        <v>9822000</v>
      </c>
      <c r="AI1007" s="58"/>
      <c r="AJ1007" s="58"/>
      <c r="AK1007" s="58"/>
      <c r="AL1007" s="58"/>
      <c r="AM1007" s="58"/>
      <c r="AN1007" s="58"/>
      <c r="AO1007" s="58"/>
      <c r="AP1007" s="58"/>
      <c r="AQ1007" s="58">
        <v>8694000</v>
      </c>
      <c r="AR1007" s="59">
        <f t="shared" si="209"/>
        <v>2</v>
      </c>
      <c r="AS1007" s="59">
        <f t="shared" si="210"/>
        <v>18516000</v>
      </c>
      <c r="AT1007" s="58">
        <f t="shared" si="214"/>
        <v>9258000</v>
      </c>
      <c r="AU1007" s="58">
        <f t="shared" si="212"/>
        <v>8694000</v>
      </c>
      <c r="AV1007" s="59">
        <f t="shared" si="213"/>
        <v>3039900</v>
      </c>
      <c r="AW1007" s="59">
        <f t="shared" si="218"/>
        <v>2475900</v>
      </c>
      <c r="AX1007" s="60">
        <f t="shared" si="211"/>
        <v>0.48887923963911817</v>
      </c>
      <c r="AY1007" s="58"/>
    </row>
    <row r="1008" spans="1:51" ht="47.25" x14ac:dyDescent="0.25">
      <c r="A1008" s="45">
        <v>449</v>
      </c>
      <c r="B1008" s="46" t="s">
        <v>1786</v>
      </c>
      <c r="C1008" s="47" t="s">
        <v>1767</v>
      </c>
      <c r="D1008" s="47" t="s">
        <v>467</v>
      </c>
      <c r="E1008" s="48" t="s">
        <v>1787</v>
      </c>
      <c r="F1008" s="49" t="s">
        <v>1788</v>
      </c>
      <c r="G1008" s="49" t="s">
        <v>1788</v>
      </c>
      <c r="H1008" s="50" t="s">
        <v>1788</v>
      </c>
      <c r="I1008" s="46" t="s">
        <v>626</v>
      </c>
      <c r="J1008" s="46">
        <v>57</v>
      </c>
      <c r="K1008" s="49">
        <v>57</v>
      </c>
      <c r="L1008" s="49" t="s">
        <v>1770</v>
      </c>
      <c r="M1008" s="51">
        <v>8538000</v>
      </c>
      <c r="N1008" s="51">
        <f t="shared" si="215"/>
        <v>638000</v>
      </c>
      <c r="O1008" s="51">
        <v>638608.69565217395</v>
      </c>
      <c r="P1008" s="51">
        <v>9176000</v>
      </c>
      <c r="Q1008" s="51">
        <f t="shared" si="216"/>
        <v>830191.30434782617</v>
      </c>
      <c r="R1008" s="52">
        <f t="shared" si="217"/>
        <v>9368191.3043478262</v>
      </c>
      <c r="S1008" s="53">
        <v>9368100</v>
      </c>
      <c r="T1008" s="54">
        <v>0</v>
      </c>
      <c r="U1008" s="55" t="s">
        <v>471</v>
      </c>
      <c r="V1008" s="55" t="s">
        <v>1197</v>
      </c>
      <c r="W1008" s="55" t="s">
        <v>29</v>
      </c>
      <c r="X1008" s="56">
        <v>43294</v>
      </c>
      <c r="Y1008" s="57" t="s">
        <v>7684</v>
      </c>
      <c r="Z1008" s="57"/>
      <c r="AA1008" s="58"/>
      <c r="AB1008" s="58"/>
      <c r="AC1008" s="58"/>
      <c r="AD1008" s="58"/>
      <c r="AE1008" s="58"/>
      <c r="AF1008" s="58"/>
      <c r="AG1008" s="58"/>
      <c r="AH1008" s="58">
        <v>14856000</v>
      </c>
      <c r="AI1008" s="58"/>
      <c r="AJ1008" s="58"/>
      <c r="AK1008" s="58"/>
      <c r="AL1008" s="58"/>
      <c r="AM1008" s="58"/>
      <c r="AN1008" s="58"/>
      <c r="AO1008" s="58"/>
      <c r="AP1008" s="58"/>
      <c r="AQ1008" s="58">
        <v>13419000</v>
      </c>
      <c r="AR1008" s="59">
        <f t="shared" si="209"/>
        <v>2</v>
      </c>
      <c r="AS1008" s="59">
        <f t="shared" si="210"/>
        <v>28275000</v>
      </c>
      <c r="AT1008" s="58">
        <f t="shared" si="214"/>
        <v>14137500</v>
      </c>
      <c r="AU1008" s="58">
        <f t="shared" si="212"/>
        <v>13419000</v>
      </c>
      <c r="AV1008" s="59">
        <f t="shared" si="213"/>
        <v>4769400</v>
      </c>
      <c r="AW1008" s="59">
        <f t="shared" si="218"/>
        <v>4050900</v>
      </c>
      <c r="AX1008" s="60">
        <f t="shared" si="211"/>
        <v>0.50911070547923276</v>
      </c>
      <c r="AY1008" s="58"/>
    </row>
    <row r="1009" spans="1:51" ht="47.25" x14ac:dyDescent="0.25">
      <c r="A1009" s="45">
        <v>450</v>
      </c>
      <c r="B1009" s="46" t="s">
        <v>1789</v>
      </c>
      <c r="C1009" s="47" t="s">
        <v>1767</v>
      </c>
      <c r="D1009" s="47" t="s">
        <v>467</v>
      </c>
      <c r="E1009" s="48" t="s">
        <v>1790</v>
      </c>
      <c r="F1009" s="49" t="s">
        <v>1791</v>
      </c>
      <c r="G1009" s="49" t="s">
        <v>1791</v>
      </c>
      <c r="H1009" s="50" t="s">
        <v>1791</v>
      </c>
      <c r="I1009" s="46" t="s">
        <v>626</v>
      </c>
      <c r="J1009" s="46">
        <v>57</v>
      </c>
      <c r="K1009" s="49">
        <v>57</v>
      </c>
      <c r="L1009" s="49" t="s">
        <v>1770</v>
      </c>
      <c r="M1009" s="51">
        <v>8538000</v>
      </c>
      <c r="N1009" s="51">
        <f t="shared" si="215"/>
        <v>638000</v>
      </c>
      <c r="O1009" s="51">
        <v>638608.69565217395</v>
      </c>
      <c r="P1009" s="51">
        <v>9176000</v>
      </c>
      <c r="Q1009" s="51">
        <f t="shared" si="216"/>
        <v>830191.30434782617</v>
      </c>
      <c r="R1009" s="52">
        <f t="shared" si="217"/>
        <v>9368191.3043478262</v>
      </c>
      <c r="S1009" s="53">
        <v>9368100</v>
      </c>
      <c r="T1009" s="54">
        <v>0</v>
      </c>
      <c r="U1009" s="55" t="s">
        <v>471</v>
      </c>
      <c r="V1009" s="55" t="s">
        <v>1197</v>
      </c>
      <c r="W1009" s="55" t="s">
        <v>173</v>
      </c>
      <c r="X1009" s="56">
        <v>43294</v>
      </c>
      <c r="Y1009" s="57" t="s">
        <v>7684</v>
      </c>
      <c r="Z1009" s="57"/>
      <c r="AA1009" s="58"/>
      <c r="AB1009" s="58"/>
      <c r="AC1009" s="58"/>
      <c r="AD1009" s="58"/>
      <c r="AE1009" s="58"/>
      <c r="AF1009" s="58"/>
      <c r="AG1009" s="58">
        <v>15000000</v>
      </c>
      <c r="AH1009" s="58"/>
      <c r="AI1009" s="58"/>
      <c r="AJ1009" s="58"/>
      <c r="AK1009" s="58"/>
      <c r="AL1009" s="58"/>
      <c r="AM1009" s="58"/>
      <c r="AN1009" s="58"/>
      <c r="AO1009" s="58"/>
      <c r="AP1009" s="58"/>
      <c r="AQ1009" s="58">
        <v>13419000</v>
      </c>
      <c r="AR1009" s="59">
        <f t="shared" si="209"/>
        <v>2</v>
      </c>
      <c r="AS1009" s="59">
        <f t="shared" si="210"/>
        <v>28419000</v>
      </c>
      <c r="AT1009" s="58">
        <f t="shared" si="214"/>
        <v>14209500</v>
      </c>
      <c r="AU1009" s="58">
        <f t="shared" si="212"/>
        <v>13419000</v>
      </c>
      <c r="AV1009" s="59">
        <f t="shared" si="213"/>
        <v>4841400</v>
      </c>
      <c r="AW1009" s="59">
        <f t="shared" si="218"/>
        <v>4050900</v>
      </c>
      <c r="AX1009" s="60">
        <f t="shared" si="211"/>
        <v>0.51679636212252222</v>
      </c>
      <c r="AY1009" s="58"/>
    </row>
    <row r="1010" spans="1:51" ht="47.25" x14ac:dyDescent="0.25">
      <c r="A1010" s="45">
        <v>452</v>
      </c>
      <c r="B1010" s="46" t="s">
        <v>1795</v>
      </c>
      <c r="C1010" s="47" t="s">
        <v>1767</v>
      </c>
      <c r="D1010" s="47" t="s">
        <v>467</v>
      </c>
      <c r="E1010" s="48" t="s">
        <v>1796</v>
      </c>
      <c r="F1010" s="49" t="s">
        <v>1797</v>
      </c>
      <c r="G1010" s="49" t="s">
        <v>1797</v>
      </c>
      <c r="H1010" s="50" t="s">
        <v>1798</v>
      </c>
      <c r="I1010" s="46" t="s">
        <v>626</v>
      </c>
      <c r="J1010" s="46">
        <v>57</v>
      </c>
      <c r="K1010" s="49">
        <v>57</v>
      </c>
      <c r="L1010" s="49" t="s">
        <v>1770</v>
      </c>
      <c r="M1010" s="51">
        <v>8538000</v>
      </c>
      <c r="N1010" s="51">
        <f t="shared" si="215"/>
        <v>638000</v>
      </c>
      <c r="O1010" s="51">
        <v>638608.69565217395</v>
      </c>
      <c r="P1010" s="51">
        <v>9176000</v>
      </c>
      <c r="Q1010" s="51">
        <f t="shared" si="216"/>
        <v>830191.30434782617</v>
      </c>
      <c r="R1010" s="52">
        <f t="shared" si="217"/>
        <v>9368191.3043478262</v>
      </c>
      <c r="S1010" s="53">
        <v>9368100</v>
      </c>
      <c r="T1010" s="54" t="s">
        <v>887</v>
      </c>
      <c r="U1010" s="55" t="s">
        <v>471</v>
      </c>
      <c r="V1010" s="55" t="s">
        <v>1197</v>
      </c>
      <c r="W1010" s="55" t="s">
        <v>173</v>
      </c>
      <c r="X1010" s="56">
        <v>43294</v>
      </c>
      <c r="Y1010" s="57" t="s">
        <v>7684</v>
      </c>
      <c r="Z1010" s="57"/>
      <c r="AA1010" s="58"/>
      <c r="AB1010" s="58"/>
      <c r="AC1010" s="58"/>
      <c r="AD1010" s="58"/>
      <c r="AE1010" s="58"/>
      <c r="AF1010" s="58"/>
      <c r="AG1010" s="58"/>
      <c r="AH1010" s="58">
        <v>16022000</v>
      </c>
      <c r="AI1010" s="58"/>
      <c r="AJ1010" s="58"/>
      <c r="AK1010" s="58"/>
      <c r="AL1010" s="58"/>
      <c r="AM1010" s="58"/>
      <c r="AN1010" s="58"/>
      <c r="AO1010" s="58"/>
      <c r="AP1010" s="58"/>
      <c r="AQ1010" s="58">
        <v>13419000</v>
      </c>
      <c r="AR1010" s="59">
        <f t="shared" si="209"/>
        <v>2</v>
      </c>
      <c r="AS1010" s="59">
        <f t="shared" si="210"/>
        <v>29441000</v>
      </c>
      <c r="AT1010" s="58">
        <f t="shared" si="214"/>
        <v>14720500</v>
      </c>
      <c r="AU1010" s="58">
        <f t="shared" si="212"/>
        <v>13419000</v>
      </c>
      <c r="AV1010" s="59">
        <f t="shared" si="213"/>
        <v>5352400</v>
      </c>
      <c r="AW1010" s="59">
        <f t="shared" si="218"/>
        <v>4050900</v>
      </c>
      <c r="AX1010" s="60">
        <f t="shared" si="211"/>
        <v>0.57134317524364597</v>
      </c>
      <c r="AY1010" s="58"/>
    </row>
    <row r="1011" spans="1:51" ht="47.25" x14ac:dyDescent="0.25">
      <c r="A1011" s="45">
        <v>464</v>
      </c>
      <c r="B1011" s="46" t="s">
        <v>1832</v>
      </c>
      <c r="C1011" s="47" t="s">
        <v>1802</v>
      </c>
      <c r="D1011" s="47" t="s">
        <v>467</v>
      </c>
      <c r="E1011" s="48" t="s">
        <v>1833</v>
      </c>
      <c r="F1011" s="49" t="s">
        <v>1834</v>
      </c>
      <c r="G1011" s="49" t="s">
        <v>1834</v>
      </c>
      <c r="H1011" s="50" t="s">
        <v>1834</v>
      </c>
      <c r="I1011" s="46" t="s">
        <v>626</v>
      </c>
      <c r="J1011" s="46">
        <v>59</v>
      </c>
      <c r="K1011" s="49">
        <v>59</v>
      </c>
      <c r="L1011" s="49" t="s">
        <v>1804</v>
      </c>
      <c r="M1011" s="51">
        <v>9138000</v>
      </c>
      <c r="N1011" s="51">
        <f t="shared" si="215"/>
        <v>638000</v>
      </c>
      <c r="O1011" s="51">
        <v>638608.69565217395</v>
      </c>
      <c r="P1011" s="51">
        <v>9776000</v>
      </c>
      <c r="Q1011" s="51">
        <f t="shared" si="216"/>
        <v>830191.30434782617</v>
      </c>
      <c r="R1011" s="52">
        <f t="shared" si="217"/>
        <v>9968191.3043478262</v>
      </c>
      <c r="S1011" s="53">
        <v>9968100</v>
      </c>
      <c r="T1011" s="54" t="s">
        <v>887</v>
      </c>
      <c r="U1011" s="55" t="s">
        <v>471</v>
      </c>
      <c r="V1011" s="55" t="s">
        <v>1197</v>
      </c>
      <c r="W1011" s="55" t="s">
        <v>173</v>
      </c>
      <c r="X1011" s="56">
        <v>43294</v>
      </c>
      <c r="Y1011" s="57" t="s">
        <v>7684</v>
      </c>
      <c r="Z1011" s="57"/>
      <c r="AA1011" s="58"/>
      <c r="AB1011" s="58"/>
      <c r="AC1011" s="58"/>
      <c r="AD1011" s="58"/>
      <c r="AE1011" s="58"/>
      <c r="AF1011" s="58"/>
      <c r="AG1011" s="58">
        <v>16000000</v>
      </c>
      <c r="AH1011" s="58"/>
      <c r="AI1011" s="58"/>
      <c r="AJ1011" s="58"/>
      <c r="AK1011" s="58"/>
      <c r="AL1011" s="58"/>
      <c r="AM1011" s="58"/>
      <c r="AN1011" s="58"/>
      <c r="AO1011" s="58"/>
      <c r="AP1011" s="58"/>
      <c r="AQ1011" s="58">
        <v>14319000</v>
      </c>
      <c r="AR1011" s="59">
        <f t="shared" si="209"/>
        <v>2</v>
      </c>
      <c r="AS1011" s="59">
        <f t="shared" si="210"/>
        <v>30319000</v>
      </c>
      <c r="AT1011" s="58">
        <f t="shared" si="214"/>
        <v>15159500</v>
      </c>
      <c r="AU1011" s="58">
        <f t="shared" si="212"/>
        <v>14319000</v>
      </c>
      <c r="AV1011" s="59">
        <f t="shared" si="213"/>
        <v>5191400</v>
      </c>
      <c r="AW1011" s="59">
        <f t="shared" si="218"/>
        <v>4350900</v>
      </c>
      <c r="AX1011" s="60">
        <f t="shared" si="211"/>
        <v>0.52080135632668201</v>
      </c>
      <c r="AY1011" s="58"/>
    </row>
    <row r="1012" spans="1:51" ht="47.25" x14ac:dyDescent="0.25">
      <c r="A1012" s="45">
        <v>465</v>
      </c>
      <c r="B1012" s="46" t="s">
        <v>1835</v>
      </c>
      <c r="C1012" s="47" t="s">
        <v>1802</v>
      </c>
      <c r="D1012" s="47" t="s">
        <v>467</v>
      </c>
      <c r="E1012" s="48" t="s">
        <v>1836</v>
      </c>
      <c r="F1012" s="49" t="s">
        <v>1837</v>
      </c>
      <c r="G1012" s="49" t="s">
        <v>1837</v>
      </c>
      <c r="H1012" s="50" t="s">
        <v>1837</v>
      </c>
      <c r="I1012" s="46" t="s">
        <v>626</v>
      </c>
      <c r="J1012" s="46">
        <v>59</v>
      </c>
      <c r="K1012" s="49">
        <v>59</v>
      </c>
      <c r="L1012" s="49" t="s">
        <v>1804</v>
      </c>
      <c r="M1012" s="51">
        <v>9138000</v>
      </c>
      <c r="N1012" s="51">
        <f t="shared" si="215"/>
        <v>638000</v>
      </c>
      <c r="O1012" s="51">
        <v>638608.69565217395</v>
      </c>
      <c r="P1012" s="51">
        <v>9776000</v>
      </c>
      <c r="Q1012" s="51">
        <f t="shared" si="216"/>
        <v>830191.30434782617</v>
      </c>
      <c r="R1012" s="52">
        <f t="shared" si="217"/>
        <v>9968191.3043478262</v>
      </c>
      <c r="S1012" s="53">
        <v>9968100</v>
      </c>
      <c r="T1012" s="54" t="s">
        <v>887</v>
      </c>
      <c r="U1012" s="55" t="s">
        <v>471</v>
      </c>
      <c r="V1012" s="55" t="s">
        <v>1197</v>
      </c>
      <c r="W1012" s="55" t="s">
        <v>173</v>
      </c>
      <c r="X1012" s="56">
        <v>43294</v>
      </c>
      <c r="Y1012" s="57" t="s">
        <v>7684</v>
      </c>
      <c r="Z1012" s="57"/>
      <c r="AA1012" s="58"/>
      <c r="AB1012" s="58"/>
      <c r="AC1012" s="58"/>
      <c r="AD1012" s="58"/>
      <c r="AE1012" s="58"/>
      <c r="AF1012" s="58"/>
      <c r="AG1012" s="58"/>
      <c r="AH1012" s="58">
        <v>15516000</v>
      </c>
      <c r="AI1012" s="58"/>
      <c r="AJ1012" s="58"/>
      <c r="AK1012" s="58"/>
      <c r="AL1012" s="58"/>
      <c r="AM1012" s="58"/>
      <c r="AN1012" s="58"/>
      <c r="AO1012" s="58"/>
      <c r="AP1012" s="58"/>
      <c r="AQ1012" s="58">
        <v>14319000</v>
      </c>
      <c r="AR1012" s="59">
        <f t="shared" si="209"/>
        <v>2</v>
      </c>
      <c r="AS1012" s="59">
        <f t="shared" si="210"/>
        <v>29835000</v>
      </c>
      <c r="AT1012" s="58">
        <f t="shared" si="214"/>
        <v>14917500</v>
      </c>
      <c r="AU1012" s="58">
        <f t="shared" si="212"/>
        <v>14319000</v>
      </c>
      <c r="AV1012" s="59">
        <f t="shared" si="213"/>
        <v>4949400</v>
      </c>
      <c r="AW1012" s="59">
        <f t="shared" si="218"/>
        <v>4350900</v>
      </c>
      <c r="AX1012" s="60">
        <f t="shared" si="211"/>
        <v>0.49652391127697348</v>
      </c>
      <c r="AY1012" s="58"/>
    </row>
    <row r="1013" spans="1:51" ht="31.5" x14ac:dyDescent="0.25">
      <c r="A1013" s="45">
        <v>478</v>
      </c>
      <c r="B1013" s="46" t="s">
        <v>1877</v>
      </c>
      <c r="C1013" s="47" t="s">
        <v>1855</v>
      </c>
      <c r="D1013" s="47" t="s">
        <v>467</v>
      </c>
      <c r="E1013" s="48" t="s">
        <v>1878</v>
      </c>
      <c r="F1013" s="49" t="s">
        <v>1879</v>
      </c>
      <c r="G1013" s="49" t="s">
        <v>1879</v>
      </c>
      <c r="H1013" s="50" t="s">
        <v>1879</v>
      </c>
      <c r="I1013" s="46" t="s">
        <v>626</v>
      </c>
      <c r="J1013" s="46">
        <v>60</v>
      </c>
      <c r="K1013" s="49">
        <v>60</v>
      </c>
      <c r="L1013" s="49" t="s">
        <v>1858</v>
      </c>
      <c r="M1013" s="51">
        <v>8588000</v>
      </c>
      <c r="N1013" s="51">
        <f t="shared" si="215"/>
        <v>638000</v>
      </c>
      <c r="O1013" s="51">
        <v>638608.69565217395</v>
      </c>
      <c r="P1013" s="51">
        <v>9226000</v>
      </c>
      <c r="Q1013" s="51">
        <f t="shared" si="216"/>
        <v>830191.30434782617</v>
      </c>
      <c r="R1013" s="52">
        <f t="shared" si="217"/>
        <v>9418191.3043478262</v>
      </c>
      <c r="S1013" s="53">
        <v>9418100</v>
      </c>
      <c r="T1013" s="54" t="s">
        <v>887</v>
      </c>
      <c r="U1013" s="55" t="s">
        <v>471</v>
      </c>
      <c r="V1013" s="55" t="s">
        <v>1197</v>
      </c>
      <c r="W1013" s="55" t="s">
        <v>173</v>
      </c>
      <c r="X1013" s="56">
        <v>43294</v>
      </c>
      <c r="Y1013" s="57" t="s">
        <v>7684</v>
      </c>
      <c r="Z1013" s="57"/>
      <c r="AA1013" s="58"/>
      <c r="AB1013" s="58"/>
      <c r="AC1013" s="58"/>
      <c r="AD1013" s="58"/>
      <c r="AE1013" s="58"/>
      <c r="AF1013" s="58"/>
      <c r="AG1013" s="58">
        <v>16000000</v>
      </c>
      <c r="AH1013" s="58"/>
      <c r="AI1013" s="58"/>
      <c r="AJ1013" s="58"/>
      <c r="AK1013" s="58"/>
      <c r="AL1013" s="58"/>
      <c r="AM1013" s="58"/>
      <c r="AN1013" s="58"/>
      <c r="AO1013" s="58"/>
      <c r="AP1013" s="58"/>
      <c r="AQ1013" s="58">
        <v>13494000</v>
      </c>
      <c r="AR1013" s="59">
        <f t="shared" si="209"/>
        <v>2</v>
      </c>
      <c r="AS1013" s="59">
        <f t="shared" si="210"/>
        <v>29494000</v>
      </c>
      <c r="AT1013" s="58">
        <f t="shared" si="214"/>
        <v>14747000</v>
      </c>
      <c r="AU1013" s="58">
        <f t="shared" si="212"/>
        <v>13494000</v>
      </c>
      <c r="AV1013" s="59">
        <f t="shared" si="213"/>
        <v>5328900</v>
      </c>
      <c r="AW1013" s="59">
        <f t="shared" si="218"/>
        <v>4075900</v>
      </c>
      <c r="AX1013" s="60">
        <f t="shared" si="211"/>
        <v>0.56581476093904293</v>
      </c>
      <c r="AY1013" s="58"/>
    </row>
    <row r="1014" spans="1:51" ht="31.5" x14ac:dyDescent="0.25">
      <c r="A1014" s="45">
        <v>481</v>
      </c>
      <c r="B1014" s="46" t="s">
        <v>1886</v>
      </c>
      <c r="C1014" s="47" t="s">
        <v>1855</v>
      </c>
      <c r="D1014" s="47" t="s">
        <v>467</v>
      </c>
      <c r="E1014" s="48" t="s">
        <v>1887</v>
      </c>
      <c r="F1014" s="49" t="s">
        <v>1888</v>
      </c>
      <c r="G1014" s="49" t="s">
        <v>1888</v>
      </c>
      <c r="H1014" s="50" t="s">
        <v>1888</v>
      </c>
      <c r="I1014" s="46" t="s">
        <v>626</v>
      </c>
      <c r="J1014" s="46">
        <v>60</v>
      </c>
      <c r="K1014" s="49">
        <v>60</v>
      </c>
      <c r="L1014" s="49" t="s">
        <v>1858</v>
      </c>
      <c r="M1014" s="51">
        <v>8588000</v>
      </c>
      <c r="N1014" s="51">
        <f t="shared" si="215"/>
        <v>638000</v>
      </c>
      <c r="O1014" s="51">
        <v>638608.69565217395</v>
      </c>
      <c r="P1014" s="51">
        <v>9226000</v>
      </c>
      <c r="Q1014" s="51">
        <f t="shared" si="216"/>
        <v>830191.30434782617</v>
      </c>
      <c r="R1014" s="52">
        <f t="shared" si="217"/>
        <v>9418191.3043478262</v>
      </c>
      <c r="S1014" s="53">
        <v>9418100</v>
      </c>
      <c r="T1014" s="54" t="s">
        <v>887</v>
      </c>
      <c r="U1014" s="55" t="s">
        <v>471</v>
      </c>
      <c r="V1014" s="55" t="s">
        <v>1197</v>
      </c>
      <c r="W1014" s="55" t="s">
        <v>173</v>
      </c>
      <c r="X1014" s="56">
        <v>43294</v>
      </c>
      <c r="Y1014" s="57" t="s">
        <v>7684</v>
      </c>
      <c r="Z1014" s="57"/>
      <c r="AA1014" s="58"/>
      <c r="AB1014" s="58"/>
      <c r="AC1014" s="58"/>
      <c r="AD1014" s="58"/>
      <c r="AE1014" s="58"/>
      <c r="AF1014" s="58"/>
      <c r="AG1014" s="58">
        <v>16000000</v>
      </c>
      <c r="AH1014" s="58"/>
      <c r="AI1014" s="58"/>
      <c r="AJ1014" s="58"/>
      <c r="AK1014" s="58"/>
      <c r="AL1014" s="58"/>
      <c r="AM1014" s="58"/>
      <c r="AN1014" s="58"/>
      <c r="AO1014" s="58"/>
      <c r="AP1014" s="58"/>
      <c r="AQ1014" s="58">
        <v>13494000</v>
      </c>
      <c r="AR1014" s="59">
        <f t="shared" si="209"/>
        <v>2</v>
      </c>
      <c r="AS1014" s="59">
        <f t="shared" si="210"/>
        <v>29494000</v>
      </c>
      <c r="AT1014" s="58">
        <f t="shared" si="214"/>
        <v>14747000</v>
      </c>
      <c r="AU1014" s="58">
        <f t="shared" si="212"/>
        <v>13494000</v>
      </c>
      <c r="AV1014" s="59">
        <f t="shared" si="213"/>
        <v>5328900</v>
      </c>
      <c r="AW1014" s="59">
        <f t="shared" si="218"/>
        <v>4075900</v>
      </c>
      <c r="AX1014" s="60">
        <f t="shared" si="211"/>
        <v>0.56581476093904293</v>
      </c>
      <c r="AY1014" s="58"/>
    </row>
    <row r="1015" spans="1:51" ht="31.5" x14ac:dyDescent="0.25">
      <c r="A1015" s="45">
        <v>482</v>
      </c>
      <c r="B1015" s="46" t="s">
        <v>1889</v>
      </c>
      <c r="C1015" s="47" t="s">
        <v>1855</v>
      </c>
      <c r="D1015" s="47" t="s">
        <v>467</v>
      </c>
      <c r="E1015" s="48" t="s">
        <v>1890</v>
      </c>
      <c r="F1015" s="49" t="s">
        <v>1891</v>
      </c>
      <c r="G1015" s="49" t="s">
        <v>1891</v>
      </c>
      <c r="H1015" s="50" t="s">
        <v>1891</v>
      </c>
      <c r="I1015" s="46" t="s">
        <v>626</v>
      </c>
      <c r="J1015" s="46">
        <v>60</v>
      </c>
      <c r="K1015" s="49">
        <v>60</v>
      </c>
      <c r="L1015" s="49" t="s">
        <v>1858</v>
      </c>
      <c r="M1015" s="51">
        <v>8588000</v>
      </c>
      <c r="N1015" s="51">
        <f t="shared" si="215"/>
        <v>638000</v>
      </c>
      <c r="O1015" s="51">
        <v>638608.69565217395</v>
      </c>
      <c r="P1015" s="51">
        <v>9226000</v>
      </c>
      <c r="Q1015" s="51">
        <f t="shared" si="216"/>
        <v>830191.30434782617</v>
      </c>
      <c r="R1015" s="52">
        <f t="shared" si="217"/>
        <v>9418191.3043478262</v>
      </c>
      <c r="S1015" s="53">
        <v>9418100</v>
      </c>
      <c r="T1015" s="54" t="s">
        <v>887</v>
      </c>
      <c r="U1015" s="55" t="s">
        <v>471</v>
      </c>
      <c r="V1015" s="55" t="s">
        <v>1197</v>
      </c>
      <c r="W1015" s="55" t="s">
        <v>173</v>
      </c>
      <c r="X1015" s="56">
        <v>43294</v>
      </c>
      <c r="Y1015" s="57" t="s">
        <v>7684</v>
      </c>
      <c r="Z1015" s="57"/>
      <c r="AA1015" s="58"/>
      <c r="AB1015" s="58"/>
      <c r="AC1015" s="58"/>
      <c r="AD1015" s="58"/>
      <c r="AE1015" s="58"/>
      <c r="AF1015" s="58"/>
      <c r="AG1015" s="58">
        <v>16000000</v>
      </c>
      <c r="AH1015" s="58"/>
      <c r="AI1015" s="58"/>
      <c r="AJ1015" s="58"/>
      <c r="AK1015" s="58"/>
      <c r="AL1015" s="58"/>
      <c r="AM1015" s="58"/>
      <c r="AN1015" s="58"/>
      <c r="AO1015" s="58"/>
      <c r="AP1015" s="58"/>
      <c r="AQ1015" s="58">
        <v>13494000</v>
      </c>
      <c r="AR1015" s="59">
        <f t="shared" si="209"/>
        <v>2</v>
      </c>
      <c r="AS1015" s="59">
        <f t="shared" si="210"/>
        <v>29494000</v>
      </c>
      <c r="AT1015" s="58">
        <f t="shared" si="214"/>
        <v>14747000</v>
      </c>
      <c r="AU1015" s="58">
        <f t="shared" si="212"/>
        <v>13494000</v>
      </c>
      <c r="AV1015" s="59">
        <f t="shared" si="213"/>
        <v>5328900</v>
      </c>
      <c r="AW1015" s="59">
        <f t="shared" si="218"/>
        <v>4075900</v>
      </c>
      <c r="AX1015" s="60">
        <f t="shared" si="211"/>
        <v>0.56581476093904293</v>
      </c>
      <c r="AY1015" s="58"/>
    </row>
    <row r="1016" spans="1:51" ht="31.5" x14ac:dyDescent="0.25">
      <c r="A1016" s="45">
        <v>483</v>
      </c>
      <c r="B1016" s="46" t="s">
        <v>1892</v>
      </c>
      <c r="C1016" s="47" t="s">
        <v>1855</v>
      </c>
      <c r="D1016" s="47" t="s">
        <v>467</v>
      </c>
      <c r="E1016" s="48" t="s">
        <v>1893</v>
      </c>
      <c r="F1016" s="49" t="s">
        <v>1894</v>
      </c>
      <c r="G1016" s="49" t="s">
        <v>1894</v>
      </c>
      <c r="H1016" s="50" t="s">
        <v>1894</v>
      </c>
      <c r="I1016" s="46" t="s">
        <v>626</v>
      </c>
      <c r="J1016" s="46">
        <v>60</v>
      </c>
      <c r="K1016" s="49">
        <v>60</v>
      </c>
      <c r="L1016" s="49" t="s">
        <v>1858</v>
      </c>
      <c r="M1016" s="51">
        <v>8588000</v>
      </c>
      <c r="N1016" s="51">
        <f t="shared" si="215"/>
        <v>638000</v>
      </c>
      <c r="O1016" s="51">
        <v>638608.69565217395</v>
      </c>
      <c r="P1016" s="51">
        <v>9226000</v>
      </c>
      <c r="Q1016" s="51">
        <f t="shared" si="216"/>
        <v>830191.30434782617</v>
      </c>
      <c r="R1016" s="52">
        <f t="shared" si="217"/>
        <v>9418191.3043478262</v>
      </c>
      <c r="S1016" s="53">
        <v>9418100</v>
      </c>
      <c r="T1016" s="54" t="s">
        <v>887</v>
      </c>
      <c r="U1016" s="55" t="s">
        <v>471</v>
      </c>
      <c r="V1016" s="55" t="s">
        <v>1197</v>
      </c>
      <c r="W1016" s="55" t="s">
        <v>173</v>
      </c>
      <c r="X1016" s="56">
        <v>43294</v>
      </c>
      <c r="Y1016" s="57" t="s">
        <v>7684</v>
      </c>
      <c r="Z1016" s="57"/>
      <c r="AA1016" s="58"/>
      <c r="AB1016" s="58"/>
      <c r="AC1016" s="58"/>
      <c r="AD1016" s="58"/>
      <c r="AE1016" s="58"/>
      <c r="AF1016" s="58"/>
      <c r="AG1016" s="58">
        <v>16000000</v>
      </c>
      <c r="AH1016" s="58"/>
      <c r="AI1016" s="58"/>
      <c r="AJ1016" s="58"/>
      <c r="AK1016" s="58"/>
      <c r="AL1016" s="58"/>
      <c r="AM1016" s="58"/>
      <c r="AN1016" s="58"/>
      <c r="AO1016" s="58"/>
      <c r="AP1016" s="58"/>
      <c r="AQ1016" s="58">
        <v>13494000</v>
      </c>
      <c r="AR1016" s="59">
        <f t="shared" si="209"/>
        <v>2</v>
      </c>
      <c r="AS1016" s="59">
        <f t="shared" si="210"/>
        <v>29494000</v>
      </c>
      <c r="AT1016" s="58">
        <f t="shared" si="214"/>
        <v>14747000</v>
      </c>
      <c r="AU1016" s="58">
        <f t="shared" si="212"/>
        <v>13494000</v>
      </c>
      <c r="AV1016" s="59">
        <f t="shared" si="213"/>
        <v>5328900</v>
      </c>
      <c r="AW1016" s="59">
        <f t="shared" si="218"/>
        <v>4075900</v>
      </c>
      <c r="AX1016" s="60">
        <f t="shared" si="211"/>
        <v>0.56581476093904293</v>
      </c>
      <c r="AY1016" s="58"/>
    </row>
    <row r="1017" spans="1:51" ht="31.5" x14ac:dyDescent="0.25">
      <c r="A1017" s="45">
        <v>485</v>
      </c>
      <c r="B1017" s="46" t="s">
        <v>1898</v>
      </c>
      <c r="C1017" s="47" t="s">
        <v>1855</v>
      </c>
      <c r="D1017" s="47" t="s">
        <v>467</v>
      </c>
      <c r="E1017" s="48" t="s">
        <v>1899</v>
      </c>
      <c r="F1017" s="49" t="s">
        <v>1900</v>
      </c>
      <c r="G1017" s="49" t="s">
        <v>1900</v>
      </c>
      <c r="H1017" s="50" t="s">
        <v>1900</v>
      </c>
      <c r="I1017" s="46" t="s">
        <v>626</v>
      </c>
      <c r="J1017" s="46">
        <v>60</v>
      </c>
      <c r="K1017" s="49">
        <v>60</v>
      </c>
      <c r="L1017" s="49" t="s">
        <v>1858</v>
      </c>
      <c r="M1017" s="51">
        <v>8588000</v>
      </c>
      <c r="N1017" s="51">
        <f t="shared" si="215"/>
        <v>638000</v>
      </c>
      <c r="O1017" s="51">
        <v>638608.69565217395</v>
      </c>
      <c r="P1017" s="51">
        <v>9226000</v>
      </c>
      <c r="Q1017" s="51">
        <f t="shared" si="216"/>
        <v>830191.30434782617</v>
      </c>
      <c r="R1017" s="52">
        <f t="shared" si="217"/>
        <v>9418191.3043478262</v>
      </c>
      <c r="S1017" s="53">
        <v>9418100</v>
      </c>
      <c r="T1017" s="54" t="s">
        <v>887</v>
      </c>
      <c r="U1017" s="55" t="s">
        <v>471</v>
      </c>
      <c r="V1017" s="55" t="s">
        <v>1197</v>
      </c>
      <c r="W1017" s="55" t="s">
        <v>29</v>
      </c>
      <c r="X1017" s="56">
        <v>43294</v>
      </c>
      <c r="Y1017" s="57" t="s">
        <v>7684</v>
      </c>
      <c r="Z1017" s="57"/>
      <c r="AA1017" s="58"/>
      <c r="AB1017" s="58"/>
      <c r="AC1017" s="58"/>
      <c r="AD1017" s="58"/>
      <c r="AE1017" s="58"/>
      <c r="AF1017" s="58"/>
      <c r="AG1017" s="58">
        <v>16000000</v>
      </c>
      <c r="AH1017" s="58"/>
      <c r="AI1017" s="58"/>
      <c r="AJ1017" s="58"/>
      <c r="AK1017" s="58"/>
      <c r="AL1017" s="58"/>
      <c r="AM1017" s="58"/>
      <c r="AN1017" s="58"/>
      <c r="AO1017" s="58"/>
      <c r="AP1017" s="58"/>
      <c r="AQ1017" s="58">
        <v>13494000</v>
      </c>
      <c r="AR1017" s="59">
        <f t="shared" si="209"/>
        <v>2</v>
      </c>
      <c r="AS1017" s="59">
        <f t="shared" si="210"/>
        <v>29494000</v>
      </c>
      <c r="AT1017" s="58">
        <f t="shared" si="214"/>
        <v>14747000</v>
      </c>
      <c r="AU1017" s="58">
        <f t="shared" si="212"/>
        <v>13494000</v>
      </c>
      <c r="AV1017" s="59">
        <f t="shared" si="213"/>
        <v>5328900</v>
      </c>
      <c r="AW1017" s="59">
        <f t="shared" si="218"/>
        <v>4075900</v>
      </c>
      <c r="AX1017" s="60">
        <f t="shared" si="211"/>
        <v>0.56581476093904293</v>
      </c>
      <c r="AY1017" s="58"/>
    </row>
    <row r="1018" spans="1:51" ht="31.5" x14ac:dyDescent="0.25">
      <c r="A1018" s="45">
        <v>486</v>
      </c>
      <c r="B1018" s="46" t="s">
        <v>1901</v>
      </c>
      <c r="C1018" s="47" t="s">
        <v>1855</v>
      </c>
      <c r="D1018" s="47" t="s">
        <v>467</v>
      </c>
      <c r="E1018" s="48" t="s">
        <v>1902</v>
      </c>
      <c r="F1018" s="49" t="s">
        <v>1903</v>
      </c>
      <c r="G1018" s="49" t="s">
        <v>1903</v>
      </c>
      <c r="H1018" s="50" t="s">
        <v>1903</v>
      </c>
      <c r="I1018" s="46" t="s">
        <v>626</v>
      </c>
      <c r="J1018" s="46">
        <v>60</v>
      </c>
      <c r="K1018" s="49">
        <v>60</v>
      </c>
      <c r="L1018" s="49" t="s">
        <v>1858</v>
      </c>
      <c r="M1018" s="51">
        <v>8588000</v>
      </c>
      <c r="N1018" s="51">
        <f t="shared" si="215"/>
        <v>638000</v>
      </c>
      <c r="O1018" s="51">
        <v>638608.69565217395</v>
      </c>
      <c r="P1018" s="51">
        <v>9226000</v>
      </c>
      <c r="Q1018" s="51">
        <f t="shared" si="216"/>
        <v>830191.30434782617</v>
      </c>
      <c r="R1018" s="52">
        <f t="shared" si="217"/>
        <v>9418191.3043478262</v>
      </c>
      <c r="S1018" s="53">
        <v>9418100</v>
      </c>
      <c r="T1018" s="54" t="s">
        <v>887</v>
      </c>
      <c r="U1018" s="55" t="s">
        <v>471</v>
      </c>
      <c r="V1018" s="55" t="s">
        <v>1197</v>
      </c>
      <c r="W1018" s="55" t="s">
        <v>173</v>
      </c>
      <c r="X1018" s="56">
        <v>43294</v>
      </c>
      <c r="Y1018" s="57" t="s">
        <v>7684</v>
      </c>
      <c r="Z1018" s="57"/>
      <c r="AA1018" s="58"/>
      <c r="AB1018" s="58"/>
      <c r="AC1018" s="58"/>
      <c r="AD1018" s="58"/>
      <c r="AE1018" s="58"/>
      <c r="AF1018" s="58"/>
      <c r="AG1018" s="58"/>
      <c r="AH1018" s="58"/>
      <c r="AI1018" s="58"/>
      <c r="AJ1018" s="58"/>
      <c r="AK1018" s="58"/>
      <c r="AL1018" s="58"/>
      <c r="AM1018" s="58"/>
      <c r="AN1018" s="58"/>
      <c r="AO1018" s="58"/>
      <c r="AP1018" s="58"/>
      <c r="AQ1018" s="58">
        <v>13494000</v>
      </c>
      <c r="AR1018" s="59">
        <f t="shared" si="209"/>
        <v>1</v>
      </c>
      <c r="AS1018" s="59">
        <f t="shared" si="210"/>
        <v>13494000</v>
      </c>
      <c r="AT1018" s="58">
        <f t="shared" si="214"/>
        <v>13494000</v>
      </c>
      <c r="AU1018" s="58">
        <f t="shared" si="212"/>
        <v>13494000</v>
      </c>
      <c r="AV1018" s="59">
        <f t="shared" si="213"/>
        <v>4075900</v>
      </c>
      <c r="AW1018" s="59">
        <f t="shared" si="218"/>
        <v>4075900</v>
      </c>
      <c r="AX1018" s="60">
        <f t="shared" si="211"/>
        <v>0.43277306463087029</v>
      </c>
      <c r="AY1018" s="58"/>
    </row>
    <row r="1019" spans="1:51" ht="31.5" x14ac:dyDescent="0.25">
      <c r="A1019" s="45">
        <v>490</v>
      </c>
      <c r="B1019" s="46" t="s">
        <v>1914</v>
      </c>
      <c r="C1019" s="47" t="s">
        <v>1855</v>
      </c>
      <c r="D1019" s="47" t="s">
        <v>467</v>
      </c>
      <c r="E1019" s="48" t="s">
        <v>1915</v>
      </c>
      <c r="F1019" s="49" t="s">
        <v>1916</v>
      </c>
      <c r="G1019" s="49" t="s">
        <v>1916</v>
      </c>
      <c r="H1019" s="50" t="s">
        <v>1916</v>
      </c>
      <c r="I1019" s="46" t="s">
        <v>626</v>
      </c>
      <c r="J1019" s="46">
        <v>60</v>
      </c>
      <c r="K1019" s="49">
        <v>60</v>
      </c>
      <c r="L1019" s="49" t="s">
        <v>1858</v>
      </c>
      <c r="M1019" s="51">
        <v>8588000</v>
      </c>
      <c r="N1019" s="51">
        <f t="shared" si="215"/>
        <v>638000</v>
      </c>
      <c r="O1019" s="51">
        <v>638608.69565217395</v>
      </c>
      <c r="P1019" s="51">
        <v>9226000</v>
      </c>
      <c r="Q1019" s="51">
        <f t="shared" si="216"/>
        <v>830191.30434782617</v>
      </c>
      <c r="R1019" s="52">
        <f t="shared" si="217"/>
        <v>9418191.3043478262</v>
      </c>
      <c r="S1019" s="53">
        <v>9418100</v>
      </c>
      <c r="T1019" s="54" t="s">
        <v>887</v>
      </c>
      <c r="U1019" s="55" t="s">
        <v>471</v>
      </c>
      <c r="V1019" s="55" t="s">
        <v>1197</v>
      </c>
      <c r="W1019" s="55" t="s">
        <v>173</v>
      </c>
      <c r="X1019" s="56">
        <v>43294</v>
      </c>
      <c r="Y1019" s="57" t="s">
        <v>7684</v>
      </c>
      <c r="Z1019" s="57"/>
      <c r="AA1019" s="58"/>
      <c r="AB1019" s="58"/>
      <c r="AC1019" s="58"/>
      <c r="AD1019" s="58"/>
      <c r="AE1019" s="58"/>
      <c r="AF1019" s="58"/>
      <c r="AG1019" s="58"/>
      <c r="AH1019" s="58"/>
      <c r="AI1019" s="58"/>
      <c r="AJ1019" s="58"/>
      <c r="AK1019" s="58"/>
      <c r="AL1019" s="58"/>
      <c r="AM1019" s="58"/>
      <c r="AN1019" s="58"/>
      <c r="AO1019" s="58"/>
      <c r="AP1019" s="58"/>
      <c r="AQ1019" s="58">
        <v>13494000</v>
      </c>
      <c r="AR1019" s="59">
        <f t="shared" si="209"/>
        <v>1</v>
      </c>
      <c r="AS1019" s="59">
        <f t="shared" si="210"/>
        <v>13494000</v>
      </c>
      <c r="AT1019" s="58">
        <f t="shared" si="214"/>
        <v>13494000</v>
      </c>
      <c r="AU1019" s="58">
        <f t="shared" si="212"/>
        <v>13494000</v>
      </c>
      <c r="AV1019" s="59">
        <f t="shared" si="213"/>
        <v>4075900</v>
      </c>
      <c r="AW1019" s="59">
        <f t="shared" si="218"/>
        <v>4075900</v>
      </c>
      <c r="AX1019" s="60">
        <f t="shared" si="211"/>
        <v>0.43277306463087029</v>
      </c>
      <c r="AY1019" s="58"/>
    </row>
    <row r="1020" spans="1:51" ht="110.25" x14ac:dyDescent="0.25">
      <c r="A1020" s="45">
        <v>502</v>
      </c>
      <c r="B1020" s="46" t="s">
        <v>1951</v>
      </c>
      <c r="C1020" s="47" t="s">
        <v>1947</v>
      </c>
      <c r="D1020" s="47" t="s">
        <v>467</v>
      </c>
      <c r="E1020" s="48" t="s">
        <v>1952</v>
      </c>
      <c r="F1020" s="49" t="s">
        <v>1953</v>
      </c>
      <c r="G1020" s="49" t="s">
        <v>1953</v>
      </c>
      <c r="H1020" s="50" t="s">
        <v>1953</v>
      </c>
      <c r="I1020" s="46" t="s">
        <v>626</v>
      </c>
      <c r="J1020" s="46">
        <v>61</v>
      </c>
      <c r="K1020" s="49">
        <v>61</v>
      </c>
      <c r="L1020" s="49" t="s">
        <v>1949</v>
      </c>
      <c r="M1020" s="51">
        <v>1575000</v>
      </c>
      <c r="N1020" s="51">
        <f t="shared" si="215"/>
        <v>638000</v>
      </c>
      <c r="O1020" s="51">
        <v>638608.69565217395</v>
      </c>
      <c r="P1020" s="51">
        <v>2213000</v>
      </c>
      <c r="Q1020" s="51">
        <f t="shared" si="216"/>
        <v>830191.30434782617</v>
      </c>
      <c r="R1020" s="52">
        <f t="shared" si="217"/>
        <v>2405191.3043478262</v>
      </c>
      <c r="S1020" s="53">
        <v>2405100</v>
      </c>
      <c r="T1020" s="54">
        <v>0</v>
      </c>
      <c r="U1020" s="55" t="s">
        <v>471</v>
      </c>
      <c r="V1020" s="55" t="s">
        <v>1197</v>
      </c>
      <c r="W1020" s="55" t="s">
        <v>173</v>
      </c>
      <c r="X1020" s="56">
        <v>43294</v>
      </c>
      <c r="Y1020" s="57" t="s">
        <v>7684</v>
      </c>
      <c r="Z1020" s="57"/>
      <c r="AA1020" s="58"/>
      <c r="AB1020" s="58"/>
      <c r="AC1020" s="58"/>
      <c r="AD1020" s="58"/>
      <c r="AE1020" s="58"/>
      <c r="AF1020" s="58"/>
      <c r="AG1020" s="58"/>
      <c r="AH1020" s="58"/>
      <c r="AI1020" s="58"/>
      <c r="AJ1020" s="58"/>
      <c r="AK1020" s="58"/>
      <c r="AL1020" s="58"/>
      <c r="AM1020" s="58">
        <v>7804000</v>
      </c>
      <c r="AN1020" s="58"/>
      <c r="AO1020" s="58"/>
      <c r="AP1020" s="58"/>
      <c r="AQ1020" s="58">
        <v>2975000</v>
      </c>
      <c r="AR1020" s="59">
        <f t="shared" si="209"/>
        <v>2</v>
      </c>
      <c r="AS1020" s="59">
        <f t="shared" si="210"/>
        <v>10779000</v>
      </c>
      <c r="AT1020" s="58">
        <f t="shared" si="214"/>
        <v>5389500</v>
      </c>
      <c r="AU1020" s="58">
        <f t="shared" si="212"/>
        <v>2975000</v>
      </c>
      <c r="AV1020" s="59">
        <f t="shared" si="213"/>
        <v>2984400</v>
      </c>
      <c r="AW1020" s="59">
        <f t="shared" si="218"/>
        <v>569900</v>
      </c>
      <c r="AX1020" s="60">
        <f t="shared" si="211"/>
        <v>1.2408631657727329</v>
      </c>
      <c r="AY1020" s="58"/>
    </row>
    <row r="1021" spans="1:51" ht="110.25" x14ac:dyDescent="0.25">
      <c r="A1021" s="45">
        <v>503</v>
      </c>
      <c r="B1021" s="46" t="s">
        <v>1954</v>
      </c>
      <c r="C1021" s="47" t="s">
        <v>1947</v>
      </c>
      <c r="D1021" s="47" t="s">
        <v>467</v>
      </c>
      <c r="E1021" s="48" t="s">
        <v>1955</v>
      </c>
      <c r="F1021" s="49" t="s">
        <v>1956</v>
      </c>
      <c r="G1021" s="49" t="s">
        <v>1956</v>
      </c>
      <c r="H1021" s="50" t="s">
        <v>1956</v>
      </c>
      <c r="I1021" s="46" t="s">
        <v>499</v>
      </c>
      <c r="J1021" s="46">
        <v>61</v>
      </c>
      <c r="K1021" s="49">
        <v>61</v>
      </c>
      <c r="L1021" s="49" t="s">
        <v>1949</v>
      </c>
      <c r="M1021" s="51">
        <v>1575000</v>
      </c>
      <c r="N1021" s="51">
        <f t="shared" si="215"/>
        <v>638000</v>
      </c>
      <c r="O1021" s="51">
        <v>638608.69565217395</v>
      </c>
      <c r="P1021" s="51">
        <v>2213000</v>
      </c>
      <c r="Q1021" s="51">
        <f t="shared" si="216"/>
        <v>830191.30434782617</v>
      </c>
      <c r="R1021" s="52">
        <f t="shared" si="217"/>
        <v>2405191.3043478262</v>
      </c>
      <c r="S1021" s="53">
        <v>2405100</v>
      </c>
      <c r="T1021" s="54">
        <v>0</v>
      </c>
      <c r="U1021" s="55" t="s">
        <v>471</v>
      </c>
      <c r="V1021" s="55" t="s">
        <v>1197</v>
      </c>
      <c r="W1021" s="55" t="s">
        <v>173</v>
      </c>
      <c r="X1021" s="56">
        <v>43294</v>
      </c>
      <c r="Y1021" s="57" t="s">
        <v>7684</v>
      </c>
      <c r="Z1021" s="57"/>
      <c r="AA1021" s="58"/>
      <c r="AB1021" s="58"/>
      <c r="AC1021" s="58"/>
      <c r="AD1021" s="58"/>
      <c r="AE1021" s="58"/>
      <c r="AF1021" s="58"/>
      <c r="AG1021" s="58"/>
      <c r="AH1021" s="58"/>
      <c r="AI1021" s="58"/>
      <c r="AJ1021" s="58"/>
      <c r="AK1021" s="58"/>
      <c r="AL1021" s="58"/>
      <c r="AM1021" s="58"/>
      <c r="AN1021" s="58"/>
      <c r="AO1021" s="58"/>
      <c r="AP1021" s="58"/>
      <c r="AQ1021" s="58">
        <v>2975000</v>
      </c>
      <c r="AR1021" s="59">
        <f t="shared" si="209"/>
        <v>1</v>
      </c>
      <c r="AS1021" s="59">
        <f t="shared" si="210"/>
        <v>2975000</v>
      </c>
      <c r="AT1021" s="58">
        <f t="shared" si="214"/>
        <v>2975000</v>
      </c>
      <c r="AU1021" s="58">
        <f t="shared" si="212"/>
        <v>2975000</v>
      </c>
      <c r="AV1021" s="59">
        <f t="shared" si="213"/>
        <v>569900</v>
      </c>
      <c r="AW1021" s="59">
        <f t="shared" si="218"/>
        <v>569900</v>
      </c>
      <c r="AX1021" s="60">
        <f t="shared" si="211"/>
        <v>0.2369548043740386</v>
      </c>
      <c r="AY1021" s="58"/>
    </row>
    <row r="1022" spans="1:51" ht="110.25" x14ac:dyDescent="0.25">
      <c r="A1022" s="45">
        <v>504</v>
      </c>
      <c r="B1022" s="46" t="s">
        <v>1957</v>
      </c>
      <c r="C1022" s="47" t="s">
        <v>1947</v>
      </c>
      <c r="D1022" s="47" t="s">
        <v>467</v>
      </c>
      <c r="E1022" s="48" t="s">
        <v>1958</v>
      </c>
      <c r="F1022" s="49" t="s">
        <v>1959</v>
      </c>
      <c r="G1022" s="49" t="s">
        <v>1959</v>
      </c>
      <c r="H1022" s="50" t="s">
        <v>1959</v>
      </c>
      <c r="I1022" s="46" t="s">
        <v>499</v>
      </c>
      <c r="J1022" s="46">
        <v>61</v>
      </c>
      <c r="K1022" s="49">
        <v>61</v>
      </c>
      <c r="L1022" s="49" t="s">
        <v>1949</v>
      </c>
      <c r="M1022" s="51">
        <v>1575000</v>
      </c>
      <c r="N1022" s="51">
        <f t="shared" si="215"/>
        <v>638000</v>
      </c>
      <c r="O1022" s="51">
        <v>638608.69565217395</v>
      </c>
      <c r="P1022" s="51">
        <v>2213000</v>
      </c>
      <c r="Q1022" s="51">
        <f t="shared" si="216"/>
        <v>830191.30434782617</v>
      </c>
      <c r="R1022" s="52">
        <f t="shared" si="217"/>
        <v>2405191.3043478262</v>
      </c>
      <c r="S1022" s="53">
        <v>2405100</v>
      </c>
      <c r="T1022" s="54">
        <v>0</v>
      </c>
      <c r="U1022" s="55" t="s">
        <v>471</v>
      </c>
      <c r="V1022" s="55" t="s">
        <v>1197</v>
      </c>
      <c r="W1022" s="55"/>
      <c r="X1022" s="56"/>
      <c r="Y1022" s="57" t="s">
        <v>7684</v>
      </c>
      <c r="Z1022" s="57"/>
      <c r="AA1022" s="58"/>
      <c r="AB1022" s="58"/>
      <c r="AC1022" s="58"/>
      <c r="AD1022" s="58"/>
      <c r="AE1022" s="58"/>
      <c r="AF1022" s="58"/>
      <c r="AG1022" s="58"/>
      <c r="AH1022" s="58"/>
      <c r="AI1022" s="58"/>
      <c r="AJ1022" s="58"/>
      <c r="AK1022" s="58"/>
      <c r="AL1022" s="58"/>
      <c r="AM1022" s="58"/>
      <c r="AN1022" s="58"/>
      <c r="AO1022" s="58"/>
      <c r="AP1022" s="58"/>
      <c r="AQ1022" s="58">
        <v>2975000</v>
      </c>
      <c r="AR1022" s="59">
        <f t="shared" si="209"/>
        <v>1</v>
      </c>
      <c r="AS1022" s="59">
        <f t="shared" si="210"/>
        <v>2975000</v>
      </c>
      <c r="AT1022" s="58">
        <f t="shared" ref="AT1022:AT1053" si="219">ROUND(AS1022/AR1022,-2)</f>
        <v>2975000</v>
      </c>
      <c r="AU1022" s="58">
        <f t="shared" si="212"/>
        <v>2975000</v>
      </c>
      <c r="AV1022" s="59">
        <f t="shared" si="213"/>
        <v>569900</v>
      </c>
      <c r="AW1022" s="59">
        <f t="shared" si="218"/>
        <v>569900</v>
      </c>
      <c r="AX1022" s="60">
        <f t="shared" si="211"/>
        <v>0.2369548043740386</v>
      </c>
      <c r="AY1022" s="58"/>
    </row>
    <row r="1023" spans="1:51" ht="110.25" x14ac:dyDescent="0.25">
      <c r="A1023" s="45">
        <v>505</v>
      </c>
      <c r="B1023" s="46" t="s">
        <v>1960</v>
      </c>
      <c r="C1023" s="47" t="s">
        <v>1947</v>
      </c>
      <c r="D1023" s="47" t="s">
        <v>467</v>
      </c>
      <c r="E1023" s="48" t="s">
        <v>1961</v>
      </c>
      <c r="F1023" s="49" t="s">
        <v>1962</v>
      </c>
      <c r="G1023" s="49" t="s">
        <v>1962</v>
      </c>
      <c r="H1023" s="50" t="s">
        <v>1962</v>
      </c>
      <c r="I1023" s="46" t="s">
        <v>499</v>
      </c>
      <c r="J1023" s="46">
        <v>61</v>
      </c>
      <c r="K1023" s="49">
        <v>61</v>
      </c>
      <c r="L1023" s="49" t="s">
        <v>1949</v>
      </c>
      <c r="M1023" s="51">
        <v>1575000</v>
      </c>
      <c r="N1023" s="51">
        <f t="shared" si="215"/>
        <v>638000</v>
      </c>
      <c r="O1023" s="51">
        <v>638608.69565217395</v>
      </c>
      <c r="P1023" s="51">
        <v>2213000</v>
      </c>
      <c r="Q1023" s="51">
        <f t="shared" si="216"/>
        <v>830191.30434782617</v>
      </c>
      <c r="R1023" s="52">
        <f t="shared" si="217"/>
        <v>2405191.3043478262</v>
      </c>
      <c r="S1023" s="53">
        <v>2405100</v>
      </c>
      <c r="T1023" s="54">
        <v>0</v>
      </c>
      <c r="U1023" s="55" t="s">
        <v>471</v>
      </c>
      <c r="V1023" s="55" t="s">
        <v>1197</v>
      </c>
      <c r="W1023" s="55" t="s">
        <v>173</v>
      </c>
      <c r="X1023" s="56">
        <v>43294</v>
      </c>
      <c r="Y1023" s="57" t="s">
        <v>7684</v>
      </c>
      <c r="Z1023" s="57"/>
      <c r="AA1023" s="58"/>
      <c r="AB1023" s="58"/>
      <c r="AC1023" s="58"/>
      <c r="AD1023" s="58"/>
      <c r="AE1023" s="58"/>
      <c r="AF1023" s="58"/>
      <c r="AG1023" s="58"/>
      <c r="AH1023" s="58"/>
      <c r="AI1023" s="58"/>
      <c r="AJ1023" s="58"/>
      <c r="AK1023" s="58"/>
      <c r="AL1023" s="58"/>
      <c r="AM1023" s="58"/>
      <c r="AN1023" s="58"/>
      <c r="AO1023" s="58"/>
      <c r="AP1023" s="58"/>
      <c r="AQ1023" s="58">
        <v>2975000</v>
      </c>
      <c r="AR1023" s="59">
        <f t="shared" si="209"/>
        <v>1</v>
      </c>
      <c r="AS1023" s="59">
        <f t="shared" si="210"/>
        <v>2975000</v>
      </c>
      <c r="AT1023" s="58">
        <f t="shared" si="219"/>
        <v>2975000</v>
      </c>
      <c r="AU1023" s="58">
        <f t="shared" si="212"/>
        <v>2975000</v>
      </c>
      <c r="AV1023" s="59">
        <f t="shared" si="213"/>
        <v>569900</v>
      </c>
      <c r="AW1023" s="59">
        <f t="shared" si="218"/>
        <v>569900</v>
      </c>
      <c r="AX1023" s="60">
        <f t="shared" si="211"/>
        <v>0.2369548043740386</v>
      </c>
      <c r="AY1023" s="58"/>
    </row>
    <row r="1024" spans="1:51" ht="110.25" x14ac:dyDescent="0.25">
      <c r="A1024" s="45">
        <v>506</v>
      </c>
      <c r="B1024" s="46" t="s">
        <v>1963</v>
      </c>
      <c r="C1024" s="47" t="s">
        <v>1947</v>
      </c>
      <c r="D1024" s="47" t="s">
        <v>467</v>
      </c>
      <c r="E1024" s="48" t="s">
        <v>1964</v>
      </c>
      <c r="F1024" s="49" t="s">
        <v>1965</v>
      </c>
      <c r="G1024" s="49" t="s">
        <v>1965</v>
      </c>
      <c r="H1024" s="50" t="s">
        <v>1965</v>
      </c>
      <c r="I1024" s="46" t="s">
        <v>499</v>
      </c>
      <c r="J1024" s="46">
        <v>61</v>
      </c>
      <c r="K1024" s="49">
        <v>61</v>
      </c>
      <c r="L1024" s="49" t="s">
        <v>1949</v>
      </c>
      <c r="M1024" s="51">
        <v>1575000</v>
      </c>
      <c r="N1024" s="51">
        <f t="shared" si="215"/>
        <v>638000</v>
      </c>
      <c r="O1024" s="51">
        <v>638608.69565217395</v>
      </c>
      <c r="P1024" s="51">
        <v>2213000</v>
      </c>
      <c r="Q1024" s="51">
        <f t="shared" si="216"/>
        <v>830191.30434782617</v>
      </c>
      <c r="R1024" s="52">
        <f t="shared" si="217"/>
        <v>2405191.3043478262</v>
      </c>
      <c r="S1024" s="53">
        <v>2405100</v>
      </c>
      <c r="T1024" s="54">
        <v>0</v>
      </c>
      <c r="U1024" s="55" t="s">
        <v>471</v>
      </c>
      <c r="V1024" s="55" t="s">
        <v>1197</v>
      </c>
      <c r="W1024" s="55" t="s">
        <v>173</v>
      </c>
      <c r="X1024" s="56">
        <v>43294</v>
      </c>
      <c r="Y1024" s="57" t="s">
        <v>7684</v>
      </c>
      <c r="Z1024" s="57"/>
      <c r="AA1024" s="58"/>
      <c r="AB1024" s="58"/>
      <c r="AC1024" s="58"/>
      <c r="AD1024" s="58"/>
      <c r="AE1024" s="58"/>
      <c r="AF1024" s="58"/>
      <c r="AG1024" s="58"/>
      <c r="AH1024" s="58"/>
      <c r="AI1024" s="58"/>
      <c r="AJ1024" s="58"/>
      <c r="AK1024" s="58"/>
      <c r="AL1024" s="58"/>
      <c r="AM1024" s="58"/>
      <c r="AN1024" s="58"/>
      <c r="AO1024" s="58"/>
      <c r="AP1024" s="58"/>
      <c r="AQ1024" s="58">
        <v>2975000</v>
      </c>
      <c r="AR1024" s="59">
        <f t="shared" si="209"/>
        <v>1</v>
      </c>
      <c r="AS1024" s="59">
        <f t="shared" si="210"/>
        <v>2975000</v>
      </c>
      <c r="AT1024" s="58">
        <f t="shared" si="219"/>
        <v>2975000</v>
      </c>
      <c r="AU1024" s="58">
        <f t="shared" si="212"/>
        <v>2975000</v>
      </c>
      <c r="AV1024" s="59">
        <f t="shared" si="213"/>
        <v>569900</v>
      </c>
      <c r="AW1024" s="59">
        <f t="shared" si="218"/>
        <v>569900</v>
      </c>
      <c r="AX1024" s="60">
        <f t="shared" si="211"/>
        <v>0.2369548043740386</v>
      </c>
      <c r="AY1024" s="58"/>
    </row>
    <row r="1025" spans="1:51" ht="31.5" x14ac:dyDescent="0.25">
      <c r="A1025" s="45">
        <v>515</v>
      </c>
      <c r="B1025" s="46" t="s">
        <v>1986</v>
      </c>
      <c r="C1025" s="47" t="s">
        <v>1987</v>
      </c>
      <c r="D1025" s="47" t="s">
        <v>467</v>
      </c>
      <c r="E1025" s="48" t="s">
        <v>1988</v>
      </c>
      <c r="F1025" s="49" t="s">
        <v>1989</v>
      </c>
      <c r="G1025" s="49" t="s">
        <v>1989</v>
      </c>
      <c r="H1025" s="50" t="s">
        <v>1989</v>
      </c>
      <c r="I1025" s="46" t="s">
        <v>499</v>
      </c>
      <c r="J1025" s="46">
        <v>62</v>
      </c>
      <c r="K1025" s="49">
        <v>62</v>
      </c>
      <c r="L1025" s="49" t="s">
        <v>1990</v>
      </c>
      <c r="M1025" s="51">
        <v>1075000</v>
      </c>
      <c r="N1025" s="51">
        <f t="shared" si="215"/>
        <v>131000</v>
      </c>
      <c r="O1025" s="51">
        <v>131478.26086956501</v>
      </c>
      <c r="P1025" s="51">
        <v>1206000</v>
      </c>
      <c r="Q1025" s="51">
        <f t="shared" si="216"/>
        <v>170921.73913043449</v>
      </c>
      <c r="R1025" s="52">
        <f t="shared" si="217"/>
        <v>1245921.7391304346</v>
      </c>
      <c r="S1025" s="53">
        <v>1245900</v>
      </c>
      <c r="T1025" s="54">
        <v>0</v>
      </c>
      <c r="U1025" s="55" t="s">
        <v>471</v>
      </c>
      <c r="V1025" s="55" t="s">
        <v>1197</v>
      </c>
      <c r="W1025" s="55" t="s">
        <v>173</v>
      </c>
      <c r="X1025" s="56">
        <v>43294</v>
      </c>
      <c r="Y1025" s="57" t="s">
        <v>7684</v>
      </c>
      <c r="Z1025" s="57"/>
      <c r="AA1025" s="58"/>
      <c r="AB1025" s="58"/>
      <c r="AC1025" s="58"/>
      <c r="AD1025" s="58"/>
      <c r="AE1025" s="58"/>
      <c r="AF1025" s="58"/>
      <c r="AG1025" s="58"/>
      <c r="AH1025" s="58"/>
      <c r="AI1025" s="58"/>
      <c r="AJ1025" s="58"/>
      <c r="AK1025" s="58"/>
      <c r="AL1025" s="58"/>
      <c r="AM1025" s="58"/>
      <c r="AN1025" s="58"/>
      <c r="AO1025" s="58"/>
      <c r="AP1025" s="58"/>
      <c r="AQ1025" s="58">
        <v>1702000</v>
      </c>
      <c r="AR1025" s="59">
        <f t="shared" si="209"/>
        <v>1</v>
      </c>
      <c r="AS1025" s="59">
        <f t="shared" si="210"/>
        <v>1702000</v>
      </c>
      <c r="AT1025" s="58">
        <f t="shared" si="219"/>
        <v>1702000</v>
      </c>
      <c r="AU1025" s="58">
        <f t="shared" si="212"/>
        <v>1702000</v>
      </c>
      <c r="AV1025" s="59">
        <f t="shared" si="213"/>
        <v>456100</v>
      </c>
      <c r="AW1025" s="59">
        <f t="shared" si="218"/>
        <v>456100</v>
      </c>
      <c r="AX1025" s="60">
        <f t="shared" si="211"/>
        <v>0.36608074484308539</v>
      </c>
      <c r="AY1025" s="58"/>
    </row>
    <row r="1026" spans="1:51" ht="31.5" x14ac:dyDescent="0.25">
      <c r="A1026" s="45">
        <v>516</v>
      </c>
      <c r="B1026" s="46" t="s">
        <v>1992</v>
      </c>
      <c r="C1026" s="47" t="s">
        <v>1987</v>
      </c>
      <c r="D1026" s="47" t="s">
        <v>467</v>
      </c>
      <c r="E1026" s="48" t="s">
        <v>1993</v>
      </c>
      <c r="F1026" s="49" t="s">
        <v>1994</v>
      </c>
      <c r="G1026" s="49" t="s">
        <v>1994</v>
      </c>
      <c r="H1026" s="50" t="s">
        <v>1994</v>
      </c>
      <c r="I1026" s="46" t="s">
        <v>499</v>
      </c>
      <c r="J1026" s="46">
        <v>62</v>
      </c>
      <c r="K1026" s="49">
        <v>62</v>
      </c>
      <c r="L1026" s="49" t="s">
        <v>1990</v>
      </c>
      <c r="M1026" s="51">
        <v>1075000</v>
      </c>
      <c r="N1026" s="51">
        <f t="shared" si="215"/>
        <v>131000</v>
      </c>
      <c r="O1026" s="51">
        <v>131478.26086956501</v>
      </c>
      <c r="P1026" s="51">
        <v>1206000</v>
      </c>
      <c r="Q1026" s="51">
        <f t="shared" si="216"/>
        <v>170921.73913043449</v>
      </c>
      <c r="R1026" s="52">
        <f t="shared" si="217"/>
        <v>1245921.7391304346</v>
      </c>
      <c r="S1026" s="53">
        <v>1245900</v>
      </c>
      <c r="T1026" s="54" t="s">
        <v>887</v>
      </c>
      <c r="U1026" s="55" t="s">
        <v>471</v>
      </c>
      <c r="V1026" s="55" t="s">
        <v>1197</v>
      </c>
      <c r="W1026" s="55" t="s">
        <v>173</v>
      </c>
      <c r="X1026" s="56">
        <v>43294</v>
      </c>
      <c r="Y1026" s="57" t="s">
        <v>7684</v>
      </c>
      <c r="Z1026" s="57"/>
      <c r="AA1026" s="58"/>
      <c r="AB1026" s="58"/>
      <c r="AC1026" s="58"/>
      <c r="AD1026" s="58"/>
      <c r="AE1026" s="58"/>
      <c r="AF1026" s="58"/>
      <c r="AG1026" s="58">
        <v>2785000</v>
      </c>
      <c r="AH1026" s="58"/>
      <c r="AI1026" s="58"/>
      <c r="AJ1026" s="58"/>
      <c r="AK1026" s="58"/>
      <c r="AL1026" s="58"/>
      <c r="AM1026" s="58"/>
      <c r="AN1026" s="58"/>
      <c r="AO1026" s="58"/>
      <c r="AP1026" s="58"/>
      <c r="AQ1026" s="58">
        <v>1702000</v>
      </c>
      <c r="AR1026" s="59">
        <f t="shared" si="209"/>
        <v>2</v>
      </c>
      <c r="AS1026" s="59">
        <f t="shared" si="210"/>
        <v>4487000</v>
      </c>
      <c r="AT1026" s="58">
        <f t="shared" si="219"/>
        <v>2243500</v>
      </c>
      <c r="AU1026" s="58">
        <f t="shared" si="212"/>
        <v>1702000</v>
      </c>
      <c r="AV1026" s="59">
        <f t="shared" si="213"/>
        <v>997600</v>
      </c>
      <c r="AW1026" s="59">
        <f t="shared" si="218"/>
        <v>456100</v>
      </c>
      <c r="AX1026" s="60">
        <f t="shared" si="211"/>
        <v>0.80070631671883774</v>
      </c>
      <c r="AY1026" s="58"/>
    </row>
    <row r="1027" spans="1:51" ht="31.5" x14ac:dyDescent="0.25">
      <c r="A1027" s="45">
        <v>517</v>
      </c>
      <c r="B1027" s="46" t="s">
        <v>1995</v>
      </c>
      <c r="C1027" s="47" t="s">
        <v>1987</v>
      </c>
      <c r="D1027" s="47" t="s">
        <v>467</v>
      </c>
      <c r="E1027" s="48" t="s">
        <v>1996</v>
      </c>
      <c r="F1027" s="49" t="s">
        <v>1997</v>
      </c>
      <c r="G1027" s="49" t="s">
        <v>1997</v>
      </c>
      <c r="H1027" s="50" t="s">
        <v>1997</v>
      </c>
      <c r="I1027" s="46" t="s">
        <v>499</v>
      </c>
      <c r="J1027" s="46">
        <v>62</v>
      </c>
      <c r="K1027" s="49">
        <v>62</v>
      </c>
      <c r="L1027" s="49" t="s">
        <v>1990</v>
      </c>
      <c r="M1027" s="51">
        <v>1075000</v>
      </c>
      <c r="N1027" s="51">
        <f t="shared" si="215"/>
        <v>131000</v>
      </c>
      <c r="O1027" s="51">
        <v>131478.26086956501</v>
      </c>
      <c r="P1027" s="51">
        <v>1206000</v>
      </c>
      <c r="Q1027" s="51">
        <f t="shared" si="216"/>
        <v>170921.73913043449</v>
      </c>
      <c r="R1027" s="52">
        <f t="shared" si="217"/>
        <v>1245921.7391304346</v>
      </c>
      <c r="S1027" s="53">
        <v>1245900</v>
      </c>
      <c r="T1027" s="54" t="s">
        <v>887</v>
      </c>
      <c r="U1027" s="55" t="s">
        <v>471</v>
      </c>
      <c r="V1027" s="55" t="s">
        <v>1197</v>
      </c>
      <c r="W1027" s="55" t="s">
        <v>173</v>
      </c>
      <c r="X1027" s="56">
        <v>43294</v>
      </c>
      <c r="Y1027" s="57" t="s">
        <v>7684</v>
      </c>
      <c r="Z1027" s="57"/>
      <c r="AA1027" s="58"/>
      <c r="AB1027" s="58"/>
      <c r="AC1027" s="58"/>
      <c r="AD1027" s="58"/>
      <c r="AE1027" s="58"/>
      <c r="AF1027" s="58"/>
      <c r="AG1027" s="58">
        <v>2785000</v>
      </c>
      <c r="AH1027" s="58"/>
      <c r="AI1027" s="58"/>
      <c r="AJ1027" s="58"/>
      <c r="AK1027" s="58"/>
      <c r="AL1027" s="58"/>
      <c r="AM1027" s="58"/>
      <c r="AN1027" s="58"/>
      <c r="AO1027" s="58"/>
      <c r="AP1027" s="58"/>
      <c r="AQ1027" s="58">
        <v>1702000</v>
      </c>
      <c r="AR1027" s="59">
        <f t="shared" si="209"/>
        <v>2</v>
      </c>
      <c r="AS1027" s="59">
        <f t="shared" si="210"/>
        <v>4487000</v>
      </c>
      <c r="AT1027" s="58">
        <f t="shared" si="219"/>
        <v>2243500</v>
      </c>
      <c r="AU1027" s="58">
        <f t="shared" si="212"/>
        <v>1702000</v>
      </c>
      <c r="AV1027" s="59">
        <f t="shared" si="213"/>
        <v>997600</v>
      </c>
      <c r="AW1027" s="59">
        <f t="shared" si="218"/>
        <v>456100</v>
      </c>
      <c r="AX1027" s="60">
        <f t="shared" si="211"/>
        <v>0.80070631671883774</v>
      </c>
      <c r="AY1027" s="58"/>
    </row>
    <row r="1028" spans="1:51" ht="47.25" x14ac:dyDescent="0.25">
      <c r="A1028" s="45">
        <v>518</v>
      </c>
      <c r="B1028" s="46" t="s">
        <v>1998</v>
      </c>
      <c r="C1028" s="47" t="s">
        <v>1999</v>
      </c>
      <c r="D1028" s="47" t="s">
        <v>467</v>
      </c>
      <c r="E1028" s="48" t="s">
        <v>2000</v>
      </c>
      <c r="F1028" s="49" t="s">
        <v>2001</v>
      </c>
      <c r="G1028" s="49" t="s">
        <v>2001</v>
      </c>
      <c r="H1028" s="50" t="s">
        <v>2001</v>
      </c>
      <c r="I1028" s="46" t="s">
        <v>499</v>
      </c>
      <c r="J1028" s="46">
        <v>63</v>
      </c>
      <c r="K1028" s="49">
        <v>63</v>
      </c>
      <c r="L1028" s="49" t="s">
        <v>2002</v>
      </c>
      <c r="M1028" s="51">
        <v>3088000</v>
      </c>
      <c r="N1028" s="51">
        <f t="shared" si="215"/>
        <v>638000</v>
      </c>
      <c r="O1028" s="51">
        <v>638608.69565217395</v>
      </c>
      <c r="P1028" s="51">
        <v>3726000</v>
      </c>
      <c r="Q1028" s="51">
        <f t="shared" si="216"/>
        <v>830191.30434782617</v>
      </c>
      <c r="R1028" s="52">
        <f t="shared" si="217"/>
        <v>3918191.3043478262</v>
      </c>
      <c r="S1028" s="53">
        <v>3918100</v>
      </c>
      <c r="T1028" s="54" t="s">
        <v>887</v>
      </c>
      <c r="U1028" s="55" t="s">
        <v>471</v>
      </c>
      <c r="V1028" s="55" t="s">
        <v>1197</v>
      </c>
      <c r="W1028" s="55" t="s">
        <v>173</v>
      </c>
      <c r="X1028" s="56">
        <v>43294</v>
      </c>
      <c r="Y1028" s="57" t="s">
        <v>7684</v>
      </c>
      <c r="Z1028" s="57"/>
      <c r="AA1028" s="58"/>
      <c r="AB1028" s="58"/>
      <c r="AC1028" s="58"/>
      <c r="AD1028" s="58"/>
      <c r="AE1028" s="58"/>
      <c r="AF1028" s="58"/>
      <c r="AG1028" s="58"/>
      <c r="AH1028" s="58"/>
      <c r="AI1028" s="58"/>
      <c r="AJ1028" s="58">
        <v>6726000</v>
      </c>
      <c r="AK1028" s="58"/>
      <c r="AL1028" s="58"/>
      <c r="AM1028" s="58"/>
      <c r="AN1028" s="58"/>
      <c r="AO1028" s="58"/>
      <c r="AP1028" s="58"/>
      <c r="AQ1028" s="58">
        <v>5244000</v>
      </c>
      <c r="AR1028" s="59">
        <f t="shared" ref="AR1028:AR1091" si="220">COUNT(AA1028:AQ1028)</f>
        <v>2</v>
      </c>
      <c r="AS1028" s="59">
        <f t="shared" ref="AS1028:AS1091" si="221">SUM(AA1028:AQ1028)</f>
        <v>11970000</v>
      </c>
      <c r="AT1028" s="58">
        <f t="shared" si="219"/>
        <v>5985000</v>
      </c>
      <c r="AU1028" s="58">
        <f t="shared" si="212"/>
        <v>5244000</v>
      </c>
      <c r="AV1028" s="59">
        <f t="shared" si="213"/>
        <v>2066900</v>
      </c>
      <c r="AW1028" s="59">
        <f t="shared" si="218"/>
        <v>1325900</v>
      </c>
      <c r="AX1028" s="60">
        <f t="shared" ref="AX1028:AX1091" si="222">AT1028/S1028-100%</f>
        <v>0.52752609683264851</v>
      </c>
      <c r="AY1028" s="58"/>
    </row>
    <row r="1029" spans="1:51" ht="78.75" x14ac:dyDescent="0.25">
      <c r="A1029" s="45">
        <v>528</v>
      </c>
      <c r="B1029" s="46" t="s">
        <v>2036</v>
      </c>
      <c r="C1029" s="47" t="s">
        <v>2031</v>
      </c>
      <c r="D1029" s="47" t="s">
        <v>467</v>
      </c>
      <c r="E1029" s="48" t="s">
        <v>2037</v>
      </c>
      <c r="F1029" s="49" t="s">
        <v>2038</v>
      </c>
      <c r="G1029" s="49" t="s">
        <v>2038</v>
      </c>
      <c r="H1029" s="50" t="s">
        <v>2039</v>
      </c>
      <c r="I1029" s="46" t="s">
        <v>626</v>
      </c>
      <c r="J1029" s="46">
        <v>66</v>
      </c>
      <c r="K1029" s="49">
        <v>66</v>
      </c>
      <c r="L1029" s="49" t="s">
        <v>2034</v>
      </c>
      <c r="M1029" s="51">
        <v>2588000</v>
      </c>
      <c r="N1029" s="51">
        <f t="shared" si="215"/>
        <v>638000</v>
      </c>
      <c r="O1029" s="51">
        <v>638608.69565217395</v>
      </c>
      <c r="P1029" s="51">
        <v>3226000</v>
      </c>
      <c r="Q1029" s="51">
        <f t="shared" si="216"/>
        <v>830191.30434782617</v>
      </c>
      <c r="R1029" s="52">
        <f t="shared" si="217"/>
        <v>3418191.3043478262</v>
      </c>
      <c r="S1029" s="53">
        <v>3418100</v>
      </c>
      <c r="T1029" s="54" t="s">
        <v>887</v>
      </c>
      <c r="U1029" s="55" t="s">
        <v>471</v>
      </c>
      <c r="V1029" s="55" t="s">
        <v>1197</v>
      </c>
      <c r="W1029" s="55" t="s">
        <v>173</v>
      </c>
      <c r="X1029" s="56">
        <v>43294</v>
      </c>
      <c r="Y1029" s="57" t="s">
        <v>7684</v>
      </c>
      <c r="Z1029" s="57"/>
      <c r="AA1029" s="58"/>
      <c r="AB1029" s="58"/>
      <c r="AC1029" s="58"/>
      <c r="AD1029" s="58"/>
      <c r="AE1029" s="58"/>
      <c r="AF1029" s="58"/>
      <c r="AG1029" s="58"/>
      <c r="AH1029" s="58">
        <v>7429000</v>
      </c>
      <c r="AI1029" s="58"/>
      <c r="AJ1029" s="58"/>
      <c r="AK1029" s="58"/>
      <c r="AL1029" s="58"/>
      <c r="AM1029" s="58"/>
      <c r="AN1029" s="58"/>
      <c r="AO1029" s="58"/>
      <c r="AP1029" s="58"/>
      <c r="AQ1029" s="58">
        <v>4494000</v>
      </c>
      <c r="AR1029" s="59">
        <f t="shared" si="220"/>
        <v>2</v>
      </c>
      <c r="AS1029" s="59">
        <f t="shared" si="221"/>
        <v>11923000</v>
      </c>
      <c r="AT1029" s="58">
        <f t="shared" si="219"/>
        <v>5961500</v>
      </c>
      <c r="AU1029" s="58">
        <f t="shared" si="212"/>
        <v>4494000</v>
      </c>
      <c r="AV1029" s="59">
        <f t="shared" si="213"/>
        <v>2543400</v>
      </c>
      <c r="AW1029" s="59">
        <f t="shared" si="218"/>
        <v>1075900</v>
      </c>
      <c r="AX1029" s="60">
        <f t="shared" si="222"/>
        <v>0.74409759808080511</v>
      </c>
      <c r="AY1029" s="58"/>
    </row>
    <row r="1030" spans="1:51" ht="78.75" x14ac:dyDescent="0.25">
      <c r="A1030" s="45">
        <v>530</v>
      </c>
      <c r="B1030" s="46" t="s">
        <v>2042</v>
      </c>
      <c r="C1030" s="47" t="s">
        <v>2031</v>
      </c>
      <c r="D1030" s="47" t="s">
        <v>467</v>
      </c>
      <c r="E1030" s="48" t="s">
        <v>2043</v>
      </c>
      <c r="F1030" s="49" t="s">
        <v>2044</v>
      </c>
      <c r="G1030" s="49" t="s">
        <v>2044</v>
      </c>
      <c r="H1030" s="50" t="s">
        <v>2044</v>
      </c>
      <c r="I1030" s="46" t="s">
        <v>499</v>
      </c>
      <c r="J1030" s="46">
        <v>66</v>
      </c>
      <c r="K1030" s="49">
        <v>66</v>
      </c>
      <c r="L1030" s="49" t="s">
        <v>2034</v>
      </c>
      <c r="M1030" s="51">
        <v>2588000</v>
      </c>
      <c r="N1030" s="51">
        <f t="shared" si="215"/>
        <v>638000</v>
      </c>
      <c r="O1030" s="51">
        <v>638608.69565217395</v>
      </c>
      <c r="P1030" s="51">
        <v>3226000</v>
      </c>
      <c r="Q1030" s="51">
        <f t="shared" si="216"/>
        <v>830191.30434782617</v>
      </c>
      <c r="R1030" s="52">
        <f t="shared" si="217"/>
        <v>3418191.3043478262</v>
      </c>
      <c r="S1030" s="53">
        <v>3418100</v>
      </c>
      <c r="T1030" s="54" t="s">
        <v>887</v>
      </c>
      <c r="U1030" s="55" t="s">
        <v>471</v>
      </c>
      <c r="V1030" s="55" t="s">
        <v>1197</v>
      </c>
      <c r="W1030" s="55" t="s">
        <v>173</v>
      </c>
      <c r="X1030" s="56">
        <v>43294</v>
      </c>
      <c r="Y1030" s="57" t="s">
        <v>7684</v>
      </c>
      <c r="Z1030" s="57"/>
      <c r="AA1030" s="58"/>
      <c r="AB1030" s="58"/>
      <c r="AC1030" s="58"/>
      <c r="AD1030" s="58"/>
      <c r="AE1030" s="58"/>
      <c r="AF1030" s="58"/>
      <c r="AG1030" s="58"/>
      <c r="AH1030" s="58"/>
      <c r="AI1030" s="58"/>
      <c r="AJ1030" s="58"/>
      <c r="AK1030" s="58"/>
      <c r="AL1030" s="58"/>
      <c r="AM1030" s="58"/>
      <c r="AN1030" s="58"/>
      <c r="AO1030" s="58"/>
      <c r="AP1030" s="58"/>
      <c r="AQ1030" s="58">
        <v>4494000</v>
      </c>
      <c r="AR1030" s="59">
        <f t="shared" si="220"/>
        <v>1</v>
      </c>
      <c r="AS1030" s="59">
        <f t="shared" si="221"/>
        <v>4494000</v>
      </c>
      <c r="AT1030" s="58">
        <f t="shared" si="219"/>
        <v>4494000</v>
      </c>
      <c r="AU1030" s="58">
        <f t="shared" ref="AU1030:AU1093" si="223">MIN(AA1030:AQ1030)</f>
        <v>4494000</v>
      </c>
      <c r="AV1030" s="59">
        <f t="shared" ref="AV1030:AV1093" si="224">AT1030-S1030</f>
        <v>1075900</v>
      </c>
      <c r="AW1030" s="59">
        <f t="shared" si="218"/>
        <v>1075900</v>
      </c>
      <c r="AX1030" s="60">
        <f t="shared" si="222"/>
        <v>0.31476551300430056</v>
      </c>
      <c r="AY1030" s="58"/>
    </row>
    <row r="1031" spans="1:51" ht="78.75" x14ac:dyDescent="0.25">
      <c r="A1031" s="45">
        <v>531</v>
      </c>
      <c r="B1031" s="46" t="s">
        <v>2045</v>
      </c>
      <c r="C1031" s="47" t="s">
        <v>2031</v>
      </c>
      <c r="D1031" s="47" t="s">
        <v>467</v>
      </c>
      <c r="E1031" s="48" t="s">
        <v>2046</v>
      </c>
      <c r="F1031" s="49" t="s">
        <v>2047</v>
      </c>
      <c r="G1031" s="49" t="s">
        <v>2047</v>
      </c>
      <c r="H1031" s="50" t="s">
        <v>2047</v>
      </c>
      <c r="I1031" s="46" t="s">
        <v>499</v>
      </c>
      <c r="J1031" s="46">
        <v>66</v>
      </c>
      <c r="K1031" s="49">
        <v>66</v>
      </c>
      <c r="L1031" s="49" t="s">
        <v>2034</v>
      </c>
      <c r="M1031" s="51">
        <v>2588000</v>
      </c>
      <c r="N1031" s="51">
        <f t="shared" si="215"/>
        <v>638000</v>
      </c>
      <c r="O1031" s="51">
        <v>638608.69565217395</v>
      </c>
      <c r="P1031" s="51">
        <v>3226000</v>
      </c>
      <c r="Q1031" s="51">
        <f t="shared" si="216"/>
        <v>830191.30434782617</v>
      </c>
      <c r="R1031" s="52">
        <f t="shared" si="217"/>
        <v>3418191.3043478262</v>
      </c>
      <c r="S1031" s="53">
        <v>3418100</v>
      </c>
      <c r="T1031" s="54" t="s">
        <v>887</v>
      </c>
      <c r="U1031" s="55" t="s">
        <v>471</v>
      </c>
      <c r="V1031" s="55" t="s">
        <v>1197</v>
      </c>
      <c r="W1031" s="55" t="s">
        <v>173</v>
      </c>
      <c r="X1031" s="56">
        <v>43294</v>
      </c>
      <c r="Y1031" s="57" t="s">
        <v>7684</v>
      </c>
      <c r="Z1031" s="57"/>
      <c r="AA1031" s="58"/>
      <c r="AB1031" s="58"/>
      <c r="AC1031" s="58"/>
      <c r="AD1031" s="58"/>
      <c r="AE1031" s="58"/>
      <c r="AF1031" s="58"/>
      <c r="AG1031" s="58"/>
      <c r="AH1031" s="58">
        <v>6007000</v>
      </c>
      <c r="AI1031" s="58"/>
      <c r="AJ1031" s="58"/>
      <c r="AK1031" s="58"/>
      <c r="AL1031" s="58"/>
      <c r="AM1031" s="58"/>
      <c r="AN1031" s="58"/>
      <c r="AO1031" s="58"/>
      <c r="AP1031" s="58"/>
      <c r="AQ1031" s="58">
        <v>4494000</v>
      </c>
      <c r="AR1031" s="59">
        <f t="shared" si="220"/>
        <v>2</v>
      </c>
      <c r="AS1031" s="59">
        <f t="shared" si="221"/>
        <v>10501000</v>
      </c>
      <c r="AT1031" s="58">
        <f t="shared" si="219"/>
        <v>5250500</v>
      </c>
      <c r="AU1031" s="58">
        <f t="shared" si="223"/>
        <v>4494000</v>
      </c>
      <c r="AV1031" s="59">
        <f t="shared" si="224"/>
        <v>1832400</v>
      </c>
      <c r="AW1031" s="59">
        <f t="shared" si="218"/>
        <v>1075900</v>
      </c>
      <c r="AX1031" s="60">
        <f t="shared" si="222"/>
        <v>0.53608729996196725</v>
      </c>
      <c r="AY1031" s="58"/>
    </row>
    <row r="1032" spans="1:51" ht="78.75" x14ac:dyDescent="0.25">
      <c r="A1032" s="45">
        <v>532</v>
      </c>
      <c r="B1032" s="46" t="s">
        <v>2048</v>
      </c>
      <c r="C1032" s="47" t="s">
        <v>2031</v>
      </c>
      <c r="D1032" s="47" t="s">
        <v>467</v>
      </c>
      <c r="E1032" s="48" t="s">
        <v>2049</v>
      </c>
      <c r="F1032" s="49" t="s">
        <v>2050</v>
      </c>
      <c r="G1032" s="49" t="s">
        <v>2050</v>
      </c>
      <c r="H1032" s="50" t="s">
        <v>2050</v>
      </c>
      <c r="I1032" s="46" t="s">
        <v>626</v>
      </c>
      <c r="J1032" s="46">
        <v>66</v>
      </c>
      <c r="K1032" s="49">
        <v>66</v>
      </c>
      <c r="L1032" s="49" t="s">
        <v>2034</v>
      </c>
      <c r="M1032" s="51">
        <v>2588000</v>
      </c>
      <c r="N1032" s="51">
        <f t="shared" si="215"/>
        <v>638000</v>
      </c>
      <c r="O1032" s="51">
        <v>638608.69565217395</v>
      </c>
      <c r="P1032" s="51">
        <v>3226000</v>
      </c>
      <c r="Q1032" s="51">
        <f t="shared" si="216"/>
        <v>830191.30434782617</v>
      </c>
      <c r="R1032" s="52">
        <f t="shared" si="217"/>
        <v>3418191.3043478262</v>
      </c>
      <c r="S1032" s="53">
        <v>3418100</v>
      </c>
      <c r="T1032" s="54" t="s">
        <v>887</v>
      </c>
      <c r="U1032" s="55" t="s">
        <v>471</v>
      </c>
      <c r="V1032" s="55" t="s">
        <v>1197</v>
      </c>
      <c r="W1032" s="55" t="s">
        <v>173</v>
      </c>
      <c r="X1032" s="56">
        <v>43294</v>
      </c>
      <c r="Y1032" s="57" t="s">
        <v>7684</v>
      </c>
      <c r="Z1032" s="57"/>
      <c r="AA1032" s="58"/>
      <c r="AB1032" s="58"/>
      <c r="AC1032" s="58"/>
      <c r="AD1032" s="58"/>
      <c r="AE1032" s="58"/>
      <c r="AF1032" s="58"/>
      <c r="AG1032" s="58"/>
      <c r="AH1032" s="58">
        <v>7429000</v>
      </c>
      <c r="AI1032" s="58"/>
      <c r="AJ1032" s="58"/>
      <c r="AK1032" s="58"/>
      <c r="AL1032" s="58"/>
      <c r="AM1032" s="58"/>
      <c r="AN1032" s="58"/>
      <c r="AO1032" s="58"/>
      <c r="AP1032" s="58"/>
      <c r="AQ1032" s="58">
        <v>4494000</v>
      </c>
      <c r="AR1032" s="59">
        <f t="shared" si="220"/>
        <v>2</v>
      </c>
      <c r="AS1032" s="59">
        <f t="shared" si="221"/>
        <v>11923000</v>
      </c>
      <c r="AT1032" s="58">
        <f t="shared" si="219"/>
        <v>5961500</v>
      </c>
      <c r="AU1032" s="58">
        <f t="shared" si="223"/>
        <v>4494000</v>
      </c>
      <c r="AV1032" s="59">
        <f t="shared" si="224"/>
        <v>2543400</v>
      </c>
      <c r="AW1032" s="59">
        <f t="shared" si="218"/>
        <v>1075900</v>
      </c>
      <c r="AX1032" s="60">
        <f t="shared" si="222"/>
        <v>0.74409759808080511</v>
      </c>
      <c r="AY1032" s="58"/>
    </row>
    <row r="1033" spans="1:51" ht="78.75" x14ac:dyDescent="0.25">
      <c r="A1033" s="45">
        <v>535</v>
      </c>
      <c r="B1033" s="46" t="s">
        <v>2057</v>
      </c>
      <c r="C1033" s="47" t="s">
        <v>2031</v>
      </c>
      <c r="D1033" s="47" t="s">
        <v>467</v>
      </c>
      <c r="E1033" s="48" t="s">
        <v>2058</v>
      </c>
      <c r="F1033" s="49" t="s">
        <v>2059</v>
      </c>
      <c r="G1033" s="49" t="s">
        <v>2059</v>
      </c>
      <c r="H1033" s="50" t="s">
        <v>2059</v>
      </c>
      <c r="I1033" s="46" t="s">
        <v>626</v>
      </c>
      <c r="J1033" s="46">
        <v>66</v>
      </c>
      <c r="K1033" s="49">
        <v>66</v>
      </c>
      <c r="L1033" s="49" t="s">
        <v>2034</v>
      </c>
      <c r="M1033" s="51">
        <v>2588000</v>
      </c>
      <c r="N1033" s="51">
        <f t="shared" si="215"/>
        <v>638000</v>
      </c>
      <c r="O1033" s="51">
        <v>638608.69565217395</v>
      </c>
      <c r="P1033" s="51">
        <v>3226000</v>
      </c>
      <c r="Q1033" s="51">
        <f t="shared" si="216"/>
        <v>830191.30434782617</v>
      </c>
      <c r="R1033" s="52">
        <f t="shared" si="217"/>
        <v>3418191.3043478262</v>
      </c>
      <c r="S1033" s="53">
        <v>3418100</v>
      </c>
      <c r="T1033" s="54" t="s">
        <v>887</v>
      </c>
      <c r="U1033" s="55" t="s">
        <v>471</v>
      </c>
      <c r="V1033" s="55" t="s">
        <v>1197</v>
      </c>
      <c r="W1033" s="55"/>
      <c r="X1033" s="56"/>
      <c r="Y1033" s="57" t="s">
        <v>7684</v>
      </c>
      <c r="Z1033" s="57"/>
      <c r="AA1033" s="58"/>
      <c r="AB1033" s="58"/>
      <c r="AC1033" s="58"/>
      <c r="AD1033" s="58"/>
      <c r="AE1033" s="58"/>
      <c r="AF1033" s="58"/>
      <c r="AG1033" s="58"/>
      <c r="AH1033" s="58"/>
      <c r="AI1033" s="58"/>
      <c r="AJ1033" s="58"/>
      <c r="AK1033" s="58"/>
      <c r="AL1033" s="58"/>
      <c r="AM1033" s="58"/>
      <c r="AN1033" s="58"/>
      <c r="AO1033" s="58"/>
      <c r="AP1033" s="58"/>
      <c r="AQ1033" s="58">
        <v>4494000</v>
      </c>
      <c r="AR1033" s="59">
        <f t="shared" si="220"/>
        <v>1</v>
      </c>
      <c r="AS1033" s="59">
        <f t="shared" si="221"/>
        <v>4494000</v>
      </c>
      <c r="AT1033" s="58">
        <f t="shared" si="219"/>
        <v>4494000</v>
      </c>
      <c r="AU1033" s="58">
        <f t="shared" si="223"/>
        <v>4494000</v>
      </c>
      <c r="AV1033" s="59">
        <f t="shared" si="224"/>
        <v>1075900</v>
      </c>
      <c r="AW1033" s="59">
        <f t="shared" si="218"/>
        <v>1075900</v>
      </c>
      <c r="AX1033" s="60">
        <f t="shared" si="222"/>
        <v>0.31476551300430056</v>
      </c>
      <c r="AY1033" s="58"/>
    </row>
    <row r="1034" spans="1:51" ht="47.25" x14ac:dyDescent="0.25">
      <c r="A1034" s="45">
        <v>537</v>
      </c>
      <c r="B1034" s="46" t="s">
        <v>2063</v>
      </c>
      <c r="C1034" s="47" t="s">
        <v>2064</v>
      </c>
      <c r="D1034" s="47" t="s">
        <v>467</v>
      </c>
      <c r="E1034" s="48" t="s">
        <v>2065</v>
      </c>
      <c r="F1034" s="49" t="s">
        <v>2066</v>
      </c>
      <c r="G1034" s="49" t="s">
        <v>2066</v>
      </c>
      <c r="H1034" s="50" t="s">
        <v>2066</v>
      </c>
      <c r="I1034" s="46" t="s">
        <v>439</v>
      </c>
      <c r="J1034" s="46">
        <v>67</v>
      </c>
      <c r="K1034" s="49">
        <v>67</v>
      </c>
      <c r="L1034" s="49" t="s">
        <v>2067</v>
      </c>
      <c r="M1034" s="51">
        <v>2150892</v>
      </c>
      <c r="N1034" s="51">
        <f t="shared" si="215"/>
        <v>76108</v>
      </c>
      <c r="O1034" s="51">
        <v>76864.695652173905</v>
      </c>
      <c r="P1034" s="51">
        <v>2227000</v>
      </c>
      <c r="Q1034" s="51">
        <f t="shared" si="216"/>
        <v>99924.104347826084</v>
      </c>
      <c r="R1034" s="52">
        <f t="shared" si="217"/>
        <v>2250816.104347826</v>
      </c>
      <c r="S1034" s="53">
        <v>2250800</v>
      </c>
      <c r="T1034" s="54" t="s">
        <v>887</v>
      </c>
      <c r="U1034" s="55" t="s">
        <v>471</v>
      </c>
      <c r="V1034" s="55" t="s">
        <v>1197</v>
      </c>
      <c r="W1034" s="55" t="s">
        <v>173</v>
      </c>
      <c r="X1034" s="56">
        <v>43294</v>
      </c>
      <c r="Y1034" s="57" t="s">
        <v>7684</v>
      </c>
      <c r="Z1034" s="57"/>
      <c r="AA1034" s="58"/>
      <c r="AB1034" s="58"/>
      <c r="AC1034" s="58"/>
      <c r="AD1034" s="58"/>
      <c r="AE1034" s="58"/>
      <c r="AF1034" s="58"/>
      <c r="AG1034" s="58"/>
      <c r="AH1034" s="58"/>
      <c r="AI1034" s="58"/>
      <c r="AJ1034" s="58">
        <v>2527000</v>
      </c>
      <c r="AK1034" s="58"/>
      <c r="AL1034" s="58"/>
      <c r="AM1034" s="58"/>
      <c r="AN1034" s="58"/>
      <c r="AO1034" s="58"/>
      <c r="AP1034" s="58"/>
      <c r="AQ1034" s="58">
        <v>2715000</v>
      </c>
      <c r="AR1034" s="59">
        <f t="shared" si="220"/>
        <v>2</v>
      </c>
      <c r="AS1034" s="59">
        <f t="shared" si="221"/>
        <v>5242000</v>
      </c>
      <c r="AT1034" s="58">
        <f t="shared" si="219"/>
        <v>2621000</v>
      </c>
      <c r="AU1034" s="58">
        <f t="shared" si="223"/>
        <v>2527000</v>
      </c>
      <c r="AV1034" s="59">
        <f t="shared" si="224"/>
        <v>370200</v>
      </c>
      <c r="AW1034" s="59">
        <f t="shared" si="218"/>
        <v>276200</v>
      </c>
      <c r="AX1034" s="60">
        <f t="shared" si="222"/>
        <v>0.16447485338546297</v>
      </c>
      <c r="AY1034" s="58"/>
    </row>
    <row r="1035" spans="1:51" ht="47.25" x14ac:dyDescent="0.25">
      <c r="A1035" s="45">
        <v>538</v>
      </c>
      <c r="B1035" s="46" t="s">
        <v>2068</v>
      </c>
      <c r="C1035" s="47" t="s">
        <v>2064</v>
      </c>
      <c r="D1035" s="47" t="s">
        <v>467</v>
      </c>
      <c r="E1035" s="48" t="s">
        <v>2069</v>
      </c>
      <c r="F1035" s="49" t="s">
        <v>2070</v>
      </c>
      <c r="G1035" s="49" t="s">
        <v>2070</v>
      </c>
      <c r="H1035" s="50" t="s">
        <v>2070</v>
      </c>
      <c r="I1035" s="46" t="s">
        <v>439</v>
      </c>
      <c r="J1035" s="46">
        <v>67</v>
      </c>
      <c r="K1035" s="49">
        <v>67</v>
      </c>
      <c r="L1035" s="49" t="s">
        <v>2067</v>
      </c>
      <c r="M1035" s="51">
        <v>2150892</v>
      </c>
      <c r="N1035" s="51">
        <f t="shared" si="215"/>
        <v>76108</v>
      </c>
      <c r="O1035" s="51">
        <v>76864.695652173905</v>
      </c>
      <c r="P1035" s="51">
        <v>2227000</v>
      </c>
      <c r="Q1035" s="51">
        <f t="shared" si="216"/>
        <v>99924.104347826084</v>
      </c>
      <c r="R1035" s="52">
        <f t="shared" si="217"/>
        <v>2250816.104347826</v>
      </c>
      <c r="S1035" s="53">
        <v>2250800</v>
      </c>
      <c r="T1035" s="54" t="s">
        <v>887</v>
      </c>
      <c r="U1035" s="55" t="s">
        <v>471</v>
      </c>
      <c r="V1035" s="55" t="s">
        <v>1197</v>
      </c>
      <c r="W1035" s="55" t="s">
        <v>173</v>
      </c>
      <c r="X1035" s="56">
        <v>43294</v>
      </c>
      <c r="Y1035" s="57" t="s">
        <v>7684</v>
      </c>
      <c r="Z1035" s="57"/>
      <c r="AA1035" s="58"/>
      <c r="AB1035" s="58"/>
      <c r="AC1035" s="58"/>
      <c r="AD1035" s="58"/>
      <c r="AE1035" s="58"/>
      <c r="AF1035" s="58"/>
      <c r="AG1035" s="58"/>
      <c r="AH1035" s="58"/>
      <c r="AI1035" s="58"/>
      <c r="AJ1035" s="58">
        <v>2527000</v>
      </c>
      <c r="AK1035" s="58"/>
      <c r="AL1035" s="58"/>
      <c r="AM1035" s="58"/>
      <c r="AN1035" s="58"/>
      <c r="AO1035" s="58"/>
      <c r="AP1035" s="58"/>
      <c r="AQ1035" s="58">
        <v>2715000</v>
      </c>
      <c r="AR1035" s="59">
        <f t="shared" si="220"/>
        <v>2</v>
      </c>
      <c r="AS1035" s="59">
        <f t="shared" si="221"/>
        <v>5242000</v>
      </c>
      <c r="AT1035" s="58">
        <f t="shared" si="219"/>
        <v>2621000</v>
      </c>
      <c r="AU1035" s="58">
        <f t="shared" si="223"/>
        <v>2527000</v>
      </c>
      <c r="AV1035" s="59">
        <f t="shared" si="224"/>
        <v>370200</v>
      </c>
      <c r="AW1035" s="59">
        <f t="shared" si="218"/>
        <v>276200</v>
      </c>
      <c r="AX1035" s="60">
        <f t="shared" si="222"/>
        <v>0.16447485338546297</v>
      </c>
      <c r="AY1035" s="58"/>
    </row>
    <row r="1036" spans="1:51" ht="31.5" x14ac:dyDescent="0.25">
      <c r="A1036" s="45">
        <v>544</v>
      </c>
      <c r="B1036" s="46" t="s">
        <v>2087</v>
      </c>
      <c r="C1036" s="47" t="s">
        <v>2064</v>
      </c>
      <c r="D1036" s="47" t="s">
        <v>467</v>
      </c>
      <c r="E1036" s="48" t="s">
        <v>2088</v>
      </c>
      <c r="F1036" s="49" t="s">
        <v>2089</v>
      </c>
      <c r="G1036" s="49" t="s">
        <v>2090</v>
      </c>
      <c r="H1036" s="50" t="s">
        <v>2089</v>
      </c>
      <c r="I1036" s="46" t="s">
        <v>439</v>
      </c>
      <c r="J1036" s="46">
        <v>67</v>
      </c>
      <c r="K1036" s="49">
        <v>67</v>
      </c>
      <c r="L1036" s="49" t="s">
        <v>2067</v>
      </c>
      <c r="M1036" s="51">
        <v>2150892</v>
      </c>
      <c r="N1036" s="51">
        <f t="shared" si="215"/>
        <v>76108</v>
      </c>
      <c r="O1036" s="51">
        <v>76864.695652173905</v>
      </c>
      <c r="P1036" s="51">
        <v>2227000</v>
      </c>
      <c r="Q1036" s="51">
        <f t="shared" si="216"/>
        <v>99924.104347826084</v>
      </c>
      <c r="R1036" s="52">
        <f t="shared" si="217"/>
        <v>2250816.104347826</v>
      </c>
      <c r="S1036" s="53">
        <v>2250800</v>
      </c>
      <c r="T1036" s="54" t="s">
        <v>887</v>
      </c>
      <c r="U1036" s="55" t="s">
        <v>471</v>
      </c>
      <c r="V1036" s="55" t="s">
        <v>1197</v>
      </c>
      <c r="W1036" s="55" t="s">
        <v>173</v>
      </c>
      <c r="X1036" s="56">
        <v>43294</v>
      </c>
      <c r="Y1036" s="57" t="s">
        <v>7684</v>
      </c>
      <c r="Z1036" s="57"/>
      <c r="AA1036" s="58"/>
      <c r="AB1036" s="58"/>
      <c r="AC1036" s="58"/>
      <c r="AD1036" s="58"/>
      <c r="AE1036" s="58"/>
      <c r="AF1036" s="58"/>
      <c r="AG1036" s="58"/>
      <c r="AH1036" s="58"/>
      <c r="AI1036" s="58"/>
      <c r="AJ1036" s="58">
        <v>2527000</v>
      </c>
      <c r="AK1036" s="58"/>
      <c r="AL1036" s="58"/>
      <c r="AM1036" s="58"/>
      <c r="AN1036" s="58"/>
      <c r="AO1036" s="58"/>
      <c r="AP1036" s="58"/>
      <c r="AQ1036" s="58">
        <v>2715000</v>
      </c>
      <c r="AR1036" s="59">
        <f t="shared" si="220"/>
        <v>2</v>
      </c>
      <c r="AS1036" s="59">
        <f t="shared" si="221"/>
        <v>5242000</v>
      </c>
      <c r="AT1036" s="58">
        <f t="shared" si="219"/>
        <v>2621000</v>
      </c>
      <c r="AU1036" s="58">
        <f t="shared" si="223"/>
        <v>2527000</v>
      </c>
      <c r="AV1036" s="59">
        <f t="shared" si="224"/>
        <v>370200</v>
      </c>
      <c r="AW1036" s="59">
        <f t="shared" si="218"/>
        <v>276200</v>
      </c>
      <c r="AX1036" s="60">
        <f t="shared" si="222"/>
        <v>0.16447485338546297</v>
      </c>
      <c r="AY1036" s="58"/>
    </row>
    <row r="1037" spans="1:51" ht="47.25" x14ac:dyDescent="0.25">
      <c r="A1037" s="45">
        <v>545</v>
      </c>
      <c r="B1037" s="46" t="s">
        <v>2091</v>
      </c>
      <c r="C1037" s="47" t="s">
        <v>2064</v>
      </c>
      <c r="D1037" s="47" t="s">
        <v>467</v>
      </c>
      <c r="E1037" s="48" t="s">
        <v>2092</v>
      </c>
      <c r="F1037" s="49" t="s">
        <v>2093</v>
      </c>
      <c r="G1037" s="49" t="s">
        <v>2093</v>
      </c>
      <c r="H1037" s="50" t="s">
        <v>2093</v>
      </c>
      <c r="I1037" s="46" t="s">
        <v>439</v>
      </c>
      <c r="J1037" s="46">
        <v>67</v>
      </c>
      <c r="K1037" s="49">
        <v>67</v>
      </c>
      <c r="L1037" s="49" t="s">
        <v>2067</v>
      </c>
      <c r="M1037" s="51">
        <v>2150892</v>
      </c>
      <c r="N1037" s="51">
        <f t="shared" si="215"/>
        <v>76108</v>
      </c>
      <c r="O1037" s="51">
        <v>76864.695652173905</v>
      </c>
      <c r="P1037" s="51">
        <v>2227000</v>
      </c>
      <c r="Q1037" s="51">
        <f t="shared" si="216"/>
        <v>99924.104347826084</v>
      </c>
      <c r="R1037" s="52">
        <f t="shared" si="217"/>
        <v>2250816.104347826</v>
      </c>
      <c r="S1037" s="53">
        <v>2250800</v>
      </c>
      <c r="T1037" s="54" t="s">
        <v>887</v>
      </c>
      <c r="U1037" s="55" t="s">
        <v>471</v>
      </c>
      <c r="V1037" s="55" t="s">
        <v>1197</v>
      </c>
      <c r="W1037" s="55" t="s">
        <v>173</v>
      </c>
      <c r="X1037" s="56">
        <v>43294</v>
      </c>
      <c r="Y1037" s="57" t="s">
        <v>7684</v>
      </c>
      <c r="Z1037" s="57"/>
      <c r="AA1037" s="58"/>
      <c r="AB1037" s="58"/>
      <c r="AC1037" s="58"/>
      <c r="AD1037" s="58"/>
      <c r="AE1037" s="58"/>
      <c r="AF1037" s="58"/>
      <c r="AG1037" s="58"/>
      <c r="AH1037" s="58"/>
      <c r="AI1037" s="58"/>
      <c r="AJ1037" s="58">
        <v>2527000</v>
      </c>
      <c r="AK1037" s="58"/>
      <c r="AL1037" s="58"/>
      <c r="AM1037" s="58"/>
      <c r="AN1037" s="58"/>
      <c r="AO1037" s="58"/>
      <c r="AP1037" s="58"/>
      <c r="AQ1037" s="58">
        <v>2715000</v>
      </c>
      <c r="AR1037" s="59">
        <f t="shared" si="220"/>
        <v>2</v>
      </c>
      <c r="AS1037" s="59">
        <f t="shared" si="221"/>
        <v>5242000</v>
      </c>
      <c r="AT1037" s="58">
        <f t="shared" si="219"/>
        <v>2621000</v>
      </c>
      <c r="AU1037" s="58">
        <f t="shared" si="223"/>
        <v>2527000</v>
      </c>
      <c r="AV1037" s="59">
        <f t="shared" si="224"/>
        <v>370200</v>
      </c>
      <c r="AW1037" s="59">
        <f t="shared" si="218"/>
        <v>276200</v>
      </c>
      <c r="AX1037" s="60">
        <f t="shared" si="222"/>
        <v>0.16447485338546297</v>
      </c>
      <c r="AY1037" s="58"/>
    </row>
    <row r="1038" spans="1:51" ht="47.25" x14ac:dyDescent="0.25">
      <c r="A1038" s="45">
        <v>546</v>
      </c>
      <c r="B1038" s="46" t="s">
        <v>2094</v>
      </c>
      <c r="C1038" s="47" t="s">
        <v>2064</v>
      </c>
      <c r="D1038" s="47" t="s">
        <v>467</v>
      </c>
      <c r="E1038" s="48" t="s">
        <v>2095</v>
      </c>
      <c r="F1038" s="49" t="s">
        <v>2096</v>
      </c>
      <c r="G1038" s="49" t="s">
        <v>2096</v>
      </c>
      <c r="H1038" s="50" t="s">
        <v>2096</v>
      </c>
      <c r="I1038" s="46" t="s">
        <v>439</v>
      </c>
      <c r="J1038" s="46">
        <v>67</v>
      </c>
      <c r="K1038" s="49">
        <v>67</v>
      </c>
      <c r="L1038" s="49" t="s">
        <v>2067</v>
      </c>
      <c r="M1038" s="51">
        <v>2150892</v>
      </c>
      <c r="N1038" s="51">
        <f t="shared" si="215"/>
        <v>76108</v>
      </c>
      <c r="O1038" s="51">
        <v>76864.695652173905</v>
      </c>
      <c r="P1038" s="51">
        <v>2227000</v>
      </c>
      <c r="Q1038" s="51">
        <f t="shared" si="216"/>
        <v>99924.104347826084</v>
      </c>
      <c r="R1038" s="52">
        <f t="shared" si="217"/>
        <v>2250816.104347826</v>
      </c>
      <c r="S1038" s="53">
        <v>2250800</v>
      </c>
      <c r="T1038" s="54" t="s">
        <v>887</v>
      </c>
      <c r="U1038" s="55" t="s">
        <v>471</v>
      </c>
      <c r="V1038" s="55" t="s">
        <v>1197</v>
      </c>
      <c r="W1038" s="55" t="s">
        <v>173</v>
      </c>
      <c r="X1038" s="56">
        <v>43294</v>
      </c>
      <c r="Y1038" s="57" t="s">
        <v>7684</v>
      </c>
      <c r="Z1038" s="57"/>
      <c r="AA1038" s="58"/>
      <c r="AB1038" s="58"/>
      <c r="AC1038" s="58"/>
      <c r="AD1038" s="58"/>
      <c r="AE1038" s="58"/>
      <c r="AF1038" s="58"/>
      <c r="AG1038" s="58"/>
      <c r="AH1038" s="58"/>
      <c r="AI1038" s="58"/>
      <c r="AJ1038" s="58">
        <v>2527000</v>
      </c>
      <c r="AK1038" s="58"/>
      <c r="AL1038" s="58"/>
      <c r="AM1038" s="58"/>
      <c r="AN1038" s="58"/>
      <c r="AO1038" s="58"/>
      <c r="AP1038" s="58"/>
      <c r="AQ1038" s="58">
        <v>2715000</v>
      </c>
      <c r="AR1038" s="59">
        <f t="shared" si="220"/>
        <v>2</v>
      </c>
      <c r="AS1038" s="59">
        <f t="shared" si="221"/>
        <v>5242000</v>
      </c>
      <c r="AT1038" s="58">
        <f t="shared" si="219"/>
        <v>2621000</v>
      </c>
      <c r="AU1038" s="58">
        <f t="shared" si="223"/>
        <v>2527000</v>
      </c>
      <c r="AV1038" s="59">
        <f t="shared" si="224"/>
        <v>370200</v>
      </c>
      <c r="AW1038" s="59">
        <f t="shared" si="218"/>
        <v>276200</v>
      </c>
      <c r="AX1038" s="60">
        <f t="shared" si="222"/>
        <v>0.16447485338546297</v>
      </c>
      <c r="AY1038" s="58"/>
    </row>
    <row r="1039" spans="1:51" ht="31.5" x14ac:dyDescent="0.25">
      <c r="A1039" s="45">
        <v>547</v>
      </c>
      <c r="B1039" s="46" t="s">
        <v>2097</v>
      </c>
      <c r="C1039" s="47" t="s">
        <v>2064</v>
      </c>
      <c r="D1039" s="47" t="s">
        <v>467</v>
      </c>
      <c r="E1039" s="48" t="s">
        <v>2098</v>
      </c>
      <c r="F1039" s="49" t="s">
        <v>7594</v>
      </c>
      <c r="G1039" s="49" t="s">
        <v>2099</v>
      </c>
      <c r="H1039" s="50" t="s">
        <v>2100</v>
      </c>
      <c r="I1039" s="46" t="s">
        <v>439</v>
      </c>
      <c r="J1039" s="46">
        <v>67</v>
      </c>
      <c r="K1039" s="49">
        <v>67</v>
      </c>
      <c r="L1039" s="49" t="s">
        <v>2067</v>
      </c>
      <c r="M1039" s="51">
        <v>2150892</v>
      </c>
      <c r="N1039" s="51">
        <f t="shared" si="215"/>
        <v>76108</v>
      </c>
      <c r="O1039" s="51">
        <v>76864.695652173905</v>
      </c>
      <c r="P1039" s="51">
        <v>2227000</v>
      </c>
      <c r="Q1039" s="51">
        <f t="shared" si="216"/>
        <v>99924.104347826084</v>
      </c>
      <c r="R1039" s="52">
        <f t="shared" si="217"/>
        <v>2250816.104347826</v>
      </c>
      <c r="S1039" s="53">
        <v>2250800</v>
      </c>
      <c r="T1039" s="54">
        <v>0</v>
      </c>
      <c r="U1039" s="55" t="s">
        <v>471</v>
      </c>
      <c r="V1039" s="55" t="s">
        <v>1197</v>
      </c>
      <c r="W1039" s="55" t="s">
        <v>173</v>
      </c>
      <c r="X1039" s="56">
        <v>43294</v>
      </c>
      <c r="Y1039" s="57" t="s">
        <v>7684</v>
      </c>
      <c r="Z1039" s="57"/>
      <c r="AA1039" s="58"/>
      <c r="AB1039" s="58"/>
      <c r="AC1039" s="58"/>
      <c r="AD1039" s="58"/>
      <c r="AE1039" s="58"/>
      <c r="AF1039" s="58"/>
      <c r="AG1039" s="58"/>
      <c r="AH1039" s="58"/>
      <c r="AI1039" s="58"/>
      <c r="AJ1039" s="58">
        <v>2527000</v>
      </c>
      <c r="AK1039" s="58"/>
      <c r="AL1039" s="58"/>
      <c r="AM1039" s="58"/>
      <c r="AN1039" s="58"/>
      <c r="AO1039" s="58"/>
      <c r="AP1039" s="58"/>
      <c r="AQ1039" s="58">
        <v>2715000</v>
      </c>
      <c r="AR1039" s="59">
        <f t="shared" si="220"/>
        <v>2</v>
      </c>
      <c r="AS1039" s="59">
        <f t="shared" si="221"/>
        <v>5242000</v>
      </c>
      <c r="AT1039" s="58">
        <f t="shared" si="219"/>
        <v>2621000</v>
      </c>
      <c r="AU1039" s="58">
        <f t="shared" si="223"/>
        <v>2527000</v>
      </c>
      <c r="AV1039" s="59">
        <f t="shared" si="224"/>
        <v>370200</v>
      </c>
      <c r="AW1039" s="59">
        <f t="shared" si="218"/>
        <v>276200</v>
      </c>
      <c r="AX1039" s="60">
        <f t="shared" si="222"/>
        <v>0.16447485338546297</v>
      </c>
      <c r="AY1039" s="58"/>
    </row>
    <row r="1040" spans="1:51" ht="31.5" x14ac:dyDescent="0.25">
      <c r="A1040" s="45">
        <v>548</v>
      </c>
      <c r="B1040" s="46" t="s">
        <v>2101</v>
      </c>
      <c r="C1040" s="47" t="s">
        <v>2064</v>
      </c>
      <c r="D1040" s="47" t="s">
        <v>467</v>
      </c>
      <c r="E1040" s="48" t="s">
        <v>2102</v>
      </c>
      <c r="F1040" s="49" t="s">
        <v>7595</v>
      </c>
      <c r="G1040" s="49" t="s">
        <v>2103</v>
      </c>
      <c r="H1040" s="50" t="s">
        <v>2104</v>
      </c>
      <c r="I1040" s="46" t="s">
        <v>439</v>
      </c>
      <c r="J1040" s="46">
        <v>67</v>
      </c>
      <c r="K1040" s="49">
        <v>67</v>
      </c>
      <c r="L1040" s="49" t="s">
        <v>2067</v>
      </c>
      <c r="M1040" s="51">
        <v>2150892</v>
      </c>
      <c r="N1040" s="51">
        <f t="shared" si="215"/>
        <v>76108</v>
      </c>
      <c r="O1040" s="51">
        <v>76864.695652173905</v>
      </c>
      <c r="P1040" s="51">
        <v>2227000</v>
      </c>
      <c r="Q1040" s="51">
        <f t="shared" si="216"/>
        <v>99924.104347826084</v>
      </c>
      <c r="R1040" s="52">
        <f t="shared" si="217"/>
        <v>2250816.104347826</v>
      </c>
      <c r="S1040" s="53">
        <v>2250800</v>
      </c>
      <c r="T1040" s="54">
        <v>0</v>
      </c>
      <c r="U1040" s="55" t="s">
        <v>471</v>
      </c>
      <c r="V1040" s="55" t="s">
        <v>1197</v>
      </c>
      <c r="W1040" s="55" t="s">
        <v>173</v>
      </c>
      <c r="X1040" s="56">
        <v>43294</v>
      </c>
      <c r="Y1040" s="57" t="s">
        <v>7684</v>
      </c>
      <c r="Z1040" s="57"/>
      <c r="AA1040" s="58"/>
      <c r="AB1040" s="58"/>
      <c r="AC1040" s="58"/>
      <c r="AD1040" s="58"/>
      <c r="AE1040" s="58"/>
      <c r="AF1040" s="58"/>
      <c r="AG1040" s="58"/>
      <c r="AH1040" s="58"/>
      <c r="AI1040" s="58"/>
      <c r="AJ1040" s="58">
        <v>2527000</v>
      </c>
      <c r="AK1040" s="58"/>
      <c r="AL1040" s="58"/>
      <c r="AM1040" s="58"/>
      <c r="AN1040" s="58"/>
      <c r="AO1040" s="58"/>
      <c r="AP1040" s="58"/>
      <c r="AQ1040" s="58">
        <v>2715000</v>
      </c>
      <c r="AR1040" s="59">
        <f t="shared" si="220"/>
        <v>2</v>
      </c>
      <c r="AS1040" s="59">
        <f t="shared" si="221"/>
        <v>5242000</v>
      </c>
      <c r="AT1040" s="58">
        <f t="shared" si="219"/>
        <v>2621000</v>
      </c>
      <c r="AU1040" s="58">
        <f t="shared" si="223"/>
        <v>2527000</v>
      </c>
      <c r="AV1040" s="59">
        <f t="shared" si="224"/>
        <v>370200</v>
      </c>
      <c r="AW1040" s="59">
        <f t="shared" si="218"/>
        <v>276200</v>
      </c>
      <c r="AX1040" s="60">
        <f t="shared" si="222"/>
        <v>0.16447485338546297</v>
      </c>
      <c r="AY1040" s="58"/>
    </row>
    <row r="1041" spans="1:51" ht="31.5" x14ac:dyDescent="0.25">
      <c r="A1041" s="45">
        <v>549</v>
      </c>
      <c r="B1041" s="46" t="s">
        <v>2105</v>
      </c>
      <c r="C1041" s="47" t="s">
        <v>2064</v>
      </c>
      <c r="D1041" s="47" t="s">
        <v>467</v>
      </c>
      <c r="E1041" s="48" t="s">
        <v>2106</v>
      </c>
      <c r="F1041" s="49" t="s">
        <v>2107</v>
      </c>
      <c r="G1041" s="49" t="s">
        <v>2108</v>
      </c>
      <c r="H1041" s="50" t="s">
        <v>2107</v>
      </c>
      <c r="I1041" s="46" t="s">
        <v>439</v>
      </c>
      <c r="J1041" s="46">
        <v>67</v>
      </c>
      <c r="K1041" s="49">
        <v>67</v>
      </c>
      <c r="L1041" s="49" t="s">
        <v>2067</v>
      </c>
      <c r="M1041" s="51">
        <v>2150892</v>
      </c>
      <c r="N1041" s="51">
        <f t="shared" si="215"/>
        <v>76108</v>
      </c>
      <c r="O1041" s="51">
        <v>76864.695652173905</v>
      </c>
      <c r="P1041" s="51">
        <v>2227000</v>
      </c>
      <c r="Q1041" s="51">
        <f t="shared" si="216"/>
        <v>99924.104347826084</v>
      </c>
      <c r="R1041" s="52">
        <f t="shared" si="217"/>
        <v>2250816.104347826</v>
      </c>
      <c r="S1041" s="53">
        <v>2250800</v>
      </c>
      <c r="T1041" s="54">
        <v>0</v>
      </c>
      <c r="U1041" s="55" t="s">
        <v>471</v>
      </c>
      <c r="V1041" s="55" t="s">
        <v>1197</v>
      </c>
      <c r="W1041" s="55" t="s">
        <v>173</v>
      </c>
      <c r="X1041" s="56">
        <v>43294</v>
      </c>
      <c r="Y1041" s="57" t="s">
        <v>7684</v>
      </c>
      <c r="Z1041" s="57"/>
      <c r="AA1041" s="58"/>
      <c r="AB1041" s="58"/>
      <c r="AC1041" s="58"/>
      <c r="AD1041" s="58"/>
      <c r="AE1041" s="58"/>
      <c r="AF1041" s="58"/>
      <c r="AG1041" s="58"/>
      <c r="AH1041" s="58"/>
      <c r="AI1041" s="58"/>
      <c r="AJ1041" s="58">
        <v>2527000</v>
      </c>
      <c r="AK1041" s="58"/>
      <c r="AL1041" s="58"/>
      <c r="AM1041" s="58"/>
      <c r="AN1041" s="58"/>
      <c r="AO1041" s="58"/>
      <c r="AP1041" s="58"/>
      <c r="AQ1041" s="58">
        <v>2715000</v>
      </c>
      <c r="AR1041" s="59">
        <f t="shared" si="220"/>
        <v>2</v>
      </c>
      <c r="AS1041" s="59">
        <f t="shared" si="221"/>
        <v>5242000</v>
      </c>
      <c r="AT1041" s="58">
        <f t="shared" si="219"/>
        <v>2621000</v>
      </c>
      <c r="AU1041" s="58">
        <f t="shared" si="223"/>
        <v>2527000</v>
      </c>
      <c r="AV1041" s="59">
        <f t="shared" si="224"/>
        <v>370200</v>
      </c>
      <c r="AW1041" s="59">
        <f t="shared" si="218"/>
        <v>276200</v>
      </c>
      <c r="AX1041" s="60">
        <f t="shared" si="222"/>
        <v>0.16447485338546297</v>
      </c>
      <c r="AY1041" s="58"/>
    </row>
    <row r="1042" spans="1:51" ht="47.25" x14ac:dyDescent="0.25">
      <c r="A1042" s="45">
        <v>550</v>
      </c>
      <c r="B1042" s="46" t="s">
        <v>2109</v>
      </c>
      <c r="C1042" s="47" t="s">
        <v>2064</v>
      </c>
      <c r="D1042" s="47" t="s">
        <v>467</v>
      </c>
      <c r="E1042" s="48" t="s">
        <v>2110</v>
      </c>
      <c r="F1042" s="49" t="s">
        <v>2111</v>
      </c>
      <c r="G1042" s="49" t="s">
        <v>2111</v>
      </c>
      <c r="H1042" s="50" t="s">
        <v>2111</v>
      </c>
      <c r="I1042" s="46" t="s">
        <v>439</v>
      </c>
      <c r="J1042" s="46">
        <v>67</v>
      </c>
      <c r="K1042" s="49">
        <v>67</v>
      </c>
      <c r="L1042" s="49" t="s">
        <v>2067</v>
      </c>
      <c r="M1042" s="51">
        <v>2150892</v>
      </c>
      <c r="N1042" s="51">
        <f t="shared" si="215"/>
        <v>76108</v>
      </c>
      <c r="O1042" s="51">
        <v>76864.695652173905</v>
      </c>
      <c r="P1042" s="51">
        <v>2227000</v>
      </c>
      <c r="Q1042" s="51">
        <f t="shared" si="216"/>
        <v>99924.104347826084</v>
      </c>
      <c r="R1042" s="52">
        <f t="shared" si="217"/>
        <v>2250816.104347826</v>
      </c>
      <c r="S1042" s="53">
        <v>2250800</v>
      </c>
      <c r="T1042" s="54">
        <v>0</v>
      </c>
      <c r="U1042" s="55" t="s">
        <v>471</v>
      </c>
      <c r="V1042" s="55" t="s">
        <v>1197</v>
      </c>
      <c r="W1042" s="55" t="s">
        <v>173</v>
      </c>
      <c r="X1042" s="56">
        <v>43294</v>
      </c>
      <c r="Y1042" s="57" t="s">
        <v>7684</v>
      </c>
      <c r="Z1042" s="57"/>
      <c r="AA1042" s="58"/>
      <c r="AB1042" s="58"/>
      <c r="AC1042" s="58"/>
      <c r="AD1042" s="58"/>
      <c r="AE1042" s="58"/>
      <c r="AF1042" s="58"/>
      <c r="AG1042" s="58"/>
      <c r="AH1042" s="58"/>
      <c r="AI1042" s="58"/>
      <c r="AJ1042" s="58">
        <v>2527000</v>
      </c>
      <c r="AK1042" s="58"/>
      <c r="AL1042" s="58"/>
      <c r="AM1042" s="58"/>
      <c r="AN1042" s="58"/>
      <c r="AO1042" s="58"/>
      <c r="AP1042" s="58"/>
      <c r="AQ1042" s="58">
        <v>2715000</v>
      </c>
      <c r="AR1042" s="59">
        <f t="shared" si="220"/>
        <v>2</v>
      </c>
      <c r="AS1042" s="59">
        <f t="shared" si="221"/>
        <v>5242000</v>
      </c>
      <c r="AT1042" s="58">
        <f t="shared" si="219"/>
        <v>2621000</v>
      </c>
      <c r="AU1042" s="58">
        <f t="shared" si="223"/>
        <v>2527000</v>
      </c>
      <c r="AV1042" s="59">
        <f t="shared" si="224"/>
        <v>370200</v>
      </c>
      <c r="AW1042" s="59">
        <f t="shared" si="218"/>
        <v>276200</v>
      </c>
      <c r="AX1042" s="60">
        <f t="shared" si="222"/>
        <v>0.16447485338546297</v>
      </c>
      <c r="AY1042" s="58"/>
    </row>
    <row r="1043" spans="1:51" ht="47.25" x14ac:dyDescent="0.25">
      <c r="A1043" s="45">
        <v>556</v>
      </c>
      <c r="B1043" s="46" t="s">
        <v>2128</v>
      </c>
      <c r="C1043" s="47" t="s">
        <v>2064</v>
      </c>
      <c r="D1043" s="47" t="s">
        <v>467</v>
      </c>
      <c r="E1043" s="48" t="s">
        <v>2129</v>
      </c>
      <c r="F1043" s="49" t="s">
        <v>2130</v>
      </c>
      <c r="G1043" s="49" t="s">
        <v>2131</v>
      </c>
      <c r="H1043" s="50" t="s">
        <v>2130</v>
      </c>
      <c r="I1043" s="46" t="s">
        <v>439</v>
      </c>
      <c r="J1043" s="46">
        <v>67</v>
      </c>
      <c r="K1043" s="49">
        <v>67</v>
      </c>
      <c r="L1043" s="49" t="s">
        <v>2067</v>
      </c>
      <c r="M1043" s="51">
        <v>2150892</v>
      </c>
      <c r="N1043" s="51">
        <f t="shared" si="215"/>
        <v>76108</v>
      </c>
      <c r="O1043" s="51">
        <v>76864.695652173905</v>
      </c>
      <c r="P1043" s="51">
        <v>2227000</v>
      </c>
      <c r="Q1043" s="51">
        <f t="shared" si="216"/>
        <v>99924.104347826084</v>
      </c>
      <c r="R1043" s="52">
        <f t="shared" si="217"/>
        <v>2250816.104347826</v>
      </c>
      <c r="S1043" s="53">
        <v>2250800</v>
      </c>
      <c r="T1043" s="54">
        <v>0</v>
      </c>
      <c r="U1043" s="55" t="s">
        <v>471</v>
      </c>
      <c r="V1043" s="55" t="s">
        <v>1197</v>
      </c>
      <c r="W1043" s="55" t="s">
        <v>173</v>
      </c>
      <c r="X1043" s="56">
        <v>43294</v>
      </c>
      <c r="Y1043" s="57" t="s">
        <v>7684</v>
      </c>
      <c r="Z1043" s="57"/>
      <c r="AA1043" s="58"/>
      <c r="AB1043" s="58"/>
      <c r="AC1043" s="58"/>
      <c r="AD1043" s="58"/>
      <c r="AE1043" s="58"/>
      <c r="AF1043" s="58"/>
      <c r="AG1043" s="58"/>
      <c r="AH1043" s="58"/>
      <c r="AI1043" s="58"/>
      <c r="AJ1043" s="58">
        <v>2527000</v>
      </c>
      <c r="AK1043" s="58"/>
      <c r="AL1043" s="58"/>
      <c r="AM1043" s="58"/>
      <c r="AN1043" s="58"/>
      <c r="AO1043" s="58"/>
      <c r="AP1043" s="58"/>
      <c r="AQ1043" s="58">
        <v>2715000</v>
      </c>
      <c r="AR1043" s="59">
        <f t="shared" si="220"/>
        <v>2</v>
      </c>
      <c r="AS1043" s="59">
        <f t="shared" si="221"/>
        <v>5242000</v>
      </c>
      <c r="AT1043" s="58">
        <f t="shared" si="219"/>
        <v>2621000</v>
      </c>
      <c r="AU1043" s="58">
        <f t="shared" si="223"/>
        <v>2527000</v>
      </c>
      <c r="AV1043" s="59">
        <f t="shared" si="224"/>
        <v>370200</v>
      </c>
      <c r="AW1043" s="59">
        <f t="shared" si="218"/>
        <v>276200</v>
      </c>
      <c r="AX1043" s="60">
        <f t="shared" si="222"/>
        <v>0.16447485338546297</v>
      </c>
      <c r="AY1043" s="58"/>
    </row>
    <row r="1044" spans="1:51" ht="31.5" x14ac:dyDescent="0.25">
      <c r="A1044" s="45">
        <v>558</v>
      </c>
      <c r="B1044" s="46" t="s">
        <v>2135</v>
      </c>
      <c r="C1044" s="47" t="s">
        <v>2064</v>
      </c>
      <c r="D1044" s="47" t="s">
        <v>467</v>
      </c>
      <c r="E1044" s="48" t="s">
        <v>2136</v>
      </c>
      <c r="F1044" s="49" t="s">
        <v>2137</v>
      </c>
      <c r="G1044" s="49" t="s">
        <v>2138</v>
      </c>
      <c r="H1044" s="50" t="s">
        <v>2137</v>
      </c>
      <c r="I1044" s="46" t="s">
        <v>439</v>
      </c>
      <c r="J1044" s="46">
        <v>67</v>
      </c>
      <c r="K1044" s="49">
        <v>67</v>
      </c>
      <c r="L1044" s="49" t="s">
        <v>2067</v>
      </c>
      <c r="M1044" s="51">
        <v>2150892</v>
      </c>
      <c r="N1044" s="51">
        <f t="shared" si="215"/>
        <v>76108</v>
      </c>
      <c r="O1044" s="51">
        <v>76864.695652173905</v>
      </c>
      <c r="P1044" s="51">
        <v>2227000</v>
      </c>
      <c r="Q1044" s="51">
        <f t="shared" si="216"/>
        <v>99924.104347826084</v>
      </c>
      <c r="R1044" s="52">
        <f t="shared" si="217"/>
        <v>2250816.104347826</v>
      </c>
      <c r="S1044" s="53">
        <v>2250800</v>
      </c>
      <c r="T1044" s="54">
        <v>0</v>
      </c>
      <c r="U1044" s="55" t="s">
        <v>471</v>
      </c>
      <c r="V1044" s="55" t="s">
        <v>1197</v>
      </c>
      <c r="W1044" s="55" t="s">
        <v>173</v>
      </c>
      <c r="X1044" s="56">
        <v>43294</v>
      </c>
      <c r="Y1044" s="57" t="s">
        <v>7684</v>
      </c>
      <c r="Z1044" s="57"/>
      <c r="AA1044" s="58"/>
      <c r="AB1044" s="58"/>
      <c r="AC1044" s="58"/>
      <c r="AD1044" s="58"/>
      <c r="AE1044" s="58"/>
      <c r="AF1044" s="58"/>
      <c r="AG1044" s="58"/>
      <c r="AH1044" s="58"/>
      <c r="AI1044" s="58"/>
      <c r="AJ1044" s="58">
        <v>2527000</v>
      </c>
      <c r="AK1044" s="58"/>
      <c r="AL1044" s="58"/>
      <c r="AM1044" s="58"/>
      <c r="AN1044" s="58"/>
      <c r="AO1044" s="58"/>
      <c r="AP1044" s="58"/>
      <c r="AQ1044" s="58">
        <v>2715000</v>
      </c>
      <c r="AR1044" s="59">
        <f t="shared" si="220"/>
        <v>2</v>
      </c>
      <c r="AS1044" s="59">
        <f t="shared" si="221"/>
        <v>5242000</v>
      </c>
      <c r="AT1044" s="58">
        <f t="shared" si="219"/>
        <v>2621000</v>
      </c>
      <c r="AU1044" s="58">
        <f t="shared" si="223"/>
        <v>2527000</v>
      </c>
      <c r="AV1044" s="59">
        <f t="shared" si="224"/>
        <v>370200</v>
      </c>
      <c r="AW1044" s="59">
        <f t="shared" si="218"/>
        <v>276200</v>
      </c>
      <c r="AX1044" s="60">
        <f t="shared" si="222"/>
        <v>0.16447485338546297</v>
      </c>
      <c r="AY1044" s="58"/>
    </row>
    <row r="1045" spans="1:51" ht="31.5" x14ac:dyDescent="0.25">
      <c r="A1045" s="45">
        <v>563</v>
      </c>
      <c r="B1045" s="46" t="s">
        <v>2153</v>
      </c>
      <c r="C1045" s="47" t="s">
        <v>2064</v>
      </c>
      <c r="D1045" s="47" t="s">
        <v>467</v>
      </c>
      <c r="E1045" s="48" t="s">
        <v>2154</v>
      </c>
      <c r="F1045" s="49" t="s">
        <v>2155</v>
      </c>
      <c r="G1045" s="49" t="s">
        <v>2156</v>
      </c>
      <c r="H1045" s="50" t="s">
        <v>2155</v>
      </c>
      <c r="I1045" s="46" t="s">
        <v>439</v>
      </c>
      <c r="J1045" s="46">
        <v>67</v>
      </c>
      <c r="K1045" s="49">
        <v>67</v>
      </c>
      <c r="L1045" s="49" t="s">
        <v>2067</v>
      </c>
      <c r="M1045" s="51">
        <v>2150892</v>
      </c>
      <c r="N1045" s="51">
        <f t="shared" si="215"/>
        <v>76108</v>
      </c>
      <c r="O1045" s="51">
        <v>76864.695652173905</v>
      </c>
      <c r="P1045" s="51">
        <v>2227000</v>
      </c>
      <c r="Q1045" s="51">
        <f t="shared" si="216"/>
        <v>99924.104347826084</v>
      </c>
      <c r="R1045" s="52">
        <f t="shared" si="217"/>
        <v>2250816.104347826</v>
      </c>
      <c r="S1045" s="53">
        <v>2250800</v>
      </c>
      <c r="T1045" s="54">
        <v>0</v>
      </c>
      <c r="U1045" s="55" t="s">
        <v>471</v>
      </c>
      <c r="V1045" s="55" t="s">
        <v>1197</v>
      </c>
      <c r="W1045" s="55" t="s">
        <v>173</v>
      </c>
      <c r="X1045" s="56">
        <v>43294</v>
      </c>
      <c r="Y1045" s="57" t="s">
        <v>7684</v>
      </c>
      <c r="Z1045" s="57"/>
      <c r="AA1045" s="58"/>
      <c r="AB1045" s="58"/>
      <c r="AC1045" s="58"/>
      <c r="AD1045" s="58"/>
      <c r="AE1045" s="58"/>
      <c r="AF1045" s="58"/>
      <c r="AG1045" s="58"/>
      <c r="AH1045" s="58"/>
      <c r="AI1045" s="58"/>
      <c r="AJ1045" s="58">
        <v>2527000</v>
      </c>
      <c r="AK1045" s="58"/>
      <c r="AL1045" s="58"/>
      <c r="AM1045" s="58"/>
      <c r="AN1045" s="58"/>
      <c r="AO1045" s="58"/>
      <c r="AP1045" s="58"/>
      <c r="AQ1045" s="58">
        <v>2715000</v>
      </c>
      <c r="AR1045" s="59">
        <f t="shared" si="220"/>
        <v>2</v>
      </c>
      <c r="AS1045" s="59">
        <f t="shared" si="221"/>
        <v>5242000</v>
      </c>
      <c r="AT1045" s="58">
        <f t="shared" si="219"/>
        <v>2621000</v>
      </c>
      <c r="AU1045" s="58">
        <f t="shared" si="223"/>
        <v>2527000</v>
      </c>
      <c r="AV1045" s="59">
        <f t="shared" si="224"/>
        <v>370200</v>
      </c>
      <c r="AW1045" s="59">
        <f t="shared" si="218"/>
        <v>276200</v>
      </c>
      <c r="AX1045" s="60">
        <f t="shared" si="222"/>
        <v>0.16447485338546297</v>
      </c>
      <c r="AY1045" s="58"/>
    </row>
    <row r="1046" spans="1:51" ht="31.5" x14ac:dyDescent="0.25">
      <c r="A1046" s="45">
        <v>568</v>
      </c>
      <c r="B1046" s="46" t="s">
        <v>2167</v>
      </c>
      <c r="C1046" s="47" t="s">
        <v>2064</v>
      </c>
      <c r="D1046" s="47" t="s">
        <v>467</v>
      </c>
      <c r="E1046" s="48" t="s">
        <v>2168</v>
      </c>
      <c r="F1046" s="49" t="s">
        <v>2169</v>
      </c>
      <c r="G1046" s="49" t="s">
        <v>2169</v>
      </c>
      <c r="H1046" s="50" t="s">
        <v>2169</v>
      </c>
      <c r="I1046" s="46" t="s">
        <v>439</v>
      </c>
      <c r="J1046" s="46">
        <v>67</v>
      </c>
      <c r="K1046" s="49">
        <v>67</v>
      </c>
      <c r="L1046" s="49" t="s">
        <v>2067</v>
      </c>
      <c r="M1046" s="51">
        <v>2150892</v>
      </c>
      <c r="N1046" s="51">
        <f t="shared" si="215"/>
        <v>76108</v>
      </c>
      <c r="O1046" s="51">
        <v>76864.695652173905</v>
      </c>
      <c r="P1046" s="51">
        <v>2227000</v>
      </c>
      <c r="Q1046" s="51">
        <f t="shared" si="216"/>
        <v>99924.104347826084</v>
      </c>
      <c r="R1046" s="52">
        <f t="shared" si="217"/>
        <v>2250816.104347826</v>
      </c>
      <c r="S1046" s="53">
        <v>2250800</v>
      </c>
      <c r="T1046" s="54">
        <v>0</v>
      </c>
      <c r="U1046" s="55" t="s">
        <v>471</v>
      </c>
      <c r="V1046" s="55" t="s">
        <v>1197</v>
      </c>
      <c r="W1046" s="55" t="s">
        <v>173</v>
      </c>
      <c r="X1046" s="56">
        <v>43294</v>
      </c>
      <c r="Y1046" s="57" t="s">
        <v>7684</v>
      </c>
      <c r="Z1046" s="57"/>
      <c r="AA1046" s="58"/>
      <c r="AB1046" s="58"/>
      <c r="AC1046" s="58"/>
      <c r="AD1046" s="58"/>
      <c r="AE1046" s="58"/>
      <c r="AF1046" s="58"/>
      <c r="AG1046" s="58"/>
      <c r="AH1046" s="58"/>
      <c r="AI1046" s="58"/>
      <c r="AJ1046" s="58">
        <v>2527000</v>
      </c>
      <c r="AK1046" s="58"/>
      <c r="AL1046" s="58"/>
      <c r="AM1046" s="58"/>
      <c r="AN1046" s="58"/>
      <c r="AO1046" s="58"/>
      <c r="AP1046" s="58"/>
      <c r="AQ1046" s="58">
        <v>2715000</v>
      </c>
      <c r="AR1046" s="59">
        <f t="shared" si="220"/>
        <v>2</v>
      </c>
      <c r="AS1046" s="59">
        <f t="shared" si="221"/>
        <v>5242000</v>
      </c>
      <c r="AT1046" s="58">
        <f t="shared" si="219"/>
        <v>2621000</v>
      </c>
      <c r="AU1046" s="58">
        <f t="shared" si="223"/>
        <v>2527000</v>
      </c>
      <c r="AV1046" s="59">
        <f t="shared" si="224"/>
        <v>370200</v>
      </c>
      <c r="AW1046" s="59">
        <f t="shared" si="218"/>
        <v>276200</v>
      </c>
      <c r="AX1046" s="60">
        <f t="shared" si="222"/>
        <v>0.16447485338546297</v>
      </c>
      <c r="AY1046" s="58"/>
    </row>
    <row r="1047" spans="1:51" ht="47.25" x14ac:dyDescent="0.25">
      <c r="A1047" s="45">
        <v>575</v>
      </c>
      <c r="B1047" s="46" t="s">
        <v>2192</v>
      </c>
      <c r="C1047" s="47" t="s">
        <v>2064</v>
      </c>
      <c r="D1047" s="47" t="s">
        <v>467</v>
      </c>
      <c r="E1047" s="48" t="s">
        <v>2193</v>
      </c>
      <c r="F1047" s="49" t="s">
        <v>2194</v>
      </c>
      <c r="G1047" s="49" t="s">
        <v>2194</v>
      </c>
      <c r="H1047" s="50" t="s">
        <v>2194</v>
      </c>
      <c r="I1047" s="46" t="s">
        <v>439</v>
      </c>
      <c r="J1047" s="46">
        <v>67</v>
      </c>
      <c r="K1047" s="49">
        <v>67</v>
      </c>
      <c r="L1047" s="49" t="s">
        <v>2067</v>
      </c>
      <c r="M1047" s="51">
        <v>2150892</v>
      </c>
      <c r="N1047" s="51">
        <f t="shared" si="215"/>
        <v>76108</v>
      </c>
      <c r="O1047" s="51">
        <v>76864.695652173905</v>
      </c>
      <c r="P1047" s="51">
        <v>2227000</v>
      </c>
      <c r="Q1047" s="51">
        <f t="shared" si="216"/>
        <v>99924.104347826084</v>
      </c>
      <c r="R1047" s="52">
        <f t="shared" si="217"/>
        <v>2250816.104347826</v>
      </c>
      <c r="S1047" s="53">
        <v>2250800</v>
      </c>
      <c r="T1047" s="54">
        <v>0</v>
      </c>
      <c r="U1047" s="55" t="s">
        <v>471</v>
      </c>
      <c r="V1047" s="55" t="s">
        <v>1197</v>
      </c>
      <c r="W1047" s="55" t="s">
        <v>173</v>
      </c>
      <c r="X1047" s="56">
        <v>43294</v>
      </c>
      <c r="Y1047" s="57" t="s">
        <v>7684</v>
      </c>
      <c r="Z1047" s="57"/>
      <c r="AA1047" s="58"/>
      <c r="AB1047" s="58"/>
      <c r="AC1047" s="58"/>
      <c r="AD1047" s="58"/>
      <c r="AE1047" s="58"/>
      <c r="AF1047" s="58"/>
      <c r="AG1047" s="58"/>
      <c r="AH1047" s="58"/>
      <c r="AI1047" s="58"/>
      <c r="AJ1047" s="58">
        <v>2527000</v>
      </c>
      <c r="AK1047" s="58"/>
      <c r="AL1047" s="58"/>
      <c r="AM1047" s="58"/>
      <c r="AN1047" s="58"/>
      <c r="AO1047" s="58"/>
      <c r="AP1047" s="58"/>
      <c r="AQ1047" s="58">
        <v>2715000</v>
      </c>
      <c r="AR1047" s="59">
        <f t="shared" si="220"/>
        <v>2</v>
      </c>
      <c r="AS1047" s="59">
        <f t="shared" si="221"/>
        <v>5242000</v>
      </c>
      <c r="AT1047" s="58">
        <f t="shared" si="219"/>
        <v>2621000</v>
      </c>
      <c r="AU1047" s="58">
        <f t="shared" si="223"/>
        <v>2527000</v>
      </c>
      <c r="AV1047" s="59">
        <f t="shared" si="224"/>
        <v>370200</v>
      </c>
      <c r="AW1047" s="59">
        <f t="shared" si="218"/>
        <v>276200</v>
      </c>
      <c r="AX1047" s="60">
        <f t="shared" si="222"/>
        <v>0.16447485338546297</v>
      </c>
      <c r="AY1047" s="58"/>
    </row>
    <row r="1048" spans="1:51" ht="47.25" x14ac:dyDescent="0.25">
      <c r="A1048" s="45">
        <v>576</v>
      </c>
      <c r="B1048" s="46" t="s">
        <v>2063</v>
      </c>
      <c r="C1048" s="47" t="s">
        <v>2064</v>
      </c>
      <c r="D1048" s="47" t="s">
        <v>467</v>
      </c>
      <c r="E1048" s="48" t="s">
        <v>2195</v>
      </c>
      <c r="F1048" s="49" t="s">
        <v>2196</v>
      </c>
      <c r="G1048" s="49" t="s">
        <v>2196</v>
      </c>
      <c r="H1048" s="50" t="s">
        <v>2196</v>
      </c>
      <c r="I1048" s="46" t="s">
        <v>499</v>
      </c>
      <c r="J1048" s="46">
        <v>67</v>
      </c>
      <c r="K1048" s="49">
        <v>67</v>
      </c>
      <c r="L1048" s="49" t="s">
        <v>2067</v>
      </c>
      <c r="M1048" s="51">
        <v>2150892</v>
      </c>
      <c r="N1048" s="51">
        <f t="shared" si="215"/>
        <v>76108</v>
      </c>
      <c r="O1048" s="51">
        <v>76864.695652173905</v>
      </c>
      <c r="P1048" s="51">
        <v>2227000</v>
      </c>
      <c r="Q1048" s="51">
        <f t="shared" si="216"/>
        <v>99924.104347826084</v>
      </c>
      <c r="R1048" s="52">
        <f t="shared" si="217"/>
        <v>2250816.104347826</v>
      </c>
      <c r="S1048" s="53">
        <v>2250800</v>
      </c>
      <c r="T1048" s="54">
        <v>0</v>
      </c>
      <c r="U1048" s="55" t="s">
        <v>471</v>
      </c>
      <c r="V1048" s="55" t="s">
        <v>1197</v>
      </c>
      <c r="W1048" s="55" t="s">
        <v>173</v>
      </c>
      <c r="X1048" s="56">
        <v>43294</v>
      </c>
      <c r="Y1048" s="57" t="s">
        <v>7684</v>
      </c>
      <c r="Z1048" s="57" t="s">
        <v>7860</v>
      </c>
      <c r="AA1048" s="58"/>
      <c r="AB1048" s="58"/>
      <c r="AC1048" s="58"/>
      <c r="AD1048" s="58"/>
      <c r="AE1048" s="58"/>
      <c r="AF1048" s="58"/>
      <c r="AG1048" s="58"/>
      <c r="AH1048" s="58"/>
      <c r="AI1048" s="58"/>
      <c r="AJ1048" s="58">
        <v>2527000</v>
      </c>
      <c r="AK1048" s="58"/>
      <c r="AL1048" s="58"/>
      <c r="AM1048" s="58"/>
      <c r="AN1048" s="58"/>
      <c r="AO1048" s="58"/>
      <c r="AP1048" s="58"/>
      <c r="AQ1048" s="58">
        <v>2715000</v>
      </c>
      <c r="AR1048" s="59">
        <f t="shared" si="220"/>
        <v>2</v>
      </c>
      <c r="AS1048" s="59">
        <f t="shared" si="221"/>
        <v>5242000</v>
      </c>
      <c r="AT1048" s="58">
        <f t="shared" si="219"/>
        <v>2621000</v>
      </c>
      <c r="AU1048" s="58">
        <f t="shared" si="223"/>
        <v>2527000</v>
      </c>
      <c r="AV1048" s="59">
        <f t="shared" si="224"/>
        <v>370200</v>
      </c>
      <c r="AW1048" s="59">
        <f t="shared" si="218"/>
        <v>276200</v>
      </c>
      <c r="AX1048" s="60">
        <f t="shared" si="222"/>
        <v>0.16447485338546297</v>
      </c>
      <c r="AY1048" s="58"/>
    </row>
    <row r="1049" spans="1:51" ht="47.25" x14ac:dyDescent="0.25">
      <c r="A1049" s="45">
        <v>577</v>
      </c>
      <c r="B1049" s="46" t="s">
        <v>2068</v>
      </c>
      <c r="C1049" s="47" t="s">
        <v>2064</v>
      </c>
      <c r="D1049" s="47" t="s">
        <v>467</v>
      </c>
      <c r="E1049" s="48" t="s">
        <v>2197</v>
      </c>
      <c r="F1049" s="49" t="s">
        <v>2198</v>
      </c>
      <c r="G1049" s="49" t="s">
        <v>2198</v>
      </c>
      <c r="H1049" s="50" t="s">
        <v>2198</v>
      </c>
      <c r="I1049" s="46" t="s">
        <v>439</v>
      </c>
      <c r="J1049" s="46">
        <v>67</v>
      </c>
      <c r="K1049" s="49">
        <v>67</v>
      </c>
      <c r="L1049" s="49" t="s">
        <v>2067</v>
      </c>
      <c r="M1049" s="51">
        <v>2150892</v>
      </c>
      <c r="N1049" s="51">
        <f t="shared" si="215"/>
        <v>76108</v>
      </c>
      <c r="O1049" s="51">
        <v>76864.695652173905</v>
      </c>
      <c r="P1049" s="51">
        <v>2227000</v>
      </c>
      <c r="Q1049" s="51">
        <f t="shared" si="216"/>
        <v>99924.104347826084</v>
      </c>
      <c r="R1049" s="52">
        <f t="shared" si="217"/>
        <v>2250816.104347826</v>
      </c>
      <c r="S1049" s="53">
        <v>2250800</v>
      </c>
      <c r="T1049" s="54">
        <v>0</v>
      </c>
      <c r="U1049" s="55" t="s">
        <v>471</v>
      </c>
      <c r="V1049" s="55" t="s">
        <v>1197</v>
      </c>
      <c r="W1049" s="55" t="s">
        <v>173</v>
      </c>
      <c r="X1049" s="56">
        <v>43294</v>
      </c>
      <c r="Y1049" s="57" t="s">
        <v>7684</v>
      </c>
      <c r="Z1049" s="57" t="s">
        <v>7860</v>
      </c>
      <c r="AA1049" s="58"/>
      <c r="AB1049" s="58"/>
      <c r="AC1049" s="58"/>
      <c r="AD1049" s="58"/>
      <c r="AE1049" s="58"/>
      <c r="AF1049" s="58"/>
      <c r="AG1049" s="58"/>
      <c r="AH1049" s="58"/>
      <c r="AI1049" s="58"/>
      <c r="AJ1049" s="58">
        <v>2527000</v>
      </c>
      <c r="AK1049" s="58"/>
      <c r="AL1049" s="58"/>
      <c r="AM1049" s="58"/>
      <c r="AN1049" s="58"/>
      <c r="AO1049" s="58"/>
      <c r="AP1049" s="58"/>
      <c r="AQ1049" s="58">
        <v>2715000</v>
      </c>
      <c r="AR1049" s="59">
        <f t="shared" si="220"/>
        <v>2</v>
      </c>
      <c r="AS1049" s="59">
        <f t="shared" si="221"/>
        <v>5242000</v>
      </c>
      <c r="AT1049" s="58">
        <f t="shared" si="219"/>
        <v>2621000</v>
      </c>
      <c r="AU1049" s="58">
        <f t="shared" si="223"/>
        <v>2527000</v>
      </c>
      <c r="AV1049" s="59">
        <f t="shared" si="224"/>
        <v>370200</v>
      </c>
      <c r="AW1049" s="59">
        <f t="shared" si="218"/>
        <v>276200</v>
      </c>
      <c r="AX1049" s="60">
        <f t="shared" si="222"/>
        <v>0.16447485338546297</v>
      </c>
      <c r="AY1049" s="58"/>
    </row>
    <row r="1050" spans="1:51" ht="31.5" x14ac:dyDescent="0.25">
      <c r="A1050" s="45">
        <v>583</v>
      </c>
      <c r="B1050" s="46" t="s">
        <v>2087</v>
      </c>
      <c r="C1050" s="47" t="s">
        <v>2064</v>
      </c>
      <c r="D1050" s="47" t="s">
        <v>467</v>
      </c>
      <c r="E1050" s="48" t="s">
        <v>2210</v>
      </c>
      <c r="F1050" s="49" t="s">
        <v>2211</v>
      </c>
      <c r="G1050" s="49" t="s">
        <v>2212</v>
      </c>
      <c r="H1050" s="50" t="s">
        <v>2211</v>
      </c>
      <c r="I1050" s="46" t="s">
        <v>439</v>
      </c>
      <c r="J1050" s="46">
        <v>67</v>
      </c>
      <c r="K1050" s="49">
        <v>67</v>
      </c>
      <c r="L1050" s="49" t="s">
        <v>2067</v>
      </c>
      <c r="M1050" s="51">
        <v>2150892</v>
      </c>
      <c r="N1050" s="51">
        <f t="shared" si="215"/>
        <v>76108</v>
      </c>
      <c r="O1050" s="51">
        <v>76864.695652173905</v>
      </c>
      <c r="P1050" s="51">
        <v>2227000</v>
      </c>
      <c r="Q1050" s="51">
        <f t="shared" si="216"/>
        <v>99924.104347826084</v>
      </c>
      <c r="R1050" s="52">
        <f t="shared" si="217"/>
        <v>2250816.104347826</v>
      </c>
      <c r="S1050" s="53">
        <v>2250800</v>
      </c>
      <c r="T1050" s="54">
        <v>0</v>
      </c>
      <c r="U1050" s="55" t="s">
        <v>471</v>
      </c>
      <c r="V1050" s="55" t="s">
        <v>1197</v>
      </c>
      <c r="W1050" s="55" t="s">
        <v>173</v>
      </c>
      <c r="X1050" s="56">
        <v>43294</v>
      </c>
      <c r="Y1050" s="57" t="s">
        <v>7684</v>
      </c>
      <c r="Z1050" s="57" t="s">
        <v>7860</v>
      </c>
      <c r="AA1050" s="58"/>
      <c r="AB1050" s="58"/>
      <c r="AC1050" s="58"/>
      <c r="AD1050" s="58"/>
      <c r="AE1050" s="58"/>
      <c r="AF1050" s="58"/>
      <c r="AG1050" s="58"/>
      <c r="AH1050" s="58"/>
      <c r="AI1050" s="58"/>
      <c r="AJ1050" s="58">
        <v>2527000</v>
      </c>
      <c r="AK1050" s="58"/>
      <c r="AL1050" s="58"/>
      <c r="AM1050" s="58"/>
      <c r="AN1050" s="58"/>
      <c r="AO1050" s="58"/>
      <c r="AP1050" s="58"/>
      <c r="AQ1050" s="58">
        <v>2715000</v>
      </c>
      <c r="AR1050" s="59">
        <f t="shared" si="220"/>
        <v>2</v>
      </c>
      <c r="AS1050" s="59">
        <f t="shared" si="221"/>
        <v>5242000</v>
      </c>
      <c r="AT1050" s="58">
        <f t="shared" si="219"/>
        <v>2621000</v>
      </c>
      <c r="AU1050" s="58">
        <f t="shared" si="223"/>
        <v>2527000</v>
      </c>
      <c r="AV1050" s="59">
        <f t="shared" si="224"/>
        <v>370200</v>
      </c>
      <c r="AW1050" s="59">
        <f t="shared" si="218"/>
        <v>276200</v>
      </c>
      <c r="AX1050" s="60">
        <f t="shared" si="222"/>
        <v>0.16447485338546297</v>
      </c>
      <c r="AY1050" s="58"/>
    </row>
    <row r="1051" spans="1:51" ht="47.25" x14ac:dyDescent="0.25">
      <c r="A1051" s="45">
        <v>584</v>
      </c>
      <c r="B1051" s="46" t="s">
        <v>2091</v>
      </c>
      <c r="C1051" s="47" t="s">
        <v>2064</v>
      </c>
      <c r="D1051" s="47" t="s">
        <v>467</v>
      </c>
      <c r="E1051" s="48" t="s">
        <v>2213</v>
      </c>
      <c r="F1051" s="49" t="s">
        <v>2214</v>
      </c>
      <c r="G1051" s="49" t="s">
        <v>2214</v>
      </c>
      <c r="H1051" s="50" t="s">
        <v>2214</v>
      </c>
      <c r="I1051" s="46" t="s">
        <v>439</v>
      </c>
      <c r="J1051" s="46">
        <v>67</v>
      </c>
      <c r="K1051" s="49">
        <v>67</v>
      </c>
      <c r="L1051" s="49" t="s">
        <v>2067</v>
      </c>
      <c r="M1051" s="51">
        <v>2150892</v>
      </c>
      <c r="N1051" s="51">
        <f t="shared" si="215"/>
        <v>76108</v>
      </c>
      <c r="O1051" s="51">
        <v>76864.695652173905</v>
      </c>
      <c r="P1051" s="51">
        <v>2227000</v>
      </c>
      <c r="Q1051" s="51">
        <f t="shared" si="216"/>
        <v>99924.104347826084</v>
      </c>
      <c r="R1051" s="52">
        <f t="shared" si="217"/>
        <v>2250816.104347826</v>
      </c>
      <c r="S1051" s="53">
        <v>2250800</v>
      </c>
      <c r="T1051" s="54">
        <v>0</v>
      </c>
      <c r="U1051" s="55" t="s">
        <v>471</v>
      </c>
      <c r="V1051" s="55" t="s">
        <v>1197</v>
      </c>
      <c r="W1051" s="55" t="s">
        <v>173</v>
      </c>
      <c r="X1051" s="56">
        <v>43294</v>
      </c>
      <c r="Y1051" s="57" t="s">
        <v>7684</v>
      </c>
      <c r="Z1051" s="57" t="s">
        <v>7860</v>
      </c>
      <c r="AA1051" s="58"/>
      <c r="AB1051" s="58"/>
      <c r="AC1051" s="58"/>
      <c r="AD1051" s="58"/>
      <c r="AE1051" s="58"/>
      <c r="AF1051" s="58"/>
      <c r="AG1051" s="58"/>
      <c r="AH1051" s="58"/>
      <c r="AI1051" s="58"/>
      <c r="AJ1051" s="58">
        <v>2527000</v>
      </c>
      <c r="AK1051" s="58"/>
      <c r="AL1051" s="58"/>
      <c r="AM1051" s="58"/>
      <c r="AN1051" s="58"/>
      <c r="AO1051" s="58"/>
      <c r="AP1051" s="58"/>
      <c r="AQ1051" s="58">
        <v>2715000</v>
      </c>
      <c r="AR1051" s="59">
        <f t="shared" si="220"/>
        <v>2</v>
      </c>
      <c r="AS1051" s="59">
        <f t="shared" si="221"/>
        <v>5242000</v>
      </c>
      <c r="AT1051" s="58">
        <f t="shared" si="219"/>
        <v>2621000</v>
      </c>
      <c r="AU1051" s="58">
        <f t="shared" si="223"/>
        <v>2527000</v>
      </c>
      <c r="AV1051" s="59">
        <f t="shared" si="224"/>
        <v>370200</v>
      </c>
      <c r="AW1051" s="59">
        <f t="shared" si="218"/>
        <v>276200</v>
      </c>
      <c r="AX1051" s="60">
        <f t="shared" si="222"/>
        <v>0.16447485338546297</v>
      </c>
      <c r="AY1051" s="58"/>
    </row>
    <row r="1052" spans="1:51" ht="47.25" x14ac:dyDescent="0.25">
      <c r="A1052" s="45">
        <v>585</v>
      </c>
      <c r="B1052" s="46" t="s">
        <v>2094</v>
      </c>
      <c r="C1052" s="47" t="s">
        <v>2064</v>
      </c>
      <c r="D1052" s="47" t="s">
        <v>467</v>
      </c>
      <c r="E1052" s="48" t="s">
        <v>2215</v>
      </c>
      <c r="F1052" s="49" t="s">
        <v>2216</v>
      </c>
      <c r="G1052" s="49" t="s">
        <v>2216</v>
      </c>
      <c r="H1052" s="50" t="s">
        <v>2216</v>
      </c>
      <c r="I1052" s="46" t="s">
        <v>439</v>
      </c>
      <c r="J1052" s="46">
        <v>67</v>
      </c>
      <c r="K1052" s="49">
        <v>67</v>
      </c>
      <c r="L1052" s="49" t="s">
        <v>2067</v>
      </c>
      <c r="M1052" s="51">
        <v>2150892</v>
      </c>
      <c r="N1052" s="51">
        <f t="shared" si="215"/>
        <v>76108</v>
      </c>
      <c r="O1052" s="51">
        <v>76864.695652173905</v>
      </c>
      <c r="P1052" s="51">
        <v>2227000</v>
      </c>
      <c r="Q1052" s="51">
        <f t="shared" si="216"/>
        <v>99924.104347826084</v>
      </c>
      <c r="R1052" s="52">
        <f t="shared" si="217"/>
        <v>2250816.104347826</v>
      </c>
      <c r="S1052" s="53">
        <v>2250800</v>
      </c>
      <c r="T1052" s="54">
        <v>0</v>
      </c>
      <c r="U1052" s="55" t="s">
        <v>471</v>
      </c>
      <c r="V1052" s="55" t="s">
        <v>1197</v>
      </c>
      <c r="W1052" s="55" t="s">
        <v>173</v>
      </c>
      <c r="X1052" s="56">
        <v>43294</v>
      </c>
      <c r="Y1052" s="57" t="s">
        <v>7684</v>
      </c>
      <c r="Z1052" s="57" t="s">
        <v>7860</v>
      </c>
      <c r="AA1052" s="58"/>
      <c r="AB1052" s="58"/>
      <c r="AC1052" s="58"/>
      <c r="AD1052" s="58"/>
      <c r="AE1052" s="58"/>
      <c r="AF1052" s="58"/>
      <c r="AG1052" s="58"/>
      <c r="AH1052" s="58"/>
      <c r="AI1052" s="58"/>
      <c r="AJ1052" s="58">
        <v>2527000</v>
      </c>
      <c r="AK1052" s="58"/>
      <c r="AL1052" s="58"/>
      <c r="AM1052" s="58"/>
      <c r="AN1052" s="58"/>
      <c r="AO1052" s="58"/>
      <c r="AP1052" s="58"/>
      <c r="AQ1052" s="58">
        <v>2715000</v>
      </c>
      <c r="AR1052" s="59">
        <f t="shared" si="220"/>
        <v>2</v>
      </c>
      <c r="AS1052" s="59">
        <f t="shared" si="221"/>
        <v>5242000</v>
      </c>
      <c r="AT1052" s="58">
        <f t="shared" si="219"/>
        <v>2621000</v>
      </c>
      <c r="AU1052" s="58">
        <f t="shared" si="223"/>
        <v>2527000</v>
      </c>
      <c r="AV1052" s="59">
        <f t="shared" si="224"/>
        <v>370200</v>
      </c>
      <c r="AW1052" s="59">
        <f t="shared" si="218"/>
        <v>276200</v>
      </c>
      <c r="AX1052" s="60">
        <f t="shared" si="222"/>
        <v>0.16447485338546297</v>
      </c>
      <c r="AY1052" s="58"/>
    </row>
    <row r="1053" spans="1:51" ht="31.5" x14ac:dyDescent="0.25">
      <c r="A1053" s="45">
        <v>586</v>
      </c>
      <c r="B1053" s="46" t="s">
        <v>2097</v>
      </c>
      <c r="C1053" s="47" t="s">
        <v>2064</v>
      </c>
      <c r="D1053" s="47" t="s">
        <v>467</v>
      </c>
      <c r="E1053" s="48" t="s">
        <v>2217</v>
      </c>
      <c r="F1053" s="49" t="s">
        <v>7596</v>
      </c>
      <c r="G1053" s="49" t="s">
        <v>2218</v>
      </c>
      <c r="H1053" s="50" t="s">
        <v>2219</v>
      </c>
      <c r="I1053" s="46" t="s">
        <v>439</v>
      </c>
      <c r="J1053" s="46">
        <v>67</v>
      </c>
      <c r="K1053" s="49">
        <v>67</v>
      </c>
      <c r="L1053" s="49" t="s">
        <v>2067</v>
      </c>
      <c r="M1053" s="51">
        <v>2150892</v>
      </c>
      <c r="N1053" s="51">
        <f t="shared" si="215"/>
        <v>76108</v>
      </c>
      <c r="O1053" s="51">
        <v>76864.695652173905</v>
      </c>
      <c r="P1053" s="51">
        <v>2227000</v>
      </c>
      <c r="Q1053" s="51">
        <f t="shared" si="216"/>
        <v>99924.104347826084</v>
      </c>
      <c r="R1053" s="52">
        <f t="shared" si="217"/>
        <v>2250816.104347826</v>
      </c>
      <c r="S1053" s="53">
        <v>2250800</v>
      </c>
      <c r="T1053" s="54">
        <v>0</v>
      </c>
      <c r="U1053" s="55" t="s">
        <v>471</v>
      </c>
      <c r="V1053" s="55" t="s">
        <v>1197</v>
      </c>
      <c r="W1053" s="55" t="s">
        <v>29</v>
      </c>
      <c r="X1053" s="56">
        <v>43294</v>
      </c>
      <c r="Y1053" s="57" t="s">
        <v>7684</v>
      </c>
      <c r="Z1053" s="57" t="s">
        <v>7860</v>
      </c>
      <c r="AA1053" s="58"/>
      <c r="AB1053" s="58"/>
      <c r="AC1053" s="58"/>
      <c r="AD1053" s="58"/>
      <c r="AE1053" s="58"/>
      <c r="AF1053" s="58"/>
      <c r="AG1053" s="58"/>
      <c r="AH1053" s="58"/>
      <c r="AI1053" s="58"/>
      <c r="AJ1053" s="58">
        <v>2527000</v>
      </c>
      <c r="AK1053" s="58"/>
      <c r="AL1053" s="58"/>
      <c r="AM1053" s="58"/>
      <c r="AN1053" s="58"/>
      <c r="AO1053" s="58"/>
      <c r="AP1053" s="58"/>
      <c r="AQ1053" s="58">
        <v>2715000</v>
      </c>
      <c r="AR1053" s="59">
        <f t="shared" si="220"/>
        <v>2</v>
      </c>
      <c r="AS1053" s="59">
        <f t="shared" si="221"/>
        <v>5242000</v>
      </c>
      <c r="AT1053" s="58">
        <f t="shared" si="219"/>
        <v>2621000</v>
      </c>
      <c r="AU1053" s="58">
        <f t="shared" si="223"/>
        <v>2527000</v>
      </c>
      <c r="AV1053" s="59">
        <f t="shared" si="224"/>
        <v>370200</v>
      </c>
      <c r="AW1053" s="59">
        <f t="shared" si="218"/>
        <v>276200</v>
      </c>
      <c r="AX1053" s="60">
        <f t="shared" si="222"/>
        <v>0.16447485338546297</v>
      </c>
      <c r="AY1053" s="58"/>
    </row>
    <row r="1054" spans="1:51" ht="78.75" x14ac:dyDescent="0.25">
      <c r="A1054" s="45">
        <v>587</v>
      </c>
      <c r="B1054" s="46" t="s">
        <v>2101</v>
      </c>
      <c r="C1054" s="47" t="s">
        <v>2064</v>
      </c>
      <c r="D1054" s="47" t="s">
        <v>467</v>
      </c>
      <c r="E1054" s="48" t="s">
        <v>2220</v>
      </c>
      <c r="F1054" s="49" t="s">
        <v>2221</v>
      </c>
      <c r="G1054" s="49" t="s">
        <v>2222</v>
      </c>
      <c r="H1054" s="50" t="s">
        <v>2221</v>
      </c>
      <c r="I1054" s="46" t="s">
        <v>439</v>
      </c>
      <c r="J1054" s="46">
        <v>67</v>
      </c>
      <c r="K1054" s="49">
        <v>67</v>
      </c>
      <c r="L1054" s="49" t="s">
        <v>2067</v>
      </c>
      <c r="M1054" s="51">
        <v>2150892</v>
      </c>
      <c r="N1054" s="51">
        <f t="shared" si="215"/>
        <v>76108</v>
      </c>
      <c r="O1054" s="51">
        <v>76864.695652173905</v>
      </c>
      <c r="P1054" s="51">
        <v>2227000</v>
      </c>
      <c r="Q1054" s="51">
        <f t="shared" si="216"/>
        <v>99924.104347826084</v>
      </c>
      <c r="R1054" s="52">
        <f t="shared" si="217"/>
        <v>2250816.104347826</v>
      </c>
      <c r="S1054" s="53">
        <v>2250800</v>
      </c>
      <c r="T1054" s="54" t="s">
        <v>1736</v>
      </c>
      <c r="U1054" s="55" t="s">
        <v>471</v>
      </c>
      <c r="V1054" s="55" t="s">
        <v>1197</v>
      </c>
      <c r="W1054" s="55" t="s">
        <v>29</v>
      </c>
      <c r="X1054" s="56">
        <v>43294</v>
      </c>
      <c r="Y1054" s="57" t="s">
        <v>7684</v>
      </c>
      <c r="Z1054" s="57" t="s">
        <v>7860</v>
      </c>
      <c r="AA1054" s="58"/>
      <c r="AB1054" s="58"/>
      <c r="AC1054" s="58"/>
      <c r="AD1054" s="58"/>
      <c r="AE1054" s="58"/>
      <c r="AF1054" s="58"/>
      <c r="AG1054" s="58"/>
      <c r="AH1054" s="58"/>
      <c r="AI1054" s="58"/>
      <c r="AJ1054" s="58">
        <v>2527000</v>
      </c>
      <c r="AK1054" s="58"/>
      <c r="AL1054" s="58"/>
      <c r="AM1054" s="58"/>
      <c r="AN1054" s="58"/>
      <c r="AO1054" s="58"/>
      <c r="AP1054" s="58"/>
      <c r="AQ1054" s="58">
        <v>2715000</v>
      </c>
      <c r="AR1054" s="59">
        <f t="shared" si="220"/>
        <v>2</v>
      </c>
      <c r="AS1054" s="59">
        <f t="shared" si="221"/>
        <v>5242000</v>
      </c>
      <c r="AT1054" s="58">
        <f t="shared" ref="AT1054:AT1085" si="225">ROUND(AS1054/AR1054,-2)</f>
        <v>2621000</v>
      </c>
      <c r="AU1054" s="58">
        <f t="shared" si="223"/>
        <v>2527000</v>
      </c>
      <c r="AV1054" s="59">
        <f t="shared" si="224"/>
        <v>370200</v>
      </c>
      <c r="AW1054" s="59">
        <f t="shared" si="218"/>
        <v>276200</v>
      </c>
      <c r="AX1054" s="60">
        <f t="shared" si="222"/>
        <v>0.16447485338546297</v>
      </c>
      <c r="AY1054" s="58"/>
    </row>
    <row r="1055" spans="1:51" ht="31.5" x14ac:dyDescent="0.25">
      <c r="A1055" s="45">
        <v>588</v>
      </c>
      <c r="B1055" s="46" t="s">
        <v>2105</v>
      </c>
      <c r="C1055" s="47" t="s">
        <v>2064</v>
      </c>
      <c r="D1055" s="47" t="s">
        <v>467</v>
      </c>
      <c r="E1055" s="48" t="s">
        <v>2223</v>
      </c>
      <c r="F1055" s="49" t="s">
        <v>2224</v>
      </c>
      <c r="G1055" s="49" t="s">
        <v>2225</v>
      </c>
      <c r="H1055" s="50" t="s">
        <v>2224</v>
      </c>
      <c r="I1055" s="46" t="s">
        <v>439</v>
      </c>
      <c r="J1055" s="46">
        <v>67</v>
      </c>
      <c r="K1055" s="49">
        <v>67</v>
      </c>
      <c r="L1055" s="49" t="s">
        <v>2067</v>
      </c>
      <c r="M1055" s="51">
        <v>2150892</v>
      </c>
      <c r="N1055" s="51">
        <f t="shared" si="215"/>
        <v>76108</v>
      </c>
      <c r="O1055" s="51">
        <v>76864.695652173905</v>
      </c>
      <c r="P1055" s="51">
        <v>2227000</v>
      </c>
      <c r="Q1055" s="51">
        <f t="shared" si="216"/>
        <v>99924.104347826084</v>
      </c>
      <c r="R1055" s="52">
        <f t="shared" si="217"/>
        <v>2250816.104347826</v>
      </c>
      <c r="S1055" s="53">
        <v>2250800</v>
      </c>
      <c r="T1055" s="54">
        <v>0</v>
      </c>
      <c r="U1055" s="55" t="s">
        <v>471</v>
      </c>
      <c r="V1055" s="55" t="s">
        <v>1197</v>
      </c>
      <c r="W1055" s="55" t="s">
        <v>173</v>
      </c>
      <c r="X1055" s="56">
        <v>43294</v>
      </c>
      <c r="Y1055" s="57" t="s">
        <v>7684</v>
      </c>
      <c r="Z1055" s="57" t="s">
        <v>7860</v>
      </c>
      <c r="AA1055" s="58"/>
      <c r="AB1055" s="58"/>
      <c r="AC1055" s="58"/>
      <c r="AD1055" s="58"/>
      <c r="AE1055" s="58"/>
      <c r="AF1055" s="58"/>
      <c r="AG1055" s="58"/>
      <c r="AH1055" s="58"/>
      <c r="AI1055" s="58"/>
      <c r="AJ1055" s="58">
        <v>2527000</v>
      </c>
      <c r="AK1055" s="58"/>
      <c r="AL1055" s="58"/>
      <c r="AM1055" s="58"/>
      <c r="AN1055" s="58"/>
      <c r="AO1055" s="58"/>
      <c r="AP1055" s="58"/>
      <c r="AQ1055" s="58">
        <v>2715000</v>
      </c>
      <c r="AR1055" s="59">
        <f t="shared" si="220"/>
        <v>2</v>
      </c>
      <c r="AS1055" s="59">
        <f t="shared" si="221"/>
        <v>5242000</v>
      </c>
      <c r="AT1055" s="58">
        <f t="shared" si="225"/>
        <v>2621000</v>
      </c>
      <c r="AU1055" s="58">
        <f t="shared" si="223"/>
        <v>2527000</v>
      </c>
      <c r="AV1055" s="59">
        <f t="shared" si="224"/>
        <v>370200</v>
      </c>
      <c r="AW1055" s="59">
        <f t="shared" si="218"/>
        <v>276200</v>
      </c>
      <c r="AX1055" s="60">
        <f t="shared" si="222"/>
        <v>0.16447485338546297</v>
      </c>
      <c r="AY1055" s="58"/>
    </row>
    <row r="1056" spans="1:51" ht="157.5" x14ac:dyDescent="0.25">
      <c r="A1056" s="45">
        <v>589</v>
      </c>
      <c r="B1056" s="46" t="s">
        <v>2109</v>
      </c>
      <c r="C1056" s="47" t="s">
        <v>2064</v>
      </c>
      <c r="D1056" s="47" t="s">
        <v>467</v>
      </c>
      <c r="E1056" s="48" t="s">
        <v>2226</v>
      </c>
      <c r="F1056" s="49" t="s">
        <v>2227</v>
      </c>
      <c r="G1056" s="49" t="s">
        <v>2227</v>
      </c>
      <c r="H1056" s="50" t="s">
        <v>2227</v>
      </c>
      <c r="I1056" s="46" t="s">
        <v>439</v>
      </c>
      <c r="J1056" s="46">
        <v>67</v>
      </c>
      <c r="K1056" s="49">
        <v>67</v>
      </c>
      <c r="L1056" s="49" t="s">
        <v>2067</v>
      </c>
      <c r="M1056" s="51">
        <v>2150892</v>
      </c>
      <c r="N1056" s="51">
        <f t="shared" si="215"/>
        <v>76108</v>
      </c>
      <c r="O1056" s="51">
        <v>76864.695652173905</v>
      </c>
      <c r="P1056" s="51">
        <v>2227000</v>
      </c>
      <c r="Q1056" s="51">
        <f t="shared" si="216"/>
        <v>99924.104347826084</v>
      </c>
      <c r="R1056" s="52">
        <f t="shared" si="217"/>
        <v>2250816.104347826</v>
      </c>
      <c r="S1056" s="53">
        <v>2250800</v>
      </c>
      <c r="T1056" s="54" t="s">
        <v>1746</v>
      </c>
      <c r="U1056" s="55" t="s">
        <v>471</v>
      </c>
      <c r="V1056" s="55" t="s">
        <v>1197</v>
      </c>
      <c r="W1056" s="55" t="s">
        <v>173</v>
      </c>
      <c r="X1056" s="56">
        <v>43294</v>
      </c>
      <c r="Y1056" s="57" t="s">
        <v>7684</v>
      </c>
      <c r="Z1056" s="57" t="s">
        <v>7860</v>
      </c>
      <c r="AA1056" s="58"/>
      <c r="AB1056" s="58"/>
      <c r="AC1056" s="58"/>
      <c r="AD1056" s="58"/>
      <c r="AE1056" s="58"/>
      <c r="AF1056" s="58"/>
      <c r="AG1056" s="58"/>
      <c r="AH1056" s="58"/>
      <c r="AI1056" s="58"/>
      <c r="AJ1056" s="58">
        <v>2527000</v>
      </c>
      <c r="AK1056" s="58"/>
      <c r="AL1056" s="58"/>
      <c r="AM1056" s="58"/>
      <c r="AN1056" s="58"/>
      <c r="AO1056" s="58"/>
      <c r="AP1056" s="58"/>
      <c r="AQ1056" s="58">
        <v>2715000</v>
      </c>
      <c r="AR1056" s="59">
        <f t="shared" si="220"/>
        <v>2</v>
      </c>
      <c r="AS1056" s="59">
        <f t="shared" si="221"/>
        <v>5242000</v>
      </c>
      <c r="AT1056" s="58">
        <f t="shared" si="225"/>
        <v>2621000</v>
      </c>
      <c r="AU1056" s="58">
        <f t="shared" si="223"/>
        <v>2527000</v>
      </c>
      <c r="AV1056" s="59">
        <f t="shared" si="224"/>
        <v>370200</v>
      </c>
      <c r="AW1056" s="59">
        <f t="shared" si="218"/>
        <v>276200</v>
      </c>
      <c r="AX1056" s="60">
        <f t="shared" si="222"/>
        <v>0.16447485338546297</v>
      </c>
      <c r="AY1056" s="58"/>
    </row>
    <row r="1057" spans="1:51" ht="157.5" x14ac:dyDescent="0.25">
      <c r="A1057" s="45">
        <v>595</v>
      </c>
      <c r="B1057" s="46" t="s">
        <v>2128</v>
      </c>
      <c r="C1057" s="47" t="s">
        <v>2064</v>
      </c>
      <c r="D1057" s="47" t="s">
        <v>467</v>
      </c>
      <c r="E1057" s="48" t="s">
        <v>2239</v>
      </c>
      <c r="F1057" s="49" t="s">
        <v>2240</v>
      </c>
      <c r="G1057" s="49" t="s">
        <v>2241</v>
      </c>
      <c r="H1057" s="50" t="s">
        <v>2240</v>
      </c>
      <c r="I1057" s="46" t="s">
        <v>2209</v>
      </c>
      <c r="J1057" s="46">
        <v>67</v>
      </c>
      <c r="K1057" s="49">
        <v>67</v>
      </c>
      <c r="L1057" s="49" t="s">
        <v>2067</v>
      </c>
      <c r="M1057" s="51">
        <v>2150892</v>
      </c>
      <c r="N1057" s="51">
        <f t="shared" si="215"/>
        <v>76108</v>
      </c>
      <c r="O1057" s="51">
        <v>76864.695652173905</v>
      </c>
      <c r="P1057" s="51">
        <v>2227000</v>
      </c>
      <c r="Q1057" s="51">
        <f t="shared" si="216"/>
        <v>99924.104347826084</v>
      </c>
      <c r="R1057" s="52">
        <f t="shared" si="217"/>
        <v>2250816.104347826</v>
      </c>
      <c r="S1057" s="53">
        <v>2250800</v>
      </c>
      <c r="T1057" s="54" t="s">
        <v>1746</v>
      </c>
      <c r="U1057" s="55" t="s">
        <v>471</v>
      </c>
      <c r="V1057" s="55" t="s">
        <v>1197</v>
      </c>
      <c r="W1057" s="55" t="s">
        <v>173</v>
      </c>
      <c r="X1057" s="56">
        <v>43294</v>
      </c>
      <c r="Y1057" s="57" t="s">
        <v>7684</v>
      </c>
      <c r="Z1057" s="57" t="s">
        <v>7860</v>
      </c>
      <c r="AA1057" s="58"/>
      <c r="AB1057" s="58"/>
      <c r="AC1057" s="58"/>
      <c r="AD1057" s="58"/>
      <c r="AE1057" s="58"/>
      <c r="AF1057" s="58"/>
      <c r="AG1057" s="58"/>
      <c r="AH1057" s="58"/>
      <c r="AI1057" s="58"/>
      <c r="AJ1057" s="58">
        <v>2527000</v>
      </c>
      <c r="AK1057" s="58"/>
      <c r="AL1057" s="58"/>
      <c r="AM1057" s="58"/>
      <c r="AN1057" s="58"/>
      <c r="AO1057" s="58"/>
      <c r="AP1057" s="58"/>
      <c r="AQ1057" s="58">
        <v>2715000</v>
      </c>
      <c r="AR1057" s="59">
        <f t="shared" si="220"/>
        <v>2</v>
      </c>
      <c r="AS1057" s="59">
        <f t="shared" si="221"/>
        <v>5242000</v>
      </c>
      <c r="AT1057" s="58">
        <f t="shared" si="225"/>
        <v>2621000</v>
      </c>
      <c r="AU1057" s="58">
        <f t="shared" si="223"/>
        <v>2527000</v>
      </c>
      <c r="AV1057" s="59">
        <f t="shared" si="224"/>
        <v>370200</v>
      </c>
      <c r="AW1057" s="59">
        <f t="shared" si="218"/>
        <v>276200</v>
      </c>
      <c r="AX1057" s="60">
        <f t="shared" si="222"/>
        <v>0.16447485338546297</v>
      </c>
      <c r="AY1057" s="58"/>
    </row>
    <row r="1058" spans="1:51" ht="157.5" x14ac:dyDescent="0.25">
      <c r="A1058" s="45">
        <v>597</v>
      </c>
      <c r="B1058" s="46" t="s">
        <v>2135</v>
      </c>
      <c r="C1058" s="47" t="s">
        <v>2064</v>
      </c>
      <c r="D1058" s="47" t="s">
        <v>467</v>
      </c>
      <c r="E1058" s="48" t="s">
        <v>2244</v>
      </c>
      <c r="F1058" s="49" t="s">
        <v>2245</v>
      </c>
      <c r="G1058" s="49" t="s">
        <v>2246</v>
      </c>
      <c r="H1058" s="50" t="s">
        <v>2245</v>
      </c>
      <c r="I1058" s="46" t="s">
        <v>439</v>
      </c>
      <c r="J1058" s="46">
        <v>67</v>
      </c>
      <c r="K1058" s="49">
        <v>67</v>
      </c>
      <c r="L1058" s="49" t="s">
        <v>2067</v>
      </c>
      <c r="M1058" s="51">
        <v>2150892</v>
      </c>
      <c r="N1058" s="51">
        <f t="shared" si="215"/>
        <v>76108</v>
      </c>
      <c r="O1058" s="51">
        <v>76864.695652173905</v>
      </c>
      <c r="P1058" s="51">
        <v>2227000</v>
      </c>
      <c r="Q1058" s="51">
        <f t="shared" si="216"/>
        <v>99924.104347826084</v>
      </c>
      <c r="R1058" s="52">
        <f t="shared" si="217"/>
        <v>2250816.104347826</v>
      </c>
      <c r="S1058" s="53">
        <v>2250800</v>
      </c>
      <c r="T1058" s="54" t="s">
        <v>1771</v>
      </c>
      <c r="U1058" s="55" t="s">
        <v>471</v>
      </c>
      <c r="V1058" s="55" t="s">
        <v>1197</v>
      </c>
      <c r="W1058" s="55" t="s">
        <v>173</v>
      </c>
      <c r="X1058" s="56">
        <v>43294</v>
      </c>
      <c r="Y1058" s="57" t="s">
        <v>7684</v>
      </c>
      <c r="Z1058" s="57" t="s">
        <v>7860</v>
      </c>
      <c r="AA1058" s="58"/>
      <c r="AB1058" s="58"/>
      <c r="AC1058" s="58"/>
      <c r="AD1058" s="58"/>
      <c r="AE1058" s="58"/>
      <c r="AF1058" s="58"/>
      <c r="AG1058" s="58"/>
      <c r="AH1058" s="58"/>
      <c r="AI1058" s="58"/>
      <c r="AJ1058" s="58">
        <v>2527000</v>
      </c>
      <c r="AK1058" s="58"/>
      <c r="AL1058" s="58"/>
      <c r="AM1058" s="58"/>
      <c r="AN1058" s="58"/>
      <c r="AO1058" s="58"/>
      <c r="AP1058" s="58"/>
      <c r="AQ1058" s="58">
        <v>2715000</v>
      </c>
      <c r="AR1058" s="59">
        <f t="shared" si="220"/>
        <v>2</v>
      </c>
      <c r="AS1058" s="59">
        <f t="shared" si="221"/>
        <v>5242000</v>
      </c>
      <c r="AT1058" s="58">
        <f t="shared" si="225"/>
        <v>2621000</v>
      </c>
      <c r="AU1058" s="58">
        <f t="shared" si="223"/>
        <v>2527000</v>
      </c>
      <c r="AV1058" s="59">
        <f t="shared" si="224"/>
        <v>370200</v>
      </c>
      <c r="AW1058" s="59">
        <f t="shared" si="218"/>
        <v>276200</v>
      </c>
      <c r="AX1058" s="60">
        <f t="shared" si="222"/>
        <v>0.16447485338546297</v>
      </c>
      <c r="AY1058" s="58"/>
    </row>
    <row r="1059" spans="1:51" ht="157.5" x14ac:dyDescent="0.25">
      <c r="A1059" s="45">
        <v>602</v>
      </c>
      <c r="B1059" s="46" t="s">
        <v>2153</v>
      </c>
      <c r="C1059" s="47" t="s">
        <v>2064</v>
      </c>
      <c r="D1059" s="47" t="s">
        <v>467</v>
      </c>
      <c r="E1059" s="48" t="s">
        <v>2257</v>
      </c>
      <c r="F1059" s="49" t="s">
        <v>2258</v>
      </c>
      <c r="G1059" s="49" t="s">
        <v>2259</v>
      </c>
      <c r="H1059" s="50" t="s">
        <v>2258</v>
      </c>
      <c r="I1059" s="46" t="s">
        <v>439</v>
      </c>
      <c r="J1059" s="46">
        <v>67</v>
      </c>
      <c r="K1059" s="49">
        <v>67</v>
      </c>
      <c r="L1059" s="49" t="s">
        <v>2067</v>
      </c>
      <c r="M1059" s="51">
        <v>2150892</v>
      </c>
      <c r="N1059" s="51">
        <f t="shared" si="215"/>
        <v>76108</v>
      </c>
      <c r="O1059" s="51">
        <v>76864.695652173905</v>
      </c>
      <c r="P1059" s="51">
        <v>2227000</v>
      </c>
      <c r="Q1059" s="51">
        <f t="shared" si="216"/>
        <v>99924.104347826084</v>
      </c>
      <c r="R1059" s="52">
        <f t="shared" si="217"/>
        <v>2250816.104347826</v>
      </c>
      <c r="S1059" s="53">
        <v>2250800</v>
      </c>
      <c r="T1059" s="54" t="s">
        <v>1771</v>
      </c>
      <c r="U1059" s="55" t="s">
        <v>471</v>
      </c>
      <c r="V1059" s="55" t="s">
        <v>1197</v>
      </c>
      <c r="W1059" s="55" t="s">
        <v>173</v>
      </c>
      <c r="X1059" s="56">
        <v>43294</v>
      </c>
      <c r="Y1059" s="57" t="s">
        <v>7684</v>
      </c>
      <c r="Z1059" s="57" t="s">
        <v>7860</v>
      </c>
      <c r="AA1059" s="58"/>
      <c r="AB1059" s="58"/>
      <c r="AC1059" s="58"/>
      <c r="AD1059" s="58"/>
      <c r="AE1059" s="58"/>
      <c r="AF1059" s="58"/>
      <c r="AG1059" s="58"/>
      <c r="AH1059" s="58"/>
      <c r="AI1059" s="58"/>
      <c r="AJ1059" s="58">
        <v>2527000</v>
      </c>
      <c r="AK1059" s="58"/>
      <c r="AL1059" s="58"/>
      <c r="AM1059" s="58"/>
      <c r="AN1059" s="58"/>
      <c r="AO1059" s="58"/>
      <c r="AP1059" s="58"/>
      <c r="AQ1059" s="58">
        <v>2715000</v>
      </c>
      <c r="AR1059" s="59">
        <f t="shared" si="220"/>
        <v>2</v>
      </c>
      <c r="AS1059" s="59">
        <f t="shared" si="221"/>
        <v>5242000</v>
      </c>
      <c r="AT1059" s="58">
        <f t="shared" si="225"/>
        <v>2621000</v>
      </c>
      <c r="AU1059" s="58">
        <f t="shared" si="223"/>
        <v>2527000</v>
      </c>
      <c r="AV1059" s="59">
        <f t="shared" si="224"/>
        <v>370200</v>
      </c>
      <c r="AW1059" s="59">
        <f t="shared" si="218"/>
        <v>276200</v>
      </c>
      <c r="AX1059" s="60">
        <f t="shared" si="222"/>
        <v>0.16447485338546297</v>
      </c>
      <c r="AY1059" s="58"/>
    </row>
    <row r="1060" spans="1:51" ht="157.5" x14ac:dyDescent="0.25">
      <c r="A1060" s="45">
        <v>603</v>
      </c>
      <c r="B1060" s="46" t="s">
        <v>2167</v>
      </c>
      <c r="C1060" s="47" t="s">
        <v>2064</v>
      </c>
      <c r="D1060" s="47" t="s">
        <v>467</v>
      </c>
      <c r="E1060" s="48" t="s">
        <v>2260</v>
      </c>
      <c r="F1060" s="49" t="s">
        <v>2261</v>
      </c>
      <c r="G1060" s="49" t="s">
        <v>2262</v>
      </c>
      <c r="H1060" s="50" t="s">
        <v>2261</v>
      </c>
      <c r="I1060" s="46" t="s">
        <v>439</v>
      </c>
      <c r="J1060" s="46">
        <v>67</v>
      </c>
      <c r="K1060" s="49">
        <v>67</v>
      </c>
      <c r="L1060" s="49" t="s">
        <v>2067</v>
      </c>
      <c r="M1060" s="51">
        <v>2150892</v>
      </c>
      <c r="N1060" s="51">
        <f t="shared" si="215"/>
        <v>76108</v>
      </c>
      <c r="O1060" s="51">
        <v>76864.695652173905</v>
      </c>
      <c r="P1060" s="51">
        <v>2227000</v>
      </c>
      <c r="Q1060" s="51">
        <f t="shared" si="216"/>
        <v>99924.104347826084</v>
      </c>
      <c r="R1060" s="52">
        <f t="shared" si="217"/>
        <v>2250816.104347826</v>
      </c>
      <c r="S1060" s="53">
        <v>2250800</v>
      </c>
      <c r="T1060" s="54" t="s">
        <v>1771</v>
      </c>
      <c r="U1060" s="55" t="s">
        <v>471</v>
      </c>
      <c r="V1060" s="55" t="s">
        <v>1197</v>
      </c>
      <c r="W1060" s="55" t="s">
        <v>173</v>
      </c>
      <c r="X1060" s="56">
        <v>43294</v>
      </c>
      <c r="Y1060" s="57" t="s">
        <v>7684</v>
      </c>
      <c r="Z1060" s="57" t="s">
        <v>7860</v>
      </c>
      <c r="AA1060" s="58"/>
      <c r="AB1060" s="58"/>
      <c r="AC1060" s="58"/>
      <c r="AD1060" s="58"/>
      <c r="AE1060" s="58"/>
      <c r="AF1060" s="58"/>
      <c r="AG1060" s="58"/>
      <c r="AH1060" s="58"/>
      <c r="AI1060" s="58"/>
      <c r="AJ1060" s="58">
        <v>2527000</v>
      </c>
      <c r="AK1060" s="58"/>
      <c r="AL1060" s="58"/>
      <c r="AM1060" s="58"/>
      <c r="AN1060" s="58"/>
      <c r="AO1060" s="58"/>
      <c r="AP1060" s="58"/>
      <c r="AQ1060" s="58">
        <v>2715000</v>
      </c>
      <c r="AR1060" s="59">
        <f t="shared" si="220"/>
        <v>2</v>
      </c>
      <c r="AS1060" s="59">
        <f t="shared" si="221"/>
        <v>5242000</v>
      </c>
      <c r="AT1060" s="58">
        <f t="shared" si="225"/>
        <v>2621000</v>
      </c>
      <c r="AU1060" s="58">
        <f t="shared" si="223"/>
        <v>2527000</v>
      </c>
      <c r="AV1060" s="59">
        <f t="shared" si="224"/>
        <v>370200</v>
      </c>
      <c r="AW1060" s="59">
        <f t="shared" si="218"/>
        <v>276200</v>
      </c>
      <c r="AX1060" s="60">
        <f t="shared" si="222"/>
        <v>0.16447485338546297</v>
      </c>
      <c r="AY1060" s="58"/>
    </row>
    <row r="1061" spans="1:51" ht="157.5" x14ac:dyDescent="0.25">
      <c r="A1061" s="45">
        <v>611</v>
      </c>
      <c r="B1061" s="46" t="s">
        <v>2192</v>
      </c>
      <c r="C1061" s="47" t="s">
        <v>2064</v>
      </c>
      <c r="D1061" s="47" t="s">
        <v>467</v>
      </c>
      <c r="E1061" s="48" t="s">
        <v>2276</v>
      </c>
      <c r="F1061" s="49" t="s">
        <v>2277</v>
      </c>
      <c r="G1061" s="49" t="s">
        <v>2277</v>
      </c>
      <c r="H1061" s="50" t="s">
        <v>2277</v>
      </c>
      <c r="I1061" s="46" t="s">
        <v>439</v>
      </c>
      <c r="J1061" s="46">
        <v>67</v>
      </c>
      <c r="K1061" s="49">
        <v>67</v>
      </c>
      <c r="L1061" s="49" t="s">
        <v>2067</v>
      </c>
      <c r="M1061" s="51">
        <v>2150892</v>
      </c>
      <c r="N1061" s="51">
        <f t="shared" si="215"/>
        <v>76108</v>
      </c>
      <c r="O1061" s="51">
        <v>76864.695652173905</v>
      </c>
      <c r="P1061" s="51">
        <v>2227000</v>
      </c>
      <c r="Q1061" s="51">
        <f t="shared" si="216"/>
        <v>99924.104347826084</v>
      </c>
      <c r="R1061" s="52">
        <f t="shared" si="217"/>
        <v>2250816.104347826</v>
      </c>
      <c r="S1061" s="53">
        <v>2250800</v>
      </c>
      <c r="T1061" s="54" t="s">
        <v>1805</v>
      </c>
      <c r="U1061" s="55" t="s">
        <v>471</v>
      </c>
      <c r="V1061" s="55" t="s">
        <v>1197</v>
      </c>
      <c r="W1061" s="55" t="s">
        <v>173</v>
      </c>
      <c r="X1061" s="56">
        <v>43294</v>
      </c>
      <c r="Y1061" s="57" t="s">
        <v>7684</v>
      </c>
      <c r="Z1061" s="57" t="s">
        <v>7860</v>
      </c>
      <c r="AA1061" s="58"/>
      <c r="AB1061" s="58"/>
      <c r="AC1061" s="58"/>
      <c r="AD1061" s="58"/>
      <c r="AE1061" s="58"/>
      <c r="AF1061" s="58"/>
      <c r="AG1061" s="58"/>
      <c r="AH1061" s="58"/>
      <c r="AI1061" s="58"/>
      <c r="AJ1061" s="58">
        <v>2527000</v>
      </c>
      <c r="AK1061" s="58"/>
      <c r="AL1061" s="58"/>
      <c r="AM1061" s="58"/>
      <c r="AN1061" s="58"/>
      <c r="AO1061" s="58"/>
      <c r="AP1061" s="58"/>
      <c r="AQ1061" s="58">
        <v>2715000</v>
      </c>
      <c r="AR1061" s="59">
        <f t="shared" si="220"/>
        <v>2</v>
      </c>
      <c r="AS1061" s="59">
        <f t="shared" si="221"/>
        <v>5242000</v>
      </c>
      <c r="AT1061" s="58">
        <f t="shared" si="225"/>
        <v>2621000</v>
      </c>
      <c r="AU1061" s="58">
        <f t="shared" si="223"/>
        <v>2527000</v>
      </c>
      <c r="AV1061" s="59">
        <f t="shared" si="224"/>
        <v>370200</v>
      </c>
      <c r="AW1061" s="59">
        <f t="shared" si="218"/>
        <v>276200</v>
      </c>
      <c r="AX1061" s="60">
        <f t="shared" si="222"/>
        <v>0.16447485338546297</v>
      </c>
      <c r="AY1061" s="58"/>
    </row>
    <row r="1062" spans="1:51" ht="157.5" x14ac:dyDescent="0.25">
      <c r="A1062" s="45">
        <v>618</v>
      </c>
      <c r="B1062" s="46" t="s">
        <v>2304</v>
      </c>
      <c r="C1062" s="47" t="s">
        <v>2279</v>
      </c>
      <c r="D1062" s="47" t="s">
        <v>467</v>
      </c>
      <c r="E1062" s="48" t="s">
        <v>2305</v>
      </c>
      <c r="F1062" s="49" t="s">
        <v>2306</v>
      </c>
      <c r="G1062" s="49" t="s">
        <v>2307</v>
      </c>
      <c r="H1062" s="50" t="s">
        <v>2306</v>
      </c>
      <c r="I1062" s="46"/>
      <c r="J1062" s="46">
        <v>68</v>
      </c>
      <c r="K1062" s="49">
        <v>68</v>
      </c>
      <c r="L1062" s="49" t="s">
        <v>2283</v>
      </c>
      <c r="M1062" s="51">
        <v>1259810</v>
      </c>
      <c r="N1062" s="51">
        <f t="shared" si="215"/>
        <v>62190</v>
      </c>
      <c r="O1062" s="51">
        <v>62906.086956521802</v>
      </c>
      <c r="P1062" s="51">
        <v>1322000</v>
      </c>
      <c r="Q1062" s="51">
        <f t="shared" si="216"/>
        <v>81777.913043478344</v>
      </c>
      <c r="R1062" s="52">
        <f t="shared" si="217"/>
        <v>1341587.9130434783</v>
      </c>
      <c r="S1062" s="53">
        <v>1341500</v>
      </c>
      <c r="T1062" s="54" t="s">
        <v>1805</v>
      </c>
      <c r="U1062" s="55" t="s">
        <v>471</v>
      </c>
      <c r="V1062" s="55" t="s">
        <v>1197</v>
      </c>
      <c r="W1062" s="55" t="s">
        <v>29</v>
      </c>
      <c r="X1062" s="56">
        <v>43294</v>
      </c>
      <c r="Y1062" s="57" t="s">
        <v>7684</v>
      </c>
      <c r="Z1062" s="57"/>
      <c r="AA1062" s="58"/>
      <c r="AB1062" s="58"/>
      <c r="AC1062" s="58"/>
      <c r="AD1062" s="58"/>
      <c r="AE1062" s="58"/>
      <c r="AF1062" s="58"/>
      <c r="AG1062" s="58"/>
      <c r="AH1062" s="58"/>
      <c r="AI1062" s="58"/>
      <c r="AJ1062" s="58">
        <v>1622000</v>
      </c>
      <c r="AK1062" s="58"/>
      <c r="AL1062" s="58"/>
      <c r="AM1062" s="58"/>
      <c r="AN1062" s="58"/>
      <c r="AO1062" s="58"/>
      <c r="AP1062" s="58"/>
      <c r="AQ1062" s="58">
        <v>2009000</v>
      </c>
      <c r="AR1062" s="59">
        <f t="shared" si="220"/>
        <v>2</v>
      </c>
      <c r="AS1062" s="59">
        <f t="shared" si="221"/>
        <v>3631000</v>
      </c>
      <c r="AT1062" s="58">
        <f t="shared" si="225"/>
        <v>1815500</v>
      </c>
      <c r="AU1062" s="58">
        <f t="shared" si="223"/>
        <v>1622000</v>
      </c>
      <c r="AV1062" s="59">
        <f t="shared" si="224"/>
        <v>474000</v>
      </c>
      <c r="AW1062" s="59">
        <f t="shared" si="218"/>
        <v>280500</v>
      </c>
      <c r="AX1062" s="60">
        <f t="shared" si="222"/>
        <v>0.35333581811405135</v>
      </c>
      <c r="AY1062" s="58"/>
    </row>
    <row r="1063" spans="1:51" ht="157.5" x14ac:dyDescent="0.25">
      <c r="A1063" s="45">
        <v>619</v>
      </c>
      <c r="B1063" s="46" t="s">
        <v>2308</v>
      </c>
      <c r="C1063" s="47" t="s">
        <v>2279</v>
      </c>
      <c r="D1063" s="47" t="s">
        <v>467</v>
      </c>
      <c r="E1063" s="48" t="s">
        <v>2309</v>
      </c>
      <c r="F1063" s="49" t="s">
        <v>2310</v>
      </c>
      <c r="G1063" s="49" t="s">
        <v>2311</v>
      </c>
      <c r="H1063" s="50" t="s">
        <v>2310</v>
      </c>
      <c r="I1063" s="46"/>
      <c r="J1063" s="46">
        <v>68</v>
      </c>
      <c r="K1063" s="49">
        <v>68</v>
      </c>
      <c r="L1063" s="49" t="s">
        <v>2283</v>
      </c>
      <c r="M1063" s="51">
        <v>1259810</v>
      </c>
      <c r="N1063" s="51">
        <f t="shared" si="215"/>
        <v>62190</v>
      </c>
      <c r="O1063" s="51">
        <v>62906.086956521802</v>
      </c>
      <c r="P1063" s="51">
        <v>1322000</v>
      </c>
      <c r="Q1063" s="51">
        <f t="shared" si="216"/>
        <v>81777.913043478344</v>
      </c>
      <c r="R1063" s="52">
        <f t="shared" si="217"/>
        <v>1341587.9130434783</v>
      </c>
      <c r="S1063" s="53">
        <v>1341500</v>
      </c>
      <c r="T1063" s="54" t="s">
        <v>1805</v>
      </c>
      <c r="U1063" s="55" t="s">
        <v>471</v>
      </c>
      <c r="V1063" s="55" t="s">
        <v>1197</v>
      </c>
      <c r="W1063" s="55" t="s">
        <v>29</v>
      </c>
      <c r="X1063" s="56">
        <v>43294</v>
      </c>
      <c r="Y1063" s="57" t="s">
        <v>7684</v>
      </c>
      <c r="Z1063" s="57"/>
      <c r="AA1063" s="58"/>
      <c r="AB1063" s="58"/>
      <c r="AC1063" s="58"/>
      <c r="AD1063" s="58"/>
      <c r="AE1063" s="58"/>
      <c r="AF1063" s="58"/>
      <c r="AG1063" s="58"/>
      <c r="AH1063" s="58"/>
      <c r="AI1063" s="58"/>
      <c r="AJ1063" s="58">
        <v>1622000</v>
      </c>
      <c r="AK1063" s="58"/>
      <c r="AL1063" s="58"/>
      <c r="AM1063" s="58"/>
      <c r="AN1063" s="58"/>
      <c r="AO1063" s="58"/>
      <c r="AP1063" s="58"/>
      <c r="AQ1063" s="58">
        <v>2009000</v>
      </c>
      <c r="AR1063" s="59">
        <f t="shared" si="220"/>
        <v>2</v>
      </c>
      <c r="AS1063" s="59">
        <f t="shared" si="221"/>
        <v>3631000</v>
      </c>
      <c r="AT1063" s="58">
        <f t="shared" si="225"/>
        <v>1815500</v>
      </c>
      <c r="AU1063" s="58">
        <f t="shared" si="223"/>
        <v>1622000</v>
      </c>
      <c r="AV1063" s="59">
        <f t="shared" si="224"/>
        <v>474000</v>
      </c>
      <c r="AW1063" s="59">
        <f t="shared" si="218"/>
        <v>280500</v>
      </c>
      <c r="AX1063" s="60">
        <f t="shared" si="222"/>
        <v>0.35333581811405135</v>
      </c>
      <c r="AY1063" s="58"/>
    </row>
    <row r="1064" spans="1:51" ht="157.5" x14ac:dyDescent="0.25">
      <c r="A1064" s="45">
        <v>620</v>
      </c>
      <c r="B1064" s="46" t="s">
        <v>2312</v>
      </c>
      <c r="C1064" s="47" t="s">
        <v>2279</v>
      </c>
      <c r="D1064" s="47" t="s">
        <v>467</v>
      </c>
      <c r="E1064" s="48" t="s">
        <v>2313</v>
      </c>
      <c r="F1064" s="49" t="s">
        <v>2314</v>
      </c>
      <c r="G1064" s="49" t="s">
        <v>2314</v>
      </c>
      <c r="H1064" s="50" t="s">
        <v>2314</v>
      </c>
      <c r="I1064" s="46"/>
      <c r="J1064" s="46">
        <v>68</v>
      </c>
      <c r="K1064" s="49">
        <v>68</v>
      </c>
      <c r="L1064" s="49" t="s">
        <v>2283</v>
      </c>
      <c r="M1064" s="51">
        <v>1259810</v>
      </c>
      <c r="N1064" s="51">
        <f t="shared" ref="N1064:N1127" si="226">P1064-M1064</f>
        <v>62190</v>
      </c>
      <c r="O1064" s="51">
        <v>62906.086956521802</v>
      </c>
      <c r="P1064" s="51">
        <v>1322000</v>
      </c>
      <c r="Q1064" s="51">
        <f t="shared" ref="Q1064:Q1127" si="227">+O1064/1800000*2340000</f>
        <v>81777.913043478344</v>
      </c>
      <c r="R1064" s="52">
        <f t="shared" ref="R1064:R1127" si="228">+M1064+Q1064</f>
        <v>1341587.9130434783</v>
      </c>
      <c r="S1064" s="53">
        <v>1341500</v>
      </c>
      <c r="T1064" s="54" t="s">
        <v>1805</v>
      </c>
      <c r="U1064" s="55" t="s">
        <v>471</v>
      </c>
      <c r="V1064" s="55" t="s">
        <v>1197</v>
      </c>
      <c r="W1064" s="55" t="s">
        <v>173</v>
      </c>
      <c r="X1064" s="56">
        <v>43294</v>
      </c>
      <c r="Y1064" s="57" t="s">
        <v>7684</v>
      </c>
      <c r="Z1064" s="57"/>
      <c r="AA1064" s="58"/>
      <c r="AB1064" s="58"/>
      <c r="AC1064" s="58"/>
      <c r="AD1064" s="58"/>
      <c r="AE1064" s="58"/>
      <c r="AF1064" s="58"/>
      <c r="AG1064" s="58"/>
      <c r="AH1064" s="58"/>
      <c r="AI1064" s="58"/>
      <c r="AJ1064" s="58">
        <v>1622000</v>
      </c>
      <c r="AK1064" s="58"/>
      <c r="AL1064" s="58"/>
      <c r="AM1064" s="58"/>
      <c r="AN1064" s="58"/>
      <c r="AO1064" s="58"/>
      <c r="AP1064" s="58"/>
      <c r="AQ1064" s="58">
        <v>2009000</v>
      </c>
      <c r="AR1064" s="59">
        <f t="shared" si="220"/>
        <v>2</v>
      </c>
      <c r="AS1064" s="59">
        <f t="shared" si="221"/>
        <v>3631000</v>
      </c>
      <c r="AT1064" s="58">
        <f t="shared" si="225"/>
        <v>1815500</v>
      </c>
      <c r="AU1064" s="58">
        <f t="shared" si="223"/>
        <v>1622000</v>
      </c>
      <c r="AV1064" s="59">
        <f t="shared" si="224"/>
        <v>474000</v>
      </c>
      <c r="AW1064" s="59">
        <f t="shared" ref="AW1064:AW1127" si="229">AU1064-S1064</f>
        <v>280500</v>
      </c>
      <c r="AX1064" s="60">
        <f t="shared" si="222"/>
        <v>0.35333581811405135</v>
      </c>
      <c r="AY1064" s="58"/>
    </row>
    <row r="1065" spans="1:51" ht="157.5" x14ac:dyDescent="0.25">
      <c r="A1065" s="45">
        <v>629</v>
      </c>
      <c r="B1065" s="46" t="s">
        <v>2347</v>
      </c>
      <c r="C1065" s="47" t="s">
        <v>2279</v>
      </c>
      <c r="D1065" s="47" t="s">
        <v>467</v>
      </c>
      <c r="E1065" s="48" t="s">
        <v>2348</v>
      </c>
      <c r="F1065" s="49" t="s">
        <v>2349</v>
      </c>
      <c r="G1065" s="49" t="s">
        <v>2350</v>
      </c>
      <c r="H1065" s="50" t="s">
        <v>2349</v>
      </c>
      <c r="I1065" s="46"/>
      <c r="J1065" s="46">
        <v>68</v>
      </c>
      <c r="K1065" s="49">
        <v>68</v>
      </c>
      <c r="L1065" s="49" t="s">
        <v>2283</v>
      </c>
      <c r="M1065" s="51">
        <v>1259810</v>
      </c>
      <c r="N1065" s="51">
        <f t="shared" si="226"/>
        <v>62190</v>
      </c>
      <c r="O1065" s="51">
        <v>62906.086956521802</v>
      </c>
      <c r="P1065" s="51">
        <v>1322000</v>
      </c>
      <c r="Q1065" s="51">
        <f t="shared" si="227"/>
        <v>81777.913043478344</v>
      </c>
      <c r="R1065" s="52">
        <f t="shared" si="228"/>
        <v>1341587.9130434783</v>
      </c>
      <c r="S1065" s="53">
        <v>1341500</v>
      </c>
      <c r="T1065" s="54" t="s">
        <v>1859</v>
      </c>
      <c r="U1065" s="55" t="s">
        <v>471</v>
      </c>
      <c r="V1065" s="55" t="s">
        <v>1197</v>
      </c>
      <c r="W1065" s="55" t="s">
        <v>173</v>
      </c>
      <c r="X1065" s="56">
        <v>43294</v>
      </c>
      <c r="Y1065" s="57" t="s">
        <v>7684</v>
      </c>
      <c r="Z1065" s="57"/>
      <c r="AA1065" s="58"/>
      <c r="AB1065" s="58"/>
      <c r="AC1065" s="58"/>
      <c r="AD1065" s="58"/>
      <c r="AE1065" s="58"/>
      <c r="AF1065" s="58"/>
      <c r="AG1065" s="58"/>
      <c r="AH1065" s="58"/>
      <c r="AI1065" s="58"/>
      <c r="AJ1065" s="58">
        <v>1622000</v>
      </c>
      <c r="AK1065" s="58"/>
      <c r="AL1065" s="58"/>
      <c r="AM1065" s="58"/>
      <c r="AN1065" s="58"/>
      <c r="AO1065" s="58"/>
      <c r="AP1065" s="58"/>
      <c r="AQ1065" s="58">
        <v>2009000</v>
      </c>
      <c r="AR1065" s="59">
        <f t="shared" si="220"/>
        <v>2</v>
      </c>
      <c r="AS1065" s="59">
        <f t="shared" si="221"/>
        <v>3631000</v>
      </c>
      <c r="AT1065" s="58">
        <f t="shared" si="225"/>
        <v>1815500</v>
      </c>
      <c r="AU1065" s="58">
        <f t="shared" si="223"/>
        <v>1622000</v>
      </c>
      <c r="AV1065" s="59">
        <f t="shared" si="224"/>
        <v>474000</v>
      </c>
      <c r="AW1065" s="59">
        <f t="shared" si="229"/>
        <v>280500</v>
      </c>
      <c r="AX1065" s="60">
        <f t="shared" si="222"/>
        <v>0.35333581811405135</v>
      </c>
      <c r="AY1065" s="58"/>
    </row>
    <row r="1066" spans="1:51" ht="157.5" x14ac:dyDescent="0.25">
      <c r="A1066" s="45">
        <v>633</v>
      </c>
      <c r="B1066" s="46" t="s">
        <v>2365</v>
      </c>
      <c r="C1066" s="47" t="s">
        <v>2279</v>
      </c>
      <c r="D1066" s="47" t="s">
        <v>467</v>
      </c>
      <c r="E1066" s="48" t="s">
        <v>2366</v>
      </c>
      <c r="F1066" s="49" t="s">
        <v>2367</v>
      </c>
      <c r="G1066" s="49" t="s">
        <v>2368</v>
      </c>
      <c r="H1066" s="50" t="s">
        <v>2367</v>
      </c>
      <c r="I1066" s="46"/>
      <c r="J1066" s="46">
        <v>68</v>
      </c>
      <c r="K1066" s="49">
        <v>68</v>
      </c>
      <c r="L1066" s="49" t="s">
        <v>2283</v>
      </c>
      <c r="M1066" s="51">
        <v>1259810</v>
      </c>
      <c r="N1066" s="51">
        <f t="shared" si="226"/>
        <v>62190</v>
      </c>
      <c r="O1066" s="51">
        <v>62906.086956521802</v>
      </c>
      <c r="P1066" s="51">
        <v>1322000</v>
      </c>
      <c r="Q1066" s="51">
        <f t="shared" si="227"/>
        <v>81777.913043478344</v>
      </c>
      <c r="R1066" s="52">
        <f t="shared" si="228"/>
        <v>1341587.9130434783</v>
      </c>
      <c r="S1066" s="53">
        <v>1341500</v>
      </c>
      <c r="T1066" s="54" t="s">
        <v>1859</v>
      </c>
      <c r="U1066" s="55" t="s">
        <v>471</v>
      </c>
      <c r="V1066" s="55" t="s">
        <v>1197</v>
      </c>
      <c r="W1066" s="55" t="s">
        <v>173</v>
      </c>
      <c r="X1066" s="56">
        <v>43294</v>
      </c>
      <c r="Y1066" s="57" t="s">
        <v>7684</v>
      </c>
      <c r="Z1066" s="57"/>
      <c r="AA1066" s="58"/>
      <c r="AB1066" s="58"/>
      <c r="AC1066" s="58"/>
      <c r="AD1066" s="58"/>
      <c r="AE1066" s="58"/>
      <c r="AF1066" s="58"/>
      <c r="AG1066" s="58"/>
      <c r="AH1066" s="58"/>
      <c r="AI1066" s="58"/>
      <c r="AJ1066" s="58">
        <v>1622000</v>
      </c>
      <c r="AK1066" s="58"/>
      <c r="AL1066" s="58"/>
      <c r="AM1066" s="58"/>
      <c r="AN1066" s="58"/>
      <c r="AO1066" s="58"/>
      <c r="AP1066" s="58"/>
      <c r="AQ1066" s="58">
        <v>2009000</v>
      </c>
      <c r="AR1066" s="59">
        <f t="shared" si="220"/>
        <v>2</v>
      </c>
      <c r="AS1066" s="59">
        <f t="shared" si="221"/>
        <v>3631000</v>
      </c>
      <c r="AT1066" s="58">
        <f t="shared" si="225"/>
        <v>1815500</v>
      </c>
      <c r="AU1066" s="58">
        <f t="shared" si="223"/>
        <v>1622000</v>
      </c>
      <c r="AV1066" s="59">
        <f t="shared" si="224"/>
        <v>474000</v>
      </c>
      <c r="AW1066" s="59">
        <f t="shared" si="229"/>
        <v>280500</v>
      </c>
      <c r="AX1066" s="60">
        <f t="shared" si="222"/>
        <v>0.35333581811405135</v>
      </c>
      <c r="AY1066" s="58"/>
    </row>
    <row r="1067" spans="1:51" ht="157.5" x14ac:dyDescent="0.25">
      <c r="A1067" s="45">
        <v>640</v>
      </c>
      <c r="B1067" s="46" t="s">
        <v>2304</v>
      </c>
      <c r="C1067" s="47" t="s">
        <v>2279</v>
      </c>
      <c r="D1067" s="47" t="s">
        <v>467</v>
      </c>
      <c r="E1067" s="48" t="s">
        <v>2387</v>
      </c>
      <c r="F1067" s="49" t="s">
        <v>2388</v>
      </c>
      <c r="G1067" s="49" t="s">
        <v>2389</v>
      </c>
      <c r="H1067" s="50" t="s">
        <v>2388</v>
      </c>
      <c r="I1067" s="46" t="s">
        <v>2209</v>
      </c>
      <c r="J1067" s="46">
        <v>68</v>
      </c>
      <c r="K1067" s="49">
        <v>68</v>
      </c>
      <c r="L1067" s="49" t="s">
        <v>2283</v>
      </c>
      <c r="M1067" s="51">
        <v>1259810</v>
      </c>
      <c r="N1067" s="51">
        <f t="shared" si="226"/>
        <v>62190</v>
      </c>
      <c r="O1067" s="51">
        <v>62906.086956521802</v>
      </c>
      <c r="P1067" s="51">
        <v>1322000</v>
      </c>
      <c r="Q1067" s="51">
        <f t="shared" si="227"/>
        <v>81777.913043478344</v>
      </c>
      <c r="R1067" s="52">
        <f t="shared" si="228"/>
        <v>1341587.9130434783</v>
      </c>
      <c r="S1067" s="53">
        <v>1341500</v>
      </c>
      <c r="T1067" s="54" t="s">
        <v>1859</v>
      </c>
      <c r="U1067" s="55" t="s">
        <v>471</v>
      </c>
      <c r="V1067" s="55" t="s">
        <v>1197</v>
      </c>
      <c r="W1067" s="55" t="s">
        <v>173</v>
      </c>
      <c r="X1067" s="56">
        <v>43294</v>
      </c>
      <c r="Y1067" s="57" t="s">
        <v>7684</v>
      </c>
      <c r="Z1067" s="57" t="s">
        <v>7860</v>
      </c>
      <c r="AA1067" s="58"/>
      <c r="AB1067" s="58"/>
      <c r="AC1067" s="58"/>
      <c r="AD1067" s="58"/>
      <c r="AE1067" s="58"/>
      <c r="AF1067" s="58"/>
      <c r="AG1067" s="58"/>
      <c r="AH1067" s="58"/>
      <c r="AI1067" s="58"/>
      <c r="AJ1067" s="58">
        <v>1622000</v>
      </c>
      <c r="AK1067" s="58"/>
      <c r="AL1067" s="58"/>
      <c r="AM1067" s="58"/>
      <c r="AN1067" s="58"/>
      <c r="AO1067" s="58"/>
      <c r="AP1067" s="58"/>
      <c r="AQ1067" s="58">
        <v>2009000</v>
      </c>
      <c r="AR1067" s="59">
        <f t="shared" si="220"/>
        <v>2</v>
      </c>
      <c r="AS1067" s="59">
        <f t="shared" si="221"/>
        <v>3631000</v>
      </c>
      <c r="AT1067" s="58">
        <f t="shared" si="225"/>
        <v>1815500</v>
      </c>
      <c r="AU1067" s="58">
        <f t="shared" si="223"/>
        <v>1622000</v>
      </c>
      <c r="AV1067" s="59">
        <f t="shared" si="224"/>
        <v>474000</v>
      </c>
      <c r="AW1067" s="59">
        <f t="shared" si="229"/>
        <v>280500</v>
      </c>
      <c r="AX1067" s="60">
        <f t="shared" si="222"/>
        <v>0.35333581811405135</v>
      </c>
      <c r="AY1067" s="58"/>
    </row>
    <row r="1068" spans="1:51" ht="157.5" x14ac:dyDescent="0.25">
      <c r="A1068" s="45">
        <v>641</v>
      </c>
      <c r="B1068" s="46" t="s">
        <v>2308</v>
      </c>
      <c r="C1068" s="47" t="s">
        <v>2279</v>
      </c>
      <c r="D1068" s="47" t="s">
        <v>467</v>
      </c>
      <c r="E1068" s="48" t="s">
        <v>2390</v>
      </c>
      <c r="F1068" s="49" t="s">
        <v>2391</v>
      </c>
      <c r="G1068" s="49" t="s">
        <v>2392</v>
      </c>
      <c r="H1068" s="50" t="s">
        <v>2391</v>
      </c>
      <c r="I1068" s="46" t="s">
        <v>2209</v>
      </c>
      <c r="J1068" s="46">
        <v>68</v>
      </c>
      <c r="K1068" s="49">
        <v>68</v>
      </c>
      <c r="L1068" s="49" t="s">
        <v>2283</v>
      </c>
      <c r="M1068" s="51">
        <v>1259810</v>
      </c>
      <c r="N1068" s="51">
        <f t="shared" si="226"/>
        <v>62190</v>
      </c>
      <c r="O1068" s="51">
        <v>62906.086956521802</v>
      </c>
      <c r="P1068" s="51">
        <v>1322000</v>
      </c>
      <c r="Q1068" s="51">
        <f t="shared" si="227"/>
        <v>81777.913043478344</v>
      </c>
      <c r="R1068" s="52">
        <f t="shared" si="228"/>
        <v>1341587.9130434783</v>
      </c>
      <c r="S1068" s="53">
        <v>1341500</v>
      </c>
      <c r="T1068" s="54" t="s">
        <v>1859</v>
      </c>
      <c r="U1068" s="55" t="s">
        <v>471</v>
      </c>
      <c r="V1068" s="55" t="s">
        <v>1197</v>
      </c>
      <c r="W1068" s="55" t="s">
        <v>173</v>
      </c>
      <c r="X1068" s="56">
        <v>43294</v>
      </c>
      <c r="Y1068" s="57" t="s">
        <v>7684</v>
      </c>
      <c r="Z1068" s="57" t="s">
        <v>7860</v>
      </c>
      <c r="AA1068" s="58"/>
      <c r="AB1068" s="58"/>
      <c r="AC1068" s="58"/>
      <c r="AD1068" s="58"/>
      <c r="AE1068" s="58"/>
      <c r="AF1068" s="58"/>
      <c r="AG1068" s="58"/>
      <c r="AH1068" s="58"/>
      <c r="AI1068" s="58"/>
      <c r="AJ1068" s="58">
        <v>1622000</v>
      </c>
      <c r="AK1068" s="58"/>
      <c r="AL1068" s="58"/>
      <c r="AM1068" s="58"/>
      <c r="AN1068" s="58"/>
      <c r="AO1068" s="58"/>
      <c r="AP1068" s="58"/>
      <c r="AQ1068" s="58">
        <v>2009000</v>
      </c>
      <c r="AR1068" s="59">
        <f t="shared" si="220"/>
        <v>2</v>
      </c>
      <c r="AS1068" s="59">
        <f t="shared" si="221"/>
        <v>3631000</v>
      </c>
      <c r="AT1068" s="58">
        <f t="shared" si="225"/>
        <v>1815500</v>
      </c>
      <c r="AU1068" s="58">
        <f t="shared" si="223"/>
        <v>1622000</v>
      </c>
      <c r="AV1068" s="59">
        <f t="shared" si="224"/>
        <v>474000</v>
      </c>
      <c r="AW1068" s="59">
        <f t="shared" si="229"/>
        <v>280500</v>
      </c>
      <c r="AX1068" s="60">
        <f t="shared" si="222"/>
        <v>0.35333581811405135</v>
      </c>
      <c r="AY1068" s="58"/>
    </row>
    <row r="1069" spans="1:51" ht="157.5" x14ac:dyDescent="0.25">
      <c r="A1069" s="45">
        <v>642</v>
      </c>
      <c r="B1069" s="46" t="s">
        <v>2312</v>
      </c>
      <c r="C1069" s="47" t="s">
        <v>2279</v>
      </c>
      <c r="D1069" s="47" t="s">
        <v>467</v>
      </c>
      <c r="E1069" s="48" t="s">
        <v>2393</v>
      </c>
      <c r="F1069" s="49" t="s">
        <v>2394</v>
      </c>
      <c r="G1069" s="49" t="s">
        <v>2394</v>
      </c>
      <c r="H1069" s="50" t="s">
        <v>2394</v>
      </c>
      <c r="I1069" s="46" t="s">
        <v>2209</v>
      </c>
      <c r="J1069" s="46">
        <v>68</v>
      </c>
      <c r="K1069" s="49">
        <v>68</v>
      </c>
      <c r="L1069" s="49" t="s">
        <v>2283</v>
      </c>
      <c r="M1069" s="51">
        <v>1259810</v>
      </c>
      <c r="N1069" s="51">
        <f t="shared" si="226"/>
        <v>62190</v>
      </c>
      <c r="O1069" s="51">
        <v>62906.086956521802</v>
      </c>
      <c r="P1069" s="51">
        <v>1322000</v>
      </c>
      <c r="Q1069" s="51">
        <f t="shared" si="227"/>
        <v>81777.913043478344</v>
      </c>
      <c r="R1069" s="52">
        <f t="shared" si="228"/>
        <v>1341587.9130434783</v>
      </c>
      <c r="S1069" s="53">
        <v>1341500</v>
      </c>
      <c r="T1069" s="54" t="s">
        <v>1859</v>
      </c>
      <c r="U1069" s="55" t="s">
        <v>471</v>
      </c>
      <c r="V1069" s="55" t="s">
        <v>1197</v>
      </c>
      <c r="W1069" s="55" t="s">
        <v>173</v>
      </c>
      <c r="X1069" s="56">
        <v>43294</v>
      </c>
      <c r="Y1069" s="57" t="s">
        <v>7684</v>
      </c>
      <c r="Z1069" s="57" t="s">
        <v>7860</v>
      </c>
      <c r="AA1069" s="58"/>
      <c r="AB1069" s="58"/>
      <c r="AC1069" s="58"/>
      <c r="AD1069" s="58"/>
      <c r="AE1069" s="58"/>
      <c r="AF1069" s="58"/>
      <c r="AG1069" s="58"/>
      <c r="AH1069" s="58"/>
      <c r="AI1069" s="58"/>
      <c r="AJ1069" s="58">
        <v>1622000</v>
      </c>
      <c r="AK1069" s="58"/>
      <c r="AL1069" s="58"/>
      <c r="AM1069" s="58"/>
      <c r="AN1069" s="58"/>
      <c r="AO1069" s="58"/>
      <c r="AP1069" s="58"/>
      <c r="AQ1069" s="58">
        <v>2009000</v>
      </c>
      <c r="AR1069" s="59">
        <f t="shared" si="220"/>
        <v>2</v>
      </c>
      <c r="AS1069" s="59">
        <f t="shared" si="221"/>
        <v>3631000</v>
      </c>
      <c r="AT1069" s="58">
        <f t="shared" si="225"/>
        <v>1815500</v>
      </c>
      <c r="AU1069" s="58">
        <f t="shared" si="223"/>
        <v>1622000</v>
      </c>
      <c r="AV1069" s="59">
        <f t="shared" si="224"/>
        <v>474000</v>
      </c>
      <c r="AW1069" s="59">
        <f t="shared" si="229"/>
        <v>280500</v>
      </c>
      <c r="AX1069" s="60">
        <f t="shared" si="222"/>
        <v>0.35333581811405135</v>
      </c>
      <c r="AY1069" s="58"/>
    </row>
    <row r="1070" spans="1:51" ht="157.5" x14ac:dyDescent="0.25">
      <c r="A1070" s="45">
        <v>651</v>
      </c>
      <c r="B1070" s="46" t="s">
        <v>2347</v>
      </c>
      <c r="C1070" s="47" t="s">
        <v>2279</v>
      </c>
      <c r="D1070" s="47" t="s">
        <v>467</v>
      </c>
      <c r="E1070" s="48" t="s">
        <v>2415</v>
      </c>
      <c r="F1070" s="49" t="s">
        <v>2416</v>
      </c>
      <c r="G1070" s="49" t="s">
        <v>2417</v>
      </c>
      <c r="H1070" s="50" t="s">
        <v>2416</v>
      </c>
      <c r="I1070" s="46" t="s">
        <v>2209</v>
      </c>
      <c r="J1070" s="46">
        <v>68</v>
      </c>
      <c r="K1070" s="49">
        <v>68</v>
      </c>
      <c r="L1070" s="49" t="s">
        <v>2283</v>
      </c>
      <c r="M1070" s="51">
        <v>1259810</v>
      </c>
      <c r="N1070" s="51">
        <f t="shared" si="226"/>
        <v>62190</v>
      </c>
      <c r="O1070" s="51">
        <v>62906.086956521802</v>
      </c>
      <c r="P1070" s="51">
        <v>1322000</v>
      </c>
      <c r="Q1070" s="51">
        <f t="shared" si="227"/>
        <v>81777.913043478344</v>
      </c>
      <c r="R1070" s="52">
        <f t="shared" si="228"/>
        <v>1341587.9130434783</v>
      </c>
      <c r="S1070" s="53">
        <v>1341500</v>
      </c>
      <c r="T1070" s="54" t="s">
        <v>1859</v>
      </c>
      <c r="U1070" s="55" t="s">
        <v>471</v>
      </c>
      <c r="V1070" s="55" t="s">
        <v>1197</v>
      </c>
      <c r="W1070" s="55" t="s">
        <v>173</v>
      </c>
      <c r="X1070" s="56">
        <v>43294</v>
      </c>
      <c r="Y1070" s="57" t="s">
        <v>7684</v>
      </c>
      <c r="Z1070" s="57" t="s">
        <v>7860</v>
      </c>
      <c r="AA1070" s="58"/>
      <c r="AB1070" s="58"/>
      <c r="AC1070" s="58"/>
      <c r="AD1070" s="58"/>
      <c r="AE1070" s="58"/>
      <c r="AF1070" s="58"/>
      <c r="AG1070" s="58"/>
      <c r="AH1070" s="58"/>
      <c r="AI1070" s="58"/>
      <c r="AJ1070" s="58">
        <v>1622000</v>
      </c>
      <c r="AK1070" s="58"/>
      <c r="AL1070" s="58"/>
      <c r="AM1070" s="58"/>
      <c r="AN1070" s="58"/>
      <c r="AO1070" s="58"/>
      <c r="AP1070" s="58"/>
      <c r="AQ1070" s="58">
        <v>2009000</v>
      </c>
      <c r="AR1070" s="59">
        <f t="shared" si="220"/>
        <v>2</v>
      </c>
      <c r="AS1070" s="59">
        <f t="shared" si="221"/>
        <v>3631000</v>
      </c>
      <c r="AT1070" s="58">
        <f t="shared" si="225"/>
        <v>1815500</v>
      </c>
      <c r="AU1070" s="58">
        <f t="shared" si="223"/>
        <v>1622000</v>
      </c>
      <c r="AV1070" s="59">
        <f t="shared" si="224"/>
        <v>474000</v>
      </c>
      <c r="AW1070" s="59">
        <f t="shared" si="229"/>
        <v>280500</v>
      </c>
      <c r="AX1070" s="60">
        <f t="shared" si="222"/>
        <v>0.35333581811405135</v>
      </c>
      <c r="AY1070" s="58"/>
    </row>
    <row r="1071" spans="1:51" ht="126" x14ac:dyDescent="0.25">
      <c r="A1071" s="45">
        <v>655</v>
      </c>
      <c r="B1071" s="46" t="s">
        <v>2365</v>
      </c>
      <c r="C1071" s="47" t="s">
        <v>2279</v>
      </c>
      <c r="D1071" s="47" t="s">
        <v>467</v>
      </c>
      <c r="E1071" s="48" t="s">
        <v>2428</v>
      </c>
      <c r="F1071" s="49" t="s">
        <v>2429</v>
      </c>
      <c r="G1071" s="49" t="s">
        <v>2430</v>
      </c>
      <c r="H1071" s="50" t="s">
        <v>2429</v>
      </c>
      <c r="I1071" s="46" t="s">
        <v>2209</v>
      </c>
      <c r="J1071" s="46">
        <v>68</v>
      </c>
      <c r="K1071" s="49">
        <v>68</v>
      </c>
      <c r="L1071" s="49" t="s">
        <v>2283</v>
      </c>
      <c r="M1071" s="51">
        <v>1259810</v>
      </c>
      <c r="N1071" s="51">
        <f t="shared" si="226"/>
        <v>62190</v>
      </c>
      <c r="O1071" s="51">
        <v>62906.086956521802</v>
      </c>
      <c r="P1071" s="51">
        <v>1322000</v>
      </c>
      <c r="Q1071" s="51">
        <f t="shared" si="227"/>
        <v>81777.913043478344</v>
      </c>
      <c r="R1071" s="52">
        <f t="shared" si="228"/>
        <v>1341587.9130434783</v>
      </c>
      <c r="S1071" s="53">
        <v>1341500</v>
      </c>
      <c r="T1071" s="54" t="s">
        <v>1950</v>
      </c>
      <c r="U1071" s="55" t="s">
        <v>471</v>
      </c>
      <c r="V1071" s="55" t="s">
        <v>1197</v>
      </c>
      <c r="W1071" s="55" t="s">
        <v>29</v>
      </c>
      <c r="X1071" s="56">
        <v>43294</v>
      </c>
      <c r="Y1071" s="57" t="s">
        <v>7684</v>
      </c>
      <c r="Z1071" s="57" t="s">
        <v>7860</v>
      </c>
      <c r="AA1071" s="58"/>
      <c r="AB1071" s="58"/>
      <c r="AC1071" s="58"/>
      <c r="AD1071" s="58"/>
      <c r="AE1071" s="58"/>
      <c r="AF1071" s="58"/>
      <c r="AG1071" s="58"/>
      <c r="AH1071" s="58"/>
      <c r="AI1071" s="58"/>
      <c r="AJ1071" s="58">
        <v>1622000</v>
      </c>
      <c r="AK1071" s="58"/>
      <c r="AL1071" s="58"/>
      <c r="AM1071" s="58"/>
      <c r="AN1071" s="58"/>
      <c r="AO1071" s="58"/>
      <c r="AP1071" s="58"/>
      <c r="AQ1071" s="58">
        <v>2009000</v>
      </c>
      <c r="AR1071" s="59">
        <f t="shared" si="220"/>
        <v>2</v>
      </c>
      <c r="AS1071" s="59">
        <f t="shared" si="221"/>
        <v>3631000</v>
      </c>
      <c r="AT1071" s="58">
        <f t="shared" si="225"/>
        <v>1815500</v>
      </c>
      <c r="AU1071" s="58">
        <f t="shared" si="223"/>
        <v>1622000</v>
      </c>
      <c r="AV1071" s="59">
        <f t="shared" si="224"/>
        <v>474000</v>
      </c>
      <c r="AW1071" s="59">
        <f t="shared" si="229"/>
        <v>280500</v>
      </c>
      <c r="AX1071" s="60">
        <f t="shared" si="222"/>
        <v>0.35333581811405135</v>
      </c>
      <c r="AY1071" s="58"/>
    </row>
    <row r="1072" spans="1:51" ht="126" x14ac:dyDescent="0.25">
      <c r="A1072" s="45">
        <v>657</v>
      </c>
      <c r="B1072" s="46" t="s">
        <v>2435</v>
      </c>
      <c r="C1072" s="47" t="s">
        <v>2432</v>
      </c>
      <c r="D1072" s="47" t="s">
        <v>467</v>
      </c>
      <c r="E1072" s="48" t="s">
        <v>2436</v>
      </c>
      <c r="F1072" s="49" t="s">
        <v>2437</v>
      </c>
      <c r="G1072" s="49" t="s">
        <v>2437</v>
      </c>
      <c r="H1072" s="50" t="s">
        <v>2437</v>
      </c>
      <c r="I1072" s="46" t="s">
        <v>439</v>
      </c>
      <c r="J1072" s="46">
        <v>69</v>
      </c>
      <c r="K1072" s="49">
        <v>69</v>
      </c>
      <c r="L1072" s="49" t="s">
        <v>2434</v>
      </c>
      <c r="M1072" s="51">
        <v>8537000</v>
      </c>
      <c r="N1072" s="51">
        <f t="shared" si="226"/>
        <v>154000</v>
      </c>
      <c r="O1072" s="51">
        <v>154956.52173913</v>
      </c>
      <c r="P1072" s="51">
        <v>8691000</v>
      </c>
      <c r="Q1072" s="51">
        <f t="shared" si="227"/>
        <v>201443.47826086899</v>
      </c>
      <c r="R1072" s="52">
        <f t="shared" si="228"/>
        <v>8738443.4782608692</v>
      </c>
      <c r="S1072" s="53">
        <v>8738400</v>
      </c>
      <c r="T1072" s="54" t="s">
        <v>1950</v>
      </c>
      <c r="U1072" s="55" t="s">
        <v>471</v>
      </c>
      <c r="V1072" s="55" t="s">
        <v>1197</v>
      </c>
      <c r="W1072" s="55" t="s">
        <v>173</v>
      </c>
      <c r="X1072" s="56">
        <v>43294</v>
      </c>
      <c r="Y1072" s="57" t="s">
        <v>7684</v>
      </c>
      <c r="Z1072" s="57"/>
      <c r="AA1072" s="58"/>
      <c r="AB1072" s="58"/>
      <c r="AC1072" s="58"/>
      <c r="AD1072" s="58"/>
      <c r="AE1072" s="58"/>
      <c r="AF1072" s="58"/>
      <c r="AG1072" s="58"/>
      <c r="AH1072" s="58"/>
      <c r="AI1072" s="58"/>
      <c r="AJ1072" s="58">
        <v>8991000</v>
      </c>
      <c r="AK1072" s="58"/>
      <c r="AL1072" s="58"/>
      <c r="AM1072" s="58"/>
      <c r="AN1072" s="58"/>
      <c r="AO1072" s="58"/>
      <c r="AP1072" s="58"/>
      <c r="AQ1072" s="58">
        <v>11994000</v>
      </c>
      <c r="AR1072" s="59">
        <f t="shared" si="220"/>
        <v>2</v>
      </c>
      <c r="AS1072" s="59">
        <f t="shared" si="221"/>
        <v>20985000</v>
      </c>
      <c r="AT1072" s="58">
        <f t="shared" si="225"/>
        <v>10492500</v>
      </c>
      <c r="AU1072" s="58">
        <f t="shared" si="223"/>
        <v>8991000</v>
      </c>
      <c r="AV1072" s="59">
        <f t="shared" si="224"/>
        <v>1754100</v>
      </c>
      <c r="AW1072" s="59">
        <f t="shared" si="229"/>
        <v>252600</v>
      </c>
      <c r="AX1072" s="60">
        <f t="shared" si="222"/>
        <v>0.20073468827245255</v>
      </c>
      <c r="AY1072" s="58"/>
    </row>
    <row r="1073" spans="1:51" ht="126" x14ac:dyDescent="0.25">
      <c r="A1073" s="45">
        <v>658</v>
      </c>
      <c r="B1073" s="46" t="s">
        <v>2438</v>
      </c>
      <c r="C1073" s="47" t="s">
        <v>2439</v>
      </c>
      <c r="D1073" s="47" t="s">
        <v>467</v>
      </c>
      <c r="E1073" s="48" t="s">
        <v>2440</v>
      </c>
      <c r="F1073" s="49" t="s">
        <v>2441</v>
      </c>
      <c r="G1073" s="49" t="s">
        <v>2441</v>
      </c>
      <c r="H1073" s="50" t="s">
        <v>2442</v>
      </c>
      <c r="I1073" s="46" t="s">
        <v>439</v>
      </c>
      <c r="J1073" s="46">
        <v>70</v>
      </c>
      <c r="K1073" s="49">
        <v>70</v>
      </c>
      <c r="L1073" s="49" t="s">
        <v>2443</v>
      </c>
      <c r="M1073" s="51">
        <v>3037000</v>
      </c>
      <c r="N1073" s="51">
        <f t="shared" si="226"/>
        <v>154000</v>
      </c>
      <c r="O1073" s="51">
        <v>154956.52173913</v>
      </c>
      <c r="P1073" s="51">
        <v>3191000</v>
      </c>
      <c r="Q1073" s="51">
        <f t="shared" si="227"/>
        <v>201443.47826086899</v>
      </c>
      <c r="R1073" s="52">
        <f t="shared" si="228"/>
        <v>3238443.4782608692</v>
      </c>
      <c r="S1073" s="53">
        <v>3238400</v>
      </c>
      <c r="T1073" s="54" t="s">
        <v>1950</v>
      </c>
      <c r="U1073" s="55" t="s">
        <v>471</v>
      </c>
      <c r="V1073" s="55" t="s">
        <v>1197</v>
      </c>
      <c r="W1073" s="55" t="s">
        <v>173</v>
      </c>
      <c r="X1073" s="56">
        <v>43294</v>
      </c>
      <c r="Y1073" s="57" t="s">
        <v>7684</v>
      </c>
      <c r="Z1073" s="57"/>
      <c r="AA1073" s="58"/>
      <c r="AB1073" s="58"/>
      <c r="AC1073" s="58"/>
      <c r="AD1073" s="58"/>
      <c r="AE1073" s="58"/>
      <c r="AF1073" s="58"/>
      <c r="AG1073" s="58"/>
      <c r="AH1073" s="58"/>
      <c r="AI1073" s="58"/>
      <c r="AJ1073" s="58"/>
      <c r="AK1073" s="58"/>
      <c r="AL1073" s="58"/>
      <c r="AM1073" s="58"/>
      <c r="AN1073" s="58"/>
      <c r="AO1073" s="58"/>
      <c r="AP1073" s="58"/>
      <c r="AQ1073" s="58">
        <v>4426000</v>
      </c>
      <c r="AR1073" s="59">
        <f t="shared" si="220"/>
        <v>1</v>
      </c>
      <c r="AS1073" s="59">
        <f t="shared" si="221"/>
        <v>4426000</v>
      </c>
      <c r="AT1073" s="58">
        <f t="shared" si="225"/>
        <v>4426000</v>
      </c>
      <c r="AU1073" s="58">
        <f t="shared" si="223"/>
        <v>4426000</v>
      </c>
      <c r="AV1073" s="59">
        <f t="shared" si="224"/>
        <v>1187600</v>
      </c>
      <c r="AW1073" s="59">
        <f t="shared" si="229"/>
        <v>1187600</v>
      </c>
      <c r="AX1073" s="60">
        <f t="shared" si="222"/>
        <v>0.36672430830039526</v>
      </c>
      <c r="AY1073" s="58"/>
    </row>
    <row r="1074" spans="1:51" ht="126" x14ac:dyDescent="0.25">
      <c r="A1074" s="45">
        <v>659</v>
      </c>
      <c r="B1074" s="46" t="s">
        <v>2445</v>
      </c>
      <c r="C1074" s="47" t="s">
        <v>2439</v>
      </c>
      <c r="D1074" s="47" t="s">
        <v>467</v>
      </c>
      <c r="E1074" s="48" t="s">
        <v>2446</v>
      </c>
      <c r="F1074" s="49" t="s">
        <v>2447</v>
      </c>
      <c r="G1074" s="49" t="s">
        <v>2447</v>
      </c>
      <c r="H1074" s="50" t="s">
        <v>2447</v>
      </c>
      <c r="I1074" s="46" t="s">
        <v>439</v>
      </c>
      <c r="J1074" s="46">
        <v>70</v>
      </c>
      <c r="K1074" s="49">
        <v>70</v>
      </c>
      <c r="L1074" s="49" t="s">
        <v>2443</v>
      </c>
      <c r="M1074" s="51">
        <v>3037000</v>
      </c>
      <c r="N1074" s="51">
        <f t="shared" si="226"/>
        <v>154000</v>
      </c>
      <c r="O1074" s="51">
        <v>154956.52173913</v>
      </c>
      <c r="P1074" s="51">
        <v>3191000</v>
      </c>
      <c r="Q1074" s="51">
        <f t="shared" si="227"/>
        <v>201443.47826086899</v>
      </c>
      <c r="R1074" s="52">
        <f t="shared" si="228"/>
        <v>3238443.4782608692</v>
      </c>
      <c r="S1074" s="53">
        <v>3238400</v>
      </c>
      <c r="T1074" s="54" t="s">
        <v>1950</v>
      </c>
      <c r="U1074" s="55" t="s">
        <v>471</v>
      </c>
      <c r="V1074" s="55" t="s">
        <v>1197</v>
      </c>
      <c r="W1074" s="55" t="s">
        <v>29</v>
      </c>
      <c r="X1074" s="56">
        <v>43294</v>
      </c>
      <c r="Y1074" s="57" t="s">
        <v>7684</v>
      </c>
      <c r="Z1074" s="57"/>
      <c r="AA1074" s="58"/>
      <c r="AB1074" s="58"/>
      <c r="AC1074" s="58"/>
      <c r="AD1074" s="58"/>
      <c r="AE1074" s="58"/>
      <c r="AF1074" s="58"/>
      <c r="AG1074" s="58">
        <v>4200000</v>
      </c>
      <c r="AH1074" s="58"/>
      <c r="AI1074" s="58"/>
      <c r="AJ1074" s="58"/>
      <c r="AK1074" s="58"/>
      <c r="AL1074" s="58"/>
      <c r="AM1074" s="58"/>
      <c r="AN1074" s="58"/>
      <c r="AO1074" s="58"/>
      <c r="AP1074" s="58"/>
      <c r="AQ1074" s="58">
        <v>4426000</v>
      </c>
      <c r="AR1074" s="59">
        <f t="shared" si="220"/>
        <v>2</v>
      </c>
      <c r="AS1074" s="59">
        <f t="shared" si="221"/>
        <v>8626000</v>
      </c>
      <c r="AT1074" s="58">
        <f t="shared" si="225"/>
        <v>4313000</v>
      </c>
      <c r="AU1074" s="58">
        <f t="shared" si="223"/>
        <v>4200000</v>
      </c>
      <c r="AV1074" s="59">
        <f t="shared" si="224"/>
        <v>1074600</v>
      </c>
      <c r="AW1074" s="59">
        <f t="shared" si="229"/>
        <v>961600</v>
      </c>
      <c r="AX1074" s="60">
        <f t="shared" si="222"/>
        <v>0.3318305335968379</v>
      </c>
      <c r="AY1074" s="58"/>
    </row>
    <row r="1075" spans="1:51" ht="126" x14ac:dyDescent="0.25">
      <c r="A1075" s="45">
        <v>660</v>
      </c>
      <c r="B1075" s="46" t="s">
        <v>2448</v>
      </c>
      <c r="C1075" s="47" t="s">
        <v>2439</v>
      </c>
      <c r="D1075" s="47" t="s">
        <v>467</v>
      </c>
      <c r="E1075" s="48" t="s">
        <v>2449</v>
      </c>
      <c r="F1075" s="49" t="s">
        <v>2450</v>
      </c>
      <c r="G1075" s="49" t="s">
        <v>2450</v>
      </c>
      <c r="H1075" s="50" t="s">
        <v>2450</v>
      </c>
      <c r="I1075" s="46" t="s">
        <v>439</v>
      </c>
      <c r="J1075" s="46">
        <v>70</v>
      </c>
      <c r="K1075" s="49">
        <v>70</v>
      </c>
      <c r="L1075" s="49" t="s">
        <v>2443</v>
      </c>
      <c r="M1075" s="51">
        <v>3037000</v>
      </c>
      <c r="N1075" s="51">
        <f t="shared" si="226"/>
        <v>154000</v>
      </c>
      <c r="O1075" s="51">
        <v>154956.52173913</v>
      </c>
      <c r="P1075" s="51">
        <v>3191000</v>
      </c>
      <c r="Q1075" s="51">
        <f t="shared" si="227"/>
        <v>201443.47826086899</v>
      </c>
      <c r="R1075" s="52">
        <f t="shared" si="228"/>
        <v>3238443.4782608692</v>
      </c>
      <c r="S1075" s="53">
        <v>3238400</v>
      </c>
      <c r="T1075" s="54" t="s">
        <v>1950</v>
      </c>
      <c r="U1075" s="55" t="s">
        <v>471</v>
      </c>
      <c r="V1075" s="55" t="s">
        <v>1197</v>
      </c>
      <c r="W1075" s="55" t="s">
        <v>173</v>
      </c>
      <c r="X1075" s="56">
        <v>43294</v>
      </c>
      <c r="Y1075" s="57" t="s">
        <v>7684</v>
      </c>
      <c r="Z1075" s="57"/>
      <c r="AA1075" s="58"/>
      <c r="AB1075" s="58"/>
      <c r="AC1075" s="58"/>
      <c r="AD1075" s="58"/>
      <c r="AE1075" s="58"/>
      <c r="AF1075" s="58"/>
      <c r="AG1075" s="58">
        <v>4200000</v>
      </c>
      <c r="AH1075" s="58"/>
      <c r="AI1075" s="58"/>
      <c r="AJ1075" s="58"/>
      <c r="AK1075" s="58"/>
      <c r="AL1075" s="58"/>
      <c r="AM1075" s="58"/>
      <c r="AN1075" s="58"/>
      <c r="AO1075" s="58"/>
      <c r="AP1075" s="58"/>
      <c r="AQ1075" s="58">
        <v>4426000</v>
      </c>
      <c r="AR1075" s="59">
        <f t="shared" si="220"/>
        <v>2</v>
      </c>
      <c r="AS1075" s="59">
        <f t="shared" si="221"/>
        <v>8626000</v>
      </c>
      <c r="AT1075" s="58">
        <f t="shared" si="225"/>
        <v>4313000</v>
      </c>
      <c r="AU1075" s="58">
        <f t="shared" si="223"/>
        <v>4200000</v>
      </c>
      <c r="AV1075" s="59">
        <f t="shared" si="224"/>
        <v>1074600</v>
      </c>
      <c r="AW1075" s="59">
        <f t="shared" si="229"/>
        <v>961600</v>
      </c>
      <c r="AX1075" s="60">
        <f t="shared" si="222"/>
        <v>0.3318305335968379</v>
      </c>
      <c r="AY1075" s="58"/>
    </row>
    <row r="1076" spans="1:51" ht="126" x14ac:dyDescent="0.25">
      <c r="A1076" s="45">
        <v>663</v>
      </c>
      <c r="B1076" s="46" t="s">
        <v>2455</v>
      </c>
      <c r="C1076" s="47" t="s">
        <v>2439</v>
      </c>
      <c r="D1076" s="47" t="s">
        <v>467</v>
      </c>
      <c r="E1076" s="48" t="s">
        <v>2456</v>
      </c>
      <c r="F1076" s="49" t="s">
        <v>2457</v>
      </c>
      <c r="G1076" s="49" t="s">
        <v>2457</v>
      </c>
      <c r="H1076" s="50" t="s">
        <v>2457</v>
      </c>
      <c r="I1076" s="46" t="s">
        <v>439</v>
      </c>
      <c r="J1076" s="46">
        <v>70</v>
      </c>
      <c r="K1076" s="49">
        <v>70</v>
      </c>
      <c r="L1076" s="49" t="s">
        <v>2443</v>
      </c>
      <c r="M1076" s="51">
        <v>3037000</v>
      </c>
      <c r="N1076" s="51">
        <f t="shared" si="226"/>
        <v>154000</v>
      </c>
      <c r="O1076" s="51">
        <v>154956.52173913</v>
      </c>
      <c r="P1076" s="51">
        <v>3191000</v>
      </c>
      <c r="Q1076" s="51">
        <f t="shared" si="227"/>
        <v>201443.47826086899</v>
      </c>
      <c r="R1076" s="52">
        <f t="shared" si="228"/>
        <v>3238443.4782608692</v>
      </c>
      <c r="S1076" s="53">
        <v>3238400</v>
      </c>
      <c r="T1076" s="54" t="s">
        <v>1950</v>
      </c>
      <c r="U1076" s="55" t="s">
        <v>471</v>
      </c>
      <c r="V1076" s="55" t="s">
        <v>1197</v>
      </c>
      <c r="W1076" s="55" t="s">
        <v>29</v>
      </c>
      <c r="X1076" s="56">
        <v>43294</v>
      </c>
      <c r="Y1076" s="57" t="s">
        <v>7684</v>
      </c>
      <c r="Z1076" s="57"/>
      <c r="AA1076" s="58"/>
      <c r="AB1076" s="58"/>
      <c r="AC1076" s="58"/>
      <c r="AD1076" s="58"/>
      <c r="AE1076" s="58"/>
      <c r="AF1076" s="58"/>
      <c r="AG1076" s="58">
        <v>4200000</v>
      </c>
      <c r="AH1076" s="58"/>
      <c r="AI1076" s="58"/>
      <c r="AJ1076" s="58"/>
      <c r="AK1076" s="58"/>
      <c r="AL1076" s="58"/>
      <c r="AM1076" s="58"/>
      <c r="AN1076" s="58"/>
      <c r="AO1076" s="58"/>
      <c r="AP1076" s="58"/>
      <c r="AQ1076" s="58">
        <v>4426000</v>
      </c>
      <c r="AR1076" s="59">
        <f t="shared" si="220"/>
        <v>2</v>
      </c>
      <c r="AS1076" s="59">
        <f t="shared" si="221"/>
        <v>8626000</v>
      </c>
      <c r="AT1076" s="58">
        <f t="shared" si="225"/>
        <v>4313000</v>
      </c>
      <c r="AU1076" s="58">
        <f t="shared" si="223"/>
        <v>4200000</v>
      </c>
      <c r="AV1076" s="59">
        <f t="shared" si="224"/>
        <v>1074600</v>
      </c>
      <c r="AW1076" s="59">
        <f t="shared" si="229"/>
        <v>961600</v>
      </c>
      <c r="AX1076" s="60">
        <f t="shared" si="222"/>
        <v>0.3318305335968379</v>
      </c>
      <c r="AY1076" s="58"/>
    </row>
    <row r="1077" spans="1:51" ht="126" x14ac:dyDescent="0.25">
      <c r="A1077" s="45">
        <v>665</v>
      </c>
      <c r="B1077" s="46" t="s">
        <v>2438</v>
      </c>
      <c r="C1077" s="47" t="s">
        <v>2439</v>
      </c>
      <c r="D1077" s="47" t="s">
        <v>467</v>
      </c>
      <c r="E1077" s="48" t="s">
        <v>2461</v>
      </c>
      <c r="F1077" s="49" t="s">
        <v>2462</v>
      </c>
      <c r="G1077" s="49" t="s">
        <v>2462</v>
      </c>
      <c r="H1077" s="50" t="s">
        <v>2462</v>
      </c>
      <c r="I1077" s="46" t="s">
        <v>2209</v>
      </c>
      <c r="J1077" s="46">
        <v>70</v>
      </c>
      <c r="K1077" s="49">
        <v>70</v>
      </c>
      <c r="L1077" s="49" t="s">
        <v>2443</v>
      </c>
      <c r="M1077" s="51">
        <v>3037000</v>
      </c>
      <c r="N1077" s="51">
        <f t="shared" si="226"/>
        <v>154000</v>
      </c>
      <c r="O1077" s="51">
        <v>154956.52173913</v>
      </c>
      <c r="P1077" s="51">
        <v>3191000</v>
      </c>
      <c r="Q1077" s="51">
        <f t="shared" si="227"/>
        <v>201443.47826086899</v>
      </c>
      <c r="R1077" s="52">
        <f t="shared" si="228"/>
        <v>3238443.4782608692</v>
      </c>
      <c r="S1077" s="53">
        <v>3238400</v>
      </c>
      <c r="T1077" s="54" t="s">
        <v>1950</v>
      </c>
      <c r="U1077" s="55" t="s">
        <v>471</v>
      </c>
      <c r="V1077" s="55" t="s">
        <v>1197</v>
      </c>
      <c r="W1077" s="55" t="s">
        <v>173</v>
      </c>
      <c r="X1077" s="56">
        <v>43294</v>
      </c>
      <c r="Y1077" s="57" t="s">
        <v>7684</v>
      </c>
      <c r="Z1077" s="57" t="s">
        <v>7860</v>
      </c>
      <c r="AA1077" s="58"/>
      <c r="AB1077" s="58"/>
      <c r="AC1077" s="58"/>
      <c r="AD1077" s="58"/>
      <c r="AE1077" s="58"/>
      <c r="AF1077" s="58"/>
      <c r="AG1077" s="58"/>
      <c r="AH1077" s="58"/>
      <c r="AI1077" s="58"/>
      <c r="AJ1077" s="58"/>
      <c r="AK1077" s="58"/>
      <c r="AL1077" s="58"/>
      <c r="AM1077" s="58"/>
      <c r="AN1077" s="58"/>
      <c r="AO1077" s="58"/>
      <c r="AP1077" s="58"/>
      <c r="AQ1077" s="58">
        <v>4426000</v>
      </c>
      <c r="AR1077" s="59">
        <f t="shared" si="220"/>
        <v>1</v>
      </c>
      <c r="AS1077" s="59">
        <f t="shared" si="221"/>
        <v>4426000</v>
      </c>
      <c r="AT1077" s="58">
        <f t="shared" si="225"/>
        <v>4426000</v>
      </c>
      <c r="AU1077" s="58">
        <f t="shared" si="223"/>
        <v>4426000</v>
      </c>
      <c r="AV1077" s="59">
        <f t="shared" si="224"/>
        <v>1187600</v>
      </c>
      <c r="AW1077" s="59">
        <f t="shared" si="229"/>
        <v>1187600</v>
      </c>
      <c r="AX1077" s="60">
        <f t="shared" si="222"/>
        <v>0.36672430830039526</v>
      </c>
      <c r="AY1077" s="58"/>
    </row>
    <row r="1078" spans="1:51" ht="126" x14ac:dyDescent="0.25">
      <c r="A1078" s="45">
        <v>667</v>
      </c>
      <c r="B1078" s="46" t="s">
        <v>2445</v>
      </c>
      <c r="C1078" s="47" t="s">
        <v>2439</v>
      </c>
      <c r="D1078" s="47" t="s">
        <v>467</v>
      </c>
      <c r="E1078" s="48" t="s">
        <v>2464</v>
      </c>
      <c r="F1078" s="49" t="s">
        <v>2465</v>
      </c>
      <c r="G1078" s="49" t="s">
        <v>2465</v>
      </c>
      <c r="H1078" s="50" t="s">
        <v>2465</v>
      </c>
      <c r="I1078" s="46" t="s">
        <v>439</v>
      </c>
      <c r="J1078" s="46">
        <v>70</v>
      </c>
      <c r="K1078" s="49">
        <v>70</v>
      </c>
      <c r="L1078" s="49" t="s">
        <v>2443</v>
      </c>
      <c r="M1078" s="51">
        <v>3037000</v>
      </c>
      <c r="N1078" s="51">
        <f t="shared" si="226"/>
        <v>154000</v>
      </c>
      <c r="O1078" s="51">
        <v>154956.52173913</v>
      </c>
      <c r="P1078" s="51">
        <v>3191000</v>
      </c>
      <c r="Q1078" s="51">
        <f t="shared" si="227"/>
        <v>201443.47826086899</v>
      </c>
      <c r="R1078" s="52">
        <f t="shared" si="228"/>
        <v>3238443.4782608692</v>
      </c>
      <c r="S1078" s="53">
        <v>3238400</v>
      </c>
      <c r="T1078" s="54" t="s">
        <v>1950</v>
      </c>
      <c r="U1078" s="55" t="s">
        <v>471</v>
      </c>
      <c r="V1078" s="55" t="s">
        <v>1197</v>
      </c>
      <c r="W1078" s="55" t="s">
        <v>29</v>
      </c>
      <c r="X1078" s="56">
        <v>43294</v>
      </c>
      <c r="Y1078" s="57" t="s">
        <v>7684</v>
      </c>
      <c r="Z1078" s="57" t="s">
        <v>7860</v>
      </c>
      <c r="AA1078" s="58"/>
      <c r="AB1078" s="58"/>
      <c r="AC1078" s="58"/>
      <c r="AD1078" s="58"/>
      <c r="AE1078" s="58"/>
      <c r="AF1078" s="58"/>
      <c r="AG1078" s="58">
        <v>4200000</v>
      </c>
      <c r="AH1078" s="58"/>
      <c r="AI1078" s="58"/>
      <c r="AJ1078" s="58"/>
      <c r="AK1078" s="58"/>
      <c r="AL1078" s="58"/>
      <c r="AM1078" s="58"/>
      <c r="AN1078" s="58"/>
      <c r="AO1078" s="58"/>
      <c r="AP1078" s="58"/>
      <c r="AQ1078" s="58">
        <v>4426000</v>
      </c>
      <c r="AR1078" s="59">
        <f t="shared" si="220"/>
        <v>2</v>
      </c>
      <c r="AS1078" s="59">
        <f t="shared" si="221"/>
        <v>8626000</v>
      </c>
      <c r="AT1078" s="58">
        <f t="shared" si="225"/>
        <v>4313000</v>
      </c>
      <c r="AU1078" s="58">
        <f t="shared" si="223"/>
        <v>4200000</v>
      </c>
      <c r="AV1078" s="59">
        <f t="shared" si="224"/>
        <v>1074600</v>
      </c>
      <c r="AW1078" s="59">
        <f t="shared" si="229"/>
        <v>961600</v>
      </c>
      <c r="AX1078" s="60">
        <f t="shared" si="222"/>
        <v>0.3318305335968379</v>
      </c>
      <c r="AY1078" s="58"/>
    </row>
    <row r="1079" spans="1:51" ht="126" x14ac:dyDescent="0.25">
      <c r="A1079" s="45">
        <v>668</v>
      </c>
      <c r="B1079" s="46" t="s">
        <v>2448</v>
      </c>
      <c r="C1079" s="47" t="s">
        <v>2439</v>
      </c>
      <c r="D1079" s="47" t="s">
        <v>467</v>
      </c>
      <c r="E1079" s="48" t="s">
        <v>2466</v>
      </c>
      <c r="F1079" s="49" t="s">
        <v>2467</v>
      </c>
      <c r="G1079" s="49" t="s">
        <v>2467</v>
      </c>
      <c r="H1079" s="50" t="s">
        <v>2467</v>
      </c>
      <c r="I1079" s="46" t="s">
        <v>439</v>
      </c>
      <c r="J1079" s="46">
        <v>70</v>
      </c>
      <c r="K1079" s="49">
        <v>70</v>
      </c>
      <c r="L1079" s="49" t="s">
        <v>2443</v>
      </c>
      <c r="M1079" s="51">
        <v>3037000</v>
      </c>
      <c r="N1079" s="51">
        <f t="shared" si="226"/>
        <v>154000</v>
      </c>
      <c r="O1079" s="51">
        <v>154956.52173913</v>
      </c>
      <c r="P1079" s="51">
        <v>3191000</v>
      </c>
      <c r="Q1079" s="51">
        <f t="shared" si="227"/>
        <v>201443.47826086899</v>
      </c>
      <c r="R1079" s="52">
        <f t="shared" si="228"/>
        <v>3238443.4782608692</v>
      </c>
      <c r="S1079" s="53">
        <v>3238400</v>
      </c>
      <c r="T1079" s="54" t="s">
        <v>1950</v>
      </c>
      <c r="U1079" s="55" t="s">
        <v>471</v>
      </c>
      <c r="V1079" s="55" t="s">
        <v>1197</v>
      </c>
      <c r="W1079" s="55" t="s">
        <v>94</v>
      </c>
      <c r="X1079" s="56">
        <v>43294</v>
      </c>
      <c r="Y1079" s="57" t="s">
        <v>7684</v>
      </c>
      <c r="Z1079" s="57" t="s">
        <v>7860</v>
      </c>
      <c r="AA1079" s="58"/>
      <c r="AB1079" s="58"/>
      <c r="AC1079" s="58"/>
      <c r="AD1079" s="58"/>
      <c r="AE1079" s="58"/>
      <c r="AF1079" s="58"/>
      <c r="AG1079" s="58">
        <v>4200000</v>
      </c>
      <c r="AH1079" s="58"/>
      <c r="AI1079" s="58"/>
      <c r="AJ1079" s="58"/>
      <c r="AK1079" s="58"/>
      <c r="AL1079" s="58"/>
      <c r="AM1079" s="58"/>
      <c r="AN1079" s="58"/>
      <c r="AO1079" s="58"/>
      <c r="AP1079" s="58"/>
      <c r="AQ1079" s="58">
        <v>4426000</v>
      </c>
      <c r="AR1079" s="59">
        <f t="shared" si="220"/>
        <v>2</v>
      </c>
      <c r="AS1079" s="59">
        <f t="shared" si="221"/>
        <v>8626000</v>
      </c>
      <c r="AT1079" s="58">
        <f t="shared" si="225"/>
        <v>4313000</v>
      </c>
      <c r="AU1079" s="58">
        <f t="shared" si="223"/>
        <v>4200000</v>
      </c>
      <c r="AV1079" s="59">
        <f t="shared" si="224"/>
        <v>1074600</v>
      </c>
      <c r="AW1079" s="59">
        <f t="shared" si="229"/>
        <v>961600</v>
      </c>
      <c r="AX1079" s="60">
        <f t="shared" si="222"/>
        <v>0.3318305335968379</v>
      </c>
      <c r="AY1079" s="58"/>
    </row>
    <row r="1080" spans="1:51" ht="31.5" x14ac:dyDescent="0.25">
      <c r="A1080" s="45">
        <v>670</v>
      </c>
      <c r="B1080" s="46" t="s">
        <v>2455</v>
      </c>
      <c r="C1080" s="47" t="s">
        <v>2439</v>
      </c>
      <c r="D1080" s="47" t="s">
        <v>467</v>
      </c>
      <c r="E1080" s="48" t="s">
        <v>2469</v>
      </c>
      <c r="F1080" s="49" t="s">
        <v>2470</v>
      </c>
      <c r="G1080" s="49" t="s">
        <v>2470</v>
      </c>
      <c r="H1080" s="50" t="s">
        <v>2470</v>
      </c>
      <c r="I1080" s="46" t="s">
        <v>439</v>
      </c>
      <c r="J1080" s="46">
        <v>70</v>
      </c>
      <c r="K1080" s="49">
        <v>70</v>
      </c>
      <c r="L1080" s="49" t="s">
        <v>2443</v>
      </c>
      <c r="M1080" s="51">
        <v>3037000</v>
      </c>
      <c r="N1080" s="51">
        <f t="shared" si="226"/>
        <v>154000</v>
      </c>
      <c r="O1080" s="51">
        <v>154956.52173913</v>
      </c>
      <c r="P1080" s="51">
        <v>3191000</v>
      </c>
      <c r="Q1080" s="51">
        <f t="shared" si="227"/>
        <v>201443.47826086899</v>
      </c>
      <c r="R1080" s="52">
        <f t="shared" si="228"/>
        <v>3238443.4782608692</v>
      </c>
      <c r="S1080" s="53">
        <v>3238400</v>
      </c>
      <c r="T1080" s="54" t="s">
        <v>1991</v>
      </c>
      <c r="U1080" s="55" t="s">
        <v>471</v>
      </c>
      <c r="V1080" s="55" t="s">
        <v>1197</v>
      </c>
      <c r="W1080" s="55" t="s">
        <v>173</v>
      </c>
      <c r="X1080" s="56">
        <v>43294</v>
      </c>
      <c r="Y1080" s="57" t="s">
        <v>7684</v>
      </c>
      <c r="Z1080" s="57" t="s">
        <v>7860</v>
      </c>
      <c r="AA1080" s="58"/>
      <c r="AB1080" s="58"/>
      <c r="AC1080" s="58"/>
      <c r="AD1080" s="58"/>
      <c r="AE1080" s="58"/>
      <c r="AF1080" s="58"/>
      <c r="AG1080" s="58">
        <v>4200000</v>
      </c>
      <c r="AH1080" s="58"/>
      <c r="AI1080" s="58"/>
      <c r="AJ1080" s="58"/>
      <c r="AK1080" s="58"/>
      <c r="AL1080" s="58"/>
      <c r="AM1080" s="58"/>
      <c r="AN1080" s="58"/>
      <c r="AO1080" s="58"/>
      <c r="AP1080" s="58"/>
      <c r="AQ1080" s="58">
        <v>4426000</v>
      </c>
      <c r="AR1080" s="59">
        <f t="shared" si="220"/>
        <v>2</v>
      </c>
      <c r="AS1080" s="59">
        <f t="shared" si="221"/>
        <v>8626000</v>
      </c>
      <c r="AT1080" s="58">
        <f t="shared" si="225"/>
        <v>4313000</v>
      </c>
      <c r="AU1080" s="58">
        <f t="shared" si="223"/>
        <v>4200000</v>
      </c>
      <c r="AV1080" s="59">
        <f t="shared" si="224"/>
        <v>1074600</v>
      </c>
      <c r="AW1080" s="59">
        <f t="shared" si="229"/>
        <v>961600</v>
      </c>
      <c r="AX1080" s="60">
        <f t="shared" si="222"/>
        <v>0.3318305335968379</v>
      </c>
      <c r="AY1080" s="58"/>
    </row>
    <row r="1081" spans="1:51" x14ac:dyDescent="0.25">
      <c r="A1081" s="45">
        <v>707</v>
      </c>
      <c r="B1081" s="46" t="s">
        <v>2601</v>
      </c>
      <c r="C1081" s="47" t="s">
        <v>2599</v>
      </c>
      <c r="D1081" s="47" t="s">
        <v>495</v>
      </c>
      <c r="E1081" s="48" t="s">
        <v>2602</v>
      </c>
      <c r="F1081" s="49" t="s">
        <v>2600</v>
      </c>
      <c r="G1081" s="49" t="s">
        <v>2600</v>
      </c>
      <c r="H1081" s="50" t="s">
        <v>2600</v>
      </c>
      <c r="I1081" s="46" t="s">
        <v>497</v>
      </c>
      <c r="J1081" s="46">
        <v>82</v>
      </c>
      <c r="K1081" s="49">
        <v>82</v>
      </c>
      <c r="L1081" s="49" t="s">
        <v>2600</v>
      </c>
      <c r="M1081" s="51">
        <v>110000</v>
      </c>
      <c r="N1081" s="51">
        <f t="shared" si="226"/>
        <v>40000</v>
      </c>
      <c r="O1081" s="51">
        <v>40695.652173913099</v>
      </c>
      <c r="P1081" s="51">
        <v>150000</v>
      </c>
      <c r="Q1081" s="51">
        <f t="shared" si="227"/>
        <v>52904.347826087032</v>
      </c>
      <c r="R1081" s="52">
        <f t="shared" si="228"/>
        <v>162904.34782608703</v>
      </c>
      <c r="S1081" s="53">
        <v>162900</v>
      </c>
      <c r="T1081" s="54">
        <v>0</v>
      </c>
      <c r="U1081" s="55" t="s">
        <v>471</v>
      </c>
      <c r="V1081" s="55" t="s">
        <v>1197</v>
      </c>
      <c r="W1081" s="55" t="s">
        <v>29</v>
      </c>
      <c r="X1081" s="56">
        <v>43294</v>
      </c>
      <c r="Y1081" s="57" t="s">
        <v>7684</v>
      </c>
      <c r="Z1081" s="57"/>
      <c r="AA1081" s="58"/>
      <c r="AB1081" s="58"/>
      <c r="AC1081" s="58"/>
      <c r="AD1081" s="58"/>
      <c r="AE1081" s="58"/>
      <c r="AF1081" s="58"/>
      <c r="AG1081" s="58"/>
      <c r="AH1081" s="58"/>
      <c r="AI1081" s="58"/>
      <c r="AJ1081" s="58"/>
      <c r="AK1081" s="58"/>
      <c r="AL1081" s="58"/>
      <c r="AM1081" s="58"/>
      <c r="AN1081" s="58"/>
      <c r="AO1081" s="58"/>
      <c r="AP1081" s="58"/>
      <c r="AQ1081" s="58">
        <v>204000</v>
      </c>
      <c r="AR1081" s="59">
        <f t="shared" si="220"/>
        <v>1</v>
      </c>
      <c r="AS1081" s="59">
        <f t="shared" si="221"/>
        <v>204000</v>
      </c>
      <c r="AT1081" s="58">
        <f t="shared" si="225"/>
        <v>204000</v>
      </c>
      <c r="AU1081" s="58">
        <f t="shared" si="223"/>
        <v>204000</v>
      </c>
      <c r="AV1081" s="59">
        <f t="shared" si="224"/>
        <v>41100</v>
      </c>
      <c r="AW1081" s="59">
        <f t="shared" si="229"/>
        <v>41100</v>
      </c>
      <c r="AX1081" s="60">
        <f t="shared" si="222"/>
        <v>0.25230202578268868</v>
      </c>
      <c r="AY1081" s="58"/>
    </row>
    <row r="1082" spans="1:51" ht="31.5" x14ac:dyDescent="0.25">
      <c r="A1082" s="45">
        <v>708</v>
      </c>
      <c r="B1082" s="46" t="s">
        <v>2605</v>
      </c>
      <c r="C1082" s="47" t="s">
        <v>2603</v>
      </c>
      <c r="D1082" s="47" t="s">
        <v>467</v>
      </c>
      <c r="E1082" s="48" t="s">
        <v>2606</v>
      </c>
      <c r="F1082" s="49" t="s">
        <v>2607</v>
      </c>
      <c r="G1082" s="49" t="s">
        <v>2607</v>
      </c>
      <c r="H1082" s="50" t="s">
        <v>2607</v>
      </c>
      <c r="I1082" s="46" t="s">
        <v>499</v>
      </c>
      <c r="J1082" s="46">
        <v>84</v>
      </c>
      <c r="K1082" s="49">
        <v>84</v>
      </c>
      <c r="L1082" s="49" t="s">
        <v>2604</v>
      </c>
      <c r="M1082" s="51">
        <v>189000</v>
      </c>
      <c r="N1082" s="51">
        <f t="shared" si="226"/>
        <v>70000</v>
      </c>
      <c r="O1082" s="51">
        <v>70434.782608695605</v>
      </c>
      <c r="P1082" s="51">
        <v>259000</v>
      </c>
      <c r="Q1082" s="51">
        <f t="shared" si="227"/>
        <v>91565.217391304293</v>
      </c>
      <c r="R1082" s="52">
        <f t="shared" si="228"/>
        <v>280565.21739130432</v>
      </c>
      <c r="S1082" s="53">
        <v>280500</v>
      </c>
      <c r="T1082" s="54">
        <v>0</v>
      </c>
      <c r="U1082" s="55" t="s">
        <v>471</v>
      </c>
      <c r="V1082" s="55" t="s">
        <v>1197</v>
      </c>
      <c r="W1082" s="55" t="s">
        <v>29</v>
      </c>
      <c r="X1082" s="56">
        <v>43294</v>
      </c>
      <c r="Y1082" s="57" t="s">
        <v>7684</v>
      </c>
      <c r="Z1082" s="57"/>
      <c r="AA1082" s="58"/>
      <c r="AB1082" s="58"/>
      <c r="AC1082" s="58"/>
      <c r="AD1082" s="58"/>
      <c r="AE1082" s="58"/>
      <c r="AF1082" s="58"/>
      <c r="AG1082" s="58"/>
      <c r="AH1082" s="58"/>
      <c r="AI1082" s="58"/>
      <c r="AJ1082" s="58">
        <v>296400</v>
      </c>
      <c r="AK1082" s="58"/>
      <c r="AL1082" s="58"/>
      <c r="AM1082" s="58"/>
      <c r="AN1082" s="58"/>
      <c r="AO1082" s="58"/>
      <c r="AP1082" s="58"/>
      <c r="AQ1082" s="58">
        <v>351000</v>
      </c>
      <c r="AR1082" s="59">
        <f t="shared" si="220"/>
        <v>2</v>
      </c>
      <c r="AS1082" s="59">
        <f t="shared" si="221"/>
        <v>647400</v>
      </c>
      <c r="AT1082" s="58">
        <f t="shared" si="225"/>
        <v>323700</v>
      </c>
      <c r="AU1082" s="58">
        <f t="shared" si="223"/>
        <v>296400</v>
      </c>
      <c r="AV1082" s="59">
        <f t="shared" si="224"/>
        <v>43200</v>
      </c>
      <c r="AW1082" s="59">
        <f t="shared" si="229"/>
        <v>15900</v>
      </c>
      <c r="AX1082" s="60">
        <f t="shared" si="222"/>
        <v>0.15401069518716581</v>
      </c>
      <c r="AY1082" s="58"/>
    </row>
    <row r="1083" spans="1:51" ht="47.25" x14ac:dyDescent="0.25">
      <c r="A1083" s="45">
        <v>713</v>
      </c>
      <c r="B1083" s="46" t="s">
        <v>2631</v>
      </c>
      <c r="C1083" s="47" t="s">
        <v>2629</v>
      </c>
      <c r="D1083" s="47" t="s">
        <v>467</v>
      </c>
      <c r="E1083" s="48" t="s">
        <v>2632</v>
      </c>
      <c r="F1083" s="49" t="s">
        <v>2633</v>
      </c>
      <c r="G1083" s="49" t="s">
        <v>2633</v>
      </c>
      <c r="H1083" s="50" t="s">
        <v>2633</v>
      </c>
      <c r="I1083" s="46" t="s">
        <v>499</v>
      </c>
      <c r="J1083" s="46">
        <v>90</v>
      </c>
      <c r="K1083" s="49">
        <v>90</v>
      </c>
      <c r="L1083" s="49" t="s">
        <v>2630</v>
      </c>
      <c r="M1083" s="51">
        <v>119000</v>
      </c>
      <c r="N1083" s="51">
        <f t="shared" si="226"/>
        <v>40000</v>
      </c>
      <c r="O1083" s="51">
        <v>40695.652173913099</v>
      </c>
      <c r="P1083" s="51">
        <v>159000</v>
      </c>
      <c r="Q1083" s="51">
        <f t="shared" si="227"/>
        <v>52904.347826087032</v>
      </c>
      <c r="R1083" s="52">
        <f t="shared" si="228"/>
        <v>171904.34782608703</v>
      </c>
      <c r="S1083" s="53">
        <v>171900</v>
      </c>
      <c r="T1083" s="54">
        <v>0</v>
      </c>
      <c r="U1083" s="55" t="s">
        <v>471</v>
      </c>
      <c r="V1083" s="55" t="s">
        <v>1197</v>
      </c>
      <c r="W1083" s="55" t="s">
        <v>173</v>
      </c>
      <c r="X1083" s="56">
        <v>43294</v>
      </c>
      <c r="Y1083" s="57" t="s">
        <v>7684</v>
      </c>
      <c r="Z1083" s="57"/>
      <c r="AA1083" s="58"/>
      <c r="AB1083" s="58"/>
      <c r="AC1083" s="58"/>
      <c r="AD1083" s="58"/>
      <c r="AE1083" s="58"/>
      <c r="AF1083" s="58"/>
      <c r="AG1083" s="58"/>
      <c r="AH1083" s="58"/>
      <c r="AI1083" s="58"/>
      <c r="AJ1083" s="58">
        <v>223000</v>
      </c>
      <c r="AK1083" s="58"/>
      <c r="AL1083" s="58"/>
      <c r="AM1083" s="58"/>
      <c r="AN1083" s="58"/>
      <c r="AO1083" s="58"/>
      <c r="AP1083" s="58"/>
      <c r="AQ1083" s="58">
        <v>269000</v>
      </c>
      <c r="AR1083" s="59">
        <f t="shared" si="220"/>
        <v>2</v>
      </c>
      <c r="AS1083" s="59">
        <f t="shared" si="221"/>
        <v>492000</v>
      </c>
      <c r="AT1083" s="58">
        <f t="shared" si="225"/>
        <v>246000</v>
      </c>
      <c r="AU1083" s="58">
        <f t="shared" si="223"/>
        <v>223000</v>
      </c>
      <c r="AV1083" s="59">
        <f t="shared" si="224"/>
        <v>74100</v>
      </c>
      <c r="AW1083" s="59">
        <f t="shared" si="229"/>
        <v>51100</v>
      </c>
      <c r="AX1083" s="60">
        <f t="shared" si="222"/>
        <v>0.43106457242582907</v>
      </c>
      <c r="AY1083" s="58"/>
    </row>
    <row r="1084" spans="1:51" ht="47.25" x14ac:dyDescent="0.25">
      <c r="A1084" s="45">
        <v>714</v>
      </c>
      <c r="B1084" s="46" t="s">
        <v>2634</v>
      </c>
      <c r="C1084" s="47" t="s">
        <v>2629</v>
      </c>
      <c r="D1084" s="47" t="s">
        <v>495</v>
      </c>
      <c r="E1084" s="48" t="s">
        <v>2635</v>
      </c>
      <c r="F1084" s="49" t="s">
        <v>2636</v>
      </c>
      <c r="G1084" s="49" t="s">
        <v>2636</v>
      </c>
      <c r="H1084" s="50" t="s">
        <v>2637</v>
      </c>
      <c r="I1084" s="46" t="s">
        <v>439</v>
      </c>
      <c r="J1084" s="46">
        <v>90</v>
      </c>
      <c r="K1084" s="49">
        <v>90</v>
      </c>
      <c r="L1084" s="49" t="s">
        <v>2630</v>
      </c>
      <c r="M1084" s="51">
        <v>119000</v>
      </c>
      <c r="N1084" s="51">
        <f t="shared" si="226"/>
        <v>40000</v>
      </c>
      <c r="O1084" s="51">
        <v>40695.652173913099</v>
      </c>
      <c r="P1084" s="51">
        <v>159000</v>
      </c>
      <c r="Q1084" s="51">
        <f t="shared" si="227"/>
        <v>52904.347826087032</v>
      </c>
      <c r="R1084" s="52">
        <f t="shared" si="228"/>
        <v>171904.34782608703</v>
      </c>
      <c r="S1084" s="53">
        <v>171900</v>
      </c>
      <c r="T1084" s="54">
        <v>0</v>
      </c>
      <c r="U1084" s="55" t="s">
        <v>471</v>
      </c>
      <c r="V1084" s="55" t="s">
        <v>1197</v>
      </c>
      <c r="W1084" s="55" t="s">
        <v>173</v>
      </c>
      <c r="X1084" s="56">
        <v>43294</v>
      </c>
      <c r="Y1084" s="57" t="s">
        <v>7684</v>
      </c>
      <c r="Z1084" s="57"/>
      <c r="AA1084" s="58"/>
      <c r="AB1084" s="58"/>
      <c r="AC1084" s="58"/>
      <c r="AD1084" s="58"/>
      <c r="AE1084" s="58"/>
      <c r="AF1084" s="58"/>
      <c r="AG1084" s="58"/>
      <c r="AH1084" s="58"/>
      <c r="AI1084" s="58"/>
      <c r="AJ1084" s="58">
        <v>223000</v>
      </c>
      <c r="AK1084" s="58"/>
      <c r="AL1084" s="58"/>
      <c r="AM1084" s="58"/>
      <c r="AN1084" s="58"/>
      <c r="AO1084" s="58"/>
      <c r="AP1084" s="58"/>
      <c r="AQ1084" s="58">
        <v>269000</v>
      </c>
      <c r="AR1084" s="59">
        <f t="shared" si="220"/>
        <v>2</v>
      </c>
      <c r="AS1084" s="59">
        <f t="shared" si="221"/>
        <v>492000</v>
      </c>
      <c r="AT1084" s="58">
        <f t="shared" si="225"/>
        <v>246000</v>
      </c>
      <c r="AU1084" s="58">
        <f t="shared" si="223"/>
        <v>223000</v>
      </c>
      <c r="AV1084" s="59">
        <f t="shared" si="224"/>
        <v>74100</v>
      </c>
      <c r="AW1084" s="59">
        <f t="shared" si="229"/>
        <v>51100</v>
      </c>
      <c r="AX1084" s="60">
        <f t="shared" si="222"/>
        <v>0.43106457242582907</v>
      </c>
      <c r="AY1084" s="58"/>
    </row>
    <row r="1085" spans="1:51" ht="63" x14ac:dyDescent="0.25">
      <c r="A1085" s="45">
        <v>715</v>
      </c>
      <c r="B1085" s="46" t="s">
        <v>2641</v>
      </c>
      <c r="C1085" s="47" t="s">
        <v>2638</v>
      </c>
      <c r="D1085" s="47" t="s">
        <v>467</v>
      </c>
      <c r="E1085" s="48" t="s">
        <v>2642</v>
      </c>
      <c r="F1085" s="49" t="s">
        <v>2643</v>
      </c>
      <c r="G1085" s="49" t="s">
        <v>2643</v>
      </c>
      <c r="H1085" s="50" t="s">
        <v>2643</v>
      </c>
      <c r="I1085" s="46" t="s">
        <v>499</v>
      </c>
      <c r="J1085" s="46">
        <v>91</v>
      </c>
      <c r="K1085" s="49">
        <v>91</v>
      </c>
      <c r="L1085" s="49" t="s">
        <v>2639</v>
      </c>
      <c r="M1085" s="51">
        <v>675000</v>
      </c>
      <c r="N1085" s="51">
        <f t="shared" si="226"/>
        <v>68000</v>
      </c>
      <c r="O1085" s="51">
        <v>68869.565217391297</v>
      </c>
      <c r="P1085" s="51">
        <v>743000</v>
      </c>
      <c r="Q1085" s="51">
        <f t="shared" si="227"/>
        <v>89530.434782608689</v>
      </c>
      <c r="R1085" s="52">
        <f t="shared" si="228"/>
        <v>764530.43478260865</v>
      </c>
      <c r="S1085" s="53">
        <v>764500</v>
      </c>
      <c r="T1085" s="54">
        <v>0</v>
      </c>
      <c r="U1085" s="55" t="s">
        <v>471</v>
      </c>
      <c r="V1085" s="55" t="s">
        <v>1197</v>
      </c>
      <c r="W1085" s="55" t="s">
        <v>173</v>
      </c>
      <c r="X1085" s="56">
        <v>43294</v>
      </c>
      <c r="Y1085" s="57" t="s">
        <v>7684</v>
      </c>
      <c r="Z1085" s="57"/>
      <c r="AA1085" s="58"/>
      <c r="AB1085" s="58"/>
      <c r="AC1085" s="58"/>
      <c r="AD1085" s="58"/>
      <c r="AE1085" s="58"/>
      <c r="AF1085" s="58"/>
      <c r="AG1085" s="58"/>
      <c r="AH1085" s="58"/>
      <c r="AI1085" s="58"/>
      <c r="AJ1085" s="58"/>
      <c r="AK1085" s="58"/>
      <c r="AL1085" s="58"/>
      <c r="AM1085" s="58"/>
      <c r="AN1085" s="58"/>
      <c r="AO1085" s="58"/>
      <c r="AP1085" s="58"/>
      <c r="AQ1085" s="58">
        <v>1036000</v>
      </c>
      <c r="AR1085" s="59">
        <f t="shared" si="220"/>
        <v>1</v>
      </c>
      <c r="AS1085" s="59">
        <f t="shared" si="221"/>
        <v>1036000</v>
      </c>
      <c r="AT1085" s="58">
        <f t="shared" si="225"/>
        <v>1036000</v>
      </c>
      <c r="AU1085" s="58">
        <f t="shared" si="223"/>
        <v>1036000</v>
      </c>
      <c r="AV1085" s="59">
        <f t="shared" si="224"/>
        <v>271500</v>
      </c>
      <c r="AW1085" s="59">
        <f t="shared" si="229"/>
        <v>271500</v>
      </c>
      <c r="AX1085" s="60">
        <f t="shared" si="222"/>
        <v>0.35513407455853496</v>
      </c>
      <c r="AY1085" s="58"/>
    </row>
    <row r="1086" spans="1:51" ht="63" x14ac:dyDescent="0.25">
      <c r="A1086" s="45">
        <v>716</v>
      </c>
      <c r="B1086" s="46" t="s">
        <v>2644</v>
      </c>
      <c r="C1086" s="47" t="s">
        <v>2638</v>
      </c>
      <c r="D1086" s="47" t="s">
        <v>467</v>
      </c>
      <c r="E1086" s="48" t="s">
        <v>2645</v>
      </c>
      <c r="F1086" s="49" t="s">
        <v>2646</v>
      </c>
      <c r="G1086" s="49" t="s">
        <v>2646</v>
      </c>
      <c r="H1086" s="50" t="s">
        <v>2646</v>
      </c>
      <c r="I1086" s="46" t="s">
        <v>499</v>
      </c>
      <c r="J1086" s="46">
        <v>91</v>
      </c>
      <c r="K1086" s="49">
        <v>91</v>
      </c>
      <c r="L1086" s="49" t="s">
        <v>2639</v>
      </c>
      <c r="M1086" s="51">
        <v>675000</v>
      </c>
      <c r="N1086" s="51">
        <f t="shared" si="226"/>
        <v>68000</v>
      </c>
      <c r="O1086" s="51">
        <v>68869.565217391297</v>
      </c>
      <c r="P1086" s="51">
        <v>743000</v>
      </c>
      <c r="Q1086" s="51">
        <f t="shared" si="227"/>
        <v>89530.434782608689</v>
      </c>
      <c r="R1086" s="52">
        <f t="shared" si="228"/>
        <v>764530.43478260865</v>
      </c>
      <c r="S1086" s="53">
        <v>764500</v>
      </c>
      <c r="T1086" s="54">
        <v>0</v>
      </c>
      <c r="U1086" s="55" t="s">
        <v>471</v>
      </c>
      <c r="V1086" s="55" t="s">
        <v>1197</v>
      </c>
      <c r="W1086" s="55" t="s">
        <v>173</v>
      </c>
      <c r="X1086" s="56">
        <v>43294</v>
      </c>
      <c r="Y1086" s="57" t="s">
        <v>7684</v>
      </c>
      <c r="Z1086" s="57"/>
      <c r="AA1086" s="58"/>
      <c r="AB1086" s="58"/>
      <c r="AC1086" s="58"/>
      <c r="AD1086" s="58"/>
      <c r="AE1086" s="58"/>
      <c r="AF1086" s="58"/>
      <c r="AG1086" s="58"/>
      <c r="AH1086" s="58"/>
      <c r="AI1086" s="58"/>
      <c r="AJ1086" s="58"/>
      <c r="AK1086" s="58"/>
      <c r="AL1086" s="58"/>
      <c r="AM1086" s="58"/>
      <c r="AN1086" s="58"/>
      <c r="AO1086" s="58"/>
      <c r="AP1086" s="58"/>
      <c r="AQ1086" s="58">
        <v>1036000</v>
      </c>
      <c r="AR1086" s="59">
        <f t="shared" si="220"/>
        <v>1</v>
      </c>
      <c r="AS1086" s="59">
        <f t="shared" si="221"/>
        <v>1036000</v>
      </c>
      <c r="AT1086" s="58">
        <f t="shared" ref="AT1086:AT1092" si="230">ROUND(AS1086/AR1086,-2)</f>
        <v>1036000</v>
      </c>
      <c r="AU1086" s="58">
        <f t="shared" si="223"/>
        <v>1036000</v>
      </c>
      <c r="AV1086" s="59">
        <f t="shared" si="224"/>
        <v>271500</v>
      </c>
      <c r="AW1086" s="59">
        <f t="shared" si="229"/>
        <v>271500</v>
      </c>
      <c r="AX1086" s="60">
        <f t="shared" si="222"/>
        <v>0.35513407455853496</v>
      </c>
      <c r="AY1086" s="58"/>
    </row>
    <row r="1087" spans="1:51" ht="47.25" x14ac:dyDescent="0.25">
      <c r="A1087" s="45">
        <v>722</v>
      </c>
      <c r="B1087" s="46" t="s">
        <v>2668</v>
      </c>
      <c r="C1087" s="47" t="s">
        <v>2665</v>
      </c>
      <c r="D1087" s="47" t="s">
        <v>2614</v>
      </c>
      <c r="E1087" s="48" t="s">
        <v>2669</v>
      </c>
      <c r="F1087" s="49" t="s">
        <v>2670</v>
      </c>
      <c r="G1087" s="49" t="s">
        <v>2670</v>
      </c>
      <c r="H1087" s="50" t="s">
        <v>2670</v>
      </c>
      <c r="I1087" s="46" t="s">
        <v>439</v>
      </c>
      <c r="J1087" s="46">
        <v>95</v>
      </c>
      <c r="K1087" s="49">
        <v>95</v>
      </c>
      <c r="L1087" s="49" t="s">
        <v>2666</v>
      </c>
      <c r="M1087" s="51">
        <v>95000</v>
      </c>
      <c r="N1087" s="51">
        <f t="shared" si="226"/>
        <v>40000</v>
      </c>
      <c r="O1087" s="51">
        <v>40695.652173913099</v>
      </c>
      <c r="P1087" s="51">
        <v>135000</v>
      </c>
      <c r="Q1087" s="51">
        <f t="shared" si="227"/>
        <v>52904.347826087032</v>
      </c>
      <c r="R1087" s="52">
        <f t="shared" si="228"/>
        <v>147904.34782608703</v>
      </c>
      <c r="S1087" s="53">
        <v>147900</v>
      </c>
      <c r="T1087" s="54">
        <v>0</v>
      </c>
      <c r="U1087" s="55" t="s">
        <v>471</v>
      </c>
      <c r="V1087" s="55" t="s">
        <v>1197</v>
      </c>
      <c r="W1087" s="55" t="s">
        <v>173</v>
      </c>
      <c r="X1087" s="56">
        <v>43294</v>
      </c>
      <c r="Y1087" s="57" t="s">
        <v>7684</v>
      </c>
      <c r="Z1087" s="57"/>
      <c r="AA1087" s="58"/>
      <c r="AB1087" s="58"/>
      <c r="AC1087" s="58"/>
      <c r="AD1087" s="58"/>
      <c r="AE1087" s="58"/>
      <c r="AF1087" s="58"/>
      <c r="AG1087" s="58"/>
      <c r="AH1087" s="58"/>
      <c r="AI1087" s="58"/>
      <c r="AJ1087" s="58">
        <v>189000</v>
      </c>
      <c r="AK1087" s="58"/>
      <c r="AL1087" s="58"/>
      <c r="AM1087" s="58"/>
      <c r="AN1087" s="58"/>
      <c r="AO1087" s="58"/>
      <c r="AP1087" s="58"/>
      <c r="AQ1087" s="58"/>
      <c r="AR1087" s="59">
        <f t="shared" si="220"/>
        <v>1</v>
      </c>
      <c r="AS1087" s="59">
        <f t="shared" si="221"/>
        <v>189000</v>
      </c>
      <c r="AT1087" s="58">
        <f t="shared" si="230"/>
        <v>189000</v>
      </c>
      <c r="AU1087" s="58">
        <f t="shared" si="223"/>
        <v>189000</v>
      </c>
      <c r="AV1087" s="59">
        <f t="shared" si="224"/>
        <v>41100</v>
      </c>
      <c r="AW1087" s="59">
        <f t="shared" si="229"/>
        <v>41100</v>
      </c>
      <c r="AX1087" s="60">
        <f t="shared" si="222"/>
        <v>0.27789046653144012</v>
      </c>
      <c r="AY1087" s="58"/>
    </row>
    <row r="1088" spans="1:51" ht="31.5" x14ac:dyDescent="0.25">
      <c r="A1088" s="45">
        <v>736</v>
      </c>
      <c r="B1088" s="46" t="s">
        <v>2721</v>
      </c>
      <c r="C1088" s="47" t="s">
        <v>2722</v>
      </c>
      <c r="D1088" s="47" t="s">
        <v>495</v>
      </c>
      <c r="E1088" s="48" t="s">
        <v>2723</v>
      </c>
      <c r="F1088" s="49" t="s">
        <v>2724</v>
      </c>
      <c r="G1088" s="49" t="s">
        <v>2724</v>
      </c>
      <c r="H1088" s="50" t="s">
        <v>2725</v>
      </c>
      <c r="I1088" s="46" t="s">
        <v>21</v>
      </c>
      <c r="J1088" s="46">
        <v>128</v>
      </c>
      <c r="K1088" s="49">
        <v>128</v>
      </c>
      <c r="L1088" s="49" t="s">
        <v>2726</v>
      </c>
      <c r="M1088" s="51">
        <v>4886000</v>
      </c>
      <c r="N1088" s="51">
        <f t="shared" si="226"/>
        <v>150000</v>
      </c>
      <c r="O1088" s="51">
        <v>150260.869565217</v>
      </c>
      <c r="P1088" s="51">
        <v>5036000</v>
      </c>
      <c r="Q1088" s="51">
        <f t="shared" si="227"/>
        <v>195339.1304347821</v>
      </c>
      <c r="R1088" s="52">
        <f t="shared" si="228"/>
        <v>5081339.1304347822</v>
      </c>
      <c r="S1088" s="53">
        <v>5081300</v>
      </c>
      <c r="T1088" s="54">
        <v>0</v>
      </c>
      <c r="U1088" s="55" t="s">
        <v>471</v>
      </c>
      <c r="V1088" s="55" t="s">
        <v>1197</v>
      </c>
      <c r="W1088" s="55" t="s">
        <v>173</v>
      </c>
      <c r="X1088" s="56">
        <v>43294</v>
      </c>
      <c r="Y1088" s="57" t="s">
        <v>7684</v>
      </c>
      <c r="Z1088" s="57"/>
      <c r="AA1088" s="58"/>
      <c r="AB1088" s="58"/>
      <c r="AC1088" s="58"/>
      <c r="AD1088" s="58"/>
      <c r="AE1088" s="58"/>
      <c r="AF1088" s="58"/>
      <c r="AG1088" s="58"/>
      <c r="AH1088" s="58"/>
      <c r="AI1088" s="58"/>
      <c r="AJ1088" s="58"/>
      <c r="AK1088" s="58"/>
      <c r="AL1088" s="58"/>
      <c r="AM1088" s="58"/>
      <c r="AN1088" s="58"/>
      <c r="AO1088" s="58"/>
      <c r="AP1088" s="58"/>
      <c r="AQ1088" s="58">
        <v>7473000</v>
      </c>
      <c r="AR1088" s="59">
        <f t="shared" si="220"/>
        <v>1</v>
      </c>
      <c r="AS1088" s="59">
        <f t="shared" si="221"/>
        <v>7473000</v>
      </c>
      <c r="AT1088" s="58">
        <f t="shared" si="230"/>
        <v>7473000</v>
      </c>
      <c r="AU1088" s="58">
        <f t="shared" si="223"/>
        <v>7473000</v>
      </c>
      <c r="AV1088" s="59">
        <f t="shared" si="224"/>
        <v>2391700</v>
      </c>
      <c r="AW1088" s="59">
        <f t="shared" si="229"/>
        <v>2391700</v>
      </c>
      <c r="AX1088" s="60">
        <f t="shared" si="222"/>
        <v>0.47068663530986155</v>
      </c>
      <c r="AY1088" s="58"/>
    </row>
    <row r="1089" spans="1:51" ht="31.5" x14ac:dyDescent="0.25">
      <c r="A1089" s="45">
        <v>740</v>
      </c>
      <c r="B1089" s="46" t="s">
        <v>2743</v>
      </c>
      <c r="C1089" s="47" t="s">
        <v>2734</v>
      </c>
      <c r="D1089" s="47" t="s">
        <v>495</v>
      </c>
      <c r="E1089" s="48" t="s">
        <v>2744</v>
      </c>
      <c r="F1089" s="49" t="s">
        <v>2745</v>
      </c>
      <c r="G1089" s="49" t="s">
        <v>2746</v>
      </c>
      <c r="H1089" s="50" t="s">
        <v>2745</v>
      </c>
      <c r="I1089" s="46" t="s">
        <v>499</v>
      </c>
      <c r="J1089" s="46">
        <v>131</v>
      </c>
      <c r="K1089" s="49">
        <v>131</v>
      </c>
      <c r="L1089" s="49" t="s">
        <v>2738</v>
      </c>
      <c r="M1089" s="51">
        <v>1680000</v>
      </c>
      <c r="N1089" s="51">
        <f t="shared" si="226"/>
        <v>98000</v>
      </c>
      <c r="O1089" s="51">
        <v>98608.695652173905</v>
      </c>
      <c r="P1089" s="51">
        <v>1778000</v>
      </c>
      <c r="Q1089" s="51">
        <f t="shared" si="227"/>
        <v>128191.30434782608</v>
      </c>
      <c r="R1089" s="52">
        <f t="shared" si="228"/>
        <v>1808191.3043478262</v>
      </c>
      <c r="S1089" s="53">
        <v>1808100</v>
      </c>
      <c r="T1089" s="54">
        <v>0</v>
      </c>
      <c r="U1089" s="55" t="s">
        <v>471</v>
      </c>
      <c r="V1089" s="55" t="s">
        <v>1197</v>
      </c>
      <c r="W1089" s="55" t="s">
        <v>173</v>
      </c>
      <c r="X1089" s="56">
        <v>43294</v>
      </c>
      <c r="Y1089" s="57" t="s">
        <v>7684</v>
      </c>
      <c r="Z1089" s="57"/>
      <c r="AA1089" s="58"/>
      <c r="AB1089" s="58"/>
      <c r="AC1089" s="58"/>
      <c r="AD1089" s="58"/>
      <c r="AE1089" s="58"/>
      <c r="AF1089" s="58"/>
      <c r="AG1089" s="58"/>
      <c r="AH1089" s="58"/>
      <c r="AI1089" s="58"/>
      <c r="AJ1089" s="58"/>
      <c r="AK1089" s="58"/>
      <c r="AL1089" s="58"/>
      <c r="AM1089" s="58"/>
      <c r="AN1089" s="58"/>
      <c r="AO1089" s="58"/>
      <c r="AP1089" s="58"/>
      <c r="AQ1089" s="58">
        <v>2615000</v>
      </c>
      <c r="AR1089" s="59">
        <f t="shared" si="220"/>
        <v>1</v>
      </c>
      <c r="AS1089" s="59">
        <f t="shared" si="221"/>
        <v>2615000</v>
      </c>
      <c r="AT1089" s="58">
        <f t="shared" si="230"/>
        <v>2615000</v>
      </c>
      <c r="AU1089" s="58">
        <f t="shared" si="223"/>
        <v>2615000</v>
      </c>
      <c r="AV1089" s="59">
        <f t="shared" si="224"/>
        <v>806900</v>
      </c>
      <c r="AW1089" s="59">
        <f t="shared" si="229"/>
        <v>806900</v>
      </c>
      <c r="AX1089" s="60">
        <f t="shared" si="222"/>
        <v>0.44626956473646362</v>
      </c>
      <c r="AY1089" s="58"/>
    </row>
    <row r="1090" spans="1:51" ht="31.5" x14ac:dyDescent="0.25">
      <c r="A1090" s="45">
        <v>746</v>
      </c>
      <c r="B1090" s="46" t="s">
        <v>2765</v>
      </c>
      <c r="C1090" s="47" t="s">
        <v>2758</v>
      </c>
      <c r="D1090" s="47" t="s">
        <v>495</v>
      </c>
      <c r="E1090" s="48" t="s">
        <v>2748</v>
      </c>
      <c r="F1090" s="49" t="s">
        <v>2749</v>
      </c>
      <c r="G1090" s="49" t="s">
        <v>2766</v>
      </c>
      <c r="H1090" s="50" t="s">
        <v>2749</v>
      </c>
      <c r="I1090" s="46" t="s">
        <v>499</v>
      </c>
      <c r="J1090" s="46">
        <v>134</v>
      </c>
      <c r="K1090" s="49">
        <v>134</v>
      </c>
      <c r="L1090" s="49" t="s">
        <v>2760</v>
      </c>
      <c r="M1090" s="51">
        <v>684000</v>
      </c>
      <c r="N1090" s="51">
        <f t="shared" si="226"/>
        <v>84000</v>
      </c>
      <c r="O1090" s="51">
        <v>84521.739130434798</v>
      </c>
      <c r="P1090" s="51">
        <v>768000</v>
      </c>
      <c r="Q1090" s="51">
        <f t="shared" si="227"/>
        <v>109878.26086956525</v>
      </c>
      <c r="R1090" s="52">
        <f t="shared" si="228"/>
        <v>793878.26086956519</v>
      </c>
      <c r="S1090" s="53">
        <v>793800</v>
      </c>
      <c r="T1090" s="54">
        <v>0</v>
      </c>
      <c r="U1090" s="55" t="s">
        <v>471</v>
      </c>
      <c r="V1090" s="55" t="s">
        <v>1197</v>
      </c>
      <c r="W1090" s="55" t="s">
        <v>173</v>
      </c>
      <c r="X1090" s="56">
        <v>43294</v>
      </c>
      <c r="Y1090" s="57" t="s">
        <v>7684</v>
      </c>
      <c r="Z1090" s="57"/>
      <c r="AA1090" s="58"/>
      <c r="AB1090" s="58"/>
      <c r="AC1090" s="58"/>
      <c r="AD1090" s="58"/>
      <c r="AE1090" s="58"/>
      <c r="AF1090" s="58"/>
      <c r="AG1090" s="58"/>
      <c r="AH1090" s="58"/>
      <c r="AI1090" s="58"/>
      <c r="AJ1090" s="58"/>
      <c r="AK1090" s="58"/>
      <c r="AL1090" s="58"/>
      <c r="AM1090" s="58"/>
      <c r="AN1090" s="58"/>
      <c r="AO1090" s="58"/>
      <c r="AP1090" s="58"/>
      <c r="AQ1090" s="58">
        <v>1715000</v>
      </c>
      <c r="AR1090" s="59">
        <f t="shared" si="220"/>
        <v>1</v>
      </c>
      <c r="AS1090" s="59">
        <f t="shared" si="221"/>
        <v>1715000</v>
      </c>
      <c r="AT1090" s="58">
        <f t="shared" si="230"/>
        <v>1715000</v>
      </c>
      <c r="AU1090" s="58">
        <f t="shared" si="223"/>
        <v>1715000</v>
      </c>
      <c r="AV1090" s="59">
        <f t="shared" si="224"/>
        <v>921200</v>
      </c>
      <c r="AW1090" s="59">
        <f t="shared" si="229"/>
        <v>921200</v>
      </c>
      <c r="AX1090" s="60">
        <f t="shared" si="222"/>
        <v>1.1604938271604937</v>
      </c>
      <c r="AY1090" s="58"/>
    </row>
    <row r="1091" spans="1:51" ht="31.5" x14ac:dyDescent="0.25">
      <c r="A1091" s="45">
        <v>750</v>
      </c>
      <c r="B1091" s="46" t="s">
        <v>2777</v>
      </c>
      <c r="C1091" s="47" t="s">
        <v>2773</v>
      </c>
      <c r="D1091" s="47" t="s">
        <v>495</v>
      </c>
      <c r="E1091" s="48" t="s">
        <v>2762</v>
      </c>
      <c r="F1091" s="49" t="s">
        <v>2747</v>
      </c>
      <c r="G1091" s="49" t="s">
        <v>2778</v>
      </c>
      <c r="H1091" s="50" t="s">
        <v>2747</v>
      </c>
      <c r="I1091" s="46" t="s">
        <v>499</v>
      </c>
      <c r="J1091" s="46">
        <v>136</v>
      </c>
      <c r="K1091" s="49">
        <v>136</v>
      </c>
      <c r="L1091" s="49" t="s">
        <v>2774</v>
      </c>
      <c r="M1091" s="51">
        <v>2420000</v>
      </c>
      <c r="N1091" s="51">
        <f t="shared" si="226"/>
        <v>198000</v>
      </c>
      <c r="O1091" s="51">
        <v>198782.60869565199</v>
      </c>
      <c r="P1091" s="51">
        <v>2618000</v>
      </c>
      <c r="Q1091" s="51">
        <f t="shared" si="227"/>
        <v>258417.39130434758</v>
      </c>
      <c r="R1091" s="52">
        <f t="shared" si="228"/>
        <v>2678417.3913043477</v>
      </c>
      <c r="S1091" s="53">
        <v>2678400</v>
      </c>
      <c r="T1091" s="54">
        <v>0</v>
      </c>
      <c r="U1091" s="55" t="s">
        <v>471</v>
      </c>
      <c r="V1091" s="55" t="s">
        <v>1197</v>
      </c>
      <c r="W1091" s="55" t="s">
        <v>173</v>
      </c>
      <c r="X1091" s="56">
        <v>43294</v>
      </c>
      <c r="Y1091" s="57" t="s">
        <v>7684</v>
      </c>
      <c r="Z1091" s="57"/>
      <c r="AA1091" s="58"/>
      <c r="AB1091" s="58"/>
      <c r="AC1091" s="58"/>
      <c r="AD1091" s="58"/>
      <c r="AE1091" s="58"/>
      <c r="AF1091" s="58"/>
      <c r="AG1091" s="58"/>
      <c r="AH1091" s="58"/>
      <c r="AI1091" s="58"/>
      <c r="AJ1091" s="58"/>
      <c r="AK1091" s="58"/>
      <c r="AL1091" s="58"/>
      <c r="AM1091" s="58"/>
      <c r="AN1091" s="58"/>
      <c r="AO1091" s="58"/>
      <c r="AP1091" s="58"/>
      <c r="AQ1091" s="58">
        <v>3821000</v>
      </c>
      <c r="AR1091" s="59">
        <f t="shared" si="220"/>
        <v>1</v>
      </c>
      <c r="AS1091" s="59">
        <f t="shared" si="221"/>
        <v>3821000</v>
      </c>
      <c r="AT1091" s="58">
        <f t="shared" si="230"/>
        <v>3821000</v>
      </c>
      <c r="AU1091" s="58">
        <f t="shared" si="223"/>
        <v>3821000</v>
      </c>
      <c r="AV1091" s="59">
        <f t="shared" si="224"/>
        <v>1142600</v>
      </c>
      <c r="AW1091" s="59">
        <f t="shared" si="229"/>
        <v>1142600</v>
      </c>
      <c r="AX1091" s="60">
        <f t="shared" si="222"/>
        <v>0.42659796893667856</v>
      </c>
      <c r="AY1091" s="58"/>
    </row>
    <row r="1092" spans="1:51" ht="31.5" x14ac:dyDescent="0.25">
      <c r="A1092" s="45">
        <v>751</v>
      </c>
      <c r="B1092" s="46" t="s">
        <v>2779</v>
      </c>
      <c r="C1092" s="47" t="s">
        <v>2780</v>
      </c>
      <c r="D1092" s="47" t="s">
        <v>495</v>
      </c>
      <c r="E1092" s="48" t="s">
        <v>2781</v>
      </c>
      <c r="F1092" s="49" t="s">
        <v>2782</v>
      </c>
      <c r="G1092" s="49" t="s">
        <v>2782</v>
      </c>
      <c r="H1092" s="50" t="s">
        <v>2782</v>
      </c>
      <c r="I1092" s="46" t="s">
        <v>499</v>
      </c>
      <c r="J1092" s="46">
        <v>138</v>
      </c>
      <c r="K1092" s="49">
        <v>138</v>
      </c>
      <c r="L1092" s="49" t="s">
        <v>2783</v>
      </c>
      <c r="M1092" s="51">
        <v>329000</v>
      </c>
      <c r="N1092" s="51">
        <f t="shared" si="226"/>
        <v>126000</v>
      </c>
      <c r="O1092" s="51">
        <v>126782.608695652</v>
      </c>
      <c r="P1092" s="51">
        <v>455000</v>
      </c>
      <c r="Q1092" s="51">
        <f t="shared" si="227"/>
        <v>164817.39130434761</v>
      </c>
      <c r="R1092" s="52">
        <f t="shared" si="228"/>
        <v>493817.39130434761</v>
      </c>
      <c r="S1092" s="53">
        <v>493800</v>
      </c>
      <c r="T1092" s="54">
        <v>0</v>
      </c>
      <c r="U1092" s="55" t="s">
        <v>471</v>
      </c>
      <c r="V1092" s="55" t="s">
        <v>1197</v>
      </c>
      <c r="W1092" s="55" t="s">
        <v>173</v>
      </c>
      <c r="X1092" s="56">
        <v>43294</v>
      </c>
      <c r="Y1092" s="57" t="s">
        <v>7684</v>
      </c>
      <c r="Z1092" s="57"/>
      <c r="AA1092" s="58"/>
      <c r="AB1092" s="58"/>
      <c r="AC1092" s="58"/>
      <c r="AD1092" s="58"/>
      <c r="AE1092" s="58"/>
      <c r="AF1092" s="58"/>
      <c r="AG1092" s="58">
        <v>670000</v>
      </c>
      <c r="AH1092" s="58"/>
      <c r="AI1092" s="58"/>
      <c r="AJ1092" s="58"/>
      <c r="AK1092" s="58"/>
      <c r="AL1092" s="58"/>
      <c r="AM1092" s="58"/>
      <c r="AN1092" s="58"/>
      <c r="AO1092" s="58"/>
      <c r="AP1092" s="58"/>
      <c r="AQ1092" s="58">
        <v>1000000</v>
      </c>
      <c r="AR1092" s="59">
        <f t="shared" ref="AR1092:AR1155" si="231">COUNT(AA1092:AQ1092)</f>
        <v>2</v>
      </c>
      <c r="AS1092" s="59">
        <f t="shared" ref="AS1092:AS1155" si="232">SUM(AA1092:AQ1092)</f>
        <v>1670000</v>
      </c>
      <c r="AT1092" s="58">
        <f t="shared" si="230"/>
        <v>835000</v>
      </c>
      <c r="AU1092" s="58">
        <f t="shared" si="223"/>
        <v>670000</v>
      </c>
      <c r="AV1092" s="59">
        <f t="shared" si="224"/>
        <v>341200</v>
      </c>
      <c r="AW1092" s="59">
        <f t="shared" si="229"/>
        <v>176200</v>
      </c>
      <c r="AX1092" s="60">
        <f t="shared" ref="AX1092:AX1155" si="233">AT1092/S1092-100%</f>
        <v>0.69096800324017815</v>
      </c>
      <c r="AY1092" s="58"/>
    </row>
    <row r="1093" spans="1:51" ht="31.5" x14ac:dyDescent="0.25">
      <c r="A1093" s="45">
        <v>752</v>
      </c>
      <c r="B1093" s="46" t="s">
        <v>2785</v>
      </c>
      <c r="C1093" s="47" t="s">
        <v>2780</v>
      </c>
      <c r="D1093" s="47" t="s">
        <v>496</v>
      </c>
      <c r="E1093" s="48" t="s">
        <v>2786</v>
      </c>
      <c r="F1093" s="49" t="s">
        <v>2787</v>
      </c>
      <c r="G1093" s="49" t="s">
        <v>2788</v>
      </c>
      <c r="H1093" s="50" t="s">
        <v>2787</v>
      </c>
      <c r="I1093" s="46" t="s">
        <v>499</v>
      </c>
      <c r="J1093" s="46">
        <v>138</v>
      </c>
      <c r="K1093" s="49">
        <v>138</v>
      </c>
      <c r="L1093" s="49" t="s">
        <v>2783</v>
      </c>
      <c r="M1093" s="51">
        <v>329000</v>
      </c>
      <c r="N1093" s="51">
        <f t="shared" si="226"/>
        <v>126000</v>
      </c>
      <c r="O1093" s="51">
        <v>126782.608695652</v>
      </c>
      <c r="P1093" s="51">
        <v>455000</v>
      </c>
      <c r="Q1093" s="51">
        <f t="shared" si="227"/>
        <v>164817.39130434761</v>
      </c>
      <c r="R1093" s="52">
        <f t="shared" si="228"/>
        <v>493817.39130434761</v>
      </c>
      <c r="S1093" s="53">
        <v>493800</v>
      </c>
      <c r="T1093" s="54">
        <v>0</v>
      </c>
      <c r="U1093" s="55" t="s">
        <v>471</v>
      </c>
      <c r="V1093" s="55" t="s">
        <v>1197</v>
      </c>
      <c r="W1093" s="55" t="s">
        <v>173</v>
      </c>
      <c r="X1093" s="56">
        <v>43294</v>
      </c>
      <c r="Y1093" s="57" t="s">
        <v>7684</v>
      </c>
      <c r="Z1093" s="57"/>
      <c r="AA1093" s="58"/>
      <c r="AB1093" s="58"/>
      <c r="AC1093" s="58"/>
      <c r="AD1093" s="58"/>
      <c r="AE1093" s="58"/>
      <c r="AF1093" s="58"/>
      <c r="AG1093" s="58"/>
      <c r="AH1093" s="58"/>
      <c r="AI1093" s="58"/>
      <c r="AJ1093" s="58"/>
      <c r="AK1093" s="58"/>
      <c r="AL1093" s="58"/>
      <c r="AM1093" s="58"/>
      <c r="AN1093" s="58"/>
      <c r="AO1093" s="58"/>
      <c r="AP1093" s="58"/>
      <c r="AQ1093" s="58"/>
      <c r="AR1093" s="59">
        <f t="shared" si="231"/>
        <v>0</v>
      </c>
      <c r="AS1093" s="59">
        <f t="shared" si="232"/>
        <v>0</v>
      </c>
      <c r="AT1093" s="58"/>
      <c r="AU1093" s="58">
        <f t="shared" si="223"/>
        <v>0</v>
      </c>
      <c r="AV1093" s="59">
        <f t="shared" si="224"/>
        <v>-493800</v>
      </c>
      <c r="AW1093" s="59">
        <f t="shared" si="229"/>
        <v>-493800</v>
      </c>
      <c r="AX1093" s="60">
        <f t="shared" si="233"/>
        <v>-1</v>
      </c>
      <c r="AY1093" s="58"/>
    </row>
    <row r="1094" spans="1:51" ht="31.5" x14ac:dyDescent="0.25">
      <c r="A1094" s="45">
        <v>759</v>
      </c>
      <c r="B1094" s="46" t="s">
        <v>2810</v>
      </c>
      <c r="C1094" s="47" t="s">
        <v>2811</v>
      </c>
      <c r="D1094" s="47" t="s">
        <v>495</v>
      </c>
      <c r="E1094" s="48" t="s">
        <v>2812</v>
      </c>
      <c r="F1094" s="49" t="s">
        <v>2813</v>
      </c>
      <c r="G1094" s="49" t="s">
        <v>2813</v>
      </c>
      <c r="H1094" s="50" t="s">
        <v>2813</v>
      </c>
      <c r="I1094" s="46" t="s">
        <v>439</v>
      </c>
      <c r="J1094" s="46">
        <v>141</v>
      </c>
      <c r="K1094" s="49">
        <v>141</v>
      </c>
      <c r="L1094" s="49" t="s">
        <v>2814</v>
      </c>
      <c r="M1094" s="51">
        <v>304000</v>
      </c>
      <c r="N1094" s="51">
        <f t="shared" si="226"/>
        <v>126000</v>
      </c>
      <c r="O1094" s="51">
        <v>126782.608695652</v>
      </c>
      <c r="P1094" s="51">
        <v>430000</v>
      </c>
      <c r="Q1094" s="51">
        <f t="shared" si="227"/>
        <v>164817.39130434761</v>
      </c>
      <c r="R1094" s="52">
        <f t="shared" si="228"/>
        <v>468817.39130434761</v>
      </c>
      <c r="S1094" s="53">
        <v>468800</v>
      </c>
      <c r="T1094" s="54">
        <v>0</v>
      </c>
      <c r="U1094" s="55" t="s">
        <v>471</v>
      </c>
      <c r="V1094" s="55" t="s">
        <v>1197</v>
      </c>
      <c r="W1094" s="55" t="s">
        <v>173</v>
      </c>
      <c r="X1094" s="56">
        <v>43294</v>
      </c>
      <c r="Y1094" s="57" t="s">
        <v>7684</v>
      </c>
      <c r="Z1094" s="57"/>
      <c r="AA1094" s="58"/>
      <c r="AB1094" s="58"/>
      <c r="AC1094" s="58"/>
      <c r="AD1094" s="58"/>
      <c r="AE1094" s="58"/>
      <c r="AF1094" s="58"/>
      <c r="AG1094" s="58"/>
      <c r="AH1094" s="58"/>
      <c r="AI1094" s="58"/>
      <c r="AJ1094" s="58"/>
      <c r="AK1094" s="58"/>
      <c r="AL1094" s="58"/>
      <c r="AM1094" s="58"/>
      <c r="AN1094" s="58"/>
      <c r="AO1094" s="58"/>
      <c r="AP1094" s="58"/>
      <c r="AQ1094" s="58">
        <v>578000</v>
      </c>
      <c r="AR1094" s="59">
        <f t="shared" si="231"/>
        <v>1</v>
      </c>
      <c r="AS1094" s="59">
        <f t="shared" si="232"/>
        <v>578000</v>
      </c>
      <c r="AT1094" s="58">
        <f t="shared" ref="AT1094:AT1109" si="234">ROUND(AS1094/AR1094,-2)</f>
        <v>578000</v>
      </c>
      <c r="AU1094" s="58">
        <f t="shared" ref="AU1094:AU1157" si="235">MIN(AA1094:AQ1094)</f>
        <v>578000</v>
      </c>
      <c r="AV1094" s="59">
        <f t="shared" ref="AV1094:AV1157" si="236">AT1094-S1094</f>
        <v>109200</v>
      </c>
      <c r="AW1094" s="59">
        <f t="shared" si="229"/>
        <v>109200</v>
      </c>
      <c r="AX1094" s="60">
        <f t="shared" si="233"/>
        <v>0.23293515358361772</v>
      </c>
      <c r="AY1094" s="58"/>
    </row>
    <row r="1095" spans="1:51" ht="31.5" x14ac:dyDescent="0.25">
      <c r="A1095" s="45">
        <v>761</v>
      </c>
      <c r="B1095" s="46" t="s">
        <v>2818</v>
      </c>
      <c r="C1095" s="47" t="s">
        <v>2811</v>
      </c>
      <c r="D1095" s="47" t="s">
        <v>496</v>
      </c>
      <c r="E1095" s="48" t="s">
        <v>2819</v>
      </c>
      <c r="F1095" s="49" t="s">
        <v>2820</v>
      </c>
      <c r="G1095" s="49" t="s">
        <v>2820</v>
      </c>
      <c r="H1095" s="50" t="s">
        <v>2820</v>
      </c>
      <c r="I1095" s="46" t="s">
        <v>499</v>
      </c>
      <c r="J1095" s="46">
        <v>141</v>
      </c>
      <c r="K1095" s="49">
        <v>141</v>
      </c>
      <c r="L1095" s="49" t="s">
        <v>2814</v>
      </c>
      <c r="M1095" s="51">
        <v>304000</v>
      </c>
      <c r="N1095" s="51">
        <f t="shared" si="226"/>
        <v>126000</v>
      </c>
      <c r="O1095" s="51">
        <v>126782.608695652</v>
      </c>
      <c r="P1095" s="51">
        <v>430000</v>
      </c>
      <c r="Q1095" s="51">
        <f t="shared" si="227"/>
        <v>164817.39130434761</v>
      </c>
      <c r="R1095" s="52">
        <f t="shared" si="228"/>
        <v>468817.39130434761</v>
      </c>
      <c r="S1095" s="53">
        <v>468800</v>
      </c>
      <c r="T1095" s="54">
        <v>0</v>
      </c>
      <c r="U1095" s="55" t="s">
        <v>471</v>
      </c>
      <c r="V1095" s="55" t="s">
        <v>1197</v>
      </c>
      <c r="W1095" s="55" t="s">
        <v>29</v>
      </c>
      <c r="X1095" s="56">
        <v>43294</v>
      </c>
      <c r="Y1095" s="57" t="s">
        <v>7684</v>
      </c>
      <c r="Z1095" s="57"/>
      <c r="AA1095" s="58"/>
      <c r="AB1095" s="58"/>
      <c r="AC1095" s="58"/>
      <c r="AD1095" s="58"/>
      <c r="AE1095" s="58"/>
      <c r="AF1095" s="58"/>
      <c r="AG1095" s="58"/>
      <c r="AH1095" s="58"/>
      <c r="AI1095" s="58"/>
      <c r="AJ1095" s="58"/>
      <c r="AK1095" s="58"/>
      <c r="AL1095" s="58"/>
      <c r="AM1095" s="58"/>
      <c r="AN1095" s="58"/>
      <c r="AO1095" s="58"/>
      <c r="AP1095" s="58"/>
      <c r="AQ1095" s="58">
        <v>578000</v>
      </c>
      <c r="AR1095" s="59">
        <f t="shared" si="231"/>
        <v>1</v>
      </c>
      <c r="AS1095" s="59">
        <f t="shared" si="232"/>
        <v>578000</v>
      </c>
      <c r="AT1095" s="58">
        <f t="shared" si="234"/>
        <v>578000</v>
      </c>
      <c r="AU1095" s="58">
        <f t="shared" si="235"/>
        <v>578000</v>
      </c>
      <c r="AV1095" s="59">
        <f t="shared" si="236"/>
        <v>109200</v>
      </c>
      <c r="AW1095" s="59">
        <f t="shared" si="229"/>
        <v>109200</v>
      </c>
      <c r="AX1095" s="60">
        <f t="shared" si="233"/>
        <v>0.23293515358361772</v>
      </c>
      <c r="AY1095" s="58"/>
    </row>
    <row r="1096" spans="1:51" ht="31.5" x14ac:dyDescent="0.25">
      <c r="A1096" s="45">
        <v>762</v>
      </c>
      <c r="B1096" s="46" t="s">
        <v>2821</v>
      </c>
      <c r="C1096" s="47" t="s">
        <v>2811</v>
      </c>
      <c r="D1096" s="47" t="s">
        <v>2525</v>
      </c>
      <c r="E1096" s="48" t="s">
        <v>2822</v>
      </c>
      <c r="F1096" s="49" t="s">
        <v>2820</v>
      </c>
      <c r="G1096" s="49" t="s">
        <v>2820</v>
      </c>
      <c r="H1096" s="50" t="s">
        <v>2820</v>
      </c>
      <c r="I1096" s="46" t="s">
        <v>499</v>
      </c>
      <c r="J1096" s="46">
        <v>141</v>
      </c>
      <c r="K1096" s="49">
        <v>141</v>
      </c>
      <c r="L1096" s="49" t="s">
        <v>2814</v>
      </c>
      <c r="M1096" s="51">
        <v>304000</v>
      </c>
      <c r="N1096" s="51">
        <f t="shared" si="226"/>
        <v>126000</v>
      </c>
      <c r="O1096" s="51">
        <v>126782.608695652</v>
      </c>
      <c r="P1096" s="51">
        <v>430000</v>
      </c>
      <c r="Q1096" s="51">
        <f t="shared" si="227"/>
        <v>164817.39130434761</v>
      </c>
      <c r="R1096" s="52">
        <f t="shared" si="228"/>
        <v>468817.39130434761</v>
      </c>
      <c r="S1096" s="53">
        <v>468800</v>
      </c>
      <c r="T1096" s="54">
        <v>0</v>
      </c>
      <c r="U1096" s="55" t="s">
        <v>471</v>
      </c>
      <c r="V1096" s="55" t="s">
        <v>1197</v>
      </c>
      <c r="W1096" s="55" t="s">
        <v>173</v>
      </c>
      <c r="X1096" s="56">
        <v>43294</v>
      </c>
      <c r="Y1096" s="57" t="s">
        <v>7684</v>
      </c>
      <c r="Z1096" s="57"/>
      <c r="AA1096" s="58"/>
      <c r="AB1096" s="58"/>
      <c r="AC1096" s="58"/>
      <c r="AD1096" s="58"/>
      <c r="AE1096" s="58"/>
      <c r="AF1096" s="58"/>
      <c r="AG1096" s="58"/>
      <c r="AH1096" s="58"/>
      <c r="AI1096" s="58"/>
      <c r="AJ1096" s="58">
        <v>602000</v>
      </c>
      <c r="AK1096" s="58"/>
      <c r="AL1096" s="58"/>
      <c r="AM1096" s="58"/>
      <c r="AN1096" s="58"/>
      <c r="AO1096" s="58"/>
      <c r="AP1096" s="58"/>
      <c r="AQ1096" s="58">
        <v>578000</v>
      </c>
      <c r="AR1096" s="59">
        <f t="shared" si="231"/>
        <v>2</v>
      </c>
      <c r="AS1096" s="59">
        <f t="shared" si="232"/>
        <v>1180000</v>
      </c>
      <c r="AT1096" s="58">
        <f t="shared" si="234"/>
        <v>590000</v>
      </c>
      <c r="AU1096" s="58">
        <f t="shared" si="235"/>
        <v>578000</v>
      </c>
      <c r="AV1096" s="59">
        <f t="shared" si="236"/>
        <v>121200</v>
      </c>
      <c r="AW1096" s="59">
        <f t="shared" si="229"/>
        <v>109200</v>
      </c>
      <c r="AX1096" s="60">
        <f t="shared" si="233"/>
        <v>0.25853242320819114</v>
      </c>
      <c r="AY1096" s="58"/>
    </row>
    <row r="1097" spans="1:51" ht="31.5" x14ac:dyDescent="0.25">
      <c r="A1097" s="45">
        <v>763</v>
      </c>
      <c r="B1097" s="46" t="s">
        <v>2823</v>
      </c>
      <c r="C1097" s="47" t="s">
        <v>2811</v>
      </c>
      <c r="D1097" s="47" t="s">
        <v>496</v>
      </c>
      <c r="E1097" s="48" t="s">
        <v>2824</v>
      </c>
      <c r="F1097" s="49" t="s">
        <v>2825</v>
      </c>
      <c r="G1097" s="49" t="s">
        <v>2825</v>
      </c>
      <c r="H1097" s="50" t="s">
        <v>2825</v>
      </c>
      <c r="I1097" s="46" t="s">
        <v>499</v>
      </c>
      <c r="J1097" s="46">
        <v>141</v>
      </c>
      <c r="K1097" s="49">
        <v>141</v>
      </c>
      <c r="L1097" s="49" t="s">
        <v>2814</v>
      </c>
      <c r="M1097" s="51">
        <v>304000</v>
      </c>
      <c r="N1097" s="51">
        <f t="shared" si="226"/>
        <v>126000</v>
      </c>
      <c r="O1097" s="51">
        <v>126782.608695652</v>
      </c>
      <c r="P1097" s="51">
        <v>430000</v>
      </c>
      <c r="Q1097" s="51">
        <f t="shared" si="227"/>
        <v>164817.39130434761</v>
      </c>
      <c r="R1097" s="52">
        <f t="shared" si="228"/>
        <v>468817.39130434761</v>
      </c>
      <c r="S1097" s="53">
        <v>468800</v>
      </c>
      <c r="T1097" s="54">
        <v>0</v>
      </c>
      <c r="U1097" s="55" t="s">
        <v>471</v>
      </c>
      <c r="V1097" s="55" t="s">
        <v>1197</v>
      </c>
      <c r="W1097" s="55" t="s">
        <v>173</v>
      </c>
      <c r="X1097" s="56">
        <v>43294</v>
      </c>
      <c r="Y1097" s="57" t="s">
        <v>7684</v>
      </c>
      <c r="Z1097" s="57"/>
      <c r="AA1097" s="58"/>
      <c r="AB1097" s="58"/>
      <c r="AC1097" s="58"/>
      <c r="AD1097" s="58"/>
      <c r="AE1097" s="58"/>
      <c r="AF1097" s="58"/>
      <c r="AG1097" s="58"/>
      <c r="AH1097" s="58"/>
      <c r="AI1097" s="58"/>
      <c r="AJ1097" s="58">
        <v>602000</v>
      </c>
      <c r="AK1097" s="58"/>
      <c r="AL1097" s="58"/>
      <c r="AM1097" s="58"/>
      <c r="AN1097" s="58"/>
      <c r="AO1097" s="58"/>
      <c r="AP1097" s="58"/>
      <c r="AQ1097" s="58">
        <v>578000</v>
      </c>
      <c r="AR1097" s="59">
        <f t="shared" si="231"/>
        <v>2</v>
      </c>
      <c r="AS1097" s="59">
        <f t="shared" si="232"/>
        <v>1180000</v>
      </c>
      <c r="AT1097" s="58">
        <f t="shared" si="234"/>
        <v>590000</v>
      </c>
      <c r="AU1097" s="58">
        <f t="shared" si="235"/>
        <v>578000</v>
      </c>
      <c r="AV1097" s="59">
        <f t="shared" si="236"/>
        <v>121200</v>
      </c>
      <c r="AW1097" s="59">
        <f t="shared" si="229"/>
        <v>109200</v>
      </c>
      <c r="AX1097" s="60">
        <f t="shared" si="233"/>
        <v>0.25853242320819114</v>
      </c>
      <c r="AY1097" s="58"/>
    </row>
    <row r="1098" spans="1:51" ht="31.5" x14ac:dyDescent="0.25">
      <c r="A1098" s="45">
        <v>764</v>
      </c>
      <c r="B1098" s="46" t="s">
        <v>2826</v>
      </c>
      <c r="C1098" s="47" t="s">
        <v>2827</v>
      </c>
      <c r="D1098" s="47" t="s">
        <v>496</v>
      </c>
      <c r="E1098" s="48" t="s">
        <v>2828</v>
      </c>
      <c r="F1098" s="49" t="s">
        <v>2829</v>
      </c>
      <c r="G1098" s="49" t="s">
        <v>2829</v>
      </c>
      <c r="H1098" s="50" t="s">
        <v>2829</v>
      </c>
      <c r="I1098" s="46" t="s">
        <v>497</v>
      </c>
      <c r="J1098" s="46">
        <v>142</v>
      </c>
      <c r="K1098" s="49">
        <v>142</v>
      </c>
      <c r="L1098" s="49" t="s">
        <v>2830</v>
      </c>
      <c r="M1098" s="51">
        <v>224000</v>
      </c>
      <c r="N1098" s="51">
        <f t="shared" si="226"/>
        <v>98000</v>
      </c>
      <c r="O1098" s="51">
        <v>98608.695652173905</v>
      </c>
      <c r="P1098" s="51">
        <v>322000</v>
      </c>
      <c r="Q1098" s="51">
        <f t="shared" si="227"/>
        <v>128191.30434782608</v>
      </c>
      <c r="R1098" s="52">
        <f t="shared" si="228"/>
        <v>352191.30434782605</v>
      </c>
      <c r="S1098" s="53">
        <v>352100</v>
      </c>
      <c r="T1098" s="54">
        <v>0</v>
      </c>
      <c r="U1098" s="55" t="s">
        <v>471</v>
      </c>
      <c r="V1098" s="55" t="s">
        <v>1197</v>
      </c>
      <c r="W1098" s="55" t="s">
        <v>173</v>
      </c>
      <c r="X1098" s="56">
        <v>43294</v>
      </c>
      <c r="Y1098" s="57" t="s">
        <v>7684</v>
      </c>
      <c r="Z1098" s="57"/>
      <c r="AA1098" s="58"/>
      <c r="AB1098" s="58"/>
      <c r="AC1098" s="58"/>
      <c r="AD1098" s="58"/>
      <c r="AE1098" s="58"/>
      <c r="AF1098" s="58"/>
      <c r="AG1098" s="58"/>
      <c r="AH1098" s="58"/>
      <c r="AI1098" s="58"/>
      <c r="AJ1098" s="58"/>
      <c r="AK1098" s="58"/>
      <c r="AL1098" s="58"/>
      <c r="AM1098" s="58"/>
      <c r="AN1098" s="58"/>
      <c r="AO1098" s="58"/>
      <c r="AP1098" s="58"/>
      <c r="AQ1098" s="58">
        <v>431000</v>
      </c>
      <c r="AR1098" s="59">
        <f t="shared" si="231"/>
        <v>1</v>
      </c>
      <c r="AS1098" s="59">
        <f t="shared" si="232"/>
        <v>431000</v>
      </c>
      <c r="AT1098" s="58">
        <f t="shared" si="234"/>
        <v>431000</v>
      </c>
      <c r="AU1098" s="58">
        <f t="shared" si="235"/>
        <v>431000</v>
      </c>
      <c r="AV1098" s="59">
        <f t="shared" si="236"/>
        <v>78900</v>
      </c>
      <c r="AW1098" s="59">
        <f t="shared" si="229"/>
        <v>78900</v>
      </c>
      <c r="AX1098" s="60">
        <f t="shared" si="233"/>
        <v>0.22408406702641304</v>
      </c>
      <c r="AY1098" s="58"/>
    </row>
    <row r="1099" spans="1:51" ht="31.5" x14ac:dyDescent="0.25">
      <c r="A1099" s="45">
        <v>765</v>
      </c>
      <c r="B1099" s="46" t="s">
        <v>2831</v>
      </c>
      <c r="C1099" s="47" t="s">
        <v>2827</v>
      </c>
      <c r="D1099" s="47" t="s">
        <v>2525</v>
      </c>
      <c r="E1099" s="48" t="s">
        <v>2832</v>
      </c>
      <c r="F1099" s="49" t="s">
        <v>2829</v>
      </c>
      <c r="G1099" s="49" t="s">
        <v>2829</v>
      </c>
      <c r="H1099" s="50" t="s">
        <v>2829</v>
      </c>
      <c r="I1099" s="46" t="s">
        <v>439</v>
      </c>
      <c r="J1099" s="46">
        <v>142</v>
      </c>
      <c r="K1099" s="49">
        <v>142</v>
      </c>
      <c r="L1099" s="49" t="s">
        <v>2830</v>
      </c>
      <c r="M1099" s="51">
        <v>224000</v>
      </c>
      <c r="N1099" s="51">
        <f t="shared" si="226"/>
        <v>98000</v>
      </c>
      <c r="O1099" s="51">
        <v>98608.695652173905</v>
      </c>
      <c r="P1099" s="51">
        <v>322000</v>
      </c>
      <c r="Q1099" s="51">
        <f t="shared" si="227"/>
        <v>128191.30434782608</v>
      </c>
      <c r="R1099" s="52">
        <f t="shared" si="228"/>
        <v>352191.30434782605</v>
      </c>
      <c r="S1099" s="53">
        <v>352100</v>
      </c>
      <c r="T1099" s="54">
        <v>0</v>
      </c>
      <c r="U1099" s="55" t="s">
        <v>471</v>
      </c>
      <c r="V1099" s="55" t="s">
        <v>1197</v>
      </c>
      <c r="W1099" s="55" t="s">
        <v>29</v>
      </c>
      <c r="X1099" s="56">
        <v>43294</v>
      </c>
      <c r="Y1099" s="57" t="s">
        <v>7684</v>
      </c>
      <c r="Z1099" s="57"/>
      <c r="AA1099" s="58"/>
      <c r="AB1099" s="58"/>
      <c r="AC1099" s="58"/>
      <c r="AD1099" s="58"/>
      <c r="AE1099" s="58"/>
      <c r="AF1099" s="58"/>
      <c r="AG1099" s="58"/>
      <c r="AH1099" s="58"/>
      <c r="AI1099" s="58"/>
      <c r="AJ1099" s="58">
        <v>451000</v>
      </c>
      <c r="AK1099" s="58"/>
      <c r="AL1099" s="58"/>
      <c r="AM1099" s="58"/>
      <c r="AN1099" s="58"/>
      <c r="AO1099" s="58"/>
      <c r="AP1099" s="58"/>
      <c r="AQ1099" s="58">
        <v>431000</v>
      </c>
      <c r="AR1099" s="59">
        <f t="shared" si="231"/>
        <v>2</v>
      </c>
      <c r="AS1099" s="59">
        <f t="shared" si="232"/>
        <v>882000</v>
      </c>
      <c r="AT1099" s="58">
        <f t="shared" si="234"/>
        <v>441000</v>
      </c>
      <c r="AU1099" s="58">
        <f t="shared" si="235"/>
        <v>431000</v>
      </c>
      <c r="AV1099" s="59">
        <f t="shared" si="236"/>
        <v>88900</v>
      </c>
      <c r="AW1099" s="59">
        <f t="shared" si="229"/>
        <v>78900</v>
      </c>
      <c r="AX1099" s="60">
        <f t="shared" si="233"/>
        <v>0.25248508946322068</v>
      </c>
      <c r="AY1099" s="58"/>
    </row>
    <row r="1100" spans="1:51" ht="31.5" x14ac:dyDescent="0.25">
      <c r="A1100" s="45">
        <v>766</v>
      </c>
      <c r="B1100" s="46" t="s">
        <v>2833</v>
      </c>
      <c r="C1100" s="47" t="s">
        <v>2827</v>
      </c>
      <c r="D1100" s="47" t="s">
        <v>495</v>
      </c>
      <c r="E1100" s="48" t="s">
        <v>2834</v>
      </c>
      <c r="F1100" s="49" t="s">
        <v>2835</v>
      </c>
      <c r="G1100" s="49" t="s">
        <v>2835</v>
      </c>
      <c r="H1100" s="50" t="s">
        <v>2835</v>
      </c>
      <c r="I1100" s="46" t="s">
        <v>439</v>
      </c>
      <c r="J1100" s="46">
        <v>142</v>
      </c>
      <c r="K1100" s="49">
        <v>142</v>
      </c>
      <c r="L1100" s="49" t="s">
        <v>2830</v>
      </c>
      <c r="M1100" s="51">
        <v>224000</v>
      </c>
      <c r="N1100" s="51">
        <f t="shared" si="226"/>
        <v>98000</v>
      </c>
      <c r="O1100" s="51">
        <v>98608.695652173905</v>
      </c>
      <c r="P1100" s="51">
        <v>322000</v>
      </c>
      <c r="Q1100" s="51">
        <f t="shared" si="227"/>
        <v>128191.30434782608</v>
      </c>
      <c r="R1100" s="52">
        <f t="shared" si="228"/>
        <v>352191.30434782605</v>
      </c>
      <c r="S1100" s="53">
        <v>352100</v>
      </c>
      <c r="T1100" s="54">
        <v>0</v>
      </c>
      <c r="U1100" s="55" t="s">
        <v>471</v>
      </c>
      <c r="V1100" s="55" t="s">
        <v>1197</v>
      </c>
      <c r="W1100" s="55" t="s">
        <v>173</v>
      </c>
      <c r="X1100" s="56">
        <v>43294</v>
      </c>
      <c r="Y1100" s="57" t="s">
        <v>7684</v>
      </c>
      <c r="Z1100" s="57"/>
      <c r="AA1100" s="58"/>
      <c r="AB1100" s="58"/>
      <c r="AC1100" s="58"/>
      <c r="AD1100" s="58"/>
      <c r="AE1100" s="58"/>
      <c r="AF1100" s="58"/>
      <c r="AG1100" s="58"/>
      <c r="AH1100" s="58">
        <v>660000</v>
      </c>
      <c r="AI1100" s="58"/>
      <c r="AJ1100" s="58"/>
      <c r="AK1100" s="58"/>
      <c r="AL1100" s="58"/>
      <c r="AM1100" s="58"/>
      <c r="AN1100" s="58"/>
      <c r="AO1100" s="58"/>
      <c r="AP1100" s="58"/>
      <c r="AQ1100" s="58">
        <v>547000</v>
      </c>
      <c r="AR1100" s="59">
        <f t="shared" si="231"/>
        <v>2</v>
      </c>
      <c r="AS1100" s="59">
        <f t="shared" si="232"/>
        <v>1207000</v>
      </c>
      <c r="AT1100" s="58">
        <f t="shared" si="234"/>
        <v>603500</v>
      </c>
      <c r="AU1100" s="58">
        <f t="shared" si="235"/>
        <v>547000</v>
      </c>
      <c r="AV1100" s="59">
        <f t="shared" si="236"/>
        <v>251400</v>
      </c>
      <c r="AW1100" s="59">
        <f t="shared" si="229"/>
        <v>194900</v>
      </c>
      <c r="AX1100" s="60">
        <f t="shared" si="233"/>
        <v>0.71400170406134622</v>
      </c>
      <c r="AY1100" s="58"/>
    </row>
    <row r="1101" spans="1:51" ht="31.5" x14ac:dyDescent="0.25">
      <c r="A1101" s="45">
        <v>769</v>
      </c>
      <c r="B1101" s="46" t="s">
        <v>2842</v>
      </c>
      <c r="C1101" s="47" t="s">
        <v>2827</v>
      </c>
      <c r="D1101" s="47" t="s">
        <v>496</v>
      </c>
      <c r="E1101" s="48" t="s">
        <v>2843</v>
      </c>
      <c r="F1101" s="49" t="s">
        <v>2844</v>
      </c>
      <c r="G1101" s="49" t="s">
        <v>2844</v>
      </c>
      <c r="H1101" s="50" t="s">
        <v>2844</v>
      </c>
      <c r="I1101" s="46" t="s">
        <v>439</v>
      </c>
      <c r="J1101" s="46">
        <v>142</v>
      </c>
      <c r="K1101" s="49">
        <v>142</v>
      </c>
      <c r="L1101" s="49" t="s">
        <v>2830</v>
      </c>
      <c r="M1101" s="51">
        <v>224000</v>
      </c>
      <c r="N1101" s="51">
        <f t="shared" si="226"/>
        <v>98000</v>
      </c>
      <c r="O1101" s="51">
        <v>98608.695652173905</v>
      </c>
      <c r="P1101" s="51">
        <v>322000</v>
      </c>
      <c r="Q1101" s="51">
        <f t="shared" si="227"/>
        <v>128191.30434782608</v>
      </c>
      <c r="R1101" s="52">
        <f t="shared" si="228"/>
        <v>352191.30434782605</v>
      </c>
      <c r="S1101" s="53">
        <v>352100</v>
      </c>
      <c r="T1101" s="54" t="s">
        <v>2473</v>
      </c>
      <c r="U1101" s="55" t="s">
        <v>471</v>
      </c>
      <c r="V1101" s="55" t="s">
        <v>2474</v>
      </c>
      <c r="W1101" s="55" t="s">
        <v>29</v>
      </c>
      <c r="X1101" s="56">
        <v>43294</v>
      </c>
      <c r="Y1101" s="57" t="s">
        <v>7684</v>
      </c>
      <c r="Z1101" s="57"/>
      <c r="AA1101" s="58"/>
      <c r="AB1101" s="58"/>
      <c r="AC1101" s="58"/>
      <c r="AD1101" s="58"/>
      <c r="AE1101" s="58"/>
      <c r="AF1101" s="58"/>
      <c r="AG1101" s="58"/>
      <c r="AH1101" s="58"/>
      <c r="AI1101" s="58"/>
      <c r="AJ1101" s="58">
        <v>451000</v>
      </c>
      <c r="AK1101" s="58"/>
      <c r="AL1101" s="58"/>
      <c r="AM1101" s="58"/>
      <c r="AN1101" s="58"/>
      <c r="AO1101" s="58"/>
      <c r="AP1101" s="58"/>
      <c r="AQ1101" s="58">
        <v>431000</v>
      </c>
      <c r="AR1101" s="59">
        <f t="shared" si="231"/>
        <v>2</v>
      </c>
      <c r="AS1101" s="59">
        <f t="shared" si="232"/>
        <v>882000</v>
      </c>
      <c r="AT1101" s="58">
        <f t="shared" si="234"/>
        <v>441000</v>
      </c>
      <c r="AU1101" s="58">
        <f t="shared" si="235"/>
        <v>431000</v>
      </c>
      <c r="AV1101" s="59">
        <f t="shared" si="236"/>
        <v>88900</v>
      </c>
      <c r="AW1101" s="59">
        <f t="shared" si="229"/>
        <v>78900</v>
      </c>
      <c r="AX1101" s="60">
        <f t="shared" si="233"/>
        <v>0.25248508946322068</v>
      </c>
      <c r="AY1101" s="58"/>
    </row>
    <row r="1102" spans="1:51" ht="31.5" x14ac:dyDescent="0.25">
      <c r="A1102" s="45">
        <v>770</v>
      </c>
      <c r="B1102" s="46" t="s">
        <v>2845</v>
      </c>
      <c r="C1102" s="47" t="s">
        <v>2846</v>
      </c>
      <c r="D1102" s="47" t="s">
        <v>495</v>
      </c>
      <c r="E1102" s="48" t="s">
        <v>2847</v>
      </c>
      <c r="F1102" s="49" t="s">
        <v>2848</v>
      </c>
      <c r="G1102" s="49" t="s">
        <v>2848</v>
      </c>
      <c r="H1102" s="50" t="s">
        <v>2848</v>
      </c>
      <c r="I1102" s="46" t="s">
        <v>497</v>
      </c>
      <c r="J1102" s="46">
        <v>143</v>
      </c>
      <c r="K1102" s="49">
        <v>143</v>
      </c>
      <c r="L1102" s="49" t="s">
        <v>2849</v>
      </c>
      <c r="M1102" s="51">
        <v>234000</v>
      </c>
      <c r="N1102" s="51">
        <f t="shared" si="226"/>
        <v>68000</v>
      </c>
      <c r="O1102" s="51">
        <v>68869.565217391297</v>
      </c>
      <c r="P1102" s="51">
        <v>302000</v>
      </c>
      <c r="Q1102" s="51">
        <f t="shared" si="227"/>
        <v>89530.434782608689</v>
      </c>
      <c r="R1102" s="52">
        <f t="shared" si="228"/>
        <v>323530.4347826087</v>
      </c>
      <c r="S1102" s="53">
        <v>323500</v>
      </c>
      <c r="T1102" s="54" t="s">
        <v>2473</v>
      </c>
      <c r="U1102" s="55" t="s">
        <v>471</v>
      </c>
      <c r="V1102" s="55" t="s">
        <v>2474</v>
      </c>
      <c r="W1102" s="55" t="s">
        <v>29</v>
      </c>
      <c r="X1102" s="56">
        <v>43294</v>
      </c>
      <c r="Y1102" s="57" t="s">
        <v>7684</v>
      </c>
      <c r="Z1102" s="57"/>
      <c r="AA1102" s="58"/>
      <c r="AB1102" s="58"/>
      <c r="AC1102" s="58"/>
      <c r="AD1102" s="58"/>
      <c r="AE1102" s="58"/>
      <c r="AF1102" s="58"/>
      <c r="AG1102" s="58">
        <v>470000</v>
      </c>
      <c r="AH1102" s="58"/>
      <c r="AI1102" s="58"/>
      <c r="AJ1102" s="58"/>
      <c r="AK1102" s="58"/>
      <c r="AL1102" s="58"/>
      <c r="AM1102" s="58"/>
      <c r="AN1102" s="58"/>
      <c r="AO1102" s="58"/>
      <c r="AP1102" s="58"/>
      <c r="AQ1102" s="58">
        <v>460000</v>
      </c>
      <c r="AR1102" s="59">
        <f t="shared" si="231"/>
        <v>2</v>
      </c>
      <c r="AS1102" s="59">
        <f t="shared" si="232"/>
        <v>930000</v>
      </c>
      <c r="AT1102" s="58">
        <f t="shared" si="234"/>
        <v>465000</v>
      </c>
      <c r="AU1102" s="58">
        <f t="shared" si="235"/>
        <v>460000</v>
      </c>
      <c r="AV1102" s="59">
        <f t="shared" si="236"/>
        <v>141500</v>
      </c>
      <c r="AW1102" s="59">
        <f t="shared" si="229"/>
        <v>136500</v>
      </c>
      <c r="AX1102" s="60">
        <f t="shared" si="233"/>
        <v>0.43740340030911895</v>
      </c>
      <c r="AY1102" s="58"/>
    </row>
    <row r="1103" spans="1:51" x14ac:dyDescent="0.25">
      <c r="A1103" s="45">
        <v>778</v>
      </c>
      <c r="B1103" s="46" t="s">
        <v>2872</v>
      </c>
      <c r="C1103" s="47" t="s">
        <v>2873</v>
      </c>
      <c r="D1103" s="47" t="s">
        <v>496</v>
      </c>
      <c r="E1103" s="48" t="s">
        <v>2874</v>
      </c>
      <c r="F1103" s="49" t="s">
        <v>2875</v>
      </c>
      <c r="G1103" s="49" t="s">
        <v>2875</v>
      </c>
      <c r="H1103" s="50" t="s">
        <v>2875</v>
      </c>
      <c r="I1103" s="46" t="s">
        <v>499</v>
      </c>
      <c r="J1103" s="46">
        <v>145</v>
      </c>
      <c r="K1103" s="49">
        <v>145</v>
      </c>
      <c r="L1103" s="49" t="s">
        <v>2876</v>
      </c>
      <c r="M1103" s="51">
        <v>605000</v>
      </c>
      <c r="N1103" s="51">
        <f t="shared" si="226"/>
        <v>148000</v>
      </c>
      <c r="O1103" s="51">
        <v>148695.652173913</v>
      </c>
      <c r="P1103" s="51">
        <v>753000</v>
      </c>
      <c r="Q1103" s="51">
        <f t="shared" si="227"/>
        <v>193304.34782608689</v>
      </c>
      <c r="R1103" s="52">
        <f t="shared" si="228"/>
        <v>798304.34782608692</v>
      </c>
      <c r="S1103" s="53">
        <v>798300</v>
      </c>
      <c r="T1103" s="54" t="s">
        <v>2473</v>
      </c>
      <c r="U1103" s="55" t="s">
        <v>471</v>
      </c>
      <c r="V1103" s="55" t="s">
        <v>2474</v>
      </c>
      <c r="W1103" s="55" t="s">
        <v>29</v>
      </c>
      <c r="X1103" s="56">
        <v>43294</v>
      </c>
      <c r="Y1103" s="57" t="s">
        <v>7684</v>
      </c>
      <c r="Z1103" s="57"/>
      <c r="AA1103" s="58"/>
      <c r="AB1103" s="58"/>
      <c r="AC1103" s="58"/>
      <c r="AD1103" s="58"/>
      <c r="AE1103" s="58"/>
      <c r="AF1103" s="58"/>
      <c r="AG1103" s="58"/>
      <c r="AH1103" s="58"/>
      <c r="AI1103" s="58"/>
      <c r="AJ1103" s="58">
        <v>1055000</v>
      </c>
      <c r="AK1103" s="58"/>
      <c r="AL1103" s="58"/>
      <c r="AM1103" s="58"/>
      <c r="AN1103" s="58"/>
      <c r="AO1103" s="58"/>
      <c r="AP1103" s="58"/>
      <c r="AQ1103" s="58">
        <v>3287000</v>
      </c>
      <c r="AR1103" s="59">
        <f t="shared" si="231"/>
        <v>2</v>
      </c>
      <c r="AS1103" s="59">
        <f t="shared" si="232"/>
        <v>4342000</v>
      </c>
      <c r="AT1103" s="58">
        <f t="shared" si="234"/>
        <v>2171000</v>
      </c>
      <c r="AU1103" s="58">
        <f t="shared" si="235"/>
        <v>1055000</v>
      </c>
      <c r="AV1103" s="59">
        <f t="shared" si="236"/>
        <v>1372700</v>
      </c>
      <c r="AW1103" s="59">
        <f t="shared" si="229"/>
        <v>256700</v>
      </c>
      <c r="AX1103" s="60">
        <f t="shared" si="233"/>
        <v>1.7195289991231366</v>
      </c>
      <c r="AY1103" s="58"/>
    </row>
    <row r="1104" spans="1:51" ht="31.5" x14ac:dyDescent="0.25">
      <c r="A1104" s="45">
        <v>782</v>
      </c>
      <c r="B1104" s="46" t="s">
        <v>2883</v>
      </c>
      <c r="C1104" s="47" t="s">
        <v>2873</v>
      </c>
      <c r="D1104" s="47" t="s">
        <v>495</v>
      </c>
      <c r="E1104" s="48" t="s">
        <v>2884</v>
      </c>
      <c r="F1104" s="49" t="s">
        <v>2885</v>
      </c>
      <c r="G1104" s="49" t="s">
        <v>2885</v>
      </c>
      <c r="H1104" s="50" t="s">
        <v>2885</v>
      </c>
      <c r="I1104" s="46" t="s">
        <v>499</v>
      </c>
      <c r="J1104" s="46">
        <v>145</v>
      </c>
      <c r="K1104" s="49">
        <v>145</v>
      </c>
      <c r="L1104" s="49" t="s">
        <v>2876</v>
      </c>
      <c r="M1104" s="51">
        <v>605000</v>
      </c>
      <c r="N1104" s="51">
        <f t="shared" si="226"/>
        <v>148000</v>
      </c>
      <c r="O1104" s="51">
        <v>148695.652173913</v>
      </c>
      <c r="P1104" s="51">
        <v>753000</v>
      </c>
      <c r="Q1104" s="51">
        <f t="shared" si="227"/>
        <v>193304.34782608689</v>
      </c>
      <c r="R1104" s="52">
        <f t="shared" si="228"/>
        <v>798304.34782608692</v>
      </c>
      <c r="S1104" s="53">
        <v>798300</v>
      </c>
      <c r="T1104" s="54" t="s">
        <v>2530</v>
      </c>
      <c r="U1104" s="55" t="s">
        <v>199</v>
      </c>
      <c r="V1104" s="55" t="s">
        <v>2524</v>
      </c>
      <c r="W1104" s="55" t="s">
        <v>173</v>
      </c>
      <c r="X1104" s="56">
        <v>43294</v>
      </c>
      <c r="Y1104" s="57" t="s">
        <v>7684</v>
      </c>
      <c r="Z1104" s="57"/>
      <c r="AA1104" s="58"/>
      <c r="AB1104" s="58"/>
      <c r="AC1104" s="58"/>
      <c r="AD1104" s="58"/>
      <c r="AE1104" s="58"/>
      <c r="AF1104" s="58"/>
      <c r="AG1104" s="58"/>
      <c r="AH1104" s="58"/>
      <c r="AI1104" s="58"/>
      <c r="AJ1104" s="58">
        <v>1055000</v>
      </c>
      <c r="AK1104" s="58"/>
      <c r="AL1104" s="58"/>
      <c r="AM1104" s="58"/>
      <c r="AN1104" s="58"/>
      <c r="AO1104" s="58"/>
      <c r="AP1104" s="58"/>
      <c r="AQ1104" s="58">
        <v>1448000</v>
      </c>
      <c r="AR1104" s="59">
        <f t="shared" si="231"/>
        <v>2</v>
      </c>
      <c r="AS1104" s="59">
        <f t="shared" si="232"/>
        <v>2503000</v>
      </c>
      <c r="AT1104" s="58">
        <f t="shared" si="234"/>
        <v>1251500</v>
      </c>
      <c r="AU1104" s="58">
        <f t="shared" si="235"/>
        <v>1055000</v>
      </c>
      <c r="AV1104" s="59">
        <f t="shared" si="236"/>
        <v>453200</v>
      </c>
      <c r="AW1104" s="59">
        <f t="shared" si="229"/>
        <v>256700</v>
      </c>
      <c r="AX1104" s="60">
        <f t="shared" si="233"/>
        <v>0.56770637604910434</v>
      </c>
      <c r="AY1104" s="58"/>
    </row>
    <row r="1105" spans="1:51" ht="47.25" x14ac:dyDescent="0.25">
      <c r="A1105" s="45">
        <v>785</v>
      </c>
      <c r="B1105" s="46" t="s">
        <v>2893</v>
      </c>
      <c r="C1105" s="47" t="s">
        <v>2873</v>
      </c>
      <c r="D1105" s="47" t="s">
        <v>495</v>
      </c>
      <c r="E1105" s="48" t="s">
        <v>2894</v>
      </c>
      <c r="F1105" s="49" t="s">
        <v>2895</v>
      </c>
      <c r="G1105" s="49" t="s">
        <v>2895</v>
      </c>
      <c r="H1105" s="50" t="s">
        <v>2895</v>
      </c>
      <c r="I1105" s="46" t="s">
        <v>499</v>
      </c>
      <c r="J1105" s="46">
        <v>145</v>
      </c>
      <c r="K1105" s="49">
        <v>145</v>
      </c>
      <c r="L1105" s="49" t="s">
        <v>2876</v>
      </c>
      <c r="M1105" s="51">
        <v>605000</v>
      </c>
      <c r="N1105" s="51">
        <f t="shared" si="226"/>
        <v>148000</v>
      </c>
      <c r="O1105" s="51">
        <v>148695.652173913</v>
      </c>
      <c r="P1105" s="51">
        <v>753000</v>
      </c>
      <c r="Q1105" s="51">
        <f t="shared" si="227"/>
        <v>193304.34782608689</v>
      </c>
      <c r="R1105" s="52">
        <f t="shared" si="228"/>
        <v>798304.34782608692</v>
      </c>
      <c r="S1105" s="53">
        <v>798300</v>
      </c>
      <c r="T1105" s="54" t="s">
        <v>2530</v>
      </c>
      <c r="U1105" s="55" t="s">
        <v>26</v>
      </c>
      <c r="V1105" s="55" t="s">
        <v>2524</v>
      </c>
      <c r="W1105" s="55" t="s">
        <v>27</v>
      </c>
      <c r="X1105" s="56">
        <v>43294</v>
      </c>
      <c r="Y1105" s="57" t="s">
        <v>7684</v>
      </c>
      <c r="Z1105" s="57"/>
      <c r="AA1105" s="58"/>
      <c r="AB1105" s="58"/>
      <c r="AC1105" s="58"/>
      <c r="AD1105" s="58"/>
      <c r="AE1105" s="58"/>
      <c r="AF1105" s="58"/>
      <c r="AG1105" s="58"/>
      <c r="AH1105" s="58"/>
      <c r="AI1105" s="58"/>
      <c r="AJ1105" s="58">
        <v>1055000</v>
      </c>
      <c r="AK1105" s="58"/>
      <c r="AL1105" s="58"/>
      <c r="AM1105" s="58"/>
      <c r="AN1105" s="58"/>
      <c r="AO1105" s="58"/>
      <c r="AP1105" s="58"/>
      <c r="AQ1105" s="58">
        <v>1448000</v>
      </c>
      <c r="AR1105" s="59">
        <f t="shared" si="231"/>
        <v>2</v>
      </c>
      <c r="AS1105" s="59">
        <f t="shared" si="232"/>
        <v>2503000</v>
      </c>
      <c r="AT1105" s="58">
        <f t="shared" si="234"/>
        <v>1251500</v>
      </c>
      <c r="AU1105" s="58">
        <f t="shared" si="235"/>
        <v>1055000</v>
      </c>
      <c r="AV1105" s="59">
        <f t="shared" si="236"/>
        <v>453200</v>
      </c>
      <c r="AW1105" s="59">
        <f t="shared" si="229"/>
        <v>256700</v>
      </c>
      <c r="AX1105" s="60">
        <f t="shared" si="233"/>
        <v>0.56770637604910434</v>
      </c>
      <c r="AY1105" s="58"/>
    </row>
    <row r="1106" spans="1:51" x14ac:dyDescent="0.25">
      <c r="A1106" s="45">
        <v>786</v>
      </c>
      <c r="B1106" s="46" t="s">
        <v>2896</v>
      </c>
      <c r="C1106" s="47" t="s">
        <v>2873</v>
      </c>
      <c r="D1106" s="47" t="s">
        <v>495</v>
      </c>
      <c r="E1106" s="48" t="s">
        <v>2897</v>
      </c>
      <c r="F1106" s="49" t="s">
        <v>2898</v>
      </c>
      <c r="G1106" s="49" t="s">
        <v>2898</v>
      </c>
      <c r="H1106" s="50" t="s">
        <v>2898</v>
      </c>
      <c r="I1106" s="46" t="s">
        <v>499</v>
      </c>
      <c r="J1106" s="46">
        <v>145</v>
      </c>
      <c r="K1106" s="49">
        <v>145</v>
      </c>
      <c r="L1106" s="49" t="s">
        <v>2876</v>
      </c>
      <c r="M1106" s="51">
        <v>605000</v>
      </c>
      <c r="N1106" s="51">
        <f t="shared" si="226"/>
        <v>148000</v>
      </c>
      <c r="O1106" s="51">
        <v>148695.652173913</v>
      </c>
      <c r="P1106" s="51">
        <v>753000</v>
      </c>
      <c r="Q1106" s="51">
        <f t="shared" si="227"/>
        <v>193304.34782608689</v>
      </c>
      <c r="R1106" s="52">
        <f t="shared" si="228"/>
        <v>798304.34782608692</v>
      </c>
      <c r="S1106" s="53">
        <v>798300</v>
      </c>
      <c r="T1106" s="54" t="s">
        <v>2530</v>
      </c>
      <c r="U1106" s="55" t="s">
        <v>199</v>
      </c>
      <c r="V1106" s="55" t="s">
        <v>2524</v>
      </c>
      <c r="W1106" s="55" t="s">
        <v>173</v>
      </c>
      <c r="X1106" s="56">
        <v>43294</v>
      </c>
      <c r="Y1106" s="57" t="s">
        <v>7684</v>
      </c>
      <c r="Z1106" s="57"/>
      <c r="AA1106" s="58"/>
      <c r="AB1106" s="58"/>
      <c r="AC1106" s="58"/>
      <c r="AD1106" s="58"/>
      <c r="AE1106" s="58"/>
      <c r="AF1106" s="58"/>
      <c r="AG1106" s="58"/>
      <c r="AH1106" s="58"/>
      <c r="AI1106" s="58"/>
      <c r="AJ1106" s="58">
        <v>1055000</v>
      </c>
      <c r="AK1106" s="58"/>
      <c r="AL1106" s="58"/>
      <c r="AM1106" s="58"/>
      <c r="AN1106" s="58"/>
      <c r="AO1106" s="58"/>
      <c r="AP1106" s="58"/>
      <c r="AQ1106" s="58">
        <v>3287000</v>
      </c>
      <c r="AR1106" s="59">
        <f t="shared" si="231"/>
        <v>2</v>
      </c>
      <c r="AS1106" s="59">
        <f t="shared" si="232"/>
        <v>4342000</v>
      </c>
      <c r="AT1106" s="58">
        <f t="shared" si="234"/>
        <v>2171000</v>
      </c>
      <c r="AU1106" s="58">
        <f t="shared" si="235"/>
        <v>1055000</v>
      </c>
      <c r="AV1106" s="59">
        <f t="shared" si="236"/>
        <v>1372700</v>
      </c>
      <c r="AW1106" s="59">
        <f t="shared" si="229"/>
        <v>256700</v>
      </c>
      <c r="AX1106" s="60">
        <f t="shared" si="233"/>
        <v>1.7195289991231366</v>
      </c>
      <c r="AY1106" s="58"/>
    </row>
    <row r="1107" spans="1:51" ht="31.5" x14ac:dyDescent="0.25">
      <c r="A1107" s="45">
        <v>788</v>
      </c>
      <c r="B1107" s="46" t="s">
        <v>2903</v>
      </c>
      <c r="C1107" s="47" t="s">
        <v>2873</v>
      </c>
      <c r="D1107" s="47" t="s">
        <v>495</v>
      </c>
      <c r="E1107" s="48" t="s">
        <v>2904</v>
      </c>
      <c r="F1107" s="49" t="s">
        <v>2905</v>
      </c>
      <c r="G1107" s="49" t="s">
        <v>2905</v>
      </c>
      <c r="H1107" s="50" t="s">
        <v>2905</v>
      </c>
      <c r="I1107" s="46" t="s">
        <v>499</v>
      </c>
      <c r="J1107" s="46">
        <v>145</v>
      </c>
      <c r="K1107" s="49">
        <v>145</v>
      </c>
      <c r="L1107" s="49" t="s">
        <v>2876</v>
      </c>
      <c r="M1107" s="51">
        <v>605000</v>
      </c>
      <c r="N1107" s="51">
        <f t="shared" si="226"/>
        <v>148000</v>
      </c>
      <c r="O1107" s="51">
        <v>148695.652173913</v>
      </c>
      <c r="P1107" s="51">
        <v>753000</v>
      </c>
      <c r="Q1107" s="51">
        <f t="shared" si="227"/>
        <v>193304.34782608689</v>
      </c>
      <c r="R1107" s="52">
        <f t="shared" si="228"/>
        <v>798304.34782608692</v>
      </c>
      <c r="S1107" s="53">
        <v>798300</v>
      </c>
      <c r="T1107" s="54" t="s">
        <v>2530</v>
      </c>
      <c r="U1107" s="55" t="s">
        <v>199</v>
      </c>
      <c r="V1107" s="55" t="s">
        <v>2524</v>
      </c>
      <c r="W1107" s="55" t="s">
        <v>173</v>
      </c>
      <c r="X1107" s="56">
        <v>43294</v>
      </c>
      <c r="Y1107" s="57" t="s">
        <v>7684</v>
      </c>
      <c r="Z1107" s="57"/>
      <c r="AA1107" s="58"/>
      <c r="AB1107" s="58"/>
      <c r="AC1107" s="58"/>
      <c r="AD1107" s="58"/>
      <c r="AE1107" s="58"/>
      <c r="AF1107" s="58"/>
      <c r="AG1107" s="58"/>
      <c r="AH1107" s="58"/>
      <c r="AI1107" s="58"/>
      <c r="AJ1107" s="58">
        <v>1055000</v>
      </c>
      <c r="AK1107" s="58"/>
      <c r="AL1107" s="58"/>
      <c r="AM1107" s="58"/>
      <c r="AN1107" s="58"/>
      <c r="AO1107" s="58"/>
      <c r="AP1107" s="58"/>
      <c r="AQ1107" s="58">
        <v>3287000</v>
      </c>
      <c r="AR1107" s="59">
        <f t="shared" si="231"/>
        <v>2</v>
      </c>
      <c r="AS1107" s="59">
        <f t="shared" si="232"/>
        <v>4342000</v>
      </c>
      <c r="AT1107" s="58">
        <f t="shared" si="234"/>
        <v>2171000</v>
      </c>
      <c r="AU1107" s="58">
        <f t="shared" si="235"/>
        <v>1055000</v>
      </c>
      <c r="AV1107" s="59">
        <f t="shared" si="236"/>
        <v>1372700</v>
      </c>
      <c r="AW1107" s="59">
        <f t="shared" si="229"/>
        <v>256700</v>
      </c>
      <c r="AX1107" s="60">
        <f t="shared" si="233"/>
        <v>1.7195289991231366</v>
      </c>
      <c r="AY1107" s="58"/>
    </row>
    <row r="1108" spans="1:51" x14ac:dyDescent="0.25">
      <c r="A1108" s="45">
        <v>790</v>
      </c>
      <c r="B1108" s="46" t="s">
        <v>2909</v>
      </c>
      <c r="C1108" s="47" t="s">
        <v>2873</v>
      </c>
      <c r="D1108" s="47" t="s">
        <v>496</v>
      </c>
      <c r="E1108" s="48" t="s">
        <v>2910</v>
      </c>
      <c r="F1108" s="49" t="s">
        <v>2911</v>
      </c>
      <c r="G1108" s="49" t="s">
        <v>2911</v>
      </c>
      <c r="H1108" s="50" t="s">
        <v>2911</v>
      </c>
      <c r="I1108" s="46" t="s">
        <v>499</v>
      </c>
      <c r="J1108" s="46">
        <v>145</v>
      </c>
      <c r="K1108" s="49">
        <v>145</v>
      </c>
      <c r="L1108" s="49" t="s">
        <v>2876</v>
      </c>
      <c r="M1108" s="51">
        <v>605000</v>
      </c>
      <c r="N1108" s="51">
        <f t="shared" si="226"/>
        <v>148000</v>
      </c>
      <c r="O1108" s="51">
        <v>148695.652173913</v>
      </c>
      <c r="P1108" s="51">
        <v>753000</v>
      </c>
      <c r="Q1108" s="51">
        <f t="shared" si="227"/>
        <v>193304.34782608689</v>
      </c>
      <c r="R1108" s="52">
        <f t="shared" si="228"/>
        <v>798304.34782608692</v>
      </c>
      <c r="S1108" s="53">
        <v>798300</v>
      </c>
      <c r="T1108" s="54" t="s">
        <v>2530</v>
      </c>
      <c r="U1108" s="55" t="s">
        <v>26</v>
      </c>
      <c r="V1108" s="55" t="s">
        <v>2524</v>
      </c>
      <c r="W1108" s="55" t="s">
        <v>27</v>
      </c>
      <c r="X1108" s="56">
        <v>43294</v>
      </c>
      <c r="Y1108" s="57" t="s">
        <v>7684</v>
      </c>
      <c r="Z1108" s="57"/>
      <c r="AA1108" s="58"/>
      <c r="AB1108" s="58"/>
      <c r="AC1108" s="58"/>
      <c r="AD1108" s="58"/>
      <c r="AE1108" s="58"/>
      <c r="AF1108" s="58"/>
      <c r="AG1108" s="58"/>
      <c r="AH1108" s="58"/>
      <c r="AI1108" s="58"/>
      <c r="AJ1108" s="58">
        <v>1055000</v>
      </c>
      <c r="AK1108" s="58"/>
      <c r="AL1108" s="58"/>
      <c r="AM1108" s="58"/>
      <c r="AN1108" s="58"/>
      <c r="AO1108" s="58"/>
      <c r="AP1108" s="58"/>
      <c r="AQ1108" s="58">
        <v>3287000</v>
      </c>
      <c r="AR1108" s="59">
        <f t="shared" si="231"/>
        <v>2</v>
      </c>
      <c r="AS1108" s="59">
        <f t="shared" si="232"/>
        <v>4342000</v>
      </c>
      <c r="AT1108" s="58">
        <f t="shared" si="234"/>
        <v>2171000</v>
      </c>
      <c r="AU1108" s="58">
        <f t="shared" si="235"/>
        <v>1055000</v>
      </c>
      <c r="AV1108" s="59">
        <f t="shared" si="236"/>
        <v>1372700</v>
      </c>
      <c r="AW1108" s="59">
        <f t="shared" si="229"/>
        <v>256700</v>
      </c>
      <c r="AX1108" s="60">
        <f t="shared" si="233"/>
        <v>1.7195289991231366</v>
      </c>
      <c r="AY1108" s="58"/>
    </row>
    <row r="1109" spans="1:51" ht="31.5" x14ac:dyDescent="0.25">
      <c r="A1109" s="45">
        <v>791</v>
      </c>
      <c r="B1109" s="46" t="s">
        <v>2912</v>
      </c>
      <c r="C1109" s="47" t="s">
        <v>2873</v>
      </c>
      <c r="D1109" s="47" t="s">
        <v>475</v>
      </c>
      <c r="E1109" s="48" t="s">
        <v>2913</v>
      </c>
      <c r="F1109" s="49" t="s">
        <v>2914</v>
      </c>
      <c r="G1109" s="49" t="s">
        <v>2914</v>
      </c>
      <c r="H1109" s="50" t="s">
        <v>2914</v>
      </c>
      <c r="I1109" s="46" t="s">
        <v>499</v>
      </c>
      <c r="J1109" s="46">
        <v>145</v>
      </c>
      <c r="K1109" s="49">
        <v>145</v>
      </c>
      <c r="L1109" s="49" t="s">
        <v>2876</v>
      </c>
      <c r="M1109" s="51">
        <v>605000</v>
      </c>
      <c r="N1109" s="51">
        <f t="shared" si="226"/>
        <v>148000</v>
      </c>
      <c r="O1109" s="51">
        <v>148695.652173913</v>
      </c>
      <c r="P1109" s="51">
        <v>753000</v>
      </c>
      <c r="Q1109" s="51">
        <f t="shared" si="227"/>
        <v>193304.34782608689</v>
      </c>
      <c r="R1109" s="52">
        <f t="shared" si="228"/>
        <v>798304.34782608692</v>
      </c>
      <c r="S1109" s="53">
        <v>798300</v>
      </c>
      <c r="T1109" s="54">
        <v>0</v>
      </c>
      <c r="U1109" s="55" t="s">
        <v>26</v>
      </c>
      <c r="V1109" s="55" t="s">
        <v>2524</v>
      </c>
      <c r="W1109" s="55" t="s">
        <v>27</v>
      </c>
      <c r="X1109" s="56">
        <v>43294</v>
      </c>
      <c r="Y1109" s="57" t="s">
        <v>7684</v>
      </c>
      <c r="Z1109" s="57"/>
      <c r="AA1109" s="58"/>
      <c r="AB1109" s="58"/>
      <c r="AC1109" s="58"/>
      <c r="AD1109" s="58"/>
      <c r="AE1109" s="58"/>
      <c r="AF1109" s="58"/>
      <c r="AG1109" s="58"/>
      <c r="AH1109" s="58"/>
      <c r="AI1109" s="58"/>
      <c r="AJ1109" s="58">
        <v>1055000</v>
      </c>
      <c r="AK1109" s="58"/>
      <c r="AL1109" s="58"/>
      <c r="AM1109" s="58"/>
      <c r="AN1109" s="58"/>
      <c r="AO1109" s="58"/>
      <c r="AP1109" s="58"/>
      <c r="AQ1109" s="58">
        <v>3287000</v>
      </c>
      <c r="AR1109" s="59">
        <f t="shared" si="231"/>
        <v>2</v>
      </c>
      <c r="AS1109" s="59">
        <f t="shared" si="232"/>
        <v>4342000</v>
      </c>
      <c r="AT1109" s="58">
        <f t="shared" si="234"/>
        <v>2171000</v>
      </c>
      <c r="AU1109" s="58">
        <f t="shared" si="235"/>
        <v>1055000</v>
      </c>
      <c r="AV1109" s="59">
        <f t="shared" si="236"/>
        <v>1372700</v>
      </c>
      <c r="AW1109" s="59">
        <f t="shared" si="229"/>
        <v>256700</v>
      </c>
      <c r="AX1109" s="60">
        <f t="shared" si="233"/>
        <v>1.7195289991231366</v>
      </c>
      <c r="AY1109" s="58"/>
    </row>
    <row r="1110" spans="1:51" ht="47.25" x14ac:dyDescent="0.25">
      <c r="A1110" s="45">
        <v>792</v>
      </c>
      <c r="B1110" s="46" t="s">
        <v>2915</v>
      </c>
      <c r="C1110" s="47" t="s">
        <v>2873</v>
      </c>
      <c r="D1110" s="47" t="s">
        <v>496</v>
      </c>
      <c r="E1110" s="48" t="s">
        <v>2916</v>
      </c>
      <c r="F1110" s="49" t="s">
        <v>2917</v>
      </c>
      <c r="G1110" s="49" t="s">
        <v>2917</v>
      </c>
      <c r="H1110" s="50" t="s">
        <v>2918</v>
      </c>
      <c r="I1110" s="46" t="s">
        <v>499</v>
      </c>
      <c r="J1110" s="46">
        <v>145</v>
      </c>
      <c r="K1110" s="49">
        <v>145</v>
      </c>
      <c r="L1110" s="49" t="s">
        <v>2876</v>
      </c>
      <c r="M1110" s="51">
        <v>605000</v>
      </c>
      <c r="N1110" s="51">
        <f t="shared" si="226"/>
        <v>148000</v>
      </c>
      <c r="O1110" s="51">
        <v>148695.652173913</v>
      </c>
      <c r="P1110" s="51">
        <v>753000</v>
      </c>
      <c r="Q1110" s="51">
        <f t="shared" si="227"/>
        <v>193304.34782608689</v>
      </c>
      <c r="R1110" s="52">
        <f t="shared" si="228"/>
        <v>798304.34782608692</v>
      </c>
      <c r="S1110" s="53">
        <v>798300</v>
      </c>
      <c r="T1110" s="54">
        <v>0</v>
      </c>
      <c r="U1110" s="55" t="s">
        <v>441</v>
      </c>
      <c r="V1110" s="55" t="s">
        <v>2524</v>
      </c>
      <c r="W1110" s="55" t="s">
        <v>173</v>
      </c>
      <c r="X1110" s="56">
        <v>43294</v>
      </c>
      <c r="Y1110" s="57" t="s">
        <v>7684</v>
      </c>
      <c r="Z1110" s="57"/>
      <c r="AA1110" s="58"/>
      <c r="AB1110" s="58"/>
      <c r="AC1110" s="58"/>
      <c r="AD1110" s="58"/>
      <c r="AE1110" s="58"/>
      <c r="AF1110" s="58"/>
      <c r="AG1110" s="58"/>
      <c r="AH1110" s="58"/>
      <c r="AI1110" s="58"/>
      <c r="AJ1110" s="58"/>
      <c r="AK1110" s="58"/>
      <c r="AL1110" s="58"/>
      <c r="AM1110" s="58"/>
      <c r="AN1110" s="58"/>
      <c r="AO1110" s="58"/>
      <c r="AP1110" s="58"/>
      <c r="AQ1110" s="58"/>
      <c r="AR1110" s="59">
        <f t="shared" si="231"/>
        <v>0</v>
      </c>
      <c r="AS1110" s="59">
        <f t="shared" si="232"/>
        <v>0</v>
      </c>
      <c r="AT1110" s="58"/>
      <c r="AU1110" s="58">
        <f t="shared" si="235"/>
        <v>0</v>
      </c>
      <c r="AV1110" s="59">
        <f t="shared" si="236"/>
        <v>-798300</v>
      </c>
      <c r="AW1110" s="59">
        <f t="shared" si="229"/>
        <v>-798300</v>
      </c>
      <c r="AX1110" s="60">
        <f t="shared" si="233"/>
        <v>-1</v>
      </c>
      <c r="AY1110" s="58"/>
    </row>
    <row r="1111" spans="1:51" ht="47.25" x14ac:dyDescent="0.25">
      <c r="A1111" s="45">
        <v>793</v>
      </c>
      <c r="B1111" s="46" t="s">
        <v>2919</v>
      </c>
      <c r="C1111" s="47" t="s">
        <v>2873</v>
      </c>
      <c r="D1111" s="47" t="s">
        <v>2525</v>
      </c>
      <c r="E1111" s="48" t="s">
        <v>2920</v>
      </c>
      <c r="F1111" s="49" t="s">
        <v>2917</v>
      </c>
      <c r="G1111" s="49" t="s">
        <v>2917</v>
      </c>
      <c r="H1111" s="50" t="s">
        <v>2918</v>
      </c>
      <c r="I1111" s="46" t="s">
        <v>499</v>
      </c>
      <c r="J1111" s="46">
        <v>145</v>
      </c>
      <c r="K1111" s="49">
        <v>145</v>
      </c>
      <c r="L1111" s="49" t="s">
        <v>2876</v>
      </c>
      <c r="M1111" s="51">
        <v>605000</v>
      </c>
      <c r="N1111" s="51">
        <f t="shared" si="226"/>
        <v>148000</v>
      </c>
      <c r="O1111" s="51">
        <v>148695.652173913</v>
      </c>
      <c r="P1111" s="51">
        <v>753000</v>
      </c>
      <c r="Q1111" s="51">
        <f t="shared" si="227"/>
        <v>193304.34782608689</v>
      </c>
      <c r="R1111" s="52">
        <f t="shared" si="228"/>
        <v>798304.34782608692</v>
      </c>
      <c r="S1111" s="53">
        <v>798300</v>
      </c>
      <c r="T1111" s="54">
        <v>0</v>
      </c>
      <c r="U1111" s="55" t="s">
        <v>441</v>
      </c>
      <c r="V1111" s="55" t="s">
        <v>2524</v>
      </c>
      <c r="W1111" s="55" t="s">
        <v>173</v>
      </c>
      <c r="X1111" s="56">
        <v>43294</v>
      </c>
      <c r="Y1111" s="57" t="s">
        <v>7684</v>
      </c>
      <c r="Z1111" s="57"/>
      <c r="AA1111" s="58"/>
      <c r="AB1111" s="58"/>
      <c r="AC1111" s="58"/>
      <c r="AD1111" s="58"/>
      <c r="AE1111" s="58"/>
      <c r="AF1111" s="58"/>
      <c r="AG1111" s="58"/>
      <c r="AH1111" s="58"/>
      <c r="AI1111" s="58"/>
      <c r="AJ1111" s="58">
        <v>1055000</v>
      </c>
      <c r="AK1111" s="58"/>
      <c r="AL1111" s="58"/>
      <c r="AM1111" s="58"/>
      <c r="AN1111" s="58"/>
      <c r="AO1111" s="58"/>
      <c r="AP1111" s="58"/>
      <c r="AQ1111" s="58">
        <v>1448000</v>
      </c>
      <c r="AR1111" s="59">
        <f t="shared" si="231"/>
        <v>2</v>
      </c>
      <c r="AS1111" s="59">
        <f t="shared" si="232"/>
        <v>2503000</v>
      </c>
      <c r="AT1111" s="58">
        <f>ROUND(AS1111/AR1111,-2)</f>
        <v>1251500</v>
      </c>
      <c r="AU1111" s="58">
        <f t="shared" si="235"/>
        <v>1055000</v>
      </c>
      <c r="AV1111" s="59">
        <f t="shared" si="236"/>
        <v>453200</v>
      </c>
      <c r="AW1111" s="59">
        <f t="shared" si="229"/>
        <v>256700</v>
      </c>
      <c r="AX1111" s="60">
        <f t="shared" si="233"/>
        <v>0.56770637604910434</v>
      </c>
      <c r="AY1111" s="58"/>
    </row>
    <row r="1112" spans="1:51" ht="31.5" x14ac:dyDescent="0.25">
      <c r="A1112" s="45">
        <v>795</v>
      </c>
      <c r="B1112" s="46" t="s">
        <v>2924</v>
      </c>
      <c r="C1112" s="47" t="s">
        <v>2873</v>
      </c>
      <c r="D1112" s="47" t="s">
        <v>496</v>
      </c>
      <c r="E1112" s="48" t="s">
        <v>2925</v>
      </c>
      <c r="F1112" s="49" t="s">
        <v>2926</v>
      </c>
      <c r="G1112" s="49" t="s">
        <v>2926</v>
      </c>
      <c r="H1112" s="50" t="s">
        <v>2927</v>
      </c>
      <c r="I1112" s="46" t="s">
        <v>626</v>
      </c>
      <c r="J1112" s="46">
        <v>145</v>
      </c>
      <c r="K1112" s="49">
        <v>145</v>
      </c>
      <c r="L1112" s="49" t="s">
        <v>2876</v>
      </c>
      <c r="M1112" s="51">
        <v>605000</v>
      </c>
      <c r="N1112" s="51">
        <f t="shared" si="226"/>
        <v>148000</v>
      </c>
      <c r="O1112" s="51">
        <v>148695.652173913</v>
      </c>
      <c r="P1112" s="51">
        <v>753000</v>
      </c>
      <c r="Q1112" s="51">
        <f t="shared" si="227"/>
        <v>193304.34782608689</v>
      </c>
      <c r="R1112" s="52">
        <f t="shared" si="228"/>
        <v>798304.34782608692</v>
      </c>
      <c r="S1112" s="53">
        <v>798300</v>
      </c>
      <c r="T1112" s="54">
        <v>0</v>
      </c>
      <c r="U1112" s="55" t="s">
        <v>26</v>
      </c>
      <c r="V1112" s="55" t="s">
        <v>2524</v>
      </c>
      <c r="W1112" s="55" t="s">
        <v>27</v>
      </c>
      <c r="X1112" s="56">
        <v>43294</v>
      </c>
      <c r="Y1112" s="57" t="s">
        <v>7684</v>
      </c>
      <c r="Z1112" s="57"/>
      <c r="AA1112" s="58"/>
      <c r="AB1112" s="58"/>
      <c r="AC1112" s="58"/>
      <c r="AD1112" s="58"/>
      <c r="AE1112" s="58"/>
      <c r="AF1112" s="58"/>
      <c r="AG1112" s="58"/>
      <c r="AH1112" s="58"/>
      <c r="AI1112" s="58"/>
      <c r="AJ1112" s="58"/>
      <c r="AK1112" s="58"/>
      <c r="AL1112" s="58"/>
      <c r="AM1112" s="58"/>
      <c r="AN1112" s="58"/>
      <c r="AO1112" s="58"/>
      <c r="AP1112" s="58"/>
      <c r="AQ1112" s="58"/>
      <c r="AR1112" s="59">
        <f t="shared" si="231"/>
        <v>0</v>
      </c>
      <c r="AS1112" s="59">
        <f t="shared" si="232"/>
        <v>0</v>
      </c>
      <c r="AT1112" s="58"/>
      <c r="AU1112" s="58">
        <f t="shared" si="235"/>
        <v>0</v>
      </c>
      <c r="AV1112" s="59">
        <f t="shared" si="236"/>
        <v>-798300</v>
      </c>
      <c r="AW1112" s="59">
        <f t="shared" si="229"/>
        <v>-798300</v>
      </c>
      <c r="AX1112" s="60">
        <f t="shared" si="233"/>
        <v>-1</v>
      </c>
      <c r="AY1112" s="58"/>
    </row>
    <row r="1113" spans="1:51" ht="31.5" x14ac:dyDescent="0.25">
      <c r="A1113" s="45">
        <v>797</v>
      </c>
      <c r="B1113" s="46" t="s">
        <v>2930</v>
      </c>
      <c r="C1113" s="47" t="s">
        <v>2873</v>
      </c>
      <c r="D1113" s="47" t="s">
        <v>496</v>
      </c>
      <c r="E1113" s="48" t="s">
        <v>2931</v>
      </c>
      <c r="F1113" s="49" t="s">
        <v>2932</v>
      </c>
      <c r="G1113" s="49" t="s">
        <v>2932</v>
      </c>
      <c r="H1113" s="50" t="s">
        <v>2932</v>
      </c>
      <c r="I1113" s="46" t="s">
        <v>499</v>
      </c>
      <c r="J1113" s="46">
        <v>145</v>
      </c>
      <c r="K1113" s="49">
        <v>145</v>
      </c>
      <c r="L1113" s="49" t="s">
        <v>2876</v>
      </c>
      <c r="M1113" s="51">
        <v>605000</v>
      </c>
      <c r="N1113" s="51">
        <f t="shared" si="226"/>
        <v>148000</v>
      </c>
      <c r="O1113" s="51">
        <v>148695.652173913</v>
      </c>
      <c r="P1113" s="51">
        <v>753000</v>
      </c>
      <c r="Q1113" s="51">
        <f t="shared" si="227"/>
        <v>193304.34782608689</v>
      </c>
      <c r="R1113" s="52">
        <f t="shared" si="228"/>
        <v>798304.34782608692</v>
      </c>
      <c r="S1113" s="53">
        <v>798300</v>
      </c>
      <c r="T1113" s="54">
        <v>0</v>
      </c>
      <c r="U1113" s="55" t="s">
        <v>26</v>
      </c>
      <c r="V1113" s="55" t="s">
        <v>2524</v>
      </c>
      <c r="W1113" s="55" t="s">
        <v>27</v>
      </c>
      <c r="X1113" s="56">
        <v>43294</v>
      </c>
      <c r="Y1113" s="57" t="s">
        <v>7684</v>
      </c>
      <c r="Z1113" s="57"/>
      <c r="AA1113" s="58"/>
      <c r="AB1113" s="58"/>
      <c r="AC1113" s="58"/>
      <c r="AD1113" s="58"/>
      <c r="AE1113" s="58"/>
      <c r="AF1113" s="58"/>
      <c r="AG1113" s="58"/>
      <c r="AH1113" s="58"/>
      <c r="AI1113" s="58"/>
      <c r="AJ1113" s="58">
        <v>1055000</v>
      </c>
      <c r="AK1113" s="58"/>
      <c r="AL1113" s="58"/>
      <c r="AM1113" s="58"/>
      <c r="AN1113" s="58"/>
      <c r="AO1113" s="58"/>
      <c r="AP1113" s="58"/>
      <c r="AQ1113" s="58">
        <v>3287000</v>
      </c>
      <c r="AR1113" s="59">
        <f t="shared" si="231"/>
        <v>2</v>
      </c>
      <c r="AS1113" s="59">
        <f t="shared" si="232"/>
        <v>4342000</v>
      </c>
      <c r="AT1113" s="58">
        <f t="shared" ref="AT1113:AT1137" si="237">ROUND(AS1113/AR1113,-2)</f>
        <v>2171000</v>
      </c>
      <c r="AU1113" s="58">
        <f t="shared" si="235"/>
        <v>1055000</v>
      </c>
      <c r="AV1113" s="59">
        <f t="shared" si="236"/>
        <v>1372700</v>
      </c>
      <c r="AW1113" s="59">
        <f t="shared" si="229"/>
        <v>256700</v>
      </c>
      <c r="AX1113" s="60">
        <f t="shared" si="233"/>
        <v>1.7195289991231366</v>
      </c>
      <c r="AY1113" s="58"/>
    </row>
    <row r="1114" spans="1:51" x14ac:dyDescent="0.25">
      <c r="A1114" s="45">
        <v>802</v>
      </c>
      <c r="B1114" s="46" t="s">
        <v>2950</v>
      </c>
      <c r="C1114" s="47" t="s">
        <v>2951</v>
      </c>
      <c r="D1114" s="47" t="s">
        <v>496</v>
      </c>
      <c r="E1114" s="48" t="s">
        <v>2952</v>
      </c>
      <c r="F1114" s="49" t="s">
        <v>2953</v>
      </c>
      <c r="G1114" s="49" t="s">
        <v>2953</v>
      </c>
      <c r="H1114" s="50" t="s">
        <v>2953</v>
      </c>
      <c r="I1114" s="46" t="s">
        <v>30</v>
      </c>
      <c r="J1114" s="46">
        <v>161</v>
      </c>
      <c r="K1114" s="49">
        <v>161</v>
      </c>
      <c r="L1114" s="49" t="s">
        <v>2954</v>
      </c>
      <c r="M1114" s="51">
        <v>184000</v>
      </c>
      <c r="N1114" s="51">
        <f t="shared" si="226"/>
        <v>68000</v>
      </c>
      <c r="O1114" s="51">
        <v>68869.565217391297</v>
      </c>
      <c r="P1114" s="51">
        <v>252000</v>
      </c>
      <c r="Q1114" s="51">
        <f t="shared" si="227"/>
        <v>89530.434782608689</v>
      </c>
      <c r="R1114" s="52">
        <f t="shared" si="228"/>
        <v>273530.4347826087</v>
      </c>
      <c r="S1114" s="53">
        <v>273500</v>
      </c>
      <c r="T1114" s="54">
        <v>0</v>
      </c>
      <c r="U1114" s="55" t="s">
        <v>441</v>
      </c>
      <c r="V1114" s="55" t="s">
        <v>2524</v>
      </c>
      <c r="W1114" s="55" t="s">
        <v>29</v>
      </c>
      <c r="X1114" s="56">
        <v>43294</v>
      </c>
      <c r="Y1114" s="57" t="s">
        <v>7684</v>
      </c>
      <c r="Z1114" s="57"/>
      <c r="AA1114" s="58"/>
      <c r="AB1114" s="58"/>
      <c r="AC1114" s="58"/>
      <c r="AD1114" s="58"/>
      <c r="AE1114" s="58"/>
      <c r="AF1114" s="58"/>
      <c r="AG1114" s="58"/>
      <c r="AH1114" s="58">
        <v>1433000</v>
      </c>
      <c r="AI1114" s="58"/>
      <c r="AJ1114" s="58">
        <v>289200</v>
      </c>
      <c r="AK1114" s="58"/>
      <c r="AL1114" s="58"/>
      <c r="AM1114" s="58"/>
      <c r="AN1114" s="58"/>
      <c r="AO1114" s="58"/>
      <c r="AP1114" s="58"/>
      <c r="AQ1114" s="58"/>
      <c r="AR1114" s="59">
        <f t="shared" si="231"/>
        <v>2</v>
      </c>
      <c r="AS1114" s="59">
        <f t="shared" si="232"/>
        <v>1722200</v>
      </c>
      <c r="AT1114" s="58">
        <f t="shared" si="237"/>
        <v>861100</v>
      </c>
      <c r="AU1114" s="58">
        <f t="shared" si="235"/>
        <v>289200</v>
      </c>
      <c r="AV1114" s="59">
        <f t="shared" si="236"/>
        <v>587600</v>
      </c>
      <c r="AW1114" s="59">
        <f t="shared" si="229"/>
        <v>15700</v>
      </c>
      <c r="AX1114" s="60">
        <f t="shared" si="233"/>
        <v>2.1484460694698355</v>
      </c>
      <c r="AY1114" s="58"/>
    </row>
    <row r="1115" spans="1:51" ht="31.5" x14ac:dyDescent="0.25">
      <c r="A1115" s="45">
        <v>806</v>
      </c>
      <c r="B1115" s="46" t="s">
        <v>2969</v>
      </c>
      <c r="C1115" s="47" t="s">
        <v>2966</v>
      </c>
      <c r="D1115" s="47" t="s">
        <v>467</v>
      </c>
      <c r="E1115" s="48" t="s">
        <v>2970</v>
      </c>
      <c r="F1115" s="49" t="s">
        <v>2971</v>
      </c>
      <c r="G1115" s="49" t="s">
        <v>2971</v>
      </c>
      <c r="H1115" s="50" t="s">
        <v>2971</v>
      </c>
      <c r="I1115" s="46" t="s">
        <v>499</v>
      </c>
      <c r="J1115" s="46">
        <v>170</v>
      </c>
      <c r="K1115" s="49">
        <v>170</v>
      </c>
      <c r="L1115" s="49" t="s">
        <v>2967</v>
      </c>
      <c r="M1115" s="51">
        <v>488947</v>
      </c>
      <c r="N1115" s="51">
        <f t="shared" si="226"/>
        <v>131053</v>
      </c>
      <c r="O1115" s="51">
        <v>131561.217391304</v>
      </c>
      <c r="P1115" s="51">
        <v>620000</v>
      </c>
      <c r="Q1115" s="51">
        <f t="shared" si="227"/>
        <v>171029.5826086952</v>
      </c>
      <c r="R1115" s="52">
        <f t="shared" si="228"/>
        <v>659976.58260869514</v>
      </c>
      <c r="S1115" s="53">
        <v>659900</v>
      </c>
      <c r="T1115" s="54">
        <v>0</v>
      </c>
      <c r="U1115" s="55" t="s">
        <v>197</v>
      </c>
      <c r="V1115" s="55" t="s">
        <v>2524</v>
      </c>
      <c r="W1115" s="55" t="s">
        <v>195</v>
      </c>
      <c r="X1115" s="56">
        <v>43294</v>
      </c>
      <c r="Y1115" s="57" t="s">
        <v>7684</v>
      </c>
      <c r="Z1115" s="57"/>
      <c r="AA1115" s="58"/>
      <c r="AB1115" s="58"/>
      <c r="AC1115" s="58"/>
      <c r="AD1115" s="58"/>
      <c r="AE1115" s="58"/>
      <c r="AF1115" s="58"/>
      <c r="AG1115" s="58"/>
      <c r="AH1115" s="58"/>
      <c r="AI1115" s="58"/>
      <c r="AJ1115" s="58">
        <v>716400</v>
      </c>
      <c r="AK1115" s="58"/>
      <c r="AL1115" s="58"/>
      <c r="AM1115" s="58"/>
      <c r="AN1115" s="58"/>
      <c r="AO1115" s="58"/>
      <c r="AP1115" s="58"/>
      <c r="AQ1115" s="58">
        <v>902000</v>
      </c>
      <c r="AR1115" s="59">
        <f t="shared" si="231"/>
        <v>2</v>
      </c>
      <c r="AS1115" s="59">
        <f t="shared" si="232"/>
        <v>1618400</v>
      </c>
      <c r="AT1115" s="58">
        <f t="shared" si="237"/>
        <v>809200</v>
      </c>
      <c r="AU1115" s="58">
        <f t="shared" si="235"/>
        <v>716400</v>
      </c>
      <c r="AV1115" s="59">
        <f t="shared" si="236"/>
        <v>149300</v>
      </c>
      <c r="AW1115" s="59">
        <f t="shared" si="229"/>
        <v>56500</v>
      </c>
      <c r="AX1115" s="60">
        <f t="shared" si="233"/>
        <v>0.22624640096984394</v>
      </c>
      <c r="AY1115" s="58"/>
    </row>
    <row r="1116" spans="1:51" ht="31.5" x14ac:dyDescent="0.25">
      <c r="A1116" s="45">
        <v>807</v>
      </c>
      <c r="B1116" s="46" t="s">
        <v>2972</v>
      </c>
      <c r="C1116" s="47" t="s">
        <v>2966</v>
      </c>
      <c r="D1116" s="47" t="s">
        <v>467</v>
      </c>
      <c r="E1116" s="48" t="s">
        <v>2973</v>
      </c>
      <c r="F1116" s="49" t="s">
        <v>2974</v>
      </c>
      <c r="G1116" s="49" t="s">
        <v>2974</v>
      </c>
      <c r="H1116" s="50" t="s">
        <v>2974</v>
      </c>
      <c r="I1116" s="46" t="s">
        <v>499</v>
      </c>
      <c r="J1116" s="46">
        <v>170</v>
      </c>
      <c r="K1116" s="49">
        <v>170</v>
      </c>
      <c r="L1116" s="49" t="s">
        <v>2967</v>
      </c>
      <c r="M1116" s="51">
        <v>488947</v>
      </c>
      <c r="N1116" s="51">
        <f t="shared" si="226"/>
        <v>131053</v>
      </c>
      <c r="O1116" s="51">
        <v>131561.217391304</v>
      </c>
      <c r="P1116" s="51">
        <v>620000</v>
      </c>
      <c r="Q1116" s="51">
        <f t="shared" si="227"/>
        <v>171029.5826086952</v>
      </c>
      <c r="R1116" s="52">
        <f t="shared" si="228"/>
        <v>659976.58260869514</v>
      </c>
      <c r="S1116" s="53">
        <v>659900</v>
      </c>
      <c r="T1116" s="54">
        <v>0</v>
      </c>
      <c r="U1116" s="55" t="s">
        <v>197</v>
      </c>
      <c r="V1116" s="55" t="s">
        <v>2524</v>
      </c>
      <c r="W1116" s="55" t="s">
        <v>195</v>
      </c>
      <c r="X1116" s="56">
        <v>43294</v>
      </c>
      <c r="Y1116" s="57" t="s">
        <v>7684</v>
      </c>
      <c r="Z1116" s="57"/>
      <c r="AA1116" s="58"/>
      <c r="AB1116" s="58"/>
      <c r="AC1116" s="58"/>
      <c r="AD1116" s="58"/>
      <c r="AE1116" s="58"/>
      <c r="AF1116" s="58"/>
      <c r="AG1116" s="58"/>
      <c r="AH1116" s="58"/>
      <c r="AI1116" s="58"/>
      <c r="AJ1116" s="58">
        <v>716400</v>
      </c>
      <c r="AK1116" s="58"/>
      <c r="AL1116" s="58"/>
      <c r="AM1116" s="58"/>
      <c r="AN1116" s="58"/>
      <c r="AO1116" s="58"/>
      <c r="AP1116" s="58"/>
      <c r="AQ1116" s="58">
        <v>902000</v>
      </c>
      <c r="AR1116" s="59">
        <f t="shared" si="231"/>
        <v>2</v>
      </c>
      <c r="AS1116" s="59">
        <f t="shared" si="232"/>
        <v>1618400</v>
      </c>
      <c r="AT1116" s="58">
        <f t="shared" si="237"/>
        <v>809200</v>
      </c>
      <c r="AU1116" s="58">
        <f t="shared" si="235"/>
        <v>716400</v>
      </c>
      <c r="AV1116" s="59">
        <f t="shared" si="236"/>
        <v>149300</v>
      </c>
      <c r="AW1116" s="59">
        <f t="shared" si="229"/>
        <v>56500</v>
      </c>
      <c r="AX1116" s="60">
        <f t="shared" si="233"/>
        <v>0.22624640096984394</v>
      </c>
      <c r="AY1116" s="58"/>
    </row>
    <row r="1117" spans="1:51" ht="31.5" x14ac:dyDescent="0.25">
      <c r="A1117" s="45">
        <v>808</v>
      </c>
      <c r="B1117" s="46" t="s">
        <v>2975</v>
      </c>
      <c r="C1117" s="47" t="s">
        <v>2976</v>
      </c>
      <c r="D1117" s="47" t="s">
        <v>467</v>
      </c>
      <c r="E1117" s="48" t="s">
        <v>2977</v>
      </c>
      <c r="F1117" s="49" t="s">
        <v>2978</v>
      </c>
      <c r="G1117" s="49" t="s">
        <v>2978</v>
      </c>
      <c r="H1117" s="50" t="s">
        <v>2978</v>
      </c>
      <c r="I1117" s="46" t="s">
        <v>499</v>
      </c>
      <c r="J1117" s="46">
        <v>171</v>
      </c>
      <c r="K1117" s="49">
        <v>171</v>
      </c>
      <c r="L1117" s="49" t="s">
        <v>2979</v>
      </c>
      <c r="M1117" s="51">
        <v>509000</v>
      </c>
      <c r="N1117" s="51">
        <f t="shared" si="226"/>
        <v>59000</v>
      </c>
      <c r="O1117" s="51">
        <v>59478.260869565202</v>
      </c>
      <c r="P1117" s="51">
        <v>568000</v>
      </c>
      <c r="Q1117" s="51">
        <f t="shared" si="227"/>
        <v>77321.739130434755</v>
      </c>
      <c r="R1117" s="52">
        <f t="shared" si="228"/>
        <v>586321.73913043481</v>
      </c>
      <c r="S1117" s="53">
        <v>586300</v>
      </c>
      <c r="T1117" s="54">
        <v>0</v>
      </c>
      <c r="U1117" s="55" t="s">
        <v>471</v>
      </c>
      <c r="V1117" s="55" t="s">
        <v>2524</v>
      </c>
      <c r="W1117" s="55" t="s">
        <v>173</v>
      </c>
      <c r="X1117" s="56">
        <v>43294</v>
      </c>
      <c r="Y1117" s="57" t="s">
        <v>7684</v>
      </c>
      <c r="Z1117" s="57"/>
      <c r="AA1117" s="58"/>
      <c r="AB1117" s="58"/>
      <c r="AC1117" s="58"/>
      <c r="AD1117" s="58"/>
      <c r="AE1117" s="58"/>
      <c r="AF1117" s="58"/>
      <c r="AG1117" s="58"/>
      <c r="AH1117" s="58"/>
      <c r="AI1117" s="58"/>
      <c r="AJ1117" s="58">
        <v>669600</v>
      </c>
      <c r="AK1117" s="58"/>
      <c r="AL1117" s="58"/>
      <c r="AM1117" s="58"/>
      <c r="AN1117" s="58"/>
      <c r="AO1117" s="58"/>
      <c r="AP1117" s="58"/>
      <c r="AQ1117" s="58">
        <v>893000</v>
      </c>
      <c r="AR1117" s="59">
        <f t="shared" si="231"/>
        <v>2</v>
      </c>
      <c r="AS1117" s="59">
        <f t="shared" si="232"/>
        <v>1562600</v>
      </c>
      <c r="AT1117" s="58">
        <f t="shared" si="237"/>
        <v>781300</v>
      </c>
      <c r="AU1117" s="58">
        <f t="shared" si="235"/>
        <v>669600</v>
      </c>
      <c r="AV1117" s="59">
        <f t="shared" si="236"/>
        <v>195000</v>
      </c>
      <c r="AW1117" s="59">
        <f t="shared" si="229"/>
        <v>83300</v>
      </c>
      <c r="AX1117" s="60">
        <f t="shared" si="233"/>
        <v>0.33259423503325936</v>
      </c>
      <c r="AY1117" s="58"/>
    </row>
    <row r="1118" spans="1:51" ht="31.5" x14ac:dyDescent="0.25">
      <c r="A1118" s="45">
        <v>810</v>
      </c>
      <c r="B1118" s="46" t="s">
        <v>2988</v>
      </c>
      <c r="C1118" s="47" t="s">
        <v>2986</v>
      </c>
      <c r="D1118" s="47" t="s">
        <v>467</v>
      </c>
      <c r="E1118" s="48" t="s">
        <v>2989</v>
      </c>
      <c r="F1118" s="49" t="s">
        <v>2990</v>
      </c>
      <c r="G1118" s="49" t="s">
        <v>2990</v>
      </c>
      <c r="H1118" s="50" t="s">
        <v>2990</v>
      </c>
      <c r="I1118" s="46" t="s">
        <v>499</v>
      </c>
      <c r="J1118" s="46">
        <v>174</v>
      </c>
      <c r="K1118" s="49">
        <v>174</v>
      </c>
      <c r="L1118" s="49" t="s">
        <v>2987</v>
      </c>
      <c r="M1118" s="51">
        <v>894000</v>
      </c>
      <c r="N1118" s="51">
        <f t="shared" si="226"/>
        <v>131000</v>
      </c>
      <c r="O1118" s="51">
        <v>131478.26086956501</v>
      </c>
      <c r="P1118" s="51">
        <v>1025000</v>
      </c>
      <c r="Q1118" s="51">
        <f t="shared" si="227"/>
        <v>170921.73913043449</v>
      </c>
      <c r="R1118" s="52">
        <f t="shared" si="228"/>
        <v>1064921.7391304346</v>
      </c>
      <c r="S1118" s="53">
        <v>1064900</v>
      </c>
      <c r="T1118" s="54">
        <v>0</v>
      </c>
      <c r="U1118" s="55" t="s">
        <v>441</v>
      </c>
      <c r="V1118" s="55" t="s">
        <v>2524</v>
      </c>
      <c r="W1118" s="55" t="s">
        <v>173</v>
      </c>
      <c r="X1118" s="56">
        <v>43294</v>
      </c>
      <c r="Y1118" s="57" t="s">
        <v>7684</v>
      </c>
      <c r="Z1118" s="57"/>
      <c r="AA1118" s="58"/>
      <c r="AB1118" s="58"/>
      <c r="AC1118" s="58"/>
      <c r="AD1118" s="58"/>
      <c r="AE1118" s="58"/>
      <c r="AF1118" s="58"/>
      <c r="AG1118" s="58">
        <v>2080000</v>
      </c>
      <c r="AH1118" s="58"/>
      <c r="AI1118" s="58"/>
      <c r="AJ1118" s="58"/>
      <c r="AK1118" s="58"/>
      <c r="AL1118" s="58"/>
      <c r="AM1118" s="58"/>
      <c r="AN1118" s="58"/>
      <c r="AO1118" s="58"/>
      <c r="AP1118" s="58"/>
      <c r="AQ1118" s="58">
        <v>1283000</v>
      </c>
      <c r="AR1118" s="59">
        <f t="shared" si="231"/>
        <v>2</v>
      </c>
      <c r="AS1118" s="59">
        <f t="shared" si="232"/>
        <v>3363000</v>
      </c>
      <c r="AT1118" s="58">
        <f t="shared" si="237"/>
        <v>1681500</v>
      </c>
      <c r="AU1118" s="58">
        <f t="shared" si="235"/>
        <v>1283000</v>
      </c>
      <c r="AV1118" s="59">
        <f t="shared" si="236"/>
        <v>616600</v>
      </c>
      <c r="AW1118" s="59">
        <f t="shared" si="229"/>
        <v>218100</v>
      </c>
      <c r="AX1118" s="60">
        <f t="shared" si="233"/>
        <v>0.57902150436660715</v>
      </c>
      <c r="AY1118" s="58"/>
    </row>
    <row r="1119" spans="1:51" ht="31.5" x14ac:dyDescent="0.25">
      <c r="A1119" s="45">
        <v>820</v>
      </c>
      <c r="B1119" s="46" t="s">
        <v>3019</v>
      </c>
      <c r="C1119" s="47" t="s">
        <v>3016</v>
      </c>
      <c r="D1119" s="47" t="s">
        <v>467</v>
      </c>
      <c r="E1119" s="48" t="s">
        <v>3020</v>
      </c>
      <c r="F1119" s="49" t="s">
        <v>3021</v>
      </c>
      <c r="G1119" s="49" t="s">
        <v>3021</v>
      </c>
      <c r="H1119" s="50" t="s">
        <v>3021</v>
      </c>
      <c r="I1119" s="46" t="s">
        <v>499</v>
      </c>
      <c r="J1119" s="46">
        <v>176</v>
      </c>
      <c r="K1119" s="49">
        <v>176</v>
      </c>
      <c r="L1119" s="49" t="s">
        <v>3018</v>
      </c>
      <c r="M1119" s="51">
        <v>1775000</v>
      </c>
      <c r="N1119" s="51">
        <f t="shared" si="226"/>
        <v>151000</v>
      </c>
      <c r="O1119" s="51">
        <v>151826.08695652199</v>
      </c>
      <c r="P1119" s="51">
        <v>1926000</v>
      </c>
      <c r="Q1119" s="51">
        <f t="shared" si="227"/>
        <v>197373.91304347859</v>
      </c>
      <c r="R1119" s="52">
        <f t="shared" si="228"/>
        <v>1972373.9130434785</v>
      </c>
      <c r="S1119" s="53">
        <v>1972300</v>
      </c>
      <c r="T1119" s="54">
        <v>0</v>
      </c>
      <c r="U1119" s="55" t="s">
        <v>26</v>
      </c>
      <c r="V1119" s="55" t="s">
        <v>2524</v>
      </c>
      <c r="W1119" s="55" t="s">
        <v>27</v>
      </c>
      <c r="X1119" s="56">
        <v>43294</v>
      </c>
      <c r="Y1119" s="57" t="s">
        <v>7684</v>
      </c>
      <c r="Z1119" s="57"/>
      <c r="AA1119" s="58"/>
      <c r="AB1119" s="58"/>
      <c r="AC1119" s="58"/>
      <c r="AD1119" s="58"/>
      <c r="AE1119" s="58"/>
      <c r="AF1119" s="58"/>
      <c r="AG1119" s="58">
        <v>2785000</v>
      </c>
      <c r="AH1119" s="58"/>
      <c r="AI1119" s="58"/>
      <c r="AJ1119" s="58"/>
      <c r="AK1119" s="58"/>
      <c r="AL1119" s="58"/>
      <c r="AM1119" s="58"/>
      <c r="AN1119" s="58"/>
      <c r="AO1119" s="58"/>
      <c r="AP1119" s="58"/>
      <c r="AQ1119" s="58">
        <v>2173000</v>
      </c>
      <c r="AR1119" s="59">
        <f t="shared" si="231"/>
        <v>2</v>
      </c>
      <c r="AS1119" s="59">
        <f t="shared" si="232"/>
        <v>4958000</v>
      </c>
      <c r="AT1119" s="58">
        <f t="shared" si="237"/>
        <v>2479000</v>
      </c>
      <c r="AU1119" s="58">
        <f t="shared" si="235"/>
        <v>2173000</v>
      </c>
      <c r="AV1119" s="59">
        <f t="shared" si="236"/>
        <v>506700</v>
      </c>
      <c r="AW1119" s="59">
        <f t="shared" si="229"/>
        <v>200700</v>
      </c>
      <c r="AX1119" s="60">
        <f t="shared" si="233"/>
        <v>0.2569081782690259</v>
      </c>
      <c r="AY1119" s="58"/>
    </row>
    <row r="1120" spans="1:51" ht="31.5" x14ac:dyDescent="0.25">
      <c r="A1120" s="45">
        <v>821</v>
      </c>
      <c r="B1120" s="46" t="s">
        <v>3022</v>
      </c>
      <c r="C1120" s="47" t="s">
        <v>3016</v>
      </c>
      <c r="D1120" s="47" t="s">
        <v>467</v>
      </c>
      <c r="E1120" s="48" t="s">
        <v>3023</v>
      </c>
      <c r="F1120" s="49" t="s">
        <v>3024</v>
      </c>
      <c r="G1120" s="49" t="s">
        <v>3024</v>
      </c>
      <c r="H1120" s="50" t="s">
        <v>3024</v>
      </c>
      <c r="I1120" s="46" t="s">
        <v>499</v>
      </c>
      <c r="J1120" s="46">
        <v>176</v>
      </c>
      <c r="K1120" s="49">
        <v>176</v>
      </c>
      <c r="L1120" s="49" t="s">
        <v>3018</v>
      </c>
      <c r="M1120" s="51">
        <v>1775000</v>
      </c>
      <c r="N1120" s="51">
        <f t="shared" si="226"/>
        <v>151000</v>
      </c>
      <c r="O1120" s="51">
        <v>151826.08695652199</v>
      </c>
      <c r="P1120" s="51">
        <v>1926000</v>
      </c>
      <c r="Q1120" s="51">
        <f t="shared" si="227"/>
        <v>197373.91304347859</v>
      </c>
      <c r="R1120" s="52">
        <f t="shared" si="228"/>
        <v>1972373.9130434785</v>
      </c>
      <c r="S1120" s="53">
        <v>1972300</v>
      </c>
      <c r="T1120" s="54">
        <v>0</v>
      </c>
      <c r="U1120" s="55" t="s">
        <v>441</v>
      </c>
      <c r="V1120" s="55" t="s">
        <v>2524</v>
      </c>
      <c r="W1120" s="55" t="s">
        <v>173</v>
      </c>
      <c r="X1120" s="56">
        <v>43294</v>
      </c>
      <c r="Y1120" s="57" t="s">
        <v>7684</v>
      </c>
      <c r="Z1120" s="57"/>
      <c r="AA1120" s="58"/>
      <c r="AB1120" s="58"/>
      <c r="AC1120" s="58"/>
      <c r="AD1120" s="58"/>
      <c r="AE1120" s="58"/>
      <c r="AF1120" s="58"/>
      <c r="AG1120" s="58"/>
      <c r="AH1120" s="58"/>
      <c r="AI1120" s="58"/>
      <c r="AJ1120" s="58"/>
      <c r="AK1120" s="58"/>
      <c r="AL1120" s="58"/>
      <c r="AM1120" s="58"/>
      <c r="AN1120" s="58"/>
      <c r="AO1120" s="58"/>
      <c r="AP1120" s="58"/>
      <c r="AQ1120" s="58">
        <v>2173000</v>
      </c>
      <c r="AR1120" s="59">
        <f t="shared" si="231"/>
        <v>1</v>
      </c>
      <c r="AS1120" s="59">
        <f t="shared" si="232"/>
        <v>2173000</v>
      </c>
      <c r="AT1120" s="58">
        <f t="shared" si="237"/>
        <v>2173000</v>
      </c>
      <c r="AU1120" s="58">
        <f t="shared" si="235"/>
        <v>2173000</v>
      </c>
      <c r="AV1120" s="59">
        <f t="shared" si="236"/>
        <v>200700</v>
      </c>
      <c r="AW1120" s="59">
        <f t="shared" si="229"/>
        <v>200700</v>
      </c>
      <c r="AX1120" s="60">
        <f t="shared" si="233"/>
        <v>0.10175936723622159</v>
      </c>
      <c r="AY1120" s="58"/>
    </row>
    <row r="1121" spans="1:51" ht="31.5" x14ac:dyDescent="0.25">
      <c r="A1121" s="45">
        <v>823</v>
      </c>
      <c r="B1121" s="46" t="s">
        <v>3027</v>
      </c>
      <c r="C1121" s="47" t="s">
        <v>3016</v>
      </c>
      <c r="D1121" s="47" t="s">
        <v>467</v>
      </c>
      <c r="E1121" s="48" t="s">
        <v>3028</v>
      </c>
      <c r="F1121" s="49" t="s">
        <v>3029</v>
      </c>
      <c r="G1121" s="49" t="s">
        <v>3029</v>
      </c>
      <c r="H1121" s="50" t="s">
        <v>3029</v>
      </c>
      <c r="I1121" s="46" t="s">
        <v>499</v>
      </c>
      <c r="J1121" s="46">
        <v>176</v>
      </c>
      <c r="K1121" s="49">
        <v>176</v>
      </c>
      <c r="L1121" s="49" t="s">
        <v>3018</v>
      </c>
      <c r="M1121" s="51">
        <v>1775000</v>
      </c>
      <c r="N1121" s="51">
        <f t="shared" si="226"/>
        <v>151000</v>
      </c>
      <c r="O1121" s="51">
        <v>151826.08695652199</v>
      </c>
      <c r="P1121" s="51">
        <v>1926000</v>
      </c>
      <c r="Q1121" s="51">
        <f t="shared" si="227"/>
        <v>197373.91304347859</v>
      </c>
      <c r="R1121" s="52">
        <f t="shared" si="228"/>
        <v>1972373.9130434785</v>
      </c>
      <c r="S1121" s="53">
        <v>1972300</v>
      </c>
      <c r="T1121" s="54">
        <v>0</v>
      </c>
      <c r="U1121" s="55" t="s">
        <v>441</v>
      </c>
      <c r="V1121" s="55" t="s">
        <v>2524</v>
      </c>
      <c r="W1121" s="55" t="s">
        <v>173</v>
      </c>
      <c r="X1121" s="56">
        <v>43294</v>
      </c>
      <c r="Y1121" s="57" t="s">
        <v>7684</v>
      </c>
      <c r="Z1121" s="57"/>
      <c r="AA1121" s="58"/>
      <c r="AB1121" s="58"/>
      <c r="AC1121" s="58"/>
      <c r="AD1121" s="58"/>
      <c r="AE1121" s="58"/>
      <c r="AF1121" s="58"/>
      <c r="AG1121" s="58"/>
      <c r="AH1121" s="58"/>
      <c r="AI1121" s="58"/>
      <c r="AJ1121" s="58"/>
      <c r="AK1121" s="58"/>
      <c r="AL1121" s="58"/>
      <c r="AM1121" s="58"/>
      <c r="AN1121" s="58"/>
      <c r="AO1121" s="58"/>
      <c r="AP1121" s="58"/>
      <c r="AQ1121" s="58">
        <v>2173000</v>
      </c>
      <c r="AR1121" s="59">
        <f t="shared" si="231"/>
        <v>1</v>
      </c>
      <c r="AS1121" s="59">
        <f t="shared" si="232"/>
        <v>2173000</v>
      </c>
      <c r="AT1121" s="58">
        <f t="shared" si="237"/>
        <v>2173000</v>
      </c>
      <c r="AU1121" s="58">
        <f t="shared" si="235"/>
        <v>2173000</v>
      </c>
      <c r="AV1121" s="59">
        <f t="shared" si="236"/>
        <v>200700</v>
      </c>
      <c r="AW1121" s="59">
        <f t="shared" si="229"/>
        <v>200700</v>
      </c>
      <c r="AX1121" s="60">
        <f t="shared" si="233"/>
        <v>0.10175936723622159</v>
      </c>
      <c r="AY1121" s="58"/>
    </row>
    <row r="1122" spans="1:51" ht="31.5" x14ac:dyDescent="0.25">
      <c r="A1122" s="45">
        <v>825</v>
      </c>
      <c r="B1122" s="46" t="s">
        <v>3032</v>
      </c>
      <c r="C1122" s="47" t="s">
        <v>3016</v>
      </c>
      <c r="D1122" s="47" t="s">
        <v>467</v>
      </c>
      <c r="E1122" s="48" t="s">
        <v>3033</v>
      </c>
      <c r="F1122" s="49" t="s">
        <v>3034</v>
      </c>
      <c r="G1122" s="49" t="s">
        <v>3034</v>
      </c>
      <c r="H1122" s="50" t="s">
        <v>3034</v>
      </c>
      <c r="I1122" s="46" t="s">
        <v>499</v>
      </c>
      <c r="J1122" s="46">
        <v>176</v>
      </c>
      <c r="K1122" s="49">
        <v>176</v>
      </c>
      <c r="L1122" s="49" t="s">
        <v>3018</v>
      </c>
      <c r="M1122" s="51">
        <v>1775000</v>
      </c>
      <c r="N1122" s="51">
        <f t="shared" si="226"/>
        <v>151000</v>
      </c>
      <c r="O1122" s="51">
        <v>151826.08695652199</v>
      </c>
      <c r="P1122" s="51">
        <v>1926000</v>
      </c>
      <c r="Q1122" s="51">
        <f t="shared" si="227"/>
        <v>197373.91304347859</v>
      </c>
      <c r="R1122" s="52">
        <f t="shared" si="228"/>
        <v>1972373.9130434785</v>
      </c>
      <c r="S1122" s="53">
        <v>1972300</v>
      </c>
      <c r="T1122" s="54">
        <v>0</v>
      </c>
      <c r="U1122" s="55" t="s">
        <v>441</v>
      </c>
      <c r="V1122" s="55" t="s">
        <v>2524</v>
      </c>
      <c r="W1122" s="55" t="s">
        <v>196</v>
      </c>
      <c r="X1122" s="56">
        <v>43294</v>
      </c>
      <c r="Y1122" s="57" t="s">
        <v>7684</v>
      </c>
      <c r="Z1122" s="57"/>
      <c r="AA1122" s="58"/>
      <c r="AB1122" s="58"/>
      <c r="AC1122" s="58"/>
      <c r="AD1122" s="58"/>
      <c r="AE1122" s="58"/>
      <c r="AF1122" s="58"/>
      <c r="AG1122" s="58"/>
      <c r="AH1122" s="58"/>
      <c r="AI1122" s="58"/>
      <c r="AJ1122" s="58">
        <v>2280000</v>
      </c>
      <c r="AK1122" s="58"/>
      <c r="AL1122" s="58"/>
      <c r="AM1122" s="58"/>
      <c r="AN1122" s="58"/>
      <c r="AO1122" s="58"/>
      <c r="AP1122" s="58"/>
      <c r="AQ1122" s="58">
        <v>2173000</v>
      </c>
      <c r="AR1122" s="59">
        <f t="shared" si="231"/>
        <v>2</v>
      </c>
      <c r="AS1122" s="59">
        <f t="shared" si="232"/>
        <v>4453000</v>
      </c>
      <c r="AT1122" s="58">
        <f t="shared" si="237"/>
        <v>2226500</v>
      </c>
      <c r="AU1122" s="58">
        <f t="shared" si="235"/>
        <v>2173000</v>
      </c>
      <c r="AV1122" s="59">
        <f t="shared" si="236"/>
        <v>254200</v>
      </c>
      <c r="AW1122" s="59">
        <f t="shared" si="229"/>
        <v>200700</v>
      </c>
      <c r="AX1122" s="60">
        <f t="shared" si="233"/>
        <v>0.1288850580540486</v>
      </c>
      <c r="AY1122" s="58"/>
    </row>
    <row r="1123" spans="1:51" ht="31.5" x14ac:dyDescent="0.25">
      <c r="A1123" s="45">
        <v>826</v>
      </c>
      <c r="B1123" s="46" t="s">
        <v>3035</v>
      </c>
      <c r="C1123" s="47" t="s">
        <v>3016</v>
      </c>
      <c r="D1123" s="47" t="s">
        <v>467</v>
      </c>
      <c r="E1123" s="48" t="s">
        <v>3036</v>
      </c>
      <c r="F1123" s="49" t="s">
        <v>3037</v>
      </c>
      <c r="G1123" s="49" t="s">
        <v>3037</v>
      </c>
      <c r="H1123" s="50" t="s">
        <v>3037</v>
      </c>
      <c r="I1123" s="46" t="s">
        <v>499</v>
      </c>
      <c r="J1123" s="46">
        <v>176</v>
      </c>
      <c r="K1123" s="49">
        <v>176</v>
      </c>
      <c r="L1123" s="49" t="s">
        <v>3018</v>
      </c>
      <c r="M1123" s="51">
        <v>1775000</v>
      </c>
      <c r="N1123" s="51">
        <f t="shared" si="226"/>
        <v>151000</v>
      </c>
      <c r="O1123" s="51">
        <v>151826.08695652199</v>
      </c>
      <c r="P1123" s="51">
        <v>1926000</v>
      </c>
      <c r="Q1123" s="51">
        <f t="shared" si="227"/>
        <v>197373.91304347859</v>
      </c>
      <c r="R1123" s="52">
        <f t="shared" si="228"/>
        <v>1972373.9130434785</v>
      </c>
      <c r="S1123" s="53">
        <v>1972300</v>
      </c>
      <c r="T1123" s="54">
        <v>0</v>
      </c>
      <c r="U1123" s="55" t="s">
        <v>441</v>
      </c>
      <c r="V1123" s="55" t="s">
        <v>2524</v>
      </c>
      <c r="W1123" s="55" t="s">
        <v>173</v>
      </c>
      <c r="X1123" s="56">
        <v>43294</v>
      </c>
      <c r="Y1123" s="57" t="s">
        <v>7684</v>
      </c>
      <c r="Z1123" s="57"/>
      <c r="AA1123" s="58"/>
      <c r="AB1123" s="58"/>
      <c r="AC1123" s="58"/>
      <c r="AD1123" s="58"/>
      <c r="AE1123" s="58"/>
      <c r="AF1123" s="58"/>
      <c r="AG1123" s="58"/>
      <c r="AH1123" s="58"/>
      <c r="AI1123" s="58"/>
      <c r="AJ1123" s="58"/>
      <c r="AK1123" s="58"/>
      <c r="AL1123" s="58"/>
      <c r="AM1123" s="58"/>
      <c r="AN1123" s="58"/>
      <c r="AO1123" s="58"/>
      <c r="AP1123" s="58"/>
      <c r="AQ1123" s="58">
        <v>2173000</v>
      </c>
      <c r="AR1123" s="59">
        <f t="shared" si="231"/>
        <v>1</v>
      </c>
      <c r="AS1123" s="59">
        <f t="shared" si="232"/>
        <v>2173000</v>
      </c>
      <c r="AT1123" s="58">
        <f t="shared" si="237"/>
        <v>2173000</v>
      </c>
      <c r="AU1123" s="58">
        <f t="shared" si="235"/>
        <v>2173000</v>
      </c>
      <c r="AV1123" s="59">
        <f t="shared" si="236"/>
        <v>200700</v>
      </c>
      <c r="AW1123" s="59">
        <f t="shared" si="229"/>
        <v>200700</v>
      </c>
      <c r="AX1123" s="60">
        <f t="shared" si="233"/>
        <v>0.10175936723622159</v>
      </c>
      <c r="AY1123" s="58"/>
    </row>
    <row r="1124" spans="1:51" ht="31.5" x14ac:dyDescent="0.25">
      <c r="A1124" s="45">
        <v>827</v>
      </c>
      <c r="B1124" s="46" t="s">
        <v>3038</v>
      </c>
      <c r="C1124" s="47" t="s">
        <v>3016</v>
      </c>
      <c r="D1124" s="47" t="s">
        <v>467</v>
      </c>
      <c r="E1124" s="48" t="s">
        <v>3039</v>
      </c>
      <c r="F1124" s="49" t="s">
        <v>3040</v>
      </c>
      <c r="G1124" s="49" t="s">
        <v>3040</v>
      </c>
      <c r="H1124" s="50" t="s">
        <v>3040</v>
      </c>
      <c r="I1124" s="46" t="s">
        <v>499</v>
      </c>
      <c r="J1124" s="46">
        <v>176</v>
      </c>
      <c r="K1124" s="49">
        <v>176</v>
      </c>
      <c r="L1124" s="49" t="s">
        <v>3018</v>
      </c>
      <c r="M1124" s="51">
        <v>1775000</v>
      </c>
      <c r="N1124" s="51">
        <f t="shared" si="226"/>
        <v>151000</v>
      </c>
      <c r="O1124" s="51">
        <v>151826.08695652199</v>
      </c>
      <c r="P1124" s="51">
        <v>1926000</v>
      </c>
      <c r="Q1124" s="51">
        <f t="shared" si="227"/>
        <v>197373.91304347859</v>
      </c>
      <c r="R1124" s="52">
        <f t="shared" si="228"/>
        <v>1972373.9130434785</v>
      </c>
      <c r="S1124" s="53">
        <v>1972300</v>
      </c>
      <c r="T1124" s="54">
        <v>0</v>
      </c>
      <c r="U1124" s="55" t="s">
        <v>441</v>
      </c>
      <c r="V1124" s="55" t="s">
        <v>2524</v>
      </c>
      <c r="W1124" s="55" t="s">
        <v>173</v>
      </c>
      <c r="X1124" s="56">
        <v>43294</v>
      </c>
      <c r="Y1124" s="57" t="s">
        <v>7684</v>
      </c>
      <c r="Z1124" s="57"/>
      <c r="AA1124" s="58"/>
      <c r="AB1124" s="58"/>
      <c r="AC1124" s="58"/>
      <c r="AD1124" s="58"/>
      <c r="AE1124" s="58"/>
      <c r="AF1124" s="58"/>
      <c r="AG1124" s="58"/>
      <c r="AH1124" s="58"/>
      <c r="AI1124" s="58"/>
      <c r="AJ1124" s="58"/>
      <c r="AK1124" s="58"/>
      <c r="AL1124" s="58"/>
      <c r="AM1124" s="58"/>
      <c r="AN1124" s="58"/>
      <c r="AO1124" s="58"/>
      <c r="AP1124" s="58"/>
      <c r="AQ1124" s="58">
        <v>2173000</v>
      </c>
      <c r="AR1124" s="59">
        <f t="shared" si="231"/>
        <v>1</v>
      </c>
      <c r="AS1124" s="59">
        <f t="shared" si="232"/>
        <v>2173000</v>
      </c>
      <c r="AT1124" s="58">
        <f t="shared" si="237"/>
        <v>2173000</v>
      </c>
      <c r="AU1124" s="58">
        <f t="shared" si="235"/>
        <v>2173000</v>
      </c>
      <c r="AV1124" s="59">
        <f t="shared" si="236"/>
        <v>200700</v>
      </c>
      <c r="AW1124" s="59">
        <f t="shared" si="229"/>
        <v>200700</v>
      </c>
      <c r="AX1124" s="60">
        <f t="shared" si="233"/>
        <v>0.10175936723622159</v>
      </c>
      <c r="AY1124" s="58"/>
    </row>
    <row r="1125" spans="1:51" ht="31.5" x14ac:dyDescent="0.25">
      <c r="A1125" s="45">
        <v>828</v>
      </c>
      <c r="B1125" s="46" t="s">
        <v>3041</v>
      </c>
      <c r="C1125" s="47" t="s">
        <v>3016</v>
      </c>
      <c r="D1125" s="47" t="s">
        <v>467</v>
      </c>
      <c r="E1125" s="48" t="s">
        <v>3042</v>
      </c>
      <c r="F1125" s="49" t="s">
        <v>3043</v>
      </c>
      <c r="G1125" s="49" t="s">
        <v>3043</v>
      </c>
      <c r="H1125" s="50" t="s">
        <v>3043</v>
      </c>
      <c r="I1125" s="46" t="s">
        <v>499</v>
      </c>
      <c r="J1125" s="46">
        <v>176</v>
      </c>
      <c r="K1125" s="49">
        <v>176</v>
      </c>
      <c r="L1125" s="49" t="s">
        <v>3018</v>
      </c>
      <c r="M1125" s="51">
        <v>1775000</v>
      </c>
      <c r="N1125" s="51">
        <f t="shared" si="226"/>
        <v>151000</v>
      </c>
      <c r="O1125" s="51">
        <v>151826.08695652199</v>
      </c>
      <c r="P1125" s="51">
        <v>1926000</v>
      </c>
      <c r="Q1125" s="51">
        <f t="shared" si="227"/>
        <v>197373.91304347859</v>
      </c>
      <c r="R1125" s="52">
        <f t="shared" si="228"/>
        <v>1972373.9130434785</v>
      </c>
      <c r="S1125" s="53">
        <v>1972300</v>
      </c>
      <c r="T1125" s="54">
        <v>0</v>
      </c>
      <c r="U1125" s="55" t="s">
        <v>441</v>
      </c>
      <c r="V1125" s="55" t="s">
        <v>2524</v>
      </c>
      <c r="W1125" s="55" t="s">
        <v>173</v>
      </c>
      <c r="X1125" s="56">
        <v>43294</v>
      </c>
      <c r="Y1125" s="57" t="s">
        <v>7684</v>
      </c>
      <c r="Z1125" s="57"/>
      <c r="AA1125" s="58"/>
      <c r="AB1125" s="58"/>
      <c r="AC1125" s="58"/>
      <c r="AD1125" s="58"/>
      <c r="AE1125" s="58"/>
      <c r="AF1125" s="58"/>
      <c r="AG1125" s="58">
        <v>2785000</v>
      </c>
      <c r="AH1125" s="58"/>
      <c r="AI1125" s="58"/>
      <c r="AJ1125" s="58"/>
      <c r="AK1125" s="58"/>
      <c r="AL1125" s="58"/>
      <c r="AM1125" s="58"/>
      <c r="AN1125" s="58"/>
      <c r="AO1125" s="58"/>
      <c r="AP1125" s="58"/>
      <c r="AQ1125" s="58">
        <v>2173000</v>
      </c>
      <c r="AR1125" s="59">
        <f t="shared" si="231"/>
        <v>2</v>
      </c>
      <c r="AS1125" s="59">
        <f t="shared" si="232"/>
        <v>4958000</v>
      </c>
      <c r="AT1125" s="58">
        <f t="shared" si="237"/>
        <v>2479000</v>
      </c>
      <c r="AU1125" s="58">
        <f t="shared" si="235"/>
        <v>2173000</v>
      </c>
      <c r="AV1125" s="59">
        <f t="shared" si="236"/>
        <v>506700</v>
      </c>
      <c r="AW1125" s="59">
        <f t="shared" si="229"/>
        <v>200700</v>
      </c>
      <c r="AX1125" s="60">
        <f t="shared" si="233"/>
        <v>0.2569081782690259</v>
      </c>
      <c r="AY1125" s="58"/>
    </row>
    <row r="1126" spans="1:51" ht="47.25" x14ac:dyDescent="0.25">
      <c r="A1126" s="45">
        <v>829</v>
      </c>
      <c r="B1126" s="46" t="s">
        <v>3044</v>
      </c>
      <c r="C1126" s="47" t="s">
        <v>3045</v>
      </c>
      <c r="D1126" s="47" t="s">
        <v>467</v>
      </c>
      <c r="E1126" s="48" t="s">
        <v>3046</v>
      </c>
      <c r="F1126" s="49" t="s">
        <v>3047</v>
      </c>
      <c r="G1126" s="49" t="s">
        <v>3047</v>
      </c>
      <c r="H1126" s="50" t="s">
        <v>3047</v>
      </c>
      <c r="I1126" s="46" t="s">
        <v>499</v>
      </c>
      <c r="J1126" s="46">
        <v>177</v>
      </c>
      <c r="K1126" s="49">
        <v>177</v>
      </c>
      <c r="L1126" s="49" t="s">
        <v>3048</v>
      </c>
      <c r="M1126" s="51">
        <v>1575000</v>
      </c>
      <c r="N1126" s="51">
        <f t="shared" si="226"/>
        <v>151000</v>
      </c>
      <c r="O1126" s="51">
        <v>151826.08695652199</v>
      </c>
      <c r="P1126" s="51">
        <v>1726000</v>
      </c>
      <c r="Q1126" s="51">
        <f t="shared" si="227"/>
        <v>197373.91304347859</v>
      </c>
      <c r="R1126" s="52">
        <f t="shared" si="228"/>
        <v>1772373.9130434785</v>
      </c>
      <c r="S1126" s="53">
        <v>1772300</v>
      </c>
      <c r="T1126" s="54">
        <v>0</v>
      </c>
      <c r="U1126" s="55" t="s">
        <v>441</v>
      </c>
      <c r="V1126" s="55" t="s">
        <v>2524</v>
      </c>
      <c r="W1126" s="55" t="s">
        <v>173</v>
      </c>
      <c r="X1126" s="56">
        <v>43294</v>
      </c>
      <c r="Y1126" s="57" t="s">
        <v>7684</v>
      </c>
      <c r="Z1126" s="57"/>
      <c r="AA1126" s="58"/>
      <c r="AB1126" s="58"/>
      <c r="AC1126" s="58"/>
      <c r="AD1126" s="58"/>
      <c r="AE1126" s="58"/>
      <c r="AF1126" s="58"/>
      <c r="AG1126" s="58">
        <v>2785000</v>
      </c>
      <c r="AH1126" s="58"/>
      <c r="AI1126" s="58"/>
      <c r="AJ1126" s="58"/>
      <c r="AK1126" s="58"/>
      <c r="AL1126" s="58"/>
      <c r="AM1126" s="58"/>
      <c r="AN1126" s="58"/>
      <c r="AO1126" s="58"/>
      <c r="AP1126" s="58"/>
      <c r="AQ1126" s="58">
        <v>2042000</v>
      </c>
      <c r="AR1126" s="59">
        <f t="shared" si="231"/>
        <v>2</v>
      </c>
      <c r="AS1126" s="59">
        <f t="shared" si="232"/>
        <v>4827000</v>
      </c>
      <c r="AT1126" s="58">
        <f t="shared" si="237"/>
        <v>2413500</v>
      </c>
      <c r="AU1126" s="58">
        <f t="shared" si="235"/>
        <v>2042000</v>
      </c>
      <c r="AV1126" s="59">
        <f t="shared" si="236"/>
        <v>641200</v>
      </c>
      <c r="AW1126" s="59">
        <f t="shared" si="229"/>
        <v>269700</v>
      </c>
      <c r="AX1126" s="60">
        <f t="shared" si="233"/>
        <v>0.36178976471252056</v>
      </c>
      <c r="AY1126" s="58"/>
    </row>
    <row r="1127" spans="1:51" ht="47.25" x14ac:dyDescent="0.25">
      <c r="A1127" s="45">
        <v>830</v>
      </c>
      <c r="B1127" s="46" t="s">
        <v>3049</v>
      </c>
      <c r="C1127" s="47" t="s">
        <v>3045</v>
      </c>
      <c r="D1127" s="47" t="s">
        <v>467</v>
      </c>
      <c r="E1127" s="48" t="s">
        <v>3050</v>
      </c>
      <c r="F1127" s="49" t="s">
        <v>3051</v>
      </c>
      <c r="G1127" s="49" t="s">
        <v>3051</v>
      </c>
      <c r="H1127" s="50" t="s">
        <v>3051</v>
      </c>
      <c r="I1127" s="46" t="s">
        <v>499</v>
      </c>
      <c r="J1127" s="46">
        <v>177</v>
      </c>
      <c r="K1127" s="49">
        <v>177</v>
      </c>
      <c r="L1127" s="49" t="s">
        <v>3048</v>
      </c>
      <c r="M1127" s="51">
        <v>1575000</v>
      </c>
      <c r="N1127" s="51">
        <f t="shared" si="226"/>
        <v>151000</v>
      </c>
      <c r="O1127" s="51">
        <v>151826.08695652199</v>
      </c>
      <c r="P1127" s="51">
        <v>1726000</v>
      </c>
      <c r="Q1127" s="51">
        <f t="shared" si="227"/>
        <v>197373.91304347859</v>
      </c>
      <c r="R1127" s="52">
        <f t="shared" si="228"/>
        <v>1772373.9130434785</v>
      </c>
      <c r="S1127" s="53">
        <v>1772300</v>
      </c>
      <c r="T1127" s="54" t="s">
        <v>2713</v>
      </c>
      <c r="U1127" s="55" t="s">
        <v>441</v>
      </c>
      <c r="V1127" s="55" t="s">
        <v>2524</v>
      </c>
      <c r="W1127" s="55" t="s">
        <v>94</v>
      </c>
      <c r="X1127" s="56">
        <v>43294</v>
      </c>
      <c r="Y1127" s="57" t="s">
        <v>7684</v>
      </c>
      <c r="Z1127" s="57"/>
      <c r="AA1127" s="58"/>
      <c r="AB1127" s="58"/>
      <c r="AC1127" s="58"/>
      <c r="AD1127" s="58"/>
      <c r="AE1127" s="58"/>
      <c r="AF1127" s="58"/>
      <c r="AG1127" s="58"/>
      <c r="AH1127" s="58"/>
      <c r="AI1127" s="58"/>
      <c r="AJ1127" s="58"/>
      <c r="AK1127" s="58"/>
      <c r="AL1127" s="58"/>
      <c r="AM1127" s="58"/>
      <c r="AN1127" s="58"/>
      <c r="AO1127" s="58"/>
      <c r="AP1127" s="58"/>
      <c r="AQ1127" s="58">
        <v>2042000</v>
      </c>
      <c r="AR1127" s="59">
        <f t="shared" si="231"/>
        <v>1</v>
      </c>
      <c r="AS1127" s="59">
        <f t="shared" si="232"/>
        <v>2042000</v>
      </c>
      <c r="AT1127" s="58">
        <f t="shared" si="237"/>
        <v>2042000</v>
      </c>
      <c r="AU1127" s="58">
        <f t="shared" si="235"/>
        <v>2042000</v>
      </c>
      <c r="AV1127" s="59">
        <f t="shared" si="236"/>
        <v>269700</v>
      </c>
      <c r="AW1127" s="59">
        <f t="shared" si="229"/>
        <v>269700</v>
      </c>
      <c r="AX1127" s="60">
        <f t="shared" si="233"/>
        <v>0.15217513964904361</v>
      </c>
      <c r="AY1127" s="58"/>
    </row>
    <row r="1128" spans="1:51" ht="31.5" x14ac:dyDescent="0.25">
      <c r="A1128" s="45">
        <v>834</v>
      </c>
      <c r="B1128" s="46" t="s">
        <v>3061</v>
      </c>
      <c r="C1128" s="47" t="s">
        <v>3062</v>
      </c>
      <c r="D1128" s="47" t="s">
        <v>467</v>
      </c>
      <c r="E1128" s="48" t="s">
        <v>3063</v>
      </c>
      <c r="F1128" s="49" t="s">
        <v>3064</v>
      </c>
      <c r="G1128" s="49" t="s">
        <v>3064</v>
      </c>
      <c r="H1128" s="50" t="s">
        <v>3064</v>
      </c>
      <c r="I1128" s="46" t="s">
        <v>499</v>
      </c>
      <c r="J1128" s="46">
        <v>180</v>
      </c>
      <c r="K1128" s="49">
        <v>180</v>
      </c>
      <c r="L1128" s="49" t="s">
        <v>3065</v>
      </c>
      <c r="M1128" s="51">
        <v>374000</v>
      </c>
      <c r="N1128" s="51">
        <f t="shared" ref="N1128:N1191" si="238">P1128-M1128</f>
        <v>68000</v>
      </c>
      <c r="O1128" s="51">
        <v>68869.565217391297</v>
      </c>
      <c r="P1128" s="51">
        <v>442000</v>
      </c>
      <c r="Q1128" s="51">
        <f t="shared" ref="Q1128:Q1191" si="239">+O1128/1800000*2340000</f>
        <v>89530.434782608689</v>
      </c>
      <c r="R1128" s="52">
        <f t="shared" ref="R1128:R1191" si="240">+M1128+Q1128</f>
        <v>463530.4347826087</v>
      </c>
      <c r="S1128" s="53">
        <v>463500</v>
      </c>
      <c r="T1128" s="54">
        <v>0</v>
      </c>
      <c r="U1128" s="55" t="s">
        <v>260</v>
      </c>
      <c r="V1128" s="55" t="s">
        <v>2524</v>
      </c>
      <c r="W1128" s="55" t="s">
        <v>195</v>
      </c>
      <c r="X1128" s="56">
        <v>43294</v>
      </c>
      <c r="Y1128" s="57" t="s">
        <v>7684</v>
      </c>
      <c r="Z1128" s="57"/>
      <c r="AA1128" s="58"/>
      <c r="AB1128" s="58"/>
      <c r="AC1128" s="58"/>
      <c r="AD1128" s="58"/>
      <c r="AE1128" s="58"/>
      <c r="AF1128" s="58"/>
      <c r="AG1128" s="58">
        <v>868000</v>
      </c>
      <c r="AH1128" s="58"/>
      <c r="AI1128" s="58"/>
      <c r="AJ1128" s="58"/>
      <c r="AK1128" s="58"/>
      <c r="AL1128" s="58"/>
      <c r="AM1128" s="58"/>
      <c r="AN1128" s="58"/>
      <c r="AO1128" s="58"/>
      <c r="AP1128" s="58"/>
      <c r="AQ1128" s="58">
        <v>693000</v>
      </c>
      <c r="AR1128" s="59">
        <f t="shared" si="231"/>
        <v>2</v>
      </c>
      <c r="AS1128" s="59">
        <f t="shared" si="232"/>
        <v>1561000</v>
      </c>
      <c r="AT1128" s="58">
        <f t="shared" si="237"/>
        <v>780500</v>
      </c>
      <c r="AU1128" s="58">
        <f t="shared" si="235"/>
        <v>693000</v>
      </c>
      <c r="AV1128" s="59">
        <f t="shared" si="236"/>
        <v>317000</v>
      </c>
      <c r="AW1128" s="59">
        <f t="shared" ref="AW1128:AW1191" si="241">AU1128-S1128</f>
        <v>229500</v>
      </c>
      <c r="AX1128" s="60">
        <f t="shared" si="233"/>
        <v>0.68392664509169365</v>
      </c>
      <c r="AY1128" s="58"/>
    </row>
    <row r="1129" spans="1:51" x14ac:dyDescent="0.25">
      <c r="A1129" s="45">
        <v>835</v>
      </c>
      <c r="B1129" s="46" t="s">
        <v>3066</v>
      </c>
      <c r="C1129" s="47" t="s">
        <v>3062</v>
      </c>
      <c r="D1129" s="47" t="s">
        <v>495</v>
      </c>
      <c r="E1129" s="48" t="s">
        <v>3067</v>
      </c>
      <c r="F1129" s="49" t="s">
        <v>3068</v>
      </c>
      <c r="G1129" s="49" t="s">
        <v>3068</v>
      </c>
      <c r="H1129" s="50" t="s">
        <v>3068</v>
      </c>
      <c r="I1129" s="46" t="s">
        <v>439</v>
      </c>
      <c r="J1129" s="46">
        <v>180</v>
      </c>
      <c r="K1129" s="49">
        <v>180</v>
      </c>
      <c r="L1129" s="49" t="s">
        <v>3065</v>
      </c>
      <c r="M1129" s="51">
        <v>374000</v>
      </c>
      <c r="N1129" s="51">
        <f t="shared" si="238"/>
        <v>68000</v>
      </c>
      <c r="O1129" s="51">
        <v>68869.565217391297</v>
      </c>
      <c r="P1129" s="51">
        <v>442000</v>
      </c>
      <c r="Q1129" s="51">
        <f t="shared" si="239"/>
        <v>89530.434782608689</v>
      </c>
      <c r="R1129" s="52">
        <f t="shared" si="240"/>
        <v>463530.4347826087</v>
      </c>
      <c r="S1129" s="53">
        <v>463500</v>
      </c>
      <c r="T1129" s="54">
        <v>0</v>
      </c>
      <c r="U1129" s="55" t="s">
        <v>441</v>
      </c>
      <c r="V1129" s="55" t="s">
        <v>2524</v>
      </c>
      <c r="W1129" s="55" t="s">
        <v>173</v>
      </c>
      <c r="X1129" s="56">
        <v>43294</v>
      </c>
      <c r="Y1129" s="57" t="s">
        <v>7684</v>
      </c>
      <c r="Z1129" s="57"/>
      <c r="AA1129" s="58"/>
      <c r="AB1129" s="58"/>
      <c r="AC1129" s="58"/>
      <c r="AD1129" s="58"/>
      <c r="AE1129" s="58"/>
      <c r="AF1129" s="58"/>
      <c r="AG1129" s="58"/>
      <c r="AH1129" s="58"/>
      <c r="AI1129" s="58"/>
      <c r="AJ1129" s="58">
        <v>517200</v>
      </c>
      <c r="AK1129" s="58"/>
      <c r="AL1129" s="58"/>
      <c r="AM1129" s="58"/>
      <c r="AN1129" s="58"/>
      <c r="AO1129" s="58"/>
      <c r="AP1129" s="58"/>
      <c r="AQ1129" s="58">
        <v>693000</v>
      </c>
      <c r="AR1129" s="59">
        <f t="shared" si="231"/>
        <v>2</v>
      </c>
      <c r="AS1129" s="59">
        <f t="shared" si="232"/>
        <v>1210200</v>
      </c>
      <c r="AT1129" s="58">
        <f t="shared" si="237"/>
        <v>605100</v>
      </c>
      <c r="AU1129" s="58">
        <f t="shared" si="235"/>
        <v>517200</v>
      </c>
      <c r="AV1129" s="59">
        <f t="shared" si="236"/>
        <v>141600</v>
      </c>
      <c r="AW1129" s="59">
        <f t="shared" si="241"/>
        <v>53700</v>
      </c>
      <c r="AX1129" s="60">
        <f t="shared" si="233"/>
        <v>0.30550161812297727</v>
      </c>
      <c r="AY1129" s="58"/>
    </row>
    <row r="1130" spans="1:51" ht="31.5" x14ac:dyDescent="0.25">
      <c r="A1130" s="45">
        <v>836</v>
      </c>
      <c r="B1130" s="46" t="s">
        <v>3069</v>
      </c>
      <c r="C1130" s="47" t="s">
        <v>3070</v>
      </c>
      <c r="D1130" s="47" t="s">
        <v>467</v>
      </c>
      <c r="E1130" s="48" t="s">
        <v>3071</v>
      </c>
      <c r="F1130" s="49" t="s">
        <v>3072</v>
      </c>
      <c r="G1130" s="49" t="s">
        <v>3072</v>
      </c>
      <c r="H1130" s="50" t="s">
        <v>3072</v>
      </c>
      <c r="I1130" s="46" t="s">
        <v>499</v>
      </c>
      <c r="J1130" s="46">
        <v>182</v>
      </c>
      <c r="K1130" s="49">
        <v>182</v>
      </c>
      <c r="L1130" s="49" t="s">
        <v>3073</v>
      </c>
      <c r="M1130" s="51">
        <v>520000</v>
      </c>
      <c r="N1130" s="51">
        <f t="shared" si="238"/>
        <v>108000</v>
      </c>
      <c r="O1130" s="51">
        <v>108000</v>
      </c>
      <c r="P1130" s="51">
        <v>628000</v>
      </c>
      <c r="Q1130" s="51">
        <f t="shared" si="239"/>
        <v>140400</v>
      </c>
      <c r="R1130" s="52">
        <f t="shared" si="240"/>
        <v>660400</v>
      </c>
      <c r="S1130" s="53">
        <v>660400</v>
      </c>
      <c r="T1130" s="54">
        <v>0</v>
      </c>
      <c r="U1130" s="55" t="s">
        <v>441</v>
      </c>
      <c r="V1130" s="55" t="s">
        <v>2524</v>
      </c>
      <c r="W1130" s="55" t="s">
        <v>173</v>
      </c>
      <c r="X1130" s="56">
        <v>43294</v>
      </c>
      <c r="Y1130" s="57" t="s">
        <v>7684</v>
      </c>
      <c r="Z1130" s="57"/>
      <c r="AA1130" s="58"/>
      <c r="AB1130" s="58"/>
      <c r="AC1130" s="58"/>
      <c r="AD1130" s="58"/>
      <c r="AE1130" s="58"/>
      <c r="AF1130" s="58"/>
      <c r="AG1130" s="58">
        <v>2560000</v>
      </c>
      <c r="AH1130" s="58"/>
      <c r="AI1130" s="58"/>
      <c r="AJ1130" s="58"/>
      <c r="AK1130" s="58"/>
      <c r="AL1130" s="58"/>
      <c r="AM1130" s="58"/>
      <c r="AN1130" s="58"/>
      <c r="AO1130" s="58"/>
      <c r="AP1130" s="58"/>
      <c r="AQ1130" s="58"/>
      <c r="AR1130" s="59">
        <f t="shared" si="231"/>
        <v>1</v>
      </c>
      <c r="AS1130" s="59">
        <f t="shared" si="232"/>
        <v>2560000</v>
      </c>
      <c r="AT1130" s="58">
        <f t="shared" si="237"/>
        <v>2560000</v>
      </c>
      <c r="AU1130" s="58">
        <f t="shared" si="235"/>
        <v>2560000</v>
      </c>
      <c r="AV1130" s="59">
        <f t="shared" si="236"/>
        <v>1899600</v>
      </c>
      <c r="AW1130" s="59">
        <f t="shared" si="241"/>
        <v>1899600</v>
      </c>
      <c r="AX1130" s="60">
        <f t="shared" si="233"/>
        <v>2.8764385221078133</v>
      </c>
      <c r="AY1130" s="58"/>
    </row>
    <row r="1131" spans="1:51" ht="31.5" x14ac:dyDescent="0.25">
      <c r="A1131" s="45">
        <v>837</v>
      </c>
      <c r="B1131" s="46" t="s">
        <v>3074</v>
      </c>
      <c r="C1131" s="47" t="s">
        <v>3070</v>
      </c>
      <c r="D1131" s="47" t="s">
        <v>467</v>
      </c>
      <c r="E1131" s="48" t="s">
        <v>3075</v>
      </c>
      <c r="F1131" s="49" t="s">
        <v>3076</v>
      </c>
      <c r="G1131" s="49" t="s">
        <v>3076</v>
      </c>
      <c r="H1131" s="50" t="s">
        <v>3076</v>
      </c>
      <c r="I1131" s="46" t="s">
        <v>499</v>
      </c>
      <c r="J1131" s="46">
        <v>182</v>
      </c>
      <c r="K1131" s="49">
        <v>182</v>
      </c>
      <c r="L1131" s="49" t="s">
        <v>3073</v>
      </c>
      <c r="M1131" s="51">
        <v>520000</v>
      </c>
      <c r="N1131" s="51">
        <f t="shared" si="238"/>
        <v>108000</v>
      </c>
      <c r="O1131" s="51">
        <v>108000</v>
      </c>
      <c r="P1131" s="51">
        <v>628000</v>
      </c>
      <c r="Q1131" s="51">
        <f t="shared" si="239"/>
        <v>140400</v>
      </c>
      <c r="R1131" s="52">
        <f t="shared" si="240"/>
        <v>660400</v>
      </c>
      <c r="S1131" s="53">
        <v>660400</v>
      </c>
      <c r="T1131" s="54">
        <v>0</v>
      </c>
      <c r="U1131" s="55" t="s">
        <v>441</v>
      </c>
      <c r="V1131" s="55" t="s">
        <v>2524</v>
      </c>
      <c r="W1131" s="55" t="s">
        <v>173</v>
      </c>
      <c r="X1131" s="56">
        <v>43294</v>
      </c>
      <c r="Y1131" s="57" t="s">
        <v>7684</v>
      </c>
      <c r="Z1131" s="57"/>
      <c r="AA1131" s="58"/>
      <c r="AB1131" s="58"/>
      <c r="AC1131" s="58"/>
      <c r="AD1131" s="58"/>
      <c r="AE1131" s="58"/>
      <c r="AF1131" s="58"/>
      <c r="AG1131" s="58"/>
      <c r="AH1131" s="58"/>
      <c r="AI1131" s="58"/>
      <c r="AJ1131" s="58"/>
      <c r="AK1131" s="58"/>
      <c r="AL1131" s="58"/>
      <c r="AM1131" s="58"/>
      <c r="AN1131" s="58"/>
      <c r="AO1131" s="58"/>
      <c r="AP1131" s="58"/>
      <c r="AQ1131" s="58">
        <v>911000</v>
      </c>
      <c r="AR1131" s="59">
        <f t="shared" si="231"/>
        <v>1</v>
      </c>
      <c r="AS1131" s="59">
        <f t="shared" si="232"/>
        <v>911000</v>
      </c>
      <c r="AT1131" s="58">
        <f t="shared" si="237"/>
        <v>911000</v>
      </c>
      <c r="AU1131" s="58">
        <f t="shared" si="235"/>
        <v>911000</v>
      </c>
      <c r="AV1131" s="59">
        <f t="shared" si="236"/>
        <v>250600</v>
      </c>
      <c r="AW1131" s="59">
        <f t="shared" si="241"/>
        <v>250600</v>
      </c>
      <c r="AX1131" s="60">
        <f t="shared" si="233"/>
        <v>0.37946698970321013</v>
      </c>
      <c r="AY1131" s="58"/>
    </row>
    <row r="1132" spans="1:51" ht="31.5" x14ac:dyDescent="0.25">
      <c r="A1132" s="45">
        <v>839</v>
      </c>
      <c r="B1132" s="46" t="s">
        <v>3082</v>
      </c>
      <c r="C1132" s="47" t="s">
        <v>3083</v>
      </c>
      <c r="D1132" s="47" t="s">
        <v>496</v>
      </c>
      <c r="E1132" s="48" t="s">
        <v>3084</v>
      </c>
      <c r="F1132" s="49" t="s">
        <v>3085</v>
      </c>
      <c r="G1132" s="49" t="s">
        <v>3085</v>
      </c>
      <c r="H1132" s="50" t="s">
        <v>3085</v>
      </c>
      <c r="I1132" s="46" t="s">
        <v>499</v>
      </c>
      <c r="J1132" s="46">
        <v>189</v>
      </c>
      <c r="K1132" s="49">
        <v>189</v>
      </c>
      <c r="L1132" s="49" t="s">
        <v>3086</v>
      </c>
      <c r="M1132" s="51">
        <v>435000</v>
      </c>
      <c r="N1132" s="51">
        <f t="shared" si="238"/>
        <v>170000</v>
      </c>
      <c r="O1132" s="51">
        <v>170608.69565217401</v>
      </c>
      <c r="P1132" s="51">
        <v>605000</v>
      </c>
      <c r="Q1132" s="51">
        <f t="shared" si="239"/>
        <v>221791.3043478262</v>
      </c>
      <c r="R1132" s="52">
        <f t="shared" si="240"/>
        <v>656791.30434782617</v>
      </c>
      <c r="S1132" s="53">
        <v>656700</v>
      </c>
      <c r="T1132" s="54">
        <v>0</v>
      </c>
      <c r="U1132" s="55" t="s">
        <v>260</v>
      </c>
      <c r="V1132" s="55" t="s">
        <v>2524</v>
      </c>
      <c r="W1132" s="55" t="s">
        <v>195</v>
      </c>
      <c r="X1132" s="56">
        <v>43294</v>
      </c>
      <c r="Y1132" s="57" t="s">
        <v>7684</v>
      </c>
      <c r="Z1132" s="57"/>
      <c r="AA1132" s="58"/>
      <c r="AB1132" s="58"/>
      <c r="AC1132" s="58"/>
      <c r="AD1132" s="58"/>
      <c r="AE1132" s="58"/>
      <c r="AF1132" s="58"/>
      <c r="AG1132" s="58"/>
      <c r="AH1132" s="58"/>
      <c r="AI1132" s="58"/>
      <c r="AJ1132" s="58"/>
      <c r="AK1132" s="58"/>
      <c r="AL1132" s="58"/>
      <c r="AM1132" s="58">
        <v>2204000</v>
      </c>
      <c r="AN1132" s="58"/>
      <c r="AO1132" s="58"/>
      <c r="AP1132" s="58"/>
      <c r="AQ1132" s="58">
        <v>816000</v>
      </c>
      <c r="AR1132" s="59">
        <f t="shared" si="231"/>
        <v>2</v>
      </c>
      <c r="AS1132" s="59">
        <f t="shared" si="232"/>
        <v>3020000</v>
      </c>
      <c r="AT1132" s="58">
        <f t="shared" si="237"/>
        <v>1510000</v>
      </c>
      <c r="AU1132" s="58">
        <f t="shared" si="235"/>
        <v>816000</v>
      </c>
      <c r="AV1132" s="59">
        <f t="shared" si="236"/>
        <v>853300</v>
      </c>
      <c r="AW1132" s="59">
        <f t="shared" si="241"/>
        <v>159300</v>
      </c>
      <c r="AX1132" s="60">
        <f t="shared" si="233"/>
        <v>1.299375666209837</v>
      </c>
      <c r="AY1132" s="58"/>
    </row>
    <row r="1133" spans="1:51" ht="31.5" x14ac:dyDescent="0.25">
      <c r="A1133" s="45">
        <v>840</v>
      </c>
      <c r="B1133" s="46" t="s">
        <v>3088</v>
      </c>
      <c r="C1133" s="47" t="s">
        <v>3083</v>
      </c>
      <c r="D1133" s="47" t="s">
        <v>2525</v>
      </c>
      <c r="E1133" s="48" t="s">
        <v>3089</v>
      </c>
      <c r="F1133" s="49" t="s">
        <v>3085</v>
      </c>
      <c r="G1133" s="49" t="s">
        <v>3085</v>
      </c>
      <c r="H1133" s="50" t="s">
        <v>3085</v>
      </c>
      <c r="I1133" s="46" t="s">
        <v>499</v>
      </c>
      <c r="J1133" s="46">
        <v>189</v>
      </c>
      <c r="K1133" s="49">
        <v>189</v>
      </c>
      <c r="L1133" s="49" t="s">
        <v>3086</v>
      </c>
      <c r="M1133" s="51">
        <v>435000</v>
      </c>
      <c r="N1133" s="51">
        <f t="shared" si="238"/>
        <v>170000</v>
      </c>
      <c r="O1133" s="51">
        <v>170608.69565217401</v>
      </c>
      <c r="P1133" s="51">
        <v>605000</v>
      </c>
      <c r="Q1133" s="51">
        <f t="shared" si="239"/>
        <v>221791.3043478262</v>
      </c>
      <c r="R1133" s="52">
        <f t="shared" si="240"/>
        <v>656791.30434782617</v>
      </c>
      <c r="S1133" s="53">
        <v>656700</v>
      </c>
      <c r="T1133" s="54">
        <v>0</v>
      </c>
      <c r="U1133" s="55" t="s">
        <v>441</v>
      </c>
      <c r="V1133" s="55" t="s">
        <v>2524</v>
      </c>
      <c r="W1133" s="55" t="s">
        <v>173</v>
      </c>
      <c r="X1133" s="56">
        <v>43294</v>
      </c>
      <c r="Y1133" s="57" t="s">
        <v>7684</v>
      </c>
      <c r="Z1133" s="57"/>
      <c r="AA1133" s="58"/>
      <c r="AB1133" s="58"/>
      <c r="AC1133" s="58"/>
      <c r="AD1133" s="58"/>
      <c r="AE1133" s="58"/>
      <c r="AF1133" s="58"/>
      <c r="AG1133" s="58"/>
      <c r="AH1133" s="58"/>
      <c r="AI1133" s="58"/>
      <c r="AJ1133" s="58">
        <v>847000</v>
      </c>
      <c r="AK1133" s="58"/>
      <c r="AL1133" s="58"/>
      <c r="AM1133" s="58"/>
      <c r="AN1133" s="58"/>
      <c r="AO1133" s="58"/>
      <c r="AP1133" s="58"/>
      <c r="AQ1133" s="58">
        <v>816000</v>
      </c>
      <c r="AR1133" s="59">
        <f t="shared" si="231"/>
        <v>2</v>
      </c>
      <c r="AS1133" s="59">
        <f t="shared" si="232"/>
        <v>1663000</v>
      </c>
      <c r="AT1133" s="58">
        <f t="shared" si="237"/>
        <v>831500</v>
      </c>
      <c r="AU1133" s="58">
        <f t="shared" si="235"/>
        <v>816000</v>
      </c>
      <c r="AV1133" s="59">
        <f t="shared" si="236"/>
        <v>174800</v>
      </c>
      <c r="AW1133" s="59">
        <f t="shared" si="241"/>
        <v>159300</v>
      </c>
      <c r="AX1133" s="60">
        <f t="shared" si="233"/>
        <v>0.26617938175727129</v>
      </c>
      <c r="AY1133" s="58"/>
    </row>
    <row r="1134" spans="1:51" ht="31.5" x14ac:dyDescent="0.25">
      <c r="A1134" s="45">
        <v>841</v>
      </c>
      <c r="B1134" s="46" t="s">
        <v>3090</v>
      </c>
      <c r="C1134" s="47" t="s">
        <v>3083</v>
      </c>
      <c r="D1134" s="47" t="s">
        <v>496</v>
      </c>
      <c r="E1134" s="48" t="s">
        <v>3091</v>
      </c>
      <c r="F1134" s="49" t="s">
        <v>3092</v>
      </c>
      <c r="G1134" s="49" t="s">
        <v>3092</v>
      </c>
      <c r="H1134" s="50" t="s">
        <v>3092</v>
      </c>
      <c r="I1134" s="46" t="s">
        <v>499</v>
      </c>
      <c r="J1134" s="46">
        <v>189</v>
      </c>
      <c r="K1134" s="49">
        <v>189</v>
      </c>
      <c r="L1134" s="49" t="s">
        <v>3086</v>
      </c>
      <c r="M1134" s="51">
        <v>435000</v>
      </c>
      <c r="N1134" s="51">
        <f t="shared" si="238"/>
        <v>170000</v>
      </c>
      <c r="O1134" s="51">
        <v>170608.69565217401</v>
      </c>
      <c r="P1134" s="51">
        <v>605000</v>
      </c>
      <c r="Q1134" s="51">
        <f t="shared" si="239"/>
        <v>221791.3043478262</v>
      </c>
      <c r="R1134" s="52">
        <f t="shared" si="240"/>
        <v>656791.30434782617</v>
      </c>
      <c r="S1134" s="53">
        <v>656700</v>
      </c>
      <c r="T1134" s="54">
        <v>0</v>
      </c>
      <c r="U1134" s="55" t="s">
        <v>26</v>
      </c>
      <c r="V1134" s="55" t="s">
        <v>2524</v>
      </c>
      <c r="W1134" s="55" t="s">
        <v>27</v>
      </c>
      <c r="X1134" s="56">
        <v>43294</v>
      </c>
      <c r="Y1134" s="57" t="s">
        <v>7684</v>
      </c>
      <c r="Z1134" s="57"/>
      <c r="AA1134" s="58"/>
      <c r="AB1134" s="58"/>
      <c r="AC1134" s="58"/>
      <c r="AD1134" s="58"/>
      <c r="AE1134" s="58"/>
      <c r="AF1134" s="58"/>
      <c r="AG1134" s="58"/>
      <c r="AH1134" s="58"/>
      <c r="AI1134" s="58"/>
      <c r="AJ1134" s="58"/>
      <c r="AK1134" s="58"/>
      <c r="AL1134" s="58"/>
      <c r="AM1134" s="58"/>
      <c r="AN1134" s="58"/>
      <c r="AO1134" s="58"/>
      <c r="AP1134" s="58"/>
      <c r="AQ1134" s="58">
        <v>816000</v>
      </c>
      <c r="AR1134" s="59">
        <f t="shared" si="231"/>
        <v>1</v>
      </c>
      <c r="AS1134" s="59">
        <f t="shared" si="232"/>
        <v>816000</v>
      </c>
      <c r="AT1134" s="58">
        <f t="shared" si="237"/>
        <v>816000</v>
      </c>
      <c r="AU1134" s="58">
        <f t="shared" si="235"/>
        <v>816000</v>
      </c>
      <c r="AV1134" s="59">
        <f t="shared" si="236"/>
        <v>159300</v>
      </c>
      <c r="AW1134" s="59">
        <f t="shared" si="241"/>
        <v>159300</v>
      </c>
      <c r="AX1134" s="60">
        <f t="shared" si="233"/>
        <v>0.24257651895842858</v>
      </c>
      <c r="AY1134" s="58"/>
    </row>
    <row r="1135" spans="1:51" ht="31.5" x14ac:dyDescent="0.25">
      <c r="A1135" s="45">
        <v>842</v>
      </c>
      <c r="B1135" s="46" t="s">
        <v>3093</v>
      </c>
      <c r="C1135" s="47" t="s">
        <v>3094</v>
      </c>
      <c r="D1135" s="47" t="s">
        <v>495</v>
      </c>
      <c r="E1135" s="48" t="s">
        <v>2762</v>
      </c>
      <c r="F1135" s="49" t="s">
        <v>2747</v>
      </c>
      <c r="G1135" s="49" t="s">
        <v>2747</v>
      </c>
      <c r="H1135" s="50" t="s">
        <v>2747</v>
      </c>
      <c r="I1135" s="46" t="s">
        <v>499</v>
      </c>
      <c r="J1135" s="46">
        <v>192</v>
      </c>
      <c r="K1135" s="49">
        <v>192</v>
      </c>
      <c r="L1135" s="49" t="s">
        <v>3095</v>
      </c>
      <c r="M1135" s="51">
        <v>746000</v>
      </c>
      <c r="N1135" s="51">
        <f t="shared" si="238"/>
        <v>169000</v>
      </c>
      <c r="O1135" s="51">
        <v>169043.47826087</v>
      </c>
      <c r="P1135" s="51">
        <v>915000</v>
      </c>
      <c r="Q1135" s="51">
        <f t="shared" si="239"/>
        <v>219756.52173913101</v>
      </c>
      <c r="R1135" s="52">
        <f t="shared" si="240"/>
        <v>965756.52173913107</v>
      </c>
      <c r="S1135" s="53">
        <v>965700</v>
      </c>
      <c r="T1135" s="54">
        <v>0</v>
      </c>
      <c r="U1135" s="55" t="s">
        <v>441</v>
      </c>
      <c r="V1135" s="55" t="s">
        <v>2524</v>
      </c>
      <c r="W1135" s="55" t="s">
        <v>173</v>
      </c>
      <c r="X1135" s="56">
        <v>43294</v>
      </c>
      <c r="Y1135" s="57" t="s">
        <v>7684</v>
      </c>
      <c r="Z1135" s="57"/>
      <c r="AA1135" s="58"/>
      <c r="AB1135" s="58"/>
      <c r="AC1135" s="58"/>
      <c r="AD1135" s="58"/>
      <c r="AE1135" s="58"/>
      <c r="AF1135" s="58"/>
      <c r="AG1135" s="58"/>
      <c r="AH1135" s="58"/>
      <c r="AI1135" s="58"/>
      <c r="AJ1135" s="58">
        <v>1076000</v>
      </c>
      <c r="AK1135" s="58"/>
      <c r="AL1135" s="58"/>
      <c r="AM1135" s="58"/>
      <c r="AN1135" s="58"/>
      <c r="AO1135" s="58"/>
      <c r="AP1135" s="58"/>
      <c r="AQ1135" s="58">
        <v>1281000</v>
      </c>
      <c r="AR1135" s="59">
        <f t="shared" si="231"/>
        <v>2</v>
      </c>
      <c r="AS1135" s="59">
        <f t="shared" si="232"/>
        <v>2357000</v>
      </c>
      <c r="AT1135" s="58">
        <f t="shared" si="237"/>
        <v>1178500</v>
      </c>
      <c r="AU1135" s="58">
        <f t="shared" si="235"/>
        <v>1076000</v>
      </c>
      <c r="AV1135" s="59">
        <f t="shared" si="236"/>
        <v>212800</v>
      </c>
      <c r="AW1135" s="59">
        <f t="shared" si="241"/>
        <v>110300</v>
      </c>
      <c r="AX1135" s="60">
        <f t="shared" si="233"/>
        <v>0.22035828932380652</v>
      </c>
      <c r="AY1135" s="58"/>
    </row>
    <row r="1136" spans="1:51" x14ac:dyDescent="0.25">
      <c r="A1136" s="45">
        <v>843</v>
      </c>
      <c r="B1136" s="46" t="s">
        <v>3098</v>
      </c>
      <c r="C1136" s="47" t="s">
        <v>3096</v>
      </c>
      <c r="D1136" s="47" t="s">
        <v>496</v>
      </c>
      <c r="E1136" s="48" t="s">
        <v>3099</v>
      </c>
      <c r="F1136" s="49" t="s">
        <v>3100</v>
      </c>
      <c r="G1136" s="49" t="s">
        <v>3100</v>
      </c>
      <c r="H1136" s="50" t="s">
        <v>3101</v>
      </c>
      <c r="I1136" s="46" t="s">
        <v>439</v>
      </c>
      <c r="J1136" s="46">
        <v>196</v>
      </c>
      <c r="K1136" s="49">
        <v>196</v>
      </c>
      <c r="L1136" s="49" t="s">
        <v>3097</v>
      </c>
      <c r="M1136" s="51">
        <v>174000</v>
      </c>
      <c r="N1136" s="51">
        <f t="shared" si="238"/>
        <v>84000</v>
      </c>
      <c r="O1136" s="51">
        <v>84521.739130434798</v>
      </c>
      <c r="P1136" s="51">
        <v>258000</v>
      </c>
      <c r="Q1136" s="51">
        <f t="shared" si="239"/>
        <v>109878.26086956525</v>
      </c>
      <c r="R1136" s="52">
        <f t="shared" si="240"/>
        <v>283878.26086956525</v>
      </c>
      <c r="S1136" s="53">
        <v>283800</v>
      </c>
      <c r="T1136" s="54">
        <v>0</v>
      </c>
      <c r="U1136" s="55" t="s">
        <v>260</v>
      </c>
      <c r="V1136" s="55" t="s">
        <v>2524</v>
      </c>
      <c r="W1136" s="55" t="s">
        <v>195</v>
      </c>
      <c r="X1136" s="56">
        <v>43294</v>
      </c>
      <c r="Y1136" s="57" t="s">
        <v>7684</v>
      </c>
      <c r="Z1136" s="57"/>
      <c r="AA1136" s="58"/>
      <c r="AB1136" s="58"/>
      <c r="AC1136" s="58"/>
      <c r="AD1136" s="58"/>
      <c r="AE1136" s="58"/>
      <c r="AF1136" s="58"/>
      <c r="AG1136" s="58"/>
      <c r="AH1136" s="58"/>
      <c r="AI1136" s="58"/>
      <c r="AJ1136" s="58"/>
      <c r="AK1136" s="58"/>
      <c r="AL1136" s="58"/>
      <c r="AM1136" s="58"/>
      <c r="AN1136" s="58"/>
      <c r="AO1136" s="58"/>
      <c r="AP1136" s="58"/>
      <c r="AQ1136" s="58">
        <v>342000</v>
      </c>
      <c r="AR1136" s="59">
        <f t="shared" si="231"/>
        <v>1</v>
      </c>
      <c r="AS1136" s="59">
        <f t="shared" si="232"/>
        <v>342000</v>
      </c>
      <c r="AT1136" s="58">
        <f t="shared" si="237"/>
        <v>342000</v>
      </c>
      <c r="AU1136" s="58">
        <f t="shared" si="235"/>
        <v>342000</v>
      </c>
      <c r="AV1136" s="59">
        <f t="shared" si="236"/>
        <v>58200</v>
      </c>
      <c r="AW1136" s="59">
        <f t="shared" si="241"/>
        <v>58200</v>
      </c>
      <c r="AX1136" s="60">
        <f t="shared" si="233"/>
        <v>0.20507399577167029</v>
      </c>
      <c r="AY1136" s="58"/>
    </row>
    <row r="1137" spans="1:51" x14ac:dyDescent="0.25">
      <c r="A1137" s="45">
        <v>844</v>
      </c>
      <c r="B1137" s="46" t="s">
        <v>3102</v>
      </c>
      <c r="C1137" s="47" t="s">
        <v>3096</v>
      </c>
      <c r="D1137" s="47" t="s">
        <v>2525</v>
      </c>
      <c r="E1137" s="48" t="s">
        <v>3103</v>
      </c>
      <c r="F1137" s="49" t="s">
        <v>3100</v>
      </c>
      <c r="G1137" s="49" t="s">
        <v>3100</v>
      </c>
      <c r="H1137" s="50" t="s">
        <v>3101</v>
      </c>
      <c r="I1137" s="46" t="s">
        <v>439</v>
      </c>
      <c r="J1137" s="46">
        <v>196</v>
      </c>
      <c r="K1137" s="49">
        <v>196</v>
      </c>
      <c r="L1137" s="49" t="s">
        <v>3097</v>
      </c>
      <c r="M1137" s="51">
        <v>174000</v>
      </c>
      <c r="N1137" s="51">
        <f t="shared" si="238"/>
        <v>84000</v>
      </c>
      <c r="O1137" s="51">
        <v>84521.739130434798</v>
      </c>
      <c r="P1137" s="51">
        <v>258000</v>
      </c>
      <c r="Q1137" s="51">
        <f t="shared" si="239"/>
        <v>109878.26086956525</v>
      </c>
      <c r="R1137" s="52">
        <f t="shared" si="240"/>
        <v>283878.26086956525</v>
      </c>
      <c r="S1137" s="53">
        <v>283800</v>
      </c>
      <c r="T1137" s="54">
        <v>0</v>
      </c>
      <c r="U1137" s="55" t="s">
        <v>441</v>
      </c>
      <c r="V1137" s="55" t="s">
        <v>2524</v>
      </c>
      <c r="W1137" s="55" t="s">
        <v>173</v>
      </c>
      <c r="X1137" s="56">
        <v>43294</v>
      </c>
      <c r="Y1137" s="57" t="s">
        <v>7684</v>
      </c>
      <c r="Z1137" s="57"/>
      <c r="AA1137" s="58"/>
      <c r="AB1137" s="58"/>
      <c r="AC1137" s="58"/>
      <c r="AD1137" s="58"/>
      <c r="AE1137" s="58"/>
      <c r="AF1137" s="58"/>
      <c r="AG1137" s="58"/>
      <c r="AH1137" s="58"/>
      <c r="AI1137" s="58"/>
      <c r="AJ1137" s="58">
        <v>362000</v>
      </c>
      <c r="AK1137" s="58"/>
      <c r="AL1137" s="58"/>
      <c r="AM1137" s="58"/>
      <c r="AN1137" s="58"/>
      <c r="AO1137" s="58"/>
      <c r="AP1137" s="58"/>
      <c r="AQ1137" s="58">
        <v>342000</v>
      </c>
      <c r="AR1137" s="59">
        <f t="shared" si="231"/>
        <v>2</v>
      </c>
      <c r="AS1137" s="59">
        <f t="shared" si="232"/>
        <v>704000</v>
      </c>
      <c r="AT1137" s="58">
        <f t="shared" si="237"/>
        <v>352000</v>
      </c>
      <c r="AU1137" s="58">
        <f t="shared" si="235"/>
        <v>342000</v>
      </c>
      <c r="AV1137" s="59">
        <f t="shared" si="236"/>
        <v>68200</v>
      </c>
      <c r="AW1137" s="59">
        <f t="shared" si="241"/>
        <v>58200</v>
      </c>
      <c r="AX1137" s="60">
        <f t="shared" si="233"/>
        <v>0.24031007751937983</v>
      </c>
      <c r="AY1137" s="58"/>
    </row>
    <row r="1138" spans="1:51" ht="63" x14ac:dyDescent="0.25">
      <c r="A1138" s="45">
        <v>846</v>
      </c>
      <c r="B1138" s="46" t="s">
        <v>3109</v>
      </c>
      <c r="C1138" s="47" t="s">
        <v>3110</v>
      </c>
      <c r="D1138" s="47" t="s">
        <v>2618</v>
      </c>
      <c r="E1138" s="48" t="s">
        <v>3111</v>
      </c>
      <c r="F1138" s="49" t="s">
        <v>3112</v>
      </c>
      <c r="G1138" s="49" t="s">
        <v>3112</v>
      </c>
      <c r="H1138" s="50" t="s">
        <v>3112</v>
      </c>
      <c r="I1138" s="46" t="s">
        <v>439</v>
      </c>
      <c r="J1138" s="46">
        <v>205</v>
      </c>
      <c r="K1138" s="49">
        <v>205</v>
      </c>
      <c r="L1138" s="49" t="s">
        <v>3113</v>
      </c>
      <c r="M1138" s="51">
        <v>188000</v>
      </c>
      <c r="N1138" s="51">
        <f t="shared" si="238"/>
        <v>70000</v>
      </c>
      <c r="O1138" s="51">
        <v>70434.782608695605</v>
      </c>
      <c r="P1138" s="51">
        <v>258000</v>
      </c>
      <c r="Q1138" s="51">
        <f t="shared" si="239"/>
        <v>91565.217391304293</v>
      </c>
      <c r="R1138" s="52">
        <f t="shared" si="240"/>
        <v>279565.21739130432</v>
      </c>
      <c r="S1138" s="53">
        <v>279500</v>
      </c>
      <c r="T1138" s="54">
        <v>0</v>
      </c>
      <c r="U1138" s="55" t="s">
        <v>441</v>
      </c>
      <c r="V1138" s="55" t="s">
        <v>2524</v>
      </c>
      <c r="W1138" s="55" t="s">
        <v>173</v>
      </c>
      <c r="X1138" s="56">
        <v>43294</v>
      </c>
      <c r="Y1138" s="57" t="s">
        <v>7684</v>
      </c>
      <c r="Z1138" s="57"/>
      <c r="AA1138" s="58"/>
      <c r="AB1138" s="58"/>
      <c r="AC1138" s="58"/>
      <c r="AD1138" s="58"/>
      <c r="AE1138" s="58"/>
      <c r="AF1138" s="58"/>
      <c r="AG1138" s="58"/>
      <c r="AH1138" s="58"/>
      <c r="AI1138" s="58"/>
      <c r="AJ1138" s="58"/>
      <c r="AK1138" s="58"/>
      <c r="AL1138" s="58"/>
      <c r="AM1138" s="58"/>
      <c r="AN1138" s="58"/>
      <c r="AO1138" s="58"/>
      <c r="AP1138" s="58"/>
      <c r="AQ1138" s="58"/>
      <c r="AR1138" s="59">
        <f t="shared" si="231"/>
        <v>0</v>
      </c>
      <c r="AS1138" s="59">
        <f t="shared" si="232"/>
        <v>0</v>
      </c>
      <c r="AT1138" s="58"/>
      <c r="AU1138" s="58">
        <f t="shared" si="235"/>
        <v>0</v>
      </c>
      <c r="AV1138" s="59">
        <f t="shared" si="236"/>
        <v>-279500</v>
      </c>
      <c r="AW1138" s="59">
        <f t="shared" si="241"/>
        <v>-279500</v>
      </c>
      <c r="AX1138" s="60">
        <f t="shared" si="233"/>
        <v>-1</v>
      </c>
      <c r="AY1138" s="58"/>
    </row>
    <row r="1139" spans="1:51" ht="47.25" x14ac:dyDescent="0.25">
      <c r="A1139" s="45">
        <v>847</v>
      </c>
      <c r="B1139" s="46" t="s">
        <v>3115</v>
      </c>
      <c r="C1139" s="47" t="s">
        <v>3110</v>
      </c>
      <c r="D1139" s="47" t="s">
        <v>2618</v>
      </c>
      <c r="E1139" s="48" t="s">
        <v>3116</v>
      </c>
      <c r="F1139" s="49" t="s">
        <v>3117</v>
      </c>
      <c r="G1139" s="49" t="s">
        <v>3117</v>
      </c>
      <c r="H1139" s="50" t="s">
        <v>3117</v>
      </c>
      <c r="I1139" s="46" t="s">
        <v>439</v>
      </c>
      <c r="J1139" s="46">
        <v>205</v>
      </c>
      <c r="K1139" s="49">
        <v>205</v>
      </c>
      <c r="L1139" s="49" t="s">
        <v>3113</v>
      </c>
      <c r="M1139" s="51">
        <v>188000</v>
      </c>
      <c r="N1139" s="51">
        <f t="shared" si="238"/>
        <v>70000</v>
      </c>
      <c r="O1139" s="51">
        <v>70434.782608695605</v>
      </c>
      <c r="P1139" s="51">
        <v>258000</v>
      </c>
      <c r="Q1139" s="51">
        <f t="shared" si="239"/>
        <v>91565.217391304293</v>
      </c>
      <c r="R1139" s="52">
        <f t="shared" si="240"/>
        <v>279565.21739130432</v>
      </c>
      <c r="S1139" s="53">
        <v>279500</v>
      </c>
      <c r="T1139" s="54" t="s">
        <v>2784</v>
      </c>
      <c r="U1139" s="55" t="s">
        <v>441</v>
      </c>
      <c r="V1139" s="55" t="s">
        <v>2524</v>
      </c>
      <c r="W1139" s="55" t="s">
        <v>173</v>
      </c>
      <c r="X1139" s="56">
        <v>43294</v>
      </c>
      <c r="Y1139" s="57" t="s">
        <v>7684</v>
      </c>
      <c r="Z1139" s="57"/>
      <c r="AA1139" s="58"/>
      <c r="AB1139" s="58"/>
      <c r="AC1139" s="58"/>
      <c r="AD1139" s="58"/>
      <c r="AE1139" s="58"/>
      <c r="AF1139" s="58"/>
      <c r="AG1139" s="58"/>
      <c r="AH1139" s="58"/>
      <c r="AI1139" s="58"/>
      <c r="AJ1139" s="58"/>
      <c r="AK1139" s="58"/>
      <c r="AL1139" s="58"/>
      <c r="AM1139" s="58"/>
      <c r="AN1139" s="58"/>
      <c r="AO1139" s="58"/>
      <c r="AP1139" s="58"/>
      <c r="AQ1139" s="58">
        <v>350000</v>
      </c>
      <c r="AR1139" s="59">
        <f t="shared" si="231"/>
        <v>1</v>
      </c>
      <c r="AS1139" s="59">
        <f t="shared" si="232"/>
        <v>350000</v>
      </c>
      <c r="AT1139" s="58">
        <f>ROUND(AS1139/AR1139,-2)</f>
        <v>350000</v>
      </c>
      <c r="AU1139" s="58">
        <f t="shared" si="235"/>
        <v>350000</v>
      </c>
      <c r="AV1139" s="59">
        <f t="shared" si="236"/>
        <v>70500</v>
      </c>
      <c r="AW1139" s="59">
        <f t="shared" si="241"/>
        <v>70500</v>
      </c>
      <c r="AX1139" s="60">
        <f t="shared" si="233"/>
        <v>0.25223613595706618</v>
      </c>
      <c r="AY1139" s="58"/>
    </row>
    <row r="1140" spans="1:51" ht="31.5" x14ac:dyDescent="0.25">
      <c r="A1140" s="45">
        <v>850</v>
      </c>
      <c r="B1140" s="46" t="s">
        <v>3128</v>
      </c>
      <c r="C1140" s="47" t="s">
        <v>3121</v>
      </c>
      <c r="D1140" s="47" t="s">
        <v>2618</v>
      </c>
      <c r="E1140" s="48" t="s">
        <v>3129</v>
      </c>
      <c r="F1140" s="49" t="s">
        <v>3130</v>
      </c>
      <c r="G1140" s="49" t="s">
        <v>3131</v>
      </c>
      <c r="H1140" s="50" t="s">
        <v>3130</v>
      </c>
      <c r="I1140" s="46" t="s">
        <v>497</v>
      </c>
      <c r="J1140" s="46">
        <v>206</v>
      </c>
      <c r="K1140" s="49">
        <v>206</v>
      </c>
      <c r="L1140" s="49" t="s">
        <v>3122</v>
      </c>
      <c r="M1140" s="51">
        <v>46000</v>
      </c>
      <c r="N1140" s="51">
        <f t="shared" si="238"/>
        <v>14000</v>
      </c>
      <c r="O1140" s="51">
        <v>14086.956521739099</v>
      </c>
      <c r="P1140" s="51">
        <v>60000</v>
      </c>
      <c r="Q1140" s="51">
        <f t="shared" si="239"/>
        <v>18313.043478260832</v>
      </c>
      <c r="R1140" s="52">
        <f t="shared" si="240"/>
        <v>64313.043478260835</v>
      </c>
      <c r="S1140" s="53">
        <v>64300</v>
      </c>
      <c r="T1140" s="54"/>
      <c r="U1140" s="55" t="s">
        <v>441</v>
      </c>
      <c r="V1140" s="55" t="s">
        <v>2524</v>
      </c>
      <c r="W1140" s="55" t="s">
        <v>94</v>
      </c>
      <c r="X1140" s="56">
        <v>43294</v>
      </c>
      <c r="Y1140" s="57" t="s">
        <v>7684</v>
      </c>
      <c r="Z1140" s="57"/>
      <c r="AA1140" s="58"/>
      <c r="AB1140" s="58"/>
      <c r="AC1140" s="58"/>
      <c r="AD1140" s="58"/>
      <c r="AE1140" s="58"/>
      <c r="AF1140" s="58"/>
      <c r="AG1140" s="58"/>
      <c r="AH1140" s="58"/>
      <c r="AI1140" s="58"/>
      <c r="AJ1140" s="58"/>
      <c r="AK1140" s="58"/>
      <c r="AL1140" s="58"/>
      <c r="AM1140" s="58"/>
      <c r="AN1140" s="58"/>
      <c r="AO1140" s="58"/>
      <c r="AP1140" s="58"/>
      <c r="AQ1140" s="58"/>
      <c r="AR1140" s="59">
        <f t="shared" si="231"/>
        <v>0</v>
      </c>
      <c r="AS1140" s="59">
        <f t="shared" si="232"/>
        <v>0</v>
      </c>
      <c r="AT1140" s="58"/>
      <c r="AU1140" s="58">
        <f t="shared" si="235"/>
        <v>0</v>
      </c>
      <c r="AV1140" s="59">
        <f t="shared" si="236"/>
        <v>-64300</v>
      </c>
      <c r="AW1140" s="59">
        <f t="shared" si="241"/>
        <v>-64300</v>
      </c>
      <c r="AX1140" s="60">
        <f t="shared" si="233"/>
        <v>-1</v>
      </c>
      <c r="AY1140" s="58"/>
    </row>
    <row r="1141" spans="1:51" ht="31.5" x14ac:dyDescent="0.25">
      <c r="A1141" s="45">
        <v>851</v>
      </c>
      <c r="B1141" s="46" t="s">
        <v>3133</v>
      </c>
      <c r="C1141" s="47" t="s">
        <v>3121</v>
      </c>
      <c r="D1141" s="47" t="s">
        <v>2547</v>
      </c>
      <c r="E1141" s="48" t="s">
        <v>3134</v>
      </c>
      <c r="F1141" s="49" t="s">
        <v>3135</v>
      </c>
      <c r="G1141" s="49" t="s">
        <v>3136</v>
      </c>
      <c r="H1141" s="50" t="s">
        <v>3135</v>
      </c>
      <c r="I1141" s="46" t="s">
        <v>497</v>
      </c>
      <c r="J1141" s="46">
        <v>206</v>
      </c>
      <c r="K1141" s="49">
        <v>206</v>
      </c>
      <c r="L1141" s="49" t="s">
        <v>3122</v>
      </c>
      <c r="M1141" s="51">
        <v>46000</v>
      </c>
      <c r="N1141" s="51">
        <f t="shared" si="238"/>
        <v>14000</v>
      </c>
      <c r="O1141" s="51">
        <v>14086.956521739099</v>
      </c>
      <c r="P1141" s="51">
        <v>60000</v>
      </c>
      <c r="Q1141" s="51">
        <f t="shared" si="239"/>
        <v>18313.043478260832</v>
      </c>
      <c r="R1141" s="52">
        <f t="shared" si="240"/>
        <v>64313.043478260835</v>
      </c>
      <c r="S1141" s="53">
        <v>64300</v>
      </c>
      <c r="T1141" s="54">
        <v>0</v>
      </c>
      <c r="U1141" s="55" t="s">
        <v>441</v>
      </c>
      <c r="V1141" s="55" t="s">
        <v>2524</v>
      </c>
      <c r="W1141" s="55" t="s">
        <v>173</v>
      </c>
      <c r="X1141" s="56">
        <v>43294</v>
      </c>
      <c r="Y1141" s="57" t="s">
        <v>7684</v>
      </c>
      <c r="Z1141" s="57"/>
      <c r="AA1141" s="58"/>
      <c r="AB1141" s="58"/>
      <c r="AC1141" s="58"/>
      <c r="AD1141" s="58"/>
      <c r="AE1141" s="58"/>
      <c r="AF1141" s="58"/>
      <c r="AG1141" s="58">
        <v>130000</v>
      </c>
      <c r="AH1141" s="58"/>
      <c r="AI1141" s="58"/>
      <c r="AJ1141" s="58"/>
      <c r="AK1141" s="58"/>
      <c r="AL1141" s="58"/>
      <c r="AM1141" s="58"/>
      <c r="AN1141" s="58"/>
      <c r="AO1141" s="58"/>
      <c r="AP1141" s="58"/>
      <c r="AQ1141" s="58">
        <v>83000</v>
      </c>
      <c r="AR1141" s="59">
        <f t="shared" si="231"/>
        <v>2</v>
      </c>
      <c r="AS1141" s="59">
        <f t="shared" si="232"/>
        <v>213000</v>
      </c>
      <c r="AT1141" s="58">
        <f>ROUND(AS1141/AR1141,-2)</f>
        <v>106500</v>
      </c>
      <c r="AU1141" s="58">
        <f t="shared" si="235"/>
        <v>83000</v>
      </c>
      <c r="AV1141" s="59">
        <f t="shared" si="236"/>
        <v>42200</v>
      </c>
      <c r="AW1141" s="59">
        <f t="shared" si="241"/>
        <v>18700</v>
      </c>
      <c r="AX1141" s="60">
        <f t="shared" si="233"/>
        <v>0.65629860031104204</v>
      </c>
      <c r="AY1141" s="58"/>
    </row>
    <row r="1142" spans="1:51" ht="31.5" x14ac:dyDescent="0.25">
      <c r="A1142" s="45">
        <v>852</v>
      </c>
      <c r="B1142" s="46" t="s">
        <v>3137</v>
      </c>
      <c r="C1142" s="47" t="s">
        <v>3121</v>
      </c>
      <c r="D1142" s="47" t="s">
        <v>496</v>
      </c>
      <c r="E1142" s="48" t="s">
        <v>3138</v>
      </c>
      <c r="F1142" s="49" t="s">
        <v>3139</v>
      </c>
      <c r="G1142" s="49" t="s">
        <v>3140</v>
      </c>
      <c r="H1142" s="50" t="s">
        <v>3139</v>
      </c>
      <c r="I1142" s="46" t="s">
        <v>439</v>
      </c>
      <c r="J1142" s="46">
        <v>206</v>
      </c>
      <c r="K1142" s="49">
        <v>206</v>
      </c>
      <c r="L1142" s="49" t="s">
        <v>3122</v>
      </c>
      <c r="M1142" s="51">
        <v>46000</v>
      </c>
      <c r="N1142" s="51">
        <f t="shared" si="238"/>
        <v>14000</v>
      </c>
      <c r="O1142" s="51">
        <v>14086.956521739099</v>
      </c>
      <c r="P1142" s="51">
        <v>60000</v>
      </c>
      <c r="Q1142" s="51">
        <f t="shared" si="239"/>
        <v>18313.043478260832</v>
      </c>
      <c r="R1142" s="52">
        <f t="shared" si="240"/>
        <v>64313.043478260835</v>
      </c>
      <c r="S1142" s="53">
        <v>64300</v>
      </c>
      <c r="T1142" s="54">
        <v>0</v>
      </c>
      <c r="U1142" s="55" t="s">
        <v>441</v>
      </c>
      <c r="V1142" s="55" t="s">
        <v>2524</v>
      </c>
      <c r="W1142" s="55" t="s">
        <v>173</v>
      </c>
      <c r="X1142" s="56">
        <v>43294</v>
      </c>
      <c r="Y1142" s="57" t="s">
        <v>7684</v>
      </c>
      <c r="Z1142" s="57"/>
      <c r="AA1142" s="58"/>
      <c r="AB1142" s="58"/>
      <c r="AC1142" s="58"/>
      <c r="AD1142" s="58"/>
      <c r="AE1142" s="58"/>
      <c r="AF1142" s="58"/>
      <c r="AG1142" s="58"/>
      <c r="AH1142" s="58"/>
      <c r="AI1142" s="58"/>
      <c r="AJ1142" s="58"/>
      <c r="AK1142" s="58"/>
      <c r="AL1142" s="58"/>
      <c r="AM1142" s="58"/>
      <c r="AN1142" s="58"/>
      <c r="AO1142" s="58"/>
      <c r="AP1142" s="58"/>
      <c r="AQ1142" s="58"/>
      <c r="AR1142" s="59">
        <f t="shared" si="231"/>
        <v>0</v>
      </c>
      <c r="AS1142" s="59">
        <f t="shared" si="232"/>
        <v>0</v>
      </c>
      <c r="AT1142" s="58"/>
      <c r="AU1142" s="58">
        <f t="shared" si="235"/>
        <v>0</v>
      </c>
      <c r="AV1142" s="59">
        <f t="shared" si="236"/>
        <v>-64300</v>
      </c>
      <c r="AW1142" s="59">
        <f t="shared" si="241"/>
        <v>-64300</v>
      </c>
      <c r="AX1142" s="60">
        <f t="shared" si="233"/>
        <v>-1</v>
      </c>
      <c r="AY1142" s="58"/>
    </row>
    <row r="1143" spans="1:51" ht="31.5" x14ac:dyDescent="0.25">
      <c r="A1143" s="45">
        <v>853</v>
      </c>
      <c r="B1143" s="46" t="s">
        <v>3141</v>
      </c>
      <c r="C1143" s="47" t="s">
        <v>3121</v>
      </c>
      <c r="D1143" s="47" t="s">
        <v>496</v>
      </c>
      <c r="E1143" s="48" t="s">
        <v>2558</v>
      </c>
      <c r="F1143" s="49" t="s">
        <v>2559</v>
      </c>
      <c r="G1143" s="49" t="s">
        <v>3142</v>
      </c>
      <c r="H1143" s="50" t="s">
        <v>2559</v>
      </c>
      <c r="I1143" s="46" t="s">
        <v>497</v>
      </c>
      <c r="J1143" s="46">
        <v>206</v>
      </c>
      <c r="K1143" s="49">
        <v>206</v>
      </c>
      <c r="L1143" s="49" t="s">
        <v>3122</v>
      </c>
      <c r="M1143" s="51">
        <v>46000</v>
      </c>
      <c r="N1143" s="51">
        <f t="shared" si="238"/>
        <v>14000</v>
      </c>
      <c r="O1143" s="51">
        <v>14086.956521739099</v>
      </c>
      <c r="P1143" s="51">
        <v>60000</v>
      </c>
      <c r="Q1143" s="51">
        <f t="shared" si="239"/>
        <v>18313.043478260832</v>
      </c>
      <c r="R1143" s="52">
        <f t="shared" si="240"/>
        <v>64313.043478260835</v>
      </c>
      <c r="S1143" s="53">
        <v>64300</v>
      </c>
      <c r="T1143" s="54">
        <v>0</v>
      </c>
      <c r="U1143" s="55" t="s">
        <v>260</v>
      </c>
      <c r="V1143" s="55" t="s">
        <v>2524</v>
      </c>
      <c r="W1143" s="55" t="s">
        <v>195</v>
      </c>
      <c r="X1143" s="56">
        <v>43294</v>
      </c>
      <c r="Y1143" s="57" t="s">
        <v>7684</v>
      </c>
      <c r="Z1143" s="57"/>
      <c r="AA1143" s="58"/>
      <c r="AB1143" s="58"/>
      <c r="AC1143" s="58"/>
      <c r="AD1143" s="58"/>
      <c r="AE1143" s="58"/>
      <c r="AF1143" s="58"/>
      <c r="AG1143" s="58"/>
      <c r="AH1143" s="58"/>
      <c r="AI1143" s="58"/>
      <c r="AJ1143" s="58">
        <v>69120</v>
      </c>
      <c r="AK1143" s="58"/>
      <c r="AL1143" s="58"/>
      <c r="AM1143" s="58"/>
      <c r="AN1143" s="58"/>
      <c r="AO1143" s="58"/>
      <c r="AP1143" s="58"/>
      <c r="AQ1143" s="58"/>
      <c r="AR1143" s="59">
        <f t="shared" si="231"/>
        <v>1</v>
      </c>
      <c r="AS1143" s="59">
        <f t="shared" si="232"/>
        <v>69120</v>
      </c>
      <c r="AT1143" s="58">
        <f>ROUND(AS1143/AR1143,-2)</f>
        <v>69100</v>
      </c>
      <c r="AU1143" s="58">
        <f t="shared" si="235"/>
        <v>69120</v>
      </c>
      <c r="AV1143" s="59">
        <f t="shared" si="236"/>
        <v>4800</v>
      </c>
      <c r="AW1143" s="59">
        <f t="shared" si="241"/>
        <v>4820</v>
      </c>
      <c r="AX1143" s="60">
        <f t="shared" si="233"/>
        <v>7.4650077760497702E-2</v>
      </c>
      <c r="AY1143" s="58"/>
    </row>
    <row r="1144" spans="1:51" ht="31.5" x14ac:dyDescent="0.25">
      <c r="A1144" s="45">
        <v>855</v>
      </c>
      <c r="B1144" s="46" t="s">
        <v>3147</v>
      </c>
      <c r="C1144" s="47" t="s">
        <v>3144</v>
      </c>
      <c r="D1144" s="47" t="s">
        <v>2618</v>
      </c>
      <c r="E1144" s="48" t="s">
        <v>3129</v>
      </c>
      <c r="F1144" s="49" t="s">
        <v>3130</v>
      </c>
      <c r="G1144" s="49" t="s">
        <v>3148</v>
      </c>
      <c r="H1144" s="50" t="s">
        <v>3130</v>
      </c>
      <c r="I1144" s="46" t="s">
        <v>497</v>
      </c>
      <c r="J1144" s="46">
        <v>207</v>
      </c>
      <c r="K1144" s="49">
        <v>207</v>
      </c>
      <c r="L1144" s="49" t="s">
        <v>3146</v>
      </c>
      <c r="M1144" s="51">
        <v>70000</v>
      </c>
      <c r="N1144" s="51">
        <f t="shared" si="238"/>
        <v>15000</v>
      </c>
      <c r="O1144" s="51">
        <v>15026.0869565217</v>
      </c>
      <c r="P1144" s="51">
        <v>85000</v>
      </c>
      <c r="Q1144" s="51">
        <f t="shared" si="239"/>
        <v>19533.913043478209</v>
      </c>
      <c r="R1144" s="52">
        <f t="shared" si="240"/>
        <v>89533.913043478213</v>
      </c>
      <c r="S1144" s="53">
        <v>89500</v>
      </c>
      <c r="T1144" s="54">
        <v>0</v>
      </c>
      <c r="U1144" s="55" t="s">
        <v>441</v>
      </c>
      <c r="V1144" s="55" t="s">
        <v>2524</v>
      </c>
      <c r="W1144" s="55" t="s">
        <v>173</v>
      </c>
      <c r="X1144" s="56">
        <v>43294</v>
      </c>
      <c r="Y1144" s="57" t="s">
        <v>7684</v>
      </c>
      <c r="Z1144" s="57"/>
      <c r="AA1144" s="58"/>
      <c r="AB1144" s="58"/>
      <c r="AC1144" s="58"/>
      <c r="AD1144" s="58"/>
      <c r="AE1144" s="58"/>
      <c r="AF1144" s="58"/>
      <c r="AG1144" s="58"/>
      <c r="AH1144" s="58">
        <v>186000</v>
      </c>
      <c r="AI1144" s="58"/>
      <c r="AJ1144" s="58"/>
      <c r="AK1144" s="58"/>
      <c r="AL1144" s="58"/>
      <c r="AM1144" s="58"/>
      <c r="AN1144" s="58"/>
      <c r="AO1144" s="58"/>
      <c r="AP1144" s="58"/>
      <c r="AQ1144" s="58"/>
      <c r="AR1144" s="59">
        <f t="shared" si="231"/>
        <v>1</v>
      </c>
      <c r="AS1144" s="59">
        <f t="shared" si="232"/>
        <v>186000</v>
      </c>
      <c r="AT1144" s="58">
        <f>ROUND(AS1144/AR1144,-2)</f>
        <v>186000</v>
      </c>
      <c r="AU1144" s="58">
        <f t="shared" si="235"/>
        <v>186000</v>
      </c>
      <c r="AV1144" s="59">
        <f t="shared" si="236"/>
        <v>96500</v>
      </c>
      <c r="AW1144" s="59">
        <f t="shared" si="241"/>
        <v>96500</v>
      </c>
      <c r="AX1144" s="60">
        <f t="shared" si="233"/>
        <v>1.0782122905027931</v>
      </c>
      <c r="AY1144" s="58"/>
    </row>
    <row r="1145" spans="1:51" ht="31.5" x14ac:dyDescent="0.25">
      <c r="A1145" s="45">
        <v>856</v>
      </c>
      <c r="B1145" s="46" t="s">
        <v>3149</v>
      </c>
      <c r="C1145" s="47" t="s">
        <v>3144</v>
      </c>
      <c r="D1145" s="47" t="s">
        <v>496</v>
      </c>
      <c r="E1145" s="48" t="s">
        <v>3138</v>
      </c>
      <c r="F1145" s="49" t="s">
        <v>3139</v>
      </c>
      <c r="G1145" s="49" t="s">
        <v>3150</v>
      </c>
      <c r="H1145" s="50" t="s">
        <v>3139</v>
      </c>
      <c r="I1145" s="46" t="s">
        <v>439</v>
      </c>
      <c r="J1145" s="46">
        <v>207</v>
      </c>
      <c r="K1145" s="49">
        <v>207</v>
      </c>
      <c r="L1145" s="49" t="s">
        <v>3146</v>
      </c>
      <c r="M1145" s="51">
        <v>70000</v>
      </c>
      <c r="N1145" s="51">
        <f t="shared" si="238"/>
        <v>15000</v>
      </c>
      <c r="O1145" s="51">
        <v>15026.0869565217</v>
      </c>
      <c r="P1145" s="51">
        <v>85000</v>
      </c>
      <c r="Q1145" s="51">
        <f t="shared" si="239"/>
        <v>19533.913043478209</v>
      </c>
      <c r="R1145" s="52">
        <f t="shared" si="240"/>
        <v>89533.913043478213</v>
      </c>
      <c r="S1145" s="53">
        <v>89500</v>
      </c>
      <c r="T1145" s="54">
        <v>0</v>
      </c>
      <c r="U1145" s="55" t="s">
        <v>441</v>
      </c>
      <c r="V1145" s="55" t="s">
        <v>2524</v>
      </c>
      <c r="W1145" s="55" t="s">
        <v>173</v>
      </c>
      <c r="X1145" s="56">
        <v>43294</v>
      </c>
      <c r="Y1145" s="57" t="s">
        <v>7684</v>
      </c>
      <c r="Z1145" s="57"/>
      <c r="AA1145" s="58"/>
      <c r="AB1145" s="58"/>
      <c r="AC1145" s="58"/>
      <c r="AD1145" s="58"/>
      <c r="AE1145" s="58"/>
      <c r="AF1145" s="58"/>
      <c r="AG1145" s="58">
        <v>170000</v>
      </c>
      <c r="AH1145" s="58"/>
      <c r="AI1145" s="58"/>
      <c r="AJ1145" s="58">
        <v>97920</v>
      </c>
      <c r="AK1145" s="58"/>
      <c r="AL1145" s="58"/>
      <c r="AM1145" s="58"/>
      <c r="AN1145" s="58"/>
      <c r="AO1145" s="58"/>
      <c r="AP1145" s="58"/>
      <c r="AQ1145" s="58"/>
      <c r="AR1145" s="59">
        <f t="shared" si="231"/>
        <v>2</v>
      </c>
      <c r="AS1145" s="59">
        <f t="shared" si="232"/>
        <v>267920</v>
      </c>
      <c r="AT1145" s="58">
        <f>ROUND(AS1145/AR1145,-2)</f>
        <v>134000</v>
      </c>
      <c r="AU1145" s="58">
        <f t="shared" si="235"/>
        <v>97920</v>
      </c>
      <c r="AV1145" s="59">
        <f t="shared" si="236"/>
        <v>44500</v>
      </c>
      <c r="AW1145" s="59">
        <f t="shared" si="241"/>
        <v>8420</v>
      </c>
      <c r="AX1145" s="60">
        <f t="shared" si="233"/>
        <v>0.4972067039106145</v>
      </c>
      <c r="AY1145" s="58"/>
    </row>
    <row r="1146" spans="1:51" ht="31.5" x14ac:dyDescent="0.25">
      <c r="A1146" s="45">
        <v>857</v>
      </c>
      <c r="B1146" s="46" t="s">
        <v>3151</v>
      </c>
      <c r="C1146" s="47" t="s">
        <v>3152</v>
      </c>
      <c r="D1146" s="47" t="s">
        <v>2547</v>
      </c>
      <c r="E1146" s="48" t="s">
        <v>3134</v>
      </c>
      <c r="F1146" s="49" t="s">
        <v>3135</v>
      </c>
      <c r="G1146" s="49" t="s">
        <v>3153</v>
      </c>
      <c r="H1146" s="50" t="s">
        <v>3135</v>
      </c>
      <c r="I1146" s="46" t="s">
        <v>497</v>
      </c>
      <c r="J1146" s="46">
        <v>208</v>
      </c>
      <c r="K1146" s="49">
        <v>208</v>
      </c>
      <c r="L1146" s="49" t="s">
        <v>3154</v>
      </c>
      <c r="M1146" s="51">
        <v>70000</v>
      </c>
      <c r="N1146" s="51">
        <f t="shared" si="238"/>
        <v>15000</v>
      </c>
      <c r="O1146" s="51">
        <v>15026.0869565217</v>
      </c>
      <c r="P1146" s="51">
        <v>85000</v>
      </c>
      <c r="Q1146" s="51">
        <f t="shared" si="239"/>
        <v>19533.913043478209</v>
      </c>
      <c r="R1146" s="52">
        <f t="shared" si="240"/>
        <v>89533.913043478213</v>
      </c>
      <c r="S1146" s="53">
        <v>89500</v>
      </c>
      <c r="T1146" s="54">
        <v>0</v>
      </c>
      <c r="U1146" s="55" t="s">
        <v>26</v>
      </c>
      <c r="V1146" s="55" t="s">
        <v>2524</v>
      </c>
      <c r="W1146" s="55" t="s">
        <v>27</v>
      </c>
      <c r="X1146" s="56">
        <v>43294</v>
      </c>
      <c r="Y1146" s="57" t="s">
        <v>7684</v>
      </c>
      <c r="Z1146" s="57"/>
      <c r="AA1146" s="58"/>
      <c r="AB1146" s="58"/>
      <c r="AC1146" s="58"/>
      <c r="AD1146" s="58"/>
      <c r="AE1146" s="58"/>
      <c r="AF1146" s="58"/>
      <c r="AG1146" s="58"/>
      <c r="AH1146" s="58"/>
      <c r="AI1146" s="58"/>
      <c r="AJ1146" s="58">
        <v>98880</v>
      </c>
      <c r="AK1146" s="58"/>
      <c r="AL1146" s="58"/>
      <c r="AM1146" s="58"/>
      <c r="AN1146" s="58"/>
      <c r="AO1146" s="58"/>
      <c r="AP1146" s="58"/>
      <c r="AQ1146" s="58">
        <v>119000</v>
      </c>
      <c r="AR1146" s="59">
        <f t="shared" si="231"/>
        <v>2</v>
      </c>
      <c r="AS1146" s="59">
        <f t="shared" si="232"/>
        <v>217880</v>
      </c>
      <c r="AT1146" s="58">
        <f>ROUND(AS1146/AR1146,-2)</f>
        <v>108900</v>
      </c>
      <c r="AU1146" s="58">
        <f t="shared" si="235"/>
        <v>98880</v>
      </c>
      <c r="AV1146" s="59">
        <f t="shared" si="236"/>
        <v>19400</v>
      </c>
      <c r="AW1146" s="59">
        <f t="shared" si="241"/>
        <v>9380</v>
      </c>
      <c r="AX1146" s="60">
        <f t="shared" si="233"/>
        <v>0.21675977653631295</v>
      </c>
      <c r="AY1146" s="58"/>
    </row>
    <row r="1147" spans="1:51" ht="31.5" x14ac:dyDescent="0.25">
      <c r="A1147" s="45">
        <v>858</v>
      </c>
      <c r="B1147" s="46" t="s">
        <v>3155</v>
      </c>
      <c r="C1147" s="47" t="s">
        <v>3152</v>
      </c>
      <c r="D1147" s="47" t="s">
        <v>496</v>
      </c>
      <c r="E1147" s="48" t="s">
        <v>2558</v>
      </c>
      <c r="F1147" s="49" t="s">
        <v>2559</v>
      </c>
      <c r="G1147" s="49" t="s">
        <v>3156</v>
      </c>
      <c r="H1147" s="50" t="s">
        <v>2559</v>
      </c>
      <c r="I1147" s="46" t="s">
        <v>497</v>
      </c>
      <c r="J1147" s="46">
        <v>208</v>
      </c>
      <c r="K1147" s="49">
        <v>208</v>
      </c>
      <c r="L1147" s="49" t="s">
        <v>3154</v>
      </c>
      <c r="M1147" s="51">
        <v>70000</v>
      </c>
      <c r="N1147" s="51">
        <f t="shared" si="238"/>
        <v>15000</v>
      </c>
      <c r="O1147" s="51">
        <v>15026.0869565217</v>
      </c>
      <c r="P1147" s="51">
        <v>85000</v>
      </c>
      <c r="Q1147" s="51">
        <f t="shared" si="239"/>
        <v>19533.913043478209</v>
      </c>
      <c r="R1147" s="52">
        <f t="shared" si="240"/>
        <v>89533.913043478213</v>
      </c>
      <c r="S1147" s="53">
        <v>89500</v>
      </c>
      <c r="T1147" s="54">
        <v>0</v>
      </c>
      <c r="U1147" s="55" t="s">
        <v>260</v>
      </c>
      <c r="V1147" s="55" t="s">
        <v>2524</v>
      </c>
      <c r="W1147" s="55" t="s">
        <v>195</v>
      </c>
      <c r="X1147" s="56">
        <v>43294</v>
      </c>
      <c r="Y1147" s="57" t="s">
        <v>7684</v>
      </c>
      <c r="Z1147" s="57"/>
      <c r="AA1147" s="58"/>
      <c r="AB1147" s="58"/>
      <c r="AC1147" s="58"/>
      <c r="AD1147" s="58"/>
      <c r="AE1147" s="58"/>
      <c r="AF1147" s="58"/>
      <c r="AG1147" s="58"/>
      <c r="AH1147" s="58"/>
      <c r="AI1147" s="58"/>
      <c r="AJ1147" s="58">
        <v>98880</v>
      </c>
      <c r="AK1147" s="58"/>
      <c r="AL1147" s="58"/>
      <c r="AM1147" s="58"/>
      <c r="AN1147" s="58"/>
      <c r="AO1147" s="58"/>
      <c r="AP1147" s="58"/>
      <c r="AQ1147" s="58"/>
      <c r="AR1147" s="59">
        <f t="shared" si="231"/>
        <v>1</v>
      </c>
      <c r="AS1147" s="59">
        <f t="shared" si="232"/>
        <v>98880</v>
      </c>
      <c r="AT1147" s="58">
        <f>ROUND(AS1147/AR1147,-2)</f>
        <v>98900</v>
      </c>
      <c r="AU1147" s="58">
        <f t="shared" si="235"/>
        <v>98880</v>
      </c>
      <c r="AV1147" s="59">
        <f t="shared" si="236"/>
        <v>9400</v>
      </c>
      <c r="AW1147" s="59">
        <f t="shared" si="241"/>
        <v>9380</v>
      </c>
      <c r="AX1147" s="60">
        <f t="shared" si="233"/>
        <v>0.10502793296089385</v>
      </c>
      <c r="AY1147" s="58"/>
    </row>
    <row r="1148" spans="1:51" ht="47.25" x14ac:dyDescent="0.25">
      <c r="A1148" s="45">
        <v>860</v>
      </c>
      <c r="B1148" s="46" t="s">
        <v>3161</v>
      </c>
      <c r="C1148" s="47" t="s">
        <v>3158</v>
      </c>
      <c r="D1148" s="47" t="s">
        <v>2618</v>
      </c>
      <c r="E1148" s="48" t="s">
        <v>3129</v>
      </c>
      <c r="F1148" s="49" t="s">
        <v>3130</v>
      </c>
      <c r="G1148" s="49" t="s">
        <v>3162</v>
      </c>
      <c r="H1148" s="50" t="s">
        <v>3130</v>
      </c>
      <c r="I1148" s="46" t="s">
        <v>497</v>
      </c>
      <c r="J1148" s="46">
        <v>209</v>
      </c>
      <c r="K1148" s="49">
        <v>209</v>
      </c>
      <c r="L1148" s="49" t="s">
        <v>3160</v>
      </c>
      <c r="M1148" s="51">
        <v>97000</v>
      </c>
      <c r="N1148" s="51">
        <f t="shared" si="238"/>
        <v>18000</v>
      </c>
      <c r="O1148" s="51">
        <v>18782.608695652201</v>
      </c>
      <c r="P1148" s="51">
        <v>115000</v>
      </c>
      <c r="Q1148" s="51">
        <f t="shared" si="239"/>
        <v>24417.391304347861</v>
      </c>
      <c r="R1148" s="52">
        <f t="shared" si="240"/>
        <v>121417.39130434787</v>
      </c>
      <c r="S1148" s="53">
        <v>121400</v>
      </c>
      <c r="T1148" s="54">
        <v>0</v>
      </c>
      <c r="U1148" s="55" t="s">
        <v>26</v>
      </c>
      <c r="V1148" s="55" t="s">
        <v>2524</v>
      </c>
      <c r="W1148" s="55" t="s">
        <v>27</v>
      </c>
      <c r="X1148" s="56">
        <v>43294</v>
      </c>
      <c r="Y1148" s="57" t="s">
        <v>7684</v>
      </c>
      <c r="Z1148" s="57"/>
      <c r="AA1148" s="58"/>
      <c r="AB1148" s="58"/>
      <c r="AC1148" s="58"/>
      <c r="AD1148" s="58"/>
      <c r="AE1148" s="58"/>
      <c r="AF1148" s="58"/>
      <c r="AG1148" s="58"/>
      <c r="AH1148" s="58"/>
      <c r="AI1148" s="58"/>
      <c r="AJ1148" s="58"/>
      <c r="AK1148" s="58"/>
      <c r="AL1148" s="58"/>
      <c r="AM1148" s="58"/>
      <c r="AN1148" s="58"/>
      <c r="AO1148" s="58"/>
      <c r="AP1148" s="58"/>
      <c r="AQ1148" s="58"/>
      <c r="AR1148" s="59">
        <f t="shared" si="231"/>
        <v>0</v>
      </c>
      <c r="AS1148" s="59">
        <f t="shared" si="232"/>
        <v>0</v>
      </c>
      <c r="AT1148" s="58"/>
      <c r="AU1148" s="58">
        <f t="shared" si="235"/>
        <v>0</v>
      </c>
      <c r="AV1148" s="59">
        <f t="shared" si="236"/>
        <v>-121400</v>
      </c>
      <c r="AW1148" s="59">
        <f t="shared" si="241"/>
        <v>-121400</v>
      </c>
      <c r="AX1148" s="60">
        <f t="shared" si="233"/>
        <v>-1</v>
      </c>
      <c r="AY1148" s="58"/>
    </row>
    <row r="1149" spans="1:51" ht="47.25" x14ac:dyDescent="0.25">
      <c r="A1149" s="45">
        <v>861</v>
      </c>
      <c r="B1149" s="46" t="s">
        <v>3163</v>
      </c>
      <c r="C1149" s="47" t="s">
        <v>3158</v>
      </c>
      <c r="D1149" s="47" t="s">
        <v>2547</v>
      </c>
      <c r="E1149" s="48" t="s">
        <v>3134</v>
      </c>
      <c r="F1149" s="49" t="s">
        <v>3135</v>
      </c>
      <c r="G1149" s="49" t="s">
        <v>3164</v>
      </c>
      <c r="H1149" s="50" t="s">
        <v>3135</v>
      </c>
      <c r="I1149" s="46" t="s">
        <v>497</v>
      </c>
      <c r="J1149" s="46">
        <v>209</v>
      </c>
      <c r="K1149" s="49">
        <v>209</v>
      </c>
      <c r="L1149" s="49" t="s">
        <v>3160</v>
      </c>
      <c r="M1149" s="51">
        <v>97000</v>
      </c>
      <c r="N1149" s="51">
        <f t="shared" si="238"/>
        <v>18000</v>
      </c>
      <c r="O1149" s="51">
        <v>18782.608695652201</v>
      </c>
      <c r="P1149" s="51">
        <v>115000</v>
      </c>
      <c r="Q1149" s="51">
        <f t="shared" si="239"/>
        <v>24417.391304347861</v>
      </c>
      <c r="R1149" s="52">
        <f t="shared" si="240"/>
        <v>121417.39130434787</v>
      </c>
      <c r="S1149" s="53">
        <v>121400</v>
      </c>
      <c r="T1149" s="54">
        <v>0</v>
      </c>
      <c r="U1149" s="55" t="s">
        <v>260</v>
      </c>
      <c r="V1149" s="55" t="s">
        <v>2524</v>
      </c>
      <c r="W1149" s="55" t="s">
        <v>195</v>
      </c>
      <c r="X1149" s="56">
        <v>43294</v>
      </c>
      <c r="Y1149" s="57" t="s">
        <v>7684</v>
      </c>
      <c r="Z1149" s="57"/>
      <c r="AA1149" s="58"/>
      <c r="AB1149" s="58"/>
      <c r="AC1149" s="58"/>
      <c r="AD1149" s="58"/>
      <c r="AE1149" s="58">
        <v>193200</v>
      </c>
      <c r="AF1149" s="58"/>
      <c r="AG1149" s="58"/>
      <c r="AH1149" s="58"/>
      <c r="AI1149" s="58"/>
      <c r="AJ1149" s="58"/>
      <c r="AK1149" s="58"/>
      <c r="AL1149" s="58"/>
      <c r="AM1149" s="58"/>
      <c r="AN1149" s="58"/>
      <c r="AO1149" s="58"/>
      <c r="AP1149" s="58"/>
      <c r="AQ1149" s="58">
        <v>164000</v>
      </c>
      <c r="AR1149" s="59">
        <f t="shared" si="231"/>
        <v>2</v>
      </c>
      <c r="AS1149" s="59">
        <f t="shared" si="232"/>
        <v>357200</v>
      </c>
      <c r="AT1149" s="58">
        <f>ROUND(AS1149/AR1149,-2)</f>
        <v>178600</v>
      </c>
      <c r="AU1149" s="58">
        <f t="shared" si="235"/>
        <v>164000</v>
      </c>
      <c r="AV1149" s="59">
        <f t="shared" si="236"/>
        <v>57200</v>
      </c>
      <c r="AW1149" s="59">
        <f t="shared" si="241"/>
        <v>42600</v>
      </c>
      <c r="AX1149" s="60">
        <f t="shared" si="233"/>
        <v>0.47116968698517292</v>
      </c>
      <c r="AY1149" s="58"/>
    </row>
    <row r="1150" spans="1:51" ht="47.25" x14ac:dyDescent="0.25">
      <c r="A1150" s="45">
        <v>862</v>
      </c>
      <c r="B1150" s="46" t="s">
        <v>3165</v>
      </c>
      <c r="C1150" s="47" t="s">
        <v>3158</v>
      </c>
      <c r="D1150" s="47" t="s">
        <v>496</v>
      </c>
      <c r="E1150" s="48" t="s">
        <v>3138</v>
      </c>
      <c r="F1150" s="49" t="s">
        <v>3139</v>
      </c>
      <c r="G1150" s="49" t="s">
        <v>3166</v>
      </c>
      <c r="H1150" s="50" t="s">
        <v>3139</v>
      </c>
      <c r="I1150" s="46" t="s">
        <v>439</v>
      </c>
      <c r="J1150" s="46">
        <v>209</v>
      </c>
      <c r="K1150" s="49">
        <v>209</v>
      </c>
      <c r="L1150" s="49" t="s">
        <v>3160</v>
      </c>
      <c r="M1150" s="51">
        <v>97000</v>
      </c>
      <c r="N1150" s="51">
        <f t="shared" si="238"/>
        <v>18000</v>
      </c>
      <c r="O1150" s="51">
        <v>18782.608695652201</v>
      </c>
      <c r="P1150" s="51">
        <v>115000</v>
      </c>
      <c r="Q1150" s="51">
        <f t="shared" si="239"/>
        <v>24417.391304347861</v>
      </c>
      <c r="R1150" s="52">
        <f t="shared" si="240"/>
        <v>121417.39130434787</v>
      </c>
      <c r="S1150" s="53">
        <v>121400</v>
      </c>
      <c r="T1150" s="54">
        <v>0</v>
      </c>
      <c r="U1150" s="55" t="s">
        <v>441</v>
      </c>
      <c r="V1150" s="55" t="s">
        <v>2524</v>
      </c>
      <c r="W1150" s="55" t="s">
        <v>173</v>
      </c>
      <c r="X1150" s="56">
        <v>43294</v>
      </c>
      <c r="Y1150" s="57" t="s">
        <v>7684</v>
      </c>
      <c r="Z1150" s="57"/>
      <c r="AA1150" s="58"/>
      <c r="AB1150" s="58"/>
      <c r="AC1150" s="58"/>
      <c r="AD1150" s="58"/>
      <c r="AE1150" s="58"/>
      <c r="AF1150" s="58"/>
      <c r="AG1150" s="58"/>
      <c r="AH1150" s="58"/>
      <c r="AI1150" s="58"/>
      <c r="AJ1150" s="58">
        <v>150000</v>
      </c>
      <c r="AK1150" s="58"/>
      <c r="AL1150" s="58"/>
      <c r="AM1150" s="58"/>
      <c r="AN1150" s="58"/>
      <c r="AO1150" s="58"/>
      <c r="AP1150" s="58"/>
      <c r="AQ1150" s="58"/>
      <c r="AR1150" s="59">
        <f t="shared" si="231"/>
        <v>1</v>
      </c>
      <c r="AS1150" s="59">
        <f t="shared" si="232"/>
        <v>150000</v>
      </c>
      <c r="AT1150" s="58">
        <f>ROUND(AS1150/AR1150,-2)</f>
        <v>150000</v>
      </c>
      <c r="AU1150" s="58">
        <f t="shared" si="235"/>
        <v>150000</v>
      </c>
      <c r="AV1150" s="59">
        <f t="shared" si="236"/>
        <v>28600</v>
      </c>
      <c r="AW1150" s="59">
        <f t="shared" si="241"/>
        <v>28600</v>
      </c>
      <c r="AX1150" s="60">
        <f t="shared" si="233"/>
        <v>0.23558484349258646</v>
      </c>
      <c r="AY1150" s="58"/>
    </row>
    <row r="1151" spans="1:51" ht="47.25" x14ac:dyDescent="0.25">
      <c r="A1151" s="45">
        <v>863</v>
      </c>
      <c r="B1151" s="46" t="s">
        <v>3167</v>
      </c>
      <c r="C1151" s="47" t="s">
        <v>3158</v>
      </c>
      <c r="D1151" s="47" t="s">
        <v>496</v>
      </c>
      <c r="E1151" s="48" t="s">
        <v>2558</v>
      </c>
      <c r="F1151" s="49" t="s">
        <v>2559</v>
      </c>
      <c r="G1151" s="49" t="s">
        <v>3168</v>
      </c>
      <c r="H1151" s="50" t="s">
        <v>2559</v>
      </c>
      <c r="I1151" s="46" t="s">
        <v>497</v>
      </c>
      <c r="J1151" s="46">
        <v>209</v>
      </c>
      <c r="K1151" s="49">
        <v>209</v>
      </c>
      <c r="L1151" s="49" t="s">
        <v>3160</v>
      </c>
      <c r="M1151" s="51">
        <v>97000</v>
      </c>
      <c r="N1151" s="51">
        <f t="shared" si="238"/>
        <v>18000</v>
      </c>
      <c r="O1151" s="51">
        <v>18782.608695652201</v>
      </c>
      <c r="P1151" s="51">
        <v>115000</v>
      </c>
      <c r="Q1151" s="51">
        <f t="shared" si="239"/>
        <v>24417.391304347861</v>
      </c>
      <c r="R1151" s="52">
        <f t="shared" si="240"/>
        <v>121417.39130434787</v>
      </c>
      <c r="S1151" s="53">
        <v>121400</v>
      </c>
      <c r="T1151" s="54">
        <v>0</v>
      </c>
      <c r="U1151" s="55" t="s">
        <v>441</v>
      </c>
      <c r="V1151" s="55" t="s">
        <v>2524</v>
      </c>
      <c r="W1151" s="55" t="s">
        <v>173</v>
      </c>
      <c r="X1151" s="56">
        <v>43294</v>
      </c>
      <c r="Y1151" s="57" t="s">
        <v>7684</v>
      </c>
      <c r="Z1151" s="57"/>
      <c r="AA1151" s="58"/>
      <c r="AB1151" s="58"/>
      <c r="AC1151" s="58"/>
      <c r="AD1151" s="58"/>
      <c r="AE1151" s="58"/>
      <c r="AF1151" s="58"/>
      <c r="AG1151" s="58"/>
      <c r="AH1151" s="58"/>
      <c r="AI1151" s="58"/>
      <c r="AJ1151" s="58"/>
      <c r="AK1151" s="58"/>
      <c r="AL1151" s="58"/>
      <c r="AM1151" s="58"/>
      <c r="AN1151" s="58"/>
      <c r="AO1151" s="58"/>
      <c r="AP1151" s="58"/>
      <c r="AQ1151" s="58"/>
      <c r="AR1151" s="59">
        <f t="shared" si="231"/>
        <v>0</v>
      </c>
      <c r="AS1151" s="59">
        <f t="shared" si="232"/>
        <v>0</v>
      </c>
      <c r="AT1151" s="58"/>
      <c r="AU1151" s="58">
        <f t="shared" si="235"/>
        <v>0</v>
      </c>
      <c r="AV1151" s="59">
        <f t="shared" si="236"/>
        <v>-121400</v>
      </c>
      <c r="AW1151" s="59">
        <f t="shared" si="241"/>
        <v>-121400</v>
      </c>
      <c r="AX1151" s="60">
        <f t="shared" si="233"/>
        <v>-1</v>
      </c>
      <c r="AY1151" s="58"/>
    </row>
    <row r="1152" spans="1:51" ht="47.25" x14ac:dyDescent="0.25">
      <c r="A1152" s="45">
        <v>866</v>
      </c>
      <c r="B1152" s="46" t="s">
        <v>3176</v>
      </c>
      <c r="C1152" s="47" t="s">
        <v>3170</v>
      </c>
      <c r="D1152" s="47" t="s">
        <v>475</v>
      </c>
      <c r="E1152" s="48" t="s">
        <v>3177</v>
      </c>
      <c r="F1152" s="49" t="s">
        <v>3178</v>
      </c>
      <c r="G1152" s="49" t="s">
        <v>3178</v>
      </c>
      <c r="H1152" s="50" t="s">
        <v>3178</v>
      </c>
      <c r="I1152" s="46" t="s">
        <v>497</v>
      </c>
      <c r="J1152" s="46">
        <v>210</v>
      </c>
      <c r="K1152" s="49">
        <v>210</v>
      </c>
      <c r="L1152" s="49" t="s">
        <v>3172</v>
      </c>
      <c r="M1152" s="51">
        <v>110000</v>
      </c>
      <c r="N1152" s="51">
        <f t="shared" si="238"/>
        <v>29000</v>
      </c>
      <c r="O1152" s="51">
        <v>29739.130434782601</v>
      </c>
      <c r="P1152" s="51">
        <v>139000</v>
      </c>
      <c r="Q1152" s="51">
        <f t="shared" si="239"/>
        <v>38660.869565217377</v>
      </c>
      <c r="R1152" s="52">
        <f t="shared" si="240"/>
        <v>148660.86956521738</v>
      </c>
      <c r="S1152" s="53">
        <v>148600</v>
      </c>
      <c r="T1152" s="54">
        <v>0</v>
      </c>
      <c r="U1152" s="55" t="s">
        <v>441</v>
      </c>
      <c r="V1152" s="55" t="s">
        <v>2524</v>
      </c>
      <c r="W1152" s="55" t="s">
        <v>173</v>
      </c>
      <c r="X1152" s="56">
        <v>43294</v>
      </c>
      <c r="Y1152" s="57" t="s">
        <v>7684</v>
      </c>
      <c r="Z1152" s="57"/>
      <c r="AA1152" s="58"/>
      <c r="AB1152" s="58"/>
      <c r="AC1152" s="58"/>
      <c r="AD1152" s="58"/>
      <c r="AE1152" s="58"/>
      <c r="AF1152" s="58"/>
      <c r="AG1152" s="58"/>
      <c r="AH1152" s="58"/>
      <c r="AI1152" s="58"/>
      <c r="AJ1152" s="58"/>
      <c r="AK1152" s="58"/>
      <c r="AL1152" s="58"/>
      <c r="AM1152" s="58"/>
      <c r="AN1152" s="58"/>
      <c r="AO1152" s="58"/>
      <c r="AP1152" s="58"/>
      <c r="AQ1152" s="58">
        <v>194000</v>
      </c>
      <c r="AR1152" s="59">
        <f t="shared" si="231"/>
        <v>1</v>
      </c>
      <c r="AS1152" s="59">
        <f t="shared" si="232"/>
        <v>194000</v>
      </c>
      <c r="AT1152" s="58">
        <f t="shared" ref="AT1152:AT1159" si="242">ROUND(AS1152/AR1152,-2)</f>
        <v>194000</v>
      </c>
      <c r="AU1152" s="58">
        <f t="shared" si="235"/>
        <v>194000</v>
      </c>
      <c r="AV1152" s="59">
        <f t="shared" si="236"/>
        <v>45400</v>
      </c>
      <c r="AW1152" s="59">
        <f t="shared" si="241"/>
        <v>45400</v>
      </c>
      <c r="AX1152" s="60">
        <f t="shared" si="233"/>
        <v>0.30551816958277245</v>
      </c>
      <c r="AY1152" s="58"/>
    </row>
    <row r="1153" spans="1:51" ht="47.25" x14ac:dyDescent="0.25">
      <c r="A1153" s="45">
        <v>867</v>
      </c>
      <c r="B1153" s="46" t="s">
        <v>3179</v>
      </c>
      <c r="C1153" s="47" t="s">
        <v>3170</v>
      </c>
      <c r="D1153" s="47" t="s">
        <v>2618</v>
      </c>
      <c r="E1153" s="48" t="s">
        <v>3129</v>
      </c>
      <c r="F1153" s="49" t="s">
        <v>3130</v>
      </c>
      <c r="G1153" s="49" t="s">
        <v>3180</v>
      </c>
      <c r="H1153" s="50" t="s">
        <v>3130</v>
      </c>
      <c r="I1153" s="46" t="s">
        <v>497</v>
      </c>
      <c r="J1153" s="46">
        <v>210</v>
      </c>
      <c r="K1153" s="49">
        <v>210</v>
      </c>
      <c r="L1153" s="49" t="s">
        <v>3172</v>
      </c>
      <c r="M1153" s="51">
        <v>110000</v>
      </c>
      <c r="N1153" s="51">
        <f t="shared" si="238"/>
        <v>29000</v>
      </c>
      <c r="O1153" s="51">
        <v>29739.130434782601</v>
      </c>
      <c r="P1153" s="51">
        <v>139000</v>
      </c>
      <c r="Q1153" s="51">
        <f t="shared" si="239"/>
        <v>38660.869565217377</v>
      </c>
      <c r="R1153" s="52">
        <f t="shared" si="240"/>
        <v>148660.86956521738</v>
      </c>
      <c r="S1153" s="53">
        <v>148600</v>
      </c>
      <c r="T1153" s="54">
        <v>0</v>
      </c>
      <c r="U1153" s="55" t="s">
        <v>441</v>
      </c>
      <c r="V1153" s="55" t="s">
        <v>2524</v>
      </c>
      <c r="W1153" s="55" t="s">
        <v>173</v>
      </c>
      <c r="X1153" s="56">
        <v>43294</v>
      </c>
      <c r="Y1153" s="57" t="s">
        <v>7684</v>
      </c>
      <c r="Z1153" s="57"/>
      <c r="AA1153" s="58"/>
      <c r="AB1153" s="58"/>
      <c r="AC1153" s="58"/>
      <c r="AD1153" s="58"/>
      <c r="AE1153" s="58"/>
      <c r="AF1153" s="58"/>
      <c r="AG1153" s="58"/>
      <c r="AH1153" s="58">
        <v>194000</v>
      </c>
      <c r="AI1153" s="58"/>
      <c r="AJ1153" s="58"/>
      <c r="AK1153" s="58"/>
      <c r="AL1153" s="58"/>
      <c r="AM1153" s="58"/>
      <c r="AN1153" s="58"/>
      <c r="AO1153" s="58"/>
      <c r="AP1153" s="58"/>
      <c r="AQ1153" s="58"/>
      <c r="AR1153" s="59">
        <f t="shared" si="231"/>
        <v>1</v>
      </c>
      <c r="AS1153" s="59">
        <f t="shared" si="232"/>
        <v>194000</v>
      </c>
      <c r="AT1153" s="58">
        <f t="shared" si="242"/>
        <v>194000</v>
      </c>
      <c r="AU1153" s="58">
        <f t="shared" si="235"/>
        <v>194000</v>
      </c>
      <c r="AV1153" s="59">
        <f t="shared" si="236"/>
        <v>45400</v>
      </c>
      <c r="AW1153" s="59">
        <f t="shared" si="241"/>
        <v>45400</v>
      </c>
      <c r="AX1153" s="60">
        <f t="shared" si="233"/>
        <v>0.30551816958277245</v>
      </c>
      <c r="AY1153" s="58"/>
    </row>
    <row r="1154" spans="1:51" ht="47.25" x14ac:dyDescent="0.25">
      <c r="A1154" s="45">
        <v>868</v>
      </c>
      <c r="B1154" s="46" t="s">
        <v>3181</v>
      </c>
      <c r="C1154" s="47" t="s">
        <v>3170</v>
      </c>
      <c r="D1154" s="47" t="s">
        <v>496</v>
      </c>
      <c r="E1154" s="48" t="s">
        <v>3138</v>
      </c>
      <c r="F1154" s="49" t="s">
        <v>3139</v>
      </c>
      <c r="G1154" s="49" t="s">
        <v>3182</v>
      </c>
      <c r="H1154" s="50" t="s">
        <v>3139</v>
      </c>
      <c r="I1154" s="46" t="s">
        <v>439</v>
      </c>
      <c r="J1154" s="46">
        <v>210</v>
      </c>
      <c r="K1154" s="49">
        <v>210</v>
      </c>
      <c r="L1154" s="49" t="s">
        <v>3172</v>
      </c>
      <c r="M1154" s="51">
        <v>110000</v>
      </c>
      <c r="N1154" s="51">
        <f t="shared" si="238"/>
        <v>29000</v>
      </c>
      <c r="O1154" s="51">
        <v>29739.130434782601</v>
      </c>
      <c r="P1154" s="51">
        <v>139000</v>
      </c>
      <c r="Q1154" s="51">
        <f t="shared" si="239"/>
        <v>38660.869565217377</v>
      </c>
      <c r="R1154" s="52">
        <f t="shared" si="240"/>
        <v>148660.86956521738</v>
      </c>
      <c r="S1154" s="53">
        <v>148600</v>
      </c>
      <c r="T1154" s="54">
        <v>0</v>
      </c>
      <c r="U1154" s="55" t="s">
        <v>26</v>
      </c>
      <c r="V1154" s="55" t="s">
        <v>2524</v>
      </c>
      <c r="W1154" s="55" t="s">
        <v>27</v>
      </c>
      <c r="X1154" s="56">
        <v>43294</v>
      </c>
      <c r="Y1154" s="57" t="s">
        <v>7684</v>
      </c>
      <c r="Z1154" s="57"/>
      <c r="AA1154" s="58"/>
      <c r="AB1154" s="58"/>
      <c r="AC1154" s="58"/>
      <c r="AD1154" s="58"/>
      <c r="AE1154" s="58"/>
      <c r="AF1154" s="58"/>
      <c r="AG1154" s="58"/>
      <c r="AH1154" s="58"/>
      <c r="AI1154" s="58"/>
      <c r="AJ1154" s="58">
        <v>170000</v>
      </c>
      <c r="AK1154" s="58"/>
      <c r="AL1154" s="58"/>
      <c r="AM1154" s="58"/>
      <c r="AN1154" s="58"/>
      <c r="AO1154" s="58"/>
      <c r="AP1154" s="58"/>
      <c r="AQ1154" s="58"/>
      <c r="AR1154" s="59">
        <f t="shared" si="231"/>
        <v>1</v>
      </c>
      <c r="AS1154" s="59">
        <f t="shared" si="232"/>
        <v>170000</v>
      </c>
      <c r="AT1154" s="58">
        <f t="shared" si="242"/>
        <v>170000</v>
      </c>
      <c r="AU1154" s="58">
        <f t="shared" si="235"/>
        <v>170000</v>
      </c>
      <c r="AV1154" s="59">
        <f t="shared" si="236"/>
        <v>21400</v>
      </c>
      <c r="AW1154" s="59">
        <f t="shared" si="241"/>
        <v>21400</v>
      </c>
      <c r="AX1154" s="60">
        <f t="shared" si="233"/>
        <v>0.14401076716016159</v>
      </c>
      <c r="AY1154" s="58"/>
    </row>
    <row r="1155" spans="1:51" ht="47.25" x14ac:dyDescent="0.25">
      <c r="A1155" s="45">
        <v>869</v>
      </c>
      <c r="B1155" s="46" t="s">
        <v>3183</v>
      </c>
      <c r="C1155" s="47" t="s">
        <v>3170</v>
      </c>
      <c r="D1155" s="47" t="s">
        <v>496</v>
      </c>
      <c r="E1155" s="48" t="s">
        <v>2558</v>
      </c>
      <c r="F1155" s="49" t="s">
        <v>2559</v>
      </c>
      <c r="G1155" s="49" t="s">
        <v>3184</v>
      </c>
      <c r="H1155" s="50" t="s">
        <v>2559</v>
      </c>
      <c r="I1155" s="46" t="s">
        <v>497</v>
      </c>
      <c r="J1155" s="46">
        <v>210</v>
      </c>
      <c r="K1155" s="49">
        <v>210</v>
      </c>
      <c r="L1155" s="49" t="s">
        <v>3172</v>
      </c>
      <c r="M1155" s="51">
        <v>110000</v>
      </c>
      <c r="N1155" s="51">
        <f t="shared" si="238"/>
        <v>29000</v>
      </c>
      <c r="O1155" s="51">
        <v>29739.130434782601</v>
      </c>
      <c r="P1155" s="51">
        <v>139000</v>
      </c>
      <c r="Q1155" s="51">
        <f t="shared" si="239"/>
        <v>38660.869565217377</v>
      </c>
      <c r="R1155" s="52">
        <f t="shared" si="240"/>
        <v>148660.86956521738</v>
      </c>
      <c r="S1155" s="53">
        <v>148600</v>
      </c>
      <c r="T1155" s="54">
        <v>0</v>
      </c>
      <c r="U1155" s="55" t="s">
        <v>441</v>
      </c>
      <c r="V1155" s="55" t="s">
        <v>2524</v>
      </c>
      <c r="W1155" s="55" t="s">
        <v>29</v>
      </c>
      <c r="X1155" s="56">
        <v>43294</v>
      </c>
      <c r="Y1155" s="57" t="s">
        <v>7684</v>
      </c>
      <c r="Z1155" s="57"/>
      <c r="AA1155" s="58"/>
      <c r="AB1155" s="58"/>
      <c r="AC1155" s="58"/>
      <c r="AD1155" s="58"/>
      <c r="AE1155" s="58"/>
      <c r="AF1155" s="58"/>
      <c r="AG1155" s="58"/>
      <c r="AH1155" s="58"/>
      <c r="AI1155" s="58"/>
      <c r="AJ1155" s="58">
        <v>160800</v>
      </c>
      <c r="AK1155" s="58"/>
      <c r="AL1155" s="58"/>
      <c r="AM1155" s="58"/>
      <c r="AN1155" s="58"/>
      <c r="AO1155" s="58"/>
      <c r="AP1155" s="58"/>
      <c r="AQ1155" s="58"/>
      <c r="AR1155" s="59">
        <f t="shared" si="231"/>
        <v>1</v>
      </c>
      <c r="AS1155" s="59">
        <f t="shared" si="232"/>
        <v>160800</v>
      </c>
      <c r="AT1155" s="58">
        <f t="shared" si="242"/>
        <v>160800</v>
      </c>
      <c r="AU1155" s="58">
        <f t="shared" si="235"/>
        <v>160800</v>
      </c>
      <c r="AV1155" s="59">
        <f t="shared" si="236"/>
        <v>12200</v>
      </c>
      <c r="AW1155" s="59">
        <f t="shared" si="241"/>
        <v>12200</v>
      </c>
      <c r="AX1155" s="60">
        <f t="shared" si="233"/>
        <v>8.2099596231493877E-2</v>
      </c>
      <c r="AY1155" s="58"/>
    </row>
    <row r="1156" spans="1:51" ht="47.25" x14ac:dyDescent="0.25">
      <c r="A1156" s="45">
        <v>871</v>
      </c>
      <c r="B1156" s="46" t="s">
        <v>3189</v>
      </c>
      <c r="C1156" s="47" t="s">
        <v>3186</v>
      </c>
      <c r="D1156" s="47" t="s">
        <v>475</v>
      </c>
      <c r="E1156" s="48" t="s">
        <v>3177</v>
      </c>
      <c r="F1156" s="49" t="s">
        <v>3178</v>
      </c>
      <c r="G1156" s="49" t="s">
        <v>3178</v>
      </c>
      <c r="H1156" s="50" t="s">
        <v>3178</v>
      </c>
      <c r="I1156" s="46" t="s">
        <v>497</v>
      </c>
      <c r="J1156" s="46">
        <v>211</v>
      </c>
      <c r="K1156" s="49">
        <v>211</v>
      </c>
      <c r="L1156" s="49" t="s">
        <v>3188</v>
      </c>
      <c r="M1156" s="51">
        <v>155000</v>
      </c>
      <c r="N1156" s="51">
        <f t="shared" si="238"/>
        <v>29000</v>
      </c>
      <c r="O1156" s="51">
        <v>29739.130434782601</v>
      </c>
      <c r="P1156" s="51">
        <v>184000</v>
      </c>
      <c r="Q1156" s="51">
        <f t="shared" si="239"/>
        <v>38660.869565217377</v>
      </c>
      <c r="R1156" s="52">
        <f t="shared" si="240"/>
        <v>193660.86956521738</v>
      </c>
      <c r="S1156" s="53">
        <v>193600</v>
      </c>
      <c r="T1156" s="54">
        <v>0</v>
      </c>
      <c r="U1156" s="55" t="s">
        <v>441</v>
      </c>
      <c r="V1156" s="55" t="s">
        <v>2524</v>
      </c>
      <c r="W1156" s="55" t="s">
        <v>173</v>
      </c>
      <c r="X1156" s="56">
        <v>43294</v>
      </c>
      <c r="Y1156" s="57" t="s">
        <v>7684</v>
      </c>
      <c r="Z1156" s="57"/>
      <c r="AA1156" s="58"/>
      <c r="AB1156" s="58"/>
      <c r="AC1156" s="58"/>
      <c r="AD1156" s="58"/>
      <c r="AE1156" s="58"/>
      <c r="AF1156" s="58"/>
      <c r="AG1156" s="58"/>
      <c r="AH1156" s="58"/>
      <c r="AI1156" s="58"/>
      <c r="AJ1156" s="58"/>
      <c r="AK1156" s="58"/>
      <c r="AL1156" s="58"/>
      <c r="AM1156" s="58"/>
      <c r="AN1156" s="58"/>
      <c r="AO1156" s="58"/>
      <c r="AP1156" s="58"/>
      <c r="AQ1156" s="58">
        <v>261000</v>
      </c>
      <c r="AR1156" s="59">
        <f t="shared" ref="AR1156:AR1219" si="243">COUNT(AA1156:AQ1156)</f>
        <v>1</v>
      </c>
      <c r="AS1156" s="59">
        <f t="shared" ref="AS1156:AS1219" si="244">SUM(AA1156:AQ1156)</f>
        <v>261000</v>
      </c>
      <c r="AT1156" s="58">
        <f t="shared" si="242"/>
        <v>261000</v>
      </c>
      <c r="AU1156" s="58">
        <f t="shared" si="235"/>
        <v>261000</v>
      </c>
      <c r="AV1156" s="59">
        <f t="shared" si="236"/>
        <v>67400</v>
      </c>
      <c r="AW1156" s="59">
        <f t="shared" si="241"/>
        <v>67400</v>
      </c>
      <c r="AX1156" s="60">
        <f t="shared" ref="AX1156:AX1219" si="245">AT1156/S1156-100%</f>
        <v>0.34814049586776852</v>
      </c>
      <c r="AY1156" s="58"/>
    </row>
    <row r="1157" spans="1:51" ht="47.25" x14ac:dyDescent="0.25">
      <c r="A1157" s="45">
        <v>872</v>
      </c>
      <c r="B1157" s="46" t="s">
        <v>3190</v>
      </c>
      <c r="C1157" s="47" t="s">
        <v>3186</v>
      </c>
      <c r="D1157" s="47" t="s">
        <v>2618</v>
      </c>
      <c r="E1157" s="48" t="s">
        <v>3129</v>
      </c>
      <c r="F1157" s="49" t="s">
        <v>3130</v>
      </c>
      <c r="G1157" s="49" t="s">
        <v>3191</v>
      </c>
      <c r="H1157" s="50" t="s">
        <v>3130</v>
      </c>
      <c r="I1157" s="46" t="s">
        <v>497</v>
      </c>
      <c r="J1157" s="46">
        <v>211</v>
      </c>
      <c r="K1157" s="49">
        <v>211</v>
      </c>
      <c r="L1157" s="49" t="s">
        <v>3188</v>
      </c>
      <c r="M1157" s="51">
        <v>155000</v>
      </c>
      <c r="N1157" s="51">
        <f t="shared" si="238"/>
        <v>29000</v>
      </c>
      <c r="O1157" s="51">
        <v>29739.130434782601</v>
      </c>
      <c r="P1157" s="51">
        <v>184000</v>
      </c>
      <c r="Q1157" s="51">
        <f t="shared" si="239"/>
        <v>38660.869565217377</v>
      </c>
      <c r="R1157" s="52">
        <f t="shared" si="240"/>
        <v>193660.86956521738</v>
      </c>
      <c r="S1157" s="53">
        <v>193600</v>
      </c>
      <c r="T1157" s="54">
        <v>0</v>
      </c>
      <c r="U1157" s="55" t="s">
        <v>441</v>
      </c>
      <c r="V1157" s="55" t="s">
        <v>2524</v>
      </c>
      <c r="W1157" s="55" t="s">
        <v>173</v>
      </c>
      <c r="X1157" s="56">
        <v>43294</v>
      </c>
      <c r="Y1157" s="57" t="s">
        <v>7684</v>
      </c>
      <c r="Z1157" s="57"/>
      <c r="AA1157" s="58"/>
      <c r="AB1157" s="58"/>
      <c r="AC1157" s="58"/>
      <c r="AD1157" s="58"/>
      <c r="AE1157" s="58"/>
      <c r="AF1157" s="58"/>
      <c r="AG1157" s="58"/>
      <c r="AH1157" s="58">
        <v>273000</v>
      </c>
      <c r="AI1157" s="58"/>
      <c r="AJ1157" s="58"/>
      <c r="AK1157" s="58"/>
      <c r="AL1157" s="58"/>
      <c r="AM1157" s="58"/>
      <c r="AN1157" s="58"/>
      <c r="AO1157" s="58"/>
      <c r="AP1157" s="58"/>
      <c r="AQ1157" s="58"/>
      <c r="AR1157" s="59">
        <f t="shared" si="243"/>
        <v>1</v>
      </c>
      <c r="AS1157" s="59">
        <f t="shared" si="244"/>
        <v>273000</v>
      </c>
      <c r="AT1157" s="58">
        <f t="shared" si="242"/>
        <v>273000</v>
      </c>
      <c r="AU1157" s="58">
        <f t="shared" si="235"/>
        <v>273000</v>
      </c>
      <c r="AV1157" s="59">
        <f t="shared" si="236"/>
        <v>79400</v>
      </c>
      <c r="AW1157" s="59">
        <f t="shared" si="241"/>
        <v>79400</v>
      </c>
      <c r="AX1157" s="60">
        <f t="shared" si="245"/>
        <v>0.41012396694214881</v>
      </c>
      <c r="AY1157" s="58"/>
    </row>
    <row r="1158" spans="1:51" ht="47.25" x14ac:dyDescent="0.25">
      <c r="A1158" s="45">
        <v>873</v>
      </c>
      <c r="B1158" s="46" t="s">
        <v>3192</v>
      </c>
      <c r="C1158" s="47" t="s">
        <v>3186</v>
      </c>
      <c r="D1158" s="47" t="s">
        <v>2547</v>
      </c>
      <c r="E1158" s="48" t="s">
        <v>3134</v>
      </c>
      <c r="F1158" s="49" t="s">
        <v>3135</v>
      </c>
      <c r="G1158" s="49" t="s">
        <v>3193</v>
      </c>
      <c r="H1158" s="50" t="s">
        <v>3135</v>
      </c>
      <c r="I1158" s="46" t="s">
        <v>497</v>
      </c>
      <c r="J1158" s="46">
        <v>211</v>
      </c>
      <c r="K1158" s="49">
        <v>211</v>
      </c>
      <c r="L1158" s="49" t="s">
        <v>3188</v>
      </c>
      <c r="M1158" s="51">
        <v>155000</v>
      </c>
      <c r="N1158" s="51">
        <f t="shared" si="238"/>
        <v>29000</v>
      </c>
      <c r="O1158" s="51">
        <v>29739.130434782601</v>
      </c>
      <c r="P1158" s="51">
        <v>184000</v>
      </c>
      <c r="Q1158" s="51">
        <f t="shared" si="239"/>
        <v>38660.869565217377</v>
      </c>
      <c r="R1158" s="52">
        <f t="shared" si="240"/>
        <v>193660.86956521738</v>
      </c>
      <c r="S1158" s="53">
        <v>193600</v>
      </c>
      <c r="T1158" s="54">
        <v>0</v>
      </c>
      <c r="U1158" s="55" t="s">
        <v>26</v>
      </c>
      <c r="V1158" s="55" t="s">
        <v>2524</v>
      </c>
      <c r="W1158" s="55" t="s">
        <v>27</v>
      </c>
      <c r="X1158" s="56">
        <v>43294</v>
      </c>
      <c r="Y1158" s="57" t="s">
        <v>7684</v>
      </c>
      <c r="Z1158" s="57"/>
      <c r="AA1158" s="58"/>
      <c r="AB1158" s="58"/>
      <c r="AC1158" s="58"/>
      <c r="AD1158" s="58"/>
      <c r="AE1158" s="58"/>
      <c r="AF1158" s="58"/>
      <c r="AG1158" s="58"/>
      <c r="AH1158" s="58"/>
      <c r="AI1158" s="58"/>
      <c r="AJ1158" s="58"/>
      <c r="AK1158" s="58"/>
      <c r="AL1158" s="58"/>
      <c r="AM1158" s="58"/>
      <c r="AN1158" s="58"/>
      <c r="AO1158" s="58"/>
      <c r="AP1158" s="58"/>
      <c r="AQ1158" s="58">
        <v>261000</v>
      </c>
      <c r="AR1158" s="59">
        <f t="shared" si="243"/>
        <v>1</v>
      </c>
      <c r="AS1158" s="59">
        <f t="shared" si="244"/>
        <v>261000</v>
      </c>
      <c r="AT1158" s="58">
        <f t="shared" si="242"/>
        <v>261000</v>
      </c>
      <c r="AU1158" s="58">
        <f t="shared" ref="AU1158:AU1221" si="246">MIN(AA1158:AQ1158)</f>
        <v>261000</v>
      </c>
      <c r="AV1158" s="59">
        <f t="shared" ref="AV1158:AV1221" si="247">AT1158-S1158</f>
        <v>67400</v>
      </c>
      <c r="AW1158" s="59">
        <f t="shared" si="241"/>
        <v>67400</v>
      </c>
      <c r="AX1158" s="60">
        <f t="shared" si="245"/>
        <v>0.34814049586776852</v>
      </c>
      <c r="AY1158" s="58"/>
    </row>
    <row r="1159" spans="1:51" ht="47.25" x14ac:dyDescent="0.25">
      <c r="A1159" s="45">
        <v>874</v>
      </c>
      <c r="B1159" s="46" t="s">
        <v>3194</v>
      </c>
      <c r="C1159" s="47" t="s">
        <v>3186</v>
      </c>
      <c r="D1159" s="47" t="s">
        <v>496</v>
      </c>
      <c r="E1159" s="48" t="s">
        <v>3138</v>
      </c>
      <c r="F1159" s="49" t="s">
        <v>3139</v>
      </c>
      <c r="G1159" s="49" t="s">
        <v>3195</v>
      </c>
      <c r="H1159" s="50" t="s">
        <v>3139</v>
      </c>
      <c r="I1159" s="46" t="s">
        <v>439</v>
      </c>
      <c r="J1159" s="46">
        <v>211</v>
      </c>
      <c r="K1159" s="49">
        <v>211</v>
      </c>
      <c r="L1159" s="49" t="s">
        <v>3188</v>
      </c>
      <c r="M1159" s="51">
        <v>155000</v>
      </c>
      <c r="N1159" s="51">
        <f t="shared" si="238"/>
        <v>29000</v>
      </c>
      <c r="O1159" s="51">
        <v>29739.130434782601</v>
      </c>
      <c r="P1159" s="51">
        <v>184000</v>
      </c>
      <c r="Q1159" s="51">
        <f t="shared" si="239"/>
        <v>38660.869565217377</v>
      </c>
      <c r="R1159" s="52">
        <f t="shared" si="240"/>
        <v>193660.86956521738</v>
      </c>
      <c r="S1159" s="53">
        <v>193600</v>
      </c>
      <c r="T1159" s="54" t="s">
        <v>2877</v>
      </c>
      <c r="U1159" s="55" t="s">
        <v>26</v>
      </c>
      <c r="V1159" s="55" t="s">
        <v>2524</v>
      </c>
      <c r="W1159" s="55" t="s">
        <v>27</v>
      </c>
      <c r="X1159" s="56">
        <v>43294</v>
      </c>
      <c r="Y1159" s="57" t="s">
        <v>7684</v>
      </c>
      <c r="Z1159" s="57"/>
      <c r="AA1159" s="58"/>
      <c r="AB1159" s="58"/>
      <c r="AC1159" s="58"/>
      <c r="AD1159" s="58"/>
      <c r="AE1159" s="58"/>
      <c r="AF1159" s="58"/>
      <c r="AG1159" s="58"/>
      <c r="AH1159" s="58"/>
      <c r="AI1159" s="58"/>
      <c r="AJ1159" s="58">
        <v>240000</v>
      </c>
      <c r="AK1159" s="58"/>
      <c r="AL1159" s="58"/>
      <c r="AM1159" s="58"/>
      <c r="AN1159" s="58"/>
      <c r="AO1159" s="58"/>
      <c r="AP1159" s="58"/>
      <c r="AQ1159" s="58"/>
      <c r="AR1159" s="59">
        <f t="shared" si="243"/>
        <v>1</v>
      </c>
      <c r="AS1159" s="59">
        <f t="shared" si="244"/>
        <v>240000</v>
      </c>
      <c r="AT1159" s="58">
        <f t="shared" si="242"/>
        <v>240000</v>
      </c>
      <c r="AU1159" s="58">
        <f t="shared" si="246"/>
        <v>240000</v>
      </c>
      <c r="AV1159" s="59">
        <f t="shared" si="247"/>
        <v>46400</v>
      </c>
      <c r="AW1159" s="59">
        <f t="shared" si="241"/>
        <v>46400</v>
      </c>
      <c r="AX1159" s="60">
        <f t="shared" si="245"/>
        <v>0.2396694214876034</v>
      </c>
      <c r="AY1159" s="58"/>
    </row>
    <row r="1160" spans="1:51" ht="47.25" x14ac:dyDescent="0.25">
      <c r="A1160" s="45">
        <v>875</v>
      </c>
      <c r="B1160" s="46" t="s">
        <v>3196</v>
      </c>
      <c r="C1160" s="47" t="s">
        <v>3186</v>
      </c>
      <c r="D1160" s="47" t="s">
        <v>496</v>
      </c>
      <c r="E1160" s="48" t="s">
        <v>2558</v>
      </c>
      <c r="F1160" s="49" t="s">
        <v>2559</v>
      </c>
      <c r="G1160" s="49" t="s">
        <v>3197</v>
      </c>
      <c r="H1160" s="50" t="s">
        <v>2559</v>
      </c>
      <c r="I1160" s="46" t="s">
        <v>497</v>
      </c>
      <c r="J1160" s="46">
        <v>211</v>
      </c>
      <c r="K1160" s="49">
        <v>211</v>
      </c>
      <c r="L1160" s="49" t="s">
        <v>3188</v>
      </c>
      <c r="M1160" s="51">
        <v>155000</v>
      </c>
      <c r="N1160" s="51">
        <f t="shared" si="238"/>
        <v>29000</v>
      </c>
      <c r="O1160" s="51">
        <v>29739.130434782601</v>
      </c>
      <c r="P1160" s="51">
        <v>184000</v>
      </c>
      <c r="Q1160" s="51">
        <f t="shared" si="239"/>
        <v>38660.869565217377</v>
      </c>
      <c r="R1160" s="52">
        <f t="shared" si="240"/>
        <v>193660.86956521738</v>
      </c>
      <c r="S1160" s="53">
        <v>193600</v>
      </c>
      <c r="T1160" s="54" t="s">
        <v>2877</v>
      </c>
      <c r="U1160" s="55" t="s">
        <v>26</v>
      </c>
      <c r="V1160" s="55" t="s">
        <v>2524</v>
      </c>
      <c r="W1160" s="55" t="s">
        <v>27</v>
      </c>
      <c r="X1160" s="56">
        <v>43294</v>
      </c>
      <c r="Y1160" s="57" t="s">
        <v>7684</v>
      </c>
      <c r="Z1160" s="57"/>
      <c r="AA1160" s="58"/>
      <c r="AB1160" s="58"/>
      <c r="AC1160" s="58"/>
      <c r="AD1160" s="58"/>
      <c r="AE1160" s="58"/>
      <c r="AF1160" s="58"/>
      <c r="AG1160" s="58"/>
      <c r="AH1160" s="58"/>
      <c r="AI1160" s="58"/>
      <c r="AJ1160" s="58"/>
      <c r="AK1160" s="58"/>
      <c r="AL1160" s="58"/>
      <c r="AM1160" s="58"/>
      <c r="AN1160" s="58"/>
      <c r="AO1160" s="58"/>
      <c r="AP1160" s="58"/>
      <c r="AQ1160" s="58"/>
      <c r="AR1160" s="59">
        <f t="shared" si="243"/>
        <v>0</v>
      </c>
      <c r="AS1160" s="59">
        <f t="shared" si="244"/>
        <v>0</v>
      </c>
      <c r="AT1160" s="58"/>
      <c r="AU1160" s="58">
        <f t="shared" si="246"/>
        <v>0</v>
      </c>
      <c r="AV1160" s="59">
        <f t="shared" si="247"/>
        <v>-193600</v>
      </c>
      <c r="AW1160" s="59">
        <f t="shared" si="241"/>
        <v>-193600</v>
      </c>
      <c r="AX1160" s="60">
        <f t="shared" si="245"/>
        <v>-1</v>
      </c>
      <c r="AY1160" s="58"/>
    </row>
    <row r="1161" spans="1:51" ht="31.5" x14ac:dyDescent="0.25">
      <c r="A1161" s="45">
        <v>877</v>
      </c>
      <c r="B1161" s="46" t="s">
        <v>3202</v>
      </c>
      <c r="C1161" s="47" t="s">
        <v>3199</v>
      </c>
      <c r="D1161" s="47" t="s">
        <v>475</v>
      </c>
      <c r="E1161" s="48" t="s">
        <v>3177</v>
      </c>
      <c r="F1161" s="49" t="s">
        <v>3178</v>
      </c>
      <c r="G1161" s="49" t="s">
        <v>3203</v>
      </c>
      <c r="H1161" s="50" t="s">
        <v>3178</v>
      </c>
      <c r="I1161" s="46" t="s">
        <v>497</v>
      </c>
      <c r="J1161" s="46">
        <v>212</v>
      </c>
      <c r="K1161" s="49">
        <v>212</v>
      </c>
      <c r="L1161" s="49" t="s">
        <v>3201</v>
      </c>
      <c r="M1161" s="51">
        <v>180000</v>
      </c>
      <c r="N1161" s="51">
        <f t="shared" si="238"/>
        <v>73000</v>
      </c>
      <c r="O1161" s="51">
        <v>73565.217391304395</v>
      </c>
      <c r="P1161" s="51">
        <v>253000</v>
      </c>
      <c r="Q1161" s="51">
        <f t="shared" si="239"/>
        <v>95634.782608695707</v>
      </c>
      <c r="R1161" s="52">
        <f t="shared" si="240"/>
        <v>275634.78260869568</v>
      </c>
      <c r="S1161" s="53">
        <v>275600</v>
      </c>
      <c r="T1161" s="54" t="s">
        <v>2877</v>
      </c>
      <c r="U1161" s="55" t="s">
        <v>441</v>
      </c>
      <c r="V1161" s="55" t="s">
        <v>2524</v>
      </c>
      <c r="W1161" s="55" t="s">
        <v>94</v>
      </c>
      <c r="X1161" s="56">
        <v>43294</v>
      </c>
      <c r="Y1161" s="57" t="s">
        <v>7684</v>
      </c>
      <c r="Z1161" s="57"/>
      <c r="AA1161" s="58"/>
      <c r="AB1161" s="58"/>
      <c r="AC1161" s="58"/>
      <c r="AD1161" s="58"/>
      <c r="AE1161" s="58"/>
      <c r="AF1161" s="58"/>
      <c r="AG1161" s="58"/>
      <c r="AH1161" s="58"/>
      <c r="AI1161" s="58"/>
      <c r="AJ1161" s="58"/>
      <c r="AK1161" s="58"/>
      <c r="AL1161" s="58"/>
      <c r="AM1161" s="58"/>
      <c r="AN1161" s="58"/>
      <c r="AO1161" s="58"/>
      <c r="AP1161" s="58"/>
      <c r="AQ1161" s="58">
        <v>341000</v>
      </c>
      <c r="AR1161" s="59">
        <f t="shared" si="243"/>
        <v>1</v>
      </c>
      <c r="AS1161" s="59">
        <f t="shared" si="244"/>
        <v>341000</v>
      </c>
      <c r="AT1161" s="58">
        <f>ROUND(AS1161/AR1161,-2)</f>
        <v>341000</v>
      </c>
      <c r="AU1161" s="58">
        <f t="shared" si="246"/>
        <v>341000</v>
      </c>
      <c r="AV1161" s="59">
        <f t="shared" si="247"/>
        <v>65400</v>
      </c>
      <c r="AW1161" s="59">
        <f t="shared" si="241"/>
        <v>65400</v>
      </c>
      <c r="AX1161" s="60">
        <f t="shared" si="245"/>
        <v>0.23730043541364298</v>
      </c>
      <c r="AY1161" s="58"/>
    </row>
    <row r="1162" spans="1:51" ht="31.5" x14ac:dyDescent="0.25">
      <c r="A1162" s="45">
        <v>878</v>
      </c>
      <c r="B1162" s="46" t="s">
        <v>3204</v>
      </c>
      <c r="C1162" s="47" t="s">
        <v>3199</v>
      </c>
      <c r="D1162" s="47" t="s">
        <v>2618</v>
      </c>
      <c r="E1162" s="48" t="s">
        <v>3129</v>
      </c>
      <c r="F1162" s="49" t="s">
        <v>3130</v>
      </c>
      <c r="G1162" s="49" t="s">
        <v>3205</v>
      </c>
      <c r="H1162" s="50" t="s">
        <v>3130</v>
      </c>
      <c r="I1162" s="46" t="s">
        <v>497</v>
      </c>
      <c r="J1162" s="46">
        <v>212</v>
      </c>
      <c r="K1162" s="49">
        <v>212</v>
      </c>
      <c r="L1162" s="49" t="s">
        <v>3201</v>
      </c>
      <c r="M1162" s="51">
        <v>180000</v>
      </c>
      <c r="N1162" s="51">
        <f t="shared" si="238"/>
        <v>73000</v>
      </c>
      <c r="O1162" s="51">
        <v>73565.217391304395</v>
      </c>
      <c r="P1162" s="51">
        <v>253000</v>
      </c>
      <c r="Q1162" s="51">
        <f t="shared" si="239"/>
        <v>95634.782608695707</v>
      </c>
      <c r="R1162" s="52">
        <f t="shared" si="240"/>
        <v>275634.78260869568</v>
      </c>
      <c r="S1162" s="53">
        <v>275600</v>
      </c>
      <c r="T1162" s="54" t="s">
        <v>2877</v>
      </c>
      <c r="U1162" s="55" t="s">
        <v>441</v>
      </c>
      <c r="V1162" s="55" t="s">
        <v>2524</v>
      </c>
      <c r="W1162" s="55" t="s">
        <v>173</v>
      </c>
      <c r="X1162" s="56">
        <v>43294</v>
      </c>
      <c r="Y1162" s="57" t="s">
        <v>7684</v>
      </c>
      <c r="Z1162" s="57"/>
      <c r="AA1162" s="58"/>
      <c r="AB1162" s="58"/>
      <c r="AC1162" s="58"/>
      <c r="AD1162" s="58"/>
      <c r="AE1162" s="58"/>
      <c r="AF1162" s="58"/>
      <c r="AG1162" s="58"/>
      <c r="AH1162" s="58">
        <v>375000</v>
      </c>
      <c r="AI1162" s="58"/>
      <c r="AJ1162" s="58"/>
      <c r="AK1162" s="58"/>
      <c r="AL1162" s="58"/>
      <c r="AM1162" s="58"/>
      <c r="AN1162" s="58"/>
      <c r="AO1162" s="58"/>
      <c r="AP1162" s="58"/>
      <c r="AQ1162" s="58"/>
      <c r="AR1162" s="59">
        <f t="shared" si="243"/>
        <v>1</v>
      </c>
      <c r="AS1162" s="59">
        <f t="shared" si="244"/>
        <v>375000</v>
      </c>
      <c r="AT1162" s="58">
        <f>ROUND(AS1162/AR1162,-2)</f>
        <v>375000</v>
      </c>
      <c r="AU1162" s="58">
        <f t="shared" si="246"/>
        <v>375000</v>
      </c>
      <c r="AV1162" s="59">
        <f t="shared" si="247"/>
        <v>99400</v>
      </c>
      <c r="AW1162" s="59">
        <f t="shared" si="241"/>
        <v>99400</v>
      </c>
      <c r="AX1162" s="60">
        <f t="shared" si="245"/>
        <v>0.36066763425253989</v>
      </c>
      <c r="AY1162" s="58"/>
    </row>
    <row r="1163" spans="1:51" ht="31.5" x14ac:dyDescent="0.25">
      <c r="A1163" s="45">
        <v>879</v>
      </c>
      <c r="B1163" s="46" t="s">
        <v>3206</v>
      </c>
      <c r="C1163" s="47" t="s">
        <v>3199</v>
      </c>
      <c r="D1163" s="47" t="s">
        <v>2547</v>
      </c>
      <c r="E1163" s="48" t="s">
        <v>3134</v>
      </c>
      <c r="F1163" s="49" t="s">
        <v>3135</v>
      </c>
      <c r="G1163" s="49" t="s">
        <v>3207</v>
      </c>
      <c r="H1163" s="50" t="s">
        <v>3135</v>
      </c>
      <c r="I1163" s="46" t="s">
        <v>497</v>
      </c>
      <c r="J1163" s="46">
        <v>212</v>
      </c>
      <c r="K1163" s="49">
        <v>212</v>
      </c>
      <c r="L1163" s="49" t="s">
        <v>3201</v>
      </c>
      <c r="M1163" s="51">
        <v>180000</v>
      </c>
      <c r="N1163" s="51">
        <f t="shared" si="238"/>
        <v>73000</v>
      </c>
      <c r="O1163" s="51">
        <v>73565.217391304395</v>
      </c>
      <c r="P1163" s="51">
        <v>253000</v>
      </c>
      <c r="Q1163" s="51">
        <f t="shared" si="239"/>
        <v>95634.782608695707</v>
      </c>
      <c r="R1163" s="52">
        <f t="shared" si="240"/>
        <v>275634.78260869568</v>
      </c>
      <c r="S1163" s="53">
        <v>275600</v>
      </c>
      <c r="T1163" s="54" t="s">
        <v>2877</v>
      </c>
      <c r="U1163" s="55" t="s">
        <v>441</v>
      </c>
      <c r="V1163" s="55" t="s">
        <v>2524</v>
      </c>
      <c r="W1163" s="55" t="s">
        <v>173</v>
      </c>
      <c r="X1163" s="56">
        <v>43294</v>
      </c>
      <c r="Y1163" s="57" t="s">
        <v>7684</v>
      </c>
      <c r="Z1163" s="57"/>
      <c r="AA1163" s="58"/>
      <c r="AB1163" s="58"/>
      <c r="AC1163" s="58"/>
      <c r="AD1163" s="58"/>
      <c r="AE1163" s="58"/>
      <c r="AF1163" s="58"/>
      <c r="AG1163" s="58"/>
      <c r="AH1163" s="58"/>
      <c r="AI1163" s="58"/>
      <c r="AJ1163" s="58"/>
      <c r="AK1163" s="58"/>
      <c r="AL1163" s="58"/>
      <c r="AM1163" s="58"/>
      <c r="AN1163" s="58"/>
      <c r="AO1163" s="58"/>
      <c r="AP1163" s="58"/>
      <c r="AQ1163" s="58">
        <v>341000</v>
      </c>
      <c r="AR1163" s="59">
        <f t="shared" si="243"/>
        <v>1</v>
      </c>
      <c r="AS1163" s="59">
        <f t="shared" si="244"/>
        <v>341000</v>
      </c>
      <c r="AT1163" s="58">
        <f>ROUND(AS1163/AR1163,-2)</f>
        <v>341000</v>
      </c>
      <c r="AU1163" s="58">
        <f t="shared" si="246"/>
        <v>341000</v>
      </c>
      <c r="AV1163" s="59">
        <f t="shared" si="247"/>
        <v>65400</v>
      </c>
      <c r="AW1163" s="59">
        <f t="shared" si="241"/>
        <v>65400</v>
      </c>
      <c r="AX1163" s="60">
        <f t="shared" si="245"/>
        <v>0.23730043541364298</v>
      </c>
      <c r="AY1163" s="58"/>
    </row>
    <row r="1164" spans="1:51" ht="31.5" x14ac:dyDescent="0.25">
      <c r="A1164" s="45">
        <v>880</v>
      </c>
      <c r="B1164" s="46" t="s">
        <v>3208</v>
      </c>
      <c r="C1164" s="47" t="s">
        <v>3199</v>
      </c>
      <c r="D1164" s="47" t="s">
        <v>496</v>
      </c>
      <c r="E1164" s="48" t="s">
        <v>3138</v>
      </c>
      <c r="F1164" s="49" t="s">
        <v>3139</v>
      </c>
      <c r="G1164" s="49" t="s">
        <v>3209</v>
      </c>
      <c r="H1164" s="50" t="s">
        <v>3139</v>
      </c>
      <c r="I1164" s="46" t="s">
        <v>439</v>
      </c>
      <c r="J1164" s="46">
        <v>212</v>
      </c>
      <c r="K1164" s="49">
        <v>212</v>
      </c>
      <c r="L1164" s="49" t="s">
        <v>3201</v>
      </c>
      <c r="M1164" s="51">
        <v>180000</v>
      </c>
      <c r="N1164" s="51">
        <f t="shared" si="238"/>
        <v>73000</v>
      </c>
      <c r="O1164" s="51">
        <v>73565.217391304395</v>
      </c>
      <c r="P1164" s="51">
        <v>253000</v>
      </c>
      <c r="Q1164" s="51">
        <f t="shared" si="239"/>
        <v>95634.782608695707</v>
      </c>
      <c r="R1164" s="52">
        <f t="shared" si="240"/>
        <v>275634.78260869568</v>
      </c>
      <c r="S1164" s="53">
        <v>275600</v>
      </c>
      <c r="T1164" s="54" t="s">
        <v>2877</v>
      </c>
      <c r="U1164" s="55" t="s">
        <v>441</v>
      </c>
      <c r="V1164" s="55" t="s">
        <v>2524</v>
      </c>
      <c r="W1164" s="55" t="s">
        <v>29</v>
      </c>
      <c r="X1164" s="56">
        <v>43294</v>
      </c>
      <c r="Y1164" s="57" t="s">
        <v>7684</v>
      </c>
      <c r="Z1164" s="57"/>
      <c r="AA1164" s="58"/>
      <c r="AB1164" s="58"/>
      <c r="AC1164" s="58"/>
      <c r="AD1164" s="58"/>
      <c r="AE1164" s="58"/>
      <c r="AF1164" s="58"/>
      <c r="AG1164" s="58"/>
      <c r="AH1164" s="58"/>
      <c r="AI1164" s="58"/>
      <c r="AJ1164" s="58">
        <v>300000</v>
      </c>
      <c r="AK1164" s="58"/>
      <c r="AL1164" s="58"/>
      <c r="AM1164" s="58"/>
      <c r="AN1164" s="58"/>
      <c r="AO1164" s="58"/>
      <c r="AP1164" s="58"/>
      <c r="AQ1164" s="58"/>
      <c r="AR1164" s="59">
        <f t="shared" si="243"/>
        <v>1</v>
      </c>
      <c r="AS1164" s="59">
        <f t="shared" si="244"/>
        <v>300000</v>
      </c>
      <c r="AT1164" s="58">
        <f>ROUND(AS1164/AR1164,-2)</f>
        <v>300000</v>
      </c>
      <c r="AU1164" s="58">
        <f t="shared" si="246"/>
        <v>300000</v>
      </c>
      <c r="AV1164" s="59">
        <f t="shared" si="247"/>
        <v>24400</v>
      </c>
      <c r="AW1164" s="59">
        <f t="shared" si="241"/>
        <v>24400</v>
      </c>
      <c r="AX1164" s="60">
        <f t="shared" si="245"/>
        <v>8.8534107402031825E-2</v>
      </c>
      <c r="AY1164" s="58"/>
    </row>
    <row r="1165" spans="1:51" ht="31.5" x14ac:dyDescent="0.25">
      <c r="A1165" s="45">
        <v>881</v>
      </c>
      <c r="B1165" s="46" t="s">
        <v>3210</v>
      </c>
      <c r="C1165" s="47" t="s">
        <v>3199</v>
      </c>
      <c r="D1165" s="47" t="s">
        <v>496</v>
      </c>
      <c r="E1165" s="48" t="s">
        <v>2558</v>
      </c>
      <c r="F1165" s="49" t="s">
        <v>2559</v>
      </c>
      <c r="G1165" s="49" t="s">
        <v>3211</v>
      </c>
      <c r="H1165" s="50" t="s">
        <v>2559</v>
      </c>
      <c r="I1165" s="46" t="s">
        <v>497</v>
      </c>
      <c r="J1165" s="46">
        <v>212</v>
      </c>
      <c r="K1165" s="49">
        <v>212</v>
      </c>
      <c r="L1165" s="49" t="s">
        <v>3201</v>
      </c>
      <c r="M1165" s="51">
        <v>180000</v>
      </c>
      <c r="N1165" s="51">
        <f t="shared" si="238"/>
        <v>73000</v>
      </c>
      <c r="O1165" s="51">
        <v>73565.217391304395</v>
      </c>
      <c r="P1165" s="51">
        <v>253000</v>
      </c>
      <c r="Q1165" s="51">
        <f t="shared" si="239"/>
        <v>95634.782608695707</v>
      </c>
      <c r="R1165" s="52">
        <f t="shared" si="240"/>
        <v>275634.78260869568</v>
      </c>
      <c r="S1165" s="53">
        <v>275600</v>
      </c>
      <c r="T1165" s="54" t="s">
        <v>2877</v>
      </c>
      <c r="U1165" s="55" t="s">
        <v>441</v>
      </c>
      <c r="V1165" s="55" t="s">
        <v>2524</v>
      </c>
      <c r="W1165" s="55" t="s">
        <v>29</v>
      </c>
      <c r="X1165" s="56">
        <v>43294</v>
      </c>
      <c r="Y1165" s="57" t="s">
        <v>7684</v>
      </c>
      <c r="Z1165" s="57"/>
      <c r="AA1165" s="58"/>
      <c r="AB1165" s="58"/>
      <c r="AC1165" s="58"/>
      <c r="AD1165" s="58"/>
      <c r="AE1165" s="58"/>
      <c r="AF1165" s="58"/>
      <c r="AG1165" s="58"/>
      <c r="AH1165" s="58"/>
      <c r="AI1165" s="58"/>
      <c r="AJ1165" s="58"/>
      <c r="AK1165" s="58"/>
      <c r="AL1165" s="58"/>
      <c r="AM1165" s="58"/>
      <c r="AN1165" s="58"/>
      <c r="AO1165" s="58"/>
      <c r="AP1165" s="58"/>
      <c r="AQ1165" s="58"/>
      <c r="AR1165" s="59">
        <f t="shared" si="243"/>
        <v>0</v>
      </c>
      <c r="AS1165" s="59">
        <f t="shared" si="244"/>
        <v>0</v>
      </c>
      <c r="AT1165" s="58"/>
      <c r="AU1165" s="58">
        <f t="shared" si="246"/>
        <v>0</v>
      </c>
      <c r="AV1165" s="59">
        <f t="shared" si="247"/>
        <v>-275600</v>
      </c>
      <c r="AW1165" s="59">
        <f t="shared" si="241"/>
        <v>-275600</v>
      </c>
      <c r="AX1165" s="60">
        <f t="shared" si="245"/>
        <v>-1</v>
      </c>
      <c r="AY1165" s="58"/>
    </row>
    <row r="1166" spans="1:51" ht="31.5" x14ac:dyDescent="0.25">
      <c r="A1166" s="45">
        <v>884</v>
      </c>
      <c r="B1166" s="46" t="s">
        <v>3217</v>
      </c>
      <c r="C1166" s="47" t="s">
        <v>3212</v>
      </c>
      <c r="D1166" s="47" t="s">
        <v>496</v>
      </c>
      <c r="E1166" s="48" t="s">
        <v>3218</v>
      </c>
      <c r="F1166" s="49" t="s">
        <v>3213</v>
      </c>
      <c r="G1166" s="49" t="s">
        <v>3213</v>
      </c>
      <c r="H1166" s="50" t="s">
        <v>3213</v>
      </c>
      <c r="I1166" s="46" t="s">
        <v>439</v>
      </c>
      <c r="J1166" s="46">
        <v>213</v>
      </c>
      <c r="K1166" s="49">
        <v>213</v>
      </c>
      <c r="L1166" s="49" t="s">
        <v>3213</v>
      </c>
      <c r="M1166" s="51">
        <v>219000</v>
      </c>
      <c r="N1166" s="51">
        <f t="shared" si="238"/>
        <v>34000</v>
      </c>
      <c r="O1166" s="51">
        <v>34434.782608695597</v>
      </c>
      <c r="P1166" s="51">
        <v>253000</v>
      </c>
      <c r="Q1166" s="51">
        <f t="shared" si="239"/>
        <v>44765.217391304272</v>
      </c>
      <c r="R1166" s="52">
        <f t="shared" si="240"/>
        <v>263765.21739130426</v>
      </c>
      <c r="S1166" s="53">
        <v>263700</v>
      </c>
      <c r="T1166" s="54" t="s">
        <v>2877</v>
      </c>
      <c r="U1166" s="55" t="s">
        <v>441</v>
      </c>
      <c r="V1166" s="55" t="s">
        <v>2524</v>
      </c>
      <c r="W1166" s="55" t="s">
        <v>29</v>
      </c>
      <c r="X1166" s="56">
        <v>43294</v>
      </c>
      <c r="Y1166" s="57" t="s">
        <v>7684</v>
      </c>
      <c r="Z1166" s="57"/>
      <c r="AA1166" s="58"/>
      <c r="AB1166" s="58"/>
      <c r="AC1166" s="58"/>
      <c r="AD1166" s="58"/>
      <c r="AE1166" s="58"/>
      <c r="AF1166" s="58"/>
      <c r="AG1166" s="58"/>
      <c r="AH1166" s="58"/>
      <c r="AI1166" s="58"/>
      <c r="AJ1166" s="58"/>
      <c r="AK1166" s="58"/>
      <c r="AL1166" s="58"/>
      <c r="AM1166" s="58"/>
      <c r="AN1166" s="58"/>
      <c r="AO1166" s="58"/>
      <c r="AP1166" s="58"/>
      <c r="AQ1166" s="58"/>
      <c r="AR1166" s="59">
        <f t="shared" si="243"/>
        <v>0</v>
      </c>
      <c r="AS1166" s="59">
        <f t="shared" si="244"/>
        <v>0</v>
      </c>
      <c r="AT1166" s="58"/>
      <c r="AU1166" s="58">
        <f t="shared" si="246"/>
        <v>0</v>
      </c>
      <c r="AV1166" s="59">
        <f t="shared" si="247"/>
        <v>-263700</v>
      </c>
      <c r="AW1166" s="59">
        <f t="shared" si="241"/>
        <v>-263700</v>
      </c>
      <c r="AX1166" s="60">
        <f t="shared" si="245"/>
        <v>-1</v>
      </c>
      <c r="AY1166" s="58"/>
    </row>
    <row r="1167" spans="1:51" ht="31.5" x14ac:dyDescent="0.25">
      <c r="A1167" s="45">
        <v>885</v>
      </c>
      <c r="B1167" s="46" t="s">
        <v>3219</v>
      </c>
      <c r="C1167" s="47" t="s">
        <v>3220</v>
      </c>
      <c r="D1167" s="47" t="s">
        <v>475</v>
      </c>
      <c r="E1167" s="48" t="s">
        <v>3221</v>
      </c>
      <c r="F1167" s="49" t="s">
        <v>3222</v>
      </c>
      <c r="G1167" s="49" t="s">
        <v>3222</v>
      </c>
      <c r="H1167" s="50" t="s">
        <v>3222</v>
      </c>
      <c r="I1167" s="46" t="s">
        <v>497</v>
      </c>
      <c r="J1167" s="46">
        <v>217</v>
      </c>
      <c r="K1167" s="49">
        <v>217</v>
      </c>
      <c r="L1167" s="49" t="s">
        <v>3223</v>
      </c>
      <c r="M1167" s="51">
        <v>69500</v>
      </c>
      <c r="N1167" s="51">
        <f t="shared" si="238"/>
        <v>24800</v>
      </c>
      <c r="O1167" s="51">
        <v>24886.956521739099</v>
      </c>
      <c r="P1167" s="51">
        <v>94300</v>
      </c>
      <c r="Q1167" s="51">
        <f t="shared" si="239"/>
        <v>32353.043478260832</v>
      </c>
      <c r="R1167" s="52">
        <f t="shared" si="240"/>
        <v>101853.04347826084</v>
      </c>
      <c r="S1167" s="53">
        <v>101800</v>
      </c>
      <c r="T1167" s="54" t="s">
        <v>2877</v>
      </c>
      <c r="U1167" s="55" t="s">
        <v>476</v>
      </c>
      <c r="V1167" s="55" t="s">
        <v>2524</v>
      </c>
      <c r="W1167" s="55" t="s">
        <v>173</v>
      </c>
      <c r="X1167" s="56">
        <v>43294</v>
      </c>
      <c r="Y1167" s="57" t="s">
        <v>7684</v>
      </c>
      <c r="Z1167" s="57"/>
      <c r="AA1167" s="58"/>
      <c r="AB1167" s="58"/>
      <c r="AC1167" s="58"/>
      <c r="AD1167" s="58"/>
      <c r="AE1167" s="58"/>
      <c r="AF1167" s="58"/>
      <c r="AG1167" s="58"/>
      <c r="AH1167" s="58"/>
      <c r="AI1167" s="58"/>
      <c r="AJ1167" s="58"/>
      <c r="AK1167" s="58"/>
      <c r="AL1167" s="58"/>
      <c r="AM1167" s="58">
        <v>241000</v>
      </c>
      <c r="AN1167" s="58"/>
      <c r="AO1167" s="58"/>
      <c r="AP1167" s="58"/>
      <c r="AQ1167" s="58">
        <v>128000</v>
      </c>
      <c r="AR1167" s="59">
        <f t="shared" si="243"/>
        <v>2</v>
      </c>
      <c r="AS1167" s="59">
        <f t="shared" si="244"/>
        <v>369000</v>
      </c>
      <c r="AT1167" s="58">
        <f>ROUND(AS1167/AR1167,-2)</f>
        <v>184500</v>
      </c>
      <c r="AU1167" s="58">
        <f t="shared" si="246"/>
        <v>128000</v>
      </c>
      <c r="AV1167" s="59">
        <f t="shared" si="247"/>
        <v>82700</v>
      </c>
      <c r="AW1167" s="59">
        <f t="shared" si="241"/>
        <v>26200</v>
      </c>
      <c r="AX1167" s="60">
        <f t="shared" si="245"/>
        <v>0.81237721021610998</v>
      </c>
      <c r="AY1167" s="58"/>
    </row>
    <row r="1168" spans="1:51" ht="31.5" x14ac:dyDescent="0.25">
      <c r="A1168" s="45">
        <v>888</v>
      </c>
      <c r="B1168" s="46" t="s">
        <v>3230</v>
      </c>
      <c r="C1168" s="47" t="s">
        <v>3231</v>
      </c>
      <c r="D1168" s="47" t="s">
        <v>475</v>
      </c>
      <c r="E1168" s="48" t="s">
        <v>3232</v>
      </c>
      <c r="F1168" s="49" t="s">
        <v>3233</v>
      </c>
      <c r="G1168" s="49" t="s">
        <v>3233</v>
      </c>
      <c r="H1168" s="50" t="s">
        <v>3233</v>
      </c>
      <c r="I1168" s="46" t="s">
        <v>497</v>
      </c>
      <c r="J1168" s="46">
        <v>218</v>
      </c>
      <c r="K1168" s="49">
        <v>218</v>
      </c>
      <c r="L1168" s="49" t="s">
        <v>3234</v>
      </c>
      <c r="M1168" s="51">
        <v>64000</v>
      </c>
      <c r="N1168" s="51">
        <f t="shared" si="238"/>
        <v>21900</v>
      </c>
      <c r="O1168" s="51">
        <v>21913.043478260901</v>
      </c>
      <c r="P1168" s="51">
        <v>85900</v>
      </c>
      <c r="Q1168" s="51">
        <f t="shared" si="239"/>
        <v>28486.956521739172</v>
      </c>
      <c r="R1168" s="52">
        <f t="shared" si="240"/>
        <v>92486.956521739165</v>
      </c>
      <c r="S1168" s="53">
        <v>92400</v>
      </c>
      <c r="T1168" s="54" t="s">
        <v>2877</v>
      </c>
      <c r="U1168" s="55" t="s">
        <v>26</v>
      </c>
      <c r="V1168" s="55" t="s">
        <v>2524</v>
      </c>
      <c r="W1168" s="55" t="s">
        <v>27</v>
      </c>
      <c r="X1168" s="56">
        <v>43294</v>
      </c>
      <c r="Y1168" s="57" t="s">
        <v>7684</v>
      </c>
      <c r="Z1168" s="57"/>
      <c r="AA1168" s="58"/>
      <c r="AB1168" s="58"/>
      <c r="AC1168" s="58"/>
      <c r="AD1168" s="58"/>
      <c r="AE1168" s="58"/>
      <c r="AF1168" s="58"/>
      <c r="AG1168" s="58"/>
      <c r="AH1168" s="58"/>
      <c r="AI1168" s="58"/>
      <c r="AJ1168" s="58">
        <v>98520</v>
      </c>
      <c r="AK1168" s="58"/>
      <c r="AL1168" s="58"/>
      <c r="AM1168" s="58">
        <v>189000</v>
      </c>
      <c r="AN1168" s="58"/>
      <c r="AO1168" s="58"/>
      <c r="AP1168" s="58"/>
      <c r="AQ1168" s="58"/>
      <c r="AR1168" s="59">
        <f t="shared" si="243"/>
        <v>2</v>
      </c>
      <c r="AS1168" s="59">
        <f t="shared" si="244"/>
        <v>287520</v>
      </c>
      <c r="AT1168" s="58">
        <f>ROUND(AS1168/AR1168,-2)</f>
        <v>143800</v>
      </c>
      <c r="AU1168" s="58">
        <f t="shared" si="246"/>
        <v>98520</v>
      </c>
      <c r="AV1168" s="59">
        <f t="shared" si="247"/>
        <v>51400</v>
      </c>
      <c r="AW1168" s="59">
        <f t="shared" si="241"/>
        <v>6120</v>
      </c>
      <c r="AX1168" s="60">
        <f t="shared" si="245"/>
        <v>0.55627705627705626</v>
      </c>
      <c r="AY1168" s="58"/>
    </row>
    <row r="1169" spans="1:51" ht="31.5" x14ac:dyDescent="0.25">
      <c r="A1169" s="45">
        <v>889</v>
      </c>
      <c r="B1169" s="46" t="s">
        <v>3235</v>
      </c>
      <c r="C1169" s="47" t="s">
        <v>3231</v>
      </c>
      <c r="D1169" s="47" t="s">
        <v>495</v>
      </c>
      <c r="E1169" s="48" t="s">
        <v>3236</v>
      </c>
      <c r="F1169" s="49" t="s">
        <v>3233</v>
      </c>
      <c r="G1169" s="49" t="s">
        <v>3233</v>
      </c>
      <c r="H1169" s="50" t="s">
        <v>3233</v>
      </c>
      <c r="I1169" s="46" t="s">
        <v>497</v>
      </c>
      <c r="J1169" s="46">
        <v>218</v>
      </c>
      <c r="K1169" s="49">
        <v>218</v>
      </c>
      <c r="L1169" s="49" t="s">
        <v>3234</v>
      </c>
      <c r="M1169" s="51">
        <v>64000</v>
      </c>
      <c r="N1169" s="51">
        <f t="shared" si="238"/>
        <v>21900</v>
      </c>
      <c r="O1169" s="51">
        <v>21913.043478260901</v>
      </c>
      <c r="P1169" s="51">
        <v>85900</v>
      </c>
      <c r="Q1169" s="51">
        <f t="shared" si="239"/>
        <v>28486.956521739172</v>
      </c>
      <c r="R1169" s="52">
        <f t="shared" si="240"/>
        <v>92486.956521739165</v>
      </c>
      <c r="S1169" s="53">
        <v>92400</v>
      </c>
      <c r="T1169" s="54" t="s">
        <v>2877</v>
      </c>
      <c r="U1169" s="55" t="s">
        <v>260</v>
      </c>
      <c r="V1169" s="55" t="s">
        <v>2524</v>
      </c>
      <c r="W1169" s="55" t="s">
        <v>195</v>
      </c>
      <c r="X1169" s="56">
        <v>43294</v>
      </c>
      <c r="Y1169" s="57" t="s">
        <v>7684</v>
      </c>
      <c r="Z1169" s="57"/>
      <c r="AA1169" s="58"/>
      <c r="AB1169" s="58"/>
      <c r="AC1169" s="58"/>
      <c r="AD1169" s="58"/>
      <c r="AE1169" s="58"/>
      <c r="AF1169" s="58"/>
      <c r="AG1169" s="58"/>
      <c r="AH1169" s="58"/>
      <c r="AI1169" s="58"/>
      <c r="AJ1169" s="58"/>
      <c r="AK1169" s="58"/>
      <c r="AL1169" s="58"/>
      <c r="AM1169" s="58"/>
      <c r="AN1169" s="58"/>
      <c r="AO1169" s="58"/>
      <c r="AP1169" s="58"/>
      <c r="AQ1169" s="58">
        <v>117000</v>
      </c>
      <c r="AR1169" s="59">
        <f t="shared" si="243"/>
        <v>1</v>
      </c>
      <c r="AS1169" s="59">
        <f t="shared" si="244"/>
        <v>117000</v>
      </c>
      <c r="AT1169" s="58">
        <f>ROUND(AS1169/AR1169,-2)</f>
        <v>117000</v>
      </c>
      <c r="AU1169" s="58">
        <f t="shared" si="246"/>
        <v>117000</v>
      </c>
      <c r="AV1169" s="59">
        <f t="shared" si="247"/>
        <v>24600</v>
      </c>
      <c r="AW1169" s="59">
        <f t="shared" si="241"/>
        <v>24600</v>
      </c>
      <c r="AX1169" s="60">
        <f t="shared" si="245"/>
        <v>0.26623376623376616</v>
      </c>
      <c r="AY1169" s="58"/>
    </row>
    <row r="1170" spans="1:51" ht="31.5" x14ac:dyDescent="0.25">
      <c r="A1170" s="45">
        <v>892</v>
      </c>
      <c r="B1170" s="46" t="s">
        <v>3242</v>
      </c>
      <c r="C1170" s="47" t="s">
        <v>3231</v>
      </c>
      <c r="D1170" s="47" t="s">
        <v>475</v>
      </c>
      <c r="E1170" s="48" t="s">
        <v>3243</v>
      </c>
      <c r="F1170" s="49" t="s">
        <v>3244</v>
      </c>
      <c r="G1170" s="49" t="s">
        <v>3244</v>
      </c>
      <c r="H1170" s="50" t="s">
        <v>3244</v>
      </c>
      <c r="I1170" s="46" t="s">
        <v>497</v>
      </c>
      <c r="J1170" s="46">
        <v>218</v>
      </c>
      <c r="K1170" s="49">
        <v>218</v>
      </c>
      <c r="L1170" s="49" t="s">
        <v>3234</v>
      </c>
      <c r="M1170" s="51">
        <v>64000</v>
      </c>
      <c r="N1170" s="51">
        <f t="shared" si="238"/>
        <v>21900</v>
      </c>
      <c r="O1170" s="51">
        <v>21913.043478260901</v>
      </c>
      <c r="P1170" s="51">
        <v>85900</v>
      </c>
      <c r="Q1170" s="51">
        <f t="shared" si="239"/>
        <v>28486.956521739172</v>
      </c>
      <c r="R1170" s="52">
        <f t="shared" si="240"/>
        <v>92486.956521739165</v>
      </c>
      <c r="S1170" s="53">
        <v>92400</v>
      </c>
      <c r="T1170" s="54" t="s">
        <v>2877</v>
      </c>
      <c r="U1170" s="55" t="s">
        <v>476</v>
      </c>
      <c r="V1170" s="55" t="s">
        <v>2524</v>
      </c>
      <c r="W1170" s="55" t="s">
        <v>173</v>
      </c>
      <c r="X1170" s="56">
        <v>43294</v>
      </c>
      <c r="Y1170" s="57" t="s">
        <v>7684</v>
      </c>
      <c r="Z1170" s="57"/>
      <c r="AA1170" s="58"/>
      <c r="AB1170" s="58"/>
      <c r="AC1170" s="58"/>
      <c r="AD1170" s="58"/>
      <c r="AE1170" s="58"/>
      <c r="AF1170" s="58"/>
      <c r="AG1170" s="58"/>
      <c r="AH1170" s="58"/>
      <c r="AI1170" s="58"/>
      <c r="AJ1170" s="58"/>
      <c r="AK1170" s="58"/>
      <c r="AL1170" s="58"/>
      <c r="AM1170" s="58">
        <v>189000</v>
      </c>
      <c r="AN1170" s="58"/>
      <c r="AO1170" s="58"/>
      <c r="AP1170" s="58"/>
      <c r="AQ1170" s="58">
        <v>117000</v>
      </c>
      <c r="AR1170" s="59">
        <f t="shared" si="243"/>
        <v>2</v>
      </c>
      <c r="AS1170" s="59">
        <f t="shared" si="244"/>
        <v>306000</v>
      </c>
      <c r="AT1170" s="58">
        <f>ROUND(AS1170/AR1170,-2)</f>
        <v>153000</v>
      </c>
      <c r="AU1170" s="58">
        <f t="shared" si="246"/>
        <v>117000</v>
      </c>
      <c r="AV1170" s="59">
        <f t="shared" si="247"/>
        <v>60600</v>
      </c>
      <c r="AW1170" s="59">
        <f t="shared" si="241"/>
        <v>24600</v>
      </c>
      <c r="AX1170" s="60">
        <f t="shared" si="245"/>
        <v>0.6558441558441559</v>
      </c>
      <c r="AY1170" s="58"/>
    </row>
    <row r="1171" spans="1:51" ht="31.5" x14ac:dyDescent="0.25">
      <c r="A1171" s="45">
        <v>896</v>
      </c>
      <c r="B1171" s="46" t="s">
        <v>3253</v>
      </c>
      <c r="C1171" s="47" t="s">
        <v>3231</v>
      </c>
      <c r="D1171" s="47" t="s">
        <v>496</v>
      </c>
      <c r="E1171" s="48" t="s">
        <v>3254</v>
      </c>
      <c r="F1171" s="49" t="s">
        <v>3252</v>
      </c>
      <c r="G1171" s="49" t="s">
        <v>3252</v>
      </c>
      <c r="H1171" s="50" t="s">
        <v>3252</v>
      </c>
      <c r="I1171" s="46" t="s">
        <v>497</v>
      </c>
      <c r="J1171" s="46">
        <v>218</v>
      </c>
      <c r="K1171" s="49">
        <v>218</v>
      </c>
      <c r="L1171" s="49" t="s">
        <v>3234</v>
      </c>
      <c r="M1171" s="51">
        <v>64000</v>
      </c>
      <c r="N1171" s="51">
        <f t="shared" si="238"/>
        <v>21900</v>
      </c>
      <c r="O1171" s="51">
        <v>21913.043478260901</v>
      </c>
      <c r="P1171" s="51">
        <v>85900</v>
      </c>
      <c r="Q1171" s="51">
        <f t="shared" si="239"/>
        <v>28486.956521739172</v>
      </c>
      <c r="R1171" s="52">
        <f t="shared" si="240"/>
        <v>92486.956521739165</v>
      </c>
      <c r="S1171" s="53">
        <v>92400</v>
      </c>
      <c r="T1171" s="54">
        <v>0</v>
      </c>
      <c r="U1171" s="55" t="s">
        <v>26</v>
      </c>
      <c r="V1171" s="55" t="s">
        <v>2524</v>
      </c>
      <c r="W1171" s="55" t="s">
        <v>94</v>
      </c>
      <c r="X1171" s="56">
        <v>43294</v>
      </c>
      <c r="Y1171" s="57" t="s">
        <v>7684</v>
      </c>
      <c r="Z1171" s="57"/>
      <c r="AA1171" s="58"/>
      <c r="AB1171" s="58"/>
      <c r="AC1171" s="58"/>
      <c r="AD1171" s="58"/>
      <c r="AE1171" s="58"/>
      <c r="AF1171" s="58"/>
      <c r="AG1171" s="58"/>
      <c r="AH1171" s="58"/>
      <c r="AI1171" s="58"/>
      <c r="AJ1171" s="58"/>
      <c r="AK1171" s="58"/>
      <c r="AL1171" s="58"/>
      <c r="AM1171" s="58"/>
      <c r="AN1171" s="58"/>
      <c r="AO1171" s="58"/>
      <c r="AP1171" s="58"/>
      <c r="AQ1171" s="58"/>
      <c r="AR1171" s="59">
        <f t="shared" si="243"/>
        <v>0</v>
      </c>
      <c r="AS1171" s="59">
        <f t="shared" si="244"/>
        <v>0</v>
      </c>
      <c r="AT1171" s="58"/>
      <c r="AU1171" s="58">
        <f t="shared" si="246"/>
        <v>0</v>
      </c>
      <c r="AV1171" s="59">
        <f t="shared" si="247"/>
        <v>-92400</v>
      </c>
      <c r="AW1171" s="59">
        <f t="shared" si="241"/>
        <v>-92400</v>
      </c>
      <c r="AX1171" s="60">
        <f t="shared" si="245"/>
        <v>-1</v>
      </c>
      <c r="AY1171" s="58"/>
    </row>
    <row r="1172" spans="1:51" ht="31.5" x14ac:dyDescent="0.25">
      <c r="A1172" s="45">
        <v>933</v>
      </c>
      <c r="B1172" s="46" t="s">
        <v>3363</v>
      </c>
      <c r="C1172" s="47" t="s">
        <v>3357</v>
      </c>
      <c r="D1172" s="47" t="s">
        <v>495</v>
      </c>
      <c r="E1172" s="48" t="s">
        <v>3364</v>
      </c>
      <c r="F1172" s="49" t="s">
        <v>3365</v>
      </c>
      <c r="G1172" s="49" t="s">
        <v>3365</v>
      </c>
      <c r="H1172" s="50" t="s">
        <v>3365</v>
      </c>
      <c r="I1172" s="46" t="s">
        <v>439</v>
      </c>
      <c r="J1172" s="46">
        <v>221</v>
      </c>
      <c r="K1172" s="49">
        <v>221</v>
      </c>
      <c r="L1172" s="49" t="s">
        <v>3358</v>
      </c>
      <c r="M1172" s="51">
        <v>104000</v>
      </c>
      <c r="N1172" s="51">
        <f t="shared" si="238"/>
        <v>34000</v>
      </c>
      <c r="O1172" s="51">
        <v>34434.782608695597</v>
      </c>
      <c r="P1172" s="51">
        <v>138000</v>
      </c>
      <c r="Q1172" s="51">
        <f t="shared" si="239"/>
        <v>44765.217391304272</v>
      </c>
      <c r="R1172" s="52">
        <f t="shared" si="240"/>
        <v>148765.21739130426</v>
      </c>
      <c r="S1172" s="53">
        <v>148700</v>
      </c>
      <c r="T1172" s="54" t="s">
        <v>3087</v>
      </c>
      <c r="U1172" s="55" t="s">
        <v>26</v>
      </c>
      <c r="V1172" s="55" t="s">
        <v>2524</v>
      </c>
      <c r="W1172" s="55" t="s">
        <v>27</v>
      </c>
      <c r="X1172" s="56">
        <v>43294</v>
      </c>
      <c r="Y1172" s="57" t="s">
        <v>7684</v>
      </c>
      <c r="Z1172" s="57"/>
      <c r="AA1172" s="58"/>
      <c r="AB1172" s="58"/>
      <c r="AC1172" s="58"/>
      <c r="AD1172" s="58"/>
      <c r="AE1172" s="58"/>
      <c r="AF1172" s="58"/>
      <c r="AG1172" s="58">
        <v>420000</v>
      </c>
      <c r="AH1172" s="58"/>
      <c r="AI1172" s="58"/>
      <c r="AJ1172" s="58"/>
      <c r="AK1172" s="58"/>
      <c r="AL1172" s="58"/>
      <c r="AM1172" s="58"/>
      <c r="AN1172" s="58"/>
      <c r="AO1172" s="58"/>
      <c r="AP1172" s="58"/>
      <c r="AQ1172" s="58">
        <v>189000</v>
      </c>
      <c r="AR1172" s="59">
        <f t="shared" si="243"/>
        <v>2</v>
      </c>
      <c r="AS1172" s="59">
        <f t="shared" si="244"/>
        <v>609000</v>
      </c>
      <c r="AT1172" s="58">
        <f t="shared" ref="AT1172:AT1188" si="248">ROUND(AS1172/AR1172,-2)</f>
        <v>304500</v>
      </c>
      <c r="AU1172" s="58">
        <f t="shared" si="246"/>
        <v>189000</v>
      </c>
      <c r="AV1172" s="59">
        <f t="shared" si="247"/>
        <v>155800</v>
      </c>
      <c r="AW1172" s="59">
        <f t="shared" si="241"/>
        <v>40300</v>
      </c>
      <c r="AX1172" s="60">
        <f t="shared" si="245"/>
        <v>1.0477471418964357</v>
      </c>
      <c r="AY1172" s="58"/>
    </row>
    <row r="1173" spans="1:51" ht="63" x14ac:dyDescent="0.25">
      <c r="A1173" s="45">
        <v>939</v>
      </c>
      <c r="B1173" s="46" t="s">
        <v>3380</v>
      </c>
      <c r="C1173" s="47" t="s">
        <v>3357</v>
      </c>
      <c r="D1173" s="47" t="s">
        <v>495</v>
      </c>
      <c r="E1173" s="48" t="s">
        <v>3381</v>
      </c>
      <c r="F1173" s="49" t="s">
        <v>3382</v>
      </c>
      <c r="G1173" s="49" t="s">
        <v>3382</v>
      </c>
      <c r="H1173" s="50" t="s">
        <v>3382</v>
      </c>
      <c r="I1173" s="46" t="s">
        <v>439</v>
      </c>
      <c r="J1173" s="46">
        <v>221</v>
      </c>
      <c r="K1173" s="49">
        <v>221</v>
      </c>
      <c r="L1173" s="49" t="s">
        <v>3358</v>
      </c>
      <c r="M1173" s="51">
        <v>104000</v>
      </c>
      <c r="N1173" s="51">
        <f t="shared" si="238"/>
        <v>34000</v>
      </c>
      <c r="O1173" s="51">
        <v>34434.782608695597</v>
      </c>
      <c r="P1173" s="51">
        <v>138000</v>
      </c>
      <c r="Q1173" s="51">
        <f t="shared" si="239"/>
        <v>44765.217391304272</v>
      </c>
      <c r="R1173" s="52">
        <f t="shared" si="240"/>
        <v>148765.21739130426</v>
      </c>
      <c r="S1173" s="53">
        <v>148700</v>
      </c>
      <c r="T1173" s="54" t="s">
        <v>3114</v>
      </c>
      <c r="U1173" s="55" t="s">
        <v>197</v>
      </c>
      <c r="V1173" s="55" t="s">
        <v>2524</v>
      </c>
      <c r="W1173" s="55" t="s">
        <v>196</v>
      </c>
      <c r="X1173" s="56">
        <v>43294</v>
      </c>
      <c r="Y1173" s="57" t="s">
        <v>7684</v>
      </c>
      <c r="Z1173" s="57"/>
      <c r="AA1173" s="58"/>
      <c r="AB1173" s="58"/>
      <c r="AC1173" s="58"/>
      <c r="AD1173" s="58"/>
      <c r="AE1173" s="58"/>
      <c r="AF1173" s="58"/>
      <c r="AG1173" s="58">
        <v>420000</v>
      </c>
      <c r="AH1173" s="58"/>
      <c r="AI1173" s="58"/>
      <c r="AJ1173" s="58"/>
      <c r="AK1173" s="58"/>
      <c r="AL1173" s="58"/>
      <c r="AM1173" s="58"/>
      <c r="AN1173" s="58"/>
      <c r="AO1173" s="58"/>
      <c r="AP1173" s="58"/>
      <c r="AQ1173" s="58">
        <v>300000</v>
      </c>
      <c r="AR1173" s="59">
        <f t="shared" si="243"/>
        <v>2</v>
      </c>
      <c r="AS1173" s="59">
        <f t="shared" si="244"/>
        <v>720000</v>
      </c>
      <c r="AT1173" s="58">
        <f t="shared" si="248"/>
        <v>360000</v>
      </c>
      <c r="AU1173" s="58">
        <f t="shared" si="246"/>
        <v>300000</v>
      </c>
      <c r="AV1173" s="59">
        <f t="shared" si="247"/>
        <v>211300</v>
      </c>
      <c r="AW1173" s="59">
        <f t="shared" si="241"/>
        <v>151300</v>
      </c>
      <c r="AX1173" s="60">
        <f t="shared" si="245"/>
        <v>1.4209818426361802</v>
      </c>
      <c r="AY1173" s="58"/>
    </row>
    <row r="1174" spans="1:51" ht="31.5" x14ac:dyDescent="0.25">
      <c r="A1174" s="45">
        <v>943</v>
      </c>
      <c r="B1174" s="46" t="s">
        <v>3393</v>
      </c>
      <c r="C1174" s="47" t="s">
        <v>3357</v>
      </c>
      <c r="D1174" s="47" t="s">
        <v>495</v>
      </c>
      <c r="E1174" s="48" t="s">
        <v>3394</v>
      </c>
      <c r="F1174" s="49" t="s">
        <v>3395</v>
      </c>
      <c r="G1174" s="49" t="s">
        <v>3395</v>
      </c>
      <c r="H1174" s="50" t="s">
        <v>3395</v>
      </c>
      <c r="I1174" s="46" t="s">
        <v>439</v>
      </c>
      <c r="J1174" s="46">
        <v>221</v>
      </c>
      <c r="K1174" s="49">
        <v>221</v>
      </c>
      <c r="L1174" s="49" t="s">
        <v>3358</v>
      </c>
      <c r="M1174" s="51">
        <v>104000</v>
      </c>
      <c r="N1174" s="51">
        <f t="shared" si="238"/>
        <v>34000</v>
      </c>
      <c r="O1174" s="51">
        <v>34434.782608695597</v>
      </c>
      <c r="P1174" s="51">
        <v>138000</v>
      </c>
      <c r="Q1174" s="51">
        <f t="shared" si="239"/>
        <v>44765.217391304272</v>
      </c>
      <c r="R1174" s="52">
        <f t="shared" si="240"/>
        <v>148765.21739130426</v>
      </c>
      <c r="S1174" s="53">
        <v>148700</v>
      </c>
      <c r="T1174" s="54" t="s">
        <v>3123</v>
      </c>
      <c r="U1174" s="55" t="s">
        <v>198</v>
      </c>
      <c r="V1174" s="55" t="s">
        <v>2524</v>
      </c>
      <c r="W1174" s="55" t="s">
        <v>94</v>
      </c>
      <c r="X1174" s="56">
        <v>43294</v>
      </c>
      <c r="Y1174" s="57" t="s">
        <v>7684</v>
      </c>
      <c r="Z1174" s="57"/>
      <c r="AA1174" s="58"/>
      <c r="AB1174" s="58"/>
      <c r="AC1174" s="58"/>
      <c r="AD1174" s="58"/>
      <c r="AE1174" s="58"/>
      <c r="AF1174" s="58"/>
      <c r="AG1174" s="58">
        <v>420000</v>
      </c>
      <c r="AH1174" s="58"/>
      <c r="AI1174" s="58"/>
      <c r="AJ1174" s="58"/>
      <c r="AK1174" s="58"/>
      <c r="AL1174" s="58"/>
      <c r="AM1174" s="58"/>
      <c r="AN1174" s="58"/>
      <c r="AO1174" s="58"/>
      <c r="AP1174" s="58"/>
      <c r="AQ1174" s="58">
        <v>300000</v>
      </c>
      <c r="AR1174" s="59">
        <f t="shared" si="243"/>
        <v>2</v>
      </c>
      <c r="AS1174" s="59">
        <f t="shared" si="244"/>
        <v>720000</v>
      </c>
      <c r="AT1174" s="58">
        <f t="shared" si="248"/>
        <v>360000</v>
      </c>
      <c r="AU1174" s="58">
        <f t="shared" si="246"/>
        <v>300000</v>
      </c>
      <c r="AV1174" s="59">
        <f t="shared" si="247"/>
        <v>211300</v>
      </c>
      <c r="AW1174" s="59">
        <f t="shared" si="241"/>
        <v>151300</v>
      </c>
      <c r="AX1174" s="60">
        <f t="shared" si="245"/>
        <v>1.4209818426361802</v>
      </c>
      <c r="AY1174" s="58"/>
    </row>
    <row r="1175" spans="1:51" ht="31.5" x14ac:dyDescent="0.25">
      <c r="A1175" s="45">
        <v>951</v>
      </c>
      <c r="B1175" s="46" t="s">
        <v>3420</v>
      </c>
      <c r="C1175" s="47" t="s">
        <v>3418</v>
      </c>
      <c r="D1175" s="47" t="s">
        <v>2547</v>
      </c>
      <c r="E1175" s="48" t="s">
        <v>3421</v>
      </c>
      <c r="F1175" s="49" t="s">
        <v>3422</v>
      </c>
      <c r="G1175" s="49" t="s">
        <v>3422</v>
      </c>
      <c r="H1175" s="50" t="s">
        <v>3422</v>
      </c>
      <c r="I1175" s="46" t="s">
        <v>497</v>
      </c>
      <c r="J1175" s="46">
        <v>223</v>
      </c>
      <c r="K1175" s="49">
        <v>223</v>
      </c>
      <c r="L1175" s="49" t="s">
        <v>3419</v>
      </c>
      <c r="M1175" s="51">
        <v>150000</v>
      </c>
      <c r="N1175" s="51">
        <f t="shared" si="238"/>
        <v>34000</v>
      </c>
      <c r="O1175" s="51">
        <v>34434.782608695597</v>
      </c>
      <c r="P1175" s="51">
        <v>184000</v>
      </c>
      <c r="Q1175" s="51">
        <f t="shared" si="239"/>
        <v>44765.217391304272</v>
      </c>
      <c r="R1175" s="52">
        <f t="shared" si="240"/>
        <v>194765.21739130426</v>
      </c>
      <c r="S1175" s="53">
        <v>194700</v>
      </c>
      <c r="T1175" s="54">
        <v>0</v>
      </c>
      <c r="U1175" s="55" t="s">
        <v>22</v>
      </c>
      <c r="V1175" s="55" t="s">
        <v>2524</v>
      </c>
      <c r="W1175" s="55"/>
      <c r="X1175" s="56"/>
      <c r="Y1175" s="57" t="s">
        <v>7684</v>
      </c>
      <c r="Z1175" s="57"/>
      <c r="AA1175" s="58"/>
      <c r="AB1175" s="58"/>
      <c r="AC1175" s="58"/>
      <c r="AD1175" s="58"/>
      <c r="AE1175" s="58"/>
      <c r="AF1175" s="58"/>
      <c r="AG1175" s="58"/>
      <c r="AH1175" s="58"/>
      <c r="AI1175" s="58"/>
      <c r="AJ1175" s="58"/>
      <c r="AK1175" s="58"/>
      <c r="AL1175" s="58"/>
      <c r="AM1175" s="58">
        <v>1200000</v>
      </c>
      <c r="AN1175" s="58"/>
      <c r="AO1175" s="58"/>
      <c r="AP1175" s="58"/>
      <c r="AQ1175" s="58">
        <v>258000</v>
      </c>
      <c r="AR1175" s="59">
        <f t="shared" si="243"/>
        <v>2</v>
      </c>
      <c r="AS1175" s="59">
        <f t="shared" si="244"/>
        <v>1458000</v>
      </c>
      <c r="AT1175" s="58">
        <f t="shared" si="248"/>
        <v>729000</v>
      </c>
      <c r="AU1175" s="58">
        <f t="shared" si="246"/>
        <v>258000</v>
      </c>
      <c r="AV1175" s="59">
        <f t="shared" si="247"/>
        <v>534300</v>
      </c>
      <c r="AW1175" s="59">
        <f t="shared" si="241"/>
        <v>63300</v>
      </c>
      <c r="AX1175" s="60">
        <f t="shared" si="245"/>
        <v>2.7442218798151004</v>
      </c>
      <c r="AY1175" s="58"/>
    </row>
    <row r="1176" spans="1:51" ht="47.25" x14ac:dyDescent="0.25">
      <c r="A1176" s="45">
        <v>952</v>
      </c>
      <c r="B1176" s="46" t="s">
        <v>3423</v>
      </c>
      <c r="C1176" s="47" t="s">
        <v>3418</v>
      </c>
      <c r="D1176" s="47" t="s">
        <v>2547</v>
      </c>
      <c r="E1176" s="48" t="s">
        <v>3424</v>
      </c>
      <c r="F1176" s="49" t="s">
        <v>3425</v>
      </c>
      <c r="G1176" s="49" t="s">
        <v>3426</v>
      </c>
      <c r="H1176" s="50" t="s">
        <v>3425</v>
      </c>
      <c r="I1176" s="46" t="s">
        <v>499</v>
      </c>
      <c r="J1176" s="46">
        <v>223</v>
      </c>
      <c r="K1176" s="49">
        <v>223</v>
      </c>
      <c r="L1176" s="49" t="s">
        <v>3419</v>
      </c>
      <c r="M1176" s="51">
        <v>150000</v>
      </c>
      <c r="N1176" s="51">
        <f t="shared" si="238"/>
        <v>34000</v>
      </c>
      <c r="O1176" s="51">
        <v>34434.782608695597</v>
      </c>
      <c r="P1176" s="51">
        <v>184000</v>
      </c>
      <c r="Q1176" s="51">
        <f t="shared" si="239"/>
        <v>44765.217391304272</v>
      </c>
      <c r="R1176" s="52">
        <f t="shared" si="240"/>
        <v>194765.21739130426</v>
      </c>
      <c r="S1176" s="53">
        <v>194700</v>
      </c>
      <c r="T1176" s="54" t="s">
        <v>3132</v>
      </c>
      <c r="U1176" s="55" t="s">
        <v>197</v>
      </c>
      <c r="V1176" s="55" t="s">
        <v>2524</v>
      </c>
      <c r="W1176" s="55"/>
      <c r="X1176" s="56"/>
      <c r="Y1176" s="57" t="s">
        <v>7684</v>
      </c>
      <c r="Z1176" s="57"/>
      <c r="AA1176" s="58"/>
      <c r="AB1176" s="58"/>
      <c r="AC1176" s="58"/>
      <c r="AD1176" s="58"/>
      <c r="AE1176" s="58"/>
      <c r="AF1176" s="58"/>
      <c r="AG1176" s="58"/>
      <c r="AH1176" s="58"/>
      <c r="AI1176" s="58"/>
      <c r="AJ1176" s="58">
        <v>213600</v>
      </c>
      <c r="AK1176" s="58"/>
      <c r="AL1176" s="58"/>
      <c r="AM1176" s="58"/>
      <c r="AN1176" s="58"/>
      <c r="AO1176" s="58"/>
      <c r="AP1176" s="58"/>
      <c r="AQ1176" s="58">
        <v>258000</v>
      </c>
      <c r="AR1176" s="59">
        <f t="shared" si="243"/>
        <v>2</v>
      </c>
      <c r="AS1176" s="59">
        <f t="shared" si="244"/>
        <v>471600</v>
      </c>
      <c r="AT1176" s="58">
        <f t="shared" si="248"/>
        <v>235800</v>
      </c>
      <c r="AU1176" s="58">
        <f t="shared" si="246"/>
        <v>213600</v>
      </c>
      <c r="AV1176" s="59">
        <f t="shared" si="247"/>
        <v>41100</v>
      </c>
      <c r="AW1176" s="59">
        <f t="shared" si="241"/>
        <v>18900</v>
      </c>
      <c r="AX1176" s="60">
        <f t="shared" si="245"/>
        <v>0.21109399075500779</v>
      </c>
      <c r="AY1176" s="58"/>
    </row>
    <row r="1177" spans="1:51" ht="31.5" x14ac:dyDescent="0.25">
      <c r="A1177" s="45">
        <v>953</v>
      </c>
      <c r="B1177" s="46" t="s">
        <v>3427</v>
      </c>
      <c r="C1177" s="47" t="s">
        <v>3418</v>
      </c>
      <c r="D1177" s="47" t="s">
        <v>496</v>
      </c>
      <c r="E1177" s="48" t="s">
        <v>3428</v>
      </c>
      <c r="F1177" s="49" t="s">
        <v>7598</v>
      </c>
      <c r="G1177" s="49" t="s">
        <v>3429</v>
      </c>
      <c r="H1177" s="50" t="s">
        <v>3430</v>
      </c>
      <c r="I1177" s="46" t="s">
        <v>497</v>
      </c>
      <c r="J1177" s="46">
        <v>223</v>
      </c>
      <c r="K1177" s="49">
        <v>223</v>
      </c>
      <c r="L1177" s="49" t="s">
        <v>3419</v>
      </c>
      <c r="M1177" s="51">
        <v>150000</v>
      </c>
      <c r="N1177" s="51">
        <f t="shared" si="238"/>
        <v>34000</v>
      </c>
      <c r="O1177" s="51">
        <v>34434.782608695597</v>
      </c>
      <c r="P1177" s="51">
        <v>184000</v>
      </c>
      <c r="Q1177" s="51">
        <f t="shared" si="239"/>
        <v>44765.217391304272</v>
      </c>
      <c r="R1177" s="52">
        <f t="shared" si="240"/>
        <v>194765.21739130426</v>
      </c>
      <c r="S1177" s="53">
        <v>194700</v>
      </c>
      <c r="T1177" s="54">
        <v>0</v>
      </c>
      <c r="U1177" s="55" t="s">
        <v>198</v>
      </c>
      <c r="V1177" s="55" t="s">
        <v>2524</v>
      </c>
      <c r="W1177" s="55" t="s">
        <v>196</v>
      </c>
      <c r="X1177" s="56">
        <v>43294</v>
      </c>
      <c r="Y1177" s="57" t="s">
        <v>7684</v>
      </c>
      <c r="Z1177" s="57"/>
      <c r="AA1177" s="58"/>
      <c r="AB1177" s="58"/>
      <c r="AC1177" s="58"/>
      <c r="AD1177" s="58"/>
      <c r="AE1177" s="58">
        <v>328000</v>
      </c>
      <c r="AF1177" s="58"/>
      <c r="AG1177" s="58"/>
      <c r="AH1177" s="58"/>
      <c r="AI1177" s="58"/>
      <c r="AJ1177" s="58">
        <v>213600</v>
      </c>
      <c r="AK1177" s="58"/>
      <c r="AL1177" s="58"/>
      <c r="AM1177" s="58"/>
      <c r="AN1177" s="58"/>
      <c r="AO1177" s="58"/>
      <c r="AP1177" s="58"/>
      <c r="AQ1177" s="58"/>
      <c r="AR1177" s="59">
        <f t="shared" si="243"/>
        <v>2</v>
      </c>
      <c r="AS1177" s="59">
        <f t="shared" si="244"/>
        <v>541600</v>
      </c>
      <c r="AT1177" s="58">
        <f t="shared" si="248"/>
        <v>270800</v>
      </c>
      <c r="AU1177" s="58">
        <f t="shared" si="246"/>
        <v>213600</v>
      </c>
      <c r="AV1177" s="59">
        <f t="shared" si="247"/>
        <v>76100</v>
      </c>
      <c r="AW1177" s="59">
        <f t="shared" si="241"/>
        <v>18900</v>
      </c>
      <c r="AX1177" s="60">
        <f t="shared" si="245"/>
        <v>0.39085772984078071</v>
      </c>
      <c r="AY1177" s="58"/>
    </row>
    <row r="1178" spans="1:51" ht="31.5" x14ac:dyDescent="0.25">
      <c r="A1178" s="45">
        <v>955</v>
      </c>
      <c r="B1178" s="46" t="s">
        <v>3435</v>
      </c>
      <c r="C1178" s="47" t="s">
        <v>3418</v>
      </c>
      <c r="D1178" s="47" t="s">
        <v>496</v>
      </c>
      <c r="E1178" s="48" t="s">
        <v>3436</v>
      </c>
      <c r="F1178" s="49" t="s">
        <v>3437</v>
      </c>
      <c r="G1178" s="49" t="s">
        <v>3438</v>
      </c>
      <c r="H1178" s="50" t="s">
        <v>3437</v>
      </c>
      <c r="I1178" s="46" t="s">
        <v>499</v>
      </c>
      <c r="J1178" s="46">
        <v>223</v>
      </c>
      <c r="K1178" s="49">
        <v>223</v>
      </c>
      <c r="L1178" s="49" t="s">
        <v>3419</v>
      </c>
      <c r="M1178" s="51">
        <v>150000</v>
      </c>
      <c r="N1178" s="51">
        <f t="shared" si="238"/>
        <v>34000</v>
      </c>
      <c r="O1178" s="51">
        <v>34434.782608695597</v>
      </c>
      <c r="P1178" s="51">
        <v>184000</v>
      </c>
      <c r="Q1178" s="51">
        <f t="shared" si="239"/>
        <v>44765.217391304272</v>
      </c>
      <c r="R1178" s="52">
        <f t="shared" si="240"/>
        <v>194765.21739130426</v>
      </c>
      <c r="S1178" s="53">
        <v>194700</v>
      </c>
      <c r="T1178" s="54">
        <v>0</v>
      </c>
      <c r="U1178" s="55" t="s">
        <v>26</v>
      </c>
      <c r="V1178" s="55" t="s">
        <v>2524</v>
      </c>
      <c r="W1178" s="55" t="s">
        <v>27</v>
      </c>
      <c r="X1178" s="56">
        <v>43294</v>
      </c>
      <c r="Y1178" s="57" t="s">
        <v>7684</v>
      </c>
      <c r="Z1178" s="57"/>
      <c r="AA1178" s="58"/>
      <c r="AB1178" s="58"/>
      <c r="AC1178" s="58"/>
      <c r="AD1178" s="58"/>
      <c r="AE1178" s="58"/>
      <c r="AF1178" s="58"/>
      <c r="AG1178" s="58"/>
      <c r="AH1178" s="58"/>
      <c r="AI1178" s="58"/>
      <c r="AJ1178" s="58">
        <v>213600</v>
      </c>
      <c r="AK1178" s="58"/>
      <c r="AL1178" s="58"/>
      <c r="AM1178" s="58"/>
      <c r="AN1178" s="58"/>
      <c r="AO1178" s="58"/>
      <c r="AP1178" s="58"/>
      <c r="AQ1178" s="58"/>
      <c r="AR1178" s="59">
        <f t="shared" si="243"/>
        <v>1</v>
      </c>
      <c r="AS1178" s="59">
        <f t="shared" si="244"/>
        <v>213600</v>
      </c>
      <c r="AT1178" s="58">
        <f t="shared" si="248"/>
        <v>213600</v>
      </c>
      <c r="AU1178" s="58">
        <f t="shared" si="246"/>
        <v>213600</v>
      </c>
      <c r="AV1178" s="59">
        <f t="shared" si="247"/>
        <v>18900</v>
      </c>
      <c r="AW1178" s="59">
        <f t="shared" si="241"/>
        <v>18900</v>
      </c>
      <c r="AX1178" s="60">
        <f t="shared" si="245"/>
        <v>9.7072419106317476E-2</v>
      </c>
      <c r="AY1178" s="58"/>
    </row>
    <row r="1179" spans="1:51" ht="31.5" x14ac:dyDescent="0.25">
      <c r="A1179" s="45">
        <v>956</v>
      </c>
      <c r="B1179" s="46" t="s">
        <v>3439</v>
      </c>
      <c r="C1179" s="47" t="s">
        <v>3440</v>
      </c>
      <c r="D1179" s="47" t="s">
        <v>2547</v>
      </c>
      <c r="E1179" s="48" t="s">
        <v>3424</v>
      </c>
      <c r="F1179" s="49" t="s">
        <v>3425</v>
      </c>
      <c r="G1179" s="49" t="s">
        <v>3441</v>
      </c>
      <c r="H1179" s="50" t="s">
        <v>3425</v>
      </c>
      <c r="I1179" s="46" t="s">
        <v>499</v>
      </c>
      <c r="J1179" s="46">
        <v>224</v>
      </c>
      <c r="K1179" s="49">
        <v>224</v>
      </c>
      <c r="L1179" s="49" t="s">
        <v>3442</v>
      </c>
      <c r="M1179" s="51">
        <v>180000</v>
      </c>
      <c r="N1179" s="51">
        <f t="shared" si="238"/>
        <v>68000</v>
      </c>
      <c r="O1179" s="51">
        <v>68869.565217391297</v>
      </c>
      <c r="P1179" s="51">
        <v>248000</v>
      </c>
      <c r="Q1179" s="51">
        <f t="shared" si="239"/>
        <v>89530.434782608689</v>
      </c>
      <c r="R1179" s="52">
        <f t="shared" si="240"/>
        <v>269530.4347826087</v>
      </c>
      <c r="S1179" s="53">
        <v>269500</v>
      </c>
      <c r="T1179" s="54">
        <v>0</v>
      </c>
      <c r="U1179" s="55" t="s">
        <v>22</v>
      </c>
      <c r="V1179" s="55" t="s">
        <v>2524</v>
      </c>
      <c r="W1179" s="55"/>
      <c r="X1179" s="56"/>
      <c r="Y1179" s="57" t="s">
        <v>7684</v>
      </c>
      <c r="Z1179" s="57"/>
      <c r="AA1179" s="58"/>
      <c r="AB1179" s="58"/>
      <c r="AC1179" s="58"/>
      <c r="AD1179" s="58"/>
      <c r="AE1179" s="58"/>
      <c r="AF1179" s="58"/>
      <c r="AG1179" s="58"/>
      <c r="AH1179" s="58"/>
      <c r="AI1179" s="58"/>
      <c r="AJ1179" s="58">
        <v>284400</v>
      </c>
      <c r="AK1179" s="58"/>
      <c r="AL1179" s="58"/>
      <c r="AM1179" s="58"/>
      <c r="AN1179" s="58"/>
      <c r="AO1179" s="58"/>
      <c r="AP1179" s="58"/>
      <c r="AQ1179" s="58">
        <v>300000</v>
      </c>
      <c r="AR1179" s="59">
        <f t="shared" si="243"/>
        <v>2</v>
      </c>
      <c r="AS1179" s="59">
        <f t="shared" si="244"/>
        <v>584400</v>
      </c>
      <c r="AT1179" s="58">
        <f t="shared" si="248"/>
        <v>292200</v>
      </c>
      <c r="AU1179" s="58">
        <f t="shared" si="246"/>
        <v>284400</v>
      </c>
      <c r="AV1179" s="59">
        <f t="shared" si="247"/>
        <v>22700</v>
      </c>
      <c r="AW1179" s="59">
        <f t="shared" si="241"/>
        <v>14900</v>
      </c>
      <c r="AX1179" s="60">
        <f t="shared" si="245"/>
        <v>8.4230055658627068E-2</v>
      </c>
      <c r="AY1179" s="58"/>
    </row>
    <row r="1180" spans="1:51" ht="31.5" x14ac:dyDescent="0.25">
      <c r="A1180" s="45">
        <v>958</v>
      </c>
      <c r="B1180" s="46" t="s">
        <v>3444</v>
      </c>
      <c r="C1180" s="47" t="s">
        <v>3440</v>
      </c>
      <c r="D1180" s="47" t="s">
        <v>496</v>
      </c>
      <c r="E1180" s="48" t="s">
        <v>3445</v>
      </c>
      <c r="F1180" s="49" t="s">
        <v>7600</v>
      </c>
      <c r="G1180" s="49" t="s">
        <v>3446</v>
      </c>
      <c r="H1180" s="50" t="s">
        <v>3434</v>
      </c>
      <c r="I1180" s="46" t="s">
        <v>439</v>
      </c>
      <c r="J1180" s="46">
        <v>224</v>
      </c>
      <c r="K1180" s="49">
        <v>224</v>
      </c>
      <c r="L1180" s="49" t="s">
        <v>3442</v>
      </c>
      <c r="M1180" s="51">
        <v>180000</v>
      </c>
      <c r="N1180" s="51">
        <f t="shared" si="238"/>
        <v>68000</v>
      </c>
      <c r="O1180" s="51">
        <v>68869.565217391297</v>
      </c>
      <c r="P1180" s="51">
        <v>248000</v>
      </c>
      <c r="Q1180" s="51">
        <f t="shared" si="239"/>
        <v>89530.434782608689</v>
      </c>
      <c r="R1180" s="52">
        <f t="shared" si="240"/>
        <v>269530.4347826087</v>
      </c>
      <c r="S1180" s="53">
        <v>269500</v>
      </c>
      <c r="T1180" s="54">
        <v>0</v>
      </c>
      <c r="U1180" s="55" t="s">
        <v>476</v>
      </c>
      <c r="V1180" s="55" t="s">
        <v>2524</v>
      </c>
      <c r="W1180" s="55" t="s">
        <v>29</v>
      </c>
      <c r="X1180" s="56">
        <v>43294</v>
      </c>
      <c r="Y1180" s="57" t="s">
        <v>7684</v>
      </c>
      <c r="Z1180" s="57"/>
      <c r="AA1180" s="58"/>
      <c r="AB1180" s="58"/>
      <c r="AC1180" s="58"/>
      <c r="AD1180" s="58"/>
      <c r="AE1180" s="58"/>
      <c r="AF1180" s="58"/>
      <c r="AG1180" s="58"/>
      <c r="AH1180" s="58"/>
      <c r="AI1180" s="58"/>
      <c r="AJ1180" s="58">
        <v>284400</v>
      </c>
      <c r="AK1180" s="58"/>
      <c r="AL1180" s="58"/>
      <c r="AM1180" s="58"/>
      <c r="AN1180" s="58"/>
      <c r="AO1180" s="58"/>
      <c r="AP1180" s="58"/>
      <c r="AQ1180" s="58"/>
      <c r="AR1180" s="59">
        <f t="shared" si="243"/>
        <v>1</v>
      </c>
      <c r="AS1180" s="59">
        <f t="shared" si="244"/>
        <v>284400</v>
      </c>
      <c r="AT1180" s="58">
        <f t="shared" si="248"/>
        <v>284400</v>
      </c>
      <c r="AU1180" s="58">
        <f t="shared" si="246"/>
        <v>284400</v>
      </c>
      <c r="AV1180" s="59">
        <f t="shared" si="247"/>
        <v>14900</v>
      </c>
      <c r="AW1180" s="59">
        <f t="shared" si="241"/>
        <v>14900</v>
      </c>
      <c r="AX1180" s="60">
        <f t="shared" si="245"/>
        <v>5.5287569573283957E-2</v>
      </c>
      <c r="AY1180" s="58"/>
    </row>
    <row r="1181" spans="1:51" ht="47.25" x14ac:dyDescent="0.25">
      <c r="A1181" s="45">
        <v>959</v>
      </c>
      <c r="B1181" s="46" t="s">
        <v>3447</v>
      </c>
      <c r="C1181" s="47" t="s">
        <v>3440</v>
      </c>
      <c r="D1181" s="47" t="s">
        <v>496</v>
      </c>
      <c r="E1181" s="48" t="s">
        <v>3436</v>
      </c>
      <c r="F1181" s="49" t="s">
        <v>3437</v>
      </c>
      <c r="G1181" s="49" t="s">
        <v>3448</v>
      </c>
      <c r="H1181" s="50" t="s">
        <v>3437</v>
      </c>
      <c r="I1181" s="46" t="s">
        <v>499</v>
      </c>
      <c r="J1181" s="46">
        <v>224</v>
      </c>
      <c r="K1181" s="49">
        <v>224</v>
      </c>
      <c r="L1181" s="49" t="s">
        <v>3442</v>
      </c>
      <c r="M1181" s="51">
        <v>180000</v>
      </c>
      <c r="N1181" s="51">
        <f t="shared" si="238"/>
        <v>68000</v>
      </c>
      <c r="O1181" s="51">
        <v>68869.565217391297</v>
      </c>
      <c r="P1181" s="51">
        <v>248000</v>
      </c>
      <c r="Q1181" s="51">
        <f t="shared" si="239"/>
        <v>89530.434782608689</v>
      </c>
      <c r="R1181" s="52">
        <f t="shared" si="240"/>
        <v>269530.4347826087</v>
      </c>
      <c r="S1181" s="53">
        <v>269500</v>
      </c>
      <c r="T1181" s="54" t="s">
        <v>3132</v>
      </c>
      <c r="U1181" s="55" t="s">
        <v>197</v>
      </c>
      <c r="V1181" s="55" t="s">
        <v>2524</v>
      </c>
      <c r="W1181" s="55"/>
      <c r="X1181" s="56"/>
      <c r="Y1181" s="57" t="s">
        <v>7684</v>
      </c>
      <c r="Z1181" s="57"/>
      <c r="AA1181" s="58"/>
      <c r="AB1181" s="58"/>
      <c r="AC1181" s="58"/>
      <c r="AD1181" s="58"/>
      <c r="AE1181" s="58"/>
      <c r="AF1181" s="58"/>
      <c r="AG1181" s="58"/>
      <c r="AH1181" s="58"/>
      <c r="AI1181" s="58"/>
      <c r="AJ1181" s="58">
        <v>284400</v>
      </c>
      <c r="AK1181" s="58"/>
      <c r="AL1181" s="58"/>
      <c r="AM1181" s="58"/>
      <c r="AN1181" s="58"/>
      <c r="AO1181" s="58"/>
      <c r="AP1181" s="58"/>
      <c r="AQ1181" s="58"/>
      <c r="AR1181" s="59">
        <f t="shared" si="243"/>
        <v>1</v>
      </c>
      <c r="AS1181" s="59">
        <f t="shared" si="244"/>
        <v>284400</v>
      </c>
      <c r="AT1181" s="58">
        <f t="shared" si="248"/>
        <v>284400</v>
      </c>
      <c r="AU1181" s="58">
        <f t="shared" si="246"/>
        <v>284400</v>
      </c>
      <c r="AV1181" s="59">
        <f t="shared" si="247"/>
        <v>14900</v>
      </c>
      <c r="AW1181" s="59">
        <f t="shared" si="241"/>
        <v>14900</v>
      </c>
      <c r="AX1181" s="60">
        <f t="shared" si="245"/>
        <v>5.5287569573283957E-2</v>
      </c>
      <c r="AY1181" s="58"/>
    </row>
    <row r="1182" spans="1:51" ht="31.5" x14ac:dyDescent="0.25">
      <c r="A1182" s="45">
        <v>960</v>
      </c>
      <c r="B1182" s="46" t="s">
        <v>3451</v>
      </c>
      <c r="C1182" s="47" t="s">
        <v>3449</v>
      </c>
      <c r="D1182" s="47" t="s">
        <v>2547</v>
      </c>
      <c r="E1182" s="48" t="s">
        <v>3424</v>
      </c>
      <c r="F1182" s="49" t="s">
        <v>3425</v>
      </c>
      <c r="G1182" s="49" t="s">
        <v>3452</v>
      </c>
      <c r="H1182" s="50" t="s">
        <v>3425</v>
      </c>
      <c r="I1182" s="46" t="s">
        <v>499</v>
      </c>
      <c r="J1182" s="46">
        <v>225</v>
      </c>
      <c r="K1182" s="49">
        <v>225</v>
      </c>
      <c r="L1182" s="49" t="s">
        <v>3450</v>
      </c>
      <c r="M1182" s="51">
        <v>200000</v>
      </c>
      <c r="N1182" s="51">
        <f t="shared" si="238"/>
        <v>68000</v>
      </c>
      <c r="O1182" s="51">
        <v>68869.565217391297</v>
      </c>
      <c r="P1182" s="51">
        <v>268000</v>
      </c>
      <c r="Q1182" s="51">
        <f t="shared" si="239"/>
        <v>89530.434782608689</v>
      </c>
      <c r="R1182" s="52">
        <f t="shared" si="240"/>
        <v>289530.4347826087</v>
      </c>
      <c r="S1182" s="53">
        <v>289500</v>
      </c>
      <c r="T1182" s="54">
        <v>0</v>
      </c>
      <c r="U1182" s="55" t="s">
        <v>26</v>
      </c>
      <c r="V1182" s="55" t="s">
        <v>2524</v>
      </c>
      <c r="W1182" s="55" t="s">
        <v>1759</v>
      </c>
      <c r="X1182" s="56">
        <v>43320</v>
      </c>
      <c r="Y1182" s="57" t="s">
        <v>7684</v>
      </c>
      <c r="Z1182" s="57"/>
      <c r="AA1182" s="58"/>
      <c r="AB1182" s="58"/>
      <c r="AC1182" s="58"/>
      <c r="AD1182" s="58"/>
      <c r="AE1182" s="58"/>
      <c r="AF1182" s="58"/>
      <c r="AG1182" s="58"/>
      <c r="AH1182" s="58"/>
      <c r="AI1182" s="58"/>
      <c r="AJ1182" s="58">
        <v>308400</v>
      </c>
      <c r="AK1182" s="58"/>
      <c r="AL1182" s="58"/>
      <c r="AM1182" s="58"/>
      <c r="AN1182" s="58"/>
      <c r="AO1182" s="58"/>
      <c r="AP1182" s="58"/>
      <c r="AQ1182" s="58">
        <v>366000</v>
      </c>
      <c r="AR1182" s="59">
        <f t="shared" si="243"/>
        <v>2</v>
      </c>
      <c r="AS1182" s="59">
        <f t="shared" si="244"/>
        <v>674400</v>
      </c>
      <c r="AT1182" s="58">
        <f t="shared" si="248"/>
        <v>337200</v>
      </c>
      <c r="AU1182" s="58">
        <f t="shared" si="246"/>
        <v>308400</v>
      </c>
      <c r="AV1182" s="59">
        <f t="shared" si="247"/>
        <v>47700</v>
      </c>
      <c r="AW1182" s="59">
        <f t="shared" si="241"/>
        <v>18900</v>
      </c>
      <c r="AX1182" s="60">
        <f t="shared" si="245"/>
        <v>0.16476683937823844</v>
      </c>
      <c r="AY1182" s="58"/>
    </row>
    <row r="1183" spans="1:51" ht="31.5" x14ac:dyDescent="0.25">
      <c r="A1183" s="45">
        <v>961</v>
      </c>
      <c r="B1183" s="46" t="s">
        <v>3453</v>
      </c>
      <c r="C1183" s="47" t="s">
        <v>3449</v>
      </c>
      <c r="D1183" s="47" t="s">
        <v>496</v>
      </c>
      <c r="E1183" s="48" t="s">
        <v>3428</v>
      </c>
      <c r="F1183" s="49" t="s">
        <v>7598</v>
      </c>
      <c r="G1183" s="49" t="s">
        <v>3454</v>
      </c>
      <c r="H1183" s="50" t="s">
        <v>3430</v>
      </c>
      <c r="I1183" s="46" t="s">
        <v>497</v>
      </c>
      <c r="J1183" s="46">
        <v>225</v>
      </c>
      <c r="K1183" s="49">
        <v>225</v>
      </c>
      <c r="L1183" s="49" t="s">
        <v>3450</v>
      </c>
      <c r="M1183" s="51">
        <v>200000</v>
      </c>
      <c r="N1183" s="51">
        <f t="shared" si="238"/>
        <v>68000</v>
      </c>
      <c r="O1183" s="51">
        <v>68869.565217391297</v>
      </c>
      <c r="P1183" s="51">
        <v>268000</v>
      </c>
      <c r="Q1183" s="51">
        <f t="shared" si="239"/>
        <v>89530.434782608689</v>
      </c>
      <c r="R1183" s="52">
        <f t="shared" si="240"/>
        <v>289530.4347826087</v>
      </c>
      <c r="S1183" s="53">
        <v>289500</v>
      </c>
      <c r="T1183" s="54">
        <v>0</v>
      </c>
      <c r="U1183" s="55" t="s">
        <v>26</v>
      </c>
      <c r="V1183" s="55" t="s">
        <v>2524</v>
      </c>
      <c r="W1183" s="55" t="s">
        <v>27</v>
      </c>
      <c r="X1183" s="56">
        <v>43294</v>
      </c>
      <c r="Y1183" s="57" t="s">
        <v>7684</v>
      </c>
      <c r="Z1183" s="57"/>
      <c r="AA1183" s="58"/>
      <c r="AB1183" s="58"/>
      <c r="AC1183" s="58"/>
      <c r="AD1183" s="58"/>
      <c r="AE1183" s="58">
        <v>477100</v>
      </c>
      <c r="AF1183" s="58"/>
      <c r="AG1183" s="58"/>
      <c r="AH1183" s="58"/>
      <c r="AI1183" s="58"/>
      <c r="AJ1183" s="58">
        <v>308400</v>
      </c>
      <c r="AK1183" s="58"/>
      <c r="AL1183" s="58"/>
      <c r="AM1183" s="58"/>
      <c r="AN1183" s="58"/>
      <c r="AO1183" s="58"/>
      <c r="AP1183" s="58"/>
      <c r="AQ1183" s="58"/>
      <c r="AR1183" s="59">
        <f t="shared" si="243"/>
        <v>2</v>
      </c>
      <c r="AS1183" s="59">
        <f t="shared" si="244"/>
        <v>785500</v>
      </c>
      <c r="AT1183" s="58">
        <f t="shared" si="248"/>
        <v>392800</v>
      </c>
      <c r="AU1183" s="58">
        <f t="shared" si="246"/>
        <v>308400</v>
      </c>
      <c r="AV1183" s="59">
        <f t="shared" si="247"/>
        <v>103300</v>
      </c>
      <c r="AW1183" s="59">
        <f t="shared" si="241"/>
        <v>18900</v>
      </c>
      <c r="AX1183" s="60">
        <f t="shared" si="245"/>
        <v>0.35682210708117434</v>
      </c>
      <c r="AY1183" s="58"/>
    </row>
    <row r="1184" spans="1:51" ht="31.5" x14ac:dyDescent="0.25">
      <c r="A1184" s="45">
        <v>963</v>
      </c>
      <c r="B1184" s="46" t="s">
        <v>3457</v>
      </c>
      <c r="C1184" s="47" t="s">
        <v>3449</v>
      </c>
      <c r="D1184" s="47" t="s">
        <v>496</v>
      </c>
      <c r="E1184" s="48" t="s">
        <v>3436</v>
      </c>
      <c r="F1184" s="49" t="s">
        <v>3437</v>
      </c>
      <c r="G1184" s="49" t="s">
        <v>3458</v>
      </c>
      <c r="H1184" s="50" t="s">
        <v>3437</v>
      </c>
      <c r="I1184" s="46" t="s">
        <v>499</v>
      </c>
      <c r="J1184" s="46">
        <v>225</v>
      </c>
      <c r="K1184" s="49">
        <v>225</v>
      </c>
      <c r="L1184" s="49" t="s">
        <v>3450</v>
      </c>
      <c r="M1184" s="51">
        <v>200000</v>
      </c>
      <c r="N1184" s="51">
        <f t="shared" si="238"/>
        <v>68000</v>
      </c>
      <c r="O1184" s="51">
        <v>68869.565217391297</v>
      </c>
      <c r="P1184" s="51">
        <v>268000</v>
      </c>
      <c r="Q1184" s="51">
        <f t="shared" si="239"/>
        <v>89530.434782608689</v>
      </c>
      <c r="R1184" s="52">
        <f t="shared" si="240"/>
        <v>289530.4347826087</v>
      </c>
      <c r="S1184" s="53">
        <v>289500</v>
      </c>
      <c r="T1184" s="54">
        <v>0</v>
      </c>
      <c r="U1184" s="55" t="s">
        <v>476</v>
      </c>
      <c r="V1184" s="55" t="s">
        <v>2524</v>
      </c>
      <c r="W1184" s="55" t="s">
        <v>29</v>
      </c>
      <c r="X1184" s="56">
        <v>43294</v>
      </c>
      <c r="Y1184" s="57" t="s">
        <v>7684</v>
      </c>
      <c r="Z1184" s="57"/>
      <c r="AA1184" s="58"/>
      <c r="AB1184" s="58"/>
      <c r="AC1184" s="58"/>
      <c r="AD1184" s="58"/>
      <c r="AE1184" s="58"/>
      <c r="AF1184" s="58"/>
      <c r="AG1184" s="58"/>
      <c r="AH1184" s="58"/>
      <c r="AI1184" s="58"/>
      <c r="AJ1184" s="58">
        <v>308400</v>
      </c>
      <c r="AK1184" s="58"/>
      <c r="AL1184" s="58"/>
      <c r="AM1184" s="58"/>
      <c r="AN1184" s="58"/>
      <c r="AO1184" s="58"/>
      <c r="AP1184" s="58"/>
      <c r="AQ1184" s="58"/>
      <c r="AR1184" s="59">
        <f t="shared" si="243"/>
        <v>1</v>
      </c>
      <c r="AS1184" s="59">
        <f t="shared" si="244"/>
        <v>308400</v>
      </c>
      <c r="AT1184" s="58">
        <f t="shared" si="248"/>
        <v>308400</v>
      </c>
      <c r="AU1184" s="58">
        <f t="shared" si="246"/>
        <v>308400</v>
      </c>
      <c r="AV1184" s="59">
        <f t="shared" si="247"/>
        <v>18900</v>
      </c>
      <c r="AW1184" s="59">
        <f t="shared" si="241"/>
        <v>18900</v>
      </c>
      <c r="AX1184" s="60">
        <f t="shared" si="245"/>
        <v>6.528497409326417E-2</v>
      </c>
      <c r="AY1184" s="58"/>
    </row>
    <row r="1185" spans="1:51" ht="47.25" x14ac:dyDescent="0.25">
      <c r="A1185" s="45">
        <v>964</v>
      </c>
      <c r="B1185" s="46" t="s">
        <v>3459</v>
      </c>
      <c r="C1185" s="47" t="s">
        <v>3460</v>
      </c>
      <c r="D1185" s="47" t="s">
        <v>2547</v>
      </c>
      <c r="E1185" s="48" t="s">
        <v>3424</v>
      </c>
      <c r="F1185" s="49" t="s">
        <v>3425</v>
      </c>
      <c r="G1185" s="49" t="s">
        <v>3461</v>
      </c>
      <c r="H1185" s="50" t="s">
        <v>3425</v>
      </c>
      <c r="I1185" s="46" t="s">
        <v>499</v>
      </c>
      <c r="J1185" s="46">
        <v>226</v>
      </c>
      <c r="K1185" s="49">
        <v>226</v>
      </c>
      <c r="L1185" s="49" t="s">
        <v>3462</v>
      </c>
      <c r="M1185" s="51">
        <v>220000</v>
      </c>
      <c r="N1185" s="51">
        <f t="shared" si="238"/>
        <v>103000</v>
      </c>
      <c r="O1185" s="51">
        <v>103304.347826087</v>
      </c>
      <c r="P1185" s="51">
        <v>323000</v>
      </c>
      <c r="Q1185" s="51">
        <f t="shared" si="239"/>
        <v>134295.65217391311</v>
      </c>
      <c r="R1185" s="52">
        <f t="shared" si="240"/>
        <v>354295.65217391308</v>
      </c>
      <c r="S1185" s="53">
        <v>354200</v>
      </c>
      <c r="T1185" s="54" t="s">
        <v>3132</v>
      </c>
      <c r="U1185" s="55" t="s">
        <v>197</v>
      </c>
      <c r="V1185" s="55" t="s">
        <v>2524</v>
      </c>
      <c r="W1185" s="55"/>
      <c r="X1185" s="56"/>
      <c r="Y1185" s="57" t="s">
        <v>7684</v>
      </c>
      <c r="Z1185" s="57"/>
      <c r="AA1185" s="58"/>
      <c r="AB1185" s="58"/>
      <c r="AC1185" s="58"/>
      <c r="AD1185" s="58"/>
      <c r="AE1185" s="58"/>
      <c r="AF1185" s="58"/>
      <c r="AG1185" s="58"/>
      <c r="AH1185" s="58"/>
      <c r="AI1185" s="58"/>
      <c r="AJ1185" s="58">
        <v>366000</v>
      </c>
      <c r="AK1185" s="58"/>
      <c r="AL1185" s="58"/>
      <c r="AM1185" s="58"/>
      <c r="AN1185" s="58"/>
      <c r="AO1185" s="58"/>
      <c r="AP1185" s="58"/>
      <c r="AQ1185" s="58">
        <v>429000</v>
      </c>
      <c r="AR1185" s="59">
        <f t="shared" si="243"/>
        <v>2</v>
      </c>
      <c r="AS1185" s="59">
        <f t="shared" si="244"/>
        <v>795000</v>
      </c>
      <c r="AT1185" s="58">
        <f t="shared" si="248"/>
        <v>397500</v>
      </c>
      <c r="AU1185" s="58">
        <f t="shared" si="246"/>
        <v>366000</v>
      </c>
      <c r="AV1185" s="59">
        <f t="shared" si="247"/>
        <v>43300</v>
      </c>
      <c r="AW1185" s="59">
        <f t="shared" si="241"/>
        <v>11800</v>
      </c>
      <c r="AX1185" s="60">
        <f t="shared" si="245"/>
        <v>0.12224731789949184</v>
      </c>
      <c r="AY1185" s="58"/>
    </row>
    <row r="1186" spans="1:51" ht="31.5" x14ac:dyDescent="0.25">
      <c r="A1186" s="45">
        <v>965</v>
      </c>
      <c r="B1186" s="46" t="s">
        <v>3463</v>
      </c>
      <c r="C1186" s="47" t="s">
        <v>3460</v>
      </c>
      <c r="D1186" s="47" t="s">
        <v>496</v>
      </c>
      <c r="E1186" s="48" t="s">
        <v>3445</v>
      </c>
      <c r="F1186" s="49" t="s">
        <v>7600</v>
      </c>
      <c r="G1186" s="49" t="s">
        <v>3456</v>
      </c>
      <c r="H1186" s="50" t="s">
        <v>3434</v>
      </c>
      <c r="I1186" s="46" t="s">
        <v>439</v>
      </c>
      <c r="J1186" s="46">
        <v>226</v>
      </c>
      <c r="K1186" s="49">
        <v>226</v>
      </c>
      <c r="L1186" s="49" t="s">
        <v>3462</v>
      </c>
      <c r="M1186" s="51">
        <v>220000</v>
      </c>
      <c r="N1186" s="51">
        <f t="shared" si="238"/>
        <v>103000</v>
      </c>
      <c r="O1186" s="51">
        <v>103304.347826087</v>
      </c>
      <c r="P1186" s="51">
        <v>323000</v>
      </c>
      <c r="Q1186" s="51">
        <f t="shared" si="239"/>
        <v>134295.65217391311</v>
      </c>
      <c r="R1186" s="52">
        <f t="shared" si="240"/>
        <v>354295.65217391308</v>
      </c>
      <c r="S1186" s="53">
        <v>354200</v>
      </c>
      <c r="T1186" s="54">
        <v>0</v>
      </c>
      <c r="U1186" s="55" t="s">
        <v>198</v>
      </c>
      <c r="V1186" s="55" t="s">
        <v>2524</v>
      </c>
      <c r="W1186" s="55" t="s">
        <v>196</v>
      </c>
      <c r="X1186" s="56">
        <v>43294</v>
      </c>
      <c r="Y1186" s="57" t="s">
        <v>7684</v>
      </c>
      <c r="Z1186" s="57"/>
      <c r="AA1186" s="58"/>
      <c r="AB1186" s="58"/>
      <c r="AC1186" s="58"/>
      <c r="AD1186" s="58"/>
      <c r="AE1186" s="58"/>
      <c r="AF1186" s="58"/>
      <c r="AG1186" s="58"/>
      <c r="AH1186" s="58"/>
      <c r="AI1186" s="58"/>
      <c r="AJ1186" s="58">
        <v>366000</v>
      </c>
      <c r="AK1186" s="58"/>
      <c r="AL1186" s="58"/>
      <c r="AM1186" s="58"/>
      <c r="AN1186" s="58"/>
      <c r="AO1186" s="58"/>
      <c r="AP1186" s="58"/>
      <c r="AQ1186" s="58"/>
      <c r="AR1186" s="59">
        <f t="shared" si="243"/>
        <v>1</v>
      </c>
      <c r="AS1186" s="59">
        <f t="shared" si="244"/>
        <v>366000</v>
      </c>
      <c r="AT1186" s="58">
        <f t="shared" si="248"/>
        <v>366000</v>
      </c>
      <c r="AU1186" s="58">
        <f t="shared" si="246"/>
        <v>366000</v>
      </c>
      <c r="AV1186" s="59">
        <f t="shared" si="247"/>
        <v>11800</v>
      </c>
      <c r="AW1186" s="59">
        <f t="shared" si="241"/>
        <v>11800</v>
      </c>
      <c r="AX1186" s="60">
        <f t="shared" si="245"/>
        <v>3.3314511575381234E-2</v>
      </c>
      <c r="AY1186" s="58"/>
    </row>
    <row r="1187" spans="1:51" ht="31.5" x14ac:dyDescent="0.25">
      <c r="A1187" s="45">
        <v>967</v>
      </c>
      <c r="B1187" s="46" t="s">
        <v>3465</v>
      </c>
      <c r="C1187" s="47" t="s">
        <v>3460</v>
      </c>
      <c r="D1187" s="47" t="s">
        <v>496</v>
      </c>
      <c r="E1187" s="48" t="s">
        <v>3436</v>
      </c>
      <c r="F1187" s="49" t="s">
        <v>3437</v>
      </c>
      <c r="G1187" s="49" t="s">
        <v>3466</v>
      </c>
      <c r="H1187" s="50" t="s">
        <v>3437</v>
      </c>
      <c r="I1187" s="46" t="s">
        <v>499</v>
      </c>
      <c r="J1187" s="46">
        <v>226</v>
      </c>
      <c r="K1187" s="49">
        <v>226</v>
      </c>
      <c r="L1187" s="49" t="s">
        <v>3462</v>
      </c>
      <c r="M1187" s="51">
        <v>220000</v>
      </c>
      <c r="N1187" s="51">
        <f t="shared" si="238"/>
        <v>103000</v>
      </c>
      <c r="O1187" s="51">
        <v>103304.347826087</v>
      </c>
      <c r="P1187" s="51">
        <v>323000</v>
      </c>
      <c r="Q1187" s="51">
        <f t="shared" si="239"/>
        <v>134295.65217391311</v>
      </c>
      <c r="R1187" s="52">
        <f t="shared" si="240"/>
        <v>354295.65217391308</v>
      </c>
      <c r="S1187" s="53">
        <v>354200</v>
      </c>
      <c r="T1187" s="54">
        <v>0</v>
      </c>
      <c r="U1187" s="55" t="s">
        <v>26</v>
      </c>
      <c r="V1187" s="55" t="s">
        <v>2524</v>
      </c>
      <c r="W1187" s="55" t="s">
        <v>27</v>
      </c>
      <c r="X1187" s="56">
        <v>43294</v>
      </c>
      <c r="Y1187" s="57" t="s">
        <v>7684</v>
      </c>
      <c r="Z1187" s="57"/>
      <c r="AA1187" s="58"/>
      <c r="AB1187" s="58"/>
      <c r="AC1187" s="58"/>
      <c r="AD1187" s="58"/>
      <c r="AE1187" s="58"/>
      <c r="AF1187" s="58"/>
      <c r="AG1187" s="58"/>
      <c r="AH1187" s="58"/>
      <c r="AI1187" s="58"/>
      <c r="AJ1187" s="58">
        <v>366000</v>
      </c>
      <c r="AK1187" s="58"/>
      <c r="AL1187" s="58"/>
      <c r="AM1187" s="58"/>
      <c r="AN1187" s="58"/>
      <c r="AO1187" s="58"/>
      <c r="AP1187" s="58"/>
      <c r="AQ1187" s="58"/>
      <c r="AR1187" s="59">
        <f t="shared" si="243"/>
        <v>1</v>
      </c>
      <c r="AS1187" s="59">
        <f t="shared" si="244"/>
        <v>366000</v>
      </c>
      <c r="AT1187" s="58">
        <f t="shared" si="248"/>
        <v>366000</v>
      </c>
      <c r="AU1187" s="58">
        <f t="shared" si="246"/>
        <v>366000</v>
      </c>
      <c r="AV1187" s="59">
        <f t="shared" si="247"/>
        <v>11800</v>
      </c>
      <c r="AW1187" s="59">
        <f t="shared" si="241"/>
        <v>11800</v>
      </c>
      <c r="AX1187" s="60">
        <f t="shared" si="245"/>
        <v>3.3314511575381234E-2</v>
      </c>
      <c r="AY1187" s="58"/>
    </row>
    <row r="1188" spans="1:51" x14ac:dyDescent="0.25">
      <c r="A1188" s="45">
        <v>968</v>
      </c>
      <c r="B1188" s="46" t="s">
        <v>3472</v>
      </c>
      <c r="C1188" s="47" t="s">
        <v>3470</v>
      </c>
      <c r="D1188" s="47" t="s">
        <v>496</v>
      </c>
      <c r="E1188" s="48" t="s">
        <v>3473</v>
      </c>
      <c r="F1188" s="49" t="s">
        <v>3474</v>
      </c>
      <c r="G1188" s="49" t="s">
        <v>3474</v>
      </c>
      <c r="H1188" s="50" t="s">
        <v>3474</v>
      </c>
      <c r="I1188" s="46" t="s">
        <v>497</v>
      </c>
      <c r="J1188" s="46">
        <v>240</v>
      </c>
      <c r="K1188" s="49">
        <v>240</v>
      </c>
      <c r="L1188" s="49" t="s">
        <v>3471</v>
      </c>
      <c r="M1188" s="51">
        <v>39200</v>
      </c>
      <c r="N1188" s="51">
        <f t="shared" si="238"/>
        <v>7500</v>
      </c>
      <c r="O1188" s="51">
        <v>7513.04347826087</v>
      </c>
      <c r="P1188" s="51">
        <v>46700</v>
      </c>
      <c r="Q1188" s="51">
        <f t="shared" si="239"/>
        <v>9766.9565217391319</v>
      </c>
      <c r="R1188" s="52">
        <f t="shared" si="240"/>
        <v>48966.956521739135</v>
      </c>
      <c r="S1188" s="53">
        <v>48900</v>
      </c>
      <c r="T1188" s="54">
        <v>0</v>
      </c>
      <c r="U1188" s="55" t="s">
        <v>22</v>
      </c>
      <c r="V1188" s="55" t="s">
        <v>2524</v>
      </c>
      <c r="W1188" s="55"/>
      <c r="X1188" s="56"/>
      <c r="Y1188" s="57" t="s">
        <v>7684</v>
      </c>
      <c r="Z1188" s="57"/>
      <c r="AA1188" s="58"/>
      <c r="AB1188" s="58"/>
      <c r="AC1188" s="58"/>
      <c r="AD1188" s="58"/>
      <c r="AE1188" s="58"/>
      <c r="AF1188" s="58"/>
      <c r="AG1188" s="58"/>
      <c r="AH1188" s="58"/>
      <c r="AI1188" s="58"/>
      <c r="AJ1188" s="58">
        <v>54480</v>
      </c>
      <c r="AK1188" s="58"/>
      <c r="AL1188" s="58"/>
      <c r="AM1188" s="58"/>
      <c r="AN1188" s="58"/>
      <c r="AO1188" s="58"/>
      <c r="AP1188" s="58"/>
      <c r="AQ1188" s="58"/>
      <c r="AR1188" s="59">
        <f t="shared" si="243"/>
        <v>1</v>
      </c>
      <c r="AS1188" s="59">
        <f t="shared" si="244"/>
        <v>54480</v>
      </c>
      <c r="AT1188" s="58">
        <f t="shared" si="248"/>
        <v>54500</v>
      </c>
      <c r="AU1188" s="58">
        <f t="shared" si="246"/>
        <v>54480</v>
      </c>
      <c r="AV1188" s="59">
        <f t="shared" si="247"/>
        <v>5600</v>
      </c>
      <c r="AW1188" s="59">
        <f t="shared" si="241"/>
        <v>5580</v>
      </c>
      <c r="AX1188" s="60">
        <f t="shared" si="245"/>
        <v>0.11451942740286292</v>
      </c>
      <c r="AY1188" s="58"/>
    </row>
    <row r="1189" spans="1:51" x14ac:dyDescent="0.25">
      <c r="A1189" s="45">
        <v>971</v>
      </c>
      <c r="B1189" s="46" t="s">
        <v>3485</v>
      </c>
      <c r="C1189" s="47" t="s">
        <v>3478</v>
      </c>
      <c r="D1189" s="47" t="s">
        <v>475</v>
      </c>
      <c r="E1189" s="48" t="s">
        <v>3486</v>
      </c>
      <c r="F1189" s="49" t="s">
        <v>3487</v>
      </c>
      <c r="G1189" s="49" t="s">
        <v>3487</v>
      </c>
      <c r="H1189" s="50" t="s">
        <v>3487</v>
      </c>
      <c r="I1189" s="46" t="s">
        <v>439</v>
      </c>
      <c r="J1189" s="46">
        <v>286</v>
      </c>
      <c r="K1189" s="49">
        <v>286</v>
      </c>
      <c r="L1189" s="49" t="s">
        <v>3481</v>
      </c>
      <c r="M1189" s="51">
        <v>25200</v>
      </c>
      <c r="N1189" s="51">
        <f t="shared" si="238"/>
        <v>5900</v>
      </c>
      <c r="O1189" s="51">
        <v>5947.8260869565202</v>
      </c>
      <c r="P1189" s="51">
        <v>31100</v>
      </c>
      <c r="Q1189" s="51">
        <f t="shared" si="239"/>
        <v>7732.1739130434762</v>
      </c>
      <c r="R1189" s="52">
        <f t="shared" si="240"/>
        <v>32932.173913043473</v>
      </c>
      <c r="S1189" s="53">
        <v>32900</v>
      </c>
      <c r="T1189" s="54">
        <v>0</v>
      </c>
      <c r="U1189" s="55" t="s">
        <v>198</v>
      </c>
      <c r="V1189" s="55" t="s">
        <v>2524</v>
      </c>
      <c r="W1189" s="55" t="s">
        <v>196</v>
      </c>
      <c r="X1189" s="56">
        <v>43294</v>
      </c>
      <c r="Y1189" s="57" t="s">
        <v>7684</v>
      </c>
      <c r="Z1189" s="57"/>
      <c r="AA1189" s="58"/>
      <c r="AB1189" s="58"/>
      <c r="AC1189" s="58"/>
      <c r="AD1189" s="58"/>
      <c r="AE1189" s="58"/>
      <c r="AF1189" s="58"/>
      <c r="AG1189" s="58"/>
      <c r="AH1189" s="58"/>
      <c r="AI1189" s="58"/>
      <c r="AJ1189" s="58"/>
      <c r="AK1189" s="58"/>
      <c r="AL1189" s="58"/>
      <c r="AM1189" s="58"/>
      <c r="AN1189" s="58"/>
      <c r="AO1189" s="58"/>
      <c r="AP1189" s="58"/>
      <c r="AQ1189" s="58"/>
      <c r="AR1189" s="59">
        <f t="shared" si="243"/>
        <v>0</v>
      </c>
      <c r="AS1189" s="59">
        <f t="shared" si="244"/>
        <v>0</v>
      </c>
      <c r="AT1189" s="58"/>
      <c r="AU1189" s="58">
        <f t="shared" si="246"/>
        <v>0</v>
      </c>
      <c r="AV1189" s="59">
        <f t="shared" si="247"/>
        <v>-32900</v>
      </c>
      <c r="AW1189" s="59">
        <f t="shared" si="241"/>
        <v>-32900</v>
      </c>
      <c r="AX1189" s="60">
        <f t="shared" si="245"/>
        <v>-1</v>
      </c>
      <c r="AY1189" s="58"/>
    </row>
    <row r="1190" spans="1:51" ht="31.5" x14ac:dyDescent="0.25">
      <c r="A1190" s="45">
        <v>975</v>
      </c>
      <c r="B1190" s="46" t="s">
        <v>3503</v>
      </c>
      <c r="C1190" s="47" t="s">
        <v>3504</v>
      </c>
      <c r="D1190" s="47" t="s">
        <v>2618</v>
      </c>
      <c r="E1190" s="48" t="s">
        <v>3505</v>
      </c>
      <c r="F1190" s="49" t="s">
        <v>3506</v>
      </c>
      <c r="G1190" s="49" t="s">
        <v>3506</v>
      </c>
      <c r="H1190" s="50" t="s">
        <v>3506</v>
      </c>
      <c r="I1190" s="46" t="s">
        <v>497</v>
      </c>
      <c r="J1190" s="46">
        <v>364</v>
      </c>
      <c r="K1190" s="49">
        <v>364</v>
      </c>
      <c r="L1190" s="49" t="s">
        <v>3506</v>
      </c>
      <c r="M1190" s="51">
        <v>200000</v>
      </c>
      <c r="N1190" s="51">
        <f t="shared" si="238"/>
        <v>71000</v>
      </c>
      <c r="O1190" s="51">
        <v>71060.869565217406</v>
      </c>
      <c r="P1190" s="51">
        <v>271000</v>
      </c>
      <c r="Q1190" s="51">
        <f t="shared" si="239"/>
        <v>92379.130434782637</v>
      </c>
      <c r="R1190" s="52">
        <f t="shared" si="240"/>
        <v>292379.13043478265</v>
      </c>
      <c r="S1190" s="53">
        <v>292300</v>
      </c>
      <c r="T1190" s="54">
        <v>0</v>
      </c>
      <c r="U1190" s="55" t="s">
        <v>441</v>
      </c>
      <c r="V1190" s="55" t="s">
        <v>2524</v>
      </c>
      <c r="W1190" s="55" t="s">
        <v>173</v>
      </c>
      <c r="X1190" s="56">
        <v>43294</v>
      </c>
      <c r="Y1190" s="57" t="s">
        <v>7684</v>
      </c>
      <c r="Z1190" s="57"/>
      <c r="AA1190" s="58"/>
      <c r="AB1190" s="58"/>
      <c r="AC1190" s="58"/>
      <c r="AD1190" s="58"/>
      <c r="AE1190" s="58"/>
      <c r="AF1190" s="58"/>
      <c r="AG1190" s="58"/>
      <c r="AH1190" s="58">
        <v>419000</v>
      </c>
      <c r="AI1190" s="58"/>
      <c r="AJ1190" s="58"/>
      <c r="AK1190" s="58"/>
      <c r="AL1190" s="58"/>
      <c r="AM1190" s="58"/>
      <c r="AN1190" s="58"/>
      <c r="AO1190" s="58"/>
      <c r="AP1190" s="58"/>
      <c r="AQ1190" s="58">
        <v>352000</v>
      </c>
      <c r="AR1190" s="59">
        <f t="shared" si="243"/>
        <v>2</v>
      </c>
      <c r="AS1190" s="59">
        <f t="shared" si="244"/>
        <v>771000</v>
      </c>
      <c r="AT1190" s="58">
        <f>ROUND(AS1190/AR1190,-2)</f>
        <v>385500</v>
      </c>
      <c r="AU1190" s="58">
        <f t="shared" si="246"/>
        <v>352000</v>
      </c>
      <c r="AV1190" s="59">
        <f t="shared" si="247"/>
        <v>93200</v>
      </c>
      <c r="AW1190" s="59">
        <f t="shared" si="241"/>
        <v>59700</v>
      </c>
      <c r="AX1190" s="60">
        <f t="shared" si="245"/>
        <v>0.31885049606568594</v>
      </c>
      <c r="AY1190" s="58"/>
    </row>
    <row r="1191" spans="1:51" ht="31.5" x14ac:dyDescent="0.25">
      <c r="A1191" s="45">
        <v>976</v>
      </c>
      <c r="B1191" s="46" t="s">
        <v>3510</v>
      </c>
      <c r="C1191" s="47" t="s">
        <v>3507</v>
      </c>
      <c r="D1191" s="47" t="s">
        <v>2678</v>
      </c>
      <c r="E1191" s="48" t="s">
        <v>3511</v>
      </c>
      <c r="F1191" s="49" t="s">
        <v>3512</v>
      </c>
      <c r="G1191" s="49" t="s">
        <v>3513</v>
      </c>
      <c r="H1191" s="50" t="s">
        <v>3512</v>
      </c>
      <c r="I1191" s="46" t="s">
        <v>25</v>
      </c>
      <c r="J1191" s="46">
        <v>366</v>
      </c>
      <c r="K1191" s="49">
        <v>366</v>
      </c>
      <c r="L1191" s="49" t="s">
        <v>3508</v>
      </c>
      <c r="M1191" s="51">
        <v>3473000</v>
      </c>
      <c r="N1191" s="51">
        <f t="shared" si="238"/>
        <v>837000</v>
      </c>
      <c r="O1191" s="51">
        <v>837391.30434782605</v>
      </c>
      <c r="P1191" s="51">
        <v>4310000</v>
      </c>
      <c r="Q1191" s="51">
        <f t="shared" si="239"/>
        <v>1088608.6956521738</v>
      </c>
      <c r="R1191" s="52">
        <f t="shared" si="240"/>
        <v>4561608.6956521738</v>
      </c>
      <c r="S1191" s="53">
        <v>4561600</v>
      </c>
      <c r="T1191" s="54">
        <v>0</v>
      </c>
      <c r="U1191" s="55" t="s">
        <v>26</v>
      </c>
      <c r="V1191" s="55" t="s">
        <v>2524</v>
      </c>
      <c r="W1191" s="55" t="s">
        <v>27</v>
      </c>
      <c r="X1191" s="56">
        <v>43294</v>
      </c>
      <c r="Y1191" s="57" t="s">
        <v>7684</v>
      </c>
      <c r="Z1191" s="57"/>
      <c r="AA1191" s="58"/>
      <c r="AB1191" s="58"/>
      <c r="AC1191" s="58"/>
      <c r="AD1191" s="58"/>
      <c r="AE1191" s="58"/>
      <c r="AF1191" s="58"/>
      <c r="AG1191" s="58"/>
      <c r="AH1191" s="58"/>
      <c r="AI1191" s="58"/>
      <c r="AJ1191" s="58"/>
      <c r="AK1191" s="58"/>
      <c r="AL1191" s="58"/>
      <c r="AM1191" s="58"/>
      <c r="AN1191" s="58"/>
      <c r="AO1191" s="58"/>
      <c r="AP1191" s="58"/>
      <c r="AQ1191" s="58"/>
      <c r="AR1191" s="59">
        <f t="shared" si="243"/>
        <v>0</v>
      </c>
      <c r="AS1191" s="59">
        <f t="shared" si="244"/>
        <v>0</v>
      </c>
      <c r="AT1191" s="58"/>
      <c r="AU1191" s="58">
        <f t="shared" si="246"/>
        <v>0</v>
      </c>
      <c r="AV1191" s="59">
        <f t="shared" si="247"/>
        <v>-4561600</v>
      </c>
      <c r="AW1191" s="59">
        <f t="shared" si="241"/>
        <v>-4561600</v>
      </c>
      <c r="AX1191" s="60">
        <f t="shared" si="245"/>
        <v>-1</v>
      </c>
      <c r="AY1191" s="58"/>
    </row>
    <row r="1192" spans="1:51" ht="31.5" x14ac:dyDescent="0.25">
      <c r="A1192" s="45">
        <v>977</v>
      </c>
      <c r="B1192" s="46" t="s">
        <v>3514</v>
      </c>
      <c r="C1192" s="47" t="s">
        <v>3507</v>
      </c>
      <c r="D1192" s="47" t="s">
        <v>2678</v>
      </c>
      <c r="E1192" s="48" t="s">
        <v>3515</v>
      </c>
      <c r="F1192" s="49" t="s">
        <v>3516</v>
      </c>
      <c r="G1192" s="49" t="s">
        <v>3517</v>
      </c>
      <c r="H1192" s="50" t="s">
        <v>3516</v>
      </c>
      <c r="I1192" s="46" t="s">
        <v>25</v>
      </c>
      <c r="J1192" s="46">
        <v>366</v>
      </c>
      <c r="K1192" s="49">
        <v>366</v>
      </c>
      <c r="L1192" s="49" t="s">
        <v>3508</v>
      </c>
      <c r="M1192" s="51">
        <v>3473000</v>
      </c>
      <c r="N1192" s="51">
        <f t="shared" ref="N1192:N1255" si="249">P1192-M1192</f>
        <v>837000</v>
      </c>
      <c r="O1192" s="51">
        <v>837391.30434782605</v>
      </c>
      <c r="P1192" s="51">
        <v>4310000</v>
      </c>
      <c r="Q1192" s="51">
        <f t="shared" ref="Q1192:Q1255" si="250">+O1192/1800000*2340000</f>
        <v>1088608.6956521738</v>
      </c>
      <c r="R1192" s="52">
        <f t="shared" ref="R1192:R1255" si="251">+M1192+Q1192</f>
        <v>4561608.6956521738</v>
      </c>
      <c r="S1192" s="53">
        <v>4561600</v>
      </c>
      <c r="T1192" s="54">
        <v>0</v>
      </c>
      <c r="U1192" s="55" t="s">
        <v>476</v>
      </c>
      <c r="V1192" s="55" t="s">
        <v>2524</v>
      </c>
      <c r="W1192" s="55" t="s">
        <v>29</v>
      </c>
      <c r="X1192" s="56">
        <v>43294</v>
      </c>
      <c r="Y1192" s="57" t="s">
        <v>7684</v>
      </c>
      <c r="Z1192" s="57"/>
      <c r="AA1192" s="58"/>
      <c r="AB1192" s="58"/>
      <c r="AC1192" s="58"/>
      <c r="AD1192" s="58"/>
      <c r="AE1192" s="58"/>
      <c r="AF1192" s="58"/>
      <c r="AG1192" s="58"/>
      <c r="AH1192" s="58"/>
      <c r="AI1192" s="58"/>
      <c r="AJ1192" s="58"/>
      <c r="AK1192" s="58"/>
      <c r="AL1192" s="58"/>
      <c r="AM1192" s="58"/>
      <c r="AN1192" s="58"/>
      <c r="AO1192" s="58"/>
      <c r="AP1192" s="58"/>
      <c r="AQ1192" s="58"/>
      <c r="AR1192" s="59">
        <f t="shared" si="243"/>
        <v>0</v>
      </c>
      <c r="AS1192" s="59">
        <f t="shared" si="244"/>
        <v>0</v>
      </c>
      <c r="AT1192" s="58"/>
      <c r="AU1192" s="58">
        <f t="shared" si="246"/>
        <v>0</v>
      </c>
      <c r="AV1192" s="59">
        <f t="shared" si="247"/>
        <v>-4561600</v>
      </c>
      <c r="AW1192" s="59">
        <f t="shared" ref="AW1192:AW1255" si="252">AU1192-S1192</f>
        <v>-4561600</v>
      </c>
      <c r="AX1192" s="60">
        <f t="shared" si="245"/>
        <v>-1</v>
      </c>
      <c r="AY1192" s="58"/>
    </row>
    <row r="1193" spans="1:51" x14ac:dyDescent="0.25">
      <c r="A1193" s="45">
        <v>981</v>
      </c>
      <c r="B1193" s="46" t="s">
        <v>3533</v>
      </c>
      <c r="C1193" s="47" t="s">
        <v>3530</v>
      </c>
      <c r="D1193" s="47" t="s">
        <v>1383</v>
      </c>
      <c r="E1193" s="48" t="s">
        <v>3534</v>
      </c>
      <c r="F1193" s="49" t="s">
        <v>3535</v>
      </c>
      <c r="G1193" s="49" t="s">
        <v>3535</v>
      </c>
      <c r="H1193" s="50" t="s">
        <v>3535</v>
      </c>
      <c r="I1193" s="46" t="s">
        <v>25</v>
      </c>
      <c r="J1193" s="46">
        <v>417</v>
      </c>
      <c r="K1193" s="49">
        <v>417</v>
      </c>
      <c r="L1193" s="49" t="s">
        <v>3531</v>
      </c>
      <c r="M1193" s="51">
        <v>6991000</v>
      </c>
      <c r="N1193" s="51">
        <f t="shared" si="249"/>
        <v>1994000</v>
      </c>
      <c r="O1193" s="51">
        <v>1994086.95652174</v>
      </c>
      <c r="P1193" s="51">
        <v>8985000</v>
      </c>
      <c r="Q1193" s="51">
        <f t="shared" si="250"/>
        <v>2592313.0434782617</v>
      </c>
      <c r="R1193" s="52">
        <f t="shared" si="251"/>
        <v>9583313.0434782617</v>
      </c>
      <c r="S1193" s="53">
        <v>9583300</v>
      </c>
      <c r="T1193" s="54">
        <v>0</v>
      </c>
      <c r="U1193" s="55" t="s">
        <v>441</v>
      </c>
      <c r="V1193" s="55" t="s">
        <v>2524</v>
      </c>
      <c r="W1193" s="55" t="s">
        <v>173</v>
      </c>
      <c r="X1193" s="56">
        <v>43294</v>
      </c>
      <c r="Y1193" s="57" t="s">
        <v>7684</v>
      </c>
      <c r="Z1193" s="57"/>
      <c r="AA1193" s="58"/>
      <c r="AB1193" s="58"/>
      <c r="AC1193" s="58"/>
      <c r="AD1193" s="58"/>
      <c r="AE1193" s="58"/>
      <c r="AF1193" s="58"/>
      <c r="AG1193" s="58"/>
      <c r="AH1193" s="58"/>
      <c r="AI1193" s="58"/>
      <c r="AJ1193" s="58"/>
      <c r="AK1193" s="58"/>
      <c r="AL1193" s="58"/>
      <c r="AM1193" s="58"/>
      <c r="AN1193" s="58"/>
      <c r="AO1193" s="58"/>
      <c r="AP1193" s="58"/>
      <c r="AQ1193" s="58">
        <v>12398000</v>
      </c>
      <c r="AR1193" s="59">
        <f t="shared" si="243"/>
        <v>1</v>
      </c>
      <c r="AS1193" s="59">
        <f t="shared" si="244"/>
        <v>12398000</v>
      </c>
      <c r="AT1193" s="58">
        <f>ROUND(AS1193/AR1193,-2)</f>
        <v>12398000</v>
      </c>
      <c r="AU1193" s="58">
        <f t="shared" si="246"/>
        <v>12398000</v>
      </c>
      <c r="AV1193" s="59">
        <f t="shared" si="247"/>
        <v>2814700</v>
      </c>
      <c r="AW1193" s="59">
        <f t="shared" si="252"/>
        <v>2814700</v>
      </c>
      <c r="AX1193" s="60">
        <f t="shared" si="245"/>
        <v>0.29370884768294836</v>
      </c>
      <c r="AY1193" s="58"/>
    </row>
    <row r="1194" spans="1:51" ht="31.5" x14ac:dyDescent="0.25">
      <c r="A1194" s="45">
        <v>982</v>
      </c>
      <c r="B1194" s="46" t="s">
        <v>3536</v>
      </c>
      <c r="C1194" s="47" t="s">
        <v>3530</v>
      </c>
      <c r="D1194" s="47" t="s">
        <v>1383</v>
      </c>
      <c r="E1194" s="48" t="s">
        <v>3537</v>
      </c>
      <c r="F1194" s="49" t="s">
        <v>3538</v>
      </c>
      <c r="G1194" s="49" t="s">
        <v>3538</v>
      </c>
      <c r="H1194" s="50" t="s">
        <v>3539</v>
      </c>
      <c r="I1194" s="46" t="s">
        <v>25</v>
      </c>
      <c r="J1194" s="46">
        <v>417</v>
      </c>
      <c r="K1194" s="49">
        <v>417</v>
      </c>
      <c r="L1194" s="49" t="s">
        <v>3531</v>
      </c>
      <c r="M1194" s="51">
        <v>6991000</v>
      </c>
      <c r="N1194" s="51">
        <f t="shared" si="249"/>
        <v>1994000</v>
      </c>
      <c r="O1194" s="51">
        <v>1994086.95652174</v>
      </c>
      <c r="P1194" s="51">
        <v>8985000</v>
      </c>
      <c r="Q1194" s="51">
        <f t="shared" si="250"/>
        <v>2592313.0434782617</v>
      </c>
      <c r="R1194" s="52">
        <f t="shared" si="251"/>
        <v>9583313.0434782617</v>
      </c>
      <c r="S1194" s="53">
        <v>9583300</v>
      </c>
      <c r="T1194" s="54">
        <v>0</v>
      </c>
      <c r="U1194" s="55" t="s">
        <v>26</v>
      </c>
      <c r="V1194" s="55" t="s">
        <v>2524</v>
      </c>
      <c r="W1194" s="55" t="s">
        <v>27</v>
      </c>
      <c r="X1194" s="56">
        <v>43294</v>
      </c>
      <c r="Y1194" s="57" t="s">
        <v>7684</v>
      </c>
      <c r="Z1194" s="57"/>
      <c r="AA1194" s="58"/>
      <c r="AB1194" s="58"/>
      <c r="AC1194" s="58"/>
      <c r="AD1194" s="58"/>
      <c r="AE1194" s="58"/>
      <c r="AF1194" s="58"/>
      <c r="AG1194" s="58"/>
      <c r="AH1194" s="58"/>
      <c r="AI1194" s="58"/>
      <c r="AJ1194" s="58"/>
      <c r="AK1194" s="58"/>
      <c r="AL1194" s="58"/>
      <c r="AM1194" s="58"/>
      <c r="AN1194" s="58"/>
      <c r="AO1194" s="58"/>
      <c r="AP1194" s="58"/>
      <c r="AQ1194" s="58">
        <v>12398000</v>
      </c>
      <c r="AR1194" s="59">
        <f t="shared" si="243"/>
        <v>1</v>
      </c>
      <c r="AS1194" s="59">
        <f t="shared" si="244"/>
        <v>12398000</v>
      </c>
      <c r="AT1194" s="58">
        <f>ROUND(AS1194/AR1194,-2)</f>
        <v>12398000</v>
      </c>
      <c r="AU1194" s="58">
        <f t="shared" si="246"/>
        <v>12398000</v>
      </c>
      <c r="AV1194" s="59">
        <f t="shared" si="247"/>
        <v>2814700</v>
      </c>
      <c r="AW1194" s="59">
        <f t="shared" si="252"/>
        <v>2814700</v>
      </c>
      <c r="AX1194" s="60">
        <f t="shared" si="245"/>
        <v>0.29370884768294836</v>
      </c>
      <c r="AY1194" s="58"/>
    </row>
    <row r="1195" spans="1:51" ht="31.5" x14ac:dyDescent="0.25">
      <c r="A1195" s="45">
        <v>986</v>
      </c>
      <c r="B1195" s="46" t="s">
        <v>49</v>
      </c>
      <c r="C1195" s="47" t="s">
        <v>32</v>
      </c>
      <c r="D1195" s="47" t="s">
        <v>2020</v>
      </c>
      <c r="E1195" s="48" t="s">
        <v>50</v>
      </c>
      <c r="F1195" s="49" t="s">
        <v>51</v>
      </c>
      <c r="G1195" s="49" t="s">
        <v>51</v>
      </c>
      <c r="H1195" s="50" t="s">
        <v>51</v>
      </c>
      <c r="I1195" s="46" t="s">
        <v>25</v>
      </c>
      <c r="J1195" s="46">
        <v>425</v>
      </c>
      <c r="K1195" s="49">
        <v>425</v>
      </c>
      <c r="L1195" s="49" t="s">
        <v>33</v>
      </c>
      <c r="M1195" s="51">
        <v>3407000</v>
      </c>
      <c r="N1195" s="51">
        <f t="shared" si="249"/>
        <v>997000</v>
      </c>
      <c r="O1195" s="51">
        <v>997043.47826086998</v>
      </c>
      <c r="P1195" s="51">
        <v>4404000</v>
      </c>
      <c r="Q1195" s="51">
        <f t="shared" si="250"/>
        <v>1296156.5217391308</v>
      </c>
      <c r="R1195" s="52">
        <f t="shared" si="251"/>
        <v>4703156.5217391308</v>
      </c>
      <c r="S1195" s="53">
        <v>4703100</v>
      </c>
      <c r="T1195" s="54">
        <v>0</v>
      </c>
      <c r="U1195" s="55" t="s">
        <v>441</v>
      </c>
      <c r="V1195" s="55" t="s">
        <v>2524</v>
      </c>
      <c r="W1195" s="55" t="s">
        <v>173</v>
      </c>
      <c r="X1195" s="56">
        <v>43294</v>
      </c>
      <c r="Y1195" s="57" t="s">
        <v>7684</v>
      </c>
      <c r="Z1195" s="57"/>
      <c r="AA1195" s="58"/>
      <c r="AB1195" s="58"/>
      <c r="AC1195" s="58"/>
      <c r="AD1195" s="58"/>
      <c r="AE1195" s="58"/>
      <c r="AF1195" s="58"/>
      <c r="AG1195" s="58"/>
      <c r="AH1195" s="58">
        <v>12698000</v>
      </c>
      <c r="AI1195" s="58"/>
      <c r="AJ1195" s="58"/>
      <c r="AK1195" s="58"/>
      <c r="AL1195" s="58"/>
      <c r="AM1195" s="58"/>
      <c r="AN1195" s="58"/>
      <c r="AO1195" s="58"/>
      <c r="AP1195" s="58"/>
      <c r="AQ1195" s="58">
        <v>6066000</v>
      </c>
      <c r="AR1195" s="59">
        <f t="shared" si="243"/>
        <v>2</v>
      </c>
      <c r="AS1195" s="59">
        <f t="shared" si="244"/>
        <v>18764000</v>
      </c>
      <c r="AT1195" s="58">
        <f>ROUND(AS1195/AR1195,-2)</f>
        <v>9382000</v>
      </c>
      <c r="AU1195" s="58">
        <f t="shared" si="246"/>
        <v>6066000</v>
      </c>
      <c r="AV1195" s="59">
        <f t="shared" si="247"/>
        <v>4678900</v>
      </c>
      <c r="AW1195" s="59">
        <f t="shared" si="252"/>
        <v>1362900</v>
      </c>
      <c r="AX1195" s="60">
        <f t="shared" si="245"/>
        <v>0.99485445769811398</v>
      </c>
      <c r="AY1195" s="58"/>
    </row>
    <row r="1196" spans="1:51" x14ac:dyDescent="0.25">
      <c r="A1196" s="45">
        <v>987</v>
      </c>
      <c r="B1196" s="46" t="s">
        <v>39</v>
      </c>
      <c r="C1196" s="47" t="s">
        <v>32</v>
      </c>
      <c r="D1196" s="47" t="s">
        <v>496</v>
      </c>
      <c r="E1196" s="48" t="s">
        <v>40</v>
      </c>
      <c r="F1196" s="49" t="s">
        <v>41</v>
      </c>
      <c r="G1196" s="49" t="s">
        <v>41</v>
      </c>
      <c r="H1196" s="50" t="s">
        <v>41</v>
      </c>
      <c r="I1196" s="46" t="s">
        <v>25</v>
      </c>
      <c r="J1196" s="46">
        <v>425</v>
      </c>
      <c r="K1196" s="49">
        <v>425</v>
      </c>
      <c r="L1196" s="49" t="s">
        <v>33</v>
      </c>
      <c r="M1196" s="51">
        <v>3407000</v>
      </c>
      <c r="N1196" s="51">
        <f t="shared" si="249"/>
        <v>997000</v>
      </c>
      <c r="O1196" s="51">
        <v>997043.47826086998</v>
      </c>
      <c r="P1196" s="51">
        <v>4404000</v>
      </c>
      <c r="Q1196" s="51">
        <f t="shared" si="250"/>
        <v>1296156.5217391308</v>
      </c>
      <c r="R1196" s="52">
        <f t="shared" si="251"/>
        <v>4703156.5217391308</v>
      </c>
      <c r="S1196" s="53">
        <v>4703100</v>
      </c>
      <c r="T1196" s="54">
        <v>0</v>
      </c>
      <c r="U1196" s="55" t="s">
        <v>441</v>
      </c>
      <c r="V1196" s="55" t="s">
        <v>2524</v>
      </c>
      <c r="W1196" s="55" t="s">
        <v>173</v>
      </c>
      <c r="X1196" s="56">
        <v>43294</v>
      </c>
      <c r="Y1196" s="57" t="s">
        <v>7684</v>
      </c>
      <c r="Z1196" s="57"/>
      <c r="AA1196" s="58"/>
      <c r="AB1196" s="58"/>
      <c r="AC1196" s="58"/>
      <c r="AD1196" s="58"/>
      <c r="AE1196" s="58"/>
      <c r="AF1196" s="58"/>
      <c r="AG1196" s="58"/>
      <c r="AH1196" s="58">
        <v>12365000</v>
      </c>
      <c r="AI1196" s="58"/>
      <c r="AJ1196" s="58"/>
      <c r="AK1196" s="58"/>
      <c r="AL1196" s="58"/>
      <c r="AM1196" s="58"/>
      <c r="AN1196" s="58"/>
      <c r="AO1196" s="58"/>
      <c r="AP1196" s="58"/>
      <c r="AQ1196" s="58"/>
      <c r="AR1196" s="59">
        <f t="shared" si="243"/>
        <v>1</v>
      </c>
      <c r="AS1196" s="59">
        <f t="shared" si="244"/>
        <v>12365000</v>
      </c>
      <c r="AT1196" s="58">
        <f>ROUND(AS1196/AR1196,-2)</f>
        <v>12365000</v>
      </c>
      <c r="AU1196" s="58">
        <f t="shared" si="246"/>
        <v>12365000</v>
      </c>
      <c r="AV1196" s="59">
        <f t="shared" si="247"/>
        <v>7661900</v>
      </c>
      <c r="AW1196" s="59">
        <f t="shared" si="252"/>
        <v>7661900</v>
      </c>
      <c r="AX1196" s="60">
        <f t="shared" si="245"/>
        <v>1.629116965405796</v>
      </c>
      <c r="AY1196" s="58"/>
    </row>
    <row r="1197" spans="1:51" x14ac:dyDescent="0.25">
      <c r="A1197" s="45">
        <v>988</v>
      </c>
      <c r="B1197" s="46" t="s">
        <v>47</v>
      </c>
      <c r="C1197" s="47" t="s">
        <v>32</v>
      </c>
      <c r="D1197" s="47" t="s">
        <v>2020</v>
      </c>
      <c r="E1197" s="48" t="s">
        <v>48</v>
      </c>
      <c r="F1197" s="49" t="s">
        <v>41</v>
      </c>
      <c r="G1197" s="49" t="s">
        <v>41</v>
      </c>
      <c r="H1197" s="50" t="s">
        <v>41</v>
      </c>
      <c r="I1197" s="46" t="s">
        <v>25</v>
      </c>
      <c r="J1197" s="46">
        <v>425</v>
      </c>
      <c r="K1197" s="49">
        <v>425</v>
      </c>
      <c r="L1197" s="49" t="s">
        <v>33</v>
      </c>
      <c r="M1197" s="51">
        <v>3407000</v>
      </c>
      <c r="N1197" s="51">
        <f t="shared" si="249"/>
        <v>997000</v>
      </c>
      <c r="O1197" s="51">
        <v>997043.47826086998</v>
      </c>
      <c r="P1197" s="51">
        <v>4404000</v>
      </c>
      <c r="Q1197" s="51">
        <f t="shared" si="250"/>
        <v>1296156.5217391308</v>
      </c>
      <c r="R1197" s="52">
        <f t="shared" si="251"/>
        <v>4703156.5217391308</v>
      </c>
      <c r="S1197" s="53">
        <v>4703100</v>
      </c>
      <c r="T1197" s="54">
        <v>0</v>
      </c>
      <c r="U1197" s="55" t="s">
        <v>26</v>
      </c>
      <c r="V1197" s="55" t="s">
        <v>2524</v>
      </c>
      <c r="W1197" s="55" t="s">
        <v>27</v>
      </c>
      <c r="X1197" s="56">
        <v>43294</v>
      </c>
      <c r="Y1197" s="57" t="s">
        <v>7684</v>
      </c>
      <c r="Z1197" s="57"/>
      <c r="AA1197" s="58"/>
      <c r="AB1197" s="58"/>
      <c r="AC1197" s="58"/>
      <c r="AD1197" s="58"/>
      <c r="AE1197" s="58"/>
      <c r="AF1197" s="58"/>
      <c r="AG1197" s="58"/>
      <c r="AH1197" s="58"/>
      <c r="AI1197" s="58"/>
      <c r="AJ1197" s="58"/>
      <c r="AK1197" s="58"/>
      <c r="AL1197" s="58"/>
      <c r="AM1197" s="58"/>
      <c r="AN1197" s="58"/>
      <c r="AO1197" s="58"/>
      <c r="AP1197" s="58"/>
      <c r="AQ1197" s="58">
        <v>6066000</v>
      </c>
      <c r="AR1197" s="59">
        <f t="shared" si="243"/>
        <v>1</v>
      </c>
      <c r="AS1197" s="59">
        <f t="shared" si="244"/>
        <v>6066000</v>
      </c>
      <c r="AT1197" s="58">
        <f>ROUND(AS1197/AR1197,-2)</f>
        <v>6066000</v>
      </c>
      <c r="AU1197" s="58">
        <f t="shared" si="246"/>
        <v>6066000</v>
      </c>
      <c r="AV1197" s="59">
        <f t="shared" si="247"/>
        <v>1362900</v>
      </c>
      <c r="AW1197" s="59">
        <f t="shared" si="252"/>
        <v>1362900</v>
      </c>
      <c r="AX1197" s="60">
        <f t="shared" si="245"/>
        <v>0.2897875869107609</v>
      </c>
      <c r="AY1197" s="58"/>
    </row>
    <row r="1198" spans="1:51" x14ac:dyDescent="0.25">
      <c r="A1198" s="45">
        <v>990</v>
      </c>
      <c r="B1198" s="46" t="s">
        <v>37</v>
      </c>
      <c r="C1198" s="47" t="s">
        <v>32</v>
      </c>
      <c r="D1198" s="47" t="s">
        <v>496</v>
      </c>
      <c r="E1198" s="48" t="s">
        <v>38</v>
      </c>
      <c r="F1198" s="49" t="s">
        <v>36</v>
      </c>
      <c r="G1198" s="49" t="s">
        <v>36</v>
      </c>
      <c r="H1198" s="50" t="s">
        <v>36</v>
      </c>
      <c r="I1198" s="46" t="s">
        <v>25</v>
      </c>
      <c r="J1198" s="46">
        <v>425</v>
      </c>
      <c r="K1198" s="49">
        <v>425</v>
      </c>
      <c r="L1198" s="49" t="s">
        <v>33</v>
      </c>
      <c r="M1198" s="51">
        <v>3407000</v>
      </c>
      <c r="N1198" s="51">
        <f t="shared" si="249"/>
        <v>997000</v>
      </c>
      <c r="O1198" s="51">
        <v>997043.47826086998</v>
      </c>
      <c r="P1198" s="51">
        <v>4404000</v>
      </c>
      <c r="Q1198" s="51">
        <f t="shared" si="250"/>
        <v>1296156.5217391308</v>
      </c>
      <c r="R1198" s="52">
        <f t="shared" si="251"/>
        <v>4703156.5217391308</v>
      </c>
      <c r="S1198" s="53">
        <v>4703100</v>
      </c>
      <c r="T1198" s="54" t="s">
        <v>3259</v>
      </c>
      <c r="U1198" s="55" t="s">
        <v>441</v>
      </c>
      <c r="V1198" s="55" t="s">
        <v>2524</v>
      </c>
      <c r="W1198" s="55" t="s">
        <v>29</v>
      </c>
      <c r="X1198" s="56">
        <v>43294</v>
      </c>
      <c r="Y1198" s="57" t="s">
        <v>7684</v>
      </c>
      <c r="Z1198" s="57"/>
      <c r="AA1198" s="58"/>
      <c r="AB1198" s="58"/>
      <c r="AC1198" s="58"/>
      <c r="AD1198" s="58"/>
      <c r="AE1198" s="58"/>
      <c r="AF1198" s="58"/>
      <c r="AG1198" s="58"/>
      <c r="AH1198" s="58"/>
      <c r="AI1198" s="58"/>
      <c r="AJ1198" s="58"/>
      <c r="AK1198" s="58"/>
      <c r="AL1198" s="58"/>
      <c r="AM1198" s="58"/>
      <c r="AN1198" s="58"/>
      <c r="AO1198" s="58"/>
      <c r="AP1198" s="58"/>
      <c r="AQ1198" s="58"/>
      <c r="AR1198" s="59">
        <f t="shared" si="243"/>
        <v>0</v>
      </c>
      <c r="AS1198" s="59">
        <f t="shared" si="244"/>
        <v>0</v>
      </c>
      <c r="AT1198" s="58"/>
      <c r="AU1198" s="58">
        <f t="shared" si="246"/>
        <v>0</v>
      </c>
      <c r="AV1198" s="59">
        <f t="shared" si="247"/>
        <v>-4703100</v>
      </c>
      <c r="AW1198" s="59">
        <f t="shared" si="252"/>
        <v>-4703100</v>
      </c>
      <c r="AX1198" s="60">
        <f t="shared" si="245"/>
        <v>-1</v>
      </c>
      <c r="AY1198" s="58"/>
    </row>
    <row r="1199" spans="1:51" ht="31.5" x14ac:dyDescent="0.25">
      <c r="A1199" s="45">
        <v>992</v>
      </c>
      <c r="B1199" s="46" t="s">
        <v>3551</v>
      </c>
      <c r="C1199" s="47" t="s">
        <v>3549</v>
      </c>
      <c r="D1199" s="47" t="s">
        <v>2020</v>
      </c>
      <c r="E1199" s="48" t="s">
        <v>3552</v>
      </c>
      <c r="F1199" s="49" t="s">
        <v>3553</v>
      </c>
      <c r="G1199" s="49" t="s">
        <v>3553</v>
      </c>
      <c r="H1199" s="50" t="s">
        <v>3553</v>
      </c>
      <c r="I1199" s="46" t="s">
        <v>25</v>
      </c>
      <c r="J1199" s="46">
        <v>426</v>
      </c>
      <c r="K1199" s="49">
        <v>426</v>
      </c>
      <c r="L1199" s="49" t="s">
        <v>3550</v>
      </c>
      <c r="M1199" s="51">
        <v>4880000</v>
      </c>
      <c r="N1199" s="51">
        <f t="shared" si="249"/>
        <v>1494000</v>
      </c>
      <c r="O1199" s="51">
        <v>1494782.60869565</v>
      </c>
      <c r="P1199" s="51">
        <v>6374000</v>
      </c>
      <c r="Q1199" s="51">
        <f t="shared" si="250"/>
        <v>1943217.3913043449</v>
      </c>
      <c r="R1199" s="52">
        <f t="shared" si="251"/>
        <v>6823217.3913043449</v>
      </c>
      <c r="S1199" s="53">
        <v>6823200</v>
      </c>
      <c r="T1199" s="54" t="s">
        <v>3259</v>
      </c>
      <c r="U1199" s="55" t="s">
        <v>441</v>
      </c>
      <c r="V1199" s="55" t="s">
        <v>2524</v>
      </c>
      <c r="W1199" s="55" t="s">
        <v>29</v>
      </c>
      <c r="X1199" s="56">
        <v>43294</v>
      </c>
      <c r="Y1199" s="57" t="s">
        <v>7684</v>
      </c>
      <c r="Z1199" s="57"/>
      <c r="AA1199" s="58"/>
      <c r="AB1199" s="58"/>
      <c r="AC1199" s="58"/>
      <c r="AD1199" s="58"/>
      <c r="AE1199" s="58"/>
      <c r="AF1199" s="58"/>
      <c r="AG1199" s="58"/>
      <c r="AH1199" s="58"/>
      <c r="AI1199" s="58"/>
      <c r="AJ1199" s="58"/>
      <c r="AK1199" s="58"/>
      <c r="AL1199" s="58"/>
      <c r="AM1199" s="58"/>
      <c r="AN1199" s="58"/>
      <c r="AO1199" s="58"/>
      <c r="AP1199" s="58"/>
      <c r="AQ1199" s="58">
        <v>8753000</v>
      </c>
      <c r="AR1199" s="59">
        <f t="shared" si="243"/>
        <v>1</v>
      </c>
      <c r="AS1199" s="59">
        <f t="shared" si="244"/>
        <v>8753000</v>
      </c>
      <c r="AT1199" s="58">
        <f>ROUND(AS1199/AR1199,-2)</f>
        <v>8753000</v>
      </c>
      <c r="AU1199" s="58">
        <f t="shared" si="246"/>
        <v>8753000</v>
      </c>
      <c r="AV1199" s="59">
        <f t="shared" si="247"/>
        <v>1929800</v>
      </c>
      <c r="AW1199" s="59">
        <f t="shared" si="252"/>
        <v>1929800</v>
      </c>
      <c r="AX1199" s="60">
        <f t="shared" si="245"/>
        <v>0.28282917106343075</v>
      </c>
      <c r="AY1199" s="58"/>
    </row>
    <row r="1200" spans="1:51" ht="47.25" x14ac:dyDescent="0.25">
      <c r="A1200" s="45">
        <v>993</v>
      </c>
      <c r="B1200" s="46" t="s">
        <v>3556</v>
      </c>
      <c r="C1200" s="47" t="s">
        <v>3554</v>
      </c>
      <c r="D1200" s="47" t="s">
        <v>2678</v>
      </c>
      <c r="E1200" s="48" t="s">
        <v>3557</v>
      </c>
      <c r="F1200" s="49" t="s">
        <v>3558</v>
      </c>
      <c r="G1200" s="49" t="s">
        <v>3558</v>
      </c>
      <c r="H1200" s="50" t="s">
        <v>3558</v>
      </c>
      <c r="I1200" s="46" t="s">
        <v>25</v>
      </c>
      <c r="J1200" s="46">
        <v>427</v>
      </c>
      <c r="K1200" s="49">
        <v>427</v>
      </c>
      <c r="L1200" s="49" t="s">
        <v>3555</v>
      </c>
      <c r="M1200" s="51">
        <v>3203000</v>
      </c>
      <c r="N1200" s="51">
        <f t="shared" si="249"/>
        <v>995000</v>
      </c>
      <c r="O1200" s="51">
        <v>995478.26086956495</v>
      </c>
      <c r="P1200" s="51">
        <v>4198000</v>
      </c>
      <c r="Q1200" s="51">
        <f t="shared" si="250"/>
        <v>1294121.7391304343</v>
      </c>
      <c r="R1200" s="52">
        <f t="shared" si="251"/>
        <v>4497121.7391304346</v>
      </c>
      <c r="S1200" s="53">
        <v>4497100</v>
      </c>
      <c r="T1200" s="54" t="s">
        <v>3259</v>
      </c>
      <c r="U1200" s="55" t="s">
        <v>441</v>
      </c>
      <c r="V1200" s="55" t="s">
        <v>2524</v>
      </c>
      <c r="W1200" s="55" t="s">
        <v>29</v>
      </c>
      <c r="X1200" s="56">
        <v>43294</v>
      </c>
      <c r="Y1200" s="57" t="s">
        <v>7684</v>
      </c>
      <c r="Z1200" s="57"/>
      <c r="AA1200" s="58"/>
      <c r="AB1200" s="58"/>
      <c r="AC1200" s="58"/>
      <c r="AD1200" s="58"/>
      <c r="AE1200" s="58"/>
      <c r="AF1200" s="58"/>
      <c r="AG1200" s="58"/>
      <c r="AH1200" s="58"/>
      <c r="AI1200" s="58"/>
      <c r="AJ1200" s="58"/>
      <c r="AK1200" s="58"/>
      <c r="AL1200" s="58"/>
      <c r="AM1200" s="58"/>
      <c r="AN1200" s="58"/>
      <c r="AO1200" s="58"/>
      <c r="AP1200" s="58"/>
      <c r="AQ1200" s="58">
        <v>5759000</v>
      </c>
      <c r="AR1200" s="59">
        <f t="shared" si="243"/>
        <v>1</v>
      </c>
      <c r="AS1200" s="59">
        <f t="shared" si="244"/>
        <v>5759000</v>
      </c>
      <c r="AT1200" s="58">
        <f>ROUND(AS1200/AR1200,-2)</f>
        <v>5759000</v>
      </c>
      <c r="AU1200" s="58">
        <f t="shared" si="246"/>
        <v>5759000</v>
      </c>
      <c r="AV1200" s="59">
        <f t="shared" si="247"/>
        <v>1261900</v>
      </c>
      <c r="AW1200" s="59">
        <f t="shared" si="252"/>
        <v>1261900</v>
      </c>
      <c r="AX1200" s="60">
        <f t="shared" si="245"/>
        <v>0.280603055302306</v>
      </c>
      <c r="AY1200" s="58"/>
    </row>
    <row r="1201" spans="1:51" ht="31.5" x14ac:dyDescent="0.25">
      <c r="A1201" s="45">
        <v>999</v>
      </c>
      <c r="B1201" s="46" t="s">
        <v>67</v>
      </c>
      <c r="C1201" s="47" t="s">
        <v>52</v>
      </c>
      <c r="D1201" s="47" t="s">
        <v>2020</v>
      </c>
      <c r="E1201" s="48" t="s">
        <v>68</v>
      </c>
      <c r="F1201" s="49" t="s">
        <v>69</v>
      </c>
      <c r="G1201" s="49" t="s">
        <v>69</v>
      </c>
      <c r="H1201" s="50" t="s">
        <v>69</v>
      </c>
      <c r="I1201" s="46" t="s">
        <v>21</v>
      </c>
      <c r="J1201" s="46">
        <v>430</v>
      </c>
      <c r="K1201" s="49">
        <v>430</v>
      </c>
      <c r="L1201" s="49" t="s">
        <v>53</v>
      </c>
      <c r="M1201" s="51">
        <v>3273000</v>
      </c>
      <c r="N1201" s="51">
        <f t="shared" si="249"/>
        <v>997000</v>
      </c>
      <c r="O1201" s="51">
        <v>997043.47826086998</v>
      </c>
      <c r="P1201" s="51">
        <v>4270000</v>
      </c>
      <c r="Q1201" s="51">
        <f t="shared" si="250"/>
        <v>1296156.5217391308</v>
      </c>
      <c r="R1201" s="52">
        <f t="shared" si="251"/>
        <v>4569156.5217391308</v>
      </c>
      <c r="S1201" s="53">
        <v>4569100</v>
      </c>
      <c r="T1201" s="54" t="s">
        <v>3259</v>
      </c>
      <c r="U1201" s="55" t="s">
        <v>441</v>
      </c>
      <c r="V1201" s="55" t="s">
        <v>2524</v>
      </c>
      <c r="W1201" s="55" t="s">
        <v>29</v>
      </c>
      <c r="X1201" s="56">
        <v>43294</v>
      </c>
      <c r="Y1201" s="57" t="s">
        <v>7684</v>
      </c>
      <c r="Z1201" s="57"/>
      <c r="AA1201" s="58"/>
      <c r="AB1201" s="58"/>
      <c r="AC1201" s="58"/>
      <c r="AD1201" s="58"/>
      <c r="AE1201" s="58"/>
      <c r="AF1201" s="58"/>
      <c r="AG1201" s="58"/>
      <c r="AH1201" s="58"/>
      <c r="AI1201" s="58"/>
      <c r="AJ1201" s="58"/>
      <c r="AK1201" s="58"/>
      <c r="AL1201" s="58"/>
      <c r="AM1201" s="58"/>
      <c r="AN1201" s="58"/>
      <c r="AO1201" s="58"/>
      <c r="AP1201" s="58"/>
      <c r="AQ1201" s="58">
        <v>5865000</v>
      </c>
      <c r="AR1201" s="59">
        <f t="shared" si="243"/>
        <v>1</v>
      </c>
      <c r="AS1201" s="59">
        <f t="shared" si="244"/>
        <v>5865000</v>
      </c>
      <c r="AT1201" s="58">
        <f>ROUND(AS1201/AR1201,-2)</f>
        <v>5865000</v>
      </c>
      <c r="AU1201" s="58">
        <f t="shared" si="246"/>
        <v>5865000</v>
      </c>
      <c r="AV1201" s="59">
        <f t="shared" si="247"/>
        <v>1295900</v>
      </c>
      <c r="AW1201" s="59">
        <f t="shared" si="252"/>
        <v>1295900</v>
      </c>
      <c r="AX1201" s="60">
        <f t="shared" si="245"/>
        <v>0.28362259525946021</v>
      </c>
      <c r="AY1201" s="58"/>
    </row>
    <row r="1202" spans="1:51" ht="31.5" x14ac:dyDescent="0.25">
      <c r="A1202" s="45">
        <v>1000</v>
      </c>
      <c r="B1202" s="46" t="s">
        <v>57</v>
      </c>
      <c r="C1202" s="47" t="s">
        <v>52</v>
      </c>
      <c r="D1202" s="47" t="s">
        <v>496</v>
      </c>
      <c r="E1202" s="48" t="s">
        <v>58</v>
      </c>
      <c r="F1202" s="49" t="s">
        <v>59</v>
      </c>
      <c r="G1202" s="49" t="s">
        <v>59</v>
      </c>
      <c r="H1202" s="50" t="s">
        <v>59</v>
      </c>
      <c r="I1202" s="46" t="s">
        <v>25</v>
      </c>
      <c r="J1202" s="46">
        <v>430</v>
      </c>
      <c r="K1202" s="49">
        <v>430</v>
      </c>
      <c r="L1202" s="49" t="s">
        <v>53</v>
      </c>
      <c r="M1202" s="51">
        <v>3273000</v>
      </c>
      <c r="N1202" s="51">
        <f t="shared" si="249"/>
        <v>997000</v>
      </c>
      <c r="O1202" s="51">
        <v>997043.47826086998</v>
      </c>
      <c r="P1202" s="51">
        <v>4270000</v>
      </c>
      <c r="Q1202" s="51">
        <f t="shared" si="250"/>
        <v>1296156.5217391308</v>
      </c>
      <c r="R1202" s="52">
        <f t="shared" si="251"/>
        <v>4569156.5217391308</v>
      </c>
      <c r="S1202" s="53">
        <v>4569100</v>
      </c>
      <c r="T1202" s="54" t="s">
        <v>3259</v>
      </c>
      <c r="U1202" s="55" t="s">
        <v>441</v>
      </c>
      <c r="V1202" s="55" t="s">
        <v>2524</v>
      </c>
      <c r="W1202" s="55" t="s">
        <v>29</v>
      </c>
      <c r="X1202" s="56">
        <v>43294</v>
      </c>
      <c r="Y1202" s="57" t="s">
        <v>7684</v>
      </c>
      <c r="Z1202" s="57"/>
      <c r="AA1202" s="58"/>
      <c r="AB1202" s="58"/>
      <c r="AC1202" s="58"/>
      <c r="AD1202" s="58"/>
      <c r="AE1202" s="58"/>
      <c r="AF1202" s="58"/>
      <c r="AG1202" s="58"/>
      <c r="AH1202" s="58"/>
      <c r="AI1202" s="58"/>
      <c r="AJ1202" s="58"/>
      <c r="AK1202" s="58"/>
      <c r="AL1202" s="58"/>
      <c r="AM1202" s="58"/>
      <c r="AN1202" s="58"/>
      <c r="AO1202" s="58"/>
      <c r="AP1202" s="58"/>
      <c r="AQ1202" s="58"/>
      <c r="AR1202" s="59">
        <f t="shared" si="243"/>
        <v>0</v>
      </c>
      <c r="AS1202" s="59">
        <f t="shared" si="244"/>
        <v>0</v>
      </c>
      <c r="AT1202" s="58"/>
      <c r="AU1202" s="58">
        <f t="shared" si="246"/>
        <v>0</v>
      </c>
      <c r="AV1202" s="59">
        <f t="shared" si="247"/>
        <v>-4569100</v>
      </c>
      <c r="AW1202" s="59">
        <f t="shared" si="252"/>
        <v>-4569100</v>
      </c>
      <c r="AX1202" s="60">
        <f t="shared" si="245"/>
        <v>-1</v>
      </c>
      <c r="AY1202" s="58"/>
    </row>
    <row r="1203" spans="1:51" ht="31.5" x14ac:dyDescent="0.25">
      <c r="A1203" s="45">
        <v>1001</v>
      </c>
      <c r="B1203" s="46" t="s">
        <v>65</v>
      </c>
      <c r="C1203" s="47" t="s">
        <v>52</v>
      </c>
      <c r="D1203" s="47" t="s">
        <v>2020</v>
      </c>
      <c r="E1203" s="48" t="s">
        <v>66</v>
      </c>
      <c r="F1203" s="49" t="s">
        <v>59</v>
      </c>
      <c r="G1203" s="49" t="s">
        <v>59</v>
      </c>
      <c r="H1203" s="50" t="s">
        <v>59</v>
      </c>
      <c r="I1203" s="46" t="s">
        <v>25</v>
      </c>
      <c r="J1203" s="46">
        <v>430</v>
      </c>
      <c r="K1203" s="49">
        <v>430</v>
      </c>
      <c r="L1203" s="49" t="s">
        <v>53</v>
      </c>
      <c r="M1203" s="51">
        <v>3273000</v>
      </c>
      <c r="N1203" s="51">
        <f t="shared" si="249"/>
        <v>997000</v>
      </c>
      <c r="O1203" s="51">
        <v>997043.47826086998</v>
      </c>
      <c r="P1203" s="51">
        <v>4270000</v>
      </c>
      <c r="Q1203" s="51">
        <f t="shared" si="250"/>
        <v>1296156.5217391308</v>
      </c>
      <c r="R1203" s="52">
        <f t="shared" si="251"/>
        <v>4569156.5217391308</v>
      </c>
      <c r="S1203" s="53">
        <v>4569100</v>
      </c>
      <c r="T1203" s="54" t="s">
        <v>3259</v>
      </c>
      <c r="U1203" s="55" t="s">
        <v>441</v>
      </c>
      <c r="V1203" s="55" t="s">
        <v>2524</v>
      </c>
      <c r="W1203" s="55" t="s">
        <v>29</v>
      </c>
      <c r="X1203" s="56">
        <v>43294</v>
      </c>
      <c r="Y1203" s="57" t="s">
        <v>7684</v>
      </c>
      <c r="Z1203" s="57"/>
      <c r="AA1203" s="58"/>
      <c r="AB1203" s="58"/>
      <c r="AC1203" s="58"/>
      <c r="AD1203" s="58"/>
      <c r="AE1203" s="58"/>
      <c r="AF1203" s="58"/>
      <c r="AG1203" s="58"/>
      <c r="AH1203" s="58"/>
      <c r="AI1203" s="58"/>
      <c r="AJ1203" s="58"/>
      <c r="AK1203" s="58"/>
      <c r="AL1203" s="58"/>
      <c r="AM1203" s="58"/>
      <c r="AN1203" s="58"/>
      <c r="AO1203" s="58"/>
      <c r="AP1203" s="58"/>
      <c r="AQ1203" s="58">
        <v>5865000</v>
      </c>
      <c r="AR1203" s="59">
        <f t="shared" si="243"/>
        <v>1</v>
      </c>
      <c r="AS1203" s="59">
        <f t="shared" si="244"/>
        <v>5865000</v>
      </c>
      <c r="AT1203" s="58">
        <f t="shared" ref="AT1203:AT1213" si="253">ROUND(AS1203/AR1203,-2)</f>
        <v>5865000</v>
      </c>
      <c r="AU1203" s="58">
        <f t="shared" si="246"/>
        <v>5865000</v>
      </c>
      <c r="AV1203" s="59">
        <f t="shared" si="247"/>
        <v>1295900</v>
      </c>
      <c r="AW1203" s="59">
        <f t="shared" si="252"/>
        <v>1295900</v>
      </c>
      <c r="AX1203" s="60">
        <f t="shared" si="245"/>
        <v>0.28362259525946021</v>
      </c>
      <c r="AY1203" s="58"/>
    </row>
    <row r="1204" spans="1:51" ht="31.5" x14ac:dyDescent="0.25">
      <c r="A1204" s="45">
        <v>1002</v>
      </c>
      <c r="B1204" s="46" t="s">
        <v>62</v>
      </c>
      <c r="C1204" s="47" t="s">
        <v>52</v>
      </c>
      <c r="D1204" s="47" t="s">
        <v>2020</v>
      </c>
      <c r="E1204" s="48" t="s">
        <v>63</v>
      </c>
      <c r="F1204" s="49" t="s">
        <v>64</v>
      </c>
      <c r="G1204" s="49" t="s">
        <v>64</v>
      </c>
      <c r="H1204" s="50" t="s">
        <v>64</v>
      </c>
      <c r="I1204" s="46" t="s">
        <v>21</v>
      </c>
      <c r="J1204" s="46">
        <v>430</v>
      </c>
      <c r="K1204" s="49">
        <v>430</v>
      </c>
      <c r="L1204" s="49" t="s">
        <v>53</v>
      </c>
      <c r="M1204" s="51">
        <v>3273000</v>
      </c>
      <c r="N1204" s="51">
        <f t="shared" si="249"/>
        <v>997000</v>
      </c>
      <c r="O1204" s="51">
        <v>997043.47826086998</v>
      </c>
      <c r="P1204" s="51">
        <v>4270000</v>
      </c>
      <c r="Q1204" s="51">
        <f t="shared" si="250"/>
        <v>1296156.5217391308</v>
      </c>
      <c r="R1204" s="52">
        <f t="shared" si="251"/>
        <v>4569156.5217391308</v>
      </c>
      <c r="S1204" s="53">
        <v>4569100</v>
      </c>
      <c r="T1204" s="54" t="s">
        <v>3259</v>
      </c>
      <c r="U1204" s="55" t="s">
        <v>441</v>
      </c>
      <c r="V1204" s="55" t="s">
        <v>2524</v>
      </c>
      <c r="W1204" s="55" t="s">
        <v>29</v>
      </c>
      <c r="X1204" s="56">
        <v>43294</v>
      </c>
      <c r="Y1204" s="57" t="s">
        <v>7684</v>
      </c>
      <c r="Z1204" s="57"/>
      <c r="AA1204" s="58"/>
      <c r="AB1204" s="58"/>
      <c r="AC1204" s="58"/>
      <c r="AD1204" s="58"/>
      <c r="AE1204" s="58"/>
      <c r="AF1204" s="58"/>
      <c r="AG1204" s="58"/>
      <c r="AH1204" s="58"/>
      <c r="AI1204" s="58"/>
      <c r="AJ1204" s="58"/>
      <c r="AK1204" s="58"/>
      <c r="AL1204" s="58"/>
      <c r="AM1204" s="58"/>
      <c r="AN1204" s="58"/>
      <c r="AO1204" s="58"/>
      <c r="AP1204" s="58"/>
      <c r="AQ1204" s="58">
        <v>5865000</v>
      </c>
      <c r="AR1204" s="59">
        <f t="shared" si="243"/>
        <v>1</v>
      </c>
      <c r="AS1204" s="59">
        <f t="shared" si="244"/>
        <v>5865000</v>
      </c>
      <c r="AT1204" s="58">
        <f t="shared" si="253"/>
        <v>5865000</v>
      </c>
      <c r="AU1204" s="58">
        <f t="shared" si="246"/>
        <v>5865000</v>
      </c>
      <c r="AV1204" s="59">
        <f t="shared" si="247"/>
        <v>1295900</v>
      </c>
      <c r="AW1204" s="59">
        <f t="shared" si="252"/>
        <v>1295900</v>
      </c>
      <c r="AX1204" s="60">
        <f t="shared" si="245"/>
        <v>0.28362259525946021</v>
      </c>
      <c r="AY1204" s="58"/>
    </row>
    <row r="1205" spans="1:51" ht="31.5" x14ac:dyDescent="0.25">
      <c r="A1205" s="45">
        <v>1004</v>
      </c>
      <c r="B1205" s="46" t="s">
        <v>60</v>
      </c>
      <c r="C1205" s="47" t="s">
        <v>52</v>
      </c>
      <c r="D1205" s="47" t="s">
        <v>2020</v>
      </c>
      <c r="E1205" s="48" t="s">
        <v>61</v>
      </c>
      <c r="F1205" s="49" t="s">
        <v>56</v>
      </c>
      <c r="G1205" s="49" t="s">
        <v>56</v>
      </c>
      <c r="H1205" s="50" t="s">
        <v>56</v>
      </c>
      <c r="I1205" s="46" t="s">
        <v>28</v>
      </c>
      <c r="J1205" s="46">
        <v>430</v>
      </c>
      <c r="K1205" s="49">
        <v>430</v>
      </c>
      <c r="L1205" s="49" t="s">
        <v>53</v>
      </c>
      <c r="M1205" s="51">
        <v>3273000</v>
      </c>
      <c r="N1205" s="51">
        <f t="shared" si="249"/>
        <v>997000</v>
      </c>
      <c r="O1205" s="51">
        <v>997043.47826086998</v>
      </c>
      <c r="P1205" s="51">
        <v>4270000</v>
      </c>
      <c r="Q1205" s="51">
        <f t="shared" si="250"/>
        <v>1296156.5217391308</v>
      </c>
      <c r="R1205" s="52">
        <f t="shared" si="251"/>
        <v>4569156.5217391308</v>
      </c>
      <c r="S1205" s="53">
        <v>4569100</v>
      </c>
      <c r="T1205" s="54" t="s">
        <v>3259</v>
      </c>
      <c r="U1205" s="55" t="s">
        <v>441</v>
      </c>
      <c r="V1205" s="55" t="s">
        <v>2524</v>
      </c>
      <c r="W1205" s="55" t="s">
        <v>29</v>
      </c>
      <c r="X1205" s="56">
        <v>43294</v>
      </c>
      <c r="Y1205" s="57" t="s">
        <v>7684</v>
      </c>
      <c r="Z1205" s="57"/>
      <c r="AA1205" s="58"/>
      <c r="AB1205" s="58"/>
      <c r="AC1205" s="58"/>
      <c r="AD1205" s="58"/>
      <c r="AE1205" s="58"/>
      <c r="AF1205" s="58"/>
      <c r="AG1205" s="58"/>
      <c r="AH1205" s="58"/>
      <c r="AI1205" s="58"/>
      <c r="AJ1205" s="58"/>
      <c r="AK1205" s="58"/>
      <c r="AL1205" s="58"/>
      <c r="AM1205" s="58"/>
      <c r="AN1205" s="58"/>
      <c r="AO1205" s="58"/>
      <c r="AP1205" s="58"/>
      <c r="AQ1205" s="58">
        <v>5865000</v>
      </c>
      <c r="AR1205" s="59">
        <f t="shared" si="243"/>
        <v>1</v>
      </c>
      <c r="AS1205" s="59">
        <f t="shared" si="244"/>
        <v>5865000</v>
      </c>
      <c r="AT1205" s="58">
        <f t="shared" si="253"/>
        <v>5865000</v>
      </c>
      <c r="AU1205" s="58">
        <f t="shared" si="246"/>
        <v>5865000</v>
      </c>
      <c r="AV1205" s="59">
        <f t="shared" si="247"/>
        <v>1295900</v>
      </c>
      <c r="AW1205" s="59">
        <f t="shared" si="252"/>
        <v>1295900</v>
      </c>
      <c r="AX1205" s="60">
        <f t="shared" si="245"/>
        <v>0.28362259525946021</v>
      </c>
      <c r="AY1205" s="58"/>
    </row>
    <row r="1206" spans="1:51" ht="63" x14ac:dyDescent="0.25">
      <c r="A1206" s="45">
        <v>1005</v>
      </c>
      <c r="B1206" s="46" t="s">
        <v>3576</v>
      </c>
      <c r="C1206" s="47" t="s">
        <v>3577</v>
      </c>
      <c r="D1206" s="47" t="s">
        <v>496</v>
      </c>
      <c r="E1206" s="48" t="s">
        <v>3578</v>
      </c>
      <c r="F1206" s="49" t="s">
        <v>3579</v>
      </c>
      <c r="G1206" s="49" t="s">
        <v>3579</v>
      </c>
      <c r="H1206" s="50" t="s">
        <v>3579</v>
      </c>
      <c r="I1206" s="46" t="s">
        <v>25</v>
      </c>
      <c r="J1206" s="46">
        <v>431</v>
      </c>
      <c r="K1206" s="49">
        <v>431</v>
      </c>
      <c r="L1206" s="49" t="s">
        <v>3580</v>
      </c>
      <c r="M1206" s="51">
        <v>3666000</v>
      </c>
      <c r="N1206" s="51">
        <f t="shared" si="249"/>
        <v>2083000</v>
      </c>
      <c r="O1206" s="51">
        <v>2083304.3478260899</v>
      </c>
      <c r="P1206" s="51">
        <v>5749000</v>
      </c>
      <c r="Q1206" s="51">
        <f t="shared" si="250"/>
        <v>2708295.6521739168</v>
      </c>
      <c r="R1206" s="52">
        <f t="shared" si="251"/>
        <v>6374295.6521739168</v>
      </c>
      <c r="S1206" s="53">
        <v>6374200</v>
      </c>
      <c r="T1206" s="54" t="s">
        <v>3259</v>
      </c>
      <c r="U1206" s="55" t="s">
        <v>26</v>
      </c>
      <c r="V1206" s="55" t="s">
        <v>2524</v>
      </c>
      <c r="W1206" s="55" t="s">
        <v>27</v>
      </c>
      <c r="X1206" s="56">
        <v>43294</v>
      </c>
      <c r="Y1206" s="57" t="s">
        <v>7684</v>
      </c>
      <c r="Z1206" s="57"/>
      <c r="AA1206" s="58"/>
      <c r="AB1206" s="58"/>
      <c r="AC1206" s="58"/>
      <c r="AD1206" s="58"/>
      <c r="AE1206" s="58"/>
      <c r="AF1206" s="58"/>
      <c r="AG1206" s="58"/>
      <c r="AH1206" s="58">
        <v>12206000</v>
      </c>
      <c r="AI1206" s="58"/>
      <c r="AJ1206" s="58"/>
      <c r="AK1206" s="58"/>
      <c r="AL1206" s="58"/>
      <c r="AM1206" s="58"/>
      <c r="AN1206" s="58"/>
      <c r="AO1206" s="58"/>
      <c r="AP1206" s="58"/>
      <c r="AQ1206" s="58"/>
      <c r="AR1206" s="59">
        <f t="shared" si="243"/>
        <v>1</v>
      </c>
      <c r="AS1206" s="59">
        <f t="shared" si="244"/>
        <v>12206000</v>
      </c>
      <c r="AT1206" s="58">
        <f t="shared" si="253"/>
        <v>12206000</v>
      </c>
      <c r="AU1206" s="58">
        <f t="shared" si="246"/>
        <v>12206000</v>
      </c>
      <c r="AV1206" s="59">
        <f t="shared" si="247"/>
        <v>5831800</v>
      </c>
      <c r="AW1206" s="59">
        <f t="shared" si="252"/>
        <v>5831800</v>
      </c>
      <c r="AX1206" s="60">
        <f t="shared" si="245"/>
        <v>0.91490696871764299</v>
      </c>
      <c r="AY1206" s="58"/>
    </row>
    <row r="1207" spans="1:51" ht="31.5" x14ac:dyDescent="0.25">
      <c r="A1207" s="45">
        <v>1006</v>
      </c>
      <c r="B1207" s="46" t="s">
        <v>3581</v>
      </c>
      <c r="C1207" s="47" t="s">
        <v>3582</v>
      </c>
      <c r="D1207" s="47" t="s">
        <v>2020</v>
      </c>
      <c r="E1207" s="48" t="s">
        <v>3583</v>
      </c>
      <c r="F1207" s="49" t="s">
        <v>3579</v>
      </c>
      <c r="G1207" s="49" t="s">
        <v>3579</v>
      </c>
      <c r="H1207" s="50" t="s">
        <v>3579</v>
      </c>
      <c r="I1207" s="46" t="s">
        <v>25</v>
      </c>
      <c r="J1207" s="46">
        <v>432</v>
      </c>
      <c r="K1207" s="49">
        <v>432</v>
      </c>
      <c r="L1207" s="49" t="s">
        <v>3584</v>
      </c>
      <c r="M1207" s="51">
        <v>2632000</v>
      </c>
      <c r="N1207" s="51">
        <f t="shared" si="249"/>
        <v>497000</v>
      </c>
      <c r="O1207" s="51">
        <v>497739.130434783</v>
      </c>
      <c r="P1207" s="51">
        <v>3129000</v>
      </c>
      <c r="Q1207" s="51">
        <f t="shared" si="250"/>
        <v>647060.86956521787</v>
      </c>
      <c r="R1207" s="52">
        <f t="shared" si="251"/>
        <v>3279060.8695652178</v>
      </c>
      <c r="S1207" s="53">
        <v>3279000</v>
      </c>
      <c r="T1207" s="54" t="s">
        <v>3259</v>
      </c>
      <c r="U1207" s="55" t="s">
        <v>26</v>
      </c>
      <c r="V1207" s="55" t="s">
        <v>2524</v>
      </c>
      <c r="W1207" s="55" t="s">
        <v>27</v>
      </c>
      <c r="X1207" s="56">
        <v>43294</v>
      </c>
      <c r="Y1207" s="57" t="s">
        <v>7684</v>
      </c>
      <c r="Z1207" s="57"/>
      <c r="AA1207" s="58"/>
      <c r="AB1207" s="58"/>
      <c r="AC1207" s="58"/>
      <c r="AD1207" s="58"/>
      <c r="AE1207" s="58"/>
      <c r="AF1207" s="58"/>
      <c r="AG1207" s="58"/>
      <c r="AH1207" s="58"/>
      <c r="AI1207" s="58"/>
      <c r="AJ1207" s="58"/>
      <c r="AK1207" s="58"/>
      <c r="AL1207" s="58"/>
      <c r="AM1207" s="58"/>
      <c r="AN1207" s="58"/>
      <c r="AO1207" s="58"/>
      <c r="AP1207" s="58"/>
      <c r="AQ1207" s="58">
        <v>4425000</v>
      </c>
      <c r="AR1207" s="59">
        <f t="shared" si="243"/>
        <v>1</v>
      </c>
      <c r="AS1207" s="59">
        <f t="shared" si="244"/>
        <v>4425000</v>
      </c>
      <c r="AT1207" s="58">
        <f t="shared" si="253"/>
        <v>4425000</v>
      </c>
      <c r="AU1207" s="58">
        <f t="shared" si="246"/>
        <v>4425000</v>
      </c>
      <c r="AV1207" s="59">
        <f t="shared" si="247"/>
        <v>1146000</v>
      </c>
      <c r="AW1207" s="59">
        <f t="shared" si="252"/>
        <v>1146000</v>
      </c>
      <c r="AX1207" s="60">
        <f t="shared" si="245"/>
        <v>0.3494967978042085</v>
      </c>
      <c r="AY1207" s="58"/>
    </row>
    <row r="1208" spans="1:51" ht="47.25" x14ac:dyDescent="0.25">
      <c r="A1208" s="45">
        <v>1009</v>
      </c>
      <c r="B1208" s="46" t="s">
        <v>3590</v>
      </c>
      <c r="C1208" s="47" t="s">
        <v>3582</v>
      </c>
      <c r="D1208" s="47" t="s">
        <v>2020</v>
      </c>
      <c r="E1208" s="48" t="s">
        <v>3591</v>
      </c>
      <c r="F1208" s="49" t="s">
        <v>3592</v>
      </c>
      <c r="G1208" s="49" t="s">
        <v>3592</v>
      </c>
      <c r="H1208" s="50" t="s">
        <v>3593</v>
      </c>
      <c r="I1208" s="46" t="s">
        <v>25</v>
      </c>
      <c r="J1208" s="46">
        <v>432</v>
      </c>
      <c r="K1208" s="49">
        <v>432</v>
      </c>
      <c r="L1208" s="49" t="s">
        <v>3584</v>
      </c>
      <c r="M1208" s="51">
        <v>2632000</v>
      </c>
      <c r="N1208" s="51">
        <f t="shared" si="249"/>
        <v>497000</v>
      </c>
      <c r="O1208" s="51">
        <v>497739.130434783</v>
      </c>
      <c r="P1208" s="51">
        <v>3129000</v>
      </c>
      <c r="Q1208" s="51">
        <f t="shared" si="250"/>
        <v>647060.86956521787</v>
      </c>
      <c r="R1208" s="52">
        <f t="shared" si="251"/>
        <v>3279060.8695652178</v>
      </c>
      <c r="S1208" s="53">
        <v>3279000</v>
      </c>
      <c r="T1208" s="54" t="s">
        <v>3259</v>
      </c>
      <c r="U1208" s="55" t="s">
        <v>441</v>
      </c>
      <c r="V1208" s="55" t="s">
        <v>2524</v>
      </c>
      <c r="W1208" s="55" t="s">
        <v>29</v>
      </c>
      <c r="X1208" s="56">
        <v>43294</v>
      </c>
      <c r="Y1208" s="57" t="s">
        <v>7684</v>
      </c>
      <c r="Z1208" s="57"/>
      <c r="AA1208" s="58"/>
      <c r="AB1208" s="58"/>
      <c r="AC1208" s="58"/>
      <c r="AD1208" s="58"/>
      <c r="AE1208" s="58"/>
      <c r="AF1208" s="58"/>
      <c r="AG1208" s="58"/>
      <c r="AH1208" s="58"/>
      <c r="AI1208" s="58"/>
      <c r="AJ1208" s="58"/>
      <c r="AK1208" s="58"/>
      <c r="AL1208" s="58"/>
      <c r="AM1208" s="58"/>
      <c r="AN1208" s="58"/>
      <c r="AO1208" s="58"/>
      <c r="AP1208" s="58"/>
      <c r="AQ1208" s="58">
        <v>4425000</v>
      </c>
      <c r="AR1208" s="59">
        <f t="shared" si="243"/>
        <v>1</v>
      </c>
      <c r="AS1208" s="59">
        <f t="shared" si="244"/>
        <v>4425000</v>
      </c>
      <c r="AT1208" s="58">
        <f t="shared" si="253"/>
        <v>4425000</v>
      </c>
      <c r="AU1208" s="58">
        <f t="shared" si="246"/>
        <v>4425000</v>
      </c>
      <c r="AV1208" s="59">
        <f t="shared" si="247"/>
        <v>1146000</v>
      </c>
      <c r="AW1208" s="59">
        <f t="shared" si="252"/>
        <v>1146000</v>
      </c>
      <c r="AX1208" s="60">
        <f t="shared" si="245"/>
        <v>0.3494967978042085</v>
      </c>
      <c r="AY1208" s="58"/>
    </row>
    <row r="1209" spans="1:51" ht="31.5" x14ac:dyDescent="0.25">
      <c r="A1209" s="45">
        <v>1011</v>
      </c>
      <c r="B1209" s="46" t="s">
        <v>75</v>
      </c>
      <c r="C1209" s="47" t="s">
        <v>70</v>
      </c>
      <c r="D1209" s="47" t="s">
        <v>2020</v>
      </c>
      <c r="E1209" s="48" t="s">
        <v>76</v>
      </c>
      <c r="F1209" s="49" t="s">
        <v>74</v>
      </c>
      <c r="G1209" s="49" t="s">
        <v>74</v>
      </c>
      <c r="H1209" s="50" t="s">
        <v>74</v>
      </c>
      <c r="I1209" s="46" t="s">
        <v>25</v>
      </c>
      <c r="J1209" s="46">
        <v>433</v>
      </c>
      <c r="K1209" s="49">
        <v>433</v>
      </c>
      <c r="L1209" s="49" t="s">
        <v>71</v>
      </c>
      <c r="M1209" s="51">
        <v>4286000</v>
      </c>
      <c r="N1209" s="51">
        <f t="shared" si="249"/>
        <v>1231000</v>
      </c>
      <c r="O1209" s="51">
        <v>1231826.0869565201</v>
      </c>
      <c r="P1209" s="51">
        <v>5517000</v>
      </c>
      <c r="Q1209" s="51">
        <f t="shared" si="250"/>
        <v>1601373.9130434762</v>
      </c>
      <c r="R1209" s="52">
        <f t="shared" si="251"/>
        <v>5887373.9130434766</v>
      </c>
      <c r="S1209" s="53">
        <v>5887300</v>
      </c>
      <c r="T1209" s="54" t="s">
        <v>3259</v>
      </c>
      <c r="U1209" s="55" t="s">
        <v>441</v>
      </c>
      <c r="V1209" s="55" t="s">
        <v>2524</v>
      </c>
      <c r="W1209" s="55" t="s">
        <v>29</v>
      </c>
      <c r="X1209" s="56">
        <v>43294</v>
      </c>
      <c r="Y1209" s="57" t="s">
        <v>7684</v>
      </c>
      <c r="Z1209" s="57"/>
      <c r="AA1209" s="58"/>
      <c r="AB1209" s="58"/>
      <c r="AC1209" s="58"/>
      <c r="AD1209" s="58"/>
      <c r="AE1209" s="58"/>
      <c r="AF1209" s="58"/>
      <c r="AG1209" s="58"/>
      <c r="AH1209" s="58"/>
      <c r="AI1209" s="58"/>
      <c r="AJ1209" s="58"/>
      <c r="AK1209" s="58"/>
      <c r="AL1209" s="58"/>
      <c r="AM1209" s="58"/>
      <c r="AN1209" s="58"/>
      <c r="AO1209" s="58"/>
      <c r="AP1209" s="58"/>
      <c r="AQ1209" s="58">
        <v>7610000</v>
      </c>
      <c r="AR1209" s="59">
        <f t="shared" si="243"/>
        <v>1</v>
      </c>
      <c r="AS1209" s="59">
        <f t="shared" si="244"/>
        <v>7610000</v>
      </c>
      <c r="AT1209" s="58">
        <f t="shared" si="253"/>
        <v>7610000</v>
      </c>
      <c r="AU1209" s="58">
        <f t="shared" si="246"/>
        <v>7610000</v>
      </c>
      <c r="AV1209" s="59">
        <f t="shared" si="247"/>
        <v>1722700</v>
      </c>
      <c r="AW1209" s="59">
        <f t="shared" si="252"/>
        <v>1722700</v>
      </c>
      <c r="AX1209" s="60">
        <f t="shared" si="245"/>
        <v>0.29261291254055344</v>
      </c>
      <c r="AY1209" s="58"/>
    </row>
    <row r="1210" spans="1:51" ht="31.5" x14ac:dyDescent="0.25">
      <c r="A1210" s="45">
        <v>1014</v>
      </c>
      <c r="B1210" s="46" t="s">
        <v>91</v>
      </c>
      <c r="C1210" s="47" t="s">
        <v>86</v>
      </c>
      <c r="D1210" s="47" t="s">
        <v>2678</v>
      </c>
      <c r="E1210" s="48" t="s">
        <v>92</v>
      </c>
      <c r="F1210" s="49" t="s">
        <v>93</v>
      </c>
      <c r="G1210" s="49" t="s">
        <v>93</v>
      </c>
      <c r="H1210" s="50" t="s">
        <v>93</v>
      </c>
      <c r="I1210" s="46" t="s">
        <v>25</v>
      </c>
      <c r="J1210" s="46">
        <v>435</v>
      </c>
      <c r="K1210" s="49">
        <v>435</v>
      </c>
      <c r="L1210" s="49" t="s">
        <v>89</v>
      </c>
      <c r="M1210" s="51">
        <v>3749000</v>
      </c>
      <c r="N1210" s="51">
        <f t="shared" si="249"/>
        <v>986000</v>
      </c>
      <c r="O1210" s="51">
        <v>986086.95652173902</v>
      </c>
      <c r="P1210" s="51">
        <v>4735000</v>
      </c>
      <c r="Q1210" s="51">
        <f t="shared" si="250"/>
        <v>1281913.0434782607</v>
      </c>
      <c r="R1210" s="52">
        <f t="shared" si="251"/>
        <v>5030913.0434782607</v>
      </c>
      <c r="S1210" s="53">
        <v>5030900</v>
      </c>
      <c r="T1210" s="54" t="s">
        <v>3259</v>
      </c>
      <c r="U1210" s="55" t="s">
        <v>441</v>
      </c>
      <c r="V1210" s="55" t="s">
        <v>2524</v>
      </c>
      <c r="W1210" s="55" t="s">
        <v>173</v>
      </c>
      <c r="X1210" s="56">
        <v>43294</v>
      </c>
      <c r="Y1210" s="57" t="s">
        <v>7684</v>
      </c>
      <c r="Z1210" s="57"/>
      <c r="AA1210" s="58"/>
      <c r="AB1210" s="58"/>
      <c r="AC1210" s="58"/>
      <c r="AD1210" s="58"/>
      <c r="AE1210" s="58"/>
      <c r="AF1210" s="58"/>
      <c r="AG1210" s="58"/>
      <c r="AH1210" s="58">
        <v>12426000</v>
      </c>
      <c r="AI1210" s="58"/>
      <c r="AJ1210" s="58"/>
      <c r="AK1210" s="58"/>
      <c r="AL1210" s="58"/>
      <c r="AM1210" s="58"/>
      <c r="AN1210" s="58"/>
      <c r="AO1210" s="58"/>
      <c r="AP1210" s="58"/>
      <c r="AQ1210" s="58">
        <v>6569000</v>
      </c>
      <c r="AR1210" s="59">
        <f t="shared" si="243"/>
        <v>2</v>
      </c>
      <c r="AS1210" s="59">
        <f t="shared" si="244"/>
        <v>18995000</v>
      </c>
      <c r="AT1210" s="58">
        <f t="shared" si="253"/>
        <v>9497500</v>
      </c>
      <c r="AU1210" s="58">
        <f t="shared" si="246"/>
        <v>6569000</v>
      </c>
      <c r="AV1210" s="59">
        <f t="shared" si="247"/>
        <v>4466600</v>
      </c>
      <c r="AW1210" s="59">
        <f t="shared" si="252"/>
        <v>1538100</v>
      </c>
      <c r="AX1210" s="60">
        <f t="shared" si="245"/>
        <v>0.88783319088035939</v>
      </c>
      <c r="AY1210" s="58"/>
    </row>
    <row r="1211" spans="1:51" ht="47.25" x14ac:dyDescent="0.25">
      <c r="A1211" s="45">
        <v>1017</v>
      </c>
      <c r="B1211" s="46" t="s">
        <v>103</v>
      </c>
      <c r="C1211" s="47" t="s">
        <v>95</v>
      </c>
      <c r="D1211" s="47" t="s">
        <v>2020</v>
      </c>
      <c r="E1211" s="48" t="s">
        <v>104</v>
      </c>
      <c r="F1211" s="49" t="s">
        <v>99</v>
      </c>
      <c r="G1211" s="49" t="s">
        <v>99</v>
      </c>
      <c r="H1211" s="50" t="s">
        <v>99</v>
      </c>
      <c r="I1211" s="46" t="s">
        <v>28</v>
      </c>
      <c r="J1211" s="46">
        <v>438</v>
      </c>
      <c r="K1211" s="49">
        <v>438</v>
      </c>
      <c r="L1211" s="49" t="s">
        <v>96</v>
      </c>
      <c r="M1211" s="51">
        <v>3590000</v>
      </c>
      <c r="N1211" s="51">
        <f t="shared" si="249"/>
        <v>997000</v>
      </c>
      <c r="O1211" s="51">
        <v>997043.47826086998</v>
      </c>
      <c r="P1211" s="51">
        <v>4587000</v>
      </c>
      <c r="Q1211" s="51">
        <f t="shared" si="250"/>
        <v>1296156.5217391308</v>
      </c>
      <c r="R1211" s="52">
        <f t="shared" si="251"/>
        <v>4886156.5217391308</v>
      </c>
      <c r="S1211" s="53">
        <v>4886100</v>
      </c>
      <c r="T1211" s="54" t="s">
        <v>3259</v>
      </c>
      <c r="U1211" s="55" t="s">
        <v>441</v>
      </c>
      <c r="V1211" s="55" t="s">
        <v>2524</v>
      </c>
      <c r="W1211" s="55" t="s">
        <v>173</v>
      </c>
      <c r="X1211" s="56">
        <v>43294</v>
      </c>
      <c r="Y1211" s="57" t="s">
        <v>7684</v>
      </c>
      <c r="Z1211" s="57"/>
      <c r="AA1211" s="58"/>
      <c r="AB1211" s="58"/>
      <c r="AC1211" s="58"/>
      <c r="AD1211" s="58"/>
      <c r="AE1211" s="58"/>
      <c r="AF1211" s="58"/>
      <c r="AG1211" s="58"/>
      <c r="AH1211" s="58"/>
      <c r="AI1211" s="58"/>
      <c r="AJ1211" s="58"/>
      <c r="AK1211" s="58"/>
      <c r="AL1211" s="58"/>
      <c r="AM1211" s="58"/>
      <c r="AN1211" s="58"/>
      <c r="AO1211" s="58"/>
      <c r="AP1211" s="58"/>
      <c r="AQ1211" s="58">
        <v>6341000</v>
      </c>
      <c r="AR1211" s="59">
        <f t="shared" si="243"/>
        <v>1</v>
      </c>
      <c r="AS1211" s="59">
        <f t="shared" si="244"/>
        <v>6341000</v>
      </c>
      <c r="AT1211" s="58">
        <f t="shared" si="253"/>
        <v>6341000</v>
      </c>
      <c r="AU1211" s="58">
        <f t="shared" si="246"/>
        <v>6341000</v>
      </c>
      <c r="AV1211" s="59">
        <f t="shared" si="247"/>
        <v>1454900</v>
      </c>
      <c r="AW1211" s="59">
        <f t="shared" si="252"/>
        <v>1454900</v>
      </c>
      <c r="AX1211" s="60">
        <f t="shared" si="245"/>
        <v>0.29776304209901561</v>
      </c>
      <c r="AY1211" s="58"/>
    </row>
    <row r="1212" spans="1:51" x14ac:dyDescent="0.25">
      <c r="A1212" s="45">
        <v>1018</v>
      </c>
      <c r="B1212" s="46" t="s">
        <v>100</v>
      </c>
      <c r="C1212" s="47" t="s">
        <v>95</v>
      </c>
      <c r="D1212" s="47" t="s">
        <v>2020</v>
      </c>
      <c r="E1212" s="48" t="s">
        <v>101</v>
      </c>
      <c r="F1212" s="49" t="s">
        <v>102</v>
      </c>
      <c r="G1212" s="49" t="s">
        <v>102</v>
      </c>
      <c r="H1212" s="50" t="s">
        <v>102</v>
      </c>
      <c r="I1212" s="46" t="s">
        <v>25</v>
      </c>
      <c r="J1212" s="46">
        <v>438</v>
      </c>
      <c r="K1212" s="49">
        <v>438</v>
      </c>
      <c r="L1212" s="49" t="s">
        <v>96</v>
      </c>
      <c r="M1212" s="51">
        <v>3590000</v>
      </c>
      <c r="N1212" s="51">
        <f t="shared" si="249"/>
        <v>997000</v>
      </c>
      <c r="O1212" s="51">
        <v>997043.47826086998</v>
      </c>
      <c r="P1212" s="51">
        <v>4587000</v>
      </c>
      <c r="Q1212" s="51">
        <f t="shared" si="250"/>
        <v>1296156.5217391308</v>
      </c>
      <c r="R1212" s="52">
        <f t="shared" si="251"/>
        <v>4886156.5217391308</v>
      </c>
      <c r="S1212" s="53">
        <v>4886100</v>
      </c>
      <c r="T1212" s="54" t="s">
        <v>3259</v>
      </c>
      <c r="U1212" s="55" t="s">
        <v>441</v>
      </c>
      <c r="V1212" s="55" t="s">
        <v>2524</v>
      </c>
      <c r="W1212" s="55" t="s">
        <v>173</v>
      </c>
      <c r="X1212" s="56">
        <v>43294</v>
      </c>
      <c r="Y1212" s="57" t="s">
        <v>7684</v>
      </c>
      <c r="Z1212" s="57"/>
      <c r="AA1212" s="58"/>
      <c r="AB1212" s="58"/>
      <c r="AC1212" s="58"/>
      <c r="AD1212" s="58"/>
      <c r="AE1212" s="58"/>
      <c r="AF1212" s="58"/>
      <c r="AG1212" s="58"/>
      <c r="AH1212" s="58"/>
      <c r="AI1212" s="58"/>
      <c r="AJ1212" s="58"/>
      <c r="AK1212" s="58"/>
      <c r="AL1212" s="58"/>
      <c r="AM1212" s="58"/>
      <c r="AN1212" s="58"/>
      <c r="AO1212" s="58"/>
      <c r="AP1212" s="58"/>
      <c r="AQ1212" s="58">
        <v>6341000</v>
      </c>
      <c r="AR1212" s="59">
        <f t="shared" si="243"/>
        <v>1</v>
      </c>
      <c r="AS1212" s="59">
        <f t="shared" si="244"/>
        <v>6341000</v>
      </c>
      <c r="AT1212" s="58">
        <f t="shared" si="253"/>
        <v>6341000</v>
      </c>
      <c r="AU1212" s="58">
        <f t="shared" si="246"/>
        <v>6341000</v>
      </c>
      <c r="AV1212" s="59">
        <f t="shared" si="247"/>
        <v>1454900</v>
      </c>
      <c r="AW1212" s="59">
        <f t="shared" si="252"/>
        <v>1454900</v>
      </c>
      <c r="AX1212" s="60">
        <f t="shared" si="245"/>
        <v>0.29776304209901561</v>
      </c>
      <c r="AY1212" s="58"/>
    </row>
    <row r="1213" spans="1:51" ht="31.5" x14ac:dyDescent="0.25">
      <c r="A1213" s="45">
        <v>1019</v>
      </c>
      <c r="B1213" s="46" t="s">
        <v>3594</v>
      </c>
      <c r="C1213" s="47" t="s">
        <v>3595</v>
      </c>
      <c r="D1213" s="47" t="s">
        <v>2678</v>
      </c>
      <c r="E1213" s="48" t="s">
        <v>3596</v>
      </c>
      <c r="F1213" s="49" t="s">
        <v>3597</v>
      </c>
      <c r="G1213" s="49" t="s">
        <v>3597</v>
      </c>
      <c r="H1213" s="50" t="s">
        <v>3598</v>
      </c>
      <c r="I1213" s="46" t="s">
        <v>25</v>
      </c>
      <c r="J1213" s="46">
        <v>442</v>
      </c>
      <c r="K1213" s="49">
        <v>442</v>
      </c>
      <c r="L1213" s="49" t="s">
        <v>3599</v>
      </c>
      <c r="M1213" s="51">
        <v>3332000</v>
      </c>
      <c r="N1213" s="51">
        <f t="shared" si="249"/>
        <v>746000</v>
      </c>
      <c r="O1213" s="51">
        <v>746608.69565217395</v>
      </c>
      <c r="P1213" s="51">
        <v>4078000</v>
      </c>
      <c r="Q1213" s="51">
        <f t="shared" si="250"/>
        <v>970591.30434782617</v>
      </c>
      <c r="R1213" s="52">
        <f t="shared" si="251"/>
        <v>4302591.3043478262</v>
      </c>
      <c r="S1213" s="53">
        <v>4302500</v>
      </c>
      <c r="T1213" s="54" t="s">
        <v>3259</v>
      </c>
      <c r="U1213" s="55" t="s">
        <v>441</v>
      </c>
      <c r="V1213" s="55" t="s">
        <v>2524</v>
      </c>
      <c r="W1213" s="55" t="s">
        <v>173</v>
      </c>
      <c r="X1213" s="56">
        <v>43294</v>
      </c>
      <c r="Y1213" s="57" t="s">
        <v>7684</v>
      </c>
      <c r="Z1213" s="57"/>
      <c r="AA1213" s="58"/>
      <c r="AB1213" s="58"/>
      <c r="AC1213" s="58"/>
      <c r="AD1213" s="58"/>
      <c r="AE1213" s="58"/>
      <c r="AF1213" s="58"/>
      <c r="AG1213" s="58"/>
      <c r="AH1213" s="58">
        <v>11713000</v>
      </c>
      <c r="AI1213" s="58"/>
      <c r="AJ1213" s="58"/>
      <c r="AK1213" s="58"/>
      <c r="AL1213" s="58"/>
      <c r="AM1213" s="58"/>
      <c r="AN1213" s="58"/>
      <c r="AO1213" s="58"/>
      <c r="AP1213" s="58"/>
      <c r="AQ1213" s="58">
        <v>5714000</v>
      </c>
      <c r="AR1213" s="59">
        <f t="shared" si="243"/>
        <v>2</v>
      </c>
      <c r="AS1213" s="59">
        <f t="shared" si="244"/>
        <v>17427000</v>
      </c>
      <c r="AT1213" s="58">
        <f t="shared" si="253"/>
        <v>8713500</v>
      </c>
      <c r="AU1213" s="58">
        <f t="shared" si="246"/>
        <v>5714000</v>
      </c>
      <c r="AV1213" s="59">
        <f t="shared" si="247"/>
        <v>4411000</v>
      </c>
      <c r="AW1213" s="59">
        <f t="shared" si="252"/>
        <v>1411500</v>
      </c>
      <c r="AX1213" s="60">
        <f t="shared" si="245"/>
        <v>1.0252178965717604</v>
      </c>
      <c r="AY1213" s="58"/>
    </row>
    <row r="1214" spans="1:51" ht="31.5" x14ac:dyDescent="0.25">
      <c r="A1214" s="45">
        <v>1020</v>
      </c>
      <c r="B1214" s="46" t="s">
        <v>110</v>
      </c>
      <c r="C1214" s="47" t="s">
        <v>105</v>
      </c>
      <c r="D1214" s="47" t="s">
        <v>496</v>
      </c>
      <c r="E1214" s="48" t="s">
        <v>111</v>
      </c>
      <c r="F1214" s="49" t="s">
        <v>112</v>
      </c>
      <c r="G1214" s="49" t="s">
        <v>112</v>
      </c>
      <c r="H1214" s="50" t="s">
        <v>112</v>
      </c>
      <c r="I1214" s="46" t="s">
        <v>25</v>
      </c>
      <c r="J1214" s="46">
        <v>443</v>
      </c>
      <c r="K1214" s="49">
        <v>443</v>
      </c>
      <c r="L1214" s="49" t="s">
        <v>106</v>
      </c>
      <c r="M1214" s="51">
        <v>3327000</v>
      </c>
      <c r="N1214" s="51">
        <f t="shared" si="249"/>
        <v>995000</v>
      </c>
      <c r="O1214" s="51">
        <v>995478.26086956495</v>
      </c>
      <c r="P1214" s="51">
        <v>4322000</v>
      </c>
      <c r="Q1214" s="51">
        <f t="shared" si="250"/>
        <v>1294121.7391304343</v>
      </c>
      <c r="R1214" s="52">
        <f t="shared" si="251"/>
        <v>4621121.7391304346</v>
      </c>
      <c r="S1214" s="53">
        <v>4621100</v>
      </c>
      <c r="T1214" s="54" t="s">
        <v>3259</v>
      </c>
      <c r="U1214" s="55" t="s">
        <v>441</v>
      </c>
      <c r="V1214" s="55" t="s">
        <v>2524</v>
      </c>
      <c r="W1214" s="55" t="s">
        <v>173</v>
      </c>
      <c r="X1214" s="56">
        <v>43294</v>
      </c>
      <c r="Y1214" s="57" t="s">
        <v>7684</v>
      </c>
      <c r="Z1214" s="57"/>
      <c r="AA1214" s="58"/>
      <c r="AB1214" s="58"/>
      <c r="AC1214" s="58"/>
      <c r="AD1214" s="58"/>
      <c r="AE1214" s="58"/>
      <c r="AF1214" s="58"/>
      <c r="AG1214" s="58"/>
      <c r="AH1214" s="58"/>
      <c r="AI1214" s="58"/>
      <c r="AJ1214" s="58"/>
      <c r="AK1214" s="58"/>
      <c r="AL1214" s="58"/>
      <c r="AM1214" s="58"/>
      <c r="AN1214" s="58"/>
      <c r="AO1214" s="58"/>
      <c r="AP1214" s="58"/>
      <c r="AQ1214" s="58"/>
      <c r="AR1214" s="59">
        <f t="shared" si="243"/>
        <v>0</v>
      </c>
      <c r="AS1214" s="59">
        <f t="shared" si="244"/>
        <v>0</v>
      </c>
      <c r="AT1214" s="58"/>
      <c r="AU1214" s="58">
        <f t="shared" si="246"/>
        <v>0</v>
      </c>
      <c r="AV1214" s="59">
        <f t="shared" si="247"/>
        <v>-4621100</v>
      </c>
      <c r="AW1214" s="59">
        <f t="shared" si="252"/>
        <v>-4621100</v>
      </c>
      <c r="AX1214" s="60">
        <f t="shared" si="245"/>
        <v>-1</v>
      </c>
      <c r="AY1214" s="58"/>
    </row>
    <row r="1215" spans="1:51" ht="31.5" x14ac:dyDescent="0.25">
      <c r="A1215" s="45">
        <v>1021</v>
      </c>
      <c r="B1215" s="46" t="s">
        <v>118</v>
      </c>
      <c r="C1215" s="47" t="s">
        <v>105</v>
      </c>
      <c r="D1215" s="47" t="s">
        <v>2020</v>
      </c>
      <c r="E1215" s="48" t="s">
        <v>119</v>
      </c>
      <c r="F1215" s="49" t="s">
        <v>112</v>
      </c>
      <c r="G1215" s="49" t="s">
        <v>112</v>
      </c>
      <c r="H1215" s="50" t="s">
        <v>112</v>
      </c>
      <c r="I1215" s="46" t="s">
        <v>25</v>
      </c>
      <c r="J1215" s="46">
        <v>443</v>
      </c>
      <c r="K1215" s="49">
        <v>443</v>
      </c>
      <c r="L1215" s="49" t="s">
        <v>106</v>
      </c>
      <c r="M1215" s="51">
        <v>3327000</v>
      </c>
      <c r="N1215" s="51">
        <f t="shared" si="249"/>
        <v>995000</v>
      </c>
      <c r="O1215" s="51">
        <v>995478.26086956495</v>
      </c>
      <c r="P1215" s="51">
        <v>4322000</v>
      </c>
      <c r="Q1215" s="51">
        <f t="shared" si="250"/>
        <v>1294121.7391304343</v>
      </c>
      <c r="R1215" s="52">
        <f t="shared" si="251"/>
        <v>4621121.7391304346</v>
      </c>
      <c r="S1215" s="53">
        <v>4621100</v>
      </c>
      <c r="T1215" s="54" t="s">
        <v>3259</v>
      </c>
      <c r="U1215" s="55" t="s">
        <v>441</v>
      </c>
      <c r="V1215" s="55" t="s">
        <v>2524</v>
      </c>
      <c r="W1215" s="55" t="s">
        <v>173</v>
      </c>
      <c r="X1215" s="56">
        <v>43294</v>
      </c>
      <c r="Y1215" s="57" t="s">
        <v>7684</v>
      </c>
      <c r="Z1215" s="57"/>
      <c r="AA1215" s="58"/>
      <c r="AB1215" s="58"/>
      <c r="AC1215" s="58"/>
      <c r="AD1215" s="58"/>
      <c r="AE1215" s="58"/>
      <c r="AF1215" s="58"/>
      <c r="AG1215" s="58"/>
      <c r="AH1215" s="58"/>
      <c r="AI1215" s="58"/>
      <c r="AJ1215" s="58"/>
      <c r="AK1215" s="58"/>
      <c r="AL1215" s="58"/>
      <c r="AM1215" s="58"/>
      <c r="AN1215" s="58"/>
      <c r="AO1215" s="58"/>
      <c r="AP1215" s="58"/>
      <c r="AQ1215" s="58">
        <v>5945000</v>
      </c>
      <c r="AR1215" s="59">
        <f t="shared" si="243"/>
        <v>1</v>
      </c>
      <c r="AS1215" s="59">
        <f t="shared" si="244"/>
        <v>5945000</v>
      </c>
      <c r="AT1215" s="58">
        <f>ROUND(AS1215/AR1215,-2)</f>
        <v>5945000</v>
      </c>
      <c r="AU1215" s="58">
        <f t="shared" si="246"/>
        <v>5945000</v>
      </c>
      <c r="AV1215" s="59">
        <f t="shared" si="247"/>
        <v>1323900</v>
      </c>
      <c r="AW1215" s="59">
        <f t="shared" si="252"/>
        <v>1323900</v>
      </c>
      <c r="AX1215" s="60">
        <f t="shared" si="245"/>
        <v>0.28649022959901327</v>
      </c>
      <c r="AY1215" s="58"/>
    </row>
    <row r="1216" spans="1:51" ht="31.5" x14ac:dyDescent="0.25">
      <c r="A1216" s="45">
        <v>1022</v>
      </c>
      <c r="B1216" s="46" t="s">
        <v>107</v>
      </c>
      <c r="C1216" s="47" t="s">
        <v>105</v>
      </c>
      <c r="D1216" s="47" t="s">
        <v>496</v>
      </c>
      <c r="E1216" s="48" t="s">
        <v>108</v>
      </c>
      <c r="F1216" s="49" t="s">
        <v>109</v>
      </c>
      <c r="G1216" s="49" t="s">
        <v>109</v>
      </c>
      <c r="H1216" s="50" t="s">
        <v>109</v>
      </c>
      <c r="I1216" s="46" t="s">
        <v>25</v>
      </c>
      <c r="J1216" s="46">
        <v>443</v>
      </c>
      <c r="K1216" s="49">
        <v>443</v>
      </c>
      <c r="L1216" s="49" t="s">
        <v>106</v>
      </c>
      <c r="M1216" s="51">
        <v>3327000</v>
      </c>
      <c r="N1216" s="51">
        <f t="shared" si="249"/>
        <v>995000</v>
      </c>
      <c r="O1216" s="51">
        <v>995478.26086956495</v>
      </c>
      <c r="P1216" s="51">
        <v>4322000</v>
      </c>
      <c r="Q1216" s="51">
        <f t="shared" si="250"/>
        <v>1294121.7391304343</v>
      </c>
      <c r="R1216" s="52">
        <f t="shared" si="251"/>
        <v>4621121.7391304346</v>
      </c>
      <c r="S1216" s="53">
        <v>4621100</v>
      </c>
      <c r="T1216" s="54" t="s">
        <v>3259</v>
      </c>
      <c r="U1216" s="55" t="s">
        <v>441</v>
      </c>
      <c r="V1216" s="55" t="s">
        <v>2524</v>
      </c>
      <c r="W1216" s="55" t="s">
        <v>173</v>
      </c>
      <c r="X1216" s="56">
        <v>43294</v>
      </c>
      <c r="Y1216" s="57" t="s">
        <v>7684</v>
      </c>
      <c r="Z1216" s="57"/>
      <c r="AA1216" s="58"/>
      <c r="AB1216" s="58"/>
      <c r="AC1216" s="58"/>
      <c r="AD1216" s="58"/>
      <c r="AE1216" s="58"/>
      <c r="AF1216" s="58"/>
      <c r="AG1216" s="58"/>
      <c r="AH1216" s="58"/>
      <c r="AI1216" s="58"/>
      <c r="AJ1216" s="58"/>
      <c r="AK1216" s="58"/>
      <c r="AL1216" s="58"/>
      <c r="AM1216" s="58"/>
      <c r="AN1216" s="58"/>
      <c r="AO1216" s="58"/>
      <c r="AP1216" s="58"/>
      <c r="AQ1216" s="58"/>
      <c r="AR1216" s="59">
        <f t="shared" si="243"/>
        <v>0</v>
      </c>
      <c r="AS1216" s="59">
        <f t="shared" si="244"/>
        <v>0</v>
      </c>
      <c r="AT1216" s="58"/>
      <c r="AU1216" s="58">
        <f t="shared" si="246"/>
        <v>0</v>
      </c>
      <c r="AV1216" s="59">
        <f t="shared" si="247"/>
        <v>-4621100</v>
      </c>
      <c r="AW1216" s="59">
        <f t="shared" si="252"/>
        <v>-4621100</v>
      </c>
      <c r="AX1216" s="60">
        <f t="shared" si="245"/>
        <v>-1</v>
      </c>
      <c r="AY1216" s="58"/>
    </row>
    <row r="1217" spans="1:51" ht="31.5" x14ac:dyDescent="0.25">
      <c r="A1217" s="45">
        <v>1023</v>
      </c>
      <c r="B1217" s="46" t="s">
        <v>116</v>
      </c>
      <c r="C1217" s="47" t="s">
        <v>105</v>
      </c>
      <c r="D1217" s="47" t="s">
        <v>2020</v>
      </c>
      <c r="E1217" s="48" t="s">
        <v>117</v>
      </c>
      <c r="F1217" s="49" t="s">
        <v>109</v>
      </c>
      <c r="G1217" s="49" t="s">
        <v>109</v>
      </c>
      <c r="H1217" s="50" t="s">
        <v>109</v>
      </c>
      <c r="I1217" s="46" t="s">
        <v>25</v>
      </c>
      <c r="J1217" s="46">
        <v>443</v>
      </c>
      <c r="K1217" s="49">
        <v>443</v>
      </c>
      <c r="L1217" s="49" t="s">
        <v>106</v>
      </c>
      <c r="M1217" s="51">
        <v>3327000</v>
      </c>
      <c r="N1217" s="51">
        <f t="shared" si="249"/>
        <v>995000</v>
      </c>
      <c r="O1217" s="51">
        <v>995478.26086956495</v>
      </c>
      <c r="P1217" s="51">
        <v>4322000</v>
      </c>
      <c r="Q1217" s="51">
        <f t="shared" si="250"/>
        <v>1294121.7391304343</v>
      </c>
      <c r="R1217" s="52">
        <f t="shared" si="251"/>
        <v>4621121.7391304346</v>
      </c>
      <c r="S1217" s="53">
        <v>4621100</v>
      </c>
      <c r="T1217" s="54" t="s">
        <v>3259</v>
      </c>
      <c r="U1217" s="55" t="s">
        <v>441</v>
      </c>
      <c r="V1217" s="55" t="s">
        <v>2524</v>
      </c>
      <c r="W1217" s="55" t="s">
        <v>173</v>
      </c>
      <c r="X1217" s="56">
        <v>43294</v>
      </c>
      <c r="Y1217" s="57" t="s">
        <v>7684</v>
      </c>
      <c r="Z1217" s="57"/>
      <c r="AA1217" s="58"/>
      <c r="AB1217" s="58"/>
      <c r="AC1217" s="58"/>
      <c r="AD1217" s="58"/>
      <c r="AE1217" s="58"/>
      <c r="AF1217" s="58"/>
      <c r="AG1217" s="58"/>
      <c r="AH1217" s="58"/>
      <c r="AI1217" s="58"/>
      <c r="AJ1217" s="58"/>
      <c r="AK1217" s="58"/>
      <c r="AL1217" s="58"/>
      <c r="AM1217" s="58"/>
      <c r="AN1217" s="58"/>
      <c r="AO1217" s="58"/>
      <c r="AP1217" s="58"/>
      <c r="AQ1217" s="58">
        <v>5945000</v>
      </c>
      <c r="AR1217" s="59">
        <f t="shared" si="243"/>
        <v>1</v>
      </c>
      <c r="AS1217" s="59">
        <f t="shared" si="244"/>
        <v>5945000</v>
      </c>
      <c r="AT1217" s="58">
        <f>ROUND(AS1217/AR1217,-2)</f>
        <v>5945000</v>
      </c>
      <c r="AU1217" s="58">
        <f t="shared" si="246"/>
        <v>5945000</v>
      </c>
      <c r="AV1217" s="59">
        <f t="shared" si="247"/>
        <v>1323900</v>
      </c>
      <c r="AW1217" s="59">
        <f t="shared" si="252"/>
        <v>1323900</v>
      </c>
      <c r="AX1217" s="60">
        <f t="shared" si="245"/>
        <v>0.28649022959901327</v>
      </c>
      <c r="AY1217" s="58"/>
    </row>
    <row r="1218" spans="1:51" ht="31.5" x14ac:dyDescent="0.25">
      <c r="A1218" s="45">
        <v>1024</v>
      </c>
      <c r="B1218" s="46" t="s">
        <v>113</v>
      </c>
      <c r="C1218" s="47" t="s">
        <v>105</v>
      </c>
      <c r="D1218" s="47" t="s">
        <v>2020</v>
      </c>
      <c r="E1218" s="48" t="s">
        <v>114</v>
      </c>
      <c r="F1218" s="49" t="s">
        <v>115</v>
      </c>
      <c r="G1218" s="49" t="s">
        <v>115</v>
      </c>
      <c r="H1218" s="50" t="s">
        <v>115</v>
      </c>
      <c r="I1218" s="46" t="s">
        <v>25</v>
      </c>
      <c r="J1218" s="46">
        <v>443</v>
      </c>
      <c r="K1218" s="49">
        <v>443</v>
      </c>
      <c r="L1218" s="49" t="s">
        <v>106</v>
      </c>
      <c r="M1218" s="51">
        <v>3327000</v>
      </c>
      <c r="N1218" s="51">
        <f t="shared" si="249"/>
        <v>995000</v>
      </c>
      <c r="O1218" s="51">
        <v>995478.26086956495</v>
      </c>
      <c r="P1218" s="51">
        <v>4322000</v>
      </c>
      <c r="Q1218" s="51">
        <f t="shared" si="250"/>
        <v>1294121.7391304343</v>
      </c>
      <c r="R1218" s="52">
        <f t="shared" si="251"/>
        <v>4621121.7391304346</v>
      </c>
      <c r="S1218" s="53">
        <v>4621100</v>
      </c>
      <c r="T1218" s="54" t="s">
        <v>3259</v>
      </c>
      <c r="U1218" s="55" t="s">
        <v>441</v>
      </c>
      <c r="V1218" s="55" t="s">
        <v>2524</v>
      </c>
      <c r="W1218" s="55" t="s">
        <v>173</v>
      </c>
      <c r="X1218" s="56">
        <v>43294</v>
      </c>
      <c r="Y1218" s="57" t="s">
        <v>7684</v>
      </c>
      <c r="Z1218" s="57"/>
      <c r="AA1218" s="58"/>
      <c r="AB1218" s="58"/>
      <c r="AC1218" s="58"/>
      <c r="AD1218" s="58"/>
      <c r="AE1218" s="58"/>
      <c r="AF1218" s="58"/>
      <c r="AG1218" s="58"/>
      <c r="AH1218" s="58"/>
      <c r="AI1218" s="58"/>
      <c r="AJ1218" s="58"/>
      <c r="AK1218" s="58"/>
      <c r="AL1218" s="58"/>
      <c r="AM1218" s="58"/>
      <c r="AN1218" s="58"/>
      <c r="AO1218" s="58"/>
      <c r="AP1218" s="58"/>
      <c r="AQ1218" s="58">
        <v>5945000</v>
      </c>
      <c r="AR1218" s="59">
        <f t="shared" si="243"/>
        <v>1</v>
      </c>
      <c r="AS1218" s="59">
        <f t="shared" si="244"/>
        <v>5945000</v>
      </c>
      <c r="AT1218" s="58">
        <f>ROUND(AS1218/AR1218,-2)</f>
        <v>5945000</v>
      </c>
      <c r="AU1218" s="58">
        <f t="shared" si="246"/>
        <v>5945000</v>
      </c>
      <c r="AV1218" s="59">
        <f t="shared" si="247"/>
        <v>1323900</v>
      </c>
      <c r="AW1218" s="59">
        <f t="shared" si="252"/>
        <v>1323900</v>
      </c>
      <c r="AX1218" s="60">
        <f t="shared" si="245"/>
        <v>0.28649022959901327</v>
      </c>
      <c r="AY1218" s="58"/>
    </row>
    <row r="1219" spans="1:51" ht="31.5" x14ac:dyDescent="0.25">
      <c r="A1219" s="45">
        <v>1025</v>
      </c>
      <c r="B1219" s="46" t="s">
        <v>120</v>
      </c>
      <c r="C1219" s="47" t="s">
        <v>105</v>
      </c>
      <c r="D1219" s="47" t="s">
        <v>2020</v>
      </c>
      <c r="E1219" s="48" t="s">
        <v>121</v>
      </c>
      <c r="F1219" s="49" t="s">
        <v>122</v>
      </c>
      <c r="G1219" s="49" t="s">
        <v>122</v>
      </c>
      <c r="H1219" s="50" t="s">
        <v>122</v>
      </c>
      <c r="I1219" s="46" t="s">
        <v>28</v>
      </c>
      <c r="J1219" s="46">
        <v>443</v>
      </c>
      <c r="K1219" s="49">
        <v>443</v>
      </c>
      <c r="L1219" s="49" t="s">
        <v>106</v>
      </c>
      <c r="M1219" s="51">
        <v>3327000</v>
      </c>
      <c r="N1219" s="51">
        <f t="shared" si="249"/>
        <v>995000</v>
      </c>
      <c r="O1219" s="51">
        <v>995478.26086956495</v>
      </c>
      <c r="P1219" s="51">
        <v>4322000</v>
      </c>
      <c r="Q1219" s="51">
        <f t="shared" si="250"/>
        <v>1294121.7391304343</v>
      </c>
      <c r="R1219" s="52">
        <f t="shared" si="251"/>
        <v>4621121.7391304346</v>
      </c>
      <c r="S1219" s="53">
        <v>4621100</v>
      </c>
      <c r="T1219" s="54" t="s">
        <v>3259</v>
      </c>
      <c r="U1219" s="55" t="s">
        <v>441</v>
      </c>
      <c r="V1219" s="55" t="s">
        <v>2524</v>
      </c>
      <c r="W1219" s="55" t="s">
        <v>173</v>
      </c>
      <c r="X1219" s="56">
        <v>43294</v>
      </c>
      <c r="Y1219" s="57" t="s">
        <v>7684</v>
      </c>
      <c r="Z1219" s="57"/>
      <c r="AA1219" s="58"/>
      <c r="AB1219" s="58"/>
      <c r="AC1219" s="58"/>
      <c r="AD1219" s="58"/>
      <c r="AE1219" s="58"/>
      <c r="AF1219" s="58"/>
      <c r="AG1219" s="58"/>
      <c r="AH1219" s="58"/>
      <c r="AI1219" s="58"/>
      <c r="AJ1219" s="58"/>
      <c r="AK1219" s="58"/>
      <c r="AL1219" s="58"/>
      <c r="AM1219" s="58"/>
      <c r="AN1219" s="58"/>
      <c r="AO1219" s="58"/>
      <c r="AP1219" s="58"/>
      <c r="AQ1219" s="58">
        <v>5945000</v>
      </c>
      <c r="AR1219" s="59">
        <f t="shared" si="243"/>
        <v>1</v>
      </c>
      <c r="AS1219" s="59">
        <f t="shared" si="244"/>
        <v>5945000</v>
      </c>
      <c r="AT1219" s="58">
        <f>ROUND(AS1219/AR1219,-2)</f>
        <v>5945000</v>
      </c>
      <c r="AU1219" s="58">
        <f t="shared" si="246"/>
        <v>5945000</v>
      </c>
      <c r="AV1219" s="59">
        <f t="shared" si="247"/>
        <v>1323900</v>
      </c>
      <c r="AW1219" s="59">
        <f t="shared" si="252"/>
        <v>1323900</v>
      </c>
      <c r="AX1219" s="60">
        <f t="shared" si="245"/>
        <v>0.28649022959901327</v>
      </c>
      <c r="AY1219" s="58"/>
    </row>
    <row r="1220" spans="1:51" ht="47.25" x14ac:dyDescent="0.25">
      <c r="A1220" s="45">
        <v>1026</v>
      </c>
      <c r="B1220" s="46" t="s">
        <v>134</v>
      </c>
      <c r="C1220" s="47" t="s">
        <v>124</v>
      </c>
      <c r="D1220" s="47" t="s">
        <v>496</v>
      </c>
      <c r="E1220" s="48" t="s">
        <v>135</v>
      </c>
      <c r="F1220" s="49" t="s">
        <v>136</v>
      </c>
      <c r="G1220" s="49" t="s">
        <v>136</v>
      </c>
      <c r="H1220" s="50" t="s">
        <v>136</v>
      </c>
      <c r="I1220" s="46" t="s">
        <v>25</v>
      </c>
      <c r="J1220" s="46">
        <v>444</v>
      </c>
      <c r="K1220" s="49">
        <v>444</v>
      </c>
      <c r="L1220" s="49" t="s">
        <v>127</v>
      </c>
      <c r="M1220" s="51">
        <v>2025000</v>
      </c>
      <c r="N1220" s="51">
        <f t="shared" si="249"/>
        <v>358000</v>
      </c>
      <c r="O1220" s="51">
        <v>358434.78260869603</v>
      </c>
      <c r="P1220" s="51">
        <v>2383000</v>
      </c>
      <c r="Q1220" s="51">
        <f t="shared" si="250"/>
        <v>465965.21739130485</v>
      </c>
      <c r="R1220" s="52">
        <f t="shared" si="251"/>
        <v>2490965.2173913047</v>
      </c>
      <c r="S1220" s="53">
        <v>2490900</v>
      </c>
      <c r="T1220" s="54">
        <v>0</v>
      </c>
      <c r="U1220" s="55" t="s">
        <v>198</v>
      </c>
      <c r="V1220" s="55" t="s">
        <v>2524</v>
      </c>
      <c r="W1220" s="55" t="s">
        <v>29</v>
      </c>
      <c r="X1220" s="56">
        <v>43294</v>
      </c>
      <c r="Y1220" s="57" t="s">
        <v>7684</v>
      </c>
      <c r="Z1220" s="57"/>
      <c r="AA1220" s="58"/>
      <c r="AB1220" s="58"/>
      <c r="AC1220" s="58"/>
      <c r="AD1220" s="58"/>
      <c r="AE1220" s="58"/>
      <c r="AF1220" s="58"/>
      <c r="AG1220" s="58"/>
      <c r="AH1220" s="58"/>
      <c r="AI1220" s="58"/>
      <c r="AJ1220" s="58"/>
      <c r="AK1220" s="58"/>
      <c r="AL1220" s="58"/>
      <c r="AM1220" s="58"/>
      <c r="AN1220" s="58"/>
      <c r="AO1220" s="58"/>
      <c r="AP1220" s="58"/>
      <c r="AQ1220" s="58"/>
      <c r="AR1220" s="59">
        <f t="shared" ref="AR1220:AR1283" si="254">COUNT(AA1220:AQ1220)</f>
        <v>0</v>
      </c>
      <c r="AS1220" s="59">
        <f t="shared" ref="AS1220:AS1283" si="255">SUM(AA1220:AQ1220)</f>
        <v>0</v>
      </c>
      <c r="AT1220" s="58"/>
      <c r="AU1220" s="58">
        <f t="shared" si="246"/>
        <v>0</v>
      </c>
      <c r="AV1220" s="59">
        <f t="shared" si="247"/>
        <v>-2490900</v>
      </c>
      <c r="AW1220" s="59">
        <f t="shared" si="252"/>
        <v>-2490900</v>
      </c>
      <c r="AX1220" s="60">
        <f t="shared" ref="AX1220:AX1283" si="256">AT1220/S1220-100%</f>
        <v>-1</v>
      </c>
      <c r="AY1220" s="58"/>
    </row>
    <row r="1221" spans="1:51" ht="47.25" x14ac:dyDescent="0.25">
      <c r="A1221" s="45">
        <v>1027</v>
      </c>
      <c r="B1221" s="46" t="s">
        <v>151</v>
      </c>
      <c r="C1221" s="47" t="s">
        <v>124</v>
      </c>
      <c r="D1221" s="47" t="s">
        <v>2020</v>
      </c>
      <c r="E1221" s="48" t="s">
        <v>152</v>
      </c>
      <c r="F1221" s="49" t="s">
        <v>136</v>
      </c>
      <c r="G1221" s="49" t="s">
        <v>136</v>
      </c>
      <c r="H1221" s="50" t="s">
        <v>136</v>
      </c>
      <c r="I1221" s="46" t="s">
        <v>30</v>
      </c>
      <c r="J1221" s="46">
        <v>444</v>
      </c>
      <c r="K1221" s="49">
        <v>444</v>
      </c>
      <c r="L1221" s="49" t="s">
        <v>127</v>
      </c>
      <c r="M1221" s="51">
        <v>2025000</v>
      </c>
      <c r="N1221" s="51">
        <f t="shared" si="249"/>
        <v>358000</v>
      </c>
      <c r="O1221" s="51">
        <v>358434.78260869603</v>
      </c>
      <c r="P1221" s="51">
        <v>2383000</v>
      </c>
      <c r="Q1221" s="51">
        <f t="shared" si="250"/>
        <v>465965.21739130485</v>
      </c>
      <c r="R1221" s="52">
        <f t="shared" si="251"/>
        <v>2490965.2173913047</v>
      </c>
      <c r="S1221" s="53">
        <v>2490900</v>
      </c>
      <c r="T1221" s="54">
        <v>0</v>
      </c>
      <c r="U1221" s="55" t="s">
        <v>198</v>
      </c>
      <c r="V1221" s="55" t="s">
        <v>2524</v>
      </c>
      <c r="W1221" s="55" t="s">
        <v>196</v>
      </c>
      <c r="X1221" s="56">
        <v>43294</v>
      </c>
      <c r="Y1221" s="57" t="s">
        <v>7684</v>
      </c>
      <c r="Z1221" s="57"/>
      <c r="AA1221" s="58"/>
      <c r="AB1221" s="58"/>
      <c r="AC1221" s="58"/>
      <c r="AD1221" s="58"/>
      <c r="AE1221" s="58"/>
      <c r="AF1221" s="58"/>
      <c r="AG1221" s="58"/>
      <c r="AH1221" s="58"/>
      <c r="AI1221" s="58"/>
      <c r="AJ1221" s="58"/>
      <c r="AK1221" s="58"/>
      <c r="AL1221" s="58"/>
      <c r="AM1221" s="58"/>
      <c r="AN1221" s="58"/>
      <c r="AO1221" s="58"/>
      <c r="AP1221" s="58"/>
      <c r="AQ1221" s="58">
        <v>3381000</v>
      </c>
      <c r="AR1221" s="59">
        <f t="shared" si="254"/>
        <v>1</v>
      </c>
      <c r="AS1221" s="59">
        <f t="shared" si="255"/>
        <v>3381000</v>
      </c>
      <c r="AT1221" s="58">
        <f>ROUND(AS1221/AR1221,-2)</f>
        <v>3381000</v>
      </c>
      <c r="AU1221" s="58">
        <f t="shared" si="246"/>
        <v>3381000</v>
      </c>
      <c r="AV1221" s="59">
        <f t="shared" si="247"/>
        <v>890100</v>
      </c>
      <c r="AW1221" s="59">
        <f t="shared" si="252"/>
        <v>890100</v>
      </c>
      <c r="AX1221" s="60">
        <f t="shared" si="256"/>
        <v>0.35734072022160657</v>
      </c>
      <c r="AY1221" s="58"/>
    </row>
    <row r="1222" spans="1:51" ht="47.25" x14ac:dyDescent="0.25">
      <c r="A1222" s="45">
        <v>1028</v>
      </c>
      <c r="B1222" s="46" t="s">
        <v>123</v>
      </c>
      <c r="C1222" s="47" t="s">
        <v>124</v>
      </c>
      <c r="D1222" s="47" t="s">
        <v>496</v>
      </c>
      <c r="E1222" s="48" t="s">
        <v>125</v>
      </c>
      <c r="F1222" s="49" t="s">
        <v>126</v>
      </c>
      <c r="G1222" s="49" t="s">
        <v>126</v>
      </c>
      <c r="H1222" s="50" t="s">
        <v>126</v>
      </c>
      <c r="I1222" s="46" t="s">
        <v>25</v>
      </c>
      <c r="J1222" s="46">
        <v>444</v>
      </c>
      <c r="K1222" s="49">
        <v>444</v>
      </c>
      <c r="L1222" s="49" t="s">
        <v>127</v>
      </c>
      <c r="M1222" s="51">
        <v>2025000</v>
      </c>
      <c r="N1222" s="51">
        <f t="shared" si="249"/>
        <v>358000</v>
      </c>
      <c r="O1222" s="51">
        <v>358434.78260869603</v>
      </c>
      <c r="P1222" s="51">
        <v>2383000</v>
      </c>
      <c r="Q1222" s="51">
        <f t="shared" si="250"/>
        <v>465965.21739130485</v>
      </c>
      <c r="R1222" s="52">
        <f t="shared" si="251"/>
        <v>2490965.2173913047</v>
      </c>
      <c r="S1222" s="53">
        <v>2490900</v>
      </c>
      <c r="T1222" s="54">
        <v>0</v>
      </c>
      <c r="U1222" s="55" t="s">
        <v>26</v>
      </c>
      <c r="V1222" s="55" t="s">
        <v>2524</v>
      </c>
      <c r="W1222" s="55" t="s">
        <v>27</v>
      </c>
      <c r="X1222" s="56">
        <v>43294</v>
      </c>
      <c r="Y1222" s="57" t="s">
        <v>7684</v>
      </c>
      <c r="Z1222" s="57"/>
      <c r="AA1222" s="58"/>
      <c r="AB1222" s="58"/>
      <c r="AC1222" s="58"/>
      <c r="AD1222" s="58"/>
      <c r="AE1222" s="58"/>
      <c r="AF1222" s="58"/>
      <c r="AG1222" s="58"/>
      <c r="AH1222" s="58"/>
      <c r="AI1222" s="58"/>
      <c r="AJ1222" s="58"/>
      <c r="AK1222" s="58"/>
      <c r="AL1222" s="58"/>
      <c r="AM1222" s="58"/>
      <c r="AN1222" s="58"/>
      <c r="AO1222" s="58"/>
      <c r="AP1222" s="58"/>
      <c r="AQ1222" s="58"/>
      <c r="AR1222" s="59">
        <f t="shared" si="254"/>
        <v>0</v>
      </c>
      <c r="AS1222" s="59">
        <f t="shared" si="255"/>
        <v>0</v>
      </c>
      <c r="AT1222" s="58"/>
      <c r="AU1222" s="58">
        <f t="shared" ref="AU1222:AU1285" si="257">MIN(AA1222:AQ1222)</f>
        <v>0</v>
      </c>
      <c r="AV1222" s="59">
        <f t="shared" ref="AV1222:AV1285" si="258">AT1222-S1222</f>
        <v>-2490900</v>
      </c>
      <c r="AW1222" s="59">
        <f t="shared" si="252"/>
        <v>-2490900</v>
      </c>
      <c r="AX1222" s="60">
        <f t="shared" si="256"/>
        <v>-1</v>
      </c>
      <c r="AY1222" s="58"/>
    </row>
    <row r="1223" spans="1:51" ht="47.25" x14ac:dyDescent="0.25">
      <c r="A1223" s="45">
        <v>1029</v>
      </c>
      <c r="B1223" s="46" t="s">
        <v>143</v>
      </c>
      <c r="C1223" s="47" t="s">
        <v>124</v>
      </c>
      <c r="D1223" s="47" t="s">
        <v>2020</v>
      </c>
      <c r="E1223" s="48" t="s">
        <v>144</v>
      </c>
      <c r="F1223" s="49" t="s">
        <v>126</v>
      </c>
      <c r="G1223" s="49" t="s">
        <v>126</v>
      </c>
      <c r="H1223" s="50" t="s">
        <v>126</v>
      </c>
      <c r="I1223" s="46" t="s">
        <v>21</v>
      </c>
      <c r="J1223" s="46">
        <v>444</v>
      </c>
      <c r="K1223" s="49">
        <v>444</v>
      </c>
      <c r="L1223" s="49" t="s">
        <v>127</v>
      </c>
      <c r="M1223" s="51">
        <v>2025000</v>
      </c>
      <c r="N1223" s="51">
        <f t="shared" si="249"/>
        <v>358000</v>
      </c>
      <c r="O1223" s="51">
        <v>358434.78260869603</v>
      </c>
      <c r="P1223" s="51">
        <v>2383000</v>
      </c>
      <c r="Q1223" s="51">
        <f t="shared" si="250"/>
        <v>465965.21739130485</v>
      </c>
      <c r="R1223" s="52">
        <f t="shared" si="251"/>
        <v>2490965.2173913047</v>
      </c>
      <c r="S1223" s="53">
        <v>2490900</v>
      </c>
      <c r="T1223" s="54">
        <v>0</v>
      </c>
      <c r="U1223" s="55" t="s">
        <v>22</v>
      </c>
      <c r="V1223" s="55" t="s">
        <v>2524</v>
      </c>
      <c r="W1223" s="55"/>
      <c r="X1223" s="56"/>
      <c r="Y1223" s="57" t="s">
        <v>7684</v>
      </c>
      <c r="Z1223" s="57"/>
      <c r="AA1223" s="58"/>
      <c r="AB1223" s="58"/>
      <c r="AC1223" s="58"/>
      <c r="AD1223" s="58"/>
      <c r="AE1223" s="58"/>
      <c r="AF1223" s="58"/>
      <c r="AG1223" s="58"/>
      <c r="AH1223" s="58"/>
      <c r="AI1223" s="58"/>
      <c r="AJ1223" s="58"/>
      <c r="AK1223" s="58"/>
      <c r="AL1223" s="58"/>
      <c r="AM1223" s="58"/>
      <c r="AN1223" s="58"/>
      <c r="AO1223" s="58"/>
      <c r="AP1223" s="58"/>
      <c r="AQ1223" s="58">
        <v>3381000</v>
      </c>
      <c r="AR1223" s="59">
        <f t="shared" si="254"/>
        <v>1</v>
      </c>
      <c r="AS1223" s="59">
        <f t="shared" si="255"/>
        <v>3381000</v>
      </c>
      <c r="AT1223" s="58">
        <f>ROUND(AS1223/AR1223,-2)</f>
        <v>3381000</v>
      </c>
      <c r="AU1223" s="58">
        <f t="shared" si="257"/>
        <v>3381000</v>
      </c>
      <c r="AV1223" s="59">
        <f t="shared" si="258"/>
        <v>890100</v>
      </c>
      <c r="AW1223" s="59">
        <f t="shared" si="252"/>
        <v>890100</v>
      </c>
      <c r="AX1223" s="60">
        <f t="shared" si="256"/>
        <v>0.35734072022160657</v>
      </c>
      <c r="AY1223" s="58"/>
    </row>
    <row r="1224" spans="1:51" ht="47.25" x14ac:dyDescent="0.25">
      <c r="A1224" s="45">
        <v>1030</v>
      </c>
      <c r="B1224" s="46" t="s">
        <v>148</v>
      </c>
      <c r="C1224" s="47" t="s">
        <v>124</v>
      </c>
      <c r="D1224" s="47" t="s">
        <v>2020</v>
      </c>
      <c r="E1224" s="48" t="s">
        <v>149</v>
      </c>
      <c r="F1224" s="49" t="s">
        <v>150</v>
      </c>
      <c r="G1224" s="49" t="s">
        <v>150</v>
      </c>
      <c r="H1224" s="50" t="s">
        <v>150</v>
      </c>
      <c r="I1224" s="46" t="s">
        <v>25</v>
      </c>
      <c r="J1224" s="46">
        <v>444</v>
      </c>
      <c r="K1224" s="49">
        <v>444</v>
      </c>
      <c r="L1224" s="49" t="s">
        <v>127</v>
      </c>
      <c r="M1224" s="51">
        <v>2025000</v>
      </c>
      <c r="N1224" s="51">
        <f t="shared" si="249"/>
        <v>358000</v>
      </c>
      <c r="O1224" s="51">
        <v>358434.78260869603</v>
      </c>
      <c r="P1224" s="51">
        <v>2383000</v>
      </c>
      <c r="Q1224" s="51">
        <f t="shared" si="250"/>
        <v>465965.21739130485</v>
      </c>
      <c r="R1224" s="52">
        <f t="shared" si="251"/>
        <v>2490965.2173913047</v>
      </c>
      <c r="S1224" s="53">
        <v>2490900</v>
      </c>
      <c r="T1224" s="54">
        <v>0</v>
      </c>
      <c r="U1224" s="55" t="s">
        <v>26</v>
      </c>
      <c r="V1224" s="55" t="s">
        <v>2524</v>
      </c>
      <c r="W1224" s="55" t="s">
        <v>27</v>
      </c>
      <c r="X1224" s="56">
        <v>43294</v>
      </c>
      <c r="Y1224" s="57" t="s">
        <v>7684</v>
      </c>
      <c r="Z1224" s="57"/>
      <c r="AA1224" s="58"/>
      <c r="AB1224" s="58"/>
      <c r="AC1224" s="58"/>
      <c r="AD1224" s="58"/>
      <c r="AE1224" s="58"/>
      <c r="AF1224" s="58"/>
      <c r="AG1224" s="58"/>
      <c r="AH1224" s="58">
        <v>9733000</v>
      </c>
      <c r="AI1224" s="58"/>
      <c r="AJ1224" s="58"/>
      <c r="AK1224" s="58"/>
      <c r="AL1224" s="58"/>
      <c r="AM1224" s="58"/>
      <c r="AN1224" s="58"/>
      <c r="AO1224" s="58"/>
      <c r="AP1224" s="58"/>
      <c r="AQ1224" s="58">
        <v>3381000</v>
      </c>
      <c r="AR1224" s="59">
        <f t="shared" si="254"/>
        <v>2</v>
      </c>
      <c r="AS1224" s="59">
        <f t="shared" si="255"/>
        <v>13114000</v>
      </c>
      <c r="AT1224" s="58">
        <f>ROUND(AS1224/AR1224,-2)</f>
        <v>6557000</v>
      </c>
      <c r="AU1224" s="58">
        <f t="shared" si="257"/>
        <v>3381000</v>
      </c>
      <c r="AV1224" s="59">
        <f t="shared" si="258"/>
        <v>4066100</v>
      </c>
      <c r="AW1224" s="59">
        <f t="shared" si="252"/>
        <v>890100</v>
      </c>
      <c r="AX1224" s="60">
        <f t="shared" si="256"/>
        <v>1.6323818700068249</v>
      </c>
      <c r="AY1224" s="58"/>
    </row>
    <row r="1225" spans="1:51" ht="47.25" x14ac:dyDescent="0.25">
      <c r="A1225" s="45">
        <v>1031</v>
      </c>
      <c r="B1225" s="46" t="s">
        <v>128</v>
      </c>
      <c r="C1225" s="47" t="s">
        <v>124</v>
      </c>
      <c r="D1225" s="47" t="s">
        <v>496</v>
      </c>
      <c r="E1225" s="48" t="s">
        <v>129</v>
      </c>
      <c r="F1225" s="49" t="s">
        <v>130</v>
      </c>
      <c r="G1225" s="49" t="s">
        <v>130</v>
      </c>
      <c r="H1225" s="50" t="s">
        <v>130</v>
      </c>
      <c r="I1225" s="46" t="s">
        <v>25</v>
      </c>
      <c r="J1225" s="46">
        <v>444</v>
      </c>
      <c r="K1225" s="49">
        <v>444</v>
      </c>
      <c r="L1225" s="49" t="s">
        <v>127</v>
      </c>
      <c r="M1225" s="51">
        <v>2025000</v>
      </c>
      <c r="N1225" s="51">
        <f t="shared" si="249"/>
        <v>358000</v>
      </c>
      <c r="O1225" s="51">
        <v>358434.78260869603</v>
      </c>
      <c r="P1225" s="51">
        <v>2383000</v>
      </c>
      <c r="Q1225" s="51">
        <f t="shared" si="250"/>
        <v>465965.21739130485</v>
      </c>
      <c r="R1225" s="52">
        <f t="shared" si="251"/>
        <v>2490965.2173913047</v>
      </c>
      <c r="S1225" s="53">
        <v>2490900</v>
      </c>
      <c r="T1225" s="54">
        <v>0</v>
      </c>
      <c r="U1225" s="55" t="s">
        <v>198</v>
      </c>
      <c r="V1225" s="55" t="s">
        <v>2524</v>
      </c>
      <c r="W1225" s="55" t="s">
        <v>196</v>
      </c>
      <c r="X1225" s="56">
        <v>43294</v>
      </c>
      <c r="Y1225" s="57" t="s">
        <v>7684</v>
      </c>
      <c r="Z1225" s="57"/>
      <c r="AA1225" s="58"/>
      <c r="AB1225" s="58"/>
      <c r="AC1225" s="58"/>
      <c r="AD1225" s="58"/>
      <c r="AE1225" s="58"/>
      <c r="AF1225" s="58"/>
      <c r="AG1225" s="58"/>
      <c r="AH1225" s="58"/>
      <c r="AI1225" s="58"/>
      <c r="AJ1225" s="58"/>
      <c r="AK1225" s="58"/>
      <c r="AL1225" s="58"/>
      <c r="AM1225" s="58"/>
      <c r="AN1225" s="58"/>
      <c r="AO1225" s="58"/>
      <c r="AP1225" s="58"/>
      <c r="AQ1225" s="58">
        <v>3381000</v>
      </c>
      <c r="AR1225" s="59">
        <f t="shared" si="254"/>
        <v>1</v>
      </c>
      <c r="AS1225" s="59">
        <f t="shared" si="255"/>
        <v>3381000</v>
      </c>
      <c r="AT1225" s="58">
        <f>ROUND(AS1225/AR1225,-2)</f>
        <v>3381000</v>
      </c>
      <c r="AU1225" s="58">
        <f t="shared" si="257"/>
        <v>3381000</v>
      </c>
      <c r="AV1225" s="59">
        <f t="shared" si="258"/>
        <v>890100</v>
      </c>
      <c r="AW1225" s="59">
        <f t="shared" si="252"/>
        <v>890100</v>
      </c>
      <c r="AX1225" s="60">
        <f t="shared" si="256"/>
        <v>0.35734072022160657</v>
      </c>
      <c r="AY1225" s="58"/>
    </row>
    <row r="1226" spans="1:51" ht="47.25" x14ac:dyDescent="0.25">
      <c r="A1226" s="45">
        <v>1032</v>
      </c>
      <c r="B1226" s="46" t="s">
        <v>139</v>
      </c>
      <c r="C1226" s="47" t="s">
        <v>124</v>
      </c>
      <c r="D1226" s="47" t="s">
        <v>2020</v>
      </c>
      <c r="E1226" s="48" t="s">
        <v>140</v>
      </c>
      <c r="F1226" s="49" t="s">
        <v>141</v>
      </c>
      <c r="G1226" s="49" t="s">
        <v>141</v>
      </c>
      <c r="H1226" s="50" t="s">
        <v>142</v>
      </c>
      <c r="I1226" s="46" t="s">
        <v>25</v>
      </c>
      <c r="J1226" s="46">
        <v>444</v>
      </c>
      <c r="K1226" s="49">
        <v>444</v>
      </c>
      <c r="L1226" s="49" t="s">
        <v>127</v>
      </c>
      <c r="M1226" s="51">
        <v>2025000</v>
      </c>
      <c r="N1226" s="51">
        <f t="shared" si="249"/>
        <v>358000</v>
      </c>
      <c r="O1226" s="51">
        <v>358434.78260869603</v>
      </c>
      <c r="P1226" s="51">
        <v>2383000</v>
      </c>
      <c r="Q1226" s="51">
        <f t="shared" si="250"/>
        <v>465965.21739130485</v>
      </c>
      <c r="R1226" s="52">
        <f t="shared" si="251"/>
        <v>2490965.2173913047</v>
      </c>
      <c r="S1226" s="53">
        <v>2490900</v>
      </c>
      <c r="T1226" s="54">
        <v>0</v>
      </c>
      <c r="U1226" s="55" t="s">
        <v>22</v>
      </c>
      <c r="V1226" s="55" t="s">
        <v>2524</v>
      </c>
      <c r="W1226" s="55"/>
      <c r="X1226" s="56"/>
      <c r="Y1226" s="57" t="s">
        <v>7684</v>
      </c>
      <c r="Z1226" s="57"/>
      <c r="AA1226" s="58"/>
      <c r="AB1226" s="58"/>
      <c r="AC1226" s="58"/>
      <c r="AD1226" s="58"/>
      <c r="AE1226" s="58"/>
      <c r="AF1226" s="58"/>
      <c r="AG1226" s="58"/>
      <c r="AH1226" s="58"/>
      <c r="AI1226" s="58"/>
      <c r="AJ1226" s="58"/>
      <c r="AK1226" s="58"/>
      <c r="AL1226" s="58"/>
      <c r="AM1226" s="58">
        <v>11095000</v>
      </c>
      <c r="AN1226" s="58"/>
      <c r="AO1226" s="58"/>
      <c r="AP1226" s="58"/>
      <c r="AQ1226" s="58">
        <v>3381000</v>
      </c>
      <c r="AR1226" s="59">
        <f t="shared" si="254"/>
        <v>2</v>
      </c>
      <c r="AS1226" s="59">
        <f t="shared" si="255"/>
        <v>14476000</v>
      </c>
      <c r="AT1226" s="58">
        <f>ROUND(AS1226/AR1226,-2)</f>
        <v>7238000</v>
      </c>
      <c r="AU1226" s="58">
        <f t="shared" si="257"/>
        <v>3381000</v>
      </c>
      <c r="AV1226" s="59">
        <f t="shared" si="258"/>
        <v>4747100</v>
      </c>
      <c r="AW1226" s="59">
        <f t="shared" si="252"/>
        <v>890100</v>
      </c>
      <c r="AX1226" s="60">
        <f t="shared" si="256"/>
        <v>1.9057770283833153</v>
      </c>
      <c r="AY1226" s="58"/>
    </row>
    <row r="1227" spans="1:51" ht="47.25" x14ac:dyDescent="0.25">
      <c r="A1227" s="45">
        <v>1034</v>
      </c>
      <c r="B1227" s="46" t="s">
        <v>145</v>
      </c>
      <c r="C1227" s="47" t="s">
        <v>124</v>
      </c>
      <c r="D1227" s="47" t="s">
        <v>2020</v>
      </c>
      <c r="E1227" s="48" t="s">
        <v>146</v>
      </c>
      <c r="F1227" s="49" t="s">
        <v>147</v>
      </c>
      <c r="G1227" s="49" t="s">
        <v>147</v>
      </c>
      <c r="H1227" s="50" t="s">
        <v>147</v>
      </c>
      <c r="I1227" s="46" t="s">
        <v>25</v>
      </c>
      <c r="J1227" s="46">
        <v>444</v>
      </c>
      <c r="K1227" s="49">
        <v>444</v>
      </c>
      <c r="L1227" s="49" t="s">
        <v>127</v>
      </c>
      <c r="M1227" s="51">
        <v>2025000</v>
      </c>
      <c r="N1227" s="51">
        <f t="shared" si="249"/>
        <v>358000</v>
      </c>
      <c r="O1227" s="51">
        <v>358434.78260869603</v>
      </c>
      <c r="P1227" s="51">
        <v>2383000</v>
      </c>
      <c r="Q1227" s="51">
        <f t="shared" si="250"/>
        <v>465965.21739130485</v>
      </c>
      <c r="R1227" s="52">
        <f t="shared" si="251"/>
        <v>2490965.2173913047</v>
      </c>
      <c r="S1227" s="53">
        <v>2490900</v>
      </c>
      <c r="T1227" s="54">
        <v>0</v>
      </c>
      <c r="U1227" s="55" t="s">
        <v>26</v>
      </c>
      <c r="V1227" s="55" t="s">
        <v>2524</v>
      </c>
      <c r="W1227" s="55" t="s">
        <v>27</v>
      </c>
      <c r="X1227" s="56">
        <v>43294</v>
      </c>
      <c r="Y1227" s="57" t="s">
        <v>7684</v>
      </c>
      <c r="Z1227" s="57"/>
      <c r="AA1227" s="58"/>
      <c r="AB1227" s="58"/>
      <c r="AC1227" s="58"/>
      <c r="AD1227" s="58"/>
      <c r="AE1227" s="58"/>
      <c r="AF1227" s="58"/>
      <c r="AG1227" s="58"/>
      <c r="AH1227" s="58"/>
      <c r="AI1227" s="58"/>
      <c r="AJ1227" s="58"/>
      <c r="AK1227" s="58"/>
      <c r="AL1227" s="58"/>
      <c r="AM1227" s="58">
        <v>11095000</v>
      </c>
      <c r="AN1227" s="58"/>
      <c r="AO1227" s="58"/>
      <c r="AP1227" s="58"/>
      <c r="AQ1227" s="58"/>
      <c r="AR1227" s="59">
        <f t="shared" si="254"/>
        <v>1</v>
      </c>
      <c r="AS1227" s="59">
        <f t="shared" si="255"/>
        <v>11095000</v>
      </c>
      <c r="AT1227" s="58">
        <f>ROUND(AS1227/AR1227,-2)</f>
        <v>11095000</v>
      </c>
      <c r="AU1227" s="58">
        <f t="shared" si="257"/>
        <v>11095000</v>
      </c>
      <c r="AV1227" s="59">
        <f t="shared" si="258"/>
        <v>8604100</v>
      </c>
      <c r="AW1227" s="59">
        <f t="shared" si="252"/>
        <v>8604100</v>
      </c>
      <c r="AX1227" s="60">
        <f t="shared" si="256"/>
        <v>3.454213336545024</v>
      </c>
      <c r="AY1227" s="58"/>
    </row>
    <row r="1228" spans="1:51" ht="47.25" x14ac:dyDescent="0.25">
      <c r="A1228" s="45">
        <v>1035</v>
      </c>
      <c r="B1228" s="46" t="s">
        <v>131</v>
      </c>
      <c r="C1228" s="47" t="s">
        <v>124</v>
      </c>
      <c r="D1228" s="47" t="s">
        <v>496</v>
      </c>
      <c r="E1228" s="48" t="s">
        <v>132</v>
      </c>
      <c r="F1228" s="49" t="s">
        <v>133</v>
      </c>
      <c r="G1228" s="49" t="s">
        <v>133</v>
      </c>
      <c r="H1228" s="50" t="s">
        <v>133</v>
      </c>
      <c r="I1228" s="46" t="s">
        <v>25</v>
      </c>
      <c r="J1228" s="46">
        <v>444</v>
      </c>
      <c r="K1228" s="49">
        <v>444</v>
      </c>
      <c r="L1228" s="49" t="s">
        <v>127</v>
      </c>
      <c r="M1228" s="51">
        <v>2025000</v>
      </c>
      <c r="N1228" s="51">
        <f t="shared" si="249"/>
        <v>358000</v>
      </c>
      <c r="O1228" s="51">
        <v>358434.78260869603</v>
      </c>
      <c r="P1228" s="51">
        <v>2383000</v>
      </c>
      <c r="Q1228" s="51">
        <f t="shared" si="250"/>
        <v>465965.21739130485</v>
      </c>
      <c r="R1228" s="52">
        <f t="shared" si="251"/>
        <v>2490965.2173913047</v>
      </c>
      <c r="S1228" s="53">
        <v>2490900</v>
      </c>
      <c r="T1228" s="54">
        <v>0</v>
      </c>
      <c r="U1228" s="55" t="s">
        <v>198</v>
      </c>
      <c r="V1228" s="55" t="s">
        <v>2524</v>
      </c>
      <c r="W1228" s="55" t="s">
        <v>196</v>
      </c>
      <c r="X1228" s="56">
        <v>43294</v>
      </c>
      <c r="Y1228" s="57" t="s">
        <v>7684</v>
      </c>
      <c r="Z1228" s="57"/>
      <c r="AA1228" s="58"/>
      <c r="AB1228" s="58"/>
      <c r="AC1228" s="58"/>
      <c r="AD1228" s="58"/>
      <c r="AE1228" s="58"/>
      <c r="AF1228" s="58"/>
      <c r="AG1228" s="58"/>
      <c r="AH1228" s="58"/>
      <c r="AI1228" s="58"/>
      <c r="AJ1228" s="58"/>
      <c r="AK1228" s="58"/>
      <c r="AL1228" s="58"/>
      <c r="AM1228" s="58"/>
      <c r="AN1228" s="58"/>
      <c r="AO1228" s="58"/>
      <c r="AP1228" s="58"/>
      <c r="AQ1228" s="58"/>
      <c r="AR1228" s="59">
        <f t="shared" si="254"/>
        <v>0</v>
      </c>
      <c r="AS1228" s="59">
        <f t="shared" si="255"/>
        <v>0</v>
      </c>
      <c r="AT1228" s="58"/>
      <c r="AU1228" s="58">
        <f t="shared" si="257"/>
        <v>0</v>
      </c>
      <c r="AV1228" s="59">
        <f t="shared" si="258"/>
        <v>-2490900</v>
      </c>
      <c r="AW1228" s="59">
        <f t="shared" si="252"/>
        <v>-2490900</v>
      </c>
      <c r="AX1228" s="60">
        <f t="shared" si="256"/>
        <v>-1</v>
      </c>
      <c r="AY1228" s="58"/>
    </row>
    <row r="1229" spans="1:51" ht="47.25" x14ac:dyDescent="0.25">
      <c r="A1229" s="45">
        <v>1036</v>
      </c>
      <c r="B1229" s="46" t="s">
        <v>153</v>
      </c>
      <c r="C1229" s="47" t="s">
        <v>124</v>
      </c>
      <c r="D1229" s="47" t="s">
        <v>2020</v>
      </c>
      <c r="E1229" s="48" t="s">
        <v>154</v>
      </c>
      <c r="F1229" s="49" t="s">
        <v>133</v>
      </c>
      <c r="G1229" s="49" t="s">
        <v>133</v>
      </c>
      <c r="H1229" s="50" t="s">
        <v>133</v>
      </c>
      <c r="I1229" s="46" t="s">
        <v>21</v>
      </c>
      <c r="J1229" s="46">
        <v>444</v>
      </c>
      <c r="K1229" s="49">
        <v>444</v>
      </c>
      <c r="L1229" s="49" t="s">
        <v>127</v>
      </c>
      <c r="M1229" s="51">
        <v>2025000</v>
      </c>
      <c r="N1229" s="51">
        <f t="shared" si="249"/>
        <v>358000</v>
      </c>
      <c r="O1229" s="51">
        <v>358434.78260869603</v>
      </c>
      <c r="P1229" s="51">
        <v>2383000</v>
      </c>
      <c r="Q1229" s="51">
        <f t="shared" si="250"/>
        <v>465965.21739130485</v>
      </c>
      <c r="R1229" s="52">
        <f t="shared" si="251"/>
        <v>2490965.2173913047</v>
      </c>
      <c r="S1229" s="53">
        <v>2490900</v>
      </c>
      <c r="T1229" s="54">
        <v>0</v>
      </c>
      <c r="U1229" s="55" t="s">
        <v>26</v>
      </c>
      <c r="V1229" s="55" t="s">
        <v>2524</v>
      </c>
      <c r="W1229" s="55" t="s">
        <v>27</v>
      </c>
      <c r="X1229" s="56">
        <v>43294</v>
      </c>
      <c r="Y1229" s="57" t="s">
        <v>7684</v>
      </c>
      <c r="Z1229" s="57"/>
      <c r="AA1229" s="58"/>
      <c r="AB1229" s="58"/>
      <c r="AC1229" s="58"/>
      <c r="AD1229" s="58"/>
      <c r="AE1229" s="58"/>
      <c r="AF1229" s="58"/>
      <c r="AG1229" s="58"/>
      <c r="AH1229" s="58"/>
      <c r="AI1229" s="58"/>
      <c r="AJ1229" s="58"/>
      <c r="AK1229" s="58"/>
      <c r="AL1229" s="58"/>
      <c r="AM1229" s="58"/>
      <c r="AN1229" s="58"/>
      <c r="AO1229" s="58"/>
      <c r="AP1229" s="58"/>
      <c r="AQ1229" s="58">
        <v>3381000</v>
      </c>
      <c r="AR1229" s="59">
        <f t="shared" si="254"/>
        <v>1</v>
      </c>
      <c r="AS1229" s="59">
        <f t="shared" si="255"/>
        <v>3381000</v>
      </c>
      <c r="AT1229" s="58">
        <f t="shared" ref="AT1229:AT1249" si="259">ROUND(AS1229/AR1229,-2)</f>
        <v>3381000</v>
      </c>
      <c r="AU1229" s="58">
        <f t="shared" si="257"/>
        <v>3381000</v>
      </c>
      <c r="AV1229" s="59">
        <f t="shared" si="258"/>
        <v>890100</v>
      </c>
      <c r="AW1229" s="59">
        <f t="shared" si="252"/>
        <v>890100</v>
      </c>
      <c r="AX1229" s="60">
        <f t="shared" si="256"/>
        <v>0.35734072022160657</v>
      </c>
      <c r="AY1229" s="58"/>
    </row>
    <row r="1230" spans="1:51" x14ac:dyDescent="0.25">
      <c r="A1230" s="45">
        <v>1038</v>
      </c>
      <c r="B1230" s="46" t="s">
        <v>160</v>
      </c>
      <c r="C1230" s="47" t="s">
        <v>155</v>
      </c>
      <c r="D1230" s="47" t="s">
        <v>2020</v>
      </c>
      <c r="E1230" s="48" t="s">
        <v>161</v>
      </c>
      <c r="F1230" s="49" t="s">
        <v>162</v>
      </c>
      <c r="G1230" s="49" t="s">
        <v>162</v>
      </c>
      <c r="H1230" s="50" t="s">
        <v>162</v>
      </c>
      <c r="I1230" s="46" t="s">
        <v>21</v>
      </c>
      <c r="J1230" s="46">
        <v>445</v>
      </c>
      <c r="K1230" s="49">
        <v>445</v>
      </c>
      <c r="L1230" s="49" t="s">
        <v>156</v>
      </c>
      <c r="M1230" s="51">
        <v>1455000</v>
      </c>
      <c r="N1230" s="51">
        <f t="shared" si="249"/>
        <v>358000</v>
      </c>
      <c r="O1230" s="51">
        <v>358434.78260869603</v>
      </c>
      <c r="P1230" s="51">
        <v>1813000</v>
      </c>
      <c r="Q1230" s="51">
        <f t="shared" si="250"/>
        <v>465965.21739130485</v>
      </c>
      <c r="R1230" s="52">
        <f t="shared" si="251"/>
        <v>1920965.2173913049</v>
      </c>
      <c r="S1230" s="53">
        <v>1920900</v>
      </c>
      <c r="T1230" s="54">
        <v>0</v>
      </c>
      <c r="U1230" s="55" t="s">
        <v>26</v>
      </c>
      <c r="V1230" s="55" t="s">
        <v>2524</v>
      </c>
      <c r="W1230" s="55" t="s">
        <v>27</v>
      </c>
      <c r="X1230" s="56">
        <v>43294</v>
      </c>
      <c r="Y1230" s="57" t="s">
        <v>7684</v>
      </c>
      <c r="Z1230" s="57"/>
      <c r="AA1230" s="58"/>
      <c r="AB1230" s="58"/>
      <c r="AC1230" s="58"/>
      <c r="AD1230" s="58"/>
      <c r="AE1230" s="58"/>
      <c r="AF1230" s="58"/>
      <c r="AG1230" s="58"/>
      <c r="AH1230" s="58"/>
      <c r="AI1230" s="58"/>
      <c r="AJ1230" s="58"/>
      <c r="AK1230" s="58"/>
      <c r="AL1230" s="58"/>
      <c r="AM1230" s="58">
        <v>7498000</v>
      </c>
      <c r="AN1230" s="58"/>
      <c r="AO1230" s="58"/>
      <c r="AP1230" s="58"/>
      <c r="AQ1230" s="58">
        <v>2526000</v>
      </c>
      <c r="AR1230" s="59">
        <f t="shared" si="254"/>
        <v>2</v>
      </c>
      <c r="AS1230" s="59">
        <f t="shared" si="255"/>
        <v>10024000</v>
      </c>
      <c r="AT1230" s="58">
        <f t="shared" si="259"/>
        <v>5012000</v>
      </c>
      <c r="AU1230" s="58">
        <f t="shared" si="257"/>
        <v>2526000</v>
      </c>
      <c r="AV1230" s="59">
        <f t="shared" si="258"/>
        <v>3091100</v>
      </c>
      <c r="AW1230" s="59">
        <f t="shared" si="252"/>
        <v>605100</v>
      </c>
      <c r="AX1230" s="60">
        <f t="shared" si="256"/>
        <v>1.6091936071633088</v>
      </c>
      <c r="AY1230" s="58"/>
    </row>
    <row r="1231" spans="1:51" ht="31.5" x14ac:dyDescent="0.25">
      <c r="A1231" s="45">
        <v>1039</v>
      </c>
      <c r="B1231" s="46" t="s">
        <v>157</v>
      </c>
      <c r="C1231" s="47" t="s">
        <v>155</v>
      </c>
      <c r="D1231" s="47" t="s">
        <v>2020</v>
      </c>
      <c r="E1231" s="48" t="s">
        <v>158</v>
      </c>
      <c r="F1231" s="49" t="s">
        <v>159</v>
      </c>
      <c r="G1231" s="49" t="s">
        <v>159</v>
      </c>
      <c r="H1231" s="50" t="s">
        <v>159</v>
      </c>
      <c r="I1231" s="46" t="s">
        <v>25</v>
      </c>
      <c r="J1231" s="46">
        <v>445</v>
      </c>
      <c r="K1231" s="49">
        <v>445</v>
      </c>
      <c r="L1231" s="49" t="s">
        <v>156</v>
      </c>
      <c r="M1231" s="51">
        <v>1455000</v>
      </c>
      <c r="N1231" s="51">
        <f t="shared" si="249"/>
        <v>358000</v>
      </c>
      <c r="O1231" s="51">
        <v>358434.78260869603</v>
      </c>
      <c r="P1231" s="51">
        <v>1813000</v>
      </c>
      <c r="Q1231" s="51">
        <f t="shared" si="250"/>
        <v>465965.21739130485</v>
      </c>
      <c r="R1231" s="52">
        <f t="shared" si="251"/>
        <v>1920965.2173913049</v>
      </c>
      <c r="S1231" s="53">
        <v>1920900</v>
      </c>
      <c r="T1231" s="54">
        <v>0</v>
      </c>
      <c r="U1231" s="55" t="s">
        <v>198</v>
      </c>
      <c r="V1231" s="55" t="s">
        <v>2524</v>
      </c>
      <c r="W1231" s="55" t="s">
        <v>196</v>
      </c>
      <c r="X1231" s="56">
        <v>43294</v>
      </c>
      <c r="Y1231" s="57" t="s">
        <v>7684</v>
      </c>
      <c r="Z1231" s="57"/>
      <c r="AA1231" s="58"/>
      <c r="AB1231" s="58"/>
      <c r="AC1231" s="58"/>
      <c r="AD1231" s="58"/>
      <c r="AE1231" s="58"/>
      <c r="AF1231" s="58"/>
      <c r="AG1231" s="58"/>
      <c r="AH1231" s="58"/>
      <c r="AI1231" s="58"/>
      <c r="AJ1231" s="58"/>
      <c r="AK1231" s="58"/>
      <c r="AL1231" s="58"/>
      <c r="AM1231" s="58">
        <v>7498000</v>
      </c>
      <c r="AN1231" s="58"/>
      <c r="AO1231" s="58"/>
      <c r="AP1231" s="58"/>
      <c r="AQ1231" s="58">
        <v>2526000</v>
      </c>
      <c r="AR1231" s="59">
        <f t="shared" si="254"/>
        <v>2</v>
      </c>
      <c r="AS1231" s="59">
        <f t="shared" si="255"/>
        <v>10024000</v>
      </c>
      <c r="AT1231" s="58">
        <f t="shared" si="259"/>
        <v>5012000</v>
      </c>
      <c r="AU1231" s="58">
        <f t="shared" si="257"/>
        <v>2526000</v>
      </c>
      <c r="AV1231" s="59">
        <f t="shared" si="258"/>
        <v>3091100</v>
      </c>
      <c r="AW1231" s="59">
        <f t="shared" si="252"/>
        <v>605100</v>
      </c>
      <c r="AX1231" s="60">
        <f t="shared" si="256"/>
        <v>1.6091936071633088</v>
      </c>
      <c r="AY1231" s="58"/>
    </row>
    <row r="1232" spans="1:51" ht="31.5" x14ac:dyDescent="0.25">
      <c r="A1232" s="45">
        <v>1040</v>
      </c>
      <c r="B1232" s="46" t="s">
        <v>169</v>
      </c>
      <c r="C1232" s="47" t="s">
        <v>155</v>
      </c>
      <c r="D1232" s="47" t="s">
        <v>2678</v>
      </c>
      <c r="E1232" s="48" t="s">
        <v>170</v>
      </c>
      <c r="F1232" s="49" t="s">
        <v>171</v>
      </c>
      <c r="G1232" s="49" t="s">
        <v>171</v>
      </c>
      <c r="H1232" s="50" t="s">
        <v>171</v>
      </c>
      <c r="I1232" s="46" t="s">
        <v>21</v>
      </c>
      <c r="J1232" s="46">
        <v>445</v>
      </c>
      <c r="K1232" s="49">
        <v>445</v>
      </c>
      <c r="L1232" s="49" t="s">
        <v>156</v>
      </c>
      <c r="M1232" s="51">
        <v>1455000</v>
      </c>
      <c r="N1232" s="51">
        <f t="shared" si="249"/>
        <v>358000</v>
      </c>
      <c r="O1232" s="51">
        <v>358434.78260869603</v>
      </c>
      <c r="P1232" s="51">
        <v>1813000</v>
      </c>
      <c r="Q1232" s="51">
        <f t="shared" si="250"/>
        <v>465965.21739130485</v>
      </c>
      <c r="R1232" s="52">
        <f t="shared" si="251"/>
        <v>1920965.2173913049</v>
      </c>
      <c r="S1232" s="53">
        <v>1920900</v>
      </c>
      <c r="T1232" s="54">
        <v>0</v>
      </c>
      <c r="U1232" s="55" t="s">
        <v>26</v>
      </c>
      <c r="V1232" s="55" t="s">
        <v>2524</v>
      </c>
      <c r="W1232" s="55" t="s">
        <v>27</v>
      </c>
      <c r="X1232" s="56">
        <v>43294</v>
      </c>
      <c r="Y1232" s="57" t="s">
        <v>7684</v>
      </c>
      <c r="Z1232" s="57"/>
      <c r="AA1232" s="58"/>
      <c r="AB1232" s="58"/>
      <c r="AC1232" s="58"/>
      <c r="AD1232" s="58"/>
      <c r="AE1232" s="58"/>
      <c r="AF1232" s="58"/>
      <c r="AG1232" s="58"/>
      <c r="AH1232" s="58"/>
      <c r="AI1232" s="58"/>
      <c r="AJ1232" s="58"/>
      <c r="AK1232" s="58"/>
      <c r="AL1232" s="58"/>
      <c r="AM1232" s="58">
        <v>7498000</v>
      </c>
      <c r="AN1232" s="58"/>
      <c r="AO1232" s="58"/>
      <c r="AP1232" s="58"/>
      <c r="AQ1232" s="58">
        <v>2526000</v>
      </c>
      <c r="AR1232" s="59">
        <f t="shared" si="254"/>
        <v>2</v>
      </c>
      <c r="AS1232" s="59">
        <f t="shared" si="255"/>
        <v>10024000</v>
      </c>
      <c r="AT1232" s="58">
        <f t="shared" si="259"/>
        <v>5012000</v>
      </c>
      <c r="AU1232" s="58">
        <f t="shared" si="257"/>
        <v>2526000</v>
      </c>
      <c r="AV1232" s="59">
        <f t="shared" si="258"/>
        <v>3091100</v>
      </c>
      <c r="AW1232" s="59">
        <f t="shared" si="252"/>
        <v>605100</v>
      </c>
      <c r="AX1232" s="60">
        <f t="shared" si="256"/>
        <v>1.6091936071633088</v>
      </c>
      <c r="AY1232" s="58"/>
    </row>
    <row r="1233" spans="1:51" x14ac:dyDescent="0.25">
      <c r="A1233" s="45">
        <v>1041</v>
      </c>
      <c r="B1233" s="46" t="s">
        <v>163</v>
      </c>
      <c r="C1233" s="47" t="s">
        <v>155</v>
      </c>
      <c r="D1233" s="47" t="s">
        <v>2020</v>
      </c>
      <c r="E1233" s="48" t="s">
        <v>164</v>
      </c>
      <c r="F1233" s="49" t="s">
        <v>165</v>
      </c>
      <c r="G1233" s="49" t="s">
        <v>165</v>
      </c>
      <c r="H1233" s="50" t="s">
        <v>165</v>
      </c>
      <c r="I1233" s="46" t="s">
        <v>21</v>
      </c>
      <c r="J1233" s="46">
        <v>445</v>
      </c>
      <c r="K1233" s="49">
        <v>445</v>
      </c>
      <c r="L1233" s="49" t="s">
        <v>156</v>
      </c>
      <c r="M1233" s="51">
        <v>1455000</v>
      </c>
      <c r="N1233" s="51">
        <f t="shared" si="249"/>
        <v>358000</v>
      </c>
      <c r="O1233" s="51">
        <v>358434.78260869603</v>
      </c>
      <c r="P1233" s="51">
        <v>1813000</v>
      </c>
      <c r="Q1233" s="51">
        <f t="shared" si="250"/>
        <v>465965.21739130485</v>
      </c>
      <c r="R1233" s="52">
        <f t="shared" si="251"/>
        <v>1920965.2173913049</v>
      </c>
      <c r="S1233" s="53">
        <v>1920900</v>
      </c>
      <c r="T1233" s="54">
        <v>0</v>
      </c>
      <c r="U1233" s="55" t="s">
        <v>22</v>
      </c>
      <c r="V1233" s="55" t="s">
        <v>2524</v>
      </c>
      <c r="W1233" s="55"/>
      <c r="X1233" s="56"/>
      <c r="Y1233" s="57" t="s">
        <v>7684</v>
      </c>
      <c r="Z1233" s="57"/>
      <c r="AA1233" s="58"/>
      <c r="AB1233" s="58"/>
      <c r="AC1233" s="58"/>
      <c r="AD1233" s="58"/>
      <c r="AE1233" s="58"/>
      <c r="AF1233" s="58"/>
      <c r="AG1233" s="58"/>
      <c r="AH1233" s="58"/>
      <c r="AI1233" s="58"/>
      <c r="AJ1233" s="58"/>
      <c r="AK1233" s="58"/>
      <c r="AL1233" s="58"/>
      <c r="AM1233" s="58">
        <v>7498000</v>
      </c>
      <c r="AN1233" s="58"/>
      <c r="AO1233" s="58"/>
      <c r="AP1233" s="58"/>
      <c r="AQ1233" s="58">
        <v>5945000</v>
      </c>
      <c r="AR1233" s="59">
        <f t="shared" si="254"/>
        <v>2</v>
      </c>
      <c r="AS1233" s="59">
        <f t="shared" si="255"/>
        <v>13443000</v>
      </c>
      <c r="AT1233" s="58">
        <f t="shared" si="259"/>
        <v>6721500</v>
      </c>
      <c r="AU1233" s="58">
        <f t="shared" si="257"/>
        <v>5945000</v>
      </c>
      <c r="AV1233" s="59">
        <f t="shared" si="258"/>
        <v>4800600</v>
      </c>
      <c r="AW1233" s="59">
        <f t="shared" si="252"/>
        <v>4024100</v>
      </c>
      <c r="AX1233" s="60">
        <f t="shared" si="256"/>
        <v>2.4991410276432924</v>
      </c>
      <c r="AY1233" s="58"/>
    </row>
    <row r="1234" spans="1:51" ht="47.25" x14ac:dyDescent="0.25">
      <c r="A1234" s="45">
        <v>1042</v>
      </c>
      <c r="B1234" s="46" t="s">
        <v>3603</v>
      </c>
      <c r="C1234" s="47" t="s">
        <v>3600</v>
      </c>
      <c r="D1234" s="47" t="s">
        <v>2678</v>
      </c>
      <c r="E1234" s="48" t="s">
        <v>3604</v>
      </c>
      <c r="F1234" s="49" t="s">
        <v>3605</v>
      </c>
      <c r="G1234" s="49" t="s">
        <v>3605</v>
      </c>
      <c r="H1234" s="50" t="s">
        <v>3605</v>
      </c>
      <c r="I1234" s="46" t="s">
        <v>21</v>
      </c>
      <c r="J1234" s="46">
        <v>449</v>
      </c>
      <c r="K1234" s="49">
        <v>449</v>
      </c>
      <c r="L1234" s="49" t="s">
        <v>3601</v>
      </c>
      <c r="M1234" s="51">
        <v>1164000</v>
      </c>
      <c r="N1234" s="51">
        <f t="shared" si="249"/>
        <v>139000</v>
      </c>
      <c r="O1234" s="51">
        <v>139304.347826087</v>
      </c>
      <c r="P1234" s="51">
        <v>1303000</v>
      </c>
      <c r="Q1234" s="51">
        <f t="shared" si="250"/>
        <v>181095.65217391308</v>
      </c>
      <c r="R1234" s="52">
        <f t="shared" si="251"/>
        <v>1345095.6521739131</v>
      </c>
      <c r="S1234" s="53">
        <v>1345000</v>
      </c>
      <c r="T1234" s="54">
        <v>0</v>
      </c>
      <c r="U1234" s="55" t="s">
        <v>26</v>
      </c>
      <c r="V1234" s="55" t="s">
        <v>2524</v>
      </c>
      <c r="W1234" s="55" t="s">
        <v>27</v>
      </c>
      <c r="X1234" s="56">
        <v>43294</v>
      </c>
      <c r="Y1234" s="57" t="s">
        <v>7684</v>
      </c>
      <c r="Z1234" s="57"/>
      <c r="AA1234" s="58"/>
      <c r="AB1234" s="58"/>
      <c r="AC1234" s="58"/>
      <c r="AD1234" s="58"/>
      <c r="AE1234" s="58"/>
      <c r="AF1234" s="58"/>
      <c r="AG1234" s="58"/>
      <c r="AH1234" s="58"/>
      <c r="AI1234" s="58"/>
      <c r="AJ1234" s="58"/>
      <c r="AK1234" s="58"/>
      <c r="AL1234" s="58"/>
      <c r="AM1234" s="58"/>
      <c r="AN1234" s="58"/>
      <c r="AO1234" s="58"/>
      <c r="AP1234" s="58"/>
      <c r="AQ1234" s="58">
        <v>1880000</v>
      </c>
      <c r="AR1234" s="59">
        <f t="shared" si="254"/>
        <v>1</v>
      </c>
      <c r="AS1234" s="59">
        <f t="shared" si="255"/>
        <v>1880000</v>
      </c>
      <c r="AT1234" s="58">
        <f t="shared" si="259"/>
        <v>1880000</v>
      </c>
      <c r="AU1234" s="58">
        <f t="shared" si="257"/>
        <v>1880000</v>
      </c>
      <c r="AV1234" s="59">
        <f t="shared" si="258"/>
        <v>535000</v>
      </c>
      <c r="AW1234" s="59">
        <f t="shared" si="252"/>
        <v>535000</v>
      </c>
      <c r="AX1234" s="60">
        <f t="shared" si="256"/>
        <v>0.39776951672862459</v>
      </c>
      <c r="AY1234" s="58"/>
    </row>
    <row r="1235" spans="1:51" ht="31.5" x14ac:dyDescent="0.25">
      <c r="A1235" s="45">
        <v>1054</v>
      </c>
      <c r="B1235" s="46" t="s">
        <v>177</v>
      </c>
      <c r="C1235" s="47" t="s">
        <v>174</v>
      </c>
      <c r="D1235" s="47" t="s">
        <v>2020</v>
      </c>
      <c r="E1235" s="48" t="s">
        <v>178</v>
      </c>
      <c r="F1235" s="49" t="s">
        <v>179</v>
      </c>
      <c r="G1235" s="49" t="s">
        <v>179</v>
      </c>
      <c r="H1235" s="50" t="s">
        <v>179</v>
      </c>
      <c r="I1235" s="46" t="s">
        <v>25</v>
      </c>
      <c r="J1235" s="46">
        <v>474</v>
      </c>
      <c r="K1235" s="49">
        <v>474</v>
      </c>
      <c r="L1235" s="49" t="s">
        <v>175</v>
      </c>
      <c r="M1235" s="51">
        <v>2220000</v>
      </c>
      <c r="N1235" s="51">
        <f t="shared" si="249"/>
        <v>536000</v>
      </c>
      <c r="O1235" s="51">
        <v>536869.56521739101</v>
      </c>
      <c r="P1235" s="51">
        <v>2756000</v>
      </c>
      <c r="Q1235" s="51">
        <f t="shared" si="250"/>
        <v>697930.43478260841</v>
      </c>
      <c r="R1235" s="52">
        <f t="shared" si="251"/>
        <v>2917930.4347826084</v>
      </c>
      <c r="S1235" s="53">
        <v>2917900</v>
      </c>
      <c r="T1235" s="54" t="s">
        <v>3509</v>
      </c>
      <c r="U1235" s="55" t="s">
        <v>90</v>
      </c>
      <c r="V1235" s="55" t="s">
        <v>3502</v>
      </c>
      <c r="W1235" s="55" t="s">
        <v>24</v>
      </c>
      <c r="X1235" s="56">
        <v>43294</v>
      </c>
      <c r="Y1235" s="57" t="s">
        <v>7684</v>
      </c>
      <c r="Z1235" s="57"/>
      <c r="AA1235" s="58"/>
      <c r="AB1235" s="58"/>
      <c r="AC1235" s="58"/>
      <c r="AD1235" s="58"/>
      <c r="AE1235" s="58"/>
      <c r="AF1235" s="58"/>
      <c r="AG1235" s="58"/>
      <c r="AH1235" s="58"/>
      <c r="AI1235" s="58"/>
      <c r="AJ1235" s="58"/>
      <c r="AK1235" s="58"/>
      <c r="AL1235" s="58"/>
      <c r="AM1235" s="58">
        <v>9772000</v>
      </c>
      <c r="AN1235" s="58"/>
      <c r="AO1235" s="58"/>
      <c r="AP1235" s="58"/>
      <c r="AQ1235" s="58">
        <v>3845000</v>
      </c>
      <c r="AR1235" s="59">
        <f t="shared" si="254"/>
        <v>2</v>
      </c>
      <c r="AS1235" s="59">
        <f t="shared" si="255"/>
        <v>13617000</v>
      </c>
      <c r="AT1235" s="58">
        <f t="shared" si="259"/>
        <v>6808500</v>
      </c>
      <c r="AU1235" s="58">
        <f t="shared" si="257"/>
        <v>3845000</v>
      </c>
      <c r="AV1235" s="59">
        <f t="shared" si="258"/>
        <v>3890600</v>
      </c>
      <c r="AW1235" s="59">
        <f t="shared" si="252"/>
        <v>927100</v>
      </c>
      <c r="AX1235" s="60">
        <f t="shared" si="256"/>
        <v>1.3333561808149699</v>
      </c>
      <c r="AY1235" s="58"/>
    </row>
    <row r="1236" spans="1:51" ht="47.25" x14ac:dyDescent="0.25">
      <c r="A1236" s="45">
        <v>1055</v>
      </c>
      <c r="B1236" s="46" t="s">
        <v>3642</v>
      </c>
      <c r="C1236" s="47" t="s">
        <v>3640</v>
      </c>
      <c r="D1236" s="47" t="s">
        <v>495</v>
      </c>
      <c r="E1236" s="48" t="s">
        <v>3643</v>
      </c>
      <c r="F1236" s="49" t="s">
        <v>3644</v>
      </c>
      <c r="G1236" s="49" t="s">
        <v>3644</v>
      </c>
      <c r="H1236" s="50" t="s">
        <v>3645</v>
      </c>
      <c r="I1236" s="46" t="s">
        <v>499</v>
      </c>
      <c r="J1236" s="46">
        <v>508</v>
      </c>
      <c r="K1236" s="49">
        <v>508</v>
      </c>
      <c r="L1236" s="49" t="s">
        <v>3641</v>
      </c>
      <c r="M1236" s="51">
        <v>915000</v>
      </c>
      <c r="N1236" s="51">
        <f t="shared" si="249"/>
        <v>148000</v>
      </c>
      <c r="O1236" s="51">
        <v>148695.652173913</v>
      </c>
      <c r="P1236" s="51">
        <v>1063000</v>
      </c>
      <c r="Q1236" s="51">
        <f t="shared" si="250"/>
        <v>193304.34782608689</v>
      </c>
      <c r="R1236" s="52">
        <f t="shared" si="251"/>
        <v>1108304.3478260869</v>
      </c>
      <c r="S1236" s="53">
        <v>1108300</v>
      </c>
      <c r="T1236" s="54">
        <v>0</v>
      </c>
      <c r="U1236" s="55" t="s">
        <v>197</v>
      </c>
      <c r="V1236" s="55" t="s">
        <v>3502</v>
      </c>
      <c r="W1236" s="55" t="s">
        <v>196</v>
      </c>
      <c r="X1236" s="56">
        <v>43294</v>
      </c>
      <c r="Y1236" s="57" t="s">
        <v>7684</v>
      </c>
      <c r="Z1236" s="57"/>
      <c r="AA1236" s="58"/>
      <c r="AB1236" s="58"/>
      <c r="AC1236" s="58"/>
      <c r="AD1236" s="58"/>
      <c r="AE1236" s="58"/>
      <c r="AF1236" s="58"/>
      <c r="AG1236" s="58"/>
      <c r="AH1236" s="58"/>
      <c r="AI1236" s="58"/>
      <c r="AJ1236" s="58">
        <v>1489000</v>
      </c>
      <c r="AK1236" s="58"/>
      <c r="AL1236" s="58"/>
      <c r="AM1236" s="58"/>
      <c r="AN1236" s="58"/>
      <c r="AO1236" s="58"/>
      <c r="AP1236" s="58"/>
      <c r="AQ1236" s="58">
        <v>1797000</v>
      </c>
      <c r="AR1236" s="59">
        <f t="shared" si="254"/>
        <v>2</v>
      </c>
      <c r="AS1236" s="59">
        <f t="shared" si="255"/>
        <v>3286000</v>
      </c>
      <c r="AT1236" s="58">
        <f t="shared" si="259"/>
        <v>1643000</v>
      </c>
      <c r="AU1236" s="58">
        <f t="shared" si="257"/>
        <v>1489000</v>
      </c>
      <c r="AV1236" s="59">
        <f t="shared" si="258"/>
        <v>534700</v>
      </c>
      <c r="AW1236" s="59">
        <f t="shared" si="252"/>
        <v>380700</v>
      </c>
      <c r="AX1236" s="60">
        <f t="shared" si="256"/>
        <v>0.48245060001804574</v>
      </c>
      <c r="AY1236" s="58"/>
    </row>
    <row r="1237" spans="1:51" ht="47.25" x14ac:dyDescent="0.25">
      <c r="A1237" s="45">
        <v>1056</v>
      </c>
      <c r="B1237" s="46" t="s">
        <v>3646</v>
      </c>
      <c r="C1237" s="47" t="s">
        <v>3640</v>
      </c>
      <c r="D1237" s="47" t="s">
        <v>496</v>
      </c>
      <c r="E1237" s="48" t="s">
        <v>3647</v>
      </c>
      <c r="F1237" s="49" t="s">
        <v>3648</v>
      </c>
      <c r="G1237" s="49" t="s">
        <v>3648</v>
      </c>
      <c r="H1237" s="50" t="s">
        <v>3649</v>
      </c>
      <c r="I1237" s="46" t="s">
        <v>499</v>
      </c>
      <c r="J1237" s="46">
        <v>508</v>
      </c>
      <c r="K1237" s="49">
        <v>508</v>
      </c>
      <c r="L1237" s="49" t="s">
        <v>3641</v>
      </c>
      <c r="M1237" s="51">
        <v>915000</v>
      </c>
      <c r="N1237" s="51">
        <f t="shared" si="249"/>
        <v>148000</v>
      </c>
      <c r="O1237" s="51">
        <v>148695.652173913</v>
      </c>
      <c r="P1237" s="51">
        <v>1063000</v>
      </c>
      <c r="Q1237" s="51">
        <f t="shared" si="250"/>
        <v>193304.34782608689</v>
      </c>
      <c r="R1237" s="52">
        <f t="shared" si="251"/>
        <v>1108304.3478260869</v>
      </c>
      <c r="S1237" s="53">
        <v>1108300</v>
      </c>
      <c r="T1237" s="54" t="s">
        <v>3532</v>
      </c>
      <c r="U1237" s="55" t="s">
        <v>31</v>
      </c>
      <c r="V1237" s="55" t="s">
        <v>23</v>
      </c>
      <c r="W1237" s="55" t="s">
        <v>24</v>
      </c>
      <c r="X1237" s="56">
        <v>43294</v>
      </c>
      <c r="Y1237" s="57" t="s">
        <v>7684</v>
      </c>
      <c r="Z1237" s="57"/>
      <c r="AA1237" s="58"/>
      <c r="AB1237" s="58"/>
      <c r="AC1237" s="58"/>
      <c r="AD1237" s="58"/>
      <c r="AE1237" s="58"/>
      <c r="AF1237" s="58"/>
      <c r="AG1237" s="58"/>
      <c r="AH1237" s="58"/>
      <c r="AI1237" s="58"/>
      <c r="AJ1237" s="58">
        <v>1489000</v>
      </c>
      <c r="AK1237" s="58"/>
      <c r="AL1237" s="58"/>
      <c r="AM1237" s="58"/>
      <c r="AN1237" s="58"/>
      <c r="AO1237" s="58"/>
      <c r="AP1237" s="58"/>
      <c r="AQ1237" s="58">
        <v>1515000</v>
      </c>
      <c r="AR1237" s="59">
        <f t="shared" si="254"/>
        <v>2</v>
      </c>
      <c r="AS1237" s="59">
        <f t="shared" si="255"/>
        <v>3004000</v>
      </c>
      <c r="AT1237" s="58">
        <f t="shared" si="259"/>
        <v>1502000</v>
      </c>
      <c r="AU1237" s="58">
        <f t="shared" si="257"/>
        <v>1489000</v>
      </c>
      <c r="AV1237" s="59">
        <f t="shared" si="258"/>
        <v>393700</v>
      </c>
      <c r="AW1237" s="59">
        <f t="shared" si="252"/>
        <v>380700</v>
      </c>
      <c r="AX1237" s="60">
        <f t="shared" si="256"/>
        <v>0.35522872868356936</v>
      </c>
      <c r="AY1237" s="58"/>
    </row>
    <row r="1238" spans="1:51" ht="47.25" x14ac:dyDescent="0.25">
      <c r="A1238" s="45">
        <v>1057</v>
      </c>
      <c r="B1238" s="46" t="s">
        <v>3650</v>
      </c>
      <c r="C1238" s="47" t="s">
        <v>3651</v>
      </c>
      <c r="D1238" s="47" t="s">
        <v>495</v>
      </c>
      <c r="E1238" s="48" t="s">
        <v>3652</v>
      </c>
      <c r="F1238" s="49" t="s">
        <v>3653</v>
      </c>
      <c r="G1238" s="49" t="s">
        <v>3653</v>
      </c>
      <c r="H1238" s="50" t="s">
        <v>3654</v>
      </c>
      <c r="I1238" s="46" t="s">
        <v>626</v>
      </c>
      <c r="J1238" s="46">
        <v>510</v>
      </c>
      <c r="K1238" s="49">
        <v>510</v>
      </c>
      <c r="L1238" s="49" t="s">
        <v>3655</v>
      </c>
      <c r="M1238" s="51">
        <v>1615000</v>
      </c>
      <c r="N1238" s="51">
        <f t="shared" si="249"/>
        <v>98000</v>
      </c>
      <c r="O1238" s="51">
        <v>98608.695652173905</v>
      </c>
      <c r="P1238" s="51">
        <v>1713000</v>
      </c>
      <c r="Q1238" s="51">
        <f t="shared" si="250"/>
        <v>128191.30434782608</v>
      </c>
      <c r="R1238" s="52">
        <f t="shared" si="251"/>
        <v>1743191.3043478262</v>
      </c>
      <c r="S1238" s="53">
        <v>1743100</v>
      </c>
      <c r="T1238" s="54" t="s">
        <v>3532</v>
      </c>
      <c r="U1238" s="55" t="s">
        <v>31</v>
      </c>
      <c r="V1238" s="55" t="s">
        <v>23</v>
      </c>
      <c r="W1238" s="55" t="s">
        <v>24</v>
      </c>
      <c r="X1238" s="56">
        <v>43294</v>
      </c>
      <c r="Y1238" s="57" t="s">
        <v>7684</v>
      </c>
      <c r="Z1238" s="57"/>
      <c r="AA1238" s="58"/>
      <c r="AB1238" s="58"/>
      <c r="AC1238" s="58"/>
      <c r="AD1238" s="58"/>
      <c r="AE1238" s="58"/>
      <c r="AF1238" s="58"/>
      <c r="AG1238" s="58"/>
      <c r="AH1238" s="58"/>
      <c r="AI1238" s="58"/>
      <c r="AJ1238" s="58">
        <v>2399000</v>
      </c>
      <c r="AK1238" s="58"/>
      <c r="AL1238" s="58"/>
      <c r="AM1238" s="58"/>
      <c r="AN1238" s="58"/>
      <c r="AO1238" s="58"/>
      <c r="AP1238" s="58"/>
      <c r="AQ1238" s="58">
        <v>2899000</v>
      </c>
      <c r="AR1238" s="59">
        <f t="shared" si="254"/>
        <v>2</v>
      </c>
      <c r="AS1238" s="59">
        <f t="shared" si="255"/>
        <v>5298000</v>
      </c>
      <c r="AT1238" s="58">
        <f t="shared" si="259"/>
        <v>2649000</v>
      </c>
      <c r="AU1238" s="58">
        <f t="shared" si="257"/>
        <v>2399000</v>
      </c>
      <c r="AV1238" s="59">
        <f t="shared" si="258"/>
        <v>905900</v>
      </c>
      <c r="AW1238" s="59">
        <f t="shared" si="252"/>
        <v>655900</v>
      </c>
      <c r="AX1238" s="60">
        <f t="shared" si="256"/>
        <v>0.51970627043772599</v>
      </c>
      <c r="AY1238" s="58"/>
    </row>
    <row r="1239" spans="1:51" ht="31.5" x14ac:dyDescent="0.25">
      <c r="A1239" s="45">
        <v>1059</v>
      </c>
      <c r="B1239" s="46" t="s">
        <v>3659</v>
      </c>
      <c r="C1239" s="47" t="s">
        <v>3651</v>
      </c>
      <c r="D1239" s="47" t="s">
        <v>496</v>
      </c>
      <c r="E1239" s="48" t="s">
        <v>3660</v>
      </c>
      <c r="F1239" s="49" t="s">
        <v>3661</v>
      </c>
      <c r="G1239" s="49" t="s">
        <v>3661</v>
      </c>
      <c r="H1239" s="50" t="s">
        <v>3662</v>
      </c>
      <c r="I1239" s="46" t="s">
        <v>499</v>
      </c>
      <c r="J1239" s="46">
        <v>510</v>
      </c>
      <c r="K1239" s="49">
        <v>510</v>
      </c>
      <c r="L1239" s="49" t="s">
        <v>3655</v>
      </c>
      <c r="M1239" s="51">
        <v>1615000</v>
      </c>
      <c r="N1239" s="51">
        <f t="shared" si="249"/>
        <v>98000</v>
      </c>
      <c r="O1239" s="51">
        <v>98608.695652173905</v>
      </c>
      <c r="P1239" s="51">
        <v>1713000</v>
      </c>
      <c r="Q1239" s="51">
        <f t="shared" si="250"/>
        <v>128191.30434782608</v>
      </c>
      <c r="R1239" s="52">
        <f t="shared" si="251"/>
        <v>1743191.3043478262</v>
      </c>
      <c r="S1239" s="53">
        <v>1743100</v>
      </c>
      <c r="T1239" s="54" t="s">
        <v>2732</v>
      </c>
      <c r="U1239" s="55" t="s">
        <v>90</v>
      </c>
      <c r="V1239" s="55" t="s">
        <v>23</v>
      </c>
      <c r="W1239" s="55" t="s">
        <v>29</v>
      </c>
      <c r="X1239" s="56">
        <v>43294</v>
      </c>
      <c r="Y1239" s="57" t="s">
        <v>7684</v>
      </c>
      <c r="Z1239" s="57"/>
      <c r="AA1239" s="58"/>
      <c r="AB1239" s="58"/>
      <c r="AC1239" s="58"/>
      <c r="AD1239" s="58"/>
      <c r="AE1239" s="58"/>
      <c r="AF1239" s="58"/>
      <c r="AG1239" s="58"/>
      <c r="AH1239" s="58"/>
      <c r="AI1239" s="58"/>
      <c r="AJ1239" s="58"/>
      <c r="AK1239" s="58"/>
      <c r="AL1239" s="58"/>
      <c r="AM1239" s="58"/>
      <c r="AN1239" s="58"/>
      <c r="AO1239" s="58"/>
      <c r="AP1239" s="58"/>
      <c r="AQ1239" s="58">
        <v>2517000</v>
      </c>
      <c r="AR1239" s="59">
        <f t="shared" si="254"/>
        <v>1</v>
      </c>
      <c r="AS1239" s="59">
        <f t="shared" si="255"/>
        <v>2517000</v>
      </c>
      <c r="AT1239" s="58">
        <f t="shared" si="259"/>
        <v>2517000</v>
      </c>
      <c r="AU1239" s="58">
        <f t="shared" si="257"/>
        <v>2517000</v>
      </c>
      <c r="AV1239" s="59">
        <f t="shared" si="258"/>
        <v>773900</v>
      </c>
      <c r="AW1239" s="59">
        <f t="shared" si="252"/>
        <v>773900</v>
      </c>
      <c r="AX1239" s="60">
        <f t="shared" si="256"/>
        <v>0.44397911766393205</v>
      </c>
      <c r="AY1239" s="58"/>
    </row>
    <row r="1240" spans="1:51" ht="31.5" x14ac:dyDescent="0.25">
      <c r="A1240" s="45">
        <v>1060</v>
      </c>
      <c r="B1240" s="46" t="s">
        <v>3663</v>
      </c>
      <c r="C1240" s="47" t="s">
        <v>3651</v>
      </c>
      <c r="D1240" s="47" t="s">
        <v>2525</v>
      </c>
      <c r="E1240" s="48" t="s">
        <v>3664</v>
      </c>
      <c r="F1240" s="49" t="s">
        <v>3661</v>
      </c>
      <c r="G1240" s="49" t="s">
        <v>3661</v>
      </c>
      <c r="H1240" s="50" t="s">
        <v>3662</v>
      </c>
      <c r="I1240" s="46" t="s">
        <v>499</v>
      </c>
      <c r="J1240" s="46">
        <v>510</v>
      </c>
      <c r="K1240" s="49">
        <v>510</v>
      </c>
      <c r="L1240" s="49" t="s">
        <v>3655</v>
      </c>
      <c r="M1240" s="51">
        <v>1615000</v>
      </c>
      <c r="N1240" s="51">
        <f t="shared" si="249"/>
        <v>98000</v>
      </c>
      <c r="O1240" s="51">
        <v>98608.695652173905</v>
      </c>
      <c r="P1240" s="51">
        <v>1713000</v>
      </c>
      <c r="Q1240" s="51">
        <f t="shared" si="250"/>
        <v>128191.30434782608</v>
      </c>
      <c r="R1240" s="52">
        <f t="shared" si="251"/>
        <v>1743191.3043478262</v>
      </c>
      <c r="S1240" s="53">
        <v>1743100</v>
      </c>
      <c r="T1240" s="54" t="s">
        <v>82</v>
      </c>
      <c r="U1240" s="55" t="s">
        <v>26</v>
      </c>
      <c r="V1240" s="55" t="s">
        <v>23</v>
      </c>
      <c r="W1240" s="55" t="s">
        <v>27</v>
      </c>
      <c r="X1240" s="56">
        <v>43294</v>
      </c>
      <c r="Y1240" s="57" t="s">
        <v>7684</v>
      </c>
      <c r="Z1240" s="57"/>
      <c r="AA1240" s="58"/>
      <c r="AB1240" s="58"/>
      <c r="AC1240" s="58"/>
      <c r="AD1240" s="58"/>
      <c r="AE1240" s="58"/>
      <c r="AF1240" s="58"/>
      <c r="AG1240" s="58"/>
      <c r="AH1240" s="58"/>
      <c r="AI1240" s="58"/>
      <c r="AJ1240" s="58">
        <v>2399000</v>
      </c>
      <c r="AK1240" s="58"/>
      <c r="AL1240" s="58"/>
      <c r="AM1240" s="58"/>
      <c r="AN1240" s="58"/>
      <c r="AO1240" s="58"/>
      <c r="AP1240" s="58"/>
      <c r="AQ1240" s="58">
        <v>2517000</v>
      </c>
      <c r="AR1240" s="59">
        <f t="shared" si="254"/>
        <v>2</v>
      </c>
      <c r="AS1240" s="59">
        <f t="shared" si="255"/>
        <v>4916000</v>
      </c>
      <c r="AT1240" s="58">
        <f t="shared" si="259"/>
        <v>2458000</v>
      </c>
      <c r="AU1240" s="58">
        <f t="shared" si="257"/>
        <v>2399000</v>
      </c>
      <c r="AV1240" s="59">
        <f t="shared" si="258"/>
        <v>714900</v>
      </c>
      <c r="AW1240" s="59">
        <f t="shared" si="252"/>
        <v>655900</v>
      </c>
      <c r="AX1240" s="60">
        <f t="shared" si="256"/>
        <v>0.41013137513625142</v>
      </c>
      <c r="AY1240" s="58"/>
    </row>
    <row r="1241" spans="1:51" ht="31.5" x14ac:dyDescent="0.25">
      <c r="A1241" s="45">
        <v>1061</v>
      </c>
      <c r="B1241" s="46" t="s">
        <v>3665</v>
      </c>
      <c r="C1241" s="47" t="s">
        <v>3651</v>
      </c>
      <c r="D1241" s="47" t="s">
        <v>496</v>
      </c>
      <c r="E1241" s="48" t="s">
        <v>3666</v>
      </c>
      <c r="F1241" s="49" t="s">
        <v>3667</v>
      </c>
      <c r="G1241" s="49" t="s">
        <v>3667</v>
      </c>
      <c r="H1241" s="50" t="s">
        <v>3668</v>
      </c>
      <c r="I1241" s="46" t="s">
        <v>499</v>
      </c>
      <c r="J1241" s="46">
        <v>510</v>
      </c>
      <c r="K1241" s="49">
        <v>510</v>
      </c>
      <c r="L1241" s="49" t="s">
        <v>3655</v>
      </c>
      <c r="M1241" s="51">
        <v>1615000</v>
      </c>
      <c r="N1241" s="51">
        <f t="shared" si="249"/>
        <v>98000</v>
      </c>
      <c r="O1241" s="51">
        <v>98608.695652173905</v>
      </c>
      <c r="P1241" s="51">
        <v>1713000</v>
      </c>
      <c r="Q1241" s="51">
        <f t="shared" si="250"/>
        <v>128191.30434782608</v>
      </c>
      <c r="R1241" s="52">
        <f t="shared" si="251"/>
        <v>1743191.3043478262</v>
      </c>
      <c r="S1241" s="53">
        <v>1743100</v>
      </c>
      <c r="T1241" s="54" t="s">
        <v>82</v>
      </c>
      <c r="U1241" s="55" t="s">
        <v>22</v>
      </c>
      <c r="V1241" s="55" t="s">
        <v>23</v>
      </c>
      <c r="W1241" s="55" t="s">
        <v>24</v>
      </c>
      <c r="X1241" s="56">
        <v>43294</v>
      </c>
      <c r="Y1241" s="57" t="s">
        <v>7684</v>
      </c>
      <c r="Z1241" s="57"/>
      <c r="AA1241" s="58"/>
      <c r="AB1241" s="58"/>
      <c r="AC1241" s="58"/>
      <c r="AD1241" s="58"/>
      <c r="AE1241" s="58"/>
      <c r="AF1241" s="58"/>
      <c r="AG1241" s="58"/>
      <c r="AH1241" s="58"/>
      <c r="AI1241" s="58"/>
      <c r="AJ1241" s="58"/>
      <c r="AK1241" s="58"/>
      <c r="AL1241" s="58"/>
      <c r="AM1241" s="58"/>
      <c r="AN1241" s="58"/>
      <c r="AO1241" s="58"/>
      <c r="AP1241" s="58"/>
      <c r="AQ1241" s="58">
        <v>2517000</v>
      </c>
      <c r="AR1241" s="59">
        <f t="shared" si="254"/>
        <v>1</v>
      </c>
      <c r="AS1241" s="59">
        <f t="shared" si="255"/>
        <v>2517000</v>
      </c>
      <c r="AT1241" s="58">
        <f t="shared" si="259"/>
        <v>2517000</v>
      </c>
      <c r="AU1241" s="58">
        <f t="shared" si="257"/>
        <v>2517000</v>
      </c>
      <c r="AV1241" s="59">
        <f t="shared" si="258"/>
        <v>773900</v>
      </c>
      <c r="AW1241" s="59">
        <f t="shared" si="252"/>
        <v>773900</v>
      </c>
      <c r="AX1241" s="60">
        <f t="shared" si="256"/>
        <v>0.44397911766393205</v>
      </c>
      <c r="AY1241" s="58"/>
    </row>
    <row r="1242" spans="1:51" ht="31.5" x14ac:dyDescent="0.25">
      <c r="A1242" s="45">
        <v>1063</v>
      </c>
      <c r="B1242" s="46" t="s">
        <v>3676</v>
      </c>
      <c r="C1242" s="47" t="s">
        <v>3674</v>
      </c>
      <c r="D1242" s="47" t="s">
        <v>549</v>
      </c>
      <c r="E1242" s="48" t="s">
        <v>3677</v>
      </c>
      <c r="F1242" s="49" t="s">
        <v>3678</v>
      </c>
      <c r="G1242" s="49" t="s">
        <v>3678</v>
      </c>
      <c r="H1242" s="50" t="s">
        <v>3678</v>
      </c>
      <c r="I1242" s="46" t="s">
        <v>499</v>
      </c>
      <c r="J1242" s="46">
        <v>515</v>
      </c>
      <c r="K1242" s="49">
        <v>515</v>
      </c>
      <c r="L1242" s="49" t="s">
        <v>3675</v>
      </c>
      <c r="M1242" s="51">
        <v>129000</v>
      </c>
      <c r="N1242" s="51">
        <f t="shared" si="249"/>
        <v>68000</v>
      </c>
      <c r="O1242" s="51">
        <v>68869.565217391297</v>
      </c>
      <c r="P1242" s="51">
        <v>197000</v>
      </c>
      <c r="Q1242" s="51">
        <f t="shared" si="250"/>
        <v>89530.434782608689</v>
      </c>
      <c r="R1242" s="52">
        <f t="shared" si="251"/>
        <v>218530.4347826087</v>
      </c>
      <c r="S1242" s="53">
        <v>218500</v>
      </c>
      <c r="T1242" s="54" t="s">
        <v>82</v>
      </c>
      <c r="U1242" s="55" t="s">
        <v>22</v>
      </c>
      <c r="V1242" s="55" t="s">
        <v>23</v>
      </c>
      <c r="W1242" s="55" t="s">
        <v>24</v>
      </c>
      <c r="X1242" s="56">
        <v>43294</v>
      </c>
      <c r="Y1242" s="57" t="s">
        <v>7684</v>
      </c>
      <c r="Z1242" s="57"/>
      <c r="AA1242" s="58"/>
      <c r="AB1242" s="58"/>
      <c r="AC1242" s="58"/>
      <c r="AD1242" s="58"/>
      <c r="AE1242" s="58"/>
      <c r="AF1242" s="58"/>
      <c r="AG1242" s="58"/>
      <c r="AH1242" s="58"/>
      <c r="AI1242" s="58"/>
      <c r="AJ1242" s="58">
        <v>223200</v>
      </c>
      <c r="AK1242" s="58"/>
      <c r="AL1242" s="58"/>
      <c r="AM1242" s="58"/>
      <c r="AN1242" s="58"/>
      <c r="AO1242" s="58"/>
      <c r="AP1242" s="58"/>
      <c r="AQ1242" s="58">
        <v>260000</v>
      </c>
      <c r="AR1242" s="59">
        <f t="shared" si="254"/>
        <v>2</v>
      </c>
      <c r="AS1242" s="59">
        <f t="shared" si="255"/>
        <v>483200</v>
      </c>
      <c r="AT1242" s="58">
        <f t="shared" si="259"/>
        <v>241600</v>
      </c>
      <c r="AU1242" s="58">
        <f t="shared" si="257"/>
        <v>223200</v>
      </c>
      <c r="AV1242" s="59">
        <f t="shared" si="258"/>
        <v>23100</v>
      </c>
      <c r="AW1242" s="59">
        <f t="shared" si="252"/>
        <v>4700</v>
      </c>
      <c r="AX1242" s="60">
        <f t="shared" si="256"/>
        <v>0.10572082379862691</v>
      </c>
      <c r="AY1242" s="58"/>
    </row>
    <row r="1243" spans="1:51" ht="31.5" x14ac:dyDescent="0.25">
      <c r="A1243" s="45">
        <v>1065</v>
      </c>
      <c r="B1243" s="46" t="s">
        <v>3682</v>
      </c>
      <c r="C1243" s="47" t="s">
        <v>3674</v>
      </c>
      <c r="D1243" s="47" t="s">
        <v>549</v>
      </c>
      <c r="E1243" s="48" t="s">
        <v>3683</v>
      </c>
      <c r="F1243" s="49" t="s">
        <v>3681</v>
      </c>
      <c r="G1243" s="49" t="s">
        <v>3681</v>
      </c>
      <c r="H1243" s="50" t="s">
        <v>3681</v>
      </c>
      <c r="I1243" s="46" t="s">
        <v>499</v>
      </c>
      <c r="J1243" s="46">
        <v>515</v>
      </c>
      <c r="K1243" s="49">
        <v>515</v>
      </c>
      <c r="L1243" s="49" t="s">
        <v>3675</v>
      </c>
      <c r="M1243" s="51">
        <v>129000</v>
      </c>
      <c r="N1243" s="51">
        <f t="shared" si="249"/>
        <v>68000</v>
      </c>
      <c r="O1243" s="51">
        <v>68869.565217391297</v>
      </c>
      <c r="P1243" s="51">
        <v>197000</v>
      </c>
      <c r="Q1243" s="51">
        <f t="shared" si="250"/>
        <v>89530.434782608689</v>
      </c>
      <c r="R1243" s="52">
        <f t="shared" si="251"/>
        <v>218530.4347826087</v>
      </c>
      <c r="S1243" s="53">
        <v>218500</v>
      </c>
      <c r="T1243" s="54" t="s">
        <v>82</v>
      </c>
      <c r="U1243" s="55" t="s">
        <v>26</v>
      </c>
      <c r="V1243" s="55" t="s">
        <v>23</v>
      </c>
      <c r="W1243" s="55" t="s">
        <v>27</v>
      </c>
      <c r="X1243" s="56">
        <v>43294</v>
      </c>
      <c r="Y1243" s="57" t="s">
        <v>7684</v>
      </c>
      <c r="Z1243" s="57"/>
      <c r="AA1243" s="58"/>
      <c r="AB1243" s="58"/>
      <c r="AC1243" s="58"/>
      <c r="AD1243" s="58"/>
      <c r="AE1243" s="58"/>
      <c r="AF1243" s="58"/>
      <c r="AG1243" s="58"/>
      <c r="AH1243" s="58"/>
      <c r="AI1243" s="58"/>
      <c r="AJ1243" s="58"/>
      <c r="AK1243" s="58"/>
      <c r="AL1243" s="58"/>
      <c r="AM1243" s="58"/>
      <c r="AN1243" s="58"/>
      <c r="AO1243" s="58"/>
      <c r="AP1243" s="58"/>
      <c r="AQ1243" s="58">
        <v>260000</v>
      </c>
      <c r="AR1243" s="59">
        <f t="shared" si="254"/>
        <v>1</v>
      </c>
      <c r="AS1243" s="59">
        <f t="shared" si="255"/>
        <v>260000</v>
      </c>
      <c r="AT1243" s="58">
        <f t="shared" si="259"/>
        <v>260000</v>
      </c>
      <c r="AU1243" s="58">
        <f t="shared" si="257"/>
        <v>260000</v>
      </c>
      <c r="AV1243" s="59">
        <f t="shared" si="258"/>
        <v>41500</v>
      </c>
      <c r="AW1243" s="59">
        <f t="shared" si="252"/>
        <v>41500</v>
      </c>
      <c r="AX1243" s="60">
        <f t="shared" si="256"/>
        <v>0.18993135011441642</v>
      </c>
      <c r="AY1243" s="58"/>
    </row>
    <row r="1244" spans="1:51" ht="31.5" x14ac:dyDescent="0.25">
      <c r="A1244" s="45">
        <v>1066</v>
      </c>
      <c r="B1244" s="46" t="s">
        <v>3684</v>
      </c>
      <c r="C1244" s="47" t="s">
        <v>3674</v>
      </c>
      <c r="D1244" s="47" t="s">
        <v>2547</v>
      </c>
      <c r="E1244" s="48" t="s">
        <v>3685</v>
      </c>
      <c r="F1244" s="49" t="s">
        <v>3686</v>
      </c>
      <c r="G1244" s="49" t="s">
        <v>3686</v>
      </c>
      <c r="H1244" s="50" t="s">
        <v>3687</v>
      </c>
      <c r="I1244" s="46" t="s">
        <v>497</v>
      </c>
      <c r="J1244" s="46">
        <v>515</v>
      </c>
      <c r="K1244" s="49">
        <v>515</v>
      </c>
      <c r="L1244" s="49" t="s">
        <v>3675</v>
      </c>
      <c r="M1244" s="51">
        <v>129000</v>
      </c>
      <c r="N1244" s="51">
        <f t="shared" si="249"/>
        <v>68000</v>
      </c>
      <c r="O1244" s="51">
        <v>68869.565217391297</v>
      </c>
      <c r="P1244" s="51">
        <v>197000</v>
      </c>
      <c r="Q1244" s="51">
        <f t="shared" si="250"/>
        <v>89530.434782608689</v>
      </c>
      <c r="R1244" s="52">
        <f t="shared" si="251"/>
        <v>218530.4347826087</v>
      </c>
      <c r="S1244" s="53">
        <v>218500</v>
      </c>
      <c r="T1244" s="54" t="s">
        <v>82</v>
      </c>
      <c r="U1244" s="55" t="s">
        <v>22</v>
      </c>
      <c r="V1244" s="55" t="s">
        <v>23</v>
      </c>
      <c r="W1244" s="55" t="s">
        <v>24</v>
      </c>
      <c r="X1244" s="56">
        <v>43294</v>
      </c>
      <c r="Y1244" s="57" t="s">
        <v>7684</v>
      </c>
      <c r="Z1244" s="57"/>
      <c r="AA1244" s="58"/>
      <c r="AB1244" s="58"/>
      <c r="AC1244" s="58"/>
      <c r="AD1244" s="58"/>
      <c r="AE1244" s="58"/>
      <c r="AF1244" s="58"/>
      <c r="AG1244" s="58"/>
      <c r="AH1244" s="58"/>
      <c r="AI1244" s="58"/>
      <c r="AJ1244" s="58"/>
      <c r="AK1244" s="58"/>
      <c r="AL1244" s="58"/>
      <c r="AM1244" s="58"/>
      <c r="AN1244" s="58"/>
      <c r="AO1244" s="58"/>
      <c r="AP1244" s="58"/>
      <c r="AQ1244" s="58">
        <v>260000</v>
      </c>
      <c r="AR1244" s="59">
        <f t="shared" si="254"/>
        <v>1</v>
      </c>
      <c r="AS1244" s="59">
        <f t="shared" si="255"/>
        <v>260000</v>
      </c>
      <c r="AT1244" s="58">
        <f t="shared" si="259"/>
        <v>260000</v>
      </c>
      <c r="AU1244" s="58">
        <f t="shared" si="257"/>
        <v>260000</v>
      </c>
      <c r="AV1244" s="59">
        <f t="shared" si="258"/>
        <v>41500</v>
      </c>
      <c r="AW1244" s="59">
        <f t="shared" si="252"/>
        <v>41500</v>
      </c>
      <c r="AX1244" s="60">
        <f t="shared" si="256"/>
        <v>0.18993135011441642</v>
      </c>
      <c r="AY1244" s="58"/>
    </row>
    <row r="1245" spans="1:51" ht="31.5" x14ac:dyDescent="0.25">
      <c r="A1245" s="45">
        <v>1068</v>
      </c>
      <c r="B1245" s="46" t="s">
        <v>3692</v>
      </c>
      <c r="C1245" s="47" t="s">
        <v>3674</v>
      </c>
      <c r="D1245" s="47" t="s">
        <v>496</v>
      </c>
      <c r="E1245" s="48" t="s">
        <v>3693</v>
      </c>
      <c r="F1245" s="49" t="s">
        <v>3694</v>
      </c>
      <c r="G1245" s="49" t="s">
        <v>3694</v>
      </c>
      <c r="H1245" s="50" t="s">
        <v>3695</v>
      </c>
      <c r="I1245" s="46" t="s">
        <v>626</v>
      </c>
      <c r="J1245" s="46">
        <v>515</v>
      </c>
      <c r="K1245" s="49">
        <v>515</v>
      </c>
      <c r="L1245" s="49" t="s">
        <v>3675</v>
      </c>
      <c r="M1245" s="51">
        <v>129000</v>
      </c>
      <c r="N1245" s="51">
        <f t="shared" si="249"/>
        <v>68000</v>
      </c>
      <c r="O1245" s="51">
        <v>68869.565217391297</v>
      </c>
      <c r="P1245" s="51">
        <v>197000</v>
      </c>
      <c r="Q1245" s="51">
        <f t="shared" si="250"/>
        <v>89530.434782608689</v>
      </c>
      <c r="R1245" s="52">
        <f t="shared" si="251"/>
        <v>218530.4347826087</v>
      </c>
      <c r="S1245" s="53">
        <v>218500</v>
      </c>
      <c r="T1245" s="54">
        <v>0</v>
      </c>
      <c r="U1245" s="55" t="s">
        <v>90</v>
      </c>
      <c r="V1245" s="55" t="s">
        <v>23</v>
      </c>
      <c r="W1245" s="55" t="s">
        <v>29</v>
      </c>
      <c r="X1245" s="56">
        <v>43294</v>
      </c>
      <c r="Y1245" s="57" t="s">
        <v>7684</v>
      </c>
      <c r="Z1245" s="57"/>
      <c r="AA1245" s="58"/>
      <c r="AB1245" s="58"/>
      <c r="AC1245" s="58"/>
      <c r="AD1245" s="58"/>
      <c r="AE1245" s="58"/>
      <c r="AF1245" s="58"/>
      <c r="AG1245" s="58"/>
      <c r="AH1245" s="58"/>
      <c r="AI1245" s="58"/>
      <c r="AJ1245" s="58"/>
      <c r="AK1245" s="58"/>
      <c r="AL1245" s="58"/>
      <c r="AM1245" s="58"/>
      <c r="AN1245" s="58"/>
      <c r="AO1245" s="58"/>
      <c r="AP1245" s="58"/>
      <c r="AQ1245" s="58">
        <v>260000</v>
      </c>
      <c r="AR1245" s="59">
        <f t="shared" si="254"/>
        <v>1</v>
      </c>
      <c r="AS1245" s="59">
        <f t="shared" si="255"/>
        <v>260000</v>
      </c>
      <c r="AT1245" s="58">
        <f t="shared" si="259"/>
        <v>260000</v>
      </c>
      <c r="AU1245" s="58">
        <f t="shared" si="257"/>
        <v>260000</v>
      </c>
      <c r="AV1245" s="59">
        <f t="shared" si="258"/>
        <v>41500</v>
      </c>
      <c r="AW1245" s="59">
        <f t="shared" si="252"/>
        <v>41500</v>
      </c>
      <c r="AX1245" s="60">
        <f t="shared" si="256"/>
        <v>0.18993135011441642</v>
      </c>
      <c r="AY1245" s="58"/>
    </row>
    <row r="1246" spans="1:51" ht="31.5" x14ac:dyDescent="0.25">
      <c r="A1246" s="45">
        <v>1069</v>
      </c>
      <c r="B1246" s="46" t="s">
        <v>3696</v>
      </c>
      <c r="C1246" s="47" t="s">
        <v>3674</v>
      </c>
      <c r="D1246" s="47" t="s">
        <v>496</v>
      </c>
      <c r="E1246" s="48" t="s">
        <v>3697</v>
      </c>
      <c r="F1246" s="49" t="s">
        <v>3698</v>
      </c>
      <c r="G1246" s="49" t="s">
        <v>3698</v>
      </c>
      <c r="H1246" s="50" t="s">
        <v>3699</v>
      </c>
      <c r="I1246" s="46" t="s">
        <v>21</v>
      </c>
      <c r="J1246" s="46">
        <v>515</v>
      </c>
      <c r="K1246" s="49">
        <v>515</v>
      </c>
      <c r="L1246" s="49" t="s">
        <v>3675</v>
      </c>
      <c r="M1246" s="51">
        <v>129000</v>
      </c>
      <c r="N1246" s="51">
        <f t="shared" si="249"/>
        <v>68000</v>
      </c>
      <c r="O1246" s="51">
        <v>68869.565217391297</v>
      </c>
      <c r="P1246" s="51">
        <v>197000</v>
      </c>
      <c r="Q1246" s="51">
        <f t="shared" si="250"/>
        <v>89530.434782608689</v>
      </c>
      <c r="R1246" s="52">
        <f t="shared" si="251"/>
        <v>218530.4347826087</v>
      </c>
      <c r="S1246" s="53">
        <v>218500</v>
      </c>
      <c r="T1246" s="54" t="s">
        <v>82</v>
      </c>
      <c r="U1246" s="55" t="s">
        <v>90</v>
      </c>
      <c r="V1246" s="55" t="s">
        <v>23</v>
      </c>
      <c r="W1246" s="55" t="s">
        <v>24</v>
      </c>
      <c r="X1246" s="56">
        <v>43294</v>
      </c>
      <c r="Y1246" s="57" t="s">
        <v>7684</v>
      </c>
      <c r="Z1246" s="57"/>
      <c r="AA1246" s="58"/>
      <c r="AB1246" s="58"/>
      <c r="AC1246" s="58"/>
      <c r="AD1246" s="58"/>
      <c r="AE1246" s="58"/>
      <c r="AF1246" s="58"/>
      <c r="AG1246" s="58"/>
      <c r="AH1246" s="58"/>
      <c r="AI1246" s="58"/>
      <c r="AJ1246" s="58">
        <v>223200</v>
      </c>
      <c r="AK1246" s="58"/>
      <c r="AL1246" s="58"/>
      <c r="AM1246" s="58"/>
      <c r="AN1246" s="58"/>
      <c r="AO1246" s="58"/>
      <c r="AP1246" s="58"/>
      <c r="AQ1246" s="58">
        <v>480000</v>
      </c>
      <c r="AR1246" s="59">
        <f t="shared" si="254"/>
        <v>2</v>
      </c>
      <c r="AS1246" s="59">
        <f t="shared" si="255"/>
        <v>703200</v>
      </c>
      <c r="AT1246" s="58">
        <f t="shared" si="259"/>
        <v>351600</v>
      </c>
      <c r="AU1246" s="58">
        <f t="shared" si="257"/>
        <v>223200</v>
      </c>
      <c r="AV1246" s="59">
        <f t="shared" si="258"/>
        <v>133100</v>
      </c>
      <c r="AW1246" s="59">
        <f t="shared" si="252"/>
        <v>4700</v>
      </c>
      <c r="AX1246" s="60">
        <f t="shared" si="256"/>
        <v>0.60915331807780326</v>
      </c>
      <c r="AY1246" s="58"/>
    </row>
    <row r="1247" spans="1:51" ht="31.5" x14ac:dyDescent="0.25">
      <c r="A1247" s="45">
        <v>1070</v>
      </c>
      <c r="B1247" s="46" t="s">
        <v>3700</v>
      </c>
      <c r="C1247" s="47" t="s">
        <v>3674</v>
      </c>
      <c r="D1247" s="47" t="s">
        <v>496</v>
      </c>
      <c r="E1247" s="48" t="s">
        <v>3701</v>
      </c>
      <c r="F1247" s="49" t="s">
        <v>3702</v>
      </c>
      <c r="G1247" s="49" t="s">
        <v>3702</v>
      </c>
      <c r="H1247" s="50" t="s">
        <v>3703</v>
      </c>
      <c r="I1247" s="46" t="s">
        <v>626</v>
      </c>
      <c r="J1247" s="46">
        <v>515</v>
      </c>
      <c r="K1247" s="49">
        <v>515</v>
      </c>
      <c r="L1247" s="49" t="s">
        <v>3675</v>
      </c>
      <c r="M1247" s="51">
        <v>129000</v>
      </c>
      <c r="N1247" s="51">
        <f t="shared" si="249"/>
        <v>68000</v>
      </c>
      <c r="O1247" s="51">
        <v>68869.565217391297</v>
      </c>
      <c r="P1247" s="51">
        <v>197000</v>
      </c>
      <c r="Q1247" s="51">
        <f t="shared" si="250"/>
        <v>89530.434782608689</v>
      </c>
      <c r="R1247" s="52">
        <f t="shared" si="251"/>
        <v>218530.4347826087</v>
      </c>
      <c r="S1247" s="53">
        <v>218500</v>
      </c>
      <c r="T1247" s="54" t="s">
        <v>82</v>
      </c>
      <c r="U1247" s="55" t="s">
        <v>26</v>
      </c>
      <c r="V1247" s="55" t="s">
        <v>23</v>
      </c>
      <c r="W1247" s="55" t="s">
        <v>27</v>
      </c>
      <c r="X1247" s="56">
        <v>43294</v>
      </c>
      <c r="Y1247" s="57" t="s">
        <v>7684</v>
      </c>
      <c r="Z1247" s="57"/>
      <c r="AA1247" s="58"/>
      <c r="AB1247" s="58"/>
      <c r="AC1247" s="58"/>
      <c r="AD1247" s="58"/>
      <c r="AE1247" s="58">
        <v>327000</v>
      </c>
      <c r="AF1247" s="58"/>
      <c r="AG1247" s="58"/>
      <c r="AH1247" s="58"/>
      <c r="AI1247" s="58"/>
      <c r="AJ1247" s="58">
        <v>223200</v>
      </c>
      <c r="AK1247" s="58"/>
      <c r="AL1247" s="58"/>
      <c r="AM1247" s="58"/>
      <c r="AN1247" s="58"/>
      <c r="AO1247" s="58"/>
      <c r="AP1247" s="58"/>
      <c r="AQ1247" s="58"/>
      <c r="AR1247" s="59">
        <f t="shared" si="254"/>
        <v>2</v>
      </c>
      <c r="AS1247" s="59">
        <f t="shared" si="255"/>
        <v>550200</v>
      </c>
      <c r="AT1247" s="58">
        <f t="shared" si="259"/>
        <v>275100</v>
      </c>
      <c r="AU1247" s="58">
        <f t="shared" si="257"/>
        <v>223200</v>
      </c>
      <c r="AV1247" s="59">
        <f t="shared" si="258"/>
        <v>56600</v>
      </c>
      <c r="AW1247" s="59">
        <f t="shared" si="252"/>
        <v>4700</v>
      </c>
      <c r="AX1247" s="60">
        <f t="shared" si="256"/>
        <v>0.25903890160183063</v>
      </c>
      <c r="AY1247" s="58"/>
    </row>
    <row r="1248" spans="1:51" ht="31.5" x14ac:dyDescent="0.25">
      <c r="A1248" s="45">
        <v>1072</v>
      </c>
      <c r="B1248" s="46" t="s">
        <v>3713</v>
      </c>
      <c r="C1248" s="47" t="s">
        <v>3708</v>
      </c>
      <c r="D1248" s="47" t="s">
        <v>2020</v>
      </c>
      <c r="E1248" s="48" t="s">
        <v>3714</v>
      </c>
      <c r="F1248" s="49" t="s">
        <v>3715</v>
      </c>
      <c r="G1248" s="49" t="s">
        <v>3716</v>
      </c>
      <c r="H1248" s="50" t="s">
        <v>3715</v>
      </c>
      <c r="I1248" s="46" t="s">
        <v>499</v>
      </c>
      <c r="J1248" s="46">
        <v>521</v>
      </c>
      <c r="K1248" s="49">
        <v>521</v>
      </c>
      <c r="L1248" s="49" t="s">
        <v>3712</v>
      </c>
      <c r="M1248" s="51">
        <v>604000</v>
      </c>
      <c r="N1248" s="51">
        <f t="shared" si="249"/>
        <v>48000</v>
      </c>
      <c r="O1248" s="51">
        <v>48521.739130434798</v>
      </c>
      <c r="P1248" s="51">
        <v>652000</v>
      </c>
      <c r="Q1248" s="51">
        <f t="shared" si="250"/>
        <v>63078.260869565238</v>
      </c>
      <c r="R1248" s="52">
        <f t="shared" si="251"/>
        <v>667078.26086956519</v>
      </c>
      <c r="S1248" s="53">
        <v>667000</v>
      </c>
      <c r="T1248" s="54" t="s">
        <v>82</v>
      </c>
      <c r="U1248" s="55" t="s">
        <v>90</v>
      </c>
      <c r="V1248" s="55" t="s">
        <v>23</v>
      </c>
      <c r="W1248" s="55" t="s">
        <v>24</v>
      </c>
      <c r="X1248" s="56">
        <v>43294</v>
      </c>
      <c r="Y1248" s="57" t="s">
        <v>7684</v>
      </c>
      <c r="Z1248" s="57"/>
      <c r="AA1248" s="58"/>
      <c r="AB1248" s="58"/>
      <c r="AC1248" s="58"/>
      <c r="AD1248" s="58"/>
      <c r="AE1248" s="58"/>
      <c r="AF1248" s="58"/>
      <c r="AG1248" s="58"/>
      <c r="AH1248" s="58"/>
      <c r="AI1248" s="58"/>
      <c r="AJ1248" s="58">
        <v>1150000</v>
      </c>
      <c r="AK1248" s="58"/>
      <c r="AL1248" s="58"/>
      <c r="AM1248" s="58"/>
      <c r="AN1248" s="58"/>
      <c r="AO1248" s="58"/>
      <c r="AP1248" s="58"/>
      <c r="AQ1248" s="58">
        <v>953000</v>
      </c>
      <c r="AR1248" s="59">
        <f t="shared" si="254"/>
        <v>2</v>
      </c>
      <c r="AS1248" s="59">
        <f t="shared" si="255"/>
        <v>2103000</v>
      </c>
      <c r="AT1248" s="58">
        <f t="shared" si="259"/>
        <v>1051500</v>
      </c>
      <c r="AU1248" s="58">
        <f t="shared" si="257"/>
        <v>953000</v>
      </c>
      <c r="AV1248" s="59">
        <f t="shared" si="258"/>
        <v>384500</v>
      </c>
      <c r="AW1248" s="59">
        <f t="shared" si="252"/>
        <v>286000</v>
      </c>
      <c r="AX1248" s="60">
        <f t="shared" si="256"/>
        <v>0.57646176911544234</v>
      </c>
      <c r="AY1248" s="58"/>
    </row>
    <row r="1249" spans="1:51" ht="31.5" x14ac:dyDescent="0.25">
      <c r="A1249" s="45">
        <v>1073</v>
      </c>
      <c r="B1249" s="46" t="s">
        <v>3717</v>
      </c>
      <c r="C1249" s="47" t="s">
        <v>3708</v>
      </c>
      <c r="D1249" s="47" t="s">
        <v>496</v>
      </c>
      <c r="E1249" s="48" t="s">
        <v>3718</v>
      </c>
      <c r="F1249" s="49" t="s">
        <v>3719</v>
      </c>
      <c r="G1249" s="49" t="s">
        <v>3720</v>
      </c>
      <c r="H1249" s="50" t="s">
        <v>3719</v>
      </c>
      <c r="I1249" s="46" t="s">
        <v>499</v>
      </c>
      <c r="J1249" s="46">
        <v>521</v>
      </c>
      <c r="K1249" s="49">
        <v>521</v>
      </c>
      <c r="L1249" s="49" t="s">
        <v>3712</v>
      </c>
      <c r="M1249" s="51">
        <v>604000</v>
      </c>
      <c r="N1249" s="51">
        <f t="shared" si="249"/>
        <v>48000</v>
      </c>
      <c r="O1249" s="51">
        <v>48521.739130434798</v>
      </c>
      <c r="P1249" s="51">
        <v>652000</v>
      </c>
      <c r="Q1249" s="51">
        <f t="shared" si="250"/>
        <v>63078.260869565238</v>
      </c>
      <c r="R1249" s="52">
        <f t="shared" si="251"/>
        <v>667078.26086956519</v>
      </c>
      <c r="S1249" s="53">
        <v>667000</v>
      </c>
      <c r="T1249" s="54" t="s">
        <v>82</v>
      </c>
      <c r="U1249" s="55" t="s">
        <v>90</v>
      </c>
      <c r="V1249" s="55" t="s">
        <v>23</v>
      </c>
      <c r="W1249" s="55" t="s">
        <v>24</v>
      </c>
      <c r="X1249" s="56">
        <v>43294</v>
      </c>
      <c r="Y1249" s="57" t="s">
        <v>7684</v>
      </c>
      <c r="Z1249" s="57"/>
      <c r="AA1249" s="58"/>
      <c r="AB1249" s="58"/>
      <c r="AC1249" s="58"/>
      <c r="AD1249" s="58"/>
      <c r="AE1249" s="58"/>
      <c r="AF1249" s="58"/>
      <c r="AG1249" s="58"/>
      <c r="AH1249" s="58"/>
      <c r="AI1249" s="58"/>
      <c r="AJ1249" s="58">
        <v>1500000</v>
      </c>
      <c r="AK1249" s="58"/>
      <c r="AL1249" s="58"/>
      <c r="AM1249" s="58"/>
      <c r="AN1249" s="58"/>
      <c r="AO1249" s="58"/>
      <c r="AP1249" s="58"/>
      <c r="AQ1249" s="58">
        <v>953000</v>
      </c>
      <c r="AR1249" s="59">
        <f t="shared" si="254"/>
        <v>2</v>
      </c>
      <c r="AS1249" s="59">
        <f t="shared" si="255"/>
        <v>2453000</v>
      </c>
      <c r="AT1249" s="58">
        <f t="shared" si="259"/>
        <v>1226500</v>
      </c>
      <c r="AU1249" s="58">
        <f t="shared" si="257"/>
        <v>953000</v>
      </c>
      <c r="AV1249" s="59">
        <f t="shared" si="258"/>
        <v>559500</v>
      </c>
      <c r="AW1249" s="59">
        <f t="shared" si="252"/>
        <v>286000</v>
      </c>
      <c r="AX1249" s="60">
        <f t="shared" si="256"/>
        <v>0.83883058470764627</v>
      </c>
      <c r="AY1249" s="58"/>
    </row>
    <row r="1250" spans="1:51" x14ac:dyDescent="0.25">
      <c r="A1250" s="45">
        <v>1074</v>
      </c>
      <c r="B1250" s="46" t="s">
        <v>3721</v>
      </c>
      <c r="C1250" s="47" t="s">
        <v>3722</v>
      </c>
      <c r="D1250" s="47" t="s">
        <v>496</v>
      </c>
      <c r="E1250" s="48" t="s">
        <v>3709</v>
      </c>
      <c r="F1250" s="49" t="s">
        <v>3710</v>
      </c>
      <c r="G1250" s="49" t="s">
        <v>3723</v>
      </c>
      <c r="H1250" s="50" t="s">
        <v>3710</v>
      </c>
      <c r="I1250" s="46" t="s">
        <v>499</v>
      </c>
      <c r="J1250" s="46">
        <v>522</v>
      </c>
      <c r="K1250" s="49">
        <v>522</v>
      </c>
      <c r="L1250" s="49" t="s">
        <v>3724</v>
      </c>
      <c r="M1250" s="51">
        <v>234000</v>
      </c>
      <c r="N1250" s="51">
        <f t="shared" si="249"/>
        <v>48000</v>
      </c>
      <c r="O1250" s="51">
        <v>48521.739130434798</v>
      </c>
      <c r="P1250" s="51">
        <v>282000</v>
      </c>
      <c r="Q1250" s="51">
        <f t="shared" si="250"/>
        <v>63078.260869565238</v>
      </c>
      <c r="R1250" s="52">
        <f t="shared" si="251"/>
        <v>297078.26086956525</v>
      </c>
      <c r="S1250" s="53">
        <v>297000</v>
      </c>
      <c r="T1250" s="54">
        <v>0</v>
      </c>
      <c r="U1250" s="55" t="s">
        <v>22</v>
      </c>
      <c r="V1250" s="55" t="s">
        <v>23</v>
      </c>
      <c r="W1250" s="55" t="s">
        <v>24</v>
      </c>
      <c r="X1250" s="56">
        <v>43294</v>
      </c>
      <c r="Y1250" s="57" t="s">
        <v>7684</v>
      </c>
      <c r="Z1250" s="57"/>
      <c r="AA1250" s="58"/>
      <c r="AB1250" s="58"/>
      <c r="AC1250" s="58"/>
      <c r="AD1250" s="58"/>
      <c r="AE1250" s="58"/>
      <c r="AF1250" s="58"/>
      <c r="AG1250" s="58"/>
      <c r="AH1250" s="58"/>
      <c r="AI1250" s="58"/>
      <c r="AJ1250" s="58"/>
      <c r="AK1250" s="58"/>
      <c r="AL1250" s="58"/>
      <c r="AM1250" s="58"/>
      <c r="AN1250" s="58"/>
      <c r="AO1250" s="58"/>
      <c r="AP1250" s="58"/>
      <c r="AQ1250" s="58"/>
      <c r="AR1250" s="59">
        <f t="shared" si="254"/>
        <v>0</v>
      </c>
      <c r="AS1250" s="59">
        <f t="shared" si="255"/>
        <v>0</v>
      </c>
      <c r="AT1250" s="58"/>
      <c r="AU1250" s="58">
        <f t="shared" si="257"/>
        <v>0</v>
      </c>
      <c r="AV1250" s="59">
        <f t="shared" si="258"/>
        <v>-297000</v>
      </c>
      <c r="AW1250" s="59">
        <f t="shared" si="252"/>
        <v>-297000</v>
      </c>
      <c r="AX1250" s="60">
        <f t="shared" si="256"/>
        <v>-1</v>
      </c>
      <c r="AY1250" s="58"/>
    </row>
    <row r="1251" spans="1:51" ht="31.5" x14ac:dyDescent="0.25">
      <c r="A1251" s="45">
        <v>1075</v>
      </c>
      <c r="B1251" s="46" t="s">
        <v>3725</v>
      </c>
      <c r="C1251" s="47" t="s">
        <v>3722</v>
      </c>
      <c r="D1251" s="47" t="s">
        <v>2020</v>
      </c>
      <c r="E1251" s="48" t="s">
        <v>3714</v>
      </c>
      <c r="F1251" s="49" t="s">
        <v>3715</v>
      </c>
      <c r="G1251" s="49" t="s">
        <v>3726</v>
      </c>
      <c r="H1251" s="50" t="s">
        <v>3715</v>
      </c>
      <c r="I1251" s="46" t="s">
        <v>499</v>
      </c>
      <c r="J1251" s="46">
        <v>522</v>
      </c>
      <c r="K1251" s="49">
        <v>522</v>
      </c>
      <c r="L1251" s="49" t="s">
        <v>3724</v>
      </c>
      <c r="M1251" s="51">
        <v>234000</v>
      </c>
      <c r="N1251" s="51">
        <f t="shared" si="249"/>
        <v>48000</v>
      </c>
      <c r="O1251" s="51">
        <v>48521.739130434798</v>
      </c>
      <c r="P1251" s="51">
        <v>282000</v>
      </c>
      <c r="Q1251" s="51">
        <f t="shared" si="250"/>
        <v>63078.260869565238</v>
      </c>
      <c r="R1251" s="52">
        <f t="shared" si="251"/>
        <v>297078.26086956525</v>
      </c>
      <c r="S1251" s="53">
        <v>297000</v>
      </c>
      <c r="T1251" s="54">
        <v>0</v>
      </c>
      <c r="U1251" s="55" t="s">
        <v>26</v>
      </c>
      <c r="V1251" s="55" t="s">
        <v>23</v>
      </c>
      <c r="W1251" s="55" t="s">
        <v>27</v>
      </c>
      <c r="X1251" s="56">
        <v>43294</v>
      </c>
      <c r="Y1251" s="57" t="s">
        <v>7684</v>
      </c>
      <c r="Z1251" s="57"/>
      <c r="AA1251" s="58"/>
      <c r="AB1251" s="58"/>
      <c r="AC1251" s="58"/>
      <c r="AD1251" s="58"/>
      <c r="AE1251" s="58"/>
      <c r="AF1251" s="58"/>
      <c r="AG1251" s="58"/>
      <c r="AH1251" s="58"/>
      <c r="AI1251" s="58"/>
      <c r="AJ1251" s="58">
        <v>328800</v>
      </c>
      <c r="AK1251" s="58"/>
      <c r="AL1251" s="58"/>
      <c r="AM1251" s="58"/>
      <c r="AN1251" s="58"/>
      <c r="AO1251" s="58"/>
      <c r="AP1251" s="58"/>
      <c r="AQ1251" s="58"/>
      <c r="AR1251" s="59">
        <f t="shared" si="254"/>
        <v>1</v>
      </c>
      <c r="AS1251" s="59">
        <f t="shared" si="255"/>
        <v>328800</v>
      </c>
      <c r="AT1251" s="58">
        <f>ROUND(AS1251/AR1251,-2)</f>
        <v>328800</v>
      </c>
      <c r="AU1251" s="58">
        <f t="shared" si="257"/>
        <v>328800</v>
      </c>
      <c r="AV1251" s="59">
        <f t="shared" si="258"/>
        <v>31800</v>
      </c>
      <c r="AW1251" s="59">
        <f t="shared" si="252"/>
        <v>31800</v>
      </c>
      <c r="AX1251" s="60">
        <f t="shared" si="256"/>
        <v>0.10707070707070709</v>
      </c>
      <c r="AY1251" s="58"/>
    </row>
    <row r="1252" spans="1:51" ht="31.5" x14ac:dyDescent="0.25">
      <c r="A1252" s="45">
        <v>1076</v>
      </c>
      <c r="B1252" s="46" t="s">
        <v>3727</v>
      </c>
      <c r="C1252" s="47" t="s">
        <v>3722</v>
      </c>
      <c r="D1252" s="47" t="s">
        <v>496</v>
      </c>
      <c r="E1252" s="48" t="s">
        <v>3718</v>
      </c>
      <c r="F1252" s="49" t="s">
        <v>3719</v>
      </c>
      <c r="G1252" s="49" t="s">
        <v>3728</v>
      </c>
      <c r="H1252" s="50" t="s">
        <v>3719</v>
      </c>
      <c r="I1252" s="46" t="s">
        <v>499</v>
      </c>
      <c r="J1252" s="46">
        <v>522</v>
      </c>
      <c r="K1252" s="49">
        <v>522</v>
      </c>
      <c r="L1252" s="49" t="s">
        <v>3724</v>
      </c>
      <c r="M1252" s="51">
        <v>234000</v>
      </c>
      <c r="N1252" s="51">
        <f t="shared" si="249"/>
        <v>48000</v>
      </c>
      <c r="O1252" s="51">
        <v>48521.739130434798</v>
      </c>
      <c r="P1252" s="51">
        <v>282000</v>
      </c>
      <c r="Q1252" s="51">
        <f t="shared" si="250"/>
        <v>63078.260869565238</v>
      </c>
      <c r="R1252" s="52">
        <f t="shared" si="251"/>
        <v>297078.26086956525</v>
      </c>
      <c r="S1252" s="53">
        <v>297000</v>
      </c>
      <c r="T1252" s="54">
        <v>0</v>
      </c>
      <c r="U1252" s="55" t="s">
        <v>22</v>
      </c>
      <c r="V1252" s="55" t="s">
        <v>23</v>
      </c>
      <c r="W1252" s="55" t="s">
        <v>24</v>
      </c>
      <c r="X1252" s="56">
        <v>43294</v>
      </c>
      <c r="Y1252" s="57" t="s">
        <v>7684</v>
      </c>
      <c r="Z1252" s="57"/>
      <c r="AA1252" s="58"/>
      <c r="AB1252" s="58"/>
      <c r="AC1252" s="58"/>
      <c r="AD1252" s="58"/>
      <c r="AE1252" s="58"/>
      <c r="AF1252" s="58"/>
      <c r="AG1252" s="58"/>
      <c r="AH1252" s="58"/>
      <c r="AI1252" s="58"/>
      <c r="AJ1252" s="58">
        <v>400000</v>
      </c>
      <c r="AK1252" s="58"/>
      <c r="AL1252" s="58"/>
      <c r="AM1252" s="58"/>
      <c r="AN1252" s="58"/>
      <c r="AO1252" s="58"/>
      <c r="AP1252" s="58"/>
      <c r="AQ1252" s="58"/>
      <c r="AR1252" s="59">
        <f t="shared" si="254"/>
        <v>1</v>
      </c>
      <c r="AS1252" s="59">
        <f t="shared" si="255"/>
        <v>400000</v>
      </c>
      <c r="AT1252" s="58">
        <f>ROUND(AS1252/AR1252,-2)</f>
        <v>400000</v>
      </c>
      <c r="AU1252" s="58">
        <f t="shared" si="257"/>
        <v>400000</v>
      </c>
      <c r="AV1252" s="59">
        <f t="shared" si="258"/>
        <v>103000</v>
      </c>
      <c r="AW1252" s="59">
        <f t="shared" si="252"/>
        <v>103000</v>
      </c>
      <c r="AX1252" s="60">
        <f t="shared" si="256"/>
        <v>0.34680134680134689</v>
      </c>
      <c r="AY1252" s="58"/>
    </row>
    <row r="1253" spans="1:51" ht="47.25" x14ac:dyDescent="0.25">
      <c r="A1253" s="45">
        <v>1077</v>
      </c>
      <c r="B1253" s="46" t="s">
        <v>3729</v>
      </c>
      <c r="C1253" s="47" t="s">
        <v>3730</v>
      </c>
      <c r="D1253" s="47" t="s">
        <v>496</v>
      </c>
      <c r="E1253" s="48" t="s">
        <v>3731</v>
      </c>
      <c r="F1253" s="49" t="s">
        <v>3732</v>
      </c>
      <c r="G1253" s="49" t="s">
        <v>3733</v>
      </c>
      <c r="H1253" s="50" t="s">
        <v>3732</v>
      </c>
      <c r="I1253" s="46" t="s">
        <v>439</v>
      </c>
      <c r="J1253" s="46">
        <v>523</v>
      </c>
      <c r="K1253" s="49">
        <v>523</v>
      </c>
      <c r="L1253" s="49" t="s">
        <v>3734</v>
      </c>
      <c r="M1253" s="51">
        <v>219000</v>
      </c>
      <c r="N1253" s="51">
        <f t="shared" si="249"/>
        <v>48000</v>
      </c>
      <c r="O1253" s="51">
        <v>48521.739130434798</v>
      </c>
      <c r="P1253" s="51">
        <v>267000</v>
      </c>
      <c r="Q1253" s="51">
        <f t="shared" si="250"/>
        <v>63078.260869565238</v>
      </c>
      <c r="R1253" s="52">
        <f t="shared" si="251"/>
        <v>282078.26086956525</v>
      </c>
      <c r="S1253" s="53">
        <v>282000</v>
      </c>
      <c r="T1253" s="54">
        <v>0</v>
      </c>
      <c r="U1253" s="55" t="s">
        <v>22</v>
      </c>
      <c r="V1253" s="55" t="s">
        <v>23</v>
      </c>
      <c r="W1253" s="55" t="s">
        <v>24</v>
      </c>
      <c r="X1253" s="56">
        <v>43294</v>
      </c>
      <c r="Y1253" s="57" t="s">
        <v>7684</v>
      </c>
      <c r="Z1253" s="57"/>
      <c r="AA1253" s="58"/>
      <c r="AB1253" s="58"/>
      <c r="AC1253" s="58"/>
      <c r="AD1253" s="58"/>
      <c r="AE1253" s="58"/>
      <c r="AF1253" s="58"/>
      <c r="AG1253" s="58"/>
      <c r="AH1253" s="58"/>
      <c r="AI1253" s="58"/>
      <c r="AJ1253" s="58"/>
      <c r="AK1253" s="58"/>
      <c r="AL1253" s="58"/>
      <c r="AM1253" s="58"/>
      <c r="AN1253" s="58"/>
      <c r="AO1253" s="58"/>
      <c r="AP1253" s="58"/>
      <c r="AQ1253" s="58">
        <v>375000</v>
      </c>
      <c r="AR1253" s="59">
        <f t="shared" si="254"/>
        <v>1</v>
      </c>
      <c r="AS1253" s="59">
        <f t="shared" si="255"/>
        <v>375000</v>
      </c>
      <c r="AT1253" s="58">
        <f>ROUND(AS1253/AR1253,-2)</f>
        <v>375000</v>
      </c>
      <c r="AU1253" s="58">
        <f t="shared" si="257"/>
        <v>375000</v>
      </c>
      <c r="AV1253" s="59">
        <f t="shared" si="258"/>
        <v>93000</v>
      </c>
      <c r="AW1253" s="59">
        <f t="shared" si="252"/>
        <v>93000</v>
      </c>
      <c r="AX1253" s="60">
        <f t="shared" si="256"/>
        <v>0.32978723404255317</v>
      </c>
      <c r="AY1253" s="58"/>
    </row>
    <row r="1254" spans="1:51" ht="47.25" x14ac:dyDescent="0.25">
      <c r="A1254" s="45">
        <v>1079</v>
      </c>
      <c r="B1254" s="46" t="s">
        <v>3737</v>
      </c>
      <c r="C1254" s="47" t="s">
        <v>3730</v>
      </c>
      <c r="D1254" s="47" t="s">
        <v>496</v>
      </c>
      <c r="E1254" s="48" t="s">
        <v>3738</v>
      </c>
      <c r="F1254" s="49" t="s">
        <v>3739</v>
      </c>
      <c r="G1254" s="49" t="s">
        <v>3740</v>
      </c>
      <c r="H1254" s="50" t="s">
        <v>3739</v>
      </c>
      <c r="I1254" s="46" t="s">
        <v>439</v>
      </c>
      <c r="J1254" s="46">
        <v>523</v>
      </c>
      <c r="K1254" s="49">
        <v>523</v>
      </c>
      <c r="L1254" s="49" t="s">
        <v>3734</v>
      </c>
      <c r="M1254" s="51">
        <v>219000</v>
      </c>
      <c r="N1254" s="51">
        <f t="shared" si="249"/>
        <v>48000</v>
      </c>
      <c r="O1254" s="51">
        <v>48521.739130434798</v>
      </c>
      <c r="P1254" s="51">
        <v>267000</v>
      </c>
      <c r="Q1254" s="51">
        <f t="shared" si="250"/>
        <v>63078.260869565238</v>
      </c>
      <c r="R1254" s="52">
        <f t="shared" si="251"/>
        <v>282078.26086956525</v>
      </c>
      <c r="S1254" s="53">
        <v>282000</v>
      </c>
      <c r="T1254" s="54">
        <v>0</v>
      </c>
      <c r="U1254" s="55" t="s">
        <v>22</v>
      </c>
      <c r="V1254" s="55" t="s">
        <v>23</v>
      </c>
      <c r="W1254" s="55" t="s">
        <v>29</v>
      </c>
      <c r="X1254" s="56">
        <v>43294</v>
      </c>
      <c r="Y1254" s="57" t="s">
        <v>7684</v>
      </c>
      <c r="Z1254" s="57"/>
      <c r="AA1254" s="58"/>
      <c r="AB1254" s="58"/>
      <c r="AC1254" s="58"/>
      <c r="AD1254" s="58"/>
      <c r="AE1254" s="58"/>
      <c r="AF1254" s="58"/>
      <c r="AG1254" s="58"/>
      <c r="AH1254" s="58"/>
      <c r="AI1254" s="58"/>
      <c r="AJ1254" s="58"/>
      <c r="AK1254" s="58"/>
      <c r="AL1254" s="58"/>
      <c r="AM1254" s="58">
        <v>547000</v>
      </c>
      <c r="AN1254" s="58"/>
      <c r="AO1254" s="58"/>
      <c r="AP1254" s="58"/>
      <c r="AQ1254" s="58">
        <v>375000</v>
      </c>
      <c r="AR1254" s="59">
        <f t="shared" si="254"/>
        <v>2</v>
      </c>
      <c r="AS1254" s="59">
        <f t="shared" si="255"/>
        <v>922000</v>
      </c>
      <c r="AT1254" s="58">
        <f>ROUND(AS1254/AR1254,-2)</f>
        <v>461000</v>
      </c>
      <c r="AU1254" s="58">
        <f t="shared" si="257"/>
        <v>375000</v>
      </c>
      <c r="AV1254" s="59">
        <f t="shared" si="258"/>
        <v>179000</v>
      </c>
      <c r="AW1254" s="59">
        <f t="shared" si="252"/>
        <v>93000</v>
      </c>
      <c r="AX1254" s="60">
        <f t="shared" si="256"/>
        <v>0.63475177304964547</v>
      </c>
      <c r="AY1254" s="58"/>
    </row>
    <row r="1255" spans="1:51" ht="47.25" x14ac:dyDescent="0.25">
      <c r="A1255" s="45">
        <v>1081</v>
      </c>
      <c r="B1255" s="46" t="s">
        <v>3743</v>
      </c>
      <c r="C1255" s="47" t="s">
        <v>3730</v>
      </c>
      <c r="D1255" s="47" t="s">
        <v>496</v>
      </c>
      <c r="E1255" s="48" t="s">
        <v>3744</v>
      </c>
      <c r="F1255" s="49" t="s">
        <v>3745</v>
      </c>
      <c r="G1255" s="49" t="s">
        <v>3746</v>
      </c>
      <c r="H1255" s="50" t="s">
        <v>3745</v>
      </c>
      <c r="I1255" s="46" t="s">
        <v>499</v>
      </c>
      <c r="J1255" s="46">
        <v>523</v>
      </c>
      <c r="K1255" s="49">
        <v>523</v>
      </c>
      <c r="L1255" s="49" t="s">
        <v>3734</v>
      </c>
      <c r="M1255" s="51">
        <v>219000</v>
      </c>
      <c r="N1255" s="51">
        <f t="shared" si="249"/>
        <v>48000</v>
      </c>
      <c r="O1255" s="51">
        <v>48521.739130434798</v>
      </c>
      <c r="P1255" s="51">
        <v>267000</v>
      </c>
      <c r="Q1255" s="51">
        <f t="shared" si="250"/>
        <v>63078.260869565238</v>
      </c>
      <c r="R1255" s="52">
        <f t="shared" si="251"/>
        <v>282078.26086956525</v>
      </c>
      <c r="S1255" s="53">
        <v>282000</v>
      </c>
      <c r="T1255" s="54">
        <v>0</v>
      </c>
      <c r="U1255" s="55" t="s">
        <v>22</v>
      </c>
      <c r="V1255" s="55" t="s">
        <v>23</v>
      </c>
      <c r="W1255" s="55" t="s">
        <v>29</v>
      </c>
      <c r="X1255" s="56">
        <v>43294</v>
      </c>
      <c r="Y1255" s="57" t="s">
        <v>7684</v>
      </c>
      <c r="Z1255" s="57"/>
      <c r="AA1255" s="58"/>
      <c r="AB1255" s="58"/>
      <c r="AC1255" s="58"/>
      <c r="AD1255" s="58"/>
      <c r="AE1255" s="58"/>
      <c r="AF1255" s="58"/>
      <c r="AG1255" s="58"/>
      <c r="AH1255" s="58"/>
      <c r="AI1255" s="58"/>
      <c r="AJ1255" s="58"/>
      <c r="AK1255" s="58"/>
      <c r="AL1255" s="58"/>
      <c r="AM1255" s="58">
        <v>547000</v>
      </c>
      <c r="AN1255" s="58"/>
      <c r="AO1255" s="58"/>
      <c r="AP1255" s="58"/>
      <c r="AQ1255" s="58">
        <v>375000</v>
      </c>
      <c r="AR1255" s="59">
        <f t="shared" si="254"/>
        <v>2</v>
      </c>
      <c r="AS1255" s="59">
        <f t="shared" si="255"/>
        <v>922000</v>
      </c>
      <c r="AT1255" s="58">
        <f>ROUND(AS1255/AR1255,-2)</f>
        <v>461000</v>
      </c>
      <c r="AU1255" s="58">
        <f t="shared" si="257"/>
        <v>375000</v>
      </c>
      <c r="AV1255" s="59">
        <f t="shared" si="258"/>
        <v>179000</v>
      </c>
      <c r="AW1255" s="59">
        <f t="shared" si="252"/>
        <v>93000</v>
      </c>
      <c r="AX1255" s="60">
        <f t="shared" si="256"/>
        <v>0.63475177304964547</v>
      </c>
      <c r="AY1255" s="58"/>
    </row>
    <row r="1256" spans="1:51" ht="47.25" x14ac:dyDescent="0.25">
      <c r="A1256" s="45">
        <v>1083</v>
      </c>
      <c r="B1256" s="46" t="s">
        <v>3749</v>
      </c>
      <c r="C1256" s="47" t="s">
        <v>3750</v>
      </c>
      <c r="D1256" s="47" t="s">
        <v>496</v>
      </c>
      <c r="E1256" s="48" t="s">
        <v>3731</v>
      </c>
      <c r="F1256" s="49" t="s">
        <v>3732</v>
      </c>
      <c r="G1256" s="49" t="s">
        <v>3751</v>
      </c>
      <c r="H1256" s="50" t="s">
        <v>3732</v>
      </c>
      <c r="I1256" s="46" t="s">
        <v>439</v>
      </c>
      <c r="J1256" s="46">
        <v>524</v>
      </c>
      <c r="K1256" s="49">
        <v>524</v>
      </c>
      <c r="L1256" s="49" t="s">
        <v>3752</v>
      </c>
      <c r="M1256" s="51">
        <v>119000</v>
      </c>
      <c r="N1256" s="51">
        <f t="shared" ref="N1256:N1319" si="260">P1256-M1256</f>
        <v>48000</v>
      </c>
      <c r="O1256" s="51">
        <v>48521.739130434798</v>
      </c>
      <c r="P1256" s="51">
        <v>167000</v>
      </c>
      <c r="Q1256" s="51">
        <f t="shared" ref="Q1256:Q1319" si="261">+O1256/1800000*2340000</f>
        <v>63078.260869565238</v>
      </c>
      <c r="R1256" s="52">
        <f t="shared" ref="R1256:R1319" si="262">+M1256+Q1256</f>
        <v>182078.26086956525</v>
      </c>
      <c r="S1256" s="53">
        <v>182000</v>
      </c>
      <c r="T1256" s="54">
        <v>0</v>
      </c>
      <c r="U1256" s="55" t="s">
        <v>90</v>
      </c>
      <c r="V1256" s="55" t="s">
        <v>23</v>
      </c>
      <c r="W1256" s="55" t="s">
        <v>29</v>
      </c>
      <c r="X1256" s="56">
        <v>43294</v>
      </c>
      <c r="Y1256" s="57" t="s">
        <v>7684</v>
      </c>
      <c r="Z1256" s="57"/>
      <c r="AA1256" s="58"/>
      <c r="AB1256" s="58"/>
      <c r="AC1256" s="58"/>
      <c r="AD1256" s="58"/>
      <c r="AE1256" s="58"/>
      <c r="AF1256" s="58"/>
      <c r="AG1256" s="58"/>
      <c r="AH1256" s="58"/>
      <c r="AI1256" s="58"/>
      <c r="AJ1256" s="58"/>
      <c r="AK1256" s="58"/>
      <c r="AL1256" s="58"/>
      <c r="AM1256" s="58"/>
      <c r="AN1256" s="58"/>
      <c r="AO1256" s="58"/>
      <c r="AP1256" s="58"/>
      <c r="AQ1256" s="58"/>
      <c r="AR1256" s="59">
        <f t="shared" si="254"/>
        <v>0</v>
      </c>
      <c r="AS1256" s="59">
        <f t="shared" si="255"/>
        <v>0</v>
      </c>
      <c r="AT1256" s="58"/>
      <c r="AU1256" s="58">
        <f t="shared" si="257"/>
        <v>0</v>
      </c>
      <c r="AV1256" s="59">
        <f t="shared" si="258"/>
        <v>-182000</v>
      </c>
      <c r="AW1256" s="59">
        <f t="shared" ref="AW1256:AW1319" si="263">AU1256-S1256</f>
        <v>-182000</v>
      </c>
      <c r="AX1256" s="60">
        <f t="shared" si="256"/>
        <v>-1</v>
      </c>
      <c r="AY1256" s="58"/>
    </row>
    <row r="1257" spans="1:51" ht="47.25" x14ac:dyDescent="0.25">
      <c r="A1257" s="45">
        <v>1084</v>
      </c>
      <c r="B1257" s="46" t="s">
        <v>3753</v>
      </c>
      <c r="C1257" s="47" t="s">
        <v>3750</v>
      </c>
      <c r="D1257" s="47" t="s">
        <v>2020</v>
      </c>
      <c r="E1257" s="48" t="s">
        <v>3736</v>
      </c>
      <c r="F1257" s="49" t="s">
        <v>3732</v>
      </c>
      <c r="G1257" s="49" t="s">
        <v>3751</v>
      </c>
      <c r="H1257" s="50" t="s">
        <v>3732</v>
      </c>
      <c r="I1257" s="46" t="s">
        <v>439</v>
      </c>
      <c r="J1257" s="46">
        <v>524</v>
      </c>
      <c r="K1257" s="49">
        <v>524</v>
      </c>
      <c r="L1257" s="49" t="s">
        <v>3752</v>
      </c>
      <c r="M1257" s="51">
        <v>119000</v>
      </c>
      <c r="N1257" s="51">
        <f t="shared" si="260"/>
        <v>48000</v>
      </c>
      <c r="O1257" s="51">
        <v>48521.739130434798</v>
      </c>
      <c r="P1257" s="51">
        <v>167000</v>
      </c>
      <c r="Q1257" s="51">
        <f t="shared" si="261"/>
        <v>63078.260869565238</v>
      </c>
      <c r="R1257" s="52">
        <f t="shared" si="262"/>
        <v>182078.26086956525</v>
      </c>
      <c r="S1257" s="53">
        <v>182000</v>
      </c>
      <c r="T1257" s="54">
        <v>0</v>
      </c>
      <c r="U1257" s="55" t="s">
        <v>22</v>
      </c>
      <c r="V1257" s="55" t="s">
        <v>23</v>
      </c>
      <c r="W1257" s="55" t="s">
        <v>29</v>
      </c>
      <c r="X1257" s="56">
        <v>43294</v>
      </c>
      <c r="Y1257" s="57" t="s">
        <v>7684</v>
      </c>
      <c r="Z1257" s="57"/>
      <c r="AA1257" s="58"/>
      <c r="AB1257" s="58"/>
      <c r="AC1257" s="58"/>
      <c r="AD1257" s="58"/>
      <c r="AE1257" s="58"/>
      <c r="AF1257" s="58"/>
      <c r="AG1257" s="58"/>
      <c r="AH1257" s="58"/>
      <c r="AI1257" s="58"/>
      <c r="AJ1257" s="58"/>
      <c r="AK1257" s="58"/>
      <c r="AL1257" s="58"/>
      <c r="AM1257" s="58"/>
      <c r="AN1257" s="58"/>
      <c r="AO1257" s="58"/>
      <c r="AP1257" s="58"/>
      <c r="AQ1257" s="58"/>
      <c r="AR1257" s="59">
        <f t="shared" si="254"/>
        <v>0</v>
      </c>
      <c r="AS1257" s="59">
        <f t="shared" si="255"/>
        <v>0</v>
      </c>
      <c r="AT1257" s="58"/>
      <c r="AU1257" s="58">
        <f t="shared" si="257"/>
        <v>0</v>
      </c>
      <c r="AV1257" s="59">
        <f t="shared" si="258"/>
        <v>-182000</v>
      </c>
      <c r="AW1257" s="59">
        <f t="shared" si="263"/>
        <v>-182000</v>
      </c>
      <c r="AX1257" s="60">
        <f t="shared" si="256"/>
        <v>-1</v>
      </c>
      <c r="AY1257" s="58"/>
    </row>
    <row r="1258" spans="1:51" ht="47.25" x14ac:dyDescent="0.25">
      <c r="A1258" s="45">
        <v>1085</v>
      </c>
      <c r="B1258" s="46" t="s">
        <v>3754</v>
      </c>
      <c r="C1258" s="47" t="s">
        <v>3750</v>
      </c>
      <c r="D1258" s="47" t="s">
        <v>496</v>
      </c>
      <c r="E1258" s="48" t="s">
        <v>3738</v>
      </c>
      <c r="F1258" s="49" t="s">
        <v>3739</v>
      </c>
      <c r="G1258" s="49" t="s">
        <v>3755</v>
      </c>
      <c r="H1258" s="50" t="s">
        <v>3739</v>
      </c>
      <c r="I1258" s="46" t="s">
        <v>439</v>
      </c>
      <c r="J1258" s="46">
        <v>524</v>
      </c>
      <c r="K1258" s="49">
        <v>524</v>
      </c>
      <c r="L1258" s="49" t="s">
        <v>3752</v>
      </c>
      <c r="M1258" s="51">
        <v>119000</v>
      </c>
      <c r="N1258" s="51">
        <f t="shared" si="260"/>
        <v>48000</v>
      </c>
      <c r="O1258" s="51">
        <v>48521.739130434798</v>
      </c>
      <c r="P1258" s="51">
        <v>167000</v>
      </c>
      <c r="Q1258" s="51">
        <f t="shared" si="261"/>
        <v>63078.260869565238</v>
      </c>
      <c r="R1258" s="52">
        <f t="shared" si="262"/>
        <v>182078.26086956525</v>
      </c>
      <c r="S1258" s="53">
        <v>182000</v>
      </c>
      <c r="T1258" s="54">
        <v>0</v>
      </c>
      <c r="U1258" s="55" t="s">
        <v>26</v>
      </c>
      <c r="V1258" s="55" t="s">
        <v>23</v>
      </c>
      <c r="W1258" s="55" t="s">
        <v>27</v>
      </c>
      <c r="X1258" s="56">
        <v>43294</v>
      </c>
      <c r="Y1258" s="57" t="s">
        <v>7684</v>
      </c>
      <c r="Z1258" s="57"/>
      <c r="AA1258" s="58"/>
      <c r="AB1258" s="58"/>
      <c r="AC1258" s="58"/>
      <c r="AD1258" s="58"/>
      <c r="AE1258" s="58"/>
      <c r="AF1258" s="58"/>
      <c r="AG1258" s="58"/>
      <c r="AH1258" s="58"/>
      <c r="AI1258" s="58"/>
      <c r="AJ1258" s="58"/>
      <c r="AK1258" s="58"/>
      <c r="AL1258" s="58"/>
      <c r="AM1258" s="58"/>
      <c r="AN1258" s="58"/>
      <c r="AO1258" s="58"/>
      <c r="AP1258" s="58"/>
      <c r="AQ1258" s="58"/>
      <c r="AR1258" s="59">
        <f t="shared" si="254"/>
        <v>0</v>
      </c>
      <c r="AS1258" s="59">
        <f t="shared" si="255"/>
        <v>0</v>
      </c>
      <c r="AT1258" s="58"/>
      <c r="AU1258" s="58">
        <f t="shared" si="257"/>
        <v>0</v>
      </c>
      <c r="AV1258" s="59">
        <f t="shared" si="258"/>
        <v>-182000</v>
      </c>
      <c r="AW1258" s="59">
        <f t="shared" si="263"/>
        <v>-182000</v>
      </c>
      <c r="AX1258" s="60">
        <f t="shared" si="256"/>
        <v>-1</v>
      </c>
      <c r="AY1258" s="58"/>
    </row>
    <row r="1259" spans="1:51" ht="47.25" x14ac:dyDescent="0.25">
      <c r="A1259" s="45">
        <v>1086</v>
      </c>
      <c r="B1259" s="46" t="s">
        <v>3756</v>
      </c>
      <c r="C1259" s="47" t="s">
        <v>3750</v>
      </c>
      <c r="D1259" s="47" t="s">
        <v>2020</v>
      </c>
      <c r="E1259" s="48" t="s">
        <v>3742</v>
      </c>
      <c r="F1259" s="49" t="s">
        <v>3739</v>
      </c>
      <c r="G1259" s="49" t="s">
        <v>3755</v>
      </c>
      <c r="H1259" s="50" t="s">
        <v>3739</v>
      </c>
      <c r="I1259" s="46" t="s">
        <v>439</v>
      </c>
      <c r="J1259" s="46">
        <v>524</v>
      </c>
      <c r="K1259" s="49">
        <v>524</v>
      </c>
      <c r="L1259" s="49" t="s">
        <v>3752</v>
      </c>
      <c r="M1259" s="51">
        <v>119000</v>
      </c>
      <c r="N1259" s="51">
        <f t="shared" si="260"/>
        <v>48000</v>
      </c>
      <c r="O1259" s="51">
        <v>48521.739130434798</v>
      </c>
      <c r="P1259" s="51">
        <v>167000</v>
      </c>
      <c r="Q1259" s="51">
        <f t="shared" si="261"/>
        <v>63078.260869565238</v>
      </c>
      <c r="R1259" s="52">
        <f t="shared" si="262"/>
        <v>182078.26086956525</v>
      </c>
      <c r="S1259" s="53">
        <v>182000</v>
      </c>
      <c r="T1259" s="54">
        <v>0</v>
      </c>
      <c r="U1259" s="55" t="s">
        <v>22</v>
      </c>
      <c r="V1259" s="55" t="s">
        <v>23</v>
      </c>
      <c r="W1259" s="55" t="s">
        <v>24</v>
      </c>
      <c r="X1259" s="56">
        <v>43294</v>
      </c>
      <c r="Y1259" s="57" t="s">
        <v>7684</v>
      </c>
      <c r="Z1259" s="57"/>
      <c r="AA1259" s="58"/>
      <c r="AB1259" s="58"/>
      <c r="AC1259" s="58"/>
      <c r="AD1259" s="58"/>
      <c r="AE1259" s="58"/>
      <c r="AF1259" s="58"/>
      <c r="AG1259" s="58"/>
      <c r="AH1259" s="58"/>
      <c r="AI1259" s="58"/>
      <c r="AJ1259" s="58">
        <v>150000</v>
      </c>
      <c r="AK1259" s="58"/>
      <c r="AL1259" s="58"/>
      <c r="AM1259" s="58"/>
      <c r="AN1259" s="58"/>
      <c r="AO1259" s="58"/>
      <c r="AP1259" s="58"/>
      <c r="AQ1259" s="58"/>
      <c r="AR1259" s="59">
        <f t="shared" si="254"/>
        <v>1</v>
      </c>
      <c r="AS1259" s="59">
        <f t="shared" si="255"/>
        <v>150000</v>
      </c>
      <c r="AT1259" s="58">
        <f>ROUND(AS1259/AR1259,-2)</f>
        <v>150000</v>
      </c>
      <c r="AU1259" s="58">
        <f t="shared" si="257"/>
        <v>150000</v>
      </c>
      <c r="AV1259" s="59">
        <f t="shared" si="258"/>
        <v>-32000</v>
      </c>
      <c r="AW1259" s="59">
        <f t="shared" si="263"/>
        <v>-32000</v>
      </c>
      <c r="AX1259" s="60">
        <f t="shared" si="256"/>
        <v>-0.17582417582417587</v>
      </c>
      <c r="AY1259" s="58"/>
    </row>
    <row r="1260" spans="1:51" ht="47.25" x14ac:dyDescent="0.25">
      <c r="A1260" s="45">
        <v>1087</v>
      </c>
      <c r="B1260" s="46" t="s">
        <v>3757</v>
      </c>
      <c r="C1260" s="47" t="s">
        <v>3750</v>
      </c>
      <c r="D1260" s="47" t="s">
        <v>496</v>
      </c>
      <c r="E1260" s="48" t="s">
        <v>3744</v>
      </c>
      <c r="F1260" s="49" t="s">
        <v>3745</v>
      </c>
      <c r="G1260" s="49" t="s">
        <v>3758</v>
      </c>
      <c r="H1260" s="50" t="s">
        <v>3745</v>
      </c>
      <c r="I1260" s="46" t="s">
        <v>499</v>
      </c>
      <c r="J1260" s="46">
        <v>524</v>
      </c>
      <c r="K1260" s="49">
        <v>524</v>
      </c>
      <c r="L1260" s="49" t="s">
        <v>3752</v>
      </c>
      <c r="M1260" s="51">
        <v>119000</v>
      </c>
      <c r="N1260" s="51">
        <f t="shared" si="260"/>
        <v>48000</v>
      </c>
      <c r="O1260" s="51">
        <v>48521.739130434798</v>
      </c>
      <c r="P1260" s="51">
        <v>167000</v>
      </c>
      <c r="Q1260" s="51">
        <f t="shared" si="261"/>
        <v>63078.260869565238</v>
      </c>
      <c r="R1260" s="52">
        <f t="shared" si="262"/>
        <v>182078.26086956525</v>
      </c>
      <c r="S1260" s="53">
        <v>182000</v>
      </c>
      <c r="T1260" s="54" t="s">
        <v>82</v>
      </c>
      <c r="U1260" s="55" t="s">
        <v>26</v>
      </c>
      <c r="V1260" s="55" t="s">
        <v>23</v>
      </c>
      <c r="W1260" s="55" t="s">
        <v>27</v>
      </c>
      <c r="X1260" s="56">
        <v>43294</v>
      </c>
      <c r="Y1260" s="57" t="s">
        <v>7684</v>
      </c>
      <c r="Z1260" s="57"/>
      <c r="AA1260" s="58"/>
      <c r="AB1260" s="58"/>
      <c r="AC1260" s="58"/>
      <c r="AD1260" s="58"/>
      <c r="AE1260" s="58"/>
      <c r="AF1260" s="58"/>
      <c r="AG1260" s="58"/>
      <c r="AH1260" s="58"/>
      <c r="AI1260" s="58"/>
      <c r="AJ1260" s="58"/>
      <c r="AK1260" s="58"/>
      <c r="AL1260" s="58"/>
      <c r="AM1260" s="58"/>
      <c r="AN1260" s="58"/>
      <c r="AO1260" s="58"/>
      <c r="AP1260" s="58"/>
      <c r="AQ1260" s="58"/>
      <c r="AR1260" s="59">
        <f t="shared" si="254"/>
        <v>0</v>
      </c>
      <c r="AS1260" s="59">
        <f t="shared" si="255"/>
        <v>0</v>
      </c>
      <c r="AT1260" s="58"/>
      <c r="AU1260" s="58">
        <f t="shared" si="257"/>
        <v>0</v>
      </c>
      <c r="AV1260" s="59">
        <f t="shared" si="258"/>
        <v>-182000</v>
      </c>
      <c r="AW1260" s="59">
        <f t="shared" si="263"/>
        <v>-182000</v>
      </c>
      <c r="AX1260" s="60">
        <f t="shared" si="256"/>
        <v>-1</v>
      </c>
      <c r="AY1260" s="58"/>
    </row>
    <row r="1261" spans="1:51" ht="47.25" x14ac:dyDescent="0.25">
      <c r="A1261" s="45">
        <v>1088</v>
      </c>
      <c r="B1261" s="46" t="s">
        <v>3759</v>
      </c>
      <c r="C1261" s="47" t="s">
        <v>3750</v>
      </c>
      <c r="D1261" s="47" t="s">
        <v>2020</v>
      </c>
      <c r="E1261" s="48" t="s">
        <v>3748</v>
      </c>
      <c r="F1261" s="49" t="s">
        <v>3745</v>
      </c>
      <c r="G1261" s="49" t="s">
        <v>3758</v>
      </c>
      <c r="H1261" s="50" t="s">
        <v>3745</v>
      </c>
      <c r="I1261" s="46" t="s">
        <v>439</v>
      </c>
      <c r="J1261" s="46">
        <v>524</v>
      </c>
      <c r="K1261" s="49">
        <v>524</v>
      </c>
      <c r="L1261" s="49" t="s">
        <v>3752</v>
      </c>
      <c r="M1261" s="51">
        <v>119000</v>
      </c>
      <c r="N1261" s="51">
        <f t="shared" si="260"/>
        <v>48000</v>
      </c>
      <c r="O1261" s="51">
        <v>48521.739130434798</v>
      </c>
      <c r="P1261" s="51">
        <v>167000</v>
      </c>
      <c r="Q1261" s="51">
        <f t="shared" si="261"/>
        <v>63078.260869565238</v>
      </c>
      <c r="R1261" s="52">
        <f t="shared" si="262"/>
        <v>182078.26086956525</v>
      </c>
      <c r="S1261" s="53">
        <v>182000</v>
      </c>
      <c r="T1261" s="54" t="s">
        <v>82</v>
      </c>
      <c r="U1261" s="55" t="s">
        <v>31</v>
      </c>
      <c r="V1261" s="55" t="s">
        <v>23</v>
      </c>
      <c r="W1261" s="55" t="s">
        <v>24</v>
      </c>
      <c r="X1261" s="56">
        <v>43294</v>
      </c>
      <c r="Y1261" s="57" t="s">
        <v>7684</v>
      </c>
      <c r="Z1261" s="57"/>
      <c r="AA1261" s="58"/>
      <c r="AB1261" s="58"/>
      <c r="AC1261" s="58"/>
      <c r="AD1261" s="58"/>
      <c r="AE1261" s="58"/>
      <c r="AF1261" s="58"/>
      <c r="AG1261" s="58"/>
      <c r="AH1261" s="58"/>
      <c r="AI1261" s="58"/>
      <c r="AJ1261" s="58"/>
      <c r="AK1261" s="58"/>
      <c r="AL1261" s="58"/>
      <c r="AM1261" s="58"/>
      <c r="AN1261" s="58"/>
      <c r="AO1261" s="58"/>
      <c r="AP1261" s="58"/>
      <c r="AQ1261" s="58"/>
      <c r="AR1261" s="59">
        <f t="shared" si="254"/>
        <v>0</v>
      </c>
      <c r="AS1261" s="59">
        <f t="shared" si="255"/>
        <v>0</v>
      </c>
      <c r="AT1261" s="58"/>
      <c r="AU1261" s="58">
        <f t="shared" si="257"/>
        <v>0</v>
      </c>
      <c r="AV1261" s="59">
        <f t="shared" si="258"/>
        <v>-182000</v>
      </c>
      <c r="AW1261" s="59">
        <f t="shared" si="263"/>
        <v>-182000</v>
      </c>
      <c r="AX1261" s="60">
        <f t="shared" si="256"/>
        <v>-1</v>
      </c>
      <c r="AY1261" s="58"/>
    </row>
    <row r="1262" spans="1:51" ht="47.25" x14ac:dyDescent="0.25">
      <c r="A1262" s="45">
        <v>1089</v>
      </c>
      <c r="B1262" s="46" t="s">
        <v>3760</v>
      </c>
      <c r="C1262" s="47" t="s">
        <v>3761</v>
      </c>
      <c r="D1262" s="47" t="s">
        <v>2020</v>
      </c>
      <c r="E1262" s="48" t="s">
        <v>3762</v>
      </c>
      <c r="F1262" s="49" t="s">
        <v>3763</v>
      </c>
      <c r="G1262" s="49" t="s">
        <v>3764</v>
      </c>
      <c r="H1262" s="50" t="s">
        <v>3763</v>
      </c>
      <c r="I1262" s="46" t="s">
        <v>439</v>
      </c>
      <c r="J1262" s="46">
        <v>525</v>
      </c>
      <c r="K1262" s="49">
        <v>525</v>
      </c>
      <c r="L1262" s="49" t="s">
        <v>3765</v>
      </c>
      <c r="M1262" s="51">
        <v>339000</v>
      </c>
      <c r="N1262" s="51">
        <f t="shared" si="260"/>
        <v>73000</v>
      </c>
      <c r="O1262" s="51">
        <v>73565.217391304395</v>
      </c>
      <c r="P1262" s="51">
        <v>412000</v>
      </c>
      <c r="Q1262" s="51">
        <f t="shared" si="261"/>
        <v>95634.782608695707</v>
      </c>
      <c r="R1262" s="52">
        <f t="shared" si="262"/>
        <v>434634.78260869568</v>
      </c>
      <c r="S1262" s="53">
        <v>434600</v>
      </c>
      <c r="T1262" s="54" t="s">
        <v>82</v>
      </c>
      <c r="U1262" s="55" t="s">
        <v>90</v>
      </c>
      <c r="V1262" s="55" t="s">
        <v>23</v>
      </c>
      <c r="W1262" s="55" t="s">
        <v>24</v>
      </c>
      <c r="X1262" s="56">
        <v>43294</v>
      </c>
      <c r="Y1262" s="57" t="s">
        <v>7684</v>
      </c>
      <c r="Z1262" s="57"/>
      <c r="AA1262" s="58"/>
      <c r="AB1262" s="58"/>
      <c r="AC1262" s="58"/>
      <c r="AD1262" s="58"/>
      <c r="AE1262" s="58"/>
      <c r="AF1262" s="58"/>
      <c r="AG1262" s="58">
        <v>600000</v>
      </c>
      <c r="AH1262" s="58"/>
      <c r="AI1262" s="58"/>
      <c r="AJ1262" s="58"/>
      <c r="AK1262" s="58"/>
      <c r="AL1262" s="58"/>
      <c r="AM1262" s="58"/>
      <c r="AN1262" s="58"/>
      <c r="AO1262" s="58"/>
      <c r="AP1262" s="58"/>
      <c r="AQ1262" s="58">
        <v>579000</v>
      </c>
      <c r="AR1262" s="59">
        <f t="shared" si="254"/>
        <v>2</v>
      </c>
      <c r="AS1262" s="59">
        <f t="shared" si="255"/>
        <v>1179000</v>
      </c>
      <c r="AT1262" s="58">
        <f>ROUND(AS1262/AR1262,-2)</f>
        <v>589500</v>
      </c>
      <c r="AU1262" s="58">
        <f t="shared" si="257"/>
        <v>579000</v>
      </c>
      <c r="AV1262" s="59">
        <f t="shared" si="258"/>
        <v>154900</v>
      </c>
      <c r="AW1262" s="59">
        <f t="shared" si="263"/>
        <v>144400</v>
      </c>
      <c r="AX1262" s="60">
        <f t="shared" si="256"/>
        <v>0.35641969627243442</v>
      </c>
      <c r="AY1262" s="58"/>
    </row>
    <row r="1263" spans="1:51" ht="47.25" x14ac:dyDescent="0.25">
      <c r="A1263" s="45">
        <v>1090</v>
      </c>
      <c r="B1263" s="46" t="s">
        <v>3766</v>
      </c>
      <c r="C1263" s="47" t="s">
        <v>3761</v>
      </c>
      <c r="D1263" s="47" t="s">
        <v>496</v>
      </c>
      <c r="E1263" s="48" t="s">
        <v>3767</v>
      </c>
      <c r="F1263" s="49" t="s">
        <v>3768</v>
      </c>
      <c r="G1263" s="49" t="s">
        <v>3769</v>
      </c>
      <c r="H1263" s="50" t="s">
        <v>3768</v>
      </c>
      <c r="I1263" s="46" t="s">
        <v>499</v>
      </c>
      <c r="J1263" s="46">
        <v>525</v>
      </c>
      <c r="K1263" s="49">
        <v>525</v>
      </c>
      <c r="L1263" s="49" t="s">
        <v>3765</v>
      </c>
      <c r="M1263" s="51">
        <v>339000</v>
      </c>
      <c r="N1263" s="51">
        <f t="shared" si="260"/>
        <v>73000</v>
      </c>
      <c r="O1263" s="51">
        <v>73565.217391304395</v>
      </c>
      <c r="P1263" s="51">
        <v>412000</v>
      </c>
      <c r="Q1263" s="51">
        <f t="shared" si="261"/>
        <v>95634.782608695707</v>
      </c>
      <c r="R1263" s="52">
        <f t="shared" si="262"/>
        <v>434634.78260869568</v>
      </c>
      <c r="S1263" s="53">
        <v>434600</v>
      </c>
      <c r="T1263" s="54" t="s">
        <v>82</v>
      </c>
      <c r="U1263" s="55" t="s">
        <v>26</v>
      </c>
      <c r="V1263" s="55" t="s">
        <v>23</v>
      </c>
      <c r="W1263" s="55" t="s">
        <v>27</v>
      </c>
      <c r="X1263" s="56">
        <v>43294</v>
      </c>
      <c r="Y1263" s="57" t="s">
        <v>7684</v>
      </c>
      <c r="Z1263" s="57"/>
      <c r="AA1263" s="58"/>
      <c r="AB1263" s="58"/>
      <c r="AC1263" s="58"/>
      <c r="AD1263" s="58"/>
      <c r="AE1263" s="58"/>
      <c r="AF1263" s="58"/>
      <c r="AG1263" s="58"/>
      <c r="AH1263" s="58"/>
      <c r="AI1263" s="58"/>
      <c r="AJ1263" s="58">
        <v>500000</v>
      </c>
      <c r="AK1263" s="58"/>
      <c r="AL1263" s="58"/>
      <c r="AM1263" s="58"/>
      <c r="AN1263" s="58"/>
      <c r="AO1263" s="58"/>
      <c r="AP1263" s="58"/>
      <c r="AQ1263" s="58"/>
      <c r="AR1263" s="59">
        <f t="shared" si="254"/>
        <v>1</v>
      </c>
      <c r="AS1263" s="59">
        <f t="shared" si="255"/>
        <v>500000</v>
      </c>
      <c r="AT1263" s="58">
        <f>ROUND(AS1263/AR1263,-2)</f>
        <v>500000</v>
      </c>
      <c r="AU1263" s="58">
        <f t="shared" si="257"/>
        <v>500000</v>
      </c>
      <c r="AV1263" s="59">
        <f t="shared" si="258"/>
        <v>65400</v>
      </c>
      <c r="AW1263" s="59">
        <f t="shared" si="263"/>
        <v>65400</v>
      </c>
      <c r="AX1263" s="60">
        <f t="shared" si="256"/>
        <v>0.15048320294523698</v>
      </c>
      <c r="AY1263" s="58"/>
    </row>
    <row r="1264" spans="1:51" ht="47.25" x14ac:dyDescent="0.25">
      <c r="A1264" s="45">
        <v>1091</v>
      </c>
      <c r="B1264" s="46" t="s">
        <v>3770</v>
      </c>
      <c r="C1264" s="47" t="s">
        <v>3761</v>
      </c>
      <c r="D1264" s="47" t="s">
        <v>496</v>
      </c>
      <c r="E1264" s="48" t="s">
        <v>3771</v>
      </c>
      <c r="F1264" s="49" t="s">
        <v>3772</v>
      </c>
      <c r="G1264" s="49" t="s">
        <v>3773</v>
      </c>
      <c r="H1264" s="50" t="s">
        <v>3772</v>
      </c>
      <c r="I1264" s="46" t="s">
        <v>499</v>
      </c>
      <c r="J1264" s="46">
        <v>525</v>
      </c>
      <c r="K1264" s="49">
        <v>525</v>
      </c>
      <c r="L1264" s="49" t="s">
        <v>3765</v>
      </c>
      <c r="M1264" s="51">
        <v>339000</v>
      </c>
      <c r="N1264" s="51">
        <f t="shared" si="260"/>
        <v>73000</v>
      </c>
      <c r="O1264" s="51">
        <v>73565.217391304395</v>
      </c>
      <c r="P1264" s="51">
        <v>412000</v>
      </c>
      <c r="Q1264" s="51">
        <f t="shared" si="261"/>
        <v>95634.782608695707</v>
      </c>
      <c r="R1264" s="52">
        <f t="shared" si="262"/>
        <v>434634.78260869568</v>
      </c>
      <c r="S1264" s="53">
        <v>434600</v>
      </c>
      <c r="T1264" s="54">
        <v>0</v>
      </c>
      <c r="U1264" s="55" t="s">
        <v>26</v>
      </c>
      <c r="V1264" s="55" t="s">
        <v>23</v>
      </c>
      <c r="W1264" s="55" t="s">
        <v>27</v>
      </c>
      <c r="X1264" s="56">
        <v>43294</v>
      </c>
      <c r="Y1264" s="57" t="s">
        <v>7684</v>
      </c>
      <c r="Z1264" s="57"/>
      <c r="AA1264" s="58"/>
      <c r="AB1264" s="58"/>
      <c r="AC1264" s="58"/>
      <c r="AD1264" s="58"/>
      <c r="AE1264" s="58"/>
      <c r="AF1264" s="58"/>
      <c r="AG1264" s="58"/>
      <c r="AH1264" s="58"/>
      <c r="AI1264" s="58"/>
      <c r="AJ1264" s="58"/>
      <c r="AK1264" s="58"/>
      <c r="AL1264" s="58"/>
      <c r="AM1264" s="58"/>
      <c r="AN1264" s="58"/>
      <c r="AO1264" s="58"/>
      <c r="AP1264" s="58"/>
      <c r="AQ1264" s="58"/>
      <c r="AR1264" s="59">
        <f t="shared" si="254"/>
        <v>0</v>
      </c>
      <c r="AS1264" s="59">
        <f t="shared" si="255"/>
        <v>0</v>
      </c>
      <c r="AT1264" s="58"/>
      <c r="AU1264" s="58">
        <f t="shared" si="257"/>
        <v>0</v>
      </c>
      <c r="AV1264" s="59">
        <f t="shared" si="258"/>
        <v>-434600</v>
      </c>
      <c r="AW1264" s="59">
        <f t="shared" si="263"/>
        <v>-434600</v>
      </c>
      <c r="AX1264" s="60">
        <f t="shared" si="256"/>
        <v>-1</v>
      </c>
      <c r="AY1264" s="58"/>
    </row>
    <row r="1265" spans="1:51" ht="47.25" x14ac:dyDescent="0.25">
      <c r="A1265" s="45">
        <v>1093</v>
      </c>
      <c r="B1265" s="46" t="s">
        <v>3776</v>
      </c>
      <c r="C1265" s="47" t="s">
        <v>3761</v>
      </c>
      <c r="D1265" s="47" t="s">
        <v>2020</v>
      </c>
      <c r="E1265" s="48" t="s">
        <v>3777</v>
      </c>
      <c r="F1265" s="49" t="s">
        <v>3778</v>
      </c>
      <c r="G1265" s="49" t="s">
        <v>3779</v>
      </c>
      <c r="H1265" s="50" t="s">
        <v>3778</v>
      </c>
      <c r="I1265" s="46" t="s">
        <v>439</v>
      </c>
      <c r="J1265" s="46">
        <v>525</v>
      </c>
      <c r="K1265" s="49">
        <v>525</v>
      </c>
      <c r="L1265" s="49" t="s">
        <v>3765</v>
      </c>
      <c r="M1265" s="51">
        <v>339000</v>
      </c>
      <c r="N1265" s="51">
        <f t="shared" si="260"/>
        <v>73000</v>
      </c>
      <c r="O1265" s="51">
        <v>73565.217391304395</v>
      </c>
      <c r="P1265" s="51">
        <v>412000</v>
      </c>
      <c r="Q1265" s="51">
        <f t="shared" si="261"/>
        <v>95634.782608695707</v>
      </c>
      <c r="R1265" s="52">
        <f t="shared" si="262"/>
        <v>434634.78260869568</v>
      </c>
      <c r="S1265" s="53">
        <v>434600</v>
      </c>
      <c r="T1265" s="54">
        <v>0</v>
      </c>
      <c r="U1265" s="55" t="s">
        <v>22</v>
      </c>
      <c r="V1265" s="55" t="s">
        <v>23</v>
      </c>
      <c r="W1265" s="55" t="s">
        <v>29</v>
      </c>
      <c r="X1265" s="56">
        <v>43294</v>
      </c>
      <c r="Y1265" s="57" t="s">
        <v>7684</v>
      </c>
      <c r="Z1265" s="57"/>
      <c r="AA1265" s="58"/>
      <c r="AB1265" s="58"/>
      <c r="AC1265" s="58"/>
      <c r="AD1265" s="58"/>
      <c r="AE1265" s="58"/>
      <c r="AF1265" s="58"/>
      <c r="AG1265" s="58">
        <v>600000</v>
      </c>
      <c r="AH1265" s="58"/>
      <c r="AI1265" s="58"/>
      <c r="AJ1265" s="58"/>
      <c r="AK1265" s="58"/>
      <c r="AL1265" s="58"/>
      <c r="AM1265" s="58"/>
      <c r="AN1265" s="58"/>
      <c r="AO1265" s="58"/>
      <c r="AP1265" s="58"/>
      <c r="AQ1265" s="58">
        <v>579000</v>
      </c>
      <c r="AR1265" s="59">
        <f t="shared" si="254"/>
        <v>2</v>
      </c>
      <c r="AS1265" s="59">
        <f t="shared" si="255"/>
        <v>1179000</v>
      </c>
      <c r="AT1265" s="58">
        <f t="shared" ref="AT1265:AT1271" si="264">ROUND(AS1265/AR1265,-2)</f>
        <v>589500</v>
      </c>
      <c r="AU1265" s="58">
        <f t="shared" si="257"/>
        <v>579000</v>
      </c>
      <c r="AV1265" s="59">
        <f t="shared" si="258"/>
        <v>154900</v>
      </c>
      <c r="AW1265" s="59">
        <f t="shared" si="263"/>
        <v>144400</v>
      </c>
      <c r="AX1265" s="60">
        <f t="shared" si="256"/>
        <v>0.35641969627243442</v>
      </c>
      <c r="AY1265" s="58"/>
    </row>
    <row r="1266" spans="1:51" ht="47.25" x14ac:dyDescent="0.25">
      <c r="A1266" s="45">
        <v>1094</v>
      </c>
      <c r="B1266" s="46" t="s">
        <v>3780</v>
      </c>
      <c r="C1266" s="47" t="s">
        <v>3761</v>
      </c>
      <c r="D1266" s="47" t="s">
        <v>2020</v>
      </c>
      <c r="E1266" s="48" t="s">
        <v>3781</v>
      </c>
      <c r="F1266" s="49" t="s">
        <v>3782</v>
      </c>
      <c r="G1266" s="49" t="s">
        <v>3783</v>
      </c>
      <c r="H1266" s="50" t="s">
        <v>3782</v>
      </c>
      <c r="I1266" s="46" t="s">
        <v>439</v>
      </c>
      <c r="J1266" s="46">
        <v>525</v>
      </c>
      <c r="K1266" s="49">
        <v>525</v>
      </c>
      <c r="L1266" s="49" t="s">
        <v>3765</v>
      </c>
      <c r="M1266" s="51">
        <v>339000</v>
      </c>
      <c r="N1266" s="51">
        <f t="shared" si="260"/>
        <v>73000</v>
      </c>
      <c r="O1266" s="51">
        <v>73565.217391304395</v>
      </c>
      <c r="P1266" s="51">
        <v>412000</v>
      </c>
      <c r="Q1266" s="51">
        <f t="shared" si="261"/>
        <v>95634.782608695707</v>
      </c>
      <c r="R1266" s="52">
        <f t="shared" si="262"/>
        <v>434634.78260869568</v>
      </c>
      <c r="S1266" s="53">
        <v>434600</v>
      </c>
      <c r="T1266" s="54" t="s">
        <v>82</v>
      </c>
      <c r="U1266" s="55" t="s">
        <v>90</v>
      </c>
      <c r="V1266" s="55" t="s">
        <v>23</v>
      </c>
      <c r="W1266" s="55" t="s">
        <v>24</v>
      </c>
      <c r="X1266" s="56">
        <v>43294</v>
      </c>
      <c r="Y1266" s="57" t="s">
        <v>7684</v>
      </c>
      <c r="Z1266" s="57"/>
      <c r="AA1266" s="58"/>
      <c r="AB1266" s="58"/>
      <c r="AC1266" s="58"/>
      <c r="AD1266" s="58"/>
      <c r="AE1266" s="58"/>
      <c r="AF1266" s="58"/>
      <c r="AG1266" s="58"/>
      <c r="AH1266" s="58"/>
      <c r="AI1266" s="58"/>
      <c r="AJ1266" s="58"/>
      <c r="AK1266" s="58"/>
      <c r="AL1266" s="58"/>
      <c r="AM1266" s="58"/>
      <c r="AN1266" s="58"/>
      <c r="AO1266" s="58"/>
      <c r="AP1266" s="58"/>
      <c r="AQ1266" s="58">
        <v>579000</v>
      </c>
      <c r="AR1266" s="59">
        <f t="shared" si="254"/>
        <v>1</v>
      </c>
      <c r="AS1266" s="59">
        <f t="shared" si="255"/>
        <v>579000</v>
      </c>
      <c r="AT1266" s="58">
        <f t="shared" si="264"/>
        <v>579000</v>
      </c>
      <c r="AU1266" s="58">
        <f t="shared" si="257"/>
        <v>579000</v>
      </c>
      <c r="AV1266" s="59">
        <f t="shared" si="258"/>
        <v>144400</v>
      </c>
      <c r="AW1266" s="59">
        <f t="shared" si="263"/>
        <v>144400</v>
      </c>
      <c r="AX1266" s="60">
        <f t="shared" si="256"/>
        <v>0.33225954901058441</v>
      </c>
      <c r="AY1266" s="58"/>
    </row>
    <row r="1267" spans="1:51" ht="47.25" x14ac:dyDescent="0.25">
      <c r="A1267" s="45">
        <v>1095</v>
      </c>
      <c r="B1267" s="46" t="s">
        <v>3784</v>
      </c>
      <c r="C1267" s="47" t="s">
        <v>3761</v>
      </c>
      <c r="D1267" s="47" t="s">
        <v>496</v>
      </c>
      <c r="E1267" s="48" t="s">
        <v>3785</v>
      </c>
      <c r="F1267" s="49" t="s">
        <v>3786</v>
      </c>
      <c r="G1267" s="49" t="s">
        <v>3787</v>
      </c>
      <c r="H1267" s="50" t="s">
        <v>3786</v>
      </c>
      <c r="I1267" s="46" t="s">
        <v>499</v>
      </c>
      <c r="J1267" s="46">
        <v>525</v>
      </c>
      <c r="K1267" s="49">
        <v>525</v>
      </c>
      <c r="L1267" s="49" t="s">
        <v>3765</v>
      </c>
      <c r="M1267" s="51">
        <v>339000</v>
      </c>
      <c r="N1267" s="51">
        <f t="shared" si="260"/>
        <v>73000</v>
      </c>
      <c r="O1267" s="51">
        <v>73565.217391304395</v>
      </c>
      <c r="P1267" s="51">
        <v>412000</v>
      </c>
      <c r="Q1267" s="51">
        <f t="shared" si="261"/>
        <v>95634.782608695707</v>
      </c>
      <c r="R1267" s="52">
        <f t="shared" si="262"/>
        <v>434634.78260869568</v>
      </c>
      <c r="S1267" s="53">
        <v>434600</v>
      </c>
      <c r="T1267" s="54">
        <v>0</v>
      </c>
      <c r="U1267" s="55" t="s">
        <v>26</v>
      </c>
      <c r="V1267" s="55" t="s">
        <v>23</v>
      </c>
      <c r="W1267" s="55" t="s">
        <v>27</v>
      </c>
      <c r="X1267" s="56">
        <v>43294</v>
      </c>
      <c r="Y1267" s="57" t="s">
        <v>7684</v>
      </c>
      <c r="Z1267" s="57"/>
      <c r="AA1267" s="58"/>
      <c r="AB1267" s="58"/>
      <c r="AC1267" s="58"/>
      <c r="AD1267" s="58"/>
      <c r="AE1267" s="58"/>
      <c r="AF1267" s="58"/>
      <c r="AG1267" s="58"/>
      <c r="AH1267" s="58"/>
      <c r="AI1267" s="58"/>
      <c r="AJ1267" s="58">
        <v>500000</v>
      </c>
      <c r="AK1267" s="58"/>
      <c r="AL1267" s="58"/>
      <c r="AM1267" s="58"/>
      <c r="AN1267" s="58"/>
      <c r="AO1267" s="58"/>
      <c r="AP1267" s="58"/>
      <c r="AQ1267" s="58">
        <v>579000</v>
      </c>
      <c r="AR1267" s="59">
        <f t="shared" si="254"/>
        <v>2</v>
      </c>
      <c r="AS1267" s="59">
        <f t="shared" si="255"/>
        <v>1079000</v>
      </c>
      <c r="AT1267" s="58">
        <f t="shared" si="264"/>
        <v>539500</v>
      </c>
      <c r="AU1267" s="58">
        <f t="shared" si="257"/>
        <v>500000</v>
      </c>
      <c r="AV1267" s="59">
        <f t="shared" si="258"/>
        <v>104900</v>
      </c>
      <c r="AW1267" s="59">
        <f t="shared" si="263"/>
        <v>65400</v>
      </c>
      <c r="AX1267" s="60">
        <f t="shared" si="256"/>
        <v>0.24137137597791081</v>
      </c>
      <c r="AY1267" s="58"/>
    </row>
    <row r="1268" spans="1:51" ht="47.25" x14ac:dyDescent="0.25">
      <c r="A1268" s="45">
        <v>1096</v>
      </c>
      <c r="B1268" s="46" t="s">
        <v>3788</v>
      </c>
      <c r="C1268" s="47" t="s">
        <v>3761</v>
      </c>
      <c r="D1268" s="47" t="s">
        <v>2020</v>
      </c>
      <c r="E1268" s="48" t="s">
        <v>3789</v>
      </c>
      <c r="F1268" s="49" t="s">
        <v>3786</v>
      </c>
      <c r="G1268" s="49" t="s">
        <v>3787</v>
      </c>
      <c r="H1268" s="50" t="s">
        <v>3786</v>
      </c>
      <c r="I1268" s="46" t="s">
        <v>439</v>
      </c>
      <c r="J1268" s="46">
        <v>525</v>
      </c>
      <c r="K1268" s="49">
        <v>525</v>
      </c>
      <c r="L1268" s="49" t="s">
        <v>3765</v>
      </c>
      <c r="M1268" s="51">
        <v>339000</v>
      </c>
      <c r="N1268" s="51">
        <f t="shared" si="260"/>
        <v>73000</v>
      </c>
      <c r="O1268" s="51">
        <v>73565.217391304395</v>
      </c>
      <c r="P1268" s="51">
        <v>412000</v>
      </c>
      <c r="Q1268" s="51">
        <f t="shared" si="261"/>
        <v>95634.782608695707</v>
      </c>
      <c r="R1268" s="52">
        <f t="shared" si="262"/>
        <v>434634.78260869568</v>
      </c>
      <c r="S1268" s="53">
        <v>434600</v>
      </c>
      <c r="T1268" s="54">
        <v>0</v>
      </c>
      <c r="U1268" s="55" t="s">
        <v>22</v>
      </c>
      <c r="V1268" s="55" t="s">
        <v>23</v>
      </c>
      <c r="W1268" s="55" t="s">
        <v>24</v>
      </c>
      <c r="X1268" s="56">
        <v>43294</v>
      </c>
      <c r="Y1268" s="57" t="s">
        <v>7684</v>
      </c>
      <c r="Z1268" s="57"/>
      <c r="AA1268" s="58"/>
      <c r="AB1268" s="58"/>
      <c r="AC1268" s="58"/>
      <c r="AD1268" s="58"/>
      <c r="AE1268" s="58"/>
      <c r="AF1268" s="58"/>
      <c r="AG1268" s="58">
        <v>600000</v>
      </c>
      <c r="AH1268" s="58"/>
      <c r="AI1268" s="58"/>
      <c r="AJ1268" s="58"/>
      <c r="AK1268" s="58"/>
      <c r="AL1268" s="58"/>
      <c r="AM1268" s="58"/>
      <c r="AN1268" s="58"/>
      <c r="AO1268" s="58"/>
      <c r="AP1268" s="58"/>
      <c r="AQ1268" s="58">
        <v>579000</v>
      </c>
      <c r="AR1268" s="59">
        <f t="shared" si="254"/>
        <v>2</v>
      </c>
      <c r="AS1268" s="59">
        <f t="shared" si="255"/>
        <v>1179000</v>
      </c>
      <c r="AT1268" s="58">
        <f t="shared" si="264"/>
        <v>589500</v>
      </c>
      <c r="AU1268" s="58">
        <f t="shared" si="257"/>
        <v>579000</v>
      </c>
      <c r="AV1268" s="59">
        <f t="shared" si="258"/>
        <v>154900</v>
      </c>
      <c r="AW1268" s="59">
        <f t="shared" si="263"/>
        <v>144400</v>
      </c>
      <c r="AX1268" s="60">
        <f t="shared" si="256"/>
        <v>0.35641969627243442</v>
      </c>
      <c r="AY1268" s="58"/>
    </row>
    <row r="1269" spans="1:51" ht="47.25" x14ac:dyDescent="0.25">
      <c r="A1269" s="45">
        <v>1097</v>
      </c>
      <c r="B1269" s="46" t="s">
        <v>3790</v>
      </c>
      <c r="C1269" s="47" t="s">
        <v>3761</v>
      </c>
      <c r="D1269" s="47" t="s">
        <v>496</v>
      </c>
      <c r="E1269" s="48" t="s">
        <v>3791</v>
      </c>
      <c r="F1269" s="49" t="s">
        <v>3792</v>
      </c>
      <c r="G1269" s="49" t="s">
        <v>3793</v>
      </c>
      <c r="H1269" s="50" t="s">
        <v>3792</v>
      </c>
      <c r="I1269" s="46" t="s">
        <v>439</v>
      </c>
      <c r="J1269" s="46">
        <v>525</v>
      </c>
      <c r="K1269" s="49">
        <v>525</v>
      </c>
      <c r="L1269" s="49" t="s">
        <v>3765</v>
      </c>
      <c r="M1269" s="51">
        <v>339000</v>
      </c>
      <c r="N1269" s="51">
        <f t="shared" si="260"/>
        <v>73000</v>
      </c>
      <c r="O1269" s="51">
        <v>73565.217391304395</v>
      </c>
      <c r="P1269" s="51">
        <v>412000</v>
      </c>
      <c r="Q1269" s="51">
        <f t="shared" si="261"/>
        <v>95634.782608695707</v>
      </c>
      <c r="R1269" s="52">
        <f t="shared" si="262"/>
        <v>434634.78260869568</v>
      </c>
      <c r="S1269" s="53">
        <v>434600</v>
      </c>
      <c r="T1269" s="54">
        <v>0</v>
      </c>
      <c r="U1269" s="55" t="s">
        <v>26</v>
      </c>
      <c r="V1269" s="55" t="s">
        <v>23</v>
      </c>
      <c r="W1269" s="55" t="s">
        <v>27</v>
      </c>
      <c r="X1269" s="56">
        <v>43294</v>
      </c>
      <c r="Y1269" s="57" t="s">
        <v>7684</v>
      </c>
      <c r="Z1269" s="57"/>
      <c r="AA1269" s="58"/>
      <c r="AB1269" s="58"/>
      <c r="AC1269" s="58"/>
      <c r="AD1269" s="58"/>
      <c r="AE1269" s="58"/>
      <c r="AF1269" s="58"/>
      <c r="AG1269" s="58"/>
      <c r="AH1269" s="58"/>
      <c r="AI1269" s="58"/>
      <c r="AJ1269" s="58"/>
      <c r="AK1269" s="58"/>
      <c r="AL1269" s="58"/>
      <c r="AM1269" s="58"/>
      <c r="AN1269" s="58"/>
      <c r="AO1269" s="58"/>
      <c r="AP1269" s="58"/>
      <c r="AQ1269" s="58">
        <v>434600</v>
      </c>
      <c r="AR1269" s="59">
        <f t="shared" si="254"/>
        <v>1</v>
      </c>
      <c r="AS1269" s="59">
        <f t="shared" si="255"/>
        <v>434600</v>
      </c>
      <c r="AT1269" s="58">
        <f t="shared" si="264"/>
        <v>434600</v>
      </c>
      <c r="AU1269" s="58">
        <f t="shared" si="257"/>
        <v>434600</v>
      </c>
      <c r="AV1269" s="59">
        <f t="shared" si="258"/>
        <v>0</v>
      </c>
      <c r="AW1269" s="59">
        <f t="shared" si="263"/>
        <v>0</v>
      </c>
      <c r="AX1269" s="60">
        <f t="shared" si="256"/>
        <v>0</v>
      </c>
      <c r="AY1269" s="58"/>
    </row>
    <row r="1270" spans="1:51" ht="47.25" x14ac:dyDescent="0.25">
      <c r="A1270" s="45">
        <v>1098</v>
      </c>
      <c r="B1270" s="46" t="s">
        <v>3794</v>
      </c>
      <c r="C1270" s="47" t="s">
        <v>3761</v>
      </c>
      <c r="D1270" s="47" t="s">
        <v>2020</v>
      </c>
      <c r="E1270" s="48" t="s">
        <v>3795</v>
      </c>
      <c r="F1270" s="49" t="s">
        <v>3792</v>
      </c>
      <c r="G1270" s="49" t="s">
        <v>3793</v>
      </c>
      <c r="H1270" s="50" t="s">
        <v>3792</v>
      </c>
      <c r="I1270" s="46" t="s">
        <v>439</v>
      </c>
      <c r="J1270" s="46">
        <v>525</v>
      </c>
      <c r="K1270" s="49">
        <v>525</v>
      </c>
      <c r="L1270" s="49" t="s">
        <v>3765</v>
      </c>
      <c r="M1270" s="51">
        <v>339000</v>
      </c>
      <c r="N1270" s="51">
        <f t="shared" si="260"/>
        <v>73000</v>
      </c>
      <c r="O1270" s="51">
        <v>73565.217391304395</v>
      </c>
      <c r="P1270" s="51">
        <v>412000</v>
      </c>
      <c r="Q1270" s="51">
        <f t="shared" si="261"/>
        <v>95634.782608695707</v>
      </c>
      <c r="R1270" s="52">
        <f t="shared" si="262"/>
        <v>434634.78260869568</v>
      </c>
      <c r="S1270" s="53">
        <v>434600</v>
      </c>
      <c r="T1270" s="54">
        <v>0</v>
      </c>
      <c r="U1270" s="55" t="s">
        <v>22</v>
      </c>
      <c r="V1270" s="55" t="s">
        <v>23</v>
      </c>
      <c r="W1270" s="55" t="s">
        <v>24</v>
      </c>
      <c r="X1270" s="56">
        <v>43294</v>
      </c>
      <c r="Y1270" s="57" t="s">
        <v>7684</v>
      </c>
      <c r="Z1270" s="57"/>
      <c r="AA1270" s="58"/>
      <c r="AB1270" s="58"/>
      <c r="AC1270" s="58"/>
      <c r="AD1270" s="58"/>
      <c r="AE1270" s="58"/>
      <c r="AF1270" s="58"/>
      <c r="AG1270" s="58"/>
      <c r="AH1270" s="58"/>
      <c r="AI1270" s="58"/>
      <c r="AJ1270" s="58"/>
      <c r="AK1270" s="58"/>
      <c r="AL1270" s="58"/>
      <c r="AM1270" s="58"/>
      <c r="AN1270" s="58"/>
      <c r="AO1270" s="58"/>
      <c r="AP1270" s="58"/>
      <c r="AQ1270" s="58">
        <v>579000</v>
      </c>
      <c r="AR1270" s="59">
        <f t="shared" si="254"/>
        <v>1</v>
      </c>
      <c r="AS1270" s="59">
        <f t="shared" si="255"/>
        <v>579000</v>
      </c>
      <c r="AT1270" s="58">
        <f t="shared" si="264"/>
        <v>579000</v>
      </c>
      <c r="AU1270" s="58">
        <f t="shared" si="257"/>
        <v>579000</v>
      </c>
      <c r="AV1270" s="59">
        <f t="shared" si="258"/>
        <v>144400</v>
      </c>
      <c r="AW1270" s="59">
        <f t="shared" si="263"/>
        <v>144400</v>
      </c>
      <c r="AX1270" s="60">
        <f t="shared" si="256"/>
        <v>0.33225954901058441</v>
      </c>
      <c r="AY1270" s="58"/>
    </row>
    <row r="1271" spans="1:51" ht="47.25" x14ac:dyDescent="0.25">
      <c r="A1271" s="45">
        <v>1099</v>
      </c>
      <c r="B1271" s="46" t="s">
        <v>3796</v>
      </c>
      <c r="C1271" s="47" t="s">
        <v>3761</v>
      </c>
      <c r="D1271" s="47" t="s">
        <v>496</v>
      </c>
      <c r="E1271" s="48" t="s">
        <v>3797</v>
      </c>
      <c r="F1271" s="49" t="s">
        <v>3798</v>
      </c>
      <c r="G1271" s="49" t="s">
        <v>3799</v>
      </c>
      <c r="H1271" s="50" t="s">
        <v>3798</v>
      </c>
      <c r="I1271" s="46" t="s">
        <v>499</v>
      </c>
      <c r="J1271" s="46">
        <v>525</v>
      </c>
      <c r="K1271" s="49">
        <v>525</v>
      </c>
      <c r="L1271" s="49" t="s">
        <v>3765</v>
      </c>
      <c r="M1271" s="51">
        <v>339000</v>
      </c>
      <c r="N1271" s="51">
        <f t="shared" si="260"/>
        <v>73000</v>
      </c>
      <c r="O1271" s="51">
        <v>73565.217391304395</v>
      </c>
      <c r="P1271" s="51">
        <v>412000</v>
      </c>
      <c r="Q1271" s="51">
        <f t="shared" si="261"/>
        <v>95634.782608695707</v>
      </c>
      <c r="R1271" s="52">
        <f t="shared" si="262"/>
        <v>434634.78260869568</v>
      </c>
      <c r="S1271" s="53">
        <v>434600</v>
      </c>
      <c r="T1271" s="54">
        <v>0</v>
      </c>
      <c r="U1271" s="55" t="s">
        <v>22</v>
      </c>
      <c r="V1271" s="55" t="s">
        <v>23</v>
      </c>
      <c r="W1271" s="55" t="s">
        <v>29</v>
      </c>
      <c r="X1271" s="56">
        <v>43294</v>
      </c>
      <c r="Y1271" s="57" t="s">
        <v>7684</v>
      </c>
      <c r="Z1271" s="57"/>
      <c r="AA1271" s="58"/>
      <c r="AB1271" s="58"/>
      <c r="AC1271" s="58"/>
      <c r="AD1271" s="58"/>
      <c r="AE1271" s="58"/>
      <c r="AF1271" s="58"/>
      <c r="AG1271" s="58"/>
      <c r="AH1271" s="58"/>
      <c r="AI1271" s="58"/>
      <c r="AJ1271" s="58">
        <v>478800</v>
      </c>
      <c r="AK1271" s="58"/>
      <c r="AL1271" s="58"/>
      <c r="AM1271" s="58"/>
      <c r="AN1271" s="58"/>
      <c r="AO1271" s="58"/>
      <c r="AP1271" s="58"/>
      <c r="AQ1271" s="58">
        <v>579000</v>
      </c>
      <c r="AR1271" s="59">
        <f t="shared" si="254"/>
        <v>2</v>
      </c>
      <c r="AS1271" s="59">
        <f t="shared" si="255"/>
        <v>1057800</v>
      </c>
      <c r="AT1271" s="58">
        <f t="shared" si="264"/>
        <v>528900</v>
      </c>
      <c r="AU1271" s="58">
        <f t="shared" si="257"/>
        <v>478800</v>
      </c>
      <c r="AV1271" s="59">
        <f t="shared" si="258"/>
        <v>94300</v>
      </c>
      <c r="AW1271" s="59">
        <f t="shared" si="263"/>
        <v>44200</v>
      </c>
      <c r="AX1271" s="60">
        <f t="shared" si="256"/>
        <v>0.21698113207547176</v>
      </c>
      <c r="AY1271" s="58"/>
    </row>
    <row r="1272" spans="1:51" ht="47.25" x14ac:dyDescent="0.25">
      <c r="A1272" s="45">
        <v>1100</v>
      </c>
      <c r="B1272" s="46" t="s">
        <v>3800</v>
      </c>
      <c r="C1272" s="47" t="s">
        <v>3801</v>
      </c>
      <c r="D1272" s="47" t="s">
        <v>2020</v>
      </c>
      <c r="E1272" s="48" t="s">
        <v>3762</v>
      </c>
      <c r="F1272" s="49" t="s">
        <v>3763</v>
      </c>
      <c r="G1272" s="49" t="s">
        <v>3802</v>
      </c>
      <c r="H1272" s="50" t="s">
        <v>3763</v>
      </c>
      <c r="I1272" s="46" t="s">
        <v>439</v>
      </c>
      <c r="J1272" s="46">
        <v>526</v>
      </c>
      <c r="K1272" s="49">
        <v>526</v>
      </c>
      <c r="L1272" s="49" t="s">
        <v>3803</v>
      </c>
      <c r="M1272" s="51">
        <v>161000</v>
      </c>
      <c r="N1272" s="51">
        <f t="shared" si="260"/>
        <v>73000</v>
      </c>
      <c r="O1272" s="51">
        <v>73565.217391304395</v>
      </c>
      <c r="P1272" s="51">
        <v>234000</v>
      </c>
      <c r="Q1272" s="51">
        <f t="shared" si="261"/>
        <v>95634.782608695707</v>
      </c>
      <c r="R1272" s="52">
        <f t="shared" si="262"/>
        <v>256634.78260869571</v>
      </c>
      <c r="S1272" s="53">
        <v>256600</v>
      </c>
      <c r="T1272" s="54">
        <v>0</v>
      </c>
      <c r="U1272" s="55" t="s">
        <v>22</v>
      </c>
      <c r="V1272" s="55" t="s">
        <v>23</v>
      </c>
      <c r="W1272" s="55" t="s">
        <v>29</v>
      </c>
      <c r="X1272" s="56">
        <v>43294</v>
      </c>
      <c r="Y1272" s="57" t="s">
        <v>7684</v>
      </c>
      <c r="Z1272" s="57"/>
      <c r="AA1272" s="58"/>
      <c r="AB1272" s="58"/>
      <c r="AC1272" s="58"/>
      <c r="AD1272" s="58"/>
      <c r="AE1272" s="58"/>
      <c r="AF1272" s="58"/>
      <c r="AG1272" s="58"/>
      <c r="AH1272" s="58"/>
      <c r="AI1272" s="58"/>
      <c r="AJ1272" s="58"/>
      <c r="AK1272" s="58"/>
      <c r="AL1272" s="58"/>
      <c r="AM1272" s="58"/>
      <c r="AN1272" s="58"/>
      <c r="AO1272" s="58"/>
      <c r="AP1272" s="58"/>
      <c r="AQ1272" s="58"/>
      <c r="AR1272" s="59">
        <f t="shared" si="254"/>
        <v>0</v>
      </c>
      <c r="AS1272" s="59">
        <f t="shared" si="255"/>
        <v>0</v>
      </c>
      <c r="AT1272" s="58"/>
      <c r="AU1272" s="58">
        <f t="shared" si="257"/>
        <v>0</v>
      </c>
      <c r="AV1272" s="59">
        <f t="shared" si="258"/>
        <v>-256600</v>
      </c>
      <c r="AW1272" s="59">
        <f t="shared" si="263"/>
        <v>-256600</v>
      </c>
      <c r="AX1272" s="60">
        <f t="shared" si="256"/>
        <v>-1</v>
      </c>
      <c r="AY1272" s="58"/>
    </row>
    <row r="1273" spans="1:51" ht="47.25" x14ac:dyDescent="0.25">
      <c r="A1273" s="45">
        <v>1101</v>
      </c>
      <c r="B1273" s="46" t="s">
        <v>3804</v>
      </c>
      <c r="C1273" s="47" t="s">
        <v>3801</v>
      </c>
      <c r="D1273" s="47" t="s">
        <v>496</v>
      </c>
      <c r="E1273" s="48" t="s">
        <v>3767</v>
      </c>
      <c r="F1273" s="49" t="s">
        <v>3768</v>
      </c>
      <c r="G1273" s="49" t="s">
        <v>3805</v>
      </c>
      <c r="H1273" s="50" t="s">
        <v>3768</v>
      </c>
      <c r="I1273" s="46" t="s">
        <v>499</v>
      </c>
      <c r="J1273" s="46">
        <v>526</v>
      </c>
      <c r="K1273" s="49">
        <v>526</v>
      </c>
      <c r="L1273" s="49" t="s">
        <v>3803</v>
      </c>
      <c r="M1273" s="51">
        <v>161000</v>
      </c>
      <c r="N1273" s="51">
        <f t="shared" si="260"/>
        <v>73000</v>
      </c>
      <c r="O1273" s="51">
        <v>73565.217391304395</v>
      </c>
      <c r="P1273" s="51">
        <v>234000</v>
      </c>
      <c r="Q1273" s="51">
        <f t="shared" si="261"/>
        <v>95634.782608695707</v>
      </c>
      <c r="R1273" s="52">
        <f t="shared" si="262"/>
        <v>256634.78260869571</v>
      </c>
      <c r="S1273" s="53">
        <v>256600</v>
      </c>
      <c r="T1273" s="54">
        <v>0</v>
      </c>
      <c r="U1273" s="55" t="s">
        <v>26</v>
      </c>
      <c r="V1273" s="55" t="s">
        <v>23</v>
      </c>
      <c r="W1273" s="55" t="s">
        <v>27</v>
      </c>
      <c r="X1273" s="56">
        <v>43294</v>
      </c>
      <c r="Y1273" s="57" t="s">
        <v>7684</v>
      </c>
      <c r="Z1273" s="57"/>
      <c r="AA1273" s="58"/>
      <c r="AB1273" s="58"/>
      <c r="AC1273" s="58"/>
      <c r="AD1273" s="58"/>
      <c r="AE1273" s="58"/>
      <c r="AF1273" s="58"/>
      <c r="AG1273" s="58"/>
      <c r="AH1273" s="58"/>
      <c r="AI1273" s="58"/>
      <c r="AJ1273" s="58"/>
      <c r="AK1273" s="58"/>
      <c r="AL1273" s="58"/>
      <c r="AM1273" s="58"/>
      <c r="AN1273" s="58"/>
      <c r="AO1273" s="58"/>
      <c r="AP1273" s="58"/>
      <c r="AQ1273" s="58"/>
      <c r="AR1273" s="59">
        <f t="shared" si="254"/>
        <v>0</v>
      </c>
      <c r="AS1273" s="59">
        <f t="shared" si="255"/>
        <v>0</v>
      </c>
      <c r="AT1273" s="58"/>
      <c r="AU1273" s="58">
        <f t="shared" si="257"/>
        <v>0</v>
      </c>
      <c r="AV1273" s="59">
        <f t="shared" si="258"/>
        <v>-256600</v>
      </c>
      <c r="AW1273" s="59">
        <f t="shared" si="263"/>
        <v>-256600</v>
      </c>
      <c r="AX1273" s="60">
        <f t="shared" si="256"/>
        <v>-1</v>
      </c>
      <c r="AY1273" s="58"/>
    </row>
    <row r="1274" spans="1:51" ht="47.25" x14ac:dyDescent="0.25">
      <c r="A1274" s="45">
        <v>1102</v>
      </c>
      <c r="B1274" s="46" t="s">
        <v>3806</v>
      </c>
      <c r="C1274" s="47" t="s">
        <v>3801</v>
      </c>
      <c r="D1274" s="47" t="s">
        <v>496</v>
      </c>
      <c r="E1274" s="48" t="s">
        <v>3771</v>
      </c>
      <c r="F1274" s="49" t="s">
        <v>3772</v>
      </c>
      <c r="G1274" s="49" t="s">
        <v>3807</v>
      </c>
      <c r="H1274" s="50" t="s">
        <v>3772</v>
      </c>
      <c r="I1274" s="46" t="s">
        <v>499</v>
      </c>
      <c r="J1274" s="46">
        <v>526</v>
      </c>
      <c r="K1274" s="49">
        <v>526</v>
      </c>
      <c r="L1274" s="49" t="s">
        <v>3803</v>
      </c>
      <c r="M1274" s="51">
        <v>161000</v>
      </c>
      <c r="N1274" s="51">
        <f t="shared" si="260"/>
        <v>73000</v>
      </c>
      <c r="O1274" s="51">
        <v>73565.217391304395</v>
      </c>
      <c r="P1274" s="51">
        <v>234000</v>
      </c>
      <c r="Q1274" s="51">
        <f t="shared" si="261"/>
        <v>95634.782608695707</v>
      </c>
      <c r="R1274" s="52">
        <f t="shared" si="262"/>
        <v>256634.78260869571</v>
      </c>
      <c r="S1274" s="53">
        <v>256600</v>
      </c>
      <c r="T1274" s="54">
        <v>0</v>
      </c>
      <c r="U1274" s="55" t="s">
        <v>22</v>
      </c>
      <c r="V1274" s="55" t="s">
        <v>23</v>
      </c>
      <c r="W1274" s="55" t="s">
        <v>24</v>
      </c>
      <c r="X1274" s="56">
        <v>43294</v>
      </c>
      <c r="Y1274" s="57" t="s">
        <v>7684</v>
      </c>
      <c r="Z1274" s="57"/>
      <c r="AA1274" s="58"/>
      <c r="AB1274" s="58"/>
      <c r="AC1274" s="58"/>
      <c r="AD1274" s="58"/>
      <c r="AE1274" s="58"/>
      <c r="AF1274" s="58"/>
      <c r="AG1274" s="58"/>
      <c r="AH1274" s="58"/>
      <c r="AI1274" s="58"/>
      <c r="AJ1274" s="58"/>
      <c r="AK1274" s="58"/>
      <c r="AL1274" s="58"/>
      <c r="AM1274" s="58"/>
      <c r="AN1274" s="58"/>
      <c r="AO1274" s="58"/>
      <c r="AP1274" s="58"/>
      <c r="AQ1274" s="58"/>
      <c r="AR1274" s="59">
        <f t="shared" si="254"/>
        <v>0</v>
      </c>
      <c r="AS1274" s="59">
        <f t="shared" si="255"/>
        <v>0</v>
      </c>
      <c r="AT1274" s="58"/>
      <c r="AU1274" s="58">
        <f t="shared" si="257"/>
        <v>0</v>
      </c>
      <c r="AV1274" s="59">
        <f t="shared" si="258"/>
        <v>-256600</v>
      </c>
      <c r="AW1274" s="59">
        <f t="shared" si="263"/>
        <v>-256600</v>
      </c>
      <c r="AX1274" s="60">
        <f t="shared" si="256"/>
        <v>-1</v>
      </c>
      <c r="AY1274" s="58"/>
    </row>
    <row r="1275" spans="1:51" ht="47.25" x14ac:dyDescent="0.25">
      <c r="A1275" s="45">
        <v>1103</v>
      </c>
      <c r="B1275" s="46" t="s">
        <v>3808</v>
      </c>
      <c r="C1275" s="47" t="s">
        <v>3801</v>
      </c>
      <c r="D1275" s="47" t="s">
        <v>2020</v>
      </c>
      <c r="E1275" s="48" t="s">
        <v>3775</v>
      </c>
      <c r="F1275" s="49" t="s">
        <v>3772</v>
      </c>
      <c r="G1275" s="49" t="s">
        <v>3807</v>
      </c>
      <c r="H1275" s="50" t="s">
        <v>3772</v>
      </c>
      <c r="I1275" s="46" t="s">
        <v>439</v>
      </c>
      <c r="J1275" s="46">
        <v>526</v>
      </c>
      <c r="K1275" s="49">
        <v>526</v>
      </c>
      <c r="L1275" s="49" t="s">
        <v>3803</v>
      </c>
      <c r="M1275" s="51">
        <v>161000</v>
      </c>
      <c r="N1275" s="51">
        <f t="shared" si="260"/>
        <v>73000</v>
      </c>
      <c r="O1275" s="51">
        <v>73565.217391304395</v>
      </c>
      <c r="P1275" s="51">
        <v>234000</v>
      </c>
      <c r="Q1275" s="51">
        <f t="shared" si="261"/>
        <v>95634.782608695707</v>
      </c>
      <c r="R1275" s="52">
        <f t="shared" si="262"/>
        <v>256634.78260869571</v>
      </c>
      <c r="S1275" s="53">
        <v>256600</v>
      </c>
      <c r="T1275" s="54">
        <v>0</v>
      </c>
      <c r="U1275" s="55" t="s">
        <v>26</v>
      </c>
      <c r="V1275" s="55" t="s">
        <v>23</v>
      </c>
      <c r="W1275" s="55" t="s">
        <v>27</v>
      </c>
      <c r="X1275" s="56">
        <v>43294</v>
      </c>
      <c r="Y1275" s="57" t="s">
        <v>7684</v>
      </c>
      <c r="Z1275" s="57"/>
      <c r="AA1275" s="58"/>
      <c r="AB1275" s="58"/>
      <c r="AC1275" s="58"/>
      <c r="AD1275" s="58"/>
      <c r="AE1275" s="58"/>
      <c r="AF1275" s="58"/>
      <c r="AG1275" s="58"/>
      <c r="AH1275" s="58"/>
      <c r="AI1275" s="58"/>
      <c r="AJ1275" s="58"/>
      <c r="AK1275" s="58"/>
      <c r="AL1275" s="58"/>
      <c r="AM1275" s="58"/>
      <c r="AN1275" s="58"/>
      <c r="AO1275" s="58"/>
      <c r="AP1275" s="58"/>
      <c r="AQ1275" s="58"/>
      <c r="AR1275" s="59">
        <f t="shared" si="254"/>
        <v>0</v>
      </c>
      <c r="AS1275" s="59">
        <f t="shared" si="255"/>
        <v>0</v>
      </c>
      <c r="AT1275" s="58"/>
      <c r="AU1275" s="58">
        <f t="shared" si="257"/>
        <v>0</v>
      </c>
      <c r="AV1275" s="59">
        <f t="shared" si="258"/>
        <v>-256600</v>
      </c>
      <c r="AW1275" s="59">
        <f t="shared" si="263"/>
        <v>-256600</v>
      </c>
      <c r="AX1275" s="60">
        <f t="shared" si="256"/>
        <v>-1</v>
      </c>
      <c r="AY1275" s="58"/>
    </row>
    <row r="1276" spans="1:51" ht="47.25" x14ac:dyDescent="0.25">
      <c r="A1276" s="45">
        <v>1104</v>
      </c>
      <c r="B1276" s="46" t="s">
        <v>3809</v>
      </c>
      <c r="C1276" s="47" t="s">
        <v>3801</v>
      </c>
      <c r="D1276" s="47" t="s">
        <v>2020</v>
      </c>
      <c r="E1276" s="48" t="s">
        <v>3777</v>
      </c>
      <c r="F1276" s="49" t="s">
        <v>3778</v>
      </c>
      <c r="G1276" s="49" t="s">
        <v>3810</v>
      </c>
      <c r="H1276" s="50" t="s">
        <v>3778</v>
      </c>
      <c r="I1276" s="46" t="s">
        <v>439</v>
      </c>
      <c r="J1276" s="46">
        <v>526</v>
      </c>
      <c r="K1276" s="49">
        <v>526</v>
      </c>
      <c r="L1276" s="49" t="s">
        <v>3803</v>
      </c>
      <c r="M1276" s="51">
        <v>161000</v>
      </c>
      <c r="N1276" s="51">
        <f t="shared" si="260"/>
        <v>73000</v>
      </c>
      <c r="O1276" s="51">
        <v>73565.217391304395</v>
      </c>
      <c r="P1276" s="51">
        <v>234000</v>
      </c>
      <c r="Q1276" s="51">
        <f t="shared" si="261"/>
        <v>95634.782608695707</v>
      </c>
      <c r="R1276" s="52">
        <f t="shared" si="262"/>
        <v>256634.78260869571</v>
      </c>
      <c r="S1276" s="53">
        <v>256600</v>
      </c>
      <c r="T1276" s="54">
        <v>0</v>
      </c>
      <c r="U1276" s="55" t="s">
        <v>22</v>
      </c>
      <c r="V1276" s="55" t="s">
        <v>23</v>
      </c>
      <c r="W1276" s="55" t="s">
        <v>24</v>
      </c>
      <c r="X1276" s="56">
        <v>43294</v>
      </c>
      <c r="Y1276" s="57" t="s">
        <v>7684</v>
      </c>
      <c r="Z1276" s="57"/>
      <c r="AA1276" s="58"/>
      <c r="AB1276" s="58"/>
      <c r="AC1276" s="58"/>
      <c r="AD1276" s="58"/>
      <c r="AE1276" s="58"/>
      <c r="AF1276" s="58"/>
      <c r="AG1276" s="58"/>
      <c r="AH1276" s="58"/>
      <c r="AI1276" s="58"/>
      <c r="AJ1276" s="58"/>
      <c r="AK1276" s="58"/>
      <c r="AL1276" s="58"/>
      <c r="AM1276" s="58"/>
      <c r="AN1276" s="58"/>
      <c r="AO1276" s="58"/>
      <c r="AP1276" s="58"/>
      <c r="AQ1276" s="58"/>
      <c r="AR1276" s="59">
        <f t="shared" si="254"/>
        <v>0</v>
      </c>
      <c r="AS1276" s="59">
        <f t="shared" si="255"/>
        <v>0</v>
      </c>
      <c r="AT1276" s="58"/>
      <c r="AU1276" s="58">
        <f t="shared" si="257"/>
        <v>0</v>
      </c>
      <c r="AV1276" s="59">
        <f t="shared" si="258"/>
        <v>-256600</v>
      </c>
      <c r="AW1276" s="59">
        <f t="shared" si="263"/>
        <v>-256600</v>
      </c>
      <c r="AX1276" s="60">
        <f t="shared" si="256"/>
        <v>-1</v>
      </c>
      <c r="AY1276" s="58"/>
    </row>
    <row r="1277" spans="1:51" ht="47.25" x14ac:dyDescent="0.25">
      <c r="A1277" s="45">
        <v>1105</v>
      </c>
      <c r="B1277" s="46" t="s">
        <v>3811</v>
      </c>
      <c r="C1277" s="47" t="s">
        <v>3801</v>
      </c>
      <c r="D1277" s="47" t="s">
        <v>496</v>
      </c>
      <c r="E1277" s="48" t="s">
        <v>3785</v>
      </c>
      <c r="F1277" s="49" t="s">
        <v>3786</v>
      </c>
      <c r="G1277" s="49" t="s">
        <v>3812</v>
      </c>
      <c r="H1277" s="50" t="s">
        <v>3786</v>
      </c>
      <c r="I1277" s="46" t="s">
        <v>499</v>
      </c>
      <c r="J1277" s="46">
        <v>526</v>
      </c>
      <c r="K1277" s="49">
        <v>526</v>
      </c>
      <c r="L1277" s="49" t="s">
        <v>3803</v>
      </c>
      <c r="M1277" s="51">
        <v>161000</v>
      </c>
      <c r="N1277" s="51">
        <f t="shared" si="260"/>
        <v>73000</v>
      </c>
      <c r="O1277" s="51">
        <v>73565.217391304395</v>
      </c>
      <c r="P1277" s="51">
        <v>234000</v>
      </c>
      <c r="Q1277" s="51">
        <f t="shared" si="261"/>
        <v>95634.782608695707</v>
      </c>
      <c r="R1277" s="52">
        <f t="shared" si="262"/>
        <v>256634.78260869571</v>
      </c>
      <c r="S1277" s="53">
        <v>256600</v>
      </c>
      <c r="T1277" s="54">
        <v>0</v>
      </c>
      <c r="U1277" s="55" t="s">
        <v>22</v>
      </c>
      <c r="V1277" s="55" t="s">
        <v>23</v>
      </c>
      <c r="W1277" s="55" t="s">
        <v>24</v>
      </c>
      <c r="X1277" s="56">
        <v>43294</v>
      </c>
      <c r="Y1277" s="57" t="s">
        <v>7684</v>
      </c>
      <c r="Z1277" s="57"/>
      <c r="AA1277" s="58"/>
      <c r="AB1277" s="58"/>
      <c r="AC1277" s="58"/>
      <c r="AD1277" s="58"/>
      <c r="AE1277" s="58"/>
      <c r="AF1277" s="58"/>
      <c r="AG1277" s="58"/>
      <c r="AH1277" s="58"/>
      <c r="AI1277" s="58"/>
      <c r="AJ1277" s="58"/>
      <c r="AK1277" s="58"/>
      <c r="AL1277" s="58"/>
      <c r="AM1277" s="58"/>
      <c r="AN1277" s="58"/>
      <c r="AO1277" s="58"/>
      <c r="AP1277" s="58"/>
      <c r="AQ1277" s="58"/>
      <c r="AR1277" s="59">
        <f t="shared" si="254"/>
        <v>0</v>
      </c>
      <c r="AS1277" s="59">
        <f t="shared" si="255"/>
        <v>0</v>
      </c>
      <c r="AT1277" s="58"/>
      <c r="AU1277" s="58">
        <f t="shared" si="257"/>
        <v>0</v>
      </c>
      <c r="AV1277" s="59">
        <f t="shared" si="258"/>
        <v>-256600</v>
      </c>
      <c r="AW1277" s="59">
        <f t="shared" si="263"/>
        <v>-256600</v>
      </c>
      <c r="AX1277" s="60">
        <f t="shared" si="256"/>
        <v>-1</v>
      </c>
      <c r="AY1277" s="58"/>
    </row>
    <row r="1278" spans="1:51" ht="47.25" x14ac:dyDescent="0.25">
      <c r="A1278" s="45">
        <v>1106</v>
      </c>
      <c r="B1278" s="46" t="s">
        <v>3813</v>
      </c>
      <c r="C1278" s="47" t="s">
        <v>3801</v>
      </c>
      <c r="D1278" s="47" t="s">
        <v>2020</v>
      </c>
      <c r="E1278" s="48" t="s">
        <v>3789</v>
      </c>
      <c r="F1278" s="49" t="s">
        <v>3786</v>
      </c>
      <c r="G1278" s="49" t="s">
        <v>3812</v>
      </c>
      <c r="H1278" s="50" t="s">
        <v>3786</v>
      </c>
      <c r="I1278" s="46" t="s">
        <v>439</v>
      </c>
      <c r="J1278" s="46">
        <v>526</v>
      </c>
      <c r="K1278" s="49">
        <v>526</v>
      </c>
      <c r="L1278" s="49" t="s">
        <v>3803</v>
      </c>
      <c r="M1278" s="51">
        <v>161000</v>
      </c>
      <c r="N1278" s="51">
        <f t="shared" si="260"/>
        <v>73000</v>
      </c>
      <c r="O1278" s="51">
        <v>73565.217391304395</v>
      </c>
      <c r="P1278" s="51">
        <v>234000</v>
      </c>
      <c r="Q1278" s="51">
        <f t="shared" si="261"/>
        <v>95634.782608695707</v>
      </c>
      <c r="R1278" s="52">
        <f t="shared" si="262"/>
        <v>256634.78260869571</v>
      </c>
      <c r="S1278" s="53">
        <v>256600</v>
      </c>
      <c r="T1278" s="54">
        <v>0</v>
      </c>
      <c r="U1278" s="55" t="s">
        <v>26</v>
      </c>
      <c r="V1278" s="55" t="s">
        <v>23</v>
      </c>
      <c r="W1278" s="55" t="s">
        <v>27</v>
      </c>
      <c r="X1278" s="56">
        <v>43294</v>
      </c>
      <c r="Y1278" s="57" t="s">
        <v>7684</v>
      </c>
      <c r="Z1278" s="57"/>
      <c r="AA1278" s="58"/>
      <c r="AB1278" s="58"/>
      <c r="AC1278" s="58"/>
      <c r="AD1278" s="58"/>
      <c r="AE1278" s="58"/>
      <c r="AF1278" s="58"/>
      <c r="AG1278" s="58"/>
      <c r="AH1278" s="58"/>
      <c r="AI1278" s="58"/>
      <c r="AJ1278" s="58">
        <v>500000</v>
      </c>
      <c r="AK1278" s="58"/>
      <c r="AL1278" s="58"/>
      <c r="AM1278" s="58"/>
      <c r="AN1278" s="58"/>
      <c r="AO1278" s="58"/>
      <c r="AP1278" s="58"/>
      <c r="AQ1278" s="58"/>
      <c r="AR1278" s="59">
        <f t="shared" si="254"/>
        <v>1</v>
      </c>
      <c r="AS1278" s="59">
        <f t="shared" si="255"/>
        <v>500000</v>
      </c>
      <c r="AT1278" s="58">
        <f>ROUND(AS1278/AR1278,-2)</f>
        <v>500000</v>
      </c>
      <c r="AU1278" s="58">
        <f t="shared" si="257"/>
        <v>500000</v>
      </c>
      <c r="AV1278" s="59">
        <f t="shared" si="258"/>
        <v>243400</v>
      </c>
      <c r="AW1278" s="59">
        <f t="shared" si="263"/>
        <v>243400</v>
      </c>
      <c r="AX1278" s="60">
        <f t="shared" si="256"/>
        <v>0.94855806703039747</v>
      </c>
      <c r="AY1278" s="58"/>
    </row>
    <row r="1279" spans="1:51" ht="47.25" x14ac:dyDescent="0.25">
      <c r="A1279" s="45">
        <v>1107</v>
      </c>
      <c r="B1279" s="46" t="s">
        <v>3814</v>
      </c>
      <c r="C1279" s="47" t="s">
        <v>3801</v>
      </c>
      <c r="D1279" s="47" t="s">
        <v>496</v>
      </c>
      <c r="E1279" s="48" t="s">
        <v>3791</v>
      </c>
      <c r="F1279" s="49" t="s">
        <v>3792</v>
      </c>
      <c r="G1279" s="49" t="s">
        <v>3815</v>
      </c>
      <c r="H1279" s="50" t="s">
        <v>3792</v>
      </c>
      <c r="I1279" s="46" t="s">
        <v>439</v>
      </c>
      <c r="J1279" s="46">
        <v>526</v>
      </c>
      <c r="K1279" s="49">
        <v>526</v>
      </c>
      <c r="L1279" s="49" t="s">
        <v>3803</v>
      </c>
      <c r="M1279" s="51">
        <v>161000</v>
      </c>
      <c r="N1279" s="51">
        <f t="shared" si="260"/>
        <v>73000</v>
      </c>
      <c r="O1279" s="51">
        <v>73565.217391304395</v>
      </c>
      <c r="P1279" s="51">
        <v>234000</v>
      </c>
      <c r="Q1279" s="51">
        <f t="shared" si="261"/>
        <v>95634.782608695707</v>
      </c>
      <c r="R1279" s="52">
        <f t="shared" si="262"/>
        <v>256634.78260869571</v>
      </c>
      <c r="S1279" s="53">
        <v>256600</v>
      </c>
      <c r="T1279" s="54">
        <v>0</v>
      </c>
      <c r="U1279" s="55" t="s">
        <v>22</v>
      </c>
      <c r="V1279" s="55" t="s">
        <v>23</v>
      </c>
      <c r="W1279" s="55" t="s">
        <v>29</v>
      </c>
      <c r="X1279" s="56">
        <v>43294</v>
      </c>
      <c r="Y1279" s="57" t="s">
        <v>7684</v>
      </c>
      <c r="Z1279" s="57"/>
      <c r="AA1279" s="58"/>
      <c r="AB1279" s="58"/>
      <c r="AC1279" s="58"/>
      <c r="AD1279" s="58"/>
      <c r="AE1279" s="58"/>
      <c r="AF1279" s="58"/>
      <c r="AG1279" s="58"/>
      <c r="AH1279" s="58"/>
      <c r="AI1279" s="58"/>
      <c r="AJ1279" s="58"/>
      <c r="AK1279" s="58"/>
      <c r="AL1279" s="58"/>
      <c r="AM1279" s="58"/>
      <c r="AN1279" s="58"/>
      <c r="AO1279" s="58"/>
      <c r="AP1279" s="58"/>
      <c r="AQ1279" s="58"/>
      <c r="AR1279" s="59">
        <f t="shared" si="254"/>
        <v>0</v>
      </c>
      <c r="AS1279" s="59">
        <f t="shared" si="255"/>
        <v>0</v>
      </c>
      <c r="AT1279" s="58"/>
      <c r="AU1279" s="58">
        <f t="shared" si="257"/>
        <v>0</v>
      </c>
      <c r="AV1279" s="59">
        <f t="shared" si="258"/>
        <v>-256600</v>
      </c>
      <c r="AW1279" s="59">
        <f t="shared" si="263"/>
        <v>-256600</v>
      </c>
      <c r="AX1279" s="60">
        <f t="shared" si="256"/>
        <v>-1</v>
      </c>
      <c r="AY1279" s="58"/>
    </row>
    <row r="1280" spans="1:51" ht="47.25" x14ac:dyDescent="0.25">
      <c r="A1280" s="45">
        <v>1108</v>
      </c>
      <c r="B1280" s="46" t="s">
        <v>3816</v>
      </c>
      <c r="C1280" s="47" t="s">
        <v>3801</v>
      </c>
      <c r="D1280" s="47" t="s">
        <v>2020</v>
      </c>
      <c r="E1280" s="48" t="s">
        <v>3795</v>
      </c>
      <c r="F1280" s="49" t="s">
        <v>3792</v>
      </c>
      <c r="G1280" s="49" t="s">
        <v>3815</v>
      </c>
      <c r="H1280" s="50" t="s">
        <v>3792</v>
      </c>
      <c r="I1280" s="46" t="s">
        <v>439</v>
      </c>
      <c r="J1280" s="46">
        <v>526</v>
      </c>
      <c r="K1280" s="49">
        <v>526</v>
      </c>
      <c r="L1280" s="49" t="s">
        <v>3803</v>
      </c>
      <c r="M1280" s="51">
        <v>161000</v>
      </c>
      <c r="N1280" s="51">
        <f t="shared" si="260"/>
        <v>73000</v>
      </c>
      <c r="O1280" s="51">
        <v>73565.217391304395</v>
      </c>
      <c r="P1280" s="51">
        <v>234000</v>
      </c>
      <c r="Q1280" s="51">
        <f t="shared" si="261"/>
        <v>95634.782608695707</v>
      </c>
      <c r="R1280" s="52">
        <f t="shared" si="262"/>
        <v>256634.78260869571</v>
      </c>
      <c r="S1280" s="53">
        <v>256600</v>
      </c>
      <c r="T1280" s="54">
        <v>0</v>
      </c>
      <c r="U1280" s="55" t="s">
        <v>26</v>
      </c>
      <c r="V1280" s="55" t="s">
        <v>23</v>
      </c>
      <c r="W1280" s="55" t="s">
        <v>27</v>
      </c>
      <c r="X1280" s="56">
        <v>43294</v>
      </c>
      <c r="Y1280" s="57" t="s">
        <v>7684</v>
      </c>
      <c r="Z1280" s="57"/>
      <c r="AA1280" s="58"/>
      <c r="AB1280" s="58"/>
      <c r="AC1280" s="58"/>
      <c r="AD1280" s="58"/>
      <c r="AE1280" s="58"/>
      <c r="AF1280" s="58"/>
      <c r="AG1280" s="58"/>
      <c r="AH1280" s="58"/>
      <c r="AI1280" s="58"/>
      <c r="AJ1280" s="58"/>
      <c r="AK1280" s="58"/>
      <c r="AL1280" s="58"/>
      <c r="AM1280" s="58"/>
      <c r="AN1280" s="58"/>
      <c r="AO1280" s="58"/>
      <c r="AP1280" s="58"/>
      <c r="AQ1280" s="58"/>
      <c r="AR1280" s="59">
        <f t="shared" si="254"/>
        <v>0</v>
      </c>
      <c r="AS1280" s="59">
        <f t="shared" si="255"/>
        <v>0</v>
      </c>
      <c r="AT1280" s="58"/>
      <c r="AU1280" s="58">
        <f t="shared" si="257"/>
        <v>0</v>
      </c>
      <c r="AV1280" s="59">
        <f t="shared" si="258"/>
        <v>-256600</v>
      </c>
      <c r="AW1280" s="59">
        <f t="shared" si="263"/>
        <v>-256600</v>
      </c>
      <c r="AX1280" s="60">
        <f t="shared" si="256"/>
        <v>-1</v>
      </c>
      <c r="AY1280" s="58"/>
    </row>
    <row r="1281" spans="1:51" ht="47.25" x14ac:dyDescent="0.25">
      <c r="A1281" s="45">
        <v>1109</v>
      </c>
      <c r="B1281" s="46" t="s">
        <v>3817</v>
      </c>
      <c r="C1281" s="47" t="s">
        <v>3801</v>
      </c>
      <c r="D1281" s="47" t="s">
        <v>496</v>
      </c>
      <c r="E1281" s="48" t="s">
        <v>3797</v>
      </c>
      <c r="F1281" s="49" t="s">
        <v>3798</v>
      </c>
      <c r="G1281" s="49" t="s">
        <v>3818</v>
      </c>
      <c r="H1281" s="50" t="s">
        <v>3798</v>
      </c>
      <c r="I1281" s="46" t="s">
        <v>499</v>
      </c>
      <c r="J1281" s="46">
        <v>526</v>
      </c>
      <c r="K1281" s="49">
        <v>526</v>
      </c>
      <c r="L1281" s="49" t="s">
        <v>3803</v>
      </c>
      <c r="M1281" s="51">
        <v>161000</v>
      </c>
      <c r="N1281" s="51">
        <f t="shared" si="260"/>
        <v>73000</v>
      </c>
      <c r="O1281" s="51">
        <v>73565.217391304395</v>
      </c>
      <c r="P1281" s="51">
        <v>234000</v>
      </c>
      <c r="Q1281" s="51">
        <f t="shared" si="261"/>
        <v>95634.782608695707</v>
      </c>
      <c r="R1281" s="52">
        <f t="shared" si="262"/>
        <v>256634.78260869571</v>
      </c>
      <c r="S1281" s="53">
        <v>256600</v>
      </c>
      <c r="T1281" s="54">
        <v>0</v>
      </c>
      <c r="U1281" s="55" t="s">
        <v>22</v>
      </c>
      <c r="V1281" s="55" t="s">
        <v>23</v>
      </c>
      <c r="W1281" s="55" t="s">
        <v>29</v>
      </c>
      <c r="X1281" s="56">
        <v>43294</v>
      </c>
      <c r="Y1281" s="57" t="s">
        <v>7684</v>
      </c>
      <c r="Z1281" s="57"/>
      <c r="AA1281" s="58"/>
      <c r="AB1281" s="58"/>
      <c r="AC1281" s="58"/>
      <c r="AD1281" s="58"/>
      <c r="AE1281" s="58"/>
      <c r="AF1281" s="58"/>
      <c r="AG1281" s="58"/>
      <c r="AH1281" s="58"/>
      <c r="AI1281" s="58"/>
      <c r="AJ1281" s="58">
        <v>265200</v>
      </c>
      <c r="AK1281" s="58"/>
      <c r="AL1281" s="58"/>
      <c r="AM1281" s="58"/>
      <c r="AN1281" s="58"/>
      <c r="AO1281" s="58"/>
      <c r="AP1281" s="58"/>
      <c r="AQ1281" s="58"/>
      <c r="AR1281" s="59">
        <f t="shared" si="254"/>
        <v>1</v>
      </c>
      <c r="AS1281" s="59">
        <f t="shared" si="255"/>
        <v>265200</v>
      </c>
      <c r="AT1281" s="58">
        <f>ROUND(AS1281/AR1281,-2)</f>
        <v>265200</v>
      </c>
      <c r="AU1281" s="58">
        <f t="shared" si="257"/>
        <v>265200</v>
      </c>
      <c r="AV1281" s="59">
        <f t="shared" si="258"/>
        <v>8600</v>
      </c>
      <c r="AW1281" s="59">
        <f t="shared" si="263"/>
        <v>8600</v>
      </c>
      <c r="AX1281" s="60">
        <f t="shared" si="256"/>
        <v>3.3515198752922748E-2</v>
      </c>
      <c r="AY1281" s="58"/>
    </row>
    <row r="1282" spans="1:51" x14ac:dyDescent="0.25">
      <c r="A1282" s="45">
        <v>1111</v>
      </c>
      <c r="B1282" s="46" t="s">
        <v>3825</v>
      </c>
      <c r="C1282" s="47" t="s">
        <v>3820</v>
      </c>
      <c r="D1282" s="47" t="s">
        <v>496</v>
      </c>
      <c r="E1282" s="48" t="s">
        <v>3826</v>
      </c>
      <c r="F1282" s="49" t="s">
        <v>3827</v>
      </c>
      <c r="G1282" s="49" t="s">
        <v>3828</v>
      </c>
      <c r="H1282" s="50" t="s">
        <v>3827</v>
      </c>
      <c r="I1282" s="46" t="s">
        <v>499</v>
      </c>
      <c r="J1282" s="46">
        <v>527</v>
      </c>
      <c r="K1282" s="49">
        <v>527</v>
      </c>
      <c r="L1282" s="49" t="s">
        <v>3824</v>
      </c>
      <c r="M1282" s="51">
        <v>279000</v>
      </c>
      <c r="N1282" s="51">
        <f t="shared" si="260"/>
        <v>48000</v>
      </c>
      <c r="O1282" s="51">
        <v>48521.739130434798</v>
      </c>
      <c r="P1282" s="51">
        <v>327000</v>
      </c>
      <c r="Q1282" s="51">
        <f t="shared" si="261"/>
        <v>63078.260869565238</v>
      </c>
      <c r="R1282" s="52">
        <f t="shared" si="262"/>
        <v>342078.26086956525</v>
      </c>
      <c r="S1282" s="53">
        <v>342000</v>
      </c>
      <c r="T1282" s="54">
        <v>0</v>
      </c>
      <c r="U1282" s="55" t="s">
        <v>22</v>
      </c>
      <c r="V1282" s="55" t="s">
        <v>23</v>
      </c>
      <c r="W1282" s="55" t="s">
        <v>24</v>
      </c>
      <c r="X1282" s="56">
        <v>43294</v>
      </c>
      <c r="Y1282" s="57" t="s">
        <v>7684</v>
      </c>
      <c r="Z1282" s="57"/>
      <c r="AA1282" s="58"/>
      <c r="AB1282" s="58"/>
      <c r="AC1282" s="58"/>
      <c r="AD1282" s="58"/>
      <c r="AE1282" s="58"/>
      <c r="AF1282" s="58"/>
      <c r="AG1282" s="58"/>
      <c r="AH1282" s="58"/>
      <c r="AI1282" s="58"/>
      <c r="AJ1282" s="58"/>
      <c r="AK1282" s="58"/>
      <c r="AL1282" s="58"/>
      <c r="AM1282" s="58"/>
      <c r="AN1282" s="58"/>
      <c r="AO1282" s="58"/>
      <c r="AP1282" s="58"/>
      <c r="AQ1282" s="58">
        <v>342000</v>
      </c>
      <c r="AR1282" s="59">
        <f t="shared" si="254"/>
        <v>1</v>
      </c>
      <c r="AS1282" s="59">
        <f t="shared" si="255"/>
        <v>342000</v>
      </c>
      <c r="AT1282" s="58">
        <f>ROUND(AS1282/AR1282,-2)</f>
        <v>342000</v>
      </c>
      <c r="AU1282" s="58">
        <f t="shared" si="257"/>
        <v>342000</v>
      </c>
      <c r="AV1282" s="59">
        <f t="shared" si="258"/>
        <v>0</v>
      </c>
      <c r="AW1282" s="59">
        <f t="shared" si="263"/>
        <v>0</v>
      </c>
      <c r="AX1282" s="60">
        <f t="shared" si="256"/>
        <v>0</v>
      </c>
      <c r="AY1282" s="58"/>
    </row>
    <row r="1283" spans="1:51" x14ac:dyDescent="0.25">
      <c r="A1283" s="45">
        <v>1113</v>
      </c>
      <c r="B1283" s="46" t="s">
        <v>3831</v>
      </c>
      <c r="C1283" s="47" t="s">
        <v>3832</v>
      </c>
      <c r="D1283" s="47" t="s">
        <v>2020</v>
      </c>
      <c r="E1283" s="48" t="s">
        <v>3821</v>
      </c>
      <c r="F1283" s="49" t="s">
        <v>3822</v>
      </c>
      <c r="G1283" s="49" t="s">
        <v>3833</v>
      </c>
      <c r="H1283" s="50" t="s">
        <v>3822</v>
      </c>
      <c r="I1283" s="46" t="s">
        <v>439</v>
      </c>
      <c r="J1283" s="46">
        <v>528</v>
      </c>
      <c r="K1283" s="49">
        <v>528</v>
      </c>
      <c r="L1283" s="49" t="s">
        <v>3834</v>
      </c>
      <c r="M1283" s="51">
        <v>124000</v>
      </c>
      <c r="N1283" s="51">
        <f t="shared" si="260"/>
        <v>48000</v>
      </c>
      <c r="O1283" s="51">
        <v>48521.739130434798</v>
      </c>
      <c r="P1283" s="51">
        <v>172000</v>
      </c>
      <c r="Q1283" s="51">
        <f t="shared" si="261"/>
        <v>63078.260869565238</v>
      </c>
      <c r="R1283" s="52">
        <f t="shared" si="262"/>
        <v>187078.26086956525</v>
      </c>
      <c r="S1283" s="53">
        <v>187000</v>
      </c>
      <c r="T1283" s="54" t="s">
        <v>2937</v>
      </c>
      <c r="U1283" s="55" t="s">
        <v>22</v>
      </c>
      <c r="V1283" s="55" t="s">
        <v>23</v>
      </c>
      <c r="W1283" s="55" t="s">
        <v>29</v>
      </c>
      <c r="X1283" s="56">
        <v>43294</v>
      </c>
      <c r="Y1283" s="57" t="s">
        <v>7684</v>
      </c>
      <c r="Z1283" s="57"/>
      <c r="AA1283" s="58"/>
      <c r="AB1283" s="58"/>
      <c r="AC1283" s="58"/>
      <c r="AD1283" s="58"/>
      <c r="AE1283" s="58"/>
      <c r="AF1283" s="58"/>
      <c r="AG1283" s="58"/>
      <c r="AH1283" s="58"/>
      <c r="AI1283" s="58"/>
      <c r="AJ1283" s="58"/>
      <c r="AK1283" s="58"/>
      <c r="AL1283" s="58"/>
      <c r="AM1283" s="58"/>
      <c r="AN1283" s="58"/>
      <c r="AO1283" s="58"/>
      <c r="AP1283" s="58"/>
      <c r="AQ1283" s="58"/>
      <c r="AR1283" s="59">
        <f t="shared" si="254"/>
        <v>0</v>
      </c>
      <c r="AS1283" s="59">
        <f t="shared" si="255"/>
        <v>0</v>
      </c>
      <c r="AT1283" s="58"/>
      <c r="AU1283" s="58">
        <f t="shared" si="257"/>
        <v>0</v>
      </c>
      <c r="AV1283" s="59">
        <f t="shared" si="258"/>
        <v>-187000</v>
      </c>
      <c r="AW1283" s="59">
        <f t="shared" si="263"/>
        <v>-187000</v>
      </c>
      <c r="AX1283" s="60">
        <f t="shared" si="256"/>
        <v>-1</v>
      </c>
      <c r="AY1283" s="58"/>
    </row>
    <row r="1284" spans="1:51" x14ac:dyDescent="0.25">
      <c r="A1284" s="45">
        <v>1114</v>
      </c>
      <c r="B1284" s="46" t="s">
        <v>3835</v>
      </c>
      <c r="C1284" s="47" t="s">
        <v>3832</v>
      </c>
      <c r="D1284" s="47" t="s">
        <v>496</v>
      </c>
      <c r="E1284" s="48" t="s">
        <v>3826</v>
      </c>
      <c r="F1284" s="49" t="s">
        <v>3827</v>
      </c>
      <c r="G1284" s="49" t="s">
        <v>3836</v>
      </c>
      <c r="H1284" s="50" t="s">
        <v>3827</v>
      </c>
      <c r="I1284" s="46" t="s">
        <v>499</v>
      </c>
      <c r="J1284" s="46">
        <v>528</v>
      </c>
      <c r="K1284" s="49">
        <v>528</v>
      </c>
      <c r="L1284" s="49" t="s">
        <v>3834</v>
      </c>
      <c r="M1284" s="51">
        <v>124000</v>
      </c>
      <c r="N1284" s="51">
        <f t="shared" si="260"/>
        <v>48000</v>
      </c>
      <c r="O1284" s="51">
        <v>48521.739130434798</v>
      </c>
      <c r="P1284" s="51">
        <v>172000</v>
      </c>
      <c r="Q1284" s="51">
        <f t="shared" si="261"/>
        <v>63078.260869565238</v>
      </c>
      <c r="R1284" s="52">
        <f t="shared" si="262"/>
        <v>187078.26086956525</v>
      </c>
      <c r="S1284" s="53">
        <v>187000</v>
      </c>
      <c r="T1284" s="54" t="s">
        <v>2937</v>
      </c>
      <c r="U1284" s="55" t="s">
        <v>22</v>
      </c>
      <c r="V1284" s="55" t="s">
        <v>23</v>
      </c>
      <c r="W1284" s="55" t="s">
        <v>29</v>
      </c>
      <c r="X1284" s="56">
        <v>43294</v>
      </c>
      <c r="Y1284" s="57" t="s">
        <v>7684</v>
      </c>
      <c r="Z1284" s="57"/>
      <c r="AA1284" s="58"/>
      <c r="AB1284" s="58"/>
      <c r="AC1284" s="58"/>
      <c r="AD1284" s="58"/>
      <c r="AE1284" s="58"/>
      <c r="AF1284" s="58"/>
      <c r="AG1284" s="58"/>
      <c r="AH1284" s="58"/>
      <c r="AI1284" s="58"/>
      <c r="AJ1284" s="58"/>
      <c r="AK1284" s="58"/>
      <c r="AL1284" s="58"/>
      <c r="AM1284" s="58"/>
      <c r="AN1284" s="58"/>
      <c r="AO1284" s="58"/>
      <c r="AP1284" s="58"/>
      <c r="AQ1284" s="58"/>
      <c r="AR1284" s="59">
        <f t="shared" ref="AR1284:AR1347" si="265">COUNT(AA1284:AQ1284)</f>
        <v>0</v>
      </c>
      <c r="AS1284" s="59">
        <f t="shared" ref="AS1284:AS1347" si="266">SUM(AA1284:AQ1284)</f>
        <v>0</v>
      </c>
      <c r="AT1284" s="58"/>
      <c r="AU1284" s="58">
        <f t="shared" si="257"/>
        <v>0</v>
      </c>
      <c r="AV1284" s="59">
        <f t="shared" si="258"/>
        <v>-187000</v>
      </c>
      <c r="AW1284" s="59">
        <f t="shared" si="263"/>
        <v>-187000</v>
      </c>
      <c r="AX1284" s="60">
        <f t="shared" ref="AX1284:AX1347" si="267">AT1284/S1284-100%</f>
        <v>-1</v>
      </c>
      <c r="AY1284" s="58"/>
    </row>
    <row r="1285" spans="1:51" x14ac:dyDescent="0.25">
      <c r="A1285" s="45">
        <v>1115</v>
      </c>
      <c r="B1285" s="46" t="s">
        <v>3837</v>
      </c>
      <c r="C1285" s="47" t="s">
        <v>3832</v>
      </c>
      <c r="D1285" s="47" t="s">
        <v>2020</v>
      </c>
      <c r="E1285" s="48" t="s">
        <v>3830</v>
      </c>
      <c r="F1285" s="49" t="s">
        <v>3827</v>
      </c>
      <c r="G1285" s="49" t="s">
        <v>3836</v>
      </c>
      <c r="H1285" s="50" t="s">
        <v>3827</v>
      </c>
      <c r="I1285" s="46" t="s">
        <v>439</v>
      </c>
      <c r="J1285" s="46">
        <v>528</v>
      </c>
      <c r="K1285" s="49">
        <v>528</v>
      </c>
      <c r="L1285" s="49" t="s">
        <v>3834</v>
      </c>
      <c r="M1285" s="51">
        <v>124000</v>
      </c>
      <c r="N1285" s="51">
        <f t="shared" si="260"/>
        <v>48000</v>
      </c>
      <c r="O1285" s="51">
        <v>48521.739130434798</v>
      </c>
      <c r="P1285" s="51">
        <v>172000</v>
      </c>
      <c r="Q1285" s="51">
        <f t="shared" si="261"/>
        <v>63078.260869565238</v>
      </c>
      <c r="R1285" s="52">
        <f t="shared" si="262"/>
        <v>187078.26086956525</v>
      </c>
      <c r="S1285" s="53">
        <v>187000</v>
      </c>
      <c r="T1285" s="54" t="s">
        <v>2937</v>
      </c>
      <c r="U1285" s="55" t="s">
        <v>90</v>
      </c>
      <c r="V1285" s="55" t="s">
        <v>23</v>
      </c>
      <c r="W1285" s="55" t="s">
        <v>29</v>
      </c>
      <c r="X1285" s="56">
        <v>43294</v>
      </c>
      <c r="Y1285" s="57" t="s">
        <v>7684</v>
      </c>
      <c r="Z1285" s="57"/>
      <c r="AA1285" s="58"/>
      <c r="AB1285" s="58"/>
      <c r="AC1285" s="58"/>
      <c r="AD1285" s="58"/>
      <c r="AE1285" s="58"/>
      <c r="AF1285" s="58"/>
      <c r="AG1285" s="58"/>
      <c r="AH1285" s="58"/>
      <c r="AI1285" s="58"/>
      <c r="AJ1285" s="58"/>
      <c r="AK1285" s="58"/>
      <c r="AL1285" s="58"/>
      <c r="AM1285" s="58"/>
      <c r="AN1285" s="58"/>
      <c r="AO1285" s="58"/>
      <c r="AP1285" s="58"/>
      <c r="AQ1285" s="58"/>
      <c r="AR1285" s="59">
        <f t="shared" si="265"/>
        <v>0</v>
      </c>
      <c r="AS1285" s="59">
        <f t="shared" si="266"/>
        <v>0</v>
      </c>
      <c r="AT1285" s="58"/>
      <c r="AU1285" s="58">
        <f t="shared" si="257"/>
        <v>0</v>
      </c>
      <c r="AV1285" s="59">
        <f t="shared" si="258"/>
        <v>-187000</v>
      </c>
      <c r="AW1285" s="59">
        <f t="shared" si="263"/>
        <v>-187000</v>
      </c>
      <c r="AX1285" s="60">
        <f t="shared" si="267"/>
        <v>-1</v>
      </c>
      <c r="AY1285" s="58"/>
    </row>
    <row r="1286" spans="1:51" ht="31.5" x14ac:dyDescent="0.25">
      <c r="A1286" s="45">
        <v>1116</v>
      </c>
      <c r="B1286" s="46" t="s">
        <v>3840</v>
      </c>
      <c r="C1286" s="47" t="s">
        <v>3838</v>
      </c>
      <c r="D1286" s="47" t="s">
        <v>496</v>
      </c>
      <c r="E1286" s="48" t="s">
        <v>3841</v>
      </c>
      <c r="F1286" s="49" t="s">
        <v>3842</v>
      </c>
      <c r="G1286" s="49" t="s">
        <v>3843</v>
      </c>
      <c r="H1286" s="50" t="s">
        <v>3842</v>
      </c>
      <c r="I1286" s="46" t="s">
        <v>499</v>
      </c>
      <c r="J1286" s="46">
        <v>529</v>
      </c>
      <c r="K1286" s="49">
        <v>529</v>
      </c>
      <c r="L1286" s="49" t="s">
        <v>3839</v>
      </c>
      <c r="M1286" s="51">
        <v>194000</v>
      </c>
      <c r="N1286" s="51">
        <f t="shared" si="260"/>
        <v>48000</v>
      </c>
      <c r="O1286" s="51">
        <v>48521.739130434798</v>
      </c>
      <c r="P1286" s="51">
        <v>242000</v>
      </c>
      <c r="Q1286" s="51">
        <f t="shared" si="261"/>
        <v>63078.260869565238</v>
      </c>
      <c r="R1286" s="52">
        <f t="shared" si="262"/>
        <v>257078.26086956525</v>
      </c>
      <c r="S1286" s="53">
        <v>257000</v>
      </c>
      <c r="T1286" s="54" t="s">
        <v>2937</v>
      </c>
      <c r="U1286" s="55" t="s">
        <v>22</v>
      </c>
      <c r="V1286" s="55" t="s">
        <v>23</v>
      </c>
      <c r="W1286" s="55" t="s">
        <v>29</v>
      </c>
      <c r="X1286" s="56">
        <v>43294</v>
      </c>
      <c r="Y1286" s="57" t="s">
        <v>7684</v>
      </c>
      <c r="Z1286" s="57"/>
      <c r="AA1286" s="58"/>
      <c r="AB1286" s="58"/>
      <c r="AC1286" s="58"/>
      <c r="AD1286" s="58"/>
      <c r="AE1286" s="58"/>
      <c r="AF1286" s="58"/>
      <c r="AG1286" s="58"/>
      <c r="AH1286" s="58"/>
      <c r="AI1286" s="58"/>
      <c r="AJ1286" s="58"/>
      <c r="AK1286" s="58"/>
      <c r="AL1286" s="58"/>
      <c r="AM1286" s="58"/>
      <c r="AN1286" s="58"/>
      <c r="AO1286" s="58"/>
      <c r="AP1286" s="58"/>
      <c r="AQ1286" s="58">
        <v>338000</v>
      </c>
      <c r="AR1286" s="59">
        <f t="shared" si="265"/>
        <v>1</v>
      </c>
      <c r="AS1286" s="59">
        <f t="shared" si="266"/>
        <v>338000</v>
      </c>
      <c r="AT1286" s="58">
        <f>ROUND(AS1286/AR1286,-2)</f>
        <v>338000</v>
      </c>
      <c r="AU1286" s="58">
        <f t="shared" ref="AU1286:AU1349" si="268">MIN(AA1286:AQ1286)</f>
        <v>338000</v>
      </c>
      <c r="AV1286" s="59">
        <f t="shared" ref="AV1286:AV1349" si="269">AT1286-S1286</f>
        <v>81000</v>
      </c>
      <c r="AW1286" s="59">
        <f t="shared" si="263"/>
        <v>81000</v>
      </c>
      <c r="AX1286" s="60">
        <f t="shared" si="267"/>
        <v>0.31517509727626458</v>
      </c>
      <c r="AY1286" s="58"/>
    </row>
    <row r="1287" spans="1:51" ht="47.25" x14ac:dyDescent="0.25">
      <c r="A1287" s="45">
        <v>1118</v>
      </c>
      <c r="B1287" s="46" t="s">
        <v>3846</v>
      </c>
      <c r="C1287" s="47" t="s">
        <v>3838</v>
      </c>
      <c r="D1287" s="47" t="s">
        <v>496</v>
      </c>
      <c r="E1287" s="48" t="s">
        <v>3847</v>
      </c>
      <c r="F1287" s="49" t="s">
        <v>3848</v>
      </c>
      <c r="G1287" s="49" t="s">
        <v>3849</v>
      </c>
      <c r="H1287" s="50" t="s">
        <v>3848</v>
      </c>
      <c r="I1287" s="46" t="s">
        <v>439</v>
      </c>
      <c r="J1287" s="46">
        <v>529</v>
      </c>
      <c r="K1287" s="49">
        <v>529</v>
      </c>
      <c r="L1287" s="49" t="s">
        <v>3839</v>
      </c>
      <c r="M1287" s="51">
        <v>194000</v>
      </c>
      <c r="N1287" s="51">
        <f t="shared" si="260"/>
        <v>48000</v>
      </c>
      <c r="O1287" s="51">
        <v>48521.739130434798</v>
      </c>
      <c r="P1287" s="51">
        <v>242000</v>
      </c>
      <c r="Q1287" s="51">
        <f t="shared" si="261"/>
        <v>63078.260869565238</v>
      </c>
      <c r="R1287" s="52">
        <f t="shared" si="262"/>
        <v>257078.26086956525</v>
      </c>
      <c r="S1287" s="53">
        <v>257000</v>
      </c>
      <c r="T1287" s="54" t="s">
        <v>3610</v>
      </c>
      <c r="U1287" s="55" t="s">
        <v>26</v>
      </c>
      <c r="V1287" s="55" t="s">
        <v>23</v>
      </c>
      <c r="W1287" s="55" t="s">
        <v>27</v>
      </c>
      <c r="X1287" s="56">
        <v>43294</v>
      </c>
      <c r="Y1287" s="57" t="s">
        <v>7684</v>
      </c>
      <c r="Z1287" s="57"/>
      <c r="AA1287" s="58"/>
      <c r="AB1287" s="58"/>
      <c r="AC1287" s="58"/>
      <c r="AD1287" s="58"/>
      <c r="AE1287" s="58"/>
      <c r="AF1287" s="58"/>
      <c r="AG1287" s="58"/>
      <c r="AH1287" s="58"/>
      <c r="AI1287" s="58"/>
      <c r="AJ1287" s="58"/>
      <c r="AK1287" s="58"/>
      <c r="AL1287" s="58"/>
      <c r="AM1287" s="58"/>
      <c r="AN1287" s="58"/>
      <c r="AO1287" s="58"/>
      <c r="AP1287" s="58"/>
      <c r="AQ1287" s="58"/>
      <c r="AR1287" s="59">
        <f t="shared" si="265"/>
        <v>0</v>
      </c>
      <c r="AS1287" s="59">
        <f t="shared" si="266"/>
        <v>0</v>
      </c>
      <c r="AT1287" s="58"/>
      <c r="AU1287" s="58">
        <f t="shared" si="268"/>
        <v>0</v>
      </c>
      <c r="AV1287" s="59">
        <f t="shared" si="269"/>
        <v>-257000</v>
      </c>
      <c r="AW1287" s="59">
        <f t="shared" si="263"/>
        <v>-257000</v>
      </c>
      <c r="AX1287" s="60">
        <f t="shared" si="267"/>
        <v>-1</v>
      </c>
      <c r="AY1287" s="58"/>
    </row>
    <row r="1288" spans="1:51" ht="47.25" x14ac:dyDescent="0.25">
      <c r="A1288" s="45">
        <v>1121</v>
      </c>
      <c r="B1288" s="46" t="s">
        <v>3856</v>
      </c>
      <c r="C1288" s="47" t="s">
        <v>3838</v>
      </c>
      <c r="D1288" s="47" t="s">
        <v>496</v>
      </c>
      <c r="E1288" s="48" t="s">
        <v>3857</v>
      </c>
      <c r="F1288" s="49" t="s">
        <v>3858</v>
      </c>
      <c r="G1288" s="49" t="s">
        <v>3859</v>
      </c>
      <c r="H1288" s="50" t="s">
        <v>3858</v>
      </c>
      <c r="I1288" s="46" t="s">
        <v>439</v>
      </c>
      <c r="J1288" s="46">
        <v>529</v>
      </c>
      <c r="K1288" s="49">
        <v>529</v>
      </c>
      <c r="L1288" s="49" t="s">
        <v>3839</v>
      </c>
      <c r="M1288" s="51">
        <v>194000</v>
      </c>
      <c r="N1288" s="51">
        <f t="shared" si="260"/>
        <v>48000</v>
      </c>
      <c r="O1288" s="51">
        <v>48521.739130434798</v>
      </c>
      <c r="P1288" s="51">
        <v>242000</v>
      </c>
      <c r="Q1288" s="51">
        <f t="shared" si="261"/>
        <v>63078.260869565238</v>
      </c>
      <c r="R1288" s="52">
        <f t="shared" si="262"/>
        <v>257078.26086956525</v>
      </c>
      <c r="S1288" s="53">
        <v>257000</v>
      </c>
      <c r="T1288" s="54" t="s">
        <v>3610</v>
      </c>
      <c r="U1288" s="55" t="s">
        <v>90</v>
      </c>
      <c r="V1288" s="55" t="s">
        <v>23</v>
      </c>
      <c r="W1288" s="55" t="s">
        <v>24</v>
      </c>
      <c r="X1288" s="56">
        <v>43294</v>
      </c>
      <c r="Y1288" s="57" t="s">
        <v>7684</v>
      </c>
      <c r="Z1288" s="57"/>
      <c r="AA1288" s="58"/>
      <c r="AB1288" s="58"/>
      <c r="AC1288" s="58"/>
      <c r="AD1288" s="58"/>
      <c r="AE1288" s="58"/>
      <c r="AF1288" s="58"/>
      <c r="AG1288" s="58"/>
      <c r="AH1288" s="58"/>
      <c r="AI1288" s="58"/>
      <c r="AJ1288" s="58"/>
      <c r="AK1288" s="58"/>
      <c r="AL1288" s="58"/>
      <c r="AM1288" s="58"/>
      <c r="AN1288" s="58"/>
      <c r="AO1288" s="58"/>
      <c r="AP1288" s="58"/>
      <c r="AQ1288" s="58">
        <v>257000</v>
      </c>
      <c r="AR1288" s="59">
        <f t="shared" si="265"/>
        <v>1</v>
      </c>
      <c r="AS1288" s="59">
        <f t="shared" si="266"/>
        <v>257000</v>
      </c>
      <c r="AT1288" s="58">
        <f>ROUND(AS1288/AR1288,-2)</f>
        <v>257000</v>
      </c>
      <c r="AU1288" s="58">
        <f t="shared" si="268"/>
        <v>257000</v>
      </c>
      <c r="AV1288" s="59">
        <f t="shared" si="269"/>
        <v>0</v>
      </c>
      <c r="AW1288" s="59">
        <f t="shared" si="263"/>
        <v>0</v>
      </c>
      <c r="AX1288" s="60">
        <f t="shared" si="267"/>
        <v>0</v>
      </c>
      <c r="AY1288" s="58"/>
    </row>
    <row r="1289" spans="1:51" ht="47.25" x14ac:dyDescent="0.25">
      <c r="A1289" s="45">
        <v>1123</v>
      </c>
      <c r="B1289" s="46" t="s">
        <v>3864</v>
      </c>
      <c r="C1289" s="47" t="s">
        <v>3862</v>
      </c>
      <c r="D1289" s="47" t="s">
        <v>496</v>
      </c>
      <c r="E1289" s="48" t="s">
        <v>3841</v>
      </c>
      <c r="F1289" s="49" t="s">
        <v>3842</v>
      </c>
      <c r="G1289" s="49" t="s">
        <v>3865</v>
      </c>
      <c r="H1289" s="50" t="s">
        <v>3842</v>
      </c>
      <c r="I1289" s="46" t="s">
        <v>499</v>
      </c>
      <c r="J1289" s="46">
        <v>530</v>
      </c>
      <c r="K1289" s="49">
        <v>530</v>
      </c>
      <c r="L1289" s="49" t="s">
        <v>3863</v>
      </c>
      <c r="M1289" s="51">
        <v>109000</v>
      </c>
      <c r="N1289" s="51">
        <f t="shared" si="260"/>
        <v>64000</v>
      </c>
      <c r="O1289" s="51">
        <v>64173.9130434783</v>
      </c>
      <c r="P1289" s="51">
        <v>173000</v>
      </c>
      <c r="Q1289" s="51">
        <f t="shared" si="261"/>
        <v>83426.086956521787</v>
      </c>
      <c r="R1289" s="52">
        <f t="shared" si="262"/>
        <v>192426.08695652179</v>
      </c>
      <c r="S1289" s="53">
        <v>192400</v>
      </c>
      <c r="T1289" s="54" t="s">
        <v>3617</v>
      </c>
      <c r="U1289" s="55" t="s">
        <v>90</v>
      </c>
      <c r="V1289" s="55" t="s">
        <v>23</v>
      </c>
      <c r="W1289" s="55" t="s">
        <v>24</v>
      </c>
      <c r="X1289" s="56">
        <v>43294</v>
      </c>
      <c r="Y1289" s="57" t="s">
        <v>7684</v>
      </c>
      <c r="Z1289" s="57"/>
      <c r="AA1289" s="58"/>
      <c r="AB1289" s="58"/>
      <c r="AC1289" s="58"/>
      <c r="AD1289" s="58"/>
      <c r="AE1289" s="58"/>
      <c r="AF1289" s="58"/>
      <c r="AG1289" s="58"/>
      <c r="AH1289" s="58"/>
      <c r="AI1289" s="58"/>
      <c r="AJ1289" s="58"/>
      <c r="AK1289" s="58"/>
      <c r="AL1289" s="58"/>
      <c r="AM1289" s="58"/>
      <c r="AN1289" s="58"/>
      <c r="AO1289" s="58"/>
      <c r="AP1289" s="58"/>
      <c r="AQ1289" s="58"/>
      <c r="AR1289" s="59">
        <f t="shared" si="265"/>
        <v>0</v>
      </c>
      <c r="AS1289" s="59">
        <f t="shared" si="266"/>
        <v>0</v>
      </c>
      <c r="AT1289" s="58"/>
      <c r="AU1289" s="58">
        <f t="shared" si="268"/>
        <v>0</v>
      </c>
      <c r="AV1289" s="59">
        <f t="shared" si="269"/>
        <v>-192400</v>
      </c>
      <c r="AW1289" s="59">
        <f t="shared" si="263"/>
        <v>-192400</v>
      </c>
      <c r="AX1289" s="60">
        <f t="shared" si="267"/>
        <v>-1</v>
      </c>
      <c r="AY1289" s="58"/>
    </row>
    <row r="1290" spans="1:51" ht="47.25" x14ac:dyDescent="0.25">
      <c r="A1290" s="45">
        <v>1124</v>
      </c>
      <c r="B1290" s="46" t="s">
        <v>3866</v>
      </c>
      <c r="C1290" s="47" t="s">
        <v>3862</v>
      </c>
      <c r="D1290" s="47" t="s">
        <v>2020</v>
      </c>
      <c r="E1290" s="48" t="s">
        <v>3845</v>
      </c>
      <c r="F1290" s="49" t="s">
        <v>3842</v>
      </c>
      <c r="G1290" s="49" t="s">
        <v>3865</v>
      </c>
      <c r="H1290" s="50" t="s">
        <v>3842</v>
      </c>
      <c r="I1290" s="46" t="s">
        <v>439</v>
      </c>
      <c r="J1290" s="46">
        <v>530</v>
      </c>
      <c r="K1290" s="49">
        <v>530</v>
      </c>
      <c r="L1290" s="49" t="s">
        <v>3863</v>
      </c>
      <c r="M1290" s="51">
        <v>109000</v>
      </c>
      <c r="N1290" s="51">
        <f t="shared" si="260"/>
        <v>64000</v>
      </c>
      <c r="O1290" s="51">
        <v>64173.9130434783</v>
      </c>
      <c r="P1290" s="51">
        <v>173000</v>
      </c>
      <c r="Q1290" s="51">
        <f t="shared" si="261"/>
        <v>83426.086956521787</v>
      </c>
      <c r="R1290" s="52">
        <f t="shared" si="262"/>
        <v>192426.08695652179</v>
      </c>
      <c r="S1290" s="53">
        <v>192400</v>
      </c>
      <c r="T1290" s="54" t="s">
        <v>3617</v>
      </c>
      <c r="U1290" s="55" t="s">
        <v>90</v>
      </c>
      <c r="V1290" s="55" t="s">
        <v>23</v>
      </c>
      <c r="W1290" s="55" t="s">
        <v>24</v>
      </c>
      <c r="X1290" s="56">
        <v>43294</v>
      </c>
      <c r="Y1290" s="57" t="s">
        <v>7684</v>
      </c>
      <c r="Z1290" s="57"/>
      <c r="AA1290" s="58"/>
      <c r="AB1290" s="58"/>
      <c r="AC1290" s="58"/>
      <c r="AD1290" s="58"/>
      <c r="AE1290" s="58"/>
      <c r="AF1290" s="58"/>
      <c r="AG1290" s="58"/>
      <c r="AH1290" s="58"/>
      <c r="AI1290" s="58"/>
      <c r="AJ1290" s="58"/>
      <c r="AK1290" s="58"/>
      <c r="AL1290" s="58"/>
      <c r="AM1290" s="58"/>
      <c r="AN1290" s="58"/>
      <c r="AO1290" s="58"/>
      <c r="AP1290" s="58"/>
      <c r="AQ1290" s="58"/>
      <c r="AR1290" s="59">
        <f t="shared" si="265"/>
        <v>0</v>
      </c>
      <c r="AS1290" s="59">
        <f t="shared" si="266"/>
        <v>0</v>
      </c>
      <c r="AT1290" s="58"/>
      <c r="AU1290" s="58">
        <f t="shared" si="268"/>
        <v>0</v>
      </c>
      <c r="AV1290" s="59">
        <f t="shared" si="269"/>
        <v>-192400</v>
      </c>
      <c r="AW1290" s="59">
        <f t="shared" si="263"/>
        <v>-192400</v>
      </c>
      <c r="AX1290" s="60">
        <f t="shared" si="267"/>
        <v>-1</v>
      </c>
      <c r="AY1290" s="58"/>
    </row>
    <row r="1291" spans="1:51" ht="47.25" x14ac:dyDescent="0.25">
      <c r="A1291" s="45">
        <v>1125</v>
      </c>
      <c r="B1291" s="46" t="s">
        <v>3867</v>
      </c>
      <c r="C1291" s="47" t="s">
        <v>3862</v>
      </c>
      <c r="D1291" s="47" t="s">
        <v>496</v>
      </c>
      <c r="E1291" s="48" t="s">
        <v>3847</v>
      </c>
      <c r="F1291" s="49" t="s">
        <v>3848</v>
      </c>
      <c r="G1291" s="49" t="s">
        <v>3868</v>
      </c>
      <c r="H1291" s="50" t="s">
        <v>3848</v>
      </c>
      <c r="I1291" s="46" t="s">
        <v>439</v>
      </c>
      <c r="J1291" s="46">
        <v>530</v>
      </c>
      <c r="K1291" s="49">
        <v>530</v>
      </c>
      <c r="L1291" s="49" t="s">
        <v>3863</v>
      </c>
      <c r="M1291" s="51">
        <v>109000</v>
      </c>
      <c r="N1291" s="51">
        <f t="shared" si="260"/>
        <v>64000</v>
      </c>
      <c r="O1291" s="51">
        <v>64173.9130434783</v>
      </c>
      <c r="P1291" s="51">
        <v>173000</v>
      </c>
      <c r="Q1291" s="51">
        <f t="shared" si="261"/>
        <v>83426.086956521787</v>
      </c>
      <c r="R1291" s="52">
        <f t="shared" si="262"/>
        <v>192426.08695652179</v>
      </c>
      <c r="S1291" s="53">
        <v>192400</v>
      </c>
      <c r="T1291" s="54" t="s">
        <v>3617</v>
      </c>
      <c r="U1291" s="55" t="s">
        <v>90</v>
      </c>
      <c r="V1291" s="55" t="s">
        <v>23</v>
      </c>
      <c r="W1291" s="55" t="s">
        <v>24</v>
      </c>
      <c r="X1291" s="56">
        <v>43294</v>
      </c>
      <c r="Y1291" s="57" t="s">
        <v>7684</v>
      </c>
      <c r="Z1291" s="57"/>
      <c r="AA1291" s="58"/>
      <c r="AB1291" s="58"/>
      <c r="AC1291" s="58"/>
      <c r="AD1291" s="58"/>
      <c r="AE1291" s="58"/>
      <c r="AF1291" s="58"/>
      <c r="AG1291" s="58"/>
      <c r="AH1291" s="58"/>
      <c r="AI1291" s="58"/>
      <c r="AJ1291" s="58"/>
      <c r="AK1291" s="58"/>
      <c r="AL1291" s="58"/>
      <c r="AM1291" s="58"/>
      <c r="AN1291" s="58"/>
      <c r="AO1291" s="58"/>
      <c r="AP1291" s="58"/>
      <c r="AQ1291" s="58"/>
      <c r="AR1291" s="59">
        <f t="shared" si="265"/>
        <v>0</v>
      </c>
      <c r="AS1291" s="59">
        <f t="shared" si="266"/>
        <v>0</v>
      </c>
      <c r="AT1291" s="58"/>
      <c r="AU1291" s="58">
        <f t="shared" si="268"/>
        <v>0</v>
      </c>
      <c r="AV1291" s="59">
        <f t="shared" si="269"/>
        <v>-192400</v>
      </c>
      <c r="AW1291" s="59">
        <f t="shared" si="263"/>
        <v>-192400</v>
      </c>
      <c r="AX1291" s="60">
        <f t="shared" si="267"/>
        <v>-1</v>
      </c>
      <c r="AY1291" s="58"/>
    </row>
    <row r="1292" spans="1:51" ht="47.25" x14ac:dyDescent="0.25">
      <c r="A1292" s="45">
        <v>1126</v>
      </c>
      <c r="B1292" s="46" t="s">
        <v>3869</v>
      </c>
      <c r="C1292" s="47" t="s">
        <v>3862</v>
      </c>
      <c r="D1292" s="47" t="s">
        <v>2020</v>
      </c>
      <c r="E1292" s="48" t="s">
        <v>3851</v>
      </c>
      <c r="F1292" s="49" t="s">
        <v>3848</v>
      </c>
      <c r="G1292" s="49" t="s">
        <v>3868</v>
      </c>
      <c r="H1292" s="50" t="s">
        <v>3848</v>
      </c>
      <c r="I1292" s="46" t="s">
        <v>439</v>
      </c>
      <c r="J1292" s="46">
        <v>530</v>
      </c>
      <c r="K1292" s="49">
        <v>530</v>
      </c>
      <c r="L1292" s="49" t="s">
        <v>3863</v>
      </c>
      <c r="M1292" s="51">
        <v>109000</v>
      </c>
      <c r="N1292" s="51">
        <f t="shared" si="260"/>
        <v>64000</v>
      </c>
      <c r="O1292" s="51">
        <v>64173.9130434783</v>
      </c>
      <c r="P1292" s="51">
        <v>173000</v>
      </c>
      <c r="Q1292" s="51">
        <f t="shared" si="261"/>
        <v>83426.086956521787</v>
      </c>
      <c r="R1292" s="52">
        <f t="shared" si="262"/>
        <v>192426.08695652179</v>
      </c>
      <c r="S1292" s="53">
        <v>192400</v>
      </c>
      <c r="T1292" s="54" t="s">
        <v>3617</v>
      </c>
      <c r="U1292" s="55" t="s">
        <v>90</v>
      </c>
      <c r="V1292" s="55" t="s">
        <v>23</v>
      </c>
      <c r="W1292" s="55" t="s">
        <v>24</v>
      </c>
      <c r="X1292" s="56">
        <v>43294</v>
      </c>
      <c r="Y1292" s="57" t="s">
        <v>7684</v>
      </c>
      <c r="Z1292" s="57"/>
      <c r="AA1292" s="58"/>
      <c r="AB1292" s="58"/>
      <c r="AC1292" s="58"/>
      <c r="AD1292" s="58"/>
      <c r="AE1292" s="58"/>
      <c r="AF1292" s="58"/>
      <c r="AG1292" s="58"/>
      <c r="AH1292" s="58"/>
      <c r="AI1292" s="58"/>
      <c r="AJ1292" s="58">
        <v>370000</v>
      </c>
      <c r="AK1292" s="58"/>
      <c r="AL1292" s="58"/>
      <c r="AM1292" s="58"/>
      <c r="AN1292" s="58"/>
      <c r="AO1292" s="58"/>
      <c r="AP1292" s="58"/>
      <c r="AQ1292" s="58"/>
      <c r="AR1292" s="59">
        <f t="shared" si="265"/>
        <v>1</v>
      </c>
      <c r="AS1292" s="59">
        <f t="shared" si="266"/>
        <v>370000</v>
      </c>
      <c r="AT1292" s="58">
        <f>ROUND(AS1292/AR1292,-2)</f>
        <v>370000</v>
      </c>
      <c r="AU1292" s="58">
        <f t="shared" si="268"/>
        <v>370000</v>
      </c>
      <c r="AV1292" s="59">
        <f t="shared" si="269"/>
        <v>177600</v>
      </c>
      <c r="AW1292" s="59">
        <f t="shared" si="263"/>
        <v>177600</v>
      </c>
      <c r="AX1292" s="60">
        <f t="shared" si="267"/>
        <v>0.92307692307692313</v>
      </c>
      <c r="AY1292" s="58"/>
    </row>
    <row r="1293" spans="1:51" ht="47.25" x14ac:dyDescent="0.25">
      <c r="A1293" s="45">
        <v>1127</v>
      </c>
      <c r="B1293" s="46" t="s">
        <v>3870</v>
      </c>
      <c r="C1293" s="47" t="s">
        <v>3862</v>
      </c>
      <c r="D1293" s="47" t="s">
        <v>2020</v>
      </c>
      <c r="E1293" s="48" t="s">
        <v>3853</v>
      </c>
      <c r="F1293" s="49" t="s">
        <v>3854</v>
      </c>
      <c r="G1293" s="49" t="s">
        <v>3871</v>
      </c>
      <c r="H1293" s="50" t="s">
        <v>3854</v>
      </c>
      <c r="I1293" s="46" t="s">
        <v>439</v>
      </c>
      <c r="J1293" s="46">
        <v>530</v>
      </c>
      <c r="K1293" s="49">
        <v>530</v>
      </c>
      <c r="L1293" s="49" t="s">
        <v>3863</v>
      </c>
      <c r="M1293" s="51">
        <v>109000</v>
      </c>
      <c r="N1293" s="51">
        <f t="shared" si="260"/>
        <v>64000</v>
      </c>
      <c r="O1293" s="51">
        <v>64173.9130434783</v>
      </c>
      <c r="P1293" s="51">
        <v>173000</v>
      </c>
      <c r="Q1293" s="51">
        <f t="shared" si="261"/>
        <v>83426.086956521787</v>
      </c>
      <c r="R1293" s="52">
        <f t="shared" si="262"/>
        <v>192426.08695652179</v>
      </c>
      <c r="S1293" s="53">
        <v>192400</v>
      </c>
      <c r="T1293" s="54" t="s">
        <v>3617</v>
      </c>
      <c r="U1293" s="55" t="s">
        <v>90</v>
      </c>
      <c r="V1293" s="55" t="s">
        <v>23</v>
      </c>
      <c r="W1293" s="55" t="s">
        <v>24</v>
      </c>
      <c r="X1293" s="56">
        <v>43294</v>
      </c>
      <c r="Y1293" s="57" t="s">
        <v>7684</v>
      </c>
      <c r="Z1293" s="57"/>
      <c r="AA1293" s="58"/>
      <c r="AB1293" s="58"/>
      <c r="AC1293" s="58"/>
      <c r="AD1293" s="58"/>
      <c r="AE1293" s="58"/>
      <c r="AF1293" s="58"/>
      <c r="AG1293" s="58"/>
      <c r="AH1293" s="58"/>
      <c r="AI1293" s="58"/>
      <c r="AJ1293" s="58"/>
      <c r="AK1293" s="58"/>
      <c r="AL1293" s="58"/>
      <c r="AM1293" s="58"/>
      <c r="AN1293" s="58"/>
      <c r="AO1293" s="58"/>
      <c r="AP1293" s="58"/>
      <c r="AQ1293" s="58"/>
      <c r="AR1293" s="59">
        <f t="shared" si="265"/>
        <v>0</v>
      </c>
      <c r="AS1293" s="59">
        <f t="shared" si="266"/>
        <v>0</v>
      </c>
      <c r="AT1293" s="58"/>
      <c r="AU1293" s="58">
        <f t="shared" si="268"/>
        <v>0</v>
      </c>
      <c r="AV1293" s="59">
        <f t="shared" si="269"/>
        <v>-192400</v>
      </c>
      <c r="AW1293" s="59">
        <f t="shared" si="263"/>
        <v>-192400</v>
      </c>
      <c r="AX1293" s="60">
        <f t="shared" si="267"/>
        <v>-1</v>
      </c>
      <c r="AY1293" s="58"/>
    </row>
    <row r="1294" spans="1:51" ht="47.25" x14ac:dyDescent="0.25">
      <c r="A1294" s="45">
        <v>1128</v>
      </c>
      <c r="B1294" s="46" t="s">
        <v>3872</v>
      </c>
      <c r="C1294" s="47" t="s">
        <v>3862</v>
      </c>
      <c r="D1294" s="47" t="s">
        <v>496</v>
      </c>
      <c r="E1294" s="48" t="s">
        <v>3857</v>
      </c>
      <c r="F1294" s="49" t="s">
        <v>3858</v>
      </c>
      <c r="G1294" s="49" t="s">
        <v>3873</v>
      </c>
      <c r="H1294" s="50" t="s">
        <v>3858</v>
      </c>
      <c r="I1294" s="46" t="s">
        <v>439</v>
      </c>
      <c r="J1294" s="46">
        <v>530</v>
      </c>
      <c r="K1294" s="49">
        <v>530</v>
      </c>
      <c r="L1294" s="49" t="s">
        <v>3863</v>
      </c>
      <c r="M1294" s="51">
        <v>109000</v>
      </c>
      <c r="N1294" s="51">
        <f t="shared" si="260"/>
        <v>64000</v>
      </c>
      <c r="O1294" s="51">
        <v>64173.9130434783</v>
      </c>
      <c r="P1294" s="51">
        <v>173000</v>
      </c>
      <c r="Q1294" s="51">
        <f t="shared" si="261"/>
        <v>83426.086956521787</v>
      </c>
      <c r="R1294" s="52">
        <f t="shared" si="262"/>
        <v>192426.08695652179</v>
      </c>
      <c r="S1294" s="53">
        <v>192400</v>
      </c>
      <c r="T1294" s="54" t="s">
        <v>3617</v>
      </c>
      <c r="U1294" s="55" t="s">
        <v>90</v>
      </c>
      <c r="V1294" s="55" t="s">
        <v>23</v>
      </c>
      <c r="W1294" s="55" t="s">
        <v>29</v>
      </c>
      <c r="X1294" s="56">
        <v>43294</v>
      </c>
      <c r="Y1294" s="57" t="s">
        <v>7684</v>
      </c>
      <c r="Z1294" s="57"/>
      <c r="AA1294" s="58"/>
      <c r="AB1294" s="58"/>
      <c r="AC1294" s="58"/>
      <c r="AD1294" s="58"/>
      <c r="AE1294" s="58"/>
      <c r="AF1294" s="58"/>
      <c r="AG1294" s="58"/>
      <c r="AH1294" s="58"/>
      <c r="AI1294" s="58"/>
      <c r="AJ1294" s="58"/>
      <c r="AK1294" s="58"/>
      <c r="AL1294" s="58"/>
      <c r="AM1294" s="58"/>
      <c r="AN1294" s="58"/>
      <c r="AO1294" s="58"/>
      <c r="AP1294" s="58"/>
      <c r="AQ1294" s="58"/>
      <c r="AR1294" s="59">
        <f t="shared" si="265"/>
        <v>0</v>
      </c>
      <c r="AS1294" s="59">
        <f t="shared" si="266"/>
        <v>0</v>
      </c>
      <c r="AT1294" s="58"/>
      <c r="AU1294" s="58">
        <f t="shared" si="268"/>
        <v>0</v>
      </c>
      <c r="AV1294" s="59">
        <f t="shared" si="269"/>
        <v>-192400</v>
      </c>
      <c r="AW1294" s="59">
        <f t="shared" si="263"/>
        <v>-192400</v>
      </c>
      <c r="AX1294" s="60">
        <f t="shared" si="267"/>
        <v>-1</v>
      </c>
      <c r="AY1294" s="58"/>
    </row>
    <row r="1295" spans="1:51" ht="31.5" x14ac:dyDescent="0.25">
      <c r="A1295" s="45">
        <v>1129</v>
      </c>
      <c r="B1295" s="46" t="s">
        <v>3874</v>
      </c>
      <c r="C1295" s="47" t="s">
        <v>3862</v>
      </c>
      <c r="D1295" s="47" t="s">
        <v>2020</v>
      </c>
      <c r="E1295" s="48" t="s">
        <v>3861</v>
      </c>
      <c r="F1295" s="49" t="s">
        <v>3858</v>
      </c>
      <c r="G1295" s="49" t="s">
        <v>3873</v>
      </c>
      <c r="H1295" s="50" t="s">
        <v>3858</v>
      </c>
      <c r="I1295" s="46" t="s">
        <v>439</v>
      </c>
      <c r="J1295" s="46">
        <v>530</v>
      </c>
      <c r="K1295" s="49">
        <v>530</v>
      </c>
      <c r="L1295" s="49" t="s">
        <v>3863</v>
      </c>
      <c r="M1295" s="51">
        <v>109000</v>
      </c>
      <c r="N1295" s="51">
        <f t="shared" si="260"/>
        <v>64000</v>
      </c>
      <c r="O1295" s="51">
        <v>64173.9130434783</v>
      </c>
      <c r="P1295" s="51">
        <v>173000</v>
      </c>
      <c r="Q1295" s="51">
        <f t="shared" si="261"/>
        <v>83426.086956521787</v>
      </c>
      <c r="R1295" s="52">
        <f t="shared" si="262"/>
        <v>192426.08695652179</v>
      </c>
      <c r="S1295" s="53">
        <v>192400</v>
      </c>
      <c r="T1295" s="54" t="s">
        <v>176</v>
      </c>
      <c r="U1295" s="55" t="s">
        <v>22</v>
      </c>
      <c r="V1295" s="55" t="s">
        <v>23</v>
      </c>
      <c r="W1295" s="55" t="s">
        <v>29</v>
      </c>
      <c r="X1295" s="56">
        <v>43294</v>
      </c>
      <c r="Y1295" s="57" t="s">
        <v>7684</v>
      </c>
      <c r="Z1295" s="57"/>
      <c r="AA1295" s="58"/>
      <c r="AB1295" s="58"/>
      <c r="AC1295" s="58"/>
      <c r="AD1295" s="58"/>
      <c r="AE1295" s="58"/>
      <c r="AF1295" s="58"/>
      <c r="AG1295" s="58"/>
      <c r="AH1295" s="58"/>
      <c r="AI1295" s="58"/>
      <c r="AJ1295" s="58"/>
      <c r="AK1295" s="58"/>
      <c r="AL1295" s="58"/>
      <c r="AM1295" s="58"/>
      <c r="AN1295" s="58"/>
      <c r="AO1295" s="58"/>
      <c r="AP1295" s="58"/>
      <c r="AQ1295" s="58"/>
      <c r="AR1295" s="59">
        <f t="shared" si="265"/>
        <v>0</v>
      </c>
      <c r="AS1295" s="59">
        <f t="shared" si="266"/>
        <v>0</v>
      </c>
      <c r="AT1295" s="58"/>
      <c r="AU1295" s="58">
        <f t="shared" si="268"/>
        <v>0</v>
      </c>
      <c r="AV1295" s="59">
        <f t="shared" si="269"/>
        <v>-192400</v>
      </c>
      <c r="AW1295" s="59">
        <f t="shared" si="263"/>
        <v>-192400</v>
      </c>
      <c r="AX1295" s="60">
        <f t="shared" si="267"/>
        <v>-1</v>
      </c>
      <c r="AY1295" s="58"/>
    </row>
    <row r="1296" spans="1:51" ht="31.5" x14ac:dyDescent="0.25">
      <c r="A1296" s="45">
        <v>1130</v>
      </c>
      <c r="B1296" s="46" t="s">
        <v>3875</v>
      </c>
      <c r="C1296" s="47" t="s">
        <v>3876</v>
      </c>
      <c r="D1296" s="47" t="s">
        <v>496</v>
      </c>
      <c r="E1296" s="48" t="s">
        <v>3877</v>
      </c>
      <c r="F1296" s="49" t="s">
        <v>3878</v>
      </c>
      <c r="G1296" s="49" t="s">
        <v>3879</v>
      </c>
      <c r="H1296" s="50" t="s">
        <v>3878</v>
      </c>
      <c r="I1296" s="46" t="s">
        <v>499</v>
      </c>
      <c r="J1296" s="46">
        <v>531</v>
      </c>
      <c r="K1296" s="49">
        <v>531</v>
      </c>
      <c r="L1296" s="49" t="s">
        <v>3880</v>
      </c>
      <c r="M1296" s="51">
        <v>269000</v>
      </c>
      <c r="N1296" s="51">
        <f t="shared" si="260"/>
        <v>79000</v>
      </c>
      <c r="O1296" s="51">
        <v>79826.0869565217</v>
      </c>
      <c r="P1296" s="51">
        <v>348000</v>
      </c>
      <c r="Q1296" s="51">
        <f t="shared" si="261"/>
        <v>103773.9130434782</v>
      </c>
      <c r="R1296" s="52">
        <f t="shared" si="262"/>
        <v>372773.91304347821</v>
      </c>
      <c r="S1296" s="53">
        <v>372700</v>
      </c>
      <c r="T1296" s="54">
        <v>0</v>
      </c>
      <c r="U1296" s="55" t="s">
        <v>441</v>
      </c>
      <c r="V1296" s="55" t="s">
        <v>23</v>
      </c>
      <c r="W1296" s="55" t="s">
        <v>173</v>
      </c>
      <c r="X1296" s="56">
        <v>43294</v>
      </c>
      <c r="Y1296" s="57" t="s">
        <v>7684</v>
      </c>
      <c r="Z1296" s="57"/>
      <c r="AA1296" s="58"/>
      <c r="AB1296" s="58"/>
      <c r="AC1296" s="58"/>
      <c r="AD1296" s="58"/>
      <c r="AE1296" s="58"/>
      <c r="AF1296" s="58"/>
      <c r="AG1296" s="58"/>
      <c r="AH1296" s="58"/>
      <c r="AI1296" s="58"/>
      <c r="AJ1296" s="58"/>
      <c r="AK1296" s="58"/>
      <c r="AL1296" s="58"/>
      <c r="AM1296" s="58"/>
      <c r="AN1296" s="58"/>
      <c r="AO1296" s="58"/>
      <c r="AP1296" s="58"/>
      <c r="AQ1296" s="58"/>
      <c r="AR1296" s="59">
        <f t="shared" si="265"/>
        <v>0</v>
      </c>
      <c r="AS1296" s="59">
        <f t="shared" si="266"/>
        <v>0</v>
      </c>
      <c r="AT1296" s="58"/>
      <c r="AU1296" s="58">
        <f t="shared" si="268"/>
        <v>0</v>
      </c>
      <c r="AV1296" s="59">
        <f t="shared" si="269"/>
        <v>-372700</v>
      </c>
      <c r="AW1296" s="59">
        <f t="shared" si="263"/>
        <v>-372700</v>
      </c>
      <c r="AX1296" s="60">
        <f t="shared" si="267"/>
        <v>-1</v>
      </c>
      <c r="AY1296" s="58"/>
    </row>
    <row r="1297" spans="1:51" ht="31.5" x14ac:dyDescent="0.25">
      <c r="A1297" s="45">
        <v>1131</v>
      </c>
      <c r="B1297" s="46" t="s">
        <v>3881</v>
      </c>
      <c r="C1297" s="47" t="s">
        <v>3876</v>
      </c>
      <c r="D1297" s="47" t="s">
        <v>496</v>
      </c>
      <c r="E1297" s="48" t="s">
        <v>3882</v>
      </c>
      <c r="F1297" s="49" t="s">
        <v>3883</v>
      </c>
      <c r="G1297" s="49" t="s">
        <v>3884</v>
      </c>
      <c r="H1297" s="50" t="s">
        <v>3883</v>
      </c>
      <c r="I1297" s="46" t="s">
        <v>499</v>
      </c>
      <c r="J1297" s="46">
        <v>531</v>
      </c>
      <c r="K1297" s="49">
        <v>531</v>
      </c>
      <c r="L1297" s="49" t="s">
        <v>3880</v>
      </c>
      <c r="M1297" s="51">
        <v>269000</v>
      </c>
      <c r="N1297" s="51">
        <f t="shared" si="260"/>
        <v>79000</v>
      </c>
      <c r="O1297" s="51">
        <v>79826.0869565217</v>
      </c>
      <c r="P1297" s="51">
        <v>348000</v>
      </c>
      <c r="Q1297" s="51">
        <f t="shared" si="261"/>
        <v>103773.9130434782</v>
      </c>
      <c r="R1297" s="52">
        <f t="shared" si="262"/>
        <v>372773.91304347821</v>
      </c>
      <c r="S1297" s="53">
        <v>372700</v>
      </c>
      <c r="T1297" s="54">
        <v>0</v>
      </c>
      <c r="U1297" s="55" t="s">
        <v>26</v>
      </c>
      <c r="V1297" s="55" t="s">
        <v>23</v>
      </c>
      <c r="W1297" s="55" t="s">
        <v>27</v>
      </c>
      <c r="X1297" s="56">
        <v>43294</v>
      </c>
      <c r="Y1297" s="57" t="s">
        <v>7684</v>
      </c>
      <c r="Z1297" s="57"/>
      <c r="AA1297" s="58"/>
      <c r="AB1297" s="58"/>
      <c r="AC1297" s="58"/>
      <c r="AD1297" s="58"/>
      <c r="AE1297" s="58"/>
      <c r="AF1297" s="58"/>
      <c r="AG1297" s="58"/>
      <c r="AH1297" s="58"/>
      <c r="AI1297" s="58"/>
      <c r="AJ1297" s="58"/>
      <c r="AK1297" s="58"/>
      <c r="AL1297" s="58"/>
      <c r="AM1297" s="58"/>
      <c r="AN1297" s="58"/>
      <c r="AO1297" s="58"/>
      <c r="AP1297" s="58"/>
      <c r="AQ1297" s="58"/>
      <c r="AR1297" s="59">
        <f t="shared" si="265"/>
        <v>0</v>
      </c>
      <c r="AS1297" s="59">
        <f t="shared" si="266"/>
        <v>0</v>
      </c>
      <c r="AT1297" s="58"/>
      <c r="AU1297" s="58">
        <f t="shared" si="268"/>
        <v>0</v>
      </c>
      <c r="AV1297" s="59">
        <f t="shared" si="269"/>
        <v>-372700</v>
      </c>
      <c r="AW1297" s="59">
        <f t="shared" si="263"/>
        <v>-372700</v>
      </c>
      <c r="AX1297" s="60">
        <f t="shared" si="267"/>
        <v>-1</v>
      </c>
      <c r="AY1297" s="58"/>
    </row>
    <row r="1298" spans="1:51" ht="31.5" x14ac:dyDescent="0.25">
      <c r="A1298" s="45">
        <v>1132</v>
      </c>
      <c r="B1298" s="46" t="s">
        <v>3885</v>
      </c>
      <c r="C1298" s="47" t="s">
        <v>3876</v>
      </c>
      <c r="D1298" s="47" t="s">
        <v>496</v>
      </c>
      <c r="E1298" s="48" t="s">
        <v>3886</v>
      </c>
      <c r="F1298" s="49" t="s">
        <v>3887</v>
      </c>
      <c r="G1298" s="49" t="s">
        <v>3888</v>
      </c>
      <c r="H1298" s="50" t="s">
        <v>3887</v>
      </c>
      <c r="I1298" s="46" t="s">
        <v>499</v>
      </c>
      <c r="J1298" s="46">
        <v>531</v>
      </c>
      <c r="K1298" s="49">
        <v>531</v>
      </c>
      <c r="L1298" s="49" t="s">
        <v>3880</v>
      </c>
      <c r="M1298" s="51">
        <v>269000</v>
      </c>
      <c r="N1298" s="51">
        <f t="shared" si="260"/>
        <v>79000</v>
      </c>
      <c r="O1298" s="51">
        <v>79826.0869565217</v>
      </c>
      <c r="P1298" s="51">
        <v>348000</v>
      </c>
      <c r="Q1298" s="51">
        <f t="shared" si="261"/>
        <v>103773.9130434782</v>
      </c>
      <c r="R1298" s="52">
        <f t="shared" si="262"/>
        <v>372773.91304347821</v>
      </c>
      <c r="S1298" s="53">
        <v>372700</v>
      </c>
      <c r="T1298" s="54">
        <v>0</v>
      </c>
      <c r="U1298" s="55" t="s">
        <v>441</v>
      </c>
      <c r="V1298" s="55" t="s">
        <v>23</v>
      </c>
      <c r="W1298" s="55" t="s">
        <v>29</v>
      </c>
      <c r="X1298" s="56">
        <v>43294</v>
      </c>
      <c r="Y1298" s="57" t="s">
        <v>7684</v>
      </c>
      <c r="Z1298" s="57"/>
      <c r="AA1298" s="58"/>
      <c r="AB1298" s="58"/>
      <c r="AC1298" s="58"/>
      <c r="AD1298" s="58"/>
      <c r="AE1298" s="58"/>
      <c r="AF1298" s="58"/>
      <c r="AG1298" s="58"/>
      <c r="AH1298" s="58"/>
      <c r="AI1298" s="58"/>
      <c r="AJ1298" s="58"/>
      <c r="AK1298" s="58"/>
      <c r="AL1298" s="58"/>
      <c r="AM1298" s="58"/>
      <c r="AN1298" s="58"/>
      <c r="AO1298" s="58"/>
      <c r="AP1298" s="58"/>
      <c r="AQ1298" s="58">
        <v>480000</v>
      </c>
      <c r="AR1298" s="59">
        <f t="shared" si="265"/>
        <v>1</v>
      </c>
      <c r="AS1298" s="59">
        <f t="shared" si="266"/>
        <v>480000</v>
      </c>
      <c r="AT1298" s="58">
        <f>ROUND(AS1298/AR1298,-2)</f>
        <v>480000</v>
      </c>
      <c r="AU1298" s="58">
        <f t="shared" si="268"/>
        <v>480000</v>
      </c>
      <c r="AV1298" s="59">
        <f t="shared" si="269"/>
        <v>107300</v>
      </c>
      <c r="AW1298" s="59">
        <f t="shared" si="263"/>
        <v>107300</v>
      </c>
      <c r="AX1298" s="60">
        <f t="shared" si="267"/>
        <v>0.28789911456935879</v>
      </c>
      <c r="AY1298" s="58"/>
    </row>
    <row r="1299" spans="1:51" ht="31.5" x14ac:dyDescent="0.25">
      <c r="A1299" s="45">
        <v>1133</v>
      </c>
      <c r="B1299" s="46" t="s">
        <v>3889</v>
      </c>
      <c r="C1299" s="47" t="s">
        <v>3876</v>
      </c>
      <c r="D1299" s="47" t="s">
        <v>496</v>
      </c>
      <c r="E1299" s="48" t="s">
        <v>3890</v>
      </c>
      <c r="F1299" s="49" t="s">
        <v>3891</v>
      </c>
      <c r="G1299" s="49" t="s">
        <v>3892</v>
      </c>
      <c r="H1299" s="50" t="s">
        <v>3891</v>
      </c>
      <c r="I1299" s="46" t="s">
        <v>499</v>
      </c>
      <c r="J1299" s="46">
        <v>531</v>
      </c>
      <c r="K1299" s="49">
        <v>531</v>
      </c>
      <c r="L1299" s="49" t="s">
        <v>3880</v>
      </c>
      <c r="M1299" s="51">
        <v>269000</v>
      </c>
      <c r="N1299" s="51">
        <f t="shared" si="260"/>
        <v>79000</v>
      </c>
      <c r="O1299" s="51">
        <v>79826.0869565217</v>
      </c>
      <c r="P1299" s="51">
        <v>348000</v>
      </c>
      <c r="Q1299" s="51">
        <f t="shared" si="261"/>
        <v>103773.9130434782</v>
      </c>
      <c r="R1299" s="52">
        <f t="shared" si="262"/>
        <v>372773.91304347821</v>
      </c>
      <c r="S1299" s="53">
        <v>372700</v>
      </c>
      <c r="T1299" s="54">
        <v>0</v>
      </c>
      <c r="U1299" s="55" t="s">
        <v>441</v>
      </c>
      <c r="V1299" s="55" t="s">
        <v>23</v>
      </c>
      <c r="W1299" s="55" t="s">
        <v>29</v>
      </c>
      <c r="X1299" s="56">
        <v>43294</v>
      </c>
      <c r="Y1299" s="57" t="s">
        <v>7684</v>
      </c>
      <c r="Z1299" s="57"/>
      <c r="AA1299" s="58"/>
      <c r="AB1299" s="58"/>
      <c r="AC1299" s="58"/>
      <c r="AD1299" s="58"/>
      <c r="AE1299" s="58"/>
      <c r="AF1299" s="58"/>
      <c r="AG1299" s="58"/>
      <c r="AH1299" s="58"/>
      <c r="AI1299" s="58"/>
      <c r="AJ1299" s="58"/>
      <c r="AK1299" s="58"/>
      <c r="AL1299" s="58"/>
      <c r="AM1299" s="58"/>
      <c r="AN1299" s="58"/>
      <c r="AO1299" s="58"/>
      <c r="AP1299" s="58"/>
      <c r="AQ1299" s="58">
        <v>480000</v>
      </c>
      <c r="AR1299" s="59">
        <f t="shared" si="265"/>
        <v>1</v>
      </c>
      <c r="AS1299" s="59">
        <f t="shared" si="266"/>
        <v>480000</v>
      </c>
      <c r="AT1299" s="58">
        <f>ROUND(AS1299/AR1299,-2)</f>
        <v>480000</v>
      </c>
      <c r="AU1299" s="58">
        <f t="shared" si="268"/>
        <v>480000</v>
      </c>
      <c r="AV1299" s="59">
        <f t="shared" si="269"/>
        <v>107300</v>
      </c>
      <c r="AW1299" s="59">
        <f t="shared" si="263"/>
        <v>107300</v>
      </c>
      <c r="AX1299" s="60">
        <f t="shared" si="267"/>
        <v>0.28789911456935879</v>
      </c>
      <c r="AY1299" s="58"/>
    </row>
    <row r="1300" spans="1:51" ht="31.5" x14ac:dyDescent="0.25">
      <c r="A1300" s="45">
        <v>1134</v>
      </c>
      <c r="B1300" s="46" t="s">
        <v>3893</v>
      </c>
      <c r="C1300" s="47" t="s">
        <v>3876</v>
      </c>
      <c r="D1300" s="47" t="s">
        <v>2020</v>
      </c>
      <c r="E1300" s="48" t="s">
        <v>3894</v>
      </c>
      <c r="F1300" s="49" t="s">
        <v>3891</v>
      </c>
      <c r="G1300" s="49" t="s">
        <v>3892</v>
      </c>
      <c r="H1300" s="50" t="s">
        <v>3891</v>
      </c>
      <c r="I1300" s="46" t="s">
        <v>499</v>
      </c>
      <c r="J1300" s="46">
        <v>531</v>
      </c>
      <c r="K1300" s="49">
        <v>531</v>
      </c>
      <c r="L1300" s="49" t="s">
        <v>3880</v>
      </c>
      <c r="M1300" s="51">
        <v>269000</v>
      </c>
      <c r="N1300" s="51">
        <f t="shared" si="260"/>
        <v>79000</v>
      </c>
      <c r="O1300" s="51">
        <v>79826.0869565217</v>
      </c>
      <c r="P1300" s="51">
        <v>348000</v>
      </c>
      <c r="Q1300" s="51">
        <f t="shared" si="261"/>
        <v>103773.9130434782</v>
      </c>
      <c r="R1300" s="52">
        <f t="shared" si="262"/>
        <v>372773.91304347821</v>
      </c>
      <c r="S1300" s="53">
        <v>372700</v>
      </c>
      <c r="T1300" s="54">
        <v>0</v>
      </c>
      <c r="U1300" s="55" t="s">
        <v>26</v>
      </c>
      <c r="V1300" s="55" t="s">
        <v>23</v>
      </c>
      <c r="W1300" s="55" t="s">
        <v>27</v>
      </c>
      <c r="X1300" s="56">
        <v>43294</v>
      </c>
      <c r="Y1300" s="57" t="s">
        <v>7684</v>
      </c>
      <c r="Z1300" s="57"/>
      <c r="AA1300" s="58"/>
      <c r="AB1300" s="58"/>
      <c r="AC1300" s="58"/>
      <c r="AD1300" s="58"/>
      <c r="AE1300" s="58"/>
      <c r="AF1300" s="58"/>
      <c r="AG1300" s="58"/>
      <c r="AH1300" s="58"/>
      <c r="AI1300" s="58"/>
      <c r="AJ1300" s="58"/>
      <c r="AK1300" s="58"/>
      <c r="AL1300" s="58"/>
      <c r="AM1300" s="58"/>
      <c r="AN1300" s="58"/>
      <c r="AO1300" s="58"/>
      <c r="AP1300" s="58"/>
      <c r="AQ1300" s="58">
        <v>480000</v>
      </c>
      <c r="AR1300" s="59">
        <f t="shared" si="265"/>
        <v>1</v>
      </c>
      <c r="AS1300" s="59">
        <f t="shared" si="266"/>
        <v>480000</v>
      </c>
      <c r="AT1300" s="58">
        <f>ROUND(AS1300/AR1300,-2)</f>
        <v>480000</v>
      </c>
      <c r="AU1300" s="58">
        <f t="shared" si="268"/>
        <v>480000</v>
      </c>
      <c r="AV1300" s="59">
        <f t="shared" si="269"/>
        <v>107300</v>
      </c>
      <c r="AW1300" s="59">
        <f t="shared" si="263"/>
        <v>107300</v>
      </c>
      <c r="AX1300" s="60">
        <f t="shared" si="267"/>
        <v>0.28789911456935879</v>
      </c>
      <c r="AY1300" s="58"/>
    </row>
    <row r="1301" spans="1:51" ht="31.5" x14ac:dyDescent="0.25">
      <c r="A1301" s="45">
        <v>1135</v>
      </c>
      <c r="B1301" s="46" t="s">
        <v>3895</v>
      </c>
      <c r="C1301" s="47" t="s">
        <v>3876</v>
      </c>
      <c r="D1301" s="47" t="s">
        <v>496</v>
      </c>
      <c r="E1301" s="48" t="s">
        <v>3896</v>
      </c>
      <c r="F1301" s="49" t="s">
        <v>3897</v>
      </c>
      <c r="G1301" s="49" t="s">
        <v>3898</v>
      </c>
      <c r="H1301" s="50" t="s">
        <v>3897</v>
      </c>
      <c r="I1301" s="46" t="s">
        <v>499</v>
      </c>
      <c r="J1301" s="46">
        <v>531</v>
      </c>
      <c r="K1301" s="49">
        <v>531</v>
      </c>
      <c r="L1301" s="49" t="s">
        <v>3880</v>
      </c>
      <c r="M1301" s="51">
        <v>269000</v>
      </c>
      <c r="N1301" s="51">
        <f t="shared" si="260"/>
        <v>79000</v>
      </c>
      <c r="O1301" s="51">
        <v>79826.0869565217</v>
      </c>
      <c r="P1301" s="51">
        <v>348000</v>
      </c>
      <c r="Q1301" s="51">
        <f t="shared" si="261"/>
        <v>103773.9130434782</v>
      </c>
      <c r="R1301" s="52">
        <f t="shared" si="262"/>
        <v>372773.91304347821</v>
      </c>
      <c r="S1301" s="53">
        <v>372700</v>
      </c>
      <c r="T1301" s="54">
        <v>0</v>
      </c>
      <c r="U1301" s="55" t="s">
        <v>260</v>
      </c>
      <c r="V1301" s="55" t="s">
        <v>23</v>
      </c>
      <c r="W1301" s="55" t="s">
        <v>195</v>
      </c>
      <c r="X1301" s="56">
        <v>43294</v>
      </c>
      <c r="Y1301" s="57" t="s">
        <v>7684</v>
      </c>
      <c r="Z1301" s="57"/>
      <c r="AA1301" s="58"/>
      <c r="AB1301" s="58"/>
      <c r="AC1301" s="58"/>
      <c r="AD1301" s="58"/>
      <c r="AE1301" s="58"/>
      <c r="AF1301" s="58"/>
      <c r="AG1301" s="58"/>
      <c r="AH1301" s="58"/>
      <c r="AI1301" s="58"/>
      <c r="AJ1301" s="58"/>
      <c r="AK1301" s="58"/>
      <c r="AL1301" s="58"/>
      <c r="AM1301" s="58"/>
      <c r="AN1301" s="58"/>
      <c r="AO1301" s="58"/>
      <c r="AP1301" s="58"/>
      <c r="AQ1301" s="58"/>
      <c r="AR1301" s="59">
        <f t="shared" si="265"/>
        <v>0</v>
      </c>
      <c r="AS1301" s="59">
        <f t="shared" si="266"/>
        <v>0</v>
      </c>
      <c r="AT1301" s="58"/>
      <c r="AU1301" s="58">
        <f t="shared" si="268"/>
        <v>0</v>
      </c>
      <c r="AV1301" s="59">
        <f t="shared" si="269"/>
        <v>-372700</v>
      </c>
      <c r="AW1301" s="59">
        <f t="shared" si="263"/>
        <v>-372700</v>
      </c>
      <c r="AX1301" s="60">
        <f t="shared" si="267"/>
        <v>-1</v>
      </c>
      <c r="AY1301" s="58"/>
    </row>
    <row r="1302" spans="1:51" ht="31.5" x14ac:dyDescent="0.25">
      <c r="A1302" s="45">
        <v>1136</v>
      </c>
      <c r="B1302" s="46" t="s">
        <v>3899</v>
      </c>
      <c r="C1302" s="47" t="s">
        <v>3876</v>
      </c>
      <c r="D1302" s="47" t="s">
        <v>2020</v>
      </c>
      <c r="E1302" s="48" t="s">
        <v>3900</v>
      </c>
      <c r="F1302" s="49" t="s">
        <v>3897</v>
      </c>
      <c r="G1302" s="49" t="s">
        <v>3898</v>
      </c>
      <c r="H1302" s="50" t="s">
        <v>3897</v>
      </c>
      <c r="I1302" s="46" t="s">
        <v>499</v>
      </c>
      <c r="J1302" s="46">
        <v>531</v>
      </c>
      <c r="K1302" s="49">
        <v>531</v>
      </c>
      <c r="L1302" s="49" t="s">
        <v>3880</v>
      </c>
      <c r="M1302" s="51">
        <v>269000</v>
      </c>
      <c r="N1302" s="51">
        <f t="shared" si="260"/>
        <v>79000</v>
      </c>
      <c r="O1302" s="51">
        <v>79826.0869565217</v>
      </c>
      <c r="P1302" s="51">
        <v>348000</v>
      </c>
      <c r="Q1302" s="51">
        <f t="shared" si="261"/>
        <v>103773.9130434782</v>
      </c>
      <c r="R1302" s="52">
        <f t="shared" si="262"/>
        <v>372773.91304347821</v>
      </c>
      <c r="S1302" s="53">
        <v>372700</v>
      </c>
      <c r="T1302" s="54">
        <v>0</v>
      </c>
      <c r="U1302" s="55" t="s">
        <v>26</v>
      </c>
      <c r="V1302" s="55" t="s">
        <v>23</v>
      </c>
      <c r="W1302" s="55" t="s">
        <v>27</v>
      </c>
      <c r="X1302" s="56">
        <v>43294</v>
      </c>
      <c r="Y1302" s="57" t="s">
        <v>7684</v>
      </c>
      <c r="Z1302" s="57"/>
      <c r="AA1302" s="58"/>
      <c r="AB1302" s="58"/>
      <c r="AC1302" s="58"/>
      <c r="AD1302" s="58"/>
      <c r="AE1302" s="58"/>
      <c r="AF1302" s="58"/>
      <c r="AG1302" s="58">
        <v>670000</v>
      </c>
      <c r="AH1302" s="58"/>
      <c r="AI1302" s="58"/>
      <c r="AJ1302" s="58"/>
      <c r="AK1302" s="58"/>
      <c r="AL1302" s="58"/>
      <c r="AM1302" s="58"/>
      <c r="AN1302" s="58"/>
      <c r="AO1302" s="58"/>
      <c r="AP1302" s="58"/>
      <c r="AQ1302" s="58">
        <v>480000</v>
      </c>
      <c r="AR1302" s="59">
        <f t="shared" si="265"/>
        <v>2</v>
      </c>
      <c r="AS1302" s="59">
        <f t="shared" si="266"/>
        <v>1150000</v>
      </c>
      <c r="AT1302" s="58">
        <f>ROUND(AS1302/AR1302,-2)</f>
        <v>575000</v>
      </c>
      <c r="AU1302" s="58">
        <f t="shared" si="268"/>
        <v>480000</v>
      </c>
      <c r="AV1302" s="59">
        <f t="shared" si="269"/>
        <v>202300</v>
      </c>
      <c r="AW1302" s="59">
        <f t="shared" si="263"/>
        <v>107300</v>
      </c>
      <c r="AX1302" s="60">
        <f t="shared" si="267"/>
        <v>0.54279581432787771</v>
      </c>
      <c r="AY1302" s="58"/>
    </row>
    <row r="1303" spans="1:51" ht="31.5" x14ac:dyDescent="0.25">
      <c r="A1303" s="45">
        <v>1137</v>
      </c>
      <c r="B1303" s="46" t="s">
        <v>3901</v>
      </c>
      <c r="C1303" s="47" t="s">
        <v>3876</v>
      </c>
      <c r="D1303" s="47" t="s">
        <v>2020</v>
      </c>
      <c r="E1303" s="48" t="s">
        <v>3902</v>
      </c>
      <c r="F1303" s="49" t="s">
        <v>3903</v>
      </c>
      <c r="G1303" s="49" t="s">
        <v>3904</v>
      </c>
      <c r="H1303" s="50" t="s">
        <v>3903</v>
      </c>
      <c r="I1303" s="46" t="s">
        <v>439</v>
      </c>
      <c r="J1303" s="46">
        <v>531</v>
      </c>
      <c r="K1303" s="49">
        <v>531</v>
      </c>
      <c r="L1303" s="49" t="s">
        <v>3880</v>
      </c>
      <c r="M1303" s="51">
        <v>269000</v>
      </c>
      <c r="N1303" s="51">
        <f t="shared" si="260"/>
        <v>79000</v>
      </c>
      <c r="O1303" s="51">
        <v>79826.0869565217</v>
      </c>
      <c r="P1303" s="51">
        <v>348000</v>
      </c>
      <c r="Q1303" s="51">
        <f t="shared" si="261"/>
        <v>103773.9130434782</v>
      </c>
      <c r="R1303" s="52">
        <f t="shared" si="262"/>
        <v>372773.91304347821</v>
      </c>
      <c r="S1303" s="53">
        <v>372700</v>
      </c>
      <c r="T1303" s="54">
        <v>0</v>
      </c>
      <c r="U1303" s="55" t="s">
        <v>22</v>
      </c>
      <c r="V1303" s="55" t="s">
        <v>23</v>
      </c>
      <c r="W1303" s="55"/>
      <c r="X1303" s="56"/>
      <c r="Y1303" s="57" t="s">
        <v>7684</v>
      </c>
      <c r="Z1303" s="57"/>
      <c r="AA1303" s="58"/>
      <c r="AB1303" s="58"/>
      <c r="AC1303" s="58"/>
      <c r="AD1303" s="58"/>
      <c r="AE1303" s="58"/>
      <c r="AF1303" s="58"/>
      <c r="AG1303" s="58"/>
      <c r="AH1303" s="58"/>
      <c r="AI1303" s="58"/>
      <c r="AJ1303" s="58">
        <v>380000</v>
      </c>
      <c r="AK1303" s="58"/>
      <c r="AL1303" s="58"/>
      <c r="AM1303" s="58"/>
      <c r="AN1303" s="58"/>
      <c r="AO1303" s="58"/>
      <c r="AP1303" s="58"/>
      <c r="AQ1303" s="58">
        <v>480000</v>
      </c>
      <c r="AR1303" s="59">
        <f t="shared" si="265"/>
        <v>2</v>
      </c>
      <c r="AS1303" s="59">
        <f t="shared" si="266"/>
        <v>860000</v>
      </c>
      <c r="AT1303" s="58">
        <f>ROUND(AS1303/AR1303,-2)</f>
        <v>430000</v>
      </c>
      <c r="AU1303" s="58">
        <f t="shared" si="268"/>
        <v>380000</v>
      </c>
      <c r="AV1303" s="59">
        <f t="shared" si="269"/>
        <v>57300</v>
      </c>
      <c r="AW1303" s="59">
        <f t="shared" si="263"/>
        <v>7300</v>
      </c>
      <c r="AX1303" s="60">
        <f t="shared" si="267"/>
        <v>0.15374295680171723</v>
      </c>
      <c r="AY1303" s="58"/>
    </row>
    <row r="1304" spans="1:51" ht="31.5" x14ac:dyDescent="0.25">
      <c r="A1304" s="45">
        <v>1138</v>
      </c>
      <c r="B1304" s="46" t="s">
        <v>3905</v>
      </c>
      <c r="C1304" s="47" t="s">
        <v>3876</v>
      </c>
      <c r="D1304" s="47" t="s">
        <v>496</v>
      </c>
      <c r="E1304" s="48" t="s">
        <v>3906</v>
      </c>
      <c r="F1304" s="49" t="s">
        <v>3907</v>
      </c>
      <c r="G1304" s="49" t="s">
        <v>3908</v>
      </c>
      <c r="H1304" s="50" t="s">
        <v>3907</v>
      </c>
      <c r="I1304" s="46" t="s">
        <v>499</v>
      </c>
      <c r="J1304" s="46">
        <v>531</v>
      </c>
      <c r="K1304" s="49">
        <v>531</v>
      </c>
      <c r="L1304" s="49" t="s">
        <v>3880</v>
      </c>
      <c r="M1304" s="51">
        <v>269000</v>
      </c>
      <c r="N1304" s="51">
        <f t="shared" si="260"/>
        <v>79000</v>
      </c>
      <c r="O1304" s="51">
        <v>79826.0869565217</v>
      </c>
      <c r="P1304" s="51">
        <v>348000</v>
      </c>
      <c r="Q1304" s="51">
        <f t="shared" si="261"/>
        <v>103773.9130434782</v>
      </c>
      <c r="R1304" s="52">
        <f t="shared" si="262"/>
        <v>372773.91304347821</v>
      </c>
      <c r="S1304" s="53">
        <v>372700</v>
      </c>
      <c r="T1304" s="54">
        <v>0</v>
      </c>
      <c r="U1304" s="55" t="s">
        <v>199</v>
      </c>
      <c r="V1304" s="55" t="s">
        <v>23</v>
      </c>
      <c r="W1304" s="55" t="s">
        <v>173</v>
      </c>
      <c r="X1304" s="56">
        <v>43294</v>
      </c>
      <c r="Y1304" s="57" t="s">
        <v>7684</v>
      </c>
      <c r="Z1304" s="57"/>
      <c r="AA1304" s="58"/>
      <c r="AB1304" s="58"/>
      <c r="AC1304" s="58"/>
      <c r="AD1304" s="58"/>
      <c r="AE1304" s="58"/>
      <c r="AF1304" s="58"/>
      <c r="AG1304" s="58"/>
      <c r="AH1304" s="58"/>
      <c r="AI1304" s="58"/>
      <c r="AJ1304" s="58"/>
      <c r="AK1304" s="58"/>
      <c r="AL1304" s="58"/>
      <c r="AM1304" s="58"/>
      <c r="AN1304" s="58"/>
      <c r="AO1304" s="58"/>
      <c r="AP1304" s="58"/>
      <c r="AQ1304" s="58">
        <v>480000</v>
      </c>
      <c r="AR1304" s="59">
        <f t="shared" si="265"/>
        <v>1</v>
      </c>
      <c r="AS1304" s="59">
        <f t="shared" si="266"/>
        <v>480000</v>
      </c>
      <c r="AT1304" s="58">
        <f>ROUND(AS1304/AR1304,-2)</f>
        <v>480000</v>
      </c>
      <c r="AU1304" s="58">
        <f t="shared" si="268"/>
        <v>480000</v>
      </c>
      <c r="AV1304" s="59">
        <f t="shared" si="269"/>
        <v>107300</v>
      </c>
      <c r="AW1304" s="59">
        <f t="shared" si="263"/>
        <v>107300</v>
      </c>
      <c r="AX1304" s="60">
        <f t="shared" si="267"/>
        <v>0.28789911456935879</v>
      </c>
      <c r="AY1304" s="58"/>
    </row>
    <row r="1305" spans="1:51" ht="31.5" x14ac:dyDescent="0.25">
      <c r="A1305" s="45">
        <v>1139</v>
      </c>
      <c r="B1305" s="46" t="s">
        <v>3909</v>
      </c>
      <c r="C1305" s="47" t="s">
        <v>3910</v>
      </c>
      <c r="D1305" s="47" t="s">
        <v>496</v>
      </c>
      <c r="E1305" s="48" t="s">
        <v>3877</v>
      </c>
      <c r="F1305" s="49" t="s">
        <v>3878</v>
      </c>
      <c r="G1305" s="49" t="s">
        <v>3911</v>
      </c>
      <c r="H1305" s="50" t="s">
        <v>3878</v>
      </c>
      <c r="I1305" s="46" t="s">
        <v>499</v>
      </c>
      <c r="J1305" s="46">
        <v>532</v>
      </c>
      <c r="K1305" s="49">
        <v>532</v>
      </c>
      <c r="L1305" s="49" t="s">
        <v>3912</v>
      </c>
      <c r="M1305" s="51">
        <v>159000</v>
      </c>
      <c r="N1305" s="51">
        <f t="shared" si="260"/>
        <v>64000</v>
      </c>
      <c r="O1305" s="51">
        <v>64173.9130434783</v>
      </c>
      <c r="P1305" s="51">
        <v>223000</v>
      </c>
      <c r="Q1305" s="51">
        <f t="shared" si="261"/>
        <v>83426.086956521787</v>
      </c>
      <c r="R1305" s="52">
        <f t="shared" si="262"/>
        <v>242426.08695652179</v>
      </c>
      <c r="S1305" s="53">
        <v>242400</v>
      </c>
      <c r="T1305" s="54">
        <v>0</v>
      </c>
      <c r="U1305" s="55" t="s">
        <v>26</v>
      </c>
      <c r="V1305" s="55" t="s">
        <v>23</v>
      </c>
      <c r="W1305" s="55" t="s">
        <v>27</v>
      </c>
      <c r="X1305" s="56">
        <v>43294</v>
      </c>
      <c r="Y1305" s="57" t="s">
        <v>7684</v>
      </c>
      <c r="Z1305" s="57"/>
      <c r="AA1305" s="58"/>
      <c r="AB1305" s="58"/>
      <c r="AC1305" s="58"/>
      <c r="AD1305" s="58"/>
      <c r="AE1305" s="58"/>
      <c r="AF1305" s="58"/>
      <c r="AG1305" s="58"/>
      <c r="AH1305" s="58"/>
      <c r="AI1305" s="58"/>
      <c r="AJ1305" s="58"/>
      <c r="AK1305" s="58"/>
      <c r="AL1305" s="58"/>
      <c r="AM1305" s="58"/>
      <c r="AN1305" s="58"/>
      <c r="AO1305" s="58"/>
      <c r="AP1305" s="58"/>
      <c r="AQ1305" s="58"/>
      <c r="AR1305" s="59">
        <f t="shared" si="265"/>
        <v>0</v>
      </c>
      <c r="AS1305" s="59">
        <f t="shared" si="266"/>
        <v>0</v>
      </c>
      <c r="AT1305" s="58"/>
      <c r="AU1305" s="58">
        <f t="shared" si="268"/>
        <v>0</v>
      </c>
      <c r="AV1305" s="59">
        <f t="shared" si="269"/>
        <v>-242400</v>
      </c>
      <c r="AW1305" s="59">
        <f t="shared" si="263"/>
        <v>-242400</v>
      </c>
      <c r="AX1305" s="60">
        <f t="shared" si="267"/>
        <v>-1</v>
      </c>
      <c r="AY1305" s="58"/>
    </row>
    <row r="1306" spans="1:51" ht="31.5" x14ac:dyDescent="0.25">
      <c r="A1306" s="45">
        <v>1140</v>
      </c>
      <c r="B1306" s="46" t="s">
        <v>3913</v>
      </c>
      <c r="C1306" s="47" t="s">
        <v>3910</v>
      </c>
      <c r="D1306" s="47" t="s">
        <v>496</v>
      </c>
      <c r="E1306" s="48" t="s">
        <v>3882</v>
      </c>
      <c r="F1306" s="49" t="s">
        <v>3883</v>
      </c>
      <c r="G1306" s="49" t="s">
        <v>3914</v>
      </c>
      <c r="H1306" s="50" t="s">
        <v>3883</v>
      </c>
      <c r="I1306" s="46" t="s">
        <v>499</v>
      </c>
      <c r="J1306" s="46">
        <v>532</v>
      </c>
      <c r="K1306" s="49">
        <v>532</v>
      </c>
      <c r="L1306" s="49" t="s">
        <v>3912</v>
      </c>
      <c r="M1306" s="51">
        <v>159000</v>
      </c>
      <c r="N1306" s="51">
        <f t="shared" si="260"/>
        <v>64000</v>
      </c>
      <c r="O1306" s="51">
        <v>64173.9130434783</v>
      </c>
      <c r="P1306" s="51">
        <v>223000</v>
      </c>
      <c r="Q1306" s="51">
        <f t="shared" si="261"/>
        <v>83426.086956521787</v>
      </c>
      <c r="R1306" s="52">
        <f t="shared" si="262"/>
        <v>242426.08695652179</v>
      </c>
      <c r="S1306" s="53">
        <v>242400</v>
      </c>
      <c r="T1306" s="54">
        <v>0</v>
      </c>
      <c r="U1306" s="55" t="s">
        <v>199</v>
      </c>
      <c r="V1306" s="55" t="s">
        <v>23</v>
      </c>
      <c r="W1306" s="55" t="s">
        <v>173</v>
      </c>
      <c r="X1306" s="56">
        <v>43294</v>
      </c>
      <c r="Y1306" s="57" t="s">
        <v>7684</v>
      </c>
      <c r="Z1306" s="57"/>
      <c r="AA1306" s="58"/>
      <c r="AB1306" s="58"/>
      <c r="AC1306" s="58"/>
      <c r="AD1306" s="58"/>
      <c r="AE1306" s="58"/>
      <c r="AF1306" s="58"/>
      <c r="AG1306" s="58"/>
      <c r="AH1306" s="58"/>
      <c r="AI1306" s="58"/>
      <c r="AJ1306" s="58"/>
      <c r="AK1306" s="58"/>
      <c r="AL1306" s="58"/>
      <c r="AM1306" s="58"/>
      <c r="AN1306" s="58"/>
      <c r="AO1306" s="58"/>
      <c r="AP1306" s="58"/>
      <c r="AQ1306" s="58"/>
      <c r="AR1306" s="59">
        <f t="shared" si="265"/>
        <v>0</v>
      </c>
      <c r="AS1306" s="59">
        <f t="shared" si="266"/>
        <v>0</v>
      </c>
      <c r="AT1306" s="58"/>
      <c r="AU1306" s="58">
        <f t="shared" si="268"/>
        <v>0</v>
      </c>
      <c r="AV1306" s="59">
        <f t="shared" si="269"/>
        <v>-242400</v>
      </c>
      <c r="AW1306" s="59">
        <f t="shared" si="263"/>
        <v>-242400</v>
      </c>
      <c r="AX1306" s="60">
        <f t="shared" si="267"/>
        <v>-1</v>
      </c>
      <c r="AY1306" s="58"/>
    </row>
    <row r="1307" spans="1:51" ht="31.5" x14ac:dyDescent="0.25">
      <c r="A1307" s="45">
        <v>1141</v>
      </c>
      <c r="B1307" s="46" t="s">
        <v>3915</v>
      </c>
      <c r="C1307" s="47" t="s">
        <v>3910</v>
      </c>
      <c r="D1307" s="47" t="s">
        <v>496</v>
      </c>
      <c r="E1307" s="48" t="s">
        <v>3886</v>
      </c>
      <c r="F1307" s="49" t="s">
        <v>3887</v>
      </c>
      <c r="G1307" s="49" t="s">
        <v>3916</v>
      </c>
      <c r="H1307" s="50" t="s">
        <v>3887</v>
      </c>
      <c r="I1307" s="46" t="s">
        <v>499</v>
      </c>
      <c r="J1307" s="46">
        <v>532</v>
      </c>
      <c r="K1307" s="49">
        <v>532</v>
      </c>
      <c r="L1307" s="49" t="s">
        <v>3912</v>
      </c>
      <c r="M1307" s="51">
        <v>159000</v>
      </c>
      <c r="N1307" s="51">
        <f t="shared" si="260"/>
        <v>64000</v>
      </c>
      <c r="O1307" s="51">
        <v>64173.9130434783</v>
      </c>
      <c r="P1307" s="51">
        <v>223000</v>
      </c>
      <c r="Q1307" s="51">
        <f t="shared" si="261"/>
        <v>83426.086956521787</v>
      </c>
      <c r="R1307" s="52">
        <f t="shared" si="262"/>
        <v>242426.08695652179</v>
      </c>
      <c r="S1307" s="53">
        <v>242400</v>
      </c>
      <c r="T1307" s="54">
        <v>0</v>
      </c>
      <c r="U1307" s="55" t="s">
        <v>198</v>
      </c>
      <c r="V1307" s="55" t="s">
        <v>23</v>
      </c>
      <c r="W1307" s="55" t="s">
        <v>196</v>
      </c>
      <c r="X1307" s="56">
        <v>43294</v>
      </c>
      <c r="Y1307" s="57" t="s">
        <v>7684</v>
      </c>
      <c r="Z1307" s="57"/>
      <c r="AA1307" s="58"/>
      <c r="AB1307" s="58"/>
      <c r="AC1307" s="58"/>
      <c r="AD1307" s="58"/>
      <c r="AE1307" s="58"/>
      <c r="AF1307" s="58"/>
      <c r="AG1307" s="58"/>
      <c r="AH1307" s="58"/>
      <c r="AI1307" s="58"/>
      <c r="AJ1307" s="58"/>
      <c r="AK1307" s="58"/>
      <c r="AL1307" s="58"/>
      <c r="AM1307" s="58"/>
      <c r="AN1307" s="58"/>
      <c r="AO1307" s="58"/>
      <c r="AP1307" s="58"/>
      <c r="AQ1307" s="58"/>
      <c r="AR1307" s="59">
        <f t="shared" si="265"/>
        <v>0</v>
      </c>
      <c r="AS1307" s="59">
        <f t="shared" si="266"/>
        <v>0</v>
      </c>
      <c r="AT1307" s="58"/>
      <c r="AU1307" s="58">
        <f t="shared" si="268"/>
        <v>0</v>
      </c>
      <c r="AV1307" s="59">
        <f t="shared" si="269"/>
        <v>-242400</v>
      </c>
      <c r="AW1307" s="59">
        <f t="shared" si="263"/>
        <v>-242400</v>
      </c>
      <c r="AX1307" s="60">
        <f t="shared" si="267"/>
        <v>-1</v>
      </c>
      <c r="AY1307" s="58"/>
    </row>
    <row r="1308" spans="1:51" ht="31.5" x14ac:dyDescent="0.25">
      <c r="A1308" s="45">
        <v>1142</v>
      </c>
      <c r="B1308" s="46" t="s">
        <v>3917</v>
      </c>
      <c r="C1308" s="47" t="s">
        <v>3910</v>
      </c>
      <c r="D1308" s="47" t="s">
        <v>496</v>
      </c>
      <c r="E1308" s="48" t="s">
        <v>3890</v>
      </c>
      <c r="F1308" s="49" t="s">
        <v>3891</v>
      </c>
      <c r="G1308" s="49" t="s">
        <v>3918</v>
      </c>
      <c r="H1308" s="50" t="s">
        <v>3891</v>
      </c>
      <c r="I1308" s="46" t="s">
        <v>499</v>
      </c>
      <c r="J1308" s="46">
        <v>532</v>
      </c>
      <c r="K1308" s="49">
        <v>532</v>
      </c>
      <c r="L1308" s="49" t="s">
        <v>3912</v>
      </c>
      <c r="M1308" s="51">
        <v>159000</v>
      </c>
      <c r="N1308" s="51">
        <f t="shared" si="260"/>
        <v>64000</v>
      </c>
      <c r="O1308" s="51">
        <v>64173.9130434783</v>
      </c>
      <c r="P1308" s="51">
        <v>223000</v>
      </c>
      <c r="Q1308" s="51">
        <f t="shared" si="261"/>
        <v>83426.086956521787</v>
      </c>
      <c r="R1308" s="52">
        <f t="shared" si="262"/>
        <v>242426.08695652179</v>
      </c>
      <c r="S1308" s="53">
        <v>242400</v>
      </c>
      <c r="T1308" s="54">
        <v>0</v>
      </c>
      <c r="U1308" s="55" t="s">
        <v>26</v>
      </c>
      <c r="V1308" s="55" t="s">
        <v>23</v>
      </c>
      <c r="W1308" s="55" t="s">
        <v>27</v>
      </c>
      <c r="X1308" s="56">
        <v>43294</v>
      </c>
      <c r="Y1308" s="57" t="s">
        <v>7684</v>
      </c>
      <c r="Z1308" s="57"/>
      <c r="AA1308" s="58"/>
      <c r="AB1308" s="58"/>
      <c r="AC1308" s="58"/>
      <c r="AD1308" s="58"/>
      <c r="AE1308" s="58"/>
      <c r="AF1308" s="58"/>
      <c r="AG1308" s="58"/>
      <c r="AH1308" s="58"/>
      <c r="AI1308" s="58"/>
      <c r="AJ1308" s="58"/>
      <c r="AK1308" s="58"/>
      <c r="AL1308" s="58"/>
      <c r="AM1308" s="58"/>
      <c r="AN1308" s="58"/>
      <c r="AO1308" s="58"/>
      <c r="AP1308" s="58"/>
      <c r="AQ1308" s="58"/>
      <c r="AR1308" s="59">
        <f t="shared" si="265"/>
        <v>0</v>
      </c>
      <c r="AS1308" s="59">
        <f t="shared" si="266"/>
        <v>0</v>
      </c>
      <c r="AT1308" s="58"/>
      <c r="AU1308" s="58">
        <f t="shared" si="268"/>
        <v>0</v>
      </c>
      <c r="AV1308" s="59">
        <f t="shared" si="269"/>
        <v>-242400</v>
      </c>
      <c r="AW1308" s="59">
        <f t="shared" si="263"/>
        <v>-242400</v>
      </c>
      <c r="AX1308" s="60">
        <f t="shared" si="267"/>
        <v>-1</v>
      </c>
      <c r="AY1308" s="58"/>
    </row>
    <row r="1309" spans="1:51" ht="31.5" x14ac:dyDescent="0.25">
      <c r="A1309" s="45">
        <v>1143</v>
      </c>
      <c r="B1309" s="46" t="s">
        <v>3919</v>
      </c>
      <c r="C1309" s="47" t="s">
        <v>3910</v>
      </c>
      <c r="D1309" s="47" t="s">
        <v>2020</v>
      </c>
      <c r="E1309" s="48" t="s">
        <v>3894</v>
      </c>
      <c r="F1309" s="49" t="s">
        <v>3891</v>
      </c>
      <c r="G1309" s="49" t="s">
        <v>3918</v>
      </c>
      <c r="H1309" s="50" t="s">
        <v>3891</v>
      </c>
      <c r="I1309" s="46" t="s">
        <v>499</v>
      </c>
      <c r="J1309" s="46">
        <v>532</v>
      </c>
      <c r="K1309" s="49">
        <v>532</v>
      </c>
      <c r="L1309" s="49" t="s">
        <v>3912</v>
      </c>
      <c r="M1309" s="51">
        <v>159000</v>
      </c>
      <c r="N1309" s="51">
        <f t="shared" si="260"/>
        <v>64000</v>
      </c>
      <c r="O1309" s="51">
        <v>64173.9130434783</v>
      </c>
      <c r="P1309" s="51">
        <v>223000</v>
      </c>
      <c r="Q1309" s="51">
        <f t="shared" si="261"/>
        <v>83426.086956521787</v>
      </c>
      <c r="R1309" s="52">
        <f t="shared" si="262"/>
        <v>242426.08695652179</v>
      </c>
      <c r="S1309" s="53">
        <v>242400</v>
      </c>
      <c r="T1309" s="54">
        <v>0</v>
      </c>
      <c r="U1309" s="55" t="s">
        <v>26</v>
      </c>
      <c r="V1309" s="55" t="s">
        <v>23</v>
      </c>
      <c r="W1309" s="55" t="s">
        <v>27</v>
      </c>
      <c r="X1309" s="56">
        <v>43294</v>
      </c>
      <c r="Y1309" s="57" t="s">
        <v>7684</v>
      </c>
      <c r="Z1309" s="57"/>
      <c r="AA1309" s="58"/>
      <c r="AB1309" s="58"/>
      <c r="AC1309" s="58"/>
      <c r="AD1309" s="58"/>
      <c r="AE1309" s="58"/>
      <c r="AF1309" s="58"/>
      <c r="AG1309" s="58"/>
      <c r="AH1309" s="58"/>
      <c r="AI1309" s="58"/>
      <c r="AJ1309" s="58">
        <v>380000</v>
      </c>
      <c r="AK1309" s="58"/>
      <c r="AL1309" s="58"/>
      <c r="AM1309" s="58"/>
      <c r="AN1309" s="58"/>
      <c r="AO1309" s="58"/>
      <c r="AP1309" s="58"/>
      <c r="AQ1309" s="58"/>
      <c r="AR1309" s="59">
        <f t="shared" si="265"/>
        <v>1</v>
      </c>
      <c r="AS1309" s="59">
        <f t="shared" si="266"/>
        <v>380000</v>
      </c>
      <c r="AT1309" s="58">
        <f>ROUND(AS1309/AR1309,-2)</f>
        <v>380000</v>
      </c>
      <c r="AU1309" s="58">
        <f t="shared" si="268"/>
        <v>380000</v>
      </c>
      <c r="AV1309" s="59">
        <f t="shared" si="269"/>
        <v>137600</v>
      </c>
      <c r="AW1309" s="59">
        <f t="shared" si="263"/>
        <v>137600</v>
      </c>
      <c r="AX1309" s="60">
        <f t="shared" si="267"/>
        <v>0.56765676567656764</v>
      </c>
      <c r="AY1309" s="58"/>
    </row>
    <row r="1310" spans="1:51" ht="31.5" x14ac:dyDescent="0.25">
      <c r="A1310" s="45">
        <v>1144</v>
      </c>
      <c r="B1310" s="46" t="s">
        <v>3920</v>
      </c>
      <c r="C1310" s="47" t="s">
        <v>3910</v>
      </c>
      <c r="D1310" s="47" t="s">
        <v>496</v>
      </c>
      <c r="E1310" s="48" t="s">
        <v>3896</v>
      </c>
      <c r="F1310" s="49" t="s">
        <v>3897</v>
      </c>
      <c r="G1310" s="49" t="s">
        <v>3921</v>
      </c>
      <c r="H1310" s="50" t="s">
        <v>3897</v>
      </c>
      <c r="I1310" s="46" t="s">
        <v>499</v>
      </c>
      <c r="J1310" s="46">
        <v>532</v>
      </c>
      <c r="K1310" s="49">
        <v>532</v>
      </c>
      <c r="L1310" s="49" t="s">
        <v>3912</v>
      </c>
      <c r="M1310" s="51">
        <v>159000</v>
      </c>
      <c r="N1310" s="51">
        <f t="shared" si="260"/>
        <v>64000</v>
      </c>
      <c r="O1310" s="51">
        <v>64173.9130434783</v>
      </c>
      <c r="P1310" s="51">
        <v>223000</v>
      </c>
      <c r="Q1310" s="51">
        <f t="shared" si="261"/>
        <v>83426.086956521787</v>
      </c>
      <c r="R1310" s="52">
        <f t="shared" si="262"/>
        <v>242426.08695652179</v>
      </c>
      <c r="S1310" s="53">
        <v>242400</v>
      </c>
      <c r="T1310" s="54">
        <v>0</v>
      </c>
      <c r="U1310" s="55" t="s">
        <v>26</v>
      </c>
      <c r="V1310" s="55" t="s">
        <v>23</v>
      </c>
      <c r="W1310" s="55" t="s">
        <v>27</v>
      </c>
      <c r="X1310" s="56">
        <v>43294</v>
      </c>
      <c r="Y1310" s="57" t="s">
        <v>7684</v>
      </c>
      <c r="Z1310" s="57"/>
      <c r="AA1310" s="58"/>
      <c r="AB1310" s="58"/>
      <c r="AC1310" s="58"/>
      <c r="AD1310" s="58"/>
      <c r="AE1310" s="58"/>
      <c r="AF1310" s="58"/>
      <c r="AG1310" s="58"/>
      <c r="AH1310" s="58"/>
      <c r="AI1310" s="58"/>
      <c r="AJ1310" s="58"/>
      <c r="AK1310" s="58"/>
      <c r="AL1310" s="58"/>
      <c r="AM1310" s="58"/>
      <c r="AN1310" s="58"/>
      <c r="AO1310" s="58"/>
      <c r="AP1310" s="58"/>
      <c r="AQ1310" s="58"/>
      <c r="AR1310" s="59">
        <f t="shared" si="265"/>
        <v>0</v>
      </c>
      <c r="AS1310" s="59">
        <f t="shared" si="266"/>
        <v>0</v>
      </c>
      <c r="AT1310" s="58"/>
      <c r="AU1310" s="58">
        <f t="shared" si="268"/>
        <v>0</v>
      </c>
      <c r="AV1310" s="59">
        <f t="shared" si="269"/>
        <v>-242400</v>
      </c>
      <c r="AW1310" s="59">
        <f t="shared" si="263"/>
        <v>-242400</v>
      </c>
      <c r="AX1310" s="60">
        <f t="shared" si="267"/>
        <v>-1</v>
      </c>
      <c r="AY1310" s="58"/>
    </row>
    <row r="1311" spans="1:51" ht="31.5" x14ac:dyDescent="0.25">
      <c r="A1311" s="45">
        <v>1145</v>
      </c>
      <c r="B1311" s="46" t="s">
        <v>3922</v>
      </c>
      <c r="C1311" s="47" t="s">
        <v>3910</v>
      </c>
      <c r="D1311" s="47" t="s">
        <v>2020</v>
      </c>
      <c r="E1311" s="48" t="s">
        <v>3900</v>
      </c>
      <c r="F1311" s="49" t="s">
        <v>3897</v>
      </c>
      <c r="G1311" s="49" t="s">
        <v>3921</v>
      </c>
      <c r="H1311" s="50" t="s">
        <v>3897</v>
      </c>
      <c r="I1311" s="46" t="s">
        <v>499</v>
      </c>
      <c r="J1311" s="46">
        <v>532</v>
      </c>
      <c r="K1311" s="49">
        <v>532</v>
      </c>
      <c r="L1311" s="49" t="s">
        <v>3912</v>
      </c>
      <c r="M1311" s="51">
        <v>159000</v>
      </c>
      <c r="N1311" s="51">
        <f t="shared" si="260"/>
        <v>64000</v>
      </c>
      <c r="O1311" s="51">
        <v>64173.9130434783</v>
      </c>
      <c r="P1311" s="51">
        <v>223000</v>
      </c>
      <c r="Q1311" s="51">
        <f t="shared" si="261"/>
        <v>83426.086956521787</v>
      </c>
      <c r="R1311" s="52">
        <f t="shared" si="262"/>
        <v>242426.08695652179</v>
      </c>
      <c r="S1311" s="53">
        <v>242400</v>
      </c>
      <c r="T1311" s="54">
        <v>0</v>
      </c>
      <c r="U1311" s="55" t="s">
        <v>26</v>
      </c>
      <c r="V1311" s="55" t="s">
        <v>23</v>
      </c>
      <c r="W1311" s="55" t="s">
        <v>27</v>
      </c>
      <c r="X1311" s="56">
        <v>43294</v>
      </c>
      <c r="Y1311" s="57" t="s">
        <v>7684</v>
      </c>
      <c r="Z1311" s="57"/>
      <c r="AA1311" s="58"/>
      <c r="AB1311" s="58"/>
      <c r="AC1311" s="58"/>
      <c r="AD1311" s="58"/>
      <c r="AE1311" s="58"/>
      <c r="AF1311" s="58"/>
      <c r="AG1311" s="58"/>
      <c r="AH1311" s="58"/>
      <c r="AI1311" s="58"/>
      <c r="AJ1311" s="58">
        <v>380000</v>
      </c>
      <c r="AK1311" s="58"/>
      <c r="AL1311" s="58"/>
      <c r="AM1311" s="58"/>
      <c r="AN1311" s="58"/>
      <c r="AO1311" s="58"/>
      <c r="AP1311" s="58"/>
      <c r="AQ1311" s="58"/>
      <c r="AR1311" s="59">
        <f t="shared" si="265"/>
        <v>1</v>
      </c>
      <c r="AS1311" s="59">
        <f t="shared" si="266"/>
        <v>380000</v>
      </c>
      <c r="AT1311" s="58">
        <f>ROUND(AS1311/AR1311,-2)</f>
        <v>380000</v>
      </c>
      <c r="AU1311" s="58">
        <f t="shared" si="268"/>
        <v>380000</v>
      </c>
      <c r="AV1311" s="59">
        <f t="shared" si="269"/>
        <v>137600</v>
      </c>
      <c r="AW1311" s="59">
        <f t="shared" si="263"/>
        <v>137600</v>
      </c>
      <c r="AX1311" s="60">
        <f t="shared" si="267"/>
        <v>0.56765676567656764</v>
      </c>
      <c r="AY1311" s="58"/>
    </row>
    <row r="1312" spans="1:51" ht="31.5" x14ac:dyDescent="0.25">
      <c r="A1312" s="45">
        <v>1146</v>
      </c>
      <c r="B1312" s="46" t="s">
        <v>3923</v>
      </c>
      <c r="C1312" s="47" t="s">
        <v>3910</v>
      </c>
      <c r="D1312" s="47" t="s">
        <v>2020</v>
      </c>
      <c r="E1312" s="48" t="s">
        <v>3902</v>
      </c>
      <c r="F1312" s="49" t="s">
        <v>3903</v>
      </c>
      <c r="G1312" s="49" t="s">
        <v>3924</v>
      </c>
      <c r="H1312" s="50" t="s">
        <v>3903</v>
      </c>
      <c r="I1312" s="46" t="s">
        <v>439</v>
      </c>
      <c r="J1312" s="46">
        <v>532</v>
      </c>
      <c r="K1312" s="49">
        <v>532</v>
      </c>
      <c r="L1312" s="49" t="s">
        <v>3912</v>
      </c>
      <c r="M1312" s="51">
        <v>159000</v>
      </c>
      <c r="N1312" s="51">
        <f t="shared" si="260"/>
        <v>64000</v>
      </c>
      <c r="O1312" s="51">
        <v>64173.9130434783</v>
      </c>
      <c r="P1312" s="51">
        <v>223000</v>
      </c>
      <c r="Q1312" s="51">
        <f t="shared" si="261"/>
        <v>83426.086956521787</v>
      </c>
      <c r="R1312" s="52">
        <f t="shared" si="262"/>
        <v>242426.08695652179</v>
      </c>
      <c r="S1312" s="53">
        <v>242400</v>
      </c>
      <c r="T1312" s="54">
        <v>0</v>
      </c>
      <c r="U1312" s="55" t="s">
        <v>197</v>
      </c>
      <c r="V1312" s="55" t="s">
        <v>23</v>
      </c>
      <c r="W1312" s="55" t="s">
        <v>196</v>
      </c>
      <c r="X1312" s="56">
        <v>43294</v>
      </c>
      <c r="Y1312" s="57" t="s">
        <v>7684</v>
      </c>
      <c r="Z1312" s="57"/>
      <c r="AA1312" s="58"/>
      <c r="AB1312" s="58"/>
      <c r="AC1312" s="58"/>
      <c r="AD1312" s="58"/>
      <c r="AE1312" s="58"/>
      <c r="AF1312" s="58"/>
      <c r="AG1312" s="58"/>
      <c r="AH1312" s="58"/>
      <c r="AI1312" s="58"/>
      <c r="AJ1312" s="58"/>
      <c r="AK1312" s="58"/>
      <c r="AL1312" s="58"/>
      <c r="AM1312" s="58"/>
      <c r="AN1312" s="58"/>
      <c r="AO1312" s="58"/>
      <c r="AP1312" s="58"/>
      <c r="AQ1312" s="58"/>
      <c r="AR1312" s="59">
        <f t="shared" si="265"/>
        <v>0</v>
      </c>
      <c r="AS1312" s="59">
        <f t="shared" si="266"/>
        <v>0</v>
      </c>
      <c r="AT1312" s="58"/>
      <c r="AU1312" s="58">
        <f t="shared" si="268"/>
        <v>0</v>
      </c>
      <c r="AV1312" s="59">
        <f t="shared" si="269"/>
        <v>-242400</v>
      </c>
      <c r="AW1312" s="59">
        <f t="shared" si="263"/>
        <v>-242400</v>
      </c>
      <c r="AX1312" s="60">
        <f t="shared" si="267"/>
        <v>-1</v>
      </c>
      <c r="AY1312" s="58"/>
    </row>
    <row r="1313" spans="1:51" ht="31.5" x14ac:dyDescent="0.25">
      <c r="A1313" s="45">
        <v>1147</v>
      </c>
      <c r="B1313" s="46" t="s">
        <v>3925</v>
      </c>
      <c r="C1313" s="47" t="s">
        <v>3910</v>
      </c>
      <c r="D1313" s="47" t="s">
        <v>496</v>
      </c>
      <c r="E1313" s="48" t="s">
        <v>3906</v>
      </c>
      <c r="F1313" s="49" t="s">
        <v>3907</v>
      </c>
      <c r="G1313" s="49" t="s">
        <v>3926</v>
      </c>
      <c r="H1313" s="50" t="s">
        <v>3907</v>
      </c>
      <c r="I1313" s="46" t="s">
        <v>499</v>
      </c>
      <c r="J1313" s="46">
        <v>532</v>
      </c>
      <c r="K1313" s="49">
        <v>532</v>
      </c>
      <c r="L1313" s="49" t="s">
        <v>3912</v>
      </c>
      <c r="M1313" s="51">
        <v>159000</v>
      </c>
      <c r="N1313" s="51">
        <f t="shared" si="260"/>
        <v>64000</v>
      </c>
      <c r="O1313" s="51">
        <v>64173.9130434783</v>
      </c>
      <c r="P1313" s="51">
        <v>223000</v>
      </c>
      <c r="Q1313" s="51">
        <f t="shared" si="261"/>
        <v>83426.086956521787</v>
      </c>
      <c r="R1313" s="52">
        <f t="shared" si="262"/>
        <v>242426.08695652179</v>
      </c>
      <c r="S1313" s="53">
        <v>242400</v>
      </c>
      <c r="T1313" s="54">
        <v>0</v>
      </c>
      <c r="U1313" s="55" t="s">
        <v>22</v>
      </c>
      <c r="V1313" s="55" t="s">
        <v>23</v>
      </c>
      <c r="W1313" s="55" t="s">
        <v>24</v>
      </c>
      <c r="X1313" s="56">
        <v>43294</v>
      </c>
      <c r="Y1313" s="57" t="s">
        <v>7684</v>
      </c>
      <c r="Z1313" s="57"/>
      <c r="AA1313" s="58"/>
      <c r="AB1313" s="58"/>
      <c r="AC1313" s="58"/>
      <c r="AD1313" s="58"/>
      <c r="AE1313" s="58"/>
      <c r="AF1313" s="58"/>
      <c r="AG1313" s="58"/>
      <c r="AH1313" s="58"/>
      <c r="AI1313" s="58"/>
      <c r="AJ1313" s="58">
        <v>380000</v>
      </c>
      <c r="AK1313" s="58"/>
      <c r="AL1313" s="58"/>
      <c r="AM1313" s="58"/>
      <c r="AN1313" s="58"/>
      <c r="AO1313" s="58"/>
      <c r="AP1313" s="58"/>
      <c r="AQ1313" s="58"/>
      <c r="AR1313" s="59">
        <f t="shared" si="265"/>
        <v>1</v>
      </c>
      <c r="AS1313" s="59">
        <f t="shared" si="266"/>
        <v>380000</v>
      </c>
      <c r="AT1313" s="58">
        <f>ROUND(AS1313/AR1313,-2)</f>
        <v>380000</v>
      </c>
      <c r="AU1313" s="58">
        <f t="shared" si="268"/>
        <v>380000</v>
      </c>
      <c r="AV1313" s="59">
        <f t="shared" si="269"/>
        <v>137600</v>
      </c>
      <c r="AW1313" s="59">
        <f t="shared" si="263"/>
        <v>137600</v>
      </c>
      <c r="AX1313" s="60">
        <f t="shared" si="267"/>
        <v>0.56765676567656764</v>
      </c>
      <c r="AY1313" s="58"/>
    </row>
    <row r="1314" spans="1:51" ht="31.5" x14ac:dyDescent="0.25">
      <c r="A1314" s="45">
        <v>1148</v>
      </c>
      <c r="B1314" s="46" t="s">
        <v>3929</v>
      </c>
      <c r="C1314" s="47" t="s">
        <v>3927</v>
      </c>
      <c r="D1314" s="47" t="s">
        <v>2020</v>
      </c>
      <c r="E1314" s="48" t="s">
        <v>3930</v>
      </c>
      <c r="F1314" s="49" t="s">
        <v>3710</v>
      </c>
      <c r="G1314" s="49" t="s">
        <v>3711</v>
      </c>
      <c r="H1314" s="50" t="s">
        <v>3710</v>
      </c>
      <c r="I1314" s="46" t="s">
        <v>439</v>
      </c>
      <c r="J1314" s="46">
        <v>533</v>
      </c>
      <c r="K1314" s="49">
        <v>533</v>
      </c>
      <c r="L1314" s="49" t="s">
        <v>3928</v>
      </c>
      <c r="M1314" s="51">
        <v>654000</v>
      </c>
      <c r="N1314" s="51">
        <f t="shared" si="260"/>
        <v>73000</v>
      </c>
      <c r="O1314" s="51">
        <v>73565.217391304395</v>
      </c>
      <c r="P1314" s="51">
        <v>727000</v>
      </c>
      <c r="Q1314" s="51">
        <f t="shared" si="261"/>
        <v>95634.782608695707</v>
      </c>
      <c r="R1314" s="52">
        <f t="shared" si="262"/>
        <v>749634.78260869568</v>
      </c>
      <c r="S1314" s="53">
        <v>749600</v>
      </c>
      <c r="T1314" s="54">
        <v>0</v>
      </c>
      <c r="U1314" s="55" t="s">
        <v>26</v>
      </c>
      <c r="V1314" s="55" t="s">
        <v>23</v>
      </c>
      <c r="W1314" s="55" t="s">
        <v>27</v>
      </c>
      <c r="X1314" s="56">
        <v>43294</v>
      </c>
      <c r="Y1314" s="57" t="s">
        <v>7684</v>
      </c>
      <c r="Z1314" s="57"/>
      <c r="AA1314" s="58"/>
      <c r="AB1314" s="58"/>
      <c r="AC1314" s="58"/>
      <c r="AD1314" s="58"/>
      <c r="AE1314" s="58"/>
      <c r="AF1314" s="58"/>
      <c r="AG1314" s="58"/>
      <c r="AH1314" s="58"/>
      <c r="AI1314" s="58"/>
      <c r="AJ1314" s="58">
        <v>1500000</v>
      </c>
      <c r="AK1314" s="58"/>
      <c r="AL1314" s="58"/>
      <c r="AM1314" s="58"/>
      <c r="AN1314" s="58"/>
      <c r="AO1314" s="58"/>
      <c r="AP1314" s="58"/>
      <c r="AQ1314" s="58">
        <v>1052000</v>
      </c>
      <c r="AR1314" s="59">
        <f t="shared" si="265"/>
        <v>2</v>
      </c>
      <c r="AS1314" s="59">
        <f t="shared" si="266"/>
        <v>2552000</v>
      </c>
      <c r="AT1314" s="58">
        <f>ROUND(AS1314/AR1314,-2)</f>
        <v>1276000</v>
      </c>
      <c r="AU1314" s="58">
        <f t="shared" si="268"/>
        <v>1052000</v>
      </c>
      <c r="AV1314" s="59">
        <f t="shared" si="269"/>
        <v>526400</v>
      </c>
      <c r="AW1314" s="59">
        <f t="shared" si="263"/>
        <v>302400</v>
      </c>
      <c r="AX1314" s="60">
        <f t="shared" si="267"/>
        <v>0.70224119530416229</v>
      </c>
      <c r="AY1314" s="58"/>
    </row>
    <row r="1315" spans="1:51" ht="31.5" x14ac:dyDescent="0.25">
      <c r="A1315" s="45">
        <v>1149</v>
      </c>
      <c r="B1315" s="46" t="s">
        <v>3931</v>
      </c>
      <c r="C1315" s="47" t="s">
        <v>3927</v>
      </c>
      <c r="D1315" s="47" t="s">
        <v>496</v>
      </c>
      <c r="E1315" s="48" t="s">
        <v>3932</v>
      </c>
      <c r="F1315" s="49" t="s">
        <v>3933</v>
      </c>
      <c r="G1315" s="49" t="s">
        <v>3934</v>
      </c>
      <c r="H1315" s="50" t="s">
        <v>3933</v>
      </c>
      <c r="I1315" s="46" t="s">
        <v>499</v>
      </c>
      <c r="J1315" s="46">
        <v>533</v>
      </c>
      <c r="K1315" s="49">
        <v>533</v>
      </c>
      <c r="L1315" s="49" t="s">
        <v>3928</v>
      </c>
      <c r="M1315" s="51">
        <v>654000</v>
      </c>
      <c r="N1315" s="51">
        <f t="shared" si="260"/>
        <v>73000</v>
      </c>
      <c r="O1315" s="51">
        <v>73565.217391304395</v>
      </c>
      <c r="P1315" s="51">
        <v>727000</v>
      </c>
      <c r="Q1315" s="51">
        <f t="shared" si="261"/>
        <v>95634.782608695707</v>
      </c>
      <c r="R1315" s="52">
        <f t="shared" si="262"/>
        <v>749634.78260869568</v>
      </c>
      <c r="S1315" s="53">
        <v>749600</v>
      </c>
      <c r="T1315" s="54">
        <v>0</v>
      </c>
      <c r="U1315" s="55" t="s">
        <v>26</v>
      </c>
      <c r="V1315" s="55" t="s">
        <v>23</v>
      </c>
      <c r="W1315" s="55" t="s">
        <v>27</v>
      </c>
      <c r="X1315" s="56">
        <v>43294</v>
      </c>
      <c r="Y1315" s="57" t="s">
        <v>7684</v>
      </c>
      <c r="Z1315" s="57"/>
      <c r="AA1315" s="58"/>
      <c r="AB1315" s="58"/>
      <c r="AC1315" s="58"/>
      <c r="AD1315" s="58"/>
      <c r="AE1315" s="58"/>
      <c r="AF1315" s="58"/>
      <c r="AG1315" s="58"/>
      <c r="AH1315" s="58"/>
      <c r="AI1315" s="58"/>
      <c r="AJ1315" s="58"/>
      <c r="AK1315" s="58"/>
      <c r="AL1315" s="58"/>
      <c r="AM1315" s="58"/>
      <c r="AN1315" s="58"/>
      <c r="AO1315" s="58"/>
      <c r="AP1315" s="58"/>
      <c r="AQ1315" s="58">
        <v>749600</v>
      </c>
      <c r="AR1315" s="59">
        <f t="shared" si="265"/>
        <v>1</v>
      </c>
      <c r="AS1315" s="59">
        <f t="shared" si="266"/>
        <v>749600</v>
      </c>
      <c r="AT1315" s="58">
        <f>ROUND(AS1315/AR1315,-2)</f>
        <v>749600</v>
      </c>
      <c r="AU1315" s="58">
        <f t="shared" si="268"/>
        <v>749600</v>
      </c>
      <c r="AV1315" s="59">
        <f t="shared" si="269"/>
        <v>0</v>
      </c>
      <c r="AW1315" s="59">
        <f t="shared" si="263"/>
        <v>0</v>
      </c>
      <c r="AX1315" s="60">
        <f t="shared" si="267"/>
        <v>0</v>
      </c>
      <c r="AY1315" s="58"/>
    </row>
    <row r="1316" spans="1:51" ht="31.5" x14ac:dyDescent="0.25">
      <c r="A1316" s="45">
        <v>1150</v>
      </c>
      <c r="B1316" s="46" t="s">
        <v>3935</v>
      </c>
      <c r="C1316" s="47" t="s">
        <v>3927</v>
      </c>
      <c r="D1316" s="47" t="s">
        <v>2020</v>
      </c>
      <c r="E1316" s="48" t="s">
        <v>3936</v>
      </c>
      <c r="F1316" s="49" t="s">
        <v>3933</v>
      </c>
      <c r="G1316" s="49" t="s">
        <v>3934</v>
      </c>
      <c r="H1316" s="50" t="s">
        <v>3933</v>
      </c>
      <c r="I1316" s="46" t="s">
        <v>439</v>
      </c>
      <c r="J1316" s="46">
        <v>533</v>
      </c>
      <c r="K1316" s="49">
        <v>533</v>
      </c>
      <c r="L1316" s="49" t="s">
        <v>3928</v>
      </c>
      <c r="M1316" s="51">
        <v>654000</v>
      </c>
      <c r="N1316" s="51">
        <f t="shared" si="260"/>
        <v>73000</v>
      </c>
      <c r="O1316" s="51">
        <v>73565.217391304395</v>
      </c>
      <c r="P1316" s="51">
        <v>727000</v>
      </c>
      <c r="Q1316" s="51">
        <f t="shared" si="261"/>
        <v>95634.782608695707</v>
      </c>
      <c r="R1316" s="52">
        <f t="shared" si="262"/>
        <v>749634.78260869568</v>
      </c>
      <c r="S1316" s="53">
        <v>749600</v>
      </c>
      <c r="T1316" s="54">
        <v>0</v>
      </c>
      <c r="U1316" s="55" t="s">
        <v>22</v>
      </c>
      <c r="V1316" s="55" t="s">
        <v>23</v>
      </c>
      <c r="W1316" s="55" t="s">
        <v>24</v>
      </c>
      <c r="X1316" s="56">
        <v>43294</v>
      </c>
      <c r="Y1316" s="57" t="s">
        <v>7684</v>
      </c>
      <c r="Z1316" s="57"/>
      <c r="AA1316" s="58"/>
      <c r="AB1316" s="58"/>
      <c r="AC1316" s="58"/>
      <c r="AD1316" s="58"/>
      <c r="AE1316" s="58"/>
      <c r="AF1316" s="58"/>
      <c r="AG1316" s="58"/>
      <c r="AH1316" s="58"/>
      <c r="AI1316" s="58"/>
      <c r="AJ1316" s="58">
        <v>1250000</v>
      </c>
      <c r="AK1316" s="58"/>
      <c r="AL1316" s="58"/>
      <c r="AM1316" s="58"/>
      <c r="AN1316" s="58"/>
      <c r="AO1316" s="58"/>
      <c r="AP1316" s="58"/>
      <c r="AQ1316" s="58">
        <v>1052000</v>
      </c>
      <c r="AR1316" s="59">
        <f t="shared" si="265"/>
        <v>2</v>
      </c>
      <c r="AS1316" s="59">
        <f t="shared" si="266"/>
        <v>2302000</v>
      </c>
      <c r="AT1316" s="58">
        <f>ROUND(AS1316/AR1316,-2)</f>
        <v>1151000</v>
      </c>
      <c r="AU1316" s="58">
        <f t="shared" si="268"/>
        <v>1052000</v>
      </c>
      <c r="AV1316" s="59">
        <f t="shared" si="269"/>
        <v>401400</v>
      </c>
      <c r="AW1316" s="59">
        <f t="shared" si="263"/>
        <v>302400</v>
      </c>
      <c r="AX1316" s="60">
        <f t="shared" si="267"/>
        <v>0.53548559231590187</v>
      </c>
      <c r="AY1316" s="58"/>
    </row>
    <row r="1317" spans="1:51" ht="31.5" x14ac:dyDescent="0.25">
      <c r="A1317" s="45">
        <v>1151</v>
      </c>
      <c r="B1317" s="46" t="s">
        <v>3939</v>
      </c>
      <c r="C1317" s="47" t="s">
        <v>3937</v>
      </c>
      <c r="D1317" s="47" t="s">
        <v>2020</v>
      </c>
      <c r="E1317" s="48" t="s">
        <v>3930</v>
      </c>
      <c r="F1317" s="49" t="s">
        <v>3710</v>
      </c>
      <c r="G1317" s="49" t="s">
        <v>3723</v>
      </c>
      <c r="H1317" s="50" t="s">
        <v>3710</v>
      </c>
      <c r="I1317" s="46" t="s">
        <v>439</v>
      </c>
      <c r="J1317" s="46">
        <v>534</v>
      </c>
      <c r="K1317" s="49">
        <v>534</v>
      </c>
      <c r="L1317" s="49" t="s">
        <v>3938</v>
      </c>
      <c r="M1317" s="51">
        <v>244000</v>
      </c>
      <c r="N1317" s="51">
        <f t="shared" si="260"/>
        <v>97000</v>
      </c>
      <c r="O1317" s="51">
        <v>97043.478260869597</v>
      </c>
      <c r="P1317" s="51">
        <v>341000</v>
      </c>
      <c r="Q1317" s="51">
        <f t="shared" si="261"/>
        <v>126156.52173913048</v>
      </c>
      <c r="R1317" s="52">
        <f t="shared" si="262"/>
        <v>370156.52173913049</v>
      </c>
      <c r="S1317" s="53">
        <v>370100</v>
      </c>
      <c r="T1317" s="54">
        <v>0</v>
      </c>
      <c r="U1317" s="55" t="s">
        <v>26</v>
      </c>
      <c r="V1317" s="55" t="s">
        <v>23</v>
      </c>
      <c r="W1317" s="55" t="s">
        <v>27</v>
      </c>
      <c r="X1317" s="56">
        <v>43294</v>
      </c>
      <c r="Y1317" s="57" t="s">
        <v>7684</v>
      </c>
      <c r="Z1317" s="57"/>
      <c r="AA1317" s="58"/>
      <c r="AB1317" s="58"/>
      <c r="AC1317" s="58"/>
      <c r="AD1317" s="58"/>
      <c r="AE1317" s="58"/>
      <c r="AF1317" s="58"/>
      <c r="AG1317" s="58"/>
      <c r="AH1317" s="58"/>
      <c r="AI1317" s="58"/>
      <c r="AJ1317" s="58"/>
      <c r="AK1317" s="58"/>
      <c r="AL1317" s="58"/>
      <c r="AM1317" s="58"/>
      <c r="AN1317" s="58"/>
      <c r="AO1317" s="58"/>
      <c r="AP1317" s="58"/>
      <c r="AQ1317" s="58"/>
      <c r="AR1317" s="59">
        <f t="shared" si="265"/>
        <v>0</v>
      </c>
      <c r="AS1317" s="59">
        <f t="shared" si="266"/>
        <v>0</v>
      </c>
      <c r="AT1317" s="58"/>
      <c r="AU1317" s="58">
        <f t="shared" si="268"/>
        <v>0</v>
      </c>
      <c r="AV1317" s="59">
        <f t="shared" si="269"/>
        <v>-370100</v>
      </c>
      <c r="AW1317" s="59">
        <f t="shared" si="263"/>
        <v>-370100</v>
      </c>
      <c r="AX1317" s="60">
        <f t="shared" si="267"/>
        <v>-1</v>
      </c>
      <c r="AY1317" s="58"/>
    </row>
    <row r="1318" spans="1:51" ht="31.5" x14ac:dyDescent="0.25">
      <c r="A1318" s="45">
        <v>1152</v>
      </c>
      <c r="B1318" s="46" t="s">
        <v>3940</v>
      </c>
      <c r="C1318" s="47" t="s">
        <v>3937</v>
      </c>
      <c r="D1318" s="47" t="s">
        <v>496</v>
      </c>
      <c r="E1318" s="48" t="s">
        <v>3932</v>
      </c>
      <c r="F1318" s="49" t="s">
        <v>3933</v>
      </c>
      <c r="G1318" s="49" t="s">
        <v>3941</v>
      </c>
      <c r="H1318" s="50" t="s">
        <v>3933</v>
      </c>
      <c r="I1318" s="46" t="s">
        <v>499</v>
      </c>
      <c r="J1318" s="46">
        <v>534</v>
      </c>
      <c r="K1318" s="49">
        <v>534</v>
      </c>
      <c r="L1318" s="49" t="s">
        <v>3938</v>
      </c>
      <c r="M1318" s="51">
        <v>244000</v>
      </c>
      <c r="N1318" s="51">
        <f t="shared" si="260"/>
        <v>97000</v>
      </c>
      <c r="O1318" s="51">
        <v>97043.478260869597</v>
      </c>
      <c r="P1318" s="51">
        <v>341000</v>
      </c>
      <c r="Q1318" s="51">
        <f t="shared" si="261"/>
        <v>126156.52173913048</v>
      </c>
      <c r="R1318" s="52">
        <f t="shared" si="262"/>
        <v>370156.52173913049</v>
      </c>
      <c r="S1318" s="53">
        <v>370100</v>
      </c>
      <c r="T1318" s="54">
        <v>0</v>
      </c>
      <c r="U1318" s="55" t="s">
        <v>26</v>
      </c>
      <c r="V1318" s="55" t="s">
        <v>23</v>
      </c>
      <c r="W1318" s="55" t="s">
        <v>27</v>
      </c>
      <c r="X1318" s="56">
        <v>43294</v>
      </c>
      <c r="Y1318" s="57" t="s">
        <v>7684</v>
      </c>
      <c r="Z1318" s="57"/>
      <c r="AA1318" s="58"/>
      <c r="AB1318" s="58"/>
      <c r="AC1318" s="58"/>
      <c r="AD1318" s="58"/>
      <c r="AE1318" s="58"/>
      <c r="AF1318" s="58"/>
      <c r="AG1318" s="58"/>
      <c r="AH1318" s="58"/>
      <c r="AI1318" s="58"/>
      <c r="AJ1318" s="58"/>
      <c r="AK1318" s="58"/>
      <c r="AL1318" s="58"/>
      <c r="AM1318" s="58"/>
      <c r="AN1318" s="58"/>
      <c r="AO1318" s="58"/>
      <c r="AP1318" s="58"/>
      <c r="AQ1318" s="58"/>
      <c r="AR1318" s="59">
        <f t="shared" si="265"/>
        <v>0</v>
      </c>
      <c r="AS1318" s="59">
        <f t="shared" si="266"/>
        <v>0</v>
      </c>
      <c r="AT1318" s="58"/>
      <c r="AU1318" s="58">
        <f t="shared" si="268"/>
        <v>0</v>
      </c>
      <c r="AV1318" s="59">
        <f t="shared" si="269"/>
        <v>-370100</v>
      </c>
      <c r="AW1318" s="59">
        <f t="shared" si="263"/>
        <v>-370100</v>
      </c>
      <c r="AX1318" s="60">
        <f t="shared" si="267"/>
        <v>-1</v>
      </c>
      <c r="AY1318" s="58"/>
    </row>
    <row r="1319" spans="1:51" ht="31.5" x14ac:dyDescent="0.25">
      <c r="A1319" s="45">
        <v>1153</v>
      </c>
      <c r="B1319" s="46" t="s">
        <v>3942</v>
      </c>
      <c r="C1319" s="47" t="s">
        <v>3937</v>
      </c>
      <c r="D1319" s="47" t="s">
        <v>2020</v>
      </c>
      <c r="E1319" s="48" t="s">
        <v>3936</v>
      </c>
      <c r="F1319" s="49" t="s">
        <v>3933</v>
      </c>
      <c r="G1319" s="49" t="s">
        <v>3941</v>
      </c>
      <c r="H1319" s="50" t="s">
        <v>3933</v>
      </c>
      <c r="I1319" s="46" t="s">
        <v>439</v>
      </c>
      <c r="J1319" s="46">
        <v>534</v>
      </c>
      <c r="K1319" s="49">
        <v>534</v>
      </c>
      <c r="L1319" s="49" t="s">
        <v>3938</v>
      </c>
      <c r="M1319" s="51">
        <v>244000</v>
      </c>
      <c r="N1319" s="51">
        <f t="shared" si="260"/>
        <v>97000</v>
      </c>
      <c r="O1319" s="51">
        <v>97043.478260869597</v>
      </c>
      <c r="P1319" s="51">
        <v>341000</v>
      </c>
      <c r="Q1319" s="51">
        <f t="shared" si="261"/>
        <v>126156.52173913048</v>
      </c>
      <c r="R1319" s="52">
        <f t="shared" si="262"/>
        <v>370156.52173913049</v>
      </c>
      <c r="S1319" s="53">
        <v>370100</v>
      </c>
      <c r="T1319" s="54">
        <v>0</v>
      </c>
      <c r="U1319" s="55" t="s">
        <v>22</v>
      </c>
      <c r="V1319" s="55" t="s">
        <v>23</v>
      </c>
      <c r="W1319" s="55" t="s">
        <v>24</v>
      </c>
      <c r="X1319" s="56">
        <v>43294</v>
      </c>
      <c r="Y1319" s="57" t="s">
        <v>7684</v>
      </c>
      <c r="Z1319" s="57"/>
      <c r="AA1319" s="58"/>
      <c r="AB1319" s="58"/>
      <c r="AC1319" s="58"/>
      <c r="AD1319" s="58"/>
      <c r="AE1319" s="58"/>
      <c r="AF1319" s="58"/>
      <c r="AG1319" s="58"/>
      <c r="AH1319" s="58"/>
      <c r="AI1319" s="58"/>
      <c r="AJ1319" s="58"/>
      <c r="AK1319" s="58"/>
      <c r="AL1319" s="58"/>
      <c r="AM1319" s="58"/>
      <c r="AN1319" s="58"/>
      <c r="AO1319" s="58"/>
      <c r="AP1319" s="58"/>
      <c r="AQ1319" s="58"/>
      <c r="AR1319" s="59">
        <f t="shared" si="265"/>
        <v>0</v>
      </c>
      <c r="AS1319" s="59">
        <f t="shared" si="266"/>
        <v>0</v>
      </c>
      <c r="AT1319" s="58"/>
      <c r="AU1319" s="58">
        <f t="shared" si="268"/>
        <v>0</v>
      </c>
      <c r="AV1319" s="59">
        <f t="shared" si="269"/>
        <v>-370100</v>
      </c>
      <c r="AW1319" s="59">
        <f t="shared" si="263"/>
        <v>-370100</v>
      </c>
      <c r="AX1319" s="60">
        <f t="shared" si="267"/>
        <v>-1</v>
      </c>
      <c r="AY1319" s="58"/>
    </row>
    <row r="1320" spans="1:51" ht="31.5" x14ac:dyDescent="0.25">
      <c r="A1320" s="45">
        <v>1154</v>
      </c>
      <c r="B1320" s="46" t="s">
        <v>3945</v>
      </c>
      <c r="C1320" s="47" t="s">
        <v>3943</v>
      </c>
      <c r="D1320" s="47" t="s">
        <v>496</v>
      </c>
      <c r="E1320" s="48" t="s">
        <v>3946</v>
      </c>
      <c r="F1320" s="49" t="s">
        <v>3947</v>
      </c>
      <c r="G1320" s="49" t="s">
        <v>3948</v>
      </c>
      <c r="H1320" s="50" t="s">
        <v>3947</v>
      </c>
      <c r="I1320" s="46" t="s">
        <v>499</v>
      </c>
      <c r="J1320" s="46">
        <v>535</v>
      </c>
      <c r="K1320" s="49">
        <v>535</v>
      </c>
      <c r="L1320" s="49" t="s">
        <v>3944</v>
      </c>
      <c r="M1320" s="51">
        <v>269000</v>
      </c>
      <c r="N1320" s="51">
        <f t="shared" ref="N1320:N1383" si="270">P1320-M1320</f>
        <v>79000</v>
      </c>
      <c r="O1320" s="51">
        <v>79826.0869565217</v>
      </c>
      <c r="P1320" s="51">
        <v>348000</v>
      </c>
      <c r="Q1320" s="51">
        <f t="shared" ref="Q1320:Q1383" si="271">+O1320/1800000*2340000</f>
        <v>103773.9130434782</v>
      </c>
      <c r="R1320" s="52">
        <f t="shared" ref="R1320:R1383" si="272">+M1320+Q1320</f>
        <v>372773.91304347821</v>
      </c>
      <c r="S1320" s="53">
        <v>372700</v>
      </c>
      <c r="T1320" s="54">
        <v>0</v>
      </c>
      <c r="U1320" s="55" t="s">
        <v>26</v>
      </c>
      <c r="V1320" s="55" t="s">
        <v>23</v>
      </c>
      <c r="W1320" s="55" t="s">
        <v>27</v>
      </c>
      <c r="X1320" s="56">
        <v>43294</v>
      </c>
      <c r="Y1320" s="57" t="s">
        <v>7684</v>
      </c>
      <c r="Z1320" s="57"/>
      <c r="AA1320" s="58"/>
      <c r="AB1320" s="58"/>
      <c r="AC1320" s="58"/>
      <c r="AD1320" s="58"/>
      <c r="AE1320" s="58"/>
      <c r="AF1320" s="58"/>
      <c r="AG1320" s="58"/>
      <c r="AH1320" s="58"/>
      <c r="AI1320" s="58"/>
      <c r="AJ1320" s="58">
        <v>500000</v>
      </c>
      <c r="AK1320" s="58"/>
      <c r="AL1320" s="58"/>
      <c r="AM1320" s="58"/>
      <c r="AN1320" s="58"/>
      <c r="AO1320" s="58"/>
      <c r="AP1320" s="58"/>
      <c r="AQ1320" s="58"/>
      <c r="AR1320" s="59">
        <f t="shared" si="265"/>
        <v>1</v>
      </c>
      <c r="AS1320" s="59">
        <f t="shared" si="266"/>
        <v>500000</v>
      </c>
      <c r="AT1320" s="58">
        <f>ROUND(AS1320/AR1320,-2)</f>
        <v>500000</v>
      </c>
      <c r="AU1320" s="58">
        <f t="shared" si="268"/>
        <v>500000</v>
      </c>
      <c r="AV1320" s="59">
        <f t="shared" si="269"/>
        <v>127300</v>
      </c>
      <c r="AW1320" s="59">
        <f t="shared" ref="AW1320:AW1383" si="273">AU1320-S1320</f>
        <v>127300</v>
      </c>
      <c r="AX1320" s="60">
        <f t="shared" si="267"/>
        <v>0.34156157767641537</v>
      </c>
      <c r="AY1320" s="58"/>
    </row>
    <row r="1321" spans="1:51" ht="31.5" x14ac:dyDescent="0.25">
      <c r="A1321" s="45">
        <v>1156</v>
      </c>
      <c r="B1321" s="46" t="s">
        <v>3951</v>
      </c>
      <c r="C1321" s="47" t="s">
        <v>3943</v>
      </c>
      <c r="D1321" s="47" t="s">
        <v>496</v>
      </c>
      <c r="E1321" s="48" t="s">
        <v>3952</v>
      </c>
      <c r="F1321" s="49" t="s">
        <v>3953</v>
      </c>
      <c r="G1321" s="49" t="s">
        <v>3954</v>
      </c>
      <c r="H1321" s="50" t="s">
        <v>3953</v>
      </c>
      <c r="I1321" s="46" t="s">
        <v>499</v>
      </c>
      <c r="J1321" s="46">
        <v>535</v>
      </c>
      <c r="K1321" s="49">
        <v>535</v>
      </c>
      <c r="L1321" s="49" t="s">
        <v>3944</v>
      </c>
      <c r="M1321" s="51">
        <v>269000</v>
      </c>
      <c r="N1321" s="51">
        <f t="shared" si="270"/>
        <v>79000</v>
      </c>
      <c r="O1321" s="51">
        <v>79826.0869565217</v>
      </c>
      <c r="P1321" s="51">
        <v>348000</v>
      </c>
      <c r="Q1321" s="51">
        <f t="shared" si="271"/>
        <v>103773.9130434782</v>
      </c>
      <c r="R1321" s="52">
        <f t="shared" si="272"/>
        <v>372773.91304347821</v>
      </c>
      <c r="S1321" s="53">
        <v>372700</v>
      </c>
      <c r="T1321" s="54">
        <v>0</v>
      </c>
      <c r="U1321" s="55" t="s">
        <v>26</v>
      </c>
      <c r="V1321" s="55" t="s">
        <v>23</v>
      </c>
      <c r="W1321" s="55" t="s">
        <v>27</v>
      </c>
      <c r="X1321" s="56">
        <v>43294</v>
      </c>
      <c r="Y1321" s="57" t="s">
        <v>7684</v>
      </c>
      <c r="Z1321" s="57"/>
      <c r="AA1321" s="58"/>
      <c r="AB1321" s="58"/>
      <c r="AC1321" s="58"/>
      <c r="AD1321" s="58"/>
      <c r="AE1321" s="58"/>
      <c r="AF1321" s="58"/>
      <c r="AG1321" s="58"/>
      <c r="AH1321" s="58"/>
      <c r="AI1321" s="58"/>
      <c r="AJ1321" s="58"/>
      <c r="AK1321" s="58"/>
      <c r="AL1321" s="58"/>
      <c r="AM1321" s="58"/>
      <c r="AN1321" s="58"/>
      <c r="AO1321" s="58"/>
      <c r="AP1321" s="58"/>
      <c r="AQ1321" s="58"/>
      <c r="AR1321" s="59">
        <f t="shared" si="265"/>
        <v>0</v>
      </c>
      <c r="AS1321" s="59">
        <f t="shared" si="266"/>
        <v>0</v>
      </c>
      <c r="AT1321" s="58"/>
      <c r="AU1321" s="58">
        <f t="shared" si="268"/>
        <v>0</v>
      </c>
      <c r="AV1321" s="59">
        <f t="shared" si="269"/>
        <v>-372700</v>
      </c>
      <c r="AW1321" s="59">
        <f t="shared" si="273"/>
        <v>-372700</v>
      </c>
      <c r="AX1321" s="60">
        <f t="shared" si="267"/>
        <v>-1</v>
      </c>
      <c r="AY1321" s="58"/>
    </row>
    <row r="1322" spans="1:51" ht="31.5" x14ac:dyDescent="0.25">
      <c r="A1322" s="45">
        <v>1158</v>
      </c>
      <c r="B1322" s="46" t="s">
        <v>3957</v>
      </c>
      <c r="C1322" s="47" t="s">
        <v>3943</v>
      </c>
      <c r="D1322" s="47" t="s">
        <v>496</v>
      </c>
      <c r="E1322" s="48" t="s">
        <v>3958</v>
      </c>
      <c r="F1322" s="49" t="s">
        <v>3959</v>
      </c>
      <c r="G1322" s="49" t="s">
        <v>3960</v>
      </c>
      <c r="H1322" s="50" t="s">
        <v>3959</v>
      </c>
      <c r="I1322" s="46" t="s">
        <v>499</v>
      </c>
      <c r="J1322" s="46">
        <v>535</v>
      </c>
      <c r="K1322" s="49">
        <v>535</v>
      </c>
      <c r="L1322" s="49" t="s">
        <v>3944</v>
      </c>
      <c r="M1322" s="51">
        <v>269000</v>
      </c>
      <c r="N1322" s="51">
        <f t="shared" si="270"/>
        <v>79000</v>
      </c>
      <c r="O1322" s="51">
        <v>79826.0869565217</v>
      </c>
      <c r="P1322" s="51">
        <v>348000</v>
      </c>
      <c r="Q1322" s="51">
        <f t="shared" si="271"/>
        <v>103773.9130434782</v>
      </c>
      <c r="R1322" s="52">
        <f t="shared" si="272"/>
        <v>372773.91304347821</v>
      </c>
      <c r="S1322" s="53">
        <v>372700</v>
      </c>
      <c r="T1322" s="54">
        <v>0</v>
      </c>
      <c r="U1322" s="55" t="s">
        <v>26</v>
      </c>
      <c r="V1322" s="55" t="s">
        <v>23</v>
      </c>
      <c r="W1322" s="55" t="s">
        <v>27</v>
      </c>
      <c r="X1322" s="56">
        <v>43294</v>
      </c>
      <c r="Y1322" s="57" t="s">
        <v>7684</v>
      </c>
      <c r="Z1322" s="57"/>
      <c r="AA1322" s="58"/>
      <c r="AB1322" s="58"/>
      <c r="AC1322" s="58"/>
      <c r="AD1322" s="58"/>
      <c r="AE1322" s="58"/>
      <c r="AF1322" s="58"/>
      <c r="AG1322" s="58"/>
      <c r="AH1322" s="58"/>
      <c r="AI1322" s="58"/>
      <c r="AJ1322" s="58"/>
      <c r="AK1322" s="58"/>
      <c r="AL1322" s="58"/>
      <c r="AM1322" s="58"/>
      <c r="AN1322" s="58"/>
      <c r="AO1322" s="58"/>
      <c r="AP1322" s="58"/>
      <c r="AQ1322" s="58"/>
      <c r="AR1322" s="59">
        <f t="shared" si="265"/>
        <v>0</v>
      </c>
      <c r="AS1322" s="59">
        <f t="shared" si="266"/>
        <v>0</v>
      </c>
      <c r="AT1322" s="58"/>
      <c r="AU1322" s="58">
        <f t="shared" si="268"/>
        <v>0</v>
      </c>
      <c r="AV1322" s="59">
        <f t="shared" si="269"/>
        <v>-372700</v>
      </c>
      <c r="AW1322" s="59">
        <f t="shared" si="273"/>
        <v>-372700</v>
      </c>
      <c r="AX1322" s="60">
        <f t="shared" si="267"/>
        <v>-1</v>
      </c>
      <c r="AY1322" s="58"/>
    </row>
    <row r="1323" spans="1:51" ht="31.5" x14ac:dyDescent="0.25">
      <c r="A1323" s="45">
        <v>1160</v>
      </c>
      <c r="B1323" s="46" t="s">
        <v>3963</v>
      </c>
      <c r="C1323" s="47" t="s">
        <v>3943</v>
      </c>
      <c r="D1323" s="47" t="s">
        <v>2020</v>
      </c>
      <c r="E1323" s="48" t="s">
        <v>3964</v>
      </c>
      <c r="F1323" s="49" t="s">
        <v>3965</v>
      </c>
      <c r="G1323" s="49" t="s">
        <v>3966</v>
      </c>
      <c r="H1323" s="50" t="s">
        <v>3965</v>
      </c>
      <c r="I1323" s="46" t="s">
        <v>499</v>
      </c>
      <c r="J1323" s="46">
        <v>535</v>
      </c>
      <c r="K1323" s="49">
        <v>535</v>
      </c>
      <c r="L1323" s="49" t="s">
        <v>3944</v>
      </c>
      <c r="M1323" s="51">
        <v>269000</v>
      </c>
      <c r="N1323" s="51">
        <f t="shared" si="270"/>
        <v>79000</v>
      </c>
      <c r="O1323" s="51">
        <v>79826.0869565217</v>
      </c>
      <c r="P1323" s="51">
        <v>348000</v>
      </c>
      <c r="Q1323" s="51">
        <f t="shared" si="271"/>
        <v>103773.9130434782</v>
      </c>
      <c r="R1323" s="52">
        <f t="shared" si="272"/>
        <v>372773.91304347821</v>
      </c>
      <c r="S1323" s="53">
        <v>372700</v>
      </c>
      <c r="T1323" s="54">
        <v>0</v>
      </c>
      <c r="U1323" s="55" t="s">
        <v>26</v>
      </c>
      <c r="V1323" s="55" t="s">
        <v>23</v>
      </c>
      <c r="W1323" s="55" t="s">
        <v>27</v>
      </c>
      <c r="X1323" s="56">
        <v>43294</v>
      </c>
      <c r="Y1323" s="57" t="s">
        <v>7684</v>
      </c>
      <c r="Z1323" s="57"/>
      <c r="AA1323" s="58"/>
      <c r="AB1323" s="58"/>
      <c r="AC1323" s="58"/>
      <c r="AD1323" s="58"/>
      <c r="AE1323" s="58"/>
      <c r="AF1323" s="58"/>
      <c r="AG1323" s="58"/>
      <c r="AH1323" s="58"/>
      <c r="AI1323" s="58"/>
      <c r="AJ1323" s="58">
        <v>500000</v>
      </c>
      <c r="AK1323" s="58"/>
      <c r="AL1323" s="58"/>
      <c r="AM1323" s="58"/>
      <c r="AN1323" s="58"/>
      <c r="AO1323" s="58"/>
      <c r="AP1323" s="58"/>
      <c r="AQ1323" s="58">
        <v>480000</v>
      </c>
      <c r="AR1323" s="59">
        <f t="shared" si="265"/>
        <v>2</v>
      </c>
      <c r="AS1323" s="59">
        <f t="shared" si="266"/>
        <v>980000</v>
      </c>
      <c r="AT1323" s="58">
        <f>ROUND(AS1323/AR1323,-2)</f>
        <v>490000</v>
      </c>
      <c r="AU1323" s="58">
        <f t="shared" si="268"/>
        <v>480000</v>
      </c>
      <c r="AV1323" s="59">
        <f t="shared" si="269"/>
        <v>117300</v>
      </c>
      <c r="AW1323" s="59">
        <f t="shared" si="273"/>
        <v>107300</v>
      </c>
      <c r="AX1323" s="60">
        <f t="shared" si="267"/>
        <v>0.31473034612288697</v>
      </c>
      <c r="AY1323" s="58"/>
    </row>
    <row r="1324" spans="1:51" ht="31.5" x14ac:dyDescent="0.25">
      <c r="A1324" s="45">
        <v>1161</v>
      </c>
      <c r="B1324" s="46" t="s">
        <v>3967</v>
      </c>
      <c r="C1324" s="47" t="s">
        <v>3943</v>
      </c>
      <c r="D1324" s="47" t="s">
        <v>496</v>
      </c>
      <c r="E1324" s="48" t="s">
        <v>3968</v>
      </c>
      <c r="F1324" s="49" t="s">
        <v>3969</v>
      </c>
      <c r="G1324" s="49" t="s">
        <v>3970</v>
      </c>
      <c r="H1324" s="50" t="s">
        <v>3969</v>
      </c>
      <c r="I1324" s="46" t="s">
        <v>499</v>
      </c>
      <c r="J1324" s="46">
        <v>535</v>
      </c>
      <c r="K1324" s="49">
        <v>535</v>
      </c>
      <c r="L1324" s="49" t="s">
        <v>3944</v>
      </c>
      <c r="M1324" s="51">
        <v>269000</v>
      </c>
      <c r="N1324" s="51">
        <f t="shared" si="270"/>
        <v>79000</v>
      </c>
      <c r="O1324" s="51">
        <v>79826.0869565217</v>
      </c>
      <c r="P1324" s="51">
        <v>348000</v>
      </c>
      <c r="Q1324" s="51">
        <f t="shared" si="271"/>
        <v>103773.9130434782</v>
      </c>
      <c r="R1324" s="52">
        <f t="shared" si="272"/>
        <v>372773.91304347821</v>
      </c>
      <c r="S1324" s="53">
        <v>372700</v>
      </c>
      <c r="T1324" s="54">
        <v>0</v>
      </c>
      <c r="U1324" s="55" t="s">
        <v>22</v>
      </c>
      <c r="V1324" s="55" t="s">
        <v>23</v>
      </c>
      <c r="W1324" s="55" t="s">
        <v>24</v>
      </c>
      <c r="X1324" s="56">
        <v>43294</v>
      </c>
      <c r="Y1324" s="57" t="s">
        <v>7684</v>
      </c>
      <c r="Z1324" s="57"/>
      <c r="AA1324" s="58"/>
      <c r="AB1324" s="58"/>
      <c r="AC1324" s="58"/>
      <c r="AD1324" s="58"/>
      <c r="AE1324" s="58"/>
      <c r="AF1324" s="58"/>
      <c r="AG1324" s="58"/>
      <c r="AH1324" s="58"/>
      <c r="AI1324" s="58"/>
      <c r="AJ1324" s="58">
        <v>500000</v>
      </c>
      <c r="AK1324" s="58"/>
      <c r="AL1324" s="58"/>
      <c r="AM1324" s="58"/>
      <c r="AN1324" s="58"/>
      <c r="AO1324" s="58"/>
      <c r="AP1324" s="58"/>
      <c r="AQ1324" s="58">
        <v>480000</v>
      </c>
      <c r="AR1324" s="59">
        <f t="shared" si="265"/>
        <v>2</v>
      </c>
      <c r="AS1324" s="59">
        <f t="shared" si="266"/>
        <v>980000</v>
      </c>
      <c r="AT1324" s="58">
        <f>ROUND(AS1324/AR1324,-2)</f>
        <v>490000</v>
      </c>
      <c r="AU1324" s="58">
        <f t="shared" si="268"/>
        <v>480000</v>
      </c>
      <c r="AV1324" s="59">
        <f t="shared" si="269"/>
        <v>117300</v>
      </c>
      <c r="AW1324" s="59">
        <f t="shared" si="273"/>
        <v>107300</v>
      </c>
      <c r="AX1324" s="60">
        <f t="shared" si="267"/>
        <v>0.31473034612288697</v>
      </c>
      <c r="AY1324" s="58"/>
    </row>
    <row r="1325" spans="1:51" ht="31.5" x14ac:dyDescent="0.25">
      <c r="A1325" s="45">
        <v>1162</v>
      </c>
      <c r="B1325" s="46" t="s">
        <v>3971</v>
      </c>
      <c r="C1325" s="47" t="s">
        <v>3943</v>
      </c>
      <c r="D1325" s="47" t="s">
        <v>496</v>
      </c>
      <c r="E1325" s="48" t="s">
        <v>3972</v>
      </c>
      <c r="F1325" s="49" t="s">
        <v>3973</v>
      </c>
      <c r="G1325" s="49" t="s">
        <v>3974</v>
      </c>
      <c r="H1325" s="50" t="s">
        <v>3973</v>
      </c>
      <c r="I1325" s="46" t="s">
        <v>499</v>
      </c>
      <c r="J1325" s="46">
        <v>535</v>
      </c>
      <c r="K1325" s="49">
        <v>535</v>
      </c>
      <c r="L1325" s="49" t="s">
        <v>3944</v>
      </c>
      <c r="M1325" s="51">
        <v>269000</v>
      </c>
      <c r="N1325" s="51">
        <f t="shared" si="270"/>
        <v>79000</v>
      </c>
      <c r="O1325" s="51">
        <v>79826.0869565217</v>
      </c>
      <c r="P1325" s="51">
        <v>348000</v>
      </c>
      <c r="Q1325" s="51">
        <f t="shared" si="271"/>
        <v>103773.9130434782</v>
      </c>
      <c r="R1325" s="52">
        <f t="shared" si="272"/>
        <v>372773.91304347821</v>
      </c>
      <c r="S1325" s="53">
        <v>372700</v>
      </c>
      <c r="T1325" s="54">
        <v>0</v>
      </c>
      <c r="U1325" s="55" t="s">
        <v>26</v>
      </c>
      <c r="V1325" s="55" t="s">
        <v>23</v>
      </c>
      <c r="W1325" s="55" t="s">
        <v>27</v>
      </c>
      <c r="X1325" s="56">
        <v>43294</v>
      </c>
      <c r="Y1325" s="57" t="s">
        <v>7684</v>
      </c>
      <c r="Z1325" s="57"/>
      <c r="AA1325" s="58"/>
      <c r="AB1325" s="58"/>
      <c r="AC1325" s="58"/>
      <c r="AD1325" s="58"/>
      <c r="AE1325" s="58"/>
      <c r="AF1325" s="58"/>
      <c r="AG1325" s="58"/>
      <c r="AH1325" s="58"/>
      <c r="AI1325" s="58"/>
      <c r="AJ1325" s="58"/>
      <c r="AK1325" s="58"/>
      <c r="AL1325" s="58"/>
      <c r="AM1325" s="58"/>
      <c r="AN1325" s="58"/>
      <c r="AO1325" s="58"/>
      <c r="AP1325" s="58"/>
      <c r="AQ1325" s="58">
        <v>480000</v>
      </c>
      <c r="AR1325" s="59">
        <f t="shared" si="265"/>
        <v>1</v>
      </c>
      <c r="AS1325" s="59">
        <f t="shared" si="266"/>
        <v>480000</v>
      </c>
      <c r="AT1325" s="58">
        <f>ROUND(AS1325/AR1325,-2)</f>
        <v>480000</v>
      </c>
      <c r="AU1325" s="58">
        <f t="shared" si="268"/>
        <v>480000</v>
      </c>
      <c r="AV1325" s="59">
        <f t="shared" si="269"/>
        <v>107300</v>
      </c>
      <c r="AW1325" s="59">
        <f t="shared" si="273"/>
        <v>107300</v>
      </c>
      <c r="AX1325" s="60">
        <f t="shared" si="267"/>
        <v>0.28789911456935879</v>
      </c>
      <c r="AY1325" s="58"/>
    </row>
    <row r="1326" spans="1:51" ht="31.5" x14ac:dyDescent="0.25">
      <c r="A1326" s="45">
        <v>1163</v>
      </c>
      <c r="B1326" s="46" t="s">
        <v>3975</v>
      </c>
      <c r="C1326" s="47" t="s">
        <v>3943</v>
      </c>
      <c r="D1326" s="47" t="s">
        <v>2020</v>
      </c>
      <c r="E1326" s="48" t="s">
        <v>3976</v>
      </c>
      <c r="F1326" s="49" t="s">
        <v>3973</v>
      </c>
      <c r="G1326" s="49" t="s">
        <v>3974</v>
      </c>
      <c r="H1326" s="50" t="s">
        <v>3973</v>
      </c>
      <c r="I1326" s="46" t="s">
        <v>439</v>
      </c>
      <c r="J1326" s="46">
        <v>535</v>
      </c>
      <c r="K1326" s="49">
        <v>535</v>
      </c>
      <c r="L1326" s="49" t="s">
        <v>3944</v>
      </c>
      <c r="M1326" s="51">
        <v>269000</v>
      </c>
      <c r="N1326" s="51">
        <f t="shared" si="270"/>
        <v>79000</v>
      </c>
      <c r="O1326" s="51">
        <v>79826.0869565217</v>
      </c>
      <c r="P1326" s="51">
        <v>348000</v>
      </c>
      <c r="Q1326" s="51">
        <f t="shared" si="271"/>
        <v>103773.9130434782</v>
      </c>
      <c r="R1326" s="52">
        <f t="shared" si="272"/>
        <v>372773.91304347821</v>
      </c>
      <c r="S1326" s="53">
        <v>372700</v>
      </c>
      <c r="T1326" s="54">
        <v>0</v>
      </c>
      <c r="U1326" s="55" t="s">
        <v>22</v>
      </c>
      <c r="V1326" s="55" t="s">
        <v>23</v>
      </c>
      <c r="W1326" s="55" t="s">
        <v>24</v>
      </c>
      <c r="X1326" s="56">
        <v>43294</v>
      </c>
      <c r="Y1326" s="57" t="s">
        <v>7684</v>
      </c>
      <c r="Z1326" s="57"/>
      <c r="AA1326" s="58"/>
      <c r="AB1326" s="58"/>
      <c r="AC1326" s="58"/>
      <c r="AD1326" s="58"/>
      <c r="AE1326" s="58"/>
      <c r="AF1326" s="58"/>
      <c r="AG1326" s="58">
        <v>718000</v>
      </c>
      <c r="AH1326" s="58"/>
      <c r="AI1326" s="58"/>
      <c r="AJ1326" s="58"/>
      <c r="AK1326" s="58"/>
      <c r="AL1326" s="58"/>
      <c r="AM1326" s="58"/>
      <c r="AN1326" s="58"/>
      <c r="AO1326" s="58"/>
      <c r="AP1326" s="58"/>
      <c r="AQ1326" s="58">
        <v>480000</v>
      </c>
      <c r="AR1326" s="59">
        <f t="shared" si="265"/>
        <v>2</v>
      </c>
      <c r="AS1326" s="59">
        <f t="shared" si="266"/>
        <v>1198000</v>
      </c>
      <c r="AT1326" s="58">
        <f>ROUND(AS1326/AR1326,-2)</f>
        <v>599000</v>
      </c>
      <c r="AU1326" s="58">
        <f t="shared" si="268"/>
        <v>480000</v>
      </c>
      <c r="AV1326" s="59">
        <f t="shared" si="269"/>
        <v>226300</v>
      </c>
      <c r="AW1326" s="59">
        <f t="shared" si="273"/>
        <v>107300</v>
      </c>
      <c r="AX1326" s="60">
        <f t="shared" si="267"/>
        <v>0.6071907700563457</v>
      </c>
      <c r="AY1326" s="58"/>
    </row>
    <row r="1327" spans="1:51" ht="31.5" x14ac:dyDescent="0.25">
      <c r="A1327" s="45">
        <v>1164</v>
      </c>
      <c r="B1327" s="46" t="s">
        <v>3977</v>
      </c>
      <c r="C1327" s="47" t="s">
        <v>3943</v>
      </c>
      <c r="D1327" s="47" t="s">
        <v>496</v>
      </c>
      <c r="E1327" s="48" t="s">
        <v>3978</v>
      </c>
      <c r="F1327" s="49" t="s">
        <v>3854</v>
      </c>
      <c r="G1327" s="49" t="s">
        <v>3855</v>
      </c>
      <c r="H1327" s="50" t="s">
        <v>3854</v>
      </c>
      <c r="I1327" s="46" t="s">
        <v>499</v>
      </c>
      <c r="J1327" s="46">
        <v>535</v>
      </c>
      <c r="K1327" s="49">
        <v>535</v>
      </c>
      <c r="L1327" s="49" t="s">
        <v>3944</v>
      </c>
      <c r="M1327" s="51">
        <v>269000</v>
      </c>
      <c r="N1327" s="51">
        <f t="shared" si="270"/>
        <v>79000</v>
      </c>
      <c r="O1327" s="51">
        <v>79826.0869565217</v>
      </c>
      <c r="P1327" s="51">
        <v>348000</v>
      </c>
      <c r="Q1327" s="51">
        <f t="shared" si="271"/>
        <v>103773.9130434782</v>
      </c>
      <c r="R1327" s="52">
        <f t="shared" si="272"/>
        <v>372773.91304347821</v>
      </c>
      <c r="S1327" s="53">
        <v>372700</v>
      </c>
      <c r="T1327" s="54">
        <v>0</v>
      </c>
      <c r="U1327" s="55" t="s">
        <v>22</v>
      </c>
      <c r="V1327" s="55" t="s">
        <v>23</v>
      </c>
      <c r="W1327" s="55" t="s">
        <v>24</v>
      </c>
      <c r="X1327" s="56">
        <v>43294</v>
      </c>
      <c r="Y1327" s="57" t="s">
        <v>7684</v>
      </c>
      <c r="Z1327" s="57"/>
      <c r="AA1327" s="58"/>
      <c r="AB1327" s="58"/>
      <c r="AC1327" s="58"/>
      <c r="AD1327" s="58"/>
      <c r="AE1327" s="58"/>
      <c r="AF1327" s="58"/>
      <c r="AG1327" s="58"/>
      <c r="AH1327" s="58"/>
      <c r="AI1327" s="58"/>
      <c r="AJ1327" s="58"/>
      <c r="AK1327" s="58"/>
      <c r="AL1327" s="58"/>
      <c r="AM1327" s="58"/>
      <c r="AN1327" s="58"/>
      <c r="AO1327" s="58"/>
      <c r="AP1327" s="58"/>
      <c r="AQ1327" s="58"/>
      <c r="AR1327" s="59">
        <f t="shared" si="265"/>
        <v>0</v>
      </c>
      <c r="AS1327" s="59">
        <f t="shared" si="266"/>
        <v>0</v>
      </c>
      <c r="AT1327" s="58"/>
      <c r="AU1327" s="58">
        <f t="shared" si="268"/>
        <v>0</v>
      </c>
      <c r="AV1327" s="59">
        <f t="shared" si="269"/>
        <v>-372700</v>
      </c>
      <c r="AW1327" s="59">
        <f t="shared" si="273"/>
        <v>-372700</v>
      </c>
      <c r="AX1327" s="60">
        <f t="shared" si="267"/>
        <v>-1</v>
      </c>
      <c r="AY1327" s="58"/>
    </row>
    <row r="1328" spans="1:51" ht="31.5" x14ac:dyDescent="0.25">
      <c r="A1328" s="45">
        <v>1165</v>
      </c>
      <c r="B1328" s="46" t="s">
        <v>3982</v>
      </c>
      <c r="C1328" s="47" t="s">
        <v>3979</v>
      </c>
      <c r="D1328" s="47" t="s">
        <v>2020</v>
      </c>
      <c r="E1328" s="48" t="s">
        <v>3950</v>
      </c>
      <c r="F1328" s="49" t="s">
        <v>3947</v>
      </c>
      <c r="G1328" s="49" t="s">
        <v>3981</v>
      </c>
      <c r="H1328" s="50" t="s">
        <v>3947</v>
      </c>
      <c r="I1328" s="46" t="s">
        <v>439</v>
      </c>
      <c r="J1328" s="46">
        <v>536</v>
      </c>
      <c r="K1328" s="49">
        <v>536</v>
      </c>
      <c r="L1328" s="49" t="s">
        <v>3980</v>
      </c>
      <c r="M1328" s="51">
        <v>174000</v>
      </c>
      <c r="N1328" s="51">
        <f t="shared" si="270"/>
        <v>97000</v>
      </c>
      <c r="O1328" s="51">
        <v>97043.478260869597</v>
      </c>
      <c r="P1328" s="51">
        <v>271000</v>
      </c>
      <c r="Q1328" s="51">
        <f t="shared" si="271"/>
        <v>126156.52173913048</v>
      </c>
      <c r="R1328" s="52">
        <f t="shared" si="272"/>
        <v>300156.52173913049</v>
      </c>
      <c r="S1328" s="53">
        <v>300100</v>
      </c>
      <c r="T1328" s="54">
        <v>0</v>
      </c>
      <c r="U1328" s="55" t="s">
        <v>26</v>
      </c>
      <c r="V1328" s="55" t="s">
        <v>23</v>
      </c>
      <c r="W1328" s="55" t="s">
        <v>27</v>
      </c>
      <c r="X1328" s="56">
        <v>43294</v>
      </c>
      <c r="Y1328" s="57" t="s">
        <v>7684</v>
      </c>
      <c r="Z1328" s="57"/>
      <c r="AA1328" s="58"/>
      <c r="AB1328" s="58"/>
      <c r="AC1328" s="58"/>
      <c r="AD1328" s="58"/>
      <c r="AE1328" s="58"/>
      <c r="AF1328" s="58"/>
      <c r="AG1328" s="58"/>
      <c r="AH1328" s="58"/>
      <c r="AI1328" s="58"/>
      <c r="AJ1328" s="58"/>
      <c r="AK1328" s="58"/>
      <c r="AL1328" s="58"/>
      <c r="AM1328" s="58"/>
      <c r="AN1328" s="58"/>
      <c r="AO1328" s="58"/>
      <c r="AP1328" s="58"/>
      <c r="AQ1328" s="58"/>
      <c r="AR1328" s="59">
        <f t="shared" si="265"/>
        <v>0</v>
      </c>
      <c r="AS1328" s="59">
        <f t="shared" si="266"/>
        <v>0</v>
      </c>
      <c r="AT1328" s="58"/>
      <c r="AU1328" s="58">
        <f t="shared" si="268"/>
        <v>0</v>
      </c>
      <c r="AV1328" s="59">
        <f t="shared" si="269"/>
        <v>-300100</v>
      </c>
      <c r="AW1328" s="59">
        <f t="shared" si="273"/>
        <v>-300100</v>
      </c>
      <c r="AX1328" s="60">
        <f t="shared" si="267"/>
        <v>-1</v>
      </c>
      <c r="AY1328" s="58"/>
    </row>
    <row r="1329" spans="1:51" ht="31.5" x14ac:dyDescent="0.25">
      <c r="A1329" s="45">
        <v>1166</v>
      </c>
      <c r="B1329" s="46" t="s">
        <v>3983</v>
      </c>
      <c r="C1329" s="47" t="s">
        <v>3979</v>
      </c>
      <c r="D1329" s="47" t="s">
        <v>496</v>
      </c>
      <c r="E1329" s="48" t="s">
        <v>3952</v>
      </c>
      <c r="F1329" s="49" t="s">
        <v>3953</v>
      </c>
      <c r="G1329" s="49" t="s">
        <v>3984</v>
      </c>
      <c r="H1329" s="50" t="s">
        <v>3953</v>
      </c>
      <c r="I1329" s="46" t="s">
        <v>499</v>
      </c>
      <c r="J1329" s="46">
        <v>536</v>
      </c>
      <c r="K1329" s="49">
        <v>536</v>
      </c>
      <c r="L1329" s="49" t="s">
        <v>3980</v>
      </c>
      <c r="M1329" s="51">
        <v>174000</v>
      </c>
      <c r="N1329" s="51">
        <f t="shared" si="270"/>
        <v>97000</v>
      </c>
      <c r="O1329" s="51">
        <v>97043.478260869597</v>
      </c>
      <c r="P1329" s="51">
        <v>271000</v>
      </c>
      <c r="Q1329" s="51">
        <f t="shared" si="271"/>
        <v>126156.52173913048</v>
      </c>
      <c r="R1329" s="52">
        <f t="shared" si="272"/>
        <v>300156.52173913049</v>
      </c>
      <c r="S1329" s="53">
        <v>300100</v>
      </c>
      <c r="T1329" s="54">
        <v>0</v>
      </c>
      <c r="U1329" s="55" t="s">
        <v>26</v>
      </c>
      <c r="V1329" s="55" t="s">
        <v>23</v>
      </c>
      <c r="W1329" s="55" t="s">
        <v>27</v>
      </c>
      <c r="X1329" s="56">
        <v>43294</v>
      </c>
      <c r="Y1329" s="57" t="s">
        <v>7684</v>
      </c>
      <c r="Z1329" s="57"/>
      <c r="AA1329" s="58"/>
      <c r="AB1329" s="58"/>
      <c r="AC1329" s="58"/>
      <c r="AD1329" s="58"/>
      <c r="AE1329" s="58"/>
      <c r="AF1329" s="58"/>
      <c r="AG1329" s="58"/>
      <c r="AH1329" s="58"/>
      <c r="AI1329" s="58"/>
      <c r="AJ1329" s="58"/>
      <c r="AK1329" s="58"/>
      <c r="AL1329" s="58"/>
      <c r="AM1329" s="58"/>
      <c r="AN1329" s="58"/>
      <c r="AO1329" s="58"/>
      <c r="AP1329" s="58"/>
      <c r="AQ1329" s="58"/>
      <c r="AR1329" s="59">
        <f t="shared" si="265"/>
        <v>0</v>
      </c>
      <c r="AS1329" s="59">
        <f t="shared" si="266"/>
        <v>0</v>
      </c>
      <c r="AT1329" s="58"/>
      <c r="AU1329" s="58">
        <f t="shared" si="268"/>
        <v>0</v>
      </c>
      <c r="AV1329" s="59">
        <f t="shared" si="269"/>
        <v>-300100</v>
      </c>
      <c r="AW1329" s="59">
        <f t="shared" si="273"/>
        <v>-300100</v>
      </c>
      <c r="AX1329" s="60">
        <f t="shared" si="267"/>
        <v>-1</v>
      </c>
      <c r="AY1329" s="58"/>
    </row>
    <row r="1330" spans="1:51" ht="31.5" x14ac:dyDescent="0.25">
      <c r="A1330" s="45">
        <v>1167</v>
      </c>
      <c r="B1330" s="46" t="s">
        <v>3985</v>
      </c>
      <c r="C1330" s="47" t="s">
        <v>3979</v>
      </c>
      <c r="D1330" s="47" t="s">
        <v>2020</v>
      </c>
      <c r="E1330" s="48" t="s">
        <v>3956</v>
      </c>
      <c r="F1330" s="49" t="s">
        <v>3953</v>
      </c>
      <c r="G1330" s="49" t="s">
        <v>3984</v>
      </c>
      <c r="H1330" s="50" t="s">
        <v>3953</v>
      </c>
      <c r="I1330" s="46" t="s">
        <v>499</v>
      </c>
      <c r="J1330" s="46">
        <v>536</v>
      </c>
      <c r="K1330" s="49">
        <v>536</v>
      </c>
      <c r="L1330" s="49" t="s">
        <v>3980</v>
      </c>
      <c r="M1330" s="51">
        <v>174000</v>
      </c>
      <c r="N1330" s="51">
        <f t="shared" si="270"/>
        <v>97000</v>
      </c>
      <c r="O1330" s="51">
        <v>97043.478260869597</v>
      </c>
      <c r="P1330" s="51">
        <v>271000</v>
      </c>
      <c r="Q1330" s="51">
        <f t="shared" si="271"/>
        <v>126156.52173913048</v>
      </c>
      <c r="R1330" s="52">
        <f t="shared" si="272"/>
        <v>300156.52173913049</v>
      </c>
      <c r="S1330" s="53">
        <v>300100</v>
      </c>
      <c r="T1330" s="54">
        <v>0</v>
      </c>
      <c r="U1330" s="55" t="s">
        <v>22</v>
      </c>
      <c r="V1330" s="55" t="s">
        <v>23</v>
      </c>
      <c r="W1330" s="55" t="s">
        <v>24</v>
      </c>
      <c r="X1330" s="56">
        <v>43294</v>
      </c>
      <c r="Y1330" s="57" t="s">
        <v>7684</v>
      </c>
      <c r="Z1330" s="57"/>
      <c r="AA1330" s="58"/>
      <c r="AB1330" s="58"/>
      <c r="AC1330" s="58"/>
      <c r="AD1330" s="58"/>
      <c r="AE1330" s="58"/>
      <c r="AF1330" s="58"/>
      <c r="AG1330" s="58"/>
      <c r="AH1330" s="58"/>
      <c r="AI1330" s="58"/>
      <c r="AJ1330" s="58"/>
      <c r="AK1330" s="58"/>
      <c r="AL1330" s="58"/>
      <c r="AM1330" s="58"/>
      <c r="AN1330" s="58"/>
      <c r="AO1330" s="58"/>
      <c r="AP1330" s="58"/>
      <c r="AQ1330" s="58"/>
      <c r="AR1330" s="59">
        <f t="shared" si="265"/>
        <v>0</v>
      </c>
      <c r="AS1330" s="59">
        <f t="shared" si="266"/>
        <v>0</v>
      </c>
      <c r="AT1330" s="58"/>
      <c r="AU1330" s="58">
        <f t="shared" si="268"/>
        <v>0</v>
      </c>
      <c r="AV1330" s="59">
        <f t="shared" si="269"/>
        <v>-300100</v>
      </c>
      <c r="AW1330" s="59">
        <f t="shared" si="273"/>
        <v>-300100</v>
      </c>
      <c r="AX1330" s="60">
        <f t="shared" si="267"/>
        <v>-1</v>
      </c>
      <c r="AY1330" s="58"/>
    </row>
    <row r="1331" spans="1:51" ht="31.5" x14ac:dyDescent="0.25">
      <c r="A1331" s="45">
        <v>1168</v>
      </c>
      <c r="B1331" s="46" t="s">
        <v>3986</v>
      </c>
      <c r="C1331" s="47" t="s">
        <v>3979</v>
      </c>
      <c r="D1331" s="47" t="s">
        <v>496</v>
      </c>
      <c r="E1331" s="48" t="s">
        <v>3958</v>
      </c>
      <c r="F1331" s="49" t="s">
        <v>3959</v>
      </c>
      <c r="G1331" s="49" t="s">
        <v>3987</v>
      </c>
      <c r="H1331" s="50" t="s">
        <v>3959</v>
      </c>
      <c r="I1331" s="46" t="s">
        <v>499</v>
      </c>
      <c r="J1331" s="46">
        <v>536</v>
      </c>
      <c r="K1331" s="49">
        <v>536</v>
      </c>
      <c r="L1331" s="49" t="s">
        <v>3980</v>
      </c>
      <c r="M1331" s="51">
        <v>174000</v>
      </c>
      <c r="N1331" s="51">
        <f t="shared" si="270"/>
        <v>97000</v>
      </c>
      <c r="O1331" s="51">
        <v>97043.478260869597</v>
      </c>
      <c r="P1331" s="51">
        <v>271000</v>
      </c>
      <c r="Q1331" s="51">
        <f t="shared" si="271"/>
        <v>126156.52173913048</v>
      </c>
      <c r="R1331" s="52">
        <f t="shared" si="272"/>
        <v>300156.52173913049</v>
      </c>
      <c r="S1331" s="53">
        <v>300100</v>
      </c>
      <c r="T1331" s="54">
        <v>0</v>
      </c>
      <c r="U1331" s="55" t="s">
        <v>22</v>
      </c>
      <c r="V1331" s="55" t="s">
        <v>23</v>
      </c>
      <c r="W1331" s="55" t="s">
        <v>29</v>
      </c>
      <c r="X1331" s="56">
        <v>43294</v>
      </c>
      <c r="Y1331" s="57" t="s">
        <v>7684</v>
      </c>
      <c r="Z1331" s="57"/>
      <c r="AA1331" s="58"/>
      <c r="AB1331" s="58"/>
      <c r="AC1331" s="58"/>
      <c r="AD1331" s="58"/>
      <c r="AE1331" s="58"/>
      <c r="AF1331" s="58"/>
      <c r="AG1331" s="58"/>
      <c r="AH1331" s="58"/>
      <c r="AI1331" s="58"/>
      <c r="AJ1331" s="58"/>
      <c r="AK1331" s="58"/>
      <c r="AL1331" s="58"/>
      <c r="AM1331" s="58"/>
      <c r="AN1331" s="58"/>
      <c r="AO1331" s="58"/>
      <c r="AP1331" s="58"/>
      <c r="AQ1331" s="58"/>
      <c r="AR1331" s="59">
        <f t="shared" si="265"/>
        <v>0</v>
      </c>
      <c r="AS1331" s="59">
        <f t="shared" si="266"/>
        <v>0</v>
      </c>
      <c r="AT1331" s="58"/>
      <c r="AU1331" s="58">
        <f t="shared" si="268"/>
        <v>0</v>
      </c>
      <c r="AV1331" s="59">
        <f t="shared" si="269"/>
        <v>-300100</v>
      </c>
      <c r="AW1331" s="59">
        <f t="shared" si="273"/>
        <v>-300100</v>
      </c>
      <c r="AX1331" s="60">
        <f t="shared" si="267"/>
        <v>-1</v>
      </c>
      <c r="AY1331" s="58"/>
    </row>
    <row r="1332" spans="1:51" ht="31.5" x14ac:dyDescent="0.25">
      <c r="A1332" s="45">
        <v>1169</v>
      </c>
      <c r="B1332" s="46" t="s">
        <v>3988</v>
      </c>
      <c r="C1332" s="47" t="s">
        <v>3979</v>
      </c>
      <c r="D1332" s="47" t="s">
        <v>2020</v>
      </c>
      <c r="E1332" s="48" t="s">
        <v>3962</v>
      </c>
      <c r="F1332" s="49" t="s">
        <v>3959</v>
      </c>
      <c r="G1332" s="49" t="s">
        <v>3987</v>
      </c>
      <c r="H1332" s="50" t="s">
        <v>3959</v>
      </c>
      <c r="I1332" s="46" t="s">
        <v>499</v>
      </c>
      <c r="J1332" s="46">
        <v>536</v>
      </c>
      <c r="K1332" s="49">
        <v>536</v>
      </c>
      <c r="L1332" s="49" t="s">
        <v>3980</v>
      </c>
      <c r="M1332" s="51">
        <v>174000</v>
      </c>
      <c r="N1332" s="51">
        <f t="shared" si="270"/>
        <v>97000</v>
      </c>
      <c r="O1332" s="51">
        <v>97043.478260869597</v>
      </c>
      <c r="P1332" s="51">
        <v>271000</v>
      </c>
      <c r="Q1332" s="51">
        <f t="shared" si="271"/>
        <v>126156.52173913048</v>
      </c>
      <c r="R1332" s="52">
        <f t="shared" si="272"/>
        <v>300156.52173913049</v>
      </c>
      <c r="S1332" s="53">
        <v>300100</v>
      </c>
      <c r="T1332" s="54">
        <v>0</v>
      </c>
      <c r="U1332" s="55" t="s">
        <v>22</v>
      </c>
      <c r="V1332" s="55" t="s">
        <v>23</v>
      </c>
      <c r="W1332" s="55" t="s">
        <v>29</v>
      </c>
      <c r="X1332" s="56">
        <v>43294</v>
      </c>
      <c r="Y1332" s="57" t="s">
        <v>7684</v>
      </c>
      <c r="Z1332" s="57"/>
      <c r="AA1332" s="58"/>
      <c r="AB1332" s="58"/>
      <c r="AC1332" s="58"/>
      <c r="AD1332" s="58"/>
      <c r="AE1332" s="58"/>
      <c r="AF1332" s="58"/>
      <c r="AG1332" s="58"/>
      <c r="AH1332" s="58"/>
      <c r="AI1332" s="58"/>
      <c r="AJ1332" s="58"/>
      <c r="AK1332" s="58"/>
      <c r="AL1332" s="58"/>
      <c r="AM1332" s="58"/>
      <c r="AN1332" s="58"/>
      <c r="AO1332" s="58"/>
      <c r="AP1332" s="58"/>
      <c r="AQ1332" s="58"/>
      <c r="AR1332" s="59">
        <f t="shared" si="265"/>
        <v>0</v>
      </c>
      <c r="AS1332" s="59">
        <f t="shared" si="266"/>
        <v>0</v>
      </c>
      <c r="AT1332" s="58"/>
      <c r="AU1332" s="58">
        <f t="shared" si="268"/>
        <v>0</v>
      </c>
      <c r="AV1332" s="59">
        <f t="shared" si="269"/>
        <v>-300100</v>
      </c>
      <c r="AW1332" s="59">
        <f t="shared" si="273"/>
        <v>-300100</v>
      </c>
      <c r="AX1332" s="60">
        <f t="shared" si="267"/>
        <v>-1</v>
      </c>
      <c r="AY1332" s="58"/>
    </row>
    <row r="1333" spans="1:51" ht="31.5" x14ac:dyDescent="0.25">
      <c r="A1333" s="45">
        <v>1170</v>
      </c>
      <c r="B1333" s="46" t="s">
        <v>3989</v>
      </c>
      <c r="C1333" s="47" t="s">
        <v>3979</v>
      </c>
      <c r="D1333" s="47" t="s">
        <v>2020</v>
      </c>
      <c r="E1333" s="48" t="s">
        <v>3964</v>
      </c>
      <c r="F1333" s="49" t="s">
        <v>3965</v>
      </c>
      <c r="G1333" s="49" t="s">
        <v>3990</v>
      </c>
      <c r="H1333" s="50" t="s">
        <v>3965</v>
      </c>
      <c r="I1333" s="46" t="s">
        <v>499</v>
      </c>
      <c r="J1333" s="46">
        <v>536</v>
      </c>
      <c r="K1333" s="49">
        <v>536</v>
      </c>
      <c r="L1333" s="49" t="s">
        <v>3980</v>
      </c>
      <c r="M1333" s="51">
        <v>174000</v>
      </c>
      <c r="N1333" s="51">
        <f t="shared" si="270"/>
        <v>97000</v>
      </c>
      <c r="O1333" s="51">
        <v>97043.478260869597</v>
      </c>
      <c r="P1333" s="51">
        <v>271000</v>
      </c>
      <c r="Q1333" s="51">
        <f t="shared" si="271"/>
        <v>126156.52173913048</v>
      </c>
      <c r="R1333" s="52">
        <f t="shared" si="272"/>
        <v>300156.52173913049</v>
      </c>
      <c r="S1333" s="53">
        <v>300100</v>
      </c>
      <c r="T1333" s="54">
        <v>0</v>
      </c>
      <c r="U1333" s="55" t="s">
        <v>26</v>
      </c>
      <c r="V1333" s="55" t="s">
        <v>23</v>
      </c>
      <c r="W1333" s="55" t="s">
        <v>27</v>
      </c>
      <c r="X1333" s="56">
        <v>43294</v>
      </c>
      <c r="Y1333" s="57" t="s">
        <v>7684</v>
      </c>
      <c r="Z1333" s="57"/>
      <c r="AA1333" s="58"/>
      <c r="AB1333" s="58"/>
      <c r="AC1333" s="58"/>
      <c r="AD1333" s="58"/>
      <c r="AE1333" s="58"/>
      <c r="AF1333" s="58"/>
      <c r="AG1333" s="58"/>
      <c r="AH1333" s="58"/>
      <c r="AI1333" s="58"/>
      <c r="AJ1333" s="58"/>
      <c r="AK1333" s="58"/>
      <c r="AL1333" s="58"/>
      <c r="AM1333" s="58"/>
      <c r="AN1333" s="58"/>
      <c r="AO1333" s="58"/>
      <c r="AP1333" s="58"/>
      <c r="AQ1333" s="58"/>
      <c r="AR1333" s="59">
        <f t="shared" si="265"/>
        <v>0</v>
      </c>
      <c r="AS1333" s="59">
        <f t="shared" si="266"/>
        <v>0</v>
      </c>
      <c r="AT1333" s="58"/>
      <c r="AU1333" s="58">
        <f t="shared" si="268"/>
        <v>0</v>
      </c>
      <c r="AV1333" s="59">
        <f t="shared" si="269"/>
        <v>-300100</v>
      </c>
      <c r="AW1333" s="59">
        <f t="shared" si="273"/>
        <v>-300100</v>
      </c>
      <c r="AX1333" s="60">
        <f t="shared" si="267"/>
        <v>-1</v>
      </c>
      <c r="AY1333" s="58"/>
    </row>
    <row r="1334" spans="1:51" ht="31.5" x14ac:dyDescent="0.25">
      <c r="A1334" s="45">
        <v>1171</v>
      </c>
      <c r="B1334" s="46" t="s">
        <v>3991</v>
      </c>
      <c r="C1334" s="47" t="s">
        <v>3979</v>
      </c>
      <c r="D1334" s="47" t="s">
        <v>496</v>
      </c>
      <c r="E1334" s="48" t="s">
        <v>3968</v>
      </c>
      <c r="F1334" s="49" t="s">
        <v>3969</v>
      </c>
      <c r="G1334" s="49" t="s">
        <v>3992</v>
      </c>
      <c r="H1334" s="50" t="s">
        <v>3969</v>
      </c>
      <c r="I1334" s="46" t="s">
        <v>499</v>
      </c>
      <c r="J1334" s="46">
        <v>536</v>
      </c>
      <c r="K1334" s="49">
        <v>536</v>
      </c>
      <c r="L1334" s="49" t="s">
        <v>3980</v>
      </c>
      <c r="M1334" s="51">
        <v>174000</v>
      </c>
      <c r="N1334" s="51">
        <f t="shared" si="270"/>
        <v>97000</v>
      </c>
      <c r="O1334" s="51">
        <v>97043.478260869597</v>
      </c>
      <c r="P1334" s="51">
        <v>271000</v>
      </c>
      <c r="Q1334" s="51">
        <f t="shared" si="271"/>
        <v>126156.52173913048</v>
      </c>
      <c r="R1334" s="52">
        <f t="shared" si="272"/>
        <v>300156.52173913049</v>
      </c>
      <c r="S1334" s="53">
        <v>300100</v>
      </c>
      <c r="T1334" s="54">
        <v>0</v>
      </c>
      <c r="U1334" s="55" t="s">
        <v>22</v>
      </c>
      <c r="V1334" s="55" t="s">
        <v>23</v>
      </c>
      <c r="W1334" s="55" t="s">
        <v>29</v>
      </c>
      <c r="X1334" s="56">
        <v>43294</v>
      </c>
      <c r="Y1334" s="57" t="s">
        <v>7684</v>
      </c>
      <c r="Z1334" s="57"/>
      <c r="AA1334" s="58"/>
      <c r="AB1334" s="58"/>
      <c r="AC1334" s="58"/>
      <c r="AD1334" s="58"/>
      <c r="AE1334" s="58"/>
      <c r="AF1334" s="58"/>
      <c r="AG1334" s="58"/>
      <c r="AH1334" s="58"/>
      <c r="AI1334" s="58"/>
      <c r="AJ1334" s="58"/>
      <c r="AK1334" s="58"/>
      <c r="AL1334" s="58"/>
      <c r="AM1334" s="58"/>
      <c r="AN1334" s="58"/>
      <c r="AO1334" s="58"/>
      <c r="AP1334" s="58"/>
      <c r="AQ1334" s="58"/>
      <c r="AR1334" s="59">
        <f t="shared" si="265"/>
        <v>0</v>
      </c>
      <c r="AS1334" s="59">
        <f t="shared" si="266"/>
        <v>0</v>
      </c>
      <c r="AT1334" s="58"/>
      <c r="AU1334" s="58">
        <f t="shared" si="268"/>
        <v>0</v>
      </c>
      <c r="AV1334" s="59">
        <f t="shared" si="269"/>
        <v>-300100</v>
      </c>
      <c r="AW1334" s="59">
        <f t="shared" si="273"/>
        <v>-300100</v>
      </c>
      <c r="AX1334" s="60">
        <f t="shared" si="267"/>
        <v>-1</v>
      </c>
      <c r="AY1334" s="58"/>
    </row>
    <row r="1335" spans="1:51" ht="31.5" x14ac:dyDescent="0.25">
      <c r="A1335" s="45">
        <v>1172</v>
      </c>
      <c r="B1335" s="46" t="s">
        <v>3993</v>
      </c>
      <c r="C1335" s="47" t="s">
        <v>3979</v>
      </c>
      <c r="D1335" s="47" t="s">
        <v>496</v>
      </c>
      <c r="E1335" s="48" t="s">
        <v>3972</v>
      </c>
      <c r="F1335" s="49" t="s">
        <v>3973</v>
      </c>
      <c r="G1335" s="49" t="s">
        <v>3994</v>
      </c>
      <c r="H1335" s="50" t="s">
        <v>3973</v>
      </c>
      <c r="I1335" s="46" t="s">
        <v>499</v>
      </c>
      <c r="J1335" s="46">
        <v>536</v>
      </c>
      <c r="K1335" s="49">
        <v>536</v>
      </c>
      <c r="L1335" s="49" t="s">
        <v>3980</v>
      </c>
      <c r="M1335" s="51">
        <v>174000</v>
      </c>
      <c r="N1335" s="51">
        <f t="shared" si="270"/>
        <v>97000</v>
      </c>
      <c r="O1335" s="51">
        <v>97043.478260869597</v>
      </c>
      <c r="P1335" s="51">
        <v>271000</v>
      </c>
      <c r="Q1335" s="51">
        <f t="shared" si="271"/>
        <v>126156.52173913048</v>
      </c>
      <c r="R1335" s="52">
        <f t="shared" si="272"/>
        <v>300156.52173913049</v>
      </c>
      <c r="S1335" s="53">
        <v>300100</v>
      </c>
      <c r="T1335" s="54">
        <v>0</v>
      </c>
      <c r="U1335" s="55" t="s">
        <v>26</v>
      </c>
      <c r="V1335" s="55" t="s">
        <v>23</v>
      </c>
      <c r="W1335" s="55" t="s">
        <v>27</v>
      </c>
      <c r="X1335" s="56">
        <v>43294</v>
      </c>
      <c r="Y1335" s="57" t="s">
        <v>7684</v>
      </c>
      <c r="Z1335" s="57"/>
      <c r="AA1335" s="58"/>
      <c r="AB1335" s="58"/>
      <c r="AC1335" s="58"/>
      <c r="AD1335" s="58"/>
      <c r="AE1335" s="58"/>
      <c r="AF1335" s="58"/>
      <c r="AG1335" s="58"/>
      <c r="AH1335" s="58"/>
      <c r="AI1335" s="58"/>
      <c r="AJ1335" s="58"/>
      <c r="AK1335" s="58"/>
      <c r="AL1335" s="58"/>
      <c r="AM1335" s="58"/>
      <c r="AN1335" s="58"/>
      <c r="AO1335" s="58"/>
      <c r="AP1335" s="58"/>
      <c r="AQ1335" s="58"/>
      <c r="AR1335" s="59">
        <f t="shared" si="265"/>
        <v>0</v>
      </c>
      <c r="AS1335" s="59">
        <f t="shared" si="266"/>
        <v>0</v>
      </c>
      <c r="AT1335" s="58"/>
      <c r="AU1335" s="58">
        <f t="shared" si="268"/>
        <v>0</v>
      </c>
      <c r="AV1335" s="59">
        <f t="shared" si="269"/>
        <v>-300100</v>
      </c>
      <c r="AW1335" s="59">
        <f t="shared" si="273"/>
        <v>-300100</v>
      </c>
      <c r="AX1335" s="60">
        <f t="shared" si="267"/>
        <v>-1</v>
      </c>
      <c r="AY1335" s="58"/>
    </row>
    <row r="1336" spans="1:51" ht="31.5" x14ac:dyDescent="0.25">
      <c r="A1336" s="45">
        <v>1173</v>
      </c>
      <c r="B1336" s="46" t="s">
        <v>3995</v>
      </c>
      <c r="C1336" s="47" t="s">
        <v>3979</v>
      </c>
      <c r="D1336" s="47" t="s">
        <v>2020</v>
      </c>
      <c r="E1336" s="48" t="s">
        <v>3976</v>
      </c>
      <c r="F1336" s="49" t="s">
        <v>3973</v>
      </c>
      <c r="G1336" s="49" t="s">
        <v>3994</v>
      </c>
      <c r="H1336" s="50" t="s">
        <v>3973</v>
      </c>
      <c r="I1336" s="46" t="s">
        <v>439</v>
      </c>
      <c r="J1336" s="46">
        <v>536</v>
      </c>
      <c r="K1336" s="49">
        <v>536</v>
      </c>
      <c r="L1336" s="49" t="s">
        <v>3980</v>
      </c>
      <c r="M1336" s="51">
        <v>174000</v>
      </c>
      <c r="N1336" s="51">
        <f t="shared" si="270"/>
        <v>97000</v>
      </c>
      <c r="O1336" s="51">
        <v>97043.478260869597</v>
      </c>
      <c r="P1336" s="51">
        <v>271000</v>
      </c>
      <c r="Q1336" s="51">
        <f t="shared" si="271"/>
        <v>126156.52173913048</v>
      </c>
      <c r="R1336" s="52">
        <f t="shared" si="272"/>
        <v>300156.52173913049</v>
      </c>
      <c r="S1336" s="53">
        <v>300100</v>
      </c>
      <c r="T1336" s="54">
        <v>0</v>
      </c>
      <c r="U1336" s="55" t="s">
        <v>22</v>
      </c>
      <c r="V1336" s="55" t="s">
        <v>23</v>
      </c>
      <c r="W1336" s="55" t="s">
        <v>24</v>
      </c>
      <c r="X1336" s="56">
        <v>43294</v>
      </c>
      <c r="Y1336" s="57" t="s">
        <v>7684</v>
      </c>
      <c r="Z1336" s="57"/>
      <c r="AA1336" s="58"/>
      <c r="AB1336" s="58"/>
      <c r="AC1336" s="58"/>
      <c r="AD1336" s="58"/>
      <c r="AE1336" s="58"/>
      <c r="AF1336" s="58"/>
      <c r="AG1336" s="58"/>
      <c r="AH1336" s="58"/>
      <c r="AI1336" s="58"/>
      <c r="AJ1336" s="58">
        <v>1150000</v>
      </c>
      <c r="AK1336" s="58"/>
      <c r="AL1336" s="58"/>
      <c r="AM1336" s="58"/>
      <c r="AN1336" s="58"/>
      <c r="AO1336" s="58"/>
      <c r="AP1336" s="58"/>
      <c r="AQ1336" s="58"/>
      <c r="AR1336" s="59">
        <f t="shared" si="265"/>
        <v>1</v>
      </c>
      <c r="AS1336" s="59">
        <f t="shared" si="266"/>
        <v>1150000</v>
      </c>
      <c r="AT1336" s="58">
        <f>ROUND(AS1336/AR1336,-2)</f>
        <v>1150000</v>
      </c>
      <c r="AU1336" s="58">
        <f t="shared" si="268"/>
        <v>1150000</v>
      </c>
      <c r="AV1336" s="59">
        <f t="shared" si="269"/>
        <v>849900</v>
      </c>
      <c r="AW1336" s="59">
        <f t="shared" si="273"/>
        <v>849900</v>
      </c>
      <c r="AX1336" s="60">
        <f t="shared" si="267"/>
        <v>2.8320559813395536</v>
      </c>
      <c r="AY1336" s="58"/>
    </row>
    <row r="1337" spans="1:51" ht="31.5" x14ac:dyDescent="0.25">
      <c r="A1337" s="45">
        <v>1174</v>
      </c>
      <c r="B1337" s="46" t="s">
        <v>3996</v>
      </c>
      <c r="C1337" s="47" t="s">
        <v>3979</v>
      </c>
      <c r="D1337" s="47" t="s">
        <v>496</v>
      </c>
      <c r="E1337" s="48" t="s">
        <v>3978</v>
      </c>
      <c r="F1337" s="49" t="s">
        <v>3854</v>
      </c>
      <c r="G1337" s="49" t="s">
        <v>3871</v>
      </c>
      <c r="H1337" s="50" t="s">
        <v>3854</v>
      </c>
      <c r="I1337" s="46" t="s">
        <v>499</v>
      </c>
      <c r="J1337" s="46">
        <v>536</v>
      </c>
      <c r="K1337" s="49">
        <v>536</v>
      </c>
      <c r="L1337" s="49" t="s">
        <v>3980</v>
      </c>
      <c r="M1337" s="51">
        <v>174000</v>
      </c>
      <c r="N1337" s="51">
        <f t="shared" si="270"/>
        <v>97000</v>
      </c>
      <c r="O1337" s="51">
        <v>97043.478260869597</v>
      </c>
      <c r="P1337" s="51">
        <v>271000</v>
      </c>
      <c r="Q1337" s="51">
        <f t="shared" si="271"/>
        <v>126156.52173913048</v>
      </c>
      <c r="R1337" s="52">
        <f t="shared" si="272"/>
        <v>300156.52173913049</v>
      </c>
      <c r="S1337" s="53">
        <v>300100</v>
      </c>
      <c r="T1337" s="54">
        <v>0</v>
      </c>
      <c r="U1337" s="55" t="s">
        <v>26</v>
      </c>
      <c r="V1337" s="55" t="s">
        <v>23</v>
      </c>
      <c r="W1337" s="55" t="s">
        <v>27</v>
      </c>
      <c r="X1337" s="56">
        <v>43294</v>
      </c>
      <c r="Y1337" s="57" t="s">
        <v>7684</v>
      </c>
      <c r="Z1337" s="57"/>
      <c r="AA1337" s="58"/>
      <c r="AB1337" s="58"/>
      <c r="AC1337" s="58"/>
      <c r="AD1337" s="58"/>
      <c r="AE1337" s="58"/>
      <c r="AF1337" s="58"/>
      <c r="AG1337" s="58"/>
      <c r="AH1337" s="58"/>
      <c r="AI1337" s="58"/>
      <c r="AJ1337" s="58"/>
      <c r="AK1337" s="58"/>
      <c r="AL1337" s="58"/>
      <c r="AM1337" s="58"/>
      <c r="AN1337" s="58"/>
      <c r="AO1337" s="58"/>
      <c r="AP1337" s="58"/>
      <c r="AQ1337" s="58"/>
      <c r="AR1337" s="59">
        <f t="shared" si="265"/>
        <v>0</v>
      </c>
      <c r="AS1337" s="59">
        <f t="shared" si="266"/>
        <v>0</v>
      </c>
      <c r="AT1337" s="58"/>
      <c r="AU1337" s="58">
        <f t="shared" si="268"/>
        <v>0</v>
      </c>
      <c r="AV1337" s="59">
        <f t="shared" si="269"/>
        <v>-300100</v>
      </c>
      <c r="AW1337" s="59">
        <f t="shared" si="273"/>
        <v>-300100</v>
      </c>
      <c r="AX1337" s="60">
        <f t="shared" si="267"/>
        <v>-1</v>
      </c>
      <c r="AY1337" s="58"/>
    </row>
    <row r="1338" spans="1:51" ht="31.5" x14ac:dyDescent="0.25">
      <c r="A1338" s="45">
        <v>1176</v>
      </c>
      <c r="B1338" s="46" t="s">
        <v>4001</v>
      </c>
      <c r="C1338" s="47" t="s">
        <v>3997</v>
      </c>
      <c r="D1338" s="47" t="s">
        <v>496</v>
      </c>
      <c r="E1338" s="48" t="s">
        <v>4002</v>
      </c>
      <c r="F1338" s="49" t="s">
        <v>4003</v>
      </c>
      <c r="G1338" s="49" t="s">
        <v>4004</v>
      </c>
      <c r="H1338" s="50" t="s">
        <v>4005</v>
      </c>
      <c r="I1338" s="46" t="s">
        <v>499</v>
      </c>
      <c r="J1338" s="46">
        <v>537</v>
      </c>
      <c r="K1338" s="49">
        <v>537</v>
      </c>
      <c r="L1338" s="49" t="s">
        <v>3998</v>
      </c>
      <c r="M1338" s="51">
        <v>269000</v>
      </c>
      <c r="N1338" s="51">
        <f t="shared" si="270"/>
        <v>79000</v>
      </c>
      <c r="O1338" s="51">
        <v>79826.0869565217</v>
      </c>
      <c r="P1338" s="51">
        <v>348000</v>
      </c>
      <c r="Q1338" s="51">
        <f t="shared" si="271"/>
        <v>103773.9130434782</v>
      </c>
      <c r="R1338" s="52">
        <f t="shared" si="272"/>
        <v>372773.91304347821</v>
      </c>
      <c r="S1338" s="53">
        <v>372700</v>
      </c>
      <c r="T1338" s="54">
        <v>0</v>
      </c>
      <c r="U1338" s="55" t="s">
        <v>26</v>
      </c>
      <c r="V1338" s="55" t="s">
        <v>23</v>
      </c>
      <c r="W1338" s="55" t="s">
        <v>27</v>
      </c>
      <c r="X1338" s="56">
        <v>43294</v>
      </c>
      <c r="Y1338" s="57" t="s">
        <v>7684</v>
      </c>
      <c r="Z1338" s="57"/>
      <c r="AA1338" s="58"/>
      <c r="AB1338" s="58"/>
      <c r="AC1338" s="58"/>
      <c r="AD1338" s="58"/>
      <c r="AE1338" s="58"/>
      <c r="AF1338" s="58"/>
      <c r="AG1338" s="58"/>
      <c r="AH1338" s="58"/>
      <c r="AI1338" s="58"/>
      <c r="AJ1338" s="58">
        <v>380000</v>
      </c>
      <c r="AK1338" s="58"/>
      <c r="AL1338" s="58"/>
      <c r="AM1338" s="58"/>
      <c r="AN1338" s="58"/>
      <c r="AO1338" s="58"/>
      <c r="AP1338" s="58"/>
      <c r="AQ1338" s="58"/>
      <c r="AR1338" s="59">
        <f t="shared" si="265"/>
        <v>1</v>
      </c>
      <c r="AS1338" s="59">
        <f t="shared" si="266"/>
        <v>380000</v>
      </c>
      <c r="AT1338" s="58">
        <f>ROUND(AS1338/AR1338,-2)</f>
        <v>380000</v>
      </c>
      <c r="AU1338" s="58">
        <f t="shared" si="268"/>
        <v>380000</v>
      </c>
      <c r="AV1338" s="59">
        <f t="shared" si="269"/>
        <v>7300</v>
      </c>
      <c r="AW1338" s="59">
        <f t="shared" si="273"/>
        <v>7300</v>
      </c>
      <c r="AX1338" s="60">
        <f t="shared" si="267"/>
        <v>1.9586799034075675E-2</v>
      </c>
      <c r="AY1338" s="58"/>
    </row>
    <row r="1339" spans="1:51" ht="31.5" x14ac:dyDescent="0.25">
      <c r="A1339" s="45">
        <v>1179</v>
      </c>
      <c r="B1339" s="46" t="s">
        <v>4010</v>
      </c>
      <c r="C1339" s="47" t="s">
        <v>3997</v>
      </c>
      <c r="D1339" s="47" t="s">
        <v>496</v>
      </c>
      <c r="E1339" s="48" t="s">
        <v>4011</v>
      </c>
      <c r="F1339" s="49" t="s">
        <v>4012</v>
      </c>
      <c r="G1339" s="49" t="s">
        <v>4013</v>
      </c>
      <c r="H1339" s="50" t="s">
        <v>4014</v>
      </c>
      <c r="I1339" s="46" t="s">
        <v>499</v>
      </c>
      <c r="J1339" s="46">
        <v>537</v>
      </c>
      <c r="K1339" s="49">
        <v>537</v>
      </c>
      <c r="L1339" s="49" t="s">
        <v>3998</v>
      </c>
      <c r="M1339" s="51">
        <v>269000</v>
      </c>
      <c r="N1339" s="51">
        <f t="shared" si="270"/>
        <v>79000</v>
      </c>
      <c r="O1339" s="51">
        <v>79826.0869565217</v>
      </c>
      <c r="P1339" s="51">
        <v>348000</v>
      </c>
      <c r="Q1339" s="51">
        <f t="shared" si="271"/>
        <v>103773.9130434782</v>
      </c>
      <c r="R1339" s="52">
        <f t="shared" si="272"/>
        <v>372773.91304347821</v>
      </c>
      <c r="S1339" s="53">
        <v>372700</v>
      </c>
      <c r="T1339" s="54">
        <v>0</v>
      </c>
      <c r="U1339" s="55" t="s">
        <v>22</v>
      </c>
      <c r="V1339" s="55" t="s">
        <v>23</v>
      </c>
      <c r="W1339" s="55" t="s">
        <v>29</v>
      </c>
      <c r="X1339" s="56">
        <v>43294</v>
      </c>
      <c r="Y1339" s="57" t="s">
        <v>7684</v>
      </c>
      <c r="Z1339" s="57"/>
      <c r="AA1339" s="58"/>
      <c r="AB1339" s="58"/>
      <c r="AC1339" s="58"/>
      <c r="AD1339" s="58"/>
      <c r="AE1339" s="58"/>
      <c r="AF1339" s="58"/>
      <c r="AG1339" s="58"/>
      <c r="AH1339" s="58"/>
      <c r="AI1339" s="58"/>
      <c r="AJ1339" s="58">
        <v>380000</v>
      </c>
      <c r="AK1339" s="58"/>
      <c r="AL1339" s="58"/>
      <c r="AM1339" s="58"/>
      <c r="AN1339" s="58"/>
      <c r="AO1339" s="58"/>
      <c r="AP1339" s="58"/>
      <c r="AQ1339" s="58">
        <v>480000</v>
      </c>
      <c r="AR1339" s="59">
        <f t="shared" si="265"/>
        <v>2</v>
      </c>
      <c r="AS1339" s="59">
        <f t="shared" si="266"/>
        <v>860000</v>
      </c>
      <c r="AT1339" s="58">
        <f>ROUND(AS1339/AR1339,-2)</f>
        <v>430000</v>
      </c>
      <c r="AU1339" s="58">
        <f t="shared" si="268"/>
        <v>380000</v>
      </c>
      <c r="AV1339" s="59">
        <f t="shared" si="269"/>
        <v>57300</v>
      </c>
      <c r="AW1339" s="59">
        <f t="shared" si="273"/>
        <v>7300</v>
      </c>
      <c r="AX1339" s="60">
        <f t="shared" si="267"/>
        <v>0.15374295680171723</v>
      </c>
      <c r="AY1339" s="58"/>
    </row>
    <row r="1340" spans="1:51" ht="31.5" x14ac:dyDescent="0.25">
      <c r="A1340" s="45">
        <v>1182</v>
      </c>
      <c r="B1340" s="46" t="s">
        <v>4019</v>
      </c>
      <c r="C1340" s="47" t="s">
        <v>3997</v>
      </c>
      <c r="D1340" s="47" t="s">
        <v>496</v>
      </c>
      <c r="E1340" s="48" t="s">
        <v>4020</v>
      </c>
      <c r="F1340" s="49" t="s">
        <v>4021</v>
      </c>
      <c r="G1340" s="49" t="s">
        <v>4022</v>
      </c>
      <c r="H1340" s="50" t="s">
        <v>4023</v>
      </c>
      <c r="I1340" s="46" t="s">
        <v>499</v>
      </c>
      <c r="J1340" s="46">
        <v>537</v>
      </c>
      <c r="K1340" s="49">
        <v>537</v>
      </c>
      <c r="L1340" s="49" t="s">
        <v>3998</v>
      </c>
      <c r="M1340" s="51">
        <v>269000</v>
      </c>
      <c r="N1340" s="51">
        <f t="shared" si="270"/>
        <v>79000</v>
      </c>
      <c r="O1340" s="51">
        <v>79826.0869565217</v>
      </c>
      <c r="P1340" s="51">
        <v>348000</v>
      </c>
      <c r="Q1340" s="51">
        <f t="shared" si="271"/>
        <v>103773.9130434782</v>
      </c>
      <c r="R1340" s="52">
        <f t="shared" si="272"/>
        <v>372773.91304347821</v>
      </c>
      <c r="S1340" s="53">
        <v>372700</v>
      </c>
      <c r="T1340" s="54">
        <v>0</v>
      </c>
      <c r="U1340" s="55" t="s">
        <v>26</v>
      </c>
      <c r="V1340" s="55" t="s">
        <v>23</v>
      </c>
      <c r="W1340" s="55" t="s">
        <v>27</v>
      </c>
      <c r="X1340" s="56">
        <v>43294</v>
      </c>
      <c r="Y1340" s="57" t="s">
        <v>7684</v>
      </c>
      <c r="Z1340" s="57"/>
      <c r="AA1340" s="58"/>
      <c r="AB1340" s="58"/>
      <c r="AC1340" s="58"/>
      <c r="AD1340" s="58"/>
      <c r="AE1340" s="58"/>
      <c r="AF1340" s="58"/>
      <c r="AG1340" s="58"/>
      <c r="AH1340" s="58"/>
      <c r="AI1340" s="58"/>
      <c r="AJ1340" s="58">
        <v>380000</v>
      </c>
      <c r="AK1340" s="58"/>
      <c r="AL1340" s="58"/>
      <c r="AM1340" s="58"/>
      <c r="AN1340" s="58"/>
      <c r="AO1340" s="58"/>
      <c r="AP1340" s="58"/>
      <c r="AQ1340" s="58">
        <v>480000</v>
      </c>
      <c r="AR1340" s="59">
        <f t="shared" si="265"/>
        <v>2</v>
      </c>
      <c r="AS1340" s="59">
        <f t="shared" si="266"/>
        <v>860000</v>
      </c>
      <c r="AT1340" s="58">
        <f>ROUND(AS1340/AR1340,-2)</f>
        <v>430000</v>
      </c>
      <c r="AU1340" s="58">
        <f t="shared" si="268"/>
        <v>380000</v>
      </c>
      <c r="AV1340" s="59">
        <f t="shared" si="269"/>
        <v>57300</v>
      </c>
      <c r="AW1340" s="59">
        <f t="shared" si="273"/>
        <v>7300</v>
      </c>
      <c r="AX1340" s="60">
        <f t="shared" si="267"/>
        <v>0.15374295680171723</v>
      </c>
      <c r="AY1340" s="58"/>
    </row>
    <row r="1341" spans="1:51" ht="31.5" x14ac:dyDescent="0.25">
      <c r="A1341" s="45">
        <v>1184</v>
      </c>
      <c r="B1341" s="46" t="s">
        <v>4026</v>
      </c>
      <c r="C1341" s="47" t="s">
        <v>3997</v>
      </c>
      <c r="D1341" s="47" t="s">
        <v>496</v>
      </c>
      <c r="E1341" s="48" t="s">
        <v>4027</v>
      </c>
      <c r="F1341" s="49" t="s">
        <v>4028</v>
      </c>
      <c r="G1341" s="49" t="s">
        <v>4029</v>
      </c>
      <c r="H1341" s="50" t="s">
        <v>4028</v>
      </c>
      <c r="I1341" s="46" t="s">
        <v>499</v>
      </c>
      <c r="J1341" s="46">
        <v>537</v>
      </c>
      <c r="K1341" s="49">
        <v>537</v>
      </c>
      <c r="L1341" s="49" t="s">
        <v>3998</v>
      </c>
      <c r="M1341" s="51">
        <v>269000</v>
      </c>
      <c r="N1341" s="51">
        <f t="shared" si="270"/>
        <v>79000</v>
      </c>
      <c r="O1341" s="51">
        <v>79826.0869565217</v>
      </c>
      <c r="P1341" s="51">
        <v>348000</v>
      </c>
      <c r="Q1341" s="51">
        <f t="shared" si="271"/>
        <v>103773.9130434782</v>
      </c>
      <c r="R1341" s="52">
        <f t="shared" si="272"/>
        <v>372773.91304347821</v>
      </c>
      <c r="S1341" s="53">
        <v>372700</v>
      </c>
      <c r="T1341" s="54">
        <v>0</v>
      </c>
      <c r="U1341" s="55" t="s">
        <v>26</v>
      </c>
      <c r="V1341" s="55" t="s">
        <v>23</v>
      </c>
      <c r="W1341" s="55" t="s">
        <v>27</v>
      </c>
      <c r="X1341" s="56">
        <v>43294</v>
      </c>
      <c r="Y1341" s="57" t="s">
        <v>7684</v>
      </c>
      <c r="Z1341" s="57"/>
      <c r="AA1341" s="58"/>
      <c r="AB1341" s="58"/>
      <c r="AC1341" s="58"/>
      <c r="AD1341" s="58"/>
      <c r="AE1341" s="58"/>
      <c r="AF1341" s="58"/>
      <c r="AG1341" s="58"/>
      <c r="AH1341" s="58"/>
      <c r="AI1341" s="58"/>
      <c r="AJ1341" s="58"/>
      <c r="AK1341" s="58"/>
      <c r="AL1341" s="58"/>
      <c r="AM1341" s="58"/>
      <c r="AN1341" s="58"/>
      <c r="AO1341" s="58"/>
      <c r="AP1341" s="58"/>
      <c r="AQ1341" s="58"/>
      <c r="AR1341" s="59">
        <f t="shared" si="265"/>
        <v>0</v>
      </c>
      <c r="AS1341" s="59">
        <f t="shared" si="266"/>
        <v>0</v>
      </c>
      <c r="AT1341" s="58"/>
      <c r="AU1341" s="58">
        <f t="shared" si="268"/>
        <v>0</v>
      </c>
      <c r="AV1341" s="59">
        <f t="shared" si="269"/>
        <v>-372700</v>
      </c>
      <c r="AW1341" s="59">
        <f t="shared" si="273"/>
        <v>-372700</v>
      </c>
      <c r="AX1341" s="60">
        <f t="shared" si="267"/>
        <v>-1</v>
      </c>
      <c r="AY1341" s="58"/>
    </row>
    <row r="1342" spans="1:51" ht="47.25" x14ac:dyDescent="0.25">
      <c r="A1342" s="45">
        <v>1186</v>
      </c>
      <c r="B1342" s="46" t="s">
        <v>4032</v>
      </c>
      <c r="C1342" s="47" t="s">
        <v>3997</v>
      </c>
      <c r="D1342" s="47" t="s">
        <v>496</v>
      </c>
      <c r="E1342" s="48" t="s">
        <v>4033</v>
      </c>
      <c r="F1342" s="49" t="s">
        <v>4034</v>
      </c>
      <c r="G1342" s="49" t="s">
        <v>4035</v>
      </c>
      <c r="H1342" s="50" t="s">
        <v>4034</v>
      </c>
      <c r="I1342" s="46" t="s">
        <v>499</v>
      </c>
      <c r="J1342" s="46">
        <v>537</v>
      </c>
      <c r="K1342" s="49">
        <v>537</v>
      </c>
      <c r="L1342" s="49" t="s">
        <v>3998</v>
      </c>
      <c r="M1342" s="51">
        <v>269000</v>
      </c>
      <c r="N1342" s="51">
        <f t="shared" si="270"/>
        <v>79000</v>
      </c>
      <c r="O1342" s="51">
        <v>79826.0869565217</v>
      </c>
      <c r="P1342" s="51">
        <v>348000</v>
      </c>
      <c r="Q1342" s="51">
        <f t="shared" si="271"/>
        <v>103773.9130434782</v>
      </c>
      <c r="R1342" s="52">
        <f t="shared" si="272"/>
        <v>372773.91304347821</v>
      </c>
      <c r="S1342" s="53">
        <v>372700</v>
      </c>
      <c r="T1342" s="54">
        <v>0</v>
      </c>
      <c r="U1342" s="55" t="s">
        <v>26</v>
      </c>
      <c r="V1342" s="55" t="s">
        <v>23</v>
      </c>
      <c r="W1342" s="55" t="s">
        <v>27</v>
      </c>
      <c r="X1342" s="56">
        <v>43294</v>
      </c>
      <c r="Y1342" s="57" t="s">
        <v>7684</v>
      </c>
      <c r="Z1342" s="57"/>
      <c r="AA1342" s="58"/>
      <c r="AB1342" s="58"/>
      <c r="AC1342" s="58"/>
      <c r="AD1342" s="58"/>
      <c r="AE1342" s="58"/>
      <c r="AF1342" s="58"/>
      <c r="AG1342" s="58"/>
      <c r="AH1342" s="58"/>
      <c r="AI1342" s="58"/>
      <c r="AJ1342" s="58">
        <v>380000</v>
      </c>
      <c r="AK1342" s="58"/>
      <c r="AL1342" s="58"/>
      <c r="AM1342" s="58"/>
      <c r="AN1342" s="58"/>
      <c r="AO1342" s="58"/>
      <c r="AP1342" s="58"/>
      <c r="AQ1342" s="58"/>
      <c r="AR1342" s="59">
        <f t="shared" si="265"/>
        <v>1</v>
      </c>
      <c r="AS1342" s="59">
        <f t="shared" si="266"/>
        <v>380000</v>
      </c>
      <c r="AT1342" s="58">
        <f>ROUND(AS1342/AR1342,-2)</f>
        <v>380000</v>
      </c>
      <c r="AU1342" s="58">
        <f t="shared" si="268"/>
        <v>380000</v>
      </c>
      <c r="AV1342" s="59">
        <f t="shared" si="269"/>
        <v>7300</v>
      </c>
      <c r="AW1342" s="59">
        <f t="shared" si="273"/>
        <v>7300</v>
      </c>
      <c r="AX1342" s="60">
        <f t="shared" si="267"/>
        <v>1.9586799034075675E-2</v>
      </c>
      <c r="AY1342" s="58"/>
    </row>
    <row r="1343" spans="1:51" ht="47.25" x14ac:dyDescent="0.25">
      <c r="A1343" s="45">
        <v>1187</v>
      </c>
      <c r="B1343" s="46" t="s">
        <v>4036</v>
      </c>
      <c r="C1343" s="47" t="s">
        <v>3997</v>
      </c>
      <c r="D1343" s="47" t="s">
        <v>2020</v>
      </c>
      <c r="E1343" s="48" t="s">
        <v>4037</v>
      </c>
      <c r="F1343" s="49" t="s">
        <v>4038</v>
      </c>
      <c r="G1343" s="49" t="s">
        <v>4039</v>
      </c>
      <c r="H1343" s="50" t="s">
        <v>4038</v>
      </c>
      <c r="I1343" s="46" t="s">
        <v>499</v>
      </c>
      <c r="J1343" s="46">
        <v>537</v>
      </c>
      <c r="K1343" s="49">
        <v>537</v>
      </c>
      <c r="L1343" s="49" t="s">
        <v>3998</v>
      </c>
      <c r="M1343" s="51">
        <v>269000</v>
      </c>
      <c r="N1343" s="51">
        <f t="shared" si="270"/>
        <v>79000</v>
      </c>
      <c r="O1343" s="51">
        <v>79826.0869565217</v>
      </c>
      <c r="P1343" s="51">
        <v>348000</v>
      </c>
      <c r="Q1343" s="51">
        <f t="shared" si="271"/>
        <v>103773.9130434782</v>
      </c>
      <c r="R1343" s="52">
        <f t="shared" si="272"/>
        <v>372773.91304347821</v>
      </c>
      <c r="S1343" s="53">
        <v>372700</v>
      </c>
      <c r="T1343" s="54">
        <v>0</v>
      </c>
      <c r="U1343" s="55" t="s">
        <v>22</v>
      </c>
      <c r="V1343" s="55" t="s">
        <v>23</v>
      </c>
      <c r="W1343" s="55" t="s">
        <v>24</v>
      </c>
      <c r="X1343" s="56">
        <v>43294</v>
      </c>
      <c r="Y1343" s="57" t="s">
        <v>7684</v>
      </c>
      <c r="Z1343" s="57"/>
      <c r="AA1343" s="58"/>
      <c r="AB1343" s="58"/>
      <c r="AC1343" s="58"/>
      <c r="AD1343" s="58"/>
      <c r="AE1343" s="58"/>
      <c r="AF1343" s="58"/>
      <c r="AG1343" s="58"/>
      <c r="AH1343" s="58"/>
      <c r="AI1343" s="58"/>
      <c r="AJ1343" s="58">
        <v>380000</v>
      </c>
      <c r="AK1343" s="58"/>
      <c r="AL1343" s="58"/>
      <c r="AM1343" s="58"/>
      <c r="AN1343" s="58"/>
      <c r="AO1343" s="58"/>
      <c r="AP1343" s="58"/>
      <c r="AQ1343" s="58">
        <v>480000</v>
      </c>
      <c r="AR1343" s="59">
        <f t="shared" si="265"/>
        <v>2</v>
      </c>
      <c r="AS1343" s="59">
        <f t="shared" si="266"/>
        <v>860000</v>
      </c>
      <c r="AT1343" s="58">
        <f>ROUND(AS1343/AR1343,-2)</f>
        <v>430000</v>
      </c>
      <c r="AU1343" s="58">
        <f t="shared" si="268"/>
        <v>380000</v>
      </c>
      <c r="AV1343" s="59">
        <f t="shared" si="269"/>
        <v>57300</v>
      </c>
      <c r="AW1343" s="59">
        <f t="shared" si="273"/>
        <v>7300</v>
      </c>
      <c r="AX1343" s="60">
        <f t="shared" si="267"/>
        <v>0.15374295680171723</v>
      </c>
      <c r="AY1343" s="58"/>
    </row>
    <row r="1344" spans="1:51" ht="31.5" x14ac:dyDescent="0.25">
      <c r="A1344" s="45">
        <v>1188</v>
      </c>
      <c r="B1344" s="46" t="s">
        <v>4042</v>
      </c>
      <c r="C1344" s="47" t="s">
        <v>4040</v>
      </c>
      <c r="D1344" s="47" t="s">
        <v>2020</v>
      </c>
      <c r="E1344" s="48" t="s">
        <v>4000</v>
      </c>
      <c r="F1344" s="49" t="s">
        <v>3878</v>
      </c>
      <c r="G1344" s="49" t="s">
        <v>3911</v>
      </c>
      <c r="H1344" s="50" t="s">
        <v>3878</v>
      </c>
      <c r="I1344" s="46" t="s">
        <v>499</v>
      </c>
      <c r="J1344" s="46">
        <v>538</v>
      </c>
      <c r="K1344" s="49">
        <v>538</v>
      </c>
      <c r="L1344" s="49" t="s">
        <v>4041</v>
      </c>
      <c r="M1344" s="51">
        <v>174000</v>
      </c>
      <c r="N1344" s="51">
        <f t="shared" si="270"/>
        <v>97000</v>
      </c>
      <c r="O1344" s="51">
        <v>97043.478260869597</v>
      </c>
      <c r="P1344" s="51">
        <v>271000</v>
      </c>
      <c r="Q1344" s="51">
        <f t="shared" si="271"/>
        <v>126156.52173913048</v>
      </c>
      <c r="R1344" s="52">
        <f t="shared" si="272"/>
        <v>300156.52173913049</v>
      </c>
      <c r="S1344" s="53">
        <v>300100</v>
      </c>
      <c r="T1344" s="54">
        <v>0</v>
      </c>
      <c r="U1344" s="55" t="s">
        <v>22</v>
      </c>
      <c r="V1344" s="55" t="s">
        <v>23</v>
      </c>
      <c r="W1344" s="55" t="s">
        <v>24</v>
      </c>
      <c r="X1344" s="56">
        <v>43294</v>
      </c>
      <c r="Y1344" s="57" t="s">
        <v>7684</v>
      </c>
      <c r="Z1344" s="57"/>
      <c r="AA1344" s="58"/>
      <c r="AB1344" s="58"/>
      <c r="AC1344" s="58"/>
      <c r="AD1344" s="58"/>
      <c r="AE1344" s="58"/>
      <c r="AF1344" s="58"/>
      <c r="AG1344" s="58"/>
      <c r="AH1344" s="58"/>
      <c r="AI1344" s="58"/>
      <c r="AJ1344" s="58"/>
      <c r="AK1344" s="58"/>
      <c r="AL1344" s="58"/>
      <c r="AM1344" s="58"/>
      <c r="AN1344" s="58"/>
      <c r="AO1344" s="58"/>
      <c r="AP1344" s="58"/>
      <c r="AQ1344" s="58"/>
      <c r="AR1344" s="59">
        <f t="shared" si="265"/>
        <v>0</v>
      </c>
      <c r="AS1344" s="59">
        <f t="shared" si="266"/>
        <v>0</v>
      </c>
      <c r="AT1344" s="58"/>
      <c r="AU1344" s="58">
        <f t="shared" si="268"/>
        <v>0</v>
      </c>
      <c r="AV1344" s="59">
        <f t="shared" si="269"/>
        <v>-300100</v>
      </c>
      <c r="AW1344" s="59">
        <f t="shared" si="273"/>
        <v>-300100</v>
      </c>
      <c r="AX1344" s="60">
        <f t="shared" si="267"/>
        <v>-1</v>
      </c>
      <c r="AY1344" s="58"/>
    </row>
    <row r="1345" spans="1:51" ht="31.5" x14ac:dyDescent="0.25">
      <c r="A1345" s="45">
        <v>1189</v>
      </c>
      <c r="B1345" s="46" t="s">
        <v>4043</v>
      </c>
      <c r="C1345" s="47" t="s">
        <v>4040</v>
      </c>
      <c r="D1345" s="47" t="s">
        <v>496</v>
      </c>
      <c r="E1345" s="48" t="s">
        <v>4002</v>
      </c>
      <c r="F1345" s="49" t="s">
        <v>4003</v>
      </c>
      <c r="G1345" s="49" t="s">
        <v>4044</v>
      </c>
      <c r="H1345" s="50" t="s">
        <v>4005</v>
      </c>
      <c r="I1345" s="46" t="s">
        <v>499</v>
      </c>
      <c r="J1345" s="46">
        <v>538</v>
      </c>
      <c r="K1345" s="49">
        <v>538</v>
      </c>
      <c r="L1345" s="49" t="s">
        <v>4041</v>
      </c>
      <c r="M1345" s="51">
        <v>174000</v>
      </c>
      <c r="N1345" s="51">
        <f t="shared" si="270"/>
        <v>97000</v>
      </c>
      <c r="O1345" s="51">
        <v>97043.478260869597</v>
      </c>
      <c r="P1345" s="51">
        <v>271000</v>
      </c>
      <c r="Q1345" s="51">
        <f t="shared" si="271"/>
        <v>126156.52173913048</v>
      </c>
      <c r="R1345" s="52">
        <f t="shared" si="272"/>
        <v>300156.52173913049</v>
      </c>
      <c r="S1345" s="53">
        <v>300100</v>
      </c>
      <c r="T1345" s="54">
        <v>0</v>
      </c>
      <c r="U1345" s="55" t="s">
        <v>26</v>
      </c>
      <c r="V1345" s="55" t="s">
        <v>23</v>
      </c>
      <c r="W1345" s="55" t="s">
        <v>27</v>
      </c>
      <c r="X1345" s="56">
        <v>43294</v>
      </c>
      <c r="Y1345" s="57" t="s">
        <v>7684</v>
      </c>
      <c r="Z1345" s="57"/>
      <c r="AA1345" s="58"/>
      <c r="AB1345" s="58"/>
      <c r="AC1345" s="58"/>
      <c r="AD1345" s="58"/>
      <c r="AE1345" s="58"/>
      <c r="AF1345" s="58"/>
      <c r="AG1345" s="58"/>
      <c r="AH1345" s="58"/>
      <c r="AI1345" s="58"/>
      <c r="AJ1345" s="58"/>
      <c r="AK1345" s="58"/>
      <c r="AL1345" s="58"/>
      <c r="AM1345" s="58"/>
      <c r="AN1345" s="58"/>
      <c r="AO1345" s="58"/>
      <c r="AP1345" s="58"/>
      <c r="AQ1345" s="58"/>
      <c r="AR1345" s="59">
        <f t="shared" si="265"/>
        <v>0</v>
      </c>
      <c r="AS1345" s="59">
        <f t="shared" si="266"/>
        <v>0</v>
      </c>
      <c r="AT1345" s="58"/>
      <c r="AU1345" s="58">
        <f t="shared" si="268"/>
        <v>0</v>
      </c>
      <c r="AV1345" s="59">
        <f t="shared" si="269"/>
        <v>-300100</v>
      </c>
      <c r="AW1345" s="59">
        <f t="shared" si="273"/>
        <v>-300100</v>
      </c>
      <c r="AX1345" s="60">
        <f t="shared" si="267"/>
        <v>-1</v>
      </c>
      <c r="AY1345" s="58"/>
    </row>
    <row r="1346" spans="1:51" ht="31.5" x14ac:dyDescent="0.25">
      <c r="A1346" s="45">
        <v>1190</v>
      </c>
      <c r="B1346" s="46" t="s">
        <v>4045</v>
      </c>
      <c r="C1346" s="47" t="s">
        <v>4040</v>
      </c>
      <c r="D1346" s="47" t="s">
        <v>2020</v>
      </c>
      <c r="E1346" s="48" t="s">
        <v>4007</v>
      </c>
      <c r="F1346" s="49" t="s">
        <v>4003</v>
      </c>
      <c r="G1346" s="49" t="s">
        <v>4044</v>
      </c>
      <c r="H1346" s="50" t="s">
        <v>4003</v>
      </c>
      <c r="I1346" s="46" t="s">
        <v>499</v>
      </c>
      <c r="J1346" s="46">
        <v>538</v>
      </c>
      <c r="K1346" s="49">
        <v>538</v>
      </c>
      <c r="L1346" s="49" t="s">
        <v>4041</v>
      </c>
      <c r="M1346" s="51">
        <v>174000</v>
      </c>
      <c r="N1346" s="51">
        <f t="shared" si="270"/>
        <v>97000</v>
      </c>
      <c r="O1346" s="51">
        <v>97043.478260869597</v>
      </c>
      <c r="P1346" s="51">
        <v>271000</v>
      </c>
      <c r="Q1346" s="51">
        <f t="shared" si="271"/>
        <v>126156.52173913048</v>
      </c>
      <c r="R1346" s="52">
        <f t="shared" si="272"/>
        <v>300156.52173913049</v>
      </c>
      <c r="S1346" s="53">
        <v>300100</v>
      </c>
      <c r="T1346" s="54">
        <v>0</v>
      </c>
      <c r="U1346" s="55" t="s">
        <v>22</v>
      </c>
      <c r="V1346" s="55" t="s">
        <v>23</v>
      </c>
      <c r="W1346" s="55" t="s">
        <v>24</v>
      </c>
      <c r="X1346" s="56">
        <v>43294</v>
      </c>
      <c r="Y1346" s="57" t="s">
        <v>7684</v>
      </c>
      <c r="Z1346" s="57"/>
      <c r="AA1346" s="58"/>
      <c r="AB1346" s="58"/>
      <c r="AC1346" s="58"/>
      <c r="AD1346" s="58"/>
      <c r="AE1346" s="58"/>
      <c r="AF1346" s="58"/>
      <c r="AG1346" s="58"/>
      <c r="AH1346" s="58"/>
      <c r="AI1346" s="58"/>
      <c r="AJ1346" s="58"/>
      <c r="AK1346" s="58"/>
      <c r="AL1346" s="58"/>
      <c r="AM1346" s="58"/>
      <c r="AN1346" s="58"/>
      <c r="AO1346" s="58"/>
      <c r="AP1346" s="58"/>
      <c r="AQ1346" s="58"/>
      <c r="AR1346" s="59">
        <f t="shared" si="265"/>
        <v>0</v>
      </c>
      <c r="AS1346" s="59">
        <f t="shared" si="266"/>
        <v>0</v>
      </c>
      <c r="AT1346" s="58"/>
      <c r="AU1346" s="58">
        <f t="shared" si="268"/>
        <v>0</v>
      </c>
      <c r="AV1346" s="59">
        <f t="shared" si="269"/>
        <v>-300100</v>
      </c>
      <c r="AW1346" s="59">
        <f t="shared" si="273"/>
        <v>-300100</v>
      </c>
      <c r="AX1346" s="60">
        <f t="shared" si="267"/>
        <v>-1</v>
      </c>
      <c r="AY1346" s="58"/>
    </row>
    <row r="1347" spans="1:51" ht="31.5" x14ac:dyDescent="0.25">
      <c r="A1347" s="45">
        <v>1191</v>
      </c>
      <c r="B1347" s="46" t="s">
        <v>4046</v>
      </c>
      <c r="C1347" s="47" t="s">
        <v>4040</v>
      </c>
      <c r="D1347" s="47" t="s">
        <v>2020</v>
      </c>
      <c r="E1347" s="48" t="s">
        <v>4009</v>
      </c>
      <c r="F1347" s="49" t="s">
        <v>3883</v>
      </c>
      <c r="G1347" s="49" t="s">
        <v>3914</v>
      </c>
      <c r="H1347" s="50" t="s">
        <v>3883</v>
      </c>
      <c r="I1347" s="46" t="s">
        <v>499</v>
      </c>
      <c r="J1347" s="46">
        <v>538</v>
      </c>
      <c r="K1347" s="49">
        <v>538</v>
      </c>
      <c r="L1347" s="49" t="s">
        <v>4041</v>
      </c>
      <c r="M1347" s="51">
        <v>174000</v>
      </c>
      <c r="N1347" s="51">
        <f t="shared" si="270"/>
        <v>97000</v>
      </c>
      <c r="O1347" s="51">
        <v>97043.478260869597</v>
      </c>
      <c r="P1347" s="51">
        <v>271000</v>
      </c>
      <c r="Q1347" s="51">
        <f t="shared" si="271"/>
        <v>126156.52173913048</v>
      </c>
      <c r="R1347" s="52">
        <f t="shared" si="272"/>
        <v>300156.52173913049</v>
      </c>
      <c r="S1347" s="53">
        <v>300100</v>
      </c>
      <c r="T1347" s="54">
        <v>0</v>
      </c>
      <c r="U1347" s="55" t="s">
        <v>26</v>
      </c>
      <c r="V1347" s="55" t="s">
        <v>23</v>
      </c>
      <c r="W1347" s="55" t="s">
        <v>27</v>
      </c>
      <c r="X1347" s="56">
        <v>43294</v>
      </c>
      <c r="Y1347" s="57" t="s">
        <v>7684</v>
      </c>
      <c r="Z1347" s="57"/>
      <c r="AA1347" s="58"/>
      <c r="AB1347" s="58"/>
      <c r="AC1347" s="58"/>
      <c r="AD1347" s="58"/>
      <c r="AE1347" s="58"/>
      <c r="AF1347" s="58"/>
      <c r="AG1347" s="58"/>
      <c r="AH1347" s="58"/>
      <c r="AI1347" s="58"/>
      <c r="AJ1347" s="58"/>
      <c r="AK1347" s="58"/>
      <c r="AL1347" s="58"/>
      <c r="AM1347" s="58"/>
      <c r="AN1347" s="58"/>
      <c r="AO1347" s="58"/>
      <c r="AP1347" s="58"/>
      <c r="AQ1347" s="58"/>
      <c r="AR1347" s="59">
        <f t="shared" si="265"/>
        <v>0</v>
      </c>
      <c r="AS1347" s="59">
        <f t="shared" si="266"/>
        <v>0</v>
      </c>
      <c r="AT1347" s="58"/>
      <c r="AU1347" s="58">
        <f t="shared" si="268"/>
        <v>0</v>
      </c>
      <c r="AV1347" s="59">
        <f t="shared" si="269"/>
        <v>-300100</v>
      </c>
      <c r="AW1347" s="59">
        <f t="shared" si="273"/>
        <v>-300100</v>
      </c>
      <c r="AX1347" s="60">
        <f t="shared" si="267"/>
        <v>-1</v>
      </c>
      <c r="AY1347" s="58"/>
    </row>
    <row r="1348" spans="1:51" ht="31.5" x14ac:dyDescent="0.25">
      <c r="A1348" s="45">
        <v>1192</v>
      </c>
      <c r="B1348" s="46" t="s">
        <v>4047</v>
      </c>
      <c r="C1348" s="47" t="s">
        <v>4040</v>
      </c>
      <c r="D1348" s="47" t="s">
        <v>496</v>
      </c>
      <c r="E1348" s="48" t="s">
        <v>4011</v>
      </c>
      <c r="F1348" s="49" t="s">
        <v>4012</v>
      </c>
      <c r="G1348" s="49" t="s">
        <v>4048</v>
      </c>
      <c r="H1348" s="50" t="s">
        <v>4014</v>
      </c>
      <c r="I1348" s="46" t="s">
        <v>499</v>
      </c>
      <c r="J1348" s="46">
        <v>538</v>
      </c>
      <c r="K1348" s="49">
        <v>538</v>
      </c>
      <c r="L1348" s="49" t="s">
        <v>4041</v>
      </c>
      <c r="M1348" s="51">
        <v>174000</v>
      </c>
      <c r="N1348" s="51">
        <f t="shared" si="270"/>
        <v>97000</v>
      </c>
      <c r="O1348" s="51">
        <v>97043.478260869597</v>
      </c>
      <c r="P1348" s="51">
        <v>271000</v>
      </c>
      <c r="Q1348" s="51">
        <f t="shared" si="271"/>
        <v>126156.52173913048</v>
      </c>
      <c r="R1348" s="52">
        <f t="shared" si="272"/>
        <v>300156.52173913049</v>
      </c>
      <c r="S1348" s="53">
        <v>300100</v>
      </c>
      <c r="T1348" s="54">
        <v>0</v>
      </c>
      <c r="U1348" s="55" t="s">
        <v>22</v>
      </c>
      <c r="V1348" s="55" t="s">
        <v>23</v>
      </c>
      <c r="W1348" s="55" t="s">
        <v>24</v>
      </c>
      <c r="X1348" s="56">
        <v>43294</v>
      </c>
      <c r="Y1348" s="57" t="s">
        <v>7684</v>
      </c>
      <c r="Z1348" s="57"/>
      <c r="AA1348" s="58"/>
      <c r="AB1348" s="58"/>
      <c r="AC1348" s="58"/>
      <c r="AD1348" s="58"/>
      <c r="AE1348" s="58"/>
      <c r="AF1348" s="58"/>
      <c r="AG1348" s="58"/>
      <c r="AH1348" s="58"/>
      <c r="AI1348" s="58"/>
      <c r="AJ1348" s="58"/>
      <c r="AK1348" s="58"/>
      <c r="AL1348" s="58"/>
      <c r="AM1348" s="58"/>
      <c r="AN1348" s="58"/>
      <c r="AO1348" s="58"/>
      <c r="AP1348" s="58"/>
      <c r="AQ1348" s="58"/>
      <c r="AR1348" s="59">
        <f t="shared" ref="AR1348:AR1411" si="274">COUNT(AA1348:AQ1348)</f>
        <v>0</v>
      </c>
      <c r="AS1348" s="59">
        <f t="shared" ref="AS1348:AS1411" si="275">SUM(AA1348:AQ1348)</f>
        <v>0</v>
      </c>
      <c r="AT1348" s="58"/>
      <c r="AU1348" s="58">
        <f t="shared" si="268"/>
        <v>0</v>
      </c>
      <c r="AV1348" s="59">
        <f t="shared" si="269"/>
        <v>-300100</v>
      </c>
      <c r="AW1348" s="59">
        <f t="shared" si="273"/>
        <v>-300100</v>
      </c>
      <c r="AX1348" s="60">
        <f t="shared" ref="AX1348:AX1411" si="276">AT1348/S1348-100%</f>
        <v>-1</v>
      </c>
      <c r="AY1348" s="58"/>
    </row>
    <row r="1349" spans="1:51" ht="31.5" x14ac:dyDescent="0.25">
      <c r="A1349" s="45">
        <v>1193</v>
      </c>
      <c r="B1349" s="46" t="s">
        <v>4049</v>
      </c>
      <c r="C1349" s="47" t="s">
        <v>4040</v>
      </c>
      <c r="D1349" s="47" t="s">
        <v>2020</v>
      </c>
      <c r="E1349" s="48" t="s">
        <v>4016</v>
      </c>
      <c r="F1349" s="49" t="s">
        <v>4012</v>
      </c>
      <c r="G1349" s="49" t="s">
        <v>4048</v>
      </c>
      <c r="H1349" s="50" t="s">
        <v>4012</v>
      </c>
      <c r="I1349" s="46" t="s">
        <v>499</v>
      </c>
      <c r="J1349" s="46">
        <v>538</v>
      </c>
      <c r="K1349" s="49">
        <v>538</v>
      </c>
      <c r="L1349" s="49" t="s">
        <v>4041</v>
      </c>
      <c r="M1349" s="51">
        <v>174000</v>
      </c>
      <c r="N1349" s="51">
        <f t="shared" si="270"/>
        <v>97000</v>
      </c>
      <c r="O1349" s="51">
        <v>97043.478260869597</v>
      </c>
      <c r="P1349" s="51">
        <v>271000</v>
      </c>
      <c r="Q1349" s="51">
        <f t="shared" si="271"/>
        <v>126156.52173913048</v>
      </c>
      <c r="R1349" s="52">
        <f t="shared" si="272"/>
        <v>300156.52173913049</v>
      </c>
      <c r="S1349" s="53">
        <v>300100</v>
      </c>
      <c r="T1349" s="54">
        <v>0</v>
      </c>
      <c r="U1349" s="55" t="s">
        <v>26</v>
      </c>
      <c r="V1349" s="55" t="s">
        <v>23</v>
      </c>
      <c r="W1349" s="55" t="s">
        <v>27</v>
      </c>
      <c r="X1349" s="56">
        <v>43294</v>
      </c>
      <c r="Y1349" s="57" t="s">
        <v>7684</v>
      </c>
      <c r="Z1349" s="57"/>
      <c r="AA1349" s="58"/>
      <c r="AB1349" s="58"/>
      <c r="AC1349" s="58"/>
      <c r="AD1349" s="58"/>
      <c r="AE1349" s="58"/>
      <c r="AF1349" s="58"/>
      <c r="AG1349" s="58"/>
      <c r="AH1349" s="58"/>
      <c r="AI1349" s="58"/>
      <c r="AJ1349" s="58"/>
      <c r="AK1349" s="58"/>
      <c r="AL1349" s="58"/>
      <c r="AM1349" s="58"/>
      <c r="AN1349" s="58"/>
      <c r="AO1349" s="58"/>
      <c r="AP1349" s="58"/>
      <c r="AQ1349" s="58"/>
      <c r="AR1349" s="59">
        <f t="shared" si="274"/>
        <v>0</v>
      </c>
      <c r="AS1349" s="59">
        <f t="shared" si="275"/>
        <v>0</v>
      </c>
      <c r="AT1349" s="58"/>
      <c r="AU1349" s="58">
        <f t="shared" si="268"/>
        <v>0</v>
      </c>
      <c r="AV1349" s="59">
        <f t="shared" si="269"/>
        <v>-300100</v>
      </c>
      <c r="AW1349" s="59">
        <f t="shared" si="273"/>
        <v>-300100</v>
      </c>
      <c r="AX1349" s="60">
        <f t="shared" si="276"/>
        <v>-1</v>
      </c>
      <c r="AY1349" s="58"/>
    </row>
    <row r="1350" spans="1:51" ht="31.5" x14ac:dyDescent="0.25">
      <c r="A1350" s="45">
        <v>1194</v>
      </c>
      <c r="B1350" s="46" t="s">
        <v>4050</v>
      </c>
      <c r="C1350" s="47" t="s">
        <v>4040</v>
      </c>
      <c r="D1350" s="47" t="s">
        <v>2020</v>
      </c>
      <c r="E1350" s="48" t="s">
        <v>4018</v>
      </c>
      <c r="F1350" s="49" t="s">
        <v>3887</v>
      </c>
      <c r="G1350" s="49" t="s">
        <v>3916</v>
      </c>
      <c r="H1350" s="50" t="s">
        <v>3887</v>
      </c>
      <c r="I1350" s="46" t="s">
        <v>499</v>
      </c>
      <c r="J1350" s="46">
        <v>538</v>
      </c>
      <c r="K1350" s="49">
        <v>538</v>
      </c>
      <c r="L1350" s="49" t="s">
        <v>4041</v>
      </c>
      <c r="M1350" s="51">
        <v>174000</v>
      </c>
      <c r="N1350" s="51">
        <f t="shared" si="270"/>
        <v>97000</v>
      </c>
      <c r="O1350" s="51">
        <v>97043.478260869597</v>
      </c>
      <c r="P1350" s="51">
        <v>271000</v>
      </c>
      <c r="Q1350" s="51">
        <f t="shared" si="271"/>
        <v>126156.52173913048</v>
      </c>
      <c r="R1350" s="52">
        <f t="shared" si="272"/>
        <v>300156.52173913049</v>
      </c>
      <c r="S1350" s="53">
        <v>300100</v>
      </c>
      <c r="T1350" s="54">
        <v>0</v>
      </c>
      <c r="U1350" s="55" t="s">
        <v>22</v>
      </c>
      <c r="V1350" s="55" t="s">
        <v>23</v>
      </c>
      <c r="W1350" s="55" t="s">
        <v>24</v>
      </c>
      <c r="X1350" s="56">
        <v>43294</v>
      </c>
      <c r="Y1350" s="57" t="s">
        <v>7684</v>
      </c>
      <c r="Z1350" s="57"/>
      <c r="AA1350" s="58"/>
      <c r="AB1350" s="58"/>
      <c r="AC1350" s="58"/>
      <c r="AD1350" s="58"/>
      <c r="AE1350" s="58"/>
      <c r="AF1350" s="58"/>
      <c r="AG1350" s="58"/>
      <c r="AH1350" s="58"/>
      <c r="AI1350" s="58"/>
      <c r="AJ1350" s="58"/>
      <c r="AK1350" s="58"/>
      <c r="AL1350" s="58"/>
      <c r="AM1350" s="58"/>
      <c r="AN1350" s="58"/>
      <c r="AO1350" s="58"/>
      <c r="AP1350" s="58"/>
      <c r="AQ1350" s="58"/>
      <c r="AR1350" s="59">
        <f t="shared" si="274"/>
        <v>0</v>
      </c>
      <c r="AS1350" s="59">
        <f t="shared" si="275"/>
        <v>0</v>
      </c>
      <c r="AT1350" s="58"/>
      <c r="AU1350" s="58">
        <f t="shared" ref="AU1350:AU1413" si="277">MIN(AA1350:AQ1350)</f>
        <v>0</v>
      </c>
      <c r="AV1350" s="59">
        <f t="shared" ref="AV1350:AV1413" si="278">AT1350-S1350</f>
        <v>-300100</v>
      </c>
      <c r="AW1350" s="59">
        <f t="shared" si="273"/>
        <v>-300100</v>
      </c>
      <c r="AX1350" s="60">
        <f t="shared" si="276"/>
        <v>-1</v>
      </c>
      <c r="AY1350" s="58"/>
    </row>
    <row r="1351" spans="1:51" ht="31.5" x14ac:dyDescent="0.25">
      <c r="A1351" s="45">
        <v>1195</v>
      </c>
      <c r="B1351" s="46" t="s">
        <v>4051</v>
      </c>
      <c r="C1351" s="47" t="s">
        <v>4040</v>
      </c>
      <c r="D1351" s="47" t="s">
        <v>496</v>
      </c>
      <c r="E1351" s="48" t="s">
        <v>4020</v>
      </c>
      <c r="F1351" s="49" t="s">
        <v>4021</v>
      </c>
      <c r="G1351" s="49" t="s">
        <v>4052</v>
      </c>
      <c r="H1351" s="50" t="s">
        <v>4023</v>
      </c>
      <c r="I1351" s="46" t="s">
        <v>499</v>
      </c>
      <c r="J1351" s="46">
        <v>538</v>
      </c>
      <c r="K1351" s="49">
        <v>538</v>
      </c>
      <c r="L1351" s="49" t="s">
        <v>4041</v>
      </c>
      <c r="M1351" s="51">
        <v>174000</v>
      </c>
      <c r="N1351" s="51">
        <f t="shared" si="270"/>
        <v>97000</v>
      </c>
      <c r="O1351" s="51">
        <v>97043.478260869597</v>
      </c>
      <c r="P1351" s="51">
        <v>271000</v>
      </c>
      <c r="Q1351" s="51">
        <f t="shared" si="271"/>
        <v>126156.52173913048</v>
      </c>
      <c r="R1351" s="52">
        <f t="shared" si="272"/>
        <v>300156.52173913049</v>
      </c>
      <c r="S1351" s="53">
        <v>300100</v>
      </c>
      <c r="T1351" s="54">
        <v>0</v>
      </c>
      <c r="U1351" s="55" t="s">
        <v>22</v>
      </c>
      <c r="V1351" s="55" t="s">
        <v>23</v>
      </c>
      <c r="W1351" s="55" t="s">
        <v>24</v>
      </c>
      <c r="X1351" s="56">
        <v>43294</v>
      </c>
      <c r="Y1351" s="57" t="s">
        <v>7684</v>
      </c>
      <c r="Z1351" s="57"/>
      <c r="AA1351" s="58"/>
      <c r="AB1351" s="58"/>
      <c r="AC1351" s="58"/>
      <c r="AD1351" s="58"/>
      <c r="AE1351" s="58"/>
      <c r="AF1351" s="58"/>
      <c r="AG1351" s="58"/>
      <c r="AH1351" s="58"/>
      <c r="AI1351" s="58"/>
      <c r="AJ1351" s="58"/>
      <c r="AK1351" s="58"/>
      <c r="AL1351" s="58"/>
      <c r="AM1351" s="58"/>
      <c r="AN1351" s="58"/>
      <c r="AO1351" s="58"/>
      <c r="AP1351" s="58"/>
      <c r="AQ1351" s="58"/>
      <c r="AR1351" s="59">
        <f t="shared" si="274"/>
        <v>0</v>
      </c>
      <c r="AS1351" s="59">
        <f t="shared" si="275"/>
        <v>0</v>
      </c>
      <c r="AT1351" s="58"/>
      <c r="AU1351" s="58">
        <f t="shared" si="277"/>
        <v>0</v>
      </c>
      <c r="AV1351" s="59">
        <f t="shared" si="278"/>
        <v>-300100</v>
      </c>
      <c r="AW1351" s="59">
        <f t="shared" si="273"/>
        <v>-300100</v>
      </c>
      <c r="AX1351" s="60">
        <f t="shared" si="276"/>
        <v>-1</v>
      </c>
      <c r="AY1351" s="58"/>
    </row>
    <row r="1352" spans="1:51" ht="31.5" x14ac:dyDescent="0.25">
      <c r="A1352" s="45">
        <v>1196</v>
      </c>
      <c r="B1352" s="46" t="s">
        <v>4053</v>
      </c>
      <c r="C1352" s="47" t="s">
        <v>4040</v>
      </c>
      <c r="D1352" s="47" t="s">
        <v>2020</v>
      </c>
      <c r="E1352" s="48" t="s">
        <v>4025</v>
      </c>
      <c r="F1352" s="49" t="s">
        <v>4021</v>
      </c>
      <c r="G1352" s="49" t="s">
        <v>4052</v>
      </c>
      <c r="H1352" s="50" t="s">
        <v>4021</v>
      </c>
      <c r="I1352" s="46" t="s">
        <v>499</v>
      </c>
      <c r="J1352" s="46">
        <v>538</v>
      </c>
      <c r="K1352" s="49">
        <v>538</v>
      </c>
      <c r="L1352" s="49" t="s">
        <v>4041</v>
      </c>
      <c r="M1352" s="51">
        <v>174000</v>
      </c>
      <c r="N1352" s="51">
        <f t="shared" si="270"/>
        <v>97000</v>
      </c>
      <c r="O1352" s="51">
        <v>97043.478260869597</v>
      </c>
      <c r="P1352" s="51">
        <v>271000</v>
      </c>
      <c r="Q1352" s="51">
        <f t="shared" si="271"/>
        <v>126156.52173913048</v>
      </c>
      <c r="R1352" s="52">
        <f t="shared" si="272"/>
        <v>300156.52173913049</v>
      </c>
      <c r="S1352" s="53">
        <v>300100</v>
      </c>
      <c r="T1352" s="54">
        <v>0</v>
      </c>
      <c r="U1352" s="55" t="s">
        <v>26</v>
      </c>
      <c r="V1352" s="55" t="s">
        <v>23</v>
      </c>
      <c r="W1352" s="55" t="s">
        <v>27</v>
      </c>
      <c r="X1352" s="56">
        <v>43294</v>
      </c>
      <c r="Y1352" s="57" t="s">
        <v>7684</v>
      </c>
      <c r="Z1352" s="57"/>
      <c r="AA1352" s="58"/>
      <c r="AB1352" s="58"/>
      <c r="AC1352" s="58"/>
      <c r="AD1352" s="58"/>
      <c r="AE1352" s="58"/>
      <c r="AF1352" s="58"/>
      <c r="AG1352" s="58"/>
      <c r="AH1352" s="58"/>
      <c r="AI1352" s="58"/>
      <c r="AJ1352" s="58"/>
      <c r="AK1352" s="58"/>
      <c r="AL1352" s="58"/>
      <c r="AM1352" s="58"/>
      <c r="AN1352" s="58"/>
      <c r="AO1352" s="58"/>
      <c r="AP1352" s="58"/>
      <c r="AQ1352" s="58"/>
      <c r="AR1352" s="59">
        <f t="shared" si="274"/>
        <v>0</v>
      </c>
      <c r="AS1352" s="59">
        <f t="shared" si="275"/>
        <v>0</v>
      </c>
      <c r="AT1352" s="58"/>
      <c r="AU1352" s="58">
        <f t="shared" si="277"/>
        <v>0</v>
      </c>
      <c r="AV1352" s="59">
        <f t="shared" si="278"/>
        <v>-300100</v>
      </c>
      <c r="AW1352" s="59">
        <f t="shared" si="273"/>
        <v>-300100</v>
      </c>
      <c r="AX1352" s="60">
        <f t="shared" si="276"/>
        <v>-1</v>
      </c>
      <c r="AY1352" s="58"/>
    </row>
    <row r="1353" spans="1:51" ht="31.5" x14ac:dyDescent="0.25">
      <c r="A1353" s="45">
        <v>1197</v>
      </c>
      <c r="B1353" s="46" t="s">
        <v>4054</v>
      </c>
      <c r="C1353" s="47" t="s">
        <v>4040</v>
      </c>
      <c r="D1353" s="47" t="s">
        <v>496</v>
      </c>
      <c r="E1353" s="48" t="s">
        <v>4027</v>
      </c>
      <c r="F1353" s="49" t="s">
        <v>4028</v>
      </c>
      <c r="G1353" s="49" t="s">
        <v>4055</v>
      </c>
      <c r="H1353" s="50" t="s">
        <v>4028</v>
      </c>
      <c r="I1353" s="46" t="s">
        <v>499</v>
      </c>
      <c r="J1353" s="46">
        <v>538</v>
      </c>
      <c r="K1353" s="49">
        <v>538</v>
      </c>
      <c r="L1353" s="49" t="s">
        <v>4041</v>
      </c>
      <c r="M1353" s="51">
        <v>174000</v>
      </c>
      <c r="N1353" s="51">
        <f t="shared" si="270"/>
        <v>97000</v>
      </c>
      <c r="O1353" s="51">
        <v>97043.478260869597</v>
      </c>
      <c r="P1353" s="51">
        <v>271000</v>
      </c>
      <c r="Q1353" s="51">
        <f t="shared" si="271"/>
        <v>126156.52173913048</v>
      </c>
      <c r="R1353" s="52">
        <f t="shared" si="272"/>
        <v>300156.52173913049</v>
      </c>
      <c r="S1353" s="53">
        <v>300100</v>
      </c>
      <c r="T1353" s="54">
        <v>0</v>
      </c>
      <c r="U1353" s="55" t="s">
        <v>22</v>
      </c>
      <c r="V1353" s="55" t="s">
        <v>23</v>
      </c>
      <c r="W1353" s="55" t="s">
        <v>24</v>
      </c>
      <c r="X1353" s="56">
        <v>43294</v>
      </c>
      <c r="Y1353" s="57" t="s">
        <v>7684</v>
      </c>
      <c r="Z1353" s="57"/>
      <c r="AA1353" s="58"/>
      <c r="AB1353" s="58"/>
      <c r="AC1353" s="58"/>
      <c r="AD1353" s="58"/>
      <c r="AE1353" s="58"/>
      <c r="AF1353" s="58"/>
      <c r="AG1353" s="58"/>
      <c r="AH1353" s="58"/>
      <c r="AI1353" s="58"/>
      <c r="AJ1353" s="58"/>
      <c r="AK1353" s="58"/>
      <c r="AL1353" s="58"/>
      <c r="AM1353" s="58"/>
      <c r="AN1353" s="58"/>
      <c r="AO1353" s="58"/>
      <c r="AP1353" s="58"/>
      <c r="AQ1353" s="58"/>
      <c r="AR1353" s="59">
        <f t="shared" si="274"/>
        <v>0</v>
      </c>
      <c r="AS1353" s="59">
        <f t="shared" si="275"/>
        <v>0</v>
      </c>
      <c r="AT1353" s="58"/>
      <c r="AU1353" s="58">
        <f t="shared" si="277"/>
        <v>0</v>
      </c>
      <c r="AV1353" s="59">
        <f t="shared" si="278"/>
        <v>-300100</v>
      </c>
      <c r="AW1353" s="59">
        <f t="shared" si="273"/>
        <v>-300100</v>
      </c>
      <c r="AX1353" s="60">
        <f t="shared" si="276"/>
        <v>-1</v>
      </c>
      <c r="AY1353" s="58"/>
    </row>
    <row r="1354" spans="1:51" ht="31.5" x14ac:dyDescent="0.25">
      <c r="A1354" s="45">
        <v>1198</v>
      </c>
      <c r="B1354" s="46" t="s">
        <v>4056</v>
      </c>
      <c r="C1354" s="47" t="s">
        <v>4040</v>
      </c>
      <c r="D1354" s="47" t="s">
        <v>2020</v>
      </c>
      <c r="E1354" s="48" t="s">
        <v>4031</v>
      </c>
      <c r="F1354" s="49" t="s">
        <v>4028</v>
      </c>
      <c r="G1354" s="49" t="s">
        <v>4055</v>
      </c>
      <c r="H1354" s="50" t="s">
        <v>4028</v>
      </c>
      <c r="I1354" s="46" t="s">
        <v>439</v>
      </c>
      <c r="J1354" s="46">
        <v>538</v>
      </c>
      <c r="K1354" s="49">
        <v>538</v>
      </c>
      <c r="L1354" s="49" t="s">
        <v>4041</v>
      </c>
      <c r="M1354" s="51">
        <v>174000</v>
      </c>
      <c r="N1354" s="51">
        <f t="shared" si="270"/>
        <v>97000</v>
      </c>
      <c r="O1354" s="51">
        <v>97043.478260869597</v>
      </c>
      <c r="P1354" s="51">
        <v>271000</v>
      </c>
      <c r="Q1354" s="51">
        <f t="shared" si="271"/>
        <v>126156.52173913048</v>
      </c>
      <c r="R1354" s="52">
        <f t="shared" si="272"/>
        <v>300156.52173913049</v>
      </c>
      <c r="S1354" s="53">
        <v>300100</v>
      </c>
      <c r="T1354" s="54">
        <v>0</v>
      </c>
      <c r="U1354" s="55" t="s">
        <v>26</v>
      </c>
      <c r="V1354" s="55" t="s">
        <v>23</v>
      </c>
      <c r="W1354" s="55" t="s">
        <v>27</v>
      </c>
      <c r="X1354" s="56">
        <v>43294</v>
      </c>
      <c r="Y1354" s="57" t="s">
        <v>7684</v>
      </c>
      <c r="Z1354" s="57"/>
      <c r="AA1354" s="58"/>
      <c r="AB1354" s="58"/>
      <c r="AC1354" s="58"/>
      <c r="AD1354" s="58"/>
      <c r="AE1354" s="58"/>
      <c r="AF1354" s="58"/>
      <c r="AG1354" s="58"/>
      <c r="AH1354" s="58"/>
      <c r="AI1354" s="58"/>
      <c r="AJ1354" s="58"/>
      <c r="AK1354" s="58"/>
      <c r="AL1354" s="58"/>
      <c r="AM1354" s="58"/>
      <c r="AN1354" s="58"/>
      <c r="AO1354" s="58"/>
      <c r="AP1354" s="58"/>
      <c r="AQ1354" s="58"/>
      <c r="AR1354" s="59">
        <f t="shared" si="274"/>
        <v>0</v>
      </c>
      <c r="AS1354" s="59">
        <f t="shared" si="275"/>
        <v>0</v>
      </c>
      <c r="AT1354" s="58"/>
      <c r="AU1354" s="58">
        <f t="shared" si="277"/>
        <v>0</v>
      </c>
      <c r="AV1354" s="59">
        <f t="shared" si="278"/>
        <v>-300100</v>
      </c>
      <c r="AW1354" s="59">
        <f t="shared" si="273"/>
        <v>-300100</v>
      </c>
      <c r="AX1354" s="60">
        <f t="shared" si="276"/>
        <v>-1</v>
      </c>
      <c r="AY1354" s="58"/>
    </row>
    <row r="1355" spans="1:51" ht="47.25" x14ac:dyDescent="0.25">
      <c r="A1355" s="45">
        <v>1199</v>
      </c>
      <c r="B1355" s="46" t="s">
        <v>4057</v>
      </c>
      <c r="C1355" s="47" t="s">
        <v>4040</v>
      </c>
      <c r="D1355" s="47" t="s">
        <v>496</v>
      </c>
      <c r="E1355" s="48" t="s">
        <v>4033</v>
      </c>
      <c r="F1355" s="49" t="s">
        <v>4034</v>
      </c>
      <c r="G1355" s="49" t="s">
        <v>4058</v>
      </c>
      <c r="H1355" s="50" t="s">
        <v>4034</v>
      </c>
      <c r="I1355" s="46" t="s">
        <v>499</v>
      </c>
      <c r="J1355" s="46">
        <v>538</v>
      </c>
      <c r="K1355" s="49">
        <v>538</v>
      </c>
      <c r="L1355" s="49" t="s">
        <v>4041</v>
      </c>
      <c r="M1355" s="51">
        <v>174000</v>
      </c>
      <c r="N1355" s="51">
        <f t="shared" si="270"/>
        <v>97000</v>
      </c>
      <c r="O1355" s="51">
        <v>97043.478260869597</v>
      </c>
      <c r="P1355" s="51">
        <v>271000</v>
      </c>
      <c r="Q1355" s="51">
        <f t="shared" si="271"/>
        <v>126156.52173913048</v>
      </c>
      <c r="R1355" s="52">
        <f t="shared" si="272"/>
        <v>300156.52173913049</v>
      </c>
      <c r="S1355" s="53">
        <v>300100</v>
      </c>
      <c r="T1355" s="54">
        <v>0</v>
      </c>
      <c r="U1355" s="55" t="s">
        <v>22</v>
      </c>
      <c r="V1355" s="55" t="s">
        <v>23</v>
      </c>
      <c r="W1355" s="55" t="s">
        <v>24</v>
      </c>
      <c r="X1355" s="56">
        <v>43294</v>
      </c>
      <c r="Y1355" s="57" t="s">
        <v>7684</v>
      </c>
      <c r="Z1355" s="57"/>
      <c r="AA1355" s="58"/>
      <c r="AB1355" s="58"/>
      <c r="AC1355" s="58"/>
      <c r="AD1355" s="58"/>
      <c r="AE1355" s="58"/>
      <c r="AF1355" s="58"/>
      <c r="AG1355" s="58"/>
      <c r="AH1355" s="58"/>
      <c r="AI1355" s="58"/>
      <c r="AJ1355" s="58"/>
      <c r="AK1355" s="58"/>
      <c r="AL1355" s="58"/>
      <c r="AM1355" s="58"/>
      <c r="AN1355" s="58"/>
      <c r="AO1355" s="58"/>
      <c r="AP1355" s="58"/>
      <c r="AQ1355" s="58"/>
      <c r="AR1355" s="59">
        <f t="shared" si="274"/>
        <v>0</v>
      </c>
      <c r="AS1355" s="59">
        <f t="shared" si="275"/>
        <v>0</v>
      </c>
      <c r="AT1355" s="58"/>
      <c r="AU1355" s="58">
        <f t="shared" si="277"/>
        <v>0</v>
      </c>
      <c r="AV1355" s="59">
        <f t="shared" si="278"/>
        <v>-300100</v>
      </c>
      <c r="AW1355" s="59">
        <f t="shared" si="273"/>
        <v>-300100</v>
      </c>
      <c r="AX1355" s="60">
        <f t="shared" si="276"/>
        <v>-1</v>
      </c>
      <c r="AY1355" s="58"/>
    </row>
    <row r="1356" spans="1:51" ht="47.25" x14ac:dyDescent="0.25">
      <c r="A1356" s="45">
        <v>1200</v>
      </c>
      <c r="B1356" s="46" t="s">
        <v>4059</v>
      </c>
      <c r="C1356" s="47" t="s">
        <v>4040</v>
      </c>
      <c r="D1356" s="47" t="s">
        <v>2020</v>
      </c>
      <c r="E1356" s="48" t="s">
        <v>4037</v>
      </c>
      <c r="F1356" s="49" t="s">
        <v>4038</v>
      </c>
      <c r="G1356" s="49" t="s">
        <v>4060</v>
      </c>
      <c r="H1356" s="50" t="s">
        <v>4038</v>
      </c>
      <c r="I1356" s="46" t="s">
        <v>499</v>
      </c>
      <c r="J1356" s="46">
        <v>538</v>
      </c>
      <c r="K1356" s="49">
        <v>538</v>
      </c>
      <c r="L1356" s="49" t="s">
        <v>4041</v>
      </c>
      <c r="M1356" s="51">
        <v>174000</v>
      </c>
      <c r="N1356" s="51">
        <f t="shared" si="270"/>
        <v>97000</v>
      </c>
      <c r="O1356" s="51">
        <v>97043.478260869597</v>
      </c>
      <c r="P1356" s="51">
        <v>271000</v>
      </c>
      <c r="Q1356" s="51">
        <f t="shared" si="271"/>
        <v>126156.52173913048</v>
      </c>
      <c r="R1356" s="52">
        <f t="shared" si="272"/>
        <v>300156.52173913049</v>
      </c>
      <c r="S1356" s="53">
        <v>300100</v>
      </c>
      <c r="T1356" s="54">
        <v>0</v>
      </c>
      <c r="U1356" s="55" t="s">
        <v>26</v>
      </c>
      <c r="V1356" s="55" t="s">
        <v>23</v>
      </c>
      <c r="W1356" s="55" t="s">
        <v>27</v>
      </c>
      <c r="X1356" s="56">
        <v>43294</v>
      </c>
      <c r="Y1356" s="57" t="s">
        <v>7684</v>
      </c>
      <c r="Z1356" s="57"/>
      <c r="AA1356" s="58"/>
      <c r="AB1356" s="58"/>
      <c r="AC1356" s="58"/>
      <c r="AD1356" s="58"/>
      <c r="AE1356" s="58"/>
      <c r="AF1356" s="58"/>
      <c r="AG1356" s="58"/>
      <c r="AH1356" s="58"/>
      <c r="AI1356" s="58"/>
      <c r="AJ1356" s="58">
        <v>380000</v>
      </c>
      <c r="AK1356" s="58"/>
      <c r="AL1356" s="58"/>
      <c r="AM1356" s="58"/>
      <c r="AN1356" s="58"/>
      <c r="AO1356" s="58"/>
      <c r="AP1356" s="58"/>
      <c r="AQ1356" s="58"/>
      <c r="AR1356" s="59">
        <f t="shared" si="274"/>
        <v>1</v>
      </c>
      <c r="AS1356" s="59">
        <f t="shared" si="275"/>
        <v>380000</v>
      </c>
      <c r="AT1356" s="58">
        <f>ROUND(AS1356/AR1356,-2)</f>
        <v>380000</v>
      </c>
      <c r="AU1356" s="58">
        <f t="shared" si="277"/>
        <v>380000</v>
      </c>
      <c r="AV1356" s="59">
        <f t="shared" si="278"/>
        <v>79900</v>
      </c>
      <c r="AW1356" s="59">
        <f t="shared" si="273"/>
        <v>79900</v>
      </c>
      <c r="AX1356" s="60">
        <f t="shared" si="276"/>
        <v>0.2662445851382873</v>
      </c>
      <c r="AY1356" s="58"/>
    </row>
    <row r="1357" spans="1:51" ht="31.5" x14ac:dyDescent="0.25">
      <c r="A1357" s="45">
        <v>1201</v>
      </c>
      <c r="B1357" s="46" t="s">
        <v>4061</v>
      </c>
      <c r="C1357" s="47" t="s">
        <v>4062</v>
      </c>
      <c r="D1357" s="47" t="s">
        <v>2020</v>
      </c>
      <c r="E1357" s="48" t="s">
        <v>4063</v>
      </c>
      <c r="F1357" s="49" t="s">
        <v>4064</v>
      </c>
      <c r="G1357" s="49" t="s">
        <v>4065</v>
      </c>
      <c r="H1357" s="50" t="s">
        <v>4064</v>
      </c>
      <c r="I1357" s="46" t="s">
        <v>499</v>
      </c>
      <c r="J1357" s="46">
        <v>539</v>
      </c>
      <c r="K1357" s="49">
        <v>539</v>
      </c>
      <c r="L1357" s="49" t="s">
        <v>4066</v>
      </c>
      <c r="M1357" s="51">
        <v>564000</v>
      </c>
      <c r="N1357" s="51">
        <f t="shared" si="270"/>
        <v>73000</v>
      </c>
      <c r="O1357" s="51">
        <v>73565.217391304395</v>
      </c>
      <c r="P1357" s="51">
        <v>637000</v>
      </c>
      <c r="Q1357" s="51">
        <f t="shared" si="271"/>
        <v>95634.782608695707</v>
      </c>
      <c r="R1357" s="52">
        <f t="shared" si="272"/>
        <v>659634.78260869568</v>
      </c>
      <c r="S1357" s="53">
        <v>659600</v>
      </c>
      <c r="T1357" s="54">
        <v>0</v>
      </c>
      <c r="U1357" s="55" t="s">
        <v>22</v>
      </c>
      <c r="V1357" s="55" t="s">
        <v>23</v>
      </c>
      <c r="W1357" s="55" t="s">
        <v>24</v>
      </c>
      <c r="X1357" s="56">
        <v>43294</v>
      </c>
      <c r="Y1357" s="57" t="s">
        <v>7684</v>
      </c>
      <c r="Z1357" s="57"/>
      <c r="AA1357" s="58"/>
      <c r="AB1357" s="58"/>
      <c r="AC1357" s="58"/>
      <c r="AD1357" s="58"/>
      <c r="AE1357" s="58"/>
      <c r="AF1357" s="58"/>
      <c r="AG1357" s="58"/>
      <c r="AH1357" s="58"/>
      <c r="AI1357" s="58"/>
      <c r="AJ1357" s="58">
        <v>1150000</v>
      </c>
      <c r="AK1357" s="58"/>
      <c r="AL1357" s="58"/>
      <c r="AM1357" s="58"/>
      <c r="AN1357" s="58"/>
      <c r="AO1357" s="58"/>
      <c r="AP1357" s="58"/>
      <c r="AQ1357" s="58">
        <v>917000</v>
      </c>
      <c r="AR1357" s="59">
        <f t="shared" si="274"/>
        <v>2</v>
      </c>
      <c r="AS1357" s="59">
        <f t="shared" si="275"/>
        <v>2067000</v>
      </c>
      <c r="AT1357" s="58">
        <f>ROUND(AS1357/AR1357,-2)</f>
        <v>1033500</v>
      </c>
      <c r="AU1357" s="58">
        <f t="shared" si="277"/>
        <v>917000</v>
      </c>
      <c r="AV1357" s="59">
        <f t="shared" si="278"/>
        <v>373900</v>
      </c>
      <c r="AW1357" s="59">
        <f t="shared" si="273"/>
        <v>257400</v>
      </c>
      <c r="AX1357" s="60">
        <f t="shared" si="276"/>
        <v>0.5668587022437841</v>
      </c>
      <c r="AY1357" s="58"/>
    </row>
    <row r="1358" spans="1:51" ht="31.5" x14ac:dyDescent="0.25">
      <c r="A1358" s="45">
        <v>1202</v>
      </c>
      <c r="B1358" s="46" t="s">
        <v>4067</v>
      </c>
      <c r="C1358" s="47" t="s">
        <v>4062</v>
      </c>
      <c r="D1358" s="47" t="s">
        <v>496</v>
      </c>
      <c r="E1358" s="48" t="s">
        <v>4068</v>
      </c>
      <c r="F1358" s="49" t="s">
        <v>4069</v>
      </c>
      <c r="G1358" s="49" t="s">
        <v>4070</v>
      </c>
      <c r="H1358" s="50" t="s">
        <v>4069</v>
      </c>
      <c r="I1358" s="46" t="s">
        <v>499</v>
      </c>
      <c r="J1358" s="46">
        <v>539</v>
      </c>
      <c r="K1358" s="49">
        <v>539</v>
      </c>
      <c r="L1358" s="49" t="s">
        <v>4066</v>
      </c>
      <c r="M1358" s="51">
        <v>564000</v>
      </c>
      <c r="N1358" s="51">
        <f t="shared" si="270"/>
        <v>73000</v>
      </c>
      <c r="O1358" s="51">
        <v>73565.217391304395</v>
      </c>
      <c r="P1358" s="51">
        <v>637000</v>
      </c>
      <c r="Q1358" s="51">
        <f t="shared" si="271"/>
        <v>95634.782608695707</v>
      </c>
      <c r="R1358" s="52">
        <f t="shared" si="272"/>
        <v>659634.78260869568</v>
      </c>
      <c r="S1358" s="53">
        <v>659600</v>
      </c>
      <c r="T1358" s="54">
        <v>0</v>
      </c>
      <c r="U1358" s="55" t="s">
        <v>22</v>
      </c>
      <c r="V1358" s="55" t="s">
        <v>23</v>
      </c>
      <c r="W1358" s="55" t="s">
        <v>24</v>
      </c>
      <c r="X1358" s="56">
        <v>43294</v>
      </c>
      <c r="Y1358" s="57" t="s">
        <v>7684</v>
      </c>
      <c r="Z1358" s="57"/>
      <c r="AA1358" s="58"/>
      <c r="AB1358" s="58"/>
      <c r="AC1358" s="58"/>
      <c r="AD1358" s="58"/>
      <c r="AE1358" s="58"/>
      <c r="AF1358" s="58"/>
      <c r="AG1358" s="58"/>
      <c r="AH1358" s="58"/>
      <c r="AI1358" s="58"/>
      <c r="AJ1358" s="58"/>
      <c r="AK1358" s="58"/>
      <c r="AL1358" s="58"/>
      <c r="AM1358" s="58"/>
      <c r="AN1358" s="58"/>
      <c r="AO1358" s="58"/>
      <c r="AP1358" s="58"/>
      <c r="AQ1358" s="58"/>
      <c r="AR1358" s="59">
        <f t="shared" si="274"/>
        <v>0</v>
      </c>
      <c r="AS1358" s="59">
        <f t="shared" si="275"/>
        <v>0</v>
      </c>
      <c r="AT1358" s="58"/>
      <c r="AU1358" s="58">
        <f t="shared" si="277"/>
        <v>0</v>
      </c>
      <c r="AV1358" s="59">
        <f t="shared" si="278"/>
        <v>-659600</v>
      </c>
      <c r="AW1358" s="59">
        <f t="shared" si="273"/>
        <v>-659600</v>
      </c>
      <c r="AX1358" s="60">
        <f t="shared" si="276"/>
        <v>-1</v>
      </c>
      <c r="AY1358" s="58"/>
    </row>
    <row r="1359" spans="1:51" ht="31.5" x14ac:dyDescent="0.25">
      <c r="A1359" s="45">
        <v>1204</v>
      </c>
      <c r="B1359" s="46" t="s">
        <v>4073</v>
      </c>
      <c r="C1359" s="47" t="s">
        <v>4062</v>
      </c>
      <c r="D1359" s="47" t="s">
        <v>496</v>
      </c>
      <c r="E1359" s="48" t="s">
        <v>4074</v>
      </c>
      <c r="F1359" s="49" t="s">
        <v>4075</v>
      </c>
      <c r="G1359" s="49" t="s">
        <v>4076</v>
      </c>
      <c r="H1359" s="50" t="s">
        <v>4075</v>
      </c>
      <c r="I1359" s="46" t="s">
        <v>499</v>
      </c>
      <c r="J1359" s="46">
        <v>539</v>
      </c>
      <c r="K1359" s="49">
        <v>539</v>
      </c>
      <c r="L1359" s="49" t="s">
        <v>4066</v>
      </c>
      <c r="M1359" s="51">
        <v>564000</v>
      </c>
      <c r="N1359" s="51">
        <f t="shared" si="270"/>
        <v>73000</v>
      </c>
      <c r="O1359" s="51">
        <v>73565.217391304395</v>
      </c>
      <c r="P1359" s="51">
        <v>637000</v>
      </c>
      <c r="Q1359" s="51">
        <f t="shared" si="271"/>
        <v>95634.782608695707</v>
      </c>
      <c r="R1359" s="52">
        <f t="shared" si="272"/>
        <v>659634.78260869568</v>
      </c>
      <c r="S1359" s="53">
        <v>659600</v>
      </c>
      <c r="T1359" s="54">
        <v>0</v>
      </c>
      <c r="U1359" s="55" t="s">
        <v>22</v>
      </c>
      <c r="V1359" s="55" t="s">
        <v>23</v>
      </c>
      <c r="W1359" s="55" t="s">
        <v>24</v>
      </c>
      <c r="X1359" s="56">
        <v>43294</v>
      </c>
      <c r="Y1359" s="57" t="s">
        <v>7684</v>
      </c>
      <c r="Z1359" s="57"/>
      <c r="AA1359" s="58"/>
      <c r="AB1359" s="58"/>
      <c r="AC1359" s="58"/>
      <c r="AD1359" s="58"/>
      <c r="AE1359" s="58"/>
      <c r="AF1359" s="58"/>
      <c r="AG1359" s="58"/>
      <c r="AH1359" s="58"/>
      <c r="AI1359" s="58"/>
      <c r="AJ1359" s="58">
        <v>1150000</v>
      </c>
      <c r="AK1359" s="58"/>
      <c r="AL1359" s="58"/>
      <c r="AM1359" s="58"/>
      <c r="AN1359" s="58"/>
      <c r="AO1359" s="58"/>
      <c r="AP1359" s="58"/>
      <c r="AQ1359" s="58">
        <v>917000</v>
      </c>
      <c r="AR1359" s="59">
        <f t="shared" si="274"/>
        <v>2</v>
      </c>
      <c r="AS1359" s="59">
        <f t="shared" si="275"/>
        <v>2067000</v>
      </c>
      <c r="AT1359" s="58">
        <f>ROUND(AS1359/AR1359,-2)</f>
        <v>1033500</v>
      </c>
      <c r="AU1359" s="58">
        <f t="shared" si="277"/>
        <v>917000</v>
      </c>
      <c r="AV1359" s="59">
        <f t="shared" si="278"/>
        <v>373900</v>
      </c>
      <c r="AW1359" s="59">
        <f t="shared" si="273"/>
        <v>257400</v>
      </c>
      <c r="AX1359" s="60">
        <f t="shared" si="276"/>
        <v>0.5668587022437841</v>
      </c>
      <c r="AY1359" s="58"/>
    </row>
    <row r="1360" spans="1:51" ht="31.5" x14ac:dyDescent="0.25">
      <c r="A1360" s="45">
        <v>1205</v>
      </c>
      <c r="B1360" s="46" t="s">
        <v>4077</v>
      </c>
      <c r="C1360" s="47" t="s">
        <v>4062</v>
      </c>
      <c r="D1360" s="47" t="s">
        <v>496</v>
      </c>
      <c r="E1360" s="48" t="s">
        <v>4078</v>
      </c>
      <c r="F1360" s="49" t="s">
        <v>4079</v>
      </c>
      <c r="G1360" s="49" t="s">
        <v>4080</v>
      </c>
      <c r="H1360" s="50" t="s">
        <v>4079</v>
      </c>
      <c r="I1360" s="46" t="s">
        <v>499</v>
      </c>
      <c r="J1360" s="46">
        <v>539</v>
      </c>
      <c r="K1360" s="49">
        <v>539</v>
      </c>
      <c r="L1360" s="49" t="s">
        <v>4066</v>
      </c>
      <c r="M1360" s="51">
        <v>564000</v>
      </c>
      <c r="N1360" s="51">
        <f t="shared" si="270"/>
        <v>73000</v>
      </c>
      <c r="O1360" s="51">
        <v>73565.217391304395</v>
      </c>
      <c r="P1360" s="51">
        <v>637000</v>
      </c>
      <c r="Q1360" s="51">
        <f t="shared" si="271"/>
        <v>95634.782608695707</v>
      </c>
      <c r="R1360" s="52">
        <f t="shared" si="272"/>
        <v>659634.78260869568</v>
      </c>
      <c r="S1360" s="53">
        <v>659600</v>
      </c>
      <c r="T1360" s="54">
        <v>0</v>
      </c>
      <c r="U1360" s="55" t="s">
        <v>26</v>
      </c>
      <c r="V1360" s="55" t="s">
        <v>23</v>
      </c>
      <c r="W1360" s="55" t="s">
        <v>27</v>
      </c>
      <c r="X1360" s="56">
        <v>43294</v>
      </c>
      <c r="Y1360" s="57" t="s">
        <v>7684</v>
      </c>
      <c r="Z1360" s="57"/>
      <c r="AA1360" s="58"/>
      <c r="AB1360" s="58"/>
      <c r="AC1360" s="58"/>
      <c r="AD1360" s="58"/>
      <c r="AE1360" s="58"/>
      <c r="AF1360" s="58"/>
      <c r="AG1360" s="58"/>
      <c r="AH1360" s="58"/>
      <c r="AI1360" s="58"/>
      <c r="AJ1360" s="58">
        <v>1150000</v>
      </c>
      <c r="AK1360" s="58"/>
      <c r="AL1360" s="58"/>
      <c r="AM1360" s="58"/>
      <c r="AN1360" s="58"/>
      <c r="AO1360" s="58"/>
      <c r="AP1360" s="58"/>
      <c r="AQ1360" s="58"/>
      <c r="AR1360" s="59">
        <f t="shared" si="274"/>
        <v>1</v>
      </c>
      <c r="AS1360" s="59">
        <f t="shared" si="275"/>
        <v>1150000</v>
      </c>
      <c r="AT1360" s="58">
        <f>ROUND(AS1360/AR1360,-2)</f>
        <v>1150000</v>
      </c>
      <c r="AU1360" s="58">
        <f t="shared" si="277"/>
        <v>1150000</v>
      </c>
      <c r="AV1360" s="59">
        <f t="shared" si="278"/>
        <v>490400</v>
      </c>
      <c r="AW1360" s="59">
        <f t="shared" si="273"/>
        <v>490400</v>
      </c>
      <c r="AX1360" s="60">
        <f t="shared" si="276"/>
        <v>0.74348089751364466</v>
      </c>
      <c r="AY1360" s="58"/>
    </row>
    <row r="1361" spans="1:51" ht="31.5" x14ac:dyDescent="0.25">
      <c r="A1361" s="45">
        <v>1206</v>
      </c>
      <c r="B1361" s="46" t="s">
        <v>4081</v>
      </c>
      <c r="C1361" s="47" t="s">
        <v>4062</v>
      </c>
      <c r="D1361" s="47" t="s">
        <v>2020</v>
      </c>
      <c r="E1361" s="48" t="s">
        <v>4082</v>
      </c>
      <c r="F1361" s="49" t="s">
        <v>4079</v>
      </c>
      <c r="G1361" s="49" t="s">
        <v>4080</v>
      </c>
      <c r="H1361" s="50" t="s">
        <v>4079</v>
      </c>
      <c r="I1361" s="46" t="s">
        <v>499</v>
      </c>
      <c r="J1361" s="46">
        <v>539</v>
      </c>
      <c r="K1361" s="49">
        <v>539</v>
      </c>
      <c r="L1361" s="49" t="s">
        <v>4066</v>
      </c>
      <c r="M1361" s="51">
        <v>564000</v>
      </c>
      <c r="N1361" s="51">
        <f t="shared" si="270"/>
        <v>73000</v>
      </c>
      <c r="O1361" s="51">
        <v>73565.217391304395</v>
      </c>
      <c r="P1361" s="51">
        <v>637000</v>
      </c>
      <c r="Q1361" s="51">
        <f t="shared" si="271"/>
        <v>95634.782608695707</v>
      </c>
      <c r="R1361" s="52">
        <f t="shared" si="272"/>
        <v>659634.78260869568</v>
      </c>
      <c r="S1361" s="53">
        <v>659600</v>
      </c>
      <c r="T1361" s="54">
        <v>0</v>
      </c>
      <c r="U1361" s="55" t="s">
        <v>26</v>
      </c>
      <c r="V1361" s="55" t="s">
        <v>23</v>
      </c>
      <c r="W1361" s="55" t="s">
        <v>27</v>
      </c>
      <c r="X1361" s="56">
        <v>43294</v>
      </c>
      <c r="Y1361" s="57" t="s">
        <v>7684</v>
      </c>
      <c r="Z1361" s="57"/>
      <c r="AA1361" s="58"/>
      <c r="AB1361" s="58"/>
      <c r="AC1361" s="58"/>
      <c r="AD1361" s="58"/>
      <c r="AE1361" s="58"/>
      <c r="AF1361" s="58"/>
      <c r="AG1361" s="58">
        <v>909000</v>
      </c>
      <c r="AH1361" s="58"/>
      <c r="AI1361" s="58"/>
      <c r="AJ1361" s="58"/>
      <c r="AK1361" s="58"/>
      <c r="AL1361" s="58"/>
      <c r="AM1361" s="58"/>
      <c r="AN1361" s="58"/>
      <c r="AO1361" s="58"/>
      <c r="AP1361" s="58"/>
      <c r="AQ1361" s="58">
        <v>917000</v>
      </c>
      <c r="AR1361" s="59">
        <f t="shared" si="274"/>
        <v>2</v>
      </c>
      <c r="AS1361" s="59">
        <f t="shared" si="275"/>
        <v>1826000</v>
      </c>
      <c r="AT1361" s="58">
        <f>ROUND(AS1361/AR1361,-2)</f>
        <v>913000</v>
      </c>
      <c r="AU1361" s="58">
        <f t="shared" si="277"/>
        <v>909000</v>
      </c>
      <c r="AV1361" s="59">
        <f t="shared" si="278"/>
        <v>253400</v>
      </c>
      <c r="AW1361" s="59">
        <f t="shared" si="273"/>
        <v>249400</v>
      </c>
      <c r="AX1361" s="60">
        <f t="shared" si="276"/>
        <v>0.3841722255912674</v>
      </c>
      <c r="AY1361" s="58"/>
    </row>
    <row r="1362" spans="1:51" ht="31.5" x14ac:dyDescent="0.25">
      <c r="A1362" s="45">
        <v>1207</v>
      </c>
      <c r="B1362" s="46" t="s">
        <v>4083</v>
      </c>
      <c r="C1362" s="47" t="s">
        <v>4062</v>
      </c>
      <c r="D1362" s="47" t="s">
        <v>496</v>
      </c>
      <c r="E1362" s="48" t="s">
        <v>4084</v>
      </c>
      <c r="F1362" s="49" t="s">
        <v>4085</v>
      </c>
      <c r="G1362" s="49" t="s">
        <v>4086</v>
      </c>
      <c r="H1362" s="50" t="s">
        <v>4085</v>
      </c>
      <c r="I1362" s="46" t="s">
        <v>499</v>
      </c>
      <c r="J1362" s="46">
        <v>539</v>
      </c>
      <c r="K1362" s="49">
        <v>539</v>
      </c>
      <c r="L1362" s="49" t="s">
        <v>4066</v>
      </c>
      <c r="M1362" s="51">
        <v>564000</v>
      </c>
      <c r="N1362" s="51">
        <f t="shared" si="270"/>
        <v>73000</v>
      </c>
      <c r="O1362" s="51">
        <v>73565.217391304395</v>
      </c>
      <c r="P1362" s="51">
        <v>637000</v>
      </c>
      <c r="Q1362" s="51">
        <f t="shared" si="271"/>
        <v>95634.782608695707</v>
      </c>
      <c r="R1362" s="52">
        <f t="shared" si="272"/>
        <v>659634.78260869568</v>
      </c>
      <c r="S1362" s="53">
        <v>659600</v>
      </c>
      <c r="T1362" s="54">
        <v>0</v>
      </c>
      <c r="U1362" s="55" t="s">
        <v>26</v>
      </c>
      <c r="V1362" s="55" t="s">
        <v>23</v>
      </c>
      <c r="W1362" s="55" t="s">
        <v>27</v>
      </c>
      <c r="X1362" s="56">
        <v>43294</v>
      </c>
      <c r="Y1362" s="57" t="s">
        <v>7684</v>
      </c>
      <c r="Z1362" s="57"/>
      <c r="AA1362" s="58"/>
      <c r="AB1362" s="58"/>
      <c r="AC1362" s="58"/>
      <c r="AD1362" s="58"/>
      <c r="AE1362" s="58"/>
      <c r="AF1362" s="58"/>
      <c r="AG1362" s="58"/>
      <c r="AH1362" s="58"/>
      <c r="AI1362" s="58"/>
      <c r="AJ1362" s="58"/>
      <c r="AK1362" s="58"/>
      <c r="AL1362" s="58"/>
      <c r="AM1362" s="58"/>
      <c r="AN1362" s="58"/>
      <c r="AO1362" s="58"/>
      <c r="AP1362" s="58"/>
      <c r="AQ1362" s="58"/>
      <c r="AR1362" s="59">
        <f t="shared" si="274"/>
        <v>0</v>
      </c>
      <c r="AS1362" s="59">
        <f t="shared" si="275"/>
        <v>0</v>
      </c>
      <c r="AT1362" s="58"/>
      <c r="AU1362" s="58">
        <f t="shared" si="277"/>
        <v>0</v>
      </c>
      <c r="AV1362" s="59">
        <f t="shared" si="278"/>
        <v>-659600</v>
      </c>
      <c r="AW1362" s="59">
        <f t="shared" si="273"/>
        <v>-659600</v>
      </c>
      <c r="AX1362" s="60">
        <f t="shared" si="276"/>
        <v>-1</v>
      </c>
      <c r="AY1362" s="58"/>
    </row>
    <row r="1363" spans="1:51" ht="31.5" x14ac:dyDescent="0.25">
      <c r="A1363" s="45">
        <v>1209</v>
      </c>
      <c r="B1363" s="46" t="s">
        <v>4090</v>
      </c>
      <c r="C1363" s="47" t="s">
        <v>4062</v>
      </c>
      <c r="D1363" s="47" t="s">
        <v>496</v>
      </c>
      <c r="E1363" s="48" t="s">
        <v>4091</v>
      </c>
      <c r="F1363" s="49" t="s">
        <v>4092</v>
      </c>
      <c r="G1363" s="49" t="s">
        <v>4093</v>
      </c>
      <c r="H1363" s="50" t="s">
        <v>4092</v>
      </c>
      <c r="I1363" s="46" t="s">
        <v>499</v>
      </c>
      <c r="J1363" s="46">
        <v>539</v>
      </c>
      <c r="K1363" s="49">
        <v>539</v>
      </c>
      <c r="L1363" s="49" t="s">
        <v>4066</v>
      </c>
      <c r="M1363" s="51">
        <v>564000</v>
      </c>
      <c r="N1363" s="51">
        <f t="shared" si="270"/>
        <v>73000</v>
      </c>
      <c r="O1363" s="51">
        <v>73565.217391304395</v>
      </c>
      <c r="P1363" s="51">
        <v>637000</v>
      </c>
      <c r="Q1363" s="51">
        <f t="shared" si="271"/>
        <v>95634.782608695707</v>
      </c>
      <c r="R1363" s="52">
        <f t="shared" si="272"/>
        <v>659634.78260869568</v>
      </c>
      <c r="S1363" s="53">
        <v>659600</v>
      </c>
      <c r="T1363" s="54">
        <v>0</v>
      </c>
      <c r="U1363" s="55" t="s">
        <v>22</v>
      </c>
      <c r="V1363" s="55" t="s">
        <v>23</v>
      </c>
      <c r="W1363" s="55" t="s">
        <v>29</v>
      </c>
      <c r="X1363" s="56">
        <v>43294</v>
      </c>
      <c r="Y1363" s="57" t="s">
        <v>7684</v>
      </c>
      <c r="Z1363" s="57"/>
      <c r="AA1363" s="58"/>
      <c r="AB1363" s="58"/>
      <c r="AC1363" s="58"/>
      <c r="AD1363" s="58"/>
      <c r="AE1363" s="58"/>
      <c r="AF1363" s="58"/>
      <c r="AG1363" s="58"/>
      <c r="AH1363" s="58"/>
      <c r="AI1363" s="58"/>
      <c r="AJ1363" s="58"/>
      <c r="AK1363" s="58"/>
      <c r="AL1363" s="58"/>
      <c r="AM1363" s="58"/>
      <c r="AN1363" s="58"/>
      <c r="AO1363" s="58"/>
      <c r="AP1363" s="58"/>
      <c r="AQ1363" s="58"/>
      <c r="AR1363" s="59">
        <f t="shared" si="274"/>
        <v>0</v>
      </c>
      <c r="AS1363" s="59">
        <f t="shared" si="275"/>
        <v>0</v>
      </c>
      <c r="AT1363" s="58"/>
      <c r="AU1363" s="58">
        <f t="shared" si="277"/>
        <v>0</v>
      </c>
      <c r="AV1363" s="59">
        <f t="shared" si="278"/>
        <v>-659600</v>
      </c>
      <c r="AW1363" s="59">
        <f t="shared" si="273"/>
        <v>-659600</v>
      </c>
      <c r="AX1363" s="60">
        <f t="shared" si="276"/>
        <v>-1</v>
      </c>
      <c r="AY1363" s="58"/>
    </row>
    <row r="1364" spans="1:51" ht="31.5" x14ac:dyDescent="0.25">
      <c r="A1364" s="45">
        <v>1210</v>
      </c>
      <c r="B1364" s="46" t="s">
        <v>4094</v>
      </c>
      <c r="C1364" s="47" t="s">
        <v>4062</v>
      </c>
      <c r="D1364" s="47" t="s">
        <v>2020</v>
      </c>
      <c r="E1364" s="48" t="s">
        <v>4095</v>
      </c>
      <c r="F1364" s="49" t="s">
        <v>4092</v>
      </c>
      <c r="G1364" s="49" t="s">
        <v>4093</v>
      </c>
      <c r="H1364" s="50" t="s">
        <v>4092</v>
      </c>
      <c r="I1364" s="46" t="s">
        <v>499</v>
      </c>
      <c r="J1364" s="46">
        <v>539</v>
      </c>
      <c r="K1364" s="49">
        <v>539</v>
      </c>
      <c r="L1364" s="49" t="s">
        <v>4066</v>
      </c>
      <c r="M1364" s="51">
        <v>564000</v>
      </c>
      <c r="N1364" s="51">
        <f t="shared" si="270"/>
        <v>73000</v>
      </c>
      <c r="O1364" s="51">
        <v>73565.217391304395</v>
      </c>
      <c r="P1364" s="51">
        <v>637000</v>
      </c>
      <c r="Q1364" s="51">
        <f t="shared" si="271"/>
        <v>95634.782608695707</v>
      </c>
      <c r="R1364" s="52">
        <f t="shared" si="272"/>
        <v>659634.78260869568</v>
      </c>
      <c r="S1364" s="53">
        <v>659600</v>
      </c>
      <c r="T1364" s="54">
        <v>0</v>
      </c>
      <c r="U1364" s="55" t="s">
        <v>26</v>
      </c>
      <c r="V1364" s="55" t="s">
        <v>23</v>
      </c>
      <c r="W1364" s="55" t="s">
        <v>27</v>
      </c>
      <c r="X1364" s="56">
        <v>43294</v>
      </c>
      <c r="Y1364" s="57" t="s">
        <v>7684</v>
      </c>
      <c r="Z1364" s="57"/>
      <c r="AA1364" s="58"/>
      <c r="AB1364" s="58"/>
      <c r="AC1364" s="58"/>
      <c r="AD1364" s="58"/>
      <c r="AE1364" s="58"/>
      <c r="AF1364" s="58"/>
      <c r="AG1364" s="58"/>
      <c r="AH1364" s="58"/>
      <c r="AI1364" s="58"/>
      <c r="AJ1364" s="58">
        <v>1150000</v>
      </c>
      <c r="AK1364" s="58"/>
      <c r="AL1364" s="58"/>
      <c r="AM1364" s="58"/>
      <c r="AN1364" s="58"/>
      <c r="AO1364" s="58"/>
      <c r="AP1364" s="58"/>
      <c r="AQ1364" s="58">
        <v>917000</v>
      </c>
      <c r="AR1364" s="59">
        <f t="shared" si="274"/>
        <v>2</v>
      </c>
      <c r="AS1364" s="59">
        <f t="shared" si="275"/>
        <v>2067000</v>
      </c>
      <c r="AT1364" s="58">
        <f>ROUND(AS1364/AR1364,-2)</f>
        <v>1033500</v>
      </c>
      <c r="AU1364" s="58">
        <f t="shared" si="277"/>
        <v>917000</v>
      </c>
      <c r="AV1364" s="59">
        <f t="shared" si="278"/>
        <v>373900</v>
      </c>
      <c r="AW1364" s="59">
        <f t="shared" si="273"/>
        <v>257400</v>
      </c>
      <c r="AX1364" s="60">
        <f t="shared" si="276"/>
        <v>0.5668587022437841</v>
      </c>
      <c r="AY1364" s="58"/>
    </row>
    <row r="1365" spans="1:51" ht="31.5" x14ac:dyDescent="0.25">
      <c r="A1365" s="45">
        <v>1211</v>
      </c>
      <c r="B1365" s="46" t="s">
        <v>4096</v>
      </c>
      <c r="C1365" s="47" t="s">
        <v>4062</v>
      </c>
      <c r="D1365" s="47" t="s">
        <v>496</v>
      </c>
      <c r="E1365" s="48" t="s">
        <v>4097</v>
      </c>
      <c r="F1365" s="49" t="s">
        <v>4098</v>
      </c>
      <c r="G1365" s="49" t="s">
        <v>4099</v>
      </c>
      <c r="H1365" s="50" t="s">
        <v>4098</v>
      </c>
      <c r="I1365" s="46" t="s">
        <v>499</v>
      </c>
      <c r="J1365" s="46">
        <v>539</v>
      </c>
      <c r="K1365" s="49">
        <v>539</v>
      </c>
      <c r="L1365" s="49" t="s">
        <v>4066</v>
      </c>
      <c r="M1365" s="51">
        <v>564000</v>
      </c>
      <c r="N1365" s="51">
        <f t="shared" si="270"/>
        <v>73000</v>
      </c>
      <c r="O1365" s="51">
        <v>73565.217391304395</v>
      </c>
      <c r="P1365" s="51">
        <v>637000</v>
      </c>
      <c r="Q1365" s="51">
        <f t="shared" si="271"/>
        <v>95634.782608695707</v>
      </c>
      <c r="R1365" s="52">
        <f t="shared" si="272"/>
        <v>659634.78260869568</v>
      </c>
      <c r="S1365" s="53">
        <v>659600</v>
      </c>
      <c r="T1365" s="54">
        <v>0</v>
      </c>
      <c r="U1365" s="55" t="s">
        <v>22</v>
      </c>
      <c r="V1365" s="55" t="s">
        <v>23</v>
      </c>
      <c r="W1365" s="55" t="s">
        <v>24</v>
      </c>
      <c r="X1365" s="56">
        <v>43294</v>
      </c>
      <c r="Y1365" s="57" t="s">
        <v>7684</v>
      </c>
      <c r="Z1365" s="57"/>
      <c r="AA1365" s="58"/>
      <c r="AB1365" s="58"/>
      <c r="AC1365" s="58"/>
      <c r="AD1365" s="58"/>
      <c r="AE1365" s="58"/>
      <c r="AF1365" s="58"/>
      <c r="AG1365" s="58"/>
      <c r="AH1365" s="58"/>
      <c r="AI1365" s="58"/>
      <c r="AJ1365" s="58"/>
      <c r="AK1365" s="58"/>
      <c r="AL1365" s="58"/>
      <c r="AM1365" s="58"/>
      <c r="AN1365" s="58"/>
      <c r="AO1365" s="58"/>
      <c r="AP1365" s="58"/>
      <c r="AQ1365" s="58"/>
      <c r="AR1365" s="59">
        <f t="shared" si="274"/>
        <v>0</v>
      </c>
      <c r="AS1365" s="59">
        <f t="shared" si="275"/>
        <v>0</v>
      </c>
      <c r="AT1365" s="58"/>
      <c r="AU1365" s="58">
        <f t="shared" si="277"/>
        <v>0</v>
      </c>
      <c r="AV1365" s="59">
        <f t="shared" si="278"/>
        <v>-659600</v>
      </c>
      <c r="AW1365" s="59">
        <f t="shared" si="273"/>
        <v>-659600</v>
      </c>
      <c r="AX1365" s="60">
        <f t="shared" si="276"/>
        <v>-1</v>
      </c>
      <c r="AY1365" s="58"/>
    </row>
    <row r="1366" spans="1:51" ht="31.5" x14ac:dyDescent="0.25">
      <c r="A1366" s="45">
        <v>1212</v>
      </c>
      <c r="B1366" s="46" t="s">
        <v>4100</v>
      </c>
      <c r="C1366" s="47" t="s">
        <v>4062</v>
      </c>
      <c r="D1366" s="47" t="s">
        <v>2020</v>
      </c>
      <c r="E1366" s="48" t="s">
        <v>4101</v>
      </c>
      <c r="F1366" s="49" t="s">
        <v>4098</v>
      </c>
      <c r="G1366" s="49" t="s">
        <v>4099</v>
      </c>
      <c r="H1366" s="50" t="s">
        <v>4098</v>
      </c>
      <c r="I1366" s="46" t="s">
        <v>499</v>
      </c>
      <c r="J1366" s="46">
        <v>539</v>
      </c>
      <c r="K1366" s="49">
        <v>539</v>
      </c>
      <c r="L1366" s="49" t="s">
        <v>4066</v>
      </c>
      <c r="M1366" s="51">
        <v>564000</v>
      </c>
      <c r="N1366" s="51">
        <f t="shared" si="270"/>
        <v>73000</v>
      </c>
      <c r="O1366" s="51">
        <v>73565.217391304395</v>
      </c>
      <c r="P1366" s="51">
        <v>637000</v>
      </c>
      <c r="Q1366" s="51">
        <f t="shared" si="271"/>
        <v>95634.782608695707</v>
      </c>
      <c r="R1366" s="52">
        <f t="shared" si="272"/>
        <v>659634.78260869568</v>
      </c>
      <c r="S1366" s="53">
        <v>659600</v>
      </c>
      <c r="T1366" s="54">
        <v>0</v>
      </c>
      <c r="U1366" s="55" t="s">
        <v>22</v>
      </c>
      <c r="V1366" s="55" t="s">
        <v>23</v>
      </c>
      <c r="W1366" s="55" t="s">
        <v>29</v>
      </c>
      <c r="X1366" s="56">
        <v>43294</v>
      </c>
      <c r="Y1366" s="57" t="s">
        <v>7684</v>
      </c>
      <c r="Z1366" s="57"/>
      <c r="AA1366" s="58"/>
      <c r="AB1366" s="58"/>
      <c r="AC1366" s="58"/>
      <c r="AD1366" s="58"/>
      <c r="AE1366" s="58"/>
      <c r="AF1366" s="58"/>
      <c r="AG1366" s="58">
        <v>909000</v>
      </c>
      <c r="AH1366" s="58"/>
      <c r="AI1366" s="58"/>
      <c r="AJ1366" s="58"/>
      <c r="AK1366" s="58"/>
      <c r="AL1366" s="58"/>
      <c r="AM1366" s="58"/>
      <c r="AN1366" s="58"/>
      <c r="AO1366" s="58"/>
      <c r="AP1366" s="58"/>
      <c r="AQ1366" s="58">
        <v>917000</v>
      </c>
      <c r="AR1366" s="59">
        <f t="shared" si="274"/>
        <v>2</v>
      </c>
      <c r="AS1366" s="59">
        <f t="shared" si="275"/>
        <v>1826000</v>
      </c>
      <c r="AT1366" s="58">
        <f>ROUND(AS1366/AR1366,-2)</f>
        <v>913000</v>
      </c>
      <c r="AU1366" s="58">
        <f t="shared" si="277"/>
        <v>909000</v>
      </c>
      <c r="AV1366" s="59">
        <f t="shared" si="278"/>
        <v>253400</v>
      </c>
      <c r="AW1366" s="59">
        <f t="shared" si="273"/>
        <v>249400</v>
      </c>
      <c r="AX1366" s="60">
        <f t="shared" si="276"/>
        <v>0.3841722255912674</v>
      </c>
      <c r="AY1366" s="58"/>
    </row>
    <row r="1367" spans="1:51" ht="31.5" x14ac:dyDescent="0.25">
      <c r="A1367" s="45">
        <v>1213</v>
      </c>
      <c r="B1367" s="46" t="s">
        <v>4102</v>
      </c>
      <c r="C1367" s="47" t="s">
        <v>4062</v>
      </c>
      <c r="D1367" s="47" t="s">
        <v>496</v>
      </c>
      <c r="E1367" s="48" t="s">
        <v>4103</v>
      </c>
      <c r="F1367" s="49" t="s">
        <v>4104</v>
      </c>
      <c r="G1367" s="49" t="s">
        <v>4105</v>
      </c>
      <c r="H1367" s="50" t="s">
        <v>4104</v>
      </c>
      <c r="I1367" s="46" t="s">
        <v>499</v>
      </c>
      <c r="J1367" s="46">
        <v>539</v>
      </c>
      <c r="K1367" s="49">
        <v>539</v>
      </c>
      <c r="L1367" s="49" t="s">
        <v>4066</v>
      </c>
      <c r="M1367" s="51">
        <v>564000</v>
      </c>
      <c r="N1367" s="51">
        <f t="shared" si="270"/>
        <v>73000</v>
      </c>
      <c r="O1367" s="51">
        <v>73565.217391304395</v>
      </c>
      <c r="P1367" s="51">
        <v>637000</v>
      </c>
      <c r="Q1367" s="51">
        <f t="shared" si="271"/>
        <v>95634.782608695707</v>
      </c>
      <c r="R1367" s="52">
        <f t="shared" si="272"/>
        <v>659634.78260869568</v>
      </c>
      <c r="S1367" s="53">
        <v>659600</v>
      </c>
      <c r="T1367" s="54">
        <v>0</v>
      </c>
      <c r="U1367" s="55" t="s">
        <v>26</v>
      </c>
      <c r="V1367" s="55" t="s">
        <v>23</v>
      </c>
      <c r="W1367" s="55" t="s">
        <v>27</v>
      </c>
      <c r="X1367" s="56">
        <v>43294</v>
      </c>
      <c r="Y1367" s="57" t="s">
        <v>7684</v>
      </c>
      <c r="Z1367" s="57"/>
      <c r="AA1367" s="58"/>
      <c r="AB1367" s="58"/>
      <c r="AC1367" s="58"/>
      <c r="AD1367" s="58"/>
      <c r="AE1367" s="58"/>
      <c r="AF1367" s="58"/>
      <c r="AG1367" s="58"/>
      <c r="AH1367" s="58"/>
      <c r="AI1367" s="58"/>
      <c r="AJ1367" s="58"/>
      <c r="AK1367" s="58"/>
      <c r="AL1367" s="58"/>
      <c r="AM1367" s="58"/>
      <c r="AN1367" s="58"/>
      <c r="AO1367" s="58"/>
      <c r="AP1367" s="58"/>
      <c r="AQ1367" s="58">
        <v>917000</v>
      </c>
      <c r="AR1367" s="59">
        <f t="shared" si="274"/>
        <v>1</v>
      </c>
      <c r="AS1367" s="59">
        <f t="shared" si="275"/>
        <v>917000</v>
      </c>
      <c r="AT1367" s="58">
        <f>ROUND(AS1367/AR1367,-2)</f>
        <v>917000</v>
      </c>
      <c r="AU1367" s="58">
        <f t="shared" si="277"/>
        <v>917000</v>
      </c>
      <c r="AV1367" s="59">
        <f t="shared" si="278"/>
        <v>257400</v>
      </c>
      <c r="AW1367" s="59">
        <f t="shared" si="273"/>
        <v>257400</v>
      </c>
      <c r="AX1367" s="60">
        <f t="shared" si="276"/>
        <v>0.39023650697392354</v>
      </c>
      <c r="AY1367" s="58"/>
    </row>
    <row r="1368" spans="1:51" ht="31.5" x14ac:dyDescent="0.25">
      <c r="A1368" s="45">
        <v>1215</v>
      </c>
      <c r="B1368" s="46" t="s">
        <v>4108</v>
      </c>
      <c r="C1368" s="47" t="s">
        <v>4109</v>
      </c>
      <c r="D1368" s="47" t="s">
        <v>2020</v>
      </c>
      <c r="E1368" s="48" t="s">
        <v>4063</v>
      </c>
      <c r="F1368" s="49" t="s">
        <v>4064</v>
      </c>
      <c r="G1368" s="49" t="s">
        <v>4110</v>
      </c>
      <c r="H1368" s="50" t="s">
        <v>4064</v>
      </c>
      <c r="I1368" s="46" t="s">
        <v>499</v>
      </c>
      <c r="J1368" s="46">
        <v>540</v>
      </c>
      <c r="K1368" s="49">
        <v>540</v>
      </c>
      <c r="L1368" s="49" t="s">
        <v>4111</v>
      </c>
      <c r="M1368" s="51">
        <v>284000</v>
      </c>
      <c r="N1368" s="51">
        <f t="shared" si="270"/>
        <v>73000</v>
      </c>
      <c r="O1368" s="51">
        <v>73565.217391304395</v>
      </c>
      <c r="P1368" s="51">
        <v>357000</v>
      </c>
      <c r="Q1368" s="51">
        <f t="shared" si="271"/>
        <v>95634.782608695707</v>
      </c>
      <c r="R1368" s="52">
        <f t="shared" si="272"/>
        <v>379634.78260869568</v>
      </c>
      <c r="S1368" s="53">
        <v>379600</v>
      </c>
      <c r="T1368" s="54">
        <v>0</v>
      </c>
      <c r="U1368" s="55" t="s">
        <v>26</v>
      </c>
      <c r="V1368" s="55" t="s">
        <v>23</v>
      </c>
      <c r="W1368" s="55" t="s">
        <v>27</v>
      </c>
      <c r="X1368" s="56">
        <v>43294</v>
      </c>
      <c r="Y1368" s="57" t="s">
        <v>7684</v>
      </c>
      <c r="Z1368" s="57"/>
      <c r="AA1368" s="58"/>
      <c r="AB1368" s="58"/>
      <c r="AC1368" s="58"/>
      <c r="AD1368" s="58"/>
      <c r="AE1368" s="58"/>
      <c r="AF1368" s="58"/>
      <c r="AG1368" s="58"/>
      <c r="AH1368" s="58"/>
      <c r="AI1368" s="58"/>
      <c r="AJ1368" s="58"/>
      <c r="AK1368" s="58"/>
      <c r="AL1368" s="58"/>
      <c r="AM1368" s="58"/>
      <c r="AN1368" s="58"/>
      <c r="AO1368" s="58"/>
      <c r="AP1368" s="58"/>
      <c r="AQ1368" s="58"/>
      <c r="AR1368" s="59">
        <f t="shared" si="274"/>
        <v>0</v>
      </c>
      <c r="AS1368" s="59">
        <f t="shared" si="275"/>
        <v>0</v>
      </c>
      <c r="AT1368" s="58"/>
      <c r="AU1368" s="58">
        <f t="shared" si="277"/>
        <v>0</v>
      </c>
      <c r="AV1368" s="59">
        <f t="shared" si="278"/>
        <v>-379600</v>
      </c>
      <c r="AW1368" s="59">
        <f t="shared" si="273"/>
        <v>-379600</v>
      </c>
      <c r="AX1368" s="60">
        <f t="shared" si="276"/>
        <v>-1</v>
      </c>
      <c r="AY1368" s="58"/>
    </row>
    <row r="1369" spans="1:51" ht="31.5" x14ac:dyDescent="0.25">
      <c r="A1369" s="45">
        <v>1216</v>
      </c>
      <c r="B1369" s="46" t="s">
        <v>4112</v>
      </c>
      <c r="C1369" s="47" t="s">
        <v>4109</v>
      </c>
      <c r="D1369" s="47" t="s">
        <v>496</v>
      </c>
      <c r="E1369" s="48" t="s">
        <v>4068</v>
      </c>
      <c r="F1369" s="49" t="s">
        <v>4069</v>
      </c>
      <c r="G1369" s="49" t="s">
        <v>4113</v>
      </c>
      <c r="H1369" s="50" t="s">
        <v>4069</v>
      </c>
      <c r="I1369" s="46" t="s">
        <v>499</v>
      </c>
      <c r="J1369" s="46">
        <v>540</v>
      </c>
      <c r="K1369" s="49">
        <v>540</v>
      </c>
      <c r="L1369" s="49" t="s">
        <v>4111</v>
      </c>
      <c r="M1369" s="51">
        <v>284000</v>
      </c>
      <c r="N1369" s="51">
        <f t="shared" si="270"/>
        <v>73000</v>
      </c>
      <c r="O1369" s="51">
        <v>73565.217391304395</v>
      </c>
      <c r="P1369" s="51">
        <v>357000</v>
      </c>
      <c r="Q1369" s="51">
        <f t="shared" si="271"/>
        <v>95634.782608695707</v>
      </c>
      <c r="R1369" s="52">
        <f t="shared" si="272"/>
        <v>379634.78260869568</v>
      </c>
      <c r="S1369" s="53">
        <v>379600</v>
      </c>
      <c r="T1369" s="54">
        <v>0</v>
      </c>
      <c r="U1369" s="55" t="s">
        <v>26</v>
      </c>
      <c r="V1369" s="55" t="s">
        <v>23</v>
      </c>
      <c r="W1369" s="55" t="s">
        <v>27</v>
      </c>
      <c r="X1369" s="56">
        <v>43294</v>
      </c>
      <c r="Y1369" s="57" t="s">
        <v>7684</v>
      </c>
      <c r="Z1369" s="57"/>
      <c r="AA1369" s="58"/>
      <c r="AB1369" s="58"/>
      <c r="AC1369" s="58"/>
      <c r="AD1369" s="58"/>
      <c r="AE1369" s="58"/>
      <c r="AF1369" s="58"/>
      <c r="AG1369" s="58"/>
      <c r="AH1369" s="58"/>
      <c r="AI1369" s="58"/>
      <c r="AJ1369" s="58"/>
      <c r="AK1369" s="58"/>
      <c r="AL1369" s="58"/>
      <c r="AM1369" s="58"/>
      <c r="AN1369" s="58"/>
      <c r="AO1369" s="58"/>
      <c r="AP1369" s="58"/>
      <c r="AQ1369" s="58"/>
      <c r="AR1369" s="59">
        <f t="shared" si="274"/>
        <v>0</v>
      </c>
      <c r="AS1369" s="59">
        <f t="shared" si="275"/>
        <v>0</v>
      </c>
      <c r="AT1369" s="58"/>
      <c r="AU1369" s="58">
        <f t="shared" si="277"/>
        <v>0</v>
      </c>
      <c r="AV1369" s="59">
        <f t="shared" si="278"/>
        <v>-379600</v>
      </c>
      <c r="AW1369" s="59">
        <f t="shared" si="273"/>
        <v>-379600</v>
      </c>
      <c r="AX1369" s="60">
        <f t="shared" si="276"/>
        <v>-1</v>
      </c>
      <c r="AY1369" s="58"/>
    </row>
    <row r="1370" spans="1:51" ht="31.5" x14ac:dyDescent="0.25">
      <c r="A1370" s="45">
        <v>1217</v>
      </c>
      <c r="B1370" s="46" t="s">
        <v>4114</v>
      </c>
      <c r="C1370" s="47" t="s">
        <v>4109</v>
      </c>
      <c r="D1370" s="47" t="s">
        <v>2020</v>
      </c>
      <c r="E1370" s="48" t="s">
        <v>4072</v>
      </c>
      <c r="F1370" s="49" t="s">
        <v>4069</v>
      </c>
      <c r="G1370" s="49" t="s">
        <v>4113</v>
      </c>
      <c r="H1370" s="50" t="s">
        <v>4069</v>
      </c>
      <c r="I1370" s="46" t="s">
        <v>499</v>
      </c>
      <c r="J1370" s="46">
        <v>540</v>
      </c>
      <c r="K1370" s="49">
        <v>540</v>
      </c>
      <c r="L1370" s="49" t="s">
        <v>4111</v>
      </c>
      <c r="M1370" s="51">
        <v>284000</v>
      </c>
      <c r="N1370" s="51">
        <f t="shared" si="270"/>
        <v>73000</v>
      </c>
      <c r="O1370" s="51">
        <v>73565.217391304395</v>
      </c>
      <c r="P1370" s="51">
        <v>357000</v>
      </c>
      <c r="Q1370" s="51">
        <f t="shared" si="271"/>
        <v>95634.782608695707</v>
      </c>
      <c r="R1370" s="52">
        <f t="shared" si="272"/>
        <v>379634.78260869568</v>
      </c>
      <c r="S1370" s="53">
        <v>379600</v>
      </c>
      <c r="T1370" s="54">
        <v>0</v>
      </c>
      <c r="U1370" s="55" t="s">
        <v>26</v>
      </c>
      <c r="V1370" s="55" t="s">
        <v>23</v>
      </c>
      <c r="W1370" s="55" t="s">
        <v>27</v>
      </c>
      <c r="X1370" s="56">
        <v>43294</v>
      </c>
      <c r="Y1370" s="57" t="s">
        <v>7684</v>
      </c>
      <c r="Z1370" s="57"/>
      <c r="AA1370" s="58"/>
      <c r="AB1370" s="58"/>
      <c r="AC1370" s="58"/>
      <c r="AD1370" s="58"/>
      <c r="AE1370" s="58"/>
      <c r="AF1370" s="58"/>
      <c r="AG1370" s="58"/>
      <c r="AH1370" s="58"/>
      <c r="AI1370" s="58"/>
      <c r="AJ1370" s="58"/>
      <c r="AK1370" s="58"/>
      <c r="AL1370" s="58"/>
      <c r="AM1370" s="58"/>
      <c r="AN1370" s="58"/>
      <c r="AO1370" s="58"/>
      <c r="AP1370" s="58"/>
      <c r="AQ1370" s="58"/>
      <c r="AR1370" s="59">
        <f t="shared" si="274"/>
        <v>0</v>
      </c>
      <c r="AS1370" s="59">
        <f t="shared" si="275"/>
        <v>0</v>
      </c>
      <c r="AT1370" s="58"/>
      <c r="AU1370" s="58">
        <f t="shared" si="277"/>
        <v>0</v>
      </c>
      <c r="AV1370" s="59">
        <f t="shared" si="278"/>
        <v>-379600</v>
      </c>
      <c r="AW1370" s="59">
        <f t="shared" si="273"/>
        <v>-379600</v>
      </c>
      <c r="AX1370" s="60">
        <f t="shared" si="276"/>
        <v>-1</v>
      </c>
      <c r="AY1370" s="58"/>
    </row>
    <row r="1371" spans="1:51" ht="31.5" x14ac:dyDescent="0.25">
      <c r="A1371" s="45">
        <v>1218</v>
      </c>
      <c r="B1371" s="46" t="s">
        <v>4115</v>
      </c>
      <c r="C1371" s="47" t="s">
        <v>4109</v>
      </c>
      <c r="D1371" s="47" t="s">
        <v>496</v>
      </c>
      <c r="E1371" s="48" t="s">
        <v>4074</v>
      </c>
      <c r="F1371" s="49" t="s">
        <v>4075</v>
      </c>
      <c r="G1371" s="49" t="s">
        <v>4116</v>
      </c>
      <c r="H1371" s="50" t="s">
        <v>4075</v>
      </c>
      <c r="I1371" s="46" t="s">
        <v>499</v>
      </c>
      <c r="J1371" s="46">
        <v>540</v>
      </c>
      <c r="K1371" s="49">
        <v>540</v>
      </c>
      <c r="L1371" s="49" t="s">
        <v>4111</v>
      </c>
      <c r="M1371" s="51">
        <v>284000</v>
      </c>
      <c r="N1371" s="51">
        <f t="shared" si="270"/>
        <v>73000</v>
      </c>
      <c r="O1371" s="51">
        <v>73565.217391304395</v>
      </c>
      <c r="P1371" s="51">
        <v>357000</v>
      </c>
      <c r="Q1371" s="51">
        <f t="shared" si="271"/>
        <v>95634.782608695707</v>
      </c>
      <c r="R1371" s="52">
        <f t="shared" si="272"/>
        <v>379634.78260869568</v>
      </c>
      <c r="S1371" s="53">
        <v>379600</v>
      </c>
      <c r="T1371" s="54">
        <v>0</v>
      </c>
      <c r="U1371" s="55" t="s">
        <v>22</v>
      </c>
      <c r="V1371" s="55" t="s">
        <v>23</v>
      </c>
      <c r="W1371" s="55" t="s">
        <v>29</v>
      </c>
      <c r="X1371" s="56">
        <v>43294</v>
      </c>
      <c r="Y1371" s="57" t="s">
        <v>7684</v>
      </c>
      <c r="Z1371" s="57"/>
      <c r="AA1371" s="58"/>
      <c r="AB1371" s="58"/>
      <c r="AC1371" s="58"/>
      <c r="AD1371" s="58"/>
      <c r="AE1371" s="58"/>
      <c r="AF1371" s="58"/>
      <c r="AG1371" s="58"/>
      <c r="AH1371" s="58"/>
      <c r="AI1371" s="58"/>
      <c r="AJ1371" s="58"/>
      <c r="AK1371" s="58"/>
      <c r="AL1371" s="58"/>
      <c r="AM1371" s="58"/>
      <c r="AN1371" s="58"/>
      <c r="AO1371" s="58"/>
      <c r="AP1371" s="58"/>
      <c r="AQ1371" s="58"/>
      <c r="AR1371" s="59">
        <f t="shared" si="274"/>
        <v>0</v>
      </c>
      <c r="AS1371" s="59">
        <f t="shared" si="275"/>
        <v>0</v>
      </c>
      <c r="AT1371" s="58"/>
      <c r="AU1371" s="58">
        <f t="shared" si="277"/>
        <v>0</v>
      </c>
      <c r="AV1371" s="59">
        <f t="shared" si="278"/>
        <v>-379600</v>
      </c>
      <c r="AW1371" s="59">
        <f t="shared" si="273"/>
        <v>-379600</v>
      </c>
      <c r="AX1371" s="60">
        <f t="shared" si="276"/>
        <v>-1</v>
      </c>
      <c r="AY1371" s="58"/>
    </row>
    <row r="1372" spans="1:51" ht="31.5" x14ac:dyDescent="0.25">
      <c r="A1372" s="45">
        <v>1219</v>
      </c>
      <c r="B1372" s="46" t="s">
        <v>4117</v>
      </c>
      <c r="C1372" s="47" t="s">
        <v>4109</v>
      </c>
      <c r="D1372" s="47" t="s">
        <v>496</v>
      </c>
      <c r="E1372" s="48" t="s">
        <v>4078</v>
      </c>
      <c r="F1372" s="49" t="s">
        <v>4079</v>
      </c>
      <c r="G1372" s="49" t="s">
        <v>4118</v>
      </c>
      <c r="H1372" s="50" t="s">
        <v>4079</v>
      </c>
      <c r="I1372" s="46" t="s">
        <v>499</v>
      </c>
      <c r="J1372" s="46">
        <v>540</v>
      </c>
      <c r="K1372" s="49">
        <v>540</v>
      </c>
      <c r="L1372" s="49" t="s">
        <v>4111</v>
      </c>
      <c r="M1372" s="51">
        <v>284000</v>
      </c>
      <c r="N1372" s="51">
        <f t="shared" si="270"/>
        <v>73000</v>
      </c>
      <c r="O1372" s="51">
        <v>73565.217391304395</v>
      </c>
      <c r="P1372" s="51">
        <v>357000</v>
      </c>
      <c r="Q1372" s="51">
        <f t="shared" si="271"/>
        <v>95634.782608695707</v>
      </c>
      <c r="R1372" s="52">
        <f t="shared" si="272"/>
        <v>379634.78260869568</v>
      </c>
      <c r="S1372" s="53">
        <v>379600</v>
      </c>
      <c r="T1372" s="54">
        <v>0</v>
      </c>
      <c r="U1372" s="55" t="s">
        <v>26</v>
      </c>
      <c r="V1372" s="55" t="s">
        <v>23</v>
      </c>
      <c r="W1372" s="55" t="s">
        <v>27</v>
      </c>
      <c r="X1372" s="56">
        <v>43294</v>
      </c>
      <c r="Y1372" s="57" t="s">
        <v>7684</v>
      </c>
      <c r="Z1372" s="57"/>
      <c r="AA1372" s="58"/>
      <c r="AB1372" s="58"/>
      <c r="AC1372" s="58"/>
      <c r="AD1372" s="58"/>
      <c r="AE1372" s="58"/>
      <c r="AF1372" s="58"/>
      <c r="AG1372" s="58"/>
      <c r="AH1372" s="58"/>
      <c r="AI1372" s="58"/>
      <c r="AJ1372" s="58"/>
      <c r="AK1372" s="58"/>
      <c r="AL1372" s="58"/>
      <c r="AM1372" s="58"/>
      <c r="AN1372" s="58"/>
      <c r="AO1372" s="58"/>
      <c r="AP1372" s="58"/>
      <c r="AQ1372" s="58"/>
      <c r="AR1372" s="59">
        <f t="shared" si="274"/>
        <v>0</v>
      </c>
      <c r="AS1372" s="59">
        <f t="shared" si="275"/>
        <v>0</v>
      </c>
      <c r="AT1372" s="58"/>
      <c r="AU1372" s="58">
        <f t="shared" si="277"/>
        <v>0</v>
      </c>
      <c r="AV1372" s="59">
        <f t="shared" si="278"/>
        <v>-379600</v>
      </c>
      <c r="AW1372" s="59">
        <f t="shared" si="273"/>
        <v>-379600</v>
      </c>
      <c r="AX1372" s="60">
        <f t="shared" si="276"/>
        <v>-1</v>
      </c>
      <c r="AY1372" s="58"/>
    </row>
    <row r="1373" spans="1:51" ht="31.5" x14ac:dyDescent="0.25">
      <c r="A1373" s="45">
        <v>1220</v>
      </c>
      <c r="B1373" s="46" t="s">
        <v>4119</v>
      </c>
      <c r="C1373" s="47" t="s">
        <v>4109</v>
      </c>
      <c r="D1373" s="47" t="s">
        <v>2020</v>
      </c>
      <c r="E1373" s="48" t="s">
        <v>4082</v>
      </c>
      <c r="F1373" s="49" t="s">
        <v>4079</v>
      </c>
      <c r="G1373" s="49" t="s">
        <v>4118</v>
      </c>
      <c r="H1373" s="50" t="s">
        <v>4079</v>
      </c>
      <c r="I1373" s="46" t="s">
        <v>499</v>
      </c>
      <c r="J1373" s="46">
        <v>540</v>
      </c>
      <c r="K1373" s="49">
        <v>540</v>
      </c>
      <c r="L1373" s="49" t="s">
        <v>4111</v>
      </c>
      <c r="M1373" s="51">
        <v>284000</v>
      </c>
      <c r="N1373" s="51">
        <f t="shared" si="270"/>
        <v>73000</v>
      </c>
      <c r="O1373" s="51">
        <v>73565.217391304395</v>
      </c>
      <c r="P1373" s="51">
        <v>357000</v>
      </c>
      <c r="Q1373" s="51">
        <f t="shared" si="271"/>
        <v>95634.782608695707</v>
      </c>
      <c r="R1373" s="52">
        <f t="shared" si="272"/>
        <v>379634.78260869568</v>
      </c>
      <c r="S1373" s="53">
        <v>379600</v>
      </c>
      <c r="T1373" s="54">
        <v>0</v>
      </c>
      <c r="U1373" s="55" t="s">
        <v>22</v>
      </c>
      <c r="V1373" s="55" t="s">
        <v>23</v>
      </c>
      <c r="W1373" s="55" t="s">
        <v>24</v>
      </c>
      <c r="X1373" s="56">
        <v>43294</v>
      </c>
      <c r="Y1373" s="57" t="s">
        <v>7684</v>
      </c>
      <c r="Z1373" s="57"/>
      <c r="AA1373" s="58"/>
      <c r="AB1373" s="58"/>
      <c r="AC1373" s="58"/>
      <c r="AD1373" s="58"/>
      <c r="AE1373" s="58"/>
      <c r="AF1373" s="58"/>
      <c r="AG1373" s="58"/>
      <c r="AH1373" s="58"/>
      <c r="AI1373" s="58"/>
      <c r="AJ1373" s="58"/>
      <c r="AK1373" s="58"/>
      <c r="AL1373" s="58"/>
      <c r="AM1373" s="58"/>
      <c r="AN1373" s="58"/>
      <c r="AO1373" s="58"/>
      <c r="AP1373" s="58"/>
      <c r="AQ1373" s="58"/>
      <c r="AR1373" s="59">
        <f t="shared" si="274"/>
        <v>0</v>
      </c>
      <c r="AS1373" s="59">
        <f t="shared" si="275"/>
        <v>0</v>
      </c>
      <c r="AT1373" s="58"/>
      <c r="AU1373" s="58">
        <f t="shared" si="277"/>
        <v>0</v>
      </c>
      <c r="AV1373" s="59">
        <f t="shared" si="278"/>
        <v>-379600</v>
      </c>
      <c r="AW1373" s="59">
        <f t="shared" si="273"/>
        <v>-379600</v>
      </c>
      <c r="AX1373" s="60">
        <f t="shared" si="276"/>
        <v>-1</v>
      </c>
      <c r="AY1373" s="58"/>
    </row>
    <row r="1374" spans="1:51" ht="31.5" x14ac:dyDescent="0.25">
      <c r="A1374" s="45">
        <v>1221</v>
      </c>
      <c r="B1374" s="46" t="s">
        <v>4120</v>
      </c>
      <c r="C1374" s="47" t="s">
        <v>4109</v>
      </c>
      <c r="D1374" s="47" t="s">
        <v>496</v>
      </c>
      <c r="E1374" s="48" t="s">
        <v>4084</v>
      </c>
      <c r="F1374" s="49" t="s">
        <v>4085</v>
      </c>
      <c r="G1374" s="49" t="s">
        <v>4121</v>
      </c>
      <c r="H1374" s="50" t="s">
        <v>4085</v>
      </c>
      <c r="I1374" s="46" t="s">
        <v>499</v>
      </c>
      <c r="J1374" s="46">
        <v>540</v>
      </c>
      <c r="K1374" s="49">
        <v>540</v>
      </c>
      <c r="L1374" s="49" t="s">
        <v>4111</v>
      </c>
      <c r="M1374" s="51">
        <v>284000</v>
      </c>
      <c r="N1374" s="51">
        <f t="shared" si="270"/>
        <v>73000</v>
      </c>
      <c r="O1374" s="51">
        <v>73565.217391304395</v>
      </c>
      <c r="P1374" s="51">
        <v>357000</v>
      </c>
      <c r="Q1374" s="51">
        <f t="shared" si="271"/>
        <v>95634.782608695707</v>
      </c>
      <c r="R1374" s="52">
        <f t="shared" si="272"/>
        <v>379634.78260869568</v>
      </c>
      <c r="S1374" s="53">
        <v>379600</v>
      </c>
      <c r="T1374" s="54">
        <v>0</v>
      </c>
      <c r="U1374" s="55" t="s">
        <v>22</v>
      </c>
      <c r="V1374" s="55" t="s">
        <v>23</v>
      </c>
      <c r="W1374" s="55" t="s">
        <v>29</v>
      </c>
      <c r="X1374" s="56">
        <v>43294</v>
      </c>
      <c r="Y1374" s="57" t="s">
        <v>7684</v>
      </c>
      <c r="Z1374" s="57"/>
      <c r="AA1374" s="58"/>
      <c r="AB1374" s="58"/>
      <c r="AC1374" s="58"/>
      <c r="AD1374" s="58"/>
      <c r="AE1374" s="58"/>
      <c r="AF1374" s="58"/>
      <c r="AG1374" s="58"/>
      <c r="AH1374" s="58"/>
      <c r="AI1374" s="58"/>
      <c r="AJ1374" s="58"/>
      <c r="AK1374" s="58"/>
      <c r="AL1374" s="58"/>
      <c r="AM1374" s="58"/>
      <c r="AN1374" s="58"/>
      <c r="AO1374" s="58"/>
      <c r="AP1374" s="58"/>
      <c r="AQ1374" s="58"/>
      <c r="AR1374" s="59">
        <f t="shared" si="274"/>
        <v>0</v>
      </c>
      <c r="AS1374" s="59">
        <f t="shared" si="275"/>
        <v>0</v>
      </c>
      <c r="AT1374" s="58"/>
      <c r="AU1374" s="58">
        <f t="shared" si="277"/>
        <v>0</v>
      </c>
      <c r="AV1374" s="59">
        <f t="shared" si="278"/>
        <v>-379600</v>
      </c>
      <c r="AW1374" s="59">
        <f t="shared" si="273"/>
        <v>-379600</v>
      </c>
      <c r="AX1374" s="60">
        <f t="shared" si="276"/>
        <v>-1</v>
      </c>
      <c r="AY1374" s="58"/>
    </row>
    <row r="1375" spans="1:51" ht="31.5" x14ac:dyDescent="0.25">
      <c r="A1375" s="45">
        <v>1222</v>
      </c>
      <c r="B1375" s="46" t="s">
        <v>4122</v>
      </c>
      <c r="C1375" s="47" t="s">
        <v>4109</v>
      </c>
      <c r="D1375" s="47" t="s">
        <v>2020</v>
      </c>
      <c r="E1375" s="48" t="s">
        <v>4088</v>
      </c>
      <c r="F1375" s="49" t="s">
        <v>4089</v>
      </c>
      <c r="G1375" s="49" t="s">
        <v>4123</v>
      </c>
      <c r="H1375" s="50" t="s">
        <v>4089</v>
      </c>
      <c r="I1375" s="46" t="s">
        <v>439</v>
      </c>
      <c r="J1375" s="46">
        <v>540</v>
      </c>
      <c r="K1375" s="49">
        <v>540</v>
      </c>
      <c r="L1375" s="49" t="s">
        <v>4111</v>
      </c>
      <c r="M1375" s="51">
        <v>284000</v>
      </c>
      <c r="N1375" s="51">
        <f t="shared" si="270"/>
        <v>73000</v>
      </c>
      <c r="O1375" s="51">
        <v>73565.217391304395</v>
      </c>
      <c r="P1375" s="51">
        <v>357000</v>
      </c>
      <c r="Q1375" s="51">
        <f t="shared" si="271"/>
        <v>95634.782608695707</v>
      </c>
      <c r="R1375" s="52">
        <f t="shared" si="272"/>
        <v>379634.78260869568</v>
      </c>
      <c r="S1375" s="53">
        <v>379600</v>
      </c>
      <c r="T1375" s="54">
        <v>0</v>
      </c>
      <c r="U1375" s="55" t="s">
        <v>26</v>
      </c>
      <c r="V1375" s="55" t="s">
        <v>23</v>
      </c>
      <c r="W1375" s="55" t="s">
        <v>27</v>
      </c>
      <c r="X1375" s="56">
        <v>43294</v>
      </c>
      <c r="Y1375" s="57" t="s">
        <v>7684</v>
      </c>
      <c r="Z1375" s="57"/>
      <c r="AA1375" s="58"/>
      <c r="AB1375" s="58"/>
      <c r="AC1375" s="58"/>
      <c r="AD1375" s="58"/>
      <c r="AE1375" s="58"/>
      <c r="AF1375" s="58"/>
      <c r="AG1375" s="58"/>
      <c r="AH1375" s="58"/>
      <c r="AI1375" s="58"/>
      <c r="AJ1375" s="58"/>
      <c r="AK1375" s="58"/>
      <c r="AL1375" s="58"/>
      <c r="AM1375" s="58"/>
      <c r="AN1375" s="58"/>
      <c r="AO1375" s="58"/>
      <c r="AP1375" s="58"/>
      <c r="AQ1375" s="58"/>
      <c r="AR1375" s="59">
        <f t="shared" si="274"/>
        <v>0</v>
      </c>
      <c r="AS1375" s="59">
        <f t="shared" si="275"/>
        <v>0</v>
      </c>
      <c r="AT1375" s="58"/>
      <c r="AU1375" s="58">
        <f t="shared" si="277"/>
        <v>0</v>
      </c>
      <c r="AV1375" s="59">
        <f t="shared" si="278"/>
        <v>-379600</v>
      </c>
      <c r="AW1375" s="59">
        <f t="shared" si="273"/>
        <v>-379600</v>
      </c>
      <c r="AX1375" s="60">
        <f t="shared" si="276"/>
        <v>-1</v>
      </c>
      <c r="AY1375" s="58"/>
    </row>
    <row r="1376" spans="1:51" ht="31.5" x14ac:dyDescent="0.25">
      <c r="A1376" s="45">
        <v>1223</v>
      </c>
      <c r="B1376" s="46" t="s">
        <v>4124</v>
      </c>
      <c r="C1376" s="47" t="s">
        <v>4109</v>
      </c>
      <c r="D1376" s="47" t="s">
        <v>496</v>
      </c>
      <c r="E1376" s="48" t="s">
        <v>4091</v>
      </c>
      <c r="F1376" s="49" t="s">
        <v>4092</v>
      </c>
      <c r="G1376" s="49" t="s">
        <v>4125</v>
      </c>
      <c r="H1376" s="50" t="s">
        <v>4092</v>
      </c>
      <c r="I1376" s="46" t="s">
        <v>499</v>
      </c>
      <c r="J1376" s="46">
        <v>540</v>
      </c>
      <c r="K1376" s="49">
        <v>540</v>
      </c>
      <c r="L1376" s="49" t="s">
        <v>4111</v>
      </c>
      <c r="M1376" s="51">
        <v>284000</v>
      </c>
      <c r="N1376" s="51">
        <f t="shared" si="270"/>
        <v>73000</v>
      </c>
      <c r="O1376" s="51">
        <v>73565.217391304395</v>
      </c>
      <c r="P1376" s="51">
        <v>357000</v>
      </c>
      <c r="Q1376" s="51">
        <f t="shared" si="271"/>
        <v>95634.782608695707</v>
      </c>
      <c r="R1376" s="52">
        <f t="shared" si="272"/>
        <v>379634.78260869568</v>
      </c>
      <c r="S1376" s="53">
        <v>379600</v>
      </c>
      <c r="T1376" s="54">
        <v>0</v>
      </c>
      <c r="U1376" s="55" t="s">
        <v>22</v>
      </c>
      <c r="V1376" s="55" t="s">
        <v>23</v>
      </c>
      <c r="W1376" s="55" t="s">
        <v>24</v>
      </c>
      <c r="X1376" s="56">
        <v>43294</v>
      </c>
      <c r="Y1376" s="57" t="s">
        <v>7684</v>
      </c>
      <c r="Z1376" s="57"/>
      <c r="AA1376" s="58"/>
      <c r="AB1376" s="58"/>
      <c r="AC1376" s="58"/>
      <c r="AD1376" s="58"/>
      <c r="AE1376" s="58"/>
      <c r="AF1376" s="58"/>
      <c r="AG1376" s="58"/>
      <c r="AH1376" s="58"/>
      <c r="AI1376" s="58"/>
      <c r="AJ1376" s="58"/>
      <c r="AK1376" s="58"/>
      <c r="AL1376" s="58"/>
      <c r="AM1376" s="58"/>
      <c r="AN1376" s="58"/>
      <c r="AO1376" s="58"/>
      <c r="AP1376" s="58"/>
      <c r="AQ1376" s="58"/>
      <c r="AR1376" s="59">
        <f t="shared" si="274"/>
        <v>0</v>
      </c>
      <c r="AS1376" s="59">
        <f t="shared" si="275"/>
        <v>0</v>
      </c>
      <c r="AT1376" s="58"/>
      <c r="AU1376" s="58">
        <f t="shared" si="277"/>
        <v>0</v>
      </c>
      <c r="AV1376" s="59">
        <f t="shared" si="278"/>
        <v>-379600</v>
      </c>
      <c r="AW1376" s="59">
        <f t="shared" si="273"/>
        <v>-379600</v>
      </c>
      <c r="AX1376" s="60">
        <f t="shared" si="276"/>
        <v>-1</v>
      </c>
      <c r="AY1376" s="58"/>
    </row>
    <row r="1377" spans="1:51" ht="31.5" x14ac:dyDescent="0.25">
      <c r="A1377" s="45">
        <v>1224</v>
      </c>
      <c r="B1377" s="46" t="s">
        <v>4126</v>
      </c>
      <c r="C1377" s="47" t="s">
        <v>4109</v>
      </c>
      <c r="D1377" s="47" t="s">
        <v>2020</v>
      </c>
      <c r="E1377" s="48" t="s">
        <v>4095</v>
      </c>
      <c r="F1377" s="49" t="s">
        <v>4092</v>
      </c>
      <c r="G1377" s="49" t="s">
        <v>4127</v>
      </c>
      <c r="H1377" s="50" t="s">
        <v>4092</v>
      </c>
      <c r="I1377" s="46" t="s">
        <v>499</v>
      </c>
      <c r="J1377" s="46">
        <v>540</v>
      </c>
      <c r="K1377" s="49">
        <v>540</v>
      </c>
      <c r="L1377" s="49" t="s">
        <v>4111</v>
      </c>
      <c r="M1377" s="51">
        <v>284000</v>
      </c>
      <c r="N1377" s="51">
        <f t="shared" si="270"/>
        <v>73000</v>
      </c>
      <c r="O1377" s="51">
        <v>73565.217391304395</v>
      </c>
      <c r="P1377" s="51">
        <v>357000</v>
      </c>
      <c r="Q1377" s="51">
        <f t="shared" si="271"/>
        <v>95634.782608695707</v>
      </c>
      <c r="R1377" s="52">
        <f t="shared" si="272"/>
        <v>379634.78260869568</v>
      </c>
      <c r="S1377" s="53">
        <v>379600</v>
      </c>
      <c r="T1377" s="54">
        <v>0</v>
      </c>
      <c r="U1377" s="55" t="s">
        <v>26</v>
      </c>
      <c r="V1377" s="55" t="s">
        <v>23</v>
      </c>
      <c r="W1377" s="55" t="s">
        <v>27</v>
      </c>
      <c r="X1377" s="56">
        <v>43294</v>
      </c>
      <c r="Y1377" s="57" t="s">
        <v>7684</v>
      </c>
      <c r="Z1377" s="57"/>
      <c r="AA1377" s="58"/>
      <c r="AB1377" s="58"/>
      <c r="AC1377" s="58"/>
      <c r="AD1377" s="58"/>
      <c r="AE1377" s="58"/>
      <c r="AF1377" s="58"/>
      <c r="AG1377" s="58"/>
      <c r="AH1377" s="58"/>
      <c r="AI1377" s="58"/>
      <c r="AJ1377" s="58"/>
      <c r="AK1377" s="58"/>
      <c r="AL1377" s="58"/>
      <c r="AM1377" s="58"/>
      <c r="AN1377" s="58"/>
      <c r="AO1377" s="58"/>
      <c r="AP1377" s="58"/>
      <c r="AQ1377" s="58"/>
      <c r="AR1377" s="59">
        <f t="shared" si="274"/>
        <v>0</v>
      </c>
      <c r="AS1377" s="59">
        <f t="shared" si="275"/>
        <v>0</v>
      </c>
      <c r="AT1377" s="58"/>
      <c r="AU1377" s="58">
        <f t="shared" si="277"/>
        <v>0</v>
      </c>
      <c r="AV1377" s="59">
        <f t="shared" si="278"/>
        <v>-379600</v>
      </c>
      <c r="AW1377" s="59">
        <f t="shared" si="273"/>
        <v>-379600</v>
      </c>
      <c r="AX1377" s="60">
        <f t="shared" si="276"/>
        <v>-1</v>
      </c>
      <c r="AY1377" s="58"/>
    </row>
    <row r="1378" spans="1:51" ht="31.5" x14ac:dyDescent="0.25">
      <c r="A1378" s="45">
        <v>1225</v>
      </c>
      <c r="B1378" s="46" t="s">
        <v>4128</v>
      </c>
      <c r="C1378" s="47" t="s">
        <v>4109</v>
      </c>
      <c r="D1378" s="47" t="s">
        <v>496</v>
      </c>
      <c r="E1378" s="48" t="s">
        <v>4097</v>
      </c>
      <c r="F1378" s="49" t="s">
        <v>4098</v>
      </c>
      <c r="G1378" s="49" t="s">
        <v>4129</v>
      </c>
      <c r="H1378" s="50" t="s">
        <v>4098</v>
      </c>
      <c r="I1378" s="46" t="s">
        <v>499</v>
      </c>
      <c r="J1378" s="46">
        <v>540</v>
      </c>
      <c r="K1378" s="49">
        <v>540</v>
      </c>
      <c r="L1378" s="49" t="s">
        <v>4111</v>
      </c>
      <c r="M1378" s="51">
        <v>284000</v>
      </c>
      <c r="N1378" s="51">
        <f t="shared" si="270"/>
        <v>73000</v>
      </c>
      <c r="O1378" s="51">
        <v>73565.217391304395</v>
      </c>
      <c r="P1378" s="51">
        <v>357000</v>
      </c>
      <c r="Q1378" s="51">
        <f t="shared" si="271"/>
        <v>95634.782608695707</v>
      </c>
      <c r="R1378" s="52">
        <f t="shared" si="272"/>
        <v>379634.78260869568</v>
      </c>
      <c r="S1378" s="53">
        <v>379600</v>
      </c>
      <c r="T1378" s="54">
        <v>0</v>
      </c>
      <c r="U1378" s="55" t="s">
        <v>22</v>
      </c>
      <c r="V1378" s="55" t="s">
        <v>23</v>
      </c>
      <c r="W1378" s="55" t="s">
        <v>24</v>
      </c>
      <c r="X1378" s="56">
        <v>43294</v>
      </c>
      <c r="Y1378" s="57" t="s">
        <v>7684</v>
      </c>
      <c r="Z1378" s="57"/>
      <c r="AA1378" s="58"/>
      <c r="AB1378" s="58"/>
      <c r="AC1378" s="58"/>
      <c r="AD1378" s="58"/>
      <c r="AE1378" s="58"/>
      <c r="AF1378" s="58"/>
      <c r="AG1378" s="58"/>
      <c r="AH1378" s="58"/>
      <c r="AI1378" s="58"/>
      <c r="AJ1378" s="58"/>
      <c r="AK1378" s="58"/>
      <c r="AL1378" s="58"/>
      <c r="AM1378" s="58"/>
      <c r="AN1378" s="58"/>
      <c r="AO1378" s="58"/>
      <c r="AP1378" s="58"/>
      <c r="AQ1378" s="58"/>
      <c r="AR1378" s="59">
        <f t="shared" si="274"/>
        <v>0</v>
      </c>
      <c r="AS1378" s="59">
        <f t="shared" si="275"/>
        <v>0</v>
      </c>
      <c r="AT1378" s="58"/>
      <c r="AU1378" s="58">
        <f t="shared" si="277"/>
        <v>0</v>
      </c>
      <c r="AV1378" s="59">
        <f t="shared" si="278"/>
        <v>-379600</v>
      </c>
      <c r="AW1378" s="59">
        <f t="shared" si="273"/>
        <v>-379600</v>
      </c>
      <c r="AX1378" s="60">
        <f t="shared" si="276"/>
        <v>-1</v>
      </c>
      <c r="AY1378" s="58"/>
    </row>
    <row r="1379" spans="1:51" ht="31.5" x14ac:dyDescent="0.25">
      <c r="A1379" s="45">
        <v>1226</v>
      </c>
      <c r="B1379" s="46" t="s">
        <v>4130</v>
      </c>
      <c r="C1379" s="47" t="s">
        <v>4109</v>
      </c>
      <c r="D1379" s="47" t="s">
        <v>2020</v>
      </c>
      <c r="E1379" s="48" t="s">
        <v>4101</v>
      </c>
      <c r="F1379" s="49" t="s">
        <v>4098</v>
      </c>
      <c r="G1379" s="49" t="s">
        <v>4129</v>
      </c>
      <c r="H1379" s="50" t="s">
        <v>4098</v>
      </c>
      <c r="I1379" s="46" t="s">
        <v>499</v>
      </c>
      <c r="J1379" s="46">
        <v>540</v>
      </c>
      <c r="K1379" s="49">
        <v>540</v>
      </c>
      <c r="L1379" s="49" t="s">
        <v>4111</v>
      </c>
      <c r="M1379" s="51">
        <v>284000</v>
      </c>
      <c r="N1379" s="51">
        <f t="shared" si="270"/>
        <v>73000</v>
      </c>
      <c r="O1379" s="51">
        <v>73565.217391304395</v>
      </c>
      <c r="P1379" s="51">
        <v>357000</v>
      </c>
      <c r="Q1379" s="51">
        <f t="shared" si="271"/>
        <v>95634.782608695707</v>
      </c>
      <c r="R1379" s="52">
        <f t="shared" si="272"/>
        <v>379634.78260869568</v>
      </c>
      <c r="S1379" s="53">
        <v>379600</v>
      </c>
      <c r="T1379" s="54">
        <v>0</v>
      </c>
      <c r="U1379" s="55" t="s">
        <v>22</v>
      </c>
      <c r="V1379" s="55" t="s">
        <v>23</v>
      </c>
      <c r="W1379" s="55" t="s">
        <v>24</v>
      </c>
      <c r="X1379" s="56">
        <v>43294</v>
      </c>
      <c r="Y1379" s="57" t="s">
        <v>7684</v>
      </c>
      <c r="Z1379" s="57"/>
      <c r="AA1379" s="58"/>
      <c r="AB1379" s="58"/>
      <c r="AC1379" s="58"/>
      <c r="AD1379" s="58"/>
      <c r="AE1379" s="58"/>
      <c r="AF1379" s="58"/>
      <c r="AG1379" s="58"/>
      <c r="AH1379" s="58"/>
      <c r="AI1379" s="58"/>
      <c r="AJ1379" s="58"/>
      <c r="AK1379" s="58"/>
      <c r="AL1379" s="58"/>
      <c r="AM1379" s="58"/>
      <c r="AN1379" s="58"/>
      <c r="AO1379" s="58"/>
      <c r="AP1379" s="58"/>
      <c r="AQ1379" s="58"/>
      <c r="AR1379" s="59">
        <f t="shared" si="274"/>
        <v>0</v>
      </c>
      <c r="AS1379" s="59">
        <f t="shared" si="275"/>
        <v>0</v>
      </c>
      <c r="AT1379" s="58"/>
      <c r="AU1379" s="58">
        <f t="shared" si="277"/>
        <v>0</v>
      </c>
      <c r="AV1379" s="59">
        <f t="shared" si="278"/>
        <v>-379600</v>
      </c>
      <c r="AW1379" s="59">
        <f t="shared" si="273"/>
        <v>-379600</v>
      </c>
      <c r="AX1379" s="60">
        <f t="shared" si="276"/>
        <v>-1</v>
      </c>
      <c r="AY1379" s="58"/>
    </row>
    <row r="1380" spans="1:51" ht="31.5" x14ac:dyDescent="0.25">
      <c r="A1380" s="45">
        <v>1227</v>
      </c>
      <c r="B1380" s="46" t="s">
        <v>4131</v>
      </c>
      <c r="C1380" s="47" t="s">
        <v>4109</v>
      </c>
      <c r="D1380" s="47" t="s">
        <v>496</v>
      </c>
      <c r="E1380" s="48" t="s">
        <v>4103</v>
      </c>
      <c r="F1380" s="49" t="s">
        <v>4104</v>
      </c>
      <c r="G1380" s="49" t="s">
        <v>4132</v>
      </c>
      <c r="H1380" s="50" t="s">
        <v>4104</v>
      </c>
      <c r="I1380" s="46" t="s">
        <v>499</v>
      </c>
      <c r="J1380" s="46">
        <v>540</v>
      </c>
      <c r="K1380" s="49">
        <v>540</v>
      </c>
      <c r="L1380" s="49" t="s">
        <v>4111</v>
      </c>
      <c r="M1380" s="51">
        <v>284000</v>
      </c>
      <c r="N1380" s="51">
        <f t="shared" si="270"/>
        <v>73000</v>
      </c>
      <c r="O1380" s="51">
        <v>73565.217391304395</v>
      </c>
      <c r="P1380" s="51">
        <v>357000</v>
      </c>
      <c r="Q1380" s="51">
        <f t="shared" si="271"/>
        <v>95634.782608695707</v>
      </c>
      <c r="R1380" s="52">
        <f t="shared" si="272"/>
        <v>379634.78260869568</v>
      </c>
      <c r="S1380" s="53">
        <v>379600</v>
      </c>
      <c r="T1380" s="54">
        <v>0</v>
      </c>
      <c r="U1380" s="55" t="s">
        <v>26</v>
      </c>
      <c r="V1380" s="55" t="s">
        <v>23</v>
      </c>
      <c r="W1380" s="55" t="s">
        <v>27</v>
      </c>
      <c r="X1380" s="56">
        <v>43294</v>
      </c>
      <c r="Y1380" s="57" t="s">
        <v>7684</v>
      </c>
      <c r="Z1380" s="57"/>
      <c r="AA1380" s="58"/>
      <c r="AB1380" s="58"/>
      <c r="AC1380" s="58"/>
      <c r="AD1380" s="58"/>
      <c r="AE1380" s="58"/>
      <c r="AF1380" s="58"/>
      <c r="AG1380" s="58"/>
      <c r="AH1380" s="58"/>
      <c r="AI1380" s="58"/>
      <c r="AJ1380" s="58"/>
      <c r="AK1380" s="58"/>
      <c r="AL1380" s="58"/>
      <c r="AM1380" s="58"/>
      <c r="AN1380" s="58"/>
      <c r="AO1380" s="58"/>
      <c r="AP1380" s="58"/>
      <c r="AQ1380" s="58"/>
      <c r="AR1380" s="59">
        <f t="shared" si="274"/>
        <v>0</v>
      </c>
      <c r="AS1380" s="59">
        <f t="shared" si="275"/>
        <v>0</v>
      </c>
      <c r="AT1380" s="58"/>
      <c r="AU1380" s="58">
        <f t="shared" si="277"/>
        <v>0</v>
      </c>
      <c r="AV1380" s="59">
        <f t="shared" si="278"/>
        <v>-379600</v>
      </c>
      <c r="AW1380" s="59">
        <f t="shared" si="273"/>
        <v>-379600</v>
      </c>
      <c r="AX1380" s="60">
        <f t="shared" si="276"/>
        <v>-1</v>
      </c>
      <c r="AY1380" s="58"/>
    </row>
    <row r="1381" spans="1:51" ht="31.5" x14ac:dyDescent="0.25">
      <c r="A1381" s="45">
        <v>1228</v>
      </c>
      <c r="B1381" s="46" t="s">
        <v>4133</v>
      </c>
      <c r="C1381" s="47" t="s">
        <v>4109</v>
      </c>
      <c r="D1381" s="47" t="s">
        <v>2020</v>
      </c>
      <c r="E1381" s="48" t="s">
        <v>4107</v>
      </c>
      <c r="F1381" s="49" t="s">
        <v>4104</v>
      </c>
      <c r="G1381" s="49" t="s">
        <v>4132</v>
      </c>
      <c r="H1381" s="50" t="s">
        <v>4104</v>
      </c>
      <c r="I1381" s="46" t="s">
        <v>439</v>
      </c>
      <c r="J1381" s="46">
        <v>540</v>
      </c>
      <c r="K1381" s="49">
        <v>540</v>
      </c>
      <c r="L1381" s="49" t="s">
        <v>4111</v>
      </c>
      <c r="M1381" s="51">
        <v>284000</v>
      </c>
      <c r="N1381" s="51">
        <f t="shared" si="270"/>
        <v>73000</v>
      </c>
      <c r="O1381" s="51">
        <v>73565.217391304395</v>
      </c>
      <c r="P1381" s="51">
        <v>357000</v>
      </c>
      <c r="Q1381" s="51">
        <f t="shared" si="271"/>
        <v>95634.782608695707</v>
      </c>
      <c r="R1381" s="52">
        <f t="shared" si="272"/>
        <v>379634.78260869568</v>
      </c>
      <c r="S1381" s="53">
        <v>379600</v>
      </c>
      <c r="T1381" s="54">
        <v>0</v>
      </c>
      <c r="U1381" s="55" t="s">
        <v>22</v>
      </c>
      <c r="V1381" s="55" t="s">
        <v>23</v>
      </c>
      <c r="W1381" s="55" t="s">
        <v>24</v>
      </c>
      <c r="X1381" s="56">
        <v>43294</v>
      </c>
      <c r="Y1381" s="57" t="s">
        <v>7684</v>
      </c>
      <c r="Z1381" s="57"/>
      <c r="AA1381" s="58"/>
      <c r="AB1381" s="58"/>
      <c r="AC1381" s="58"/>
      <c r="AD1381" s="58"/>
      <c r="AE1381" s="58"/>
      <c r="AF1381" s="58"/>
      <c r="AG1381" s="58"/>
      <c r="AH1381" s="58"/>
      <c r="AI1381" s="58"/>
      <c r="AJ1381" s="58"/>
      <c r="AK1381" s="58"/>
      <c r="AL1381" s="58"/>
      <c r="AM1381" s="58"/>
      <c r="AN1381" s="58"/>
      <c r="AO1381" s="58"/>
      <c r="AP1381" s="58"/>
      <c r="AQ1381" s="58"/>
      <c r="AR1381" s="59">
        <f t="shared" si="274"/>
        <v>0</v>
      </c>
      <c r="AS1381" s="59">
        <f t="shared" si="275"/>
        <v>0</v>
      </c>
      <c r="AT1381" s="58"/>
      <c r="AU1381" s="58">
        <f t="shared" si="277"/>
        <v>0</v>
      </c>
      <c r="AV1381" s="59">
        <f t="shared" si="278"/>
        <v>-379600</v>
      </c>
      <c r="AW1381" s="59">
        <f t="shared" si="273"/>
        <v>-379600</v>
      </c>
      <c r="AX1381" s="60">
        <f t="shared" si="276"/>
        <v>-1</v>
      </c>
      <c r="AY1381" s="58"/>
    </row>
    <row r="1382" spans="1:51" x14ac:dyDescent="0.25">
      <c r="A1382" s="45">
        <v>1229</v>
      </c>
      <c r="B1382" s="46" t="s">
        <v>4134</v>
      </c>
      <c r="C1382" s="47" t="s">
        <v>4135</v>
      </c>
      <c r="D1382" s="47" t="s">
        <v>496</v>
      </c>
      <c r="E1382" s="48" t="s">
        <v>4136</v>
      </c>
      <c r="F1382" s="49" t="s">
        <v>4137</v>
      </c>
      <c r="G1382" s="49" t="s">
        <v>4137</v>
      </c>
      <c r="H1382" s="50" t="s">
        <v>4138</v>
      </c>
      <c r="I1382" s="46" t="s">
        <v>499</v>
      </c>
      <c r="J1382" s="46">
        <v>542</v>
      </c>
      <c r="K1382" s="49">
        <v>542</v>
      </c>
      <c r="L1382" s="49" t="s">
        <v>4139</v>
      </c>
      <c r="M1382" s="51">
        <v>104000</v>
      </c>
      <c r="N1382" s="51">
        <f t="shared" si="270"/>
        <v>48000</v>
      </c>
      <c r="O1382" s="51">
        <v>48521.739130434798</v>
      </c>
      <c r="P1382" s="51">
        <v>152000</v>
      </c>
      <c r="Q1382" s="51">
        <f t="shared" si="271"/>
        <v>63078.260869565238</v>
      </c>
      <c r="R1382" s="52">
        <f t="shared" si="272"/>
        <v>167078.26086956525</v>
      </c>
      <c r="S1382" s="53">
        <v>167000</v>
      </c>
      <c r="T1382" s="54">
        <v>0</v>
      </c>
      <c r="U1382" s="55" t="s">
        <v>26</v>
      </c>
      <c r="V1382" s="55" t="s">
        <v>23</v>
      </c>
      <c r="W1382" s="55" t="s">
        <v>27</v>
      </c>
      <c r="X1382" s="56">
        <v>43294</v>
      </c>
      <c r="Y1382" s="57" t="s">
        <v>7684</v>
      </c>
      <c r="Z1382" s="57"/>
      <c r="AA1382" s="58"/>
      <c r="AB1382" s="58"/>
      <c r="AC1382" s="58"/>
      <c r="AD1382" s="58"/>
      <c r="AE1382" s="58"/>
      <c r="AF1382" s="58"/>
      <c r="AG1382" s="58"/>
      <c r="AH1382" s="58"/>
      <c r="AI1382" s="58"/>
      <c r="AJ1382" s="58">
        <v>400000</v>
      </c>
      <c r="AK1382" s="58"/>
      <c r="AL1382" s="58"/>
      <c r="AM1382" s="58"/>
      <c r="AN1382" s="58"/>
      <c r="AO1382" s="58"/>
      <c r="AP1382" s="58"/>
      <c r="AQ1382" s="58">
        <v>203000</v>
      </c>
      <c r="AR1382" s="59">
        <f t="shared" si="274"/>
        <v>2</v>
      </c>
      <c r="AS1382" s="59">
        <f t="shared" si="275"/>
        <v>603000</v>
      </c>
      <c r="AT1382" s="58">
        <f t="shared" ref="AT1382:AT1428" si="279">ROUND(AS1382/AR1382,-2)</f>
        <v>301500</v>
      </c>
      <c r="AU1382" s="58">
        <f t="shared" si="277"/>
        <v>203000</v>
      </c>
      <c r="AV1382" s="59">
        <f t="shared" si="278"/>
        <v>134500</v>
      </c>
      <c r="AW1382" s="59">
        <f t="shared" si="273"/>
        <v>36000</v>
      </c>
      <c r="AX1382" s="60">
        <f t="shared" si="276"/>
        <v>0.8053892215568863</v>
      </c>
      <c r="AY1382" s="58"/>
    </row>
    <row r="1383" spans="1:51" ht="31.5" x14ac:dyDescent="0.25">
      <c r="A1383" s="45">
        <v>1231</v>
      </c>
      <c r="B1383" s="46" t="s">
        <v>4142</v>
      </c>
      <c r="C1383" s="47" t="s">
        <v>4143</v>
      </c>
      <c r="D1383" s="47" t="s">
        <v>496</v>
      </c>
      <c r="E1383" s="48" t="s">
        <v>4144</v>
      </c>
      <c r="F1383" s="49" t="s">
        <v>4145</v>
      </c>
      <c r="G1383" s="49" t="s">
        <v>4145</v>
      </c>
      <c r="H1383" s="50" t="s">
        <v>4145</v>
      </c>
      <c r="I1383" s="46" t="s">
        <v>439</v>
      </c>
      <c r="J1383" s="46">
        <v>543</v>
      </c>
      <c r="K1383" s="49">
        <v>543</v>
      </c>
      <c r="L1383" s="49" t="s">
        <v>4146</v>
      </c>
      <c r="M1383" s="51">
        <v>104000</v>
      </c>
      <c r="N1383" s="51">
        <f t="shared" si="270"/>
        <v>48000</v>
      </c>
      <c r="O1383" s="51">
        <v>48521.739130434798</v>
      </c>
      <c r="P1383" s="51">
        <v>152000</v>
      </c>
      <c r="Q1383" s="51">
        <f t="shared" si="271"/>
        <v>63078.260869565238</v>
      </c>
      <c r="R1383" s="52">
        <f t="shared" si="272"/>
        <v>167078.26086956525</v>
      </c>
      <c r="S1383" s="53">
        <v>167000</v>
      </c>
      <c r="T1383" s="54">
        <v>0</v>
      </c>
      <c r="U1383" s="55" t="s">
        <v>26</v>
      </c>
      <c r="V1383" s="55" t="s">
        <v>23</v>
      </c>
      <c r="W1383" s="55" t="s">
        <v>27</v>
      </c>
      <c r="X1383" s="56">
        <v>43294</v>
      </c>
      <c r="Y1383" s="57" t="s">
        <v>7684</v>
      </c>
      <c r="Z1383" s="57"/>
      <c r="AA1383" s="58"/>
      <c r="AB1383" s="58"/>
      <c r="AC1383" s="58"/>
      <c r="AD1383" s="58"/>
      <c r="AE1383" s="58">
        <v>291500</v>
      </c>
      <c r="AF1383" s="58"/>
      <c r="AG1383" s="58"/>
      <c r="AH1383" s="58"/>
      <c r="AI1383" s="58"/>
      <c r="AJ1383" s="58"/>
      <c r="AK1383" s="58"/>
      <c r="AL1383" s="58"/>
      <c r="AM1383" s="58"/>
      <c r="AN1383" s="58"/>
      <c r="AO1383" s="58"/>
      <c r="AP1383" s="58"/>
      <c r="AQ1383" s="58">
        <v>167000</v>
      </c>
      <c r="AR1383" s="59">
        <f t="shared" si="274"/>
        <v>2</v>
      </c>
      <c r="AS1383" s="59">
        <f t="shared" si="275"/>
        <v>458500</v>
      </c>
      <c r="AT1383" s="58">
        <f t="shared" si="279"/>
        <v>229300</v>
      </c>
      <c r="AU1383" s="58">
        <f t="shared" si="277"/>
        <v>167000</v>
      </c>
      <c r="AV1383" s="59">
        <f t="shared" si="278"/>
        <v>62300</v>
      </c>
      <c r="AW1383" s="59">
        <f t="shared" si="273"/>
        <v>0</v>
      </c>
      <c r="AX1383" s="60">
        <f t="shared" si="276"/>
        <v>0.37305389221556884</v>
      </c>
      <c r="AY1383" s="58"/>
    </row>
    <row r="1384" spans="1:51" ht="31.5" x14ac:dyDescent="0.25">
      <c r="A1384" s="45">
        <v>1232</v>
      </c>
      <c r="B1384" s="46" t="s">
        <v>4147</v>
      </c>
      <c r="C1384" s="47" t="s">
        <v>4143</v>
      </c>
      <c r="D1384" s="47" t="s">
        <v>2020</v>
      </c>
      <c r="E1384" s="48" t="s">
        <v>4148</v>
      </c>
      <c r="F1384" s="49" t="s">
        <v>4145</v>
      </c>
      <c r="G1384" s="49" t="s">
        <v>4145</v>
      </c>
      <c r="H1384" s="50" t="s">
        <v>4145</v>
      </c>
      <c r="I1384" s="46" t="s">
        <v>439</v>
      </c>
      <c r="J1384" s="46">
        <v>543</v>
      </c>
      <c r="K1384" s="49">
        <v>543</v>
      </c>
      <c r="L1384" s="49" t="s">
        <v>4146</v>
      </c>
      <c r="M1384" s="51">
        <v>104000</v>
      </c>
      <c r="N1384" s="51">
        <f t="shared" ref="N1384:N1447" si="280">P1384-M1384</f>
        <v>48000</v>
      </c>
      <c r="O1384" s="51">
        <v>48521.739130434798</v>
      </c>
      <c r="P1384" s="51">
        <v>152000</v>
      </c>
      <c r="Q1384" s="51">
        <f t="shared" ref="Q1384:Q1447" si="281">+O1384/1800000*2340000</f>
        <v>63078.260869565238</v>
      </c>
      <c r="R1384" s="52">
        <f t="shared" ref="R1384:R1447" si="282">+M1384+Q1384</f>
        <v>167078.26086956525</v>
      </c>
      <c r="S1384" s="53">
        <v>167000</v>
      </c>
      <c r="T1384" s="54">
        <v>0</v>
      </c>
      <c r="U1384" s="55" t="s">
        <v>22</v>
      </c>
      <c r="V1384" s="55" t="s">
        <v>23</v>
      </c>
      <c r="W1384" s="55" t="s">
        <v>24</v>
      </c>
      <c r="X1384" s="56">
        <v>43294</v>
      </c>
      <c r="Y1384" s="57" t="s">
        <v>7684</v>
      </c>
      <c r="Z1384" s="57"/>
      <c r="AA1384" s="58"/>
      <c r="AB1384" s="58"/>
      <c r="AC1384" s="58"/>
      <c r="AD1384" s="58"/>
      <c r="AE1384" s="58"/>
      <c r="AF1384" s="58"/>
      <c r="AG1384" s="58">
        <v>790000</v>
      </c>
      <c r="AH1384" s="58"/>
      <c r="AI1384" s="58"/>
      <c r="AJ1384" s="58"/>
      <c r="AK1384" s="58"/>
      <c r="AL1384" s="58"/>
      <c r="AM1384" s="58"/>
      <c r="AN1384" s="58"/>
      <c r="AO1384" s="58"/>
      <c r="AP1384" s="58"/>
      <c r="AQ1384" s="58">
        <v>203000</v>
      </c>
      <c r="AR1384" s="59">
        <f t="shared" si="274"/>
        <v>2</v>
      </c>
      <c r="AS1384" s="59">
        <f t="shared" si="275"/>
        <v>993000</v>
      </c>
      <c r="AT1384" s="58">
        <f t="shared" si="279"/>
        <v>496500</v>
      </c>
      <c r="AU1384" s="58">
        <f t="shared" si="277"/>
        <v>203000</v>
      </c>
      <c r="AV1384" s="59">
        <f t="shared" si="278"/>
        <v>329500</v>
      </c>
      <c r="AW1384" s="59">
        <f t="shared" ref="AW1384:AW1447" si="283">AU1384-S1384</f>
        <v>36000</v>
      </c>
      <c r="AX1384" s="60">
        <f t="shared" si="276"/>
        <v>1.9730538922155687</v>
      </c>
      <c r="AY1384" s="58"/>
    </row>
    <row r="1385" spans="1:51" ht="31.5" x14ac:dyDescent="0.25">
      <c r="A1385" s="45">
        <v>1233</v>
      </c>
      <c r="B1385" s="46" t="s">
        <v>4152</v>
      </c>
      <c r="C1385" s="47" t="s">
        <v>4150</v>
      </c>
      <c r="D1385" s="47" t="s">
        <v>2020</v>
      </c>
      <c r="E1385" s="48" t="s">
        <v>4153</v>
      </c>
      <c r="F1385" s="49" t="s">
        <v>4154</v>
      </c>
      <c r="G1385" s="49" t="s">
        <v>4154</v>
      </c>
      <c r="H1385" s="50" t="s">
        <v>4154</v>
      </c>
      <c r="I1385" s="46" t="s">
        <v>28</v>
      </c>
      <c r="J1385" s="46">
        <v>549</v>
      </c>
      <c r="K1385" s="49">
        <v>549</v>
      </c>
      <c r="L1385" s="49" t="s">
        <v>4151</v>
      </c>
      <c r="M1385" s="51">
        <v>1810000</v>
      </c>
      <c r="N1385" s="51">
        <f t="shared" si="280"/>
        <v>358000</v>
      </c>
      <c r="O1385" s="51">
        <v>358434.78260869603</v>
      </c>
      <c r="P1385" s="51">
        <v>2168000</v>
      </c>
      <c r="Q1385" s="51">
        <f t="shared" si="281"/>
        <v>465965.21739130485</v>
      </c>
      <c r="R1385" s="52">
        <f t="shared" si="282"/>
        <v>2275965.2173913047</v>
      </c>
      <c r="S1385" s="53">
        <v>2275900</v>
      </c>
      <c r="T1385" s="54">
        <v>0</v>
      </c>
      <c r="U1385" s="55" t="s">
        <v>26</v>
      </c>
      <c r="V1385" s="55" t="s">
        <v>23</v>
      </c>
      <c r="W1385" s="55" t="s">
        <v>27</v>
      </c>
      <c r="X1385" s="56">
        <v>43294</v>
      </c>
      <c r="Y1385" s="57" t="s">
        <v>7684</v>
      </c>
      <c r="Z1385" s="57"/>
      <c r="AA1385" s="58"/>
      <c r="AB1385" s="58"/>
      <c r="AC1385" s="58"/>
      <c r="AD1385" s="58"/>
      <c r="AE1385" s="58"/>
      <c r="AF1385" s="58"/>
      <c r="AG1385" s="58"/>
      <c r="AH1385" s="58"/>
      <c r="AI1385" s="58"/>
      <c r="AJ1385" s="58"/>
      <c r="AK1385" s="58"/>
      <c r="AL1385" s="58"/>
      <c r="AM1385" s="58">
        <v>8122000</v>
      </c>
      <c r="AN1385" s="58"/>
      <c r="AO1385" s="58"/>
      <c r="AP1385" s="58"/>
      <c r="AQ1385" s="58">
        <v>3059000</v>
      </c>
      <c r="AR1385" s="59">
        <f t="shared" si="274"/>
        <v>2</v>
      </c>
      <c r="AS1385" s="59">
        <f t="shared" si="275"/>
        <v>11181000</v>
      </c>
      <c r="AT1385" s="58">
        <f t="shared" si="279"/>
        <v>5590500</v>
      </c>
      <c r="AU1385" s="58">
        <f t="shared" si="277"/>
        <v>3059000</v>
      </c>
      <c r="AV1385" s="59">
        <f t="shared" si="278"/>
        <v>3314600</v>
      </c>
      <c r="AW1385" s="59">
        <f t="shared" si="283"/>
        <v>783100</v>
      </c>
      <c r="AX1385" s="60">
        <f t="shared" si="276"/>
        <v>1.456390878333846</v>
      </c>
      <c r="AY1385" s="58"/>
    </row>
    <row r="1386" spans="1:51" ht="47.25" x14ac:dyDescent="0.25">
      <c r="A1386" s="45">
        <v>1234</v>
      </c>
      <c r="B1386" s="46" t="s">
        <v>4158</v>
      </c>
      <c r="C1386" s="47" t="s">
        <v>4155</v>
      </c>
      <c r="D1386" s="47" t="s">
        <v>2678</v>
      </c>
      <c r="E1386" s="48" t="s">
        <v>4159</v>
      </c>
      <c r="F1386" s="49" t="s">
        <v>4160</v>
      </c>
      <c r="G1386" s="49" t="s">
        <v>4160</v>
      </c>
      <c r="H1386" s="50" t="s">
        <v>4160</v>
      </c>
      <c r="I1386" s="46" t="s">
        <v>25</v>
      </c>
      <c r="J1386" s="46">
        <v>551</v>
      </c>
      <c r="K1386" s="49">
        <v>551</v>
      </c>
      <c r="L1386" s="49" t="s">
        <v>4156</v>
      </c>
      <c r="M1386" s="51">
        <v>2632000</v>
      </c>
      <c r="N1386" s="51">
        <f t="shared" si="280"/>
        <v>746000</v>
      </c>
      <c r="O1386" s="51">
        <v>746608.69565217395</v>
      </c>
      <c r="P1386" s="51">
        <v>3378000</v>
      </c>
      <c r="Q1386" s="51">
        <f t="shared" si="281"/>
        <v>970591.30434782617</v>
      </c>
      <c r="R1386" s="52">
        <f t="shared" si="282"/>
        <v>3602591.3043478262</v>
      </c>
      <c r="S1386" s="53">
        <v>3602500</v>
      </c>
      <c r="T1386" s="54">
        <v>0</v>
      </c>
      <c r="U1386" s="55" t="s">
        <v>22</v>
      </c>
      <c r="V1386" s="55" t="s">
        <v>23</v>
      </c>
      <c r="W1386" s="55" t="s">
        <v>24</v>
      </c>
      <c r="X1386" s="56">
        <v>43294</v>
      </c>
      <c r="Y1386" s="57" t="s">
        <v>7684</v>
      </c>
      <c r="Z1386" s="57"/>
      <c r="AA1386" s="58"/>
      <c r="AB1386" s="58"/>
      <c r="AC1386" s="58"/>
      <c r="AD1386" s="58"/>
      <c r="AE1386" s="58"/>
      <c r="AF1386" s="58"/>
      <c r="AG1386" s="58"/>
      <c r="AH1386" s="58"/>
      <c r="AI1386" s="58"/>
      <c r="AJ1386" s="58"/>
      <c r="AK1386" s="58"/>
      <c r="AL1386" s="58"/>
      <c r="AM1386" s="58">
        <v>11377000</v>
      </c>
      <c r="AN1386" s="58"/>
      <c r="AO1386" s="58"/>
      <c r="AP1386" s="58"/>
      <c r="AQ1386" s="58">
        <v>4664000</v>
      </c>
      <c r="AR1386" s="59">
        <f t="shared" si="274"/>
        <v>2</v>
      </c>
      <c r="AS1386" s="59">
        <f t="shared" si="275"/>
        <v>16041000</v>
      </c>
      <c r="AT1386" s="58">
        <f t="shared" si="279"/>
        <v>8020500</v>
      </c>
      <c r="AU1386" s="58">
        <f t="shared" si="277"/>
        <v>4664000</v>
      </c>
      <c r="AV1386" s="59">
        <f t="shared" si="278"/>
        <v>4418000</v>
      </c>
      <c r="AW1386" s="59">
        <f t="shared" si="283"/>
        <v>1061500</v>
      </c>
      <c r="AX1386" s="60">
        <f t="shared" si="276"/>
        <v>1.2263705759888968</v>
      </c>
      <c r="AY1386" s="58"/>
    </row>
    <row r="1387" spans="1:51" ht="47.25" x14ac:dyDescent="0.25">
      <c r="A1387" s="45">
        <v>1235</v>
      </c>
      <c r="B1387" s="46" t="s">
        <v>4161</v>
      </c>
      <c r="C1387" s="47" t="s">
        <v>4155</v>
      </c>
      <c r="D1387" s="47" t="s">
        <v>2678</v>
      </c>
      <c r="E1387" s="48" t="s">
        <v>4162</v>
      </c>
      <c r="F1387" s="49" t="s">
        <v>4163</v>
      </c>
      <c r="G1387" s="49" t="s">
        <v>4163</v>
      </c>
      <c r="H1387" s="50" t="s">
        <v>4163</v>
      </c>
      <c r="I1387" s="46" t="s">
        <v>25</v>
      </c>
      <c r="J1387" s="46">
        <v>551</v>
      </c>
      <c r="K1387" s="49">
        <v>551</v>
      </c>
      <c r="L1387" s="49" t="s">
        <v>4156</v>
      </c>
      <c r="M1387" s="51">
        <v>2632000</v>
      </c>
      <c r="N1387" s="51">
        <f t="shared" si="280"/>
        <v>746000</v>
      </c>
      <c r="O1387" s="51">
        <v>746608.69565217395</v>
      </c>
      <c r="P1387" s="51">
        <v>3378000</v>
      </c>
      <c r="Q1387" s="51">
        <f t="shared" si="281"/>
        <v>970591.30434782617</v>
      </c>
      <c r="R1387" s="52">
        <f t="shared" si="282"/>
        <v>3602591.3043478262</v>
      </c>
      <c r="S1387" s="53">
        <v>3602500</v>
      </c>
      <c r="T1387" s="54">
        <v>0</v>
      </c>
      <c r="U1387" s="55" t="s">
        <v>22</v>
      </c>
      <c r="V1387" s="55" t="s">
        <v>23</v>
      </c>
      <c r="W1387" s="55" t="s">
        <v>29</v>
      </c>
      <c r="X1387" s="56">
        <v>43294</v>
      </c>
      <c r="Y1387" s="57" t="s">
        <v>7684</v>
      </c>
      <c r="Z1387" s="57"/>
      <c r="AA1387" s="58"/>
      <c r="AB1387" s="58"/>
      <c r="AC1387" s="58"/>
      <c r="AD1387" s="58"/>
      <c r="AE1387" s="58"/>
      <c r="AF1387" s="58"/>
      <c r="AG1387" s="58"/>
      <c r="AH1387" s="58"/>
      <c r="AI1387" s="58"/>
      <c r="AJ1387" s="58"/>
      <c r="AK1387" s="58"/>
      <c r="AL1387" s="58"/>
      <c r="AM1387" s="58">
        <v>11377000</v>
      </c>
      <c r="AN1387" s="58"/>
      <c r="AO1387" s="58"/>
      <c r="AP1387" s="58"/>
      <c r="AQ1387" s="58">
        <v>4664000</v>
      </c>
      <c r="AR1387" s="59">
        <f t="shared" si="274"/>
        <v>2</v>
      </c>
      <c r="AS1387" s="59">
        <f t="shared" si="275"/>
        <v>16041000</v>
      </c>
      <c r="AT1387" s="58">
        <f t="shared" si="279"/>
        <v>8020500</v>
      </c>
      <c r="AU1387" s="58">
        <f t="shared" si="277"/>
        <v>4664000</v>
      </c>
      <c r="AV1387" s="59">
        <f t="shared" si="278"/>
        <v>4418000</v>
      </c>
      <c r="AW1387" s="59">
        <f t="shared" si="283"/>
        <v>1061500</v>
      </c>
      <c r="AX1387" s="60">
        <f t="shared" si="276"/>
        <v>1.2263705759888968</v>
      </c>
      <c r="AY1387" s="58"/>
    </row>
    <row r="1388" spans="1:51" ht="47.25" x14ac:dyDescent="0.25">
      <c r="A1388" s="45">
        <v>1236</v>
      </c>
      <c r="B1388" s="46" t="s">
        <v>4164</v>
      </c>
      <c r="C1388" s="47" t="s">
        <v>4155</v>
      </c>
      <c r="D1388" s="47" t="s">
        <v>2678</v>
      </c>
      <c r="E1388" s="48" t="s">
        <v>4165</v>
      </c>
      <c r="F1388" s="49" t="s">
        <v>4166</v>
      </c>
      <c r="G1388" s="49" t="s">
        <v>4166</v>
      </c>
      <c r="H1388" s="50" t="s">
        <v>4166</v>
      </c>
      <c r="I1388" s="46" t="s">
        <v>28</v>
      </c>
      <c r="J1388" s="46">
        <v>551</v>
      </c>
      <c r="K1388" s="49">
        <v>551</v>
      </c>
      <c r="L1388" s="49" t="s">
        <v>4156</v>
      </c>
      <c r="M1388" s="51">
        <v>2632000</v>
      </c>
      <c r="N1388" s="51">
        <f t="shared" si="280"/>
        <v>746000</v>
      </c>
      <c r="O1388" s="51">
        <v>746608.69565217395</v>
      </c>
      <c r="P1388" s="51">
        <v>3378000</v>
      </c>
      <c r="Q1388" s="51">
        <f t="shared" si="281"/>
        <v>970591.30434782617</v>
      </c>
      <c r="R1388" s="52">
        <f t="shared" si="282"/>
        <v>3602591.3043478262</v>
      </c>
      <c r="S1388" s="53">
        <v>3602500</v>
      </c>
      <c r="T1388" s="54">
        <v>0</v>
      </c>
      <c r="U1388" s="55" t="s">
        <v>26</v>
      </c>
      <c r="V1388" s="55" t="s">
        <v>23</v>
      </c>
      <c r="W1388" s="55" t="s">
        <v>27</v>
      </c>
      <c r="X1388" s="56">
        <v>43294</v>
      </c>
      <c r="Y1388" s="57" t="s">
        <v>7684</v>
      </c>
      <c r="Z1388" s="57"/>
      <c r="AA1388" s="58"/>
      <c r="AB1388" s="58"/>
      <c r="AC1388" s="58"/>
      <c r="AD1388" s="58"/>
      <c r="AE1388" s="58"/>
      <c r="AF1388" s="58"/>
      <c r="AG1388" s="58"/>
      <c r="AH1388" s="58"/>
      <c r="AI1388" s="58"/>
      <c r="AJ1388" s="58"/>
      <c r="AK1388" s="58"/>
      <c r="AL1388" s="58"/>
      <c r="AM1388" s="58">
        <v>11377000</v>
      </c>
      <c r="AN1388" s="58"/>
      <c r="AO1388" s="58"/>
      <c r="AP1388" s="58"/>
      <c r="AQ1388" s="58">
        <v>4664000</v>
      </c>
      <c r="AR1388" s="59">
        <f t="shared" si="274"/>
        <v>2</v>
      </c>
      <c r="AS1388" s="59">
        <f t="shared" si="275"/>
        <v>16041000</v>
      </c>
      <c r="AT1388" s="58">
        <f t="shared" si="279"/>
        <v>8020500</v>
      </c>
      <c r="AU1388" s="58">
        <f t="shared" si="277"/>
        <v>4664000</v>
      </c>
      <c r="AV1388" s="59">
        <f t="shared" si="278"/>
        <v>4418000</v>
      </c>
      <c r="AW1388" s="59">
        <f t="shared" si="283"/>
        <v>1061500</v>
      </c>
      <c r="AX1388" s="60">
        <f t="shared" si="276"/>
        <v>1.2263705759888968</v>
      </c>
      <c r="AY1388" s="58"/>
    </row>
    <row r="1389" spans="1:51" ht="31.5" x14ac:dyDescent="0.25">
      <c r="A1389" s="45">
        <v>1239</v>
      </c>
      <c r="B1389" s="46" t="s">
        <v>191</v>
      </c>
      <c r="C1389" s="47" t="s">
        <v>181</v>
      </c>
      <c r="D1389" s="47" t="s">
        <v>2020</v>
      </c>
      <c r="E1389" s="48" t="s">
        <v>192</v>
      </c>
      <c r="F1389" s="49" t="s">
        <v>193</v>
      </c>
      <c r="G1389" s="49" t="s">
        <v>193</v>
      </c>
      <c r="H1389" s="50" t="s">
        <v>194</v>
      </c>
      <c r="I1389" s="46" t="s">
        <v>25</v>
      </c>
      <c r="J1389" s="46">
        <v>558</v>
      </c>
      <c r="K1389" s="49">
        <v>558</v>
      </c>
      <c r="L1389" s="49" t="s">
        <v>182</v>
      </c>
      <c r="M1389" s="51">
        <v>3391000</v>
      </c>
      <c r="N1389" s="51">
        <f t="shared" si="280"/>
        <v>718000</v>
      </c>
      <c r="O1389" s="51">
        <v>718434.78260869603</v>
      </c>
      <c r="P1389" s="51">
        <v>4109000</v>
      </c>
      <c r="Q1389" s="51">
        <f t="shared" si="281"/>
        <v>933965.21739130479</v>
      </c>
      <c r="R1389" s="52">
        <f t="shared" si="282"/>
        <v>4324965.2173913047</v>
      </c>
      <c r="S1389" s="53">
        <v>4324900</v>
      </c>
      <c r="T1389" s="54">
        <v>0</v>
      </c>
      <c r="U1389" s="55" t="s">
        <v>26</v>
      </c>
      <c r="V1389" s="55" t="s">
        <v>23</v>
      </c>
      <c r="W1389" s="55" t="s">
        <v>27</v>
      </c>
      <c r="X1389" s="56">
        <v>43294</v>
      </c>
      <c r="Y1389" s="57" t="s">
        <v>7684</v>
      </c>
      <c r="Z1389" s="57"/>
      <c r="AA1389" s="58"/>
      <c r="AB1389" s="58"/>
      <c r="AC1389" s="58"/>
      <c r="AD1389" s="58"/>
      <c r="AE1389" s="58"/>
      <c r="AF1389" s="58"/>
      <c r="AG1389" s="58"/>
      <c r="AH1389" s="58"/>
      <c r="AI1389" s="58"/>
      <c r="AJ1389" s="58"/>
      <c r="AK1389" s="58"/>
      <c r="AL1389" s="58"/>
      <c r="AM1389" s="58">
        <v>8429000</v>
      </c>
      <c r="AN1389" s="58"/>
      <c r="AO1389" s="58"/>
      <c r="AP1389" s="58"/>
      <c r="AQ1389" s="58">
        <v>5775000</v>
      </c>
      <c r="AR1389" s="59">
        <f t="shared" si="274"/>
        <v>2</v>
      </c>
      <c r="AS1389" s="59">
        <f t="shared" si="275"/>
        <v>14204000</v>
      </c>
      <c r="AT1389" s="58">
        <f t="shared" si="279"/>
        <v>7102000</v>
      </c>
      <c r="AU1389" s="58">
        <f t="shared" si="277"/>
        <v>5775000</v>
      </c>
      <c r="AV1389" s="59">
        <f t="shared" si="278"/>
        <v>2777100</v>
      </c>
      <c r="AW1389" s="59">
        <f t="shared" si="283"/>
        <v>1450100</v>
      </c>
      <c r="AX1389" s="60">
        <f t="shared" si="276"/>
        <v>0.64211889292237978</v>
      </c>
      <c r="AY1389" s="58"/>
    </row>
    <row r="1390" spans="1:51" ht="31.5" x14ac:dyDescent="0.25">
      <c r="A1390" s="45">
        <v>1240</v>
      </c>
      <c r="B1390" s="46" t="s">
        <v>183</v>
      </c>
      <c r="C1390" s="47" t="s">
        <v>181</v>
      </c>
      <c r="D1390" s="47" t="s">
        <v>2020</v>
      </c>
      <c r="E1390" s="48" t="s">
        <v>184</v>
      </c>
      <c r="F1390" s="49" t="s">
        <v>185</v>
      </c>
      <c r="G1390" s="49" t="s">
        <v>185</v>
      </c>
      <c r="H1390" s="50" t="s">
        <v>186</v>
      </c>
      <c r="I1390" s="46" t="s">
        <v>25</v>
      </c>
      <c r="J1390" s="46">
        <v>558</v>
      </c>
      <c r="K1390" s="49">
        <v>558</v>
      </c>
      <c r="L1390" s="49" t="s">
        <v>182</v>
      </c>
      <c r="M1390" s="51">
        <v>3391000</v>
      </c>
      <c r="N1390" s="51">
        <f t="shared" si="280"/>
        <v>718000</v>
      </c>
      <c r="O1390" s="51">
        <v>718434.78260869603</v>
      </c>
      <c r="P1390" s="51">
        <v>4109000</v>
      </c>
      <c r="Q1390" s="51">
        <f t="shared" si="281"/>
        <v>933965.21739130479</v>
      </c>
      <c r="R1390" s="52">
        <f t="shared" si="282"/>
        <v>4324965.2173913047</v>
      </c>
      <c r="S1390" s="53">
        <v>4324900</v>
      </c>
      <c r="T1390" s="54">
        <v>0</v>
      </c>
      <c r="U1390" s="55" t="s">
        <v>22</v>
      </c>
      <c r="V1390" s="55" t="s">
        <v>23</v>
      </c>
      <c r="W1390" s="55" t="s">
        <v>24</v>
      </c>
      <c r="X1390" s="56">
        <v>43294</v>
      </c>
      <c r="Y1390" s="57" t="s">
        <v>7684</v>
      </c>
      <c r="Z1390" s="57"/>
      <c r="AA1390" s="58"/>
      <c r="AB1390" s="58"/>
      <c r="AC1390" s="58"/>
      <c r="AD1390" s="58"/>
      <c r="AE1390" s="58"/>
      <c r="AF1390" s="58"/>
      <c r="AG1390" s="58"/>
      <c r="AH1390" s="58"/>
      <c r="AI1390" s="58"/>
      <c r="AJ1390" s="58"/>
      <c r="AK1390" s="58"/>
      <c r="AL1390" s="58"/>
      <c r="AM1390" s="58">
        <v>8429000</v>
      </c>
      <c r="AN1390" s="58"/>
      <c r="AO1390" s="58"/>
      <c r="AP1390" s="58"/>
      <c r="AQ1390" s="58">
        <v>5775000</v>
      </c>
      <c r="AR1390" s="59">
        <f t="shared" si="274"/>
        <v>2</v>
      </c>
      <c r="AS1390" s="59">
        <f t="shared" si="275"/>
        <v>14204000</v>
      </c>
      <c r="AT1390" s="58">
        <f t="shared" si="279"/>
        <v>7102000</v>
      </c>
      <c r="AU1390" s="58">
        <f t="shared" si="277"/>
        <v>5775000</v>
      </c>
      <c r="AV1390" s="59">
        <f t="shared" si="278"/>
        <v>2777100</v>
      </c>
      <c r="AW1390" s="59">
        <f t="shared" si="283"/>
        <v>1450100</v>
      </c>
      <c r="AX1390" s="60">
        <f t="shared" si="276"/>
        <v>0.64211889292237978</v>
      </c>
      <c r="AY1390" s="58"/>
    </row>
    <row r="1391" spans="1:51" ht="31.5" x14ac:dyDescent="0.25">
      <c r="A1391" s="45">
        <v>1241</v>
      </c>
      <c r="B1391" s="46" t="s">
        <v>187</v>
      </c>
      <c r="C1391" s="47" t="s">
        <v>181</v>
      </c>
      <c r="D1391" s="47" t="s">
        <v>2020</v>
      </c>
      <c r="E1391" s="48" t="s">
        <v>188</v>
      </c>
      <c r="F1391" s="49" t="s">
        <v>189</v>
      </c>
      <c r="G1391" s="49" t="s">
        <v>189</v>
      </c>
      <c r="H1391" s="50" t="s">
        <v>190</v>
      </c>
      <c r="I1391" s="46" t="s">
        <v>25</v>
      </c>
      <c r="J1391" s="46">
        <v>558</v>
      </c>
      <c r="K1391" s="49">
        <v>558</v>
      </c>
      <c r="L1391" s="49" t="s">
        <v>182</v>
      </c>
      <c r="M1391" s="51">
        <v>3391000</v>
      </c>
      <c r="N1391" s="51">
        <f t="shared" si="280"/>
        <v>718000</v>
      </c>
      <c r="O1391" s="51">
        <v>718434.78260869603</v>
      </c>
      <c r="P1391" s="51">
        <v>4109000</v>
      </c>
      <c r="Q1391" s="51">
        <f t="shared" si="281"/>
        <v>933965.21739130479</v>
      </c>
      <c r="R1391" s="52">
        <f t="shared" si="282"/>
        <v>4324965.2173913047</v>
      </c>
      <c r="S1391" s="53">
        <v>4324900</v>
      </c>
      <c r="T1391" s="54">
        <v>0</v>
      </c>
      <c r="U1391" s="55" t="s">
        <v>26</v>
      </c>
      <c r="V1391" s="55" t="s">
        <v>23</v>
      </c>
      <c r="W1391" s="55" t="s">
        <v>27</v>
      </c>
      <c r="X1391" s="56">
        <v>43294</v>
      </c>
      <c r="Y1391" s="57" t="s">
        <v>7684</v>
      </c>
      <c r="Z1391" s="57"/>
      <c r="AA1391" s="58"/>
      <c r="AB1391" s="58"/>
      <c r="AC1391" s="58"/>
      <c r="AD1391" s="58"/>
      <c r="AE1391" s="58"/>
      <c r="AF1391" s="58"/>
      <c r="AG1391" s="58"/>
      <c r="AH1391" s="58"/>
      <c r="AI1391" s="58"/>
      <c r="AJ1391" s="58"/>
      <c r="AK1391" s="58"/>
      <c r="AL1391" s="58"/>
      <c r="AM1391" s="58">
        <v>8429000</v>
      </c>
      <c r="AN1391" s="58"/>
      <c r="AO1391" s="58"/>
      <c r="AP1391" s="58"/>
      <c r="AQ1391" s="58">
        <v>5775000</v>
      </c>
      <c r="AR1391" s="59">
        <f t="shared" si="274"/>
        <v>2</v>
      </c>
      <c r="AS1391" s="59">
        <f t="shared" si="275"/>
        <v>14204000</v>
      </c>
      <c r="AT1391" s="58">
        <f t="shared" si="279"/>
        <v>7102000</v>
      </c>
      <c r="AU1391" s="58">
        <f t="shared" si="277"/>
        <v>5775000</v>
      </c>
      <c r="AV1391" s="59">
        <f t="shared" si="278"/>
        <v>2777100</v>
      </c>
      <c r="AW1391" s="59">
        <f t="shared" si="283"/>
        <v>1450100</v>
      </c>
      <c r="AX1391" s="60">
        <f t="shared" si="276"/>
        <v>0.64211889292237978</v>
      </c>
      <c r="AY1391" s="58"/>
    </row>
    <row r="1392" spans="1:51" ht="31.5" x14ac:dyDescent="0.25">
      <c r="A1392" s="45">
        <v>1242</v>
      </c>
      <c r="B1392" s="46" t="s">
        <v>4180</v>
      </c>
      <c r="C1392" s="47" t="s">
        <v>4177</v>
      </c>
      <c r="D1392" s="47" t="s">
        <v>2020</v>
      </c>
      <c r="E1392" s="48" t="s">
        <v>4181</v>
      </c>
      <c r="F1392" s="49" t="s">
        <v>4182</v>
      </c>
      <c r="G1392" s="49" t="s">
        <v>4182</v>
      </c>
      <c r="H1392" s="50" t="s">
        <v>4183</v>
      </c>
      <c r="I1392" s="46" t="s">
        <v>25</v>
      </c>
      <c r="J1392" s="46">
        <v>566</v>
      </c>
      <c r="K1392" s="49">
        <v>566</v>
      </c>
      <c r="L1392" s="49" t="s">
        <v>4178</v>
      </c>
      <c r="M1392" s="51">
        <v>3132000</v>
      </c>
      <c r="N1392" s="51">
        <f t="shared" si="280"/>
        <v>746000</v>
      </c>
      <c r="O1392" s="51">
        <v>746608.69565217395</v>
      </c>
      <c r="P1392" s="51">
        <v>3878000</v>
      </c>
      <c r="Q1392" s="51">
        <f t="shared" si="281"/>
        <v>970591.30434782617</v>
      </c>
      <c r="R1392" s="52">
        <f t="shared" si="282"/>
        <v>4102591.3043478262</v>
      </c>
      <c r="S1392" s="53">
        <v>4102500</v>
      </c>
      <c r="T1392" s="54">
        <v>0</v>
      </c>
      <c r="U1392" s="55" t="s">
        <v>22</v>
      </c>
      <c r="V1392" s="55" t="s">
        <v>23</v>
      </c>
      <c r="W1392" s="55" t="s">
        <v>24</v>
      </c>
      <c r="X1392" s="56">
        <v>43294</v>
      </c>
      <c r="Y1392" s="57" t="s">
        <v>7684</v>
      </c>
      <c r="Z1392" s="57"/>
      <c r="AA1392" s="58"/>
      <c r="AB1392" s="58"/>
      <c r="AC1392" s="58"/>
      <c r="AD1392" s="58"/>
      <c r="AE1392" s="58"/>
      <c r="AF1392" s="58"/>
      <c r="AG1392" s="58"/>
      <c r="AH1392" s="58"/>
      <c r="AI1392" s="58"/>
      <c r="AJ1392" s="58"/>
      <c r="AK1392" s="58"/>
      <c r="AL1392" s="58"/>
      <c r="AM1392" s="58">
        <v>9291000</v>
      </c>
      <c r="AN1392" s="58"/>
      <c r="AO1392" s="58"/>
      <c r="AP1392" s="58"/>
      <c r="AQ1392" s="58">
        <v>5414000</v>
      </c>
      <c r="AR1392" s="59">
        <f t="shared" si="274"/>
        <v>2</v>
      </c>
      <c r="AS1392" s="59">
        <f t="shared" si="275"/>
        <v>14705000</v>
      </c>
      <c r="AT1392" s="58">
        <f t="shared" si="279"/>
        <v>7352500</v>
      </c>
      <c r="AU1392" s="58">
        <f t="shared" si="277"/>
        <v>5414000</v>
      </c>
      <c r="AV1392" s="59">
        <f t="shared" si="278"/>
        <v>3250000</v>
      </c>
      <c r="AW1392" s="59">
        <f t="shared" si="283"/>
        <v>1311500</v>
      </c>
      <c r="AX1392" s="60">
        <f t="shared" si="276"/>
        <v>0.79219987812309567</v>
      </c>
      <c r="AY1392" s="58"/>
    </row>
    <row r="1393" spans="1:51" ht="31.5" x14ac:dyDescent="0.25">
      <c r="A1393" s="45">
        <v>1243</v>
      </c>
      <c r="B1393" s="46" t="s">
        <v>4184</v>
      </c>
      <c r="C1393" s="47" t="s">
        <v>4177</v>
      </c>
      <c r="D1393" s="47" t="s">
        <v>2020</v>
      </c>
      <c r="E1393" s="48" t="s">
        <v>4185</v>
      </c>
      <c r="F1393" s="49" t="s">
        <v>4186</v>
      </c>
      <c r="G1393" s="49" t="s">
        <v>4186</v>
      </c>
      <c r="H1393" s="50" t="s">
        <v>4186</v>
      </c>
      <c r="I1393" s="46" t="s">
        <v>25</v>
      </c>
      <c r="J1393" s="46">
        <v>566</v>
      </c>
      <c r="K1393" s="49">
        <v>566</v>
      </c>
      <c r="L1393" s="49" t="s">
        <v>4178</v>
      </c>
      <c r="M1393" s="51">
        <v>3132000</v>
      </c>
      <c r="N1393" s="51">
        <f t="shared" si="280"/>
        <v>746000</v>
      </c>
      <c r="O1393" s="51">
        <v>746608.69565217395</v>
      </c>
      <c r="P1393" s="51">
        <v>3878000</v>
      </c>
      <c r="Q1393" s="51">
        <f t="shared" si="281"/>
        <v>970591.30434782617</v>
      </c>
      <c r="R1393" s="52">
        <f t="shared" si="282"/>
        <v>4102591.3043478262</v>
      </c>
      <c r="S1393" s="53">
        <v>4102500</v>
      </c>
      <c r="T1393" s="54">
        <v>0</v>
      </c>
      <c r="U1393" s="55" t="s">
        <v>26</v>
      </c>
      <c r="V1393" s="55" t="s">
        <v>23</v>
      </c>
      <c r="W1393" s="55" t="s">
        <v>27</v>
      </c>
      <c r="X1393" s="56">
        <v>43294</v>
      </c>
      <c r="Y1393" s="57" t="s">
        <v>7684</v>
      </c>
      <c r="Z1393" s="57"/>
      <c r="AA1393" s="58"/>
      <c r="AB1393" s="58"/>
      <c r="AC1393" s="58"/>
      <c r="AD1393" s="58"/>
      <c r="AE1393" s="58"/>
      <c r="AF1393" s="58"/>
      <c r="AG1393" s="58"/>
      <c r="AH1393" s="58"/>
      <c r="AI1393" s="58"/>
      <c r="AJ1393" s="58"/>
      <c r="AK1393" s="58"/>
      <c r="AL1393" s="58"/>
      <c r="AM1393" s="58">
        <v>9291000</v>
      </c>
      <c r="AN1393" s="58"/>
      <c r="AO1393" s="58"/>
      <c r="AP1393" s="58"/>
      <c r="AQ1393" s="58">
        <v>5414000</v>
      </c>
      <c r="AR1393" s="59">
        <f t="shared" si="274"/>
        <v>2</v>
      </c>
      <c r="AS1393" s="59">
        <f t="shared" si="275"/>
        <v>14705000</v>
      </c>
      <c r="AT1393" s="58">
        <f t="shared" si="279"/>
        <v>7352500</v>
      </c>
      <c r="AU1393" s="58">
        <f t="shared" si="277"/>
        <v>5414000</v>
      </c>
      <c r="AV1393" s="59">
        <f t="shared" si="278"/>
        <v>3250000</v>
      </c>
      <c r="AW1393" s="59">
        <f t="shared" si="283"/>
        <v>1311500</v>
      </c>
      <c r="AX1393" s="60">
        <f t="shared" si="276"/>
        <v>0.79219987812309567</v>
      </c>
      <c r="AY1393" s="58"/>
    </row>
    <row r="1394" spans="1:51" ht="31.5" x14ac:dyDescent="0.25">
      <c r="A1394" s="45">
        <v>1244</v>
      </c>
      <c r="B1394" s="46" t="s">
        <v>4187</v>
      </c>
      <c r="C1394" s="47" t="s">
        <v>4177</v>
      </c>
      <c r="D1394" s="47" t="s">
        <v>2020</v>
      </c>
      <c r="E1394" s="48" t="s">
        <v>4188</v>
      </c>
      <c r="F1394" s="49" t="s">
        <v>4189</v>
      </c>
      <c r="G1394" s="49" t="s">
        <v>4189</v>
      </c>
      <c r="H1394" s="50" t="s">
        <v>4190</v>
      </c>
      <c r="I1394" s="46" t="s">
        <v>25</v>
      </c>
      <c r="J1394" s="46">
        <v>566</v>
      </c>
      <c r="K1394" s="49">
        <v>566</v>
      </c>
      <c r="L1394" s="49" t="s">
        <v>4178</v>
      </c>
      <c r="M1394" s="51">
        <v>3132000</v>
      </c>
      <c r="N1394" s="51">
        <f t="shared" si="280"/>
        <v>746000</v>
      </c>
      <c r="O1394" s="51">
        <v>746608.69565217395</v>
      </c>
      <c r="P1394" s="51">
        <v>3878000</v>
      </c>
      <c r="Q1394" s="51">
        <f t="shared" si="281"/>
        <v>970591.30434782617</v>
      </c>
      <c r="R1394" s="52">
        <f t="shared" si="282"/>
        <v>4102591.3043478262</v>
      </c>
      <c r="S1394" s="53">
        <v>4102500</v>
      </c>
      <c r="T1394" s="54">
        <v>0</v>
      </c>
      <c r="U1394" s="55" t="s">
        <v>22</v>
      </c>
      <c r="V1394" s="55" t="s">
        <v>23</v>
      </c>
      <c r="W1394" s="55" t="s">
        <v>24</v>
      </c>
      <c r="X1394" s="56">
        <v>43294</v>
      </c>
      <c r="Y1394" s="57" t="s">
        <v>7684</v>
      </c>
      <c r="Z1394" s="57"/>
      <c r="AA1394" s="58"/>
      <c r="AB1394" s="58"/>
      <c r="AC1394" s="58"/>
      <c r="AD1394" s="58"/>
      <c r="AE1394" s="58"/>
      <c r="AF1394" s="58"/>
      <c r="AG1394" s="58"/>
      <c r="AH1394" s="58"/>
      <c r="AI1394" s="58"/>
      <c r="AJ1394" s="58"/>
      <c r="AK1394" s="58"/>
      <c r="AL1394" s="58"/>
      <c r="AM1394" s="58">
        <v>9291000</v>
      </c>
      <c r="AN1394" s="58"/>
      <c r="AO1394" s="58"/>
      <c r="AP1394" s="58"/>
      <c r="AQ1394" s="58">
        <v>5414000</v>
      </c>
      <c r="AR1394" s="59">
        <f t="shared" si="274"/>
        <v>2</v>
      </c>
      <c r="AS1394" s="59">
        <f t="shared" si="275"/>
        <v>14705000</v>
      </c>
      <c r="AT1394" s="58">
        <f t="shared" si="279"/>
        <v>7352500</v>
      </c>
      <c r="AU1394" s="58">
        <f t="shared" si="277"/>
        <v>5414000</v>
      </c>
      <c r="AV1394" s="59">
        <f t="shared" si="278"/>
        <v>3250000</v>
      </c>
      <c r="AW1394" s="59">
        <f t="shared" si="283"/>
        <v>1311500</v>
      </c>
      <c r="AX1394" s="60">
        <f t="shared" si="276"/>
        <v>0.79219987812309567</v>
      </c>
      <c r="AY1394" s="58"/>
    </row>
    <row r="1395" spans="1:51" ht="31.5" x14ac:dyDescent="0.25">
      <c r="A1395" s="45">
        <v>1245</v>
      </c>
      <c r="B1395" s="46" t="s">
        <v>4191</v>
      </c>
      <c r="C1395" s="47" t="s">
        <v>4177</v>
      </c>
      <c r="D1395" s="47" t="s">
        <v>2020</v>
      </c>
      <c r="E1395" s="48" t="s">
        <v>4192</v>
      </c>
      <c r="F1395" s="49" t="s">
        <v>4193</v>
      </c>
      <c r="G1395" s="49" t="s">
        <v>4193</v>
      </c>
      <c r="H1395" s="50" t="s">
        <v>4193</v>
      </c>
      <c r="I1395" s="46" t="s">
        <v>25</v>
      </c>
      <c r="J1395" s="46">
        <v>566</v>
      </c>
      <c r="K1395" s="49">
        <v>566</v>
      </c>
      <c r="L1395" s="49" t="s">
        <v>4178</v>
      </c>
      <c r="M1395" s="51">
        <v>3132000</v>
      </c>
      <c r="N1395" s="51">
        <f t="shared" si="280"/>
        <v>746000</v>
      </c>
      <c r="O1395" s="51">
        <v>746608.69565217395</v>
      </c>
      <c r="P1395" s="51">
        <v>3878000</v>
      </c>
      <c r="Q1395" s="51">
        <f t="shared" si="281"/>
        <v>970591.30434782617</v>
      </c>
      <c r="R1395" s="52">
        <f t="shared" si="282"/>
        <v>4102591.3043478262</v>
      </c>
      <c r="S1395" s="53">
        <v>4102500</v>
      </c>
      <c r="T1395" s="54">
        <v>0</v>
      </c>
      <c r="U1395" s="55" t="s">
        <v>22</v>
      </c>
      <c r="V1395" s="55" t="s">
        <v>23</v>
      </c>
      <c r="W1395" s="55" t="s">
        <v>29</v>
      </c>
      <c r="X1395" s="56">
        <v>43294</v>
      </c>
      <c r="Y1395" s="57" t="s">
        <v>7684</v>
      </c>
      <c r="Z1395" s="57"/>
      <c r="AA1395" s="58"/>
      <c r="AB1395" s="58"/>
      <c r="AC1395" s="58"/>
      <c r="AD1395" s="58"/>
      <c r="AE1395" s="58"/>
      <c r="AF1395" s="58"/>
      <c r="AG1395" s="58"/>
      <c r="AH1395" s="58"/>
      <c r="AI1395" s="58"/>
      <c r="AJ1395" s="58"/>
      <c r="AK1395" s="58"/>
      <c r="AL1395" s="58"/>
      <c r="AM1395" s="58">
        <v>9291000</v>
      </c>
      <c r="AN1395" s="58"/>
      <c r="AO1395" s="58"/>
      <c r="AP1395" s="58"/>
      <c r="AQ1395" s="58">
        <v>5414000</v>
      </c>
      <c r="AR1395" s="59">
        <f t="shared" si="274"/>
        <v>2</v>
      </c>
      <c r="AS1395" s="59">
        <f t="shared" si="275"/>
        <v>14705000</v>
      </c>
      <c r="AT1395" s="58">
        <f t="shared" si="279"/>
        <v>7352500</v>
      </c>
      <c r="AU1395" s="58">
        <f t="shared" si="277"/>
        <v>5414000</v>
      </c>
      <c r="AV1395" s="59">
        <f t="shared" si="278"/>
        <v>3250000</v>
      </c>
      <c r="AW1395" s="59">
        <f t="shared" si="283"/>
        <v>1311500</v>
      </c>
      <c r="AX1395" s="60">
        <f t="shared" si="276"/>
        <v>0.79219987812309567</v>
      </c>
      <c r="AY1395" s="58"/>
    </row>
    <row r="1396" spans="1:51" ht="31.5" x14ac:dyDescent="0.25">
      <c r="A1396" s="45">
        <v>1246</v>
      </c>
      <c r="B1396" s="46" t="s">
        <v>4194</v>
      </c>
      <c r="C1396" s="47" t="s">
        <v>4177</v>
      </c>
      <c r="D1396" s="47" t="s">
        <v>2020</v>
      </c>
      <c r="E1396" s="48" t="s">
        <v>4195</v>
      </c>
      <c r="F1396" s="49" t="s">
        <v>4196</v>
      </c>
      <c r="G1396" s="49" t="s">
        <v>4196</v>
      </c>
      <c r="H1396" s="50" t="s">
        <v>4196</v>
      </c>
      <c r="I1396" s="46" t="s">
        <v>25</v>
      </c>
      <c r="J1396" s="46">
        <v>566</v>
      </c>
      <c r="K1396" s="49">
        <v>566</v>
      </c>
      <c r="L1396" s="49" t="s">
        <v>4178</v>
      </c>
      <c r="M1396" s="51">
        <v>3132000</v>
      </c>
      <c r="N1396" s="51">
        <f t="shared" si="280"/>
        <v>746000</v>
      </c>
      <c r="O1396" s="51">
        <v>746608.69565217395</v>
      </c>
      <c r="P1396" s="51">
        <v>3878000</v>
      </c>
      <c r="Q1396" s="51">
        <f t="shared" si="281"/>
        <v>970591.30434782617</v>
      </c>
      <c r="R1396" s="52">
        <f t="shared" si="282"/>
        <v>4102591.3043478262</v>
      </c>
      <c r="S1396" s="53">
        <v>4102500</v>
      </c>
      <c r="T1396" s="54">
        <v>0</v>
      </c>
      <c r="U1396" s="55" t="s">
        <v>26</v>
      </c>
      <c r="V1396" s="55" t="s">
        <v>23</v>
      </c>
      <c r="W1396" s="55" t="s">
        <v>27</v>
      </c>
      <c r="X1396" s="56">
        <v>43294</v>
      </c>
      <c r="Y1396" s="57" t="s">
        <v>7684</v>
      </c>
      <c r="Z1396" s="57"/>
      <c r="AA1396" s="58"/>
      <c r="AB1396" s="58"/>
      <c r="AC1396" s="58"/>
      <c r="AD1396" s="58"/>
      <c r="AE1396" s="58"/>
      <c r="AF1396" s="58"/>
      <c r="AG1396" s="58"/>
      <c r="AH1396" s="58"/>
      <c r="AI1396" s="58"/>
      <c r="AJ1396" s="58"/>
      <c r="AK1396" s="58"/>
      <c r="AL1396" s="58"/>
      <c r="AM1396" s="58">
        <v>9291000</v>
      </c>
      <c r="AN1396" s="58"/>
      <c r="AO1396" s="58"/>
      <c r="AP1396" s="58"/>
      <c r="AQ1396" s="58">
        <v>5414000</v>
      </c>
      <c r="AR1396" s="59">
        <f t="shared" si="274"/>
        <v>2</v>
      </c>
      <c r="AS1396" s="59">
        <f t="shared" si="275"/>
        <v>14705000</v>
      </c>
      <c r="AT1396" s="58">
        <f t="shared" si="279"/>
        <v>7352500</v>
      </c>
      <c r="AU1396" s="58">
        <f t="shared" si="277"/>
        <v>5414000</v>
      </c>
      <c r="AV1396" s="59">
        <f t="shared" si="278"/>
        <v>3250000</v>
      </c>
      <c r="AW1396" s="59">
        <f t="shared" si="283"/>
        <v>1311500</v>
      </c>
      <c r="AX1396" s="60">
        <f t="shared" si="276"/>
        <v>0.79219987812309567</v>
      </c>
      <c r="AY1396" s="58"/>
    </row>
    <row r="1397" spans="1:51" ht="31.5" x14ac:dyDescent="0.25">
      <c r="A1397" s="45">
        <v>1247</v>
      </c>
      <c r="B1397" s="46" t="s">
        <v>4197</v>
      </c>
      <c r="C1397" s="47" t="s">
        <v>4177</v>
      </c>
      <c r="D1397" s="47" t="s">
        <v>2020</v>
      </c>
      <c r="E1397" s="48" t="s">
        <v>4198</v>
      </c>
      <c r="F1397" s="49" t="s">
        <v>4199</v>
      </c>
      <c r="G1397" s="49" t="s">
        <v>4199</v>
      </c>
      <c r="H1397" s="50" t="s">
        <v>4200</v>
      </c>
      <c r="I1397" s="46" t="s">
        <v>21</v>
      </c>
      <c r="J1397" s="46">
        <v>566</v>
      </c>
      <c r="K1397" s="49">
        <v>566</v>
      </c>
      <c r="L1397" s="49" t="s">
        <v>4178</v>
      </c>
      <c r="M1397" s="51">
        <v>3132000</v>
      </c>
      <c r="N1397" s="51">
        <f t="shared" si="280"/>
        <v>746000</v>
      </c>
      <c r="O1397" s="51">
        <v>746608.69565217395</v>
      </c>
      <c r="P1397" s="51">
        <v>3878000</v>
      </c>
      <c r="Q1397" s="51">
        <f t="shared" si="281"/>
        <v>970591.30434782617</v>
      </c>
      <c r="R1397" s="52">
        <f t="shared" si="282"/>
        <v>4102591.3043478262</v>
      </c>
      <c r="S1397" s="53">
        <v>4102500</v>
      </c>
      <c r="T1397" s="54">
        <v>0</v>
      </c>
      <c r="U1397" s="55" t="s">
        <v>26</v>
      </c>
      <c r="V1397" s="55" t="s">
        <v>23</v>
      </c>
      <c r="W1397" s="55" t="s">
        <v>27</v>
      </c>
      <c r="X1397" s="56">
        <v>43294</v>
      </c>
      <c r="Y1397" s="57" t="s">
        <v>7684</v>
      </c>
      <c r="Z1397" s="57"/>
      <c r="AA1397" s="58"/>
      <c r="AB1397" s="58"/>
      <c r="AC1397" s="58"/>
      <c r="AD1397" s="58"/>
      <c r="AE1397" s="58"/>
      <c r="AF1397" s="58"/>
      <c r="AG1397" s="58"/>
      <c r="AH1397" s="58"/>
      <c r="AI1397" s="58"/>
      <c r="AJ1397" s="58"/>
      <c r="AK1397" s="58"/>
      <c r="AL1397" s="58"/>
      <c r="AM1397" s="58">
        <v>9291000</v>
      </c>
      <c r="AN1397" s="58"/>
      <c r="AO1397" s="58"/>
      <c r="AP1397" s="58"/>
      <c r="AQ1397" s="58">
        <v>5414000</v>
      </c>
      <c r="AR1397" s="59">
        <f t="shared" si="274"/>
        <v>2</v>
      </c>
      <c r="AS1397" s="59">
        <f t="shared" si="275"/>
        <v>14705000</v>
      </c>
      <c r="AT1397" s="58">
        <f t="shared" si="279"/>
        <v>7352500</v>
      </c>
      <c r="AU1397" s="58">
        <f t="shared" si="277"/>
        <v>5414000</v>
      </c>
      <c r="AV1397" s="59">
        <f t="shared" si="278"/>
        <v>3250000</v>
      </c>
      <c r="AW1397" s="59">
        <f t="shared" si="283"/>
        <v>1311500</v>
      </c>
      <c r="AX1397" s="60">
        <f t="shared" si="276"/>
        <v>0.79219987812309567</v>
      </c>
      <c r="AY1397" s="58"/>
    </row>
    <row r="1398" spans="1:51" ht="31.5" x14ac:dyDescent="0.25">
      <c r="A1398" s="45">
        <v>1248</v>
      </c>
      <c r="B1398" s="46" t="s">
        <v>4201</v>
      </c>
      <c r="C1398" s="47" t="s">
        <v>4177</v>
      </c>
      <c r="D1398" s="47" t="s">
        <v>2020</v>
      </c>
      <c r="E1398" s="48" t="s">
        <v>4202</v>
      </c>
      <c r="F1398" s="49" t="s">
        <v>4203</v>
      </c>
      <c r="G1398" s="49" t="s">
        <v>4203</v>
      </c>
      <c r="H1398" s="50" t="s">
        <v>4204</v>
      </c>
      <c r="I1398" s="46" t="s">
        <v>28</v>
      </c>
      <c r="J1398" s="46">
        <v>566</v>
      </c>
      <c r="K1398" s="49">
        <v>566</v>
      </c>
      <c r="L1398" s="49" t="s">
        <v>4178</v>
      </c>
      <c r="M1398" s="51">
        <v>3132000</v>
      </c>
      <c r="N1398" s="51">
        <f t="shared" si="280"/>
        <v>746000</v>
      </c>
      <c r="O1398" s="51">
        <v>746608.69565217395</v>
      </c>
      <c r="P1398" s="51">
        <v>3878000</v>
      </c>
      <c r="Q1398" s="51">
        <f t="shared" si="281"/>
        <v>970591.30434782617</v>
      </c>
      <c r="R1398" s="52">
        <f t="shared" si="282"/>
        <v>4102591.3043478262</v>
      </c>
      <c r="S1398" s="53">
        <v>4102500</v>
      </c>
      <c r="T1398" s="54">
        <v>0</v>
      </c>
      <c r="U1398" s="55" t="s">
        <v>22</v>
      </c>
      <c r="V1398" s="55" t="s">
        <v>23</v>
      </c>
      <c r="W1398" s="55" t="s">
        <v>29</v>
      </c>
      <c r="X1398" s="56">
        <v>43294</v>
      </c>
      <c r="Y1398" s="57" t="s">
        <v>7684</v>
      </c>
      <c r="Z1398" s="57"/>
      <c r="AA1398" s="58"/>
      <c r="AB1398" s="58"/>
      <c r="AC1398" s="58"/>
      <c r="AD1398" s="58"/>
      <c r="AE1398" s="58"/>
      <c r="AF1398" s="58"/>
      <c r="AG1398" s="58"/>
      <c r="AH1398" s="58"/>
      <c r="AI1398" s="58"/>
      <c r="AJ1398" s="58"/>
      <c r="AK1398" s="58"/>
      <c r="AL1398" s="58"/>
      <c r="AM1398" s="58">
        <v>9291000</v>
      </c>
      <c r="AN1398" s="58"/>
      <c r="AO1398" s="58"/>
      <c r="AP1398" s="58"/>
      <c r="AQ1398" s="58">
        <v>5414000</v>
      </c>
      <c r="AR1398" s="59">
        <f t="shared" si="274"/>
        <v>2</v>
      </c>
      <c r="AS1398" s="59">
        <f t="shared" si="275"/>
        <v>14705000</v>
      </c>
      <c r="AT1398" s="58">
        <f t="shared" si="279"/>
        <v>7352500</v>
      </c>
      <c r="AU1398" s="58">
        <f t="shared" si="277"/>
        <v>5414000</v>
      </c>
      <c r="AV1398" s="59">
        <f t="shared" si="278"/>
        <v>3250000</v>
      </c>
      <c r="AW1398" s="59">
        <f t="shared" si="283"/>
        <v>1311500</v>
      </c>
      <c r="AX1398" s="60">
        <f t="shared" si="276"/>
        <v>0.79219987812309567</v>
      </c>
      <c r="AY1398" s="58"/>
    </row>
    <row r="1399" spans="1:51" ht="31.5" x14ac:dyDescent="0.25">
      <c r="A1399" s="45">
        <v>1249</v>
      </c>
      <c r="B1399" s="46" t="s">
        <v>4205</v>
      </c>
      <c r="C1399" s="47" t="s">
        <v>4177</v>
      </c>
      <c r="D1399" s="47" t="s">
        <v>2020</v>
      </c>
      <c r="E1399" s="48" t="s">
        <v>4206</v>
      </c>
      <c r="F1399" s="49" t="s">
        <v>4207</v>
      </c>
      <c r="G1399" s="49" t="s">
        <v>4207</v>
      </c>
      <c r="H1399" s="50" t="s">
        <v>4208</v>
      </c>
      <c r="I1399" s="46" t="s">
        <v>25</v>
      </c>
      <c r="J1399" s="46">
        <v>566</v>
      </c>
      <c r="K1399" s="49">
        <v>566</v>
      </c>
      <c r="L1399" s="49" t="s">
        <v>4178</v>
      </c>
      <c r="M1399" s="51">
        <v>3132000</v>
      </c>
      <c r="N1399" s="51">
        <f t="shared" si="280"/>
        <v>746000</v>
      </c>
      <c r="O1399" s="51">
        <v>746608.69565217395</v>
      </c>
      <c r="P1399" s="51">
        <v>3878000</v>
      </c>
      <c r="Q1399" s="51">
        <f t="shared" si="281"/>
        <v>970591.30434782617</v>
      </c>
      <c r="R1399" s="52">
        <f t="shared" si="282"/>
        <v>4102591.3043478262</v>
      </c>
      <c r="S1399" s="53">
        <v>4102500</v>
      </c>
      <c r="T1399" s="54">
        <v>0</v>
      </c>
      <c r="U1399" s="55" t="s">
        <v>26</v>
      </c>
      <c r="V1399" s="55" t="s">
        <v>23</v>
      </c>
      <c r="W1399" s="55" t="s">
        <v>27</v>
      </c>
      <c r="X1399" s="56">
        <v>43294</v>
      </c>
      <c r="Y1399" s="57" t="s">
        <v>7684</v>
      </c>
      <c r="Z1399" s="57"/>
      <c r="AA1399" s="58"/>
      <c r="AB1399" s="58"/>
      <c r="AC1399" s="58"/>
      <c r="AD1399" s="58"/>
      <c r="AE1399" s="58"/>
      <c r="AF1399" s="58"/>
      <c r="AG1399" s="58"/>
      <c r="AH1399" s="58"/>
      <c r="AI1399" s="58"/>
      <c r="AJ1399" s="58"/>
      <c r="AK1399" s="58"/>
      <c r="AL1399" s="58"/>
      <c r="AM1399" s="58">
        <v>9291000</v>
      </c>
      <c r="AN1399" s="58"/>
      <c r="AO1399" s="58"/>
      <c r="AP1399" s="58"/>
      <c r="AQ1399" s="58">
        <v>5414000</v>
      </c>
      <c r="AR1399" s="59">
        <f t="shared" si="274"/>
        <v>2</v>
      </c>
      <c r="AS1399" s="59">
        <f t="shared" si="275"/>
        <v>14705000</v>
      </c>
      <c r="AT1399" s="58">
        <f t="shared" si="279"/>
        <v>7352500</v>
      </c>
      <c r="AU1399" s="58">
        <f t="shared" si="277"/>
        <v>5414000</v>
      </c>
      <c r="AV1399" s="59">
        <f t="shared" si="278"/>
        <v>3250000</v>
      </c>
      <c r="AW1399" s="59">
        <f t="shared" si="283"/>
        <v>1311500</v>
      </c>
      <c r="AX1399" s="60">
        <f t="shared" si="276"/>
        <v>0.79219987812309567</v>
      </c>
      <c r="AY1399" s="58"/>
    </row>
    <row r="1400" spans="1:51" ht="31.5" x14ac:dyDescent="0.25">
      <c r="A1400" s="45">
        <v>1250</v>
      </c>
      <c r="B1400" s="46" t="s">
        <v>4209</v>
      </c>
      <c r="C1400" s="47" t="s">
        <v>4177</v>
      </c>
      <c r="D1400" s="47" t="s">
        <v>2020</v>
      </c>
      <c r="E1400" s="48" t="s">
        <v>4210</v>
      </c>
      <c r="F1400" s="49" t="s">
        <v>4211</v>
      </c>
      <c r="G1400" s="49" t="s">
        <v>4211</v>
      </c>
      <c r="H1400" s="50" t="s">
        <v>4212</v>
      </c>
      <c r="I1400" s="46" t="s">
        <v>25</v>
      </c>
      <c r="J1400" s="46">
        <v>566</v>
      </c>
      <c r="K1400" s="49">
        <v>566</v>
      </c>
      <c r="L1400" s="49" t="s">
        <v>4178</v>
      </c>
      <c r="M1400" s="51">
        <v>3132000</v>
      </c>
      <c r="N1400" s="51">
        <f t="shared" si="280"/>
        <v>746000</v>
      </c>
      <c r="O1400" s="51">
        <v>746608.69565217395</v>
      </c>
      <c r="P1400" s="51">
        <v>3878000</v>
      </c>
      <c r="Q1400" s="51">
        <f t="shared" si="281"/>
        <v>970591.30434782617</v>
      </c>
      <c r="R1400" s="52">
        <f t="shared" si="282"/>
        <v>4102591.3043478262</v>
      </c>
      <c r="S1400" s="53">
        <v>4102500</v>
      </c>
      <c r="T1400" s="54">
        <v>0</v>
      </c>
      <c r="U1400" s="55" t="s">
        <v>22</v>
      </c>
      <c r="V1400" s="55" t="s">
        <v>23</v>
      </c>
      <c r="W1400" s="55" t="s">
        <v>24</v>
      </c>
      <c r="X1400" s="56">
        <v>43294</v>
      </c>
      <c r="Y1400" s="57" t="s">
        <v>7684</v>
      </c>
      <c r="Z1400" s="57"/>
      <c r="AA1400" s="58"/>
      <c r="AB1400" s="58"/>
      <c r="AC1400" s="58"/>
      <c r="AD1400" s="58"/>
      <c r="AE1400" s="58"/>
      <c r="AF1400" s="58"/>
      <c r="AG1400" s="58"/>
      <c r="AH1400" s="58"/>
      <c r="AI1400" s="58"/>
      <c r="AJ1400" s="58"/>
      <c r="AK1400" s="58"/>
      <c r="AL1400" s="58"/>
      <c r="AM1400" s="58">
        <v>9291000</v>
      </c>
      <c r="AN1400" s="58"/>
      <c r="AO1400" s="58"/>
      <c r="AP1400" s="58"/>
      <c r="AQ1400" s="58">
        <v>5414000</v>
      </c>
      <c r="AR1400" s="59">
        <f t="shared" si="274"/>
        <v>2</v>
      </c>
      <c r="AS1400" s="59">
        <f t="shared" si="275"/>
        <v>14705000</v>
      </c>
      <c r="AT1400" s="58">
        <f t="shared" si="279"/>
        <v>7352500</v>
      </c>
      <c r="AU1400" s="58">
        <f t="shared" si="277"/>
        <v>5414000</v>
      </c>
      <c r="AV1400" s="59">
        <f t="shared" si="278"/>
        <v>3250000</v>
      </c>
      <c r="AW1400" s="59">
        <f t="shared" si="283"/>
        <v>1311500</v>
      </c>
      <c r="AX1400" s="60">
        <f t="shared" si="276"/>
        <v>0.79219987812309567</v>
      </c>
      <c r="AY1400" s="58"/>
    </row>
    <row r="1401" spans="1:51" ht="31.5" x14ac:dyDescent="0.25">
      <c r="A1401" s="45">
        <v>1251</v>
      </c>
      <c r="B1401" s="46" t="s">
        <v>4213</v>
      </c>
      <c r="C1401" s="47" t="s">
        <v>4177</v>
      </c>
      <c r="D1401" s="47" t="s">
        <v>2020</v>
      </c>
      <c r="E1401" s="48" t="s">
        <v>4214</v>
      </c>
      <c r="F1401" s="49" t="s">
        <v>4215</v>
      </c>
      <c r="G1401" s="49" t="s">
        <v>4215</v>
      </c>
      <c r="H1401" s="50" t="s">
        <v>4216</v>
      </c>
      <c r="I1401" s="46" t="s">
        <v>25</v>
      </c>
      <c r="J1401" s="46">
        <v>566</v>
      </c>
      <c r="K1401" s="49">
        <v>566</v>
      </c>
      <c r="L1401" s="49" t="s">
        <v>4178</v>
      </c>
      <c r="M1401" s="51">
        <v>3132000</v>
      </c>
      <c r="N1401" s="51">
        <f t="shared" si="280"/>
        <v>746000</v>
      </c>
      <c r="O1401" s="51">
        <v>746608.69565217395</v>
      </c>
      <c r="P1401" s="51">
        <v>3878000</v>
      </c>
      <c r="Q1401" s="51">
        <f t="shared" si="281"/>
        <v>970591.30434782617</v>
      </c>
      <c r="R1401" s="52">
        <f t="shared" si="282"/>
        <v>4102591.3043478262</v>
      </c>
      <c r="S1401" s="53">
        <v>4102500</v>
      </c>
      <c r="T1401" s="54">
        <v>0</v>
      </c>
      <c r="U1401" s="55" t="s">
        <v>26</v>
      </c>
      <c r="V1401" s="55" t="s">
        <v>23</v>
      </c>
      <c r="W1401" s="55" t="s">
        <v>27</v>
      </c>
      <c r="X1401" s="56">
        <v>43294</v>
      </c>
      <c r="Y1401" s="57" t="s">
        <v>7684</v>
      </c>
      <c r="Z1401" s="57"/>
      <c r="AA1401" s="58"/>
      <c r="AB1401" s="58"/>
      <c r="AC1401" s="58"/>
      <c r="AD1401" s="58"/>
      <c r="AE1401" s="58"/>
      <c r="AF1401" s="58"/>
      <c r="AG1401" s="58"/>
      <c r="AH1401" s="58"/>
      <c r="AI1401" s="58"/>
      <c r="AJ1401" s="58"/>
      <c r="AK1401" s="58"/>
      <c r="AL1401" s="58"/>
      <c r="AM1401" s="58">
        <v>9291000</v>
      </c>
      <c r="AN1401" s="58"/>
      <c r="AO1401" s="58"/>
      <c r="AP1401" s="58"/>
      <c r="AQ1401" s="58">
        <v>5414000</v>
      </c>
      <c r="AR1401" s="59">
        <f t="shared" si="274"/>
        <v>2</v>
      </c>
      <c r="AS1401" s="59">
        <f t="shared" si="275"/>
        <v>14705000</v>
      </c>
      <c r="AT1401" s="58">
        <f t="shared" si="279"/>
        <v>7352500</v>
      </c>
      <c r="AU1401" s="58">
        <f t="shared" si="277"/>
        <v>5414000</v>
      </c>
      <c r="AV1401" s="59">
        <f t="shared" si="278"/>
        <v>3250000</v>
      </c>
      <c r="AW1401" s="59">
        <f t="shared" si="283"/>
        <v>1311500</v>
      </c>
      <c r="AX1401" s="60">
        <f t="shared" si="276"/>
        <v>0.79219987812309567</v>
      </c>
      <c r="AY1401" s="58"/>
    </row>
    <row r="1402" spans="1:51" ht="31.5" x14ac:dyDescent="0.25">
      <c r="A1402" s="45">
        <v>1252</v>
      </c>
      <c r="B1402" s="46" t="s">
        <v>4217</v>
      </c>
      <c r="C1402" s="47" t="s">
        <v>4177</v>
      </c>
      <c r="D1402" s="47" t="s">
        <v>2020</v>
      </c>
      <c r="E1402" s="48" t="s">
        <v>4218</v>
      </c>
      <c r="F1402" s="49" t="s">
        <v>4219</v>
      </c>
      <c r="G1402" s="49" t="s">
        <v>4219</v>
      </c>
      <c r="H1402" s="50" t="s">
        <v>4220</v>
      </c>
      <c r="I1402" s="46" t="s">
        <v>25</v>
      </c>
      <c r="J1402" s="46">
        <v>566</v>
      </c>
      <c r="K1402" s="49">
        <v>566</v>
      </c>
      <c r="L1402" s="49" t="s">
        <v>4178</v>
      </c>
      <c r="M1402" s="51">
        <v>3132000</v>
      </c>
      <c r="N1402" s="51">
        <f t="shared" si="280"/>
        <v>746000</v>
      </c>
      <c r="O1402" s="51">
        <v>746608.69565217395</v>
      </c>
      <c r="P1402" s="51">
        <v>3878000</v>
      </c>
      <c r="Q1402" s="51">
        <f t="shared" si="281"/>
        <v>970591.30434782617</v>
      </c>
      <c r="R1402" s="52">
        <f t="shared" si="282"/>
        <v>4102591.3043478262</v>
      </c>
      <c r="S1402" s="53">
        <v>4102500</v>
      </c>
      <c r="T1402" s="54">
        <v>0</v>
      </c>
      <c r="U1402" s="55" t="s">
        <v>22</v>
      </c>
      <c r="V1402" s="55" t="s">
        <v>23</v>
      </c>
      <c r="W1402" s="55" t="s">
        <v>24</v>
      </c>
      <c r="X1402" s="56">
        <v>43294</v>
      </c>
      <c r="Y1402" s="57" t="s">
        <v>7684</v>
      </c>
      <c r="Z1402" s="57"/>
      <c r="AA1402" s="58"/>
      <c r="AB1402" s="58"/>
      <c r="AC1402" s="58"/>
      <c r="AD1402" s="58"/>
      <c r="AE1402" s="58"/>
      <c r="AF1402" s="58"/>
      <c r="AG1402" s="58"/>
      <c r="AH1402" s="58"/>
      <c r="AI1402" s="58"/>
      <c r="AJ1402" s="58"/>
      <c r="AK1402" s="58"/>
      <c r="AL1402" s="58"/>
      <c r="AM1402" s="58">
        <v>9291000</v>
      </c>
      <c r="AN1402" s="58"/>
      <c r="AO1402" s="58"/>
      <c r="AP1402" s="58"/>
      <c r="AQ1402" s="58">
        <v>5414000</v>
      </c>
      <c r="AR1402" s="59">
        <f t="shared" si="274"/>
        <v>2</v>
      </c>
      <c r="AS1402" s="59">
        <f t="shared" si="275"/>
        <v>14705000</v>
      </c>
      <c r="AT1402" s="58">
        <f t="shared" si="279"/>
        <v>7352500</v>
      </c>
      <c r="AU1402" s="58">
        <f t="shared" si="277"/>
        <v>5414000</v>
      </c>
      <c r="AV1402" s="59">
        <f t="shared" si="278"/>
        <v>3250000</v>
      </c>
      <c r="AW1402" s="59">
        <f t="shared" si="283"/>
        <v>1311500</v>
      </c>
      <c r="AX1402" s="60">
        <f t="shared" si="276"/>
        <v>0.79219987812309567</v>
      </c>
      <c r="AY1402" s="58"/>
    </row>
    <row r="1403" spans="1:51" ht="31.5" x14ac:dyDescent="0.25">
      <c r="A1403" s="45">
        <v>1253</v>
      </c>
      <c r="B1403" s="46" t="s">
        <v>4221</v>
      </c>
      <c r="C1403" s="47" t="s">
        <v>4177</v>
      </c>
      <c r="D1403" s="47" t="s">
        <v>2020</v>
      </c>
      <c r="E1403" s="48" t="s">
        <v>4222</v>
      </c>
      <c r="F1403" s="49" t="s">
        <v>4223</v>
      </c>
      <c r="G1403" s="49" t="s">
        <v>4223</v>
      </c>
      <c r="H1403" s="50" t="s">
        <v>4224</v>
      </c>
      <c r="I1403" s="46" t="s">
        <v>28</v>
      </c>
      <c r="J1403" s="46">
        <v>566</v>
      </c>
      <c r="K1403" s="49">
        <v>566</v>
      </c>
      <c r="L1403" s="49" t="s">
        <v>4178</v>
      </c>
      <c r="M1403" s="51">
        <v>3132000</v>
      </c>
      <c r="N1403" s="51">
        <f t="shared" si="280"/>
        <v>746000</v>
      </c>
      <c r="O1403" s="51">
        <v>746608.69565217395</v>
      </c>
      <c r="P1403" s="51">
        <v>3878000</v>
      </c>
      <c r="Q1403" s="51">
        <f t="shared" si="281"/>
        <v>970591.30434782617</v>
      </c>
      <c r="R1403" s="52">
        <f t="shared" si="282"/>
        <v>4102591.3043478262</v>
      </c>
      <c r="S1403" s="53">
        <v>4102500</v>
      </c>
      <c r="T1403" s="54">
        <v>0</v>
      </c>
      <c r="U1403" s="55" t="s">
        <v>22</v>
      </c>
      <c r="V1403" s="55" t="s">
        <v>23</v>
      </c>
      <c r="W1403" s="55" t="s">
        <v>24</v>
      </c>
      <c r="X1403" s="56">
        <v>43294</v>
      </c>
      <c r="Y1403" s="57" t="s">
        <v>7684</v>
      </c>
      <c r="Z1403" s="57"/>
      <c r="AA1403" s="58"/>
      <c r="AB1403" s="58"/>
      <c r="AC1403" s="58"/>
      <c r="AD1403" s="58"/>
      <c r="AE1403" s="58"/>
      <c r="AF1403" s="58"/>
      <c r="AG1403" s="58"/>
      <c r="AH1403" s="58"/>
      <c r="AI1403" s="58"/>
      <c r="AJ1403" s="58"/>
      <c r="AK1403" s="58"/>
      <c r="AL1403" s="58"/>
      <c r="AM1403" s="58">
        <v>9291000</v>
      </c>
      <c r="AN1403" s="58"/>
      <c r="AO1403" s="58"/>
      <c r="AP1403" s="58"/>
      <c r="AQ1403" s="58">
        <v>5414000</v>
      </c>
      <c r="AR1403" s="59">
        <f t="shared" si="274"/>
        <v>2</v>
      </c>
      <c r="AS1403" s="59">
        <f t="shared" si="275"/>
        <v>14705000</v>
      </c>
      <c r="AT1403" s="58">
        <f t="shared" si="279"/>
        <v>7352500</v>
      </c>
      <c r="AU1403" s="58">
        <f t="shared" si="277"/>
        <v>5414000</v>
      </c>
      <c r="AV1403" s="59">
        <f t="shared" si="278"/>
        <v>3250000</v>
      </c>
      <c r="AW1403" s="59">
        <f t="shared" si="283"/>
        <v>1311500</v>
      </c>
      <c r="AX1403" s="60">
        <f t="shared" si="276"/>
        <v>0.79219987812309567</v>
      </c>
      <c r="AY1403" s="58"/>
    </row>
    <row r="1404" spans="1:51" ht="31.5" x14ac:dyDescent="0.25">
      <c r="A1404" s="45">
        <v>1254</v>
      </c>
      <c r="B1404" s="46" t="s">
        <v>4225</v>
      </c>
      <c r="C1404" s="47" t="s">
        <v>4177</v>
      </c>
      <c r="D1404" s="47" t="s">
        <v>2020</v>
      </c>
      <c r="E1404" s="48" t="s">
        <v>4226</v>
      </c>
      <c r="F1404" s="49" t="s">
        <v>4227</v>
      </c>
      <c r="G1404" s="49" t="s">
        <v>4227</v>
      </c>
      <c r="H1404" s="50" t="s">
        <v>4228</v>
      </c>
      <c r="I1404" s="46" t="s">
        <v>25</v>
      </c>
      <c r="J1404" s="46">
        <v>566</v>
      </c>
      <c r="K1404" s="49">
        <v>566</v>
      </c>
      <c r="L1404" s="49" t="s">
        <v>4178</v>
      </c>
      <c r="M1404" s="51">
        <v>3132000</v>
      </c>
      <c r="N1404" s="51">
        <f t="shared" si="280"/>
        <v>746000</v>
      </c>
      <c r="O1404" s="51">
        <v>746608.69565217395</v>
      </c>
      <c r="P1404" s="51">
        <v>3878000</v>
      </c>
      <c r="Q1404" s="51">
        <f t="shared" si="281"/>
        <v>970591.30434782617</v>
      </c>
      <c r="R1404" s="52">
        <f t="shared" si="282"/>
        <v>4102591.3043478262</v>
      </c>
      <c r="S1404" s="53">
        <v>4102500</v>
      </c>
      <c r="T1404" s="54">
        <v>0</v>
      </c>
      <c r="U1404" s="55" t="s">
        <v>26</v>
      </c>
      <c r="V1404" s="55" t="s">
        <v>23</v>
      </c>
      <c r="W1404" s="55" t="s">
        <v>27</v>
      </c>
      <c r="X1404" s="56">
        <v>43294</v>
      </c>
      <c r="Y1404" s="57" t="s">
        <v>7684</v>
      </c>
      <c r="Z1404" s="57"/>
      <c r="AA1404" s="58"/>
      <c r="AB1404" s="58"/>
      <c r="AC1404" s="58"/>
      <c r="AD1404" s="58"/>
      <c r="AE1404" s="58"/>
      <c r="AF1404" s="58"/>
      <c r="AG1404" s="58"/>
      <c r="AH1404" s="58"/>
      <c r="AI1404" s="58"/>
      <c r="AJ1404" s="58"/>
      <c r="AK1404" s="58"/>
      <c r="AL1404" s="58"/>
      <c r="AM1404" s="58">
        <v>9291000</v>
      </c>
      <c r="AN1404" s="58"/>
      <c r="AO1404" s="58"/>
      <c r="AP1404" s="58"/>
      <c r="AQ1404" s="58">
        <v>5414000</v>
      </c>
      <c r="AR1404" s="59">
        <f t="shared" si="274"/>
        <v>2</v>
      </c>
      <c r="AS1404" s="59">
        <f t="shared" si="275"/>
        <v>14705000</v>
      </c>
      <c r="AT1404" s="58">
        <f t="shared" si="279"/>
        <v>7352500</v>
      </c>
      <c r="AU1404" s="58">
        <f t="shared" si="277"/>
        <v>5414000</v>
      </c>
      <c r="AV1404" s="59">
        <f t="shared" si="278"/>
        <v>3250000</v>
      </c>
      <c r="AW1404" s="59">
        <f t="shared" si="283"/>
        <v>1311500</v>
      </c>
      <c r="AX1404" s="60">
        <f t="shared" si="276"/>
        <v>0.79219987812309567</v>
      </c>
      <c r="AY1404" s="58"/>
    </row>
    <row r="1405" spans="1:51" ht="31.5" x14ac:dyDescent="0.25">
      <c r="A1405" s="45">
        <v>1255</v>
      </c>
      <c r="B1405" s="46" t="s">
        <v>4229</v>
      </c>
      <c r="C1405" s="47" t="s">
        <v>4177</v>
      </c>
      <c r="D1405" s="47" t="s">
        <v>2020</v>
      </c>
      <c r="E1405" s="48" t="s">
        <v>4230</v>
      </c>
      <c r="F1405" s="49" t="s">
        <v>4231</v>
      </c>
      <c r="G1405" s="49" t="s">
        <v>4231</v>
      </c>
      <c r="H1405" s="50" t="s">
        <v>4232</v>
      </c>
      <c r="I1405" s="46" t="s">
        <v>25</v>
      </c>
      <c r="J1405" s="46">
        <v>566</v>
      </c>
      <c r="K1405" s="49">
        <v>566</v>
      </c>
      <c r="L1405" s="49" t="s">
        <v>4178</v>
      </c>
      <c r="M1405" s="51">
        <v>3132000</v>
      </c>
      <c r="N1405" s="51">
        <f t="shared" si="280"/>
        <v>746000</v>
      </c>
      <c r="O1405" s="51">
        <v>746608.69565217395</v>
      </c>
      <c r="P1405" s="51">
        <v>3878000</v>
      </c>
      <c r="Q1405" s="51">
        <f t="shared" si="281"/>
        <v>970591.30434782617</v>
      </c>
      <c r="R1405" s="52">
        <f t="shared" si="282"/>
        <v>4102591.3043478262</v>
      </c>
      <c r="S1405" s="53">
        <v>4102500</v>
      </c>
      <c r="T1405" s="54">
        <v>0</v>
      </c>
      <c r="U1405" s="55" t="s">
        <v>22</v>
      </c>
      <c r="V1405" s="55" t="s">
        <v>23</v>
      </c>
      <c r="W1405" s="55" t="s">
        <v>24</v>
      </c>
      <c r="X1405" s="56">
        <v>43294</v>
      </c>
      <c r="Y1405" s="57" t="s">
        <v>7684</v>
      </c>
      <c r="Z1405" s="57"/>
      <c r="AA1405" s="58"/>
      <c r="AB1405" s="58"/>
      <c r="AC1405" s="58"/>
      <c r="AD1405" s="58"/>
      <c r="AE1405" s="58"/>
      <c r="AF1405" s="58"/>
      <c r="AG1405" s="58"/>
      <c r="AH1405" s="58"/>
      <c r="AI1405" s="58"/>
      <c r="AJ1405" s="58"/>
      <c r="AK1405" s="58"/>
      <c r="AL1405" s="58"/>
      <c r="AM1405" s="58">
        <v>9291000</v>
      </c>
      <c r="AN1405" s="58"/>
      <c r="AO1405" s="58"/>
      <c r="AP1405" s="58"/>
      <c r="AQ1405" s="58">
        <v>5414000</v>
      </c>
      <c r="AR1405" s="59">
        <f t="shared" si="274"/>
        <v>2</v>
      </c>
      <c r="AS1405" s="59">
        <f t="shared" si="275"/>
        <v>14705000</v>
      </c>
      <c r="AT1405" s="58">
        <f t="shared" si="279"/>
        <v>7352500</v>
      </c>
      <c r="AU1405" s="58">
        <f t="shared" si="277"/>
        <v>5414000</v>
      </c>
      <c r="AV1405" s="59">
        <f t="shared" si="278"/>
        <v>3250000</v>
      </c>
      <c r="AW1405" s="59">
        <f t="shared" si="283"/>
        <v>1311500</v>
      </c>
      <c r="AX1405" s="60">
        <f t="shared" si="276"/>
        <v>0.79219987812309567</v>
      </c>
      <c r="AY1405" s="58"/>
    </row>
    <row r="1406" spans="1:51" ht="31.5" x14ac:dyDescent="0.25">
      <c r="A1406" s="45">
        <v>1256</v>
      </c>
      <c r="B1406" s="46" t="s">
        <v>4233</v>
      </c>
      <c r="C1406" s="47" t="s">
        <v>4177</v>
      </c>
      <c r="D1406" s="47" t="s">
        <v>2020</v>
      </c>
      <c r="E1406" s="48" t="s">
        <v>4234</v>
      </c>
      <c r="F1406" s="49" t="s">
        <v>4235</v>
      </c>
      <c r="G1406" s="49" t="s">
        <v>4235</v>
      </c>
      <c r="H1406" s="50" t="s">
        <v>4236</v>
      </c>
      <c r="I1406" s="46" t="s">
        <v>28</v>
      </c>
      <c r="J1406" s="46">
        <v>566</v>
      </c>
      <c r="K1406" s="49">
        <v>566</v>
      </c>
      <c r="L1406" s="49" t="s">
        <v>4178</v>
      </c>
      <c r="M1406" s="51">
        <v>3132000</v>
      </c>
      <c r="N1406" s="51">
        <f t="shared" si="280"/>
        <v>746000</v>
      </c>
      <c r="O1406" s="51">
        <v>746608.69565217395</v>
      </c>
      <c r="P1406" s="51">
        <v>3878000</v>
      </c>
      <c r="Q1406" s="51">
        <f t="shared" si="281"/>
        <v>970591.30434782617</v>
      </c>
      <c r="R1406" s="52">
        <f t="shared" si="282"/>
        <v>4102591.3043478262</v>
      </c>
      <c r="S1406" s="53">
        <v>4102500</v>
      </c>
      <c r="T1406" s="54">
        <v>0</v>
      </c>
      <c r="U1406" s="55" t="s">
        <v>22</v>
      </c>
      <c r="V1406" s="55" t="s">
        <v>23</v>
      </c>
      <c r="W1406" s="55" t="s">
        <v>24</v>
      </c>
      <c r="X1406" s="56">
        <v>43294</v>
      </c>
      <c r="Y1406" s="57" t="s">
        <v>7684</v>
      </c>
      <c r="Z1406" s="57"/>
      <c r="AA1406" s="58"/>
      <c r="AB1406" s="58"/>
      <c r="AC1406" s="58"/>
      <c r="AD1406" s="58"/>
      <c r="AE1406" s="58"/>
      <c r="AF1406" s="58"/>
      <c r="AG1406" s="58"/>
      <c r="AH1406" s="58"/>
      <c r="AI1406" s="58"/>
      <c r="AJ1406" s="58"/>
      <c r="AK1406" s="58"/>
      <c r="AL1406" s="58"/>
      <c r="AM1406" s="58">
        <v>9291000</v>
      </c>
      <c r="AN1406" s="58"/>
      <c r="AO1406" s="58"/>
      <c r="AP1406" s="58"/>
      <c r="AQ1406" s="58">
        <v>5414000</v>
      </c>
      <c r="AR1406" s="59">
        <f t="shared" si="274"/>
        <v>2</v>
      </c>
      <c r="AS1406" s="59">
        <f t="shared" si="275"/>
        <v>14705000</v>
      </c>
      <c r="AT1406" s="58">
        <f t="shared" si="279"/>
        <v>7352500</v>
      </c>
      <c r="AU1406" s="58">
        <f t="shared" si="277"/>
        <v>5414000</v>
      </c>
      <c r="AV1406" s="59">
        <f t="shared" si="278"/>
        <v>3250000</v>
      </c>
      <c r="AW1406" s="59">
        <f t="shared" si="283"/>
        <v>1311500</v>
      </c>
      <c r="AX1406" s="60">
        <f t="shared" si="276"/>
        <v>0.79219987812309567</v>
      </c>
      <c r="AY1406" s="58"/>
    </row>
    <row r="1407" spans="1:51" ht="31.5" x14ac:dyDescent="0.25">
      <c r="A1407" s="45">
        <v>1257</v>
      </c>
      <c r="B1407" s="46" t="s">
        <v>4237</v>
      </c>
      <c r="C1407" s="47" t="s">
        <v>4177</v>
      </c>
      <c r="D1407" s="47" t="s">
        <v>2020</v>
      </c>
      <c r="E1407" s="48" t="s">
        <v>4238</v>
      </c>
      <c r="F1407" s="49" t="s">
        <v>4239</v>
      </c>
      <c r="G1407" s="49" t="s">
        <v>4239</v>
      </c>
      <c r="H1407" s="50" t="s">
        <v>4240</v>
      </c>
      <c r="I1407" s="46" t="s">
        <v>25</v>
      </c>
      <c r="J1407" s="46">
        <v>566</v>
      </c>
      <c r="K1407" s="49">
        <v>566</v>
      </c>
      <c r="L1407" s="49" t="s">
        <v>4178</v>
      </c>
      <c r="M1407" s="51">
        <v>3132000</v>
      </c>
      <c r="N1407" s="51">
        <f t="shared" si="280"/>
        <v>746000</v>
      </c>
      <c r="O1407" s="51">
        <v>746608.69565217395</v>
      </c>
      <c r="P1407" s="51">
        <v>3878000</v>
      </c>
      <c r="Q1407" s="51">
        <f t="shared" si="281"/>
        <v>970591.30434782617</v>
      </c>
      <c r="R1407" s="52">
        <f t="shared" si="282"/>
        <v>4102591.3043478262</v>
      </c>
      <c r="S1407" s="53">
        <v>4102500</v>
      </c>
      <c r="T1407" s="54">
        <v>0</v>
      </c>
      <c r="U1407" s="55" t="s">
        <v>26</v>
      </c>
      <c r="V1407" s="55" t="s">
        <v>23</v>
      </c>
      <c r="W1407" s="55" t="s">
        <v>27</v>
      </c>
      <c r="X1407" s="56">
        <v>43294</v>
      </c>
      <c r="Y1407" s="57" t="s">
        <v>7684</v>
      </c>
      <c r="Z1407" s="57"/>
      <c r="AA1407" s="58"/>
      <c r="AB1407" s="58"/>
      <c r="AC1407" s="58"/>
      <c r="AD1407" s="58"/>
      <c r="AE1407" s="58"/>
      <c r="AF1407" s="58"/>
      <c r="AG1407" s="58"/>
      <c r="AH1407" s="58"/>
      <c r="AI1407" s="58"/>
      <c r="AJ1407" s="58"/>
      <c r="AK1407" s="58"/>
      <c r="AL1407" s="58"/>
      <c r="AM1407" s="58">
        <v>9291000</v>
      </c>
      <c r="AN1407" s="58"/>
      <c r="AO1407" s="58"/>
      <c r="AP1407" s="58"/>
      <c r="AQ1407" s="58">
        <v>5414000</v>
      </c>
      <c r="AR1407" s="59">
        <f t="shared" si="274"/>
        <v>2</v>
      </c>
      <c r="AS1407" s="59">
        <f t="shared" si="275"/>
        <v>14705000</v>
      </c>
      <c r="AT1407" s="58">
        <f t="shared" si="279"/>
        <v>7352500</v>
      </c>
      <c r="AU1407" s="58">
        <f t="shared" si="277"/>
        <v>5414000</v>
      </c>
      <c r="AV1407" s="59">
        <f t="shared" si="278"/>
        <v>3250000</v>
      </c>
      <c r="AW1407" s="59">
        <f t="shared" si="283"/>
        <v>1311500</v>
      </c>
      <c r="AX1407" s="60">
        <f t="shared" si="276"/>
        <v>0.79219987812309567</v>
      </c>
      <c r="AY1407" s="58"/>
    </row>
    <row r="1408" spans="1:51" ht="31.5" x14ac:dyDescent="0.25">
      <c r="A1408" s="45">
        <v>1258</v>
      </c>
      <c r="B1408" s="46" t="s">
        <v>4241</v>
      </c>
      <c r="C1408" s="47" t="s">
        <v>4177</v>
      </c>
      <c r="D1408" s="47" t="s">
        <v>2020</v>
      </c>
      <c r="E1408" s="48" t="s">
        <v>4242</v>
      </c>
      <c r="F1408" s="49" t="s">
        <v>4243</v>
      </c>
      <c r="G1408" s="49" t="s">
        <v>4243</v>
      </c>
      <c r="H1408" s="50" t="s">
        <v>4244</v>
      </c>
      <c r="I1408" s="46" t="s">
        <v>25</v>
      </c>
      <c r="J1408" s="46">
        <v>566</v>
      </c>
      <c r="K1408" s="49">
        <v>566</v>
      </c>
      <c r="L1408" s="49" t="s">
        <v>4178</v>
      </c>
      <c r="M1408" s="51">
        <v>3132000</v>
      </c>
      <c r="N1408" s="51">
        <f t="shared" si="280"/>
        <v>746000</v>
      </c>
      <c r="O1408" s="51">
        <v>746608.69565217395</v>
      </c>
      <c r="P1408" s="51">
        <v>3878000</v>
      </c>
      <c r="Q1408" s="51">
        <f t="shared" si="281"/>
        <v>970591.30434782617</v>
      </c>
      <c r="R1408" s="52">
        <f t="shared" si="282"/>
        <v>4102591.3043478262</v>
      </c>
      <c r="S1408" s="53">
        <v>4102500</v>
      </c>
      <c r="T1408" s="54">
        <v>0</v>
      </c>
      <c r="U1408" s="55" t="s">
        <v>22</v>
      </c>
      <c r="V1408" s="55" t="s">
        <v>23</v>
      </c>
      <c r="W1408" s="55" t="s">
        <v>24</v>
      </c>
      <c r="X1408" s="56">
        <v>43294</v>
      </c>
      <c r="Y1408" s="57" t="s">
        <v>7684</v>
      </c>
      <c r="Z1408" s="57"/>
      <c r="AA1408" s="58"/>
      <c r="AB1408" s="58"/>
      <c r="AC1408" s="58"/>
      <c r="AD1408" s="58"/>
      <c r="AE1408" s="58"/>
      <c r="AF1408" s="58"/>
      <c r="AG1408" s="58"/>
      <c r="AH1408" s="58"/>
      <c r="AI1408" s="58"/>
      <c r="AJ1408" s="58"/>
      <c r="AK1408" s="58"/>
      <c r="AL1408" s="58"/>
      <c r="AM1408" s="58">
        <v>9291000</v>
      </c>
      <c r="AN1408" s="58"/>
      <c r="AO1408" s="58"/>
      <c r="AP1408" s="58"/>
      <c r="AQ1408" s="58">
        <v>5414000</v>
      </c>
      <c r="AR1408" s="59">
        <f t="shared" si="274"/>
        <v>2</v>
      </c>
      <c r="AS1408" s="59">
        <f t="shared" si="275"/>
        <v>14705000</v>
      </c>
      <c r="AT1408" s="58">
        <f t="shared" si="279"/>
        <v>7352500</v>
      </c>
      <c r="AU1408" s="58">
        <f t="shared" si="277"/>
        <v>5414000</v>
      </c>
      <c r="AV1408" s="59">
        <f t="shared" si="278"/>
        <v>3250000</v>
      </c>
      <c r="AW1408" s="59">
        <f t="shared" si="283"/>
        <v>1311500</v>
      </c>
      <c r="AX1408" s="60">
        <f t="shared" si="276"/>
        <v>0.79219987812309567</v>
      </c>
      <c r="AY1408" s="58"/>
    </row>
    <row r="1409" spans="1:51" ht="31.5" x14ac:dyDescent="0.25">
      <c r="A1409" s="45">
        <v>1259</v>
      </c>
      <c r="B1409" s="46" t="s">
        <v>4245</v>
      </c>
      <c r="C1409" s="47" t="s">
        <v>4177</v>
      </c>
      <c r="D1409" s="47" t="s">
        <v>2020</v>
      </c>
      <c r="E1409" s="48" t="s">
        <v>4246</v>
      </c>
      <c r="F1409" s="49" t="s">
        <v>4247</v>
      </c>
      <c r="G1409" s="49" t="s">
        <v>4247</v>
      </c>
      <c r="H1409" s="50" t="s">
        <v>4248</v>
      </c>
      <c r="I1409" s="46" t="s">
        <v>25</v>
      </c>
      <c r="J1409" s="46">
        <v>566</v>
      </c>
      <c r="K1409" s="49">
        <v>566</v>
      </c>
      <c r="L1409" s="49" t="s">
        <v>4178</v>
      </c>
      <c r="M1409" s="51">
        <v>3132000</v>
      </c>
      <c r="N1409" s="51">
        <f t="shared" si="280"/>
        <v>746000</v>
      </c>
      <c r="O1409" s="51">
        <v>746608.69565217395</v>
      </c>
      <c r="P1409" s="51">
        <v>3878000</v>
      </c>
      <c r="Q1409" s="51">
        <f t="shared" si="281"/>
        <v>970591.30434782617</v>
      </c>
      <c r="R1409" s="52">
        <f t="shared" si="282"/>
        <v>4102591.3043478262</v>
      </c>
      <c r="S1409" s="53">
        <v>4102500</v>
      </c>
      <c r="T1409" s="54">
        <v>0</v>
      </c>
      <c r="U1409" s="55" t="s">
        <v>26</v>
      </c>
      <c r="V1409" s="55" t="s">
        <v>23</v>
      </c>
      <c r="W1409" s="55" t="s">
        <v>27</v>
      </c>
      <c r="X1409" s="56">
        <v>43294</v>
      </c>
      <c r="Y1409" s="57" t="s">
        <v>7684</v>
      </c>
      <c r="Z1409" s="57"/>
      <c r="AA1409" s="58"/>
      <c r="AB1409" s="58"/>
      <c r="AC1409" s="58"/>
      <c r="AD1409" s="58"/>
      <c r="AE1409" s="58"/>
      <c r="AF1409" s="58"/>
      <c r="AG1409" s="58"/>
      <c r="AH1409" s="58"/>
      <c r="AI1409" s="58"/>
      <c r="AJ1409" s="58"/>
      <c r="AK1409" s="58"/>
      <c r="AL1409" s="58"/>
      <c r="AM1409" s="58">
        <v>9291000</v>
      </c>
      <c r="AN1409" s="58"/>
      <c r="AO1409" s="58"/>
      <c r="AP1409" s="58"/>
      <c r="AQ1409" s="58">
        <v>5414000</v>
      </c>
      <c r="AR1409" s="59">
        <f t="shared" si="274"/>
        <v>2</v>
      </c>
      <c r="AS1409" s="59">
        <f t="shared" si="275"/>
        <v>14705000</v>
      </c>
      <c r="AT1409" s="58">
        <f t="shared" si="279"/>
        <v>7352500</v>
      </c>
      <c r="AU1409" s="58">
        <f t="shared" si="277"/>
        <v>5414000</v>
      </c>
      <c r="AV1409" s="59">
        <f t="shared" si="278"/>
        <v>3250000</v>
      </c>
      <c r="AW1409" s="59">
        <f t="shared" si="283"/>
        <v>1311500</v>
      </c>
      <c r="AX1409" s="60">
        <f t="shared" si="276"/>
        <v>0.79219987812309567</v>
      </c>
      <c r="AY1409" s="58"/>
    </row>
    <row r="1410" spans="1:51" ht="31.5" x14ac:dyDescent="0.25">
      <c r="A1410" s="45">
        <v>1260</v>
      </c>
      <c r="B1410" s="46" t="s">
        <v>4249</v>
      </c>
      <c r="C1410" s="47" t="s">
        <v>4177</v>
      </c>
      <c r="D1410" s="47" t="s">
        <v>2020</v>
      </c>
      <c r="E1410" s="48" t="s">
        <v>4250</v>
      </c>
      <c r="F1410" s="49" t="s">
        <v>4247</v>
      </c>
      <c r="G1410" s="49" t="s">
        <v>4247</v>
      </c>
      <c r="H1410" s="50" t="s">
        <v>4247</v>
      </c>
      <c r="I1410" s="46" t="s">
        <v>25</v>
      </c>
      <c r="J1410" s="46">
        <v>566</v>
      </c>
      <c r="K1410" s="49">
        <v>566</v>
      </c>
      <c r="L1410" s="49" t="s">
        <v>4178</v>
      </c>
      <c r="M1410" s="51">
        <v>3132000</v>
      </c>
      <c r="N1410" s="51">
        <f t="shared" si="280"/>
        <v>746000</v>
      </c>
      <c r="O1410" s="51">
        <v>746608.69565217395</v>
      </c>
      <c r="P1410" s="51">
        <v>3878000</v>
      </c>
      <c r="Q1410" s="51">
        <f t="shared" si="281"/>
        <v>970591.30434782617</v>
      </c>
      <c r="R1410" s="52">
        <f t="shared" si="282"/>
        <v>4102591.3043478262</v>
      </c>
      <c r="S1410" s="53">
        <v>4102500</v>
      </c>
      <c r="T1410" s="54">
        <v>0</v>
      </c>
      <c r="U1410" s="55" t="s">
        <v>22</v>
      </c>
      <c r="V1410" s="55" t="s">
        <v>23</v>
      </c>
      <c r="W1410" s="55" t="s">
        <v>24</v>
      </c>
      <c r="X1410" s="56">
        <v>43294</v>
      </c>
      <c r="Y1410" s="57" t="s">
        <v>7684</v>
      </c>
      <c r="Z1410" s="57"/>
      <c r="AA1410" s="58"/>
      <c r="AB1410" s="58"/>
      <c r="AC1410" s="58"/>
      <c r="AD1410" s="58"/>
      <c r="AE1410" s="58"/>
      <c r="AF1410" s="58"/>
      <c r="AG1410" s="58"/>
      <c r="AH1410" s="58"/>
      <c r="AI1410" s="58"/>
      <c r="AJ1410" s="58"/>
      <c r="AK1410" s="58"/>
      <c r="AL1410" s="58"/>
      <c r="AM1410" s="58">
        <v>9291000</v>
      </c>
      <c r="AN1410" s="58"/>
      <c r="AO1410" s="58"/>
      <c r="AP1410" s="58"/>
      <c r="AQ1410" s="58">
        <v>5414000</v>
      </c>
      <c r="AR1410" s="59">
        <f t="shared" si="274"/>
        <v>2</v>
      </c>
      <c r="AS1410" s="59">
        <f t="shared" si="275"/>
        <v>14705000</v>
      </c>
      <c r="AT1410" s="58">
        <f t="shared" si="279"/>
        <v>7352500</v>
      </c>
      <c r="AU1410" s="58">
        <f t="shared" si="277"/>
        <v>5414000</v>
      </c>
      <c r="AV1410" s="59">
        <f t="shared" si="278"/>
        <v>3250000</v>
      </c>
      <c r="AW1410" s="59">
        <f t="shared" si="283"/>
        <v>1311500</v>
      </c>
      <c r="AX1410" s="60">
        <f t="shared" si="276"/>
        <v>0.79219987812309567</v>
      </c>
      <c r="AY1410" s="58"/>
    </row>
    <row r="1411" spans="1:51" ht="31.5" x14ac:dyDescent="0.25">
      <c r="A1411" s="45">
        <v>1261</v>
      </c>
      <c r="B1411" s="46" t="s">
        <v>4251</v>
      </c>
      <c r="C1411" s="47" t="s">
        <v>4177</v>
      </c>
      <c r="D1411" s="47" t="s">
        <v>2020</v>
      </c>
      <c r="E1411" s="48" t="s">
        <v>4252</v>
      </c>
      <c r="F1411" s="49" t="s">
        <v>4253</v>
      </c>
      <c r="G1411" s="49" t="s">
        <v>4253</v>
      </c>
      <c r="H1411" s="50" t="s">
        <v>4254</v>
      </c>
      <c r="I1411" s="46" t="s">
        <v>28</v>
      </c>
      <c r="J1411" s="46">
        <v>566</v>
      </c>
      <c r="K1411" s="49">
        <v>566</v>
      </c>
      <c r="L1411" s="49" t="s">
        <v>4178</v>
      </c>
      <c r="M1411" s="51">
        <v>3132000</v>
      </c>
      <c r="N1411" s="51">
        <f t="shared" si="280"/>
        <v>746000</v>
      </c>
      <c r="O1411" s="51">
        <v>746608.69565217395</v>
      </c>
      <c r="P1411" s="51">
        <v>3878000</v>
      </c>
      <c r="Q1411" s="51">
        <f t="shared" si="281"/>
        <v>970591.30434782617</v>
      </c>
      <c r="R1411" s="52">
        <f t="shared" si="282"/>
        <v>4102591.3043478262</v>
      </c>
      <c r="S1411" s="53">
        <v>4102500</v>
      </c>
      <c r="T1411" s="54">
        <v>0</v>
      </c>
      <c r="U1411" s="55" t="s">
        <v>26</v>
      </c>
      <c r="V1411" s="55" t="s">
        <v>23</v>
      </c>
      <c r="W1411" s="55" t="s">
        <v>27</v>
      </c>
      <c r="X1411" s="56">
        <v>43294</v>
      </c>
      <c r="Y1411" s="57" t="s">
        <v>7684</v>
      </c>
      <c r="Z1411" s="57"/>
      <c r="AA1411" s="58"/>
      <c r="AB1411" s="58"/>
      <c r="AC1411" s="58"/>
      <c r="AD1411" s="58"/>
      <c r="AE1411" s="58"/>
      <c r="AF1411" s="58"/>
      <c r="AG1411" s="58"/>
      <c r="AH1411" s="58"/>
      <c r="AI1411" s="58"/>
      <c r="AJ1411" s="58"/>
      <c r="AK1411" s="58"/>
      <c r="AL1411" s="58"/>
      <c r="AM1411" s="58">
        <v>9291000</v>
      </c>
      <c r="AN1411" s="58"/>
      <c r="AO1411" s="58"/>
      <c r="AP1411" s="58"/>
      <c r="AQ1411" s="58">
        <v>5414000</v>
      </c>
      <c r="AR1411" s="59">
        <f t="shared" si="274"/>
        <v>2</v>
      </c>
      <c r="AS1411" s="59">
        <f t="shared" si="275"/>
        <v>14705000</v>
      </c>
      <c r="AT1411" s="58">
        <f t="shared" si="279"/>
        <v>7352500</v>
      </c>
      <c r="AU1411" s="58">
        <f t="shared" si="277"/>
        <v>5414000</v>
      </c>
      <c r="AV1411" s="59">
        <f t="shared" si="278"/>
        <v>3250000</v>
      </c>
      <c r="AW1411" s="59">
        <f t="shared" si="283"/>
        <v>1311500</v>
      </c>
      <c r="AX1411" s="60">
        <f t="shared" si="276"/>
        <v>0.79219987812309567</v>
      </c>
      <c r="AY1411" s="58"/>
    </row>
    <row r="1412" spans="1:51" ht="31.5" x14ac:dyDescent="0.25">
      <c r="A1412" s="45">
        <v>1262</v>
      </c>
      <c r="B1412" s="46" t="s">
        <v>4255</v>
      </c>
      <c r="C1412" s="47" t="s">
        <v>4177</v>
      </c>
      <c r="D1412" s="47" t="s">
        <v>2020</v>
      </c>
      <c r="E1412" s="48" t="s">
        <v>4256</v>
      </c>
      <c r="F1412" s="49" t="s">
        <v>4257</v>
      </c>
      <c r="G1412" s="49" t="s">
        <v>4257</v>
      </c>
      <c r="H1412" s="50" t="s">
        <v>4257</v>
      </c>
      <c r="I1412" s="46" t="s">
        <v>25</v>
      </c>
      <c r="J1412" s="46">
        <v>566</v>
      </c>
      <c r="K1412" s="49">
        <v>566</v>
      </c>
      <c r="L1412" s="49" t="s">
        <v>4178</v>
      </c>
      <c r="M1412" s="51">
        <v>3132000</v>
      </c>
      <c r="N1412" s="51">
        <f t="shared" si="280"/>
        <v>746000</v>
      </c>
      <c r="O1412" s="51">
        <v>746608.69565217395</v>
      </c>
      <c r="P1412" s="51">
        <v>3878000</v>
      </c>
      <c r="Q1412" s="51">
        <f t="shared" si="281"/>
        <v>970591.30434782617</v>
      </c>
      <c r="R1412" s="52">
        <f t="shared" si="282"/>
        <v>4102591.3043478262</v>
      </c>
      <c r="S1412" s="53">
        <v>4102500</v>
      </c>
      <c r="T1412" s="54">
        <v>0</v>
      </c>
      <c r="U1412" s="55" t="s">
        <v>22</v>
      </c>
      <c r="V1412" s="55" t="s">
        <v>23</v>
      </c>
      <c r="W1412" s="55" t="s">
        <v>24</v>
      </c>
      <c r="X1412" s="56">
        <v>43294</v>
      </c>
      <c r="Y1412" s="57" t="s">
        <v>7684</v>
      </c>
      <c r="Z1412" s="57"/>
      <c r="AA1412" s="58"/>
      <c r="AB1412" s="58"/>
      <c r="AC1412" s="58"/>
      <c r="AD1412" s="58"/>
      <c r="AE1412" s="58"/>
      <c r="AF1412" s="58"/>
      <c r="AG1412" s="58"/>
      <c r="AH1412" s="58"/>
      <c r="AI1412" s="58"/>
      <c r="AJ1412" s="58"/>
      <c r="AK1412" s="58"/>
      <c r="AL1412" s="58"/>
      <c r="AM1412" s="58">
        <v>9291000</v>
      </c>
      <c r="AN1412" s="58"/>
      <c r="AO1412" s="58"/>
      <c r="AP1412" s="58"/>
      <c r="AQ1412" s="58">
        <v>5414000</v>
      </c>
      <c r="AR1412" s="59">
        <f t="shared" ref="AR1412:AR1475" si="284">COUNT(AA1412:AQ1412)</f>
        <v>2</v>
      </c>
      <c r="AS1412" s="59">
        <f t="shared" ref="AS1412:AS1475" si="285">SUM(AA1412:AQ1412)</f>
        <v>14705000</v>
      </c>
      <c r="AT1412" s="58">
        <f t="shared" si="279"/>
        <v>7352500</v>
      </c>
      <c r="AU1412" s="58">
        <f t="shared" si="277"/>
        <v>5414000</v>
      </c>
      <c r="AV1412" s="59">
        <f t="shared" si="278"/>
        <v>3250000</v>
      </c>
      <c r="AW1412" s="59">
        <f t="shared" si="283"/>
        <v>1311500</v>
      </c>
      <c r="AX1412" s="60">
        <f t="shared" ref="AX1412:AX1475" si="286">AT1412/S1412-100%</f>
        <v>0.79219987812309567</v>
      </c>
      <c r="AY1412" s="58"/>
    </row>
    <row r="1413" spans="1:51" ht="31.5" x14ac:dyDescent="0.25">
      <c r="A1413" s="45">
        <v>1263</v>
      </c>
      <c r="B1413" s="46" t="s">
        <v>4258</v>
      </c>
      <c r="C1413" s="47" t="s">
        <v>4177</v>
      </c>
      <c r="D1413" s="47" t="s">
        <v>2020</v>
      </c>
      <c r="E1413" s="48" t="s">
        <v>4259</v>
      </c>
      <c r="F1413" s="49" t="s">
        <v>4260</v>
      </c>
      <c r="G1413" s="49" t="s">
        <v>4260</v>
      </c>
      <c r="H1413" s="50" t="s">
        <v>4261</v>
      </c>
      <c r="I1413" s="46" t="s">
        <v>25</v>
      </c>
      <c r="J1413" s="46">
        <v>566</v>
      </c>
      <c r="K1413" s="49">
        <v>566</v>
      </c>
      <c r="L1413" s="49" t="s">
        <v>4178</v>
      </c>
      <c r="M1413" s="51">
        <v>3132000</v>
      </c>
      <c r="N1413" s="51">
        <f t="shared" si="280"/>
        <v>746000</v>
      </c>
      <c r="O1413" s="51">
        <v>746608.69565217395</v>
      </c>
      <c r="P1413" s="51">
        <v>3878000</v>
      </c>
      <c r="Q1413" s="51">
        <f t="shared" si="281"/>
        <v>970591.30434782617</v>
      </c>
      <c r="R1413" s="52">
        <f t="shared" si="282"/>
        <v>4102591.3043478262</v>
      </c>
      <c r="S1413" s="53">
        <v>4102500</v>
      </c>
      <c r="T1413" s="54">
        <v>0</v>
      </c>
      <c r="U1413" s="55" t="s">
        <v>22</v>
      </c>
      <c r="V1413" s="55" t="s">
        <v>23</v>
      </c>
      <c r="W1413" s="55" t="s">
        <v>24</v>
      </c>
      <c r="X1413" s="56">
        <v>43294</v>
      </c>
      <c r="Y1413" s="57" t="s">
        <v>7684</v>
      </c>
      <c r="Z1413" s="57"/>
      <c r="AA1413" s="58"/>
      <c r="AB1413" s="58"/>
      <c r="AC1413" s="58"/>
      <c r="AD1413" s="58"/>
      <c r="AE1413" s="58"/>
      <c r="AF1413" s="58"/>
      <c r="AG1413" s="58"/>
      <c r="AH1413" s="58"/>
      <c r="AI1413" s="58"/>
      <c r="AJ1413" s="58"/>
      <c r="AK1413" s="58"/>
      <c r="AL1413" s="58"/>
      <c r="AM1413" s="58">
        <v>9291000</v>
      </c>
      <c r="AN1413" s="58"/>
      <c r="AO1413" s="58"/>
      <c r="AP1413" s="58"/>
      <c r="AQ1413" s="58">
        <v>5414000</v>
      </c>
      <c r="AR1413" s="59">
        <f t="shared" si="284"/>
        <v>2</v>
      </c>
      <c r="AS1413" s="59">
        <f t="shared" si="285"/>
        <v>14705000</v>
      </c>
      <c r="AT1413" s="58">
        <f t="shared" si="279"/>
        <v>7352500</v>
      </c>
      <c r="AU1413" s="58">
        <f t="shared" si="277"/>
        <v>5414000</v>
      </c>
      <c r="AV1413" s="59">
        <f t="shared" si="278"/>
        <v>3250000</v>
      </c>
      <c r="AW1413" s="59">
        <f t="shared" si="283"/>
        <v>1311500</v>
      </c>
      <c r="AX1413" s="60">
        <f t="shared" si="286"/>
        <v>0.79219987812309567</v>
      </c>
      <c r="AY1413" s="58"/>
    </row>
    <row r="1414" spans="1:51" ht="31.5" x14ac:dyDescent="0.25">
      <c r="A1414" s="45">
        <v>1264</v>
      </c>
      <c r="B1414" s="46" t="s">
        <v>4262</v>
      </c>
      <c r="C1414" s="47" t="s">
        <v>4177</v>
      </c>
      <c r="D1414" s="47" t="s">
        <v>2020</v>
      </c>
      <c r="E1414" s="48" t="s">
        <v>4263</v>
      </c>
      <c r="F1414" s="49" t="s">
        <v>4264</v>
      </c>
      <c r="G1414" s="49" t="s">
        <v>4264</v>
      </c>
      <c r="H1414" s="50" t="s">
        <v>4265</v>
      </c>
      <c r="I1414" s="46" t="s">
        <v>25</v>
      </c>
      <c r="J1414" s="46">
        <v>566</v>
      </c>
      <c r="K1414" s="49">
        <v>566</v>
      </c>
      <c r="L1414" s="49" t="s">
        <v>4178</v>
      </c>
      <c r="M1414" s="51">
        <v>3132000</v>
      </c>
      <c r="N1414" s="51">
        <f t="shared" si="280"/>
        <v>746000</v>
      </c>
      <c r="O1414" s="51">
        <v>746608.69565217395</v>
      </c>
      <c r="P1414" s="51">
        <v>3878000</v>
      </c>
      <c r="Q1414" s="51">
        <f t="shared" si="281"/>
        <v>970591.30434782617</v>
      </c>
      <c r="R1414" s="52">
        <f t="shared" si="282"/>
        <v>4102591.3043478262</v>
      </c>
      <c r="S1414" s="53">
        <v>4102500</v>
      </c>
      <c r="T1414" s="54">
        <v>0</v>
      </c>
      <c r="U1414" s="55" t="s">
        <v>26</v>
      </c>
      <c r="V1414" s="55" t="s">
        <v>23</v>
      </c>
      <c r="W1414" s="55" t="s">
        <v>27</v>
      </c>
      <c r="X1414" s="56">
        <v>43294</v>
      </c>
      <c r="Y1414" s="57" t="s">
        <v>7684</v>
      </c>
      <c r="Z1414" s="57"/>
      <c r="AA1414" s="58"/>
      <c r="AB1414" s="58"/>
      <c r="AC1414" s="58"/>
      <c r="AD1414" s="58"/>
      <c r="AE1414" s="58"/>
      <c r="AF1414" s="58"/>
      <c r="AG1414" s="58"/>
      <c r="AH1414" s="58"/>
      <c r="AI1414" s="58"/>
      <c r="AJ1414" s="58"/>
      <c r="AK1414" s="58"/>
      <c r="AL1414" s="58"/>
      <c r="AM1414" s="58">
        <v>9291000</v>
      </c>
      <c r="AN1414" s="58"/>
      <c r="AO1414" s="58"/>
      <c r="AP1414" s="58"/>
      <c r="AQ1414" s="58">
        <v>5414000</v>
      </c>
      <c r="AR1414" s="59">
        <f t="shared" si="284"/>
        <v>2</v>
      </c>
      <c r="AS1414" s="59">
        <f t="shared" si="285"/>
        <v>14705000</v>
      </c>
      <c r="AT1414" s="58">
        <f t="shared" si="279"/>
        <v>7352500</v>
      </c>
      <c r="AU1414" s="58">
        <f t="shared" ref="AU1414:AU1477" si="287">MIN(AA1414:AQ1414)</f>
        <v>5414000</v>
      </c>
      <c r="AV1414" s="59">
        <f t="shared" ref="AV1414:AV1477" si="288">AT1414-S1414</f>
        <v>3250000</v>
      </c>
      <c r="AW1414" s="59">
        <f t="shared" si="283"/>
        <v>1311500</v>
      </c>
      <c r="AX1414" s="60">
        <f t="shared" si="286"/>
        <v>0.79219987812309567</v>
      </c>
      <c r="AY1414" s="58"/>
    </row>
    <row r="1415" spans="1:51" ht="31.5" x14ac:dyDescent="0.25">
      <c r="A1415" s="45">
        <v>1265</v>
      </c>
      <c r="B1415" s="46" t="s">
        <v>4266</v>
      </c>
      <c r="C1415" s="47" t="s">
        <v>4177</v>
      </c>
      <c r="D1415" s="47" t="s">
        <v>2020</v>
      </c>
      <c r="E1415" s="48" t="s">
        <v>4267</v>
      </c>
      <c r="F1415" s="49" t="s">
        <v>4268</v>
      </c>
      <c r="G1415" s="49" t="s">
        <v>4268</v>
      </c>
      <c r="H1415" s="50" t="s">
        <v>4269</v>
      </c>
      <c r="I1415" s="46" t="s">
        <v>25</v>
      </c>
      <c r="J1415" s="46">
        <v>566</v>
      </c>
      <c r="K1415" s="49">
        <v>566</v>
      </c>
      <c r="L1415" s="49" t="s">
        <v>4178</v>
      </c>
      <c r="M1415" s="51">
        <v>3132000</v>
      </c>
      <c r="N1415" s="51">
        <f t="shared" si="280"/>
        <v>746000</v>
      </c>
      <c r="O1415" s="51">
        <v>746608.69565217395</v>
      </c>
      <c r="P1415" s="51">
        <v>3878000</v>
      </c>
      <c r="Q1415" s="51">
        <f t="shared" si="281"/>
        <v>970591.30434782617</v>
      </c>
      <c r="R1415" s="52">
        <f t="shared" si="282"/>
        <v>4102591.3043478262</v>
      </c>
      <c r="S1415" s="53">
        <v>4102500</v>
      </c>
      <c r="T1415" s="54">
        <v>0</v>
      </c>
      <c r="U1415" s="55" t="s">
        <v>22</v>
      </c>
      <c r="V1415" s="55" t="s">
        <v>23</v>
      </c>
      <c r="W1415" s="55" t="s">
        <v>24</v>
      </c>
      <c r="X1415" s="56">
        <v>43294</v>
      </c>
      <c r="Y1415" s="57" t="s">
        <v>7684</v>
      </c>
      <c r="Z1415" s="57"/>
      <c r="AA1415" s="58"/>
      <c r="AB1415" s="58"/>
      <c r="AC1415" s="58"/>
      <c r="AD1415" s="58"/>
      <c r="AE1415" s="58"/>
      <c r="AF1415" s="58"/>
      <c r="AG1415" s="58"/>
      <c r="AH1415" s="58"/>
      <c r="AI1415" s="58"/>
      <c r="AJ1415" s="58"/>
      <c r="AK1415" s="58"/>
      <c r="AL1415" s="58"/>
      <c r="AM1415" s="58">
        <v>9291000</v>
      </c>
      <c r="AN1415" s="58"/>
      <c r="AO1415" s="58"/>
      <c r="AP1415" s="58"/>
      <c r="AQ1415" s="58">
        <v>5414000</v>
      </c>
      <c r="AR1415" s="59">
        <f t="shared" si="284"/>
        <v>2</v>
      </c>
      <c r="AS1415" s="59">
        <f t="shared" si="285"/>
        <v>14705000</v>
      </c>
      <c r="AT1415" s="58">
        <f t="shared" si="279"/>
        <v>7352500</v>
      </c>
      <c r="AU1415" s="58">
        <f t="shared" si="287"/>
        <v>5414000</v>
      </c>
      <c r="AV1415" s="59">
        <f t="shared" si="288"/>
        <v>3250000</v>
      </c>
      <c r="AW1415" s="59">
        <f t="shared" si="283"/>
        <v>1311500</v>
      </c>
      <c r="AX1415" s="60">
        <f t="shared" si="286"/>
        <v>0.79219987812309567</v>
      </c>
      <c r="AY1415" s="58"/>
    </row>
    <row r="1416" spans="1:51" ht="31.5" x14ac:dyDescent="0.25">
      <c r="A1416" s="45">
        <v>1266</v>
      </c>
      <c r="B1416" s="46" t="s">
        <v>4270</v>
      </c>
      <c r="C1416" s="47" t="s">
        <v>4177</v>
      </c>
      <c r="D1416" s="47" t="s">
        <v>2020</v>
      </c>
      <c r="E1416" s="48" t="s">
        <v>4271</v>
      </c>
      <c r="F1416" s="49" t="s">
        <v>4272</v>
      </c>
      <c r="G1416" s="49" t="s">
        <v>4272</v>
      </c>
      <c r="H1416" s="50" t="s">
        <v>4273</v>
      </c>
      <c r="I1416" s="46" t="s">
        <v>25</v>
      </c>
      <c r="J1416" s="46">
        <v>566</v>
      </c>
      <c r="K1416" s="49">
        <v>566</v>
      </c>
      <c r="L1416" s="49" t="s">
        <v>4178</v>
      </c>
      <c r="M1416" s="51">
        <v>3132000</v>
      </c>
      <c r="N1416" s="51">
        <f t="shared" si="280"/>
        <v>746000</v>
      </c>
      <c r="O1416" s="51">
        <v>746608.69565217395</v>
      </c>
      <c r="P1416" s="51">
        <v>3878000</v>
      </c>
      <c r="Q1416" s="51">
        <f t="shared" si="281"/>
        <v>970591.30434782617</v>
      </c>
      <c r="R1416" s="52">
        <f t="shared" si="282"/>
        <v>4102591.3043478262</v>
      </c>
      <c r="S1416" s="53">
        <v>4102500</v>
      </c>
      <c r="T1416" s="54">
        <v>0</v>
      </c>
      <c r="U1416" s="55" t="s">
        <v>22</v>
      </c>
      <c r="V1416" s="55" t="s">
        <v>23</v>
      </c>
      <c r="W1416" s="55" t="s">
        <v>24</v>
      </c>
      <c r="X1416" s="56">
        <v>43294</v>
      </c>
      <c r="Y1416" s="57" t="s">
        <v>7684</v>
      </c>
      <c r="Z1416" s="57"/>
      <c r="AA1416" s="58"/>
      <c r="AB1416" s="58"/>
      <c r="AC1416" s="58"/>
      <c r="AD1416" s="58"/>
      <c r="AE1416" s="58"/>
      <c r="AF1416" s="58"/>
      <c r="AG1416" s="58"/>
      <c r="AH1416" s="58"/>
      <c r="AI1416" s="58"/>
      <c r="AJ1416" s="58"/>
      <c r="AK1416" s="58"/>
      <c r="AL1416" s="58"/>
      <c r="AM1416" s="58">
        <v>9291000</v>
      </c>
      <c r="AN1416" s="58"/>
      <c r="AO1416" s="58"/>
      <c r="AP1416" s="58"/>
      <c r="AQ1416" s="58">
        <v>5414000</v>
      </c>
      <c r="AR1416" s="59">
        <f t="shared" si="284"/>
        <v>2</v>
      </c>
      <c r="AS1416" s="59">
        <f t="shared" si="285"/>
        <v>14705000</v>
      </c>
      <c r="AT1416" s="58">
        <f t="shared" si="279"/>
        <v>7352500</v>
      </c>
      <c r="AU1416" s="58">
        <f t="shared" si="287"/>
        <v>5414000</v>
      </c>
      <c r="AV1416" s="59">
        <f t="shared" si="288"/>
        <v>3250000</v>
      </c>
      <c r="AW1416" s="59">
        <f t="shared" si="283"/>
        <v>1311500</v>
      </c>
      <c r="AX1416" s="60">
        <f t="shared" si="286"/>
        <v>0.79219987812309567</v>
      </c>
      <c r="AY1416" s="58"/>
    </row>
    <row r="1417" spans="1:51" ht="31.5" x14ac:dyDescent="0.25">
      <c r="A1417" s="45">
        <v>1267</v>
      </c>
      <c r="B1417" s="46" t="s">
        <v>4274</v>
      </c>
      <c r="C1417" s="47" t="s">
        <v>4177</v>
      </c>
      <c r="D1417" s="47" t="s">
        <v>2020</v>
      </c>
      <c r="E1417" s="48" t="s">
        <v>4275</v>
      </c>
      <c r="F1417" s="49" t="s">
        <v>4276</v>
      </c>
      <c r="G1417" s="49" t="s">
        <v>4276</v>
      </c>
      <c r="H1417" s="50" t="s">
        <v>4277</v>
      </c>
      <c r="I1417" s="46" t="s">
        <v>25</v>
      </c>
      <c r="J1417" s="46">
        <v>566</v>
      </c>
      <c r="K1417" s="49">
        <v>566</v>
      </c>
      <c r="L1417" s="49" t="s">
        <v>4178</v>
      </c>
      <c r="M1417" s="51">
        <v>3132000</v>
      </c>
      <c r="N1417" s="51">
        <f t="shared" si="280"/>
        <v>746000</v>
      </c>
      <c r="O1417" s="51">
        <v>746608.69565217395</v>
      </c>
      <c r="P1417" s="51">
        <v>3878000</v>
      </c>
      <c r="Q1417" s="51">
        <f t="shared" si="281"/>
        <v>970591.30434782617</v>
      </c>
      <c r="R1417" s="52">
        <f t="shared" si="282"/>
        <v>4102591.3043478262</v>
      </c>
      <c r="S1417" s="53">
        <v>4102500</v>
      </c>
      <c r="T1417" s="54">
        <v>0</v>
      </c>
      <c r="U1417" s="55" t="s">
        <v>26</v>
      </c>
      <c r="V1417" s="55" t="s">
        <v>23</v>
      </c>
      <c r="W1417" s="55" t="s">
        <v>27</v>
      </c>
      <c r="X1417" s="56">
        <v>43294</v>
      </c>
      <c r="Y1417" s="57" t="s">
        <v>7684</v>
      </c>
      <c r="Z1417" s="57"/>
      <c r="AA1417" s="58"/>
      <c r="AB1417" s="58"/>
      <c r="AC1417" s="58"/>
      <c r="AD1417" s="58"/>
      <c r="AE1417" s="58"/>
      <c r="AF1417" s="58"/>
      <c r="AG1417" s="58"/>
      <c r="AH1417" s="58"/>
      <c r="AI1417" s="58"/>
      <c r="AJ1417" s="58"/>
      <c r="AK1417" s="58"/>
      <c r="AL1417" s="58"/>
      <c r="AM1417" s="58">
        <v>9291000</v>
      </c>
      <c r="AN1417" s="58"/>
      <c r="AO1417" s="58"/>
      <c r="AP1417" s="58"/>
      <c r="AQ1417" s="58">
        <v>5414000</v>
      </c>
      <c r="AR1417" s="59">
        <f t="shared" si="284"/>
        <v>2</v>
      </c>
      <c r="AS1417" s="59">
        <f t="shared" si="285"/>
        <v>14705000</v>
      </c>
      <c r="AT1417" s="58">
        <f t="shared" si="279"/>
        <v>7352500</v>
      </c>
      <c r="AU1417" s="58">
        <f t="shared" si="287"/>
        <v>5414000</v>
      </c>
      <c r="AV1417" s="59">
        <f t="shared" si="288"/>
        <v>3250000</v>
      </c>
      <c r="AW1417" s="59">
        <f t="shared" si="283"/>
        <v>1311500</v>
      </c>
      <c r="AX1417" s="60">
        <f t="shared" si="286"/>
        <v>0.79219987812309567</v>
      </c>
      <c r="AY1417" s="58"/>
    </row>
    <row r="1418" spans="1:51" ht="31.5" x14ac:dyDescent="0.25">
      <c r="A1418" s="45">
        <v>1268</v>
      </c>
      <c r="B1418" s="46" t="s">
        <v>4278</v>
      </c>
      <c r="C1418" s="47" t="s">
        <v>4177</v>
      </c>
      <c r="D1418" s="47" t="s">
        <v>2020</v>
      </c>
      <c r="E1418" s="48" t="s">
        <v>4279</v>
      </c>
      <c r="F1418" s="49" t="s">
        <v>4280</v>
      </c>
      <c r="G1418" s="49" t="s">
        <v>4280</v>
      </c>
      <c r="H1418" s="50" t="s">
        <v>4281</v>
      </c>
      <c r="I1418" s="46" t="s">
        <v>25</v>
      </c>
      <c r="J1418" s="46">
        <v>566</v>
      </c>
      <c r="K1418" s="49">
        <v>566</v>
      </c>
      <c r="L1418" s="49" t="s">
        <v>4178</v>
      </c>
      <c r="M1418" s="51">
        <v>3132000</v>
      </c>
      <c r="N1418" s="51">
        <f t="shared" si="280"/>
        <v>746000</v>
      </c>
      <c r="O1418" s="51">
        <v>746608.69565217395</v>
      </c>
      <c r="P1418" s="51">
        <v>3878000</v>
      </c>
      <c r="Q1418" s="51">
        <f t="shared" si="281"/>
        <v>970591.30434782617</v>
      </c>
      <c r="R1418" s="52">
        <f t="shared" si="282"/>
        <v>4102591.3043478262</v>
      </c>
      <c r="S1418" s="53">
        <v>4102500</v>
      </c>
      <c r="T1418" s="54">
        <v>0</v>
      </c>
      <c r="U1418" s="55" t="s">
        <v>22</v>
      </c>
      <c r="V1418" s="55" t="s">
        <v>23</v>
      </c>
      <c r="W1418" s="55" t="s">
        <v>24</v>
      </c>
      <c r="X1418" s="56">
        <v>43294</v>
      </c>
      <c r="Y1418" s="57" t="s">
        <v>7684</v>
      </c>
      <c r="Z1418" s="57"/>
      <c r="AA1418" s="58"/>
      <c r="AB1418" s="58"/>
      <c r="AC1418" s="58"/>
      <c r="AD1418" s="58"/>
      <c r="AE1418" s="58"/>
      <c r="AF1418" s="58"/>
      <c r="AG1418" s="58"/>
      <c r="AH1418" s="58"/>
      <c r="AI1418" s="58"/>
      <c r="AJ1418" s="58"/>
      <c r="AK1418" s="58"/>
      <c r="AL1418" s="58"/>
      <c r="AM1418" s="58">
        <v>9291000</v>
      </c>
      <c r="AN1418" s="58"/>
      <c r="AO1418" s="58"/>
      <c r="AP1418" s="58"/>
      <c r="AQ1418" s="58">
        <v>5414000</v>
      </c>
      <c r="AR1418" s="59">
        <f t="shared" si="284"/>
        <v>2</v>
      </c>
      <c r="AS1418" s="59">
        <f t="shared" si="285"/>
        <v>14705000</v>
      </c>
      <c r="AT1418" s="58">
        <f t="shared" si="279"/>
        <v>7352500</v>
      </c>
      <c r="AU1418" s="58">
        <f t="shared" si="287"/>
        <v>5414000</v>
      </c>
      <c r="AV1418" s="59">
        <f t="shared" si="288"/>
        <v>3250000</v>
      </c>
      <c r="AW1418" s="59">
        <f t="shared" si="283"/>
        <v>1311500</v>
      </c>
      <c r="AX1418" s="60">
        <f t="shared" si="286"/>
        <v>0.79219987812309567</v>
      </c>
      <c r="AY1418" s="58"/>
    </row>
    <row r="1419" spans="1:51" ht="31.5" x14ac:dyDescent="0.25">
      <c r="A1419" s="45">
        <v>1269</v>
      </c>
      <c r="B1419" s="46" t="s">
        <v>4282</v>
      </c>
      <c r="C1419" s="47" t="s">
        <v>4177</v>
      </c>
      <c r="D1419" s="47" t="s">
        <v>2020</v>
      </c>
      <c r="E1419" s="48" t="s">
        <v>4283</v>
      </c>
      <c r="F1419" s="49" t="s">
        <v>4284</v>
      </c>
      <c r="G1419" s="49" t="s">
        <v>4284</v>
      </c>
      <c r="H1419" s="50" t="s">
        <v>4285</v>
      </c>
      <c r="I1419" s="46" t="s">
        <v>28</v>
      </c>
      <c r="J1419" s="46">
        <v>566</v>
      </c>
      <c r="K1419" s="49">
        <v>566</v>
      </c>
      <c r="L1419" s="49" t="s">
        <v>4178</v>
      </c>
      <c r="M1419" s="51">
        <v>3132000</v>
      </c>
      <c r="N1419" s="51">
        <f t="shared" si="280"/>
        <v>746000</v>
      </c>
      <c r="O1419" s="51">
        <v>746608.69565217395</v>
      </c>
      <c r="P1419" s="51">
        <v>3878000</v>
      </c>
      <c r="Q1419" s="51">
        <f t="shared" si="281"/>
        <v>970591.30434782617</v>
      </c>
      <c r="R1419" s="52">
        <f t="shared" si="282"/>
        <v>4102591.3043478262</v>
      </c>
      <c r="S1419" s="53">
        <v>4102500</v>
      </c>
      <c r="T1419" s="54">
        <v>0</v>
      </c>
      <c r="U1419" s="55" t="s">
        <v>22</v>
      </c>
      <c r="V1419" s="55" t="s">
        <v>23</v>
      </c>
      <c r="W1419" s="55" t="s">
        <v>24</v>
      </c>
      <c r="X1419" s="56">
        <v>43294</v>
      </c>
      <c r="Y1419" s="57" t="s">
        <v>7684</v>
      </c>
      <c r="Z1419" s="57"/>
      <c r="AA1419" s="58"/>
      <c r="AB1419" s="58"/>
      <c r="AC1419" s="58"/>
      <c r="AD1419" s="58"/>
      <c r="AE1419" s="58"/>
      <c r="AF1419" s="58"/>
      <c r="AG1419" s="58"/>
      <c r="AH1419" s="58"/>
      <c r="AI1419" s="58"/>
      <c r="AJ1419" s="58"/>
      <c r="AK1419" s="58"/>
      <c r="AL1419" s="58"/>
      <c r="AM1419" s="58">
        <v>9291000</v>
      </c>
      <c r="AN1419" s="58"/>
      <c r="AO1419" s="58"/>
      <c r="AP1419" s="58"/>
      <c r="AQ1419" s="58">
        <v>5414000</v>
      </c>
      <c r="AR1419" s="59">
        <f t="shared" si="284"/>
        <v>2</v>
      </c>
      <c r="AS1419" s="59">
        <f t="shared" si="285"/>
        <v>14705000</v>
      </c>
      <c r="AT1419" s="58">
        <f t="shared" si="279"/>
        <v>7352500</v>
      </c>
      <c r="AU1419" s="58">
        <f t="shared" si="287"/>
        <v>5414000</v>
      </c>
      <c r="AV1419" s="59">
        <f t="shared" si="288"/>
        <v>3250000</v>
      </c>
      <c r="AW1419" s="59">
        <f t="shared" si="283"/>
        <v>1311500</v>
      </c>
      <c r="AX1419" s="60">
        <f t="shared" si="286"/>
        <v>0.79219987812309567</v>
      </c>
      <c r="AY1419" s="58"/>
    </row>
    <row r="1420" spans="1:51" ht="31.5" x14ac:dyDescent="0.25">
      <c r="A1420" s="45">
        <v>1270</v>
      </c>
      <c r="B1420" s="46" t="s">
        <v>4286</v>
      </c>
      <c r="C1420" s="47" t="s">
        <v>4177</v>
      </c>
      <c r="D1420" s="47" t="s">
        <v>2020</v>
      </c>
      <c r="E1420" s="48" t="s">
        <v>4287</v>
      </c>
      <c r="F1420" s="49" t="s">
        <v>4288</v>
      </c>
      <c r="G1420" s="49" t="s">
        <v>4288</v>
      </c>
      <c r="H1420" s="50" t="s">
        <v>4289</v>
      </c>
      <c r="I1420" s="46" t="s">
        <v>25</v>
      </c>
      <c r="J1420" s="46">
        <v>566</v>
      </c>
      <c r="K1420" s="49">
        <v>566</v>
      </c>
      <c r="L1420" s="49" t="s">
        <v>4178</v>
      </c>
      <c r="M1420" s="51">
        <v>3132000</v>
      </c>
      <c r="N1420" s="51">
        <f t="shared" si="280"/>
        <v>746000</v>
      </c>
      <c r="O1420" s="51">
        <v>746608.69565217395</v>
      </c>
      <c r="P1420" s="51">
        <v>3878000</v>
      </c>
      <c r="Q1420" s="51">
        <f t="shared" si="281"/>
        <v>970591.30434782617</v>
      </c>
      <c r="R1420" s="52">
        <f t="shared" si="282"/>
        <v>4102591.3043478262</v>
      </c>
      <c r="S1420" s="53">
        <v>4102500</v>
      </c>
      <c r="T1420" s="54">
        <v>0</v>
      </c>
      <c r="U1420" s="55" t="s">
        <v>26</v>
      </c>
      <c r="V1420" s="55" t="s">
        <v>23</v>
      </c>
      <c r="W1420" s="55" t="s">
        <v>27</v>
      </c>
      <c r="X1420" s="56">
        <v>43294</v>
      </c>
      <c r="Y1420" s="57" t="s">
        <v>7684</v>
      </c>
      <c r="Z1420" s="57"/>
      <c r="AA1420" s="58"/>
      <c r="AB1420" s="58"/>
      <c r="AC1420" s="58"/>
      <c r="AD1420" s="58"/>
      <c r="AE1420" s="58"/>
      <c r="AF1420" s="58"/>
      <c r="AG1420" s="58"/>
      <c r="AH1420" s="58"/>
      <c r="AI1420" s="58"/>
      <c r="AJ1420" s="58"/>
      <c r="AK1420" s="58"/>
      <c r="AL1420" s="58"/>
      <c r="AM1420" s="58">
        <v>9291000</v>
      </c>
      <c r="AN1420" s="58"/>
      <c r="AO1420" s="58"/>
      <c r="AP1420" s="58"/>
      <c r="AQ1420" s="58">
        <v>5414000</v>
      </c>
      <c r="AR1420" s="59">
        <f t="shared" si="284"/>
        <v>2</v>
      </c>
      <c r="AS1420" s="59">
        <f t="shared" si="285"/>
        <v>14705000</v>
      </c>
      <c r="AT1420" s="58">
        <f t="shared" si="279"/>
        <v>7352500</v>
      </c>
      <c r="AU1420" s="58">
        <f t="shared" si="287"/>
        <v>5414000</v>
      </c>
      <c r="AV1420" s="59">
        <f t="shared" si="288"/>
        <v>3250000</v>
      </c>
      <c r="AW1420" s="59">
        <f t="shared" si="283"/>
        <v>1311500</v>
      </c>
      <c r="AX1420" s="60">
        <f t="shared" si="286"/>
        <v>0.79219987812309567</v>
      </c>
      <c r="AY1420" s="58"/>
    </row>
    <row r="1421" spans="1:51" ht="31.5" x14ac:dyDescent="0.25">
      <c r="A1421" s="45">
        <v>1271</v>
      </c>
      <c r="B1421" s="46" t="s">
        <v>4290</v>
      </c>
      <c r="C1421" s="47" t="s">
        <v>4177</v>
      </c>
      <c r="D1421" s="47" t="s">
        <v>2020</v>
      </c>
      <c r="E1421" s="48" t="s">
        <v>4291</v>
      </c>
      <c r="F1421" s="49" t="s">
        <v>4292</v>
      </c>
      <c r="G1421" s="49" t="s">
        <v>4292</v>
      </c>
      <c r="H1421" s="50" t="s">
        <v>4293</v>
      </c>
      <c r="I1421" s="46" t="s">
        <v>25</v>
      </c>
      <c r="J1421" s="46">
        <v>566</v>
      </c>
      <c r="K1421" s="49">
        <v>566</v>
      </c>
      <c r="L1421" s="49" t="s">
        <v>4178</v>
      </c>
      <c r="M1421" s="51">
        <v>3132000</v>
      </c>
      <c r="N1421" s="51">
        <f t="shared" si="280"/>
        <v>746000</v>
      </c>
      <c r="O1421" s="51">
        <v>746608.69565217395</v>
      </c>
      <c r="P1421" s="51">
        <v>3878000</v>
      </c>
      <c r="Q1421" s="51">
        <f t="shared" si="281"/>
        <v>970591.30434782617</v>
      </c>
      <c r="R1421" s="52">
        <f t="shared" si="282"/>
        <v>4102591.3043478262</v>
      </c>
      <c r="S1421" s="53">
        <v>4102500</v>
      </c>
      <c r="T1421" s="54">
        <v>0</v>
      </c>
      <c r="U1421" s="55" t="s">
        <v>22</v>
      </c>
      <c r="V1421" s="55" t="s">
        <v>23</v>
      </c>
      <c r="W1421" s="55" t="s">
        <v>24</v>
      </c>
      <c r="X1421" s="56">
        <v>43294</v>
      </c>
      <c r="Y1421" s="57" t="s">
        <v>7684</v>
      </c>
      <c r="Z1421" s="57"/>
      <c r="AA1421" s="58"/>
      <c r="AB1421" s="58"/>
      <c r="AC1421" s="58"/>
      <c r="AD1421" s="58"/>
      <c r="AE1421" s="58"/>
      <c r="AF1421" s="58"/>
      <c r="AG1421" s="58"/>
      <c r="AH1421" s="58"/>
      <c r="AI1421" s="58"/>
      <c r="AJ1421" s="58"/>
      <c r="AK1421" s="58"/>
      <c r="AL1421" s="58"/>
      <c r="AM1421" s="58">
        <v>9291000</v>
      </c>
      <c r="AN1421" s="58"/>
      <c r="AO1421" s="58"/>
      <c r="AP1421" s="58"/>
      <c r="AQ1421" s="58">
        <v>5414000</v>
      </c>
      <c r="AR1421" s="59">
        <f t="shared" si="284"/>
        <v>2</v>
      </c>
      <c r="AS1421" s="59">
        <f t="shared" si="285"/>
        <v>14705000</v>
      </c>
      <c r="AT1421" s="58">
        <f t="shared" si="279"/>
        <v>7352500</v>
      </c>
      <c r="AU1421" s="58">
        <f t="shared" si="287"/>
        <v>5414000</v>
      </c>
      <c r="AV1421" s="59">
        <f t="shared" si="288"/>
        <v>3250000</v>
      </c>
      <c r="AW1421" s="59">
        <f t="shared" si="283"/>
        <v>1311500</v>
      </c>
      <c r="AX1421" s="60">
        <f t="shared" si="286"/>
        <v>0.79219987812309567</v>
      </c>
      <c r="AY1421" s="58"/>
    </row>
    <row r="1422" spans="1:51" ht="31.5" x14ac:dyDescent="0.25">
      <c r="A1422" s="45">
        <v>1272</v>
      </c>
      <c r="B1422" s="46" t="s">
        <v>4294</v>
      </c>
      <c r="C1422" s="47" t="s">
        <v>4177</v>
      </c>
      <c r="D1422" s="47" t="s">
        <v>2020</v>
      </c>
      <c r="E1422" s="48" t="s">
        <v>4295</v>
      </c>
      <c r="F1422" s="49" t="s">
        <v>4296</v>
      </c>
      <c r="G1422" s="49" t="s">
        <v>4296</v>
      </c>
      <c r="H1422" s="50" t="s">
        <v>4297</v>
      </c>
      <c r="I1422" s="46" t="s">
        <v>25</v>
      </c>
      <c r="J1422" s="46">
        <v>566</v>
      </c>
      <c r="K1422" s="49">
        <v>566</v>
      </c>
      <c r="L1422" s="49" t="s">
        <v>4178</v>
      </c>
      <c r="M1422" s="51">
        <v>3132000</v>
      </c>
      <c r="N1422" s="51">
        <f t="shared" si="280"/>
        <v>746000</v>
      </c>
      <c r="O1422" s="51">
        <v>746608.69565217395</v>
      </c>
      <c r="P1422" s="51">
        <v>3878000</v>
      </c>
      <c r="Q1422" s="51">
        <f t="shared" si="281"/>
        <v>970591.30434782617</v>
      </c>
      <c r="R1422" s="52">
        <f t="shared" si="282"/>
        <v>4102591.3043478262</v>
      </c>
      <c r="S1422" s="53">
        <v>4102500</v>
      </c>
      <c r="T1422" s="54">
        <v>0</v>
      </c>
      <c r="U1422" s="55" t="s">
        <v>26</v>
      </c>
      <c r="V1422" s="55" t="s">
        <v>23</v>
      </c>
      <c r="W1422" s="55" t="s">
        <v>27</v>
      </c>
      <c r="X1422" s="56">
        <v>43294</v>
      </c>
      <c r="Y1422" s="57" t="s">
        <v>7684</v>
      </c>
      <c r="Z1422" s="57"/>
      <c r="AA1422" s="58"/>
      <c r="AB1422" s="58"/>
      <c r="AC1422" s="58"/>
      <c r="AD1422" s="58"/>
      <c r="AE1422" s="58"/>
      <c r="AF1422" s="58"/>
      <c r="AG1422" s="58"/>
      <c r="AH1422" s="58"/>
      <c r="AI1422" s="58"/>
      <c r="AJ1422" s="58"/>
      <c r="AK1422" s="58"/>
      <c r="AL1422" s="58"/>
      <c r="AM1422" s="58">
        <v>9291000</v>
      </c>
      <c r="AN1422" s="58"/>
      <c r="AO1422" s="58"/>
      <c r="AP1422" s="58"/>
      <c r="AQ1422" s="58">
        <v>5414000</v>
      </c>
      <c r="AR1422" s="59">
        <f t="shared" si="284"/>
        <v>2</v>
      </c>
      <c r="AS1422" s="59">
        <f t="shared" si="285"/>
        <v>14705000</v>
      </c>
      <c r="AT1422" s="58">
        <f t="shared" si="279"/>
        <v>7352500</v>
      </c>
      <c r="AU1422" s="58">
        <f t="shared" si="287"/>
        <v>5414000</v>
      </c>
      <c r="AV1422" s="59">
        <f t="shared" si="288"/>
        <v>3250000</v>
      </c>
      <c r="AW1422" s="59">
        <f t="shared" si="283"/>
        <v>1311500</v>
      </c>
      <c r="AX1422" s="60">
        <f t="shared" si="286"/>
        <v>0.79219987812309567</v>
      </c>
      <c r="AY1422" s="58"/>
    </row>
    <row r="1423" spans="1:51" ht="31.5" x14ac:dyDescent="0.25">
      <c r="A1423" s="45">
        <v>1273</v>
      </c>
      <c r="B1423" s="46" t="s">
        <v>4298</v>
      </c>
      <c r="C1423" s="47" t="s">
        <v>4177</v>
      </c>
      <c r="D1423" s="47" t="s">
        <v>2020</v>
      </c>
      <c r="E1423" s="48" t="s">
        <v>4299</v>
      </c>
      <c r="F1423" s="49" t="s">
        <v>4300</v>
      </c>
      <c r="G1423" s="49" t="s">
        <v>4300</v>
      </c>
      <c r="H1423" s="50" t="s">
        <v>4301</v>
      </c>
      <c r="I1423" s="46" t="s">
        <v>25</v>
      </c>
      <c r="J1423" s="46">
        <v>566</v>
      </c>
      <c r="K1423" s="49">
        <v>566</v>
      </c>
      <c r="L1423" s="49" t="s">
        <v>4178</v>
      </c>
      <c r="M1423" s="51">
        <v>3132000</v>
      </c>
      <c r="N1423" s="51">
        <f t="shared" si="280"/>
        <v>746000</v>
      </c>
      <c r="O1423" s="51">
        <v>746608.69565217395</v>
      </c>
      <c r="P1423" s="51">
        <v>3878000</v>
      </c>
      <c r="Q1423" s="51">
        <f t="shared" si="281"/>
        <v>970591.30434782617</v>
      </c>
      <c r="R1423" s="52">
        <f t="shared" si="282"/>
        <v>4102591.3043478262</v>
      </c>
      <c r="S1423" s="53">
        <v>4102500</v>
      </c>
      <c r="T1423" s="54">
        <v>0</v>
      </c>
      <c r="U1423" s="55" t="s">
        <v>22</v>
      </c>
      <c r="V1423" s="55" t="s">
        <v>23</v>
      </c>
      <c r="W1423" s="55" t="s">
        <v>24</v>
      </c>
      <c r="X1423" s="56">
        <v>43294</v>
      </c>
      <c r="Y1423" s="57" t="s">
        <v>7684</v>
      </c>
      <c r="Z1423" s="57"/>
      <c r="AA1423" s="58"/>
      <c r="AB1423" s="58"/>
      <c r="AC1423" s="58"/>
      <c r="AD1423" s="58"/>
      <c r="AE1423" s="58"/>
      <c r="AF1423" s="58"/>
      <c r="AG1423" s="58"/>
      <c r="AH1423" s="58"/>
      <c r="AI1423" s="58"/>
      <c r="AJ1423" s="58"/>
      <c r="AK1423" s="58"/>
      <c r="AL1423" s="58"/>
      <c r="AM1423" s="58">
        <v>9291000</v>
      </c>
      <c r="AN1423" s="58"/>
      <c r="AO1423" s="58"/>
      <c r="AP1423" s="58"/>
      <c r="AQ1423" s="58">
        <v>5414000</v>
      </c>
      <c r="AR1423" s="59">
        <f t="shared" si="284"/>
        <v>2</v>
      </c>
      <c r="AS1423" s="59">
        <f t="shared" si="285"/>
        <v>14705000</v>
      </c>
      <c r="AT1423" s="58">
        <f t="shared" si="279"/>
        <v>7352500</v>
      </c>
      <c r="AU1423" s="58">
        <f t="shared" si="287"/>
        <v>5414000</v>
      </c>
      <c r="AV1423" s="59">
        <f t="shared" si="288"/>
        <v>3250000</v>
      </c>
      <c r="AW1423" s="59">
        <f t="shared" si="283"/>
        <v>1311500</v>
      </c>
      <c r="AX1423" s="60">
        <f t="shared" si="286"/>
        <v>0.79219987812309567</v>
      </c>
      <c r="AY1423" s="58"/>
    </row>
    <row r="1424" spans="1:51" ht="31.5" x14ac:dyDescent="0.25">
      <c r="A1424" s="45">
        <v>1274</v>
      </c>
      <c r="B1424" s="46" t="s">
        <v>4302</v>
      </c>
      <c r="C1424" s="47" t="s">
        <v>4177</v>
      </c>
      <c r="D1424" s="47" t="s">
        <v>2020</v>
      </c>
      <c r="E1424" s="48" t="s">
        <v>4303</v>
      </c>
      <c r="F1424" s="49" t="s">
        <v>4304</v>
      </c>
      <c r="G1424" s="49" t="s">
        <v>4304</v>
      </c>
      <c r="H1424" s="50" t="s">
        <v>4305</v>
      </c>
      <c r="I1424" s="46" t="s">
        <v>25</v>
      </c>
      <c r="J1424" s="46">
        <v>566</v>
      </c>
      <c r="K1424" s="49">
        <v>566</v>
      </c>
      <c r="L1424" s="49" t="s">
        <v>4178</v>
      </c>
      <c r="M1424" s="51">
        <v>3132000</v>
      </c>
      <c r="N1424" s="51">
        <f t="shared" si="280"/>
        <v>746000</v>
      </c>
      <c r="O1424" s="51">
        <v>746608.69565217395</v>
      </c>
      <c r="P1424" s="51">
        <v>3878000</v>
      </c>
      <c r="Q1424" s="51">
        <f t="shared" si="281"/>
        <v>970591.30434782617</v>
      </c>
      <c r="R1424" s="52">
        <f t="shared" si="282"/>
        <v>4102591.3043478262</v>
      </c>
      <c r="S1424" s="53">
        <v>4102500</v>
      </c>
      <c r="T1424" s="54">
        <v>0</v>
      </c>
      <c r="U1424" s="55" t="s">
        <v>26</v>
      </c>
      <c r="V1424" s="55" t="s">
        <v>23</v>
      </c>
      <c r="W1424" s="55" t="s">
        <v>27</v>
      </c>
      <c r="X1424" s="56">
        <v>43294</v>
      </c>
      <c r="Y1424" s="57" t="s">
        <v>7684</v>
      </c>
      <c r="Z1424" s="57"/>
      <c r="AA1424" s="58"/>
      <c r="AB1424" s="58"/>
      <c r="AC1424" s="58"/>
      <c r="AD1424" s="58"/>
      <c r="AE1424" s="58"/>
      <c r="AF1424" s="58"/>
      <c r="AG1424" s="58"/>
      <c r="AH1424" s="58"/>
      <c r="AI1424" s="58"/>
      <c r="AJ1424" s="58"/>
      <c r="AK1424" s="58"/>
      <c r="AL1424" s="58"/>
      <c r="AM1424" s="58">
        <v>9291000</v>
      </c>
      <c r="AN1424" s="58"/>
      <c r="AO1424" s="58"/>
      <c r="AP1424" s="58"/>
      <c r="AQ1424" s="58">
        <v>5414000</v>
      </c>
      <c r="AR1424" s="59">
        <f t="shared" si="284"/>
        <v>2</v>
      </c>
      <c r="AS1424" s="59">
        <f t="shared" si="285"/>
        <v>14705000</v>
      </c>
      <c r="AT1424" s="58">
        <f t="shared" si="279"/>
        <v>7352500</v>
      </c>
      <c r="AU1424" s="58">
        <f t="shared" si="287"/>
        <v>5414000</v>
      </c>
      <c r="AV1424" s="59">
        <f t="shared" si="288"/>
        <v>3250000</v>
      </c>
      <c r="AW1424" s="59">
        <f t="shared" si="283"/>
        <v>1311500</v>
      </c>
      <c r="AX1424" s="60">
        <f t="shared" si="286"/>
        <v>0.79219987812309567</v>
      </c>
      <c r="AY1424" s="58"/>
    </row>
    <row r="1425" spans="1:51" ht="31.5" x14ac:dyDescent="0.25">
      <c r="A1425" s="45">
        <v>1275</v>
      </c>
      <c r="B1425" s="46" t="s">
        <v>4306</v>
      </c>
      <c r="C1425" s="47" t="s">
        <v>4177</v>
      </c>
      <c r="D1425" s="47" t="s">
        <v>2020</v>
      </c>
      <c r="E1425" s="48" t="s">
        <v>4307</v>
      </c>
      <c r="F1425" s="49" t="s">
        <v>4308</v>
      </c>
      <c r="G1425" s="49" t="s">
        <v>4308</v>
      </c>
      <c r="H1425" s="50" t="s">
        <v>4309</v>
      </c>
      <c r="I1425" s="46" t="s">
        <v>25</v>
      </c>
      <c r="J1425" s="46">
        <v>566</v>
      </c>
      <c r="K1425" s="49">
        <v>566</v>
      </c>
      <c r="L1425" s="49" t="s">
        <v>4178</v>
      </c>
      <c r="M1425" s="51">
        <v>3132000</v>
      </c>
      <c r="N1425" s="51">
        <f t="shared" si="280"/>
        <v>746000</v>
      </c>
      <c r="O1425" s="51">
        <v>746608.69565217395</v>
      </c>
      <c r="P1425" s="51">
        <v>3878000</v>
      </c>
      <c r="Q1425" s="51">
        <f t="shared" si="281"/>
        <v>970591.30434782617</v>
      </c>
      <c r="R1425" s="52">
        <f t="shared" si="282"/>
        <v>4102591.3043478262</v>
      </c>
      <c r="S1425" s="53">
        <v>4102500</v>
      </c>
      <c r="T1425" s="54">
        <v>0</v>
      </c>
      <c r="U1425" s="55" t="s">
        <v>22</v>
      </c>
      <c r="V1425" s="55" t="s">
        <v>23</v>
      </c>
      <c r="W1425" s="55" t="s">
        <v>24</v>
      </c>
      <c r="X1425" s="56">
        <v>43294</v>
      </c>
      <c r="Y1425" s="57" t="s">
        <v>7684</v>
      </c>
      <c r="Z1425" s="57"/>
      <c r="AA1425" s="58"/>
      <c r="AB1425" s="58"/>
      <c r="AC1425" s="58"/>
      <c r="AD1425" s="58"/>
      <c r="AE1425" s="58"/>
      <c r="AF1425" s="58"/>
      <c r="AG1425" s="58"/>
      <c r="AH1425" s="58"/>
      <c r="AI1425" s="58"/>
      <c r="AJ1425" s="58"/>
      <c r="AK1425" s="58"/>
      <c r="AL1425" s="58"/>
      <c r="AM1425" s="58">
        <v>9291000</v>
      </c>
      <c r="AN1425" s="58"/>
      <c r="AO1425" s="58"/>
      <c r="AP1425" s="58"/>
      <c r="AQ1425" s="58">
        <v>5414000</v>
      </c>
      <c r="AR1425" s="59">
        <f t="shared" si="284"/>
        <v>2</v>
      </c>
      <c r="AS1425" s="59">
        <f t="shared" si="285"/>
        <v>14705000</v>
      </c>
      <c r="AT1425" s="58">
        <f t="shared" si="279"/>
        <v>7352500</v>
      </c>
      <c r="AU1425" s="58">
        <f t="shared" si="287"/>
        <v>5414000</v>
      </c>
      <c r="AV1425" s="59">
        <f t="shared" si="288"/>
        <v>3250000</v>
      </c>
      <c r="AW1425" s="59">
        <f t="shared" si="283"/>
        <v>1311500</v>
      </c>
      <c r="AX1425" s="60">
        <f t="shared" si="286"/>
        <v>0.79219987812309567</v>
      </c>
      <c r="AY1425" s="58"/>
    </row>
    <row r="1426" spans="1:51" ht="31.5" x14ac:dyDescent="0.25">
      <c r="A1426" s="45">
        <v>1276</v>
      </c>
      <c r="B1426" s="46" t="s">
        <v>4310</v>
      </c>
      <c r="C1426" s="47" t="s">
        <v>4177</v>
      </c>
      <c r="D1426" s="47" t="s">
        <v>2020</v>
      </c>
      <c r="E1426" s="48" t="s">
        <v>4311</v>
      </c>
      <c r="F1426" s="49" t="s">
        <v>4312</v>
      </c>
      <c r="G1426" s="49" t="s">
        <v>4312</v>
      </c>
      <c r="H1426" s="50" t="s">
        <v>4313</v>
      </c>
      <c r="I1426" s="46" t="s">
        <v>25</v>
      </c>
      <c r="J1426" s="46">
        <v>566</v>
      </c>
      <c r="K1426" s="49">
        <v>566</v>
      </c>
      <c r="L1426" s="49" t="s">
        <v>4178</v>
      </c>
      <c r="M1426" s="51">
        <v>3132000</v>
      </c>
      <c r="N1426" s="51">
        <f t="shared" si="280"/>
        <v>746000</v>
      </c>
      <c r="O1426" s="51">
        <v>746608.69565217395</v>
      </c>
      <c r="P1426" s="51">
        <v>3878000</v>
      </c>
      <c r="Q1426" s="51">
        <f t="shared" si="281"/>
        <v>970591.30434782617</v>
      </c>
      <c r="R1426" s="52">
        <f t="shared" si="282"/>
        <v>4102591.3043478262</v>
      </c>
      <c r="S1426" s="53">
        <v>4102500</v>
      </c>
      <c r="T1426" s="54">
        <v>0</v>
      </c>
      <c r="U1426" s="55" t="s">
        <v>22</v>
      </c>
      <c r="V1426" s="55" t="s">
        <v>23</v>
      </c>
      <c r="W1426" s="55" t="s">
        <v>29</v>
      </c>
      <c r="X1426" s="56">
        <v>43294</v>
      </c>
      <c r="Y1426" s="57" t="s">
        <v>7684</v>
      </c>
      <c r="Z1426" s="57"/>
      <c r="AA1426" s="58"/>
      <c r="AB1426" s="58"/>
      <c r="AC1426" s="58"/>
      <c r="AD1426" s="58"/>
      <c r="AE1426" s="58"/>
      <c r="AF1426" s="58"/>
      <c r="AG1426" s="58"/>
      <c r="AH1426" s="58"/>
      <c r="AI1426" s="58"/>
      <c r="AJ1426" s="58"/>
      <c r="AK1426" s="58"/>
      <c r="AL1426" s="58"/>
      <c r="AM1426" s="58">
        <v>9291000</v>
      </c>
      <c r="AN1426" s="58"/>
      <c r="AO1426" s="58"/>
      <c r="AP1426" s="58"/>
      <c r="AQ1426" s="58">
        <v>5414000</v>
      </c>
      <c r="AR1426" s="59">
        <f t="shared" si="284"/>
        <v>2</v>
      </c>
      <c r="AS1426" s="59">
        <f t="shared" si="285"/>
        <v>14705000</v>
      </c>
      <c r="AT1426" s="58">
        <f t="shared" si="279"/>
        <v>7352500</v>
      </c>
      <c r="AU1426" s="58">
        <f t="shared" si="287"/>
        <v>5414000</v>
      </c>
      <c r="AV1426" s="59">
        <f t="shared" si="288"/>
        <v>3250000</v>
      </c>
      <c r="AW1426" s="59">
        <f t="shared" si="283"/>
        <v>1311500</v>
      </c>
      <c r="AX1426" s="60">
        <f t="shared" si="286"/>
        <v>0.79219987812309567</v>
      </c>
      <c r="AY1426" s="58"/>
    </row>
    <row r="1427" spans="1:51" ht="31.5" x14ac:dyDescent="0.25">
      <c r="A1427" s="45">
        <v>1283</v>
      </c>
      <c r="B1427" s="46" t="s">
        <v>4341</v>
      </c>
      <c r="C1427" s="47" t="s">
        <v>4327</v>
      </c>
      <c r="D1427" s="47" t="s">
        <v>2020</v>
      </c>
      <c r="E1427" s="48" t="s">
        <v>4342</v>
      </c>
      <c r="F1427" s="49" t="s">
        <v>4343</v>
      </c>
      <c r="G1427" s="49" t="s">
        <v>4343</v>
      </c>
      <c r="H1427" s="50" t="s">
        <v>4344</v>
      </c>
      <c r="I1427" s="46" t="s">
        <v>30</v>
      </c>
      <c r="J1427" s="46">
        <v>594</v>
      </c>
      <c r="K1427" s="49">
        <v>594</v>
      </c>
      <c r="L1427" s="49" t="s">
        <v>4328</v>
      </c>
      <c r="M1427" s="51">
        <v>775000</v>
      </c>
      <c r="N1427" s="51">
        <f t="shared" si="280"/>
        <v>565000</v>
      </c>
      <c r="O1427" s="51">
        <v>565043.47826086998</v>
      </c>
      <c r="P1427" s="51">
        <v>1340000</v>
      </c>
      <c r="Q1427" s="51">
        <f t="shared" si="281"/>
        <v>734556.52173913096</v>
      </c>
      <c r="R1427" s="52">
        <f t="shared" si="282"/>
        <v>1509556.5217391308</v>
      </c>
      <c r="S1427" s="53">
        <v>1509500</v>
      </c>
      <c r="T1427" s="54">
        <v>0</v>
      </c>
      <c r="U1427" s="55" t="s">
        <v>22</v>
      </c>
      <c r="V1427" s="55" t="s">
        <v>23</v>
      </c>
      <c r="W1427" s="55" t="s">
        <v>24</v>
      </c>
      <c r="X1427" s="56">
        <v>43294</v>
      </c>
      <c r="Y1427" s="57" t="s">
        <v>7684</v>
      </c>
      <c r="Z1427" s="57"/>
      <c r="AA1427" s="58"/>
      <c r="AB1427" s="58"/>
      <c r="AC1427" s="58"/>
      <c r="AD1427" s="58"/>
      <c r="AE1427" s="58"/>
      <c r="AF1427" s="58"/>
      <c r="AG1427" s="58"/>
      <c r="AH1427" s="58"/>
      <c r="AI1427" s="58"/>
      <c r="AJ1427" s="58"/>
      <c r="AK1427" s="58"/>
      <c r="AL1427" s="58"/>
      <c r="AM1427" s="58">
        <v>7041000</v>
      </c>
      <c r="AN1427" s="58"/>
      <c r="AO1427" s="58"/>
      <c r="AP1427" s="58"/>
      <c r="AQ1427" s="58">
        <v>1704000</v>
      </c>
      <c r="AR1427" s="59">
        <f t="shared" si="284"/>
        <v>2</v>
      </c>
      <c r="AS1427" s="59">
        <f t="shared" si="285"/>
        <v>8745000</v>
      </c>
      <c r="AT1427" s="58">
        <f t="shared" si="279"/>
        <v>4372500</v>
      </c>
      <c r="AU1427" s="58">
        <f t="shared" si="287"/>
        <v>1704000</v>
      </c>
      <c r="AV1427" s="59">
        <f t="shared" si="288"/>
        <v>2863000</v>
      </c>
      <c r="AW1427" s="59">
        <f t="shared" si="283"/>
        <v>194500</v>
      </c>
      <c r="AX1427" s="60">
        <f t="shared" si="286"/>
        <v>1.8966545213646904</v>
      </c>
      <c r="AY1427" s="58"/>
    </row>
    <row r="1428" spans="1:51" x14ac:dyDescent="0.25">
      <c r="A1428" s="45">
        <v>1284</v>
      </c>
      <c r="B1428" s="46" t="s">
        <v>4345</v>
      </c>
      <c r="C1428" s="47" t="s">
        <v>4327</v>
      </c>
      <c r="D1428" s="47" t="s">
        <v>2020</v>
      </c>
      <c r="E1428" s="48" t="s">
        <v>4346</v>
      </c>
      <c r="F1428" s="49" t="s">
        <v>4347</v>
      </c>
      <c r="G1428" s="49" t="s">
        <v>4347</v>
      </c>
      <c r="H1428" s="50" t="s">
        <v>4347</v>
      </c>
      <c r="I1428" s="46" t="s">
        <v>21</v>
      </c>
      <c r="J1428" s="46">
        <v>594</v>
      </c>
      <c r="K1428" s="49">
        <v>594</v>
      </c>
      <c r="L1428" s="49" t="s">
        <v>4328</v>
      </c>
      <c r="M1428" s="51">
        <v>775000</v>
      </c>
      <c r="N1428" s="51">
        <f t="shared" si="280"/>
        <v>565000</v>
      </c>
      <c r="O1428" s="51">
        <v>565043.47826086998</v>
      </c>
      <c r="P1428" s="51">
        <v>1340000</v>
      </c>
      <c r="Q1428" s="51">
        <f t="shared" si="281"/>
        <v>734556.52173913096</v>
      </c>
      <c r="R1428" s="52">
        <f t="shared" si="282"/>
        <v>1509556.5217391308</v>
      </c>
      <c r="S1428" s="53">
        <v>1509500</v>
      </c>
      <c r="T1428" s="54">
        <v>0</v>
      </c>
      <c r="U1428" s="55" t="s">
        <v>26</v>
      </c>
      <c r="V1428" s="55" t="s">
        <v>23</v>
      </c>
      <c r="W1428" s="55" t="s">
        <v>27</v>
      </c>
      <c r="X1428" s="56">
        <v>43294</v>
      </c>
      <c r="Y1428" s="57" t="s">
        <v>7684</v>
      </c>
      <c r="Z1428" s="57"/>
      <c r="AA1428" s="58"/>
      <c r="AB1428" s="58"/>
      <c r="AC1428" s="58"/>
      <c r="AD1428" s="58"/>
      <c r="AE1428" s="58"/>
      <c r="AF1428" s="58"/>
      <c r="AG1428" s="58"/>
      <c r="AH1428" s="58"/>
      <c r="AI1428" s="58"/>
      <c r="AJ1428" s="58"/>
      <c r="AK1428" s="58"/>
      <c r="AL1428" s="58"/>
      <c r="AM1428" s="58">
        <v>7041000</v>
      </c>
      <c r="AN1428" s="58"/>
      <c r="AO1428" s="58"/>
      <c r="AP1428" s="58"/>
      <c r="AQ1428" s="58">
        <v>1704000</v>
      </c>
      <c r="AR1428" s="59">
        <f t="shared" si="284"/>
        <v>2</v>
      </c>
      <c r="AS1428" s="59">
        <f t="shared" si="285"/>
        <v>8745000</v>
      </c>
      <c r="AT1428" s="58">
        <f t="shared" si="279"/>
        <v>4372500</v>
      </c>
      <c r="AU1428" s="58">
        <f t="shared" si="287"/>
        <v>1704000</v>
      </c>
      <c r="AV1428" s="59">
        <f t="shared" si="288"/>
        <v>2863000</v>
      </c>
      <c r="AW1428" s="59">
        <f t="shared" si="283"/>
        <v>194500</v>
      </c>
      <c r="AX1428" s="60">
        <f t="shared" si="286"/>
        <v>1.8966545213646904</v>
      </c>
      <c r="AY1428" s="58"/>
    </row>
    <row r="1429" spans="1:51" x14ac:dyDescent="0.25">
      <c r="A1429" s="45">
        <v>1287</v>
      </c>
      <c r="B1429" s="46" t="s">
        <v>4353</v>
      </c>
      <c r="C1429" s="47" t="s">
        <v>4349</v>
      </c>
      <c r="D1429" s="47" t="s">
        <v>1945</v>
      </c>
      <c r="E1429" s="48" t="s">
        <v>4354</v>
      </c>
      <c r="F1429" s="49" t="s">
        <v>4350</v>
      </c>
      <c r="G1429" s="49" t="s">
        <v>4350</v>
      </c>
      <c r="H1429" s="50" t="s">
        <v>4350</v>
      </c>
      <c r="I1429" s="46" t="s">
        <v>499</v>
      </c>
      <c r="J1429" s="46">
        <v>599</v>
      </c>
      <c r="K1429" s="49">
        <v>599</v>
      </c>
      <c r="L1429" s="49" t="s">
        <v>4350</v>
      </c>
      <c r="M1429" s="51">
        <v>1109000</v>
      </c>
      <c r="N1429" s="51">
        <f t="shared" si="280"/>
        <v>200000</v>
      </c>
      <c r="O1429" s="51">
        <v>200347.82608695599</v>
      </c>
      <c r="P1429" s="51">
        <v>1309000</v>
      </c>
      <c r="Q1429" s="51">
        <f t="shared" si="281"/>
        <v>260452.17391304276</v>
      </c>
      <c r="R1429" s="52">
        <f t="shared" si="282"/>
        <v>1369452.1739130428</v>
      </c>
      <c r="S1429" s="53">
        <v>1369400</v>
      </c>
      <c r="T1429" s="54">
        <v>0</v>
      </c>
      <c r="U1429" s="55" t="s">
        <v>22</v>
      </c>
      <c r="V1429" s="55" t="s">
        <v>23</v>
      </c>
      <c r="W1429" s="55" t="s">
        <v>24</v>
      </c>
      <c r="X1429" s="56">
        <v>43294</v>
      </c>
      <c r="Y1429" s="57" t="s">
        <v>7684</v>
      </c>
      <c r="Z1429" s="57"/>
      <c r="AA1429" s="58"/>
      <c r="AB1429" s="58"/>
      <c r="AC1429" s="58"/>
      <c r="AD1429" s="58"/>
      <c r="AE1429" s="58"/>
      <c r="AF1429" s="58"/>
      <c r="AG1429" s="58"/>
      <c r="AH1429" s="58"/>
      <c r="AI1429" s="58"/>
      <c r="AJ1429" s="58"/>
      <c r="AK1429" s="58"/>
      <c r="AL1429" s="58"/>
      <c r="AM1429" s="58"/>
      <c r="AN1429" s="58"/>
      <c r="AO1429" s="58"/>
      <c r="AP1429" s="58"/>
      <c r="AQ1429" s="58"/>
      <c r="AR1429" s="59">
        <f t="shared" si="284"/>
        <v>0</v>
      </c>
      <c r="AS1429" s="59">
        <f t="shared" si="285"/>
        <v>0</v>
      </c>
      <c r="AT1429" s="58"/>
      <c r="AU1429" s="58">
        <f t="shared" si="287"/>
        <v>0</v>
      </c>
      <c r="AV1429" s="59">
        <f t="shared" si="288"/>
        <v>-1369400</v>
      </c>
      <c r="AW1429" s="59">
        <f t="shared" si="283"/>
        <v>-1369400</v>
      </c>
      <c r="AX1429" s="60">
        <f t="shared" si="286"/>
        <v>-1</v>
      </c>
      <c r="AY1429" s="58"/>
    </row>
    <row r="1430" spans="1:51" x14ac:dyDescent="0.25">
      <c r="A1430" s="45">
        <v>1289</v>
      </c>
      <c r="B1430" s="46" t="s">
        <v>4359</v>
      </c>
      <c r="C1430" s="47" t="s">
        <v>4356</v>
      </c>
      <c r="D1430" s="47" t="s">
        <v>496</v>
      </c>
      <c r="E1430" s="48" t="s">
        <v>4360</v>
      </c>
      <c r="F1430" s="49" t="s">
        <v>4361</v>
      </c>
      <c r="G1430" s="49" t="s">
        <v>4361</v>
      </c>
      <c r="H1430" s="50" t="s">
        <v>4361</v>
      </c>
      <c r="I1430" s="46" t="s">
        <v>21</v>
      </c>
      <c r="J1430" s="46">
        <v>601</v>
      </c>
      <c r="K1430" s="49">
        <v>601</v>
      </c>
      <c r="L1430" s="49" t="s">
        <v>4358</v>
      </c>
      <c r="M1430" s="51">
        <v>819000</v>
      </c>
      <c r="N1430" s="51">
        <f t="shared" si="280"/>
        <v>200000</v>
      </c>
      <c r="O1430" s="51">
        <v>200347.82608695599</v>
      </c>
      <c r="P1430" s="51">
        <v>1019000</v>
      </c>
      <c r="Q1430" s="51">
        <f t="shared" si="281"/>
        <v>260452.17391304276</v>
      </c>
      <c r="R1430" s="52">
        <f t="shared" si="282"/>
        <v>1079452.1739130428</v>
      </c>
      <c r="S1430" s="53">
        <v>1079400</v>
      </c>
      <c r="T1430" s="54">
        <v>0</v>
      </c>
      <c r="U1430" s="55" t="s">
        <v>22</v>
      </c>
      <c r="V1430" s="55" t="s">
        <v>23</v>
      </c>
      <c r="W1430" s="55" t="s">
        <v>24</v>
      </c>
      <c r="X1430" s="56">
        <v>43294</v>
      </c>
      <c r="Y1430" s="57" t="s">
        <v>7684</v>
      </c>
      <c r="Z1430" s="57"/>
      <c r="AA1430" s="58"/>
      <c r="AB1430" s="58"/>
      <c r="AC1430" s="58"/>
      <c r="AD1430" s="58"/>
      <c r="AE1430" s="58"/>
      <c r="AF1430" s="58"/>
      <c r="AG1430" s="58"/>
      <c r="AH1430" s="58"/>
      <c r="AI1430" s="58"/>
      <c r="AJ1430" s="58"/>
      <c r="AK1430" s="58"/>
      <c r="AL1430" s="58"/>
      <c r="AM1430" s="58"/>
      <c r="AN1430" s="58"/>
      <c r="AO1430" s="58"/>
      <c r="AP1430" s="58"/>
      <c r="AQ1430" s="58"/>
      <c r="AR1430" s="59">
        <f t="shared" si="284"/>
        <v>0</v>
      </c>
      <c r="AS1430" s="59">
        <f t="shared" si="285"/>
        <v>0</v>
      </c>
      <c r="AT1430" s="58"/>
      <c r="AU1430" s="58">
        <f t="shared" si="287"/>
        <v>0</v>
      </c>
      <c r="AV1430" s="59">
        <f t="shared" si="288"/>
        <v>-1079400</v>
      </c>
      <c r="AW1430" s="59">
        <f t="shared" si="283"/>
        <v>-1079400</v>
      </c>
      <c r="AX1430" s="60">
        <f t="shared" si="286"/>
        <v>-1</v>
      </c>
      <c r="AY1430" s="58"/>
    </row>
    <row r="1431" spans="1:51" x14ac:dyDescent="0.25">
      <c r="A1431" s="45">
        <v>1290</v>
      </c>
      <c r="B1431" s="46" t="s">
        <v>4362</v>
      </c>
      <c r="C1431" s="47" t="s">
        <v>4356</v>
      </c>
      <c r="D1431" s="47" t="s">
        <v>1383</v>
      </c>
      <c r="E1431" s="48" t="s">
        <v>4363</v>
      </c>
      <c r="F1431" s="49" t="s">
        <v>4361</v>
      </c>
      <c r="G1431" s="49" t="s">
        <v>4361</v>
      </c>
      <c r="H1431" s="50" t="s">
        <v>4361</v>
      </c>
      <c r="I1431" s="46" t="s">
        <v>30</v>
      </c>
      <c r="J1431" s="46">
        <v>601</v>
      </c>
      <c r="K1431" s="49">
        <v>601</v>
      </c>
      <c r="L1431" s="49" t="s">
        <v>4358</v>
      </c>
      <c r="M1431" s="51">
        <v>819000</v>
      </c>
      <c r="N1431" s="51">
        <f t="shared" si="280"/>
        <v>200000</v>
      </c>
      <c r="O1431" s="51">
        <v>200347.82608695599</v>
      </c>
      <c r="P1431" s="51">
        <v>1019000</v>
      </c>
      <c r="Q1431" s="51">
        <f t="shared" si="281"/>
        <v>260452.17391304276</v>
      </c>
      <c r="R1431" s="52">
        <f t="shared" si="282"/>
        <v>1079452.1739130428</v>
      </c>
      <c r="S1431" s="53">
        <v>1079400</v>
      </c>
      <c r="T1431" s="54">
        <v>0</v>
      </c>
      <c r="U1431" s="55" t="s">
        <v>22</v>
      </c>
      <c r="V1431" s="55" t="s">
        <v>23</v>
      </c>
      <c r="W1431" s="55" t="s">
        <v>29</v>
      </c>
      <c r="X1431" s="56">
        <v>43294</v>
      </c>
      <c r="Y1431" s="57" t="s">
        <v>7684</v>
      </c>
      <c r="Z1431" s="57"/>
      <c r="AA1431" s="58"/>
      <c r="AB1431" s="58"/>
      <c r="AC1431" s="58"/>
      <c r="AD1431" s="58"/>
      <c r="AE1431" s="58"/>
      <c r="AF1431" s="58"/>
      <c r="AG1431" s="58"/>
      <c r="AH1431" s="58"/>
      <c r="AI1431" s="58"/>
      <c r="AJ1431" s="58"/>
      <c r="AK1431" s="58"/>
      <c r="AL1431" s="58"/>
      <c r="AM1431" s="58"/>
      <c r="AN1431" s="58"/>
      <c r="AO1431" s="58"/>
      <c r="AP1431" s="58"/>
      <c r="AQ1431" s="58">
        <v>1421000</v>
      </c>
      <c r="AR1431" s="59">
        <f t="shared" si="284"/>
        <v>1</v>
      </c>
      <c r="AS1431" s="59">
        <f t="shared" si="285"/>
        <v>1421000</v>
      </c>
      <c r="AT1431" s="58">
        <f t="shared" ref="AT1431:AT1436" si="289">ROUND(AS1431/AR1431,-2)</f>
        <v>1421000</v>
      </c>
      <c r="AU1431" s="58">
        <f t="shared" si="287"/>
        <v>1421000</v>
      </c>
      <c r="AV1431" s="59">
        <f t="shared" si="288"/>
        <v>341600</v>
      </c>
      <c r="AW1431" s="59">
        <f t="shared" si="283"/>
        <v>341600</v>
      </c>
      <c r="AX1431" s="60">
        <f t="shared" si="286"/>
        <v>0.31647211413748377</v>
      </c>
      <c r="AY1431" s="58"/>
    </row>
    <row r="1432" spans="1:51" x14ac:dyDescent="0.25">
      <c r="A1432" s="45">
        <v>1292</v>
      </c>
      <c r="B1432" s="46" t="s">
        <v>203</v>
      </c>
      <c r="C1432" s="47" t="s">
        <v>204</v>
      </c>
      <c r="D1432" s="47" t="s">
        <v>496</v>
      </c>
      <c r="E1432" s="48" t="s">
        <v>205</v>
      </c>
      <c r="F1432" s="49" t="s">
        <v>206</v>
      </c>
      <c r="G1432" s="49" t="s">
        <v>206</v>
      </c>
      <c r="H1432" s="50" t="s">
        <v>206</v>
      </c>
      <c r="I1432" s="46" t="s">
        <v>21</v>
      </c>
      <c r="J1432" s="46">
        <v>607</v>
      </c>
      <c r="K1432" s="49">
        <v>607</v>
      </c>
      <c r="L1432" s="49" t="s">
        <v>206</v>
      </c>
      <c r="M1432" s="51">
        <v>1662000</v>
      </c>
      <c r="N1432" s="51">
        <f t="shared" si="280"/>
        <v>466000</v>
      </c>
      <c r="O1432" s="51">
        <v>466434.78260869603</v>
      </c>
      <c r="P1432" s="51">
        <v>2128000</v>
      </c>
      <c r="Q1432" s="51">
        <f t="shared" si="281"/>
        <v>606365.21739130479</v>
      </c>
      <c r="R1432" s="52">
        <f t="shared" si="282"/>
        <v>2268365.2173913047</v>
      </c>
      <c r="S1432" s="53">
        <v>2268300</v>
      </c>
      <c r="T1432" s="54">
        <v>0</v>
      </c>
      <c r="U1432" s="55" t="s">
        <v>22</v>
      </c>
      <c r="V1432" s="55" t="s">
        <v>23</v>
      </c>
      <c r="W1432" s="55" t="s">
        <v>24</v>
      </c>
      <c r="X1432" s="56">
        <v>43294</v>
      </c>
      <c r="Y1432" s="57" t="s">
        <v>7684</v>
      </c>
      <c r="Z1432" s="57"/>
      <c r="AA1432" s="58"/>
      <c r="AB1432" s="58"/>
      <c r="AC1432" s="58"/>
      <c r="AD1432" s="58"/>
      <c r="AE1432" s="58"/>
      <c r="AF1432" s="58"/>
      <c r="AG1432" s="58"/>
      <c r="AH1432" s="58"/>
      <c r="AI1432" s="58"/>
      <c r="AJ1432" s="58"/>
      <c r="AK1432" s="58"/>
      <c r="AL1432" s="58"/>
      <c r="AM1432" s="58">
        <v>7720000</v>
      </c>
      <c r="AN1432" s="58"/>
      <c r="AO1432" s="58"/>
      <c r="AP1432" s="58"/>
      <c r="AQ1432" s="58"/>
      <c r="AR1432" s="59">
        <f t="shared" si="284"/>
        <v>1</v>
      </c>
      <c r="AS1432" s="59">
        <f t="shared" si="285"/>
        <v>7720000</v>
      </c>
      <c r="AT1432" s="58">
        <f t="shared" si="289"/>
        <v>7720000</v>
      </c>
      <c r="AU1432" s="58">
        <f t="shared" si="287"/>
        <v>7720000</v>
      </c>
      <c r="AV1432" s="59">
        <f t="shared" si="288"/>
        <v>5451700</v>
      </c>
      <c r="AW1432" s="59">
        <f t="shared" si="283"/>
        <v>5451700</v>
      </c>
      <c r="AX1432" s="60">
        <f t="shared" si="286"/>
        <v>2.4034298814089845</v>
      </c>
      <c r="AY1432" s="58"/>
    </row>
    <row r="1433" spans="1:51" x14ac:dyDescent="0.25">
      <c r="A1433" s="45">
        <v>1294</v>
      </c>
      <c r="B1433" s="46" t="s">
        <v>209</v>
      </c>
      <c r="C1433" s="47" t="s">
        <v>204</v>
      </c>
      <c r="D1433" s="47" t="s">
        <v>1945</v>
      </c>
      <c r="E1433" s="48" t="s">
        <v>210</v>
      </c>
      <c r="F1433" s="49" t="s">
        <v>206</v>
      </c>
      <c r="G1433" s="49" t="s">
        <v>206</v>
      </c>
      <c r="H1433" s="50" t="s">
        <v>206</v>
      </c>
      <c r="I1433" s="46" t="s">
        <v>30</v>
      </c>
      <c r="J1433" s="46">
        <v>607</v>
      </c>
      <c r="K1433" s="49">
        <v>607</v>
      </c>
      <c r="L1433" s="49" t="s">
        <v>206</v>
      </c>
      <c r="M1433" s="51">
        <v>1662000</v>
      </c>
      <c r="N1433" s="51">
        <f t="shared" si="280"/>
        <v>466000</v>
      </c>
      <c r="O1433" s="51">
        <v>466434.78260869603</v>
      </c>
      <c r="P1433" s="51">
        <v>2128000</v>
      </c>
      <c r="Q1433" s="51">
        <f t="shared" si="281"/>
        <v>606365.21739130479</v>
      </c>
      <c r="R1433" s="52">
        <f t="shared" si="282"/>
        <v>2268365.2173913047</v>
      </c>
      <c r="S1433" s="53">
        <v>2268300</v>
      </c>
      <c r="T1433" s="54">
        <v>0</v>
      </c>
      <c r="U1433" s="55" t="s">
        <v>26</v>
      </c>
      <c r="V1433" s="55" t="s">
        <v>23</v>
      </c>
      <c r="W1433" s="55" t="s">
        <v>27</v>
      </c>
      <c r="X1433" s="56">
        <v>43294</v>
      </c>
      <c r="Y1433" s="57" t="s">
        <v>7684</v>
      </c>
      <c r="Z1433" s="57"/>
      <c r="AA1433" s="58"/>
      <c r="AB1433" s="58"/>
      <c r="AC1433" s="58"/>
      <c r="AD1433" s="58"/>
      <c r="AE1433" s="58"/>
      <c r="AF1433" s="58"/>
      <c r="AG1433" s="58"/>
      <c r="AH1433" s="58"/>
      <c r="AI1433" s="58"/>
      <c r="AJ1433" s="58"/>
      <c r="AK1433" s="58"/>
      <c r="AL1433" s="58"/>
      <c r="AM1433" s="58"/>
      <c r="AN1433" s="58"/>
      <c r="AO1433" s="58"/>
      <c r="AP1433" s="58"/>
      <c r="AQ1433" s="58">
        <v>2940000</v>
      </c>
      <c r="AR1433" s="59">
        <f t="shared" si="284"/>
        <v>1</v>
      </c>
      <c r="AS1433" s="59">
        <f t="shared" si="285"/>
        <v>2940000</v>
      </c>
      <c r="AT1433" s="58">
        <f t="shared" si="289"/>
        <v>2940000</v>
      </c>
      <c r="AU1433" s="58">
        <f t="shared" si="287"/>
        <v>2940000</v>
      </c>
      <c r="AV1433" s="59">
        <f t="shared" si="288"/>
        <v>671700</v>
      </c>
      <c r="AW1433" s="59">
        <f t="shared" si="283"/>
        <v>671700</v>
      </c>
      <c r="AX1433" s="60">
        <f t="shared" si="286"/>
        <v>0.2961248512101573</v>
      </c>
      <c r="AY1433" s="58"/>
    </row>
    <row r="1434" spans="1:51" ht="47.25" x14ac:dyDescent="0.25">
      <c r="A1434" s="45">
        <v>1297</v>
      </c>
      <c r="B1434" s="46" t="s">
        <v>216</v>
      </c>
      <c r="C1434" s="47" t="s">
        <v>212</v>
      </c>
      <c r="D1434" s="47" t="s">
        <v>1945</v>
      </c>
      <c r="E1434" s="48" t="s">
        <v>217</v>
      </c>
      <c r="F1434" s="49" t="s">
        <v>213</v>
      </c>
      <c r="G1434" s="49" t="s">
        <v>213</v>
      </c>
      <c r="H1434" s="50" t="s">
        <v>213</v>
      </c>
      <c r="I1434" s="46" t="s">
        <v>28</v>
      </c>
      <c r="J1434" s="46">
        <v>608</v>
      </c>
      <c r="K1434" s="49">
        <v>608</v>
      </c>
      <c r="L1434" s="49" t="s">
        <v>213</v>
      </c>
      <c r="M1434" s="51">
        <v>4878000</v>
      </c>
      <c r="N1434" s="51">
        <f t="shared" si="280"/>
        <v>1490000</v>
      </c>
      <c r="O1434" s="51">
        <v>1490086.95652174</v>
      </c>
      <c r="P1434" s="51">
        <v>6368000</v>
      </c>
      <c r="Q1434" s="51">
        <f t="shared" si="281"/>
        <v>1937113.0434782619</v>
      </c>
      <c r="R1434" s="52">
        <f t="shared" si="282"/>
        <v>6815113.0434782617</v>
      </c>
      <c r="S1434" s="53">
        <v>6815100</v>
      </c>
      <c r="T1434" s="54">
        <v>0</v>
      </c>
      <c r="U1434" s="55" t="s">
        <v>22</v>
      </c>
      <c r="V1434" s="55" t="s">
        <v>23</v>
      </c>
      <c r="W1434" s="55" t="s">
        <v>24</v>
      </c>
      <c r="X1434" s="56">
        <v>43294</v>
      </c>
      <c r="Y1434" s="57" t="s">
        <v>7684</v>
      </c>
      <c r="Z1434" s="57"/>
      <c r="AA1434" s="58"/>
      <c r="AB1434" s="58"/>
      <c r="AC1434" s="58"/>
      <c r="AD1434" s="58"/>
      <c r="AE1434" s="58"/>
      <c r="AF1434" s="58"/>
      <c r="AG1434" s="58"/>
      <c r="AH1434" s="58"/>
      <c r="AI1434" s="58"/>
      <c r="AJ1434" s="58"/>
      <c r="AK1434" s="58"/>
      <c r="AL1434" s="58"/>
      <c r="AM1434" s="58"/>
      <c r="AN1434" s="58"/>
      <c r="AO1434" s="58"/>
      <c r="AP1434" s="58"/>
      <c r="AQ1434" s="58">
        <v>8745000</v>
      </c>
      <c r="AR1434" s="59">
        <f t="shared" si="284"/>
        <v>1</v>
      </c>
      <c r="AS1434" s="59">
        <f t="shared" si="285"/>
        <v>8745000</v>
      </c>
      <c r="AT1434" s="58">
        <f t="shared" si="289"/>
        <v>8745000</v>
      </c>
      <c r="AU1434" s="58">
        <f t="shared" si="287"/>
        <v>8745000</v>
      </c>
      <c r="AV1434" s="59">
        <f t="shared" si="288"/>
        <v>1929900</v>
      </c>
      <c r="AW1434" s="59">
        <f t="shared" si="283"/>
        <v>1929900</v>
      </c>
      <c r="AX1434" s="60">
        <f t="shared" si="286"/>
        <v>0.28317999735880628</v>
      </c>
      <c r="AY1434" s="58"/>
    </row>
    <row r="1435" spans="1:51" ht="47.25" x14ac:dyDescent="0.25">
      <c r="A1435" s="45">
        <v>1298</v>
      </c>
      <c r="B1435" s="46" t="s">
        <v>4368</v>
      </c>
      <c r="C1435" s="47" t="s">
        <v>4369</v>
      </c>
      <c r="D1435" s="47" t="s">
        <v>1383</v>
      </c>
      <c r="E1435" s="48" t="s">
        <v>4370</v>
      </c>
      <c r="F1435" s="49" t="s">
        <v>281</v>
      </c>
      <c r="G1435" s="49" t="s">
        <v>281</v>
      </c>
      <c r="H1435" s="50" t="s">
        <v>281</v>
      </c>
      <c r="I1435" s="46" t="s">
        <v>28</v>
      </c>
      <c r="J1435" s="46">
        <v>609</v>
      </c>
      <c r="K1435" s="49">
        <v>609</v>
      </c>
      <c r="L1435" s="49" t="s">
        <v>4371</v>
      </c>
      <c r="M1435" s="51">
        <v>3570000</v>
      </c>
      <c r="N1435" s="51">
        <f t="shared" si="280"/>
        <v>1490000</v>
      </c>
      <c r="O1435" s="51">
        <v>1490086.95652174</v>
      </c>
      <c r="P1435" s="51">
        <v>5060000</v>
      </c>
      <c r="Q1435" s="51">
        <f t="shared" si="281"/>
        <v>1937113.0434782619</v>
      </c>
      <c r="R1435" s="52">
        <f t="shared" si="282"/>
        <v>5507113.0434782617</v>
      </c>
      <c r="S1435" s="53">
        <v>5507100</v>
      </c>
      <c r="T1435" s="54">
        <v>0</v>
      </c>
      <c r="U1435" s="55" t="s">
        <v>26</v>
      </c>
      <c r="V1435" s="55" t="s">
        <v>23</v>
      </c>
      <c r="W1435" s="55" t="s">
        <v>27</v>
      </c>
      <c r="X1435" s="56">
        <v>43294</v>
      </c>
      <c r="Y1435" s="57" t="s">
        <v>7684</v>
      </c>
      <c r="Z1435" s="57"/>
      <c r="AA1435" s="58"/>
      <c r="AB1435" s="58"/>
      <c r="AC1435" s="58"/>
      <c r="AD1435" s="58"/>
      <c r="AE1435" s="58"/>
      <c r="AF1435" s="58"/>
      <c r="AG1435" s="58"/>
      <c r="AH1435" s="58"/>
      <c r="AI1435" s="58"/>
      <c r="AJ1435" s="58"/>
      <c r="AK1435" s="58"/>
      <c r="AL1435" s="58"/>
      <c r="AM1435" s="58"/>
      <c r="AN1435" s="58"/>
      <c r="AO1435" s="58"/>
      <c r="AP1435" s="58"/>
      <c r="AQ1435" s="58">
        <v>6783000</v>
      </c>
      <c r="AR1435" s="59">
        <f t="shared" si="284"/>
        <v>1</v>
      </c>
      <c r="AS1435" s="59">
        <f t="shared" si="285"/>
        <v>6783000</v>
      </c>
      <c r="AT1435" s="58">
        <f t="shared" si="289"/>
        <v>6783000</v>
      </c>
      <c r="AU1435" s="58">
        <f t="shared" si="287"/>
        <v>6783000</v>
      </c>
      <c r="AV1435" s="59">
        <f t="shared" si="288"/>
        <v>1275900</v>
      </c>
      <c r="AW1435" s="59">
        <f t="shared" si="283"/>
        <v>1275900</v>
      </c>
      <c r="AX1435" s="60">
        <f t="shared" si="286"/>
        <v>0.23168273683063689</v>
      </c>
      <c r="AY1435" s="58"/>
    </row>
    <row r="1436" spans="1:51" x14ac:dyDescent="0.25">
      <c r="A1436" s="45">
        <v>1300</v>
      </c>
      <c r="B1436" s="46" t="s">
        <v>4377</v>
      </c>
      <c r="C1436" s="47" t="s">
        <v>4372</v>
      </c>
      <c r="D1436" s="47" t="s">
        <v>1945</v>
      </c>
      <c r="E1436" s="48" t="s">
        <v>4378</v>
      </c>
      <c r="F1436" s="49" t="s">
        <v>4376</v>
      </c>
      <c r="G1436" s="49" t="s">
        <v>4376</v>
      </c>
      <c r="H1436" s="50" t="s">
        <v>4373</v>
      </c>
      <c r="I1436" s="46" t="s">
        <v>439</v>
      </c>
      <c r="J1436" s="46">
        <v>610</v>
      </c>
      <c r="K1436" s="49">
        <v>610</v>
      </c>
      <c r="L1436" s="49" t="s">
        <v>4373</v>
      </c>
      <c r="M1436" s="51">
        <v>692000</v>
      </c>
      <c r="N1436" s="51">
        <f t="shared" si="280"/>
        <v>139000</v>
      </c>
      <c r="O1436" s="51">
        <v>139304.347826087</v>
      </c>
      <c r="P1436" s="51">
        <v>831000</v>
      </c>
      <c r="Q1436" s="51">
        <f t="shared" si="281"/>
        <v>181095.65217391308</v>
      </c>
      <c r="R1436" s="52">
        <f t="shared" si="282"/>
        <v>873095.65217391308</v>
      </c>
      <c r="S1436" s="53">
        <v>873000</v>
      </c>
      <c r="T1436" s="54">
        <v>0</v>
      </c>
      <c r="U1436" s="55" t="s">
        <v>26</v>
      </c>
      <c r="V1436" s="55" t="s">
        <v>23</v>
      </c>
      <c r="W1436" s="55" t="s">
        <v>27</v>
      </c>
      <c r="X1436" s="56">
        <v>43294</v>
      </c>
      <c r="Y1436" s="57" t="s">
        <v>7684</v>
      </c>
      <c r="Z1436" s="57"/>
      <c r="AA1436" s="58"/>
      <c r="AB1436" s="58"/>
      <c r="AC1436" s="58"/>
      <c r="AD1436" s="58"/>
      <c r="AE1436" s="58"/>
      <c r="AF1436" s="58"/>
      <c r="AG1436" s="58"/>
      <c r="AH1436" s="58"/>
      <c r="AI1436" s="58"/>
      <c r="AJ1436" s="58"/>
      <c r="AK1436" s="58"/>
      <c r="AL1436" s="58"/>
      <c r="AM1436" s="58"/>
      <c r="AN1436" s="58"/>
      <c r="AO1436" s="58"/>
      <c r="AP1436" s="58"/>
      <c r="AQ1436" s="58">
        <v>1172000</v>
      </c>
      <c r="AR1436" s="59">
        <f t="shared" si="284"/>
        <v>1</v>
      </c>
      <c r="AS1436" s="59">
        <f t="shared" si="285"/>
        <v>1172000</v>
      </c>
      <c r="AT1436" s="58">
        <f t="shared" si="289"/>
        <v>1172000</v>
      </c>
      <c r="AU1436" s="58">
        <f t="shared" si="287"/>
        <v>1172000</v>
      </c>
      <c r="AV1436" s="59">
        <f t="shared" si="288"/>
        <v>299000</v>
      </c>
      <c r="AW1436" s="59">
        <f t="shared" si="283"/>
        <v>299000</v>
      </c>
      <c r="AX1436" s="60">
        <f t="shared" si="286"/>
        <v>0.34249713631156919</v>
      </c>
      <c r="AY1436" s="58"/>
    </row>
    <row r="1437" spans="1:51" x14ac:dyDescent="0.25">
      <c r="A1437" s="45">
        <v>1301</v>
      </c>
      <c r="B1437" s="46" t="s">
        <v>4379</v>
      </c>
      <c r="C1437" s="47" t="s">
        <v>4380</v>
      </c>
      <c r="D1437" s="47" t="s">
        <v>496</v>
      </c>
      <c r="E1437" s="48" t="s">
        <v>4381</v>
      </c>
      <c r="F1437" s="49" t="s">
        <v>4382</v>
      </c>
      <c r="G1437" s="49" t="s">
        <v>4382</v>
      </c>
      <c r="H1437" s="50" t="s">
        <v>4383</v>
      </c>
      <c r="I1437" s="46" t="s">
        <v>497</v>
      </c>
      <c r="J1437" s="46">
        <v>611</v>
      </c>
      <c r="K1437" s="49">
        <v>611</v>
      </c>
      <c r="L1437" s="49" t="s">
        <v>4383</v>
      </c>
      <c r="M1437" s="51">
        <v>620000</v>
      </c>
      <c r="N1437" s="51">
        <f t="shared" si="280"/>
        <v>255000</v>
      </c>
      <c r="O1437" s="51">
        <v>255130.43478260899</v>
      </c>
      <c r="P1437" s="51">
        <v>875000</v>
      </c>
      <c r="Q1437" s="51">
        <f t="shared" si="281"/>
        <v>331669.5652173917</v>
      </c>
      <c r="R1437" s="52">
        <f t="shared" si="282"/>
        <v>951669.5652173917</v>
      </c>
      <c r="S1437" s="53">
        <v>951600</v>
      </c>
      <c r="T1437" s="54">
        <v>0</v>
      </c>
      <c r="U1437" s="55" t="s">
        <v>22</v>
      </c>
      <c r="V1437" s="55" t="s">
        <v>23</v>
      </c>
      <c r="W1437" s="55" t="s">
        <v>24</v>
      </c>
      <c r="X1437" s="56">
        <v>43294</v>
      </c>
      <c r="Y1437" s="57" t="s">
        <v>7684</v>
      </c>
      <c r="Z1437" s="57"/>
      <c r="AA1437" s="58"/>
      <c r="AB1437" s="58"/>
      <c r="AC1437" s="58"/>
      <c r="AD1437" s="58"/>
      <c r="AE1437" s="58"/>
      <c r="AF1437" s="58"/>
      <c r="AG1437" s="58"/>
      <c r="AH1437" s="58"/>
      <c r="AI1437" s="58"/>
      <c r="AJ1437" s="58"/>
      <c r="AK1437" s="58"/>
      <c r="AL1437" s="58"/>
      <c r="AM1437" s="58"/>
      <c r="AN1437" s="58"/>
      <c r="AO1437" s="58"/>
      <c r="AP1437" s="58"/>
      <c r="AQ1437" s="58"/>
      <c r="AR1437" s="59">
        <f t="shared" si="284"/>
        <v>0</v>
      </c>
      <c r="AS1437" s="59">
        <f t="shared" si="285"/>
        <v>0</v>
      </c>
      <c r="AT1437" s="58"/>
      <c r="AU1437" s="58">
        <f t="shared" si="287"/>
        <v>0</v>
      </c>
      <c r="AV1437" s="59">
        <f t="shared" si="288"/>
        <v>-951600</v>
      </c>
      <c r="AW1437" s="59">
        <f t="shared" si="283"/>
        <v>-951600</v>
      </c>
      <c r="AX1437" s="60">
        <f t="shared" si="286"/>
        <v>-1</v>
      </c>
      <c r="AY1437" s="58"/>
    </row>
    <row r="1438" spans="1:51" x14ac:dyDescent="0.25">
      <c r="A1438" s="45">
        <v>1302</v>
      </c>
      <c r="B1438" s="46" t="s">
        <v>4384</v>
      </c>
      <c r="C1438" s="47" t="s">
        <v>4380</v>
      </c>
      <c r="D1438" s="47" t="s">
        <v>1945</v>
      </c>
      <c r="E1438" s="48" t="s">
        <v>4385</v>
      </c>
      <c r="F1438" s="49" t="s">
        <v>4382</v>
      </c>
      <c r="G1438" s="49" t="s">
        <v>4382</v>
      </c>
      <c r="H1438" s="50" t="s">
        <v>4383</v>
      </c>
      <c r="I1438" s="46" t="s">
        <v>439</v>
      </c>
      <c r="J1438" s="46">
        <v>611</v>
      </c>
      <c r="K1438" s="49">
        <v>611</v>
      </c>
      <c r="L1438" s="49" t="s">
        <v>4383</v>
      </c>
      <c r="M1438" s="51">
        <v>620000</v>
      </c>
      <c r="N1438" s="51">
        <f t="shared" si="280"/>
        <v>255000</v>
      </c>
      <c r="O1438" s="51">
        <v>255130.43478260899</v>
      </c>
      <c r="P1438" s="51">
        <v>875000</v>
      </c>
      <c r="Q1438" s="51">
        <f t="shared" si="281"/>
        <v>331669.5652173917</v>
      </c>
      <c r="R1438" s="52">
        <f t="shared" si="282"/>
        <v>951669.5652173917</v>
      </c>
      <c r="S1438" s="53">
        <v>951600</v>
      </c>
      <c r="T1438" s="54">
        <v>0</v>
      </c>
      <c r="U1438" s="55" t="s">
        <v>26</v>
      </c>
      <c r="V1438" s="55" t="s">
        <v>23</v>
      </c>
      <c r="W1438" s="55" t="s">
        <v>27</v>
      </c>
      <c r="X1438" s="56">
        <v>43294</v>
      </c>
      <c r="Y1438" s="57" t="s">
        <v>7684</v>
      </c>
      <c r="Z1438" s="57"/>
      <c r="AA1438" s="58"/>
      <c r="AB1438" s="58"/>
      <c r="AC1438" s="58"/>
      <c r="AD1438" s="58"/>
      <c r="AE1438" s="58"/>
      <c r="AF1438" s="58"/>
      <c r="AG1438" s="58">
        <v>1500000</v>
      </c>
      <c r="AH1438" s="58"/>
      <c r="AI1438" s="58"/>
      <c r="AJ1438" s="58"/>
      <c r="AK1438" s="58"/>
      <c r="AL1438" s="58"/>
      <c r="AM1438" s="58"/>
      <c r="AN1438" s="58"/>
      <c r="AO1438" s="58"/>
      <c r="AP1438" s="58"/>
      <c r="AQ1438" s="58">
        <v>1175000</v>
      </c>
      <c r="AR1438" s="59">
        <f t="shared" si="284"/>
        <v>2</v>
      </c>
      <c r="AS1438" s="59">
        <f t="shared" si="285"/>
        <v>2675000</v>
      </c>
      <c r="AT1438" s="58">
        <f>ROUND(AS1438/AR1438,-2)</f>
        <v>1337500</v>
      </c>
      <c r="AU1438" s="58">
        <f t="shared" si="287"/>
        <v>1175000</v>
      </c>
      <c r="AV1438" s="59">
        <f t="shared" si="288"/>
        <v>385900</v>
      </c>
      <c r="AW1438" s="59">
        <f t="shared" si="283"/>
        <v>223400</v>
      </c>
      <c r="AX1438" s="60">
        <f t="shared" si="286"/>
        <v>0.40552753257671292</v>
      </c>
      <c r="AY1438" s="58"/>
    </row>
    <row r="1439" spans="1:51" ht="31.5" x14ac:dyDescent="0.25">
      <c r="A1439" s="45">
        <v>1305</v>
      </c>
      <c r="B1439" s="46" t="s">
        <v>4397</v>
      </c>
      <c r="C1439" s="47" t="s">
        <v>4393</v>
      </c>
      <c r="D1439" s="47" t="s">
        <v>496</v>
      </c>
      <c r="E1439" s="48" t="s">
        <v>4398</v>
      </c>
      <c r="F1439" s="49" t="s">
        <v>4399</v>
      </c>
      <c r="G1439" s="49" t="s">
        <v>4399</v>
      </c>
      <c r="H1439" s="50" t="s">
        <v>4396</v>
      </c>
      <c r="I1439" s="46" t="s">
        <v>499</v>
      </c>
      <c r="J1439" s="46">
        <v>613</v>
      </c>
      <c r="K1439" s="49">
        <v>613</v>
      </c>
      <c r="L1439" s="49" t="s">
        <v>4396</v>
      </c>
      <c r="M1439" s="51">
        <v>625000</v>
      </c>
      <c r="N1439" s="51">
        <f t="shared" si="280"/>
        <v>200000</v>
      </c>
      <c r="O1439" s="51">
        <v>200347.82608695599</v>
      </c>
      <c r="P1439" s="51">
        <v>825000</v>
      </c>
      <c r="Q1439" s="51">
        <f t="shared" si="281"/>
        <v>260452.17391304276</v>
      </c>
      <c r="R1439" s="52">
        <f t="shared" si="282"/>
        <v>885452.17391304276</v>
      </c>
      <c r="S1439" s="53">
        <v>885400</v>
      </c>
      <c r="T1439" s="54">
        <v>0</v>
      </c>
      <c r="U1439" s="55" t="s">
        <v>22</v>
      </c>
      <c r="V1439" s="55" t="s">
        <v>23</v>
      </c>
      <c r="W1439" s="55" t="s">
        <v>24</v>
      </c>
      <c r="X1439" s="56">
        <v>43294</v>
      </c>
      <c r="Y1439" s="57" t="s">
        <v>7684</v>
      </c>
      <c r="Z1439" s="57"/>
      <c r="AA1439" s="58"/>
      <c r="AB1439" s="58"/>
      <c r="AC1439" s="58"/>
      <c r="AD1439" s="58"/>
      <c r="AE1439" s="58"/>
      <c r="AF1439" s="58"/>
      <c r="AG1439" s="58"/>
      <c r="AH1439" s="58"/>
      <c r="AI1439" s="58"/>
      <c r="AJ1439" s="58"/>
      <c r="AK1439" s="58"/>
      <c r="AL1439" s="58"/>
      <c r="AM1439" s="58"/>
      <c r="AN1439" s="58"/>
      <c r="AO1439" s="58"/>
      <c r="AP1439" s="58"/>
      <c r="AQ1439" s="58"/>
      <c r="AR1439" s="59">
        <f t="shared" si="284"/>
        <v>0</v>
      </c>
      <c r="AS1439" s="59">
        <f t="shared" si="285"/>
        <v>0</v>
      </c>
      <c r="AT1439" s="58"/>
      <c r="AU1439" s="58">
        <f t="shared" si="287"/>
        <v>0</v>
      </c>
      <c r="AV1439" s="59">
        <f t="shared" si="288"/>
        <v>-885400</v>
      </c>
      <c r="AW1439" s="59">
        <f t="shared" si="283"/>
        <v>-885400</v>
      </c>
      <c r="AX1439" s="60">
        <f t="shared" si="286"/>
        <v>-1</v>
      </c>
      <c r="AY1439" s="58"/>
    </row>
    <row r="1440" spans="1:51" ht="31.5" x14ac:dyDescent="0.25">
      <c r="A1440" s="45">
        <v>1306</v>
      </c>
      <c r="B1440" s="46" t="s">
        <v>4400</v>
      </c>
      <c r="C1440" s="47" t="s">
        <v>4393</v>
      </c>
      <c r="D1440" s="47" t="s">
        <v>1945</v>
      </c>
      <c r="E1440" s="48" t="s">
        <v>4401</v>
      </c>
      <c r="F1440" s="49" t="s">
        <v>4399</v>
      </c>
      <c r="G1440" s="49" t="s">
        <v>4399</v>
      </c>
      <c r="H1440" s="50" t="s">
        <v>4396</v>
      </c>
      <c r="I1440" s="46" t="s">
        <v>499</v>
      </c>
      <c r="J1440" s="46">
        <v>613</v>
      </c>
      <c r="K1440" s="49">
        <v>613</v>
      </c>
      <c r="L1440" s="49" t="s">
        <v>4396</v>
      </c>
      <c r="M1440" s="51">
        <v>625000</v>
      </c>
      <c r="N1440" s="51">
        <f t="shared" si="280"/>
        <v>200000</v>
      </c>
      <c r="O1440" s="51">
        <v>200347.82608695599</v>
      </c>
      <c r="P1440" s="51">
        <v>825000</v>
      </c>
      <c r="Q1440" s="51">
        <f t="shared" si="281"/>
        <v>260452.17391304276</v>
      </c>
      <c r="R1440" s="52">
        <f t="shared" si="282"/>
        <v>885452.17391304276</v>
      </c>
      <c r="S1440" s="53">
        <v>885400</v>
      </c>
      <c r="T1440" s="54">
        <v>0</v>
      </c>
      <c r="U1440" s="55" t="s">
        <v>26</v>
      </c>
      <c r="V1440" s="55" t="s">
        <v>23</v>
      </c>
      <c r="W1440" s="55" t="s">
        <v>27</v>
      </c>
      <c r="X1440" s="56">
        <v>43294</v>
      </c>
      <c r="Y1440" s="57" t="s">
        <v>7684</v>
      </c>
      <c r="Z1440" s="57"/>
      <c r="AA1440" s="58"/>
      <c r="AB1440" s="58"/>
      <c r="AC1440" s="58"/>
      <c r="AD1440" s="58"/>
      <c r="AE1440" s="58"/>
      <c r="AF1440" s="58"/>
      <c r="AG1440" s="58"/>
      <c r="AH1440" s="58"/>
      <c r="AI1440" s="58"/>
      <c r="AJ1440" s="58"/>
      <c r="AK1440" s="58"/>
      <c r="AL1440" s="58"/>
      <c r="AM1440" s="58"/>
      <c r="AN1440" s="58"/>
      <c r="AO1440" s="58"/>
      <c r="AP1440" s="58"/>
      <c r="AQ1440" s="58">
        <v>1130000</v>
      </c>
      <c r="AR1440" s="59">
        <f t="shared" si="284"/>
        <v>1</v>
      </c>
      <c r="AS1440" s="59">
        <f t="shared" si="285"/>
        <v>1130000</v>
      </c>
      <c r="AT1440" s="58">
        <f>ROUND(AS1440/AR1440,-2)</f>
        <v>1130000</v>
      </c>
      <c r="AU1440" s="58">
        <f t="shared" si="287"/>
        <v>1130000</v>
      </c>
      <c r="AV1440" s="59">
        <f t="shared" si="288"/>
        <v>244600</v>
      </c>
      <c r="AW1440" s="59">
        <f t="shared" si="283"/>
        <v>244600</v>
      </c>
      <c r="AX1440" s="60">
        <f t="shared" si="286"/>
        <v>0.27625931782245305</v>
      </c>
      <c r="AY1440" s="58"/>
    </row>
    <row r="1441" spans="1:51" x14ac:dyDescent="0.25">
      <c r="A1441" s="45">
        <v>1307</v>
      </c>
      <c r="B1441" s="46" t="s">
        <v>4402</v>
      </c>
      <c r="C1441" s="47" t="s">
        <v>4403</v>
      </c>
      <c r="D1441" s="47" t="s">
        <v>496</v>
      </c>
      <c r="E1441" s="48" t="s">
        <v>4404</v>
      </c>
      <c r="F1441" s="49" t="s">
        <v>4405</v>
      </c>
      <c r="G1441" s="49" t="s">
        <v>4405</v>
      </c>
      <c r="H1441" s="50" t="s">
        <v>4405</v>
      </c>
      <c r="I1441" s="46" t="s">
        <v>439</v>
      </c>
      <c r="J1441" s="46">
        <v>616</v>
      </c>
      <c r="K1441" s="49">
        <v>616</v>
      </c>
      <c r="L1441" s="49" t="s">
        <v>4405</v>
      </c>
      <c r="M1441" s="51">
        <v>223000</v>
      </c>
      <c r="N1441" s="51">
        <f t="shared" si="280"/>
        <v>68000</v>
      </c>
      <c r="O1441" s="51">
        <v>68869.565217391297</v>
      </c>
      <c r="P1441" s="51">
        <v>291000</v>
      </c>
      <c r="Q1441" s="51">
        <f t="shared" si="281"/>
        <v>89530.434782608689</v>
      </c>
      <c r="R1441" s="52">
        <f t="shared" si="282"/>
        <v>312530.4347826087</v>
      </c>
      <c r="S1441" s="53">
        <v>312500</v>
      </c>
      <c r="T1441" s="54">
        <v>0</v>
      </c>
      <c r="U1441" s="55" t="s">
        <v>22</v>
      </c>
      <c r="V1441" s="55" t="s">
        <v>23</v>
      </c>
      <c r="W1441" s="55" t="s">
        <v>24</v>
      </c>
      <c r="X1441" s="56">
        <v>43294</v>
      </c>
      <c r="Y1441" s="57" t="s">
        <v>7684</v>
      </c>
      <c r="Z1441" s="57"/>
      <c r="AA1441" s="58"/>
      <c r="AB1441" s="58"/>
      <c r="AC1441" s="58"/>
      <c r="AD1441" s="58"/>
      <c r="AE1441" s="58">
        <v>410000</v>
      </c>
      <c r="AF1441" s="58"/>
      <c r="AG1441" s="58"/>
      <c r="AH1441" s="58"/>
      <c r="AI1441" s="58"/>
      <c r="AJ1441" s="58"/>
      <c r="AK1441" s="58"/>
      <c r="AL1441" s="58"/>
      <c r="AM1441" s="58"/>
      <c r="AN1441" s="58"/>
      <c r="AO1441" s="58"/>
      <c r="AP1441" s="58"/>
      <c r="AQ1441" s="58"/>
      <c r="AR1441" s="59">
        <f t="shared" si="284"/>
        <v>1</v>
      </c>
      <c r="AS1441" s="59">
        <f t="shared" si="285"/>
        <v>410000</v>
      </c>
      <c r="AT1441" s="58">
        <f>ROUND(AS1441/AR1441,-2)</f>
        <v>410000</v>
      </c>
      <c r="AU1441" s="58">
        <f t="shared" si="287"/>
        <v>410000</v>
      </c>
      <c r="AV1441" s="59">
        <f t="shared" si="288"/>
        <v>97500</v>
      </c>
      <c r="AW1441" s="59">
        <f t="shared" si="283"/>
        <v>97500</v>
      </c>
      <c r="AX1441" s="60">
        <f t="shared" si="286"/>
        <v>0.31200000000000006</v>
      </c>
      <c r="AY1441" s="58"/>
    </row>
    <row r="1442" spans="1:51" ht="31.5" x14ac:dyDescent="0.25">
      <c r="A1442" s="45">
        <v>1309</v>
      </c>
      <c r="B1442" s="46" t="s">
        <v>4408</v>
      </c>
      <c r="C1442" s="47" t="s">
        <v>4403</v>
      </c>
      <c r="D1442" s="47" t="s">
        <v>1945</v>
      </c>
      <c r="E1442" s="48" t="s">
        <v>4409</v>
      </c>
      <c r="F1442" s="49" t="s">
        <v>4405</v>
      </c>
      <c r="G1442" s="49" t="s">
        <v>4405</v>
      </c>
      <c r="H1442" s="50" t="s">
        <v>4405</v>
      </c>
      <c r="I1442" s="46"/>
      <c r="J1442" s="46">
        <v>616</v>
      </c>
      <c r="K1442" s="49">
        <v>616</v>
      </c>
      <c r="L1442" s="49" t="s">
        <v>4405</v>
      </c>
      <c r="M1442" s="51">
        <v>223000</v>
      </c>
      <c r="N1442" s="51">
        <f t="shared" si="280"/>
        <v>68000</v>
      </c>
      <c r="O1442" s="51">
        <v>68869.565217391297</v>
      </c>
      <c r="P1442" s="51">
        <v>291000</v>
      </c>
      <c r="Q1442" s="51">
        <f t="shared" si="281"/>
        <v>89530.434782608689</v>
      </c>
      <c r="R1442" s="52">
        <f t="shared" si="282"/>
        <v>312530.4347826087</v>
      </c>
      <c r="S1442" s="53">
        <v>312500</v>
      </c>
      <c r="T1442" s="54" t="s">
        <v>4157</v>
      </c>
      <c r="U1442" s="55" t="s">
        <v>90</v>
      </c>
      <c r="V1442" s="55" t="s">
        <v>23</v>
      </c>
      <c r="W1442" s="55" t="s">
        <v>24</v>
      </c>
      <c r="X1442" s="56">
        <v>43294</v>
      </c>
      <c r="Y1442" s="57" t="s">
        <v>7684</v>
      </c>
      <c r="Z1442" s="57"/>
      <c r="AA1442" s="58"/>
      <c r="AB1442" s="58"/>
      <c r="AC1442" s="58"/>
      <c r="AD1442" s="58"/>
      <c r="AE1442" s="58"/>
      <c r="AF1442" s="58"/>
      <c r="AG1442" s="58"/>
      <c r="AH1442" s="58"/>
      <c r="AI1442" s="58"/>
      <c r="AJ1442" s="58"/>
      <c r="AK1442" s="58"/>
      <c r="AL1442" s="58"/>
      <c r="AM1442" s="58"/>
      <c r="AN1442" s="58"/>
      <c r="AO1442" s="58"/>
      <c r="AP1442" s="58"/>
      <c r="AQ1442" s="58">
        <v>401000</v>
      </c>
      <c r="AR1442" s="59">
        <f t="shared" si="284"/>
        <v>1</v>
      </c>
      <c r="AS1442" s="59">
        <f t="shared" si="285"/>
        <v>401000</v>
      </c>
      <c r="AT1442" s="58">
        <f>ROUND(AS1442/AR1442,-2)</f>
        <v>401000</v>
      </c>
      <c r="AU1442" s="58">
        <f t="shared" si="287"/>
        <v>401000</v>
      </c>
      <c r="AV1442" s="59">
        <f t="shared" si="288"/>
        <v>88500</v>
      </c>
      <c r="AW1442" s="59">
        <f t="shared" si="283"/>
        <v>88500</v>
      </c>
      <c r="AX1442" s="60">
        <f t="shared" si="286"/>
        <v>0.2831999999999999</v>
      </c>
      <c r="AY1442" s="58"/>
    </row>
    <row r="1443" spans="1:51" ht="31.5" x14ac:dyDescent="0.25">
      <c r="A1443" s="45">
        <v>1311</v>
      </c>
      <c r="B1443" s="46" t="s">
        <v>4416</v>
      </c>
      <c r="C1443" s="47" t="s">
        <v>4414</v>
      </c>
      <c r="D1443" s="47" t="s">
        <v>1945</v>
      </c>
      <c r="E1443" s="48" t="s">
        <v>4417</v>
      </c>
      <c r="F1443" s="49" t="s">
        <v>4418</v>
      </c>
      <c r="G1443" s="49" t="s">
        <v>4418</v>
      </c>
      <c r="H1443" s="50" t="s">
        <v>4418</v>
      </c>
      <c r="I1443" s="46" t="s">
        <v>499</v>
      </c>
      <c r="J1443" s="46">
        <v>618</v>
      </c>
      <c r="K1443" s="49">
        <v>618</v>
      </c>
      <c r="L1443" s="49" t="s">
        <v>4415</v>
      </c>
      <c r="M1443" s="51">
        <v>541000</v>
      </c>
      <c r="N1443" s="51">
        <f t="shared" si="280"/>
        <v>219000</v>
      </c>
      <c r="O1443" s="51">
        <v>219130.43478260899</v>
      </c>
      <c r="P1443" s="51">
        <v>760000</v>
      </c>
      <c r="Q1443" s="51">
        <f t="shared" si="281"/>
        <v>284869.5652173917</v>
      </c>
      <c r="R1443" s="52">
        <f t="shared" si="282"/>
        <v>825869.5652173917</v>
      </c>
      <c r="S1443" s="53">
        <v>825800</v>
      </c>
      <c r="T1443" s="54" t="s">
        <v>4157</v>
      </c>
      <c r="U1443" s="55" t="s">
        <v>90</v>
      </c>
      <c r="V1443" s="55" t="s">
        <v>23</v>
      </c>
      <c r="W1443" s="55" t="s">
        <v>24</v>
      </c>
      <c r="X1443" s="56">
        <v>43294</v>
      </c>
      <c r="Y1443" s="57" t="s">
        <v>7684</v>
      </c>
      <c r="Z1443" s="57"/>
      <c r="AA1443" s="58"/>
      <c r="AB1443" s="58"/>
      <c r="AC1443" s="58"/>
      <c r="AD1443" s="58"/>
      <c r="AE1443" s="58"/>
      <c r="AF1443" s="58"/>
      <c r="AG1443" s="58"/>
      <c r="AH1443" s="58"/>
      <c r="AI1443" s="58"/>
      <c r="AJ1443" s="58"/>
      <c r="AK1443" s="58"/>
      <c r="AL1443" s="58"/>
      <c r="AM1443" s="58"/>
      <c r="AN1443" s="58"/>
      <c r="AO1443" s="58"/>
      <c r="AP1443" s="58"/>
      <c r="AQ1443" s="58">
        <v>1022000</v>
      </c>
      <c r="AR1443" s="59">
        <f t="shared" si="284"/>
        <v>1</v>
      </c>
      <c r="AS1443" s="59">
        <f t="shared" si="285"/>
        <v>1022000</v>
      </c>
      <c r="AT1443" s="58">
        <f>ROUND(AS1443/AR1443,-2)</f>
        <v>1022000</v>
      </c>
      <c r="AU1443" s="58">
        <f t="shared" si="287"/>
        <v>1022000</v>
      </c>
      <c r="AV1443" s="59">
        <f t="shared" si="288"/>
        <v>196200</v>
      </c>
      <c r="AW1443" s="59">
        <f t="shared" si="283"/>
        <v>196200</v>
      </c>
      <c r="AX1443" s="60">
        <f t="shared" si="286"/>
        <v>0.237587793654638</v>
      </c>
      <c r="AY1443" s="58"/>
    </row>
    <row r="1444" spans="1:51" ht="47.25" x14ac:dyDescent="0.25">
      <c r="A1444" s="45">
        <v>1312</v>
      </c>
      <c r="B1444" s="46" t="s">
        <v>4419</v>
      </c>
      <c r="C1444" s="47" t="s">
        <v>4420</v>
      </c>
      <c r="D1444" s="47" t="s">
        <v>496</v>
      </c>
      <c r="E1444" s="48" t="s">
        <v>4421</v>
      </c>
      <c r="F1444" s="49" t="s">
        <v>4422</v>
      </c>
      <c r="G1444" s="49" t="s">
        <v>4422</v>
      </c>
      <c r="H1444" s="50" t="s">
        <v>4422</v>
      </c>
      <c r="I1444" s="46" t="s">
        <v>499</v>
      </c>
      <c r="J1444" s="46">
        <v>619</v>
      </c>
      <c r="K1444" s="49">
        <v>619</v>
      </c>
      <c r="L1444" s="49" t="s">
        <v>4422</v>
      </c>
      <c r="M1444" s="51">
        <v>671000</v>
      </c>
      <c r="N1444" s="51">
        <f t="shared" si="280"/>
        <v>198000</v>
      </c>
      <c r="O1444" s="51">
        <v>198782.60869565199</v>
      </c>
      <c r="P1444" s="51">
        <v>869000</v>
      </c>
      <c r="Q1444" s="51">
        <f t="shared" si="281"/>
        <v>258417.39130434758</v>
      </c>
      <c r="R1444" s="52">
        <f t="shared" si="282"/>
        <v>929417.39130434755</v>
      </c>
      <c r="S1444" s="53">
        <v>929400</v>
      </c>
      <c r="T1444" s="54" t="s">
        <v>4169</v>
      </c>
      <c r="U1444" s="55" t="s">
        <v>90</v>
      </c>
      <c r="V1444" s="55" t="s">
        <v>23</v>
      </c>
      <c r="W1444" s="55" t="s">
        <v>24</v>
      </c>
      <c r="X1444" s="56">
        <v>43294</v>
      </c>
      <c r="Y1444" s="57" t="s">
        <v>7684</v>
      </c>
      <c r="Z1444" s="57"/>
      <c r="AA1444" s="58"/>
      <c r="AB1444" s="58"/>
      <c r="AC1444" s="58"/>
      <c r="AD1444" s="58"/>
      <c r="AE1444" s="58"/>
      <c r="AF1444" s="58"/>
      <c r="AG1444" s="58"/>
      <c r="AH1444" s="58"/>
      <c r="AI1444" s="58"/>
      <c r="AJ1444" s="58"/>
      <c r="AK1444" s="58"/>
      <c r="AL1444" s="58"/>
      <c r="AM1444" s="58"/>
      <c r="AN1444" s="58"/>
      <c r="AO1444" s="58"/>
      <c r="AP1444" s="58"/>
      <c r="AQ1444" s="58"/>
      <c r="AR1444" s="59">
        <f t="shared" si="284"/>
        <v>0</v>
      </c>
      <c r="AS1444" s="59">
        <f t="shared" si="285"/>
        <v>0</v>
      </c>
      <c r="AT1444" s="58"/>
      <c r="AU1444" s="58">
        <f t="shared" si="287"/>
        <v>0</v>
      </c>
      <c r="AV1444" s="59">
        <f t="shared" si="288"/>
        <v>-929400</v>
      </c>
      <c r="AW1444" s="59">
        <f t="shared" si="283"/>
        <v>-929400</v>
      </c>
      <c r="AX1444" s="60">
        <f t="shared" si="286"/>
        <v>-1</v>
      </c>
      <c r="AY1444" s="58"/>
    </row>
    <row r="1445" spans="1:51" ht="47.25" x14ac:dyDescent="0.25">
      <c r="A1445" s="45">
        <v>1313</v>
      </c>
      <c r="B1445" s="46" t="s">
        <v>4423</v>
      </c>
      <c r="C1445" s="47" t="s">
        <v>4420</v>
      </c>
      <c r="D1445" s="47" t="s">
        <v>1945</v>
      </c>
      <c r="E1445" s="48" t="s">
        <v>4424</v>
      </c>
      <c r="F1445" s="49" t="s">
        <v>4422</v>
      </c>
      <c r="G1445" s="49" t="s">
        <v>4422</v>
      </c>
      <c r="H1445" s="50" t="s">
        <v>4422</v>
      </c>
      <c r="I1445" s="46" t="s">
        <v>499</v>
      </c>
      <c r="J1445" s="46">
        <v>619</v>
      </c>
      <c r="K1445" s="49">
        <v>619</v>
      </c>
      <c r="L1445" s="49" t="s">
        <v>4422</v>
      </c>
      <c r="M1445" s="51">
        <v>671000</v>
      </c>
      <c r="N1445" s="51">
        <f t="shared" si="280"/>
        <v>198000</v>
      </c>
      <c r="O1445" s="51">
        <v>198782.60869565199</v>
      </c>
      <c r="P1445" s="51">
        <v>869000</v>
      </c>
      <c r="Q1445" s="51">
        <f t="shared" si="281"/>
        <v>258417.39130434758</v>
      </c>
      <c r="R1445" s="52">
        <f t="shared" si="282"/>
        <v>929417.39130434755</v>
      </c>
      <c r="S1445" s="53">
        <v>929400</v>
      </c>
      <c r="T1445" s="54" t="s">
        <v>4169</v>
      </c>
      <c r="U1445" s="55" t="s">
        <v>90</v>
      </c>
      <c r="V1445" s="55" t="s">
        <v>23</v>
      </c>
      <c r="W1445" s="55" t="s">
        <v>24</v>
      </c>
      <c r="X1445" s="56">
        <v>43294</v>
      </c>
      <c r="Y1445" s="57" t="s">
        <v>7684</v>
      </c>
      <c r="Z1445" s="57"/>
      <c r="AA1445" s="58"/>
      <c r="AB1445" s="58"/>
      <c r="AC1445" s="58"/>
      <c r="AD1445" s="58"/>
      <c r="AE1445" s="58"/>
      <c r="AF1445" s="58"/>
      <c r="AG1445" s="58"/>
      <c r="AH1445" s="58"/>
      <c r="AI1445" s="58"/>
      <c r="AJ1445" s="58"/>
      <c r="AK1445" s="58"/>
      <c r="AL1445" s="58"/>
      <c r="AM1445" s="58"/>
      <c r="AN1445" s="58"/>
      <c r="AO1445" s="58"/>
      <c r="AP1445" s="58"/>
      <c r="AQ1445" s="58">
        <v>1197000</v>
      </c>
      <c r="AR1445" s="59">
        <f t="shared" si="284"/>
        <v>1</v>
      </c>
      <c r="AS1445" s="59">
        <f t="shared" si="285"/>
        <v>1197000</v>
      </c>
      <c r="AT1445" s="58">
        <f>ROUND(AS1445/AR1445,-2)</f>
        <v>1197000</v>
      </c>
      <c r="AU1445" s="58">
        <f t="shared" si="287"/>
        <v>1197000</v>
      </c>
      <c r="AV1445" s="59">
        <f t="shared" si="288"/>
        <v>267600</v>
      </c>
      <c r="AW1445" s="59">
        <f t="shared" si="283"/>
        <v>267600</v>
      </c>
      <c r="AX1445" s="60">
        <f t="shared" si="286"/>
        <v>0.28792769528728202</v>
      </c>
      <c r="AY1445" s="58"/>
    </row>
    <row r="1446" spans="1:51" x14ac:dyDescent="0.25">
      <c r="A1446" s="45">
        <v>1315</v>
      </c>
      <c r="B1446" s="46" t="s">
        <v>4430</v>
      </c>
      <c r="C1446" s="47" t="s">
        <v>4431</v>
      </c>
      <c r="D1446" s="47" t="s">
        <v>1945</v>
      </c>
      <c r="E1446" s="48" t="s">
        <v>4432</v>
      </c>
      <c r="F1446" s="49" t="s">
        <v>4433</v>
      </c>
      <c r="G1446" s="49" t="s">
        <v>4433</v>
      </c>
      <c r="H1446" s="50" t="s">
        <v>4433</v>
      </c>
      <c r="I1446" s="46" t="s">
        <v>499</v>
      </c>
      <c r="J1446" s="46">
        <v>623</v>
      </c>
      <c r="K1446" s="49">
        <v>623</v>
      </c>
      <c r="L1446" s="49" t="s">
        <v>4434</v>
      </c>
      <c r="M1446" s="51">
        <v>671000</v>
      </c>
      <c r="N1446" s="51">
        <f t="shared" si="280"/>
        <v>400000</v>
      </c>
      <c r="O1446" s="51">
        <v>400695.65217391303</v>
      </c>
      <c r="P1446" s="51">
        <v>1071000</v>
      </c>
      <c r="Q1446" s="51">
        <f t="shared" si="281"/>
        <v>520904.34782608692</v>
      </c>
      <c r="R1446" s="52">
        <f t="shared" si="282"/>
        <v>1191904.3478260869</v>
      </c>
      <c r="S1446" s="53">
        <v>1191900</v>
      </c>
      <c r="T1446" s="54" t="s">
        <v>4176</v>
      </c>
      <c r="U1446" s="55" t="s">
        <v>22</v>
      </c>
      <c r="V1446" s="55" t="s">
        <v>23</v>
      </c>
      <c r="W1446" s="55" t="s">
        <v>24</v>
      </c>
      <c r="X1446" s="56">
        <v>43294</v>
      </c>
      <c r="Y1446" s="57" t="s">
        <v>7684</v>
      </c>
      <c r="Z1446" s="57"/>
      <c r="AA1446" s="58"/>
      <c r="AB1446" s="58"/>
      <c r="AC1446" s="58"/>
      <c r="AD1446" s="58">
        <v>3191900</v>
      </c>
      <c r="AE1446" s="58"/>
      <c r="AF1446" s="58"/>
      <c r="AG1446" s="58"/>
      <c r="AH1446" s="58"/>
      <c r="AI1446" s="58"/>
      <c r="AJ1446" s="58"/>
      <c r="AK1446" s="58"/>
      <c r="AL1446" s="58"/>
      <c r="AM1446" s="58"/>
      <c r="AN1446" s="58"/>
      <c r="AO1446" s="58"/>
      <c r="AP1446" s="58"/>
      <c r="AQ1446" s="58">
        <v>1391000</v>
      </c>
      <c r="AR1446" s="59">
        <f t="shared" si="284"/>
        <v>2</v>
      </c>
      <c r="AS1446" s="59">
        <f t="shared" si="285"/>
        <v>4582900</v>
      </c>
      <c r="AT1446" s="58">
        <f>ROUND(AS1446/AR1446,-2)</f>
        <v>2291500</v>
      </c>
      <c r="AU1446" s="58">
        <f t="shared" si="287"/>
        <v>1391000</v>
      </c>
      <c r="AV1446" s="59">
        <f t="shared" si="288"/>
        <v>1099600</v>
      </c>
      <c r="AW1446" s="59">
        <f t="shared" si="283"/>
        <v>199100</v>
      </c>
      <c r="AX1446" s="60">
        <f t="shared" si="286"/>
        <v>0.92256061750146823</v>
      </c>
      <c r="AY1446" s="58"/>
    </row>
    <row r="1447" spans="1:51" ht="31.5" x14ac:dyDescent="0.25">
      <c r="A1447" s="45">
        <v>1317</v>
      </c>
      <c r="B1447" s="46" t="s">
        <v>4439</v>
      </c>
      <c r="C1447" s="47" t="s">
        <v>4440</v>
      </c>
      <c r="D1447" s="47" t="s">
        <v>1945</v>
      </c>
      <c r="E1447" s="48" t="s">
        <v>4441</v>
      </c>
      <c r="F1447" s="49" t="s">
        <v>4442</v>
      </c>
      <c r="G1447" s="49" t="s">
        <v>4442</v>
      </c>
      <c r="H1447" s="50" t="s">
        <v>4442</v>
      </c>
      <c r="I1447" s="46" t="s">
        <v>499</v>
      </c>
      <c r="J1447" s="46">
        <v>625</v>
      </c>
      <c r="K1447" s="49">
        <v>625</v>
      </c>
      <c r="L1447" s="49" t="s">
        <v>4442</v>
      </c>
      <c r="M1447" s="51">
        <v>731000</v>
      </c>
      <c r="N1447" s="51">
        <f t="shared" si="280"/>
        <v>599000</v>
      </c>
      <c r="O1447" s="51">
        <v>599478.26086956495</v>
      </c>
      <c r="P1447" s="51">
        <v>1330000</v>
      </c>
      <c r="Q1447" s="51">
        <f t="shared" si="281"/>
        <v>779321.73913043446</v>
      </c>
      <c r="R1447" s="52">
        <f t="shared" si="282"/>
        <v>1510321.7391304346</v>
      </c>
      <c r="S1447" s="53">
        <v>1510300</v>
      </c>
      <c r="T1447" s="54" t="s">
        <v>4179</v>
      </c>
      <c r="U1447" s="55" t="s">
        <v>22</v>
      </c>
      <c r="V1447" s="55" t="s">
        <v>23</v>
      </c>
      <c r="W1447" s="55" t="s">
        <v>24</v>
      </c>
      <c r="X1447" s="56">
        <v>43294</v>
      </c>
      <c r="Y1447" s="57" t="s">
        <v>7684</v>
      </c>
      <c r="Z1447" s="57"/>
      <c r="AA1447" s="58"/>
      <c r="AB1447" s="58"/>
      <c r="AC1447" s="58"/>
      <c r="AD1447" s="58">
        <v>3510300</v>
      </c>
      <c r="AE1447" s="58"/>
      <c r="AF1447" s="58"/>
      <c r="AG1447" s="58"/>
      <c r="AH1447" s="58"/>
      <c r="AI1447" s="58"/>
      <c r="AJ1447" s="58"/>
      <c r="AK1447" s="58"/>
      <c r="AL1447" s="58"/>
      <c r="AM1447" s="58"/>
      <c r="AN1447" s="58"/>
      <c r="AO1447" s="58"/>
      <c r="AP1447" s="58"/>
      <c r="AQ1447" s="58">
        <v>1671000</v>
      </c>
      <c r="AR1447" s="59">
        <f t="shared" si="284"/>
        <v>2</v>
      </c>
      <c r="AS1447" s="59">
        <f t="shared" si="285"/>
        <v>5181300</v>
      </c>
      <c r="AT1447" s="58">
        <f>ROUND(AS1447/AR1447,-2)</f>
        <v>2590700</v>
      </c>
      <c r="AU1447" s="58">
        <f t="shared" si="287"/>
        <v>1671000</v>
      </c>
      <c r="AV1447" s="59">
        <f t="shared" si="288"/>
        <v>1080400</v>
      </c>
      <c r="AW1447" s="59">
        <f t="shared" si="283"/>
        <v>160700</v>
      </c>
      <c r="AX1447" s="60">
        <f t="shared" si="286"/>
        <v>0.71535456531814878</v>
      </c>
      <c r="AY1447" s="58"/>
    </row>
    <row r="1448" spans="1:51" ht="31.5" x14ac:dyDescent="0.25">
      <c r="A1448" s="45">
        <v>1318</v>
      </c>
      <c r="B1448" s="46" t="s">
        <v>4443</v>
      </c>
      <c r="C1448" s="47" t="s">
        <v>4444</v>
      </c>
      <c r="D1448" s="47" t="s">
        <v>1945</v>
      </c>
      <c r="E1448" s="48" t="s">
        <v>4445</v>
      </c>
      <c r="F1448" s="49" t="s">
        <v>4446</v>
      </c>
      <c r="G1448" s="49" t="s">
        <v>4446</v>
      </c>
      <c r="H1448" s="50" t="s">
        <v>4446</v>
      </c>
      <c r="I1448" s="46" t="s">
        <v>499</v>
      </c>
      <c r="J1448" s="46">
        <v>627</v>
      </c>
      <c r="K1448" s="49">
        <v>627</v>
      </c>
      <c r="L1448" s="49" t="s">
        <v>4447</v>
      </c>
      <c r="M1448" s="51">
        <v>621000</v>
      </c>
      <c r="N1448" s="51">
        <f t="shared" ref="N1448:N1511" si="290">P1448-M1448</f>
        <v>400000</v>
      </c>
      <c r="O1448" s="51">
        <v>400695.65217391303</v>
      </c>
      <c r="P1448" s="51">
        <v>1021000</v>
      </c>
      <c r="Q1448" s="51">
        <f t="shared" ref="Q1448:Q1511" si="291">+O1448/1800000*2340000</f>
        <v>520904.34782608692</v>
      </c>
      <c r="R1448" s="52">
        <f t="shared" ref="R1448:R1511" si="292">+M1448+Q1448</f>
        <v>1141904.3478260869</v>
      </c>
      <c r="S1448" s="53">
        <v>1141900</v>
      </c>
      <c r="T1448" s="54" t="s">
        <v>4179</v>
      </c>
      <c r="U1448" s="55" t="s">
        <v>22</v>
      </c>
      <c r="V1448" s="55" t="s">
        <v>23</v>
      </c>
      <c r="W1448" s="55" t="s">
        <v>24</v>
      </c>
      <c r="X1448" s="56">
        <v>43294</v>
      </c>
      <c r="Y1448" s="57" t="s">
        <v>7684</v>
      </c>
      <c r="Z1448" s="57"/>
      <c r="AA1448" s="58"/>
      <c r="AB1448" s="58"/>
      <c r="AC1448" s="58"/>
      <c r="AD1448" s="58"/>
      <c r="AE1448" s="58"/>
      <c r="AF1448" s="58"/>
      <c r="AG1448" s="58"/>
      <c r="AH1448" s="58"/>
      <c r="AI1448" s="58"/>
      <c r="AJ1448" s="58"/>
      <c r="AK1448" s="58"/>
      <c r="AL1448" s="58"/>
      <c r="AM1448" s="58"/>
      <c r="AN1448" s="58"/>
      <c r="AO1448" s="58"/>
      <c r="AP1448" s="58"/>
      <c r="AQ1448" s="58">
        <v>1316000</v>
      </c>
      <c r="AR1448" s="59">
        <f t="shared" si="284"/>
        <v>1</v>
      </c>
      <c r="AS1448" s="59">
        <f t="shared" si="285"/>
        <v>1316000</v>
      </c>
      <c r="AT1448" s="58">
        <f>ROUND(AS1448/AR1448,-2)</f>
        <v>1316000</v>
      </c>
      <c r="AU1448" s="58">
        <f t="shared" si="287"/>
        <v>1316000</v>
      </c>
      <c r="AV1448" s="59">
        <f t="shared" si="288"/>
        <v>174100</v>
      </c>
      <c r="AW1448" s="59">
        <f t="shared" ref="AW1448:AW1511" si="293">AU1448-S1448</f>
        <v>174100</v>
      </c>
      <c r="AX1448" s="60">
        <f t="shared" si="286"/>
        <v>0.15246518959628697</v>
      </c>
      <c r="AY1448" s="58"/>
    </row>
    <row r="1449" spans="1:51" ht="31.5" x14ac:dyDescent="0.25">
      <c r="A1449" s="45">
        <v>1321</v>
      </c>
      <c r="B1449" s="46" t="s">
        <v>218</v>
      </c>
      <c r="C1449" s="47" t="s">
        <v>219</v>
      </c>
      <c r="D1449" s="47" t="s">
        <v>1945</v>
      </c>
      <c r="E1449" s="48" t="s">
        <v>220</v>
      </c>
      <c r="F1449" s="49" t="s">
        <v>221</v>
      </c>
      <c r="G1449" s="49" t="s">
        <v>221</v>
      </c>
      <c r="H1449" s="50" t="s">
        <v>221</v>
      </c>
      <c r="I1449" s="46" t="s">
        <v>21</v>
      </c>
      <c r="J1449" s="46">
        <v>631</v>
      </c>
      <c r="K1449" s="49">
        <v>631</v>
      </c>
      <c r="L1449" s="49" t="s">
        <v>222</v>
      </c>
      <c r="M1449" s="51">
        <v>2374000</v>
      </c>
      <c r="N1449" s="51">
        <f t="shared" si="290"/>
        <v>444000</v>
      </c>
      <c r="O1449" s="51">
        <v>444521.73913043499</v>
      </c>
      <c r="P1449" s="51">
        <v>2818000</v>
      </c>
      <c r="Q1449" s="51">
        <f t="shared" si="291"/>
        <v>577878.26086956554</v>
      </c>
      <c r="R1449" s="52">
        <f t="shared" si="292"/>
        <v>2951878.2608695654</v>
      </c>
      <c r="S1449" s="53">
        <v>2951800</v>
      </c>
      <c r="T1449" s="54" t="s">
        <v>4179</v>
      </c>
      <c r="U1449" s="55" t="s">
        <v>22</v>
      </c>
      <c r="V1449" s="55" t="s">
        <v>23</v>
      </c>
      <c r="W1449" s="55" t="s">
        <v>24</v>
      </c>
      <c r="X1449" s="56">
        <v>43294</v>
      </c>
      <c r="Y1449" s="57" t="s">
        <v>7684</v>
      </c>
      <c r="Z1449" s="57"/>
      <c r="AA1449" s="58"/>
      <c r="AB1449" s="58"/>
      <c r="AC1449" s="58"/>
      <c r="AD1449" s="58"/>
      <c r="AE1449" s="58"/>
      <c r="AF1449" s="58"/>
      <c r="AG1449" s="58"/>
      <c r="AH1449" s="58"/>
      <c r="AI1449" s="58"/>
      <c r="AJ1449" s="58"/>
      <c r="AK1449" s="58"/>
      <c r="AL1449" s="58"/>
      <c r="AM1449" s="58"/>
      <c r="AN1449" s="58"/>
      <c r="AO1449" s="58"/>
      <c r="AP1449" s="58"/>
      <c r="AQ1449" s="58"/>
      <c r="AR1449" s="59">
        <f t="shared" si="284"/>
        <v>0</v>
      </c>
      <c r="AS1449" s="59">
        <f t="shared" si="285"/>
        <v>0</v>
      </c>
      <c r="AT1449" s="58"/>
      <c r="AU1449" s="58">
        <f t="shared" si="287"/>
        <v>0</v>
      </c>
      <c r="AV1449" s="59">
        <f t="shared" si="288"/>
        <v>-2951800</v>
      </c>
      <c r="AW1449" s="59">
        <f t="shared" si="293"/>
        <v>-2951800</v>
      </c>
      <c r="AX1449" s="60">
        <f t="shared" si="286"/>
        <v>-1</v>
      </c>
      <c r="AY1449" s="58"/>
    </row>
    <row r="1450" spans="1:51" ht="31.5" x14ac:dyDescent="0.25">
      <c r="A1450" s="45">
        <v>1322</v>
      </c>
      <c r="B1450" s="46" t="s">
        <v>4457</v>
      </c>
      <c r="C1450" s="47" t="s">
        <v>4458</v>
      </c>
      <c r="D1450" s="47" t="s">
        <v>1945</v>
      </c>
      <c r="E1450" s="48" t="s">
        <v>4459</v>
      </c>
      <c r="F1450" s="49" t="s">
        <v>4460</v>
      </c>
      <c r="G1450" s="49" t="s">
        <v>4460</v>
      </c>
      <c r="H1450" s="50" t="s">
        <v>4460</v>
      </c>
      <c r="I1450" s="46" t="s">
        <v>626</v>
      </c>
      <c r="J1450" s="46">
        <v>632</v>
      </c>
      <c r="K1450" s="49">
        <v>632</v>
      </c>
      <c r="L1450" s="49" t="s">
        <v>4461</v>
      </c>
      <c r="M1450" s="51">
        <v>2211000</v>
      </c>
      <c r="N1450" s="51">
        <f t="shared" si="290"/>
        <v>237000</v>
      </c>
      <c r="O1450" s="51">
        <v>237913.04347826101</v>
      </c>
      <c r="P1450" s="51">
        <v>2448000</v>
      </c>
      <c r="Q1450" s="51">
        <f t="shared" si="291"/>
        <v>309286.95652173931</v>
      </c>
      <c r="R1450" s="52">
        <f t="shared" si="292"/>
        <v>2520286.9565217393</v>
      </c>
      <c r="S1450" s="53">
        <v>2520200</v>
      </c>
      <c r="T1450" s="54" t="s">
        <v>4179</v>
      </c>
      <c r="U1450" s="55" t="s">
        <v>22</v>
      </c>
      <c r="V1450" s="55" t="s">
        <v>23</v>
      </c>
      <c r="W1450" s="55" t="s">
        <v>24</v>
      </c>
      <c r="X1450" s="56">
        <v>43294</v>
      </c>
      <c r="Y1450" s="57" t="s">
        <v>7684</v>
      </c>
      <c r="Z1450" s="57"/>
      <c r="AA1450" s="58"/>
      <c r="AB1450" s="58"/>
      <c r="AC1450" s="58"/>
      <c r="AD1450" s="58"/>
      <c r="AE1450" s="58"/>
      <c r="AF1450" s="58"/>
      <c r="AG1450" s="58"/>
      <c r="AH1450" s="58"/>
      <c r="AI1450" s="58"/>
      <c r="AJ1450" s="58"/>
      <c r="AK1450" s="58"/>
      <c r="AL1450" s="58"/>
      <c r="AM1450" s="58"/>
      <c r="AN1450" s="58"/>
      <c r="AO1450" s="58"/>
      <c r="AP1450" s="58"/>
      <c r="AQ1450" s="58"/>
      <c r="AR1450" s="59">
        <f t="shared" si="284"/>
        <v>0</v>
      </c>
      <c r="AS1450" s="59">
        <f t="shared" si="285"/>
        <v>0</v>
      </c>
      <c r="AT1450" s="58"/>
      <c r="AU1450" s="58">
        <f t="shared" si="287"/>
        <v>0</v>
      </c>
      <c r="AV1450" s="59">
        <f t="shared" si="288"/>
        <v>-2520200</v>
      </c>
      <c r="AW1450" s="59">
        <f t="shared" si="293"/>
        <v>-2520200</v>
      </c>
      <c r="AX1450" s="60">
        <f t="shared" si="286"/>
        <v>-1</v>
      </c>
      <c r="AY1450" s="58"/>
    </row>
    <row r="1451" spans="1:51" ht="31.5" x14ac:dyDescent="0.25">
      <c r="A1451" s="45">
        <v>1323</v>
      </c>
      <c r="B1451" s="46" t="s">
        <v>4462</v>
      </c>
      <c r="C1451" s="47" t="s">
        <v>4463</v>
      </c>
      <c r="D1451" s="47" t="s">
        <v>1945</v>
      </c>
      <c r="E1451" s="48" t="s">
        <v>4464</v>
      </c>
      <c r="F1451" s="49" t="s">
        <v>4465</v>
      </c>
      <c r="G1451" s="49" t="s">
        <v>4465</v>
      </c>
      <c r="H1451" s="50" t="s">
        <v>4465</v>
      </c>
      <c r="I1451" s="46" t="s">
        <v>499</v>
      </c>
      <c r="J1451" s="46">
        <v>633</v>
      </c>
      <c r="K1451" s="49">
        <v>633</v>
      </c>
      <c r="L1451" s="49" t="s">
        <v>4465</v>
      </c>
      <c r="M1451" s="51">
        <v>1391000</v>
      </c>
      <c r="N1451" s="51">
        <f t="shared" si="290"/>
        <v>209000</v>
      </c>
      <c r="O1451" s="51">
        <v>209739.130434783</v>
      </c>
      <c r="P1451" s="51">
        <v>1600000</v>
      </c>
      <c r="Q1451" s="51">
        <f t="shared" si="291"/>
        <v>272660.86956521787</v>
      </c>
      <c r="R1451" s="52">
        <f t="shared" si="292"/>
        <v>1663660.8695652178</v>
      </c>
      <c r="S1451" s="53">
        <v>1663600</v>
      </c>
      <c r="T1451" s="54" t="s">
        <v>4179</v>
      </c>
      <c r="U1451" s="55" t="s">
        <v>22</v>
      </c>
      <c r="V1451" s="55" t="s">
        <v>23</v>
      </c>
      <c r="W1451" s="55" t="s">
        <v>24</v>
      </c>
      <c r="X1451" s="56">
        <v>43294</v>
      </c>
      <c r="Y1451" s="57" t="s">
        <v>7684</v>
      </c>
      <c r="Z1451" s="57"/>
      <c r="AA1451" s="58"/>
      <c r="AB1451" s="58"/>
      <c r="AC1451" s="58"/>
      <c r="AD1451" s="58"/>
      <c r="AE1451" s="58"/>
      <c r="AF1451" s="58"/>
      <c r="AG1451" s="58"/>
      <c r="AH1451" s="58"/>
      <c r="AI1451" s="58"/>
      <c r="AJ1451" s="58"/>
      <c r="AK1451" s="58"/>
      <c r="AL1451" s="58"/>
      <c r="AM1451" s="58"/>
      <c r="AN1451" s="58"/>
      <c r="AO1451" s="58"/>
      <c r="AP1451" s="58"/>
      <c r="AQ1451" s="58">
        <v>2288000</v>
      </c>
      <c r="AR1451" s="59">
        <f t="shared" si="284"/>
        <v>1</v>
      </c>
      <c r="AS1451" s="59">
        <f t="shared" si="285"/>
        <v>2288000</v>
      </c>
      <c r="AT1451" s="58">
        <f>ROUND(AS1451/AR1451,-2)</f>
        <v>2288000</v>
      </c>
      <c r="AU1451" s="58">
        <f t="shared" si="287"/>
        <v>2288000</v>
      </c>
      <c r="AV1451" s="59">
        <f t="shared" si="288"/>
        <v>624400</v>
      </c>
      <c r="AW1451" s="59">
        <f t="shared" si="293"/>
        <v>624400</v>
      </c>
      <c r="AX1451" s="60">
        <f t="shared" si="286"/>
        <v>0.37533060831930753</v>
      </c>
      <c r="AY1451" s="58"/>
    </row>
    <row r="1452" spans="1:51" ht="31.5" x14ac:dyDescent="0.25">
      <c r="A1452" s="45">
        <v>1324</v>
      </c>
      <c r="B1452" s="46" t="s">
        <v>223</v>
      </c>
      <c r="C1452" s="47" t="s">
        <v>224</v>
      </c>
      <c r="D1452" s="47" t="s">
        <v>496</v>
      </c>
      <c r="E1452" s="48" t="s">
        <v>225</v>
      </c>
      <c r="F1452" s="49" t="s">
        <v>226</v>
      </c>
      <c r="G1452" s="49" t="s">
        <v>226</v>
      </c>
      <c r="H1452" s="50" t="s">
        <v>226</v>
      </c>
      <c r="I1452" s="46" t="s">
        <v>30</v>
      </c>
      <c r="J1452" s="46">
        <v>634</v>
      </c>
      <c r="K1452" s="49">
        <v>634</v>
      </c>
      <c r="L1452" s="49" t="s">
        <v>226</v>
      </c>
      <c r="M1452" s="51">
        <v>1511000</v>
      </c>
      <c r="N1452" s="51">
        <f t="shared" si="290"/>
        <v>468000</v>
      </c>
      <c r="O1452" s="51">
        <v>468000</v>
      </c>
      <c r="P1452" s="51">
        <v>1979000</v>
      </c>
      <c r="Q1452" s="51">
        <f t="shared" si="291"/>
        <v>608400</v>
      </c>
      <c r="R1452" s="52">
        <f t="shared" si="292"/>
        <v>2119400</v>
      </c>
      <c r="S1452" s="53">
        <v>2119400</v>
      </c>
      <c r="T1452" s="54" t="s">
        <v>4179</v>
      </c>
      <c r="U1452" s="55" t="s">
        <v>22</v>
      </c>
      <c r="V1452" s="55" t="s">
        <v>23</v>
      </c>
      <c r="W1452" s="55" t="s">
        <v>24</v>
      </c>
      <c r="X1452" s="56">
        <v>43294</v>
      </c>
      <c r="Y1452" s="57" t="s">
        <v>7684</v>
      </c>
      <c r="Z1452" s="57"/>
      <c r="AA1452" s="58"/>
      <c r="AB1452" s="58"/>
      <c r="AC1452" s="58"/>
      <c r="AD1452" s="58">
        <v>4119400</v>
      </c>
      <c r="AE1452" s="58"/>
      <c r="AF1452" s="58"/>
      <c r="AG1452" s="58"/>
      <c r="AH1452" s="58"/>
      <c r="AI1452" s="58"/>
      <c r="AJ1452" s="58"/>
      <c r="AK1452" s="58"/>
      <c r="AL1452" s="58"/>
      <c r="AM1452" s="58"/>
      <c r="AN1452" s="58"/>
      <c r="AO1452" s="58"/>
      <c r="AP1452" s="58"/>
      <c r="AQ1452" s="58"/>
      <c r="AR1452" s="59">
        <f t="shared" si="284"/>
        <v>1</v>
      </c>
      <c r="AS1452" s="59">
        <f t="shared" si="285"/>
        <v>4119400</v>
      </c>
      <c r="AT1452" s="58">
        <f>ROUND(AS1452/AR1452,-2)</f>
        <v>4119400</v>
      </c>
      <c r="AU1452" s="58">
        <f t="shared" si="287"/>
        <v>4119400</v>
      </c>
      <c r="AV1452" s="59">
        <f t="shared" si="288"/>
        <v>2000000</v>
      </c>
      <c r="AW1452" s="59">
        <f t="shared" si="293"/>
        <v>2000000</v>
      </c>
      <c r="AX1452" s="60">
        <f t="shared" si="286"/>
        <v>0.94366330093422657</v>
      </c>
      <c r="AY1452" s="58"/>
    </row>
    <row r="1453" spans="1:51" ht="31.5" x14ac:dyDescent="0.25">
      <c r="A1453" s="45">
        <v>1325</v>
      </c>
      <c r="B1453" s="46" t="s">
        <v>227</v>
      </c>
      <c r="C1453" s="47" t="s">
        <v>224</v>
      </c>
      <c r="D1453" s="47" t="s">
        <v>1945</v>
      </c>
      <c r="E1453" s="48" t="s">
        <v>228</v>
      </c>
      <c r="F1453" s="49" t="s">
        <v>226</v>
      </c>
      <c r="G1453" s="49" t="s">
        <v>226</v>
      </c>
      <c r="H1453" s="50" t="s">
        <v>226</v>
      </c>
      <c r="I1453" s="46" t="s">
        <v>30</v>
      </c>
      <c r="J1453" s="46">
        <v>634</v>
      </c>
      <c r="K1453" s="49">
        <v>634</v>
      </c>
      <c r="L1453" s="49" t="s">
        <v>226</v>
      </c>
      <c r="M1453" s="51">
        <v>1511000</v>
      </c>
      <c r="N1453" s="51">
        <f t="shared" si="290"/>
        <v>468000</v>
      </c>
      <c r="O1453" s="51">
        <v>468000</v>
      </c>
      <c r="P1453" s="51">
        <v>1979000</v>
      </c>
      <c r="Q1453" s="51">
        <f t="shared" si="291"/>
        <v>608400</v>
      </c>
      <c r="R1453" s="52">
        <f t="shared" si="292"/>
        <v>2119400</v>
      </c>
      <c r="S1453" s="53">
        <v>2119400</v>
      </c>
      <c r="T1453" s="54" t="s">
        <v>4179</v>
      </c>
      <c r="U1453" s="55" t="s">
        <v>22</v>
      </c>
      <c r="V1453" s="55" t="s">
        <v>23</v>
      </c>
      <c r="W1453" s="55" t="s">
        <v>24</v>
      </c>
      <c r="X1453" s="56">
        <v>43294</v>
      </c>
      <c r="Y1453" s="57" t="s">
        <v>7684</v>
      </c>
      <c r="Z1453" s="57"/>
      <c r="AA1453" s="58"/>
      <c r="AB1453" s="58"/>
      <c r="AC1453" s="58"/>
      <c r="AD1453" s="58"/>
      <c r="AE1453" s="58"/>
      <c r="AF1453" s="58"/>
      <c r="AG1453" s="58">
        <v>5000000</v>
      </c>
      <c r="AH1453" s="58"/>
      <c r="AI1453" s="58"/>
      <c r="AJ1453" s="58"/>
      <c r="AK1453" s="58"/>
      <c r="AL1453" s="58"/>
      <c r="AM1453" s="58"/>
      <c r="AN1453" s="58"/>
      <c r="AO1453" s="58"/>
      <c r="AP1453" s="58"/>
      <c r="AQ1453" s="58">
        <v>2715000</v>
      </c>
      <c r="AR1453" s="59">
        <f t="shared" si="284"/>
        <v>2</v>
      </c>
      <c r="AS1453" s="59">
        <f t="shared" si="285"/>
        <v>7715000</v>
      </c>
      <c r="AT1453" s="58">
        <f>ROUND(AS1453/AR1453,-2)</f>
        <v>3857500</v>
      </c>
      <c r="AU1453" s="58">
        <f t="shared" si="287"/>
        <v>2715000</v>
      </c>
      <c r="AV1453" s="59">
        <f t="shared" si="288"/>
        <v>1738100</v>
      </c>
      <c r="AW1453" s="59">
        <f t="shared" si="293"/>
        <v>595600</v>
      </c>
      <c r="AX1453" s="60">
        <f t="shared" si="286"/>
        <v>0.82009059167688969</v>
      </c>
      <c r="AY1453" s="58"/>
    </row>
    <row r="1454" spans="1:51" ht="31.5" x14ac:dyDescent="0.25">
      <c r="A1454" s="45">
        <v>1326</v>
      </c>
      <c r="B1454" s="46" t="s">
        <v>229</v>
      </c>
      <c r="C1454" s="47" t="s">
        <v>230</v>
      </c>
      <c r="D1454" s="47" t="s">
        <v>1945</v>
      </c>
      <c r="E1454" s="48" t="s">
        <v>231</v>
      </c>
      <c r="F1454" s="49" t="s">
        <v>232</v>
      </c>
      <c r="G1454" s="49" t="s">
        <v>232</v>
      </c>
      <c r="H1454" s="50" t="s">
        <v>232</v>
      </c>
      <c r="I1454" s="46" t="s">
        <v>21</v>
      </c>
      <c r="J1454" s="46">
        <v>635</v>
      </c>
      <c r="K1454" s="49">
        <v>635</v>
      </c>
      <c r="L1454" s="49" t="s">
        <v>232</v>
      </c>
      <c r="M1454" s="51">
        <v>2304000</v>
      </c>
      <c r="N1454" s="51">
        <f t="shared" si="290"/>
        <v>577000</v>
      </c>
      <c r="O1454" s="51">
        <v>577565.21739130397</v>
      </c>
      <c r="P1454" s="51">
        <v>2881000</v>
      </c>
      <c r="Q1454" s="51">
        <f t="shared" si="291"/>
        <v>750834.7826086951</v>
      </c>
      <c r="R1454" s="52">
        <f t="shared" si="292"/>
        <v>3054834.7826086953</v>
      </c>
      <c r="S1454" s="53">
        <v>3054800</v>
      </c>
      <c r="T1454" s="54" t="s">
        <v>4179</v>
      </c>
      <c r="U1454" s="55" t="s">
        <v>22</v>
      </c>
      <c r="V1454" s="55" t="s">
        <v>23</v>
      </c>
      <c r="W1454" s="55" t="s">
        <v>24</v>
      </c>
      <c r="X1454" s="56">
        <v>43294</v>
      </c>
      <c r="Y1454" s="57" t="s">
        <v>7684</v>
      </c>
      <c r="Z1454" s="57"/>
      <c r="AA1454" s="58"/>
      <c r="AB1454" s="58"/>
      <c r="AC1454" s="58"/>
      <c r="AD1454" s="58">
        <v>5054800</v>
      </c>
      <c r="AE1454" s="58"/>
      <c r="AF1454" s="58"/>
      <c r="AG1454" s="58"/>
      <c r="AH1454" s="58"/>
      <c r="AI1454" s="58"/>
      <c r="AJ1454" s="58"/>
      <c r="AK1454" s="58"/>
      <c r="AL1454" s="58"/>
      <c r="AM1454" s="58"/>
      <c r="AN1454" s="58"/>
      <c r="AO1454" s="58"/>
      <c r="AP1454" s="58"/>
      <c r="AQ1454" s="58">
        <v>4010000</v>
      </c>
      <c r="AR1454" s="59">
        <f t="shared" si="284"/>
        <v>2</v>
      </c>
      <c r="AS1454" s="59">
        <f t="shared" si="285"/>
        <v>9064800</v>
      </c>
      <c r="AT1454" s="58">
        <f>ROUND(AS1454/AR1454,-2)</f>
        <v>4532400</v>
      </c>
      <c r="AU1454" s="58">
        <f t="shared" si="287"/>
        <v>4010000</v>
      </c>
      <c r="AV1454" s="59">
        <f t="shared" si="288"/>
        <v>1477600</v>
      </c>
      <c r="AW1454" s="59">
        <f t="shared" si="293"/>
        <v>955200</v>
      </c>
      <c r="AX1454" s="60">
        <f t="shared" si="286"/>
        <v>0.48369778708917122</v>
      </c>
      <c r="AY1454" s="58"/>
    </row>
    <row r="1455" spans="1:51" ht="31.5" x14ac:dyDescent="0.25">
      <c r="A1455" s="45">
        <v>1330</v>
      </c>
      <c r="B1455" s="46" t="s">
        <v>4470</v>
      </c>
      <c r="C1455" s="47" t="s">
        <v>4471</v>
      </c>
      <c r="D1455" s="47" t="s">
        <v>1945</v>
      </c>
      <c r="E1455" s="48" t="s">
        <v>4472</v>
      </c>
      <c r="F1455" s="49" t="s">
        <v>4473</v>
      </c>
      <c r="G1455" s="49" t="s">
        <v>4473</v>
      </c>
      <c r="H1455" s="50" t="s">
        <v>4473</v>
      </c>
      <c r="I1455" s="46"/>
      <c r="J1455" s="46">
        <v>639</v>
      </c>
      <c r="K1455" s="49">
        <v>639</v>
      </c>
      <c r="L1455" s="49" t="s">
        <v>4473</v>
      </c>
      <c r="M1455" s="51">
        <v>70000</v>
      </c>
      <c r="N1455" s="51">
        <f t="shared" si="290"/>
        <v>18900</v>
      </c>
      <c r="O1455" s="51">
        <v>18939.130434782601</v>
      </c>
      <c r="P1455" s="51">
        <v>88900</v>
      </c>
      <c r="Q1455" s="51">
        <f t="shared" si="291"/>
        <v>24620.869565217381</v>
      </c>
      <c r="R1455" s="52">
        <f t="shared" si="292"/>
        <v>94620.869565217377</v>
      </c>
      <c r="S1455" s="53">
        <v>94600</v>
      </c>
      <c r="T1455" s="54" t="s">
        <v>4179</v>
      </c>
      <c r="U1455" s="55" t="s">
        <v>22</v>
      </c>
      <c r="V1455" s="55" t="s">
        <v>23</v>
      </c>
      <c r="W1455" s="55" t="s">
        <v>24</v>
      </c>
      <c r="X1455" s="56">
        <v>43294</v>
      </c>
      <c r="Y1455" s="57" t="s">
        <v>7684</v>
      </c>
      <c r="Z1455" s="57"/>
      <c r="AA1455" s="58"/>
      <c r="AB1455" s="58">
        <v>100000</v>
      </c>
      <c r="AC1455" s="58"/>
      <c r="AD1455" s="58"/>
      <c r="AE1455" s="58"/>
      <c r="AF1455" s="58"/>
      <c r="AG1455" s="58"/>
      <c r="AH1455" s="58"/>
      <c r="AI1455" s="58"/>
      <c r="AJ1455" s="58"/>
      <c r="AK1455" s="58"/>
      <c r="AL1455" s="58"/>
      <c r="AM1455" s="58"/>
      <c r="AN1455" s="58"/>
      <c r="AO1455" s="58"/>
      <c r="AP1455" s="58"/>
      <c r="AQ1455" s="58">
        <v>123000</v>
      </c>
      <c r="AR1455" s="59">
        <f t="shared" si="284"/>
        <v>2</v>
      </c>
      <c r="AS1455" s="59">
        <f t="shared" si="285"/>
        <v>223000</v>
      </c>
      <c r="AT1455" s="58">
        <f>ROUND(AS1455/AR1455,-2)</f>
        <v>111500</v>
      </c>
      <c r="AU1455" s="58">
        <f t="shared" si="287"/>
        <v>100000</v>
      </c>
      <c r="AV1455" s="59">
        <f t="shared" si="288"/>
        <v>16900</v>
      </c>
      <c r="AW1455" s="59">
        <f t="shared" si="293"/>
        <v>5400</v>
      </c>
      <c r="AX1455" s="60">
        <f t="shared" si="286"/>
        <v>0.17864693446088786</v>
      </c>
      <c r="AY1455" s="58"/>
    </row>
    <row r="1456" spans="1:51" ht="31.5" x14ac:dyDescent="0.25">
      <c r="A1456" s="45">
        <v>1331</v>
      </c>
      <c r="B1456" s="46" t="s">
        <v>4474</v>
      </c>
      <c r="C1456" s="47" t="s">
        <v>4475</v>
      </c>
      <c r="D1456" s="47" t="s">
        <v>496</v>
      </c>
      <c r="E1456" s="48" t="s">
        <v>4476</v>
      </c>
      <c r="F1456" s="49" t="s">
        <v>4477</v>
      </c>
      <c r="G1456" s="49" t="s">
        <v>4477</v>
      </c>
      <c r="H1456" s="50" t="s">
        <v>4477</v>
      </c>
      <c r="I1456" s="46" t="s">
        <v>499</v>
      </c>
      <c r="J1456" s="46">
        <v>640</v>
      </c>
      <c r="K1456" s="49">
        <v>640</v>
      </c>
      <c r="L1456" s="49" t="s">
        <v>4477</v>
      </c>
      <c r="M1456" s="51">
        <v>432000</v>
      </c>
      <c r="N1456" s="51">
        <f t="shared" si="290"/>
        <v>170000</v>
      </c>
      <c r="O1456" s="51">
        <v>170608.69565217401</v>
      </c>
      <c r="P1456" s="51">
        <v>602000</v>
      </c>
      <c r="Q1456" s="51">
        <f t="shared" si="291"/>
        <v>221791.3043478262</v>
      </c>
      <c r="R1456" s="52">
        <f t="shared" si="292"/>
        <v>653791.30434782617</v>
      </c>
      <c r="S1456" s="53">
        <v>653700</v>
      </c>
      <c r="T1456" s="54" t="s">
        <v>4179</v>
      </c>
      <c r="U1456" s="55" t="s">
        <v>22</v>
      </c>
      <c r="V1456" s="55" t="s">
        <v>23</v>
      </c>
      <c r="W1456" s="55" t="s">
        <v>24</v>
      </c>
      <c r="X1456" s="56">
        <v>43294</v>
      </c>
      <c r="Y1456" s="57" t="s">
        <v>7684</v>
      </c>
      <c r="Z1456" s="57"/>
      <c r="AA1456" s="58"/>
      <c r="AB1456" s="58"/>
      <c r="AC1456" s="58"/>
      <c r="AD1456" s="58"/>
      <c r="AE1456" s="58"/>
      <c r="AF1456" s="58"/>
      <c r="AG1456" s="58"/>
      <c r="AH1456" s="58"/>
      <c r="AI1456" s="58"/>
      <c r="AJ1456" s="58"/>
      <c r="AK1456" s="58"/>
      <c r="AL1456" s="58"/>
      <c r="AM1456" s="58"/>
      <c r="AN1456" s="58"/>
      <c r="AO1456" s="58"/>
      <c r="AP1456" s="58"/>
      <c r="AQ1456" s="58"/>
      <c r="AR1456" s="59">
        <f t="shared" si="284"/>
        <v>0</v>
      </c>
      <c r="AS1456" s="59">
        <f t="shared" si="285"/>
        <v>0</v>
      </c>
      <c r="AT1456" s="58"/>
      <c r="AU1456" s="58">
        <f t="shared" si="287"/>
        <v>0</v>
      </c>
      <c r="AV1456" s="59">
        <f t="shared" si="288"/>
        <v>-653700</v>
      </c>
      <c r="AW1456" s="59">
        <f t="shared" si="293"/>
        <v>-653700</v>
      </c>
      <c r="AX1456" s="60">
        <f t="shared" si="286"/>
        <v>-1</v>
      </c>
      <c r="AY1456" s="58"/>
    </row>
    <row r="1457" spans="1:51" ht="31.5" x14ac:dyDescent="0.25">
      <c r="A1457" s="45">
        <v>1332</v>
      </c>
      <c r="B1457" s="46" t="s">
        <v>4478</v>
      </c>
      <c r="C1457" s="47" t="s">
        <v>4475</v>
      </c>
      <c r="D1457" s="47" t="s">
        <v>1945</v>
      </c>
      <c r="E1457" s="48" t="s">
        <v>4479</v>
      </c>
      <c r="F1457" s="49" t="s">
        <v>4477</v>
      </c>
      <c r="G1457" s="49" t="s">
        <v>4477</v>
      </c>
      <c r="H1457" s="50" t="s">
        <v>4477</v>
      </c>
      <c r="I1457" s="46" t="s">
        <v>439</v>
      </c>
      <c r="J1457" s="46">
        <v>640</v>
      </c>
      <c r="K1457" s="49">
        <v>640</v>
      </c>
      <c r="L1457" s="49" t="s">
        <v>4477</v>
      </c>
      <c r="M1457" s="51">
        <v>432000</v>
      </c>
      <c r="N1457" s="51">
        <f t="shared" si="290"/>
        <v>170000</v>
      </c>
      <c r="O1457" s="51">
        <v>170608.69565217401</v>
      </c>
      <c r="P1457" s="51">
        <v>602000</v>
      </c>
      <c r="Q1457" s="51">
        <f t="shared" si="291"/>
        <v>221791.3043478262</v>
      </c>
      <c r="R1457" s="52">
        <f t="shared" si="292"/>
        <v>653791.30434782617</v>
      </c>
      <c r="S1457" s="53">
        <v>653700</v>
      </c>
      <c r="T1457" s="54" t="s">
        <v>4179</v>
      </c>
      <c r="U1457" s="55" t="s">
        <v>22</v>
      </c>
      <c r="V1457" s="55" t="s">
        <v>23</v>
      </c>
      <c r="W1457" s="55" t="s">
        <v>24</v>
      </c>
      <c r="X1457" s="56">
        <v>43294</v>
      </c>
      <c r="Y1457" s="57" t="s">
        <v>7684</v>
      </c>
      <c r="Z1457" s="57"/>
      <c r="AA1457" s="58"/>
      <c r="AB1457" s="58"/>
      <c r="AC1457" s="58"/>
      <c r="AD1457" s="58"/>
      <c r="AE1457" s="58"/>
      <c r="AF1457" s="58"/>
      <c r="AG1457" s="58"/>
      <c r="AH1457" s="58"/>
      <c r="AI1457" s="58"/>
      <c r="AJ1457" s="58">
        <v>687600</v>
      </c>
      <c r="AK1457" s="58"/>
      <c r="AL1457" s="58"/>
      <c r="AM1457" s="58"/>
      <c r="AN1457" s="58"/>
      <c r="AO1457" s="58"/>
      <c r="AP1457" s="58"/>
      <c r="AQ1457" s="58">
        <v>812000</v>
      </c>
      <c r="AR1457" s="59">
        <f t="shared" si="284"/>
        <v>2</v>
      </c>
      <c r="AS1457" s="59">
        <f t="shared" si="285"/>
        <v>1499600</v>
      </c>
      <c r="AT1457" s="58">
        <f t="shared" ref="AT1457:AT1465" si="294">ROUND(AS1457/AR1457,-2)</f>
        <v>749800</v>
      </c>
      <c r="AU1457" s="58">
        <f t="shared" si="287"/>
        <v>687600</v>
      </c>
      <c r="AV1457" s="59">
        <f t="shared" si="288"/>
        <v>96100</v>
      </c>
      <c r="AW1457" s="59">
        <f t="shared" si="293"/>
        <v>33900</v>
      </c>
      <c r="AX1457" s="60">
        <f t="shared" si="286"/>
        <v>0.14700933149762885</v>
      </c>
      <c r="AY1457" s="58"/>
    </row>
    <row r="1458" spans="1:51" ht="31.5" x14ac:dyDescent="0.25">
      <c r="A1458" s="45">
        <v>1333</v>
      </c>
      <c r="B1458" s="46" t="s">
        <v>247</v>
      </c>
      <c r="C1458" s="47" t="s">
        <v>243</v>
      </c>
      <c r="D1458" s="47" t="s">
        <v>1945</v>
      </c>
      <c r="E1458" s="48" t="s">
        <v>248</v>
      </c>
      <c r="F1458" s="49" t="s">
        <v>246</v>
      </c>
      <c r="G1458" s="49" t="s">
        <v>246</v>
      </c>
      <c r="H1458" s="50" t="s">
        <v>246</v>
      </c>
      <c r="I1458" s="46" t="s">
        <v>21</v>
      </c>
      <c r="J1458" s="46">
        <v>642</v>
      </c>
      <c r="K1458" s="49">
        <v>642</v>
      </c>
      <c r="L1458" s="49" t="s">
        <v>246</v>
      </c>
      <c r="M1458" s="51">
        <v>1804000</v>
      </c>
      <c r="N1458" s="51">
        <f t="shared" si="290"/>
        <v>536000</v>
      </c>
      <c r="O1458" s="51">
        <v>536869.56521739101</v>
      </c>
      <c r="P1458" s="51">
        <v>2340000</v>
      </c>
      <c r="Q1458" s="51">
        <f t="shared" si="291"/>
        <v>697930.43478260841</v>
      </c>
      <c r="R1458" s="52">
        <f t="shared" si="292"/>
        <v>2501930.4347826084</v>
      </c>
      <c r="S1458" s="53">
        <v>2501900</v>
      </c>
      <c r="T1458" s="54" t="s">
        <v>4179</v>
      </c>
      <c r="U1458" s="55" t="s">
        <v>22</v>
      </c>
      <c r="V1458" s="55" t="s">
        <v>23</v>
      </c>
      <c r="W1458" s="55" t="s">
        <v>24</v>
      </c>
      <c r="X1458" s="56">
        <v>43294</v>
      </c>
      <c r="Y1458" s="57" t="s">
        <v>7684</v>
      </c>
      <c r="Z1458" s="57"/>
      <c r="AA1458" s="58"/>
      <c r="AB1458" s="58"/>
      <c r="AC1458" s="58"/>
      <c r="AD1458" s="58">
        <v>4501900</v>
      </c>
      <c r="AE1458" s="58"/>
      <c r="AF1458" s="58"/>
      <c r="AG1458" s="58"/>
      <c r="AH1458" s="58"/>
      <c r="AI1458" s="58"/>
      <c r="AJ1458" s="58"/>
      <c r="AK1458" s="58"/>
      <c r="AL1458" s="58"/>
      <c r="AM1458" s="58"/>
      <c r="AN1458" s="58"/>
      <c r="AO1458" s="58"/>
      <c r="AP1458" s="58"/>
      <c r="AQ1458" s="58">
        <v>3221000</v>
      </c>
      <c r="AR1458" s="59">
        <f t="shared" si="284"/>
        <v>2</v>
      </c>
      <c r="AS1458" s="59">
        <f t="shared" si="285"/>
        <v>7722900</v>
      </c>
      <c r="AT1458" s="58">
        <f t="shared" si="294"/>
        <v>3861500</v>
      </c>
      <c r="AU1458" s="58">
        <f t="shared" si="287"/>
        <v>3221000</v>
      </c>
      <c r="AV1458" s="59">
        <f t="shared" si="288"/>
        <v>1359600</v>
      </c>
      <c r="AW1458" s="59">
        <f t="shared" si="293"/>
        <v>719100</v>
      </c>
      <c r="AX1458" s="60">
        <f t="shared" si="286"/>
        <v>0.54342699548343254</v>
      </c>
      <c r="AY1458" s="58"/>
    </row>
    <row r="1459" spans="1:51" ht="31.5" x14ac:dyDescent="0.25">
      <c r="A1459" s="45">
        <v>1334</v>
      </c>
      <c r="B1459" s="46" t="s">
        <v>242</v>
      </c>
      <c r="C1459" s="47" t="s">
        <v>243</v>
      </c>
      <c r="D1459" s="47" t="s">
        <v>496</v>
      </c>
      <c r="E1459" s="48" t="s">
        <v>244</v>
      </c>
      <c r="F1459" s="49" t="s">
        <v>245</v>
      </c>
      <c r="G1459" s="49" t="s">
        <v>245</v>
      </c>
      <c r="H1459" s="50" t="s">
        <v>245</v>
      </c>
      <c r="I1459" s="46" t="s">
        <v>30</v>
      </c>
      <c r="J1459" s="46">
        <v>642</v>
      </c>
      <c r="K1459" s="49">
        <v>642</v>
      </c>
      <c r="L1459" s="49" t="s">
        <v>246</v>
      </c>
      <c r="M1459" s="51">
        <v>1804000</v>
      </c>
      <c r="N1459" s="51">
        <f t="shared" si="290"/>
        <v>536000</v>
      </c>
      <c r="O1459" s="51">
        <v>536869.56521739101</v>
      </c>
      <c r="P1459" s="51">
        <v>2340000</v>
      </c>
      <c r="Q1459" s="51">
        <f t="shared" si="291"/>
        <v>697930.43478260841</v>
      </c>
      <c r="R1459" s="52">
        <f t="shared" si="292"/>
        <v>2501930.4347826084</v>
      </c>
      <c r="S1459" s="53">
        <v>2501900</v>
      </c>
      <c r="T1459" s="54" t="s">
        <v>4179</v>
      </c>
      <c r="U1459" s="55" t="s">
        <v>22</v>
      </c>
      <c r="V1459" s="55" t="s">
        <v>23</v>
      </c>
      <c r="W1459" s="55" t="s">
        <v>24</v>
      </c>
      <c r="X1459" s="56">
        <v>43294</v>
      </c>
      <c r="Y1459" s="57" t="s">
        <v>7684</v>
      </c>
      <c r="Z1459" s="57"/>
      <c r="AA1459" s="58"/>
      <c r="AB1459" s="58"/>
      <c r="AC1459" s="58"/>
      <c r="AD1459" s="58"/>
      <c r="AE1459" s="58"/>
      <c r="AF1459" s="58"/>
      <c r="AG1459" s="58"/>
      <c r="AH1459" s="58"/>
      <c r="AI1459" s="58"/>
      <c r="AJ1459" s="58"/>
      <c r="AK1459" s="58"/>
      <c r="AL1459" s="58"/>
      <c r="AM1459" s="58"/>
      <c r="AN1459" s="58"/>
      <c r="AO1459" s="58"/>
      <c r="AP1459" s="58"/>
      <c r="AQ1459" s="58">
        <v>3221000</v>
      </c>
      <c r="AR1459" s="59">
        <f t="shared" si="284"/>
        <v>1</v>
      </c>
      <c r="AS1459" s="59">
        <f t="shared" si="285"/>
        <v>3221000</v>
      </c>
      <c r="AT1459" s="58">
        <f t="shared" si="294"/>
        <v>3221000</v>
      </c>
      <c r="AU1459" s="58">
        <f t="shared" si="287"/>
        <v>3221000</v>
      </c>
      <c r="AV1459" s="59">
        <f t="shared" si="288"/>
        <v>719100</v>
      </c>
      <c r="AW1459" s="59">
        <f t="shared" si="293"/>
        <v>719100</v>
      </c>
      <c r="AX1459" s="60">
        <f t="shared" si="286"/>
        <v>0.28742155961469273</v>
      </c>
      <c r="AY1459" s="58"/>
    </row>
    <row r="1460" spans="1:51" ht="31.5" x14ac:dyDescent="0.25">
      <c r="A1460" s="45">
        <v>1335</v>
      </c>
      <c r="B1460" s="46" t="s">
        <v>4480</v>
      </c>
      <c r="C1460" s="47" t="s">
        <v>4481</v>
      </c>
      <c r="D1460" s="47" t="s">
        <v>1945</v>
      </c>
      <c r="E1460" s="48" t="s">
        <v>4482</v>
      </c>
      <c r="F1460" s="49" t="s">
        <v>4483</v>
      </c>
      <c r="G1460" s="49" t="s">
        <v>4483</v>
      </c>
      <c r="H1460" s="50" t="s">
        <v>4483</v>
      </c>
      <c r="I1460" s="46" t="s">
        <v>499</v>
      </c>
      <c r="J1460" s="46">
        <v>644</v>
      </c>
      <c r="K1460" s="49">
        <v>644</v>
      </c>
      <c r="L1460" s="49" t="s">
        <v>4483</v>
      </c>
      <c r="M1460" s="51">
        <v>524000</v>
      </c>
      <c r="N1460" s="51">
        <f t="shared" si="290"/>
        <v>300000</v>
      </c>
      <c r="O1460" s="51">
        <v>300521.73913043499</v>
      </c>
      <c r="P1460" s="51">
        <v>824000</v>
      </c>
      <c r="Q1460" s="51">
        <f t="shared" si="291"/>
        <v>390678.26086956554</v>
      </c>
      <c r="R1460" s="52">
        <f t="shared" si="292"/>
        <v>914678.26086956554</v>
      </c>
      <c r="S1460" s="53">
        <v>914600</v>
      </c>
      <c r="T1460" s="54" t="s">
        <v>4179</v>
      </c>
      <c r="U1460" s="55" t="s">
        <v>22</v>
      </c>
      <c r="V1460" s="55" t="s">
        <v>23</v>
      </c>
      <c r="W1460" s="55" t="s">
        <v>24</v>
      </c>
      <c r="X1460" s="56">
        <v>43294</v>
      </c>
      <c r="Y1460" s="57" t="s">
        <v>7684</v>
      </c>
      <c r="Z1460" s="57"/>
      <c r="AA1460" s="58"/>
      <c r="AB1460" s="58"/>
      <c r="AC1460" s="58"/>
      <c r="AD1460" s="58"/>
      <c r="AE1460" s="58"/>
      <c r="AF1460" s="58"/>
      <c r="AG1460" s="58"/>
      <c r="AH1460" s="58"/>
      <c r="AI1460" s="58"/>
      <c r="AJ1460" s="58"/>
      <c r="AK1460" s="58"/>
      <c r="AL1460" s="58">
        <v>1681000</v>
      </c>
      <c r="AM1460" s="58"/>
      <c r="AN1460" s="58"/>
      <c r="AO1460" s="58"/>
      <c r="AP1460" s="58"/>
      <c r="AQ1460" s="58">
        <v>1074000</v>
      </c>
      <c r="AR1460" s="59">
        <f t="shared" si="284"/>
        <v>2</v>
      </c>
      <c r="AS1460" s="59">
        <f t="shared" si="285"/>
        <v>2755000</v>
      </c>
      <c r="AT1460" s="58">
        <f t="shared" si="294"/>
        <v>1377500</v>
      </c>
      <c r="AU1460" s="58">
        <f t="shared" si="287"/>
        <v>1074000</v>
      </c>
      <c r="AV1460" s="59">
        <f t="shared" si="288"/>
        <v>462900</v>
      </c>
      <c r="AW1460" s="59">
        <f t="shared" si="293"/>
        <v>159400</v>
      </c>
      <c r="AX1460" s="60">
        <f t="shared" si="286"/>
        <v>0.50612289525475607</v>
      </c>
      <c r="AY1460" s="58"/>
    </row>
    <row r="1461" spans="1:51" ht="31.5" x14ac:dyDescent="0.25">
      <c r="A1461" s="45">
        <v>1338</v>
      </c>
      <c r="B1461" s="46" t="s">
        <v>253</v>
      </c>
      <c r="C1461" s="47" t="s">
        <v>250</v>
      </c>
      <c r="D1461" s="47" t="s">
        <v>1945</v>
      </c>
      <c r="E1461" s="48" t="s">
        <v>254</v>
      </c>
      <c r="F1461" s="49" t="s">
        <v>255</v>
      </c>
      <c r="G1461" s="49" t="s">
        <v>255</v>
      </c>
      <c r="H1461" s="50" t="s">
        <v>255</v>
      </c>
      <c r="I1461" s="46" t="s">
        <v>21</v>
      </c>
      <c r="J1461" s="46">
        <v>646</v>
      </c>
      <c r="K1461" s="49">
        <v>646</v>
      </c>
      <c r="L1461" s="49" t="s">
        <v>252</v>
      </c>
      <c r="M1461" s="51">
        <v>3915000</v>
      </c>
      <c r="N1461" s="51">
        <f t="shared" si="290"/>
        <v>579000</v>
      </c>
      <c r="O1461" s="51">
        <v>579130.43478260899</v>
      </c>
      <c r="P1461" s="51">
        <v>4494000</v>
      </c>
      <c r="Q1461" s="51">
        <f t="shared" si="291"/>
        <v>752869.56521739159</v>
      </c>
      <c r="R1461" s="52">
        <f t="shared" si="292"/>
        <v>4667869.5652173916</v>
      </c>
      <c r="S1461" s="53">
        <v>4667800</v>
      </c>
      <c r="T1461" s="54" t="s">
        <v>4179</v>
      </c>
      <c r="U1461" s="55" t="s">
        <v>22</v>
      </c>
      <c r="V1461" s="55" t="s">
        <v>23</v>
      </c>
      <c r="W1461" s="55" t="s">
        <v>24</v>
      </c>
      <c r="X1461" s="56">
        <v>43294</v>
      </c>
      <c r="Y1461" s="57" t="s">
        <v>7684</v>
      </c>
      <c r="Z1461" s="57"/>
      <c r="AA1461" s="58"/>
      <c r="AB1461" s="58"/>
      <c r="AC1461" s="58"/>
      <c r="AD1461" s="58"/>
      <c r="AE1461" s="58"/>
      <c r="AF1461" s="58"/>
      <c r="AG1461" s="58"/>
      <c r="AH1461" s="58"/>
      <c r="AI1461" s="58"/>
      <c r="AJ1461" s="58"/>
      <c r="AK1461" s="58"/>
      <c r="AL1461" s="58"/>
      <c r="AM1461" s="58">
        <v>7000000</v>
      </c>
      <c r="AN1461" s="58"/>
      <c r="AO1461" s="58"/>
      <c r="AP1461" s="58"/>
      <c r="AQ1461" s="58">
        <v>6428000</v>
      </c>
      <c r="AR1461" s="59">
        <f t="shared" si="284"/>
        <v>2</v>
      </c>
      <c r="AS1461" s="59">
        <f t="shared" si="285"/>
        <v>13428000</v>
      </c>
      <c r="AT1461" s="58">
        <f t="shared" si="294"/>
        <v>6714000</v>
      </c>
      <c r="AU1461" s="58">
        <f t="shared" si="287"/>
        <v>6428000</v>
      </c>
      <c r="AV1461" s="59">
        <f t="shared" si="288"/>
        <v>2046200</v>
      </c>
      <c r="AW1461" s="59">
        <f t="shared" si="293"/>
        <v>1760200</v>
      </c>
      <c r="AX1461" s="60">
        <f t="shared" si="286"/>
        <v>0.43836496850764806</v>
      </c>
      <c r="AY1461" s="58"/>
    </row>
    <row r="1462" spans="1:51" ht="31.5" x14ac:dyDescent="0.25">
      <c r="A1462" s="45">
        <v>1339</v>
      </c>
      <c r="B1462" s="46" t="s">
        <v>249</v>
      </c>
      <c r="C1462" s="47" t="s">
        <v>250</v>
      </c>
      <c r="D1462" s="47" t="s">
        <v>1945</v>
      </c>
      <c r="E1462" s="48" t="s">
        <v>251</v>
      </c>
      <c r="F1462" s="49" t="s">
        <v>252</v>
      </c>
      <c r="G1462" s="49" t="s">
        <v>252</v>
      </c>
      <c r="H1462" s="50" t="s">
        <v>252</v>
      </c>
      <c r="I1462" s="46" t="s">
        <v>21</v>
      </c>
      <c r="J1462" s="46">
        <v>646</v>
      </c>
      <c r="K1462" s="49">
        <v>646</v>
      </c>
      <c r="L1462" s="49" t="s">
        <v>252</v>
      </c>
      <c r="M1462" s="51">
        <v>3915000</v>
      </c>
      <c r="N1462" s="51">
        <f t="shared" si="290"/>
        <v>579000</v>
      </c>
      <c r="O1462" s="51">
        <v>579130.43478260899</v>
      </c>
      <c r="P1462" s="51">
        <v>4494000</v>
      </c>
      <c r="Q1462" s="51">
        <f t="shared" si="291"/>
        <v>752869.56521739159</v>
      </c>
      <c r="R1462" s="52">
        <f t="shared" si="292"/>
        <v>4667869.5652173916</v>
      </c>
      <c r="S1462" s="53">
        <v>4667800</v>
      </c>
      <c r="T1462" s="54" t="s">
        <v>4179</v>
      </c>
      <c r="U1462" s="55" t="s">
        <v>22</v>
      </c>
      <c r="V1462" s="55" t="s">
        <v>23</v>
      </c>
      <c r="W1462" s="55" t="s">
        <v>24</v>
      </c>
      <c r="X1462" s="56">
        <v>43294</v>
      </c>
      <c r="Y1462" s="57" t="s">
        <v>7684</v>
      </c>
      <c r="Z1462" s="57"/>
      <c r="AA1462" s="58"/>
      <c r="AB1462" s="58"/>
      <c r="AC1462" s="58"/>
      <c r="AD1462" s="58"/>
      <c r="AE1462" s="58"/>
      <c r="AF1462" s="58"/>
      <c r="AG1462" s="58"/>
      <c r="AH1462" s="58"/>
      <c r="AI1462" s="58"/>
      <c r="AJ1462" s="58"/>
      <c r="AK1462" s="58"/>
      <c r="AL1462" s="58"/>
      <c r="AM1462" s="58">
        <v>7000000</v>
      </c>
      <c r="AN1462" s="58"/>
      <c r="AO1462" s="58"/>
      <c r="AP1462" s="58"/>
      <c r="AQ1462" s="58"/>
      <c r="AR1462" s="59">
        <f t="shared" si="284"/>
        <v>1</v>
      </c>
      <c r="AS1462" s="59">
        <f t="shared" si="285"/>
        <v>7000000</v>
      </c>
      <c r="AT1462" s="58">
        <f t="shared" si="294"/>
        <v>7000000</v>
      </c>
      <c r="AU1462" s="58">
        <f t="shared" si="287"/>
        <v>7000000</v>
      </c>
      <c r="AV1462" s="59">
        <f t="shared" si="288"/>
        <v>2332200</v>
      </c>
      <c r="AW1462" s="59">
        <f t="shared" si="293"/>
        <v>2332200</v>
      </c>
      <c r="AX1462" s="60">
        <f t="shared" si="286"/>
        <v>0.49963580273362185</v>
      </c>
      <c r="AY1462" s="58"/>
    </row>
    <row r="1463" spans="1:51" ht="31.5" x14ac:dyDescent="0.25">
      <c r="A1463" s="45">
        <v>1341</v>
      </c>
      <c r="B1463" s="46" t="s">
        <v>261</v>
      </c>
      <c r="C1463" s="47" t="s">
        <v>262</v>
      </c>
      <c r="D1463" s="47" t="s">
        <v>1945</v>
      </c>
      <c r="E1463" s="48" t="s">
        <v>263</v>
      </c>
      <c r="F1463" s="49" t="s">
        <v>264</v>
      </c>
      <c r="G1463" s="49" t="s">
        <v>264</v>
      </c>
      <c r="H1463" s="50" t="s">
        <v>264</v>
      </c>
      <c r="I1463" s="46" t="s">
        <v>21</v>
      </c>
      <c r="J1463" s="46">
        <v>647</v>
      </c>
      <c r="K1463" s="49">
        <v>647</v>
      </c>
      <c r="L1463" s="49" t="s">
        <v>264</v>
      </c>
      <c r="M1463" s="51">
        <v>2466000</v>
      </c>
      <c r="N1463" s="51">
        <f t="shared" si="290"/>
        <v>438000</v>
      </c>
      <c r="O1463" s="51">
        <v>438260.869565217</v>
      </c>
      <c r="P1463" s="51">
        <v>2904000</v>
      </c>
      <c r="Q1463" s="51">
        <f t="shared" si="291"/>
        <v>569739.13043478213</v>
      </c>
      <c r="R1463" s="52">
        <f t="shared" si="292"/>
        <v>3035739.1304347822</v>
      </c>
      <c r="S1463" s="53">
        <v>3035700</v>
      </c>
      <c r="T1463" s="54" t="s">
        <v>4179</v>
      </c>
      <c r="U1463" s="55" t="s">
        <v>22</v>
      </c>
      <c r="V1463" s="55" t="s">
        <v>23</v>
      </c>
      <c r="W1463" s="55" t="s">
        <v>24</v>
      </c>
      <c r="X1463" s="56">
        <v>43294</v>
      </c>
      <c r="Y1463" s="57" t="s">
        <v>7684</v>
      </c>
      <c r="Z1463" s="57"/>
      <c r="AA1463" s="58"/>
      <c r="AB1463" s="58"/>
      <c r="AC1463" s="58"/>
      <c r="AD1463" s="58">
        <v>4535700</v>
      </c>
      <c r="AE1463" s="58"/>
      <c r="AF1463" s="58"/>
      <c r="AG1463" s="58"/>
      <c r="AH1463" s="58"/>
      <c r="AI1463" s="58"/>
      <c r="AJ1463" s="58"/>
      <c r="AK1463" s="58"/>
      <c r="AL1463" s="58"/>
      <c r="AM1463" s="58">
        <v>4904000</v>
      </c>
      <c r="AN1463" s="58"/>
      <c r="AO1463" s="58"/>
      <c r="AP1463" s="58"/>
      <c r="AQ1463" s="58"/>
      <c r="AR1463" s="59">
        <f t="shared" si="284"/>
        <v>2</v>
      </c>
      <c r="AS1463" s="59">
        <f t="shared" si="285"/>
        <v>9439700</v>
      </c>
      <c r="AT1463" s="58">
        <f t="shared" si="294"/>
        <v>4719900</v>
      </c>
      <c r="AU1463" s="58">
        <f t="shared" si="287"/>
        <v>4535700</v>
      </c>
      <c r="AV1463" s="59">
        <f t="shared" si="288"/>
        <v>1684200</v>
      </c>
      <c r="AW1463" s="59">
        <f t="shared" si="293"/>
        <v>1500000</v>
      </c>
      <c r="AX1463" s="60">
        <f t="shared" si="286"/>
        <v>0.55479790493131742</v>
      </c>
      <c r="AY1463" s="58"/>
    </row>
    <row r="1464" spans="1:51" ht="47.25" x14ac:dyDescent="0.25">
      <c r="A1464" s="45">
        <v>1349</v>
      </c>
      <c r="B1464" s="46" t="s">
        <v>4515</v>
      </c>
      <c r="C1464" s="47" t="s">
        <v>4516</v>
      </c>
      <c r="D1464" s="47" t="s">
        <v>1945</v>
      </c>
      <c r="E1464" s="48" t="s">
        <v>4517</v>
      </c>
      <c r="F1464" s="49" t="s">
        <v>4518</v>
      </c>
      <c r="G1464" s="49" t="s">
        <v>4518</v>
      </c>
      <c r="H1464" s="50" t="s">
        <v>4518</v>
      </c>
      <c r="I1464" s="46" t="s">
        <v>439</v>
      </c>
      <c r="J1464" s="46">
        <v>656</v>
      </c>
      <c r="K1464" s="49">
        <v>656</v>
      </c>
      <c r="L1464" s="49" t="s">
        <v>4518</v>
      </c>
      <c r="M1464" s="51">
        <v>877000</v>
      </c>
      <c r="N1464" s="51">
        <f t="shared" si="290"/>
        <v>197000</v>
      </c>
      <c r="O1464" s="51">
        <v>197217.39130434801</v>
      </c>
      <c r="P1464" s="51">
        <v>1074000</v>
      </c>
      <c r="Q1464" s="51">
        <f t="shared" si="291"/>
        <v>256382.60869565242</v>
      </c>
      <c r="R1464" s="52">
        <f t="shared" si="292"/>
        <v>1133382.6086956523</v>
      </c>
      <c r="S1464" s="53">
        <v>1133300</v>
      </c>
      <c r="T1464" s="54" t="s">
        <v>4179</v>
      </c>
      <c r="U1464" s="55" t="s">
        <v>22</v>
      </c>
      <c r="V1464" s="55" t="s">
        <v>23</v>
      </c>
      <c r="W1464" s="55" t="s">
        <v>24</v>
      </c>
      <c r="X1464" s="56">
        <v>43294</v>
      </c>
      <c r="Y1464" s="57" t="s">
        <v>7684</v>
      </c>
      <c r="Z1464" s="57"/>
      <c r="AA1464" s="58"/>
      <c r="AB1464" s="58"/>
      <c r="AC1464" s="58"/>
      <c r="AD1464" s="58"/>
      <c r="AE1464" s="58"/>
      <c r="AF1464" s="58"/>
      <c r="AG1464" s="58"/>
      <c r="AH1464" s="58"/>
      <c r="AI1464" s="58"/>
      <c r="AJ1464" s="58"/>
      <c r="AK1464" s="58"/>
      <c r="AL1464" s="58"/>
      <c r="AM1464" s="58"/>
      <c r="AN1464" s="58"/>
      <c r="AO1464" s="58"/>
      <c r="AP1464" s="58"/>
      <c r="AQ1464" s="58">
        <v>1505000</v>
      </c>
      <c r="AR1464" s="59">
        <f t="shared" si="284"/>
        <v>1</v>
      </c>
      <c r="AS1464" s="59">
        <f t="shared" si="285"/>
        <v>1505000</v>
      </c>
      <c r="AT1464" s="58">
        <f t="shared" si="294"/>
        <v>1505000</v>
      </c>
      <c r="AU1464" s="58">
        <f t="shared" si="287"/>
        <v>1505000</v>
      </c>
      <c r="AV1464" s="59">
        <f t="shared" si="288"/>
        <v>371700</v>
      </c>
      <c r="AW1464" s="59">
        <f t="shared" si="293"/>
        <v>371700</v>
      </c>
      <c r="AX1464" s="60">
        <f t="shared" si="286"/>
        <v>0.32798023471278559</v>
      </c>
      <c r="AY1464" s="58"/>
    </row>
    <row r="1465" spans="1:51" ht="31.5" x14ac:dyDescent="0.25">
      <c r="A1465" s="45">
        <v>1352</v>
      </c>
      <c r="B1465" s="46" t="s">
        <v>266</v>
      </c>
      <c r="C1465" s="47" t="s">
        <v>267</v>
      </c>
      <c r="D1465" s="47" t="s">
        <v>1945</v>
      </c>
      <c r="E1465" s="48" t="s">
        <v>268</v>
      </c>
      <c r="F1465" s="49" t="s">
        <v>269</v>
      </c>
      <c r="G1465" s="49" t="s">
        <v>269</v>
      </c>
      <c r="H1465" s="50" t="s">
        <v>269</v>
      </c>
      <c r="I1465" s="46" t="s">
        <v>25</v>
      </c>
      <c r="J1465" s="46">
        <v>659</v>
      </c>
      <c r="K1465" s="49">
        <v>659</v>
      </c>
      <c r="L1465" s="49" t="s">
        <v>269</v>
      </c>
      <c r="M1465" s="51">
        <v>4195000</v>
      </c>
      <c r="N1465" s="51">
        <f t="shared" si="290"/>
        <v>777000</v>
      </c>
      <c r="O1465" s="51">
        <v>777913.04347826098</v>
      </c>
      <c r="P1465" s="51">
        <v>4972000</v>
      </c>
      <c r="Q1465" s="51">
        <f t="shared" si="291"/>
        <v>1011286.9565217393</v>
      </c>
      <c r="R1465" s="52">
        <f t="shared" si="292"/>
        <v>5206286.9565217393</v>
      </c>
      <c r="S1465" s="53">
        <v>5206200</v>
      </c>
      <c r="T1465" s="54">
        <v>0</v>
      </c>
      <c r="U1465" s="55" t="s">
        <v>22</v>
      </c>
      <c r="V1465" s="55" t="s">
        <v>23</v>
      </c>
      <c r="W1465" s="55" t="s">
        <v>196</v>
      </c>
      <c r="X1465" s="56">
        <v>43294</v>
      </c>
      <c r="Y1465" s="57" t="s">
        <v>7684</v>
      </c>
      <c r="Z1465" s="57"/>
      <c r="AA1465" s="58"/>
      <c r="AB1465" s="58"/>
      <c r="AC1465" s="58"/>
      <c r="AD1465" s="58">
        <v>6906200</v>
      </c>
      <c r="AE1465" s="58"/>
      <c r="AF1465" s="58"/>
      <c r="AG1465" s="58"/>
      <c r="AH1465" s="58"/>
      <c r="AI1465" s="58"/>
      <c r="AJ1465" s="58"/>
      <c r="AK1465" s="58"/>
      <c r="AL1465" s="58"/>
      <c r="AM1465" s="58"/>
      <c r="AN1465" s="58"/>
      <c r="AO1465" s="58"/>
      <c r="AP1465" s="58"/>
      <c r="AQ1465" s="58">
        <v>7038000</v>
      </c>
      <c r="AR1465" s="59">
        <f t="shared" si="284"/>
        <v>2</v>
      </c>
      <c r="AS1465" s="59">
        <f t="shared" si="285"/>
        <v>13944200</v>
      </c>
      <c r="AT1465" s="58">
        <f t="shared" si="294"/>
        <v>6972100</v>
      </c>
      <c r="AU1465" s="58">
        <f t="shared" si="287"/>
        <v>6906200</v>
      </c>
      <c r="AV1465" s="59">
        <f t="shared" si="288"/>
        <v>1765900</v>
      </c>
      <c r="AW1465" s="59">
        <f t="shared" si="293"/>
        <v>1700000</v>
      </c>
      <c r="AX1465" s="60">
        <f t="shared" si="286"/>
        <v>0.33919173293380966</v>
      </c>
      <c r="AY1465" s="58"/>
    </row>
    <row r="1466" spans="1:51" ht="31.5" x14ac:dyDescent="0.25">
      <c r="A1466" s="45">
        <v>1354</v>
      </c>
      <c r="B1466" s="46" t="s">
        <v>274</v>
      </c>
      <c r="C1466" s="47" t="s">
        <v>275</v>
      </c>
      <c r="D1466" s="47" t="s">
        <v>496</v>
      </c>
      <c r="E1466" s="48" t="s">
        <v>276</v>
      </c>
      <c r="F1466" s="49" t="s">
        <v>277</v>
      </c>
      <c r="G1466" s="49" t="s">
        <v>277</v>
      </c>
      <c r="H1466" s="50" t="s">
        <v>277</v>
      </c>
      <c r="I1466" s="46" t="s">
        <v>21</v>
      </c>
      <c r="J1466" s="46">
        <v>663</v>
      </c>
      <c r="K1466" s="49">
        <v>663</v>
      </c>
      <c r="L1466" s="49" t="s">
        <v>278</v>
      </c>
      <c r="M1466" s="51">
        <v>2383000</v>
      </c>
      <c r="N1466" s="51">
        <f t="shared" si="290"/>
        <v>579000</v>
      </c>
      <c r="O1466" s="51">
        <v>579130.43478260899</v>
      </c>
      <c r="P1466" s="51">
        <v>2962000</v>
      </c>
      <c r="Q1466" s="51">
        <f t="shared" si="291"/>
        <v>752869.56521739159</v>
      </c>
      <c r="R1466" s="52">
        <f t="shared" si="292"/>
        <v>3135869.5652173916</v>
      </c>
      <c r="S1466" s="53">
        <v>3135800</v>
      </c>
      <c r="T1466" s="54">
        <v>0</v>
      </c>
      <c r="U1466" s="55" t="s">
        <v>22</v>
      </c>
      <c r="V1466" s="55" t="s">
        <v>23</v>
      </c>
      <c r="W1466" s="55" t="s">
        <v>29</v>
      </c>
      <c r="X1466" s="56">
        <v>43294</v>
      </c>
      <c r="Y1466" s="57" t="s">
        <v>7684</v>
      </c>
      <c r="Z1466" s="57"/>
      <c r="AA1466" s="58"/>
      <c r="AB1466" s="58"/>
      <c r="AC1466" s="58"/>
      <c r="AD1466" s="58"/>
      <c r="AE1466" s="58"/>
      <c r="AF1466" s="58"/>
      <c r="AG1466" s="58"/>
      <c r="AH1466" s="58"/>
      <c r="AI1466" s="58"/>
      <c r="AJ1466" s="58"/>
      <c r="AK1466" s="58"/>
      <c r="AL1466" s="58"/>
      <c r="AM1466" s="58" t="s">
        <v>7748</v>
      </c>
      <c r="AN1466" s="58"/>
      <c r="AO1466" s="58"/>
      <c r="AP1466" s="58"/>
      <c r="AQ1466" s="58"/>
      <c r="AR1466" s="59">
        <f t="shared" si="284"/>
        <v>0</v>
      </c>
      <c r="AS1466" s="59">
        <f t="shared" si="285"/>
        <v>0</v>
      </c>
      <c r="AT1466" s="58"/>
      <c r="AU1466" s="58">
        <f t="shared" si="287"/>
        <v>0</v>
      </c>
      <c r="AV1466" s="59">
        <f t="shared" si="288"/>
        <v>-3135800</v>
      </c>
      <c r="AW1466" s="59">
        <f t="shared" si="293"/>
        <v>-3135800</v>
      </c>
      <c r="AX1466" s="60">
        <f t="shared" si="286"/>
        <v>-1</v>
      </c>
      <c r="AY1466" s="58"/>
    </row>
    <row r="1467" spans="1:51" ht="31.5" x14ac:dyDescent="0.25">
      <c r="A1467" s="45">
        <v>1355</v>
      </c>
      <c r="B1467" s="46" t="s">
        <v>279</v>
      </c>
      <c r="C1467" s="47" t="s">
        <v>275</v>
      </c>
      <c r="D1467" s="47" t="s">
        <v>1383</v>
      </c>
      <c r="E1467" s="48" t="s">
        <v>280</v>
      </c>
      <c r="F1467" s="49" t="s">
        <v>277</v>
      </c>
      <c r="G1467" s="49" t="s">
        <v>277</v>
      </c>
      <c r="H1467" s="50" t="s">
        <v>277</v>
      </c>
      <c r="I1467" s="46" t="s">
        <v>21</v>
      </c>
      <c r="J1467" s="46">
        <v>663</v>
      </c>
      <c r="K1467" s="49">
        <v>663</v>
      </c>
      <c r="L1467" s="49" t="s">
        <v>278</v>
      </c>
      <c r="M1467" s="51">
        <v>2383000</v>
      </c>
      <c r="N1467" s="51">
        <f t="shared" si="290"/>
        <v>579000</v>
      </c>
      <c r="O1467" s="51">
        <v>579130.43478260899</v>
      </c>
      <c r="P1467" s="51">
        <v>2962000</v>
      </c>
      <c r="Q1467" s="51">
        <f t="shared" si="291"/>
        <v>752869.56521739159</v>
      </c>
      <c r="R1467" s="52">
        <f t="shared" si="292"/>
        <v>3135869.5652173916</v>
      </c>
      <c r="S1467" s="53">
        <v>3135800</v>
      </c>
      <c r="T1467" s="54">
        <v>0</v>
      </c>
      <c r="U1467" s="55" t="s">
        <v>26</v>
      </c>
      <c r="V1467" s="55" t="s">
        <v>23</v>
      </c>
      <c r="W1467" s="55" t="s">
        <v>27</v>
      </c>
      <c r="X1467" s="56">
        <v>43294</v>
      </c>
      <c r="Y1467" s="57" t="s">
        <v>7684</v>
      </c>
      <c r="Z1467" s="57"/>
      <c r="AA1467" s="58"/>
      <c r="AB1467" s="58"/>
      <c r="AC1467" s="58"/>
      <c r="AD1467" s="58"/>
      <c r="AE1467" s="58"/>
      <c r="AF1467" s="58"/>
      <c r="AG1467" s="58"/>
      <c r="AH1467" s="58"/>
      <c r="AI1467" s="58"/>
      <c r="AJ1467" s="58"/>
      <c r="AK1467" s="58"/>
      <c r="AL1467" s="58"/>
      <c r="AM1467" s="58"/>
      <c r="AN1467" s="58"/>
      <c r="AO1467" s="58"/>
      <c r="AP1467" s="58"/>
      <c r="AQ1467" s="58"/>
      <c r="AR1467" s="59">
        <f t="shared" si="284"/>
        <v>0</v>
      </c>
      <c r="AS1467" s="59">
        <f t="shared" si="285"/>
        <v>0</v>
      </c>
      <c r="AT1467" s="58"/>
      <c r="AU1467" s="58">
        <f t="shared" si="287"/>
        <v>0</v>
      </c>
      <c r="AV1467" s="59">
        <f t="shared" si="288"/>
        <v>-3135800</v>
      </c>
      <c r="AW1467" s="59">
        <f t="shared" si="293"/>
        <v>-3135800</v>
      </c>
      <c r="AX1467" s="60">
        <f t="shared" si="286"/>
        <v>-1</v>
      </c>
      <c r="AY1467" s="58"/>
    </row>
    <row r="1468" spans="1:51" ht="31.5" x14ac:dyDescent="0.25">
      <c r="A1468" s="45">
        <v>1356</v>
      </c>
      <c r="B1468" s="46" t="s">
        <v>282</v>
      </c>
      <c r="C1468" s="47" t="s">
        <v>275</v>
      </c>
      <c r="D1468" s="47" t="s">
        <v>1945</v>
      </c>
      <c r="E1468" s="48" t="s">
        <v>283</v>
      </c>
      <c r="F1468" s="49" t="s">
        <v>277</v>
      </c>
      <c r="G1468" s="49" t="s">
        <v>277</v>
      </c>
      <c r="H1468" s="50" t="s">
        <v>277</v>
      </c>
      <c r="I1468" s="46" t="s">
        <v>21</v>
      </c>
      <c r="J1468" s="46">
        <v>663</v>
      </c>
      <c r="K1468" s="49">
        <v>663</v>
      </c>
      <c r="L1468" s="49" t="s">
        <v>278</v>
      </c>
      <c r="M1468" s="51">
        <v>2383000</v>
      </c>
      <c r="N1468" s="51">
        <f t="shared" si="290"/>
        <v>579000</v>
      </c>
      <c r="O1468" s="51">
        <v>579130.43478260899</v>
      </c>
      <c r="P1468" s="51">
        <v>2962000</v>
      </c>
      <c r="Q1468" s="51">
        <f t="shared" si="291"/>
        <v>752869.56521739159</v>
      </c>
      <c r="R1468" s="52">
        <f t="shared" si="292"/>
        <v>3135869.5652173916</v>
      </c>
      <c r="S1468" s="53">
        <v>3135800</v>
      </c>
      <c r="T1468" s="54">
        <v>0</v>
      </c>
      <c r="U1468" s="55" t="s">
        <v>172</v>
      </c>
      <c r="V1468" s="55" t="s">
        <v>23</v>
      </c>
      <c r="W1468" s="55" t="s">
        <v>196</v>
      </c>
      <c r="X1468" s="56">
        <v>43294</v>
      </c>
      <c r="Y1468" s="57" t="s">
        <v>7684</v>
      </c>
      <c r="Z1468" s="57"/>
      <c r="AA1468" s="58"/>
      <c r="AB1468" s="58"/>
      <c r="AC1468" s="58"/>
      <c r="AD1468" s="58"/>
      <c r="AE1468" s="58"/>
      <c r="AF1468" s="58"/>
      <c r="AG1468" s="58"/>
      <c r="AH1468" s="58"/>
      <c r="AI1468" s="58"/>
      <c r="AJ1468" s="58"/>
      <c r="AK1468" s="58"/>
      <c r="AL1468" s="58"/>
      <c r="AM1468" s="58"/>
      <c r="AN1468" s="58"/>
      <c r="AO1468" s="58"/>
      <c r="AP1468" s="58"/>
      <c r="AQ1468" s="58">
        <v>4130000</v>
      </c>
      <c r="AR1468" s="59">
        <f t="shared" si="284"/>
        <v>1</v>
      </c>
      <c r="AS1468" s="59">
        <f t="shared" si="285"/>
        <v>4130000</v>
      </c>
      <c r="AT1468" s="58">
        <f t="shared" ref="AT1468:AT1504" si="295">ROUND(AS1468/AR1468,-2)</f>
        <v>4130000</v>
      </c>
      <c r="AU1468" s="58">
        <f t="shared" si="287"/>
        <v>4130000</v>
      </c>
      <c r="AV1468" s="59">
        <f t="shared" si="288"/>
        <v>994200</v>
      </c>
      <c r="AW1468" s="59">
        <f t="shared" si="293"/>
        <v>994200</v>
      </c>
      <c r="AX1468" s="60">
        <f t="shared" si="286"/>
        <v>0.31704828114037875</v>
      </c>
      <c r="AY1468" s="58"/>
    </row>
    <row r="1469" spans="1:51" ht="63" x14ac:dyDescent="0.25">
      <c r="A1469" s="45">
        <v>1358</v>
      </c>
      <c r="B1469" s="46" t="s">
        <v>4529</v>
      </c>
      <c r="C1469" s="47" t="s">
        <v>4530</v>
      </c>
      <c r="D1469" s="47" t="s">
        <v>1945</v>
      </c>
      <c r="E1469" s="48" t="s">
        <v>4531</v>
      </c>
      <c r="F1469" s="49" t="s">
        <v>4532</v>
      </c>
      <c r="G1469" s="49" t="s">
        <v>4532</v>
      </c>
      <c r="H1469" s="50" t="s">
        <v>4532</v>
      </c>
      <c r="I1469" s="46" t="s">
        <v>28</v>
      </c>
      <c r="J1469" s="46">
        <v>669</v>
      </c>
      <c r="K1469" s="49">
        <v>669</v>
      </c>
      <c r="L1469" s="49" t="s">
        <v>4532</v>
      </c>
      <c r="M1469" s="51">
        <v>7914000</v>
      </c>
      <c r="N1469" s="51">
        <f t="shared" si="290"/>
        <v>1994000</v>
      </c>
      <c r="O1469" s="51">
        <v>1994086.95652174</v>
      </c>
      <c r="P1469" s="51">
        <v>9908000</v>
      </c>
      <c r="Q1469" s="51">
        <f t="shared" si="291"/>
        <v>2592313.0434782617</v>
      </c>
      <c r="R1469" s="52">
        <f t="shared" si="292"/>
        <v>10506313.043478262</v>
      </c>
      <c r="S1469" s="53">
        <v>10506300</v>
      </c>
      <c r="T1469" s="54">
        <v>0</v>
      </c>
      <c r="U1469" s="55" t="s">
        <v>22</v>
      </c>
      <c r="V1469" s="55" t="s">
        <v>23</v>
      </c>
      <c r="W1469" s="55" t="s">
        <v>29</v>
      </c>
      <c r="X1469" s="56">
        <v>43294</v>
      </c>
      <c r="Y1469" s="57" t="s">
        <v>7684</v>
      </c>
      <c r="Z1469" s="57"/>
      <c r="AA1469" s="58"/>
      <c r="AB1469" s="58"/>
      <c r="AC1469" s="58"/>
      <c r="AD1469" s="58">
        <v>12506300</v>
      </c>
      <c r="AE1469" s="58"/>
      <c r="AF1469" s="58"/>
      <c r="AG1469" s="58"/>
      <c r="AH1469" s="58"/>
      <c r="AI1469" s="58"/>
      <c r="AJ1469" s="58"/>
      <c r="AK1469" s="58"/>
      <c r="AL1469" s="58"/>
      <c r="AM1469" s="58"/>
      <c r="AN1469" s="58"/>
      <c r="AO1469" s="58"/>
      <c r="AP1469" s="58"/>
      <c r="AQ1469" s="58">
        <v>13014000</v>
      </c>
      <c r="AR1469" s="59">
        <f t="shared" si="284"/>
        <v>2</v>
      </c>
      <c r="AS1469" s="59">
        <f t="shared" si="285"/>
        <v>25520300</v>
      </c>
      <c r="AT1469" s="58">
        <f t="shared" si="295"/>
        <v>12760200</v>
      </c>
      <c r="AU1469" s="58">
        <f t="shared" si="287"/>
        <v>12506300</v>
      </c>
      <c r="AV1469" s="59">
        <f t="shared" si="288"/>
        <v>2253900</v>
      </c>
      <c r="AW1469" s="59">
        <f t="shared" si="293"/>
        <v>2000000</v>
      </c>
      <c r="AX1469" s="60">
        <f t="shared" si="286"/>
        <v>0.21452842580166176</v>
      </c>
      <c r="AY1469" s="58"/>
    </row>
    <row r="1470" spans="1:51" ht="31.5" x14ac:dyDescent="0.25">
      <c r="A1470" s="45">
        <v>1360</v>
      </c>
      <c r="B1470" s="46" t="s">
        <v>295</v>
      </c>
      <c r="C1470" s="47" t="s">
        <v>296</v>
      </c>
      <c r="D1470" s="47" t="s">
        <v>496</v>
      </c>
      <c r="E1470" s="48" t="s">
        <v>297</v>
      </c>
      <c r="F1470" s="49" t="s">
        <v>298</v>
      </c>
      <c r="G1470" s="49" t="s">
        <v>298</v>
      </c>
      <c r="H1470" s="50" t="s">
        <v>298</v>
      </c>
      <c r="I1470" s="46" t="s">
        <v>25</v>
      </c>
      <c r="J1470" s="46">
        <v>673</v>
      </c>
      <c r="K1470" s="49">
        <v>673</v>
      </c>
      <c r="L1470" s="49" t="s">
        <v>298</v>
      </c>
      <c r="M1470" s="51">
        <v>2954000</v>
      </c>
      <c r="N1470" s="51">
        <f t="shared" si="290"/>
        <v>914000</v>
      </c>
      <c r="O1470" s="51">
        <v>914086.95652173902</v>
      </c>
      <c r="P1470" s="51">
        <v>3868000</v>
      </c>
      <c r="Q1470" s="51">
        <f t="shared" si="291"/>
        <v>1188313.0434782607</v>
      </c>
      <c r="R1470" s="52">
        <f t="shared" si="292"/>
        <v>4142313.0434782607</v>
      </c>
      <c r="S1470" s="53">
        <v>4142300</v>
      </c>
      <c r="T1470" s="54">
        <v>0</v>
      </c>
      <c r="U1470" s="55" t="s">
        <v>26</v>
      </c>
      <c r="V1470" s="55" t="s">
        <v>201</v>
      </c>
      <c r="W1470" s="55" t="s">
        <v>27</v>
      </c>
      <c r="X1470" s="56">
        <v>43294</v>
      </c>
      <c r="Y1470" s="57" t="s">
        <v>7684</v>
      </c>
      <c r="Z1470" s="57"/>
      <c r="AA1470" s="58"/>
      <c r="AB1470" s="58"/>
      <c r="AC1470" s="58"/>
      <c r="AD1470" s="58">
        <v>6142300</v>
      </c>
      <c r="AE1470" s="58"/>
      <c r="AF1470" s="58"/>
      <c r="AG1470" s="58"/>
      <c r="AH1470" s="58"/>
      <c r="AI1470" s="58"/>
      <c r="AJ1470" s="58"/>
      <c r="AK1470" s="58"/>
      <c r="AL1470" s="58"/>
      <c r="AM1470" s="58"/>
      <c r="AN1470" s="58"/>
      <c r="AO1470" s="58"/>
      <c r="AP1470" s="58"/>
      <c r="AQ1470" s="58"/>
      <c r="AR1470" s="59">
        <f t="shared" si="284"/>
        <v>1</v>
      </c>
      <c r="AS1470" s="59">
        <f t="shared" si="285"/>
        <v>6142300</v>
      </c>
      <c r="AT1470" s="58">
        <f t="shared" si="295"/>
        <v>6142300</v>
      </c>
      <c r="AU1470" s="58">
        <f t="shared" si="287"/>
        <v>6142300</v>
      </c>
      <c r="AV1470" s="59">
        <f t="shared" si="288"/>
        <v>2000000</v>
      </c>
      <c r="AW1470" s="59">
        <f t="shared" si="293"/>
        <v>2000000</v>
      </c>
      <c r="AX1470" s="60">
        <f t="shared" si="286"/>
        <v>0.48282355213287298</v>
      </c>
      <c r="AY1470" s="58"/>
    </row>
    <row r="1471" spans="1:51" ht="31.5" x14ac:dyDescent="0.25">
      <c r="A1471" s="45">
        <v>1361</v>
      </c>
      <c r="B1471" s="46" t="s">
        <v>299</v>
      </c>
      <c r="C1471" s="47" t="s">
        <v>296</v>
      </c>
      <c r="D1471" s="47" t="s">
        <v>1945</v>
      </c>
      <c r="E1471" s="48" t="s">
        <v>300</v>
      </c>
      <c r="F1471" s="49" t="s">
        <v>298</v>
      </c>
      <c r="G1471" s="49" t="s">
        <v>298</v>
      </c>
      <c r="H1471" s="50" t="s">
        <v>298</v>
      </c>
      <c r="I1471" s="46" t="s">
        <v>25</v>
      </c>
      <c r="J1471" s="46">
        <v>673</v>
      </c>
      <c r="K1471" s="49">
        <v>673</v>
      </c>
      <c r="L1471" s="49" t="s">
        <v>298</v>
      </c>
      <c r="M1471" s="51">
        <v>2954000</v>
      </c>
      <c r="N1471" s="51">
        <f t="shared" si="290"/>
        <v>914000</v>
      </c>
      <c r="O1471" s="51">
        <v>914086.95652173902</v>
      </c>
      <c r="P1471" s="51">
        <v>3868000</v>
      </c>
      <c r="Q1471" s="51">
        <f t="shared" si="291"/>
        <v>1188313.0434782607</v>
      </c>
      <c r="R1471" s="52">
        <f t="shared" si="292"/>
        <v>4142313.0434782607</v>
      </c>
      <c r="S1471" s="53">
        <v>4142300</v>
      </c>
      <c r="T1471" s="54">
        <v>0</v>
      </c>
      <c r="U1471" s="55" t="s">
        <v>31</v>
      </c>
      <c r="V1471" s="55" t="s">
        <v>201</v>
      </c>
      <c r="W1471" s="55" t="s">
        <v>24</v>
      </c>
      <c r="X1471" s="56">
        <v>43294</v>
      </c>
      <c r="Y1471" s="57" t="s">
        <v>7684</v>
      </c>
      <c r="Z1471" s="57"/>
      <c r="AA1471" s="58"/>
      <c r="AB1471" s="58"/>
      <c r="AC1471" s="58"/>
      <c r="AD1471" s="58"/>
      <c r="AE1471" s="58"/>
      <c r="AF1471" s="58"/>
      <c r="AG1471" s="58"/>
      <c r="AH1471" s="58"/>
      <c r="AI1471" s="58"/>
      <c r="AJ1471" s="58"/>
      <c r="AK1471" s="58"/>
      <c r="AL1471" s="58"/>
      <c r="AM1471" s="58"/>
      <c r="AN1471" s="58"/>
      <c r="AO1471" s="58"/>
      <c r="AP1471" s="58"/>
      <c r="AQ1471" s="58">
        <v>5307000</v>
      </c>
      <c r="AR1471" s="59">
        <f t="shared" si="284"/>
        <v>1</v>
      </c>
      <c r="AS1471" s="59">
        <f t="shared" si="285"/>
        <v>5307000</v>
      </c>
      <c r="AT1471" s="58">
        <f t="shared" si="295"/>
        <v>5307000</v>
      </c>
      <c r="AU1471" s="58">
        <f t="shared" si="287"/>
        <v>5307000</v>
      </c>
      <c r="AV1471" s="59">
        <f t="shared" si="288"/>
        <v>1164700</v>
      </c>
      <c r="AW1471" s="59">
        <f t="shared" si="293"/>
        <v>1164700</v>
      </c>
      <c r="AX1471" s="60">
        <f t="shared" si="286"/>
        <v>0.28117229558457857</v>
      </c>
      <c r="AY1471" s="58"/>
    </row>
    <row r="1472" spans="1:51" ht="63" x14ac:dyDescent="0.25">
      <c r="A1472" s="45">
        <v>1369</v>
      </c>
      <c r="B1472" s="46" t="s">
        <v>324</v>
      </c>
      <c r="C1472" s="47" t="s">
        <v>325</v>
      </c>
      <c r="D1472" s="47" t="s">
        <v>1945</v>
      </c>
      <c r="E1472" s="48" t="s">
        <v>326</v>
      </c>
      <c r="F1472" s="49" t="s">
        <v>327</v>
      </c>
      <c r="G1472" s="49" t="s">
        <v>327</v>
      </c>
      <c r="H1472" s="50" t="s">
        <v>327</v>
      </c>
      <c r="I1472" s="46" t="s">
        <v>28</v>
      </c>
      <c r="J1472" s="46">
        <v>683</v>
      </c>
      <c r="K1472" s="49">
        <v>683</v>
      </c>
      <c r="L1472" s="49" t="s">
        <v>328</v>
      </c>
      <c r="M1472" s="51">
        <v>4898000</v>
      </c>
      <c r="N1472" s="51">
        <f t="shared" si="290"/>
        <v>1245000</v>
      </c>
      <c r="O1472" s="51">
        <v>1245913.04347826</v>
      </c>
      <c r="P1472" s="51">
        <v>6143000</v>
      </c>
      <c r="Q1472" s="51">
        <f t="shared" si="291"/>
        <v>1619686.9565217379</v>
      </c>
      <c r="R1472" s="52">
        <f t="shared" si="292"/>
        <v>6517686.9565217383</v>
      </c>
      <c r="S1472" s="53">
        <v>6517600</v>
      </c>
      <c r="T1472" s="54">
        <v>0</v>
      </c>
      <c r="U1472" s="55" t="s">
        <v>202</v>
      </c>
      <c r="V1472" s="55" t="s">
        <v>201</v>
      </c>
      <c r="W1472" s="55" t="s">
        <v>24</v>
      </c>
      <c r="X1472" s="56">
        <v>43294</v>
      </c>
      <c r="Y1472" s="57" t="s">
        <v>7684</v>
      </c>
      <c r="Z1472" s="57"/>
      <c r="AA1472" s="58"/>
      <c r="AB1472" s="58"/>
      <c r="AC1472" s="58"/>
      <c r="AD1472" s="58">
        <v>8517600</v>
      </c>
      <c r="AE1472" s="58"/>
      <c r="AF1472" s="58"/>
      <c r="AG1472" s="58"/>
      <c r="AH1472" s="58"/>
      <c r="AI1472" s="58"/>
      <c r="AJ1472" s="58"/>
      <c r="AK1472" s="58"/>
      <c r="AL1472" s="58"/>
      <c r="AM1472" s="58"/>
      <c r="AN1472" s="58"/>
      <c r="AO1472" s="58"/>
      <c r="AP1472" s="58"/>
      <c r="AQ1472" s="58">
        <v>8541000</v>
      </c>
      <c r="AR1472" s="59">
        <f t="shared" si="284"/>
        <v>2</v>
      </c>
      <c r="AS1472" s="59">
        <f t="shared" si="285"/>
        <v>17058600</v>
      </c>
      <c r="AT1472" s="58">
        <f t="shared" si="295"/>
        <v>8529300</v>
      </c>
      <c r="AU1472" s="58">
        <f t="shared" si="287"/>
        <v>8517600</v>
      </c>
      <c r="AV1472" s="59">
        <f t="shared" si="288"/>
        <v>2011700</v>
      </c>
      <c r="AW1472" s="59">
        <f t="shared" si="293"/>
        <v>2000000</v>
      </c>
      <c r="AX1472" s="60">
        <f t="shared" si="286"/>
        <v>0.30865656069718916</v>
      </c>
      <c r="AY1472" s="58"/>
    </row>
    <row r="1473" spans="1:51" ht="47.25" x14ac:dyDescent="0.25">
      <c r="A1473" s="45">
        <v>1372</v>
      </c>
      <c r="B1473" s="46" t="s">
        <v>334</v>
      </c>
      <c r="C1473" s="47" t="s">
        <v>335</v>
      </c>
      <c r="D1473" s="47" t="s">
        <v>1945</v>
      </c>
      <c r="E1473" s="48" t="s">
        <v>336</v>
      </c>
      <c r="F1473" s="49" t="s">
        <v>337</v>
      </c>
      <c r="G1473" s="49" t="s">
        <v>337</v>
      </c>
      <c r="H1473" s="50" t="s">
        <v>337</v>
      </c>
      <c r="I1473" s="46" t="s">
        <v>25</v>
      </c>
      <c r="J1473" s="46">
        <v>685</v>
      </c>
      <c r="K1473" s="49">
        <v>685</v>
      </c>
      <c r="L1473" s="49" t="s">
        <v>338</v>
      </c>
      <c r="M1473" s="51">
        <v>3551000</v>
      </c>
      <c r="N1473" s="51">
        <f t="shared" si="290"/>
        <v>914000</v>
      </c>
      <c r="O1473" s="51">
        <v>914086.95652173902</v>
      </c>
      <c r="P1473" s="51">
        <v>4465000</v>
      </c>
      <c r="Q1473" s="51">
        <f t="shared" si="291"/>
        <v>1188313.0434782607</v>
      </c>
      <c r="R1473" s="52">
        <f t="shared" si="292"/>
        <v>4739313.0434782607</v>
      </c>
      <c r="S1473" s="53">
        <v>4739300</v>
      </c>
      <c r="T1473" s="54">
        <v>0</v>
      </c>
      <c r="U1473" s="55" t="s">
        <v>202</v>
      </c>
      <c r="V1473" s="55" t="s">
        <v>201</v>
      </c>
      <c r="W1473" s="55" t="s">
        <v>24</v>
      </c>
      <c r="X1473" s="56">
        <v>43294</v>
      </c>
      <c r="Y1473" s="57" t="s">
        <v>7684</v>
      </c>
      <c r="Z1473" s="57"/>
      <c r="AA1473" s="58"/>
      <c r="AB1473" s="58"/>
      <c r="AC1473" s="58"/>
      <c r="AD1473" s="58">
        <v>7239300</v>
      </c>
      <c r="AE1473" s="58"/>
      <c r="AF1473" s="58"/>
      <c r="AG1473" s="58"/>
      <c r="AH1473" s="58"/>
      <c r="AI1473" s="58"/>
      <c r="AJ1473" s="58"/>
      <c r="AK1473" s="58"/>
      <c r="AL1473" s="58"/>
      <c r="AM1473" s="58"/>
      <c r="AN1473" s="58"/>
      <c r="AO1473" s="58"/>
      <c r="AP1473" s="58"/>
      <c r="AQ1473" s="58">
        <v>6203000</v>
      </c>
      <c r="AR1473" s="59">
        <f t="shared" si="284"/>
        <v>2</v>
      </c>
      <c r="AS1473" s="59">
        <f t="shared" si="285"/>
        <v>13442300</v>
      </c>
      <c r="AT1473" s="58">
        <f t="shared" si="295"/>
        <v>6721200</v>
      </c>
      <c r="AU1473" s="58">
        <f t="shared" si="287"/>
        <v>6203000</v>
      </c>
      <c r="AV1473" s="59">
        <f t="shared" si="288"/>
        <v>1981900</v>
      </c>
      <c r="AW1473" s="59">
        <f t="shared" si="293"/>
        <v>1463700</v>
      </c>
      <c r="AX1473" s="60">
        <f t="shared" si="286"/>
        <v>0.41818412001772409</v>
      </c>
      <c r="AY1473" s="58"/>
    </row>
    <row r="1474" spans="1:51" ht="31.5" x14ac:dyDescent="0.25">
      <c r="A1474" s="45">
        <v>1377</v>
      </c>
      <c r="B1474" s="46" t="s">
        <v>351</v>
      </c>
      <c r="C1474" s="47" t="s">
        <v>347</v>
      </c>
      <c r="D1474" s="47" t="s">
        <v>1945</v>
      </c>
      <c r="E1474" s="48" t="s">
        <v>352</v>
      </c>
      <c r="F1474" s="49" t="s">
        <v>349</v>
      </c>
      <c r="G1474" s="49" t="s">
        <v>349</v>
      </c>
      <c r="H1474" s="50" t="s">
        <v>349</v>
      </c>
      <c r="I1474" s="46" t="s">
        <v>25</v>
      </c>
      <c r="J1474" s="46">
        <v>691</v>
      </c>
      <c r="K1474" s="49">
        <v>691</v>
      </c>
      <c r="L1474" s="49" t="s">
        <v>350</v>
      </c>
      <c r="M1474" s="51">
        <v>3120000</v>
      </c>
      <c r="N1474" s="51">
        <f t="shared" si="290"/>
        <v>914000</v>
      </c>
      <c r="O1474" s="51">
        <v>914086.95652173902</v>
      </c>
      <c r="P1474" s="51">
        <v>4034000</v>
      </c>
      <c r="Q1474" s="51">
        <f t="shared" si="291"/>
        <v>1188313.0434782607</v>
      </c>
      <c r="R1474" s="52">
        <f t="shared" si="292"/>
        <v>4308313.0434782607</v>
      </c>
      <c r="S1474" s="53">
        <v>4308300</v>
      </c>
      <c r="T1474" s="54">
        <v>0</v>
      </c>
      <c r="U1474" s="55" t="s">
        <v>202</v>
      </c>
      <c r="V1474" s="55" t="s">
        <v>201</v>
      </c>
      <c r="W1474" s="55" t="s">
        <v>24</v>
      </c>
      <c r="X1474" s="56">
        <v>43294</v>
      </c>
      <c r="Y1474" s="57" t="s">
        <v>7684</v>
      </c>
      <c r="Z1474" s="57"/>
      <c r="AA1474" s="58">
        <v>11429000</v>
      </c>
      <c r="AB1474" s="58"/>
      <c r="AC1474" s="58"/>
      <c r="AD1474" s="58"/>
      <c r="AE1474" s="58"/>
      <c r="AF1474" s="58"/>
      <c r="AG1474" s="58"/>
      <c r="AH1474" s="58"/>
      <c r="AI1474" s="58"/>
      <c r="AJ1474" s="58"/>
      <c r="AK1474" s="58"/>
      <c r="AL1474" s="58"/>
      <c r="AM1474" s="58"/>
      <c r="AN1474" s="58"/>
      <c r="AO1474" s="58"/>
      <c r="AP1474" s="58"/>
      <c r="AQ1474" s="58">
        <v>5556000</v>
      </c>
      <c r="AR1474" s="59">
        <f t="shared" si="284"/>
        <v>2</v>
      </c>
      <c r="AS1474" s="59">
        <f t="shared" si="285"/>
        <v>16985000</v>
      </c>
      <c r="AT1474" s="58">
        <f t="shared" si="295"/>
        <v>8492500</v>
      </c>
      <c r="AU1474" s="58">
        <f t="shared" si="287"/>
        <v>5556000</v>
      </c>
      <c r="AV1474" s="59">
        <f t="shared" si="288"/>
        <v>4184200</v>
      </c>
      <c r="AW1474" s="59">
        <f t="shared" si="293"/>
        <v>1247700</v>
      </c>
      <c r="AX1474" s="60">
        <f t="shared" si="286"/>
        <v>0.97119513497203069</v>
      </c>
      <c r="AY1474" s="58"/>
    </row>
    <row r="1475" spans="1:51" ht="31.5" x14ac:dyDescent="0.25">
      <c r="A1475" s="45">
        <v>1380</v>
      </c>
      <c r="B1475" s="46" t="s">
        <v>361</v>
      </c>
      <c r="C1475" s="47" t="s">
        <v>359</v>
      </c>
      <c r="D1475" s="47" t="s">
        <v>496</v>
      </c>
      <c r="E1475" s="48" t="s">
        <v>362</v>
      </c>
      <c r="F1475" s="49" t="s">
        <v>360</v>
      </c>
      <c r="G1475" s="49" t="s">
        <v>360</v>
      </c>
      <c r="H1475" s="50" t="s">
        <v>360</v>
      </c>
      <c r="I1475" s="46" t="s">
        <v>21</v>
      </c>
      <c r="J1475" s="46">
        <v>693</v>
      </c>
      <c r="K1475" s="49">
        <v>693</v>
      </c>
      <c r="L1475" s="49" t="s">
        <v>360</v>
      </c>
      <c r="M1475" s="51">
        <v>2465000</v>
      </c>
      <c r="N1475" s="51">
        <f t="shared" si="290"/>
        <v>579000</v>
      </c>
      <c r="O1475" s="51">
        <v>579130.43478260899</v>
      </c>
      <c r="P1475" s="51">
        <v>3044000</v>
      </c>
      <c r="Q1475" s="51">
        <f t="shared" si="291"/>
        <v>752869.56521739159</v>
      </c>
      <c r="R1475" s="52">
        <f t="shared" si="292"/>
        <v>3217869.5652173916</v>
      </c>
      <c r="S1475" s="53">
        <v>3217800</v>
      </c>
      <c r="T1475" s="54">
        <v>0</v>
      </c>
      <c r="U1475" s="55" t="s">
        <v>26</v>
      </c>
      <c r="V1475" s="55" t="s">
        <v>201</v>
      </c>
      <c r="W1475" s="55" t="s">
        <v>27</v>
      </c>
      <c r="X1475" s="56">
        <v>43294</v>
      </c>
      <c r="Y1475" s="57" t="s">
        <v>7684</v>
      </c>
      <c r="Z1475" s="57"/>
      <c r="AA1475" s="58"/>
      <c r="AB1475" s="58"/>
      <c r="AC1475" s="58"/>
      <c r="AD1475" s="58">
        <v>5717800</v>
      </c>
      <c r="AE1475" s="58"/>
      <c r="AF1475" s="58"/>
      <c r="AG1475" s="58"/>
      <c r="AH1475" s="58"/>
      <c r="AI1475" s="58"/>
      <c r="AJ1475" s="58"/>
      <c r="AK1475" s="58"/>
      <c r="AL1475" s="58"/>
      <c r="AM1475" s="58">
        <v>10337000</v>
      </c>
      <c r="AN1475" s="58"/>
      <c r="AO1475" s="58"/>
      <c r="AP1475" s="58"/>
      <c r="AQ1475" s="58"/>
      <c r="AR1475" s="59">
        <f t="shared" si="284"/>
        <v>2</v>
      </c>
      <c r="AS1475" s="59">
        <f t="shared" si="285"/>
        <v>16054800</v>
      </c>
      <c r="AT1475" s="58">
        <f t="shared" si="295"/>
        <v>8027400</v>
      </c>
      <c r="AU1475" s="58">
        <f t="shared" si="287"/>
        <v>5717800</v>
      </c>
      <c r="AV1475" s="59">
        <f t="shared" si="288"/>
        <v>4809600</v>
      </c>
      <c r="AW1475" s="59">
        <f t="shared" si="293"/>
        <v>2500000</v>
      </c>
      <c r="AX1475" s="60">
        <f t="shared" si="286"/>
        <v>1.4946858101808691</v>
      </c>
      <c r="AY1475" s="58"/>
    </row>
    <row r="1476" spans="1:51" ht="31.5" x14ac:dyDescent="0.25">
      <c r="A1476" s="45">
        <v>1382</v>
      </c>
      <c r="B1476" s="46" t="s">
        <v>365</v>
      </c>
      <c r="C1476" s="47" t="s">
        <v>359</v>
      </c>
      <c r="D1476" s="47" t="s">
        <v>1945</v>
      </c>
      <c r="E1476" s="48" t="s">
        <v>366</v>
      </c>
      <c r="F1476" s="49" t="s">
        <v>360</v>
      </c>
      <c r="G1476" s="49" t="s">
        <v>360</v>
      </c>
      <c r="H1476" s="50" t="s">
        <v>360</v>
      </c>
      <c r="I1476" s="46" t="s">
        <v>21</v>
      </c>
      <c r="J1476" s="46">
        <v>693</v>
      </c>
      <c r="K1476" s="49">
        <v>693</v>
      </c>
      <c r="L1476" s="49" t="s">
        <v>360</v>
      </c>
      <c r="M1476" s="51">
        <v>2465000</v>
      </c>
      <c r="N1476" s="51">
        <f t="shared" si="290"/>
        <v>579000</v>
      </c>
      <c r="O1476" s="51">
        <v>579130.43478260899</v>
      </c>
      <c r="P1476" s="51">
        <v>3044000</v>
      </c>
      <c r="Q1476" s="51">
        <f t="shared" si="291"/>
        <v>752869.56521739159</v>
      </c>
      <c r="R1476" s="52">
        <f t="shared" si="292"/>
        <v>3217869.5652173916</v>
      </c>
      <c r="S1476" s="53">
        <v>3217800</v>
      </c>
      <c r="T1476" s="54">
        <v>0</v>
      </c>
      <c r="U1476" s="55" t="s">
        <v>26</v>
      </c>
      <c r="V1476" s="55" t="s">
        <v>201</v>
      </c>
      <c r="W1476" s="55" t="s">
        <v>27</v>
      </c>
      <c r="X1476" s="56">
        <v>43294</v>
      </c>
      <c r="Y1476" s="57" t="s">
        <v>7684</v>
      </c>
      <c r="Z1476" s="57"/>
      <c r="AA1476" s="58">
        <v>9455000</v>
      </c>
      <c r="AB1476" s="58"/>
      <c r="AC1476" s="58"/>
      <c r="AD1476" s="58"/>
      <c r="AE1476" s="58"/>
      <c r="AF1476" s="58"/>
      <c r="AG1476" s="58"/>
      <c r="AH1476" s="58"/>
      <c r="AI1476" s="58"/>
      <c r="AJ1476" s="58"/>
      <c r="AK1476" s="58"/>
      <c r="AL1476" s="58"/>
      <c r="AM1476" s="58"/>
      <c r="AN1476" s="58"/>
      <c r="AO1476" s="58"/>
      <c r="AP1476" s="58"/>
      <c r="AQ1476" s="58">
        <v>4253000</v>
      </c>
      <c r="AR1476" s="59">
        <f t="shared" ref="AR1476:AR1539" si="296">COUNT(AA1476:AQ1476)</f>
        <v>2</v>
      </c>
      <c r="AS1476" s="59">
        <f t="shared" ref="AS1476:AS1539" si="297">SUM(AA1476:AQ1476)</f>
        <v>13708000</v>
      </c>
      <c r="AT1476" s="58">
        <f t="shared" si="295"/>
        <v>6854000</v>
      </c>
      <c r="AU1476" s="58">
        <f t="shared" si="287"/>
        <v>4253000</v>
      </c>
      <c r="AV1476" s="59">
        <f t="shared" si="288"/>
        <v>3636200</v>
      </c>
      <c r="AW1476" s="59">
        <f t="shared" si="293"/>
        <v>1035200</v>
      </c>
      <c r="AX1476" s="60">
        <f t="shared" ref="AX1476:AX1539" si="298">AT1476/S1476-100%</f>
        <v>1.130026726334763</v>
      </c>
      <c r="AY1476" s="58"/>
    </row>
    <row r="1477" spans="1:51" ht="31.5" x14ac:dyDescent="0.25">
      <c r="A1477" s="45">
        <v>1383</v>
      </c>
      <c r="B1477" s="46" t="s">
        <v>370</v>
      </c>
      <c r="C1477" s="47" t="s">
        <v>371</v>
      </c>
      <c r="D1477" s="47" t="s">
        <v>496</v>
      </c>
      <c r="E1477" s="48" t="s">
        <v>372</v>
      </c>
      <c r="F1477" s="49" t="s">
        <v>373</v>
      </c>
      <c r="G1477" s="49" t="s">
        <v>373</v>
      </c>
      <c r="H1477" s="50" t="s">
        <v>373</v>
      </c>
      <c r="I1477" s="46" t="s">
        <v>21</v>
      </c>
      <c r="J1477" s="46">
        <v>695</v>
      </c>
      <c r="K1477" s="49">
        <v>695</v>
      </c>
      <c r="L1477" s="49" t="s">
        <v>374</v>
      </c>
      <c r="M1477" s="51">
        <v>2304000</v>
      </c>
      <c r="N1477" s="51">
        <f t="shared" si="290"/>
        <v>577000</v>
      </c>
      <c r="O1477" s="51">
        <v>577565.21739130397</v>
      </c>
      <c r="P1477" s="51">
        <v>2881000</v>
      </c>
      <c r="Q1477" s="51">
        <f t="shared" si="291"/>
        <v>750834.7826086951</v>
      </c>
      <c r="R1477" s="52">
        <f t="shared" si="292"/>
        <v>3054834.7826086953</v>
      </c>
      <c r="S1477" s="53">
        <v>3054800</v>
      </c>
      <c r="T1477" s="54">
        <v>0</v>
      </c>
      <c r="U1477" s="55" t="s">
        <v>26</v>
      </c>
      <c r="V1477" s="55" t="s">
        <v>201</v>
      </c>
      <c r="W1477" s="55" t="s">
        <v>27</v>
      </c>
      <c r="X1477" s="56">
        <v>43294</v>
      </c>
      <c r="Y1477" s="57" t="s">
        <v>7684</v>
      </c>
      <c r="Z1477" s="57"/>
      <c r="AA1477" s="58"/>
      <c r="AB1477" s="58"/>
      <c r="AC1477" s="58"/>
      <c r="AD1477" s="58">
        <v>4754800</v>
      </c>
      <c r="AE1477" s="58"/>
      <c r="AF1477" s="58"/>
      <c r="AG1477" s="58"/>
      <c r="AH1477" s="58"/>
      <c r="AI1477" s="58"/>
      <c r="AJ1477" s="58"/>
      <c r="AK1477" s="58"/>
      <c r="AL1477" s="58"/>
      <c r="AM1477" s="58">
        <v>4823000</v>
      </c>
      <c r="AN1477" s="58"/>
      <c r="AO1477" s="58"/>
      <c r="AP1477" s="58"/>
      <c r="AQ1477" s="58"/>
      <c r="AR1477" s="59">
        <f t="shared" si="296"/>
        <v>2</v>
      </c>
      <c r="AS1477" s="59">
        <f t="shared" si="297"/>
        <v>9577800</v>
      </c>
      <c r="AT1477" s="58">
        <f t="shared" si="295"/>
        <v>4788900</v>
      </c>
      <c r="AU1477" s="58">
        <f t="shared" si="287"/>
        <v>4754800</v>
      </c>
      <c r="AV1477" s="59">
        <f t="shared" si="288"/>
        <v>1734100</v>
      </c>
      <c r="AW1477" s="59">
        <f t="shared" si="293"/>
        <v>1700000</v>
      </c>
      <c r="AX1477" s="60">
        <f t="shared" si="298"/>
        <v>0.56766400419012708</v>
      </c>
      <c r="AY1477" s="58"/>
    </row>
    <row r="1478" spans="1:51" ht="31.5" x14ac:dyDescent="0.25">
      <c r="A1478" s="45">
        <v>1384</v>
      </c>
      <c r="B1478" s="46" t="s">
        <v>375</v>
      </c>
      <c r="C1478" s="47" t="s">
        <v>371</v>
      </c>
      <c r="D1478" s="47" t="s">
        <v>1945</v>
      </c>
      <c r="E1478" s="48" t="s">
        <v>376</v>
      </c>
      <c r="F1478" s="49" t="s">
        <v>373</v>
      </c>
      <c r="G1478" s="49" t="s">
        <v>373</v>
      </c>
      <c r="H1478" s="50" t="s">
        <v>373</v>
      </c>
      <c r="I1478" s="46" t="s">
        <v>21</v>
      </c>
      <c r="J1478" s="46">
        <v>695</v>
      </c>
      <c r="K1478" s="49">
        <v>695</v>
      </c>
      <c r="L1478" s="49" t="s">
        <v>374</v>
      </c>
      <c r="M1478" s="51">
        <v>2304000</v>
      </c>
      <c r="N1478" s="51">
        <f t="shared" si="290"/>
        <v>577000</v>
      </c>
      <c r="O1478" s="51">
        <v>577565.21739130397</v>
      </c>
      <c r="P1478" s="51">
        <v>2881000</v>
      </c>
      <c r="Q1478" s="51">
        <f t="shared" si="291"/>
        <v>750834.7826086951</v>
      </c>
      <c r="R1478" s="52">
        <f t="shared" si="292"/>
        <v>3054834.7826086953</v>
      </c>
      <c r="S1478" s="53">
        <v>3054800</v>
      </c>
      <c r="T1478" s="54">
        <v>0</v>
      </c>
      <c r="U1478" s="55" t="s">
        <v>202</v>
      </c>
      <c r="V1478" s="55" t="s">
        <v>201</v>
      </c>
      <c r="W1478" s="55" t="s">
        <v>24</v>
      </c>
      <c r="X1478" s="56">
        <v>43294</v>
      </c>
      <c r="Y1478" s="57" t="s">
        <v>7684</v>
      </c>
      <c r="Z1478" s="57"/>
      <c r="AA1478" s="58"/>
      <c r="AB1478" s="58"/>
      <c r="AC1478" s="58"/>
      <c r="AD1478" s="58"/>
      <c r="AE1478" s="58"/>
      <c r="AF1478" s="58"/>
      <c r="AG1478" s="58"/>
      <c r="AH1478" s="58"/>
      <c r="AI1478" s="58"/>
      <c r="AJ1478" s="58"/>
      <c r="AK1478" s="58"/>
      <c r="AL1478" s="58"/>
      <c r="AM1478" s="58"/>
      <c r="AN1478" s="58"/>
      <c r="AO1478" s="58"/>
      <c r="AP1478" s="58"/>
      <c r="AQ1478" s="58">
        <v>4010000</v>
      </c>
      <c r="AR1478" s="59">
        <f t="shared" si="296"/>
        <v>1</v>
      </c>
      <c r="AS1478" s="59">
        <f t="shared" si="297"/>
        <v>4010000</v>
      </c>
      <c r="AT1478" s="58">
        <f t="shared" si="295"/>
        <v>4010000</v>
      </c>
      <c r="AU1478" s="58">
        <f t="shared" ref="AU1478:AU1541" si="299">MIN(AA1478:AQ1478)</f>
        <v>4010000</v>
      </c>
      <c r="AV1478" s="59">
        <f t="shared" ref="AV1478:AV1541" si="300">AT1478-S1478</f>
        <v>955200</v>
      </c>
      <c r="AW1478" s="59">
        <f t="shared" si="293"/>
        <v>955200</v>
      </c>
      <c r="AX1478" s="60">
        <f t="shared" si="298"/>
        <v>0.31268822836192212</v>
      </c>
      <c r="AY1478" s="58"/>
    </row>
    <row r="1479" spans="1:51" ht="47.25" x14ac:dyDescent="0.25">
      <c r="A1479" s="45">
        <v>1385</v>
      </c>
      <c r="B1479" s="46" t="s">
        <v>377</v>
      </c>
      <c r="C1479" s="47" t="s">
        <v>378</v>
      </c>
      <c r="D1479" s="47" t="s">
        <v>496</v>
      </c>
      <c r="E1479" s="48" t="s">
        <v>379</v>
      </c>
      <c r="F1479" s="49" t="s">
        <v>380</v>
      </c>
      <c r="G1479" s="49" t="s">
        <v>380</v>
      </c>
      <c r="H1479" s="50" t="s">
        <v>380</v>
      </c>
      <c r="I1479" s="46" t="s">
        <v>28</v>
      </c>
      <c r="J1479" s="46">
        <v>696</v>
      </c>
      <c r="K1479" s="49">
        <v>696</v>
      </c>
      <c r="L1479" s="49" t="s">
        <v>380</v>
      </c>
      <c r="M1479" s="51">
        <v>3533000</v>
      </c>
      <c r="N1479" s="51">
        <f t="shared" si="290"/>
        <v>914000</v>
      </c>
      <c r="O1479" s="51">
        <v>914086.95652173902</v>
      </c>
      <c r="P1479" s="51">
        <v>4447000</v>
      </c>
      <c r="Q1479" s="51">
        <f t="shared" si="291"/>
        <v>1188313.0434782607</v>
      </c>
      <c r="R1479" s="52">
        <f t="shared" si="292"/>
        <v>4721313.0434782607</v>
      </c>
      <c r="S1479" s="53">
        <v>4721300</v>
      </c>
      <c r="T1479" s="54">
        <v>0</v>
      </c>
      <c r="U1479" s="55" t="s">
        <v>202</v>
      </c>
      <c r="V1479" s="55" t="s">
        <v>201</v>
      </c>
      <c r="W1479" s="55" t="s">
        <v>24</v>
      </c>
      <c r="X1479" s="56">
        <v>43294</v>
      </c>
      <c r="Y1479" s="57" t="s">
        <v>7684</v>
      </c>
      <c r="Z1479" s="57"/>
      <c r="AA1479" s="58"/>
      <c r="AB1479" s="58"/>
      <c r="AC1479" s="58"/>
      <c r="AD1479" s="58">
        <v>7221300</v>
      </c>
      <c r="AE1479" s="58"/>
      <c r="AF1479" s="58"/>
      <c r="AG1479" s="58"/>
      <c r="AH1479" s="58"/>
      <c r="AI1479" s="58"/>
      <c r="AJ1479" s="58"/>
      <c r="AK1479" s="58"/>
      <c r="AL1479" s="58"/>
      <c r="AM1479" s="58"/>
      <c r="AN1479" s="58"/>
      <c r="AO1479" s="58"/>
      <c r="AP1479" s="58"/>
      <c r="AQ1479" s="58"/>
      <c r="AR1479" s="59">
        <f t="shared" si="296"/>
        <v>1</v>
      </c>
      <c r="AS1479" s="59">
        <f t="shared" si="297"/>
        <v>7221300</v>
      </c>
      <c r="AT1479" s="58">
        <f t="shared" si="295"/>
        <v>7221300</v>
      </c>
      <c r="AU1479" s="58">
        <f t="shared" si="299"/>
        <v>7221300</v>
      </c>
      <c r="AV1479" s="59">
        <f t="shared" si="300"/>
        <v>2500000</v>
      </c>
      <c r="AW1479" s="59">
        <f t="shared" si="293"/>
        <v>2500000</v>
      </c>
      <c r="AX1479" s="60">
        <f t="shared" si="298"/>
        <v>0.52951517590494146</v>
      </c>
      <c r="AY1479" s="58"/>
    </row>
    <row r="1480" spans="1:51" ht="47.25" x14ac:dyDescent="0.25">
      <c r="A1480" s="45">
        <v>1386</v>
      </c>
      <c r="B1480" s="46" t="s">
        <v>381</v>
      </c>
      <c r="C1480" s="47" t="s">
        <v>378</v>
      </c>
      <c r="D1480" s="47" t="s">
        <v>1945</v>
      </c>
      <c r="E1480" s="48" t="s">
        <v>382</v>
      </c>
      <c r="F1480" s="49" t="s">
        <v>380</v>
      </c>
      <c r="G1480" s="49" t="s">
        <v>380</v>
      </c>
      <c r="H1480" s="50" t="s">
        <v>380</v>
      </c>
      <c r="I1480" s="46" t="s">
        <v>25</v>
      </c>
      <c r="J1480" s="46">
        <v>696</v>
      </c>
      <c r="K1480" s="49">
        <v>696</v>
      </c>
      <c r="L1480" s="49" t="s">
        <v>380</v>
      </c>
      <c r="M1480" s="51">
        <v>3533000</v>
      </c>
      <c r="N1480" s="51">
        <f t="shared" si="290"/>
        <v>914000</v>
      </c>
      <c r="O1480" s="51">
        <v>914086.95652173902</v>
      </c>
      <c r="P1480" s="51">
        <v>4447000</v>
      </c>
      <c r="Q1480" s="51">
        <f t="shared" si="291"/>
        <v>1188313.0434782607</v>
      </c>
      <c r="R1480" s="52">
        <f t="shared" si="292"/>
        <v>4721313.0434782607</v>
      </c>
      <c r="S1480" s="53">
        <v>4721300</v>
      </c>
      <c r="T1480" s="54">
        <v>0</v>
      </c>
      <c r="U1480" s="55" t="s">
        <v>202</v>
      </c>
      <c r="V1480" s="55" t="s">
        <v>201</v>
      </c>
      <c r="W1480" s="55" t="s">
        <v>24</v>
      </c>
      <c r="X1480" s="56">
        <v>43294</v>
      </c>
      <c r="Y1480" s="57" t="s">
        <v>7684</v>
      </c>
      <c r="Z1480" s="57"/>
      <c r="AA1480" s="58"/>
      <c r="AB1480" s="58"/>
      <c r="AC1480" s="58"/>
      <c r="AD1480" s="58"/>
      <c r="AE1480" s="58"/>
      <c r="AF1480" s="58"/>
      <c r="AG1480" s="58"/>
      <c r="AH1480" s="58"/>
      <c r="AI1480" s="58"/>
      <c r="AJ1480" s="58"/>
      <c r="AK1480" s="58"/>
      <c r="AL1480" s="58"/>
      <c r="AM1480" s="58"/>
      <c r="AN1480" s="58"/>
      <c r="AO1480" s="58"/>
      <c r="AP1480" s="58"/>
      <c r="AQ1480" s="58">
        <v>6176000</v>
      </c>
      <c r="AR1480" s="59">
        <f t="shared" si="296"/>
        <v>1</v>
      </c>
      <c r="AS1480" s="59">
        <f t="shared" si="297"/>
        <v>6176000</v>
      </c>
      <c r="AT1480" s="58">
        <f t="shared" si="295"/>
        <v>6176000</v>
      </c>
      <c r="AU1480" s="58">
        <f t="shared" si="299"/>
        <v>6176000</v>
      </c>
      <c r="AV1480" s="59">
        <f t="shared" si="300"/>
        <v>1454700</v>
      </c>
      <c r="AW1480" s="59">
        <f t="shared" si="293"/>
        <v>1454700</v>
      </c>
      <c r="AX1480" s="60">
        <f t="shared" si="298"/>
        <v>0.30811429055556738</v>
      </c>
      <c r="AY1480" s="58"/>
    </row>
    <row r="1481" spans="1:51" ht="31.5" x14ac:dyDescent="0.25">
      <c r="A1481" s="45">
        <v>1387</v>
      </c>
      <c r="B1481" s="46" t="s">
        <v>4545</v>
      </c>
      <c r="C1481" s="47" t="s">
        <v>4546</v>
      </c>
      <c r="D1481" s="47" t="s">
        <v>1945</v>
      </c>
      <c r="E1481" s="48" t="s">
        <v>4547</v>
      </c>
      <c r="F1481" s="49" t="s">
        <v>4548</v>
      </c>
      <c r="G1481" s="49" t="s">
        <v>4548</v>
      </c>
      <c r="H1481" s="50" t="s">
        <v>4548</v>
      </c>
      <c r="I1481" s="46" t="s">
        <v>25</v>
      </c>
      <c r="J1481" s="46">
        <v>697</v>
      </c>
      <c r="K1481" s="49">
        <v>697</v>
      </c>
      <c r="L1481" s="49" t="s">
        <v>4548</v>
      </c>
      <c r="M1481" s="51">
        <v>5360000</v>
      </c>
      <c r="N1481" s="51">
        <f t="shared" si="290"/>
        <v>914000</v>
      </c>
      <c r="O1481" s="51">
        <v>914086.95652173902</v>
      </c>
      <c r="P1481" s="51">
        <v>6274000</v>
      </c>
      <c r="Q1481" s="51">
        <f t="shared" si="291"/>
        <v>1188313.0434782607</v>
      </c>
      <c r="R1481" s="52">
        <f t="shared" si="292"/>
        <v>6548313.0434782607</v>
      </c>
      <c r="S1481" s="53">
        <v>6548300</v>
      </c>
      <c r="T1481" s="54">
        <v>0</v>
      </c>
      <c r="U1481" s="55" t="s">
        <v>26</v>
      </c>
      <c r="V1481" s="55" t="s">
        <v>201</v>
      </c>
      <c r="W1481" s="55" t="s">
        <v>27</v>
      </c>
      <c r="X1481" s="56">
        <v>43294</v>
      </c>
      <c r="Y1481" s="57" t="s">
        <v>7684</v>
      </c>
      <c r="Z1481" s="57"/>
      <c r="AA1481" s="58"/>
      <c r="AB1481" s="58"/>
      <c r="AC1481" s="58"/>
      <c r="AD1481" s="58">
        <v>9548300</v>
      </c>
      <c r="AE1481" s="58"/>
      <c r="AF1481" s="58"/>
      <c r="AG1481" s="58"/>
      <c r="AH1481" s="58"/>
      <c r="AI1481" s="58"/>
      <c r="AJ1481" s="58"/>
      <c r="AK1481" s="58"/>
      <c r="AL1481" s="58"/>
      <c r="AM1481" s="58"/>
      <c r="AN1481" s="58"/>
      <c r="AO1481" s="58"/>
      <c r="AP1481" s="58"/>
      <c r="AQ1481" s="58">
        <v>8916000</v>
      </c>
      <c r="AR1481" s="59">
        <f t="shared" si="296"/>
        <v>2</v>
      </c>
      <c r="AS1481" s="59">
        <f t="shared" si="297"/>
        <v>18464300</v>
      </c>
      <c r="AT1481" s="58">
        <f t="shared" si="295"/>
        <v>9232200</v>
      </c>
      <c r="AU1481" s="58">
        <f t="shared" si="299"/>
        <v>8916000</v>
      </c>
      <c r="AV1481" s="59">
        <f t="shared" si="300"/>
        <v>2683900</v>
      </c>
      <c r="AW1481" s="59">
        <f t="shared" si="293"/>
        <v>2367700</v>
      </c>
      <c r="AX1481" s="60">
        <f t="shared" si="298"/>
        <v>0.40986210161415948</v>
      </c>
      <c r="AY1481" s="58"/>
    </row>
    <row r="1482" spans="1:51" ht="31.5" x14ac:dyDescent="0.25">
      <c r="A1482" s="45">
        <v>1389</v>
      </c>
      <c r="B1482" s="46" t="s">
        <v>4551</v>
      </c>
      <c r="C1482" s="47" t="s">
        <v>4546</v>
      </c>
      <c r="D1482" s="47" t="s">
        <v>1945</v>
      </c>
      <c r="E1482" s="48" t="s">
        <v>4552</v>
      </c>
      <c r="F1482" s="49" t="s">
        <v>4553</v>
      </c>
      <c r="G1482" s="49" t="s">
        <v>4553</v>
      </c>
      <c r="H1482" s="50" t="s">
        <v>4553</v>
      </c>
      <c r="I1482" s="46" t="s">
        <v>25</v>
      </c>
      <c r="J1482" s="46">
        <v>697</v>
      </c>
      <c r="K1482" s="49">
        <v>697</v>
      </c>
      <c r="L1482" s="49" t="s">
        <v>4548</v>
      </c>
      <c r="M1482" s="51">
        <v>5360000</v>
      </c>
      <c r="N1482" s="51">
        <f t="shared" si="290"/>
        <v>914000</v>
      </c>
      <c r="O1482" s="51">
        <v>914086.95652173902</v>
      </c>
      <c r="P1482" s="51">
        <v>6274000</v>
      </c>
      <c r="Q1482" s="51">
        <f t="shared" si="291"/>
        <v>1188313.0434782607</v>
      </c>
      <c r="R1482" s="52">
        <f t="shared" si="292"/>
        <v>6548313.0434782607</v>
      </c>
      <c r="S1482" s="53">
        <v>6548300</v>
      </c>
      <c r="T1482" s="54">
        <v>0</v>
      </c>
      <c r="U1482" s="55" t="s">
        <v>202</v>
      </c>
      <c r="V1482" s="55" t="s">
        <v>201</v>
      </c>
      <c r="W1482" s="55" t="s">
        <v>24</v>
      </c>
      <c r="X1482" s="56">
        <v>43294</v>
      </c>
      <c r="Y1482" s="57" t="s">
        <v>7684</v>
      </c>
      <c r="Z1482" s="57"/>
      <c r="AA1482" s="58"/>
      <c r="AB1482" s="58"/>
      <c r="AC1482" s="58"/>
      <c r="AD1482" s="58"/>
      <c r="AE1482" s="58"/>
      <c r="AF1482" s="58"/>
      <c r="AG1482" s="58"/>
      <c r="AH1482" s="58"/>
      <c r="AI1482" s="58"/>
      <c r="AJ1482" s="58"/>
      <c r="AK1482" s="58"/>
      <c r="AL1482" s="58"/>
      <c r="AM1482" s="58"/>
      <c r="AN1482" s="58"/>
      <c r="AO1482" s="58"/>
      <c r="AP1482" s="58"/>
      <c r="AQ1482" s="58">
        <v>8916000</v>
      </c>
      <c r="AR1482" s="59">
        <f t="shared" si="296"/>
        <v>1</v>
      </c>
      <c r="AS1482" s="59">
        <f t="shared" si="297"/>
        <v>8916000</v>
      </c>
      <c r="AT1482" s="58">
        <f t="shared" si="295"/>
        <v>8916000</v>
      </c>
      <c r="AU1482" s="58">
        <f t="shared" si="299"/>
        <v>8916000</v>
      </c>
      <c r="AV1482" s="59">
        <f t="shared" si="300"/>
        <v>2367700</v>
      </c>
      <c r="AW1482" s="59">
        <f t="shared" si="293"/>
        <v>2367700</v>
      </c>
      <c r="AX1482" s="60">
        <f t="shared" si="298"/>
        <v>0.36157475986133814</v>
      </c>
      <c r="AY1482" s="58"/>
    </row>
    <row r="1483" spans="1:51" ht="47.25" x14ac:dyDescent="0.25">
      <c r="A1483" s="45">
        <v>1391</v>
      </c>
      <c r="B1483" s="46" t="s">
        <v>383</v>
      </c>
      <c r="C1483" s="47" t="s">
        <v>384</v>
      </c>
      <c r="D1483" s="47" t="s">
        <v>1945</v>
      </c>
      <c r="E1483" s="48" t="s">
        <v>385</v>
      </c>
      <c r="F1483" s="49" t="s">
        <v>386</v>
      </c>
      <c r="G1483" s="49" t="s">
        <v>386</v>
      </c>
      <c r="H1483" s="50" t="s">
        <v>386</v>
      </c>
      <c r="I1483" s="46" t="s">
        <v>25</v>
      </c>
      <c r="J1483" s="46">
        <v>698</v>
      </c>
      <c r="K1483" s="49">
        <v>698</v>
      </c>
      <c r="L1483" s="49" t="s">
        <v>387</v>
      </c>
      <c r="M1483" s="51">
        <v>4802000</v>
      </c>
      <c r="N1483" s="51">
        <f t="shared" si="290"/>
        <v>914000</v>
      </c>
      <c r="O1483" s="51">
        <v>914086.95652173902</v>
      </c>
      <c r="P1483" s="51">
        <v>5716000</v>
      </c>
      <c r="Q1483" s="51">
        <f t="shared" si="291"/>
        <v>1188313.0434782607</v>
      </c>
      <c r="R1483" s="52">
        <f t="shared" si="292"/>
        <v>5990313.0434782607</v>
      </c>
      <c r="S1483" s="53">
        <v>5990300</v>
      </c>
      <c r="T1483" s="54">
        <v>0</v>
      </c>
      <c r="U1483" s="55" t="s">
        <v>202</v>
      </c>
      <c r="V1483" s="55" t="s">
        <v>201</v>
      </c>
      <c r="W1483" s="55" t="s">
        <v>24</v>
      </c>
      <c r="X1483" s="56">
        <v>43294</v>
      </c>
      <c r="Y1483" s="57" t="s">
        <v>7684</v>
      </c>
      <c r="Z1483" s="57"/>
      <c r="AA1483" s="58"/>
      <c r="AB1483" s="58"/>
      <c r="AC1483" s="58"/>
      <c r="AD1483" s="58"/>
      <c r="AE1483" s="58"/>
      <c r="AF1483" s="58"/>
      <c r="AG1483" s="58"/>
      <c r="AH1483" s="58"/>
      <c r="AI1483" s="58"/>
      <c r="AJ1483" s="58"/>
      <c r="AK1483" s="58"/>
      <c r="AL1483" s="58"/>
      <c r="AM1483" s="58"/>
      <c r="AN1483" s="58"/>
      <c r="AO1483" s="58"/>
      <c r="AP1483" s="58"/>
      <c r="AQ1483" s="58">
        <v>8079000</v>
      </c>
      <c r="AR1483" s="59">
        <f t="shared" si="296"/>
        <v>1</v>
      </c>
      <c r="AS1483" s="59">
        <f t="shared" si="297"/>
        <v>8079000</v>
      </c>
      <c r="AT1483" s="58">
        <f t="shared" si="295"/>
        <v>8079000</v>
      </c>
      <c r="AU1483" s="58">
        <f t="shared" si="299"/>
        <v>8079000</v>
      </c>
      <c r="AV1483" s="59">
        <f t="shared" si="300"/>
        <v>2088700</v>
      </c>
      <c r="AW1483" s="59">
        <f t="shared" si="293"/>
        <v>2088700</v>
      </c>
      <c r="AX1483" s="60">
        <f t="shared" si="298"/>
        <v>0.34868036659265811</v>
      </c>
      <c r="AY1483" s="58"/>
    </row>
    <row r="1484" spans="1:51" ht="47.25" x14ac:dyDescent="0.25">
      <c r="A1484" s="45">
        <v>1393</v>
      </c>
      <c r="B1484" s="46" t="s">
        <v>388</v>
      </c>
      <c r="C1484" s="47" t="s">
        <v>384</v>
      </c>
      <c r="D1484" s="47" t="s">
        <v>1945</v>
      </c>
      <c r="E1484" s="48" t="s">
        <v>389</v>
      </c>
      <c r="F1484" s="49" t="s">
        <v>390</v>
      </c>
      <c r="G1484" s="49" t="s">
        <v>390</v>
      </c>
      <c r="H1484" s="50" t="s">
        <v>391</v>
      </c>
      <c r="I1484" s="46" t="s">
        <v>25</v>
      </c>
      <c r="J1484" s="46">
        <v>698</v>
      </c>
      <c r="K1484" s="49">
        <v>698</v>
      </c>
      <c r="L1484" s="49" t="s">
        <v>387</v>
      </c>
      <c r="M1484" s="51">
        <v>4802000</v>
      </c>
      <c r="N1484" s="51">
        <f t="shared" si="290"/>
        <v>914000</v>
      </c>
      <c r="O1484" s="51">
        <v>914086.95652173902</v>
      </c>
      <c r="P1484" s="51">
        <v>5716000</v>
      </c>
      <c r="Q1484" s="51">
        <f t="shared" si="291"/>
        <v>1188313.0434782607</v>
      </c>
      <c r="R1484" s="52">
        <f t="shared" si="292"/>
        <v>5990313.0434782607</v>
      </c>
      <c r="S1484" s="53">
        <v>5990300</v>
      </c>
      <c r="T1484" s="54">
        <v>0</v>
      </c>
      <c r="U1484" s="55" t="s">
        <v>202</v>
      </c>
      <c r="V1484" s="55" t="s">
        <v>201</v>
      </c>
      <c r="W1484" s="55" t="s">
        <v>24</v>
      </c>
      <c r="X1484" s="56">
        <v>43294</v>
      </c>
      <c r="Y1484" s="57" t="s">
        <v>7684</v>
      </c>
      <c r="Z1484" s="57"/>
      <c r="AA1484" s="58"/>
      <c r="AB1484" s="58"/>
      <c r="AC1484" s="58"/>
      <c r="AD1484" s="58"/>
      <c r="AE1484" s="58"/>
      <c r="AF1484" s="58"/>
      <c r="AG1484" s="58"/>
      <c r="AH1484" s="58"/>
      <c r="AI1484" s="58"/>
      <c r="AJ1484" s="58"/>
      <c r="AK1484" s="58"/>
      <c r="AL1484" s="58"/>
      <c r="AM1484" s="58"/>
      <c r="AN1484" s="58"/>
      <c r="AO1484" s="58"/>
      <c r="AP1484" s="58"/>
      <c r="AQ1484" s="58">
        <v>8079000</v>
      </c>
      <c r="AR1484" s="59">
        <f t="shared" si="296"/>
        <v>1</v>
      </c>
      <c r="AS1484" s="59">
        <f t="shared" si="297"/>
        <v>8079000</v>
      </c>
      <c r="AT1484" s="58">
        <f t="shared" si="295"/>
        <v>8079000</v>
      </c>
      <c r="AU1484" s="58">
        <f t="shared" si="299"/>
        <v>8079000</v>
      </c>
      <c r="AV1484" s="59">
        <f t="shared" si="300"/>
        <v>2088700</v>
      </c>
      <c r="AW1484" s="59">
        <f t="shared" si="293"/>
        <v>2088700</v>
      </c>
      <c r="AX1484" s="60">
        <f t="shared" si="298"/>
        <v>0.34868036659265811</v>
      </c>
      <c r="AY1484" s="58"/>
    </row>
    <row r="1485" spans="1:51" ht="47.25" x14ac:dyDescent="0.25">
      <c r="A1485" s="45">
        <v>1396</v>
      </c>
      <c r="B1485" s="46" t="s">
        <v>395</v>
      </c>
      <c r="C1485" s="47" t="s">
        <v>384</v>
      </c>
      <c r="D1485" s="47" t="s">
        <v>1945</v>
      </c>
      <c r="E1485" s="48" t="s">
        <v>396</v>
      </c>
      <c r="F1485" s="49" t="s">
        <v>397</v>
      </c>
      <c r="G1485" s="49" t="s">
        <v>397</v>
      </c>
      <c r="H1485" s="50" t="s">
        <v>397</v>
      </c>
      <c r="I1485" s="46" t="s">
        <v>25</v>
      </c>
      <c r="J1485" s="46">
        <v>698</v>
      </c>
      <c r="K1485" s="49">
        <v>698</v>
      </c>
      <c r="L1485" s="49" t="s">
        <v>387</v>
      </c>
      <c r="M1485" s="51">
        <v>4802000</v>
      </c>
      <c r="N1485" s="51">
        <f t="shared" si="290"/>
        <v>914000</v>
      </c>
      <c r="O1485" s="51">
        <v>914086.95652173902</v>
      </c>
      <c r="P1485" s="51">
        <v>5716000</v>
      </c>
      <c r="Q1485" s="51">
        <f t="shared" si="291"/>
        <v>1188313.0434782607</v>
      </c>
      <c r="R1485" s="52">
        <f t="shared" si="292"/>
        <v>5990313.0434782607</v>
      </c>
      <c r="S1485" s="53">
        <v>5990300</v>
      </c>
      <c r="T1485" s="54">
        <v>0</v>
      </c>
      <c r="U1485" s="55" t="s">
        <v>202</v>
      </c>
      <c r="V1485" s="55" t="s">
        <v>201</v>
      </c>
      <c r="W1485" s="55" t="s">
        <v>24</v>
      </c>
      <c r="X1485" s="56">
        <v>43294</v>
      </c>
      <c r="Y1485" s="57" t="s">
        <v>7684</v>
      </c>
      <c r="Z1485" s="57"/>
      <c r="AA1485" s="58"/>
      <c r="AB1485" s="58"/>
      <c r="AC1485" s="58"/>
      <c r="AD1485" s="58">
        <v>8490300</v>
      </c>
      <c r="AE1485" s="58"/>
      <c r="AF1485" s="58"/>
      <c r="AG1485" s="58"/>
      <c r="AH1485" s="58"/>
      <c r="AI1485" s="58"/>
      <c r="AJ1485" s="58"/>
      <c r="AK1485" s="58"/>
      <c r="AL1485" s="58"/>
      <c r="AM1485" s="58"/>
      <c r="AN1485" s="58"/>
      <c r="AO1485" s="58"/>
      <c r="AP1485" s="58"/>
      <c r="AQ1485" s="58">
        <v>8079000</v>
      </c>
      <c r="AR1485" s="59">
        <f t="shared" si="296"/>
        <v>2</v>
      </c>
      <c r="AS1485" s="59">
        <f t="shared" si="297"/>
        <v>16569300</v>
      </c>
      <c r="AT1485" s="58">
        <f t="shared" si="295"/>
        <v>8284700</v>
      </c>
      <c r="AU1485" s="58">
        <f t="shared" si="299"/>
        <v>8079000</v>
      </c>
      <c r="AV1485" s="59">
        <f t="shared" si="300"/>
        <v>2294400</v>
      </c>
      <c r="AW1485" s="59">
        <f t="shared" si="293"/>
        <v>2088700</v>
      </c>
      <c r="AX1485" s="60">
        <f t="shared" si="298"/>
        <v>0.3830192143966078</v>
      </c>
      <c r="AY1485" s="58"/>
    </row>
    <row r="1486" spans="1:51" ht="47.25" x14ac:dyDescent="0.25">
      <c r="A1486" s="45">
        <v>1397</v>
      </c>
      <c r="B1486" s="46" t="s">
        <v>398</v>
      </c>
      <c r="C1486" s="47" t="s">
        <v>384</v>
      </c>
      <c r="D1486" s="47" t="s">
        <v>1945</v>
      </c>
      <c r="E1486" s="48" t="s">
        <v>399</v>
      </c>
      <c r="F1486" s="49" t="s">
        <v>400</v>
      </c>
      <c r="G1486" s="49" t="s">
        <v>400</v>
      </c>
      <c r="H1486" s="50" t="s">
        <v>400</v>
      </c>
      <c r="I1486" s="46" t="s">
        <v>25</v>
      </c>
      <c r="J1486" s="46">
        <v>698</v>
      </c>
      <c r="K1486" s="49">
        <v>698</v>
      </c>
      <c r="L1486" s="49" t="s">
        <v>387</v>
      </c>
      <c r="M1486" s="51">
        <v>4802000</v>
      </c>
      <c r="N1486" s="51">
        <f t="shared" si="290"/>
        <v>914000</v>
      </c>
      <c r="O1486" s="51">
        <v>914086.95652173902</v>
      </c>
      <c r="P1486" s="51">
        <v>5716000</v>
      </c>
      <c r="Q1486" s="51">
        <f t="shared" si="291"/>
        <v>1188313.0434782607</v>
      </c>
      <c r="R1486" s="52">
        <f t="shared" si="292"/>
        <v>5990313.0434782607</v>
      </c>
      <c r="S1486" s="53">
        <v>5990300</v>
      </c>
      <c r="T1486" s="54">
        <v>0</v>
      </c>
      <c r="U1486" s="55" t="s">
        <v>202</v>
      </c>
      <c r="V1486" s="55" t="s">
        <v>201</v>
      </c>
      <c r="W1486" s="55" t="s">
        <v>24</v>
      </c>
      <c r="X1486" s="56">
        <v>43294</v>
      </c>
      <c r="Y1486" s="57" t="s">
        <v>7684</v>
      </c>
      <c r="Z1486" s="57"/>
      <c r="AA1486" s="58"/>
      <c r="AB1486" s="58"/>
      <c r="AC1486" s="58"/>
      <c r="AD1486" s="58">
        <v>8490300</v>
      </c>
      <c r="AE1486" s="58"/>
      <c r="AF1486" s="58"/>
      <c r="AG1486" s="58"/>
      <c r="AH1486" s="58"/>
      <c r="AI1486" s="58"/>
      <c r="AJ1486" s="58"/>
      <c r="AK1486" s="58"/>
      <c r="AL1486" s="58"/>
      <c r="AM1486" s="58"/>
      <c r="AN1486" s="58"/>
      <c r="AO1486" s="58"/>
      <c r="AP1486" s="58"/>
      <c r="AQ1486" s="58">
        <v>8079000</v>
      </c>
      <c r="AR1486" s="59">
        <f t="shared" si="296"/>
        <v>2</v>
      </c>
      <c r="AS1486" s="59">
        <f t="shared" si="297"/>
        <v>16569300</v>
      </c>
      <c r="AT1486" s="58">
        <f t="shared" si="295"/>
        <v>8284700</v>
      </c>
      <c r="AU1486" s="58">
        <f t="shared" si="299"/>
        <v>8079000</v>
      </c>
      <c r="AV1486" s="59">
        <f t="shared" si="300"/>
        <v>2294400</v>
      </c>
      <c r="AW1486" s="59">
        <f t="shared" si="293"/>
        <v>2088700</v>
      </c>
      <c r="AX1486" s="60">
        <f t="shared" si="298"/>
        <v>0.3830192143966078</v>
      </c>
      <c r="AY1486" s="58"/>
    </row>
    <row r="1487" spans="1:51" ht="47.25" x14ac:dyDescent="0.25">
      <c r="A1487" s="45">
        <v>1398</v>
      </c>
      <c r="B1487" s="46" t="s">
        <v>392</v>
      </c>
      <c r="C1487" s="47" t="s">
        <v>384</v>
      </c>
      <c r="D1487" s="47" t="s">
        <v>1945</v>
      </c>
      <c r="E1487" s="48" t="s">
        <v>393</v>
      </c>
      <c r="F1487" s="49" t="s">
        <v>394</v>
      </c>
      <c r="G1487" s="49" t="s">
        <v>394</v>
      </c>
      <c r="H1487" s="50" t="s">
        <v>394</v>
      </c>
      <c r="I1487" s="46" t="s">
        <v>25</v>
      </c>
      <c r="J1487" s="46">
        <v>698</v>
      </c>
      <c r="K1487" s="49">
        <v>698</v>
      </c>
      <c r="L1487" s="49" t="s">
        <v>387</v>
      </c>
      <c r="M1487" s="51">
        <v>4802000</v>
      </c>
      <c r="N1487" s="51">
        <f t="shared" si="290"/>
        <v>914000</v>
      </c>
      <c r="O1487" s="51">
        <v>914086.95652173902</v>
      </c>
      <c r="P1487" s="51">
        <v>5716000</v>
      </c>
      <c r="Q1487" s="51">
        <f t="shared" si="291"/>
        <v>1188313.0434782607</v>
      </c>
      <c r="R1487" s="52">
        <f t="shared" si="292"/>
        <v>5990313.0434782607</v>
      </c>
      <c r="S1487" s="53">
        <v>5990300</v>
      </c>
      <c r="T1487" s="54">
        <v>0</v>
      </c>
      <c r="U1487" s="55" t="s">
        <v>202</v>
      </c>
      <c r="V1487" s="55" t="s">
        <v>201</v>
      </c>
      <c r="W1487" s="55" t="s">
        <v>24</v>
      </c>
      <c r="X1487" s="56">
        <v>43294</v>
      </c>
      <c r="Y1487" s="57" t="s">
        <v>7684</v>
      </c>
      <c r="Z1487" s="57"/>
      <c r="AA1487" s="58"/>
      <c r="AB1487" s="58"/>
      <c r="AC1487" s="58"/>
      <c r="AD1487" s="58">
        <v>8490300</v>
      </c>
      <c r="AE1487" s="58"/>
      <c r="AF1487" s="58"/>
      <c r="AG1487" s="58"/>
      <c r="AH1487" s="58"/>
      <c r="AI1487" s="58"/>
      <c r="AJ1487" s="58"/>
      <c r="AK1487" s="58"/>
      <c r="AL1487" s="58"/>
      <c r="AM1487" s="58"/>
      <c r="AN1487" s="58"/>
      <c r="AO1487" s="58"/>
      <c r="AP1487" s="58"/>
      <c r="AQ1487" s="58">
        <v>8079000</v>
      </c>
      <c r="AR1487" s="59">
        <f t="shared" si="296"/>
        <v>2</v>
      </c>
      <c r="AS1487" s="59">
        <f t="shared" si="297"/>
        <v>16569300</v>
      </c>
      <c r="AT1487" s="58">
        <f t="shared" si="295"/>
        <v>8284700</v>
      </c>
      <c r="AU1487" s="58">
        <f t="shared" si="299"/>
        <v>8079000</v>
      </c>
      <c r="AV1487" s="59">
        <f t="shared" si="300"/>
        <v>2294400</v>
      </c>
      <c r="AW1487" s="59">
        <f t="shared" si="293"/>
        <v>2088700</v>
      </c>
      <c r="AX1487" s="60">
        <f t="shared" si="298"/>
        <v>0.3830192143966078</v>
      </c>
      <c r="AY1487" s="58"/>
    </row>
    <row r="1488" spans="1:51" x14ac:dyDescent="0.25">
      <c r="A1488" s="45">
        <v>1400</v>
      </c>
      <c r="B1488" s="46" t="s">
        <v>4557</v>
      </c>
      <c r="C1488" s="47" t="s">
        <v>4554</v>
      </c>
      <c r="D1488" s="47" t="s">
        <v>1945</v>
      </c>
      <c r="E1488" s="48" t="s">
        <v>4558</v>
      </c>
      <c r="F1488" s="49" t="s">
        <v>4555</v>
      </c>
      <c r="G1488" s="49" t="s">
        <v>4555</v>
      </c>
      <c r="H1488" s="50" t="s">
        <v>4555</v>
      </c>
      <c r="I1488" s="46" t="s">
        <v>25</v>
      </c>
      <c r="J1488" s="46">
        <v>699</v>
      </c>
      <c r="K1488" s="49">
        <v>699</v>
      </c>
      <c r="L1488" s="49" t="s">
        <v>4555</v>
      </c>
      <c r="M1488" s="51">
        <v>4315000</v>
      </c>
      <c r="N1488" s="51">
        <f t="shared" si="290"/>
        <v>914000</v>
      </c>
      <c r="O1488" s="51">
        <v>914086.95652173902</v>
      </c>
      <c r="P1488" s="51">
        <v>5229000</v>
      </c>
      <c r="Q1488" s="51">
        <f t="shared" si="291"/>
        <v>1188313.0434782607</v>
      </c>
      <c r="R1488" s="52">
        <f t="shared" si="292"/>
        <v>5503313.0434782607</v>
      </c>
      <c r="S1488" s="53">
        <v>5503300</v>
      </c>
      <c r="T1488" s="54">
        <v>0</v>
      </c>
      <c r="U1488" s="55" t="s">
        <v>202</v>
      </c>
      <c r="V1488" s="55" t="s">
        <v>201</v>
      </c>
      <c r="W1488" s="55" t="s">
        <v>24</v>
      </c>
      <c r="X1488" s="56">
        <v>43294</v>
      </c>
      <c r="Y1488" s="57" t="s">
        <v>7684</v>
      </c>
      <c r="Z1488" s="57"/>
      <c r="AA1488" s="58">
        <v>11999000</v>
      </c>
      <c r="AB1488" s="58"/>
      <c r="AC1488" s="58"/>
      <c r="AD1488" s="58"/>
      <c r="AE1488" s="58"/>
      <c r="AF1488" s="58"/>
      <c r="AG1488" s="58"/>
      <c r="AH1488" s="58"/>
      <c r="AI1488" s="58"/>
      <c r="AJ1488" s="58"/>
      <c r="AK1488" s="58"/>
      <c r="AL1488" s="58"/>
      <c r="AM1488" s="58"/>
      <c r="AN1488" s="58"/>
      <c r="AO1488" s="58"/>
      <c r="AP1488" s="58"/>
      <c r="AQ1488" s="58">
        <v>7349000</v>
      </c>
      <c r="AR1488" s="59">
        <f t="shared" si="296"/>
        <v>2</v>
      </c>
      <c r="AS1488" s="59">
        <f t="shared" si="297"/>
        <v>19348000</v>
      </c>
      <c r="AT1488" s="58">
        <f t="shared" si="295"/>
        <v>9674000</v>
      </c>
      <c r="AU1488" s="58">
        <f t="shared" si="299"/>
        <v>7349000</v>
      </c>
      <c r="AV1488" s="59">
        <f t="shared" si="300"/>
        <v>4170700</v>
      </c>
      <c r="AW1488" s="59">
        <f t="shared" si="293"/>
        <v>1845700</v>
      </c>
      <c r="AX1488" s="60">
        <f t="shared" si="298"/>
        <v>0.75785437828212165</v>
      </c>
      <c r="AY1488" s="58"/>
    </row>
    <row r="1489" spans="1:51" ht="31.5" x14ac:dyDescent="0.25">
      <c r="A1489" s="45">
        <v>1402</v>
      </c>
      <c r="B1489" s="46" t="s">
        <v>4561</v>
      </c>
      <c r="C1489" s="47" t="s">
        <v>4554</v>
      </c>
      <c r="D1489" s="47" t="s">
        <v>1945</v>
      </c>
      <c r="E1489" s="48" t="s">
        <v>4562</v>
      </c>
      <c r="F1489" s="49" t="s">
        <v>4560</v>
      </c>
      <c r="G1489" s="49" t="s">
        <v>4560</v>
      </c>
      <c r="H1489" s="50" t="s">
        <v>4560</v>
      </c>
      <c r="I1489" s="46" t="s">
        <v>25</v>
      </c>
      <c r="J1489" s="46">
        <v>699</v>
      </c>
      <c r="K1489" s="49">
        <v>699</v>
      </c>
      <c r="L1489" s="49" t="s">
        <v>4555</v>
      </c>
      <c r="M1489" s="51">
        <v>4315000</v>
      </c>
      <c r="N1489" s="51">
        <f t="shared" si="290"/>
        <v>914000</v>
      </c>
      <c r="O1489" s="51">
        <v>914086.95652173902</v>
      </c>
      <c r="P1489" s="51">
        <v>5229000</v>
      </c>
      <c r="Q1489" s="51">
        <f t="shared" si="291"/>
        <v>1188313.0434782607</v>
      </c>
      <c r="R1489" s="52">
        <f t="shared" si="292"/>
        <v>5503313.0434782607</v>
      </c>
      <c r="S1489" s="53">
        <v>5503300</v>
      </c>
      <c r="T1489" s="54">
        <v>0</v>
      </c>
      <c r="U1489" s="55" t="s">
        <v>202</v>
      </c>
      <c r="V1489" s="55" t="s">
        <v>201</v>
      </c>
      <c r="W1489" s="55" t="s">
        <v>24</v>
      </c>
      <c r="X1489" s="56">
        <v>43294</v>
      </c>
      <c r="Y1489" s="57" t="s">
        <v>7684</v>
      </c>
      <c r="Z1489" s="57"/>
      <c r="AA1489" s="58"/>
      <c r="AB1489" s="58"/>
      <c r="AC1489" s="58"/>
      <c r="AD1489" s="58"/>
      <c r="AE1489" s="58"/>
      <c r="AF1489" s="58"/>
      <c r="AG1489" s="58"/>
      <c r="AH1489" s="58"/>
      <c r="AI1489" s="58"/>
      <c r="AJ1489" s="58"/>
      <c r="AK1489" s="58"/>
      <c r="AL1489" s="58"/>
      <c r="AM1489" s="58"/>
      <c r="AN1489" s="58"/>
      <c r="AO1489" s="58"/>
      <c r="AP1489" s="58"/>
      <c r="AQ1489" s="58">
        <v>7349000</v>
      </c>
      <c r="AR1489" s="59">
        <f t="shared" si="296"/>
        <v>1</v>
      </c>
      <c r="AS1489" s="59">
        <f t="shared" si="297"/>
        <v>7349000</v>
      </c>
      <c r="AT1489" s="58">
        <f t="shared" si="295"/>
        <v>7349000</v>
      </c>
      <c r="AU1489" s="58">
        <f t="shared" si="299"/>
        <v>7349000</v>
      </c>
      <c r="AV1489" s="59">
        <f t="shared" si="300"/>
        <v>1845700</v>
      </c>
      <c r="AW1489" s="59">
        <f t="shared" si="293"/>
        <v>1845700</v>
      </c>
      <c r="AX1489" s="60">
        <f t="shared" si="298"/>
        <v>0.3353805898279214</v>
      </c>
      <c r="AY1489" s="58"/>
    </row>
    <row r="1490" spans="1:51" ht="31.5" x14ac:dyDescent="0.25">
      <c r="A1490" s="45">
        <v>1403</v>
      </c>
      <c r="B1490" s="46" t="s">
        <v>4563</v>
      </c>
      <c r="C1490" s="47" t="s">
        <v>4554</v>
      </c>
      <c r="D1490" s="47" t="s">
        <v>1945</v>
      </c>
      <c r="E1490" s="48" t="s">
        <v>4564</v>
      </c>
      <c r="F1490" s="49" t="s">
        <v>4565</v>
      </c>
      <c r="G1490" s="49" t="s">
        <v>4565</v>
      </c>
      <c r="H1490" s="50" t="s">
        <v>4565</v>
      </c>
      <c r="I1490" s="46" t="s">
        <v>25</v>
      </c>
      <c r="J1490" s="46">
        <v>699</v>
      </c>
      <c r="K1490" s="49">
        <v>699</v>
      </c>
      <c r="L1490" s="49" t="s">
        <v>4555</v>
      </c>
      <c r="M1490" s="51">
        <v>4315000</v>
      </c>
      <c r="N1490" s="51">
        <f t="shared" si="290"/>
        <v>914000</v>
      </c>
      <c r="O1490" s="51">
        <v>914086.95652173902</v>
      </c>
      <c r="P1490" s="51">
        <v>5229000</v>
      </c>
      <c r="Q1490" s="51">
        <f t="shared" si="291"/>
        <v>1188313.0434782607</v>
      </c>
      <c r="R1490" s="52">
        <f t="shared" si="292"/>
        <v>5503313.0434782607</v>
      </c>
      <c r="S1490" s="53">
        <v>5503300</v>
      </c>
      <c r="T1490" s="54">
        <v>0</v>
      </c>
      <c r="U1490" s="55" t="s">
        <v>202</v>
      </c>
      <c r="V1490" s="55" t="s">
        <v>201</v>
      </c>
      <c r="W1490" s="55" t="s">
        <v>24</v>
      </c>
      <c r="X1490" s="56">
        <v>43294</v>
      </c>
      <c r="Y1490" s="57" t="s">
        <v>7684</v>
      </c>
      <c r="Z1490" s="57"/>
      <c r="AA1490" s="58"/>
      <c r="AB1490" s="58"/>
      <c r="AC1490" s="58"/>
      <c r="AD1490" s="58">
        <v>8003300</v>
      </c>
      <c r="AE1490" s="58"/>
      <c r="AF1490" s="58"/>
      <c r="AG1490" s="58"/>
      <c r="AH1490" s="58"/>
      <c r="AI1490" s="58"/>
      <c r="AJ1490" s="58"/>
      <c r="AK1490" s="58"/>
      <c r="AL1490" s="58"/>
      <c r="AM1490" s="58"/>
      <c r="AN1490" s="58"/>
      <c r="AO1490" s="58"/>
      <c r="AP1490" s="58"/>
      <c r="AQ1490" s="58">
        <v>7349000</v>
      </c>
      <c r="AR1490" s="59">
        <f t="shared" si="296"/>
        <v>2</v>
      </c>
      <c r="AS1490" s="59">
        <f t="shared" si="297"/>
        <v>15352300</v>
      </c>
      <c r="AT1490" s="58">
        <f t="shared" si="295"/>
        <v>7676200</v>
      </c>
      <c r="AU1490" s="58">
        <f t="shared" si="299"/>
        <v>7349000</v>
      </c>
      <c r="AV1490" s="59">
        <f t="shared" si="300"/>
        <v>2172900</v>
      </c>
      <c r="AW1490" s="59">
        <f t="shared" si="293"/>
        <v>1845700</v>
      </c>
      <c r="AX1490" s="60">
        <f t="shared" si="298"/>
        <v>0.39483582577726084</v>
      </c>
      <c r="AY1490" s="58"/>
    </row>
    <row r="1491" spans="1:51" ht="31.5" x14ac:dyDescent="0.25">
      <c r="A1491" s="45">
        <v>1404</v>
      </c>
      <c r="B1491" s="46" t="s">
        <v>4566</v>
      </c>
      <c r="C1491" s="47" t="s">
        <v>4554</v>
      </c>
      <c r="D1491" s="47" t="s">
        <v>1945</v>
      </c>
      <c r="E1491" s="48" t="s">
        <v>4567</v>
      </c>
      <c r="F1491" s="49" t="s">
        <v>4568</v>
      </c>
      <c r="G1491" s="49" t="s">
        <v>4568</v>
      </c>
      <c r="H1491" s="50" t="s">
        <v>4568</v>
      </c>
      <c r="I1491" s="46" t="s">
        <v>25</v>
      </c>
      <c r="J1491" s="46">
        <v>699</v>
      </c>
      <c r="K1491" s="49">
        <v>699</v>
      </c>
      <c r="L1491" s="49" t="s">
        <v>4555</v>
      </c>
      <c r="M1491" s="51">
        <v>4315000</v>
      </c>
      <c r="N1491" s="51">
        <f t="shared" si="290"/>
        <v>914000</v>
      </c>
      <c r="O1491" s="51">
        <v>914086.95652173902</v>
      </c>
      <c r="P1491" s="51">
        <v>5229000</v>
      </c>
      <c r="Q1491" s="51">
        <f t="shared" si="291"/>
        <v>1188313.0434782607</v>
      </c>
      <c r="R1491" s="52">
        <f t="shared" si="292"/>
        <v>5503313.0434782607</v>
      </c>
      <c r="S1491" s="53">
        <v>5503300</v>
      </c>
      <c r="T1491" s="54">
        <v>0</v>
      </c>
      <c r="U1491" s="55" t="s">
        <v>202</v>
      </c>
      <c r="V1491" s="55" t="s">
        <v>201</v>
      </c>
      <c r="W1491" s="55" t="s">
        <v>24</v>
      </c>
      <c r="X1491" s="56">
        <v>43294</v>
      </c>
      <c r="Y1491" s="57" t="s">
        <v>7684</v>
      </c>
      <c r="Z1491" s="57"/>
      <c r="AA1491" s="58"/>
      <c r="AB1491" s="58"/>
      <c r="AC1491" s="58"/>
      <c r="AD1491" s="58">
        <v>8003300</v>
      </c>
      <c r="AE1491" s="58"/>
      <c r="AF1491" s="58"/>
      <c r="AG1491" s="58"/>
      <c r="AH1491" s="58"/>
      <c r="AI1491" s="58"/>
      <c r="AJ1491" s="58"/>
      <c r="AK1491" s="58"/>
      <c r="AL1491" s="58"/>
      <c r="AM1491" s="58"/>
      <c r="AN1491" s="58"/>
      <c r="AO1491" s="58"/>
      <c r="AP1491" s="58"/>
      <c r="AQ1491" s="58">
        <v>7349000</v>
      </c>
      <c r="AR1491" s="59">
        <f t="shared" si="296"/>
        <v>2</v>
      </c>
      <c r="AS1491" s="59">
        <f t="shared" si="297"/>
        <v>15352300</v>
      </c>
      <c r="AT1491" s="58">
        <f t="shared" si="295"/>
        <v>7676200</v>
      </c>
      <c r="AU1491" s="58">
        <f t="shared" si="299"/>
        <v>7349000</v>
      </c>
      <c r="AV1491" s="59">
        <f t="shared" si="300"/>
        <v>2172900</v>
      </c>
      <c r="AW1491" s="59">
        <f t="shared" si="293"/>
        <v>1845700</v>
      </c>
      <c r="AX1491" s="60">
        <f t="shared" si="298"/>
        <v>0.39483582577726084</v>
      </c>
      <c r="AY1491" s="58"/>
    </row>
    <row r="1492" spans="1:51" ht="47.25" x14ac:dyDescent="0.25">
      <c r="A1492" s="45">
        <v>1406</v>
      </c>
      <c r="B1492" s="46" t="s">
        <v>4572</v>
      </c>
      <c r="C1492" s="47" t="s">
        <v>4554</v>
      </c>
      <c r="D1492" s="47" t="s">
        <v>1945</v>
      </c>
      <c r="E1492" s="48" t="s">
        <v>4573</v>
      </c>
      <c r="F1492" s="49" t="s">
        <v>4574</v>
      </c>
      <c r="G1492" s="49" t="s">
        <v>4574</v>
      </c>
      <c r="H1492" s="50" t="s">
        <v>4575</v>
      </c>
      <c r="I1492" s="46" t="s">
        <v>25</v>
      </c>
      <c r="J1492" s="46">
        <v>699</v>
      </c>
      <c r="K1492" s="49">
        <v>699</v>
      </c>
      <c r="L1492" s="49" t="s">
        <v>4555</v>
      </c>
      <c r="M1492" s="51">
        <v>4315000</v>
      </c>
      <c r="N1492" s="51">
        <f t="shared" si="290"/>
        <v>914000</v>
      </c>
      <c r="O1492" s="51">
        <v>914086.95652173902</v>
      </c>
      <c r="P1492" s="51">
        <v>5229000</v>
      </c>
      <c r="Q1492" s="51">
        <f t="shared" si="291"/>
        <v>1188313.0434782607</v>
      </c>
      <c r="R1492" s="52">
        <f t="shared" si="292"/>
        <v>5503313.0434782607</v>
      </c>
      <c r="S1492" s="53">
        <v>5503300</v>
      </c>
      <c r="T1492" s="54">
        <v>0</v>
      </c>
      <c r="U1492" s="55" t="s">
        <v>26</v>
      </c>
      <c r="V1492" s="55" t="s">
        <v>201</v>
      </c>
      <c r="W1492" s="55" t="s">
        <v>27</v>
      </c>
      <c r="X1492" s="56">
        <v>43294</v>
      </c>
      <c r="Y1492" s="57" t="s">
        <v>7684</v>
      </c>
      <c r="Z1492" s="57"/>
      <c r="AA1492" s="58"/>
      <c r="AB1492" s="58"/>
      <c r="AC1492" s="58"/>
      <c r="AD1492" s="58">
        <v>8003300</v>
      </c>
      <c r="AE1492" s="58"/>
      <c r="AF1492" s="58"/>
      <c r="AG1492" s="58"/>
      <c r="AH1492" s="58"/>
      <c r="AI1492" s="58"/>
      <c r="AJ1492" s="58"/>
      <c r="AK1492" s="58"/>
      <c r="AL1492" s="58"/>
      <c r="AM1492" s="58"/>
      <c r="AN1492" s="58"/>
      <c r="AO1492" s="58"/>
      <c r="AP1492" s="58"/>
      <c r="AQ1492" s="58">
        <v>7349000</v>
      </c>
      <c r="AR1492" s="59">
        <f t="shared" si="296"/>
        <v>2</v>
      </c>
      <c r="AS1492" s="59">
        <f t="shared" si="297"/>
        <v>15352300</v>
      </c>
      <c r="AT1492" s="58">
        <f t="shared" si="295"/>
        <v>7676200</v>
      </c>
      <c r="AU1492" s="58">
        <f t="shared" si="299"/>
        <v>7349000</v>
      </c>
      <c r="AV1492" s="59">
        <f t="shared" si="300"/>
        <v>2172900</v>
      </c>
      <c r="AW1492" s="59">
        <f t="shared" si="293"/>
        <v>1845700</v>
      </c>
      <c r="AX1492" s="60">
        <f t="shared" si="298"/>
        <v>0.39483582577726084</v>
      </c>
      <c r="AY1492" s="58"/>
    </row>
    <row r="1493" spans="1:51" ht="31.5" x14ac:dyDescent="0.25">
      <c r="A1493" s="45">
        <v>1408</v>
      </c>
      <c r="B1493" s="46" t="s">
        <v>4579</v>
      </c>
      <c r="C1493" s="47" t="s">
        <v>4554</v>
      </c>
      <c r="D1493" s="47" t="s">
        <v>1945</v>
      </c>
      <c r="E1493" s="48" t="s">
        <v>4580</v>
      </c>
      <c r="F1493" s="49" t="s">
        <v>4581</v>
      </c>
      <c r="G1493" s="49" t="s">
        <v>4581</v>
      </c>
      <c r="H1493" s="50" t="s">
        <v>4581</v>
      </c>
      <c r="I1493" s="46" t="s">
        <v>25</v>
      </c>
      <c r="J1493" s="46">
        <v>699</v>
      </c>
      <c r="K1493" s="49">
        <v>699</v>
      </c>
      <c r="L1493" s="49" t="s">
        <v>4555</v>
      </c>
      <c r="M1493" s="51">
        <v>4315000</v>
      </c>
      <c r="N1493" s="51">
        <f t="shared" si="290"/>
        <v>914000</v>
      </c>
      <c r="O1493" s="51">
        <v>914086.95652173902</v>
      </c>
      <c r="P1493" s="51">
        <v>5229000</v>
      </c>
      <c r="Q1493" s="51">
        <f t="shared" si="291"/>
        <v>1188313.0434782607</v>
      </c>
      <c r="R1493" s="52">
        <f t="shared" si="292"/>
        <v>5503313.0434782607</v>
      </c>
      <c r="S1493" s="53">
        <v>5503300</v>
      </c>
      <c r="T1493" s="54">
        <v>0</v>
      </c>
      <c r="U1493" s="55" t="s">
        <v>202</v>
      </c>
      <c r="V1493" s="55" t="s">
        <v>201</v>
      </c>
      <c r="W1493" s="55" t="s">
        <v>24</v>
      </c>
      <c r="X1493" s="56">
        <v>43294</v>
      </c>
      <c r="Y1493" s="57" t="s">
        <v>7684</v>
      </c>
      <c r="Z1493" s="57"/>
      <c r="AA1493" s="58"/>
      <c r="AB1493" s="58"/>
      <c r="AC1493" s="58"/>
      <c r="AD1493" s="58">
        <v>8003300</v>
      </c>
      <c r="AE1493" s="58"/>
      <c r="AF1493" s="58"/>
      <c r="AG1493" s="58"/>
      <c r="AH1493" s="58"/>
      <c r="AI1493" s="58"/>
      <c r="AJ1493" s="58"/>
      <c r="AK1493" s="58"/>
      <c r="AL1493" s="58"/>
      <c r="AM1493" s="58"/>
      <c r="AN1493" s="58"/>
      <c r="AO1493" s="58"/>
      <c r="AP1493" s="58"/>
      <c r="AQ1493" s="58">
        <v>7349000</v>
      </c>
      <c r="AR1493" s="59">
        <f t="shared" si="296"/>
        <v>2</v>
      </c>
      <c r="AS1493" s="59">
        <f t="shared" si="297"/>
        <v>15352300</v>
      </c>
      <c r="AT1493" s="58">
        <f t="shared" si="295"/>
        <v>7676200</v>
      </c>
      <c r="AU1493" s="58">
        <f t="shared" si="299"/>
        <v>7349000</v>
      </c>
      <c r="AV1493" s="59">
        <f t="shared" si="300"/>
        <v>2172900</v>
      </c>
      <c r="AW1493" s="59">
        <f t="shared" si="293"/>
        <v>1845700</v>
      </c>
      <c r="AX1493" s="60">
        <f t="shared" si="298"/>
        <v>0.39483582577726084</v>
      </c>
      <c r="AY1493" s="58"/>
    </row>
    <row r="1494" spans="1:51" ht="31.5" x14ac:dyDescent="0.25">
      <c r="A1494" s="45">
        <v>1409</v>
      </c>
      <c r="B1494" s="46" t="s">
        <v>4582</v>
      </c>
      <c r="C1494" s="47" t="s">
        <v>4554</v>
      </c>
      <c r="D1494" s="47" t="s">
        <v>1945</v>
      </c>
      <c r="E1494" s="48" t="s">
        <v>4583</v>
      </c>
      <c r="F1494" s="49" t="s">
        <v>4584</v>
      </c>
      <c r="G1494" s="49" t="s">
        <v>4584</v>
      </c>
      <c r="H1494" s="50" t="s">
        <v>4584</v>
      </c>
      <c r="I1494" s="46" t="s">
        <v>25</v>
      </c>
      <c r="J1494" s="46">
        <v>699</v>
      </c>
      <c r="K1494" s="49">
        <v>699</v>
      </c>
      <c r="L1494" s="49" t="s">
        <v>4555</v>
      </c>
      <c r="M1494" s="51">
        <v>4315000</v>
      </c>
      <c r="N1494" s="51">
        <f t="shared" si="290"/>
        <v>914000</v>
      </c>
      <c r="O1494" s="51">
        <v>914086.95652173902</v>
      </c>
      <c r="P1494" s="51">
        <v>5229000</v>
      </c>
      <c r="Q1494" s="51">
        <f t="shared" si="291"/>
        <v>1188313.0434782607</v>
      </c>
      <c r="R1494" s="52">
        <f t="shared" si="292"/>
        <v>5503313.0434782607</v>
      </c>
      <c r="S1494" s="53">
        <v>5503300</v>
      </c>
      <c r="T1494" s="54">
        <v>0</v>
      </c>
      <c r="U1494" s="55" t="s">
        <v>26</v>
      </c>
      <c r="V1494" s="55" t="s">
        <v>201</v>
      </c>
      <c r="W1494" s="55" t="s">
        <v>27</v>
      </c>
      <c r="X1494" s="56">
        <v>43294</v>
      </c>
      <c r="Y1494" s="57" t="s">
        <v>7684</v>
      </c>
      <c r="Z1494" s="57"/>
      <c r="AA1494" s="58"/>
      <c r="AB1494" s="58"/>
      <c r="AC1494" s="58"/>
      <c r="AD1494" s="58">
        <v>8003300</v>
      </c>
      <c r="AE1494" s="58"/>
      <c r="AF1494" s="58"/>
      <c r="AG1494" s="58"/>
      <c r="AH1494" s="58"/>
      <c r="AI1494" s="58"/>
      <c r="AJ1494" s="58"/>
      <c r="AK1494" s="58"/>
      <c r="AL1494" s="58"/>
      <c r="AM1494" s="58"/>
      <c r="AN1494" s="58"/>
      <c r="AO1494" s="58"/>
      <c r="AP1494" s="58"/>
      <c r="AQ1494" s="58">
        <v>7349000</v>
      </c>
      <c r="AR1494" s="59">
        <f t="shared" si="296"/>
        <v>2</v>
      </c>
      <c r="AS1494" s="59">
        <f t="shared" si="297"/>
        <v>15352300</v>
      </c>
      <c r="AT1494" s="58">
        <f t="shared" si="295"/>
        <v>7676200</v>
      </c>
      <c r="AU1494" s="58">
        <f t="shared" si="299"/>
        <v>7349000</v>
      </c>
      <c r="AV1494" s="59">
        <f t="shared" si="300"/>
        <v>2172900</v>
      </c>
      <c r="AW1494" s="59">
        <f t="shared" si="293"/>
        <v>1845700</v>
      </c>
      <c r="AX1494" s="60">
        <f t="shared" si="298"/>
        <v>0.39483582577726084</v>
      </c>
      <c r="AY1494" s="58"/>
    </row>
    <row r="1495" spans="1:51" ht="47.25" x14ac:dyDescent="0.25">
      <c r="A1495" s="45">
        <v>1412</v>
      </c>
      <c r="B1495" s="46" t="s">
        <v>4593</v>
      </c>
      <c r="C1495" s="47" t="s">
        <v>4594</v>
      </c>
      <c r="D1495" s="47" t="s">
        <v>1945</v>
      </c>
      <c r="E1495" s="48" t="s">
        <v>4595</v>
      </c>
      <c r="F1495" s="49" t="s">
        <v>4596</v>
      </c>
      <c r="G1495" s="49" t="s">
        <v>4596</v>
      </c>
      <c r="H1495" s="50" t="s">
        <v>4596</v>
      </c>
      <c r="I1495" s="46" t="s">
        <v>25</v>
      </c>
      <c r="J1495" s="46">
        <v>703</v>
      </c>
      <c r="K1495" s="49">
        <v>703</v>
      </c>
      <c r="L1495" s="49" t="s">
        <v>4596</v>
      </c>
      <c r="M1495" s="51">
        <v>5267000</v>
      </c>
      <c r="N1495" s="51">
        <f t="shared" si="290"/>
        <v>914000</v>
      </c>
      <c r="O1495" s="51">
        <v>914086.95652173902</v>
      </c>
      <c r="P1495" s="51">
        <v>6181000</v>
      </c>
      <c r="Q1495" s="51">
        <f t="shared" si="291"/>
        <v>1188313.0434782607</v>
      </c>
      <c r="R1495" s="52">
        <f t="shared" si="292"/>
        <v>6455313.0434782607</v>
      </c>
      <c r="S1495" s="53">
        <v>6455300</v>
      </c>
      <c r="T1495" s="54">
        <v>0</v>
      </c>
      <c r="U1495" s="55" t="s">
        <v>202</v>
      </c>
      <c r="V1495" s="55" t="s">
        <v>201</v>
      </c>
      <c r="W1495" s="55" t="s">
        <v>24</v>
      </c>
      <c r="X1495" s="56">
        <v>43294</v>
      </c>
      <c r="Y1495" s="57" t="s">
        <v>7684</v>
      </c>
      <c r="Z1495" s="57"/>
      <c r="AA1495" s="58"/>
      <c r="AB1495" s="58"/>
      <c r="AC1495" s="58"/>
      <c r="AD1495" s="58"/>
      <c r="AE1495" s="58"/>
      <c r="AF1495" s="58"/>
      <c r="AG1495" s="58"/>
      <c r="AH1495" s="58"/>
      <c r="AI1495" s="58"/>
      <c r="AJ1495" s="58"/>
      <c r="AK1495" s="58"/>
      <c r="AL1495" s="58"/>
      <c r="AM1495" s="58">
        <v>9360000</v>
      </c>
      <c r="AN1495" s="58"/>
      <c r="AO1495" s="58"/>
      <c r="AP1495" s="58"/>
      <c r="AQ1495" s="58">
        <v>8777000</v>
      </c>
      <c r="AR1495" s="59">
        <f t="shared" si="296"/>
        <v>2</v>
      </c>
      <c r="AS1495" s="59">
        <f t="shared" si="297"/>
        <v>18137000</v>
      </c>
      <c r="AT1495" s="58">
        <f t="shared" si="295"/>
        <v>9068500</v>
      </c>
      <c r="AU1495" s="58">
        <f t="shared" si="299"/>
        <v>8777000</v>
      </c>
      <c r="AV1495" s="59">
        <f t="shared" si="300"/>
        <v>2613200</v>
      </c>
      <c r="AW1495" s="59">
        <f t="shared" si="293"/>
        <v>2321700</v>
      </c>
      <c r="AX1495" s="60">
        <f t="shared" si="298"/>
        <v>0.40481464842842318</v>
      </c>
      <c r="AY1495" s="58"/>
    </row>
    <row r="1496" spans="1:51" ht="31.5" x14ac:dyDescent="0.25">
      <c r="A1496" s="45">
        <v>1413</v>
      </c>
      <c r="B1496" s="46" t="s">
        <v>4597</v>
      </c>
      <c r="C1496" s="47" t="s">
        <v>4598</v>
      </c>
      <c r="D1496" s="47" t="s">
        <v>1945</v>
      </c>
      <c r="E1496" s="48" t="s">
        <v>4599</v>
      </c>
      <c r="F1496" s="49" t="s">
        <v>4600</v>
      </c>
      <c r="G1496" s="49" t="s">
        <v>4600</v>
      </c>
      <c r="H1496" s="50" t="s">
        <v>4600</v>
      </c>
      <c r="I1496" s="46" t="s">
        <v>25</v>
      </c>
      <c r="J1496" s="46">
        <v>704</v>
      </c>
      <c r="K1496" s="49">
        <v>704</v>
      </c>
      <c r="L1496" s="49" t="s">
        <v>4600</v>
      </c>
      <c r="M1496" s="51">
        <v>4333000</v>
      </c>
      <c r="N1496" s="51">
        <f t="shared" si="290"/>
        <v>914000</v>
      </c>
      <c r="O1496" s="51">
        <v>914086.95652173902</v>
      </c>
      <c r="P1496" s="51">
        <v>5247000</v>
      </c>
      <c r="Q1496" s="51">
        <f t="shared" si="291"/>
        <v>1188313.0434782607</v>
      </c>
      <c r="R1496" s="52">
        <f t="shared" si="292"/>
        <v>5521313.0434782607</v>
      </c>
      <c r="S1496" s="53">
        <v>5521300</v>
      </c>
      <c r="T1496" s="54">
        <v>0</v>
      </c>
      <c r="U1496" s="55" t="s">
        <v>202</v>
      </c>
      <c r="V1496" s="55" t="s">
        <v>201</v>
      </c>
      <c r="W1496" s="55" t="s">
        <v>24</v>
      </c>
      <c r="X1496" s="56">
        <v>43294</v>
      </c>
      <c r="Y1496" s="57" t="s">
        <v>7684</v>
      </c>
      <c r="Z1496" s="57"/>
      <c r="AA1496" s="58"/>
      <c r="AB1496" s="58"/>
      <c r="AC1496" s="58"/>
      <c r="AD1496" s="58">
        <v>8021300</v>
      </c>
      <c r="AE1496" s="58"/>
      <c r="AF1496" s="58"/>
      <c r="AG1496" s="58"/>
      <c r="AH1496" s="58"/>
      <c r="AI1496" s="58"/>
      <c r="AJ1496" s="58"/>
      <c r="AK1496" s="58"/>
      <c r="AL1496" s="58"/>
      <c r="AM1496" s="58"/>
      <c r="AN1496" s="58"/>
      <c r="AO1496" s="58"/>
      <c r="AP1496" s="58"/>
      <c r="AQ1496" s="58">
        <v>7376000</v>
      </c>
      <c r="AR1496" s="59">
        <f t="shared" si="296"/>
        <v>2</v>
      </c>
      <c r="AS1496" s="59">
        <f t="shared" si="297"/>
        <v>15397300</v>
      </c>
      <c r="AT1496" s="58">
        <f t="shared" si="295"/>
        <v>7698700</v>
      </c>
      <c r="AU1496" s="58">
        <f t="shared" si="299"/>
        <v>7376000</v>
      </c>
      <c r="AV1496" s="59">
        <f t="shared" si="300"/>
        <v>2177400</v>
      </c>
      <c r="AW1496" s="59">
        <f t="shared" si="293"/>
        <v>1854700</v>
      </c>
      <c r="AX1496" s="60">
        <f t="shared" si="298"/>
        <v>0.39436364624273268</v>
      </c>
      <c r="AY1496" s="58"/>
    </row>
    <row r="1497" spans="1:51" ht="31.5" x14ac:dyDescent="0.25">
      <c r="A1497" s="45">
        <v>1414</v>
      </c>
      <c r="B1497" s="46" t="s">
        <v>4601</v>
      </c>
      <c r="C1497" s="47" t="s">
        <v>4602</v>
      </c>
      <c r="D1497" s="47" t="s">
        <v>1945</v>
      </c>
      <c r="E1497" s="48" t="s">
        <v>4603</v>
      </c>
      <c r="F1497" s="49" t="s">
        <v>4604</v>
      </c>
      <c r="G1497" s="49" t="s">
        <v>4604</v>
      </c>
      <c r="H1497" s="50" t="s">
        <v>4604</v>
      </c>
      <c r="I1497" s="46" t="s">
        <v>25</v>
      </c>
      <c r="J1497" s="46">
        <v>705</v>
      </c>
      <c r="K1497" s="49">
        <v>705</v>
      </c>
      <c r="L1497" s="49" t="s">
        <v>4604</v>
      </c>
      <c r="M1497" s="51">
        <v>4754000</v>
      </c>
      <c r="N1497" s="51">
        <f t="shared" si="290"/>
        <v>936000</v>
      </c>
      <c r="O1497" s="51">
        <v>936000</v>
      </c>
      <c r="P1497" s="51">
        <v>5690000</v>
      </c>
      <c r="Q1497" s="51">
        <f t="shared" si="291"/>
        <v>1216800</v>
      </c>
      <c r="R1497" s="52">
        <f t="shared" si="292"/>
        <v>5970800</v>
      </c>
      <c r="S1497" s="53">
        <v>5970800</v>
      </c>
      <c r="T1497" s="54">
        <v>0</v>
      </c>
      <c r="U1497" s="55" t="s">
        <v>202</v>
      </c>
      <c r="V1497" s="55" t="s">
        <v>201</v>
      </c>
      <c r="W1497" s="55" t="s">
        <v>24</v>
      </c>
      <c r="X1497" s="56">
        <v>43294</v>
      </c>
      <c r="Y1497" s="57" t="s">
        <v>7684</v>
      </c>
      <c r="Z1497" s="57"/>
      <c r="AA1497" s="58"/>
      <c r="AB1497" s="58"/>
      <c r="AC1497" s="58"/>
      <c r="AD1497" s="58"/>
      <c r="AE1497" s="58"/>
      <c r="AF1497" s="58"/>
      <c r="AG1497" s="58"/>
      <c r="AH1497" s="58"/>
      <c r="AI1497" s="58"/>
      <c r="AJ1497" s="58"/>
      <c r="AK1497" s="58"/>
      <c r="AL1497" s="58"/>
      <c r="AM1497" s="58"/>
      <c r="AN1497" s="58"/>
      <c r="AO1497" s="58"/>
      <c r="AP1497" s="58"/>
      <c r="AQ1497" s="58">
        <v>8028000</v>
      </c>
      <c r="AR1497" s="59">
        <f t="shared" si="296"/>
        <v>1</v>
      </c>
      <c r="AS1497" s="59">
        <f t="shared" si="297"/>
        <v>8028000</v>
      </c>
      <c r="AT1497" s="58">
        <f t="shared" si="295"/>
        <v>8028000</v>
      </c>
      <c r="AU1497" s="58">
        <f t="shared" si="299"/>
        <v>8028000</v>
      </c>
      <c r="AV1497" s="59">
        <f t="shared" si="300"/>
        <v>2057200</v>
      </c>
      <c r="AW1497" s="59">
        <f t="shared" si="293"/>
        <v>2057200</v>
      </c>
      <c r="AX1497" s="60">
        <f t="shared" si="298"/>
        <v>0.34454344476452059</v>
      </c>
      <c r="AY1497" s="58"/>
    </row>
    <row r="1498" spans="1:51" ht="31.5" x14ac:dyDescent="0.25">
      <c r="A1498" s="45">
        <v>1415</v>
      </c>
      <c r="B1498" s="46" t="s">
        <v>4605</v>
      </c>
      <c r="C1498" s="47" t="s">
        <v>4602</v>
      </c>
      <c r="D1498" s="47" t="s">
        <v>2678</v>
      </c>
      <c r="E1498" s="48" t="s">
        <v>4606</v>
      </c>
      <c r="F1498" s="49" t="s">
        <v>4607</v>
      </c>
      <c r="G1498" s="49" t="s">
        <v>4607</v>
      </c>
      <c r="H1498" s="50" t="s">
        <v>4607</v>
      </c>
      <c r="I1498" s="46" t="s">
        <v>25</v>
      </c>
      <c r="J1498" s="46">
        <v>705</v>
      </c>
      <c r="K1498" s="49">
        <v>705</v>
      </c>
      <c r="L1498" s="49" t="s">
        <v>4604</v>
      </c>
      <c r="M1498" s="51">
        <v>4754000</v>
      </c>
      <c r="N1498" s="51">
        <f t="shared" si="290"/>
        <v>936000</v>
      </c>
      <c r="O1498" s="51">
        <v>936000</v>
      </c>
      <c r="P1498" s="51">
        <v>5690000</v>
      </c>
      <c r="Q1498" s="51">
        <f t="shared" si="291"/>
        <v>1216800</v>
      </c>
      <c r="R1498" s="52">
        <f t="shared" si="292"/>
        <v>5970800</v>
      </c>
      <c r="S1498" s="53">
        <v>5970800</v>
      </c>
      <c r="T1498" s="54">
        <v>0</v>
      </c>
      <c r="U1498" s="55" t="s">
        <v>260</v>
      </c>
      <c r="V1498" s="55" t="s">
        <v>201</v>
      </c>
      <c r="W1498" s="55" t="s">
        <v>195</v>
      </c>
      <c r="X1498" s="56">
        <v>43294</v>
      </c>
      <c r="Y1498" s="57" t="s">
        <v>7684</v>
      </c>
      <c r="Z1498" s="57"/>
      <c r="AA1498" s="58"/>
      <c r="AB1498" s="58"/>
      <c r="AC1498" s="58"/>
      <c r="AD1498" s="58"/>
      <c r="AE1498" s="58"/>
      <c r="AF1498" s="58"/>
      <c r="AG1498" s="58"/>
      <c r="AH1498" s="58"/>
      <c r="AI1498" s="58"/>
      <c r="AJ1498" s="58"/>
      <c r="AK1498" s="58"/>
      <c r="AL1498" s="58"/>
      <c r="AM1498" s="58">
        <v>8697000</v>
      </c>
      <c r="AN1498" s="58"/>
      <c r="AO1498" s="58"/>
      <c r="AP1498" s="58"/>
      <c r="AQ1498" s="58">
        <v>8028000</v>
      </c>
      <c r="AR1498" s="59">
        <f t="shared" si="296"/>
        <v>2</v>
      </c>
      <c r="AS1498" s="59">
        <f t="shared" si="297"/>
        <v>16725000</v>
      </c>
      <c r="AT1498" s="58">
        <f t="shared" si="295"/>
        <v>8362500</v>
      </c>
      <c r="AU1498" s="58">
        <f t="shared" si="299"/>
        <v>8028000</v>
      </c>
      <c r="AV1498" s="59">
        <f t="shared" si="300"/>
        <v>2391700</v>
      </c>
      <c r="AW1498" s="59">
        <f t="shared" si="293"/>
        <v>2057200</v>
      </c>
      <c r="AX1498" s="60">
        <f t="shared" si="298"/>
        <v>0.40056608829637574</v>
      </c>
      <c r="AY1498" s="58"/>
    </row>
    <row r="1499" spans="1:51" ht="31.5" x14ac:dyDescent="0.25">
      <c r="A1499" s="45">
        <v>1416</v>
      </c>
      <c r="B1499" s="46" t="s">
        <v>4608</v>
      </c>
      <c r="C1499" s="47" t="s">
        <v>4609</v>
      </c>
      <c r="D1499" s="47" t="s">
        <v>1945</v>
      </c>
      <c r="E1499" s="48" t="s">
        <v>4610</v>
      </c>
      <c r="F1499" s="49" t="s">
        <v>4611</v>
      </c>
      <c r="G1499" s="49" t="s">
        <v>4611</v>
      </c>
      <c r="H1499" s="50" t="s">
        <v>4611</v>
      </c>
      <c r="I1499" s="46" t="s">
        <v>499</v>
      </c>
      <c r="J1499" s="46">
        <v>707</v>
      </c>
      <c r="K1499" s="49">
        <v>707</v>
      </c>
      <c r="L1499" s="49" t="s">
        <v>4612</v>
      </c>
      <c r="M1499" s="51">
        <v>4207000</v>
      </c>
      <c r="N1499" s="51">
        <f t="shared" si="290"/>
        <v>914000</v>
      </c>
      <c r="O1499" s="51">
        <v>914086.95652173902</v>
      </c>
      <c r="P1499" s="51">
        <v>5121000</v>
      </c>
      <c r="Q1499" s="51">
        <f t="shared" si="291"/>
        <v>1188313.0434782607</v>
      </c>
      <c r="R1499" s="52">
        <f t="shared" si="292"/>
        <v>5395313.0434782607</v>
      </c>
      <c r="S1499" s="53">
        <v>5395300</v>
      </c>
      <c r="T1499" s="54">
        <v>0</v>
      </c>
      <c r="U1499" s="55" t="s">
        <v>202</v>
      </c>
      <c r="V1499" s="55" t="s">
        <v>201</v>
      </c>
      <c r="W1499" s="55" t="s">
        <v>24</v>
      </c>
      <c r="X1499" s="56">
        <v>43294</v>
      </c>
      <c r="Y1499" s="57" t="s">
        <v>7684</v>
      </c>
      <c r="Z1499" s="57"/>
      <c r="AA1499" s="58"/>
      <c r="AB1499" s="58"/>
      <c r="AC1499" s="58"/>
      <c r="AD1499" s="58"/>
      <c r="AE1499" s="58"/>
      <c r="AF1499" s="58"/>
      <c r="AG1499" s="58"/>
      <c r="AH1499" s="58"/>
      <c r="AI1499" s="58"/>
      <c r="AJ1499" s="58"/>
      <c r="AK1499" s="58"/>
      <c r="AL1499" s="58"/>
      <c r="AM1499" s="58"/>
      <c r="AN1499" s="58"/>
      <c r="AO1499" s="58"/>
      <c r="AP1499" s="58"/>
      <c r="AQ1499" s="58">
        <v>7187000</v>
      </c>
      <c r="AR1499" s="59">
        <f t="shared" si="296"/>
        <v>1</v>
      </c>
      <c r="AS1499" s="59">
        <f t="shared" si="297"/>
        <v>7187000</v>
      </c>
      <c r="AT1499" s="58">
        <f t="shared" si="295"/>
        <v>7187000</v>
      </c>
      <c r="AU1499" s="58">
        <f t="shared" si="299"/>
        <v>7187000</v>
      </c>
      <c r="AV1499" s="59">
        <f t="shared" si="300"/>
        <v>1791700</v>
      </c>
      <c r="AW1499" s="59">
        <f t="shared" si="293"/>
        <v>1791700</v>
      </c>
      <c r="AX1499" s="60">
        <f t="shared" si="298"/>
        <v>0.33208533353103631</v>
      </c>
      <c r="AY1499" s="58"/>
    </row>
    <row r="1500" spans="1:51" ht="31.5" x14ac:dyDescent="0.25">
      <c r="A1500" s="45">
        <v>1417</v>
      </c>
      <c r="B1500" s="46" t="s">
        <v>4613</v>
      </c>
      <c r="C1500" s="47" t="s">
        <v>4609</v>
      </c>
      <c r="D1500" s="47" t="s">
        <v>1945</v>
      </c>
      <c r="E1500" s="48" t="s">
        <v>4614</v>
      </c>
      <c r="F1500" s="49" t="s">
        <v>4612</v>
      </c>
      <c r="G1500" s="49" t="s">
        <v>4612</v>
      </c>
      <c r="H1500" s="50" t="s">
        <v>4612</v>
      </c>
      <c r="I1500" s="46" t="s">
        <v>25</v>
      </c>
      <c r="J1500" s="46">
        <v>707</v>
      </c>
      <c r="K1500" s="49">
        <v>707</v>
      </c>
      <c r="L1500" s="49" t="s">
        <v>4612</v>
      </c>
      <c r="M1500" s="51">
        <v>4207000</v>
      </c>
      <c r="N1500" s="51">
        <f t="shared" si="290"/>
        <v>914000</v>
      </c>
      <c r="O1500" s="51">
        <v>914086.95652173902</v>
      </c>
      <c r="P1500" s="51">
        <v>5121000</v>
      </c>
      <c r="Q1500" s="51">
        <f t="shared" si="291"/>
        <v>1188313.0434782607</v>
      </c>
      <c r="R1500" s="52">
        <f t="shared" si="292"/>
        <v>5395313.0434782607</v>
      </c>
      <c r="S1500" s="53">
        <v>5395300</v>
      </c>
      <c r="T1500" s="54">
        <v>0</v>
      </c>
      <c r="U1500" s="55" t="s">
        <v>260</v>
      </c>
      <c r="V1500" s="55" t="s">
        <v>201</v>
      </c>
      <c r="W1500" s="55" t="s">
        <v>195</v>
      </c>
      <c r="X1500" s="56">
        <v>43294</v>
      </c>
      <c r="Y1500" s="57" t="s">
        <v>7684</v>
      </c>
      <c r="Z1500" s="57"/>
      <c r="AA1500" s="58"/>
      <c r="AB1500" s="58"/>
      <c r="AC1500" s="58"/>
      <c r="AD1500" s="58"/>
      <c r="AE1500" s="58"/>
      <c r="AF1500" s="58"/>
      <c r="AG1500" s="58"/>
      <c r="AH1500" s="58"/>
      <c r="AI1500" s="58"/>
      <c r="AJ1500" s="58"/>
      <c r="AK1500" s="58"/>
      <c r="AL1500" s="58"/>
      <c r="AM1500" s="58">
        <v>7925000</v>
      </c>
      <c r="AN1500" s="58"/>
      <c r="AO1500" s="58"/>
      <c r="AP1500" s="58"/>
      <c r="AQ1500" s="58">
        <v>7187000</v>
      </c>
      <c r="AR1500" s="59">
        <f t="shared" si="296"/>
        <v>2</v>
      </c>
      <c r="AS1500" s="59">
        <f t="shared" si="297"/>
        <v>15112000</v>
      </c>
      <c r="AT1500" s="58">
        <f t="shared" si="295"/>
        <v>7556000</v>
      </c>
      <c r="AU1500" s="58">
        <f t="shared" si="299"/>
        <v>7187000</v>
      </c>
      <c r="AV1500" s="59">
        <f t="shared" si="300"/>
        <v>2160700</v>
      </c>
      <c r="AW1500" s="59">
        <f t="shared" si="293"/>
        <v>1791700</v>
      </c>
      <c r="AX1500" s="60">
        <f t="shared" si="298"/>
        <v>0.40047819398365236</v>
      </c>
      <c r="AY1500" s="58"/>
    </row>
    <row r="1501" spans="1:51" ht="31.5" x14ac:dyDescent="0.25">
      <c r="A1501" s="45">
        <v>1418</v>
      </c>
      <c r="B1501" s="46" t="s">
        <v>4615</v>
      </c>
      <c r="C1501" s="47" t="s">
        <v>4616</v>
      </c>
      <c r="D1501" s="47" t="s">
        <v>1945</v>
      </c>
      <c r="E1501" s="48" t="s">
        <v>4617</v>
      </c>
      <c r="F1501" s="49" t="s">
        <v>4618</v>
      </c>
      <c r="G1501" s="49" t="s">
        <v>4618</v>
      </c>
      <c r="H1501" s="50" t="s">
        <v>4618</v>
      </c>
      <c r="I1501" s="46" t="s">
        <v>25</v>
      </c>
      <c r="J1501" s="46">
        <v>709</v>
      </c>
      <c r="K1501" s="49">
        <v>709</v>
      </c>
      <c r="L1501" s="49" t="s">
        <v>4618</v>
      </c>
      <c r="M1501" s="51">
        <v>4772000</v>
      </c>
      <c r="N1501" s="51">
        <f t="shared" si="290"/>
        <v>936000</v>
      </c>
      <c r="O1501" s="51">
        <v>936000</v>
      </c>
      <c r="P1501" s="51">
        <v>5708000</v>
      </c>
      <c r="Q1501" s="51">
        <f t="shared" si="291"/>
        <v>1216800</v>
      </c>
      <c r="R1501" s="52">
        <f t="shared" si="292"/>
        <v>5988800</v>
      </c>
      <c r="S1501" s="53">
        <v>5988800</v>
      </c>
      <c r="T1501" s="54">
        <v>0</v>
      </c>
      <c r="U1501" s="55" t="s">
        <v>202</v>
      </c>
      <c r="V1501" s="55" t="s">
        <v>201</v>
      </c>
      <c r="W1501" s="55" t="s">
        <v>24</v>
      </c>
      <c r="X1501" s="56">
        <v>43294</v>
      </c>
      <c r="Y1501" s="57" t="s">
        <v>7684</v>
      </c>
      <c r="Z1501" s="57"/>
      <c r="AA1501" s="58"/>
      <c r="AB1501" s="58"/>
      <c r="AC1501" s="58"/>
      <c r="AD1501" s="58"/>
      <c r="AE1501" s="58"/>
      <c r="AF1501" s="58"/>
      <c r="AG1501" s="58"/>
      <c r="AH1501" s="58"/>
      <c r="AI1501" s="58"/>
      <c r="AJ1501" s="58"/>
      <c r="AK1501" s="58"/>
      <c r="AL1501" s="58"/>
      <c r="AM1501" s="58">
        <v>9245000</v>
      </c>
      <c r="AN1501" s="58"/>
      <c r="AO1501" s="58"/>
      <c r="AP1501" s="58"/>
      <c r="AQ1501" s="58">
        <v>8055000</v>
      </c>
      <c r="AR1501" s="59">
        <f t="shared" si="296"/>
        <v>2</v>
      </c>
      <c r="AS1501" s="59">
        <f t="shared" si="297"/>
        <v>17300000</v>
      </c>
      <c r="AT1501" s="58">
        <f t="shared" si="295"/>
        <v>8650000</v>
      </c>
      <c r="AU1501" s="58">
        <f t="shared" si="299"/>
        <v>8055000</v>
      </c>
      <c r="AV1501" s="59">
        <f t="shared" si="300"/>
        <v>2661200</v>
      </c>
      <c r="AW1501" s="59">
        <f t="shared" si="293"/>
        <v>2066200</v>
      </c>
      <c r="AX1501" s="60">
        <f t="shared" si="298"/>
        <v>0.4443628105797488</v>
      </c>
      <c r="AY1501" s="58"/>
    </row>
    <row r="1502" spans="1:51" x14ac:dyDescent="0.25">
      <c r="A1502" s="45">
        <v>1419</v>
      </c>
      <c r="B1502" s="46" t="s">
        <v>4619</v>
      </c>
      <c r="C1502" s="47" t="s">
        <v>4620</v>
      </c>
      <c r="D1502" s="47" t="s">
        <v>1945</v>
      </c>
      <c r="E1502" s="48" t="s">
        <v>4621</v>
      </c>
      <c r="F1502" s="49" t="s">
        <v>4622</v>
      </c>
      <c r="G1502" s="49" t="s">
        <v>4622</v>
      </c>
      <c r="H1502" s="50" t="s">
        <v>4622</v>
      </c>
      <c r="I1502" s="46" t="s">
        <v>25</v>
      </c>
      <c r="J1502" s="46">
        <v>710</v>
      </c>
      <c r="K1502" s="49">
        <v>710</v>
      </c>
      <c r="L1502" s="49" t="s">
        <v>4622</v>
      </c>
      <c r="M1502" s="51">
        <v>3970000</v>
      </c>
      <c r="N1502" s="51">
        <f t="shared" si="290"/>
        <v>936000</v>
      </c>
      <c r="O1502" s="51">
        <v>936000</v>
      </c>
      <c r="P1502" s="51">
        <v>4906000</v>
      </c>
      <c r="Q1502" s="51">
        <f t="shared" si="291"/>
        <v>1216800</v>
      </c>
      <c r="R1502" s="52">
        <f t="shared" si="292"/>
        <v>5186800</v>
      </c>
      <c r="S1502" s="53">
        <v>5186800</v>
      </c>
      <c r="T1502" s="54">
        <v>0</v>
      </c>
      <c r="U1502" s="55" t="s">
        <v>202</v>
      </c>
      <c r="V1502" s="55" t="s">
        <v>201</v>
      </c>
      <c r="W1502" s="55" t="s">
        <v>24</v>
      </c>
      <c r="X1502" s="56">
        <v>43294</v>
      </c>
      <c r="Y1502" s="57" t="s">
        <v>7684</v>
      </c>
      <c r="Z1502" s="57"/>
      <c r="AA1502" s="58"/>
      <c r="AB1502" s="58"/>
      <c r="AC1502" s="58"/>
      <c r="AD1502" s="58">
        <v>7186800</v>
      </c>
      <c r="AE1502" s="58"/>
      <c r="AF1502" s="58"/>
      <c r="AG1502" s="58"/>
      <c r="AH1502" s="58"/>
      <c r="AI1502" s="58"/>
      <c r="AJ1502" s="58"/>
      <c r="AK1502" s="58"/>
      <c r="AL1502" s="58"/>
      <c r="AM1502" s="58"/>
      <c r="AN1502" s="58"/>
      <c r="AO1502" s="58"/>
      <c r="AP1502" s="58"/>
      <c r="AQ1502" s="58">
        <v>6852000</v>
      </c>
      <c r="AR1502" s="59">
        <f t="shared" si="296"/>
        <v>2</v>
      </c>
      <c r="AS1502" s="59">
        <f t="shared" si="297"/>
        <v>14038800</v>
      </c>
      <c r="AT1502" s="58">
        <f t="shared" si="295"/>
        <v>7019400</v>
      </c>
      <c r="AU1502" s="58">
        <f t="shared" si="299"/>
        <v>6852000</v>
      </c>
      <c r="AV1502" s="59">
        <f t="shared" si="300"/>
        <v>1832600</v>
      </c>
      <c r="AW1502" s="59">
        <f t="shared" si="293"/>
        <v>1665200</v>
      </c>
      <c r="AX1502" s="60">
        <f t="shared" si="298"/>
        <v>0.35331996606771043</v>
      </c>
      <c r="AY1502" s="58"/>
    </row>
    <row r="1503" spans="1:51" ht="47.25" x14ac:dyDescent="0.25">
      <c r="A1503" s="45">
        <v>1421</v>
      </c>
      <c r="B1503" s="46" t="s">
        <v>4627</v>
      </c>
      <c r="C1503" s="47" t="s">
        <v>4623</v>
      </c>
      <c r="D1503" s="47" t="s">
        <v>1945</v>
      </c>
      <c r="E1503" s="48" t="s">
        <v>4628</v>
      </c>
      <c r="F1503" s="49" t="s">
        <v>4626</v>
      </c>
      <c r="G1503" s="49" t="s">
        <v>4626</v>
      </c>
      <c r="H1503" s="50" t="s">
        <v>4626</v>
      </c>
      <c r="I1503" s="46" t="s">
        <v>28</v>
      </c>
      <c r="J1503" s="46">
        <v>712</v>
      </c>
      <c r="K1503" s="49">
        <v>712</v>
      </c>
      <c r="L1503" s="49" t="s">
        <v>4624</v>
      </c>
      <c r="M1503" s="51">
        <v>5342000</v>
      </c>
      <c r="N1503" s="51">
        <f t="shared" si="290"/>
        <v>1490000</v>
      </c>
      <c r="O1503" s="51">
        <v>1490086.95652174</v>
      </c>
      <c r="P1503" s="51">
        <v>6832000</v>
      </c>
      <c r="Q1503" s="51">
        <f t="shared" si="291"/>
        <v>1937113.0434782619</v>
      </c>
      <c r="R1503" s="52">
        <f t="shared" si="292"/>
        <v>7279113.0434782617</v>
      </c>
      <c r="S1503" s="53">
        <v>7279100</v>
      </c>
      <c r="T1503" s="54">
        <v>0</v>
      </c>
      <c r="U1503" s="55" t="s">
        <v>202</v>
      </c>
      <c r="V1503" s="55" t="s">
        <v>201</v>
      </c>
      <c r="W1503" s="55" t="s">
        <v>24</v>
      </c>
      <c r="X1503" s="56">
        <v>43294</v>
      </c>
      <c r="Y1503" s="57" t="s">
        <v>7684</v>
      </c>
      <c r="Z1503" s="57"/>
      <c r="AA1503" s="58"/>
      <c r="AB1503" s="58"/>
      <c r="AC1503" s="58"/>
      <c r="AD1503" s="58"/>
      <c r="AE1503" s="58"/>
      <c r="AF1503" s="58"/>
      <c r="AG1503" s="58"/>
      <c r="AH1503" s="58"/>
      <c r="AI1503" s="58"/>
      <c r="AJ1503" s="58"/>
      <c r="AK1503" s="58"/>
      <c r="AL1503" s="58"/>
      <c r="AM1503" s="58"/>
      <c r="AN1503" s="58"/>
      <c r="AO1503" s="58"/>
      <c r="AP1503" s="58"/>
      <c r="AQ1503" s="58">
        <v>9441000</v>
      </c>
      <c r="AR1503" s="59">
        <f t="shared" si="296"/>
        <v>1</v>
      </c>
      <c r="AS1503" s="59">
        <f t="shared" si="297"/>
        <v>9441000</v>
      </c>
      <c r="AT1503" s="58">
        <f t="shared" si="295"/>
        <v>9441000</v>
      </c>
      <c r="AU1503" s="58">
        <f t="shared" si="299"/>
        <v>9441000</v>
      </c>
      <c r="AV1503" s="59">
        <f t="shared" si="300"/>
        <v>2161900</v>
      </c>
      <c r="AW1503" s="59">
        <f t="shared" si="293"/>
        <v>2161900</v>
      </c>
      <c r="AX1503" s="60">
        <f t="shared" si="298"/>
        <v>0.29700100287123399</v>
      </c>
      <c r="AY1503" s="58"/>
    </row>
    <row r="1504" spans="1:51" ht="47.25" x14ac:dyDescent="0.25">
      <c r="A1504" s="45">
        <v>1424</v>
      </c>
      <c r="B1504" s="46" t="s">
        <v>4635</v>
      </c>
      <c r="C1504" s="47" t="s">
        <v>4633</v>
      </c>
      <c r="D1504" s="47" t="s">
        <v>1945</v>
      </c>
      <c r="E1504" s="48" t="s">
        <v>4636</v>
      </c>
      <c r="F1504" s="49" t="s">
        <v>4637</v>
      </c>
      <c r="G1504" s="49" t="s">
        <v>4637</v>
      </c>
      <c r="H1504" s="50" t="s">
        <v>4637</v>
      </c>
      <c r="I1504" s="46" t="s">
        <v>499</v>
      </c>
      <c r="J1504" s="46">
        <v>737</v>
      </c>
      <c r="K1504" s="49">
        <v>737</v>
      </c>
      <c r="L1504" s="49" t="s">
        <v>4634</v>
      </c>
      <c r="M1504" s="51">
        <v>391000</v>
      </c>
      <c r="N1504" s="51">
        <f t="shared" si="290"/>
        <v>237000</v>
      </c>
      <c r="O1504" s="51">
        <v>237913.04347826101</v>
      </c>
      <c r="P1504" s="51">
        <v>628000</v>
      </c>
      <c r="Q1504" s="51">
        <f t="shared" si="291"/>
        <v>309286.95652173931</v>
      </c>
      <c r="R1504" s="52">
        <f t="shared" si="292"/>
        <v>700286.95652173925</v>
      </c>
      <c r="S1504" s="53">
        <v>700200</v>
      </c>
      <c r="T1504" s="54">
        <v>0</v>
      </c>
      <c r="U1504" s="55" t="s">
        <v>202</v>
      </c>
      <c r="V1504" s="55" t="s">
        <v>201</v>
      </c>
      <c r="W1504" s="55" t="s">
        <v>24</v>
      </c>
      <c r="X1504" s="56">
        <v>43294</v>
      </c>
      <c r="Y1504" s="57" t="s">
        <v>7684</v>
      </c>
      <c r="Z1504" s="57"/>
      <c r="AA1504" s="58"/>
      <c r="AB1504" s="58"/>
      <c r="AC1504" s="58"/>
      <c r="AD1504" s="58"/>
      <c r="AE1504" s="58"/>
      <c r="AF1504" s="58"/>
      <c r="AG1504" s="58"/>
      <c r="AH1504" s="58"/>
      <c r="AI1504" s="58"/>
      <c r="AJ1504" s="58"/>
      <c r="AK1504" s="58"/>
      <c r="AL1504" s="58"/>
      <c r="AM1504" s="58"/>
      <c r="AN1504" s="58"/>
      <c r="AO1504" s="58"/>
      <c r="AP1504" s="58"/>
      <c r="AQ1504" s="58">
        <v>815000</v>
      </c>
      <c r="AR1504" s="59">
        <f t="shared" si="296"/>
        <v>1</v>
      </c>
      <c r="AS1504" s="59">
        <f t="shared" si="297"/>
        <v>815000</v>
      </c>
      <c r="AT1504" s="58">
        <f t="shared" si="295"/>
        <v>815000</v>
      </c>
      <c r="AU1504" s="58">
        <f t="shared" si="299"/>
        <v>815000</v>
      </c>
      <c r="AV1504" s="59">
        <f t="shared" si="300"/>
        <v>114800</v>
      </c>
      <c r="AW1504" s="59">
        <f t="shared" si="293"/>
        <v>114800</v>
      </c>
      <c r="AX1504" s="60">
        <f t="shared" si="298"/>
        <v>0.16395315624107387</v>
      </c>
      <c r="AY1504" s="58"/>
    </row>
    <row r="1505" spans="1:51" x14ac:dyDescent="0.25">
      <c r="A1505" s="45">
        <v>1425</v>
      </c>
      <c r="B1505" s="46" t="s">
        <v>4638</v>
      </c>
      <c r="C1505" s="47" t="s">
        <v>4639</v>
      </c>
      <c r="D1505" s="47" t="s">
        <v>496</v>
      </c>
      <c r="E1505" s="48" t="s">
        <v>4640</v>
      </c>
      <c r="F1505" s="49" t="s">
        <v>4641</v>
      </c>
      <c r="G1505" s="49" t="s">
        <v>4641</v>
      </c>
      <c r="H1505" s="50" t="s">
        <v>4641</v>
      </c>
      <c r="I1505" s="46" t="s">
        <v>439</v>
      </c>
      <c r="J1505" s="46">
        <v>740</v>
      </c>
      <c r="K1505" s="49">
        <v>740</v>
      </c>
      <c r="L1505" s="49" t="s">
        <v>4642</v>
      </c>
      <c r="M1505" s="51">
        <v>29000</v>
      </c>
      <c r="N1505" s="51">
        <f t="shared" si="290"/>
        <v>9300</v>
      </c>
      <c r="O1505" s="51">
        <v>9391.3043478260897</v>
      </c>
      <c r="P1505" s="51">
        <v>38300</v>
      </c>
      <c r="Q1505" s="51">
        <f t="shared" si="291"/>
        <v>12208.695652173916</v>
      </c>
      <c r="R1505" s="52">
        <f t="shared" si="292"/>
        <v>41208.695652173919</v>
      </c>
      <c r="S1505" s="53">
        <v>41200</v>
      </c>
      <c r="T1505" s="54">
        <v>0</v>
      </c>
      <c r="U1505" s="55" t="s">
        <v>202</v>
      </c>
      <c r="V1505" s="55" t="s">
        <v>201</v>
      </c>
      <c r="W1505" s="55" t="s">
        <v>24</v>
      </c>
      <c r="X1505" s="56">
        <v>43294</v>
      </c>
      <c r="Y1505" s="57" t="s">
        <v>7684</v>
      </c>
      <c r="Z1505" s="57"/>
      <c r="AA1505" s="58"/>
      <c r="AB1505" s="58"/>
      <c r="AC1505" s="58"/>
      <c r="AD1505" s="58"/>
      <c r="AE1505" s="58"/>
      <c r="AF1505" s="58"/>
      <c r="AG1505" s="58"/>
      <c r="AH1505" s="58"/>
      <c r="AI1505" s="58"/>
      <c r="AJ1505" s="58"/>
      <c r="AK1505" s="58"/>
      <c r="AL1505" s="58"/>
      <c r="AM1505" s="58"/>
      <c r="AN1505" s="58"/>
      <c r="AO1505" s="58"/>
      <c r="AP1505" s="58"/>
      <c r="AQ1505" s="58"/>
      <c r="AR1505" s="59">
        <f t="shared" si="296"/>
        <v>0</v>
      </c>
      <c r="AS1505" s="59">
        <f t="shared" si="297"/>
        <v>0</v>
      </c>
      <c r="AT1505" s="58"/>
      <c r="AU1505" s="58">
        <f t="shared" si="299"/>
        <v>0</v>
      </c>
      <c r="AV1505" s="59">
        <f t="shared" si="300"/>
        <v>-41200</v>
      </c>
      <c r="AW1505" s="59">
        <f t="shared" si="293"/>
        <v>-41200</v>
      </c>
      <c r="AX1505" s="60">
        <f t="shared" si="298"/>
        <v>-1</v>
      </c>
      <c r="AY1505" s="58"/>
    </row>
    <row r="1506" spans="1:51" x14ac:dyDescent="0.25">
      <c r="A1506" s="45">
        <v>1426</v>
      </c>
      <c r="B1506" s="46" t="s">
        <v>4644</v>
      </c>
      <c r="C1506" s="47" t="s">
        <v>4639</v>
      </c>
      <c r="D1506" s="47" t="s">
        <v>549</v>
      </c>
      <c r="E1506" s="48" t="s">
        <v>4645</v>
      </c>
      <c r="F1506" s="49" t="s">
        <v>4641</v>
      </c>
      <c r="G1506" s="49" t="s">
        <v>4641</v>
      </c>
      <c r="H1506" s="50" t="s">
        <v>4641</v>
      </c>
      <c r="I1506" s="46" t="s">
        <v>439</v>
      </c>
      <c r="J1506" s="46">
        <v>740</v>
      </c>
      <c r="K1506" s="49">
        <v>740</v>
      </c>
      <c r="L1506" s="49" t="s">
        <v>4642</v>
      </c>
      <c r="M1506" s="51">
        <v>29000</v>
      </c>
      <c r="N1506" s="51">
        <f t="shared" si="290"/>
        <v>9300</v>
      </c>
      <c r="O1506" s="51">
        <v>9391.3043478260897</v>
      </c>
      <c r="P1506" s="51">
        <v>38300</v>
      </c>
      <c r="Q1506" s="51">
        <f t="shared" si="291"/>
        <v>12208.695652173916</v>
      </c>
      <c r="R1506" s="52">
        <f t="shared" si="292"/>
        <v>41208.695652173919</v>
      </c>
      <c r="S1506" s="53">
        <v>41200</v>
      </c>
      <c r="T1506" s="54">
        <v>0</v>
      </c>
      <c r="U1506" s="55" t="s">
        <v>202</v>
      </c>
      <c r="V1506" s="55" t="s">
        <v>201</v>
      </c>
      <c r="W1506" s="55" t="s">
        <v>24</v>
      </c>
      <c r="X1506" s="56">
        <v>43294</v>
      </c>
      <c r="Y1506" s="57" t="s">
        <v>7684</v>
      </c>
      <c r="Z1506" s="57"/>
      <c r="AA1506" s="58"/>
      <c r="AB1506" s="58"/>
      <c r="AC1506" s="58"/>
      <c r="AD1506" s="58"/>
      <c r="AE1506" s="58"/>
      <c r="AF1506" s="58"/>
      <c r="AG1506" s="58"/>
      <c r="AH1506" s="58"/>
      <c r="AI1506" s="58"/>
      <c r="AJ1506" s="58">
        <v>44040</v>
      </c>
      <c r="AK1506" s="58"/>
      <c r="AL1506" s="58"/>
      <c r="AM1506" s="58"/>
      <c r="AN1506" s="58"/>
      <c r="AO1506" s="58"/>
      <c r="AP1506" s="58"/>
      <c r="AQ1506" s="58">
        <v>53000</v>
      </c>
      <c r="AR1506" s="59">
        <f t="shared" si="296"/>
        <v>2</v>
      </c>
      <c r="AS1506" s="59">
        <f t="shared" si="297"/>
        <v>97040</v>
      </c>
      <c r="AT1506" s="58">
        <f>ROUND(AS1506/AR1506,-2)</f>
        <v>48500</v>
      </c>
      <c r="AU1506" s="58">
        <f t="shared" si="299"/>
        <v>44040</v>
      </c>
      <c r="AV1506" s="59">
        <f t="shared" si="300"/>
        <v>7300</v>
      </c>
      <c r="AW1506" s="59">
        <f t="shared" si="293"/>
        <v>2840</v>
      </c>
      <c r="AX1506" s="60">
        <f t="shared" si="298"/>
        <v>0.17718446601941751</v>
      </c>
      <c r="AY1506" s="58"/>
    </row>
    <row r="1507" spans="1:51" x14ac:dyDescent="0.25">
      <c r="A1507" s="45">
        <v>1427</v>
      </c>
      <c r="B1507" s="46" t="s">
        <v>4646</v>
      </c>
      <c r="C1507" s="47" t="s">
        <v>4647</v>
      </c>
      <c r="D1507" s="47" t="s">
        <v>496</v>
      </c>
      <c r="E1507" s="48" t="s">
        <v>4648</v>
      </c>
      <c r="F1507" s="49" t="s">
        <v>4649</v>
      </c>
      <c r="G1507" s="49" t="s">
        <v>4649</v>
      </c>
      <c r="H1507" s="50" t="s">
        <v>4649</v>
      </c>
      <c r="I1507" s="46" t="s">
        <v>21</v>
      </c>
      <c r="J1507" s="46">
        <v>742</v>
      </c>
      <c r="K1507" s="49">
        <v>742</v>
      </c>
      <c r="L1507" s="49" t="s">
        <v>4649</v>
      </c>
      <c r="M1507" s="51">
        <v>682000</v>
      </c>
      <c r="N1507" s="51">
        <f t="shared" si="290"/>
        <v>190000</v>
      </c>
      <c r="O1507" s="51">
        <v>190956.52173913</v>
      </c>
      <c r="P1507" s="51">
        <v>872000</v>
      </c>
      <c r="Q1507" s="51">
        <f t="shared" si="291"/>
        <v>248243.47826086899</v>
      </c>
      <c r="R1507" s="52">
        <f t="shared" si="292"/>
        <v>930243.47826086893</v>
      </c>
      <c r="S1507" s="53">
        <v>930200</v>
      </c>
      <c r="T1507" s="54">
        <v>0</v>
      </c>
      <c r="U1507" s="55" t="s">
        <v>202</v>
      </c>
      <c r="V1507" s="55" t="s">
        <v>201</v>
      </c>
      <c r="W1507" s="55" t="s">
        <v>24</v>
      </c>
      <c r="X1507" s="56">
        <v>43294</v>
      </c>
      <c r="Y1507" s="57" t="s">
        <v>7684</v>
      </c>
      <c r="Z1507" s="57"/>
      <c r="AA1507" s="58"/>
      <c r="AB1507" s="58"/>
      <c r="AC1507" s="58"/>
      <c r="AD1507" s="58"/>
      <c r="AE1507" s="58"/>
      <c r="AF1507" s="58"/>
      <c r="AG1507" s="58"/>
      <c r="AH1507" s="58"/>
      <c r="AI1507" s="58"/>
      <c r="AJ1507" s="58"/>
      <c r="AK1507" s="58"/>
      <c r="AL1507" s="58"/>
      <c r="AM1507" s="58"/>
      <c r="AN1507" s="58"/>
      <c r="AO1507" s="58"/>
      <c r="AP1507" s="58"/>
      <c r="AQ1507" s="58"/>
      <c r="AR1507" s="59">
        <f t="shared" si="296"/>
        <v>0</v>
      </c>
      <c r="AS1507" s="59">
        <f t="shared" si="297"/>
        <v>0</v>
      </c>
      <c r="AT1507" s="58"/>
      <c r="AU1507" s="58">
        <f t="shared" si="299"/>
        <v>0</v>
      </c>
      <c r="AV1507" s="59">
        <f t="shared" si="300"/>
        <v>-930200</v>
      </c>
      <c r="AW1507" s="59">
        <f t="shared" si="293"/>
        <v>-930200</v>
      </c>
      <c r="AX1507" s="60">
        <f t="shared" si="298"/>
        <v>-1</v>
      </c>
      <c r="AY1507" s="58"/>
    </row>
    <row r="1508" spans="1:51" x14ac:dyDescent="0.25">
      <c r="A1508" s="45">
        <v>1428</v>
      </c>
      <c r="B1508" s="46" t="s">
        <v>4650</v>
      </c>
      <c r="C1508" s="47" t="s">
        <v>4647</v>
      </c>
      <c r="D1508" s="47" t="s">
        <v>549</v>
      </c>
      <c r="E1508" s="48" t="s">
        <v>4651</v>
      </c>
      <c r="F1508" s="49" t="s">
        <v>4649</v>
      </c>
      <c r="G1508" s="49" t="s">
        <v>4649</v>
      </c>
      <c r="H1508" s="50" t="s">
        <v>4649</v>
      </c>
      <c r="I1508" s="46" t="s">
        <v>21</v>
      </c>
      <c r="J1508" s="46">
        <v>742</v>
      </c>
      <c r="K1508" s="49">
        <v>742</v>
      </c>
      <c r="L1508" s="49" t="s">
        <v>4649</v>
      </c>
      <c r="M1508" s="51">
        <v>682000</v>
      </c>
      <c r="N1508" s="51">
        <f t="shared" si="290"/>
        <v>190000</v>
      </c>
      <c r="O1508" s="51">
        <v>190956.52173913</v>
      </c>
      <c r="P1508" s="51">
        <v>872000</v>
      </c>
      <c r="Q1508" s="51">
        <f t="shared" si="291"/>
        <v>248243.47826086899</v>
      </c>
      <c r="R1508" s="52">
        <f t="shared" si="292"/>
        <v>930243.47826086893</v>
      </c>
      <c r="S1508" s="53">
        <v>930200</v>
      </c>
      <c r="T1508" s="54">
        <v>0</v>
      </c>
      <c r="U1508" s="55" t="s">
        <v>202</v>
      </c>
      <c r="V1508" s="55" t="s">
        <v>201</v>
      </c>
      <c r="W1508" s="55" t="s">
        <v>24</v>
      </c>
      <c r="X1508" s="56">
        <v>43294</v>
      </c>
      <c r="Y1508" s="57" t="s">
        <v>7684</v>
      </c>
      <c r="Z1508" s="57"/>
      <c r="AA1508" s="58"/>
      <c r="AB1508" s="58"/>
      <c r="AC1508" s="58"/>
      <c r="AD1508" s="58"/>
      <c r="AE1508" s="58"/>
      <c r="AF1508" s="58"/>
      <c r="AG1508" s="58"/>
      <c r="AH1508" s="58"/>
      <c r="AI1508" s="58"/>
      <c r="AJ1508" s="58"/>
      <c r="AK1508" s="58"/>
      <c r="AL1508" s="58"/>
      <c r="AM1508" s="58"/>
      <c r="AN1508" s="58"/>
      <c r="AO1508" s="58"/>
      <c r="AP1508" s="58"/>
      <c r="AQ1508" s="58">
        <v>1206000</v>
      </c>
      <c r="AR1508" s="59">
        <f t="shared" si="296"/>
        <v>1</v>
      </c>
      <c r="AS1508" s="59">
        <f t="shared" si="297"/>
        <v>1206000</v>
      </c>
      <c r="AT1508" s="58">
        <f>ROUND(AS1508/AR1508,-2)</f>
        <v>1206000</v>
      </c>
      <c r="AU1508" s="58">
        <f t="shared" si="299"/>
        <v>1206000</v>
      </c>
      <c r="AV1508" s="59">
        <f t="shared" si="300"/>
        <v>275800</v>
      </c>
      <c r="AW1508" s="59">
        <f t="shared" si="293"/>
        <v>275800</v>
      </c>
      <c r="AX1508" s="60">
        <f t="shared" si="298"/>
        <v>0.29649537733820686</v>
      </c>
      <c r="AY1508" s="58"/>
    </row>
    <row r="1509" spans="1:51" ht="31.5" x14ac:dyDescent="0.25">
      <c r="A1509" s="45">
        <v>1429</v>
      </c>
      <c r="B1509" s="46" t="s">
        <v>4654</v>
      </c>
      <c r="C1509" s="47" t="s">
        <v>4652</v>
      </c>
      <c r="D1509" s="47" t="s">
        <v>496</v>
      </c>
      <c r="E1509" s="48" t="s">
        <v>4655</v>
      </c>
      <c r="F1509" s="49" t="s">
        <v>4656</v>
      </c>
      <c r="G1509" s="49" t="s">
        <v>4656</v>
      </c>
      <c r="H1509" s="50" t="s">
        <v>4656</v>
      </c>
      <c r="I1509" s="46" t="s">
        <v>626</v>
      </c>
      <c r="J1509" s="46">
        <v>745</v>
      </c>
      <c r="K1509" s="49">
        <v>745</v>
      </c>
      <c r="L1509" s="49" t="s">
        <v>4653</v>
      </c>
      <c r="M1509" s="51">
        <v>259000</v>
      </c>
      <c r="N1509" s="51">
        <f t="shared" si="290"/>
        <v>64000</v>
      </c>
      <c r="O1509" s="51">
        <v>64173.9130434783</v>
      </c>
      <c r="P1509" s="51">
        <v>323000</v>
      </c>
      <c r="Q1509" s="51">
        <f t="shared" si="291"/>
        <v>83426.086956521787</v>
      </c>
      <c r="R1509" s="52">
        <f t="shared" si="292"/>
        <v>342426.08695652179</v>
      </c>
      <c r="S1509" s="53">
        <v>342400</v>
      </c>
      <c r="T1509" s="54">
        <v>0</v>
      </c>
      <c r="U1509" s="55" t="s">
        <v>26</v>
      </c>
      <c r="V1509" s="55" t="s">
        <v>201</v>
      </c>
      <c r="W1509" s="55" t="s">
        <v>27</v>
      </c>
      <c r="X1509" s="56">
        <v>43294</v>
      </c>
      <c r="Y1509" s="57" t="s">
        <v>7684</v>
      </c>
      <c r="Z1509" s="57"/>
      <c r="AA1509" s="58"/>
      <c r="AB1509" s="58"/>
      <c r="AC1509" s="58"/>
      <c r="AD1509" s="58"/>
      <c r="AE1509" s="58"/>
      <c r="AF1509" s="58"/>
      <c r="AG1509" s="58"/>
      <c r="AH1509" s="58"/>
      <c r="AI1509" s="58"/>
      <c r="AJ1509" s="58"/>
      <c r="AK1509" s="58"/>
      <c r="AL1509" s="58"/>
      <c r="AM1509" s="58"/>
      <c r="AN1509" s="58"/>
      <c r="AO1509" s="58"/>
      <c r="AP1509" s="58"/>
      <c r="AQ1509" s="58"/>
      <c r="AR1509" s="59">
        <f t="shared" si="296"/>
        <v>0</v>
      </c>
      <c r="AS1509" s="59">
        <f t="shared" si="297"/>
        <v>0</v>
      </c>
      <c r="AT1509" s="58"/>
      <c r="AU1509" s="58">
        <f t="shared" si="299"/>
        <v>0</v>
      </c>
      <c r="AV1509" s="59">
        <f t="shared" si="300"/>
        <v>-342400</v>
      </c>
      <c r="AW1509" s="59">
        <f t="shared" si="293"/>
        <v>-342400</v>
      </c>
      <c r="AX1509" s="60">
        <f t="shared" si="298"/>
        <v>-1</v>
      </c>
      <c r="AY1509" s="58"/>
    </row>
    <row r="1510" spans="1:51" ht="31.5" x14ac:dyDescent="0.25">
      <c r="A1510" s="45">
        <v>1430</v>
      </c>
      <c r="B1510" s="46" t="s">
        <v>4657</v>
      </c>
      <c r="C1510" s="47" t="s">
        <v>4652</v>
      </c>
      <c r="D1510" s="47" t="s">
        <v>549</v>
      </c>
      <c r="E1510" s="48" t="s">
        <v>4658</v>
      </c>
      <c r="F1510" s="49" t="s">
        <v>4656</v>
      </c>
      <c r="G1510" s="49" t="s">
        <v>4656</v>
      </c>
      <c r="H1510" s="50" t="s">
        <v>4656</v>
      </c>
      <c r="I1510" s="46" t="s">
        <v>626</v>
      </c>
      <c r="J1510" s="46">
        <v>745</v>
      </c>
      <c r="K1510" s="49">
        <v>745</v>
      </c>
      <c r="L1510" s="49" t="s">
        <v>4653</v>
      </c>
      <c r="M1510" s="51">
        <v>259000</v>
      </c>
      <c r="N1510" s="51">
        <f t="shared" si="290"/>
        <v>64000</v>
      </c>
      <c r="O1510" s="51">
        <v>64173.9130434783</v>
      </c>
      <c r="P1510" s="51">
        <v>323000</v>
      </c>
      <c r="Q1510" s="51">
        <f t="shared" si="291"/>
        <v>83426.086956521787</v>
      </c>
      <c r="R1510" s="52">
        <f t="shared" si="292"/>
        <v>342426.08695652179</v>
      </c>
      <c r="S1510" s="53">
        <v>342400</v>
      </c>
      <c r="T1510" s="54">
        <v>0</v>
      </c>
      <c r="U1510" s="55" t="s">
        <v>31</v>
      </c>
      <c r="V1510" s="55" t="s">
        <v>201</v>
      </c>
      <c r="W1510" s="55" t="s">
        <v>24</v>
      </c>
      <c r="X1510" s="56">
        <v>43294</v>
      </c>
      <c r="Y1510" s="57" t="s">
        <v>7684</v>
      </c>
      <c r="Z1510" s="57"/>
      <c r="AA1510" s="58"/>
      <c r="AB1510" s="58"/>
      <c r="AC1510" s="58"/>
      <c r="AD1510" s="58"/>
      <c r="AE1510" s="58"/>
      <c r="AF1510" s="58"/>
      <c r="AG1510" s="58"/>
      <c r="AH1510" s="58"/>
      <c r="AI1510" s="58"/>
      <c r="AJ1510" s="58"/>
      <c r="AK1510" s="58"/>
      <c r="AL1510" s="58"/>
      <c r="AM1510" s="58"/>
      <c r="AN1510" s="58"/>
      <c r="AO1510" s="58"/>
      <c r="AP1510" s="58"/>
      <c r="AQ1510" s="58">
        <v>342400</v>
      </c>
      <c r="AR1510" s="59">
        <f t="shared" si="296"/>
        <v>1</v>
      </c>
      <c r="AS1510" s="59">
        <f t="shared" si="297"/>
        <v>342400</v>
      </c>
      <c r="AT1510" s="58">
        <f>ROUND(AS1510/AR1510,-2)</f>
        <v>342400</v>
      </c>
      <c r="AU1510" s="58">
        <f t="shared" si="299"/>
        <v>342400</v>
      </c>
      <c r="AV1510" s="59">
        <f t="shared" si="300"/>
        <v>0</v>
      </c>
      <c r="AW1510" s="59">
        <f t="shared" si="293"/>
        <v>0</v>
      </c>
      <c r="AX1510" s="60">
        <f t="shared" si="298"/>
        <v>0</v>
      </c>
      <c r="AY1510" s="58"/>
    </row>
    <row r="1511" spans="1:51" ht="31.5" x14ac:dyDescent="0.25">
      <c r="A1511" s="45">
        <v>1431</v>
      </c>
      <c r="B1511" s="46" t="s">
        <v>4659</v>
      </c>
      <c r="C1511" s="47" t="s">
        <v>4660</v>
      </c>
      <c r="D1511" s="47" t="s">
        <v>549</v>
      </c>
      <c r="E1511" s="48" t="s">
        <v>4661</v>
      </c>
      <c r="F1511" s="49" t="s">
        <v>4662</v>
      </c>
      <c r="G1511" s="49" t="s">
        <v>4662</v>
      </c>
      <c r="H1511" s="50" t="s">
        <v>4662</v>
      </c>
      <c r="I1511" s="46" t="s">
        <v>21</v>
      </c>
      <c r="J1511" s="46">
        <v>746</v>
      </c>
      <c r="K1511" s="49">
        <v>746</v>
      </c>
      <c r="L1511" s="49" t="s">
        <v>4663</v>
      </c>
      <c r="M1511" s="51">
        <v>982000</v>
      </c>
      <c r="N1511" s="51">
        <f t="shared" si="290"/>
        <v>208000</v>
      </c>
      <c r="O1511" s="51">
        <v>208173.91304347801</v>
      </c>
      <c r="P1511" s="51">
        <v>1190000</v>
      </c>
      <c r="Q1511" s="51">
        <f t="shared" si="291"/>
        <v>270626.08695652138</v>
      </c>
      <c r="R1511" s="52">
        <f t="shared" si="292"/>
        <v>1252626.0869565215</v>
      </c>
      <c r="S1511" s="53">
        <v>1252600</v>
      </c>
      <c r="T1511" s="54">
        <v>0</v>
      </c>
      <c r="U1511" s="55" t="s">
        <v>202</v>
      </c>
      <c r="V1511" s="55" t="s">
        <v>201</v>
      </c>
      <c r="W1511" s="55" t="s">
        <v>24</v>
      </c>
      <c r="X1511" s="56">
        <v>43294</v>
      </c>
      <c r="Y1511" s="57" t="s">
        <v>7684</v>
      </c>
      <c r="Z1511" s="57"/>
      <c r="AA1511" s="58"/>
      <c r="AB1511" s="58"/>
      <c r="AC1511" s="58"/>
      <c r="AD1511" s="58"/>
      <c r="AE1511" s="58"/>
      <c r="AF1511" s="58"/>
      <c r="AG1511" s="58"/>
      <c r="AH1511" s="58"/>
      <c r="AI1511" s="58"/>
      <c r="AJ1511" s="58"/>
      <c r="AK1511" s="58"/>
      <c r="AL1511" s="58"/>
      <c r="AM1511" s="58"/>
      <c r="AN1511" s="58"/>
      <c r="AO1511" s="58"/>
      <c r="AP1511" s="58"/>
      <c r="AQ1511" s="58">
        <v>1673000</v>
      </c>
      <c r="AR1511" s="59">
        <f t="shared" si="296"/>
        <v>1</v>
      </c>
      <c r="AS1511" s="59">
        <f t="shared" si="297"/>
        <v>1673000</v>
      </c>
      <c r="AT1511" s="58">
        <f>ROUND(AS1511/AR1511,-2)</f>
        <v>1673000</v>
      </c>
      <c r="AU1511" s="58">
        <f t="shared" si="299"/>
        <v>1673000</v>
      </c>
      <c r="AV1511" s="59">
        <f t="shared" si="300"/>
        <v>420400</v>
      </c>
      <c r="AW1511" s="59">
        <f t="shared" si="293"/>
        <v>420400</v>
      </c>
      <c r="AX1511" s="60">
        <f t="shared" si="298"/>
        <v>0.33562190643461598</v>
      </c>
      <c r="AY1511" s="58"/>
    </row>
    <row r="1512" spans="1:51" ht="31.5" x14ac:dyDescent="0.25">
      <c r="A1512" s="45">
        <v>1432</v>
      </c>
      <c r="B1512" s="46" t="s">
        <v>4664</v>
      </c>
      <c r="C1512" s="47" t="s">
        <v>4660</v>
      </c>
      <c r="D1512" s="47" t="s">
        <v>549</v>
      </c>
      <c r="E1512" s="48" t="s">
        <v>4665</v>
      </c>
      <c r="F1512" s="49" t="s">
        <v>4666</v>
      </c>
      <c r="G1512" s="49" t="s">
        <v>4667</v>
      </c>
      <c r="H1512" s="50" t="s">
        <v>4666</v>
      </c>
      <c r="I1512" s="46" t="s">
        <v>25</v>
      </c>
      <c r="J1512" s="46">
        <v>746</v>
      </c>
      <c r="K1512" s="49">
        <v>746</v>
      </c>
      <c r="L1512" s="49" t="s">
        <v>4663</v>
      </c>
      <c r="M1512" s="51">
        <v>982000</v>
      </c>
      <c r="N1512" s="51">
        <f t="shared" ref="N1512:N1575" si="301">P1512-M1512</f>
        <v>208000</v>
      </c>
      <c r="O1512" s="51">
        <v>208173.91304347801</v>
      </c>
      <c r="P1512" s="51">
        <v>1190000</v>
      </c>
      <c r="Q1512" s="51">
        <f t="shared" ref="Q1512:Q1575" si="302">+O1512/1800000*2340000</f>
        <v>270626.08695652138</v>
      </c>
      <c r="R1512" s="52">
        <f t="shared" ref="R1512:R1575" si="303">+M1512+Q1512</f>
        <v>1252626.0869565215</v>
      </c>
      <c r="S1512" s="53">
        <v>1252600</v>
      </c>
      <c r="T1512" s="54">
        <v>0</v>
      </c>
      <c r="U1512" s="55" t="s">
        <v>202</v>
      </c>
      <c r="V1512" s="55" t="s">
        <v>201</v>
      </c>
      <c r="W1512" s="55" t="s">
        <v>24</v>
      </c>
      <c r="X1512" s="56">
        <v>43294</v>
      </c>
      <c r="Y1512" s="57" t="s">
        <v>7684</v>
      </c>
      <c r="Z1512" s="57"/>
      <c r="AA1512" s="58"/>
      <c r="AB1512" s="58"/>
      <c r="AC1512" s="58"/>
      <c r="AD1512" s="58"/>
      <c r="AE1512" s="58"/>
      <c r="AF1512" s="58"/>
      <c r="AG1512" s="58">
        <v>3240000</v>
      </c>
      <c r="AH1512" s="58"/>
      <c r="AI1512" s="58"/>
      <c r="AJ1512" s="58"/>
      <c r="AK1512" s="58"/>
      <c r="AL1512" s="58"/>
      <c r="AM1512" s="58"/>
      <c r="AN1512" s="58"/>
      <c r="AO1512" s="58"/>
      <c r="AP1512" s="58"/>
      <c r="AQ1512" s="58"/>
      <c r="AR1512" s="59">
        <f t="shared" si="296"/>
        <v>1</v>
      </c>
      <c r="AS1512" s="59">
        <f t="shared" si="297"/>
        <v>3240000</v>
      </c>
      <c r="AT1512" s="58">
        <f>ROUND(AS1512/AR1512,-2)</f>
        <v>3240000</v>
      </c>
      <c r="AU1512" s="58">
        <f t="shared" si="299"/>
        <v>3240000</v>
      </c>
      <c r="AV1512" s="59">
        <f t="shared" si="300"/>
        <v>1987400</v>
      </c>
      <c r="AW1512" s="59">
        <f t="shared" ref="AW1512:AW1575" si="304">AU1512-S1512</f>
        <v>1987400</v>
      </c>
      <c r="AX1512" s="60">
        <f t="shared" si="298"/>
        <v>1.5866198307520358</v>
      </c>
      <c r="AY1512" s="58"/>
    </row>
    <row r="1513" spans="1:51" x14ac:dyDescent="0.25">
      <c r="A1513" s="45">
        <v>1433</v>
      </c>
      <c r="B1513" s="46" t="s">
        <v>4668</v>
      </c>
      <c r="C1513" s="47" t="s">
        <v>4669</v>
      </c>
      <c r="D1513" s="47" t="s">
        <v>496</v>
      </c>
      <c r="E1513" s="48" t="s">
        <v>4670</v>
      </c>
      <c r="F1513" s="49" t="s">
        <v>4671</v>
      </c>
      <c r="G1513" s="49" t="s">
        <v>4671</v>
      </c>
      <c r="H1513" s="50" t="s">
        <v>4671</v>
      </c>
      <c r="I1513" s="46" t="s">
        <v>25</v>
      </c>
      <c r="J1513" s="46">
        <v>747</v>
      </c>
      <c r="K1513" s="49">
        <v>747</v>
      </c>
      <c r="L1513" s="49" t="s">
        <v>4672</v>
      </c>
      <c r="M1513" s="51">
        <v>732000</v>
      </c>
      <c r="N1513" s="51">
        <f t="shared" si="301"/>
        <v>28000</v>
      </c>
      <c r="O1513" s="51">
        <v>28173.9130434783</v>
      </c>
      <c r="P1513" s="51">
        <v>760000</v>
      </c>
      <c r="Q1513" s="51">
        <f t="shared" si="302"/>
        <v>36626.086956521787</v>
      </c>
      <c r="R1513" s="52">
        <f t="shared" si="303"/>
        <v>768626.08695652173</v>
      </c>
      <c r="S1513" s="53">
        <v>768600</v>
      </c>
      <c r="T1513" s="54">
        <v>0</v>
      </c>
      <c r="U1513" s="55" t="s">
        <v>202</v>
      </c>
      <c r="V1513" s="55" t="s">
        <v>201</v>
      </c>
      <c r="W1513" s="55" t="s">
        <v>24</v>
      </c>
      <c r="X1513" s="56">
        <v>43294</v>
      </c>
      <c r="Y1513" s="57" t="s">
        <v>7684</v>
      </c>
      <c r="Z1513" s="57"/>
      <c r="AA1513" s="58"/>
      <c r="AB1513" s="58"/>
      <c r="AC1513" s="58"/>
      <c r="AD1513" s="58"/>
      <c r="AE1513" s="58"/>
      <c r="AF1513" s="58"/>
      <c r="AG1513" s="58"/>
      <c r="AH1513" s="58"/>
      <c r="AI1513" s="58"/>
      <c r="AJ1513" s="58"/>
      <c r="AK1513" s="58"/>
      <c r="AL1513" s="58"/>
      <c r="AM1513" s="58"/>
      <c r="AN1513" s="58"/>
      <c r="AO1513" s="58"/>
      <c r="AP1513" s="58"/>
      <c r="AQ1513" s="58"/>
      <c r="AR1513" s="59">
        <f t="shared" si="296"/>
        <v>0</v>
      </c>
      <c r="AS1513" s="59">
        <f t="shared" si="297"/>
        <v>0</v>
      </c>
      <c r="AT1513" s="58"/>
      <c r="AU1513" s="58">
        <f t="shared" si="299"/>
        <v>0</v>
      </c>
      <c r="AV1513" s="59">
        <f t="shared" si="300"/>
        <v>-768600</v>
      </c>
      <c r="AW1513" s="59">
        <f t="shared" si="304"/>
        <v>-768600</v>
      </c>
      <c r="AX1513" s="60">
        <f t="shared" si="298"/>
        <v>-1</v>
      </c>
      <c r="AY1513" s="58"/>
    </row>
    <row r="1514" spans="1:51" x14ac:dyDescent="0.25">
      <c r="A1514" s="45">
        <v>1435</v>
      </c>
      <c r="B1514" s="46" t="s">
        <v>4674</v>
      </c>
      <c r="C1514" s="47" t="s">
        <v>4669</v>
      </c>
      <c r="D1514" s="47" t="s">
        <v>496</v>
      </c>
      <c r="E1514" s="48" t="s">
        <v>4675</v>
      </c>
      <c r="F1514" s="49" t="s">
        <v>4676</v>
      </c>
      <c r="G1514" s="49" t="s">
        <v>4676</v>
      </c>
      <c r="H1514" s="50" t="s">
        <v>4676</v>
      </c>
      <c r="I1514" s="46" t="s">
        <v>25</v>
      </c>
      <c r="J1514" s="46">
        <v>747</v>
      </c>
      <c r="K1514" s="49">
        <v>747</v>
      </c>
      <c r="L1514" s="49" t="s">
        <v>4672</v>
      </c>
      <c r="M1514" s="51">
        <v>732000</v>
      </c>
      <c r="N1514" s="51">
        <f t="shared" si="301"/>
        <v>28000</v>
      </c>
      <c r="O1514" s="51">
        <v>28173.9130434783</v>
      </c>
      <c r="P1514" s="51">
        <v>760000</v>
      </c>
      <c r="Q1514" s="51">
        <f t="shared" si="302"/>
        <v>36626.086956521787</v>
      </c>
      <c r="R1514" s="52">
        <f t="shared" si="303"/>
        <v>768626.08695652173</v>
      </c>
      <c r="S1514" s="53">
        <v>768600</v>
      </c>
      <c r="T1514" s="54">
        <v>0</v>
      </c>
      <c r="U1514" s="55" t="s">
        <v>26</v>
      </c>
      <c r="V1514" s="55" t="s">
        <v>201</v>
      </c>
      <c r="W1514" s="55" t="s">
        <v>27</v>
      </c>
      <c r="X1514" s="56">
        <v>43294</v>
      </c>
      <c r="Y1514" s="57" t="s">
        <v>7684</v>
      </c>
      <c r="Z1514" s="57"/>
      <c r="AA1514" s="58"/>
      <c r="AB1514" s="58"/>
      <c r="AC1514" s="58"/>
      <c r="AD1514" s="58"/>
      <c r="AE1514" s="58"/>
      <c r="AF1514" s="58"/>
      <c r="AG1514" s="58"/>
      <c r="AH1514" s="58"/>
      <c r="AI1514" s="58"/>
      <c r="AJ1514" s="58"/>
      <c r="AK1514" s="58"/>
      <c r="AL1514" s="58"/>
      <c r="AM1514" s="58"/>
      <c r="AN1514" s="58"/>
      <c r="AO1514" s="58"/>
      <c r="AP1514" s="58"/>
      <c r="AQ1514" s="58">
        <v>1125000</v>
      </c>
      <c r="AR1514" s="59">
        <f t="shared" si="296"/>
        <v>1</v>
      </c>
      <c r="AS1514" s="59">
        <f t="shared" si="297"/>
        <v>1125000</v>
      </c>
      <c r="AT1514" s="58">
        <f t="shared" ref="AT1514:AT1522" si="305">ROUND(AS1514/AR1514,-2)</f>
        <v>1125000</v>
      </c>
      <c r="AU1514" s="58">
        <f t="shared" si="299"/>
        <v>1125000</v>
      </c>
      <c r="AV1514" s="59">
        <f t="shared" si="300"/>
        <v>356400</v>
      </c>
      <c r="AW1514" s="59">
        <f t="shared" si="304"/>
        <v>356400</v>
      </c>
      <c r="AX1514" s="60">
        <f t="shared" si="298"/>
        <v>0.46370023419203754</v>
      </c>
      <c r="AY1514" s="58"/>
    </row>
    <row r="1515" spans="1:51" x14ac:dyDescent="0.25">
      <c r="A1515" s="45">
        <v>1436</v>
      </c>
      <c r="B1515" s="46" t="s">
        <v>4677</v>
      </c>
      <c r="C1515" s="47" t="s">
        <v>4678</v>
      </c>
      <c r="D1515" s="47" t="s">
        <v>496</v>
      </c>
      <c r="E1515" s="48" t="s">
        <v>4679</v>
      </c>
      <c r="F1515" s="49" t="s">
        <v>4680</v>
      </c>
      <c r="G1515" s="49" t="s">
        <v>4680</v>
      </c>
      <c r="H1515" s="50" t="s">
        <v>4680</v>
      </c>
      <c r="I1515" s="46" t="s">
        <v>499</v>
      </c>
      <c r="J1515" s="46">
        <v>748</v>
      </c>
      <c r="K1515" s="49">
        <v>748</v>
      </c>
      <c r="L1515" s="49" t="s">
        <v>4681</v>
      </c>
      <c r="M1515" s="51">
        <v>66000</v>
      </c>
      <c r="N1515" s="51">
        <f t="shared" si="301"/>
        <v>15000</v>
      </c>
      <c r="O1515" s="51">
        <v>15026.0869565217</v>
      </c>
      <c r="P1515" s="51">
        <v>81000</v>
      </c>
      <c r="Q1515" s="51">
        <f t="shared" si="302"/>
        <v>19533.913043478209</v>
      </c>
      <c r="R1515" s="52">
        <f t="shared" si="303"/>
        <v>85533.913043478213</v>
      </c>
      <c r="S1515" s="53">
        <v>85500</v>
      </c>
      <c r="T1515" s="54">
        <v>0</v>
      </c>
      <c r="U1515" s="55" t="s">
        <v>202</v>
      </c>
      <c r="V1515" s="55" t="s">
        <v>201</v>
      </c>
      <c r="W1515" s="55" t="s">
        <v>24</v>
      </c>
      <c r="X1515" s="56">
        <v>43294</v>
      </c>
      <c r="Y1515" s="57" t="s">
        <v>7684</v>
      </c>
      <c r="Z1515" s="57"/>
      <c r="AA1515" s="58"/>
      <c r="AB1515" s="58"/>
      <c r="AC1515" s="58"/>
      <c r="AD1515" s="58"/>
      <c r="AE1515" s="58"/>
      <c r="AF1515" s="58"/>
      <c r="AG1515" s="58"/>
      <c r="AH1515" s="58"/>
      <c r="AI1515" s="58"/>
      <c r="AJ1515" s="58">
        <v>94080</v>
      </c>
      <c r="AK1515" s="58"/>
      <c r="AL1515" s="58"/>
      <c r="AM1515" s="58"/>
      <c r="AN1515" s="58"/>
      <c r="AO1515" s="58"/>
      <c r="AP1515" s="58"/>
      <c r="AQ1515" s="58"/>
      <c r="AR1515" s="59">
        <f t="shared" si="296"/>
        <v>1</v>
      </c>
      <c r="AS1515" s="59">
        <f t="shared" si="297"/>
        <v>94080</v>
      </c>
      <c r="AT1515" s="58">
        <f t="shared" si="305"/>
        <v>94100</v>
      </c>
      <c r="AU1515" s="58">
        <f t="shared" si="299"/>
        <v>94080</v>
      </c>
      <c r="AV1515" s="59">
        <f t="shared" si="300"/>
        <v>8600</v>
      </c>
      <c r="AW1515" s="59">
        <f t="shared" si="304"/>
        <v>8580</v>
      </c>
      <c r="AX1515" s="60">
        <f t="shared" si="298"/>
        <v>0.10058479532163744</v>
      </c>
      <c r="AY1515" s="58"/>
    </row>
    <row r="1516" spans="1:51" x14ac:dyDescent="0.25">
      <c r="A1516" s="45">
        <v>1437</v>
      </c>
      <c r="B1516" s="46" t="s">
        <v>4682</v>
      </c>
      <c r="C1516" s="47" t="s">
        <v>4678</v>
      </c>
      <c r="D1516" s="47" t="s">
        <v>549</v>
      </c>
      <c r="E1516" s="48" t="s">
        <v>4683</v>
      </c>
      <c r="F1516" s="49" t="s">
        <v>4680</v>
      </c>
      <c r="G1516" s="49" t="s">
        <v>4680</v>
      </c>
      <c r="H1516" s="50" t="s">
        <v>4680</v>
      </c>
      <c r="I1516" s="46" t="s">
        <v>499</v>
      </c>
      <c r="J1516" s="46">
        <v>748</v>
      </c>
      <c r="K1516" s="49">
        <v>748</v>
      </c>
      <c r="L1516" s="49" t="s">
        <v>4681</v>
      </c>
      <c r="M1516" s="51">
        <v>66000</v>
      </c>
      <c r="N1516" s="51">
        <f t="shared" si="301"/>
        <v>15000</v>
      </c>
      <c r="O1516" s="51">
        <v>15026.0869565217</v>
      </c>
      <c r="P1516" s="51">
        <v>81000</v>
      </c>
      <c r="Q1516" s="51">
        <f t="shared" si="302"/>
        <v>19533.913043478209</v>
      </c>
      <c r="R1516" s="52">
        <f t="shared" si="303"/>
        <v>85533.913043478213</v>
      </c>
      <c r="S1516" s="53">
        <v>85500</v>
      </c>
      <c r="T1516" s="54">
        <v>0</v>
      </c>
      <c r="U1516" s="55" t="s">
        <v>202</v>
      </c>
      <c r="V1516" s="55" t="s">
        <v>201</v>
      </c>
      <c r="W1516" s="55" t="s">
        <v>24</v>
      </c>
      <c r="X1516" s="56">
        <v>43294</v>
      </c>
      <c r="Y1516" s="57" t="s">
        <v>7684</v>
      </c>
      <c r="Z1516" s="57"/>
      <c r="AA1516" s="58"/>
      <c r="AB1516" s="58"/>
      <c r="AC1516" s="58"/>
      <c r="AD1516" s="58"/>
      <c r="AE1516" s="58"/>
      <c r="AF1516" s="58"/>
      <c r="AG1516" s="58"/>
      <c r="AH1516" s="58"/>
      <c r="AI1516" s="58"/>
      <c r="AJ1516" s="58"/>
      <c r="AK1516" s="58"/>
      <c r="AL1516" s="58"/>
      <c r="AM1516" s="58"/>
      <c r="AN1516" s="58"/>
      <c r="AO1516" s="58"/>
      <c r="AP1516" s="58"/>
      <c r="AQ1516" s="58">
        <v>113000</v>
      </c>
      <c r="AR1516" s="59">
        <f t="shared" si="296"/>
        <v>1</v>
      </c>
      <c r="AS1516" s="59">
        <f t="shared" si="297"/>
        <v>113000</v>
      </c>
      <c r="AT1516" s="58">
        <f t="shared" si="305"/>
        <v>113000</v>
      </c>
      <c r="AU1516" s="58">
        <f t="shared" si="299"/>
        <v>113000</v>
      </c>
      <c r="AV1516" s="59">
        <f t="shared" si="300"/>
        <v>27500</v>
      </c>
      <c r="AW1516" s="59">
        <f t="shared" si="304"/>
        <v>27500</v>
      </c>
      <c r="AX1516" s="60">
        <f t="shared" si="298"/>
        <v>0.32163742690058483</v>
      </c>
      <c r="AY1516" s="58"/>
    </row>
    <row r="1517" spans="1:51" ht="31.5" x14ac:dyDescent="0.25">
      <c r="A1517" s="45">
        <v>1438</v>
      </c>
      <c r="B1517" s="46" t="s">
        <v>4684</v>
      </c>
      <c r="C1517" s="47" t="s">
        <v>4678</v>
      </c>
      <c r="D1517" s="47" t="s">
        <v>549</v>
      </c>
      <c r="E1517" s="48" t="s">
        <v>4685</v>
      </c>
      <c r="F1517" s="49" t="s">
        <v>4686</v>
      </c>
      <c r="G1517" s="49" t="s">
        <v>4686</v>
      </c>
      <c r="H1517" s="50" t="s">
        <v>4687</v>
      </c>
      <c r="I1517" s="46" t="s">
        <v>439</v>
      </c>
      <c r="J1517" s="46">
        <v>748</v>
      </c>
      <c r="K1517" s="49">
        <v>748</v>
      </c>
      <c r="L1517" s="49" t="s">
        <v>4681</v>
      </c>
      <c r="M1517" s="51">
        <v>66000</v>
      </c>
      <c r="N1517" s="51">
        <f t="shared" si="301"/>
        <v>15000</v>
      </c>
      <c r="O1517" s="51">
        <v>15026.0869565217</v>
      </c>
      <c r="P1517" s="51">
        <v>81000</v>
      </c>
      <c r="Q1517" s="51">
        <f t="shared" si="302"/>
        <v>19533.913043478209</v>
      </c>
      <c r="R1517" s="52">
        <f t="shared" si="303"/>
        <v>85533.913043478213</v>
      </c>
      <c r="S1517" s="53">
        <v>85500</v>
      </c>
      <c r="T1517" s="54">
        <v>0</v>
      </c>
      <c r="U1517" s="55" t="s">
        <v>202</v>
      </c>
      <c r="V1517" s="55" t="s">
        <v>201</v>
      </c>
      <c r="W1517" s="55" t="s">
        <v>24</v>
      </c>
      <c r="X1517" s="56">
        <v>43294</v>
      </c>
      <c r="Y1517" s="57" t="s">
        <v>7684</v>
      </c>
      <c r="Z1517" s="57"/>
      <c r="AA1517" s="58"/>
      <c r="AB1517" s="58"/>
      <c r="AC1517" s="58"/>
      <c r="AD1517" s="58"/>
      <c r="AE1517" s="58"/>
      <c r="AF1517" s="58"/>
      <c r="AG1517" s="58"/>
      <c r="AH1517" s="58"/>
      <c r="AI1517" s="58"/>
      <c r="AJ1517" s="58">
        <v>94080</v>
      </c>
      <c r="AK1517" s="58"/>
      <c r="AL1517" s="58"/>
      <c r="AM1517" s="58"/>
      <c r="AN1517" s="58"/>
      <c r="AO1517" s="58"/>
      <c r="AP1517" s="58"/>
      <c r="AQ1517" s="58">
        <v>113000</v>
      </c>
      <c r="AR1517" s="59">
        <f t="shared" si="296"/>
        <v>2</v>
      </c>
      <c r="AS1517" s="59">
        <f t="shared" si="297"/>
        <v>207080</v>
      </c>
      <c r="AT1517" s="58">
        <f t="shared" si="305"/>
        <v>103500</v>
      </c>
      <c r="AU1517" s="58">
        <f t="shared" si="299"/>
        <v>94080</v>
      </c>
      <c r="AV1517" s="59">
        <f t="shared" si="300"/>
        <v>18000</v>
      </c>
      <c r="AW1517" s="59">
        <f t="shared" si="304"/>
        <v>8580</v>
      </c>
      <c r="AX1517" s="60">
        <f t="shared" si="298"/>
        <v>0.21052631578947367</v>
      </c>
      <c r="AY1517" s="58"/>
    </row>
    <row r="1518" spans="1:51" ht="31.5" x14ac:dyDescent="0.25">
      <c r="A1518" s="45">
        <v>1439</v>
      </c>
      <c r="B1518" s="46" t="s">
        <v>4688</v>
      </c>
      <c r="C1518" s="47" t="s">
        <v>4678</v>
      </c>
      <c r="D1518" s="47" t="s">
        <v>496</v>
      </c>
      <c r="E1518" s="48" t="s">
        <v>4689</v>
      </c>
      <c r="F1518" s="49" t="s">
        <v>4690</v>
      </c>
      <c r="G1518" s="49" t="s">
        <v>4690</v>
      </c>
      <c r="H1518" s="50" t="s">
        <v>4691</v>
      </c>
      <c r="I1518" s="46" t="s">
        <v>439</v>
      </c>
      <c r="J1518" s="46">
        <v>748</v>
      </c>
      <c r="K1518" s="49">
        <v>748</v>
      </c>
      <c r="L1518" s="49" t="s">
        <v>4681</v>
      </c>
      <c r="M1518" s="51">
        <v>66000</v>
      </c>
      <c r="N1518" s="51">
        <f t="shared" si="301"/>
        <v>15000</v>
      </c>
      <c r="O1518" s="51">
        <v>15026.0869565217</v>
      </c>
      <c r="P1518" s="51">
        <v>81000</v>
      </c>
      <c r="Q1518" s="51">
        <f t="shared" si="302"/>
        <v>19533.913043478209</v>
      </c>
      <c r="R1518" s="52">
        <f t="shared" si="303"/>
        <v>85533.913043478213</v>
      </c>
      <c r="S1518" s="53">
        <v>85500</v>
      </c>
      <c r="T1518" s="54">
        <v>0</v>
      </c>
      <c r="U1518" s="55" t="s">
        <v>202</v>
      </c>
      <c r="V1518" s="55" t="s">
        <v>201</v>
      </c>
      <c r="W1518" s="55" t="s">
        <v>24</v>
      </c>
      <c r="X1518" s="56">
        <v>43294</v>
      </c>
      <c r="Y1518" s="57" t="s">
        <v>7684</v>
      </c>
      <c r="Z1518" s="57"/>
      <c r="AA1518" s="58"/>
      <c r="AB1518" s="58"/>
      <c r="AC1518" s="58"/>
      <c r="AD1518" s="58"/>
      <c r="AE1518" s="58"/>
      <c r="AF1518" s="58"/>
      <c r="AG1518" s="58"/>
      <c r="AH1518" s="58"/>
      <c r="AI1518" s="58"/>
      <c r="AJ1518" s="58">
        <v>94080</v>
      </c>
      <c r="AK1518" s="58"/>
      <c r="AL1518" s="58"/>
      <c r="AM1518" s="58"/>
      <c r="AN1518" s="58"/>
      <c r="AO1518" s="58"/>
      <c r="AP1518" s="58"/>
      <c r="AQ1518" s="58">
        <v>113000</v>
      </c>
      <c r="AR1518" s="59">
        <f t="shared" si="296"/>
        <v>2</v>
      </c>
      <c r="AS1518" s="59">
        <f t="shared" si="297"/>
        <v>207080</v>
      </c>
      <c r="AT1518" s="58">
        <f t="shared" si="305"/>
        <v>103500</v>
      </c>
      <c r="AU1518" s="58">
        <f t="shared" si="299"/>
        <v>94080</v>
      </c>
      <c r="AV1518" s="59">
        <f t="shared" si="300"/>
        <v>18000</v>
      </c>
      <c r="AW1518" s="59">
        <f t="shared" si="304"/>
        <v>8580</v>
      </c>
      <c r="AX1518" s="60">
        <f t="shared" si="298"/>
        <v>0.21052631578947367</v>
      </c>
      <c r="AY1518" s="58"/>
    </row>
    <row r="1519" spans="1:51" x14ac:dyDescent="0.25">
      <c r="A1519" s="45">
        <v>1440</v>
      </c>
      <c r="B1519" s="46" t="s">
        <v>4692</v>
      </c>
      <c r="C1519" s="47" t="s">
        <v>4678</v>
      </c>
      <c r="D1519" s="47" t="s">
        <v>549</v>
      </c>
      <c r="E1519" s="48" t="s">
        <v>4693</v>
      </c>
      <c r="F1519" s="49" t="s">
        <v>4694</v>
      </c>
      <c r="G1519" s="49" t="s">
        <v>4694</v>
      </c>
      <c r="H1519" s="50" t="s">
        <v>4695</v>
      </c>
      <c r="I1519" s="46" t="s">
        <v>30</v>
      </c>
      <c r="J1519" s="46">
        <v>748</v>
      </c>
      <c r="K1519" s="49">
        <v>748</v>
      </c>
      <c r="L1519" s="49" t="s">
        <v>4681</v>
      </c>
      <c r="M1519" s="51">
        <v>66000</v>
      </c>
      <c r="N1519" s="51">
        <f t="shared" si="301"/>
        <v>15000</v>
      </c>
      <c r="O1519" s="51">
        <v>15026.0869565217</v>
      </c>
      <c r="P1519" s="51">
        <v>81000</v>
      </c>
      <c r="Q1519" s="51">
        <f t="shared" si="302"/>
        <v>19533.913043478209</v>
      </c>
      <c r="R1519" s="52">
        <f t="shared" si="303"/>
        <v>85533.913043478213</v>
      </c>
      <c r="S1519" s="53">
        <v>85500</v>
      </c>
      <c r="T1519" s="54">
        <v>0</v>
      </c>
      <c r="U1519" s="55" t="s">
        <v>202</v>
      </c>
      <c r="V1519" s="55" t="s">
        <v>201</v>
      </c>
      <c r="W1519" s="55" t="s">
        <v>24</v>
      </c>
      <c r="X1519" s="56">
        <v>43294</v>
      </c>
      <c r="Y1519" s="57" t="s">
        <v>7684</v>
      </c>
      <c r="Z1519" s="57"/>
      <c r="AA1519" s="58"/>
      <c r="AB1519" s="58"/>
      <c r="AC1519" s="58"/>
      <c r="AD1519" s="58"/>
      <c r="AE1519" s="58"/>
      <c r="AF1519" s="58"/>
      <c r="AG1519" s="58"/>
      <c r="AH1519" s="58"/>
      <c r="AI1519" s="58"/>
      <c r="AJ1519" s="58"/>
      <c r="AK1519" s="58"/>
      <c r="AL1519" s="58"/>
      <c r="AM1519" s="58"/>
      <c r="AN1519" s="58"/>
      <c r="AO1519" s="58"/>
      <c r="AP1519" s="58"/>
      <c r="AQ1519" s="58">
        <v>113000</v>
      </c>
      <c r="AR1519" s="59">
        <f t="shared" si="296"/>
        <v>1</v>
      </c>
      <c r="AS1519" s="59">
        <f t="shared" si="297"/>
        <v>113000</v>
      </c>
      <c r="AT1519" s="58">
        <f t="shared" si="305"/>
        <v>113000</v>
      </c>
      <c r="AU1519" s="58">
        <f t="shared" si="299"/>
        <v>113000</v>
      </c>
      <c r="AV1519" s="59">
        <f t="shared" si="300"/>
        <v>27500</v>
      </c>
      <c r="AW1519" s="59">
        <f t="shared" si="304"/>
        <v>27500</v>
      </c>
      <c r="AX1519" s="60">
        <f t="shared" si="298"/>
        <v>0.32163742690058483</v>
      </c>
      <c r="AY1519" s="58"/>
    </row>
    <row r="1520" spans="1:51" x14ac:dyDescent="0.25">
      <c r="A1520" s="45">
        <v>1441</v>
      </c>
      <c r="B1520" s="46" t="s">
        <v>4696</v>
      </c>
      <c r="C1520" s="47" t="s">
        <v>4697</v>
      </c>
      <c r="D1520" s="47" t="s">
        <v>496</v>
      </c>
      <c r="E1520" s="48" t="s">
        <v>4698</v>
      </c>
      <c r="F1520" s="49" t="s">
        <v>4699</v>
      </c>
      <c r="G1520" s="49" t="s">
        <v>4699</v>
      </c>
      <c r="H1520" s="50" t="s">
        <v>4700</v>
      </c>
      <c r="I1520" s="46" t="s">
        <v>30</v>
      </c>
      <c r="J1520" s="46">
        <v>749</v>
      </c>
      <c r="K1520" s="49">
        <v>749</v>
      </c>
      <c r="L1520" s="49" t="s">
        <v>4701</v>
      </c>
      <c r="M1520" s="51">
        <v>350000</v>
      </c>
      <c r="N1520" s="51">
        <f t="shared" si="301"/>
        <v>123000</v>
      </c>
      <c r="O1520" s="51">
        <v>123652.17391304301</v>
      </c>
      <c r="P1520" s="51">
        <v>473000</v>
      </c>
      <c r="Q1520" s="51">
        <f t="shared" si="302"/>
        <v>160747.8260869559</v>
      </c>
      <c r="R1520" s="52">
        <f t="shared" si="303"/>
        <v>510747.8260869559</v>
      </c>
      <c r="S1520" s="53">
        <v>510700</v>
      </c>
      <c r="T1520" s="54">
        <v>0</v>
      </c>
      <c r="U1520" s="55" t="s">
        <v>202</v>
      </c>
      <c r="V1520" s="55" t="s">
        <v>201</v>
      </c>
      <c r="W1520" s="55" t="s">
        <v>24</v>
      </c>
      <c r="X1520" s="56">
        <v>43294</v>
      </c>
      <c r="Y1520" s="57" t="s">
        <v>7684</v>
      </c>
      <c r="Z1520" s="57"/>
      <c r="AA1520" s="58"/>
      <c r="AB1520" s="58"/>
      <c r="AC1520" s="58"/>
      <c r="AD1520" s="58"/>
      <c r="AE1520" s="58"/>
      <c r="AF1520" s="58"/>
      <c r="AG1520" s="58"/>
      <c r="AH1520" s="58"/>
      <c r="AI1520" s="58"/>
      <c r="AJ1520" s="58"/>
      <c r="AK1520" s="58"/>
      <c r="AL1520" s="58"/>
      <c r="AM1520" s="58"/>
      <c r="AN1520" s="58"/>
      <c r="AO1520" s="58"/>
      <c r="AP1520" s="58"/>
      <c r="AQ1520" s="58">
        <v>644000</v>
      </c>
      <c r="AR1520" s="59">
        <f t="shared" si="296"/>
        <v>1</v>
      </c>
      <c r="AS1520" s="59">
        <f t="shared" si="297"/>
        <v>644000</v>
      </c>
      <c r="AT1520" s="58">
        <f t="shared" si="305"/>
        <v>644000</v>
      </c>
      <c r="AU1520" s="58">
        <f t="shared" si="299"/>
        <v>644000</v>
      </c>
      <c r="AV1520" s="59">
        <f t="shared" si="300"/>
        <v>133300</v>
      </c>
      <c r="AW1520" s="59">
        <f t="shared" si="304"/>
        <v>133300</v>
      </c>
      <c r="AX1520" s="60">
        <f t="shared" si="298"/>
        <v>0.26101429410612886</v>
      </c>
      <c r="AY1520" s="58"/>
    </row>
    <row r="1521" spans="1:51" x14ac:dyDescent="0.25">
      <c r="A1521" s="45">
        <v>1442</v>
      </c>
      <c r="B1521" s="46" t="s">
        <v>4702</v>
      </c>
      <c r="C1521" s="47" t="s">
        <v>4697</v>
      </c>
      <c r="D1521" s="47" t="s">
        <v>549</v>
      </c>
      <c r="E1521" s="48" t="s">
        <v>4703</v>
      </c>
      <c r="F1521" s="49" t="s">
        <v>4699</v>
      </c>
      <c r="G1521" s="49" t="s">
        <v>4699</v>
      </c>
      <c r="H1521" s="50" t="s">
        <v>4700</v>
      </c>
      <c r="I1521" s="46" t="s">
        <v>30</v>
      </c>
      <c r="J1521" s="46">
        <v>749</v>
      </c>
      <c r="K1521" s="49">
        <v>749</v>
      </c>
      <c r="L1521" s="49" t="s">
        <v>4701</v>
      </c>
      <c r="M1521" s="51">
        <v>350000</v>
      </c>
      <c r="N1521" s="51">
        <f t="shared" si="301"/>
        <v>123000</v>
      </c>
      <c r="O1521" s="51">
        <v>123652.17391304301</v>
      </c>
      <c r="P1521" s="51">
        <v>473000</v>
      </c>
      <c r="Q1521" s="51">
        <f t="shared" si="302"/>
        <v>160747.8260869559</v>
      </c>
      <c r="R1521" s="52">
        <f t="shared" si="303"/>
        <v>510747.8260869559</v>
      </c>
      <c r="S1521" s="53">
        <v>510700</v>
      </c>
      <c r="T1521" s="54">
        <v>0</v>
      </c>
      <c r="U1521" s="55" t="s">
        <v>202</v>
      </c>
      <c r="V1521" s="55" t="s">
        <v>201</v>
      </c>
      <c r="W1521" s="55" t="s">
        <v>24</v>
      </c>
      <c r="X1521" s="56">
        <v>43294</v>
      </c>
      <c r="Y1521" s="57" t="s">
        <v>7684</v>
      </c>
      <c r="Z1521" s="57"/>
      <c r="AA1521" s="58"/>
      <c r="AB1521" s="58"/>
      <c r="AC1521" s="58"/>
      <c r="AD1521" s="58"/>
      <c r="AE1521" s="58"/>
      <c r="AF1521" s="58"/>
      <c r="AG1521" s="58"/>
      <c r="AH1521" s="58"/>
      <c r="AI1521" s="58"/>
      <c r="AJ1521" s="58">
        <v>542400</v>
      </c>
      <c r="AK1521" s="58"/>
      <c r="AL1521" s="58"/>
      <c r="AM1521" s="58"/>
      <c r="AN1521" s="58"/>
      <c r="AO1521" s="58"/>
      <c r="AP1521" s="58"/>
      <c r="AQ1521" s="58">
        <v>644000</v>
      </c>
      <c r="AR1521" s="59">
        <f t="shared" si="296"/>
        <v>2</v>
      </c>
      <c r="AS1521" s="59">
        <f t="shared" si="297"/>
        <v>1186400</v>
      </c>
      <c r="AT1521" s="58">
        <f t="shared" si="305"/>
        <v>593200</v>
      </c>
      <c r="AU1521" s="58">
        <f t="shared" si="299"/>
        <v>542400</v>
      </c>
      <c r="AV1521" s="59">
        <f t="shared" si="300"/>
        <v>82500</v>
      </c>
      <c r="AW1521" s="59">
        <f t="shared" si="304"/>
        <v>31700</v>
      </c>
      <c r="AX1521" s="60">
        <f t="shared" si="298"/>
        <v>0.16154298022322311</v>
      </c>
      <c r="AY1521" s="58"/>
    </row>
    <row r="1522" spans="1:51" ht="31.5" x14ac:dyDescent="0.25">
      <c r="A1522" s="45">
        <v>1443</v>
      </c>
      <c r="B1522" s="46" t="s">
        <v>4704</v>
      </c>
      <c r="C1522" s="47" t="s">
        <v>4705</v>
      </c>
      <c r="D1522" s="47" t="s">
        <v>496</v>
      </c>
      <c r="E1522" s="48" t="s">
        <v>4706</v>
      </c>
      <c r="F1522" s="49" t="s">
        <v>4707</v>
      </c>
      <c r="G1522" s="49" t="s">
        <v>4707</v>
      </c>
      <c r="H1522" s="50" t="s">
        <v>4707</v>
      </c>
      <c r="I1522" s="46" t="s">
        <v>21</v>
      </c>
      <c r="J1522" s="46">
        <v>750</v>
      </c>
      <c r="K1522" s="49">
        <v>750</v>
      </c>
      <c r="L1522" s="49" t="s">
        <v>4708</v>
      </c>
      <c r="M1522" s="51">
        <v>882000</v>
      </c>
      <c r="N1522" s="51">
        <f t="shared" si="301"/>
        <v>278000</v>
      </c>
      <c r="O1522" s="51">
        <v>278608.69565217401</v>
      </c>
      <c r="P1522" s="51">
        <v>1160000</v>
      </c>
      <c r="Q1522" s="51">
        <f t="shared" si="302"/>
        <v>362191.30434782617</v>
      </c>
      <c r="R1522" s="52">
        <f t="shared" si="303"/>
        <v>1244191.3043478262</v>
      </c>
      <c r="S1522" s="53">
        <v>1244100</v>
      </c>
      <c r="T1522" s="54">
        <v>0</v>
      </c>
      <c r="U1522" s="55" t="s">
        <v>202</v>
      </c>
      <c r="V1522" s="55" t="s">
        <v>201</v>
      </c>
      <c r="W1522" s="55" t="s">
        <v>24</v>
      </c>
      <c r="X1522" s="56">
        <v>43294</v>
      </c>
      <c r="Y1522" s="57" t="s">
        <v>7684</v>
      </c>
      <c r="Z1522" s="57"/>
      <c r="AA1522" s="58"/>
      <c r="AB1522" s="58"/>
      <c r="AC1522" s="58"/>
      <c r="AD1522" s="58"/>
      <c r="AE1522" s="58"/>
      <c r="AF1522" s="58"/>
      <c r="AG1522" s="58"/>
      <c r="AH1522" s="58"/>
      <c r="AI1522" s="58"/>
      <c r="AJ1522" s="58"/>
      <c r="AK1522" s="58"/>
      <c r="AL1522" s="58"/>
      <c r="AM1522" s="58"/>
      <c r="AN1522" s="58"/>
      <c r="AO1522" s="58"/>
      <c r="AP1522" s="58"/>
      <c r="AQ1522" s="58">
        <v>1590000</v>
      </c>
      <c r="AR1522" s="59">
        <f t="shared" si="296"/>
        <v>1</v>
      </c>
      <c r="AS1522" s="59">
        <f t="shared" si="297"/>
        <v>1590000</v>
      </c>
      <c r="AT1522" s="58">
        <f t="shared" si="305"/>
        <v>1590000</v>
      </c>
      <c r="AU1522" s="58">
        <f t="shared" si="299"/>
        <v>1590000</v>
      </c>
      <c r="AV1522" s="59">
        <f t="shared" si="300"/>
        <v>345900</v>
      </c>
      <c r="AW1522" s="59">
        <f t="shared" si="304"/>
        <v>345900</v>
      </c>
      <c r="AX1522" s="60">
        <f t="shared" si="298"/>
        <v>0.27803231251507121</v>
      </c>
      <c r="AY1522" s="58"/>
    </row>
    <row r="1523" spans="1:51" ht="31.5" x14ac:dyDescent="0.25">
      <c r="A1523" s="45">
        <v>1444</v>
      </c>
      <c r="B1523" s="46" t="s">
        <v>4711</v>
      </c>
      <c r="C1523" s="47" t="s">
        <v>4709</v>
      </c>
      <c r="D1523" s="47" t="s">
        <v>496</v>
      </c>
      <c r="E1523" s="48" t="s">
        <v>4712</v>
      </c>
      <c r="F1523" s="49" t="s">
        <v>4713</v>
      </c>
      <c r="G1523" s="49" t="s">
        <v>4713</v>
      </c>
      <c r="H1523" s="50" t="s">
        <v>4713</v>
      </c>
      <c r="I1523" s="46"/>
      <c r="J1523" s="46">
        <v>758</v>
      </c>
      <c r="K1523" s="49">
        <v>758</v>
      </c>
      <c r="L1523" s="49" t="s">
        <v>4710</v>
      </c>
      <c r="M1523" s="51">
        <v>10900</v>
      </c>
      <c r="N1523" s="51">
        <f t="shared" si="301"/>
        <v>25200</v>
      </c>
      <c r="O1523" s="51">
        <v>25200</v>
      </c>
      <c r="P1523" s="51">
        <v>36100</v>
      </c>
      <c r="Q1523" s="51">
        <f t="shared" si="302"/>
        <v>32760</v>
      </c>
      <c r="R1523" s="52">
        <f t="shared" si="303"/>
        <v>43660</v>
      </c>
      <c r="S1523" s="53">
        <v>43600</v>
      </c>
      <c r="T1523" s="54">
        <v>0</v>
      </c>
      <c r="U1523" s="55" t="s">
        <v>202</v>
      </c>
      <c r="V1523" s="55" t="s">
        <v>201</v>
      </c>
      <c r="W1523" s="55" t="s">
        <v>24</v>
      </c>
      <c r="X1523" s="56">
        <v>43294</v>
      </c>
      <c r="Y1523" s="57" t="s">
        <v>7684</v>
      </c>
      <c r="Z1523" s="57"/>
      <c r="AA1523" s="58"/>
      <c r="AB1523" s="58"/>
      <c r="AC1523" s="58"/>
      <c r="AD1523" s="58"/>
      <c r="AE1523" s="58"/>
      <c r="AF1523" s="58"/>
      <c r="AG1523" s="58"/>
      <c r="AH1523" s="58"/>
      <c r="AI1523" s="58"/>
      <c r="AJ1523" s="58"/>
      <c r="AK1523" s="58"/>
      <c r="AL1523" s="58"/>
      <c r="AM1523" s="58"/>
      <c r="AN1523" s="58"/>
      <c r="AO1523" s="58"/>
      <c r="AP1523" s="58"/>
      <c r="AQ1523" s="58"/>
      <c r="AR1523" s="59">
        <f t="shared" si="296"/>
        <v>0</v>
      </c>
      <c r="AS1523" s="59">
        <f t="shared" si="297"/>
        <v>0</v>
      </c>
      <c r="AT1523" s="58"/>
      <c r="AU1523" s="58">
        <f t="shared" si="299"/>
        <v>0</v>
      </c>
      <c r="AV1523" s="59">
        <f t="shared" si="300"/>
        <v>-43600</v>
      </c>
      <c r="AW1523" s="59">
        <f t="shared" si="304"/>
        <v>-43600</v>
      </c>
      <c r="AX1523" s="60">
        <f t="shared" si="298"/>
        <v>-1</v>
      </c>
      <c r="AY1523" s="58"/>
    </row>
    <row r="1524" spans="1:51" ht="31.5" x14ac:dyDescent="0.25">
      <c r="A1524" s="45">
        <v>1445</v>
      </c>
      <c r="B1524" s="46" t="s">
        <v>4714</v>
      </c>
      <c r="C1524" s="47" t="s">
        <v>4709</v>
      </c>
      <c r="D1524" s="47" t="s">
        <v>549</v>
      </c>
      <c r="E1524" s="48" t="s">
        <v>4715</v>
      </c>
      <c r="F1524" s="49" t="s">
        <v>4713</v>
      </c>
      <c r="G1524" s="49" t="s">
        <v>4713</v>
      </c>
      <c r="H1524" s="50" t="s">
        <v>4713</v>
      </c>
      <c r="I1524" s="46"/>
      <c r="J1524" s="46">
        <v>758</v>
      </c>
      <c r="K1524" s="49">
        <v>758</v>
      </c>
      <c r="L1524" s="49" t="s">
        <v>4710</v>
      </c>
      <c r="M1524" s="51">
        <v>10900</v>
      </c>
      <c r="N1524" s="51">
        <f t="shared" si="301"/>
        <v>25200</v>
      </c>
      <c r="O1524" s="51">
        <v>25200</v>
      </c>
      <c r="P1524" s="51">
        <v>36100</v>
      </c>
      <c r="Q1524" s="51">
        <f t="shared" si="302"/>
        <v>32760</v>
      </c>
      <c r="R1524" s="52">
        <f t="shared" si="303"/>
        <v>43660</v>
      </c>
      <c r="S1524" s="53">
        <v>43600</v>
      </c>
      <c r="T1524" s="54">
        <v>0</v>
      </c>
      <c r="U1524" s="55" t="s">
        <v>202</v>
      </c>
      <c r="V1524" s="55" t="s">
        <v>201</v>
      </c>
      <c r="W1524" s="55" t="s">
        <v>24</v>
      </c>
      <c r="X1524" s="56">
        <v>43294</v>
      </c>
      <c r="Y1524" s="57" t="s">
        <v>7684</v>
      </c>
      <c r="Z1524" s="57"/>
      <c r="AA1524" s="58"/>
      <c r="AB1524" s="58"/>
      <c r="AC1524" s="58"/>
      <c r="AD1524" s="58"/>
      <c r="AE1524" s="58"/>
      <c r="AF1524" s="58"/>
      <c r="AG1524" s="58"/>
      <c r="AH1524" s="58"/>
      <c r="AI1524" s="58"/>
      <c r="AJ1524" s="58"/>
      <c r="AK1524" s="58"/>
      <c r="AL1524" s="58"/>
      <c r="AM1524" s="58"/>
      <c r="AN1524" s="58"/>
      <c r="AO1524" s="58"/>
      <c r="AP1524" s="58"/>
      <c r="AQ1524" s="58">
        <v>43600</v>
      </c>
      <c r="AR1524" s="59">
        <f t="shared" si="296"/>
        <v>1</v>
      </c>
      <c r="AS1524" s="59">
        <f t="shared" si="297"/>
        <v>43600</v>
      </c>
      <c r="AT1524" s="58">
        <f t="shared" ref="AT1524:AT1532" si="306">ROUND(AS1524/AR1524,-2)</f>
        <v>43600</v>
      </c>
      <c r="AU1524" s="58">
        <f t="shared" si="299"/>
        <v>43600</v>
      </c>
      <c r="AV1524" s="59">
        <f t="shared" si="300"/>
        <v>0</v>
      </c>
      <c r="AW1524" s="59">
        <f t="shared" si="304"/>
        <v>0</v>
      </c>
      <c r="AX1524" s="60">
        <f t="shared" si="298"/>
        <v>0</v>
      </c>
      <c r="AY1524" s="58"/>
    </row>
    <row r="1525" spans="1:51" ht="63" x14ac:dyDescent="0.25">
      <c r="A1525" s="45">
        <v>1446</v>
      </c>
      <c r="B1525" s="46" t="s">
        <v>4716</v>
      </c>
      <c r="C1525" s="47" t="s">
        <v>4717</v>
      </c>
      <c r="D1525" s="47" t="s">
        <v>549</v>
      </c>
      <c r="E1525" s="48" t="s">
        <v>4718</v>
      </c>
      <c r="F1525" s="49" t="s">
        <v>4719</v>
      </c>
      <c r="G1525" s="49" t="s">
        <v>4719</v>
      </c>
      <c r="H1525" s="50" t="s">
        <v>4719</v>
      </c>
      <c r="I1525" s="46" t="s">
        <v>497</v>
      </c>
      <c r="J1525" s="46">
        <v>761</v>
      </c>
      <c r="K1525" s="49">
        <v>761</v>
      </c>
      <c r="L1525" s="49" t="s">
        <v>4720</v>
      </c>
      <c r="M1525" s="51">
        <v>40800</v>
      </c>
      <c r="N1525" s="51">
        <f t="shared" si="301"/>
        <v>27800</v>
      </c>
      <c r="O1525" s="51">
        <v>27860.869565217399</v>
      </c>
      <c r="P1525" s="51">
        <v>68600</v>
      </c>
      <c r="Q1525" s="51">
        <f t="shared" si="302"/>
        <v>36219.130434782623</v>
      </c>
      <c r="R1525" s="52">
        <f t="shared" si="303"/>
        <v>77019.130434782623</v>
      </c>
      <c r="S1525" s="53">
        <v>77000</v>
      </c>
      <c r="T1525" s="54">
        <v>0</v>
      </c>
      <c r="U1525" s="55" t="s">
        <v>202</v>
      </c>
      <c r="V1525" s="55" t="s">
        <v>201</v>
      </c>
      <c r="W1525" s="55" t="s">
        <v>24</v>
      </c>
      <c r="X1525" s="56">
        <v>43294</v>
      </c>
      <c r="Y1525" s="57" t="s">
        <v>7684</v>
      </c>
      <c r="Z1525" s="57"/>
      <c r="AA1525" s="58"/>
      <c r="AB1525" s="58"/>
      <c r="AC1525" s="58"/>
      <c r="AD1525" s="58"/>
      <c r="AE1525" s="58"/>
      <c r="AF1525" s="58"/>
      <c r="AG1525" s="58"/>
      <c r="AH1525" s="58"/>
      <c r="AI1525" s="58"/>
      <c r="AJ1525" s="58"/>
      <c r="AK1525" s="58"/>
      <c r="AL1525" s="58"/>
      <c r="AM1525" s="58"/>
      <c r="AN1525" s="58"/>
      <c r="AO1525" s="58"/>
      <c r="AP1525" s="58"/>
      <c r="AQ1525" s="58">
        <v>88000</v>
      </c>
      <c r="AR1525" s="59">
        <f t="shared" si="296"/>
        <v>1</v>
      </c>
      <c r="AS1525" s="59">
        <f t="shared" si="297"/>
        <v>88000</v>
      </c>
      <c r="AT1525" s="58">
        <f t="shared" si="306"/>
        <v>88000</v>
      </c>
      <c r="AU1525" s="58">
        <f t="shared" si="299"/>
        <v>88000</v>
      </c>
      <c r="AV1525" s="59">
        <f t="shared" si="300"/>
        <v>11000</v>
      </c>
      <c r="AW1525" s="59">
        <f t="shared" si="304"/>
        <v>11000</v>
      </c>
      <c r="AX1525" s="60">
        <f t="shared" si="298"/>
        <v>0.14285714285714279</v>
      </c>
      <c r="AY1525" s="58"/>
    </row>
    <row r="1526" spans="1:51" ht="63" x14ac:dyDescent="0.25">
      <c r="A1526" s="45">
        <v>1448</v>
      </c>
      <c r="B1526" s="46" t="s">
        <v>4722</v>
      </c>
      <c r="C1526" s="47" t="s">
        <v>4717</v>
      </c>
      <c r="D1526" s="47" t="s">
        <v>549</v>
      </c>
      <c r="E1526" s="48" t="s">
        <v>4723</v>
      </c>
      <c r="F1526" s="49" t="s">
        <v>4724</v>
      </c>
      <c r="G1526" s="49" t="s">
        <v>4724</v>
      </c>
      <c r="H1526" s="50" t="s">
        <v>4724</v>
      </c>
      <c r="I1526" s="46"/>
      <c r="J1526" s="46">
        <v>761</v>
      </c>
      <c r="K1526" s="49">
        <v>761</v>
      </c>
      <c r="L1526" s="49" t="s">
        <v>4720</v>
      </c>
      <c r="M1526" s="51">
        <v>40800</v>
      </c>
      <c r="N1526" s="51">
        <f t="shared" si="301"/>
        <v>27800</v>
      </c>
      <c r="O1526" s="51">
        <v>27860.869565217399</v>
      </c>
      <c r="P1526" s="51">
        <v>68600</v>
      </c>
      <c r="Q1526" s="51">
        <f t="shared" si="302"/>
        <v>36219.130434782623</v>
      </c>
      <c r="R1526" s="52">
        <f t="shared" si="303"/>
        <v>77019.130434782623</v>
      </c>
      <c r="S1526" s="53">
        <v>77000</v>
      </c>
      <c r="T1526" s="54">
        <v>0</v>
      </c>
      <c r="U1526" s="55" t="s">
        <v>26</v>
      </c>
      <c r="V1526" s="55" t="s">
        <v>201</v>
      </c>
      <c r="W1526" s="55" t="s">
        <v>27</v>
      </c>
      <c r="X1526" s="56">
        <v>43294</v>
      </c>
      <c r="Y1526" s="57" t="s">
        <v>7684</v>
      </c>
      <c r="Z1526" s="57"/>
      <c r="AA1526" s="58"/>
      <c r="AB1526" s="58"/>
      <c r="AC1526" s="58"/>
      <c r="AD1526" s="58"/>
      <c r="AE1526" s="58"/>
      <c r="AF1526" s="58"/>
      <c r="AG1526" s="58"/>
      <c r="AH1526" s="58"/>
      <c r="AI1526" s="58"/>
      <c r="AJ1526" s="58"/>
      <c r="AK1526" s="58"/>
      <c r="AL1526" s="58"/>
      <c r="AM1526" s="58"/>
      <c r="AN1526" s="58"/>
      <c r="AO1526" s="58"/>
      <c r="AP1526" s="58"/>
      <c r="AQ1526" s="58">
        <v>88000</v>
      </c>
      <c r="AR1526" s="59">
        <f t="shared" si="296"/>
        <v>1</v>
      </c>
      <c r="AS1526" s="59">
        <f t="shared" si="297"/>
        <v>88000</v>
      </c>
      <c r="AT1526" s="58">
        <f t="shared" si="306"/>
        <v>88000</v>
      </c>
      <c r="AU1526" s="58">
        <f t="shared" si="299"/>
        <v>88000</v>
      </c>
      <c r="AV1526" s="59">
        <f t="shared" si="300"/>
        <v>11000</v>
      </c>
      <c r="AW1526" s="59">
        <f t="shared" si="304"/>
        <v>11000</v>
      </c>
      <c r="AX1526" s="60">
        <f t="shared" si="298"/>
        <v>0.14285714285714279</v>
      </c>
      <c r="AY1526" s="58"/>
    </row>
    <row r="1527" spans="1:51" ht="63" x14ac:dyDescent="0.25">
      <c r="A1527" s="45">
        <v>1449</v>
      </c>
      <c r="B1527" s="46" t="s">
        <v>4725</v>
      </c>
      <c r="C1527" s="47" t="s">
        <v>4717</v>
      </c>
      <c r="D1527" s="47" t="s">
        <v>1742</v>
      </c>
      <c r="E1527" s="48" t="s">
        <v>4726</v>
      </c>
      <c r="F1527" s="49" t="s">
        <v>4724</v>
      </c>
      <c r="G1527" s="49" t="s">
        <v>4724</v>
      </c>
      <c r="H1527" s="50" t="s">
        <v>4724</v>
      </c>
      <c r="I1527" s="46"/>
      <c r="J1527" s="46">
        <v>761</v>
      </c>
      <c r="K1527" s="49">
        <v>761</v>
      </c>
      <c r="L1527" s="49" t="s">
        <v>4720</v>
      </c>
      <c r="M1527" s="51">
        <v>40800</v>
      </c>
      <c r="N1527" s="51">
        <f t="shared" si="301"/>
        <v>27800</v>
      </c>
      <c r="O1527" s="51">
        <v>27860.869565217399</v>
      </c>
      <c r="P1527" s="51">
        <v>68600</v>
      </c>
      <c r="Q1527" s="51">
        <f t="shared" si="302"/>
        <v>36219.130434782623</v>
      </c>
      <c r="R1527" s="52">
        <f t="shared" si="303"/>
        <v>77019.130434782623</v>
      </c>
      <c r="S1527" s="53">
        <v>77000</v>
      </c>
      <c r="T1527" s="54">
        <v>0</v>
      </c>
      <c r="U1527" s="55" t="s">
        <v>202</v>
      </c>
      <c r="V1527" s="55" t="s">
        <v>201</v>
      </c>
      <c r="W1527" s="55" t="s">
        <v>24</v>
      </c>
      <c r="X1527" s="56">
        <v>43294</v>
      </c>
      <c r="Y1527" s="57" t="s">
        <v>7684</v>
      </c>
      <c r="Z1527" s="57"/>
      <c r="AA1527" s="58"/>
      <c r="AB1527" s="58"/>
      <c r="AC1527" s="58"/>
      <c r="AD1527" s="58"/>
      <c r="AE1527" s="58"/>
      <c r="AF1527" s="58"/>
      <c r="AG1527" s="58"/>
      <c r="AH1527" s="58"/>
      <c r="AI1527" s="58"/>
      <c r="AJ1527" s="58">
        <v>76560</v>
      </c>
      <c r="AK1527" s="58"/>
      <c r="AL1527" s="58"/>
      <c r="AM1527" s="58"/>
      <c r="AN1527" s="58"/>
      <c r="AO1527" s="58"/>
      <c r="AP1527" s="58"/>
      <c r="AQ1527" s="58"/>
      <c r="AR1527" s="59">
        <f t="shared" si="296"/>
        <v>1</v>
      </c>
      <c r="AS1527" s="59">
        <f t="shared" si="297"/>
        <v>76560</v>
      </c>
      <c r="AT1527" s="58">
        <f t="shared" si="306"/>
        <v>76600</v>
      </c>
      <c r="AU1527" s="58">
        <f t="shared" si="299"/>
        <v>76560</v>
      </c>
      <c r="AV1527" s="59">
        <f t="shared" si="300"/>
        <v>-400</v>
      </c>
      <c r="AW1527" s="59">
        <f t="shared" si="304"/>
        <v>-440</v>
      </c>
      <c r="AX1527" s="60">
        <f t="shared" si="298"/>
        <v>-5.1948051948051965E-3</v>
      </c>
      <c r="AY1527" s="58"/>
    </row>
    <row r="1528" spans="1:51" ht="63" x14ac:dyDescent="0.25">
      <c r="A1528" s="45">
        <v>1450</v>
      </c>
      <c r="B1528" s="46" t="s">
        <v>4727</v>
      </c>
      <c r="C1528" s="47" t="s">
        <v>4717</v>
      </c>
      <c r="D1528" s="47" t="s">
        <v>549</v>
      </c>
      <c r="E1528" s="48" t="s">
        <v>4728</v>
      </c>
      <c r="F1528" s="49" t="s">
        <v>4729</v>
      </c>
      <c r="G1528" s="49" t="s">
        <v>4729</v>
      </c>
      <c r="H1528" s="50" t="s">
        <v>4729</v>
      </c>
      <c r="I1528" s="46" t="s">
        <v>499</v>
      </c>
      <c r="J1528" s="46">
        <v>761</v>
      </c>
      <c r="K1528" s="49">
        <v>761</v>
      </c>
      <c r="L1528" s="49" t="s">
        <v>4720</v>
      </c>
      <c r="M1528" s="51">
        <v>40800</v>
      </c>
      <c r="N1528" s="51">
        <f t="shared" si="301"/>
        <v>27800</v>
      </c>
      <c r="O1528" s="51">
        <v>27860.869565217399</v>
      </c>
      <c r="P1528" s="51">
        <v>68600</v>
      </c>
      <c r="Q1528" s="51">
        <f t="shared" si="302"/>
        <v>36219.130434782623</v>
      </c>
      <c r="R1528" s="52">
        <f t="shared" si="303"/>
        <v>77019.130434782623</v>
      </c>
      <c r="S1528" s="53">
        <v>77000</v>
      </c>
      <c r="T1528" s="54">
        <v>0</v>
      </c>
      <c r="U1528" s="55" t="s">
        <v>26</v>
      </c>
      <c r="V1528" s="55" t="s">
        <v>201</v>
      </c>
      <c r="W1528" s="55" t="s">
        <v>27</v>
      </c>
      <c r="X1528" s="56">
        <v>43294</v>
      </c>
      <c r="Y1528" s="57" t="s">
        <v>7684</v>
      </c>
      <c r="Z1528" s="57"/>
      <c r="AA1528" s="58"/>
      <c r="AB1528" s="58"/>
      <c r="AC1528" s="58"/>
      <c r="AD1528" s="58"/>
      <c r="AE1528" s="58"/>
      <c r="AF1528" s="58"/>
      <c r="AG1528" s="58"/>
      <c r="AH1528" s="58"/>
      <c r="AI1528" s="58"/>
      <c r="AJ1528" s="58">
        <v>76560</v>
      </c>
      <c r="AK1528" s="58"/>
      <c r="AL1528" s="58"/>
      <c r="AM1528" s="58"/>
      <c r="AN1528" s="58"/>
      <c r="AO1528" s="58"/>
      <c r="AP1528" s="58"/>
      <c r="AQ1528" s="58">
        <v>88000</v>
      </c>
      <c r="AR1528" s="59">
        <f t="shared" si="296"/>
        <v>2</v>
      </c>
      <c r="AS1528" s="59">
        <f t="shared" si="297"/>
        <v>164560</v>
      </c>
      <c r="AT1528" s="58">
        <f t="shared" si="306"/>
        <v>82300</v>
      </c>
      <c r="AU1528" s="58">
        <f t="shared" si="299"/>
        <v>76560</v>
      </c>
      <c r="AV1528" s="59">
        <f t="shared" si="300"/>
        <v>5300</v>
      </c>
      <c r="AW1528" s="59">
        <f t="shared" si="304"/>
        <v>-440</v>
      </c>
      <c r="AX1528" s="60">
        <f t="shared" si="298"/>
        <v>6.883116883116891E-2</v>
      </c>
      <c r="AY1528" s="58"/>
    </row>
    <row r="1529" spans="1:51" ht="63" x14ac:dyDescent="0.25">
      <c r="A1529" s="45">
        <v>1451</v>
      </c>
      <c r="B1529" s="46" t="s">
        <v>4730</v>
      </c>
      <c r="C1529" s="47" t="s">
        <v>4717</v>
      </c>
      <c r="D1529" s="47" t="s">
        <v>549</v>
      </c>
      <c r="E1529" s="48" t="s">
        <v>4731</v>
      </c>
      <c r="F1529" s="49" t="s">
        <v>4732</v>
      </c>
      <c r="G1529" s="49" t="s">
        <v>4732</v>
      </c>
      <c r="H1529" s="50" t="s">
        <v>4732</v>
      </c>
      <c r="I1529" s="46" t="s">
        <v>497</v>
      </c>
      <c r="J1529" s="46">
        <v>761</v>
      </c>
      <c r="K1529" s="49">
        <v>761</v>
      </c>
      <c r="L1529" s="49" t="s">
        <v>4720</v>
      </c>
      <c r="M1529" s="51">
        <v>40800</v>
      </c>
      <c r="N1529" s="51">
        <f t="shared" si="301"/>
        <v>27800</v>
      </c>
      <c r="O1529" s="51">
        <v>27860.869565217399</v>
      </c>
      <c r="P1529" s="51">
        <v>68600</v>
      </c>
      <c r="Q1529" s="51">
        <f t="shared" si="302"/>
        <v>36219.130434782623</v>
      </c>
      <c r="R1529" s="52">
        <f t="shared" si="303"/>
        <v>77019.130434782623</v>
      </c>
      <c r="S1529" s="53">
        <v>77000</v>
      </c>
      <c r="T1529" s="54">
        <v>0</v>
      </c>
      <c r="U1529" s="55" t="s">
        <v>31</v>
      </c>
      <c r="V1529" s="55" t="s">
        <v>201</v>
      </c>
      <c r="W1529" s="55" t="s">
        <v>24</v>
      </c>
      <c r="X1529" s="56">
        <v>43294</v>
      </c>
      <c r="Y1529" s="57" t="s">
        <v>7684</v>
      </c>
      <c r="Z1529" s="57"/>
      <c r="AA1529" s="58"/>
      <c r="AB1529" s="58"/>
      <c r="AC1529" s="58"/>
      <c r="AD1529" s="58"/>
      <c r="AE1529" s="58"/>
      <c r="AF1529" s="58"/>
      <c r="AG1529" s="58"/>
      <c r="AH1529" s="58"/>
      <c r="AI1529" s="58"/>
      <c r="AJ1529" s="58"/>
      <c r="AK1529" s="58"/>
      <c r="AL1529" s="58"/>
      <c r="AM1529" s="58"/>
      <c r="AN1529" s="58"/>
      <c r="AO1529" s="58"/>
      <c r="AP1529" s="58"/>
      <c r="AQ1529" s="58">
        <v>88000</v>
      </c>
      <c r="AR1529" s="59">
        <f t="shared" si="296"/>
        <v>1</v>
      </c>
      <c r="AS1529" s="59">
        <f t="shared" si="297"/>
        <v>88000</v>
      </c>
      <c r="AT1529" s="58">
        <f t="shared" si="306"/>
        <v>88000</v>
      </c>
      <c r="AU1529" s="58">
        <f t="shared" si="299"/>
        <v>88000</v>
      </c>
      <c r="AV1529" s="59">
        <f t="shared" si="300"/>
        <v>11000</v>
      </c>
      <c r="AW1529" s="59">
        <f t="shared" si="304"/>
        <v>11000</v>
      </c>
      <c r="AX1529" s="60">
        <f t="shared" si="298"/>
        <v>0.14285714285714279</v>
      </c>
      <c r="AY1529" s="58"/>
    </row>
    <row r="1530" spans="1:51" ht="63" x14ac:dyDescent="0.25">
      <c r="A1530" s="45">
        <v>1452</v>
      </c>
      <c r="B1530" s="46" t="s">
        <v>4733</v>
      </c>
      <c r="C1530" s="47" t="s">
        <v>4717</v>
      </c>
      <c r="D1530" s="47" t="s">
        <v>1742</v>
      </c>
      <c r="E1530" s="48" t="s">
        <v>4734</v>
      </c>
      <c r="F1530" s="49" t="s">
        <v>4732</v>
      </c>
      <c r="G1530" s="49" t="s">
        <v>4732</v>
      </c>
      <c r="H1530" s="50" t="s">
        <v>4732</v>
      </c>
      <c r="I1530" s="46"/>
      <c r="J1530" s="46">
        <v>761</v>
      </c>
      <c r="K1530" s="49">
        <v>761</v>
      </c>
      <c r="L1530" s="49" t="s">
        <v>4720</v>
      </c>
      <c r="M1530" s="51">
        <v>40800</v>
      </c>
      <c r="N1530" s="51">
        <f t="shared" si="301"/>
        <v>27800</v>
      </c>
      <c r="O1530" s="51">
        <v>27860.869565217399</v>
      </c>
      <c r="P1530" s="51">
        <v>68600</v>
      </c>
      <c r="Q1530" s="51">
        <f t="shared" si="302"/>
        <v>36219.130434782623</v>
      </c>
      <c r="R1530" s="52">
        <f t="shared" si="303"/>
        <v>77019.130434782623</v>
      </c>
      <c r="S1530" s="53">
        <v>77000</v>
      </c>
      <c r="T1530" s="54">
        <v>0</v>
      </c>
      <c r="U1530" s="55" t="s">
        <v>26</v>
      </c>
      <c r="V1530" s="55" t="s">
        <v>201</v>
      </c>
      <c r="W1530" s="55" t="s">
        <v>27</v>
      </c>
      <c r="X1530" s="56">
        <v>43294</v>
      </c>
      <c r="Y1530" s="57" t="s">
        <v>7684</v>
      </c>
      <c r="Z1530" s="57"/>
      <c r="AA1530" s="58"/>
      <c r="AB1530" s="58"/>
      <c r="AC1530" s="58"/>
      <c r="AD1530" s="58"/>
      <c r="AE1530" s="58"/>
      <c r="AF1530" s="58"/>
      <c r="AG1530" s="58"/>
      <c r="AH1530" s="58"/>
      <c r="AI1530" s="58"/>
      <c r="AJ1530" s="58">
        <v>76560</v>
      </c>
      <c r="AK1530" s="58"/>
      <c r="AL1530" s="58"/>
      <c r="AM1530" s="58"/>
      <c r="AN1530" s="58"/>
      <c r="AO1530" s="58"/>
      <c r="AP1530" s="58"/>
      <c r="AQ1530" s="58"/>
      <c r="AR1530" s="59">
        <f t="shared" si="296"/>
        <v>1</v>
      </c>
      <c r="AS1530" s="59">
        <f t="shared" si="297"/>
        <v>76560</v>
      </c>
      <c r="AT1530" s="58">
        <f t="shared" si="306"/>
        <v>76600</v>
      </c>
      <c r="AU1530" s="58">
        <f t="shared" si="299"/>
        <v>76560</v>
      </c>
      <c r="AV1530" s="59">
        <f t="shared" si="300"/>
        <v>-400</v>
      </c>
      <c r="AW1530" s="59">
        <f t="shared" si="304"/>
        <v>-440</v>
      </c>
      <c r="AX1530" s="60">
        <f t="shared" si="298"/>
        <v>-5.1948051948051965E-3</v>
      </c>
      <c r="AY1530" s="58"/>
    </row>
    <row r="1531" spans="1:51" ht="31.5" x14ac:dyDescent="0.25">
      <c r="A1531" s="45">
        <v>1453</v>
      </c>
      <c r="B1531" s="46" t="s">
        <v>4735</v>
      </c>
      <c r="C1531" s="47" t="s">
        <v>4736</v>
      </c>
      <c r="D1531" s="47" t="s">
        <v>549</v>
      </c>
      <c r="E1531" s="48" t="s">
        <v>4737</v>
      </c>
      <c r="F1531" s="49" t="s">
        <v>4738</v>
      </c>
      <c r="G1531" s="49" t="s">
        <v>4738</v>
      </c>
      <c r="H1531" s="50" t="s">
        <v>4738</v>
      </c>
      <c r="I1531" s="46" t="s">
        <v>497</v>
      </c>
      <c r="J1531" s="46">
        <v>762</v>
      </c>
      <c r="K1531" s="49">
        <v>762</v>
      </c>
      <c r="L1531" s="49" t="s">
        <v>4739</v>
      </c>
      <c r="M1531" s="51">
        <v>31800</v>
      </c>
      <c r="N1531" s="51">
        <f t="shared" si="301"/>
        <v>27800</v>
      </c>
      <c r="O1531" s="51">
        <v>27860.869565217399</v>
      </c>
      <c r="P1531" s="51">
        <v>59600</v>
      </c>
      <c r="Q1531" s="51">
        <f t="shared" si="302"/>
        <v>36219.130434782623</v>
      </c>
      <c r="R1531" s="52">
        <f t="shared" si="303"/>
        <v>68019.130434782623</v>
      </c>
      <c r="S1531" s="53">
        <v>68000</v>
      </c>
      <c r="T1531" s="54">
        <v>0</v>
      </c>
      <c r="U1531" s="55" t="s">
        <v>202</v>
      </c>
      <c r="V1531" s="55" t="s">
        <v>201</v>
      </c>
      <c r="W1531" s="55" t="s">
        <v>24</v>
      </c>
      <c r="X1531" s="56">
        <v>43294</v>
      </c>
      <c r="Y1531" s="57" t="s">
        <v>7684</v>
      </c>
      <c r="Z1531" s="57"/>
      <c r="AA1531" s="58"/>
      <c r="AB1531" s="58"/>
      <c r="AC1531" s="58"/>
      <c r="AD1531" s="58"/>
      <c r="AE1531" s="58"/>
      <c r="AF1531" s="58"/>
      <c r="AG1531" s="58"/>
      <c r="AH1531" s="58"/>
      <c r="AI1531" s="58"/>
      <c r="AJ1531" s="58">
        <v>65760</v>
      </c>
      <c r="AK1531" s="58"/>
      <c r="AL1531" s="58"/>
      <c r="AM1531" s="58"/>
      <c r="AN1531" s="58"/>
      <c r="AO1531" s="58"/>
      <c r="AP1531" s="58"/>
      <c r="AQ1531" s="58">
        <v>74000</v>
      </c>
      <c r="AR1531" s="59">
        <f t="shared" si="296"/>
        <v>2</v>
      </c>
      <c r="AS1531" s="59">
        <f t="shared" si="297"/>
        <v>139760</v>
      </c>
      <c r="AT1531" s="58">
        <f t="shared" si="306"/>
        <v>69900</v>
      </c>
      <c r="AU1531" s="58">
        <f t="shared" si="299"/>
        <v>65760</v>
      </c>
      <c r="AV1531" s="59">
        <f t="shared" si="300"/>
        <v>1900</v>
      </c>
      <c r="AW1531" s="59">
        <f t="shared" si="304"/>
        <v>-2240</v>
      </c>
      <c r="AX1531" s="60">
        <f t="shared" si="298"/>
        <v>2.7941176470588136E-2</v>
      </c>
      <c r="AY1531" s="58"/>
    </row>
    <row r="1532" spans="1:51" ht="31.5" x14ac:dyDescent="0.25">
      <c r="A1532" s="45">
        <v>1454</v>
      </c>
      <c r="B1532" s="46" t="s">
        <v>4740</v>
      </c>
      <c r="C1532" s="47" t="s">
        <v>4736</v>
      </c>
      <c r="D1532" s="47" t="s">
        <v>1742</v>
      </c>
      <c r="E1532" s="48" t="s">
        <v>4741</v>
      </c>
      <c r="F1532" s="49" t="s">
        <v>4742</v>
      </c>
      <c r="G1532" s="49" t="s">
        <v>4742</v>
      </c>
      <c r="H1532" s="50" t="s">
        <v>4742</v>
      </c>
      <c r="I1532" s="46"/>
      <c r="J1532" s="46">
        <v>762</v>
      </c>
      <c r="K1532" s="49">
        <v>762</v>
      </c>
      <c r="L1532" s="49" t="s">
        <v>4739</v>
      </c>
      <c r="M1532" s="51">
        <v>31800</v>
      </c>
      <c r="N1532" s="51">
        <f t="shared" si="301"/>
        <v>27800</v>
      </c>
      <c r="O1532" s="51">
        <v>27860.869565217399</v>
      </c>
      <c r="P1532" s="51">
        <v>59600</v>
      </c>
      <c r="Q1532" s="51">
        <f t="shared" si="302"/>
        <v>36219.130434782623</v>
      </c>
      <c r="R1532" s="52">
        <f t="shared" si="303"/>
        <v>68019.130434782623</v>
      </c>
      <c r="S1532" s="53">
        <v>68000</v>
      </c>
      <c r="T1532" s="54">
        <v>0</v>
      </c>
      <c r="U1532" s="55" t="s">
        <v>26</v>
      </c>
      <c r="V1532" s="55" t="s">
        <v>201</v>
      </c>
      <c r="W1532" s="55" t="s">
        <v>27</v>
      </c>
      <c r="X1532" s="56">
        <v>43294</v>
      </c>
      <c r="Y1532" s="57" t="s">
        <v>7684</v>
      </c>
      <c r="Z1532" s="57"/>
      <c r="AA1532" s="58"/>
      <c r="AB1532" s="58"/>
      <c r="AC1532" s="58"/>
      <c r="AD1532" s="58"/>
      <c r="AE1532" s="58"/>
      <c r="AF1532" s="58"/>
      <c r="AG1532" s="58"/>
      <c r="AH1532" s="58"/>
      <c r="AI1532" s="58"/>
      <c r="AJ1532" s="58">
        <v>65760</v>
      </c>
      <c r="AK1532" s="58"/>
      <c r="AL1532" s="58"/>
      <c r="AM1532" s="58"/>
      <c r="AN1532" s="58"/>
      <c r="AO1532" s="58"/>
      <c r="AP1532" s="58"/>
      <c r="AQ1532" s="58">
        <v>74000</v>
      </c>
      <c r="AR1532" s="59">
        <f t="shared" si="296"/>
        <v>2</v>
      </c>
      <c r="AS1532" s="59">
        <f t="shared" si="297"/>
        <v>139760</v>
      </c>
      <c r="AT1532" s="58">
        <f t="shared" si="306"/>
        <v>69900</v>
      </c>
      <c r="AU1532" s="58">
        <f t="shared" si="299"/>
        <v>65760</v>
      </c>
      <c r="AV1532" s="59">
        <f t="shared" si="300"/>
        <v>1900</v>
      </c>
      <c r="AW1532" s="59">
        <f t="shared" si="304"/>
        <v>-2240</v>
      </c>
      <c r="AX1532" s="60">
        <f t="shared" si="298"/>
        <v>2.7941176470588136E-2</v>
      </c>
      <c r="AY1532" s="58"/>
    </row>
    <row r="1533" spans="1:51" ht="31.5" x14ac:dyDescent="0.25">
      <c r="A1533" s="45">
        <v>1455</v>
      </c>
      <c r="B1533" s="46" t="s">
        <v>4743</v>
      </c>
      <c r="C1533" s="47" t="s">
        <v>4736</v>
      </c>
      <c r="D1533" s="47" t="s">
        <v>549</v>
      </c>
      <c r="E1533" s="48" t="s">
        <v>4744</v>
      </c>
      <c r="F1533" s="49" t="s">
        <v>4745</v>
      </c>
      <c r="G1533" s="49" t="s">
        <v>4745</v>
      </c>
      <c r="H1533" s="50" t="s">
        <v>4745</v>
      </c>
      <c r="I1533" s="46" t="s">
        <v>439</v>
      </c>
      <c r="J1533" s="46">
        <v>762</v>
      </c>
      <c r="K1533" s="49">
        <v>762</v>
      </c>
      <c r="L1533" s="49" t="s">
        <v>4739</v>
      </c>
      <c r="M1533" s="51">
        <v>31800</v>
      </c>
      <c r="N1533" s="51">
        <f t="shared" si="301"/>
        <v>27800</v>
      </c>
      <c r="O1533" s="51">
        <v>27860.869565217399</v>
      </c>
      <c r="P1533" s="51">
        <v>59600</v>
      </c>
      <c r="Q1533" s="51">
        <f t="shared" si="302"/>
        <v>36219.130434782623</v>
      </c>
      <c r="R1533" s="52">
        <f t="shared" si="303"/>
        <v>68019.130434782623</v>
      </c>
      <c r="S1533" s="53">
        <v>68000</v>
      </c>
      <c r="T1533" s="54">
        <v>0</v>
      </c>
      <c r="U1533" s="55" t="s">
        <v>202</v>
      </c>
      <c r="V1533" s="55" t="s">
        <v>201</v>
      </c>
      <c r="W1533" s="55" t="s">
        <v>24</v>
      </c>
      <c r="X1533" s="56">
        <v>43294</v>
      </c>
      <c r="Y1533" s="57" t="s">
        <v>7684</v>
      </c>
      <c r="Z1533" s="57"/>
      <c r="AA1533" s="58"/>
      <c r="AB1533" s="58"/>
      <c r="AC1533" s="58"/>
      <c r="AD1533" s="58"/>
      <c r="AE1533" s="58"/>
      <c r="AF1533" s="58"/>
      <c r="AG1533" s="58"/>
      <c r="AH1533" s="58"/>
      <c r="AI1533" s="58"/>
      <c r="AJ1533" s="58"/>
      <c r="AK1533" s="58"/>
      <c r="AL1533" s="58"/>
      <c r="AM1533" s="58"/>
      <c r="AN1533" s="58"/>
      <c r="AO1533" s="58"/>
      <c r="AP1533" s="58"/>
      <c r="AQ1533" s="58"/>
      <c r="AR1533" s="59">
        <f t="shared" si="296"/>
        <v>0</v>
      </c>
      <c r="AS1533" s="59">
        <f t="shared" si="297"/>
        <v>0</v>
      </c>
      <c r="AT1533" s="58"/>
      <c r="AU1533" s="58">
        <f t="shared" si="299"/>
        <v>0</v>
      </c>
      <c r="AV1533" s="59">
        <f t="shared" si="300"/>
        <v>-68000</v>
      </c>
      <c r="AW1533" s="59">
        <f t="shared" si="304"/>
        <v>-68000</v>
      </c>
      <c r="AX1533" s="60">
        <f t="shared" si="298"/>
        <v>-1</v>
      </c>
      <c r="AY1533" s="58"/>
    </row>
    <row r="1534" spans="1:51" ht="31.5" x14ac:dyDescent="0.25">
      <c r="A1534" s="45">
        <v>1456</v>
      </c>
      <c r="B1534" s="46" t="s">
        <v>4746</v>
      </c>
      <c r="C1534" s="47" t="s">
        <v>4736</v>
      </c>
      <c r="D1534" s="47" t="s">
        <v>1742</v>
      </c>
      <c r="E1534" s="48" t="s">
        <v>4747</v>
      </c>
      <c r="F1534" s="49" t="s">
        <v>4745</v>
      </c>
      <c r="G1534" s="49" t="s">
        <v>4745</v>
      </c>
      <c r="H1534" s="50" t="s">
        <v>4745</v>
      </c>
      <c r="I1534" s="46"/>
      <c r="J1534" s="46">
        <v>762</v>
      </c>
      <c r="K1534" s="49">
        <v>762</v>
      </c>
      <c r="L1534" s="49" t="s">
        <v>4739</v>
      </c>
      <c r="M1534" s="51">
        <v>31800</v>
      </c>
      <c r="N1534" s="51">
        <f t="shared" si="301"/>
        <v>27800</v>
      </c>
      <c r="O1534" s="51">
        <v>27860.869565217399</v>
      </c>
      <c r="P1534" s="51">
        <v>59600</v>
      </c>
      <c r="Q1534" s="51">
        <f t="shared" si="302"/>
        <v>36219.130434782623</v>
      </c>
      <c r="R1534" s="52">
        <f t="shared" si="303"/>
        <v>68019.130434782623</v>
      </c>
      <c r="S1534" s="53">
        <v>68000</v>
      </c>
      <c r="T1534" s="54">
        <v>0</v>
      </c>
      <c r="U1534" s="55" t="s">
        <v>202</v>
      </c>
      <c r="V1534" s="55" t="s">
        <v>201</v>
      </c>
      <c r="W1534" s="55" t="s">
        <v>24</v>
      </c>
      <c r="X1534" s="56">
        <v>43294</v>
      </c>
      <c r="Y1534" s="57" t="s">
        <v>7684</v>
      </c>
      <c r="Z1534" s="57"/>
      <c r="AA1534" s="58"/>
      <c r="AB1534" s="58"/>
      <c r="AC1534" s="58"/>
      <c r="AD1534" s="58"/>
      <c r="AE1534" s="58"/>
      <c r="AF1534" s="58"/>
      <c r="AG1534" s="58"/>
      <c r="AH1534" s="58"/>
      <c r="AI1534" s="58"/>
      <c r="AJ1534" s="58">
        <v>65760</v>
      </c>
      <c r="AK1534" s="58"/>
      <c r="AL1534" s="58"/>
      <c r="AM1534" s="58"/>
      <c r="AN1534" s="58"/>
      <c r="AO1534" s="58"/>
      <c r="AP1534" s="58"/>
      <c r="AQ1534" s="58">
        <v>74000</v>
      </c>
      <c r="AR1534" s="59">
        <f t="shared" si="296"/>
        <v>2</v>
      </c>
      <c r="AS1534" s="59">
        <f t="shared" si="297"/>
        <v>139760</v>
      </c>
      <c r="AT1534" s="58">
        <f t="shared" ref="AT1534:AT1545" si="307">ROUND(AS1534/AR1534,-2)</f>
        <v>69900</v>
      </c>
      <c r="AU1534" s="58">
        <f t="shared" si="299"/>
        <v>65760</v>
      </c>
      <c r="AV1534" s="59">
        <f t="shared" si="300"/>
        <v>1900</v>
      </c>
      <c r="AW1534" s="59">
        <f t="shared" si="304"/>
        <v>-2240</v>
      </c>
      <c r="AX1534" s="60">
        <f t="shared" si="298"/>
        <v>2.7941176470588136E-2</v>
      </c>
      <c r="AY1534" s="58"/>
    </row>
    <row r="1535" spans="1:51" x14ac:dyDescent="0.25">
      <c r="A1535" s="45">
        <v>1457</v>
      </c>
      <c r="B1535" s="46" t="s">
        <v>4748</v>
      </c>
      <c r="C1535" s="47" t="s">
        <v>4749</v>
      </c>
      <c r="D1535" s="47" t="s">
        <v>549</v>
      </c>
      <c r="E1535" s="48" t="s">
        <v>4750</v>
      </c>
      <c r="F1535" s="49" t="s">
        <v>4751</v>
      </c>
      <c r="G1535" s="49" t="s">
        <v>4751</v>
      </c>
      <c r="H1535" s="50" t="s">
        <v>4752</v>
      </c>
      <c r="I1535" s="46" t="s">
        <v>497</v>
      </c>
      <c r="J1535" s="46">
        <v>763</v>
      </c>
      <c r="K1535" s="49">
        <v>763</v>
      </c>
      <c r="L1535" s="49" t="s">
        <v>4753</v>
      </c>
      <c r="M1535" s="51">
        <v>26300</v>
      </c>
      <c r="N1535" s="51">
        <f t="shared" si="301"/>
        <v>12000</v>
      </c>
      <c r="O1535" s="51">
        <v>12052.1739130435</v>
      </c>
      <c r="P1535" s="51">
        <v>38300</v>
      </c>
      <c r="Q1535" s="51">
        <f t="shared" si="302"/>
        <v>15667.826086956551</v>
      </c>
      <c r="R1535" s="52">
        <f t="shared" si="303"/>
        <v>41967.826086956549</v>
      </c>
      <c r="S1535" s="53">
        <v>41900</v>
      </c>
      <c r="T1535" s="54">
        <v>0</v>
      </c>
      <c r="U1535" s="55" t="s">
        <v>90</v>
      </c>
      <c r="V1535" s="55" t="s">
        <v>201</v>
      </c>
      <c r="W1535" s="55" t="s">
        <v>24</v>
      </c>
      <c r="X1535" s="56">
        <v>43294</v>
      </c>
      <c r="Y1535" s="57" t="s">
        <v>7684</v>
      </c>
      <c r="Z1535" s="57"/>
      <c r="AA1535" s="58"/>
      <c r="AB1535" s="58"/>
      <c r="AC1535" s="58"/>
      <c r="AD1535" s="58"/>
      <c r="AE1535" s="58"/>
      <c r="AF1535" s="58"/>
      <c r="AG1535" s="58"/>
      <c r="AH1535" s="58"/>
      <c r="AI1535" s="58"/>
      <c r="AJ1535" s="58"/>
      <c r="AK1535" s="58"/>
      <c r="AL1535" s="58"/>
      <c r="AM1535" s="58"/>
      <c r="AN1535" s="58"/>
      <c r="AO1535" s="58"/>
      <c r="AP1535" s="58"/>
      <c r="AQ1535" s="58">
        <v>51000</v>
      </c>
      <c r="AR1535" s="59">
        <f t="shared" si="296"/>
        <v>1</v>
      </c>
      <c r="AS1535" s="59">
        <f t="shared" si="297"/>
        <v>51000</v>
      </c>
      <c r="AT1535" s="58">
        <f t="shared" si="307"/>
        <v>51000</v>
      </c>
      <c r="AU1535" s="58">
        <f t="shared" si="299"/>
        <v>51000</v>
      </c>
      <c r="AV1535" s="59">
        <f t="shared" si="300"/>
        <v>9100</v>
      </c>
      <c r="AW1535" s="59">
        <f t="shared" si="304"/>
        <v>9100</v>
      </c>
      <c r="AX1535" s="60">
        <f t="shared" si="298"/>
        <v>0.21718377088305485</v>
      </c>
      <c r="AY1535" s="58"/>
    </row>
    <row r="1536" spans="1:51" x14ac:dyDescent="0.25">
      <c r="A1536" s="45">
        <v>1458</v>
      </c>
      <c r="B1536" s="46" t="s">
        <v>4754</v>
      </c>
      <c r="C1536" s="47" t="s">
        <v>4749</v>
      </c>
      <c r="D1536" s="47" t="s">
        <v>1742</v>
      </c>
      <c r="E1536" s="48" t="s">
        <v>4755</v>
      </c>
      <c r="F1536" s="49" t="s">
        <v>4752</v>
      </c>
      <c r="G1536" s="49" t="s">
        <v>4752</v>
      </c>
      <c r="H1536" s="50" t="s">
        <v>4752</v>
      </c>
      <c r="I1536" s="46"/>
      <c r="J1536" s="46">
        <v>763</v>
      </c>
      <c r="K1536" s="49">
        <v>763</v>
      </c>
      <c r="L1536" s="49" t="s">
        <v>4753</v>
      </c>
      <c r="M1536" s="51">
        <v>26300</v>
      </c>
      <c r="N1536" s="51">
        <f t="shared" si="301"/>
        <v>12000</v>
      </c>
      <c r="O1536" s="51">
        <v>12052.1739130435</v>
      </c>
      <c r="P1536" s="51">
        <v>38300</v>
      </c>
      <c r="Q1536" s="51">
        <f t="shared" si="302"/>
        <v>15667.826086956551</v>
      </c>
      <c r="R1536" s="52">
        <f t="shared" si="303"/>
        <v>41967.826086956549</v>
      </c>
      <c r="S1536" s="53">
        <v>41900</v>
      </c>
      <c r="T1536" s="54">
        <v>0</v>
      </c>
      <c r="U1536" s="55" t="s">
        <v>202</v>
      </c>
      <c r="V1536" s="55" t="s">
        <v>201</v>
      </c>
      <c r="W1536" s="55" t="s">
        <v>27</v>
      </c>
      <c r="X1536" s="56">
        <v>43294</v>
      </c>
      <c r="Y1536" s="57" t="s">
        <v>7684</v>
      </c>
      <c r="Z1536" s="57"/>
      <c r="AA1536" s="58"/>
      <c r="AB1536" s="58"/>
      <c r="AC1536" s="58"/>
      <c r="AD1536" s="58"/>
      <c r="AE1536" s="58"/>
      <c r="AF1536" s="58"/>
      <c r="AG1536" s="58"/>
      <c r="AH1536" s="58"/>
      <c r="AI1536" s="58"/>
      <c r="AJ1536" s="58">
        <v>50000</v>
      </c>
      <c r="AK1536" s="58"/>
      <c r="AL1536" s="58"/>
      <c r="AM1536" s="58"/>
      <c r="AN1536" s="58"/>
      <c r="AO1536" s="58"/>
      <c r="AP1536" s="58"/>
      <c r="AQ1536" s="58"/>
      <c r="AR1536" s="59">
        <f t="shared" si="296"/>
        <v>1</v>
      </c>
      <c r="AS1536" s="59">
        <f t="shared" si="297"/>
        <v>50000</v>
      </c>
      <c r="AT1536" s="58">
        <f t="shared" si="307"/>
        <v>50000</v>
      </c>
      <c r="AU1536" s="58">
        <f t="shared" si="299"/>
        <v>50000</v>
      </c>
      <c r="AV1536" s="59">
        <f t="shared" si="300"/>
        <v>8100</v>
      </c>
      <c r="AW1536" s="59">
        <f t="shared" si="304"/>
        <v>8100</v>
      </c>
      <c r="AX1536" s="60">
        <f t="shared" si="298"/>
        <v>0.19331742243436745</v>
      </c>
      <c r="AY1536" s="58"/>
    </row>
    <row r="1537" spans="1:51" x14ac:dyDescent="0.25">
      <c r="A1537" s="45">
        <v>1460</v>
      </c>
      <c r="B1537" s="46" t="s">
        <v>4760</v>
      </c>
      <c r="C1537" s="47" t="s">
        <v>4757</v>
      </c>
      <c r="D1537" s="47" t="s">
        <v>549</v>
      </c>
      <c r="E1537" s="48" t="s">
        <v>4761</v>
      </c>
      <c r="F1537" s="49" t="s">
        <v>4759</v>
      </c>
      <c r="G1537" s="49" t="s">
        <v>4759</v>
      </c>
      <c r="H1537" s="50" t="s">
        <v>4759</v>
      </c>
      <c r="I1537" s="46"/>
      <c r="J1537" s="46">
        <v>764</v>
      </c>
      <c r="K1537" s="49">
        <v>764</v>
      </c>
      <c r="L1537" s="49" t="s">
        <v>4759</v>
      </c>
      <c r="M1537" s="51">
        <v>5000</v>
      </c>
      <c r="N1537" s="51">
        <f t="shared" si="301"/>
        <v>5900</v>
      </c>
      <c r="O1537" s="51">
        <v>5947.8260869565202</v>
      </c>
      <c r="P1537" s="51">
        <v>10900</v>
      </c>
      <c r="Q1537" s="51">
        <f t="shared" si="302"/>
        <v>7732.1739130434762</v>
      </c>
      <c r="R1537" s="52">
        <f t="shared" si="303"/>
        <v>12732.173913043476</v>
      </c>
      <c r="S1537" s="53">
        <v>12700</v>
      </c>
      <c r="T1537" s="54">
        <v>0</v>
      </c>
      <c r="U1537" s="55" t="s">
        <v>202</v>
      </c>
      <c r="V1537" s="55" t="s">
        <v>201</v>
      </c>
      <c r="W1537" s="55" t="s">
        <v>24</v>
      </c>
      <c r="X1537" s="56">
        <v>43294</v>
      </c>
      <c r="Y1537" s="57" t="s">
        <v>7684</v>
      </c>
      <c r="Z1537" s="57"/>
      <c r="AA1537" s="58"/>
      <c r="AB1537" s="58"/>
      <c r="AC1537" s="58"/>
      <c r="AD1537" s="58"/>
      <c r="AE1537" s="58"/>
      <c r="AF1537" s="58"/>
      <c r="AG1537" s="58"/>
      <c r="AH1537" s="58">
        <v>80000</v>
      </c>
      <c r="AI1537" s="58"/>
      <c r="AJ1537" s="58"/>
      <c r="AK1537" s="58"/>
      <c r="AL1537" s="58"/>
      <c r="AM1537" s="58"/>
      <c r="AN1537" s="58"/>
      <c r="AO1537" s="58"/>
      <c r="AP1537" s="58"/>
      <c r="AQ1537" s="58"/>
      <c r="AR1537" s="59">
        <f t="shared" si="296"/>
        <v>1</v>
      </c>
      <c r="AS1537" s="59">
        <f t="shared" si="297"/>
        <v>80000</v>
      </c>
      <c r="AT1537" s="58">
        <f t="shared" si="307"/>
        <v>80000</v>
      </c>
      <c r="AU1537" s="58">
        <f t="shared" si="299"/>
        <v>80000</v>
      </c>
      <c r="AV1537" s="59">
        <f t="shared" si="300"/>
        <v>67300</v>
      </c>
      <c r="AW1537" s="59">
        <f t="shared" si="304"/>
        <v>67300</v>
      </c>
      <c r="AX1537" s="60">
        <f t="shared" si="298"/>
        <v>5.2992125984251972</v>
      </c>
      <c r="AY1537" s="58"/>
    </row>
    <row r="1538" spans="1:51" x14ac:dyDescent="0.25">
      <c r="A1538" s="45">
        <v>1461</v>
      </c>
      <c r="B1538" s="46" t="s">
        <v>4762</v>
      </c>
      <c r="C1538" s="47" t="s">
        <v>4757</v>
      </c>
      <c r="D1538" s="47" t="s">
        <v>1742</v>
      </c>
      <c r="E1538" s="48" t="s">
        <v>4763</v>
      </c>
      <c r="F1538" s="49" t="s">
        <v>4759</v>
      </c>
      <c r="G1538" s="49" t="s">
        <v>4759</v>
      </c>
      <c r="H1538" s="50" t="s">
        <v>4759</v>
      </c>
      <c r="I1538" s="46"/>
      <c r="J1538" s="46">
        <v>764</v>
      </c>
      <c r="K1538" s="49">
        <v>764</v>
      </c>
      <c r="L1538" s="49" t="s">
        <v>4759</v>
      </c>
      <c r="M1538" s="51">
        <v>5000</v>
      </c>
      <c r="N1538" s="51">
        <f t="shared" si="301"/>
        <v>5900</v>
      </c>
      <c r="O1538" s="51">
        <v>5947.8260869565202</v>
      </c>
      <c r="P1538" s="51">
        <v>10900</v>
      </c>
      <c r="Q1538" s="51">
        <f t="shared" si="302"/>
        <v>7732.1739130434762</v>
      </c>
      <c r="R1538" s="52">
        <f t="shared" si="303"/>
        <v>12732.173913043476</v>
      </c>
      <c r="S1538" s="53">
        <v>12700</v>
      </c>
      <c r="T1538" s="54">
        <v>0</v>
      </c>
      <c r="U1538" s="55" t="s">
        <v>90</v>
      </c>
      <c r="V1538" s="55" t="s">
        <v>201</v>
      </c>
      <c r="W1538" s="55" t="s">
        <v>24</v>
      </c>
      <c r="X1538" s="56">
        <v>43294</v>
      </c>
      <c r="Y1538" s="57" t="s">
        <v>7684</v>
      </c>
      <c r="Z1538" s="57"/>
      <c r="AA1538" s="58"/>
      <c r="AB1538" s="58"/>
      <c r="AC1538" s="58"/>
      <c r="AD1538" s="58"/>
      <c r="AE1538" s="58"/>
      <c r="AF1538" s="58"/>
      <c r="AG1538" s="58"/>
      <c r="AH1538" s="58"/>
      <c r="AI1538" s="58"/>
      <c r="AJ1538" s="58">
        <v>15000</v>
      </c>
      <c r="AK1538" s="58"/>
      <c r="AL1538" s="58"/>
      <c r="AM1538" s="58"/>
      <c r="AN1538" s="58"/>
      <c r="AO1538" s="58"/>
      <c r="AP1538" s="58"/>
      <c r="AQ1538" s="58">
        <v>13000</v>
      </c>
      <c r="AR1538" s="59">
        <f t="shared" si="296"/>
        <v>2</v>
      </c>
      <c r="AS1538" s="59">
        <f t="shared" si="297"/>
        <v>28000</v>
      </c>
      <c r="AT1538" s="58">
        <f t="shared" si="307"/>
        <v>14000</v>
      </c>
      <c r="AU1538" s="58">
        <f t="shared" si="299"/>
        <v>13000</v>
      </c>
      <c r="AV1538" s="59">
        <f t="shared" si="300"/>
        <v>1300</v>
      </c>
      <c r="AW1538" s="59">
        <f t="shared" si="304"/>
        <v>300</v>
      </c>
      <c r="AX1538" s="60">
        <f t="shared" si="298"/>
        <v>0.10236220472440949</v>
      </c>
      <c r="AY1538" s="58"/>
    </row>
    <row r="1539" spans="1:51" ht="31.5" x14ac:dyDescent="0.25">
      <c r="A1539" s="45">
        <v>1462</v>
      </c>
      <c r="B1539" s="46" t="s">
        <v>4764</v>
      </c>
      <c r="C1539" s="47" t="s">
        <v>4765</v>
      </c>
      <c r="D1539" s="47" t="s">
        <v>549</v>
      </c>
      <c r="E1539" s="48" t="s">
        <v>4766</v>
      </c>
      <c r="F1539" s="49" t="s">
        <v>4767</v>
      </c>
      <c r="G1539" s="49" t="s">
        <v>4767</v>
      </c>
      <c r="H1539" s="50" t="s">
        <v>4768</v>
      </c>
      <c r="I1539" s="46"/>
      <c r="J1539" s="46">
        <v>765</v>
      </c>
      <c r="K1539" s="49">
        <v>765</v>
      </c>
      <c r="L1539" s="49" t="s">
        <v>4767</v>
      </c>
      <c r="M1539" s="51">
        <v>16000</v>
      </c>
      <c r="N1539" s="51">
        <f t="shared" si="301"/>
        <v>12000</v>
      </c>
      <c r="O1539" s="51">
        <v>12052.1739130435</v>
      </c>
      <c r="P1539" s="51">
        <v>28000</v>
      </c>
      <c r="Q1539" s="51">
        <f t="shared" si="302"/>
        <v>15667.826086956551</v>
      </c>
      <c r="R1539" s="52">
        <f t="shared" si="303"/>
        <v>31667.826086956549</v>
      </c>
      <c r="S1539" s="53">
        <v>31600</v>
      </c>
      <c r="T1539" s="54">
        <v>0</v>
      </c>
      <c r="U1539" s="55" t="s">
        <v>202</v>
      </c>
      <c r="V1539" s="55" t="s">
        <v>201</v>
      </c>
      <c r="W1539" s="55" t="s">
        <v>24</v>
      </c>
      <c r="X1539" s="56">
        <v>43294</v>
      </c>
      <c r="Y1539" s="57" t="s">
        <v>7684</v>
      </c>
      <c r="Z1539" s="57"/>
      <c r="AA1539" s="58"/>
      <c r="AB1539" s="58"/>
      <c r="AC1539" s="58"/>
      <c r="AD1539" s="58"/>
      <c r="AE1539" s="58"/>
      <c r="AF1539" s="58"/>
      <c r="AG1539" s="58"/>
      <c r="AH1539" s="58"/>
      <c r="AI1539" s="58"/>
      <c r="AJ1539" s="58">
        <v>31080</v>
      </c>
      <c r="AK1539" s="58"/>
      <c r="AL1539" s="58"/>
      <c r="AM1539" s="58"/>
      <c r="AN1539" s="58"/>
      <c r="AO1539" s="58"/>
      <c r="AP1539" s="58"/>
      <c r="AQ1539" s="58">
        <v>36000</v>
      </c>
      <c r="AR1539" s="59">
        <f t="shared" si="296"/>
        <v>2</v>
      </c>
      <c r="AS1539" s="59">
        <f t="shared" si="297"/>
        <v>67080</v>
      </c>
      <c r="AT1539" s="58">
        <f t="shared" si="307"/>
        <v>33500</v>
      </c>
      <c r="AU1539" s="58">
        <f t="shared" si="299"/>
        <v>31080</v>
      </c>
      <c r="AV1539" s="59">
        <f t="shared" si="300"/>
        <v>1900</v>
      </c>
      <c r="AW1539" s="59">
        <f t="shared" si="304"/>
        <v>-520</v>
      </c>
      <c r="AX1539" s="60">
        <f t="shared" si="298"/>
        <v>6.0126582278481111E-2</v>
      </c>
      <c r="AY1539" s="58"/>
    </row>
    <row r="1540" spans="1:51" ht="31.5" x14ac:dyDescent="0.25">
      <c r="A1540" s="45">
        <v>1463</v>
      </c>
      <c r="B1540" s="46" t="s">
        <v>4769</v>
      </c>
      <c r="C1540" s="47" t="s">
        <v>4765</v>
      </c>
      <c r="D1540" s="47" t="s">
        <v>1742</v>
      </c>
      <c r="E1540" s="48" t="s">
        <v>4770</v>
      </c>
      <c r="F1540" s="49" t="s">
        <v>4767</v>
      </c>
      <c r="G1540" s="49" t="s">
        <v>4767</v>
      </c>
      <c r="H1540" s="50" t="s">
        <v>4771</v>
      </c>
      <c r="I1540" s="46"/>
      <c r="J1540" s="46">
        <v>765</v>
      </c>
      <c r="K1540" s="49">
        <v>765</v>
      </c>
      <c r="L1540" s="49" t="s">
        <v>4767</v>
      </c>
      <c r="M1540" s="51">
        <v>16000</v>
      </c>
      <c r="N1540" s="51">
        <f t="shared" si="301"/>
        <v>12000</v>
      </c>
      <c r="O1540" s="51">
        <v>12052.1739130435</v>
      </c>
      <c r="P1540" s="51">
        <v>28000</v>
      </c>
      <c r="Q1540" s="51">
        <f t="shared" si="302"/>
        <v>15667.826086956551</v>
      </c>
      <c r="R1540" s="52">
        <f t="shared" si="303"/>
        <v>31667.826086956549</v>
      </c>
      <c r="S1540" s="53">
        <v>31600</v>
      </c>
      <c r="T1540" s="54">
        <v>0</v>
      </c>
      <c r="U1540" s="55" t="s">
        <v>90</v>
      </c>
      <c r="V1540" s="55" t="s">
        <v>201</v>
      </c>
      <c r="W1540" s="55" t="s">
        <v>24</v>
      </c>
      <c r="X1540" s="56">
        <v>43294</v>
      </c>
      <c r="Y1540" s="57" t="s">
        <v>7684</v>
      </c>
      <c r="Z1540" s="57"/>
      <c r="AA1540" s="58"/>
      <c r="AB1540" s="58"/>
      <c r="AC1540" s="58"/>
      <c r="AD1540" s="58"/>
      <c r="AE1540" s="58"/>
      <c r="AF1540" s="58"/>
      <c r="AG1540" s="58"/>
      <c r="AH1540" s="58"/>
      <c r="AI1540" s="58"/>
      <c r="AJ1540" s="58"/>
      <c r="AK1540" s="58"/>
      <c r="AL1540" s="58"/>
      <c r="AM1540" s="58"/>
      <c r="AN1540" s="58"/>
      <c r="AO1540" s="58"/>
      <c r="AP1540" s="58"/>
      <c r="AQ1540" s="58">
        <v>36000</v>
      </c>
      <c r="AR1540" s="59">
        <f t="shared" ref="AR1540:AR1603" si="308">COUNT(AA1540:AQ1540)</f>
        <v>1</v>
      </c>
      <c r="AS1540" s="59">
        <f t="shared" ref="AS1540:AS1603" si="309">SUM(AA1540:AQ1540)</f>
        <v>36000</v>
      </c>
      <c r="AT1540" s="58">
        <f t="shared" si="307"/>
        <v>36000</v>
      </c>
      <c r="AU1540" s="58">
        <f t="shared" si="299"/>
        <v>36000</v>
      </c>
      <c r="AV1540" s="59">
        <f t="shared" si="300"/>
        <v>4400</v>
      </c>
      <c r="AW1540" s="59">
        <f t="shared" si="304"/>
        <v>4400</v>
      </c>
      <c r="AX1540" s="60">
        <f t="shared" ref="AX1540:AX1603" si="310">AT1540/S1540-100%</f>
        <v>0.139240506329114</v>
      </c>
      <c r="AY1540" s="58"/>
    </row>
    <row r="1541" spans="1:51" ht="31.5" x14ac:dyDescent="0.25">
      <c r="A1541" s="45">
        <v>1465</v>
      </c>
      <c r="B1541" s="46" t="s">
        <v>4777</v>
      </c>
      <c r="C1541" s="47" t="s">
        <v>4773</v>
      </c>
      <c r="D1541" s="47" t="s">
        <v>1742</v>
      </c>
      <c r="E1541" s="48" t="s">
        <v>4778</v>
      </c>
      <c r="F1541" s="49" t="s">
        <v>4779</v>
      </c>
      <c r="G1541" s="49" t="s">
        <v>4779</v>
      </c>
      <c r="H1541" s="50" t="s">
        <v>4779</v>
      </c>
      <c r="I1541" s="46"/>
      <c r="J1541" s="46">
        <v>768</v>
      </c>
      <c r="K1541" s="49">
        <v>768</v>
      </c>
      <c r="L1541" s="49" t="s">
        <v>4776</v>
      </c>
      <c r="M1541" s="51">
        <v>41000</v>
      </c>
      <c r="N1541" s="51">
        <f t="shared" si="301"/>
        <v>21900</v>
      </c>
      <c r="O1541" s="51">
        <v>21913.043478260901</v>
      </c>
      <c r="P1541" s="51">
        <v>62900</v>
      </c>
      <c r="Q1541" s="51">
        <f t="shared" si="302"/>
        <v>28486.956521739172</v>
      </c>
      <c r="R1541" s="52">
        <f t="shared" si="303"/>
        <v>69486.956521739165</v>
      </c>
      <c r="S1541" s="53">
        <v>69400</v>
      </c>
      <c r="T1541" s="54">
        <v>0</v>
      </c>
      <c r="U1541" s="55" t="s">
        <v>202</v>
      </c>
      <c r="V1541" s="55" t="s">
        <v>201</v>
      </c>
      <c r="W1541" s="55" t="s">
        <v>24</v>
      </c>
      <c r="X1541" s="56">
        <v>43294</v>
      </c>
      <c r="Y1541" s="57" t="s">
        <v>7684</v>
      </c>
      <c r="Z1541" s="57"/>
      <c r="AA1541" s="58"/>
      <c r="AB1541" s="58"/>
      <c r="AC1541" s="58"/>
      <c r="AD1541" s="58"/>
      <c r="AE1541" s="58"/>
      <c r="AF1541" s="58"/>
      <c r="AG1541" s="58"/>
      <c r="AH1541" s="58"/>
      <c r="AI1541" s="58"/>
      <c r="AJ1541" s="58">
        <v>70920</v>
      </c>
      <c r="AK1541" s="58"/>
      <c r="AL1541" s="58"/>
      <c r="AM1541" s="58"/>
      <c r="AN1541" s="58"/>
      <c r="AO1541" s="58"/>
      <c r="AP1541" s="58"/>
      <c r="AQ1541" s="58">
        <v>83000</v>
      </c>
      <c r="AR1541" s="59">
        <f t="shared" si="308"/>
        <v>2</v>
      </c>
      <c r="AS1541" s="59">
        <f t="shared" si="309"/>
        <v>153920</v>
      </c>
      <c r="AT1541" s="58">
        <f t="shared" si="307"/>
        <v>77000</v>
      </c>
      <c r="AU1541" s="58">
        <f t="shared" si="299"/>
        <v>70920</v>
      </c>
      <c r="AV1541" s="59">
        <f t="shared" si="300"/>
        <v>7600</v>
      </c>
      <c r="AW1541" s="59">
        <f t="shared" si="304"/>
        <v>1520</v>
      </c>
      <c r="AX1541" s="60">
        <f t="shared" si="310"/>
        <v>0.10951008645533133</v>
      </c>
      <c r="AY1541" s="58"/>
    </row>
    <row r="1542" spans="1:51" x14ac:dyDescent="0.25">
      <c r="A1542" s="45">
        <v>1466</v>
      </c>
      <c r="B1542" s="46" t="s">
        <v>4780</v>
      </c>
      <c r="C1542" s="47" t="s">
        <v>4781</v>
      </c>
      <c r="D1542" s="47" t="s">
        <v>496</v>
      </c>
      <c r="E1542" s="48" t="s">
        <v>4782</v>
      </c>
      <c r="F1542" s="49" t="s">
        <v>4783</v>
      </c>
      <c r="G1542" s="49" t="s">
        <v>4783</v>
      </c>
      <c r="H1542" s="50" t="s">
        <v>4783</v>
      </c>
      <c r="I1542" s="46" t="s">
        <v>439</v>
      </c>
      <c r="J1542" s="46">
        <v>769</v>
      </c>
      <c r="K1542" s="49">
        <v>769</v>
      </c>
      <c r="L1542" s="49" t="s">
        <v>4783</v>
      </c>
      <c r="M1542" s="51">
        <v>38000</v>
      </c>
      <c r="N1542" s="51">
        <f t="shared" si="301"/>
        <v>12000</v>
      </c>
      <c r="O1542" s="51">
        <v>12052.1739130435</v>
      </c>
      <c r="P1542" s="51">
        <v>50000</v>
      </c>
      <c r="Q1542" s="51">
        <f t="shared" si="302"/>
        <v>15667.826086956551</v>
      </c>
      <c r="R1542" s="52">
        <f t="shared" si="303"/>
        <v>53667.826086956549</v>
      </c>
      <c r="S1542" s="53">
        <v>53600</v>
      </c>
      <c r="T1542" s="54">
        <v>0</v>
      </c>
      <c r="U1542" s="55" t="s">
        <v>202</v>
      </c>
      <c r="V1542" s="55" t="s">
        <v>201</v>
      </c>
      <c r="W1542" s="55" t="s">
        <v>24</v>
      </c>
      <c r="X1542" s="56">
        <v>43294</v>
      </c>
      <c r="Y1542" s="57" t="s">
        <v>7684</v>
      </c>
      <c r="Z1542" s="57"/>
      <c r="AA1542" s="58"/>
      <c r="AB1542" s="58"/>
      <c r="AC1542" s="58"/>
      <c r="AD1542" s="58"/>
      <c r="AE1542" s="58"/>
      <c r="AF1542" s="58"/>
      <c r="AG1542" s="58"/>
      <c r="AH1542" s="58"/>
      <c r="AI1542" s="58"/>
      <c r="AJ1542" s="58">
        <v>57480</v>
      </c>
      <c r="AK1542" s="58"/>
      <c r="AL1542" s="58"/>
      <c r="AM1542" s="58"/>
      <c r="AN1542" s="58"/>
      <c r="AO1542" s="58"/>
      <c r="AP1542" s="58"/>
      <c r="AQ1542" s="58"/>
      <c r="AR1542" s="59">
        <f t="shared" si="308"/>
        <v>1</v>
      </c>
      <c r="AS1542" s="59">
        <f t="shared" si="309"/>
        <v>57480</v>
      </c>
      <c r="AT1542" s="58">
        <f t="shared" si="307"/>
        <v>57500</v>
      </c>
      <c r="AU1542" s="58">
        <f t="shared" ref="AU1542:AU1605" si="311">MIN(AA1542:AQ1542)</f>
        <v>57480</v>
      </c>
      <c r="AV1542" s="59">
        <f t="shared" ref="AV1542:AV1605" si="312">AT1542-S1542</f>
        <v>3900</v>
      </c>
      <c r="AW1542" s="59">
        <f t="shared" si="304"/>
        <v>3880</v>
      </c>
      <c r="AX1542" s="60">
        <f t="shared" si="310"/>
        <v>7.2761194029850706E-2</v>
      </c>
      <c r="AY1542" s="58"/>
    </row>
    <row r="1543" spans="1:51" x14ac:dyDescent="0.25">
      <c r="A1543" s="45">
        <v>1467</v>
      </c>
      <c r="B1543" s="46" t="s">
        <v>4784</v>
      </c>
      <c r="C1543" s="47" t="s">
        <v>4781</v>
      </c>
      <c r="D1543" s="47" t="s">
        <v>549</v>
      </c>
      <c r="E1543" s="48" t="s">
        <v>4785</v>
      </c>
      <c r="F1543" s="49" t="s">
        <v>4786</v>
      </c>
      <c r="G1543" s="49" t="s">
        <v>4786</v>
      </c>
      <c r="H1543" s="50" t="s">
        <v>4787</v>
      </c>
      <c r="I1543" s="46" t="s">
        <v>439</v>
      </c>
      <c r="J1543" s="46">
        <v>769</v>
      </c>
      <c r="K1543" s="49">
        <v>769</v>
      </c>
      <c r="L1543" s="49" t="s">
        <v>4783</v>
      </c>
      <c r="M1543" s="51">
        <v>38000</v>
      </c>
      <c r="N1543" s="51">
        <f t="shared" si="301"/>
        <v>12000</v>
      </c>
      <c r="O1543" s="51">
        <v>12052.1739130435</v>
      </c>
      <c r="P1543" s="51">
        <v>50000</v>
      </c>
      <c r="Q1543" s="51">
        <f t="shared" si="302"/>
        <v>15667.826086956551</v>
      </c>
      <c r="R1543" s="52">
        <f t="shared" si="303"/>
        <v>53667.826086956549</v>
      </c>
      <c r="S1543" s="53">
        <v>53600</v>
      </c>
      <c r="T1543" s="54">
        <v>0</v>
      </c>
      <c r="U1543" s="55" t="s">
        <v>202</v>
      </c>
      <c r="V1543" s="55" t="s">
        <v>201</v>
      </c>
      <c r="W1543" s="55" t="s">
        <v>24</v>
      </c>
      <c r="X1543" s="56">
        <v>43294</v>
      </c>
      <c r="Y1543" s="57" t="s">
        <v>7684</v>
      </c>
      <c r="Z1543" s="57"/>
      <c r="AA1543" s="58"/>
      <c r="AB1543" s="58"/>
      <c r="AC1543" s="58"/>
      <c r="AD1543" s="58"/>
      <c r="AE1543" s="58"/>
      <c r="AF1543" s="58"/>
      <c r="AG1543" s="58"/>
      <c r="AH1543" s="58"/>
      <c r="AI1543" s="58"/>
      <c r="AJ1543" s="58">
        <v>57480</v>
      </c>
      <c r="AK1543" s="58"/>
      <c r="AL1543" s="58"/>
      <c r="AM1543" s="58"/>
      <c r="AN1543" s="58"/>
      <c r="AO1543" s="58"/>
      <c r="AP1543" s="58"/>
      <c r="AQ1543" s="58">
        <v>69000</v>
      </c>
      <c r="AR1543" s="59">
        <f t="shared" si="308"/>
        <v>2</v>
      </c>
      <c r="AS1543" s="59">
        <f t="shared" si="309"/>
        <v>126480</v>
      </c>
      <c r="AT1543" s="58">
        <f t="shared" si="307"/>
        <v>63200</v>
      </c>
      <c r="AU1543" s="58">
        <f t="shared" si="311"/>
        <v>57480</v>
      </c>
      <c r="AV1543" s="59">
        <f t="shared" si="312"/>
        <v>9600</v>
      </c>
      <c r="AW1543" s="59">
        <f t="shared" si="304"/>
        <v>3880</v>
      </c>
      <c r="AX1543" s="60">
        <f t="shared" si="310"/>
        <v>0.17910447761194037</v>
      </c>
      <c r="AY1543" s="58"/>
    </row>
    <row r="1544" spans="1:51" ht="47.25" x14ac:dyDescent="0.25">
      <c r="A1544" s="45">
        <v>1469</v>
      </c>
      <c r="B1544" s="46" t="s">
        <v>4793</v>
      </c>
      <c r="C1544" s="47" t="s">
        <v>4789</v>
      </c>
      <c r="D1544" s="47" t="s">
        <v>549</v>
      </c>
      <c r="E1544" s="48" t="s">
        <v>4794</v>
      </c>
      <c r="F1544" s="49" t="s">
        <v>4790</v>
      </c>
      <c r="G1544" s="49" t="s">
        <v>4790</v>
      </c>
      <c r="H1544" s="50" t="s">
        <v>4790</v>
      </c>
      <c r="I1544" s="46" t="s">
        <v>21</v>
      </c>
      <c r="J1544" s="46">
        <v>771</v>
      </c>
      <c r="K1544" s="49">
        <v>771</v>
      </c>
      <c r="L1544" s="49" t="s">
        <v>4791</v>
      </c>
      <c r="M1544" s="51">
        <v>932000</v>
      </c>
      <c r="N1544" s="51">
        <f t="shared" si="301"/>
        <v>383000</v>
      </c>
      <c r="O1544" s="51">
        <v>383478.26086956501</v>
      </c>
      <c r="P1544" s="51">
        <v>1315000</v>
      </c>
      <c r="Q1544" s="51">
        <f t="shared" si="302"/>
        <v>498521.73913043452</v>
      </c>
      <c r="R1544" s="52">
        <f t="shared" si="303"/>
        <v>1430521.7391304346</v>
      </c>
      <c r="S1544" s="53">
        <v>1430500</v>
      </c>
      <c r="T1544" s="54">
        <v>0</v>
      </c>
      <c r="U1544" s="55" t="s">
        <v>26</v>
      </c>
      <c r="V1544" s="55" t="s">
        <v>201</v>
      </c>
      <c r="W1544" s="55" t="s">
        <v>27</v>
      </c>
      <c r="X1544" s="56">
        <v>43294</v>
      </c>
      <c r="Y1544" s="57" t="s">
        <v>7684</v>
      </c>
      <c r="Z1544" s="57"/>
      <c r="AA1544" s="58"/>
      <c r="AB1544" s="58"/>
      <c r="AC1544" s="58"/>
      <c r="AD1544" s="58"/>
      <c r="AE1544" s="58"/>
      <c r="AF1544" s="58"/>
      <c r="AG1544" s="58"/>
      <c r="AH1544" s="58"/>
      <c r="AI1544" s="58"/>
      <c r="AJ1544" s="58"/>
      <c r="AK1544" s="58"/>
      <c r="AL1544" s="58"/>
      <c r="AM1544" s="58"/>
      <c r="AN1544" s="58"/>
      <c r="AO1544" s="58"/>
      <c r="AP1544" s="58"/>
      <c r="AQ1544" s="58">
        <v>1766000</v>
      </c>
      <c r="AR1544" s="59">
        <f t="shared" si="308"/>
        <v>1</v>
      </c>
      <c r="AS1544" s="59">
        <f t="shared" si="309"/>
        <v>1766000</v>
      </c>
      <c r="AT1544" s="58">
        <f t="shared" si="307"/>
        <v>1766000</v>
      </c>
      <c r="AU1544" s="58">
        <f t="shared" si="311"/>
        <v>1766000</v>
      </c>
      <c r="AV1544" s="59">
        <f t="shared" si="312"/>
        <v>335500</v>
      </c>
      <c r="AW1544" s="59">
        <f t="shared" si="304"/>
        <v>335500</v>
      </c>
      <c r="AX1544" s="60">
        <f t="shared" si="310"/>
        <v>0.23453337993708501</v>
      </c>
      <c r="AY1544" s="58"/>
    </row>
    <row r="1545" spans="1:51" x14ac:dyDescent="0.25">
      <c r="A1545" s="45">
        <v>1471</v>
      </c>
      <c r="B1545" s="46" t="s">
        <v>4799</v>
      </c>
      <c r="C1545" s="47" t="s">
        <v>4795</v>
      </c>
      <c r="D1545" s="47" t="s">
        <v>549</v>
      </c>
      <c r="E1545" s="48" t="s">
        <v>4800</v>
      </c>
      <c r="F1545" s="49" t="s">
        <v>4798</v>
      </c>
      <c r="G1545" s="49" t="s">
        <v>4798</v>
      </c>
      <c r="H1545" s="50" t="s">
        <v>4798</v>
      </c>
      <c r="I1545" s="46" t="s">
        <v>21</v>
      </c>
      <c r="J1545" s="46">
        <v>773</v>
      </c>
      <c r="K1545" s="49">
        <v>773</v>
      </c>
      <c r="L1545" s="49" t="s">
        <v>4796</v>
      </c>
      <c r="M1545" s="51">
        <v>612000</v>
      </c>
      <c r="N1545" s="51">
        <f t="shared" si="301"/>
        <v>190000</v>
      </c>
      <c r="O1545" s="51">
        <v>190956.52173913</v>
      </c>
      <c r="P1545" s="51">
        <v>802000</v>
      </c>
      <c r="Q1545" s="51">
        <f t="shared" si="302"/>
        <v>248243.47826086899</v>
      </c>
      <c r="R1545" s="52">
        <f t="shared" si="303"/>
        <v>860243.47826086893</v>
      </c>
      <c r="S1545" s="53">
        <v>860200</v>
      </c>
      <c r="T1545" s="54">
        <v>0</v>
      </c>
      <c r="U1545" s="55" t="s">
        <v>202</v>
      </c>
      <c r="V1545" s="55" t="s">
        <v>201</v>
      </c>
      <c r="W1545" s="55" t="s">
        <v>24</v>
      </c>
      <c r="X1545" s="56">
        <v>43294</v>
      </c>
      <c r="Y1545" s="57" t="s">
        <v>7684</v>
      </c>
      <c r="Z1545" s="57"/>
      <c r="AA1545" s="58"/>
      <c r="AB1545" s="58"/>
      <c r="AC1545" s="58"/>
      <c r="AD1545" s="58"/>
      <c r="AE1545" s="58"/>
      <c r="AF1545" s="58"/>
      <c r="AG1545" s="58"/>
      <c r="AH1545" s="58"/>
      <c r="AI1545" s="58"/>
      <c r="AJ1545" s="58">
        <v>924000</v>
      </c>
      <c r="AK1545" s="58"/>
      <c r="AL1545" s="58"/>
      <c r="AM1545" s="58"/>
      <c r="AN1545" s="58"/>
      <c r="AO1545" s="58"/>
      <c r="AP1545" s="58"/>
      <c r="AQ1545" s="58">
        <v>1101000</v>
      </c>
      <c r="AR1545" s="59">
        <f t="shared" si="308"/>
        <v>2</v>
      </c>
      <c r="AS1545" s="59">
        <f t="shared" si="309"/>
        <v>2025000</v>
      </c>
      <c r="AT1545" s="58">
        <f t="shared" si="307"/>
        <v>1012500</v>
      </c>
      <c r="AU1545" s="58">
        <f t="shared" si="311"/>
        <v>924000</v>
      </c>
      <c r="AV1545" s="59">
        <f t="shared" si="312"/>
        <v>152300</v>
      </c>
      <c r="AW1545" s="59">
        <f t="shared" si="304"/>
        <v>63800</v>
      </c>
      <c r="AX1545" s="60">
        <f t="shared" si="310"/>
        <v>0.17705184840734711</v>
      </c>
      <c r="AY1545" s="58"/>
    </row>
    <row r="1546" spans="1:51" x14ac:dyDescent="0.25">
      <c r="A1546" s="45">
        <v>1472</v>
      </c>
      <c r="B1546" s="46" t="s">
        <v>4801</v>
      </c>
      <c r="C1546" s="47" t="s">
        <v>4802</v>
      </c>
      <c r="D1546" s="47" t="s">
        <v>496</v>
      </c>
      <c r="E1546" s="48" t="s">
        <v>4803</v>
      </c>
      <c r="F1546" s="49" t="s">
        <v>4804</v>
      </c>
      <c r="G1546" s="49" t="s">
        <v>4804</v>
      </c>
      <c r="H1546" s="50" t="s">
        <v>4804</v>
      </c>
      <c r="I1546" s="46" t="s">
        <v>30</v>
      </c>
      <c r="J1546" s="46">
        <v>774</v>
      </c>
      <c r="K1546" s="49">
        <v>774</v>
      </c>
      <c r="L1546" s="49" t="s">
        <v>4805</v>
      </c>
      <c r="M1546" s="51">
        <v>310000</v>
      </c>
      <c r="N1546" s="51">
        <f t="shared" si="301"/>
        <v>109000</v>
      </c>
      <c r="O1546" s="51">
        <v>109565.217391304</v>
      </c>
      <c r="P1546" s="51">
        <v>419000</v>
      </c>
      <c r="Q1546" s="51">
        <f t="shared" si="302"/>
        <v>142434.78260869521</v>
      </c>
      <c r="R1546" s="52">
        <f t="shared" si="303"/>
        <v>452434.78260869521</v>
      </c>
      <c r="S1546" s="53">
        <v>452400</v>
      </c>
      <c r="T1546" s="54">
        <v>0</v>
      </c>
      <c r="U1546" s="55" t="s">
        <v>202</v>
      </c>
      <c r="V1546" s="55" t="s">
        <v>201</v>
      </c>
      <c r="W1546" s="55" t="s">
        <v>24</v>
      </c>
      <c r="X1546" s="56">
        <v>43294</v>
      </c>
      <c r="Y1546" s="57" t="s">
        <v>7684</v>
      </c>
      <c r="Z1546" s="57"/>
      <c r="AA1546" s="58"/>
      <c r="AB1546" s="58"/>
      <c r="AC1546" s="58"/>
      <c r="AD1546" s="58"/>
      <c r="AE1546" s="58"/>
      <c r="AF1546" s="58"/>
      <c r="AG1546" s="58"/>
      <c r="AH1546" s="58"/>
      <c r="AI1546" s="58"/>
      <c r="AJ1546" s="58"/>
      <c r="AK1546" s="58"/>
      <c r="AL1546" s="58"/>
      <c r="AM1546" s="58"/>
      <c r="AN1546" s="58"/>
      <c r="AO1546" s="58"/>
      <c r="AP1546" s="58"/>
      <c r="AQ1546" s="58"/>
      <c r="AR1546" s="59">
        <f t="shared" si="308"/>
        <v>0</v>
      </c>
      <c r="AS1546" s="59">
        <f t="shared" si="309"/>
        <v>0</v>
      </c>
      <c r="AT1546" s="58"/>
      <c r="AU1546" s="58">
        <f t="shared" si="311"/>
        <v>0</v>
      </c>
      <c r="AV1546" s="59">
        <f t="shared" si="312"/>
        <v>-452400</v>
      </c>
      <c r="AW1546" s="59">
        <f t="shared" si="304"/>
        <v>-452400</v>
      </c>
      <c r="AX1546" s="60">
        <f t="shared" si="310"/>
        <v>-1</v>
      </c>
      <c r="AY1546" s="58"/>
    </row>
    <row r="1547" spans="1:51" x14ac:dyDescent="0.25">
      <c r="A1547" s="45">
        <v>1474</v>
      </c>
      <c r="B1547" s="46" t="s">
        <v>4808</v>
      </c>
      <c r="C1547" s="47" t="s">
        <v>4809</v>
      </c>
      <c r="D1547" s="47" t="s">
        <v>549</v>
      </c>
      <c r="E1547" s="48" t="s">
        <v>4810</v>
      </c>
      <c r="F1547" s="49" t="s">
        <v>4811</v>
      </c>
      <c r="G1547" s="49" t="s">
        <v>4812</v>
      </c>
      <c r="H1547" s="50" t="s">
        <v>4811</v>
      </c>
      <c r="I1547" s="46" t="s">
        <v>25</v>
      </c>
      <c r="J1547" s="46">
        <v>775</v>
      </c>
      <c r="K1547" s="49">
        <v>775</v>
      </c>
      <c r="L1547" s="49" t="s">
        <v>4813</v>
      </c>
      <c r="M1547" s="51">
        <v>752000</v>
      </c>
      <c r="N1547" s="51">
        <f t="shared" si="301"/>
        <v>75000</v>
      </c>
      <c r="O1547" s="51">
        <v>75130.434782608703</v>
      </c>
      <c r="P1547" s="51">
        <v>827000</v>
      </c>
      <c r="Q1547" s="51">
        <f t="shared" si="302"/>
        <v>97669.565217391311</v>
      </c>
      <c r="R1547" s="52">
        <f t="shared" si="303"/>
        <v>849669.56521739135</v>
      </c>
      <c r="S1547" s="53">
        <v>849600</v>
      </c>
      <c r="T1547" s="54">
        <v>0</v>
      </c>
      <c r="U1547" s="55" t="s">
        <v>202</v>
      </c>
      <c r="V1547" s="55" t="s">
        <v>201</v>
      </c>
      <c r="W1547" s="55" t="s">
        <v>24</v>
      </c>
      <c r="X1547" s="56">
        <v>43294</v>
      </c>
      <c r="Y1547" s="57" t="s">
        <v>7684</v>
      </c>
      <c r="Z1547" s="57"/>
      <c r="AA1547" s="58"/>
      <c r="AB1547" s="58"/>
      <c r="AC1547" s="58"/>
      <c r="AD1547" s="58"/>
      <c r="AE1547" s="58"/>
      <c r="AF1547" s="58"/>
      <c r="AG1547" s="58"/>
      <c r="AH1547" s="58"/>
      <c r="AI1547" s="58"/>
      <c r="AJ1547" s="58"/>
      <c r="AK1547" s="58"/>
      <c r="AL1547" s="58"/>
      <c r="AM1547" s="58"/>
      <c r="AN1547" s="58"/>
      <c r="AO1547" s="58"/>
      <c r="AP1547" s="58"/>
      <c r="AQ1547" s="58">
        <v>1200000</v>
      </c>
      <c r="AR1547" s="59">
        <f t="shared" si="308"/>
        <v>1</v>
      </c>
      <c r="AS1547" s="59">
        <f t="shared" si="309"/>
        <v>1200000</v>
      </c>
      <c r="AT1547" s="58">
        <f>ROUND(AS1547/AR1547,-2)</f>
        <v>1200000</v>
      </c>
      <c r="AU1547" s="58">
        <f t="shared" si="311"/>
        <v>1200000</v>
      </c>
      <c r="AV1547" s="59">
        <f t="shared" si="312"/>
        <v>350400</v>
      </c>
      <c r="AW1547" s="59">
        <f t="shared" si="304"/>
        <v>350400</v>
      </c>
      <c r="AX1547" s="60">
        <f t="shared" si="310"/>
        <v>0.41242937853107353</v>
      </c>
      <c r="AY1547" s="58"/>
    </row>
    <row r="1548" spans="1:51" x14ac:dyDescent="0.25">
      <c r="A1548" s="45">
        <v>1475</v>
      </c>
      <c r="B1548" s="46" t="s">
        <v>4814</v>
      </c>
      <c r="C1548" s="47" t="s">
        <v>4815</v>
      </c>
      <c r="D1548" s="47" t="s">
        <v>496</v>
      </c>
      <c r="E1548" s="48" t="s">
        <v>4816</v>
      </c>
      <c r="F1548" s="49" t="s">
        <v>4811</v>
      </c>
      <c r="G1548" s="49" t="s">
        <v>4811</v>
      </c>
      <c r="H1548" s="50" t="s">
        <v>4811</v>
      </c>
      <c r="I1548" s="46" t="s">
        <v>25</v>
      </c>
      <c r="J1548" s="46">
        <v>776</v>
      </c>
      <c r="K1548" s="49">
        <v>776</v>
      </c>
      <c r="L1548" s="49" t="s">
        <v>4817</v>
      </c>
      <c r="M1548" s="51">
        <v>1082000</v>
      </c>
      <c r="N1548" s="51">
        <f t="shared" si="301"/>
        <v>184000</v>
      </c>
      <c r="O1548" s="51">
        <v>184695.652173913</v>
      </c>
      <c r="P1548" s="51">
        <v>1266000</v>
      </c>
      <c r="Q1548" s="51">
        <f t="shared" si="302"/>
        <v>240104.34782608689</v>
      </c>
      <c r="R1548" s="52">
        <f t="shared" si="303"/>
        <v>1322104.3478260869</v>
      </c>
      <c r="S1548" s="53">
        <v>1322100</v>
      </c>
      <c r="T1548" s="54">
        <v>0</v>
      </c>
      <c r="U1548" s="55" t="s">
        <v>202</v>
      </c>
      <c r="V1548" s="55" t="s">
        <v>201</v>
      </c>
      <c r="W1548" s="55" t="s">
        <v>24</v>
      </c>
      <c r="X1548" s="56">
        <v>43294</v>
      </c>
      <c r="Y1548" s="57" t="s">
        <v>7684</v>
      </c>
      <c r="Z1548" s="57"/>
      <c r="AA1548" s="58"/>
      <c r="AB1548" s="58"/>
      <c r="AC1548" s="58"/>
      <c r="AD1548" s="58"/>
      <c r="AE1548" s="58"/>
      <c r="AF1548" s="58"/>
      <c r="AG1548" s="58"/>
      <c r="AH1548" s="58"/>
      <c r="AI1548" s="58"/>
      <c r="AJ1548" s="58"/>
      <c r="AK1548" s="58"/>
      <c r="AL1548" s="58"/>
      <c r="AM1548" s="58"/>
      <c r="AN1548" s="58"/>
      <c r="AO1548" s="58"/>
      <c r="AP1548" s="58"/>
      <c r="AQ1548" s="58"/>
      <c r="AR1548" s="59">
        <f t="shared" si="308"/>
        <v>0</v>
      </c>
      <c r="AS1548" s="59">
        <f t="shared" si="309"/>
        <v>0</v>
      </c>
      <c r="AT1548" s="58"/>
      <c r="AU1548" s="58">
        <f t="shared" si="311"/>
        <v>0</v>
      </c>
      <c r="AV1548" s="59">
        <f t="shared" si="312"/>
        <v>-1322100</v>
      </c>
      <c r="AW1548" s="59">
        <f t="shared" si="304"/>
        <v>-1322100</v>
      </c>
      <c r="AX1548" s="60">
        <f t="shared" si="310"/>
        <v>-1</v>
      </c>
      <c r="AY1548" s="58"/>
    </row>
    <row r="1549" spans="1:51" x14ac:dyDescent="0.25">
      <c r="A1549" s="45">
        <v>1476</v>
      </c>
      <c r="B1549" s="46" t="s">
        <v>4818</v>
      </c>
      <c r="C1549" s="47" t="s">
        <v>4819</v>
      </c>
      <c r="D1549" s="47" t="s">
        <v>549</v>
      </c>
      <c r="E1549" s="48" t="s">
        <v>4810</v>
      </c>
      <c r="F1549" s="49" t="s">
        <v>4811</v>
      </c>
      <c r="G1549" s="49" t="s">
        <v>4811</v>
      </c>
      <c r="H1549" s="50" t="s">
        <v>4811</v>
      </c>
      <c r="I1549" s="46" t="s">
        <v>25</v>
      </c>
      <c r="J1549" s="46">
        <v>777</v>
      </c>
      <c r="K1549" s="49">
        <v>777</v>
      </c>
      <c r="L1549" s="49" t="s">
        <v>4820</v>
      </c>
      <c r="M1549" s="51">
        <v>882000</v>
      </c>
      <c r="N1549" s="51">
        <f t="shared" si="301"/>
        <v>278000</v>
      </c>
      <c r="O1549" s="51">
        <v>278608.69565217401</v>
      </c>
      <c r="P1549" s="51">
        <v>1160000</v>
      </c>
      <c r="Q1549" s="51">
        <f t="shared" si="302"/>
        <v>362191.30434782617</v>
      </c>
      <c r="R1549" s="52">
        <f t="shared" si="303"/>
        <v>1244191.3043478262</v>
      </c>
      <c r="S1549" s="53">
        <v>1244100</v>
      </c>
      <c r="T1549" s="54">
        <v>0</v>
      </c>
      <c r="U1549" s="55" t="s">
        <v>202</v>
      </c>
      <c r="V1549" s="55" t="s">
        <v>201</v>
      </c>
      <c r="W1549" s="55" t="s">
        <v>24</v>
      </c>
      <c r="X1549" s="56">
        <v>43294</v>
      </c>
      <c r="Y1549" s="57" t="s">
        <v>7684</v>
      </c>
      <c r="Z1549" s="57"/>
      <c r="AA1549" s="58"/>
      <c r="AB1549" s="58"/>
      <c r="AC1549" s="58"/>
      <c r="AD1549" s="58"/>
      <c r="AE1549" s="58"/>
      <c r="AF1549" s="58"/>
      <c r="AG1549" s="58"/>
      <c r="AH1549" s="58"/>
      <c r="AI1549" s="58"/>
      <c r="AJ1549" s="58"/>
      <c r="AK1549" s="58"/>
      <c r="AL1549" s="58"/>
      <c r="AM1549" s="58"/>
      <c r="AN1549" s="58"/>
      <c r="AO1549" s="58"/>
      <c r="AP1549" s="58"/>
      <c r="AQ1549" s="58">
        <v>1590000</v>
      </c>
      <c r="AR1549" s="59">
        <f t="shared" si="308"/>
        <v>1</v>
      </c>
      <c r="AS1549" s="59">
        <f t="shared" si="309"/>
        <v>1590000</v>
      </c>
      <c r="AT1549" s="58">
        <f>ROUND(AS1549/AR1549,-2)</f>
        <v>1590000</v>
      </c>
      <c r="AU1549" s="58">
        <f t="shared" si="311"/>
        <v>1590000</v>
      </c>
      <c r="AV1549" s="59">
        <f t="shared" si="312"/>
        <v>345900</v>
      </c>
      <c r="AW1549" s="59">
        <f t="shared" si="304"/>
        <v>345900</v>
      </c>
      <c r="AX1549" s="60">
        <f t="shared" si="310"/>
        <v>0.27803231251507121</v>
      </c>
      <c r="AY1549" s="58"/>
    </row>
    <row r="1550" spans="1:51" ht="31.5" x14ac:dyDescent="0.25">
      <c r="A1550" s="45">
        <v>1477</v>
      </c>
      <c r="B1550" s="46" t="s">
        <v>4821</v>
      </c>
      <c r="C1550" s="47" t="s">
        <v>4819</v>
      </c>
      <c r="D1550" s="47" t="s">
        <v>496</v>
      </c>
      <c r="E1550" s="48" t="s">
        <v>4822</v>
      </c>
      <c r="F1550" s="49" t="s">
        <v>4823</v>
      </c>
      <c r="G1550" s="49" t="s">
        <v>4823</v>
      </c>
      <c r="H1550" s="50" t="s">
        <v>4823</v>
      </c>
      <c r="I1550" s="46" t="s">
        <v>25</v>
      </c>
      <c r="J1550" s="46">
        <v>777</v>
      </c>
      <c r="K1550" s="49">
        <v>777</v>
      </c>
      <c r="L1550" s="49" t="s">
        <v>4820</v>
      </c>
      <c r="M1550" s="51">
        <v>882000</v>
      </c>
      <c r="N1550" s="51">
        <f t="shared" si="301"/>
        <v>278000</v>
      </c>
      <c r="O1550" s="51">
        <v>278608.69565217401</v>
      </c>
      <c r="P1550" s="51">
        <v>1160000</v>
      </c>
      <c r="Q1550" s="51">
        <f t="shared" si="302"/>
        <v>362191.30434782617</v>
      </c>
      <c r="R1550" s="52">
        <f t="shared" si="303"/>
        <v>1244191.3043478262</v>
      </c>
      <c r="S1550" s="53">
        <v>1244100</v>
      </c>
      <c r="T1550" s="54">
        <v>0</v>
      </c>
      <c r="U1550" s="55" t="s">
        <v>202</v>
      </c>
      <c r="V1550" s="55" t="s">
        <v>201</v>
      </c>
      <c r="W1550" s="55" t="s">
        <v>24</v>
      </c>
      <c r="X1550" s="56">
        <v>43294</v>
      </c>
      <c r="Y1550" s="57" t="s">
        <v>7684</v>
      </c>
      <c r="Z1550" s="57"/>
      <c r="AA1550" s="58"/>
      <c r="AB1550" s="58"/>
      <c r="AC1550" s="58"/>
      <c r="AD1550" s="58"/>
      <c r="AE1550" s="58"/>
      <c r="AF1550" s="58"/>
      <c r="AG1550" s="58"/>
      <c r="AH1550" s="58"/>
      <c r="AI1550" s="58"/>
      <c r="AJ1550" s="58"/>
      <c r="AK1550" s="58"/>
      <c r="AL1550" s="58"/>
      <c r="AM1550" s="58"/>
      <c r="AN1550" s="58"/>
      <c r="AO1550" s="58"/>
      <c r="AP1550" s="58"/>
      <c r="AQ1550" s="58">
        <v>1590000</v>
      </c>
      <c r="AR1550" s="59">
        <f t="shared" si="308"/>
        <v>1</v>
      </c>
      <c r="AS1550" s="59">
        <f t="shared" si="309"/>
        <v>1590000</v>
      </c>
      <c r="AT1550" s="58">
        <f>ROUND(AS1550/AR1550,-2)</f>
        <v>1590000</v>
      </c>
      <c r="AU1550" s="58">
        <f t="shared" si="311"/>
        <v>1590000</v>
      </c>
      <c r="AV1550" s="59">
        <f t="shared" si="312"/>
        <v>345900</v>
      </c>
      <c r="AW1550" s="59">
        <f t="shared" si="304"/>
        <v>345900</v>
      </c>
      <c r="AX1550" s="60">
        <f t="shared" si="310"/>
        <v>0.27803231251507121</v>
      </c>
      <c r="AY1550" s="58"/>
    </row>
    <row r="1551" spans="1:51" ht="31.5" x14ac:dyDescent="0.25">
      <c r="A1551" s="45">
        <v>1478</v>
      </c>
      <c r="B1551" s="46" t="s">
        <v>4824</v>
      </c>
      <c r="C1551" s="47" t="s">
        <v>4819</v>
      </c>
      <c r="D1551" s="47" t="s">
        <v>549</v>
      </c>
      <c r="E1551" s="48" t="s">
        <v>4825</v>
      </c>
      <c r="F1551" s="49" t="s">
        <v>4823</v>
      </c>
      <c r="G1551" s="49" t="s">
        <v>4823</v>
      </c>
      <c r="H1551" s="50" t="s">
        <v>4823</v>
      </c>
      <c r="I1551" s="46" t="s">
        <v>25</v>
      </c>
      <c r="J1551" s="46">
        <v>777</v>
      </c>
      <c r="K1551" s="49">
        <v>777</v>
      </c>
      <c r="L1551" s="49" t="s">
        <v>4820</v>
      </c>
      <c r="M1551" s="51">
        <v>882000</v>
      </c>
      <c r="N1551" s="51">
        <f t="shared" si="301"/>
        <v>278000</v>
      </c>
      <c r="O1551" s="51">
        <v>278608.69565217401</v>
      </c>
      <c r="P1551" s="51">
        <v>1160000</v>
      </c>
      <c r="Q1551" s="51">
        <f t="shared" si="302"/>
        <v>362191.30434782617</v>
      </c>
      <c r="R1551" s="52">
        <f t="shared" si="303"/>
        <v>1244191.3043478262</v>
      </c>
      <c r="S1551" s="53">
        <v>1244100</v>
      </c>
      <c r="T1551" s="54">
        <v>0</v>
      </c>
      <c r="U1551" s="55" t="s">
        <v>202</v>
      </c>
      <c r="V1551" s="55" t="s">
        <v>201</v>
      </c>
      <c r="W1551" s="55" t="s">
        <v>24</v>
      </c>
      <c r="X1551" s="56">
        <v>43294</v>
      </c>
      <c r="Y1551" s="57" t="s">
        <v>7684</v>
      </c>
      <c r="Z1551" s="57"/>
      <c r="AA1551" s="58"/>
      <c r="AB1551" s="58"/>
      <c r="AC1551" s="58"/>
      <c r="AD1551" s="58"/>
      <c r="AE1551" s="58"/>
      <c r="AF1551" s="58"/>
      <c r="AG1551" s="58">
        <v>2100000</v>
      </c>
      <c r="AH1551" s="58"/>
      <c r="AI1551" s="58"/>
      <c r="AJ1551" s="58"/>
      <c r="AK1551" s="58"/>
      <c r="AL1551" s="58"/>
      <c r="AM1551" s="58"/>
      <c r="AN1551" s="58"/>
      <c r="AO1551" s="58"/>
      <c r="AP1551" s="58"/>
      <c r="AQ1551" s="58">
        <v>1590000</v>
      </c>
      <c r="AR1551" s="59">
        <f t="shared" si="308"/>
        <v>2</v>
      </c>
      <c r="AS1551" s="59">
        <f t="shared" si="309"/>
        <v>3690000</v>
      </c>
      <c r="AT1551" s="58">
        <f>ROUND(AS1551/AR1551,-2)</f>
        <v>1845000</v>
      </c>
      <c r="AU1551" s="58">
        <f t="shared" si="311"/>
        <v>1590000</v>
      </c>
      <c r="AV1551" s="59">
        <f t="shared" si="312"/>
        <v>600900</v>
      </c>
      <c r="AW1551" s="59">
        <f t="shared" si="304"/>
        <v>345900</v>
      </c>
      <c r="AX1551" s="60">
        <f t="shared" si="310"/>
        <v>0.48299975886182778</v>
      </c>
      <c r="AY1551" s="58"/>
    </row>
    <row r="1552" spans="1:51" ht="31.5" x14ac:dyDescent="0.25">
      <c r="A1552" s="45">
        <v>1479</v>
      </c>
      <c r="B1552" s="46" t="s">
        <v>4826</v>
      </c>
      <c r="C1552" s="47" t="s">
        <v>4827</v>
      </c>
      <c r="D1552" s="47" t="s">
        <v>549</v>
      </c>
      <c r="E1552" s="48" t="s">
        <v>4828</v>
      </c>
      <c r="F1552" s="49" t="s">
        <v>7603</v>
      </c>
      <c r="G1552" s="49" t="s">
        <v>4829</v>
      </c>
      <c r="H1552" s="50" t="s">
        <v>4830</v>
      </c>
      <c r="I1552" s="46" t="s">
        <v>30</v>
      </c>
      <c r="J1552" s="46">
        <v>778</v>
      </c>
      <c r="K1552" s="49">
        <v>778</v>
      </c>
      <c r="L1552" s="49" t="s">
        <v>4831</v>
      </c>
      <c r="M1552" s="51">
        <v>1170000</v>
      </c>
      <c r="N1552" s="51">
        <f t="shared" si="301"/>
        <v>327000</v>
      </c>
      <c r="O1552" s="51">
        <v>327130.43478260899</v>
      </c>
      <c r="P1552" s="51">
        <v>1497000</v>
      </c>
      <c r="Q1552" s="51">
        <f t="shared" si="302"/>
        <v>425269.56521739165</v>
      </c>
      <c r="R1552" s="52">
        <f t="shared" si="303"/>
        <v>1595269.5652173916</v>
      </c>
      <c r="S1552" s="53">
        <v>1595200</v>
      </c>
      <c r="T1552" s="54">
        <v>0</v>
      </c>
      <c r="U1552" s="55" t="s">
        <v>202</v>
      </c>
      <c r="V1552" s="55" t="s">
        <v>201</v>
      </c>
      <c r="W1552" s="55" t="s">
        <v>24</v>
      </c>
      <c r="X1552" s="56">
        <v>43294</v>
      </c>
      <c r="Y1552" s="57" t="s">
        <v>7684</v>
      </c>
      <c r="Z1552" s="57"/>
      <c r="AA1552" s="58"/>
      <c r="AB1552" s="58"/>
      <c r="AC1552" s="58"/>
      <c r="AD1552" s="58"/>
      <c r="AE1552" s="58"/>
      <c r="AF1552" s="58"/>
      <c r="AG1552" s="58"/>
      <c r="AH1552" s="58"/>
      <c r="AI1552" s="58"/>
      <c r="AJ1552" s="58"/>
      <c r="AK1552" s="58"/>
      <c r="AL1552" s="58"/>
      <c r="AM1552" s="58"/>
      <c r="AN1552" s="58"/>
      <c r="AO1552" s="58"/>
      <c r="AP1552" s="58"/>
      <c r="AQ1552" s="58">
        <v>2069000</v>
      </c>
      <c r="AR1552" s="59">
        <f t="shared" si="308"/>
        <v>1</v>
      </c>
      <c r="AS1552" s="59">
        <f t="shared" si="309"/>
        <v>2069000</v>
      </c>
      <c r="AT1552" s="58">
        <f>ROUND(AS1552/AR1552,-2)</f>
        <v>2069000</v>
      </c>
      <c r="AU1552" s="58">
        <f t="shared" si="311"/>
        <v>2069000</v>
      </c>
      <c r="AV1552" s="59">
        <f t="shared" si="312"/>
        <v>473800</v>
      </c>
      <c r="AW1552" s="59">
        <f t="shared" si="304"/>
        <v>473800</v>
      </c>
      <c r="AX1552" s="60">
        <f t="shared" si="310"/>
        <v>0.29701604814443328</v>
      </c>
      <c r="AY1552" s="58"/>
    </row>
    <row r="1553" spans="1:51" ht="31.5" x14ac:dyDescent="0.25">
      <c r="A1553" s="45">
        <v>1480</v>
      </c>
      <c r="B1553" s="46" t="s">
        <v>4832</v>
      </c>
      <c r="C1553" s="47" t="s">
        <v>4827</v>
      </c>
      <c r="D1553" s="47" t="s">
        <v>496</v>
      </c>
      <c r="E1553" s="48" t="s">
        <v>4833</v>
      </c>
      <c r="F1553" s="49" t="s">
        <v>4834</v>
      </c>
      <c r="G1553" s="49" t="s">
        <v>4835</v>
      </c>
      <c r="H1553" s="50" t="s">
        <v>4834</v>
      </c>
      <c r="I1553" s="46" t="s">
        <v>30</v>
      </c>
      <c r="J1553" s="46">
        <v>778</v>
      </c>
      <c r="K1553" s="49">
        <v>778</v>
      </c>
      <c r="L1553" s="49" t="s">
        <v>4831</v>
      </c>
      <c r="M1553" s="51">
        <v>1170000</v>
      </c>
      <c r="N1553" s="51">
        <f t="shared" si="301"/>
        <v>327000</v>
      </c>
      <c r="O1553" s="51">
        <v>327130.43478260899</v>
      </c>
      <c r="P1553" s="51">
        <v>1497000</v>
      </c>
      <c r="Q1553" s="51">
        <f t="shared" si="302"/>
        <v>425269.56521739165</v>
      </c>
      <c r="R1553" s="52">
        <f t="shared" si="303"/>
        <v>1595269.5652173916</v>
      </c>
      <c r="S1553" s="53">
        <v>1595200</v>
      </c>
      <c r="T1553" s="54">
        <v>0</v>
      </c>
      <c r="U1553" s="55" t="s">
        <v>202</v>
      </c>
      <c r="V1553" s="55" t="s">
        <v>201</v>
      </c>
      <c r="W1553" s="55" t="s">
        <v>24</v>
      </c>
      <c r="X1553" s="56">
        <v>43294</v>
      </c>
      <c r="Y1553" s="57" t="s">
        <v>7684</v>
      </c>
      <c r="Z1553" s="57"/>
      <c r="AA1553" s="58"/>
      <c r="AB1553" s="58"/>
      <c r="AC1553" s="58"/>
      <c r="AD1553" s="58"/>
      <c r="AE1553" s="58"/>
      <c r="AF1553" s="58"/>
      <c r="AG1553" s="58"/>
      <c r="AH1553" s="58"/>
      <c r="AI1553" s="58"/>
      <c r="AJ1553" s="58"/>
      <c r="AK1553" s="58"/>
      <c r="AL1553" s="58"/>
      <c r="AM1553" s="58"/>
      <c r="AN1553" s="58"/>
      <c r="AO1553" s="58"/>
      <c r="AP1553" s="58"/>
      <c r="AQ1553" s="58">
        <v>2069000</v>
      </c>
      <c r="AR1553" s="59">
        <f t="shared" si="308"/>
        <v>1</v>
      </c>
      <c r="AS1553" s="59">
        <f t="shared" si="309"/>
        <v>2069000</v>
      </c>
      <c r="AT1553" s="58">
        <f>ROUND(AS1553/AR1553,-2)</f>
        <v>2069000</v>
      </c>
      <c r="AU1553" s="58">
        <f t="shared" si="311"/>
        <v>2069000</v>
      </c>
      <c r="AV1553" s="59">
        <f t="shared" si="312"/>
        <v>473800</v>
      </c>
      <c r="AW1553" s="59">
        <f t="shared" si="304"/>
        <v>473800</v>
      </c>
      <c r="AX1553" s="60">
        <f t="shared" si="310"/>
        <v>0.29701604814443328</v>
      </c>
      <c r="AY1553" s="58"/>
    </row>
    <row r="1554" spans="1:51" ht="31.5" x14ac:dyDescent="0.25">
      <c r="A1554" s="45">
        <v>1481</v>
      </c>
      <c r="B1554" s="46" t="s">
        <v>4836</v>
      </c>
      <c r="C1554" s="47" t="s">
        <v>4827</v>
      </c>
      <c r="D1554" s="47" t="s">
        <v>496</v>
      </c>
      <c r="E1554" s="48" t="s">
        <v>4837</v>
      </c>
      <c r="F1554" s="49" t="s">
        <v>4838</v>
      </c>
      <c r="G1554" s="49" t="s">
        <v>4839</v>
      </c>
      <c r="H1554" s="50" t="s">
        <v>4838</v>
      </c>
      <c r="I1554" s="46" t="s">
        <v>30</v>
      </c>
      <c r="J1554" s="46">
        <v>778</v>
      </c>
      <c r="K1554" s="49">
        <v>778</v>
      </c>
      <c r="L1554" s="49" t="s">
        <v>4831</v>
      </c>
      <c r="M1554" s="51">
        <v>1170000</v>
      </c>
      <c r="N1554" s="51">
        <f t="shared" si="301"/>
        <v>327000</v>
      </c>
      <c r="O1554" s="51">
        <v>327130.43478260899</v>
      </c>
      <c r="P1554" s="51">
        <v>1497000</v>
      </c>
      <c r="Q1554" s="51">
        <f t="shared" si="302"/>
        <v>425269.56521739165</v>
      </c>
      <c r="R1554" s="52">
        <f t="shared" si="303"/>
        <v>1595269.5652173916</v>
      </c>
      <c r="S1554" s="53">
        <v>1595200</v>
      </c>
      <c r="T1554" s="54">
        <v>0</v>
      </c>
      <c r="U1554" s="55" t="s">
        <v>90</v>
      </c>
      <c r="V1554" s="55" t="s">
        <v>201</v>
      </c>
      <c r="W1554" s="55" t="s">
        <v>29</v>
      </c>
      <c r="X1554" s="56">
        <v>43294</v>
      </c>
      <c r="Y1554" s="57" t="s">
        <v>7684</v>
      </c>
      <c r="Z1554" s="57"/>
      <c r="AA1554" s="58"/>
      <c r="AB1554" s="58"/>
      <c r="AC1554" s="58"/>
      <c r="AD1554" s="58"/>
      <c r="AE1554" s="58"/>
      <c r="AF1554" s="58"/>
      <c r="AG1554" s="58"/>
      <c r="AH1554" s="58"/>
      <c r="AI1554" s="58"/>
      <c r="AJ1554" s="58"/>
      <c r="AK1554" s="58"/>
      <c r="AL1554" s="58"/>
      <c r="AM1554" s="58"/>
      <c r="AN1554" s="58"/>
      <c r="AO1554" s="58"/>
      <c r="AP1554" s="58"/>
      <c r="AQ1554" s="58"/>
      <c r="AR1554" s="59">
        <f t="shared" si="308"/>
        <v>0</v>
      </c>
      <c r="AS1554" s="59">
        <f t="shared" si="309"/>
        <v>0</v>
      </c>
      <c r="AT1554" s="58"/>
      <c r="AU1554" s="58">
        <f t="shared" si="311"/>
        <v>0</v>
      </c>
      <c r="AV1554" s="59">
        <f t="shared" si="312"/>
        <v>-1595200</v>
      </c>
      <c r="AW1554" s="59">
        <f t="shared" si="304"/>
        <v>-1595200</v>
      </c>
      <c r="AX1554" s="60">
        <f t="shared" si="310"/>
        <v>-1</v>
      </c>
      <c r="AY1554" s="58"/>
    </row>
    <row r="1555" spans="1:51" ht="31.5" x14ac:dyDescent="0.25">
      <c r="A1555" s="45">
        <v>1482</v>
      </c>
      <c r="B1555" s="46" t="s">
        <v>4840</v>
      </c>
      <c r="C1555" s="47" t="s">
        <v>4841</v>
      </c>
      <c r="D1555" s="47" t="s">
        <v>549</v>
      </c>
      <c r="E1555" s="48" t="s">
        <v>4828</v>
      </c>
      <c r="F1555" s="49" t="s">
        <v>7603</v>
      </c>
      <c r="G1555" s="49" t="s">
        <v>4842</v>
      </c>
      <c r="H1555" s="50" t="s">
        <v>4830</v>
      </c>
      <c r="I1555" s="46" t="s">
        <v>30</v>
      </c>
      <c r="J1555" s="46">
        <v>779</v>
      </c>
      <c r="K1555" s="49">
        <v>779</v>
      </c>
      <c r="L1555" s="49" t="s">
        <v>4843</v>
      </c>
      <c r="M1555" s="51">
        <v>655000</v>
      </c>
      <c r="N1555" s="51">
        <f t="shared" si="301"/>
        <v>186000</v>
      </c>
      <c r="O1555" s="51">
        <v>186260.869565217</v>
      </c>
      <c r="P1555" s="51">
        <v>841000</v>
      </c>
      <c r="Q1555" s="51">
        <f t="shared" si="302"/>
        <v>242139.13043478213</v>
      </c>
      <c r="R1555" s="52">
        <f t="shared" si="303"/>
        <v>897139.13043478213</v>
      </c>
      <c r="S1555" s="53">
        <v>897100</v>
      </c>
      <c r="T1555" s="54">
        <v>0</v>
      </c>
      <c r="U1555" s="55" t="s">
        <v>202</v>
      </c>
      <c r="V1555" s="55" t="s">
        <v>201</v>
      </c>
      <c r="W1555" s="55" t="s">
        <v>24</v>
      </c>
      <c r="X1555" s="56">
        <v>43294</v>
      </c>
      <c r="Y1555" s="57" t="s">
        <v>7684</v>
      </c>
      <c r="Z1555" s="57"/>
      <c r="AA1555" s="58"/>
      <c r="AB1555" s="58"/>
      <c r="AC1555" s="58"/>
      <c r="AD1555" s="58"/>
      <c r="AE1555" s="58"/>
      <c r="AF1555" s="58"/>
      <c r="AG1555" s="58"/>
      <c r="AH1555" s="58"/>
      <c r="AI1555" s="58"/>
      <c r="AJ1555" s="58"/>
      <c r="AK1555" s="58"/>
      <c r="AL1555" s="58"/>
      <c r="AM1555" s="58"/>
      <c r="AN1555" s="58"/>
      <c r="AO1555" s="58"/>
      <c r="AP1555" s="58"/>
      <c r="AQ1555" s="58"/>
      <c r="AR1555" s="59">
        <f t="shared" si="308"/>
        <v>0</v>
      </c>
      <c r="AS1555" s="59">
        <f t="shared" si="309"/>
        <v>0</v>
      </c>
      <c r="AT1555" s="58"/>
      <c r="AU1555" s="58">
        <f t="shared" si="311"/>
        <v>0</v>
      </c>
      <c r="AV1555" s="59">
        <f t="shared" si="312"/>
        <v>-897100</v>
      </c>
      <c r="AW1555" s="59">
        <f t="shared" si="304"/>
        <v>-897100</v>
      </c>
      <c r="AX1555" s="60">
        <f t="shared" si="310"/>
        <v>-1</v>
      </c>
      <c r="AY1555" s="58"/>
    </row>
    <row r="1556" spans="1:51" ht="31.5" x14ac:dyDescent="0.25">
      <c r="A1556" s="45">
        <v>1483</v>
      </c>
      <c r="B1556" s="46" t="s">
        <v>4844</v>
      </c>
      <c r="C1556" s="47" t="s">
        <v>4841</v>
      </c>
      <c r="D1556" s="47" t="s">
        <v>496</v>
      </c>
      <c r="E1556" s="48" t="s">
        <v>4833</v>
      </c>
      <c r="F1556" s="49" t="s">
        <v>4834</v>
      </c>
      <c r="G1556" s="49" t="s">
        <v>4845</v>
      </c>
      <c r="H1556" s="50" t="s">
        <v>4834</v>
      </c>
      <c r="I1556" s="46" t="s">
        <v>30</v>
      </c>
      <c r="J1556" s="46">
        <v>779</v>
      </c>
      <c r="K1556" s="49">
        <v>779</v>
      </c>
      <c r="L1556" s="49" t="s">
        <v>4843</v>
      </c>
      <c r="M1556" s="51">
        <v>655000</v>
      </c>
      <c r="N1556" s="51">
        <f t="shared" si="301"/>
        <v>186000</v>
      </c>
      <c r="O1556" s="51">
        <v>186260.869565217</v>
      </c>
      <c r="P1556" s="51">
        <v>841000</v>
      </c>
      <c r="Q1556" s="51">
        <f t="shared" si="302"/>
        <v>242139.13043478213</v>
      </c>
      <c r="R1556" s="52">
        <f t="shared" si="303"/>
        <v>897139.13043478213</v>
      </c>
      <c r="S1556" s="53">
        <v>897100</v>
      </c>
      <c r="T1556" s="54">
        <v>0</v>
      </c>
      <c r="U1556" s="55" t="s">
        <v>202</v>
      </c>
      <c r="V1556" s="55" t="s">
        <v>201</v>
      </c>
      <c r="W1556" s="55" t="s">
        <v>24</v>
      </c>
      <c r="X1556" s="56">
        <v>43294</v>
      </c>
      <c r="Y1556" s="57" t="s">
        <v>7684</v>
      </c>
      <c r="Z1556" s="57"/>
      <c r="AA1556" s="58"/>
      <c r="AB1556" s="58"/>
      <c r="AC1556" s="58"/>
      <c r="AD1556" s="58"/>
      <c r="AE1556" s="58"/>
      <c r="AF1556" s="58"/>
      <c r="AG1556" s="58"/>
      <c r="AH1556" s="58"/>
      <c r="AI1556" s="58"/>
      <c r="AJ1556" s="58"/>
      <c r="AK1556" s="58"/>
      <c r="AL1556" s="58"/>
      <c r="AM1556" s="58"/>
      <c r="AN1556" s="58"/>
      <c r="AO1556" s="58"/>
      <c r="AP1556" s="58"/>
      <c r="AQ1556" s="58"/>
      <c r="AR1556" s="59">
        <f t="shared" si="308"/>
        <v>0</v>
      </c>
      <c r="AS1556" s="59">
        <f t="shared" si="309"/>
        <v>0</v>
      </c>
      <c r="AT1556" s="58"/>
      <c r="AU1556" s="58">
        <f t="shared" si="311"/>
        <v>0</v>
      </c>
      <c r="AV1556" s="59">
        <f t="shared" si="312"/>
        <v>-897100</v>
      </c>
      <c r="AW1556" s="59">
        <f t="shared" si="304"/>
        <v>-897100</v>
      </c>
      <c r="AX1556" s="60">
        <f t="shared" si="310"/>
        <v>-1</v>
      </c>
      <c r="AY1556" s="58"/>
    </row>
    <row r="1557" spans="1:51" ht="31.5" x14ac:dyDescent="0.25">
      <c r="A1557" s="45">
        <v>1484</v>
      </c>
      <c r="B1557" s="46" t="s">
        <v>4846</v>
      </c>
      <c r="C1557" s="47" t="s">
        <v>4841</v>
      </c>
      <c r="D1557" s="47" t="s">
        <v>549</v>
      </c>
      <c r="E1557" s="48" t="s">
        <v>4847</v>
      </c>
      <c r="F1557" s="49" t="s">
        <v>4848</v>
      </c>
      <c r="G1557" s="49" t="s">
        <v>4848</v>
      </c>
      <c r="H1557" s="50" t="s">
        <v>4848</v>
      </c>
      <c r="I1557" s="46" t="s">
        <v>30</v>
      </c>
      <c r="J1557" s="46">
        <v>779</v>
      </c>
      <c r="K1557" s="49">
        <v>779</v>
      </c>
      <c r="L1557" s="49" t="s">
        <v>4843</v>
      </c>
      <c r="M1557" s="51">
        <v>655000</v>
      </c>
      <c r="N1557" s="51">
        <f t="shared" si="301"/>
        <v>186000</v>
      </c>
      <c r="O1557" s="51">
        <v>186260.869565217</v>
      </c>
      <c r="P1557" s="51">
        <v>841000</v>
      </c>
      <c r="Q1557" s="51">
        <f t="shared" si="302"/>
        <v>242139.13043478213</v>
      </c>
      <c r="R1557" s="52">
        <f t="shared" si="303"/>
        <v>897139.13043478213</v>
      </c>
      <c r="S1557" s="53">
        <v>897100</v>
      </c>
      <c r="T1557" s="54">
        <v>0</v>
      </c>
      <c r="U1557" s="55" t="s">
        <v>202</v>
      </c>
      <c r="V1557" s="55" t="s">
        <v>201</v>
      </c>
      <c r="W1557" s="55" t="s">
        <v>24</v>
      </c>
      <c r="X1557" s="56">
        <v>43294</v>
      </c>
      <c r="Y1557" s="57" t="s">
        <v>7684</v>
      </c>
      <c r="Z1557" s="57"/>
      <c r="AA1557" s="58"/>
      <c r="AB1557" s="58"/>
      <c r="AC1557" s="58"/>
      <c r="AD1557" s="58"/>
      <c r="AE1557" s="58"/>
      <c r="AF1557" s="58"/>
      <c r="AG1557" s="58">
        <v>2200000</v>
      </c>
      <c r="AH1557" s="58"/>
      <c r="AI1557" s="58"/>
      <c r="AJ1557" s="58"/>
      <c r="AK1557" s="58"/>
      <c r="AL1557" s="58"/>
      <c r="AM1557" s="58"/>
      <c r="AN1557" s="58"/>
      <c r="AO1557" s="58"/>
      <c r="AP1557" s="58"/>
      <c r="AQ1557" s="58">
        <v>1161000</v>
      </c>
      <c r="AR1557" s="59">
        <f t="shared" si="308"/>
        <v>2</v>
      </c>
      <c r="AS1557" s="59">
        <f t="shared" si="309"/>
        <v>3361000</v>
      </c>
      <c r="AT1557" s="58">
        <f>ROUND(AS1557/AR1557,-2)</f>
        <v>1680500</v>
      </c>
      <c r="AU1557" s="58">
        <f t="shared" si="311"/>
        <v>1161000</v>
      </c>
      <c r="AV1557" s="59">
        <f t="shared" si="312"/>
        <v>783400</v>
      </c>
      <c r="AW1557" s="59">
        <f t="shared" si="304"/>
        <v>263900</v>
      </c>
      <c r="AX1557" s="60">
        <f t="shared" si="310"/>
        <v>0.87325827666926759</v>
      </c>
      <c r="AY1557" s="58"/>
    </row>
    <row r="1558" spans="1:51" ht="31.5" x14ac:dyDescent="0.25">
      <c r="A1558" s="45">
        <v>1485</v>
      </c>
      <c r="B1558" s="46" t="s">
        <v>4849</v>
      </c>
      <c r="C1558" s="47" t="s">
        <v>4841</v>
      </c>
      <c r="D1558" s="47" t="s">
        <v>549</v>
      </c>
      <c r="E1558" s="48" t="s">
        <v>4850</v>
      </c>
      <c r="F1558" s="49" t="s">
        <v>4838</v>
      </c>
      <c r="G1558" s="49" t="s">
        <v>4851</v>
      </c>
      <c r="H1558" s="50" t="s">
        <v>4838</v>
      </c>
      <c r="I1558" s="46" t="s">
        <v>30</v>
      </c>
      <c r="J1558" s="46">
        <v>779</v>
      </c>
      <c r="K1558" s="49">
        <v>779</v>
      </c>
      <c r="L1558" s="49" t="s">
        <v>4843</v>
      </c>
      <c r="M1558" s="51">
        <v>655000</v>
      </c>
      <c r="N1558" s="51">
        <f t="shared" si="301"/>
        <v>186000</v>
      </c>
      <c r="O1558" s="51">
        <v>186260.869565217</v>
      </c>
      <c r="P1558" s="51">
        <v>841000</v>
      </c>
      <c r="Q1558" s="51">
        <f t="shared" si="302"/>
        <v>242139.13043478213</v>
      </c>
      <c r="R1558" s="52">
        <f t="shared" si="303"/>
        <v>897139.13043478213</v>
      </c>
      <c r="S1558" s="53">
        <v>897100</v>
      </c>
      <c r="T1558" s="54">
        <v>0</v>
      </c>
      <c r="U1558" s="55" t="s">
        <v>202</v>
      </c>
      <c r="V1558" s="55" t="s">
        <v>201</v>
      </c>
      <c r="W1558" s="55" t="s">
        <v>24</v>
      </c>
      <c r="X1558" s="56">
        <v>43294</v>
      </c>
      <c r="Y1558" s="57" t="s">
        <v>7684</v>
      </c>
      <c r="Z1558" s="57"/>
      <c r="AA1558" s="58"/>
      <c r="AB1558" s="58"/>
      <c r="AC1558" s="58"/>
      <c r="AD1558" s="58"/>
      <c r="AE1558" s="58"/>
      <c r="AF1558" s="58"/>
      <c r="AG1558" s="58">
        <v>1100000</v>
      </c>
      <c r="AH1558" s="58"/>
      <c r="AI1558" s="58"/>
      <c r="AJ1558" s="58"/>
      <c r="AK1558" s="58"/>
      <c r="AL1558" s="58"/>
      <c r="AM1558" s="58"/>
      <c r="AN1558" s="58"/>
      <c r="AO1558" s="58"/>
      <c r="AP1558" s="58"/>
      <c r="AQ1558" s="58">
        <v>1161000</v>
      </c>
      <c r="AR1558" s="59">
        <f t="shared" si="308"/>
        <v>2</v>
      </c>
      <c r="AS1558" s="59">
        <f t="shared" si="309"/>
        <v>2261000</v>
      </c>
      <c r="AT1558" s="58">
        <f>ROUND(AS1558/AR1558,-2)</f>
        <v>1130500</v>
      </c>
      <c r="AU1558" s="58">
        <f t="shared" si="311"/>
        <v>1100000</v>
      </c>
      <c r="AV1558" s="59">
        <f t="shared" si="312"/>
        <v>233400</v>
      </c>
      <c r="AW1558" s="59">
        <f t="shared" si="304"/>
        <v>202900</v>
      </c>
      <c r="AX1558" s="60">
        <f t="shared" si="310"/>
        <v>0.26017166425147709</v>
      </c>
      <c r="AY1558" s="58"/>
    </row>
    <row r="1559" spans="1:51" ht="31.5" x14ac:dyDescent="0.25">
      <c r="A1559" s="45">
        <v>1486</v>
      </c>
      <c r="B1559" s="46" t="s">
        <v>4852</v>
      </c>
      <c r="C1559" s="47" t="s">
        <v>4841</v>
      </c>
      <c r="D1559" s="47" t="s">
        <v>496</v>
      </c>
      <c r="E1559" s="48" t="s">
        <v>4837</v>
      </c>
      <c r="F1559" s="49" t="s">
        <v>4838</v>
      </c>
      <c r="G1559" s="49" t="s">
        <v>4851</v>
      </c>
      <c r="H1559" s="50" t="s">
        <v>4838</v>
      </c>
      <c r="I1559" s="46" t="s">
        <v>30</v>
      </c>
      <c r="J1559" s="46">
        <v>779</v>
      </c>
      <c r="K1559" s="49">
        <v>779</v>
      </c>
      <c r="L1559" s="49" t="s">
        <v>4843</v>
      </c>
      <c r="M1559" s="51">
        <v>655000</v>
      </c>
      <c r="N1559" s="51">
        <f t="shared" si="301"/>
        <v>186000</v>
      </c>
      <c r="O1559" s="51">
        <v>186260.869565217</v>
      </c>
      <c r="P1559" s="51">
        <v>841000</v>
      </c>
      <c r="Q1559" s="51">
        <f t="shared" si="302"/>
        <v>242139.13043478213</v>
      </c>
      <c r="R1559" s="52">
        <f t="shared" si="303"/>
        <v>897139.13043478213</v>
      </c>
      <c r="S1559" s="53">
        <v>897100</v>
      </c>
      <c r="T1559" s="54">
        <v>0</v>
      </c>
      <c r="U1559" s="55" t="s">
        <v>26</v>
      </c>
      <c r="V1559" s="55" t="s">
        <v>201</v>
      </c>
      <c r="W1559" s="55" t="s">
        <v>27</v>
      </c>
      <c r="X1559" s="56">
        <v>43294</v>
      </c>
      <c r="Y1559" s="57" t="s">
        <v>7684</v>
      </c>
      <c r="Z1559" s="57"/>
      <c r="AA1559" s="58"/>
      <c r="AB1559" s="58"/>
      <c r="AC1559" s="58"/>
      <c r="AD1559" s="58"/>
      <c r="AE1559" s="58"/>
      <c r="AF1559" s="58"/>
      <c r="AG1559" s="58"/>
      <c r="AH1559" s="58"/>
      <c r="AI1559" s="58"/>
      <c r="AJ1559" s="58"/>
      <c r="AK1559" s="58"/>
      <c r="AL1559" s="58"/>
      <c r="AM1559" s="58"/>
      <c r="AN1559" s="58"/>
      <c r="AO1559" s="58"/>
      <c r="AP1559" s="58"/>
      <c r="AQ1559" s="58"/>
      <c r="AR1559" s="59">
        <f t="shared" si="308"/>
        <v>0</v>
      </c>
      <c r="AS1559" s="59">
        <f t="shared" si="309"/>
        <v>0</v>
      </c>
      <c r="AT1559" s="58"/>
      <c r="AU1559" s="58">
        <f t="shared" si="311"/>
        <v>0</v>
      </c>
      <c r="AV1559" s="59">
        <f t="shared" si="312"/>
        <v>-897100</v>
      </c>
      <c r="AW1559" s="59">
        <f t="shared" si="304"/>
        <v>-897100</v>
      </c>
      <c r="AX1559" s="60">
        <f t="shared" si="310"/>
        <v>-1</v>
      </c>
      <c r="AY1559" s="58"/>
    </row>
    <row r="1560" spans="1:51" x14ac:dyDescent="0.25">
      <c r="A1560" s="45">
        <v>1487</v>
      </c>
      <c r="B1560" s="46" t="s">
        <v>4853</v>
      </c>
      <c r="C1560" s="47" t="s">
        <v>4854</v>
      </c>
      <c r="D1560" s="47" t="s">
        <v>496</v>
      </c>
      <c r="E1560" s="48" t="s">
        <v>4855</v>
      </c>
      <c r="F1560" s="49" t="s">
        <v>4856</v>
      </c>
      <c r="G1560" s="49" t="s">
        <v>4857</v>
      </c>
      <c r="H1560" s="50" t="s">
        <v>4856</v>
      </c>
      <c r="I1560" s="46" t="s">
        <v>25</v>
      </c>
      <c r="J1560" s="46">
        <v>780</v>
      </c>
      <c r="K1560" s="49">
        <v>780</v>
      </c>
      <c r="L1560" s="49" t="s">
        <v>4858</v>
      </c>
      <c r="M1560" s="51">
        <v>702000</v>
      </c>
      <c r="N1560" s="51">
        <f t="shared" si="301"/>
        <v>75000</v>
      </c>
      <c r="O1560" s="51">
        <v>75130.434782608703</v>
      </c>
      <c r="P1560" s="51">
        <v>777000</v>
      </c>
      <c r="Q1560" s="51">
        <f t="shared" si="302"/>
        <v>97669.565217391311</v>
      </c>
      <c r="R1560" s="52">
        <f t="shared" si="303"/>
        <v>799669.56521739135</v>
      </c>
      <c r="S1560" s="53">
        <v>799600</v>
      </c>
      <c r="T1560" s="54">
        <v>0</v>
      </c>
      <c r="U1560" s="55" t="s">
        <v>202</v>
      </c>
      <c r="V1560" s="55" t="s">
        <v>201</v>
      </c>
      <c r="W1560" s="55" t="s">
        <v>24</v>
      </c>
      <c r="X1560" s="56">
        <v>43294</v>
      </c>
      <c r="Y1560" s="57" t="s">
        <v>7684</v>
      </c>
      <c r="Z1560" s="57"/>
      <c r="AA1560" s="58"/>
      <c r="AB1560" s="58"/>
      <c r="AC1560" s="58"/>
      <c r="AD1560" s="58"/>
      <c r="AE1560" s="58"/>
      <c r="AF1560" s="58"/>
      <c r="AG1560" s="58"/>
      <c r="AH1560" s="58"/>
      <c r="AI1560" s="58"/>
      <c r="AJ1560" s="58"/>
      <c r="AK1560" s="58"/>
      <c r="AL1560" s="58"/>
      <c r="AM1560" s="58"/>
      <c r="AN1560" s="58"/>
      <c r="AO1560" s="58"/>
      <c r="AP1560" s="58"/>
      <c r="AQ1560" s="58">
        <v>1125000</v>
      </c>
      <c r="AR1560" s="59">
        <f t="shared" si="308"/>
        <v>1</v>
      </c>
      <c r="AS1560" s="59">
        <f t="shared" si="309"/>
        <v>1125000</v>
      </c>
      <c r="AT1560" s="58">
        <f>ROUND(AS1560/AR1560,-2)</f>
        <v>1125000</v>
      </c>
      <c r="AU1560" s="58">
        <f t="shared" si="311"/>
        <v>1125000</v>
      </c>
      <c r="AV1560" s="59">
        <f t="shared" si="312"/>
        <v>325400</v>
      </c>
      <c r="AW1560" s="59">
        <f t="shared" si="304"/>
        <v>325400</v>
      </c>
      <c r="AX1560" s="60">
        <f t="shared" si="310"/>
        <v>0.40695347673836912</v>
      </c>
      <c r="AY1560" s="58"/>
    </row>
    <row r="1561" spans="1:51" x14ac:dyDescent="0.25">
      <c r="A1561" s="45">
        <v>1488</v>
      </c>
      <c r="B1561" s="46" t="s">
        <v>4859</v>
      </c>
      <c r="C1561" s="47" t="s">
        <v>4854</v>
      </c>
      <c r="D1561" s="47" t="s">
        <v>549</v>
      </c>
      <c r="E1561" s="48" t="s">
        <v>4860</v>
      </c>
      <c r="F1561" s="49" t="s">
        <v>4856</v>
      </c>
      <c r="G1561" s="49" t="s">
        <v>4857</v>
      </c>
      <c r="H1561" s="50" t="s">
        <v>4856</v>
      </c>
      <c r="I1561" s="46" t="s">
        <v>25</v>
      </c>
      <c r="J1561" s="46">
        <v>780</v>
      </c>
      <c r="K1561" s="49">
        <v>780</v>
      </c>
      <c r="L1561" s="49" t="s">
        <v>4858</v>
      </c>
      <c r="M1561" s="51">
        <v>702000</v>
      </c>
      <c r="N1561" s="51">
        <f t="shared" si="301"/>
        <v>75000</v>
      </c>
      <c r="O1561" s="51">
        <v>75130.434782608703</v>
      </c>
      <c r="P1561" s="51">
        <v>777000</v>
      </c>
      <c r="Q1561" s="51">
        <f t="shared" si="302"/>
        <v>97669.565217391311</v>
      </c>
      <c r="R1561" s="52">
        <f t="shared" si="303"/>
        <v>799669.56521739135</v>
      </c>
      <c r="S1561" s="53">
        <v>799600</v>
      </c>
      <c r="T1561" s="54">
        <v>0</v>
      </c>
      <c r="U1561" s="55" t="s">
        <v>31</v>
      </c>
      <c r="V1561" s="55" t="s">
        <v>201</v>
      </c>
      <c r="W1561" s="55" t="s">
        <v>24</v>
      </c>
      <c r="X1561" s="56">
        <v>43294</v>
      </c>
      <c r="Y1561" s="57" t="s">
        <v>7684</v>
      </c>
      <c r="Z1561" s="57"/>
      <c r="AA1561" s="58"/>
      <c r="AB1561" s="58"/>
      <c r="AC1561" s="58"/>
      <c r="AD1561" s="58"/>
      <c r="AE1561" s="58"/>
      <c r="AF1561" s="58"/>
      <c r="AG1561" s="58">
        <v>1300000</v>
      </c>
      <c r="AH1561" s="58"/>
      <c r="AI1561" s="58"/>
      <c r="AJ1561" s="58"/>
      <c r="AK1561" s="58"/>
      <c r="AL1561" s="58"/>
      <c r="AM1561" s="58"/>
      <c r="AN1561" s="58"/>
      <c r="AO1561" s="58"/>
      <c r="AP1561" s="58"/>
      <c r="AQ1561" s="58">
        <v>1125000</v>
      </c>
      <c r="AR1561" s="59">
        <f t="shared" si="308"/>
        <v>2</v>
      </c>
      <c r="AS1561" s="59">
        <f t="shared" si="309"/>
        <v>2425000</v>
      </c>
      <c r="AT1561" s="58">
        <f>ROUND(AS1561/AR1561,-2)</f>
        <v>1212500</v>
      </c>
      <c r="AU1561" s="58">
        <f t="shared" si="311"/>
        <v>1125000</v>
      </c>
      <c r="AV1561" s="59">
        <f t="shared" si="312"/>
        <v>412900</v>
      </c>
      <c r="AW1561" s="59">
        <f t="shared" si="304"/>
        <v>325400</v>
      </c>
      <c r="AX1561" s="60">
        <f t="shared" si="310"/>
        <v>0.51638319159579793</v>
      </c>
      <c r="AY1561" s="58"/>
    </row>
    <row r="1562" spans="1:51" ht="31.5" x14ac:dyDescent="0.25">
      <c r="A1562" s="45">
        <v>1489</v>
      </c>
      <c r="B1562" s="46" t="s">
        <v>4861</v>
      </c>
      <c r="C1562" s="47" t="s">
        <v>4854</v>
      </c>
      <c r="D1562" s="47" t="s">
        <v>496</v>
      </c>
      <c r="E1562" s="48" t="s">
        <v>4862</v>
      </c>
      <c r="F1562" s="49" t="s">
        <v>4863</v>
      </c>
      <c r="G1562" s="49" t="s">
        <v>4863</v>
      </c>
      <c r="H1562" s="50" t="s">
        <v>4863</v>
      </c>
      <c r="I1562" s="46" t="s">
        <v>25</v>
      </c>
      <c r="J1562" s="46">
        <v>780</v>
      </c>
      <c r="K1562" s="49">
        <v>780</v>
      </c>
      <c r="L1562" s="49" t="s">
        <v>4858</v>
      </c>
      <c r="M1562" s="51">
        <v>702000</v>
      </c>
      <c r="N1562" s="51">
        <f t="shared" si="301"/>
        <v>75000</v>
      </c>
      <c r="O1562" s="51">
        <v>75130.434782608703</v>
      </c>
      <c r="P1562" s="51">
        <v>777000</v>
      </c>
      <c r="Q1562" s="51">
        <f t="shared" si="302"/>
        <v>97669.565217391311</v>
      </c>
      <c r="R1562" s="52">
        <f t="shared" si="303"/>
        <v>799669.56521739135</v>
      </c>
      <c r="S1562" s="53">
        <v>799600</v>
      </c>
      <c r="T1562" s="54">
        <v>0</v>
      </c>
      <c r="U1562" s="55" t="s">
        <v>202</v>
      </c>
      <c r="V1562" s="55" t="s">
        <v>201</v>
      </c>
      <c r="W1562" s="55" t="s">
        <v>24</v>
      </c>
      <c r="X1562" s="56">
        <v>43294</v>
      </c>
      <c r="Y1562" s="57" t="s">
        <v>7684</v>
      </c>
      <c r="Z1562" s="57"/>
      <c r="AA1562" s="58"/>
      <c r="AB1562" s="58"/>
      <c r="AC1562" s="58"/>
      <c r="AD1562" s="58"/>
      <c r="AE1562" s="58"/>
      <c r="AF1562" s="58"/>
      <c r="AG1562" s="58"/>
      <c r="AH1562" s="58"/>
      <c r="AI1562" s="58"/>
      <c r="AJ1562" s="58"/>
      <c r="AK1562" s="58"/>
      <c r="AL1562" s="58"/>
      <c r="AM1562" s="58"/>
      <c r="AN1562" s="58"/>
      <c r="AO1562" s="58"/>
      <c r="AP1562" s="58"/>
      <c r="AQ1562" s="58">
        <v>1125000</v>
      </c>
      <c r="AR1562" s="59">
        <f t="shared" si="308"/>
        <v>1</v>
      </c>
      <c r="AS1562" s="59">
        <f t="shared" si="309"/>
        <v>1125000</v>
      </c>
      <c r="AT1562" s="58">
        <f>ROUND(AS1562/AR1562,-2)</f>
        <v>1125000</v>
      </c>
      <c r="AU1562" s="58">
        <f t="shared" si="311"/>
        <v>1125000</v>
      </c>
      <c r="AV1562" s="59">
        <f t="shared" si="312"/>
        <v>325400</v>
      </c>
      <c r="AW1562" s="59">
        <f t="shared" si="304"/>
        <v>325400</v>
      </c>
      <c r="AX1562" s="60">
        <f t="shared" si="310"/>
        <v>0.40695347673836912</v>
      </c>
      <c r="AY1562" s="58"/>
    </row>
    <row r="1563" spans="1:51" ht="31.5" x14ac:dyDescent="0.25">
      <c r="A1563" s="45">
        <v>1490</v>
      </c>
      <c r="B1563" s="46" t="s">
        <v>4864</v>
      </c>
      <c r="C1563" s="47" t="s">
        <v>4854</v>
      </c>
      <c r="D1563" s="47" t="s">
        <v>549</v>
      </c>
      <c r="E1563" s="48" t="s">
        <v>4865</v>
      </c>
      <c r="F1563" s="49" t="s">
        <v>4863</v>
      </c>
      <c r="G1563" s="49" t="s">
        <v>4863</v>
      </c>
      <c r="H1563" s="50" t="s">
        <v>4863</v>
      </c>
      <c r="I1563" s="46" t="s">
        <v>25</v>
      </c>
      <c r="J1563" s="46">
        <v>780</v>
      </c>
      <c r="K1563" s="49">
        <v>780</v>
      </c>
      <c r="L1563" s="49" t="s">
        <v>4858</v>
      </c>
      <c r="M1563" s="51">
        <v>702000</v>
      </c>
      <c r="N1563" s="51">
        <f t="shared" si="301"/>
        <v>75000</v>
      </c>
      <c r="O1563" s="51">
        <v>75130.434782608703</v>
      </c>
      <c r="P1563" s="51">
        <v>777000</v>
      </c>
      <c r="Q1563" s="51">
        <f t="shared" si="302"/>
        <v>97669.565217391311</v>
      </c>
      <c r="R1563" s="52">
        <f t="shared" si="303"/>
        <v>799669.56521739135</v>
      </c>
      <c r="S1563" s="53">
        <v>799600</v>
      </c>
      <c r="T1563" s="54">
        <v>0</v>
      </c>
      <c r="U1563" s="55" t="s">
        <v>202</v>
      </c>
      <c r="V1563" s="55" t="s">
        <v>201</v>
      </c>
      <c r="W1563" s="55" t="s">
        <v>27</v>
      </c>
      <c r="X1563" s="56">
        <v>43294</v>
      </c>
      <c r="Y1563" s="57" t="s">
        <v>7684</v>
      </c>
      <c r="Z1563" s="57"/>
      <c r="AA1563" s="58"/>
      <c r="AB1563" s="58"/>
      <c r="AC1563" s="58"/>
      <c r="AD1563" s="58"/>
      <c r="AE1563" s="58"/>
      <c r="AF1563" s="58"/>
      <c r="AG1563" s="58">
        <v>3500000</v>
      </c>
      <c r="AH1563" s="58"/>
      <c r="AI1563" s="58"/>
      <c r="AJ1563" s="58"/>
      <c r="AK1563" s="58"/>
      <c r="AL1563" s="58"/>
      <c r="AM1563" s="58"/>
      <c r="AN1563" s="58"/>
      <c r="AO1563" s="58"/>
      <c r="AP1563" s="58"/>
      <c r="AQ1563" s="58">
        <v>1125000</v>
      </c>
      <c r="AR1563" s="59">
        <f t="shared" si="308"/>
        <v>2</v>
      </c>
      <c r="AS1563" s="59">
        <f t="shared" si="309"/>
        <v>4625000</v>
      </c>
      <c r="AT1563" s="58">
        <f>ROUND(AS1563/AR1563,-2)</f>
        <v>2312500</v>
      </c>
      <c r="AU1563" s="58">
        <f t="shared" si="311"/>
        <v>1125000</v>
      </c>
      <c r="AV1563" s="59">
        <f t="shared" si="312"/>
        <v>1512900</v>
      </c>
      <c r="AW1563" s="59">
        <f t="shared" si="304"/>
        <v>325400</v>
      </c>
      <c r="AX1563" s="60">
        <f t="shared" si="310"/>
        <v>1.892071035517759</v>
      </c>
      <c r="AY1563" s="58"/>
    </row>
    <row r="1564" spans="1:51" x14ac:dyDescent="0.25">
      <c r="A1564" s="45">
        <v>1491</v>
      </c>
      <c r="B1564" s="46" t="s">
        <v>4866</v>
      </c>
      <c r="C1564" s="47" t="s">
        <v>4867</v>
      </c>
      <c r="D1564" s="47" t="s">
        <v>496</v>
      </c>
      <c r="E1564" s="48" t="s">
        <v>4855</v>
      </c>
      <c r="F1564" s="49" t="s">
        <v>4856</v>
      </c>
      <c r="G1564" s="49" t="s">
        <v>4868</v>
      </c>
      <c r="H1564" s="50" t="s">
        <v>4856</v>
      </c>
      <c r="I1564" s="46" t="s">
        <v>25</v>
      </c>
      <c r="J1564" s="46">
        <v>781</v>
      </c>
      <c r="K1564" s="49">
        <v>781</v>
      </c>
      <c r="L1564" s="49" t="s">
        <v>4869</v>
      </c>
      <c r="M1564" s="51">
        <v>882000</v>
      </c>
      <c r="N1564" s="51">
        <f t="shared" si="301"/>
        <v>278000</v>
      </c>
      <c r="O1564" s="51">
        <v>278608.69565217401</v>
      </c>
      <c r="P1564" s="51">
        <v>1160000</v>
      </c>
      <c r="Q1564" s="51">
        <f t="shared" si="302"/>
        <v>362191.30434782617</v>
      </c>
      <c r="R1564" s="52">
        <f t="shared" si="303"/>
        <v>1244191.3043478262</v>
      </c>
      <c r="S1564" s="53">
        <v>1244100</v>
      </c>
      <c r="T1564" s="54">
        <v>0</v>
      </c>
      <c r="U1564" s="55" t="s">
        <v>26</v>
      </c>
      <c r="V1564" s="55" t="s">
        <v>4643</v>
      </c>
      <c r="W1564" s="55" t="s">
        <v>27</v>
      </c>
      <c r="X1564" s="56">
        <v>43294</v>
      </c>
      <c r="Y1564" s="57" t="s">
        <v>7684</v>
      </c>
      <c r="Z1564" s="57"/>
      <c r="AA1564" s="58"/>
      <c r="AB1564" s="58"/>
      <c r="AC1564" s="58"/>
      <c r="AD1564" s="58"/>
      <c r="AE1564" s="58"/>
      <c r="AF1564" s="58"/>
      <c r="AG1564" s="58"/>
      <c r="AH1564" s="58"/>
      <c r="AI1564" s="58"/>
      <c r="AJ1564" s="58"/>
      <c r="AK1564" s="58"/>
      <c r="AL1564" s="58"/>
      <c r="AM1564" s="58"/>
      <c r="AN1564" s="58"/>
      <c r="AO1564" s="58"/>
      <c r="AP1564" s="58"/>
      <c r="AQ1564" s="58"/>
      <c r="AR1564" s="59">
        <f t="shared" si="308"/>
        <v>0</v>
      </c>
      <c r="AS1564" s="59">
        <f t="shared" si="309"/>
        <v>0</v>
      </c>
      <c r="AT1564" s="58"/>
      <c r="AU1564" s="58">
        <f t="shared" si="311"/>
        <v>0</v>
      </c>
      <c r="AV1564" s="59">
        <f t="shared" si="312"/>
        <v>-1244100</v>
      </c>
      <c r="AW1564" s="59">
        <f t="shared" si="304"/>
        <v>-1244100</v>
      </c>
      <c r="AX1564" s="60">
        <f t="shared" si="310"/>
        <v>-1</v>
      </c>
      <c r="AY1564" s="58"/>
    </row>
    <row r="1565" spans="1:51" x14ac:dyDescent="0.25">
      <c r="A1565" s="45">
        <v>1492</v>
      </c>
      <c r="B1565" s="46" t="s">
        <v>4870</v>
      </c>
      <c r="C1565" s="47" t="s">
        <v>4867</v>
      </c>
      <c r="D1565" s="47" t="s">
        <v>549</v>
      </c>
      <c r="E1565" s="48" t="s">
        <v>4860</v>
      </c>
      <c r="F1565" s="49" t="s">
        <v>4856</v>
      </c>
      <c r="G1565" s="49" t="s">
        <v>4868</v>
      </c>
      <c r="H1565" s="50" t="s">
        <v>4856</v>
      </c>
      <c r="I1565" s="46" t="s">
        <v>25</v>
      </c>
      <c r="J1565" s="46">
        <v>781</v>
      </c>
      <c r="K1565" s="49">
        <v>781</v>
      </c>
      <c r="L1565" s="49" t="s">
        <v>4869</v>
      </c>
      <c r="M1565" s="51">
        <v>882000</v>
      </c>
      <c r="N1565" s="51">
        <f t="shared" si="301"/>
        <v>278000</v>
      </c>
      <c r="O1565" s="51">
        <v>278608.69565217401</v>
      </c>
      <c r="P1565" s="51">
        <v>1160000</v>
      </c>
      <c r="Q1565" s="51">
        <f t="shared" si="302"/>
        <v>362191.30434782617</v>
      </c>
      <c r="R1565" s="52">
        <f t="shared" si="303"/>
        <v>1244191.3043478262</v>
      </c>
      <c r="S1565" s="53">
        <v>1244100</v>
      </c>
      <c r="T1565" s="54">
        <v>0</v>
      </c>
      <c r="U1565" s="55" t="s">
        <v>199</v>
      </c>
      <c r="V1565" s="55" t="s">
        <v>4643</v>
      </c>
      <c r="W1565" s="55" t="s">
        <v>173</v>
      </c>
      <c r="X1565" s="56">
        <v>43294</v>
      </c>
      <c r="Y1565" s="57" t="s">
        <v>7684</v>
      </c>
      <c r="Z1565" s="57"/>
      <c r="AA1565" s="58"/>
      <c r="AB1565" s="58"/>
      <c r="AC1565" s="58"/>
      <c r="AD1565" s="58"/>
      <c r="AE1565" s="58"/>
      <c r="AF1565" s="58"/>
      <c r="AG1565" s="58"/>
      <c r="AH1565" s="58"/>
      <c r="AI1565" s="58"/>
      <c r="AJ1565" s="58"/>
      <c r="AK1565" s="58"/>
      <c r="AL1565" s="58"/>
      <c r="AM1565" s="58"/>
      <c r="AN1565" s="58"/>
      <c r="AO1565" s="58"/>
      <c r="AP1565" s="58"/>
      <c r="AQ1565" s="58">
        <v>1590000</v>
      </c>
      <c r="AR1565" s="59">
        <f t="shared" si="308"/>
        <v>1</v>
      </c>
      <c r="AS1565" s="59">
        <f t="shared" si="309"/>
        <v>1590000</v>
      </c>
      <c r="AT1565" s="58">
        <f>ROUND(AS1565/AR1565,-2)</f>
        <v>1590000</v>
      </c>
      <c r="AU1565" s="58">
        <f t="shared" si="311"/>
        <v>1590000</v>
      </c>
      <c r="AV1565" s="59">
        <f t="shared" si="312"/>
        <v>345900</v>
      </c>
      <c r="AW1565" s="59">
        <f t="shared" si="304"/>
        <v>345900</v>
      </c>
      <c r="AX1565" s="60">
        <f t="shared" si="310"/>
        <v>0.27803231251507121</v>
      </c>
      <c r="AY1565" s="58"/>
    </row>
    <row r="1566" spans="1:51" x14ac:dyDescent="0.25">
      <c r="A1566" s="45">
        <v>1493</v>
      </c>
      <c r="B1566" s="46" t="s">
        <v>4871</v>
      </c>
      <c r="C1566" s="47" t="s">
        <v>4872</v>
      </c>
      <c r="D1566" s="47" t="s">
        <v>496</v>
      </c>
      <c r="E1566" s="48" t="s">
        <v>4873</v>
      </c>
      <c r="F1566" s="49" t="s">
        <v>4874</v>
      </c>
      <c r="G1566" s="49" t="s">
        <v>4874</v>
      </c>
      <c r="H1566" s="50" t="s">
        <v>4874</v>
      </c>
      <c r="I1566" s="46" t="s">
        <v>21</v>
      </c>
      <c r="J1566" s="46">
        <v>782</v>
      </c>
      <c r="K1566" s="49">
        <v>782</v>
      </c>
      <c r="L1566" s="49" t="s">
        <v>4874</v>
      </c>
      <c r="M1566" s="51">
        <v>482000</v>
      </c>
      <c r="N1566" s="51">
        <f t="shared" si="301"/>
        <v>255000</v>
      </c>
      <c r="O1566" s="51">
        <v>255130.43478260899</v>
      </c>
      <c r="P1566" s="51">
        <v>737000</v>
      </c>
      <c r="Q1566" s="51">
        <f t="shared" si="302"/>
        <v>331669.5652173917</v>
      </c>
      <c r="R1566" s="52">
        <f t="shared" si="303"/>
        <v>813669.5652173917</v>
      </c>
      <c r="S1566" s="53">
        <v>813600</v>
      </c>
      <c r="T1566" s="54">
        <v>0</v>
      </c>
      <c r="U1566" s="55" t="s">
        <v>26</v>
      </c>
      <c r="V1566" s="55" t="s">
        <v>4643</v>
      </c>
      <c r="W1566" s="55" t="s">
        <v>27</v>
      </c>
      <c r="X1566" s="56">
        <v>43294</v>
      </c>
      <c r="Y1566" s="57" t="s">
        <v>7684</v>
      </c>
      <c r="Z1566" s="57"/>
      <c r="AA1566" s="58"/>
      <c r="AB1566" s="58"/>
      <c r="AC1566" s="58"/>
      <c r="AD1566" s="58"/>
      <c r="AE1566" s="58"/>
      <c r="AF1566" s="58"/>
      <c r="AG1566" s="58"/>
      <c r="AH1566" s="58"/>
      <c r="AI1566" s="58"/>
      <c r="AJ1566" s="58"/>
      <c r="AK1566" s="58"/>
      <c r="AL1566" s="58"/>
      <c r="AM1566" s="58"/>
      <c r="AN1566" s="58"/>
      <c r="AO1566" s="58"/>
      <c r="AP1566" s="58"/>
      <c r="AQ1566" s="58"/>
      <c r="AR1566" s="59">
        <f t="shared" si="308"/>
        <v>0</v>
      </c>
      <c r="AS1566" s="59">
        <f t="shared" si="309"/>
        <v>0</v>
      </c>
      <c r="AT1566" s="58"/>
      <c r="AU1566" s="58">
        <f t="shared" si="311"/>
        <v>0</v>
      </c>
      <c r="AV1566" s="59">
        <f t="shared" si="312"/>
        <v>-813600</v>
      </c>
      <c r="AW1566" s="59">
        <f t="shared" si="304"/>
        <v>-813600</v>
      </c>
      <c r="AX1566" s="60">
        <f t="shared" si="310"/>
        <v>-1</v>
      </c>
      <c r="AY1566" s="58"/>
    </row>
    <row r="1567" spans="1:51" ht="31.5" x14ac:dyDescent="0.25">
      <c r="A1567" s="45">
        <v>1497</v>
      </c>
      <c r="B1567" s="46" t="s">
        <v>4883</v>
      </c>
      <c r="C1567" s="47" t="s">
        <v>4881</v>
      </c>
      <c r="D1567" s="47" t="s">
        <v>549</v>
      </c>
      <c r="E1567" s="48" t="s">
        <v>4884</v>
      </c>
      <c r="F1567" s="49" t="s">
        <v>4885</v>
      </c>
      <c r="G1567" s="49" t="s">
        <v>4885</v>
      </c>
      <c r="H1567" s="50" t="s">
        <v>4885</v>
      </c>
      <c r="I1567" s="46" t="s">
        <v>21</v>
      </c>
      <c r="J1567" s="46">
        <v>784</v>
      </c>
      <c r="K1567" s="49">
        <v>784</v>
      </c>
      <c r="L1567" s="49" t="s">
        <v>4882</v>
      </c>
      <c r="M1567" s="51">
        <v>582000</v>
      </c>
      <c r="N1567" s="51">
        <f t="shared" si="301"/>
        <v>190000</v>
      </c>
      <c r="O1567" s="51">
        <v>190956.52173913</v>
      </c>
      <c r="P1567" s="51">
        <v>772000</v>
      </c>
      <c r="Q1567" s="51">
        <f t="shared" si="302"/>
        <v>248243.47826086899</v>
      </c>
      <c r="R1567" s="52">
        <f t="shared" si="303"/>
        <v>830243.47826086893</v>
      </c>
      <c r="S1567" s="53">
        <v>830200</v>
      </c>
      <c r="T1567" s="54">
        <v>0</v>
      </c>
      <c r="U1567" s="55" t="s">
        <v>199</v>
      </c>
      <c r="V1567" s="55" t="s">
        <v>4643</v>
      </c>
      <c r="W1567" s="55" t="s">
        <v>173</v>
      </c>
      <c r="X1567" s="56">
        <v>43294</v>
      </c>
      <c r="Y1567" s="57" t="s">
        <v>7684</v>
      </c>
      <c r="Z1567" s="57"/>
      <c r="AA1567" s="58"/>
      <c r="AB1567" s="58"/>
      <c r="AC1567" s="58"/>
      <c r="AD1567" s="58"/>
      <c r="AE1567" s="58"/>
      <c r="AF1567" s="58"/>
      <c r="AG1567" s="58"/>
      <c r="AH1567" s="58"/>
      <c r="AI1567" s="58"/>
      <c r="AJ1567" s="58"/>
      <c r="AK1567" s="58"/>
      <c r="AL1567" s="58"/>
      <c r="AM1567" s="58"/>
      <c r="AN1567" s="58"/>
      <c r="AO1567" s="58"/>
      <c r="AP1567" s="58"/>
      <c r="AQ1567" s="58">
        <v>1056000</v>
      </c>
      <c r="AR1567" s="59">
        <f t="shared" si="308"/>
        <v>1</v>
      </c>
      <c r="AS1567" s="59">
        <f t="shared" si="309"/>
        <v>1056000</v>
      </c>
      <c r="AT1567" s="58">
        <f>ROUND(AS1567/AR1567,-2)</f>
        <v>1056000</v>
      </c>
      <c r="AU1567" s="58">
        <f t="shared" si="311"/>
        <v>1056000</v>
      </c>
      <c r="AV1567" s="59">
        <f t="shared" si="312"/>
        <v>225800</v>
      </c>
      <c r="AW1567" s="59">
        <f t="shared" si="304"/>
        <v>225800</v>
      </c>
      <c r="AX1567" s="60">
        <f t="shared" si="310"/>
        <v>0.27198265478198014</v>
      </c>
      <c r="AY1567" s="58"/>
    </row>
    <row r="1568" spans="1:51" x14ac:dyDescent="0.25">
      <c r="A1568" s="45">
        <v>1499</v>
      </c>
      <c r="B1568" s="46" t="s">
        <v>4892</v>
      </c>
      <c r="C1568" s="47" t="s">
        <v>4893</v>
      </c>
      <c r="D1568" s="47" t="s">
        <v>496</v>
      </c>
      <c r="E1568" s="48" t="s">
        <v>4894</v>
      </c>
      <c r="F1568" s="49" t="s">
        <v>4895</v>
      </c>
      <c r="G1568" s="49" t="s">
        <v>4895</v>
      </c>
      <c r="H1568" s="50" t="s">
        <v>4895</v>
      </c>
      <c r="I1568" s="46" t="s">
        <v>21</v>
      </c>
      <c r="J1568" s="46">
        <v>791</v>
      </c>
      <c r="K1568" s="49">
        <v>791</v>
      </c>
      <c r="L1568" s="49" t="s">
        <v>4895</v>
      </c>
      <c r="M1568" s="51">
        <v>682000</v>
      </c>
      <c r="N1568" s="51">
        <f t="shared" si="301"/>
        <v>255000</v>
      </c>
      <c r="O1568" s="51">
        <v>255130.43478260899</v>
      </c>
      <c r="P1568" s="51">
        <v>937000</v>
      </c>
      <c r="Q1568" s="51">
        <f t="shared" si="302"/>
        <v>331669.5652173917</v>
      </c>
      <c r="R1568" s="52">
        <f t="shared" si="303"/>
        <v>1013669.5652173917</v>
      </c>
      <c r="S1568" s="53">
        <v>1013600</v>
      </c>
      <c r="T1568" s="54">
        <v>0</v>
      </c>
      <c r="U1568" s="55" t="s">
        <v>26</v>
      </c>
      <c r="V1568" s="55" t="s">
        <v>4643</v>
      </c>
      <c r="W1568" s="55" t="s">
        <v>27</v>
      </c>
      <c r="X1568" s="56">
        <v>43294</v>
      </c>
      <c r="Y1568" s="57" t="s">
        <v>7684</v>
      </c>
      <c r="Z1568" s="57"/>
      <c r="AA1568" s="58"/>
      <c r="AB1568" s="58"/>
      <c r="AC1568" s="58"/>
      <c r="AD1568" s="58"/>
      <c r="AE1568" s="58"/>
      <c r="AF1568" s="58"/>
      <c r="AG1568" s="58"/>
      <c r="AH1568" s="58"/>
      <c r="AI1568" s="58"/>
      <c r="AJ1568" s="58"/>
      <c r="AK1568" s="58"/>
      <c r="AL1568" s="58"/>
      <c r="AM1568" s="58"/>
      <c r="AN1568" s="58"/>
      <c r="AO1568" s="58"/>
      <c r="AP1568" s="58"/>
      <c r="AQ1568" s="58"/>
      <c r="AR1568" s="59">
        <f t="shared" si="308"/>
        <v>0</v>
      </c>
      <c r="AS1568" s="59">
        <f t="shared" si="309"/>
        <v>0</v>
      </c>
      <c r="AT1568" s="58"/>
      <c r="AU1568" s="58">
        <f t="shared" si="311"/>
        <v>0</v>
      </c>
      <c r="AV1568" s="59">
        <f t="shared" si="312"/>
        <v>-1013600</v>
      </c>
      <c r="AW1568" s="59">
        <f t="shared" si="304"/>
        <v>-1013600</v>
      </c>
      <c r="AX1568" s="60">
        <f t="shared" si="310"/>
        <v>-1</v>
      </c>
      <c r="AY1568" s="58"/>
    </row>
    <row r="1569" spans="1:51" x14ac:dyDescent="0.25">
      <c r="A1569" s="45">
        <v>1500</v>
      </c>
      <c r="B1569" s="46" t="s">
        <v>4896</v>
      </c>
      <c r="C1569" s="47" t="s">
        <v>4893</v>
      </c>
      <c r="D1569" s="47" t="s">
        <v>549</v>
      </c>
      <c r="E1569" s="48" t="s">
        <v>4897</v>
      </c>
      <c r="F1569" s="49" t="s">
        <v>4895</v>
      </c>
      <c r="G1569" s="49" t="s">
        <v>4895</v>
      </c>
      <c r="H1569" s="50" t="s">
        <v>4895</v>
      </c>
      <c r="I1569" s="46" t="s">
        <v>21</v>
      </c>
      <c r="J1569" s="46">
        <v>791</v>
      </c>
      <c r="K1569" s="49">
        <v>791</v>
      </c>
      <c r="L1569" s="49" t="s">
        <v>4895</v>
      </c>
      <c r="M1569" s="51">
        <v>682000</v>
      </c>
      <c r="N1569" s="51">
        <f t="shared" si="301"/>
        <v>255000</v>
      </c>
      <c r="O1569" s="51">
        <v>255130.43478260899</v>
      </c>
      <c r="P1569" s="51">
        <v>937000</v>
      </c>
      <c r="Q1569" s="51">
        <f t="shared" si="302"/>
        <v>331669.5652173917</v>
      </c>
      <c r="R1569" s="52">
        <f t="shared" si="303"/>
        <v>1013669.5652173917</v>
      </c>
      <c r="S1569" s="53">
        <v>1013600</v>
      </c>
      <c r="T1569" s="54">
        <v>0</v>
      </c>
      <c r="U1569" s="55" t="s">
        <v>31</v>
      </c>
      <c r="V1569" s="55" t="s">
        <v>4643</v>
      </c>
      <c r="W1569" s="55" t="s">
        <v>24</v>
      </c>
      <c r="X1569" s="56">
        <v>43294</v>
      </c>
      <c r="Y1569" s="57" t="s">
        <v>7684</v>
      </c>
      <c r="Z1569" s="57"/>
      <c r="AA1569" s="58"/>
      <c r="AB1569" s="58"/>
      <c r="AC1569" s="58"/>
      <c r="AD1569" s="58"/>
      <c r="AE1569" s="58"/>
      <c r="AF1569" s="58"/>
      <c r="AG1569" s="58"/>
      <c r="AH1569" s="58"/>
      <c r="AI1569" s="58"/>
      <c r="AJ1569" s="58"/>
      <c r="AK1569" s="58"/>
      <c r="AL1569" s="58"/>
      <c r="AM1569" s="58"/>
      <c r="AN1569" s="58"/>
      <c r="AO1569" s="58"/>
      <c r="AP1569" s="58"/>
      <c r="AQ1569" s="58">
        <v>1268000</v>
      </c>
      <c r="AR1569" s="59">
        <f t="shared" si="308"/>
        <v>1</v>
      </c>
      <c r="AS1569" s="59">
        <f t="shared" si="309"/>
        <v>1268000</v>
      </c>
      <c r="AT1569" s="58">
        <f>ROUND(AS1569/AR1569,-2)</f>
        <v>1268000</v>
      </c>
      <c r="AU1569" s="58">
        <f t="shared" si="311"/>
        <v>1268000</v>
      </c>
      <c r="AV1569" s="59">
        <f t="shared" si="312"/>
        <v>254400</v>
      </c>
      <c r="AW1569" s="59">
        <f t="shared" si="304"/>
        <v>254400</v>
      </c>
      <c r="AX1569" s="60">
        <f t="shared" si="310"/>
        <v>0.25098658247829508</v>
      </c>
      <c r="AY1569" s="58"/>
    </row>
    <row r="1570" spans="1:51" x14ac:dyDescent="0.25">
      <c r="A1570" s="45">
        <v>1501</v>
      </c>
      <c r="B1570" s="46" t="s">
        <v>4898</v>
      </c>
      <c r="C1570" s="47" t="s">
        <v>4899</v>
      </c>
      <c r="D1570" s="47" t="s">
        <v>496</v>
      </c>
      <c r="E1570" s="48" t="s">
        <v>4900</v>
      </c>
      <c r="F1570" s="49" t="s">
        <v>4901</v>
      </c>
      <c r="G1570" s="49" t="s">
        <v>4901</v>
      </c>
      <c r="H1570" s="50" t="s">
        <v>4901</v>
      </c>
      <c r="I1570" s="46" t="s">
        <v>439</v>
      </c>
      <c r="J1570" s="46">
        <v>792</v>
      </c>
      <c r="K1570" s="49">
        <v>792</v>
      </c>
      <c r="L1570" s="49" t="s">
        <v>4902</v>
      </c>
      <c r="M1570" s="51">
        <v>52000</v>
      </c>
      <c r="N1570" s="51">
        <f t="shared" si="301"/>
        <v>15000</v>
      </c>
      <c r="O1570" s="51">
        <v>15026.0869565217</v>
      </c>
      <c r="P1570" s="51">
        <v>67000</v>
      </c>
      <c r="Q1570" s="51">
        <f t="shared" si="302"/>
        <v>19533.913043478209</v>
      </c>
      <c r="R1570" s="52">
        <f t="shared" si="303"/>
        <v>71533.913043478213</v>
      </c>
      <c r="S1570" s="53">
        <v>71500</v>
      </c>
      <c r="T1570" s="54">
        <v>0</v>
      </c>
      <c r="U1570" s="55" t="s">
        <v>26</v>
      </c>
      <c r="V1570" s="55" t="s">
        <v>4643</v>
      </c>
      <c r="W1570" s="55" t="s">
        <v>27</v>
      </c>
      <c r="X1570" s="56">
        <v>43294</v>
      </c>
      <c r="Y1570" s="57" t="s">
        <v>7684</v>
      </c>
      <c r="Z1570" s="57"/>
      <c r="AA1570" s="58"/>
      <c r="AB1570" s="58"/>
      <c r="AC1570" s="58"/>
      <c r="AD1570" s="58"/>
      <c r="AE1570" s="58">
        <v>105000</v>
      </c>
      <c r="AF1570" s="58"/>
      <c r="AG1570" s="58"/>
      <c r="AH1570" s="58"/>
      <c r="AI1570" s="58"/>
      <c r="AJ1570" s="58">
        <v>77280</v>
      </c>
      <c r="AK1570" s="58"/>
      <c r="AL1570" s="58"/>
      <c r="AM1570" s="58"/>
      <c r="AN1570" s="58"/>
      <c r="AO1570" s="58"/>
      <c r="AP1570" s="58"/>
      <c r="AQ1570" s="58"/>
      <c r="AR1570" s="59">
        <f t="shared" si="308"/>
        <v>2</v>
      </c>
      <c r="AS1570" s="59">
        <f t="shared" si="309"/>
        <v>182280</v>
      </c>
      <c r="AT1570" s="58">
        <f>ROUND(AS1570/AR1570,-2)</f>
        <v>91100</v>
      </c>
      <c r="AU1570" s="58">
        <f t="shared" si="311"/>
        <v>77280</v>
      </c>
      <c r="AV1570" s="59">
        <f t="shared" si="312"/>
        <v>19600</v>
      </c>
      <c r="AW1570" s="59">
        <f t="shared" si="304"/>
        <v>5780</v>
      </c>
      <c r="AX1570" s="60">
        <f t="shared" si="310"/>
        <v>0.27412587412587408</v>
      </c>
      <c r="AY1570" s="58"/>
    </row>
    <row r="1571" spans="1:51" x14ac:dyDescent="0.25">
      <c r="A1571" s="45">
        <v>1503</v>
      </c>
      <c r="B1571" s="46" t="s">
        <v>4905</v>
      </c>
      <c r="C1571" s="47" t="s">
        <v>4906</v>
      </c>
      <c r="D1571" s="47" t="s">
        <v>496</v>
      </c>
      <c r="E1571" s="48" t="s">
        <v>4907</v>
      </c>
      <c r="F1571" s="49" t="s">
        <v>4908</v>
      </c>
      <c r="G1571" s="49" t="s">
        <v>4908</v>
      </c>
      <c r="H1571" s="50" t="s">
        <v>4908</v>
      </c>
      <c r="I1571" s="46" t="s">
        <v>25</v>
      </c>
      <c r="J1571" s="46">
        <v>793</v>
      </c>
      <c r="K1571" s="49">
        <v>793</v>
      </c>
      <c r="L1571" s="49" t="s">
        <v>4908</v>
      </c>
      <c r="M1571" s="51">
        <v>882000</v>
      </c>
      <c r="N1571" s="51">
        <f t="shared" si="301"/>
        <v>278000</v>
      </c>
      <c r="O1571" s="51">
        <v>278608.69565217401</v>
      </c>
      <c r="P1571" s="51">
        <v>1160000</v>
      </c>
      <c r="Q1571" s="51">
        <f t="shared" si="302"/>
        <v>362191.30434782617</v>
      </c>
      <c r="R1571" s="52">
        <f t="shared" si="303"/>
        <v>1244191.3043478262</v>
      </c>
      <c r="S1571" s="53">
        <v>1244100</v>
      </c>
      <c r="T1571" s="54">
        <v>0</v>
      </c>
      <c r="U1571" s="55" t="s">
        <v>199</v>
      </c>
      <c r="V1571" s="55" t="s">
        <v>4643</v>
      </c>
      <c r="W1571" s="55" t="s">
        <v>196</v>
      </c>
      <c r="X1571" s="56">
        <v>43294</v>
      </c>
      <c r="Y1571" s="57" t="s">
        <v>7684</v>
      </c>
      <c r="Z1571" s="57"/>
      <c r="AA1571" s="58"/>
      <c r="AB1571" s="58"/>
      <c r="AC1571" s="58"/>
      <c r="AD1571" s="58"/>
      <c r="AE1571" s="58"/>
      <c r="AF1571" s="58"/>
      <c r="AG1571" s="58"/>
      <c r="AH1571" s="58"/>
      <c r="AI1571" s="58"/>
      <c r="AJ1571" s="58"/>
      <c r="AK1571" s="58"/>
      <c r="AL1571" s="58"/>
      <c r="AM1571" s="58"/>
      <c r="AN1571" s="58"/>
      <c r="AO1571" s="58"/>
      <c r="AP1571" s="58"/>
      <c r="AQ1571" s="58"/>
      <c r="AR1571" s="59">
        <f t="shared" si="308"/>
        <v>0</v>
      </c>
      <c r="AS1571" s="59">
        <f t="shared" si="309"/>
        <v>0</v>
      </c>
      <c r="AT1571" s="58"/>
      <c r="AU1571" s="58">
        <f t="shared" si="311"/>
        <v>0</v>
      </c>
      <c r="AV1571" s="59">
        <f t="shared" si="312"/>
        <v>-1244100</v>
      </c>
      <c r="AW1571" s="59">
        <f t="shared" si="304"/>
        <v>-1244100</v>
      </c>
      <c r="AX1571" s="60">
        <f t="shared" si="310"/>
        <v>-1</v>
      </c>
      <c r="AY1571" s="58"/>
    </row>
    <row r="1572" spans="1:51" x14ac:dyDescent="0.25">
      <c r="A1572" s="45">
        <v>1504</v>
      </c>
      <c r="B1572" s="46" t="s">
        <v>4909</v>
      </c>
      <c r="C1572" s="47" t="s">
        <v>4906</v>
      </c>
      <c r="D1572" s="47" t="s">
        <v>549</v>
      </c>
      <c r="E1572" s="48" t="s">
        <v>4910</v>
      </c>
      <c r="F1572" s="49" t="s">
        <v>4908</v>
      </c>
      <c r="G1572" s="49" t="s">
        <v>4908</v>
      </c>
      <c r="H1572" s="50" t="s">
        <v>4908</v>
      </c>
      <c r="I1572" s="46" t="s">
        <v>25</v>
      </c>
      <c r="J1572" s="46">
        <v>793</v>
      </c>
      <c r="K1572" s="49">
        <v>793</v>
      </c>
      <c r="L1572" s="49" t="s">
        <v>4908</v>
      </c>
      <c r="M1572" s="51">
        <v>882000</v>
      </c>
      <c r="N1572" s="51">
        <f t="shared" si="301"/>
        <v>278000</v>
      </c>
      <c r="O1572" s="51">
        <v>278608.69565217401</v>
      </c>
      <c r="P1572" s="51">
        <v>1160000</v>
      </c>
      <c r="Q1572" s="51">
        <f t="shared" si="302"/>
        <v>362191.30434782617</v>
      </c>
      <c r="R1572" s="52">
        <f t="shared" si="303"/>
        <v>1244191.3043478262</v>
      </c>
      <c r="S1572" s="53">
        <v>1244100</v>
      </c>
      <c r="T1572" s="54">
        <v>0</v>
      </c>
      <c r="U1572" s="55" t="s">
        <v>199</v>
      </c>
      <c r="V1572" s="55" t="s">
        <v>4643</v>
      </c>
      <c r="W1572" s="55" t="s">
        <v>173</v>
      </c>
      <c r="X1572" s="56">
        <v>43294</v>
      </c>
      <c r="Y1572" s="57" t="s">
        <v>7684</v>
      </c>
      <c r="Z1572" s="57"/>
      <c r="AA1572" s="58"/>
      <c r="AB1572" s="58"/>
      <c r="AC1572" s="58"/>
      <c r="AD1572" s="58"/>
      <c r="AE1572" s="58"/>
      <c r="AF1572" s="58"/>
      <c r="AG1572" s="58"/>
      <c r="AH1572" s="58"/>
      <c r="AI1572" s="58"/>
      <c r="AJ1572" s="58"/>
      <c r="AK1572" s="58"/>
      <c r="AL1572" s="58"/>
      <c r="AM1572" s="58"/>
      <c r="AN1572" s="58"/>
      <c r="AO1572" s="58"/>
      <c r="AP1572" s="58"/>
      <c r="AQ1572" s="58">
        <v>1590000</v>
      </c>
      <c r="AR1572" s="59">
        <f t="shared" si="308"/>
        <v>1</v>
      </c>
      <c r="AS1572" s="59">
        <f t="shared" si="309"/>
        <v>1590000</v>
      </c>
      <c r="AT1572" s="58">
        <f>ROUND(AS1572/AR1572,-2)</f>
        <v>1590000</v>
      </c>
      <c r="AU1572" s="58">
        <f t="shared" si="311"/>
        <v>1590000</v>
      </c>
      <c r="AV1572" s="59">
        <f t="shared" si="312"/>
        <v>345900</v>
      </c>
      <c r="AW1572" s="59">
        <f t="shared" si="304"/>
        <v>345900</v>
      </c>
      <c r="AX1572" s="60">
        <f t="shared" si="310"/>
        <v>0.27803231251507121</v>
      </c>
      <c r="AY1572" s="58"/>
    </row>
    <row r="1573" spans="1:51" x14ac:dyDescent="0.25">
      <c r="A1573" s="45">
        <v>1506</v>
      </c>
      <c r="B1573" s="46" t="s">
        <v>4915</v>
      </c>
      <c r="C1573" s="47" t="s">
        <v>4912</v>
      </c>
      <c r="D1573" s="47" t="s">
        <v>549</v>
      </c>
      <c r="E1573" s="48" t="s">
        <v>4916</v>
      </c>
      <c r="F1573" s="49" t="s">
        <v>4913</v>
      </c>
      <c r="G1573" s="49" t="s">
        <v>4913</v>
      </c>
      <c r="H1573" s="50" t="s">
        <v>4913</v>
      </c>
      <c r="I1573" s="46"/>
      <c r="J1573" s="46">
        <v>794</v>
      </c>
      <c r="K1573" s="49">
        <v>794</v>
      </c>
      <c r="L1573" s="49" t="s">
        <v>4914</v>
      </c>
      <c r="M1573" s="51">
        <v>30000</v>
      </c>
      <c r="N1573" s="51">
        <f t="shared" si="301"/>
        <v>30000</v>
      </c>
      <c r="O1573" s="51">
        <v>30052.173913043502</v>
      </c>
      <c r="P1573" s="51">
        <v>60000</v>
      </c>
      <c r="Q1573" s="51">
        <f t="shared" si="302"/>
        <v>39067.826086956549</v>
      </c>
      <c r="R1573" s="52">
        <f t="shared" si="303"/>
        <v>69067.826086956542</v>
      </c>
      <c r="S1573" s="53">
        <v>69000</v>
      </c>
      <c r="T1573" s="54">
        <v>0</v>
      </c>
      <c r="U1573" s="55" t="s">
        <v>199</v>
      </c>
      <c r="V1573" s="55" t="s">
        <v>4643</v>
      </c>
      <c r="W1573" s="55" t="s">
        <v>196</v>
      </c>
      <c r="X1573" s="56">
        <v>43294</v>
      </c>
      <c r="Y1573" s="57" t="s">
        <v>7684</v>
      </c>
      <c r="Z1573" s="57"/>
      <c r="AA1573" s="58"/>
      <c r="AB1573" s="58"/>
      <c r="AC1573" s="58"/>
      <c r="AD1573" s="58"/>
      <c r="AE1573" s="58"/>
      <c r="AF1573" s="58"/>
      <c r="AG1573" s="58"/>
      <c r="AH1573" s="58"/>
      <c r="AI1573" s="58"/>
      <c r="AJ1573" s="58"/>
      <c r="AK1573" s="58"/>
      <c r="AL1573" s="58"/>
      <c r="AM1573" s="58"/>
      <c r="AN1573" s="58"/>
      <c r="AO1573" s="58"/>
      <c r="AP1573" s="58"/>
      <c r="AQ1573" s="58">
        <v>74000</v>
      </c>
      <c r="AR1573" s="59">
        <f t="shared" si="308"/>
        <v>1</v>
      </c>
      <c r="AS1573" s="59">
        <f t="shared" si="309"/>
        <v>74000</v>
      </c>
      <c r="AT1573" s="58">
        <f>ROUND(AS1573/AR1573,-2)</f>
        <v>74000</v>
      </c>
      <c r="AU1573" s="58">
        <f t="shared" si="311"/>
        <v>74000</v>
      </c>
      <c r="AV1573" s="59">
        <f t="shared" si="312"/>
        <v>5000</v>
      </c>
      <c r="AW1573" s="59">
        <f t="shared" si="304"/>
        <v>5000</v>
      </c>
      <c r="AX1573" s="60">
        <f t="shared" si="310"/>
        <v>7.2463768115942129E-2</v>
      </c>
      <c r="AY1573" s="58"/>
    </row>
    <row r="1574" spans="1:51" x14ac:dyDescent="0.25">
      <c r="A1574" s="45">
        <v>1507</v>
      </c>
      <c r="B1574" s="46" t="s">
        <v>4917</v>
      </c>
      <c r="C1574" s="47" t="s">
        <v>4918</v>
      </c>
      <c r="D1574" s="47" t="s">
        <v>496</v>
      </c>
      <c r="E1574" s="48" t="s">
        <v>4919</v>
      </c>
      <c r="F1574" s="49" t="s">
        <v>4920</v>
      </c>
      <c r="G1574" s="49" t="s">
        <v>4920</v>
      </c>
      <c r="H1574" s="50" t="s">
        <v>4920</v>
      </c>
      <c r="I1574" s="46" t="s">
        <v>497</v>
      </c>
      <c r="J1574" s="46">
        <v>795</v>
      </c>
      <c r="K1574" s="49">
        <v>795</v>
      </c>
      <c r="L1574" s="49" t="s">
        <v>4921</v>
      </c>
      <c r="M1574" s="51">
        <v>25300</v>
      </c>
      <c r="N1574" s="51">
        <f t="shared" si="301"/>
        <v>12000</v>
      </c>
      <c r="O1574" s="51">
        <v>12052.1739130435</v>
      </c>
      <c r="P1574" s="51">
        <v>37300</v>
      </c>
      <c r="Q1574" s="51">
        <f t="shared" si="302"/>
        <v>15667.826086956551</v>
      </c>
      <c r="R1574" s="52">
        <f t="shared" si="303"/>
        <v>40967.826086956549</v>
      </c>
      <c r="S1574" s="53">
        <v>40900</v>
      </c>
      <c r="T1574" s="54">
        <v>0</v>
      </c>
      <c r="U1574" s="55" t="s">
        <v>26</v>
      </c>
      <c r="V1574" s="55" t="s">
        <v>4643</v>
      </c>
      <c r="W1574" s="55" t="s">
        <v>27</v>
      </c>
      <c r="X1574" s="56">
        <v>43294</v>
      </c>
      <c r="Y1574" s="57" t="s">
        <v>7684</v>
      </c>
      <c r="Z1574" s="57"/>
      <c r="AA1574" s="58"/>
      <c r="AB1574" s="58"/>
      <c r="AC1574" s="58"/>
      <c r="AD1574" s="58"/>
      <c r="AE1574" s="58"/>
      <c r="AF1574" s="58"/>
      <c r="AG1574" s="58"/>
      <c r="AH1574" s="58"/>
      <c r="AI1574" s="58"/>
      <c r="AJ1574" s="58">
        <v>42240</v>
      </c>
      <c r="AK1574" s="58"/>
      <c r="AL1574" s="58"/>
      <c r="AM1574" s="58"/>
      <c r="AN1574" s="58"/>
      <c r="AO1574" s="58"/>
      <c r="AP1574" s="58"/>
      <c r="AQ1574" s="58">
        <v>50000</v>
      </c>
      <c r="AR1574" s="59">
        <f t="shared" si="308"/>
        <v>2</v>
      </c>
      <c r="AS1574" s="59">
        <f t="shared" si="309"/>
        <v>92240</v>
      </c>
      <c r="AT1574" s="58">
        <f>ROUND(AS1574/AR1574,-2)</f>
        <v>46100</v>
      </c>
      <c r="AU1574" s="58">
        <f t="shared" si="311"/>
        <v>42240</v>
      </c>
      <c r="AV1574" s="59">
        <f t="shared" si="312"/>
        <v>5200</v>
      </c>
      <c r="AW1574" s="59">
        <f t="shared" si="304"/>
        <v>1340</v>
      </c>
      <c r="AX1574" s="60">
        <f t="shared" si="310"/>
        <v>0.1271393643031784</v>
      </c>
      <c r="AY1574" s="58"/>
    </row>
    <row r="1575" spans="1:51" x14ac:dyDescent="0.25">
      <c r="A1575" s="45">
        <v>1509</v>
      </c>
      <c r="B1575" s="46" t="s">
        <v>4925</v>
      </c>
      <c r="C1575" s="47" t="s">
        <v>4926</v>
      </c>
      <c r="D1575" s="47" t="s">
        <v>496</v>
      </c>
      <c r="E1575" s="48" t="s">
        <v>4927</v>
      </c>
      <c r="F1575" s="49" t="s">
        <v>4928</v>
      </c>
      <c r="G1575" s="49" t="s">
        <v>4928</v>
      </c>
      <c r="H1575" s="50" t="s">
        <v>4928</v>
      </c>
      <c r="I1575" s="46" t="s">
        <v>499</v>
      </c>
      <c r="J1575" s="46">
        <v>797</v>
      </c>
      <c r="K1575" s="49">
        <v>797</v>
      </c>
      <c r="L1575" s="49" t="s">
        <v>4929</v>
      </c>
      <c r="M1575" s="51">
        <v>200000</v>
      </c>
      <c r="N1575" s="51">
        <f t="shared" si="301"/>
        <v>68000</v>
      </c>
      <c r="O1575" s="51">
        <v>68869.565217391297</v>
      </c>
      <c r="P1575" s="51">
        <v>268000</v>
      </c>
      <c r="Q1575" s="51">
        <f t="shared" si="302"/>
        <v>89530.434782608689</v>
      </c>
      <c r="R1575" s="52">
        <f t="shared" si="303"/>
        <v>289530.4347826087</v>
      </c>
      <c r="S1575" s="53">
        <v>289500</v>
      </c>
      <c r="T1575" s="54">
        <v>0</v>
      </c>
      <c r="U1575" s="55" t="s">
        <v>26</v>
      </c>
      <c r="V1575" s="55" t="s">
        <v>4643</v>
      </c>
      <c r="W1575" s="55" t="s">
        <v>27</v>
      </c>
      <c r="X1575" s="56">
        <v>43294</v>
      </c>
      <c r="Y1575" s="57" t="s">
        <v>7684</v>
      </c>
      <c r="Z1575" s="57"/>
      <c r="AA1575" s="58"/>
      <c r="AB1575" s="58"/>
      <c r="AC1575" s="58"/>
      <c r="AD1575" s="58"/>
      <c r="AE1575" s="58"/>
      <c r="AF1575" s="58"/>
      <c r="AG1575" s="58"/>
      <c r="AH1575" s="58"/>
      <c r="AI1575" s="58"/>
      <c r="AJ1575" s="58"/>
      <c r="AK1575" s="58"/>
      <c r="AL1575" s="58"/>
      <c r="AM1575" s="58"/>
      <c r="AN1575" s="58"/>
      <c r="AO1575" s="58"/>
      <c r="AP1575" s="58"/>
      <c r="AQ1575" s="58"/>
      <c r="AR1575" s="59">
        <f t="shared" si="308"/>
        <v>0</v>
      </c>
      <c r="AS1575" s="59">
        <f t="shared" si="309"/>
        <v>0</v>
      </c>
      <c r="AT1575" s="58"/>
      <c r="AU1575" s="58">
        <f t="shared" si="311"/>
        <v>0</v>
      </c>
      <c r="AV1575" s="59">
        <f t="shared" si="312"/>
        <v>-289500</v>
      </c>
      <c r="AW1575" s="59">
        <f t="shared" si="304"/>
        <v>-289500</v>
      </c>
      <c r="AX1575" s="60">
        <f t="shared" si="310"/>
        <v>-1</v>
      </c>
      <c r="AY1575" s="58"/>
    </row>
    <row r="1576" spans="1:51" x14ac:dyDescent="0.25">
      <c r="A1576" s="45">
        <v>1510</v>
      </c>
      <c r="B1576" s="46" t="s">
        <v>4930</v>
      </c>
      <c r="C1576" s="47" t="s">
        <v>4926</v>
      </c>
      <c r="D1576" s="47" t="s">
        <v>549</v>
      </c>
      <c r="E1576" s="48" t="s">
        <v>4931</v>
      </c>
      <c r="F1576" s="49" t="s">
        <v>4928</v>
      </c>
      <c r="G1576" s="49" t="s">
        <v>4928</v>
      </c>
      <c r="H1576" s="50" t="s">
        <v>4928</v>
      </c>
      <c r="I1576" s="46" t="s">
        <v>499</v>
      </c>
      <c r="J1576" s="46">
        <v>797</v>
      </c>
      <c r="K1576" s="49">
        <v>797</v>
      </c>
      <c r="L1576" s="49" t="s">
        <v>4929</v>
      </c>
      <c r="M1576" s="51">
        <v>200000</v>
      </c>
      <c r="N1576" s="51">
        <f t="shared" ref="N1576:N1639" si="313">P1576-M1576</f>
        <v>68000</v>
      </c>
      <c r="O1576" s="51">
        <v>68869.565217391297</v>
      </c>
      <c r="P1576" s="51">
        <v>268000</v>
      </c>
      <c r="Q1576" s="51">
        <f t="shared" ref="Q1576:Q1639" si="314">+O1576/1800000*2340000</f>
        <v>89530.434782608689</v>
      </c>
      <c r="R1576" s="52">
        <f t="shared" ref="R1576:R1639" si="315">+M1576+Q1576</f>
        <v>289530.4347826087</v>
      </c>
      <c r="S1576" s="53">
        <v>289500</v>
      </c>
      <c r="T1576" s="54">
        <v>0</v>
      </c>
      <c r="U1576" s="55" t="s">
        <v>26</v>
      </c>
      <c r="V1576" s="55" t="s">
        <v>4643</v>
      </c>
      <c r="W1576" s="55" t="s">
        <v>27</v>
      </c>
      <c r="X1576" s="56">
        <v>43294</v>
      </c>
      <c r="Y1576" s="57" t="s">
        <v>7684</v>
      </c>
      <c r="Z1576" s="57"/>
      <c r="AA1576" s="58"/>
      <c r="AB1576" s="58"/>
      <c r="AC1576" s="58"/>
      <c r="AD1576" s="58"/>
      <c r="AE1576" s="58"/>
      <c r="AF1576" s="58"/>
      <c r="AG1576" s="58">
        <v>500000</v>
      </c>
      <c r="AH1576" s="58"/>
      <c r="AI1576" s="58"/>
      <c r="AJ1576" s="58"/>
      <c r="AK1576" s="58"/>
      <c r="AL1576" s="58"/>
      <c r="AM1576" s="58"/>
      <c r="AN1576" s="58"/>
      <c r="AO1576" s="58"/>
      <c r="AP1576" s="58"/>
      <c r="AQ1576" s="58"/>
      <c r="AR1576" s="59">
        <f t="shared" si="308"/>
        <v>1</v>
      </c>
      <c r="AS1576" s="59">
        <f t="shared" si="309"/>
        <v>500000</v>
      </c>
      <c r="AT1576" s="58">
        <f>ROUND(AS1576/AR1576,-2)</f>
        <v>500000</v>
      </c>
      <c r="AU1576" s="58">
        <f t="shared" si="311"/>
        <v>500000</v>
      </c>
      <c r="AV1576" s="59">
        <f t="shared" si="312"/>
        <v>210500</v>
      </c>
      <c r="AW1576" s="59">
        <f t="shared" ref="AW1576:AW1639" si="316">AU1576-S1576</f>
        <v>210500</v>
      </c>
      <c r="AX1576" s="60">
        <f t="shared" si="310"/>
        <v>0.72711571675302245</v>
      </c>
      <c r="AY1576" s="58"/>
    </row>
    <row r="1577" spans="1:51" ht="31.5" x14ac:dyDescent="0.25">
      <c r="A1577" s="45">
        <v>1512</v>
      </c>
      <c r="B1577" s="46" t="s">
        <v>4938</v>
      </c>
      <c r="C1577" s="47" t="s">
        <v>4933</v>
      </c>
      <c r="D1577" s="47" t="s">
        <v>496</v>
      </c>
      <c r="E1577" s="48" t="s">
        <v>4939</v>
      </c>
      <c r="F1577" s="49" t="s">
        <v>4940</v>
      </c>
      <c r="G1577" s="49" t="s">
        <v>4941</v>
      </c>
      <c r="H1577" s="50" t="s">
        <v>4940</v>
      </c>
      <c r="I1577" s="46" t="s">
        <v>21</v>
      </c>
      <c r="J1577" s="46">
        <v>798</v>
      </c>
      <c r="K1577" s="49">
        <v>798</v>
      </c>
      <c r="L1577" s="49" t="s">
        <v>4937</v>
      </c>
      <c r="M1577" s="51">
        <v>1032000</v>
      </c>
      <c r="N1577" s="51">
        <f t="shared" si="313"/>
        <v>245000</v>
      </c>
      <c r="O1577" s="51">
        <v>245739.130434783</v>
      </c>
      <c r="P1577" s="51">
        <v>1277000</v>
      </c>
      <c r="Q1577" s="51">
        <f t="shared" si="314"/>
        <v>319460.86956521787</v>
      </c>
      <c r="R1577" s="52">
        <f t="shared" si="315"/>
        <v>1351460.8695652178</v>
      </c>
      <c r="S1577" s="53">
        <v>1351400</v>
      </c>
      <c r="T1577" s="54">
        <v>0</v>
      </c>
      <c r="U1577" s="55" t="s">
        <v>199</v>
      </c>
      <c r="V1577" s="55" t="s">
        <v>4643</v>
      </c>
      <c r="W1577" s="55" t="s">
        <v>173</v>
      </c>
      <c r="X1577" s="56">
        <v>43294</v>
      </c>
      <c r="Y1577" s="57" t="s">
        <v>7684</v>
      </c>
      <c r="Z1577" s="57"/>
      <c r="AA1577" s="58"/>
      <c r="AB1577" s="58"/>
      <c r="AC1577" s="58"/>
      <c r="AD1577" s="58"/>
      <c r="AE1577" s="58"/>
      <c r="AF1577" s="58"/>
      <c r="AG1577" s="58"/>
      <c r="AH1577" s="58"/>
      <c r="AI1577" s="58"/>
      <c r="AJ1577" s="58"/>
      <c r="AK1577" s="58"/>
      <c r="AL1577" s="58"/>
      <c r="AM1577" s="58"/>
      <c r="AN1577" s="58"/>
      <c r="AO1577" s="58"/>
      <c r="AP1577" s="58"/>
      <c r="AQ1577" s="58">
        <v>1784000</v>
      </c>
      <c r="AR1577" s="59">
        <f t="shared" si="308"/>
        <v>1</v>
      </c>
      <c r="AS1577" s="59">
        <f t="shared" si="309"/>
        <v>1784000</v>
      </c>
      <c r="AT1577" s="58">
        <f>ROUND(AS1577/AR1577,-2)</f>
        <v>1784000</v>
      </c>
      <c r="AU1577" s="58">
        <f t="shared" si="311"/>
        <v>1784000</v>
      </c>
      <c r="AV1577" s="59">
        <f t="shared" si="312"/>
        <v>432600</v>
      </c>
      <c r="AW1577" s="59">
        <f t="shared" si="316"/>
        <v>432600</v>
      </c>
      <c r="AX1577" s="60">
        <f t="shared" si="310"/>
        <v>0.32011247595086578</v>
      </c>
      <c r="AY1577" s="58"/>
    </row>
    <row r="1578" spans="1:51" x14ac:dyDescent="0.25">
      <c r="A1578" s="45">
        <v>1514</v>
      </c>
      <c r="B1578" s="46" t="s">
        <v>4946</v>
      </c>
      <c r="C1578" s="47" t="s">
        <v>4933</v>
      </c>
      <c r="D1578" s="47" t="s">
        <v>549</v>
      </c>
      <c r="E1578" s="48" t="s">
        <v>4947</v>
      </c>
      <c r="F1578" s="49" t="s">
        <v>4948</v>
      </c>
      <c r="G1578" s="49" t="s">
        <v>4949</v>
      </c>
      <c r="H1578" s="50" t="s">
        <v>4948</v>
      </c>
      <c r="I1578" s="46" t="s">
        <v>21</v>
      </c>
      <c r="J1578" s="46">
        <v>798</v>
      </c>
      <c r="K1578" s="49">
        <v>798</v>
      </c>
      <c r="L1578" s="49" t="s">
        <v>4937</v>
      </c>
      <c r="M1578" s="51">
        <v>1032000</v>
      </c>
      <c r="N1578" s="51">
        <f t="shared" si="313"/>
        <v>245000</v>
      </c>
      <c r="O1578" s="51">
        <v>245739.130434783</v>
      </c>
      <c r="P1578" s="51">
        <v>1277000</v>
      </c>
      <c r="Q1578" s="51">
        <f t="shared" si="314"/>
        <v>319460.86956521787</v>
      </c>
      <c r="R1578" s="52">
        <f t="shared" si="315"/>
        <v>1351460.8695652178</v>
      </c>
      <c r="S1578" s="53">
        <v>1351400</v>
      </c>
      <c r="T1578" s="54">
        <v>0</v>
      </c>
      <c r="U1578" s="55" t="s">
        <v>199</v>
      </c>
      <c r="V1578" s="55" t="s">
        <v>4643</v>
      </c>
      <c r="W1578" s="55" t="s">
        <v>173</v>
      </c>
      <c r="X1578" s="56">
        <v>43294</v>
      </c>
      <c r="Y1578" s="57" t="s">
        <v>7684</v>
      </c>
      <c r="Z1578" s="57"/>
      <c r="AA1578" s="58"/>
      <c r="AB1578" s="58"/>
      <c r="AC1578" s="58"/>
      <c r="AD1578" s="58"/>
      <c r="AE1578" s="58"/>
      <c r="AF1578" s="58"/>
      <c r="AG1578" s="58"/>
      <c r="AH1578" s="58"/>
      <c r="AI1578" s="58"/>
      <c r="AJ1578" s="58"/>
      <c r="AK1578" s="58"/>
      <c r="AL1578" s="58"/>
      <c r="AM1578" s="58"/>
      <c r="AN1578" s="58"/>
      <c r="AO1578" s="58"/>
      <c r="AP1578" s="58"/>
      <c r="AQ1578" s="58">
        <v>1784000</v>
      </c>
      <c r="AR1578" s="59">
        <f t="shared" si="308"/>
        <v>1</v>
      </c>
      <c r="AS1578" s="59">
        <f t="shared" si="309"/>
        <v>1784000</v>
      </c>
      <c r="AT1578" s="58">
        <f>ROUND(AS1578/AR1578,-2)</f>
        <v>1784000</v>
      </c>
      <c r="AU1578" s="58">
        <f t="shared" si="311"/>
        <v>1784000</v>
      </c>
      <c r="AV1578" s="59">
        <f t="shared" si="312"/>
        <v>432600</v>
      </c>
      <c r="AW1578" s="59">
        <f t="shared" si="316"/>
        <v>432600</v>
      </c>
      <c r="AX1578" s="60">
        <f t="shared" si="310"/>
        <v>0.32011247595086578</v>
      </c>
      <c r="AY1578" s="58"/>
    </row>
    <row r="1579" spans="1:51" x14ac:dyDescent="0.25">
      <c r="A1579" s="45">
        <v>1515</v>
      </c>
      <c r="B1579" s="46" t="s">
        <v>4950</v>
      </c>
      <c r="C1579" s="47" t="s">
        <v>4951</v>
      </c>
      <c r="D1579" s="47" t="s">
        <v>549</v>
      </c>
      <c r="E1579" s="48" t="s">
        <v>4952</v>
      </c>
      <c r="F1579" s="49" t="s">
        <v>4935</v>
      </c>
      <c r="G1579" s="49" t="s">
        <v>4935</v>
      </c>
      <c r="H1579" s="50" t="s">
        <v>4935</v>
      </c>
      <c r="I1579" s="46" t="s">
        <v>21</v>
      </c>
      <c r="J1579" s="46">
        <v>799</v>
      </c>
      <c r="K1579" s="49">
        <v>799</v>
      </c>
      <c r="L1579" s="49" t="s">
        <v>4953</v>
      </c>
      <c r="M1579" s="51">
        <v>532000</v>
      </c>
      <c r="N1579" s="51">
        <f t="shared" si="313"/>
        <v>128000</v>
      </c>
      <c r="O1579" s="51">
        <v>128347.82608695699</v>
      </c>
      <c r="P1579" s="51">
        <v>660000</v>
      </c>
      <c r="Q1579" s="51">
        <f t="shared" si="314"/>
        <v>166852.1739130441</v>
      </c>
      <c r="R1579" s="52">
        <f t="shared" si="315"/>
        <v>698852.17391304416</v>
      </c>
      <c r="S1579" s="53">
        <v>698800</v>
      </c>
      <c r="T1579" s="54">
        <v>0</v>
      </c>
      <c r="U1579" s="55" t="s">
        <v>1743</v>
      </c>
      <c r="V1579" s="55" t="s">
        <v>4643</v>
      </c>
      <c r="W1579" s="55" t="s">
        <v>195</v>
      </c>
      <c r="X1579" s="56">
        <v>43294</v>
      </c>
      <c r="Y1579" s="57" t="s">
        <v>7684</v>
      </c>
      <c r="Z1579" s="57"/>
      <c r="AA1579" s="58"/>
      <c r="AB1579" s="58"/>
      <c r="AC1579" s="58"/>
      <c r="AD1579" s="58"/>
      <c r="AE1579" s="58"/>
      <c r="AF1579" s="58"/>
      <c r="AG1579" s="58"/>
      <c r="AH1579" s="58"/>
      <c r="AI1579" s="58"/>
      <c r="AJ1579" s="58"/>
      <c r="AK1579" s="58"/>
      <c r="AL1579" s="58"/>
      <c r="AM1579" s="58"/>
      <c r="AN1579" s="58"/>
      <c r="AO1579" s="58"/>
      <c r="AP1579" s="58"/>
      <c r="AQ1579" s="58"/>
      <c r="AR1579" s="59">
        <f t="shared" si="308"/>
        <v>0</v>
      </c>
      <c r="AS1579" s="59">
        <f t="shared" si="309"/>
        <v>0</v>
      </c>
      <c r="AT1579" s="58"/>
      <c r="AU1579" s="58">
        <f t="shared" si="311"/>
        <v>0</v>
      </c>
      <c r="AV1579" s="59">
        <f t="shared" si="312"/>
        <v>-698800</v>
      </c>
      <c r="AW1579" s="59">
        <f t="shared" si="316"/>
        <v>-698800</v>
      </c>
      <c r="AX1579" s="60">
        <f t="shared" si="310"/>
        <v>-1</v>
      </c>
      <c r="AY1579" s="58"/>
    </row>
    <row r="1580" spans="1:51" x14ac:dyDescent="0.25">
      <c r="A1580" s="45">
        <v>1517</v>
      </c>
      <c r="B1580" s="46" t="s">
        <v>4956</v>
      </c>
      <c r="C1580" s="47" t="s">
        <v>4951</v>
      </c>
      <c r="D1580" s="47" t="s">
        <v>549</v>
      </c>
      <c r="E1580" s="48" t="s">
        <v>4943</v>
      </c>
      <c r="F1580" s="49" t="s">
        <v>4944</v>
      </c>
      <c r="G1580" s="49" t="s">
        <v>4957</v>
      </c>
      <c r="H1580" s="50" t="s">
        <v>4944</v>
      </c>
      <c r="I1580" s="46" t="s">
        <v>21</v>
      </c>
      <c r="J1580" s="46">
        <v>799</v>
      </c>
      <c r="K1580" s="49">
        <v>799</v>
      </c>
      <c r="L1580" s="49" t="s">
        <v>4953</v>
      </c>
      <c r="M1580" s="51">
        <v>532000</v>
      </c>
      <c r="N1580" s="51">
        <f t="shared" si="313"/>
        <v>128000</v>
      </c>
      <c r="O1580" s="51">
        <v>128347.82608695699</v>
      </c>
      <c r="P1580" s="51">
        <v>660000</v>
      </c>
      <c r="Q1580" s="51">
        <f t="shared" si="314"/>
        <v>166852.1739130441</v>
      </c>
      <c r="R1580" s="52">
        <f t="shared" si="315"/>
        <v>698852.17391304416</v>
      </c>
      <c r="S1580" s="53">
        <v>698800</v>
      </c>
      <c r="T1580" s="54">
        <v>0</v>
      </c>
      <c r="U1580" s="55" t="s">
        <v>199</v>
      </c>
      <c r="V1580" s="55" t="s">
        <v>4643</v>
      </c>
      <c r="W1580" s="55" t="s">
        <v>173</v>
      </c>
      <c r="X1580" s="56">
        <v>43294</v>
      </c>
      <c r="Y1580" s="57" t="s">
        <v>7684</v>
      </c>
      <c r="Z1580" s="57"/>
      <c r="AA1580" s="58"/>
      <c r="AB1580" s="58"/>
      <c r="AC1580" s="58"/>
      <c r="AD1580" s="58"/>
      <c r="AE1580" s="58"/>
      <c r="AF1580" s="58"/>
      <c r="AG1580" s="58"/>
      <c r="AH1580" s="58"/>
      <c r="AI1580" s="58"/>
      <c r="AJ1580" s="58"/>
      <c r="AK1580" s="58"/>
      <c r="AL1580" s="58"/>
      <c r="AM1580" s="58"/>
      <c r="AN1580" s="58"/>
      <c r="AO1580" s="58"/>
      <c r="AP1580" s="58"/>
      <c r="AQ1580" s="58">
        <v>921000</v>
      </c>
      <c r="AR1580" s="59">
        <f t="shared" si="308"/>
        <v>1</v>
      </c>
      <c r="AS1580" s="59">
        <f t="shared" si="309"/>
        <v>921000</v>
      </c>
      <c r="AT1580" s="58">
        <f t="shared" ref="AT1580:AT1603" si="317">ROUND(AS1580/AR1580,-2)</f>
        <v>921000</v>
      </c>
      <c r="AU1580" s="58">
        <f t="shared" si="311"/>
        <v>921000</v>
      </c>
      <c r="AV1580" s="59">
        <f t="shared" si="312"/>
        <v>222200</v>
      </c>
      <c r="AW1580" s="59">
        <f t="shared" si="316"/>
        <v>222200</v>
      </c>
      <c r="AX1580" s="60">
        <f t="shared" si="310"/>
        <v>0.31797366914710934</v>
      </c>
      <c r="AY1580" s="58"/>
    </row>
    <row r="1581" spans="1:51" ht="31.5" x14ac:dyDescent="0.25">
      <c r="A1581" s="45">
        <v>1518</v>
      </c>
      <c r="B1581" s="46" t="s">
        <v>4958</v>
      </c>
      <c r="C1581" s="47" t="s">
        <v>4951</v>
      </c>
      <c r="D1581" s="47" t="s">
        <v>496</v>
      </c>
      <c r="E1581" s="48" t="s">
        <v>4939</v>
      </c>
      <c r="F1581" s="49" t="s">
        <v>4940</v>
      </c>
      <c r="G1581" s="49" t="s">
        <v>4959</v>
      </c>
      <c r="H1581" s="50" t="s">
        <v>4940</v>
      </c>
      <c r="I1581" s="46" t="s">
        <v>21</v>
      </c>
      <c r="J1581" s="46">
        <v>799</v>
      </c>
      <c r="K1581" s="49">
        <v>799</v>
      </c>
      <c r="L1581" s="49" t="s">
        <v>4953</v>
      </c>
      <c r="M1581" s="51">
        <v>532000</v>
      </c>
      <c r="N1581" s="51">
        <f t="shared" si="313"/>
        <v>128000</v>
      </c>
      <c r="O1581" s="51">
        <v>128347.82608695699</v>
      </c>
      <c r="P1581" s="51">
        <v>660000</v>
      </c>
      <c r="Q1581" s="51">
        <f t="shared" si="314"/>
        <v>166852.1739130441</v>
      </c>
      <c r="R1581" s="52">
        <f t="shared" si="315"/>
        <v>698852.17391304416</v>
      </c>
      <c r="S1581" s="53">
        <v>698800</v>
      </c>
      <c r="T1581" s="54">
        <v>0</v>
      </c>
      <c r="U1581" s="55" t="s">
        <v>1743</v>
      </c>
      <c r="V1581" s="55" t="s">
        <v>4643</v>
      </c>
      <c r="W1581" s="55" t="s">
        <v>195</v>
      </c>
      <c r="X1581" s="56">
        <v>43294</v>
      </c>
      <c r="Y1581" s="57" t="s">
        <v>7684</v>
      </c>
      <c r="Z1581" s="57"/>
      <c r="AA1581" s="58"/>
      <c r="AB1581" s="58"/>
      <c r="AC1581" s="58"/>
      <c r="AD1581" s="58"/>
      <c r="AE1581" s="58"/>
      <c r="AF1581" s="58"/>
      <c r="AG1581" s="58"/>
      <c r="AH1581" s="58"/>
      <c r="AI1581" s="58"/>
      <c r="AJ1581" s="58"/>
      <c r="AK1581" s="58"/>
      <c r="AL1581" s="58"/>
      <c r="AM1581" s="58"/>
      <c r="AN1581" s="58"/>
      <c r="AO1581" s="58"/>
      <c r="AP1581" s="58"/>
      <c r="AQ1581" s="58">
        <v>921000</v>
      </c>
      <c r="AR1581" s="59">
        <f t="shared" si="308"/>
        <v>1</v>
      </c>
      <c r="AS1581" s="59">
        <f t="shared" si="309"/>
        <v>921000</v>
      </c>
      <c r="AT1581" s="58">
        <f t="shared" si="317"/>
        <v>921000</v>
      </c>
      <c r="AU1581" s="58">
        <f t="shared" si="311"/>
        <v>921000</v>
      </c>
      <c r="AV1581" s="59">
        <f t="shared" si="312"/>
        <v>222200</v>
      </c>
      <c r="AW1581" s="59">
        <f t="shared" si="316"/>
        <v>222200</v>
      </c>
      <c r="AX1581" s="60">
        <f t="shared" si="310"/>
        <v>0.31797366914710934</v>
      </c>
      <c r="AY1581" s="58"/>
    </row>
    <row r="1582" spans="1:51" ht="31.5" x14ac:dyDescent="0.25">
      <c r="A1582" s="45">
        <v>1519</v>
      </c>
      <c r="B1582" s="46" t="s">
        <v>4960</v>
      </c>
      <c r="C1582" s="47" t="s">
        <v>4951</v>
      </c>
      <c r="D1582" s="47" t="s">
        <v>549</v>
      </c>
      <c r="E1582" s="48" t="s">
        <v>4961</v>
      </c>
      <c r="F1582" s="49" t="s">
        <v>4962</v>
      </c>
      <c r="G1582" s="49" t="s">
        <v>4962</v>
      </c>
      <c r="H1582" s="50" t="s">
        <v>4963</v>
      </c>
      <c r="I1582" s="46" t="s">
        <v>25</v>
      </c>
      <c r="J1582" s="46">
        <v>799</v>
      </c>
      <c r="K1582" s="49">
        <v>799</v>
      </c>
      <c r="L1582" s="49" t="s">
        <v>4953</v>
      </c>
      <c r="M1582" s="51">
        <v>532000</v>
      </c>
      <c r="N1582" s="51">
        <f t="shared" si="313"/>
        <v>128000</v>
      </c>
      <c r="O1582" s="51">
        <v>128347.82608695699</v>
      </c>
      <c r="P1582" s="51">
        <v>660000</v>
      </c>
      <c r="Q1582" s="51">
        <f t="shared" si="314"/>
        <v>166852.1739130441</v>
      </c>
      <c r="R1582" s="52">
        <f t="shared" si="315"/>
        <v>698852.17391304416</v>
      </c>
      <c r="S1582" s="53">
        <v>698800</v>
      </c>
      <c r="T1582" s="54">
        <v>0</v>
      </c>
      <c r="U1582" s="55" t="s">
        <v>199</v>
      </c>
      <c r="V1582" s="55" t="s">
        <v>4643</v>
      </c>
      <c r="W1582" s="55" t="s">
        <v>173</v>
      </c>
      <c r="X1582" s="56">
        <v>43294</v>
      </c>
      <c r="Y1582" s="57" t="s">
        <v>7684</v>
      </c>
      <c r="Z1582" s="57"/>
      <c r="AA1582" s="58"/>
      <c r="AB1582" s="58"/>
      <c r="AC1582" s="58"/>
      <c r="AD1582" s="58"/>
      <c r="AE1582" s="58"/>
      <c r="AF1582" s="58"/>
      <c r="AG1582" s="58"/>
      <c r="AH1582" s="58"/>
      <c r="AI1582" s="58"/>
      <c r="AJ1582" s="58"/>
      <c r="AK1582" s="58"/>
      <c r="AL1582" s="58"/>
      <c r="AM1582" s="58">
        <v>2641000</v>
      </c>
      <c r="AN1582" s="58"/>
      <c r="AO1582" s="58"/>
      <c r="AP1582" s="58"/>
      <c r="AQ1582" s="58">
        <v>921000</v>
      </c>
      <c r="AR1582" s="59">
        <f t="shared" si="308"/>
        <v>2</v>
      </c>
      <c r="AS1582" s="59">
        <f t="shared" si="309"/>
        <v>3562000</v>
      </c>
      <c r="AT1582" s="58">
        <f t="shared" si="317"/>
        <v>1781000</v>
      </c>
      <c r="AU1582" s="58">
        <f t="shared" si="311"/>
        <v>921000</v>
      </c>
      <c r="AV1582" s="59">
        <f t="shared" si="312"/>
        <v>1082200</v>
      </c>
      <c r="AW1582" s="59">
        <f t="shared" si="316"/>
        <v>222200</v>
      </c>
      <c r="AX1582" s="60">
        <f t="shared" si="310"/>
        <v>1.5486548368631938</v>
      </c>
      <c r="AY1582" s="58"/>
    </row>
    <row r="1583" spans="1:51" x14ac:dyDescent="0.25">
      <c r="A1583" s="45">
        <v>1520</v>
      </c>
      <c r="B1583" s="46" t="s">
        <v>4964</v>
      </c>
      <c r="C1583" s="47" t="s">
        <v>4951</v>
      </c>
      <c r="D1583" s="47" t="s">
        <v>549</v>
      </c>
      <c r="E1583" s="48" t="s">
        <v>4947</v>
      </c>
      <c r="F1583" s="49" t="s">
        <v>4948</v>
      </c>
      <c r="G1583" s="49" t="s">
        <v>4965</v>
      </c>
      <c r="H1583" s="50" t="s">
        <v>4948</v>
      </c>
      <c r="I1583" s="46" t="s">
        <v>21</v>
      </c>
      <c r="J1583" s="46">
        <v>799</v>
      </c>
      <c r="K1583" s="49">
        <v>799</v>
      </c>
      <c r="L1583" s="49" t="s">
        <v>4953</v>
      </c>
      <c r="M1583" s="51">
        <v>532000</v>
      </c>
      <c r="N1583" s="51">
        <f t="shared" si="313"/>
        <v>128000</v>
      </c>
      <c r="O1583" s="51">
        <v>128347.82608695699</v>
      </c>
      <c r="P1583" s="51">
        <v>660000</v>
      </c>
      <c r="Q1583" s="51">
        <f t="shared" si="314"/>
        <v>166852.1739130441</v>
      </c>
      <c r="R1583" s="52">
        <f t="shared" si="315"/>
        <v>698852.17391304416</v>
      </c>
      <c r="S1583" s="53">
        <v>698800</v>
      </c>
      <c r="T1583" s="54">
        <v>0</v>
      </c>
      <c r="U1583" s="55" t="s">
        <v>1743</v>
      </c>
      <c r="V1583" s="55" t="s">
        <v>4643</v>
      </c>
      <c r="W1583" s="55" t="s">
        <v>195</v>
      </c>
      <c r="X1583" s="56">
        <v>43294</v>
      </c>
      <c r="Y1583" s="57" t="s">
        <v>7684</v>
      </c>
      <c r="Z1583" s="57"/>
      <c r="AA1583" s="58"/>
      <c r="AB1583" s="58"/>
      <c r="AC1583" s="58"/>
      <c r="AD1583" s="58"/>
      <c r="AE1583" s="58"/>
      <c r="AF1583" s="58"/>
      <c r="AG1583" s="58"/>
      <c r="AH1583" s="58"/>
      <c r="AI1583" s="58"/>
      <c r="AJ1583" s="58"/>
      <c r="AK1583" s="58"/>
      <c r="AL1583" s="58"/>
      <c r="AM1583" s="58"/>
      <c r="AN1583" s="58"/>
      <c r="AO1583" s="58"/>
      <c r="AP1583" s="58"/>
      <c r="AQ1583" s="58">
        <v>921000</v>
      </c>
      <c r="AR1583" s="59">
        <f t="shared" si="308"/>
        <v>1</v>
      </c>
      <c r="AS1583" s="59">
        <f t="shared" si="309"/>
        <v>921000</v>
      </c>
      <c r="AT1583" s="58">
        <f t="shared" si="317"/>
        <v>921000</v>
      </c>
      <c r="AU1583" s="58">
        <f t="shared" si="311"/>
        <v>921000</v>
      </c>
      <c r="AV1583" s="59">
        <f t="shared" si="312"/>
        <v>222200</v>
      </c>
      <c r="AW1583" s="59">
        <f t="shared" si="316"/>
        <v>222200</v>
      </c>
      <c r="AX1583" s="60">
        <f t="shared" si="310"/>
        <v>0.31797366914710934</v>
      </c>
      <c r="AY1583" s="58"/>
    </row>
    <row r="1584" spans="1:51" ht="31.5" x14ac:dyDescent="0.25">
      <c r="A1584" s="45">
        <v>1522</v>
      </c>
      <c r="B1584" s="46" t="s">
        <v>4970</v>
      </c>
      <c r="C1584" s="47" t="s">
        <v>4967</v>
      </c>
      <c r="D1584" s="47" t="s">
        <v>496</v>
      </c>
      <c r="E1584" s="48" t="s">
        <v>4939</v>
      </c>
      <c r="F1584" s="49" t="s">
        <v>4940</v>
      </c>
      <c r="G1584" s="49" t="s">
        <v>4971</v>
      </c>
      <c r="H1584" s="50" t="s">
        <v>4940</v>
      </c>
      <c r="I1584" s="46" t="s">
        <v>21</v>
      </c>
      <c r="J1584" s="46">
        <v>800</v>
      </c>
      <c r="K1584" s="49">
        <v>800</v>
      </c>
      <c r="L1584" s="49" t="s">
        <v>4969</v>
      </c>
      <c r="M1584" s="51">
        <v>1147000</v>
      </c>
      <c r="N1584" s="51">
        <f t="shared" si="313"/>
        <v>327000</v>
      </c>
      <c r="O1584" s="51">
        <v>327130.43478260899</v>
      </c>
      <c r="P1584" s="51">
        <v>1474000</v>
      </c>
      <c r="Q1584" s="51">
        <f t="shared" si="314"/>
        <v>425269.56521739165</v>
      </c>
      <c r="R1584" s="52">
        <f t="shared" si="315"/>
        <v>1572269.5652173916</v>
      </c>
      <c r="S1584" s="53">
        <v>1572200</v>
      </c>
      <c r="T1584" s="54">
        <v>0</v>
      </c>
      <c r="U1584" s="55" t="s">
        <v>1743</v>
      </c>
      <c r="V1584" s="55" t="s">
        <v>4643</v>
      </c>
      <c r="W1584" s="55" t="s">
        <v>195</v>
      </c>
      <c r="X1584" s="56">
        <v>43294</v>
      </c>
      <c r="Y1584" s="57" t="s">
        <v>7684</v>
      </c>
      <c r="Z1584" s="57"/>
      <c r="AA1584" s="58"/>
      <c r="AB1584" s="58"/>
      <c r="AC1584" s="58"/>
      <c r="AD1584" s="58"/>
      <c r="AE1584" s="58"/>
      <c r="AF1584" s="58"/>
      <c r="AG1584" s="58"/>
      <c r="AH1584" s="58"/>
      <c r="AI1584" s="58"/>
      <c r="AJ1584" s="58"/>
      <c r="AK1584" s="58"/>
      <c r="AL1584" s="58"/>
      <c r="AM1584" s="58"/>
      <c r="AN1584" s="58"/>
      <c r="AO1584" s="58"/>
      <c r="AP1584" s="58"/>
      <c r="AQ1584" s="58">
        <v>2034000</v>
      </c>
      <c r="AR1584" s="59">
        <f t="shared" si="308"/>
        <v>1</v>
      </c>
      <c r="AS1584" s="59">
        <f t="shared" si="309"/>
        <v>2034000</v>
      </c>
      <c r="AT1584" s="58">
        <f t="shared" si="317"/>
        <v>2034000</v>
      </c>
      <c r="AU1584" s="58">
        <f t="shared" si="311"/>
        <v>2034000</v>
      </c>
      <c r="AV1584" s="59">
        <f t="shared" si="312"/>
        <v>461800</v>
      </c>
      <c r="AW1584" s="59">
        <f t="shared" si="316"/>
        <v>461800</v>
      </c>
      <c r="AX1584" s="60">
        <f t="shared" si="310"/>
        <v>0.29372853326548776</v>
      </c>
      <c r="AY1584" s="58"/>
    </row>
    <row r="1585" spans="1:51" x14ac:dyDescent="0.25">
      <c r="A1585" s="45">
        <v>1523</v>
      </c>
      <c r="B1585" s="46" t="s">
        <v>4972</v>
      </c>
      <c r="C1585" s="47" t="s">
        <v>4967</v>
      </c>
      <c r="D1585" s="47" t="s">
        <v>549</v>
      </c>
      <c r="E1585" s="48" t="s">
        <v>4943</v>
      </c>
      <c r="F1585" s="49" t="s">
        <v>4944</v>
      </c>
      <c r="G1585" s="49" t="s">
        <v>4973</v>
      </c>
      <c r="H1585" s="50" t="s">
        <v>4944</v>
      </c>
      <c r="I1585" s="46" t="s">
        <v>21</v>
      </c>
      <c r="J1585" s="46">
        <v>800</v>
      </c>
      <c r="K1585" s="49">
        <v>800</v>
      </c>
      <c r="L1585" s="49" t="s">
        <v>4969</v>
      </c>
      <c r="M1585" s="51">
        <v>1147000</v>
      </c>
      <c r="N1585" s="51">
        <f t="shared" si="313"/>
        <v>327000</v>
      </c>
      <c r="O1585" s="51">
        <v>327130.43478260899</v>
      </c>
      <c r="P1585" s="51">
        <v>1474000</v>
      </c>
      <c r="Q1585" s="51">
        <f t="shared" si="314"/>
        <v>425269.56521739165</v>
      </c>
      <c r="R1585" s="52">
        <f t="shared" si="315"/>
        <v>1572269.5652173916</v>
      </c>
      <c r="S1585" s="53">
        <v>1572200</v>
      </c>
      <c r="T1585" s="54">
        <v>0</v>
      </c>
      <c r="U1585" s="55" t="s">
        <v>199</v>
      </c>
      <c r="V1585" s="55" t="s">
        <v>4643</v>
      </c>
      <c r="W1585" s="55" t="s">
        <v>173</v>
      </c>
      <c r="X1585" s="56">
        <v>43294</v>
      </c>
      <c r="Y1585" s="57" t="s">
        <v>7684</v>
      </c>
      <c r="Z1585" s="57"/>
      <c r="AA1585" s="58"/>
      <c r="AB1585" s="58"/>
      <c r="AC1585" s="58"/>
      <c r="AD1585" s="58"/>
      <c r="AE1585" s="58"/>
      <c r="AF1585" s="58"/>
      <c r="AG1585" s="58">
        <v>3300000</v>
      </c>
      <c r="AH1585" s="58"/>
      <c r="AI1585" s="58"/>
      <c r="AJ1585" s="58"/>
      <c r="AK1585" s="58"/>
      <c r="AL1585" s="58"/>
      <c r="AM1585" s="58"/>
      <c r="AN1585" s="58"/>
      <c r="AO1585" s="58"/>
      <c r="AP1585" s="58"/>
      <c r="AQ1585" s="58">
        <v>2034000</v>
      </c>
      <c r="AR1585" s="59">
        <f t="shared" si="308"/>
        <v>2</v>
      </c>
      <c r="AS1585" s="59">
        <f t="shared" si="309"/>
        <v>5334000</v>
      </c>
      <c r="AT1585" s="58">
        <f t="shared" si="317"/>
        <v>2667000</v>
      </c>
      <c r="AU1585" s="58">
        <f t="shared" si="311"/>
        <v>2034000</v>
      </c>
      <c r="AV1585" s="59">
        <f t="shared" si="312"/>
        <v>1094800</v>
      </c>
      <c r="AW1585" s="59">
        <f t="shared" si="316"/>
        <v>461800</v>
      </c>
      <c r="AX1585" s="60">
        <f t="shared" si="310"/>
        <v>0.69634906500445237</v>
      </c>
      <c r="AY1585" s="58"/>
    </row>
    <row r="1586" spans="1:51" x14ac:dyDescent="0.25">
      <c r="A1586" s="45">
        <v>1524</v>
      </c>
      <c r="B1586" s="46" t="s">
        <v>4974</v>
      </c>
      <c r="C1586" s="47" t="s">
        <v>4967</v>
      </c>
      <c r="D1586" s="47" t="s">
        <v>549</v>
      </c>
      <c r="E1586" s="48" t="s">
        <v>4947</v>
      </c>
      <c r="F1586" s="49" t="s">
        <v>4948</v>
      </c>
      <c r="G1586" s="49" t="s">
        <v>4975</v>
      </c>
      <c r="H1586" s="50" t="s">
        <v>4948</v>
      </c>
      <c r="I1586" s="46" t="s">
        <v>21</v>
      </c>
      <c r="J1586" s="46">
        <v>800</v>
      </c>
      <c r="K1586" s="49">
        <v>800</v>
      </c>
      <c r="L1586" s="49" t="s">
        <v>4969</v>
      </c>
      <c r="M1586" s="51">
        <v>1147000</v>
      </c>
      <c r="N1586" s="51">
        <f t="shared" si="313"/>
        <v>327000</v>
      </c>
      <c r="O1586" s="51">
        <v>327130.43478260899</v>
      </c>
      <c r="P1586" s="51">
        <v>1474000</v>
      </c>
      <c r="Q1586" s="51">
        <f t="shared" si="314"/>
        <v>425269.56521739165</v>
      </c>
      <c r="R1586" s="52">
        <f t="shared" si="315"/>
        <v>1572269.5652173916</v>
      </c>
      <c r="S1586" s="53">
        <v>1572200</v>
      </c>
      <c r="T1586" s="54">
        <v>0</v>
      </c>
      <c r="U1586" s="55" t="s">
        <v>1743</v>
      </c>
      <c r="V1586" s="55" t="s">
        <v>4643</v>
      </c>
      <c r="W1586" s="55" t="s">
        <v>195</v>
      </c>
      <c r="X1586" s="56">
        <v>43294</v>
      </c>
      <c r="Y1586" s="57" t="s">
        <v>7684</v>
      </c>
      <c r="Z1586" s="57"/>
      <c r="AA1586" s="58"/>
      <c r="AB1586" s="58"/>
      <c r="AC1586" s="58"/>
      <c r="AD1586" s="58"/>
      <c r="AE1586" s="58"/>
      <c r="AF1586" s="58"/>
      <c r="AG1586" s="58"/>
      <c r="AH1586" s="58"/>
      <c r="AI1586" s="58"/>
      <c r="AJ1586" s="58"/>
      <c r="AK1586" s="58"/>
      <c r="AL1586" s="58"/>
      <c r="AM1586" s="58"/>
      <c r="AN1586" s="58"/>
      <c r="AO1586" s="58"/>
      <c r="AP1586" s="58"/>
      <c r="AQ1586" s="58">
        <v>2034000</v>
      </c>
      <c r="AR1586" s="59">
        <f t="shared" si="308"/>
        <v>1</v>
      </c>
      <c r="AS1586" s="59">
        <f t="shared" si="309"/>
        <v>2034000</v>
      </c>
      <c r="AT1586" s="58">
        <f t="shared" si="317"/>
        <v>2034000</v>
      </c>
      <c r="AU1586" s="58">
        <f t="shared" si="311"/>
        <v>2034000</v>
      </c>
      <c r="AV1586" s="59">
        <f t="shared" si="312"/>
        <v>461800</v>
      </c>
      <c r="AW1586" s="59">
        <f t="shared" si="316"/>
        <v>461800</v>
      </c>
      <c r="AX1586" s="60">
        <f t="shared" si="310"/>
        <v>0.29372853326548776</v>
      </c>
      <c r="AY1586" s="58"/>
    </row>
    <row r="1587" spans="1:51" ht="31.5" x14ac:dyDescent="0.25">
      <c r="A1587" s="45">
        <v>1526</v>
      </c>
      <c r="B1587" s="46" t="s">
        <v>4980</v>
      </c>
      <c r="C1587" s="47" t="s">
        <v>4977</v>
      </c>
      <c r="D1587" s="47" t="s">
        <v>496</v>
      </c>
      <c r="E1587" s="48" t="s">
        <v>4939</v>
      </c>
      <c r="F1587" s="49" t="s">
        <v>4940</v>
      </c>
      <c r="G1587" s="49" t="s">
        <v>4981</v>
      </c>
      <c r="H1587" s="50" t="s">
        <v>4940</v>
      </c>
      <c r="I1587" s="46" t="s">
        <v>21</v>
      </c>
      <c r="J1587" s="46">
        <v>801</v>
      </c>
      <c r="K1587" s="49">
        <v>801</v>
      </c>
      <c r="L1587" s="49" t="s">
        <v>4979</v>
      </c>
      <c r="M1587" s="51">
        <v>687000</v>
      </c>
      <c r="N1587" s="51">
        <f t="shared" si="313"/>
        <v>190000</v>
      </c>
      <c r="O1587" s="51">
        <v>190956.52173913</v>
      </c>
      <c r="P1587" s="51">
        <v>877000</v>
      </c>
      <c r="Q1587" s="51">
        <f t="shared" si="314"/>
        <v>248243.47826086899</v>
      </c>
      <c r="R1587" s="52">
        <f t="shared" si="315"/>
        <v>935243.47826086893</v>
      </c>
      <c r="S1587" s="53">
        <v>935200</v>
      </c>
      <c r="T1587" s="54">
        <v>0</v>
      </c>
      <c r="U1587" s="55" t="s">
        <v>199</v>
      </c>
      <c r="V1587" s="55" t="s">
        <v>4643</v>
      </c>
      <c r="W1587" s="55" t="s">
        <v>173</v>
      </c>
      <c r="X1587" s="56">
        <v>43294</v>
      </c>
      <c r="Y1587" s="57" t="s">
        <v>7684</v>
      </c>
      <c r="Z1587" s="57"/>
      <c r="AA1587" s="58"/>
      <c r="AB1587" s="58"/>
      <c r="AC1587" s="58"/>
      <c r="AD1587" s="58"/>
      <c r="AE1587" s="58"/>
      <c r="AF1587" s="58"/>
      <c r="AG1587" s="58"/>
      <c r="AH1587" s="58"/>
      <c r="AI1587" s="58"/>
      <c r="AJ1587" s="58"/>
      <c r="AK1587" s="58"/>
      <c r="AL1587" s="58"/>
      <c r="AM1587" s="58"/>
      <c r="AN1587" s="58"/>
      <c r="AO1587" s="58"/>
      <c r="AP1587" s="58"/>
      <c r="AQ1587" s="58">
        <v>1214000</v>
      </c>
      <c r="AR1587" s="59">
        <f t="shared" si="308"/>
        <v>1</v>
      </c>
      <c r="AS1587" s="59">
        <f t="shared" si="309"/>
        <v>1214000</v>
      </c>
      <c r="AT1587" s="58">
        <f t="shared" si="317"/>
        <v>1214000</v>
      </c>
      <c r="AU1587" s="58">
        <f t="shared" si="311"/>
        <v>1214000</v>
      </c>
      <c r="AV1587" s="59">
        <f t="shared" si="312"/>
        <v>278800</v>
      </c>
      <c r="AW1587" s="59">
        <f t="shared" si="316"/>
        <v>278800</v>
      </c>
      <c r="AX1587" s="60">
        <f t="shared" si="310"/>
        <v>0.2981180496150555</v>
      </c>
      <c r="AY1587" s="58"/>
    </row>
    <row r="1588" spans="1:51" x14ac:dyDescent="0.25">
      <c r="A1588" s="45">
        <v>1527</v>
      </c>
      <c r="B1588" s="46" t="s">
        <v>4982</v>
      </c>
      <c r="C1588" s="47" t="s">
        <v>4977</v>
      </c>
      <c r="D1588" s="47" t="s">
        <v>549</v>
      </c>
      <c r="E1588" s="48" t="s">
        <v>4943</v>
      </c>
      <c r="F1588" s="49" t="s">
        <v>4944</v>
      </c>
      <c r="G1588" s="49" t="s">
        <v>4983</v>
      </c>
      <c r="H1588" s="50" t="s">
        <v>4944</v>
      </c>
      <c r="I1588" s="46" t="s">
        <v>21</v>
      </c>
      <c r="J1588" s="46">
        <v>801</v>
      </c>
      <c r="K1588" s="49">
        <v>801</v>
      </c>
      <c r="L1588" s="49" t="s">
        <v>4979</v>
      </c>
      <c r="M1588" s="51">
        <v>687000</v>
      </c>
      <c r="N1588" s="51">
        <f t="shared" si="313"/>
        <v>190000</v>
      </c>
      <c r="O1588" s="51">
        <v>190956.52173913</v>
      </c>
      <c r="P1588" s="51">
        <v>877000</v>
      </c>
      <c r="Q1588" s="51">
        <f t="shared" si="314"/>
        <v>248243.47826086899</v>
      </c>
      <c r="R1588" s="52">
        <f t="shared" si="315"/>
        <v>935243.47826086893</v>
      </c>
      <c r="S1588" s="53">
        <v>935200</v>
      </c>
      <c r="T1588" s="54">
        <v>0</v>
      </c>
      <c r="U1588" s="55" t="s">
        <v>1743</v>
      </c>
      <c r="V1588" s="55" t="s">
        <v>4643</v>
      </c>
      <c r="W1588" s="55" t="s">
        <v>195</v>
      </c>
      <c r="X1588" s="56">
        <v>43294</v>
      </c>
      <c r="Y1588" s="57" t="s">
        <v>7684</v>
      </c>
      <c r="Z1588" s="57"/>
      <c r="AA1588" s="58"/>
      <c r="AB1588" s="58"/>
      <c r="AC1588" s="58"/>
      <c r="AD1588" s="58"/>
      <c r="AE1588" s="58"/>
      <c r="AF1588" s="58"/>
      <c r="AG1588" s="58"/>
      <c r="AH1588" s="58"/>
      <c r="AI1588" s="58"/>
      <c r="AJ1588" s="58"/>
      <c r="AK1588" s="58"/>
      <c r="AL1588" s="58"/>
      <c r="AM1588" s="58"/>
      <c r="AN1588" s="58"/>
      <c r="AO1588" s="58"/>
      <c r="AP1588" s="58"/>
      <c r="AQ1588" s="58">
        <v>1214000</v>
      </c>
      <c r="AR1588" s="59">
        <f t="shared" si="308"/>
        <v>1</v>
      </c>
      <c r="AS1588" s="59">
        <f t="shared" si="309"/>
        <v>1214000</v>
      </c>
      <c r="AT1588" s="58">
        <f t="shared" si="317"/>
        <v>1214000</v>
      </c>
      <c r="AU1588" s="58">
        <f t="shared" si="311"/>
        <v>1214000</v>
      </c>
      <c r="AV1588" s="59">
        <f t="shared" si="312"/>
        <v>278800</v>
      </c>
      <c r="AW1588" s="59">
        <f t="shared" si="316"/>
        <v>278800</v>
      </c>
      <c r="AX1588" s="60">
        <f t="shared" si="310"/>
        <v>0.2981180496150555</v>
      </c>
      <c r="AY1588" s="58"/>
    </row>
    <row r="1589" spans="1:51" x14ac:dyDescent="0.25">
      <c r="A1589" s="45">
        <v>1528</v>
      </c>
      <c r="B1589" s="46" t="s">
        <v>4984</v>
      </c>
      <c r="C1589" s="47" t="s">
        <v>4977</v>
      </c>
      <c r="D1589" s="47" t="s">
        <v>549</v>
      </c>
      <c r="E1589" s="48" t="s">
        <v>4947</v>
      </c>
      <c r="F1589" s="49" t="s">
        <v>4948</v>
      </c>
      <c r="G1589" s="49" t="s">
        <v>4985</v>
      </c>
      <c r="H1589" s="50" t="s">
        <v>4948</v>
      </c>
      <c r="I1589" s="46" t="s">
        <v>21</v>
      </c>
      <c r="J1589" s="46">
        <v>801</v>
      </c>
      <c r="K1589" s="49">
        <v>801</v>
      </c>
      <c r="L1589" s="49" t="s">
        <v>4979</v>
      </c>
      <c r="M1589" s="51">
        <v>687000</v>
      </c>
      <c r="N1589" s="51">
        <f t="shared" si="313"/>
        <v>190000</v>
      </c>
      <c r="O1589" s="51">
        <v>190956.52173913</v>
      </c>
      <c r="P1589" s="51">
        <v>877000</v>
      </c>
      <c r="Q1589" s="51">
        <f t="shared" si="314"/>
        <v>248243.47826086899</v>
      </c>
      <c r="R1589" s="52">
        <f t="shared" si="315"/>
        <v>935243.47826086893</v>
      </c>
      <c r="S1589" s="53">
        <v>935200</v>
      </c>
      <c r="T1589" s="54">
        <v>0</v>
      </c>
      <c r="U1589" s="55" t="s">
        <v>199</v>
      </c>
      <c r="V1589" s="55" t="s">
        <v>4643</v>
      </c>
      <c r="W1589" s="55" t="s">
        <v>173</v>
      </c>
      <c r="X1589" s="56">
        <v>43294</v>
      </c>
      <c r="Y1589" s="57" t="s">
        <v>7684</v>
      </c>
      <c r="Z1589" s="57"/>
      <c r="AA1589" s="58"/>
      <c r="AB1589" s="58"/>
      <c r="AC1589" s="58"/>
      <c r="AD1589" s="58"/>
      <c r="AE1589" s="58"/>
      <c r="AF1589" s="58"/>
      <c r="AG1589" s="58"/>
      <c r="AH1589" s="58"/>
      <c r="AI1589" s="58"/>
      <c r="AJ1589" s="58"/>
      <c r="AK1589" s="58"/>
      <c r="AL1589" s="58"/>
      <c r="AM1589" s="58"/>
      <c r="AN1589" s="58"/>
      <c r="AO1589" s="58"/>
      <c r="AP1589" s="58"/>
      <c r="AQ1589" s="58">
        <v>1214000</v>
      </c>
      <c r="AR1589" s="59">
        <f t="shared" si="308"/>
        <v>1</v>
      </c>
      <c r="AS1589" s="59">
        <f t="shared" si="309"/>
        <v>1214000</v>
      </c>
      <c r="AT1589" s="58">
        <f t="shared" si="317"/>
        <v>1214000</v>
      </c>
      <c r="AU1589" s="58">
        <f t="shared" si="311"/>
        <v>1214000</v>
      </c>
      <c r="AV1589" s="59">
        <f t="shared" si="312"/>
        <v>278800</v>
      </c>
      <c r="AW1589" s="59">
        <f t="shared" si="316"/>
        <v>278800</v>
      </c>
      <c r="AX1589" s="60">
        <f t="shared" si="310"/>
        <v>0.2981180496150555</v>
      </c>
      <c r="AY1589" s="58"/>
    </row>
    <row r="1590" spans="1:51" ht="31.5" x14ac:dyDescent="0.25">
      <c r="A1590" s="45">
        <v>1530</v>
      </c>
      <c r="B1590" s="46" t="s">
        <v>4990</v>
      </c>
      <c r="C1590" s="47" t="s">
        <v>4987</v>
      </c>
      <c r="D1590" s="47" t="s">
        <v>496</v>
      </c>
      <c r="E1590" s="48" t="s">
        <v>4939</v>
      </c>
      <c r="F1590" s="49" t="s">
        <v>4940</v>
      </c>
      <c r="G1590" s="49" t="s">
        <v>4991</v>
      </c>
      <c r="H1590" s="50" t="s">
        <v>4940</v>
      </c>
      <c r="I1590" s="46" t="s">
        <v>21</v>
      </c>
      <c r="J1590" s="46">
        <v>802</v>
      </c>
      <c r="K1590" s="49">
        <v>802</v>
      </c>
      <c r="L1590" s="49" t="s">
        <v>4989</v>
      </c>
      <c r="M1590" s="51">
        <v>857000</v>
      </c>
      <c r="N1590" s="51">
        <f t="shared" si="313"/>
        <v>255000</v>
      </c>
      <c r="O1590" s="51">
        <v>255130.43478260899</v>
      </c>
      <c r="P1590" s="51">
        <v>1112000</v>
      </c>
      <c r="Q1590" s="51">
        <f t="shared" si="314"/>
        <v>331669.5652173917</v>
      </c>
      <c r="R1590" s="52">
        <f t="shared" si="315"/>
        <v>1188669.5652173916</v>
      </c>
      <c r="S1590" s="53">
        <v>1188600</v>
      </c>
      <c r="T1590" s="54">
        <v>0</v>
      </c>
      <c r="U1590" s="55" t="s">
        <v>199</v>
      </c>
      <c r="V1590" s="55" t="s">
        <v>4643</v>
      </c>
      <c r="W1590" s="55" t="s">
        <v>173</v>
      </c>
      <c r="X1590" s="56">
        <v>43294</v>
      </c>
      <c r="Y1590" s="57" t="s">
        <v>7684</v>
      </c>
      <c r="Z1590" s="57"/>
      <c r="AA1590" s="58"/>
      <c r="AB1590" s="58"/>
      <c r="AC1590" s="58"/>
      <c r="AD1590" s="58"/>
      <c r="AE1590" s="58"/>
      <c r="AF1590" s="58"/>
      <c r="AG1590" s="58"/>
      <c r="AH1590" s="58"/>
      <c r="AI1590" s="58"/>
      <c r="AJ1590" s="58"/>
      <c r="AK1590" s="58"/>
      <c r="AL1590" s="58"/>
      <c r="AM1590" s="58"/>
      <c r="AN1590" s="58"/>
      <c r="AO1590" s="58"/>
      <c r="AP1590" s="58"/>
      <c r="AQ1590" s="58">
        <v>1530000</v>
      </c>
      <c r="AR1590" s="59">
        <f t="shared" si="308"/>
        <v>1</v>
      </c>
      <c r="AS1590" s="59">
        <f t="shared" si="309"/>
        <v>1530000</v>
      </c>
      <c r="AT1590" s="58">
        <f t="shared" si="317"/>
        <v>1530000</v>
      </c>
      <c r="AU1590" s="58">
        <f t="shared" si="311"/>
        <v>1530000</v>
      </c>
      <c r="AV1590" s="59">
        <f t="shared" si="312"/>
        <v>341400</v>
      </c>
      <c r="AW1590" s="59">
        <f t="shared" si="316"/>
        <v>341400</v>
      </c>
      <c r="AX1590" s="60">
        <f t="shared" si="310"/>
        <v>0.2872286723876829</v>
      </c>
      <c r="AY1590" s="58"/>
    </row>
    <row r="1591" spans="1:51" x14ac:dyDescent="0.25">
      <c r="A1591" s="45">
        <v>1531</v>
      </c>
      <c r="B1591" s="46" t="s">
        <v>4992</v>
      </c>
      <c r="C1591" s="47" t="s">
        <v>4987</v>
      </c>
      <c r="D1591" s="47" t="s">
        <v>549</v>
      </c>
      <c r="E1591" s="48" t="s">
        <v>4943</v>
      </c>
      <c r="F1591" s="49" t="s">
        <v>4944</v>
      </c>
      <c r="G1591" s="49" t="s">
        <v>4993</v>
      </c>
      <c r="H1591" s="50" t="s">
        <v>4944</v>
      </c>
      <c r="I1591" s="46" t="s">
        <v>21</v>
      </c>
      <c r="J1591" s="46">
        <v>802</v>
      </c>
      <c r="K1591" s="49">
        <v>802</v>
      </c>
      <c r="L1591" s="49" t="s">
        <v>4989</v>
      </c>
      <c r="M1591" s="51">
        <v>857000</v>
      </c>
      <c r="N1591" s="51">
        <f t="shared" si="313"/>
        <v>255000</v>
      </c>
      <c r="O1591" s="51">
        <v>255130.43478260899</v>
      </c>
      <c r="P1591" s="51">
        <v>1112000</v>
      </c>
      <c r="Q1591" s="51">
        <f t="shared" si="314"/>
        <v>331669.5652173917</v>
      </c>
      <c r="R1591" s="52">
        <f t="shared" si="315"/>
        <v>1188669.5652173916</v>
      </c>
      <c r="S1591" s="53">
        <v>1188600</v>
      </c>
      <c r="T1591" s="54">
        <v>0</v>
      </c>
      <c r="U1591" s="55" t="s">
        <v>1743</v>
      </c>
      <c r="V1591" s="55" t="s">
        <v>4643</v>
      </c>
      <c r="W1591" s="55" t="s">
        <v>195</v>
      </c>
      <c r="X1591" s="56">
        <v>43294</v>
      </c>
      <c r="Y1591" s="57" t="s">
        <v>7684</v>
      </c>
      <c r="Z1591" s="57"/>
      <c r="AA1591" s="58"/>
      <c r="AB1591" s="58"/>
      <c r="AC1591" s="58"/>
      <c r="AD1591" s="58"/>
      <c r="AE1591" s="58"/>
      <c r="AF1591" s="58"/>
      <c r="AG1591" s="58"/>
      <c r="AH1591" s="58"/>
      <c r="AI1591" s="58"/>
      <c r="AJ1591" s="58"/>
      <c r="AK1591" s="58"/>
      <c r="AL1591" s="58"/>
      <c r="AM1591" s="58"/>
      <c r="AN1591" s="58"/>
      <c r="AO1591" s="58"/>
      <c r="AP1591" s="58"/>
      <c r="AQ1591" s="58">
        <v>1530000</v>
      </c>
      <c r="AR1591" s="59">
        <f t="shared" si="308"/>
        <v>1</v>
      </c>
      <c r="AS1591" s="59">
        <f t="shared" si="309"/>
        <v>1530000</v>
      </c>
      <c r="AT1591" s="58">
        <f t="shared" si="317"/>
        <v>1530000</v>
      </c>
      <c r="AU1591" s="58">
        <f t="shared" si="311"/>
        <v>1530000</v>
      </c>
      <c r="AV1591" s="59">
        <f t="shared" si="312"/>
        <v>341400</v>
      </c>
      <c r="AW1591" s="59">
        <f t="shared" si="316"/>
        <v>341400</v>
      </c>
      <c r="AX1591" s="60">
        <f t="shared" si="310"/>
        <v>0.2872286723876829</v>
      </c>
      <c r="AY1591" s="58"/>
    </row>
    <row r="1592" spans="1:51" x14ac:dyDescent="0.25">
      <c r="A1592" s="45">
        <v>1532</v>
      </c>
      <c r="B1592" s="46" t="s">
        <v>4994</v>
      </c>
      <c r="C1592" s="47" t="s">
        <v>4987</v>
      </c>
      <c r="D1592" s="47" t="s">
        <v>549</v>
      </c>
      <c r="E1592" s="48" t="s">
        <v>4947</v>
      </c>
      <c r="F1592" s="49" t="s">
        <v>4948</v>
      </c>
      <c r="G1592" s="49" t="s">
        <v>4995</v>
      </c>
      <c r="H1592" s="50" t="s">
        <v>4948</v>
      </c>
      <c r="I1592" s="46" t="s">
        <v>21</v>
      </c>
      <c r="J1592" s="46">
        <v>802</v>
      </c>
      <c r="K1592" s="49">
        <v>802</v>
      </c>
      <c r="L1592" s="49" t="s">
        <v>4989</v>
      </c>
      <c r="M1592" s="51">
        <v>857000</v>
      </c>
      <c r="N1592" s="51">
        <f t="shared" si="313"/>
        <v>255000</v>
      </c>
      <c r="O1592" s="51">
        <v>255130.43478260899</v>
      </c>
      <c r="P1592" s="51">
        <v>1112000</v>
      </c>
      <c r="Q1592" s="51">
        <f t="shared" si="314"/>
        <v>331669.5652173917</v>
      </c>
      <c r="R1592" s="52">
        <f t="shared" si="315"/>
        <v>1188669.5652173916</v>
      </c>
      <c r="S1592" s="53">
        <v>1188600</v>
      </c>
      <c r="T1592" s="54">
        <v>0</v>
      </c>
      <c r="U1592" s="55" t="s">
        <v>26</v>
      </c>
      <c r="V1592" s="55" t="s">
        <v>4643</v>
      </c>
      <c r="W1592" s="55" t="s">
        <v>27</v>
      </c>
      <c r="X1592" s="56">
        <v>43294</v>
      </c>
      <c r="Y1592" s="57" t="s">
        <v>7684</v>
      </c>
      <c r="Z1592" s="57"/>
      <c r="AA1592" s="58"/>
      <c r="AB1592" s="58"/>
      <c r="AC1592" s="58"/>
      <c r="AD1592" s="58"/>
      <c r="AE1592" s="58"/>
      <c r="AF1592" s="58"/>
      <c r="AG1592" s="58"/>
      <c r="AH1592" s="58"/>
      <c r="AI1592" s="58"/>
      <c r="AJ1592" s="58"/>
      <c r="AK1592" s="58"/>
      <c r="AL1592" s="58"/>
      <c r="AM1592" s="58"/>
      <c r="AN1592" s="58"/>
      <c r="AO1592" s="58"/>
      <c r="AP1592" s="58"/>
      <c r="AQ1592" s="58">
        <v>1530000</v>
      </c>
      <c r="AR1592" s="59">
        <f t="shared" si="308"/>
        <v>1</v>
      </c>
      <c r="AS1592" s="59">
        <f t="shared" si="309"/>
        <v>1530000</v>
      </c>
      <c r="AT1592" s="58">
        <f t="shared" si="317"/>
        <v>1530000</v>
      </c>
      <c r="AU1592" s="58">
        <f t="shared" si="311"/>
        <v>1530000</v>
      </c>
      <c r="AV1592" s="59">
        <f t="shared" si="312"/>
        <v>341400</v>
      </c>
      <c r="AW1592" s="59">
        <f t="shared" si="316"/>
        <v>341400</v>
      </c>
      <c r="AX1592" s="60">
        <f t="shared" si="310"/>
        <v>0.2872286723876829</v>
      </c>
      <c r="AY1592" s="58"/>
    </row>
    <row r="1593" spans="1:51" ht="31.5" x14ac:dyDescent="0.25">
      <c r="A1593" s="45">
        <v>1534</v>
      </c>
      <c r="B1593" s="46" t="s">
        <v>5000</v>
      </c>
      <c r="C1593" s="47" t="s">
        <v>4997</v>
      </c>
      <c r="D1593" s="47" t="s">
        <v>496</v>
      </c>
      <c r="E1593" s="48" t="s">
        <v>4939</v>
      </c>
      <c r="F1593" s="49" t="s">
        <v>4940</v>
      </c>
      <c r="G1593" s="49" t="s">
        <v>5001</v>
      </c>
      <c r="H1593" s="50" t="s">
        <v>4940</v>
      </c>
      <c r="I1593" s="46" t="s">
        <v>21</v>
      </c>
      <c r="J1593" s="46">
        <v>803</v>
      </c>
      <c r="K1593" s="49">
        <v>803</v>
      </c>
      <c r="L1593" s="49" t="s">
        <v>4999</v>
      </c>
      <c r="M1593" s="51">
        <v>1302000</v>
      </c>
      <c r="N1593" s="51">
        <f t="shared" si="313"/>
        <v>408000</v>
      </c>
      <c r="O1593" s="51">
        <v>408521.73913043499</v>
      </c>
      <c r="P1593" s="51">
        <v>1710000</v>
      </c>
      <c r="Q1593" s="51">
        <f t="shared" si="314"/>
        <v>531078.26086956554</v>
      </c>
      <c r="R1593" s="52">
        <f t="shared" si="315"/>
        <v>1833078.2608695654</v>
      </c>
      <c r="S1593" s="53">
        <v>1833000</v>
      </c>
      <c r="T1593" s="54" t="s">
        <v>4792</v>
      </c>
      <c r="U1593" s="55" t="s">
        <v>26</v>
      </c>
      <c r="V1593" s="55" t="s">
        <v>4643</v>
      </c>
      <c r="W1593" s="55" t="s">
        <v>27</v>
      </c>
      <c r="X1593" s="56">
        <v>43294</v>
      </c>
      <c r="Y1593" s="57" t="s">
        <v>7684</v>
      </c>
      <c r="Z1593" s="57"/>
      <c r="AA1593" s="58"/>
      <c r="AB1593" s="58"/>
      <c r="AC1593" s="58"/>
      <c r="AD1593" s="58"/>
      <c r="AE1593" s="58"/>
      <c r="AF1593" s="58"/>
      <c r="AG1593" s="58"/>
      <c r="AH1593" s="58"/>
      <c r="AI1593" s="58"/>
      <c r="AJ1593" s="58"/>
      <c r="AK1593" s="58"/>
      <c r="AL1593" s="58"/>
      <c r="AM1593" s="58"/>
      <c r="AN1593" s="58"/>
      <c r="AO1593" s="58"/>
      <c r="AP1593" s="58"/>
      <c r="AQ1593" s="58">
        <v>2345000</v>
      </c>
      <c r="AR1593" s="59">
        <f t="shared" si="308"/>
        <v>1</v>
      </c>
      <c r="AS1593" s="59">
        <f t="shared" si="309"/>
        <v>2345000</v>
      </c>
      <c r="AT1593" s="58">
        <f t="shared" si="317"/>
        <v>2345000</v>
      </c>
      <c r="AU1593" s="58">
        <f t="shared" si="311"/>
        <v>2345000</v>
      </c>
      <c r="AV1593" s="59">
        <f t="shared" si="312"/>
        <v>512000</v>
      </c>
      <c r="AW1593" s="59">
        <f t="shared" si="316"/>
        <v>512000</v>
      </c>
      <c r="AX1593" s="60">
        <f t="shared" si="310"/>
        <v>0.27932351336606653</v>
      </c>
      <c r="AY1593" s="58"/>
    </row>
    <row r="1594" spans="1:51" x14ac:dyDescent="0.25">
      <c r="A1594" s="45">
        <v>1535</v>
      </c>
      <c r="B1594" s="46" t="s">
        <v>5002</v>
      </c>
      <c r="C1594" s="47" t="s">
        <v>4997</v>
      </c>
      <c r="D1594" s="47" t="s">
        <v>549</v>
      </c>
      <c r="E1594" s="48" t="s">
        <v>4943</v>
      </c>
      <c r="F1594" s="49" t="s">
        <v>4944</v>
      </c>
      <c r="G1594" s="49" t="s">
        <v>5003</v>
      </c>
      <c r="H1594" s="50" t="s">
        <v>4944</v>
      </c>
      <c r="I1594" s="46" t="s">
        <v>21</v>
      </c>
      <c r="J1594" s="46">
        <v>803</v>
      </c>
      <c r="K1594" s="49">
        <v>803</v>
      </c>
      <c r="L1594" s="49" t="s">
        <v>4999</v>
      </c>
      <c r="M1594" s="51">
        <v>1302000</v>
      </c>
      <c r="N1594" s="51">
        <f t="shared" si="313"/>
        <v>408000</v>
      </c>
      <c r="O1594" s="51">
        <v>408521.73913043499</v>
      </c>
      <c r="P1594" s="51">
        <v>1710000</v>
      </c>
      <c r="Q1594" s="51">
        <f t="shared" si="314"/>
        <v>531078.26086956554</v>
      </c>
      <c r="R1594" s="52">
        <f t="shared" si="315"/>
        <v>1833078.2608695654</v>
      </c>
      <c r="S1594" s="53">
        <v>1833000</v>
      </c>
      <c r="T1594" s="54" t="s">
        <v>4792</v>
      </c>
      <c r="U1594" s="55" t="s">
        <v>199</v>
      </c>
      <c r="V1594" s="55" t="s">
        <v>4643</v>
      </c>
      <c r="W1594" s="55" t="s">
        <v>173</v>
      </c>
      <c r="X1594" s="56">
        <v>43294</v>
      </c>
      <c r="Y1594" s="57" t="s">
        <v>7684</v>
      </c>
      <c r="Z1594" s="57"/>
      <c r="AA1594" s="58"/>
      <c r="AB1594" s="58"/>
      <c r="AC1594" s="58"/>
      <c r="AD1594" s="58"/>
      <c r="AE1594" s="58"/>
      <c r="AF1594" s="58"/>
      <c r="AG1594" s="58">
        <v>3570000</v>
      </c>
      <c r="AH1594" s="58"/>
      <c r="AI1594" s="58"/>
      <c r="AJ1594" s="58"/>
      <c r="AK1594" s="58"/>
      <c r="AL1594" s="58"/>
      <c r="AM1594" s="58"/>
      <c r="AN1594" s="58"/>
      <c r="AO1594" s="58"/>
      <c r="AP1594" s="58"/>
      <c r="AQ1594" s="58">
        <v>2345000</v>
      </c>
      <c r="AR1594" s="59">
        <f t="shared" si="308"/>
        <v>2</v>
      </c>
      <c r="AS1594" s="59">
        <f t="shared" si="309"/>
        <v>5915000</v>
      </c>
      <c r="AT1594" s="58">
        <f t="shared" si="317"/>
        <v>2957500</v>
      </c>
      <c r="AU1594" s="58">
        <f t="shared" si="311"/>
        <v>2345000</v>
      </c>
      <c r="AV1594" s="59">
        <f t="shared" si="312"/>
        <v>1124500</v>
      </c>
      <c r="AW1594" s="59">
        <f t="shared" si="316"/>
        <v>512000</v>
      </c>
      <c r="AX1594" s="60">
        <f t="shared" si="310"/>
        <v>0.61347517730496448</v>
      </c>
      <c r="AY1594" s="58"/>
    </row>
    <row r="1595" spans="1:51" x14ac:dyDescent="0.25">
      <c r="A1595" s="45">
        <v>1536</v>
      </c>
      <c r="B1595" s="46" t="s">
        <v>5004</v>
      </c>
      <c r="C1595" s="47" t="s">
        <v>4997</v>
      </c>
      <c r="D1595" s="47" t="s">
        <v>549</v>
      </c>
      <c r="E1595" s="48" t="s">
        <v>4947</v>
      </c>
      <c r="F1595" s="49" t="s">
        <v>4948</v>
      </c>
      <c r="G1595" s="49" t="s">
        <v>5005</v>
      </c>
      <c r="H1595" s="50" t="s">
        <v>4948</v>
      </c>
      <c r="I1595" s="46" t="s">
        <v>21</v>
      </c>
      <c r="J1595" s="46">
        <v>803</v>
      </c>
      <c r="K1595" s="49">
        <v>803</v>
      </c>
      <c r="L1595" s="49" t="s">
        <v>4999</v>
      </c>
      <c r="M1595" s="51">
        <v>1302000</v>
      </c>
      <c r="N1595" s="51">
        <f t="shared" si="313"/>
        <v>408000</v>
      </c>
      <c r="O1595" s="51">
        <v>408521.73913043499</v>
      </c>
      <c r="P1595" s="51">
        <v>1710000</v>
      </c>
      <c r="Q1595" s="51">
        <f t="shared" si="314"/>
        <v>531078.26086956554</v>
      </c>
      <c r="R1595" s="52">
        <f t="shared" si="315"/>
        <v>1833078.2608695654</v>
      </c>
      <c r="S1595" s="53">
        <v>1833000</v>
      </c>
      <c r="T1595" s="54">
        <v>0</v>
      </c>
      <c r="U1595" s="55" t="s">
        <v>26</v>
      </c>
      <c r="V1595" s="55" t="s">
        <v>4643</v>
      </c>
      <c r="W1595" s="55" t="s">
        <v>27</v>
      </c>
      <c r="X1595" s="56">
        <v>43294</v>
      </c>
      <c r="Y1595" s="57" t="s">
        <v>7684</v>
      </c>
      <c r="Z1595" s="57"/>
      <c r="AA1595" s="58"/>
      <c r="AB1595" s="58"/>
      <c r="AC1595" s="58"/>
      <c r="AD1595" s="58"/>
      <c r="AE1595" s="58"/>
      <c r="AF1595" s="58"/>
      <c r="AG1595" s="58"/>
      <c r="AH1595" s="58"/>
      <c r="AI1595" s="58"/>
      <c r="AJ1595" s="58"/>
      <c r="AK1595" s="58"/>
      <c r="AL1595" s="58"/>
      <c r="AM1595" s="58"/>
      <c r="AN1595" s="58"/>
      <c r="AO1595" s="58"/>
      <c r="AP1595" s="58"/>
      <c r="AQ1595" s="58">
        <v>2345000</v>
      </c>
      <c r="AR1595" s="59">
        <f t="shared" si="308"/>
        <v>1</v>
      </c>
      <c r="AS1595" s="59">
        <f t="shared" si="309"/>
        <v>2345000</v>
      </c>
      <c r="AT1595" s="58">
        <f t="shared" si="317"/>
        <v>2345000</v>
      </c>
      <c r="AU1595" s="58">
        <f t="shared" si="311"/>
        <v>2345000</v>
      </c>
      <c r="AV1595" s="59">
        <f t="shared" si="312"/>
        <v>512000</v>
      </c>
      <c r="AW1595" s="59">
        <f t="shared" si="316"/>
        <v>512000</v>
      </c>
      <c r="AX1595" s="60">
        <f t="shared" si="310"/>
        <v>0.27932351336606653</v>
      </c>
      <c r="AY1595" s="58"/>
    </row>
    <row r="1596" spans="1:51" ht="31.5" x14ac:dyDescent="0.25">
      <c r="A1596" s="45">
        <v>1538</v>
      </c>
      <c r="B1596" s="46" t="s">
        <v>5010</v>
      </c>
      <c r="C1596" s="47" t="s">
        <v>5007</v>
      </c>
      <c r="D1596" s="47" t="s">
        <v>496</v>
      </c>
      <c r="E1596" s="48" t="s">
        <v>4939</v>
      </c>
      <c r="F1596" s="49" t="s">
        <v>4940</v>
      </c>
      <c r="G1596" s="49" t="s">
        <v>5011</v>
      </c>
      <c r="H1596" s="50" t="s">
        <v>4940</v>
      </c>
      <c r="I1596" s="46" t="s">
        <v>21</v>
      </c>
      <c r="J1596" s="46">
        <v>804</v>
      </c>
      <c r="K1596" s="49">
        <v>804</v>
      </c>
      <c r="L1596" s="49" t="s">
        <v>5009</v>
      </c>
      <c r="M1596" s="51">
        <v>1432000</v>
      </c>
      <c r="N1596" s="51">
        <f t="shared" si="313"/>
        <v>489000</v>
      </c>
      <c r="O1596" s="51">
        <v>489913.04347826098</v>
      </c>
      <c r="P1596" s="51">
        <v>1921000</v>
      </c>
      <c r="Q1596" s="51">
        <f t="shared" si="314"/>
        <v>636886.95652173925</v>
      </c>
      <c r="R1596" s="52">
        <f t="shared" si="315"/>
        <v>2068886.9565217393</v>
      </c>
      <c r="S1596" s="53">
        <v>2068800</v>
      </c>
      <c r="T1596" s="54">
        <v>0</v>
      </c>
      <c r="U1596" s="55" t="s">
        <v>26</v>
      </c>
      <c r="V1596" s="55" t="s">
        <v>4643</v>
      </c>
      <c r="W1596" s="55" t="s">
        <v>27</v>
      </c>
      <c r="X1596" s="56">
        <v>43294</v>
      </c>
      <c r="Y1596" s="57" t="s">
        <v>7684</v>
      </c>
      <c r="Z1596" s="57"/>
      <c r="AA1596" s="58"/>
      <c r="AB1596" s="58"/>
      <c r="AC1596" s="58"/>
      <c r="AD1596" s="58"/>
      <c r="AE1596" s="58"/>
      <c r="AF1596" s="58"/>
      <c r="AG1596" s="58"/>
      <c r="AH1596" s="58"/>
      <c r="AI1596" s="58"/>
      <c r="AJ1596" s="58"/>
      <c r="AK1596" s="58"/>
      <c r="AL1596" s="58"/>
      <c r="AM1596" s="58"/>
      <c r="AN1596" s="58"/>
      <c r="AO1596" s="58"/>
      <c r="AP1596" s="58"/>
      <c r="AQ1596" s="58">
        <v>2618000</v>
      </c>
      <c r="AR1596" s="59">
        <f t="shared" si="308"/>
        <v>1</v>
      </c>
      <c r="AS1596" s="59">
        <f t="shared" si="309"/>
        <v>2618000</v>
      </c>
      <c r="AT1596" s="58">
        <f t="shared" si="317"/>
        <v>2618000</v>
      </c>
      <c r="AU1596" s="58">
        <f t="shared" si="311"/>
        <v>2618000</v>
      </c>
      <c r="AV1596" s="59">
        <f t="shared" si="312"/>
        <v>549200</v>
      </c>
      <c r="AW1596" s="59">
        <f t="shared" si="316"/>
        <v>549200</v>
      </c>
      <c r="AX1596" s="60">
        <f t="shared" si="310"/>
        <v>0.26546790409899468</v>
      </c>
      <c r="AY1596" s="58"/>
    </row>
    <row r="1597" spans="1:51" x14ac:dyDescent="0.25">
      <c r="A1597" s="45">
        <v>1539</v>
      </c>
      <c r="B1597" s="46" t="s">
        <v>5012</v>
      </c>
      <c r="C1597" s="47" t="s">
        <v>5007</v>
      </c>
      <c r="D1597" s="47" t="s">
        <v>549</v>
      </c>
      <c r="E1597" s="48" t="s">
        <v>4943</v>
      </c>
      <c r="F1597" s="49" t="s">
        <v>4944</v>
      </c>
      <c r="G1597" s="49" t="s">
        <v>5013</v>
      </c>
      <c r="H1597" s="50" t="s">
        <v>4944</v>
      </c>
      <c r="I1597" s="46" t="s">
        <v>21</v>
      </c>
      <c r="J1597" s="46">
        <v>804</v>
      </c>
      <c r="K1597" s="49">
        <v>804</v>
      </c>
      <c r="L1597" s="49" t="s">
        <v>5009</v>
      </c>
      <c r="M1597" s="51">
        <v>1432000</v>
      </c>
      <c r="N1597" s="51">
        <f t="shared" si="313"/>
        <v>489000</v>
      </c>
      <c r="O1597" s="51">
        <v>489913.04347826098</v>
      </c>
      <c r="P1597" s="51">
        <v>1921000</v>
      </c>
      <c r="Q1597" s="51">
        <f t="shared" si="314"/>
        <v>636886.95652173925</v>
      </c>
      <c r="R1597" s="52">
        <f t="shared" si="315"/>
        <v>2068886.9565217393</v>
      </c>
      <c r="S1597" s="53">
        <v>2068800</v>
      </c>
      <c r="T1597" s="54">
        <v>0</v>
      </c>
      <c r="U1597" s="55" t="s">
        <v>199</v>
      </c>
      <c r="V1597" s="55" t="s">
        <v>4643</v>
      </c>
      <c r="W1597" s="55" t="s">
        <v>173</v>
      </c>
      <c r="X1597" s="56">
        <v>43294</v>
      </c>
      <c r="Y1597" s="57" t="s">
        <v>7684</v>
      </c>
      <c r="Z1597" s="57"/>
      <c r="AA1597" s="58"/>
      <c r="AB1597" s="58"/>
      <c r="AC1597" s="58"/>
      <c r="AD1597" s="58"/>
      <c r="AE1597" s="58"/>
      <c r="AF1597" s="58"/>
      <c r="AG1597" s="58">
        <v>3830000</v>
      </c>
      <c r="AH1597" s="58"/>
      <c r="AI1597" s="58"/>
      <c r="AJ1597" s="58"/>
      <c r="AK1597" s="58"/>
      <c r="AL1597" s="58"/>
      <c r="AM1597" s="58"/>
      <c r="AN1597" s="58"/>
      <c r="AO1597" s="58"/>
      <c r="AP1597" s="58"/>
      <c r="AQ1597" s="58">
        <v>2618000</v>
      </c>
      <c r="AR1597" s="59">
        <f t="shared" si="308"/>
        <v>2</v>
      </c>
      <c r="AS1597" s="59">
        <f t="shared" si="309"/>
        <v>6448000</v>
      </c>
      <c r="AT1597" s="58">
        <f t="shared" si="317"/>
        <v>3224000</v>
      </c>
      <c r="AU1597" s="58">
        <f t="shared" si="311"/>
        <v>2618000</v>
      </c>
      <c r="AV1597" s="59">
        <f t="shared" si="312"/>
        <v>1155200</v>
      </c>
      <c r="AW1597" s="59">
        <f t="shared" si="316"/>
        <v>549200</v>
      </c>
      <c r="AX1597" s="60">
        <f t="shared" si="310"/>
        <v>0.55839133797370466</v>
      </c>
      <c r="AY1597" s="58"/>
    </row>
    <row r="1598" spans="1:51" x14ac:dyDescent="0.25">
      <c r="A1598" s="45">
        <v>1541</v>
      </c>
      <c r="B1598" s="46" t="s">
        <v>5015</v>
      </c>
      <c r="C1598" s="47" t="s">
        <v>5007</v>
      </c>
      <c r="D1598" s="47" t="s">
        <v>549</v>
      </c>
      <c r="E1598" s="48" t="s">
        <v>4947</v>
      </c>
      <c r="F1598" s="49" t="s">
        <v>4948</v>
      </c>
      <c r="G1598" s="49" t="s">
        <v>5016</v>
      </c>
      <c r="H1598" s="50" t="s">
        <v>4948</v>
      </c>
      <c r="I1598" s="46" t="s">
        <v>21</v>
      </c>
      <c r="J1598" s="46">
        <v>804</v>
      </c>
      <c r="K1598" s="49">
        <v>804</v>
      </c>
      <c r="L1598" s="49" t="s">
        <v>5009</v>
      </c>
      <c r="M1598" s="51">
        <v>1432000</v>
      </c>
      <c r="N1598" s="51">
        <f t="shared" si="313"/>
        <v>489000</v>
      </c>
      <c r="O1598" s="51">
        <v>489913.04347826098</v>
      </c>
      <c r="P1598" s="51">
        <v>1921000</v>
      </c>
      <c r="Q1598" s="51">
        <f t="shared" si="314"/>
        <v>636886.95652173925</v>
      </c>
      <c r="R1598" s="52">
        <f t="shared" si="315"/>
        <v>2068886.9565217393</v>
      </c>
      <c r="S1598" s="53">
        <v>2068800</v>
      </c>
      <c r="T1598" s="54">
        <v>0</v>
      </c>
      <c r="U1598" s="55" t="s">
        <v>26</v>
      </c>
      <c r="V1598" s="55" t="s">
        <v>4643</v>
      </c>
      <c r="W1598" s="55" t="s">
        <v>27</v>
      </c>
      <c r="X1598" s="56">
        <v>43294</v>
      </c>
      <c r="Y1598" s="57" t="s">
        <v>7684</v>
      </c>
      <c r="Z1598" s="57"/>
      <c r="AA1598" s="58"/>
      <c r="AB1598" s="58"/>
      <c r="AC1598" s="58"/>
      <c r="AD1598" s="58"/>
      <c r="AE1598" s="58"/>
      <c r="AF1598" s="58"/>
      <c r="AG1598" s="58"/>
      <c r="AH1598" s="58"/>
      <c r="AI1598" s="58"/>
      <c r="AJ1598" s="58"/>
      <c r="AK1598" s="58"/>
      <c r="AL1598" s="58"/>
      <c r="AM1598" s="58"/>
      <c r="AN1598" s="58"/>
      <c r="AO1598" s="58"/>
      <c r="AP1598" s="58"/>
      <c r="AQ1598" s="58">
        <v>2618000</v>
      </c>
      <c r="AR1598" s="59">
        <f t="shared" si="308"/>
        <v>1</v>
      </c>
      <c r="AS1598" s="59">
        <f t="shared" si="309"/>
        <v>2618000</v>
      </c>
      <c r="AT1598" s="58">
        <f t="shared" si="317"/>
        <v>2618000</v>
      </c>
      <c r="AU1598" s="58">
        <f t="shared" si="311"/>
        <v>2618000</v>
      </c>
      <c r="AV1598" s="59">
        <f t="shared" si="312"/>
        <v>549200</v>
      </c>
      <c r="AW1598" s="59">
        <f t="shared" si="316"/>
        <v>549200</v>
      </c>
      <c r="AX1598" s="60">
        <f t="shared" si="310"/>
        <v>0.26546790409899468</v>
      </c>
      <c r="AY1598" s="58"/>
    </row>
    <row r="1599" spans="1:51" ht="31.5" x14ac:dyDescent="0.25">
      <c r="A1599" s="45">
        <v>1543</v>
      </c>
      <c r="B1599" s="46" t="s">
        <v>5021</v>
      </c>
      <c r="C1599" s="47" t="s">
        <v>5018</v>
      </c>
      <c r="D1599" s="47" t="s">
        <v>496</v>
      </c>
      <c r="E1599" s="48" t="s">
        <v>4939</v>
      </c>
      <c r="F1599" s="49" t="s">
        <v>4940</v>
      </c>
      <c r="G1599" s="49" t="s">
        <v>5022</v>
      </c>
      <c r="H1599" s="50" t="s">
        <v>4940</v>
      </c>
      <c r="I1599" s="46" t="s">
        <v>21</v>
      </c>
      <c r="J1599" s="46">
        <v>805</v>
      </c>
      <c r="K1599" s="49">
        <v>805</v>
      </c>
      <c r="L1599" s="49" t="s">
        <v>5020</v>
      </c>
      <c r="M1599" s="51">
        <v>972000</v>
      </c>
      <c r="N1599" s="51">
        <f t="shared" si="313"/>
        <v>319000</v>
      </c>
      <c r="O1599" s="51">
        <v>319304.34782608697</v>
      </c>
      <c r="P1599" s="51">
        <v>1291000</v>
      </c>
      <c r="Q1599" s="51">
        <f t="shared" si="314"/>
        <v>415095.65217391308</v>
      </c>
      <c r="R1599" s="52">
        <f t="shared" si="315"/>
        <v>1387095.6521739131</v>
      </c>
      <c r="S1599" s="53">
        <v>1387000</v>
      </c>
      <c r="T1599" s="54">
        <v>0</v>
      </c>
      <c r="U1599" s="55" t="s">
        <v>26</v>
      </c>
      <c r="V1599" s="55" t="s">
        <v>4643</v>
      </c>
      <c r="W1599" s="55" t="s">
        <v>27</v>
      </c>
      <c r="X1599" s="56">
        <v>43294</v>
      </c>
      <c r="Y1599" s="57" t="s">
        <v>7684</v>
      </c>
      <c r="Z1599" s="57"/>
      <c r="AA1599" s="58"/>
      <c r="AB1599" s="58"/>
      <c r="AC1599" s="58"/>
      <c r="AD1599" s="58"/>
      <c r="AE1599" s="58"/>
      <c r="AF1599" s="58"/>
      <c r="AG1599" s="58"/>
      <c r="AH1599" s="58"/>
      <c r="AI1599" s="58"/>
      <c r="AJ1599" s="58"/>
      <c r="AK1599" s="58"/>
      <c r="AL1599" s="58"/>
      <c r="AM1599" s="58"/>
      <c r="AN1599" s="58"/>
      <c r="AO1599" s="58"/>
      <c r="AP1599" s="58"/>
      <c r="AQ1599" s="58">
        <v>1764000</v>
      </c>
      <c r="AR1599" s="59">
        <f t="shared" si="308"/>
        <v>1</v>
      </c>
      <c r="AS1599" s="59">
        <f t="shared" si="309"/>
        <v>1764000</v>
      </c>
      <c r="AT1599" s="58">
        <f t="shared" si="317"/>
        <v>1764000</v>
      </c>
      <c r="AU1599" s="58">
        <f t="shared" si="311"/>
        <v>1764000</v>
      </c>
      <c r="AV1599" s="59">
        <f t="shared" si="312"/>
        <v>377000</v>
      </c>
      <c r="AW1599" s="59">
        <f t="shared" si="316"/>
        <v>377000</v>
      </c>
      <c r="AX1599" s="60">
        <f t="shared" si="310"/>
        <v>0.27180966113914917</v>
      </c>
      <c r="AY1599" s="58"/>
    </row>
    <row r="1600" spans="1:51" x14ac:dyDescent="0.25">
      <c r="A1600" s="45">
        <v>1544</v>
      </c>
      <c r="B1600" s="46" t="s">
        <v>5023</v>
      </c>
      <c r="C1600" s="47" t="s">
        <v>5018</v>
      </c>
      <c r="D1600" s="47" t="s">
        <v>549</v>
      </c>
      <c r="E1600" s="48" t="s">
        <v>4943</v>
      </c>
      <c r="F1600" s="49" t="s">
        <v>4944</v>
      </c>
      <c r="G1600" s="49" t="s">
        <v>5024</v>
      </c>
      <c r="H1600" s="50" t="s">
        <v>4944</v>
      </c>
      <c r="I1600" s="46" t="s">
        <v>21</v>
      </c>
      <c r="J1600" s="46">
        <v>805</v>
      </c>
      <c r="K1600" s="49">
        <v>805</v>
      </c>
      <c r="L1600" s="49" t="s">
        <v>5020</v>
      </c>
      <c r="M1600" s="51">
        <v>972000</v>
      </c>
      <c r="N1600" s="51">
        <f t="shared" si="313"/>
        <v>319000</v>
      </c>
      <c r="O1600" s="51">
        <v>319304.34782608697</v>
      </c>
      <c r="P1600" s="51">
        <v>1291000</v>
      </c>
      <c r="Q1600" s="51">
        <f t="shared" si="314"/>
        <v>415095.65217391308</v>
      </c>
      <c r="R1600" s="52">
        <f t="shared" si="315"/>
        <v>1387095.6521739131</v>
      </c>
      <c r="S1600" s="53">
        <v>1387000</v>
      </c>
      <c r="T1600" s="54">
        <v>0</v>
      </c>
      <c r="U1600" s="55" t="s">
        <v>199</v>
      </c>
      <c r="V1600" s="55" t="s">
        <v>4643</v>
      </c>
      <c r="W1600" s="55" t="s">
        <v>173</v>
      </c>
      <c r="X1600" s="56">
        <v>43294</v>
      </c>
      <c r="Y1600" s="57" t="s">
        <v>7684</v>
      </c>
      <c r="Z1600" s="57"/>
      <c r="AA1600" s="58"/>
      <c r="AB1600" s="58"/>
      <c r="AC1600" s="58"/>
      <c r="AD1600" s="58"/>
      <c r="AE1600" s="58"/>
      <c r="AF1600" s="58"/>
      <c r="AG1600" s="58"/>
      <c r="AH1600" s="58"/>
      <c r="AI1600" s="58"/>
      <c r="AJ1600" s="58"/>
      <c r="AK1600" s="58"/>
      <c r="AL1600" s="58"/>
      <c r="AM1600" s="58"/>
      <c r="AN1600" s="58"/>
      <c r="AO1600" s="58"/>
      <c r="AP1600" s="58"/>
      <c r="AQ1600" s="58">
        <v>1764000</v>
      </c>
      <c r="AR1600" s="59">
        <f t="shared" si="308"/>
        <v>1</v>
      </c>
      <c r="AS1600" s="59">
        <f t="shared" si="309"/>
        <v>1764000</v>
      </c>
      <c r="AT1600" s="58">
        <f t="shared" si="317"/>
        <v>1764000</v>
      </c>
      <c r="AU1600" s="58">
        <f t="shared" si="311"/>
        <v>1764000</v>
      </c>
      <c r="AV1600" s="59">
        <f t="shared" si="312"/>
        <v>377000</v>
      </c>
      <c r="AW1600" s="59">
        <f t="shared" si="316"/>
        <v>377000</v>
      </c>
      <c r="AX1600" s="60">
        <f t="shared" si="310"/>
        <v>0.27180966113914917</v>
      </c>
      <c r="AY1600" s="58"/>
    </row>
    <row r="1601" spans="1:51" x14ac:dyDescent="0.25">
      <c r="A1601" s="45">
        <v>1546</v>
      </c>
      <c r="B1601" s="46" t="s">
        <v>5027</v>
      </c>
      <c r="C1601" s="47" t="s">
        <v>5018</v>
      </c>
      <c r="D1601" s="47" t="s">
        <v>549</v>
      </c>
      <c r="E1601" s="48" t="s">
        <v>4947</v>
      </c>
      <c r="F1601" s="49" t="s">
        <v>4948</v>
      </c>
      <c r="G1601" s="49" t="s">
        <v>5028</v>
      </c>
      <c r="H1601" s="50" t="s">
        <v>4948</v>
      </c>
      <c r="I1601" s="46" t="s">
        <v>21</v>
      </c>
      <c r="J1601" s="46">
        <v>805</v>
      </c>
      <c r="K1601" s="49">
        <v>805</v>
      </c>
      <c r="L1601" s="49" t="s">
        <v>5020</v>
      </c>
      <c r="M1601" s="51">
        <v>972000</v>
      </c>
      <c r="N1601" s="51">
        <f t="shared" si="313"/>
        <v>319000</v>
      </c>
      <c r="O1601" s="51">
        <v>319304.34782608697</v>
      </c>
      <c r="P1601" s="51">
        <v>1291000</v>
      </c>
      <c r="Q1601" s="51">
        <f t="shared" si="314"/>
        <v>415095.65217391308</v>
      </c>
      <c r="R1601" s="52">
        <f t="shared" si="315"/>
        <v>1387095.6521739131</v>
      </c>
      <c r="S1601" s="53">
        <v>1387000</v>
      </c>
      <c r="T1601" s="54">
        <v>0</v>
      </c>
      <c r="U1601" s="55" t="s">
        <v>26</v>
      </c>
      <c r="V1601" s="55" t="s">
        <v>4643</v>
      </c>
      <c r="W1601" s="55" t="s">
        <v>27</v>
      </c>
      <c r="X1601" s="56">
        <v>43294</v>
      </c>
      <c r="Y1601" s="57" t="s">
        <v>7684</v>
      </c>
      <c r="Z1601" s="57"/>
      <c r="AA1601" s="58"/>
      <c r="AB1601" s="58"/>
      <c r="AC1601" s="58"/>
      <c r="AD1601" s="58"/>
      <c r="AE1601" s="58"/>
      <c r="AF1601" s="58"/>
      <c r="AG1601" s="58"/>
      <c r="AH1601" s="58"/>
      <c r="AI1601" s="58"/>
      <c r="AJ1601" s="58"/>
      <c r="AK1601" s="58"/>
      <c r="AL1601" s="58"/>
      <c r="AM1601" s="58"/>
      <c r="AN1601" s="58"/>
      <c r="AO1601" s="58"/>
      <c r="AP1601" s="58"/>
      <c r="AQ1601" s="58">
        <v>1764000</v>
      </c>
      <c r="AR1601" s="59">
        <f t="shared" si="308"/>
        <v>1</v>
      </c>
      <c r="AS1601" s="59">
        <f t="shared" si="309"/>
        <v>1764000</v>
      </c>
      <c r="AT1601" s="58">
        <f t="shared" si="317"/>
        <v>1764000</v>
      </c>
      <c r="AU1601" s="58">
        <f t="shared" si="311"/>
        <v>1764000</v>
      </c>
      <c r="AV1601" s="59">
        <f t="shared" si="312"/>
        <v>377000</v>
      </c>
      <c r="AW1601" s="59">
        <f t="shared" si="316"/>
        <v>377000</v>
      </c>
      <c r="AX1601" s="60">
        <f t="shared" si="310"/>
        <v>0.27180966113914917</v>
      </c>
      <c r="AY1601" s="58"/>
    </row>
    <row r="1602" spans="1:51" x14ac:dyDescent="0.25">
      <c r="A1602" s="45">
        <v>1547</v>
      </c>
      <c r="B1602" s="46" t="s">
        <v>5029</v>
      </c>
      <c r="C1602" s="47" t="s">
        <v>5030</v>
      </c>
      <c r="D1602" s="47" t="s">
        <v>549</v>
      </c>
      <c r="E1602" s="48" t="s">
        <v>5031</v>
      </c>
      <c r="F1602" s="49" t="s">
        <v>5032</v>
      </c>
      <c r="G1602" s="49" t="s">
        <v>5032</v>
      </c>
      <c r="H1602" s="50" t="s">
        <v>5033</v>
      </c>
      <c r="I1602" s="46" t="s">
        <v>21</v>
      </c>
      <c r="J1602" s="46">
        <v>806</v>
      </c>
      <c r="K1602" s="49">
        <v>806</v>
      </c>
      <c r="L1602" s="49" t="s">
        <v>5034</v>
      </c>
      <c r="M1602" s="51">
        <v>582000</v>
      </c>
      <c r="N1602" s="51">
        <f t="shared" si="313"/>
        <v>190000</v>
      </c>
      <c r="O1602" s="51">
        <v>190956.52173913</v>
      </c>
      <c r="P1602" s="51">
        <v>772000</v>
      </c>
      <c r="Q1602" s="51">
        <f t="shared" si="314"/>
        <v>248243.47826086899</v>
      </c>
      <c r="R1602" s="52">
        <f t="shared" si="315"/>
        <v>830243.47826086893</v>
      </c>
      <c r="S1602" s="53">
        <v>830200</v>
      </c>
      <c r="T1602" s="54">
        <v>0</v>
      </c>
      <c r="U1602" s="55" t="s">
        <v>26</v>
      </c>
      <c r="V1602" s="55" t="s">
        <v>4643</v>
      </c>
      <c r="W1602" s="55" t="s">
        <v>27</v>
      </c>
      <c r="X1602" s="56">
        <v>43294</v>
      </c>
      <c r="Y1602" s="57" t="s">
        <v>7684</v>
      </c>
      <c r="Z1602" s="57"/>
      <c r="AA1602" s="58"/>
      <c r="AB1602" s="58"/>
      <c r="AC1602" s="58"/>
      <c r="AD1602" s="58"/>
      <c r="AE1602" s="58"/>
      <c r="AF1602" s="58"/>
      <c r="AG1602" s="58"/>
      <c r="AH1602" s="58"/>
      <c r="AI1602" s="58"/>
      <c r="AJ1602" s="58"/>
      <c r="AK1602" s="58"/>
      <c r="AL1602" s="58"/>
      <c r="AM1602" s="58"/>
      <c r="AN1602" s="58"/>
      <c r="AO1602" s="58"/>
      <c r="AP1602" s="58"/>
      <c r="AQ1602" s="58">
        <v>1056000</v>
      </c>
      <c r="AR1602" s="59">
        <f t="shared" si="308"/>
        <v>1</v>
      </c>
      <c r="AS1602" s="59">
        <f t="shared" si="309"/>
        <v>1056000</v>
      </c>
      <c r="AT1602" s="58">
        <f t="shared" si="317"/>
        <v>1056000</v>
      </c>
      <c r="AU1602" s="58">
        <f t="shared" si="311"/>
        <v>1056000</v>
      </c>
      <c r="AV1602" s="59">
        <f t="shared" si="312"/>
        <v>225800</v>
      </c>
      <c r="AW1602" s="59">
        <f t="shared" si="316"/>
        <v>225800</v>
      </c>
      <c r="AX1602" s="60">
        <f t="shared" si="310"/>
        <v>0.27198265478198014</v>
      </c>
      <c r="AY1602" s="58"/>
    </row>
    <row r="1603" spans="1:51" x14ac:dyDescent="0.25">
      <c r="A1603" s="45">
        <v>1548</v>
      </c>
      <c r="B1603" s="46" t="s">
        <v>5035</v>
      </c>
      <c r="C1603" s="47" t="s">
        <v>5030</v>
      </c>
      <c r="D1603" s="47" t="s">
        <v>549</v>
      </c>
      <c r="E1603" s="48" t="s">
        <v>5036</v>
      </c>
      <c r="F1603" s="49" t="s">
        <v>5037</v>
      </c>
      <c r="G1603" s="49" t="s">
        <v>5037</v>
      </c>
      <c r="H1603" s="50" t="s">
        <v>5037</v>
      </c>
      <c r="I1603" s="46" t="s">
        <v>21</v>
      </c>
      <c r="J1603" s="46">
        <v>806</v>
      </c>
      <c r="K1603" s="49">
        <v>806</v>
      </c>
      <c r="L1603" s="49" t="s">
        <v>5034</v>
      </c>
      <c r="M1603" s="51">
        <v>582000</v>
      </c>
      <c r="N1603" s="51">
        <f t="shared" si="313"/>
        <v>190000</v>
      </c>
      <c r="O1603" s="51">
        <v>190956.52173913</v>
      </c>
      <c r="P1603" s="51">
        <v>772000</v>
      </c>
      <c r="Q1603" s="51">
        <f t="shared" si="314"/>
        <v>248243.47826086899</v>
      </c>
      <c r="R1603" s="52">
        <f t="shared" si="315"/>
        <v>830243.47826086893</v>
      </c>
      <c r="S1603" s="53">
        <v>830200</v>
      </c>
      <c r="T1603" s="54">
        <v>0</v>
      </c>
      <c r="U1603" s="55" t="s">
        <v>199</v>
      </c>
      <c r="V1603" s="55" t="s">
        <v>4643</v>
      </c>
      <c r="W1603" s="55" t="s">
        <v>196</v>
      </c>
      <c r="X1603" s="56">
        <v>43294</v>
      </c>
      <c r="Y1603" s="57" t="s">
        <v>7684</v>
      </c>
      <c r="Z1603" s="57"/>
      <c r="AA1603" s="58"/>
      <c r="AB1603" s="58"/>
      <c r="AC1603" s="58"/>
      <c r="AD1603" s="58"/>
      <c r="AE1603" s="58"/>
      <c r="AF1603" s="58"/>
      <c r="AG1603" s="58">
        <v>2590000</v>
      </c>
      <c r="AH1603" s="58"/>
      <c r="AI1603" s="58"/>
      <c r="AJ1603" s="58"/>
      <c r="AK1603" s="58"/>
      <c r="AL1603" s="58"/>
      <c r="AM1603" s="58"/>
      <c r="AN1603" s="58"/>
      <c r="AO1603" s="58"/>
      <c r="AP1603" s="58"/>
      <c r="AQ1603" s="58">
        <v>1056000</v>
      </c>
      <c r="AR1603" s="59">
        <f t="shared" si="308"/>
        <v>2</v>
      </c>
      <c r="AS1603" s="59">
        <f t="shared" si="309"/>
        <v>3646000</v>
      </c>
      <c r="AT1603" s="58">
        <f t="shared" si="317"/>
        <v>1823000</v>
      </c>
      <c r="AU1603" s="58">
        <f t="shared" si="311"/>
        <v>1056000</v>
      </c>
      <c r="AV1603" s="59">
        <f t="shared" si="312"/>
        <v>992800</v>
      </c>
      <c r="AW1603" s="59">
        <f t="shared" si="316"/>
        <v>225800</v>
      </c>
      <c r="AX1603" s="60">
        <f t="shared" si="310"/>
        <v>1.1958564201397253</v>
      </c>
      <c r="AY1603" s="58"/>
    </row>
    <row r="1604" spans="1:51" ht="31.5" x14ac:dyDescent="0.25">
      <c r="A1604" s="45">
        <v>1549</v>
      </c>
      <c r="B1604" s="46" t="s">
        <v>5038</v>
      </c>
      <c r="C1604" s="47" t="s">
        <v>5030</v>
      </c>
      <c r="D1604" s="47" t="s">
        <v>496</v>
      </c>
      <c r="E1604" s="48" t="s">
        <v>5039</v>
      </c>
      <c r="F1604" s="49" t="s">
        <v>5040</v>
      </c>
      <c r="G1604" s="49" t="s">
        <v>5040</v>
      </c>
      <c r="H1604" s="50" t="s">
        <v>5040</v>
      </c>
      <c r="I1604" s="46" t="s">
        <v>21</v>
      </c>
      <c r="J1604" s="46">
        <v>806</v>
      </c>
      <c r="K1604" s="49">
        <v>806</v>
      </c>
      <c r="L1604" s="49" t="s">
        <v>5034</v>
      </c>
      <c r="M1604" s="51">
        <v>582000</v>
      </c>
      <c r="N1604" s="51">
        <f t="shared" si="313"/>
        <v>190000</v>
      </c>
      <c r="O1604" s="51">
        <v>190956.52173913</v>
      </c>
      <c r="P1604" s="51">
        <v>772000</v>
      </c>
      <c r="Q1604" s="51">
        <f t="shared" si="314"/>
        <v>248243.47826086899</v>
      </c>
      <c r="R1604" s="52">
        <f t="shared" si="315"/>
        <v>830243.47826086893</v>
      </c>
      <c r="S1604" s="53">
        <v>830200</v>
      </c>
      <c r="T1604" s="54">
        <v>0</v>
      </c>
      <c r="U1604" s="55" t="s">
        <v>26</v>
      </c>
      <c r="V1604" s="55" t="s">
        <v>4643</v>
      </c>
      <c r="W1604" s="55" t="s">
        <v>27</v>
      </c>
      <c r="X1604" s="56">
        <v>43294</v>
      </c>
      <c r="Y1604" s="57" t="s">
        <v>7684</v>
      </c>
      <c r="Z1604" s="57"/>
      <c r="AA1604" s="58"/>
      <c r="AB1604" s="58"/>
      <c r="AC1604" s="58"/>
      <c r="AD1604" s="58"/>
      <c r="AE1604" s="58"/>
      <c r="AF1604" s="58"/>
      <c r="AG1604" s="58"/>
      <c r="AH1604" s="58"/>
      <c r="AI1604" s="58"/>
      <c r="AJ1604" s="58"/>
      <c r="AK1604" s="58"/>
      <c r="AL1604" s="58"/>
      <c r="AM1604" s="58"/>
      <c r="AN1604" s="58"/>
      <c r="AO1604" s="58"/>
      <c r="AP1604" s="58"/>
      <c r="AQ1604" s="58"/>
      <c r="AR1604" s="59">
        <f t="shared" ref="AR1604:AR1667" si="318">COUNT(AA1604:AQ1604)</f>
        <v>0</v>
      </c>
      <c r="AS1604" s="59">
        <f t="shared" ref="AS1604:AS1667" si="319">SUM(AA1604:AQ1604)</f>
        <v>0</v>
      </c>
      <c r="AT1604" s="58"/>
      <c r="AU1604" s="58">
        <f t="shared" si="311"/>
        <v>0</v>
      </c>
      <c r="AV1604" s="59">
        <f t="shared" si="312"/>
        <v>-830200</v>
      </c>
      <c r="AW1604" s="59">
        <f t="shared" si="316"/>
        <v>-830200</v>
      </c>
      <c r="AX1604" s="60">
        <f t="shared" ref="AX1604:AX1667" si="320">AT1604/S1604-100%</f>
        <v>-1</v>
      </c>
      <c r="AY1604" s="58"/>
    </row>
    <row r="1605" spans="1:51" ht="31.5" x14ac:dyDescent="0.25">
      <c r="A1605" s="45">
        <v>1550</v>
      </c>
      <c r="B1605" s="46" t="s">
        <v>5041</v>
      </c>
      <c r="C1605" s="47" t="s">
        <v>5030</v>
      </c>
      <c r="D1605" s="47" t="s">
        <v>549</v>
      </c>
      <c r="E1605" s="48" t="s">
        <v>5042</v>
      </c>
      <c r="F1605" s="49" t="s">
        <v>5040</v>
      </c>
      <c r="G1605" s="49" t="s">
        <v>5040</v>
      </c>
      <c r="H1605" s="50" t="s">
        <v>5040</v>
      </c>
      <c r="I1605" s="46" t="s">
        <v>21</v>
      </c>
      <c r="J1605" s="46">
        <v>806</v>
      </c>
      <c r="K1605" s="49">
        <v>806</v>
      </c>
      <c r="L1605" s="49" t="s">
        <v>5034</v>
      </c>
      <c r="M1605" s="51">
        <v>582000</v>
      </c>
      <c r="N1605" s="51">
        <f t="shared" si="313"/>
        <v>190000</v>
      </c>
      <c r="O1605" s="51">
        <v>190956.52173913</v>
      </c>
      <c r="P1605" s="51">
        <v>772000</v>
      </c>
      <c r="Q1605" s="51">
        <f t="shared" si="314"/>
        <v>248243.47826086899</v>
      </c>
      <c r="R1605" s="52">
        <f t="shared" si="315"/>
        <v>830243.47826086893</v>
      </c>
      <c r="S1605" s="53">
        <v>830200</v>
      </c>
      <c r="T1605" s="54">
        <v>0</v>
      </c>
      <c r="U1605" s="55" t="s">
        <v>199</v>
      </c>
      <c r="V1605" s="55" t="s">
        <v>4643</v>
      </c>
      <c r="W1605" s="55" t="s">
        <v>173</v>
      </c>
      <c r="X1605" s="56">
        <v>43294</v>
      </c>
      <c r="Y1605" s="57" t="s">
        <v>7684</v>
      </c>
      <c r="Z1605" s="57"/>
      <c r="AA1605" s="58"/>
      <c r="AB1605" s="58"/>
      <c r="AC1605" s="58"/>
      <c r="AD1605" s="58"/>
      <c r="AE1605" s="58"/>
      <c r="AF1605" s="58"/>
      <c r="AG1605" s="58"/>
      <c r="AH1605" s="58"/>
      <c r="AI1605" s="58"/>
      <c r="AJ1605" s="58"/>
      <c r="AK1605" s="58"/>
      <c r="AL1605" s="58"/>
      <c r="AM1605" s="58"/>
      <c r="AN1605" s="58"/>
      <c r="AO1605" s="58"/>
      <c r="AP1605" s="58"/>
      <c r="AQ1605" s="58">
        <v>1056000</v>
      </c>
      <c r="AR1605" s="59">
        <f t="shared" si="318"/>
        <v>1</v>
      </c>
      <c r="AS1605" s="59">
        <f t="shared" si="319"/>
        <v>1056000</v>
      </c>
      <c r="AT1605" s="58">
        <f>ROUND(AS1605/AR1605,-2)</f>
        <v>1056000</v>
      </c>
      <c r="AU1605" s="58">
        <f t="shared" si="311"/>
        <v>1056000</v>
      </c>
      <c r="AV1605" s="59">
        <f t="shared" si="312"/>
        <v>225800</v>
      </c>
      <c r="AW1605" s="59">
        <f t="shared" si="316"/>
        <v>225800</v>
      </c>
      <c r="AX1605" s="60">
        <f t="shared" si="320"/>
        <v>0.27198265478198014</v>
      </c>
      <c r="AY1605" s="58"/>
    </row>
    <row r="1606" spans="1:51" ht="31.5" x14ac:dyDescent="0.25">
      <c r="A1606" s="45">
        <v>1551</v>
      </c>
      <c r="B1606" s="46" t="s">
        <v>5043</v>
      </c>
      <c r="C1606" s="47" t="s">
        <v>5044</v>
      </c>
      <c r="D1606" s="47" t="s">
        <v>496</v>
      </c>
      <c r="E1606" s="48" t="s">
        <v>5045</v>
      </c>
      <c r="F1606" s="49" t="s">
        <v>5046</v>
      </c>
      <c r="G1606" s="49" t="s">
        <v>5046</v>
      </c>
      <c r="H1606" s="50" t="s">
        <v>5046</v>
      </c>
      <c r="I1606" s="46" t="s">
        <v>21</v>
      </c>
      <c r="J1606" s="46">
        <v>808</v>
      </c>
      <c r="K1606" s="49">
        <v>808</v>
      </c>
      <c r="L1606" s="49" t="s">
        <v>5047</v>
      </c>
      <c r="M1606" s="51">
        <v>435000</v>
      </c>
      <c r="N1606" s="51">
        <f t="shared" si="313"/>
        <v>126000</v>
      </c>
      <c r="O1606" s="51">
        <v>126782.608695652</v>
      </c>
      <c r="P1606" s="51">
        <v>561000</v>
      </c>
      <c r="Q1606" s="51">
        <f t="shared" si="314"/>
        <v>164817.39130434761</v>
      </c>
      <c r="R1606" s="52">
        <f t="shared" si="315"/>
        <v>599817.39130434766</v>
      </c>
      <c r="S1606" s="53">
        <v>599800</v>
      </c>
      <c r="T1606" s="54">
        <v>0</v>
      </c>
      <c r="U1606" s="55" t="s">
        <v>199</v>
      </c>
      <c r="V1606" s="55" t="s">
        <v>4643</v>
      </c>
      <c r="W1606" s="55" t="s">
        <v>173</v>
      </c>
      <c r="X1606" s="56">
        <v>43294</v>
      </c>
      <c r="Y1606" s="57" t="s">
        <v>7684</v>
      </c>
      <c r="Z1606" s="57"/>
      <c r="AA1606" s="58"/>
      <c r="AB1606" s="58"/>
      <c r="AC1606" s="58"/>
      <c r="AD1606" s="58"/>
      <c r="AE1606" s="58"/>
      <c r="AF1606" s="58"/>
      <c r="AG1606" s="58"/>
      <c r="AH1606" s="58"/>
      <c r="AI1606" s="58"/>
      <c r="AJ1606" s="58"/>
      <c r="AK1606" s="58"/>
      <c r="AL1606" s="58"/>
      <c r="AM1606" s="58"/>
      <c r="AN1606" s="58"/>
      <c r="AO1606" s="58"/>
      <c r="AP1606" s="58"/>
      <c r="AQ1606" s="58">
        <v>774000</v>
      </c>
      <c r="AR1606" s="59">
        <f t="shared" si="318"/>
        <v>1</v>
      </c>
      <c r="AS1606" s="59">
        <f t="shared" si="319"/>
        <v>774000</v>
      </c>
      <c r="AT1606" s="58">
        <f>ROUND(AS1606/AR1606,-2)</f>
        <v>774000</v>
      </c>
      <c r="AU1606" s="58">
        <f t="shared" ref="AU1606:AU1669" si="321">MIN(AA1606:AQ1606)</f>
        <v>774000</v>
      </c>
      <c r="AV1606" s="59">
        <f t="shared" ref="AV1606:AV1669" si="322">AT1606-S1606</f>
        <v>174200</v>
      </c>
      <c r="AW1606" s="59">
        <f t="shared" si="316"/>
        <v>174200</v>
      </c>
      <c r="AX1606" s="60">
        <f t="shared" si="320"/>
        <v>0.29043014338112694</v>
      </c>
      <c r="AY1606" s="58"/>
    </row>
    <row r="1607" spans="1:51" x14ac:dyDescent="0.25">
      <c r="A1607" s="45">
        <v>1553</v>
      </c>
      <c r="B1607" s="46" t="s">
        <v>5051</v>
      </c>
      <c r="C1607" s="47" t="s">
        <v>5052</v>
      </c>
      <c r="D1607" s="47" t="s">
        <v>496</v>
      </c>
      <c r="E1607" s="48" t="s">
        <v>5053</v>
      </c>
      <c r="F1607" s="49" t="s">
        <v>5054</v>
      </c>
      <c r="G1607" s="49" t="s">
        <v>5054</v>
      </c>
      <c r="H1607" s="50" t="s">
        <v>5054</v>
      </c>
      <c r="I1607" s="46" t="s">
        <v>497</v>
      </c>
      <c r="J1607" s="46">
        <v>809</v>
      </c>
      <c r="K1607" s="49">
        <v>809</v>
      </c>
      <c r="L1607" s="49" t="s">
        <v>5055</v>
      </c>
      <c r="M1607" s="51">
        <v>25300</v>
      </c>
      <c r="N1607" s="51">
        <f t="shared" si="313"/>
        <v>12000</v>
      </c>
      <c r="O1607" s="51">
        <v>12052.1739130435</v>
      </c>
      <c r="P1607" s="51">
        <v>37300</v>
      </c>
      <c r="Q1607" s="51">
        <f t="shared" si="314"/>
        <v>15667.826086956551</v>
      </c>
      <c r="R1607" s="52">
        <f t="shared" si="315"/>
        <v>40967.826086956549</v>
      </c>
      <c r="S1607" s="53">
        <v>40900</v>
      </c>
      <c r="T1607" s="54">
        <v>0</v>
      </c>
      <c r="U1607" s="55" t="s">
        <v>26</v>
      </c>
      <c r="V1607" s="55" t="s">
        <v>4643</v>
      </c>
      <c r="W1607" s="55" t="s">
        <v>27</v>
      </c>
      <c r="X1607" s="56">
        <v>43294</v>
      </c>
      <c r="Y1607" s="57" t="s">
        <v>7684</v>
      </c>
      <c r="Z1607" s="57"/>
      <c r="AA1607" s="58"/>
      <c r="AB1607" s="58"/>
      <c r="AC1607" s="58"/>
      <c r="AD1607" s="58"/>
      <c r="AE1607" s="58"/>
      <c r="AF1607" s="58"/>
      <c r="AG1607" s="58"/>
      <c r="AH1607" s="58">
        <v>175000</v>
      </c>
      <c r="AI1607" s="58"/>
      <c r="AJ1607" s="58">
        <v>42240</v>
      </c>
      <c r="AK1607" s="58"/>
      <c r="AL1607" s="58"/>
      <c r="AM1607" s="58"/>
      <c r="AN1607" s="58"/>
      <c r="AO1607" s="58"/>
      <c r="AP1607" s="58"/>
      <c r="AQ1607" s="58"/>
      <c r="AR1607" s="59">
        <f t="shared" si="318"/>
        <v>2</v>
      </c>
      <c r="AS1607" s="59">
        <f t="shared" si="319"/>
        <v>217240</v>
      </c>
      <c r="AT1607" s="58">
        <f>ROUND(AS1607/AR1607,-2)</f>
        <v>108600</v>
      </c>
      <c r="AU1607" s="58">
        <f t="shared" si="321"/>
        <v>42240</v>
      </c>
      <c r="AV1607" s="59">
        <f t="shared" si="322"/>
        <v>67700</v>
      </c>
      <c r="AW1607" s="59">
        <f t="shared" si="316"/>
        <v>1340</v>
      </c>
      <c r="AX1607" s="60">
        <f t="shared" si="320"/>
        <v>1.6552567237163816</v>
      </c>
      <c r="AY1607" s="58"/>
    </row>
    <row r="1608" spans="1:51" x14ac:dyDescent="0.25">
      <c r="A1608" s="45">
        <v>1554</v>
      </c>
      <c r="B1608" s="46" t="s">
        <v>5056</v>
      </c>
      <c r="C1608" s="47" t="s">
        <v>5052</v>
      </c>
      <c r="D1608" s="47" t="s">
        <v>549</v>
      </c>
      <c r="E1608" s="48" t="s">
        <v>5057</v>
      </c>
      <c r="F1608" s="49" t="s">
        <v>5054</v>
      </c>
      <c r="G1608" s="49" t="s">
        <v>5054</v>
      </c>
      <c r="H1608" s="50" t="s">
        <v>5054</v>
      </c>
      <c r="I1608" s="46" t="s">
        <v>497</v>
      </c>
      <c r="J1608" s="46">
        <v>809</v>
      </c>
      <c r="K1608" s="49">
        <v>809</v>
      </c>
      <c r="L1608" s="49" t="s">
        <v>5055</v>
      </c>
      <c r="M1608" s="51">
        <v>25300</v>
      </c>
      <c r="N1608" s="51">
        <f t="shared" si="313"/>
        <v>12000</v>
      </c>
      <c r="O1608" s="51">
        <v>12052.1739130435</v>
      </c>
      <c r="P1608" s="51">
        <v>37300</v>
      </c>
      <c r="Q1608" s="51">
        <f t="shared" si="314"/>
        <v>15667.826086956551</v>
      </c>
      <c r="R1608" s="52">
        <f t="shared" si="315"/>
        <v>40967.826086956549</v>
      </c>
      <c r="S1608" s="53">
        <v>40900</v>
      </c>
      <c r="T1608" s="54">
        <v>0</v>
      </c>
      <c r="U1608" s="55" t="s">
        <v>199</v>
      </c>
      <c r="V1608" s="55" t="s">
        <v>4643</v>
      </c>
      <c r="W1608" s="55" t="s">
        <v>173</v>
      </c>
      <c r="X1608" s="56">
        <v>43294</v>
      </c>
      <c r="Y1608" s="57" t="s">
        <v>7684</v>
      </c>
      <c r="Z1608" s="57"/>
      <c r="AA1608" s="58"/>
      <c r="AB1608" s="58"/>
      <c r="AC1608" s="58"/>
      <c r="AD1608" s="58"/>
      <c r="AE1608" s="58"/>
      <c r="AF1608" s="58"/>
      <c r="AG1608" s="58"/>
      <c r="AH1608" s="58"/>
      <c r="AI1608" s="58"/>
      <c r="AJ1608" s="58"/>
      <c r="AK1608" s="58"/>
      <c r="AL1608" s="58"/>
      <c r="AM1608" s="58"/>
      <c r="AN1608" s="58"/>
      <c r="AO1608" s="58"/>
      <c r="AP1608" s="58"/>
      <c r="AQ1608" s="58">
        <v>50000</v>
      </c>
      <c r="AR1608" s="59">
        <f t="shared" si="318"/>
        <v>1</v>
      </c>
      <c r="AS1608" s="59">
        <f t="shared" si="319"/>
        <v>50000</v>
      </c>
      <c r="AT1608" s="58">
        <f>ROUND(AS1608/AR1608,-2)</f>
        <v>50000</v>
      </c>
      <c r="AU1608" s="58">
        <f t="shared" si="321"/>
        <v>50000</v>
      </c>
      <c r="AV1608" s="59">
        <f t="shared" si="322"/>
        <v>9100</v>
      </c>
      <c r="AW1608" s="59">
        <f t="shared" si="316"/>
        <v>9100</v>
      </c>
      <c r="AX1608" s="60">
        <f t="shared" si="320"/>
        <v>0.22249388753056243</v>
      </c>
      <c r="AY1608" s="58"/>
    </row>
    <row r="1609" spans="1:51" x14ac:dyDescent="0.25">
      <c r="A1609" s="45">
        <v>1555</v>
      </c>
      <c r="B1609" s="46" t="s">
        <v>5062</v>
      </c>
      <c r="C1609" s="47" t="s">
        <v>5058</v>
      </c>
      <c r="D1609" s="47" t="s">
        <v>549</v>
      </c>
      <c r="E1609" s="48" t="s">
        <v>5063</v>
      </c>
      <c r="F1609" s="49" t="s">
        <v>5061</v>
      </c>
      <c r="G1609" s="49" t="s">
        <v>5061</v>
      </c>
      <c r="H1609" s="50" t="s">
        <v>5061</v>
      </c>
      <c r="I1609" s="46" t="s">
        <v>21</v>
      </c>
      <c r="J1609" s="46">
        <v>812</v>
      </c>
      <c r="K1609" s="49">
        <v>812</v>
      </c>
      <c r="L1609" s="49" t="s">
        <v>5059</v>
      </c>
      <c r="M1609" s="51">
        <v>882000</v>
      </c>
      <c r="N1609" s="51">
        <f t="shared" si="313"/>
        <v>190000</v>
      </c>
      <c r="O1609" s="51">
        <v>190956.52173913</v>
      </c>
      <c r="P1609" s="51">
        <v>1072000</v>
      </c>
      <c r="Q1609" s="51">
        <f t="shared" si="314"/>
        <v>248243.47826086899</v>
      </c>
      <c r="R1609" s="52">
        <f t="shared" si="315"/>
        <v>1130243.4782608689</v>
      </c>
      <c r="S1609" s="53">
        <v>1130200</v>
      </c>
      <c r="T1609" s="54">
        <v>0</v>
      </c>
      <c r="U1609" s="55" t="s">
        <v>26</v>
      </c>
      <c r="V1609" s="55" t="s">
        <v>4643</v>
      </c>
      <c r="W1609" s="55" t="s">
        <v>27</v>
      </c>
      <c r="X1609" s="56">
        <v>43294</v>
      </c>
      <c r="Y1609" s="57" t="s">
        <v>7684</v>
      </c>
      <c r="Z1609" s="57"/>
      <c r="AA1609" s="58"/>
      <c r="AB1609" s="58"/>
      <c r="AC1609" s="58"/>
      <c r="AD1609" s="58"/>
      <c r="AE1609" s="58"/>
      <c r="AF1609" s="58"/>
      <c r="AG1609" s="58"/>
      <c r="AH1609" s="58"/>
      <c r="AI1609" s="58"/>
      <c r="AJ1609" s="58"/>
      <c r="AK1609" s="58"/>
      <c r="AL1609" s="58"/>
      <c r="AM1609" s="58">
        <v>4745000</v>
      </c>
      <c r="AN1609" s="58"/>
      <c r="AO1609" s="58"/>
      <c r="AP1609" s="58"/>
      <c r="AQ1609" s="58">
        <v>1506000</v>
      </c>
      <c r="AR1609" s="59">
        <f t="shared" si="318"/>
        <v>2</v>
      </c>
      <c r="AS1609" s="59">
        <f t="shared" si="319"/>
        <v>6251000</v>
      </c>
      <c r="AT1609" s="58">
        <f>ROUND(AS1609/AR1609,-2)</f>
        <v>3125500</v>
      </c>
      <c r="AU1609" s="58">
        <f t="shared" si="321"/>
        <v>1506000</v>
      </c>
      <c r="AV1609" s="59">
        <f t="shared" si="322"/>
        <v>1995300</v>
      </c>
      <c r="AW1609" s="59">
        <f t="shared" si="316"/>
        <v>375800</v>
      </c>
      <c r="AX1609" s="60">
        <f t="shared" si="320"/>
        <v>1.7654397451778445</v>
      </c>
      <c r="AY1609" s="58"/>
    </row>
    <row r="1610" spans="1:51" ht="31.5" x14ac:dyDescent="0.25">
      <c r="A1610" s="45">
        <v>1556</v>
      </c>
      <c r="B1610" s="46" t="s">
        <v>5064</v>
      </c>
      <c r="C1610" s="47" t="s">
        <v>5058</v>
      </c>
      <c r="D1610" s="47" t="s">
        <v>549</v>
      </c>
      <c r="E1610" s="48" t="s">
        <v>5065</v>
      </c>
      <c r="F1610" s="49" t="s">
        <v>5066</v>
      </c>
      <c r="G1610" s="49" t="s">
        <v>5066</v>
      </c>
      <c r="H1610" s="50" t="s">
        <v>5067</v>
      </c>
      <c r="I1610" s="46" t="s">
        <v>21</v>
      </c>
      <c r="J1610" s="46">
        <v>812</v>
      </c>
      <c r="K1610" s="49">
        <v>812</v>
      </c>
      <c r="L1610" s="49" t="s">
        <v>5059</v>
      </c>
      <c r="M1610" s="51">
        <v>882000</v>
      </c>
      <c r="N1610" s="51">
        <f t="shared" si="313"/>
        <v>190000</v>
      </c>
      <c r="O1610" s="51">
        <v>190956.52173913</v>
      </c>
      <c r="P1610" s="51">
        <v>1072000</v>
      </c>
      <c r="Q1610" s="51">
        <f t="shared" si="314"/>
        <v>248243.47826086899</v>
      </c>
      <c r="R1610" s="52">
        <f t="shared" si="315"/>
        <v>1130243.4782608689</v>
      </c>
      <c r="S1610" s="53">
        <v>1130200</v>
      </c>
      <c r="T1610" s="54">
        <v>0</v>
      </c>
      <c r="U1610" s="55" t="s">
        <v>199</v>
      </c>
      <c r="V1610" s="55" t="s">
        <v>4643</v>
      </c>
      <c r="W1610" s="55" t="s">
        <v>173</v>
      </c>
      <c r="X1610" s="56">
        <v>43294</v>
      </c>
      <c r="Y1610" s="57" t="s">
        <v>7684</v>
      </c>
      <c r="Z1610" s="57"/>
      <c r="AA1610" s="58"/>
      <c r="AB1610" s="58"/>
      <c r="AC1610" s="58"/>
      <c r="AD1610" s="58"/>
      <c r="AE1610" s="58"/>
      <c r="AF1610" s="58"/>
      <c r="AG1610" s="58"/>
      <c r="AH1610" s="58"/>
      <c r="AI1610" s="58"/>
      <c r="AJ1610" s="58"/>
      <c r="AK1610" s="58"/>
      <c r="AL1610" s="58"/>
      <c r="AM1610" s="58"/>
      <c r="AN1610" s="58"/>
      <c r="AO1610" s="58"/>
      <c r="AP1610" s="58"/>
      <c r="AQ1610" s="58"/>
      <c r="AR1610" s="59">
        <f t="shared" si="318"/>
        <v>0</v>
      </c>
      <c r="AS1610" s="59">
        <f t="shared" si="319"/>
        <v>0</v>
      </c>
      <c r="AT1610" s="58"/>
      <c r="AU1610" s="58">
        <f t="shared" si="321"/>
        <v>0</v>
      </c>
      <c r="AV1610" s="59">
        <f t="shared" si="322"/>
        <v>-1130200</v>
      </c>
      <c r="AW1610" s="59">
        <f t="shared" si="316"/>
        <v>-1130200</v>
      </c>
      <c r="AX1610" s="60">
        <f t="shared" si="320"/>
        <v>-1</v>
      </c>
      <c r="AY1610" s="58"/>
    </row>
    <row r="1611" spans="1:51" ht="31.5" x14ac:dyDescent="0.25">
      <c r="A1611" s="45">
        <v>1557</v>
      </c>
      <c r="B1611" s="46" t="s">
        <v>5068</v>
      </c>
      <c r="C1611" s="47" t="s">
        <v>5069</v>
      </c>
      <c r="D1611" s="47" t="s">
        <v>496</v>
      </c>
      <c r="E1611" s="48" t="s">
        <v>5070</v>
      </c>
      <c r="F1611" s="49" t="s">
        <v>5071</v>
      </c>
      <c r="G1611" s="49" t="s">
        <v>5071</v>
      </c>
      <c r="H1611" s="50" t="s">
        <v>5071</v>
      </c>
      <c r="I1611" s="46" t="s">
        <v>25</v>
      </c>
      <c r="J1611" s="46">
        <v>815</v>
      </c>
      <c r="K1611" s="49">
        <v>815</v>
      </c>
      <c r="L1611" s="49" t="s">
        <v>5072</v>
      </c>
      <c r="M1611" s="51">
        <v>932000</v>
      </c>
      <c r="N1611" s="51">
        <f t="shared" si="313"/>
        <v>208000</v>
      </c>
      <c r="O1611" s="51">
        <v>208173.91304347801</v>
      </c>
      <c r="P1611" s="51">
        <v>1140000</v>
      </c>
      <c r="Q1611" s="51">
        <f t="shared" si="314"/>
        <v>270626.08695652138</v>
      </c>
      <c r="R1611" s="52">
        <f t="shared" si="315"/>
        <v>1202626.0869565215</v>
      </c>
      <c r="S1611" s="53">
        <v>1202600</v>
      </c>
      <c r="T1611" s="54">
        <v>0</v>
      </c>
      <c r="U1611" s="55" t="s">
        <v>26</v>
      </c>
      <c r="V1611" s="55" t="s">
        <v>4643</v>
      </c>
      <c r="W1611" s="55" t="s">
        <v>27</v>
      </c>
      <c r="X1611" s="56">
        <v>43294</v>
      </c>
      <c r="Y1611" s="57" t="s">
        <v>7684</v>
      </c>
      <c r="Z1611" s="57"/>
      <c r="AA1611" s="58"/>
      <c r="AB1611" s="58"/>
      <c r="AC1611" s="58"/>
      <c r="AD1611" s="58"/>
      <c r="AE1611" s="58"/>
      <c r="AF1611" s="58"/>
      <c r="AG1611" s="58"/>
      <c r="AH1611" s="58"/>
      <c r="AI1611" s="58"/>
      <c r="AJ1611" s="58"/>
      <c r="AK1611" s="58"/>
      <c r="AL1611" s="58"/>
      <c r="AM1611" s="58"/>
      <c r="AN1611" s="58"/>
      <c r="AO1611" s="58"/>
      <c r="AP1611" s="58"/>
      <c r="AQ1611" s="58"/>
      <c r="AR1611" s="59">
        <f t="shared" si="318"/>
        <v>0</v>
      </c>
      <c r="AS1611" s="59">
        <f t="shared" si="319"/>
        <v>0</v>
      </c>
      <c r="AT1611" s="58"/>
      <c r="AU1611" s="58">
        <f t="shared" si="321"/>
        <v>0</v>
      </c>
      <c r="AV1611" s="59">
        <f t="shared" si="322"/>
        <v>-1202600</v>
      </c>
      <c r="AW1611" s="59">
        <f t="shared" si="316"/>
        <v>-1202600</v>
      </c>
      <c r="AX1611" s="60">
        <f t="shared" si="320"/>
        <v>-1</v>
      </c>
      <c r="AY1611" s="58"/>
    </row>
    <row r="1612" spans="1:51" ht="63" x14ac:dyDescent="0.25">
      <c r="A1612" s="45">
        <v>1559</v>
      </c>
      <c r="B1612" s="46" t="s">
        <v>5075</v>
      </c>
      <c r="C1612" s="47" t="s">
        <v>5076</v>
      </c>
      <c r="D1612" s="47" t="s">
        <v>549</v>
      </c>
      <c r="E1612" s="48" t="s">
        <v>5077</v>
      </c>
      <c r="F1612" s="49" t="s">
        <v>5078</v>
      </c>
      <c r="G1612" s="49" t="s">
        <v>5079</v>
      </c>
      <c r="H1612" s="50" t="s">
        <v>5080</v>
      </c>
      <c r="I1612" s="46" t="s">
        <v>21</v>
      </c>
      <c r="J1612" s="46">
        <v>818</v>
      </c>
      <c r="K1612" s="49">
        <v>818</v>
      </c>
      <c r="L1612" s="49" t="s">
        <v>5081</v>
      </c>
      <c r="M1612" s="51">
        <v>1207000</v>
      </c>
      <c r="N1612" s="51">
        <f t="shared" si="313"/>
        <v>327000</v>
      </c>
      <c r="O1612" s="51">
        <v>327130.43478260899</v>
      </c>
      <c r="P1612" s="51">
        <v>1534000</v>
      </c>
      <c r="Q1612" s="51">
        <f t="shared" si="314"/>
        <v>425269.56521739165</v>
      </c>
      <c r="R1612" s="52">
        <f t="shared" si="315"/>
        <v>1632269.5652173916</v>
      </c>
      <c r="S1612" s="53">
        <v>1632200</v>
      </c>
      <c r="T1612" s="54">
        <v>0</v>
      </c>
      <c r="U1612" s="55" t="s">
        <v>26</v>
      </c>
      <c r="V1612" s="55" t="s">
        <v>4643</v>
      </c>
      <c r="W1612" s="55" t="s">
        <v>27</v>
      </c>
      <c r="X1612" s="56">
        <v>43294</v>
      </c>
      <c r="Y1612" s="57" t="s">
        <v>7684</v>
      </c>
      <c r="Z1612" s="57"/>
      <c r="AA1612" s="58"/>
      <c r="AB1612" s="58"/>
      <c r="AC1612" s="58"/>
      <c r="AD1612" s="58"/>
      <c r="AE1612" s="58"/>
      <c r="AF1612" s="58"/>
      <c r="AG1612" s="58">
        <v>3330000</v>
      </c>
      <c r="AH1612" s="58"/>
      <c r="AI1612" s="58"/>
      <c r="AJ1612" s="58"/>
      <c r="AK1612" s="58"/>
      <c r="AL1612" s="58"/>
      <c r="AM1612" s="58"/>
      <c r="AN1612" s="58"/>
      <c r="AO1612" s="58"/>
      <c r="AP1612" s="58"/>
      <c r="AQ1612" s="58">
        <v>2124000</v>
      </c>
      <c r="AR1612" s="59">
        <f t="shared" si="318"/>
        <v>2</v>
      </c>
      <c r="AS1612" s="59">
        <f t="shared" si="319"/>
        <v>5454000</v>
      </c>
      <c r="AT1612" s="58">
        <f>ROUND(AS1612/AR1612,-2)</f>
        <v>2727000</v>
      </c>
      <c r="AU1612" s="58">
        <f t="shared" si="321"/>
        <v>2124000</v>
      </c>
      <c r="AV1612" s="59">
        <f t="shared" si="322"/>
        <v>1094800</v>
      </c>
      <c r="AW1612" s="59">
        <f t="shared" si="316"/>
        <v>491800</v>
      </c>
      <c r="AX1612" s="60">
        <f t="shared" si="320"/>
        <v>0.67075113343952952</v>
      </c>
      <c r="AY1612" s="58"/>
    </row>
    <row r="1613" spans="1:51" ht="47.25" x14ac:dyDescent="0.25">
      <c r="A1613" s="45">
        <v>1560</v>
      </c>
      <c r="B1613" s="46" t="s">
        <v>5082</v>
      </c>
      <c r="C1613" s="47" t="s">
        <v>5076</v>
      </c>
      <c r="D1613" s="47" t="s">
        <v>549</v>
      </c>
      <c r="E1613" s="48" t="s">
        <v>5083</v>
      </c>
      <c r="F1613" s="49" t="s">
        <v>5084</v>
      </c>
      <c r="G1613" s="49" t="s">
        <v>5085</v>
      </c>
      <c r="H1613" s="50" t="s">
        <v>5084</v>
      </c>
      <c r="I1613" s="46" t="s">
        <v>21</v>
      </c>
      <c r="J1613" s="46">
        <v>818</v>
      </c>
      <c r="K1613" s="49">
        <v>818</v>
      </c>
      <c r="L1613" s="49" t="s">
        <v>5081</v>
      </c>
      <c r="M1613" s="51">
        <v>1207000</v>
      </c>
      <c r="N1613" s="51">
        <f t="shared" si="313"/>
        <v>327000</v>
      </c>
      <c r="O1613" s="51">
        <v>327130.43478260899</v>
      </c>
      <c r="P1613" s="51">
        <v>1534000</v>
      </c>
      <c r="Q1613" s="51">
        <f t="shared" si="314"/>
        <v>425269.56521739165</v>
      </c>
      <c r="R1613" s="52">
        <f t="shared" si="315"/>
        <v>1632269.5652173916</v>
      </c>
      <c r="S1613" s="53">
        <v>1632200</v>
      </c>
      <c r="T1613" s="54">
        <v>0</v>
      </c>
      <c r="U1613" s="55" t="s">
        <v>199</v>
      </c>
      <c r="V1613" s="55" t="s">
        <v>4643</v>
      </c>
      <c r="W1613" s="55" t="s">
        <v>173</v>
      </c>
      <c r="X1613" s="56">
        <v>43294</v>
      </c>
      <c r="Y1613" s="57" t="s">
        <v>7684</v>
      </c>
      <c r="Z1613" s="57"/>
      <c r="AA1613" s="58"/>
      <c r="AB1613" s="58"/>
      <c r="AC1613" s="58"/>
      <c r="AD1613" s="58"/>
      <c r="AE1613" s="58"/>
      <c r="AF1613" s="58"/>
      <c r="AG1613" s="58"/>
      <c r="AH1613" s="58"/>
      <c r="AI1613" s="58"/>
      <c r="AJ1613" s="58"/>
      <c r="AK1613" s="58"/>
      <c r="AL1613" s="58"/>
      <c r="AM1613" s="58"/>
      <c r="AN1613" s="58"/>
      <c r="AO1613" s="58"/>
      <c r="AP1613" s="58"/>
      <c r="AQ1613" s="58">
        <v>2124000</v>
      </c>
      <c r="AR1613" s="59">
        <f t="shared" si="318"/>
        <v>1</v>
      </c>
      <c r="AS1613" s="59">
        <f t="shared" si="319"/>
        <v>2124000</v>
      </c>
      <c r="AT1613" s="58">
        <f>ROUND(AS1613/AR1613,-2)</f>
        <v>2124000</v>
      </c>
      <c r="AU1613" s="58">
        <f t="shared" si="321"/>
        <v>2124000</v>
      </c>
      <c r="AV1613" s="59">
        <f t="shared" si="322"/>
        <v>491800</v>
      </c>
      <c r="AW1613" s="59">
        <f t="shared" si="316"/>
        <v>491800</v>
      </c>
      <c r="AX1613" s="60">
        <f t="shared" si="320"/>
        <v>0.30131111383408893</v>
      </c>
      <c r="AY1613" s="58"/>
    </row>
    <row r="1614" spans="1:51" ht="63" x14ac:dyDescent="0.25">
      <c r="A1614" s="45">
        <v>1561</v>
      </c>
      <c r="B1614" s="46" t="s">
        <v>5086</v>
      </c>
      <c r="C1614" s="47" t="s">
        <v>5087</v>
      </c>
      <c r="D1614" s="47" t="s">
        <v>549</v>
      </c>
      <c r="E1614" s="48" t="s">
        <v>5077</v>
      </c>
      <c r="F1614" s="49" t="s">
        <v>5078</v>
      </c>
      <c r="G1614" s="49" t="s">
        <v>5088</v>
      </c>
      <c r="H1614" s="50" t="s">
        <v>5080</v>
      </c>
      <c r="I1614" s="46" t="s">
        <v>21</v>
      </c>
      <c r="J1614" s="46">
        <v>819</v>
      </c>
      <c r="K1614" s="49">
        <v>819</v>
      </c>
      <c r="L1614" s="49" t="s">
        <v>5089</v>
      </c>
      <c r="M1614" s="51">
        <v>752000</v>
      </c>
      <c r="N1614" s="51">
        <f t="shared" si="313"/>
        <v>255000</v>
      </c>
      <c r="O1614" s="51">
        <v>255130.43478260899</v>
      </c>
      <c r="P1614" s="51">
        <v>1007000</v>
      </c>
      <c r="Q1614" s="51">
        <f t="shared" si="314"/>
        <v>331669.5652173917</v>
      </c>
      <c r="R1614" s="52">
        <f t="shared" si="315"/>
        <v>1083669.5652173916</v>
      </c>
      <c r="S1614" s="53">
        <v>1083600</v>
      </c>
      <c r="T1614" s="54">
        <v>0</v>
      </c>
      <c r="U1614" s="55" t="s">
        <v>172</v>
      </c>
      <c r="V1614" s="55" t="s">
        <v>4643</v>
      </c>
      <c r="W1614" s="55" t="s">
        <v>173</v>
      </c>
      <c r="X1614" s="56">
        <v>43294</v>
      </c>
      <c r="Y1614" s="57" t="s">
        <v>7684</v>
      </c>
      <c r="Z1614" s="57"/>
      <c r="AA1614" s="58"/>
      <c r="AB1614" s="58"/>
      <c r="AC1614" s="58"/>
      <c r="AD1614" s="58"/>
      <c r="AE1614" s="58"/>
      <c r="AF1614" s="58"/>
      <c r="AG1614" s="58"/>
      <c r="AH1614" s="58"/>
      <c r="AI1614" s="58"/>
      <c r="AJ1614" s="58"/>
      <c r="AK1614" s="58"/>
      <c r="AL1614" s="58"/>
      <c r="AM1614" s="58"/>
      <c r="AN1614" s="58"/>
      <c r="AO1614" s="58"/>
      <c r="AP1614" s="58"/>
      <c r="AQ1614" s="58">
        <v>2200000</v>
      </c>
      <c r="AR1614" s="59">
        <f t="shared" si="318"/>
        <v>1</v>
      </c>
      <c r="AS1614" s="59">
        <f t="shared" si="319"/>
        <v>2200000</v>
      </c>
      <c r="AT1614" s="58">
        <f>ROUND(AS1614/AR1614,-2)</f>
        <v>2200000</v>
      </c>
      <c r="AU1614" s="58">
        <f t="shared" si="321"/>
        <v>2200000</v>
      </c>
      <c r="AV1614" s="59">
        <f t="shared" si="322"/>
        <v>1116400</v>
      </c>
      <c r="AW1614" s="59">
        <f t="shared" si="316"/>
        <v>1116400</v>
      </c>
      <c r="AX1614" s="60">
        <f t="shared" si="320"/>
        <v>1.030269472129937</v>
      </c>
      <c r="AY1614" s="58"/>
    </row>
    <row r="1615" spans="1:51" ht="47.25" x14ac:dyDescent="0.25">
      <c r="A1615" s="45">
        <v>1562</v>
      </c>
      <c r="B1615" s="46" t="s">
        <v>5090</v>
      </c>
      <c r="C1615" s="47" t="s">
        <v>5087</v>
      </c>
      <c r="D1615" s="47" t="s">
        <v>549</v>
      </c>
      <c r="E1615" s="48" t="s">
        <v>5083</v>
      </c>
      <c r="F1615" s="49" t="s">
        <v>5084</v>
      </c>
      <c r="G1615" s="49" t="s">
        <v>5091</v>
      </c>
      <c r="H1615" s="50" t="s">
        <v>5084</v>
      </c>
      <c r="I1615" s="46" t="s">
        <v>21</v>
      </c>
      <c r="J1615" s="46">
        <v>819</v>
      </c>
      <c r="K1615" s="49">
        <v>819</v>
      </c>
      <c r="L1615" s="49" t="s">
        <v>5089</v>
      </c>
      <c r="M1615" s="51">
        <v>752000</v>
      </c>
      <c r="N1615" s="51">
        <f t="shared" si="313"/>
        <v>255000</v>
      </c>
      <c r="O1615" s="51">
        <v>255130.43478260899</v>
      </c>
      <c r="P1615" s="51">
        <v>1007000</v>
      </c>
      <c r="Q1615" s="51">
        <f t="shared" si="314"/>
        <v>331669.5652173917</v>
      </c>
      <c r="R1615" s="52">
        <f t="shared" si="315"/>
        <v>1083669.5652173916</v>
      </c>
      <c r="S1615" s="53">
        <v>1083600</v>
      </c>
      <c r="T1615" s="54">
        <v>0</v>
      </c>
      <c r="U1615" s="55" t="s">
        <v>26</v>
      </c>
      <c r="V1615" s="55" t="s">
        <v>4643</v>
      </c>
      <c r="W1615" s="55" t="s">
        <v>27</v>
      </c>
      <c r="X1615" s="56">
        <v>43294</v>
      </c>
      <c r="Y1615" s="57" t="s">
        <v>7684</v>
      </c>
      <c r="Z1615" s="57"/>
      <c r="AA1615" s="58"/>
      <c r="AB1615" s="58"/>
      <c r="AC1615" s="58"/>
      <c r="AD1615" s="58"/>
      <c r="AE1615" s="58"/>
      <c r="AF1615" s="58"/>
      <c r="AG1615" s="58"/>
      <c r="AH1615" s="58"/>
      <c r="AI1615" s="58"/>
      <c r="AJ1615" s="58"/>
      <c r="AK1615" s="58"/>
      <c r="AL1615" s="58"/>
      <c r="AM1615" s="58"/>
      <c r="AN1615" s="58"/>
      <c r="AO1615" s="58"/>
      <c r="AP1615" s="58"/>
      <c r="AQ1615" s="58"/>
      <c r="AR1615" s="59">
        <f t="shared" si="318"/>
        <v>0</v>
      </c>
      <c r="AS1615" s="59">
        <f t="shared" si="319"/>
        <v>0</v>
      </c>
      <c r="AT1615" s="58"/>
      <c r="AU1615" s="58">
        <f t="shared" si="321"/>
        <v>0</v>
      </c>
      <c r="AV1615" s="59">
        <f t="shared" si="322"/>
        <v>-1083600</v>
      </c>
      <c r="AW1615" s="59">
        <f t="shared" si="316"/>
        <v>-1083600</v>
      </c>
      <c r="AX1615" s="60">
        <f t="shared" si="320"/>
        <v>-1</v>
      </c>
      <c r="AY1615" s="58"/>
    </row>
    <row r="1616" spans="1:51" ht="31.5" x14ac:dyDescent="0.25">
      <c r="A1616" s="45">
        <v>1563</v>
      </c>
      <c r="B1616" s="46" t="s">
        <v>5092</v>
      </c>
      <c r="C1616" s="47" t="s">
        <v>5093</v>
      </c>
      <c r="D1616" s="47" t="s">
        <v>549</v>
      </c>
      <c r="E1616" s="48" t="s">
        <v>5094</v>
      </c>
      <c r="F1616" s="49" t="s">
        <v>5095</v>
      </c>
      <c r="G1616" s="49" t="s">
        <v>5095</v>
      </c>
      <c r="H1616" s="50" t="s">
        <v>5095</v>
      </c>
      <c r="I1616" s="46" t="s">
        <v>21</v>
      </c>
      <c r="J1616" s="46">
        <v>820</v>
      </c>
      <c r="K1616" s="49">
        <v>820</v>
      </c>
      <c r="L1616" s="49" t="s">
        <v>5095</v>
      </c>
      <c r="M1616" s="51">
        <v>432000</v>
      </c>
      <c r="N1616" s="51">
        <f t="shared" si="313"/>
        <v>106000</v>
      </c>
      <c r="O1616" s="51">
        <v>106434.782608696</v>
      </c>
      <c r="P1616" s="51">
        <v>538000</v>
      </c>
      <c r="Q1616" s="51">
        <f t="shared" si="314"/>
        <v>138365.21739130479</v>
      </c>
      <c r="R1616" s="52">
        <f t="shared" si="315"/>
        <v>570365.21739130479</v>
      </c>
      <c r="S1616" s="53">
        <v>570300</v>
      </c>
      <c r="T1616" s="54">
        <v>0</v>
      </c>
      <c r="U1616" s="55" t="s">
        <v>199</v>
      </c>
      <c r="V1616" s="55" t="s">
        <v>4643</v>
      </c>
      <c r="W1616" s="55" t="s">
        <v>173</v>
      </c>
      <c r="X1616" s="56">
        <v>43294</v>
      </c>
      <c r="Y1616" s="57" t="s">
        <v>7684</v>
      </c>
      <c r="Z1616" s="57"/>
      <c r="AA1616" s="58"/>
      <c r="AB1616" s="58"/>
      <c r="AC1616" s="58"/>
      <c r="AD1616" s="58"/>
      <c r="AE1616" s="58"/>
      <c r="AF1616" s="58"/>
      <c r="AG1616" s="58"/>
      <c r="AH1616" s="58"/>
      <c r="AI1616" s="58"/>
      <c r="AJ1616" s="58"/>
      <c r="AK1616" s="58"/>
      <c r="AL1616" s="58"/>
      <c r="AM1616" s="58"/>
      <c r="AN1616" s="58"/>
      <c r="AO1616" s="58"/>
      <c r="AP1616" s="58"/>
      <c r="AQ1616" s="58">
        <v>1800000</v>
      </c>
      <c r="AR1616" s="59">
        <f t="shared" si="318"/>
        <v>1</v>
      </c>
      <c r="AS1616" s="59">
        <f t="shared" si="319"/>
        <v>1800000</v>
      </c>
      <c r="AT1616" s="58">
        <f>ROUND(AS1616/AR1616,-2)</f>
        <v>1800000</v>
      </c>
      <c r="AU1616" s="58">
        <f t="shared" si="321"/>
        <v>1800000</v>
      </c>
      <c r="AV1616" s="59">
        <f t="shared" si="322"/>
        <v>1229700</v>
      </c>
      <c r="AW1616" s="59">
        <f t="shared" si="316"/>
        <v>1229700</v>
      </c>
      <c r="AX1616" s="60">
        <f t="shared" si="320"/>
        <v>2.156233561283535</v>
      </c>
      <c r="AY1616" s="58"/>
    </row>
    <row r="1617" spans="1:51" ht="31.5" x14ac:dyDescent="0.25">
      <c r="A1617" s="45">
        <v>1564</v>
      </c>
      <c r="B1617" s="46" t="s">
        <v>5096</v>
      </c>
      <c r="C1617" s="47" t="s">
        <v>5097</v>
      </c>
      <c r="D1617" s="47" t="s">
        <v>549</v>
      </c>
      <c r="E1617" s="48" t="s">
        <v>5098</v>
      </c>
      <c r="F1617" s="49" t="s">
        <v>5099</v>
      </c>
      <c r="G1617" s="49" t="s">
        <v>5099</v>
      </c>
      <c r="H1617" s="50" t="s">
        <v>5099</v>
      </c>
      <c r="I1617" s="46" t="s">
        <v>25</v>
      </c>
      <c r="J1617" s="46">
        <v>821</v>
      </c>
      <c r="K1617" s="49">
        <v>821</v>
      </c>
      <c r="L1617" s="49" t="s">
        <v>5100</v>
      </c>
      <c r="M1617" s="51">
        <v>982000</v>
      </c>
      <c r="N1617" s="51">
        <f t="shared" si="313"/>
        <v>278000</v>
      </c>
      <c r="O1617" s="51">
        <v>278608.69565217401</v>
      </c>
      <c r="P1617" s="51">
        <v>1260000</v>
      </c>
      <c r="Q1617" s="51">
        <f t="shared" si="314"/>
        <v>362191.30434782617</v>
      </c>
      <c r="R1617" s="52">
        <f t="shared" si="315"/>
        <v>1344191.3043478262</v>
      </c>
      <c r="S1617" s="53">
        <v>1344100</v>
      </c>
      <c r="T1617" s="54">
        <v>0</v>
      </c>
      <c r="U1617" s="55" t="s">
        <v>199</v>
      </c>
      <c r="V1617" s="55" t="s">
        <v>4643</v>
      </c>
      <c r="W1617" s="55" t="s">
        <v>173</v>
      </c>
      <c r="X1617" s="56">
        <v>43294</v>
      </c>
      <c r="Y1617" s="57" t="s">
        <v>7684</v>
      </c>
      <c r="Z1617" s="57"/>
      <c r="AA1617" s="58"/>
      <c r="AB1617" s="58"/>
      <c r="AC1617" s="58"/>
      <c r="AD1617" s="58"/>
      <c r="AE1617" s="58"/>
      <c r="AF1617" s="58"/>
      <c r="AG1617" s="58"/>
      <c r="AH1617" s="58"/>
      <c r="AI1617" s="58"/>
      <c r="AJ1617" s="58"/>
      <c r="AK1617" s="58"/>
      <c r="AL1617" s="58"/>
      <c r="AM1617" s="58"/>
      <c r="AN1617" s="58"/>
      <c r="AO1617" s="58"/>
      <c r="AP1617" s="58"/>
      <c r="AQ1617" s="58"/>
      <c r="AR1617" s="59">
        <f t="shared" si="318"/>
        <v>0</v>
      </c>
      <c r="AS1617" s="59">
        <f t="shared" si="319"/>
        <v>0</v>
      </c>
      <c r="AT1617" s="58"/>
      <c r="AU1617" s="58">
        <f t="shared" si="321"/>
        <v>0</v>
      </c>
      <c r="AV1617" s="59">
        <f t="shared" si="322"/>
        <v>-1344100</v>
      </c>
      <c r="AW1617" s="59">
        <f t="shared" si="316"/>
        <v>-1344100</v>
      </c>
      <c r="AX1617" s="60">
        <f t="shared" si="320"/>
        <v>-1</v>
      </c>
      <c r="AY1617" s="58"/>
    </row>
    <row r="1618" spans="1:51" ht="47.25" x14ac:dyDescent="0.25">
      <c r="A1618" s="45">
        <v>1565</v>
      </c>
      <c r="B1618" s="46" t="s">
        <v>5102</v>
      </c>
      <c r="C1618" s="47" t="s">
        <v>5097</v>
      </c>
      <c r="D1618" s="47" t="s">
        <v>549</v>
      </c>
      <c r="E1618" s="48" t="s">
        <v>5103</v>
      </c>
      <c r="F1618" s="49" t="s">
        <v>5104</v>
      </c>
      <c r="G1618" s="49" t="s">
        <v>5104</v>
      </c>
      <c r="H1618" s="50" t="s">
        <v>5104</v>
      </c>
      <c r="I1618" s="46" t="s">
        <v>25</v>
      </c>
      <c r="J1618" s="46">
        <v>821</v>
      </c>
      <c r="K1618" s="49">
        <v>821</v>
      </c>
      <c r="L1618" s="49" t="s">
        <v>5100</v>
      </c>
      <c r="M1618" s="51">
        <v>982000</v>
      </c>
      <c r="N1618" s="51">
        <f t="shared" si="313"/>
        <v>278000</v>
      </c>
      <c r="O1618" s="51">
        <v>278608.69565217401</v>
      </c>
      <c r="P1618" s="51">
        <v>1260000</v>
      </c>
      <c r="Q1618" s="51">
        <f t="shared" si="314"/>
        <v>362191.30434782617</v>
      </c>
      <c r="R1618" s="52">
        <f t="shared" si="315"/>
        <v>1344191.3043478262</v>
      </c>
      <c r="S1618" s="53">
        <v>1344100</v>
      </c>
      <c r="T1618" s="54">
        <v>0</v>
      </c>
      <c r="U1618" s="55" t="s">
        <v>26</v>
      </c>
      <c r="V1618" s="55" t="s">
        <v>4643</v>
      </c>
      <c r="W1618" s="55" t="s">
        <v>27</v>
      </c>
      <c r="X1618" s="56">
        <v>43294</v>
      </c>
      <c r="Y1618" s="57" t="s">
        <v>7684</v>
      </c>
      <c r="Z1618" s="57"/>
      <c r="AA1618" s="58"/>
      <c r="AB1618" s="58"/>
      <c r="AC1618" s="58"/>
      <c r="AD1618" s="58"/>
      <c r="AE1618" s="58"/>
      <c r="AF1618" s="58"/>
      <c r="AG1618" s="58"/>
      <c r="AH1618" s="58"/>
      <c r="AI1618" s="58"/>
      <c r="AJ1618" s="58"/>
      <c r="AK1618" s="58"/>
      <c r="AL1618" s="58"/>
      <c r="AM1618" s="58"/>
      <c r="AN1618" s="58"/>
      <c r="AO1618" s="58"/>
      <c r="AP1618" s="58"/>
      <c r="AQ1618" s="58"/>
      <c r="AR1618" s="59">
        <f t="shared" si="318"/>
        <v>0</v>
      </c>
      <c r="AS1618" s="59">
        <f t="shared" si="319"/>
        <v>0</v>
      </c>
      <c r="AT1618" s="58"/>
      <c r="AU1618" s="58">
        <f t="shared" si="321"/>
        <v>0</v>
      </c>
      <c r="AV1618" s="59">
        <f t="shared" si="322"/>
        <v>-1344100</v>
      </c>
      <c r="AW1618" s="59">
        <f t="shared" si="316"/>
        <v>-1344100</v>
      </c>
      <c r="AX1618" s="60">
        <f t="shared" si="320"/>
        <v>-1</v>
      </c>
      <c r="AY1618" s="58"/>
    </row>
    <row r="1619" spans="1:51" ht="47.25" x14ac:dyDescent="0.25">
      <c r="A1619" s="45">
        <v>1566</v>
      </c>
      <c r="B1619" s="46" t="s">
        <v>5109</v>
      </c>
      <c r="C1619" s="47" t="s">
        <v>5106</v>
      </c>
      <c r="D1619" s="47" t="s">
        <v>496</v>
      </c>
      <c r="E1619" s="48" t="s">
        <v>5110</v>
      </c>
      <c r="F1619" s="49" t="s">
        <v>5111</v>
      </c>
      <c r="G1619" s="49" t="s">
        <v>5111</v>
      </c>
      <c r="H1619" s="50" t="s">
        <v>5112</v>
      </c>
      <c r="I1619" s="46" t="s">
        <v>25</v>
      </c>
      <c r="J1619" s="46">
        <v>825</v>
      </c>
      <c r="K1619" s="49">
        <v>825</v>
      </c>
      <c r="L1619" s="49" t="s">
        <v>5107</v>
      </c>
      <c r="M1619" s="51">
        <v>2482000</v>
      </c>
      <c r="N1619" s="51">
        <f t="shared" si="313"/>
        <v>208000</v>
      </c>
      <c r="O1619" s="51">
        <v>208173.91304347801</v>
      </c>
      <c r="P1619" s="51">
        <v>2690000</v>
      </c>
      <c r="Q1619" s="51">
        <f t="shared" si="314"/>
        <v>270626.08695652138</v>
      </c>
      <c r="R1619" s="52">
        <f t="shared" si="315"/>
        <v>2752626.0869565215</v>
      </c>
      <c r="S1619" s="53">
        <v>2752600</v>
      </c>
      <c r="T1619" s="54">
        <v>0</v>
      </c>
      <c r="U1619" s="55" t="s">
        <v>199</v>
      </c>
      <c r="V1619" s="55" t="s">
        <v>4643</v>
      </c>
      <c r="W1619" s="55" t="s">
        <v>173</v>
      </c>
      <c r="X1619" s="56">
        <v>43294</v>
      </c>
      <c r="Y1619" s="57" t="s">
        <v>7684</v>
      </c>
      <c r="Z1619" s="57"/>
      <c r="AA1619" s="58"/>
      <c r="AB1619" s="58"/>
      <c r="AC1619" s="58"/>
      <c r="AD1619" s="58"/>
      <c r="AE1619" s="58"/>
      <c r="AF1619" s="58"/>
      <c r="AG1619" s="58"/>
      <c r="AH1619" s="58"/>
      <c r="AI1619" s="58"/>
      <c r="AJ1619" s="58"/>
      <c r="AK1619" s="58"/>
      <c r="AL1619" s="58"/>
      <c r="AM1619" s="58"/>
      <c r="AN1619" s="58"/>
      <c r="AO1619" s="58"/>
      <c r="AP1619" s="58"/>
      <c r="AQ1619" s="58">
        <v>3923000</v>
      </c>
      <c r="AR1619" s="59">
        <f t="shared" si="318"/>
        <v>1</v>
      </c>
      <c r="AS1619" s="59">
        <f t="shared" si="319"/>
        <v>3923000</v>
      </c>
      <c r="AT1619" s="58">
        <f>ROUND(AS1619/AR1619,-2)</f>
        <v>3923000</v>
      </c>
      <c r="AU1619" s="58">
        <f t="shared" si="321"/>
        <v>3923000</v>
      </c>
      <c r="AV1619" s="59">
        <f t="shared" si="322"/>
        <v>1170400</v>
      </c>
      <c r="AW1619" s="59">
        <f t="shared" si="316"/>
        <v>1170400</v>
      </c>
      <c r="AX1619" s="60">
        <f t="shared" si="320"/>
        <v>0.42519799462326535</v>
      </c>
      <c r="AY1619" s="58"/>
    </row>
    <row r="1620" spans="1:51" ht="47.25" x14ac:dyDescent="0.25">
      <c r="A1620" s="45">
        <v>1568</v>
      </c>
      <c r="B1620" s="46" t="s">
        <v>5116</v>
      </c>
      <c r="C1620" s="47" t="s">
        <v>5106</v>
      </c>
      <c r="D1620" s="47" t="s">
        <v>549</v>
      </c>
      <c r="E1620" s="48" t="s">
        <v>5117</v>
      </c>
      <c r="F1620" s="49" t="s">
        <v>5118</v>
      </c>
      <c r="G1620" s="49" t="s">
        <v>5118</v>
      </c>
      <c r="H1620" s="50" t="s">
        <v>5119</v>
      </c>
      <c r="I1620" s="46" t="s">
        <v>25</v>
      </c>
      <c r="J1620" s="46">
        <v>825</v>
      </c>
      <c r="K1620" s="49">
        <v>825</v>
      </c>
      <c r="L1620" s="49" t="s">
        <v>5107</v>
      </c>
      <c r="M1620" s="51">
        <v>2482000</v>
      </c>
      <c r="N1620" s="51">
        <f t="shared" si="313"/>
        <v>208000</v>
      </c>
      <c r="O1620" s="51">
        <v>208173.91304347801</v>
      </c>
      <c r="P1620" s="51">
        <v>2690000</v>
      </c>
      <c r="Q1620" s="51">
        <f t="shared" si="314"/>
        <v>270626.08695652138</v>
      </c>
      <c r="R1620" s="52">
        <f t="shared" si="315"/>
        <v>2752626.0869565215</v>
      </c>
      <c r="S1620" s="53">
        <v>2752600</v>
      </c>
      <c r="T1620" s="54">
        <v>0</v>
      </c>
      <c r="U1620" s="55" t="s">
        <v>199</v>
      </c>
      <c r="V1620" s="55" t="s">
        <v>4643</v>
      </c>
      <c r="W1620" s="55" t="s">
        <v>173</v>
      </c>
      <c r="X1620" s="56">
        <v>43294</v>
      </c>
      <c r="Y1620" s="57" t="s">
        <v>7684</v>
      </c>
      <c r="Z1620" s="57"/>
      <c r="AA1620" s="58"/>
      <c r="AB1620" s="58"/>
      <c r="AC1620" s="58"/>
      <c r="AD1620" s="58"/>
      <c r="AE1620" s="58"/>
      <c r="AF1620" s="58"/>
      <c r="AG1620" s="58">
        <v>5600000</v>
      </c>
      <c r="AH1620" s="58"/>
      <c r="AI1620" s="58"/>
      <c r="AJ1620" s="58"/>
      <c r="AK1620" s="58"/>
      <c r="AL1620" s="58"/>
      <c r="AM1620" s="58"/>
      <c r="AN1620" s="58"/>
      <c r="AO1620" s="58"/>
      <c r="AP1620" s="58"/>
      <c r="AQ1620" s="58">
        <v>3923000</v>
      </c>
      <c r="AR1620" s="59">
        <f t="shared" si="318"/>
        <v>2</v>
      </c>
      <c r="AS1620" s="59">
        <f t="shared" si="319"/>
        <v>9523000</v>
      </c>
      <c r="AT1620" s="58">
        <f>ROUND(AS1620/AR1620,-2)</f>
        <v>4761500</v>
      </c>
      <c r="AU1620" s="58">
        <f t="shared" si="321"/>
        <v>3923000</v>
      </c>
      <c r="AV1620" s="59">
        <f t="shared" si="322"/>
        <v>2008900</v>
      </c>
      <c r="AW1620" s="59">
        <f t="shared" si="316"/>
        <v>1170400</v>
      </c>
      <c r="AX1620" s="60">
        <f t="shared" si="320"/>
        <v>0.7298190801424107</v>
      </c>
      <c r="AY1620" s="58"/>
    </row>
    <row r="1621" spans="1:51" x14ac:dyDescent="0.25">
      <c r="A1621" s="45">
        <v>1570</v>
      </c>
      <c r="B1621" s="46" t="s">
        <v>5124</v>
      </c>
      <c r="C1621" s="47" t="s">
        <v>5120</v>
      </c>
      <c r="D1621" s="47" t="s">
        <v>549</v>
      </c>
      <c r="E1621" s="48" t="s">
        <v>5125</v>
      </c>
      <c r="F1621" s="49" t="s">
        <v>5123</v>
      </c>
      <c r="G1621" s="49" t="s">
        <v>5123</v>
      </c>
      <c r="H1621" s="50" t="s">
        <v>5123</v>
      </c>
      <c r="I1621" s="46" t="s">
        <v>21</v>
      </c>
      <c r="J1621" s="46">
        <v>826</v>
      </c>
      <c r="K1621" s="49">
        <v>826</v>
      </c>
      <c r="L1621" s="49" t="s">
        <v>5121</v>
      </c>
      <c r="M1621" s="51">
        <v>682000</v>
      </c>
      <c r="N1621" s="51">
        <f t="shared" si="313"/>
        <v>190000</v>
      </c>
      <c r="O1621" s="51">
        <v>190956.52173913</v>
      </c>
      <c r="P1621" s="51">
        <v>872000</v>
      </c>
      <c r="Q1621" s="51">
        <f t="shared" si="314"/>
        <v>248243.47826086899</v>
      </c>
      <c r="R1621" s="52">
        <f t="shared" si="315"/>
        <v>930243.47826086893</v>
      </c>
      <c r="S1621" s="53">
        <v>930200</v>
      </c>
      <c r="T1621" s="54">
        <v>0</v>
      </c>
      <c r="U1621" s="55" t="s">
        <v>199</v>
      </c>
      <c r="V1621" s="55" t="s">
        <v>4643</v>
      </c>
      <c r="W1621" s="55" t="s">
        <v>173</v>
      </c>
      <c r="X1621" s="56">
        <v>43294</v>
      </c>
      <c r="Y1621" s="57" t="s">
        <v>7684</v>
      </c>
      <c r="Z1621" s="57"/>
      <c r="AA1621" s="58"/>
      <c r="AB1621" s="58"/>
      <c r="AC1621" s="58"/>
      <c r="AD1621" s="58"/>
      <c r="AE1621" s="58"/>
      <c r="AF1621" s="58"/>
      <c r="AG1621" s="58"/>
      <c r="AH1621" s="58"/>
      <c r="AI1621" s="58"/>
      <c r="AJ1621" s="58"/>
      <c r="AK1621" s="58"/>
      <c r="AL1621" s="58"/>
      <c r="AM1621" s="58"/>
      <c r="AN1621" s="58"/>
      <c r="AO1621" s="58"/>
      <c r="AP1621" s="58"/>
      <c r="AQ1621" s="58">
        <v>1206000</v>
      </c>
      <c r="AR1621" s="59">
        <f t="shared" si="318"/>
        <v>1</v>
      </c>
      <c r="AS1621" s="59">
        <f t="shared" si="319"/>
        <v>1206000</v>
      </c>
      <c r="AT1621" s="58">
        <f>ROUND(AS1621/AR1621,-2)</f>
        <v>1206000</v>
      </c>
      <c r="AU1621" s="58">
        <f t="shared" si="321"/>
        <v>1206000</v>
      </c>
      <c r="AV1621" s="59">
        <f t="shared" si="322"/>
        <v>275800</v>
      </c>
      <c r="AW1621" s="59">
        <f t="shared" si="316"/>
        <v>275800</v>
      </c>
      <c r="AX1621" s="60">
        <f t="shared" si="320"/>
        <v>0.29649537733820686</v>
      </c>
      <c r="AY1621" s="58"/>
    </row>
    <row r="1622" spans="1:51" x14ac:dyDescent="0.25">
      <c r="A1622" s="45">
        <v>1571</v>
      </c>
      <c r="B1622" s="46" t="s">
        <v>5126</v>
      </c>
      <c r="C1622" s="47" t="s">
        <v>5127</v>
      </c>
      <c r="D1622" s="47" t="s">
        <v>549</v>
      </c>
      <c r="E1622" s="48" t="s">
        <v>5128</v>
      </c>
      <c r="F1622" s="49" t="s">
        <v>5129</v>
      </c>
      <c r="G1622" s="49" t="s">
        <v>5130</v>
      </c>
      <c r="H1622" s="50" t="s">
        <v>5129</v>
      </c>
      <c r="I1622" s="46" t="s">
        <v>21</v>
      </c>
      <c r="J1622" s="46">
        <v>828</v>
      </c>
      <c r="K1622" s="49">
        <v>828</v>
      </c>
      <c r="L1622" s="49" t="s">
        <v>5131</v>
      </c>
      <c r="M1622" s="51">
        <v>582000</v>
      </c>
      <c r="N1622" s="51">
        <f t="shared" si="313"/>
        <v>190000</v>
      </c>
      <c r="O1622" s="51">
        <v>190956.52173913</v>
      </c>
      <c r="P1622" s="51">
        <v>772000</v>
      </c>
      <c r="Q1622" s="51">
        <f t="shared" si="314"/>
        <v>248243.47826086899</v>
      </c>
      <c r="R1622" s="52">
        <f t="shared" si="315"/>
        <v>830243.47826086893</v>
      </c>
      <c r="S1622" s="53">
        <v>830200</v>
      </c>
      <c r="T1622" s="54">
        <v>0</v>
      </c>
      <c r="U1622" s="55" t="s">
        <v>26</v>
      </c>
      <c r="V1622" s="55" t="s">
        <v>4643</v>
      </c>
      <c r="W1622" s="55" t="s">
        <v>27</v>
      </c>
      <c r="X1622" s="56">
        <v>43294</v>
      </c>
      <c r="Y1622" s="57" t="s">
        <v>7684</v>
      </c>
      <c r="Z1622" s="57"/>
      <c r="AA1622" s="58"/>
      <c r="AB1622" s="58"/>
      <c r="AC1622" s="58"/>
      <c r="AD1622" s="58"/>
      <c r="AE1622" s="58"/>
      <c r="AF1622" s="58"/>
      <c r="AG1622" s="58"/>
      <c r="AH1622" s="58"/>
      <c r="AI1622" s="58"/>
      <c r="AJ1622" s="58"/>
      <c r="AK1622" s="58"/>
      <c r="AL1622" s="58"/>
      <c r="AM1622" s="58"/>
      <c r="AN1622" s="58"/>
      <c r="AO1622" s="58"/>
      <c r="AP1622" s="58"/>
      <c r="AQ1622" s="58"/>
      <c r="AR1622" s="59">
        <f t="shared" si="318"/>
        <v>0</v>
      </c>
      <c r="AS1622" s="59">
        <f t="shared" si="319"/>
        <v>0</v>
      </c>
      <c r="AT1622" s="58"/>
      <c r="AU1622" s="58">
        <f t="shared" si="321"/>
        <v>0</v>
      </c>
      <c r="AV1622" s="59">
        <f t="shared" si="322"/>
        <v>-830200</v>
      </c>
      <c r="AW1622" s="59">
        <f t="shared" si="316"/>
        <v>-830200</v>
      </c>
      <c r="AX1622" s="60">
        <f t="shared" si="320"/>
        <v>-1</v>
      </c>
      <c r="AY1622" s="58"/>
    </row>
    <row r="1623" spans="1:51" x14ac:dyDescent="0.25">
      <c r="A1623" s="45">
        <v>1574</v>
      </c>
      <c r="B1623" s="46" t="s">
        <v>5135</v>
      </c>
      <c r="C1623" s="47" t="s">
        <v>5127</v>
      </c>
      <c r="D1623" s="47" t="s">
        <v>549</v>
      </c>
      <c r="E1623" s="48" t="s">
        <v>5136</v>
      </c>
      <c r="F1623" s="49" t="s">
        <v>5133</v>
      </c>
      <c r="G1623" s="49" t="s">
        <v>5133</v>
      </c>
      <c r="H1623" s="50" t="s">
        <v>5133</v>
      </c>
      <c r="I1623" s="46" t="s">
        <v>21</v>
      </c>
      <c r="J1623" s="46">
        <v>828</v>
      </c>
      <c r="K1623" s="49">
        <v>828</v>
      </c>
      <c r="L1623" s="49" t="s">
        <v>5131</v>
      </c>
      <c r="M1623" s="51">
        <v>582000</v>
      </c>
      <c r="N1623" s="51">
        <f t="shared" si="313"/>
        <v>190000</v>
      </c>
      <c r="O1623" s="51">
        <v>190956.52173913</v>
      </c>
      <c r="P1623" s="51">
        <v>772000</v>
      </c>
      <c r="Q1623" s="51">
        <f t="shared" si="314"/>
        <v>248243.47826086899</v>
      </c>
      <c r="R1623" s="52">
        <f t="shared" si="315"/>
        <v>830243.47826086893</v>
      </c>
      <c r="S1623" s="53">
        <v>830200</v>
      </c>
      <c r="T1623" s="54">
        <v>0</v>
      </c>
      <c r="U1623" s="55" t="s">
        <v>199</v>
      </c>
      <c r="V1623" s="55" t="s">
        <v>4643</v>
      </c>
      <c r="W1623" s="55" t="s">
        <v>173</v>
      </c>
      <c r="X1623" s="56">
        <v>43294</v>
      </c>
      <c r="Y1623" s="57" t="s">
        <v>7684</v>
      </c>
      <c r="Z1623" s="57"/>
      <c r="AA1623" s="58"/>
      <c r="AB1623" s="58"/>
      <c r="AC1623" s="58"/>
      <c r="AD1623" s="58"/>
      <c r="AE1623" s="58"/>
      <c r="AF1623" s="58"/>
      <c r="AG1623" s="58"/>
      <c r="AH1623" s="58"/>
      <c r="AI1623" s="58"/>
      <c r="AJ1623" s="58"/>
      <c r="AK1623" s="58"/>
      <c r="AL1623" s="58"/>
      <c r="AM1623" s="58"/>
      <c r="AN1623" s="58"/>
      <c r="AO1623" s="58"/>
      <c r="AP1623" s="58"/>
      <c r="AQ1623" s="58"/>
      <c r="AR1623" s="59">
        <f t="shared" si="318"/>
        <v>0</v>
      </c>
      <c r="AS1623" s="59">
        <f t="shared" si="319"/>
        <v>0</v>
      </c>
      <c r="AT1623" s="58"/>
      <c r="AU1623" s="58">
        <f t="shared" si="321"/>
        <v>0</v>
      </c>
      <c r="AV1623" s="59">
        <f t="shared" si="322"/>
        <v>-830200</v>
      </c>
      <c r="AW1623" s="59">
        <f t="shared" si="316"/>
        <v>-830200</v>
      </c>
      <c r="AX1623" s="60">
        <f t="shared" si="320"/>
        <v>-1</v>
      </c>
      <c r="AY1623" s="58"/>
    </row>
    <row r="1624" spans="1:51" x14ac:dyDescent="0.25">
      <c r="A1624" s="45">
        <v>1575</v>
      </c>
      <c r="B1624" s="46" t="s">
        <v>5137</v>
      </c>
      <c r="C1624" s="47" t="s">
        <v>5138</v>
      </c>
      <c r="D1624" s="47" t="s">
        <v>549</v>
      </c>
      <c r="E1624" s="48" t="s">
        <v>5128</v>
      </c>
      <c r="F1624" s="49" t="s">
        <v>5129</v>
      </c>
      <c r="G1624" s="49" t="s">
        <v>5129</v>
      </c>
      <c r="H1624" s="50" t="s">
        <v>5129</v>
      </c>
      <c r="I1624" s="46" t="s">
        <v>21</v>
      </c>
      <c r="J1624" s="46">
        <v>829</v>
      </c>
      <c r="K1624" s="49">
        <v>829</v>
      </c>
      <c r="L1624" s="49" t="s">
        <v>5139</v>
      </c>
      <c r="M1624" s="51">
        <v>1082000</v>
      </c>
      <c r="N1624" s="51">
        <f t="shared" si="313"/>
        <v>106000</v>
      </c>
      <c r="O1624" s="51">
        <v>106434.782608696</v>
      </c>
      <c r="P1624" s="51">
        <v>1188000</v>
      </c>
      <c r="Q1624" s="51">
        <f t="shared" si="314"/>
        <v>138365.21739130479</v>
      </c>
      <c r="R1624" s="52">
        <f t="shared" si="315"/>
        <v>1220365.2173913047</v>
      </c>
      <c r="S1624" s="53">
        <v>1220300</v>
      </c>
      <c r="T1624" s="54">
        <v>0</v>
      </c>
      <c r="U1624" s="55" t="s">
        <v>26</v>
      </c>
      <c r="V1624" s="55" t="s">
        <v>4643</v>
      </c>
      <c r="W1624" s="55" t="s">
        <v>27</v>
      </c>
      <c r="X1624" s="56">
        <v>43294</v>
      </c>
      <c r="Y1624" s="57" t="s">
        <v>7684</v>
      </c>
      <c r="Z1624" s="57"/>
      <c r="AA1624" s="58"/>
      <c r="AB1624" s="58"/>
      <c r="AC1624" s="58"/>
      <c r="AD1624" s="58"/>
      <c r="AE1624" s="58"/>
      <c r="AF1624" s="58"/>
      <c r="AG1624" s="58"/>
      <c r="AH1624" s="58"/>
      <c r="AI1624" s="58"/>
      <c r="AJ1624" s="58"/>
      <c r="AK1624" s="58"/>
      <c r="AL1624" s="58"/>
      <c r="AM1624" s="58"/>
      <c r="AN1624" s="58"/>
      <c r="AO1624" s="58"/>
      <c r="AP1624" s="58"/>
      <c r="AQ1624" s="58"/>
      <c r="AR1624" s="59">
        <f t="shared" si="318"/>
        <v>0</v>
      </c>
      <c r="AS1624" s="59">
        <f t="shared" si="319"/>
        <v>0</v>
      </c>
      <c r="AT1624" s="58"/>
      <c r="AU1624" s="58">
        <f t="shared" si="321"/>
        <v>0</v>
      </c>
      <c r="AV1624" s="59">
        <f t="shared" si="322"/>
        <v>-1220300</v>
      </c>
      <c r="AW1624" s="59">
        <f t="shared" si="316"/>
        <v>-1220300</v>
      </c>
      <c r="AX1624" s="60">
        <f t="shared" si="320"/>
        <v>-1</v>
      </c>
      <c r="AY1624" s="58"/>
    </row>
    <row r="1625" spans="1:51" x14ac:dyDescent="0.25">
      <c r="A1625" s="45">
        <v>1578</v>
      </c>
      <c r="B1625" s="46" t="s">
        <v>5142</v>
      </c>
      <c r="C1625" s="47" t="s">
        <v>5138</v>
      </c>
      <c r="D1625" s="47" t="s">
        <v>549</v>
      </c>
      <c r="E1625" s="48" t="s">
        <v>5136</v>
      </c>
      <c r="F1625" s="49" t="s">
        <v>5133</v>
      </c>
      <c r="G1625" s="49" t="s">
        <v>5133</v>
      </c>
      <c r="H1625" s="50" t="s">
        <v>5133</v>
      </c>
      <c r="I1625" s="46" t="s">
        <v>21</v>
      </c>
      <c r="J1625" s="46">
        <v>829</v>
      </c>
      <c r="K1625" s="49">
        <v>829</v>
      </c>
      <c r="L1625" s="49" t="s">
        <v>5139</v>
      </c>
      <c r="M1625" s="51">
        <v>1082000</v>
      </c>
      <c r="N1625" s="51">
        <f t="shared" si="313"/>
        <v>106000</v>
      </c>
      <c r="O1625" s="51">
        <v>106434.782608696</v>
      </c>
      <c r="P1625" s="51">
        <v>1188000</v>
      </c>
      <c r="Q1625" s="51">
        <f t="shared" si="314"/>
        <v>138365.21739130479</v>
      </c>
      <c r="R1625" s="52">
        <f t="shared" si="315"/>
        <v>1220365.2173913047</v>
      </c>
      <c r="S1625" s="53">
        <v>1220300</v>
      </c>
      <c r="T1625" s="54">
        <v>0</v>
      </c>
      <c r="U1625" s="55" t="s">
        <v>26</v>
      </c>
      <c r="V1625" s="55" t="s">
        <v>4643</v>
      </c>
      <c r="W1625" s="55" t="s">
        <v>27</v>
      </c>
      <c r="X1625" s="56">
        <v>43294</v>
      </c>
      <c r="Y1625" s="57" t="s">
        <v>7684</v>
      </c>
      <c r="Z1625" s="57"/>
      <c r="AA1625" s="58"/>
      <c r="AB1625" s="58"/>
      <c r="AC1625" s="58"/>
      <c r="AD1625" s="58"/>
      <c r="AE1625" s="58"/>
      <c r="AF1625" s="58"/>
      <c r="AG1625" s="58"/>
      <c r="AH1625" s="58"/>
      <c r="AI1625" s="58"/>
      <c r="AJ1625" s="58"/>
      <c r="AK1625" s="58"/>
      <c r="AL1625" s="58"/>
      <c r="AM1625" s="58"/>
      <c r="AN1625" s="58"/>
      <c r="AO1625" s="58"/>
      <c r="AP1625" s="58"/>
      <c r="AQ1625" s="58"/>
      <c r="AR1625" s="59">
        <f t="shared" si="318"/>
        <v>0</v>
      </c>
      <c r="AS1625" s="59">
        <f t="shared" si="319"/>
        <v>0</v>
      </c>
      <c r="AT1625" s="58"/>
      <c r="AU1625" s="58">
        <f t="shared" si="321"/>
        <v>0</v>
      </c>
      <c r="AV1625" s="59">
        <f t="shared" si="322"/>
        <v>-1220300</v>
      </c>
      <c r="AW1625" s="59">
        <f t="shared" si="316"/>
        <v>-1220300</v>
      </c>
      <c r="AX1625" s="60">
        <f t="shared" si="320"/>
        <v>-1</v>
      </c>
      <c r="AY1625" s="58"/>
    </row>
    <row r="1626" spans="1:51" ht="31.5" x14ac:dyDescent="0.25">
      <c r="A1626" s="45">
        <v>1580</v>
      </c>
      <c r="B1626" s="46" t="s">
        <v>5147</v>
      </c>
      <c r="C1626" s="47" t="s">
        <v>5143</v>
      </c>
      <c r="D1626" s="47" t="s">
        <v>549</v>
      </c>
      <c r="E1626" s="48" t="s">
        <v>5148</v>
      </c>
      <c r="F1626" s="49" t="s">
        <v>5149</v>
      </c>
      <c r="G1626" s="49" t="s">
        <v>5149</v>
      </c>
      <c r="H1626" s="50" t="s">
        <v>5146</v>
      </c>
      <c r="I1626" s="46" t="s">
        <v>25</v>
      </c>
      <c r="J1626" s="46">
        <v>830</v>
      </c>
      <c r="K1626" s="49">
        <v>830</v>
      </c>
      <c r="L1626" s="49" t="s">
        <v>5144</v>
      </c>
      <c r="M1626" s="51">
        <v>582000</v>
      </c>
      <c r="N1626" s="51">
        <f t="shared" si="313"/>
        <v>255000</v>
      </c>
      <c r="O1626" s="51">
        <v>255130.43478260899</v>
      </c>
      <c r="P1626" s="51">
        <v>837000</v>
      </c>
      <c r="Q1626" s="51">
        <f t="shared" si="314"/>
        <v>331669.5652173917</v>
      </c>
      <c r="R1626" s="52">
        <f t="shared" si="315"/>
        <v>913669.5652173917</v>
      </c>
      <c r="S1626" s="53">
        <v>913600</v>
      </c>
      <c r="T1626" s="54">
        <v>0</v>
      </c>
      <c r="U1626" s="55" t="s">
        <v>199</v>
      </c>
      <c r="V1626" s="55" t="s">
        <v>4643</v>
      </c>
      <c r="W1626" s="55" t="s">
        <v>196</v>
      </c>
      <c r="X1626" s="56">
        <v>43294</v>
      </c>
      <c r="Y1626" s="57" t="s">
        <v>7684</v>
      </c>
      <c r="Z1626" s="57"/>
      <c r="AA1626" s="58"/>
      <c r="AB1626" s="58"/>
      <c r="AC1626" s="58"/>
      <c r="AD1626" s="58"/>
      <c r="AE1626" s="58"/>
      <c r="AF1626" s="58"/>
      <c r="AG1626" s="58"/>
      <c r="AH1626" s="58"/>
      <c r="AI1626" s="58"/>
      <c r="AJ1626" s="58"/>
      <c r="AK1626" s="58"/>
      <c r="AL1626" s="58"/>
      <c r="AM1626" s="58"/>
      <c r="AN1626" s="58"/>
      <c r="AO1626" s="58"/>
      <c r="AP1626" s="58"/>
      <c r="AQ1626" s="58"/>
      <c r="AR1626" s="59">
        <f t="shared" si="318"/>
        <v>0</v>
      </c>
      <c r="AS1626" s="59">
        <f t="shared" si="319"/>
        <v>0</v>
      </c>
      <c r="AT1626" s="58"/>
      <c r="AU1626" s="58">
        <f t="shared" si="321"/>
        <v>0</v>
      </c>
      <c r="AV1626" s="59">
        <f t="shared" si="322"/>
        <v>-913600</v>
      </c>
      <c r="AW1626" s="59">
        <f t="shared" si="316"/>
        <v>-913600</v>
      </c>
      <c r="AX1626" s="60">
        <f t="shared" si="320"/>
        <v>-1</v>
      </c>
      <c r="AY1626" s="58"/>
    </row>
    <row r="1627" spans="1:51" ht="63" x14ac:dyDescent="0.25">
      <c r="A1627" s="45">
        <v>1581</v>
      </c>
      <c r="B1627" s="46" t="s">
        <v>5152</v>
      </c>
      <c r="C1627" s="47" t="s">
        <v>5150</v>
      </c>
      <c r="D1627" s="47" t="s">
        <v>549</v>
      </c>
      <c r="E1627" s="48" t="s">
        <v>5077</v>
      </c>
      <c r="F1627" s="49" t="s">
        <v>5078</v>
      </c>
      <c r="G1627" s="49" t="s">
        <v>5078</v>
      </c>
      <c r="H1627" s="50" t="s">
        <v>5080</v>
      </c>
      <c r="I1627" s="46" t="s">
        <v>21</v>
      </c>
      <c r="J1627" s="46">
        <v>834</v>
      </c>
      <c r="K1627" s="49">
        <v>834</v>
      </c>
      <c r="L1627" s="49" t="s">
        <v>5151</v>
      </c>
      <c r="M1627" s="51">
        <v>682000</v>
      </c>
      <c r="N1627" s="51">
        <f t="shared" si="313"/>
        <v>190000</v>
      </c>
      <c r="O1627" s="51">
        <v>190956.52173913</v>
      </c>
      <c r="P1627" s="51">
        <v>872000</v>
      </c>
      <c r="Q1627" s="51">
        <f t="shared" si="314"/>
        <v>248243.47826086899</v>
      </c>
      <c r="R1627" s="52">
        <f t="shared" si="315"/>
        <v>930243.47826086893</v>
      </c>
      <c r="S1627" s="53">
        <v>930200</v>
      </c>
      <c r="T1627" s="54">
        <v>0</v>
      </c>
      <c r="U1627" s="55" t="s">
        <v>199</v>
      </c>
      <c r="V1627" s="55" t="s">
        <v>4643</v>
      </c>
      <c r="W1627" s="55" t="s">
        <v>173</v>
      </c>
      <c r="X1627" s="56">
        <v>43294</v>
      </c>
      <c r="Y1627" s="57" t="s">
        <v>7684</v>
      </c>
      <c r="Z1627" s="57"/>
      <c r="AA1627" s="58"/>
      <c r="AB1627" s="58"/>
      <c r="AC1627" s="58"/>
      <c r="AD1627" s="58"/>
      <c r="AE1627" s="58"/>
      <c r="AF1627" s="58"/>
      <c r="AG1627" s="58"/>
      <c r="AH1627" s="58"/>
      <c r="AI1627" s="58"/>
      <c r="AJ1627" s="58"/>
      <c r="AK1627" s="58"/>
      <c r="AL1627" s="58"/>
      <c r="AM1627" s="58"/>
      <c r="AN1627" s="58"/>
      <c r="AO1627" s="58"/>
      <c r="AP1627" s="58"/>
      <c r="AQ1627" s="58">
        <v>1206000</v>
      </c>
      <c r="AR1627" s="59">
        <f t="shared" si="318"/>
        <v>1</v>
      </c>
      <c r="AS1627" s="59">
        <f t="shared" si="319"/>
        <v>1206000</v>
      </c>
      <c r="AT1627" s="58">
        <f>ROUND(AS1627/AR1627,-2)</f>
        <v>1206000</v>
      </c>
      <c r="AU1627" s="58">
        <f t="shared" si="321"/>
        <v>1206000</v>
      </c>
      <c r="AV1627" s="59">
        <f t="shared" si="322"/>
        <v>275800</v>
      </c>
      <c r="AW1627" s="59">
        <f t="shared" si="316"/>
        <v>275800</v>
      </c>
      <c r="AX1627" s="60">
        <f t="shared" si="320"/>
        <v>0.29649537733820686</v>
      </c>
      <c r="AY1627" s="58"/>
    </row>
    <row r="1628" spans="1:51" ht="47.25" x14ac:dyDescent="0.25">
      <c r="A1628" s="45">
        <v>1582</v>
      </c>
      <c r="B1628" s="46" t="s">
        <v>5153</v>
      </c>
      <c r="C1628" s="47" t="s">
        <v>5150</v>
      </c>
      <c r="D1628" s="47" t="s">
        <v>549</v>
      </c>
      <c r="E1628" s="48" t="s">
        <v>5083</v>
      </c>
      <c r="F1628" s="49" t="s">
        <v>5084</v>
      </c>
      <c r="G1628" s="49" t="s">
        <v>5084</v>
      </c>
      <c r="H1628" s="50" t="s">
        <v>5084</v>
      </c>
      <c r="I1628" s="46" t="s">
        <v>21</v>
      </c>
      <c r="J1628" s="46">
        <v>834</v>
      </c>
      <c r="K1628" s="49">
        <v>834</v>
      </c>
      <c r="L1628" s="49" t="s">
        <v>5151</v>
      </c>
      <c r="M1628" s="51">
        <v>682000</v>
      </c>
      <c r="N1628" s="51">
        <f t="shared" si="313"/>
        <v>190000</v>
      </c>
      <c r="O1628" s="51">
        <v>190956.52173913</v>
      </c>
      <c r="P1628" s="51">
        <v>872000</v>
      </c>
      <c r="Q1628" s="51">
        <f t="shared" si="314"/>
        <v>248243.47826086899</v>
      </c>
      <c r="R1628" s="52">
        <f t="shared" si="315"/>
        <v>930243.47826086893</v>
      </c>
      <c r="S1628" s="53">
        <v>930200</v>
      </c>
      <c r="T1628" s="54">
        <v>0</v>
      </c>
      <c r="U1628" s="55" t="s">
        <v>26</v>
      </c>
      <c r="V1628" s="55" t="s">
        <v>4643</v>
      </c>
      <c r="W1628" s="55" t="s">
        <v>27</v>
      </c>
      <c r="X1628" s="56">
        <v>43294</v>
      </c>
      <c r="Y1628" s="57" t="s">
        <v>7684</v>
      </c>
      <c r="Z1628" s="57"/>
      <c r="AA1628" s="58"/>
      <c r="AB1628" s="58"/>
      <c r="AC1628" s="58"/>
      <c r="AD1628" s="58"/>
      <c r="AE1628" s="58"/>
      <c r="AF1628" s="58"/>
      <c r="AG1628" s="58"/>
      <c r="AH1628" s="58"/>
      <c r="AI1628" s="58"/>
      <c r="AJ1628" s="58"/>
      <c r="AK1628" s="58"/>
      <c r="AL1628" s="58"/>
      <c r="AM1628" s="58"/>
      <c r="AN1628" s="58"/>
      <c r="AO1628" s="58"/>
      <c r="AP1628" s="58"/>
      <c r="AQ1628" s="58"/>
      <c r="AR1628" s="59">
        <f t="shared" si="318"/>
        <v>0</v>
      </c>
      <c r="AS1628" s="59">
        <f t="shared" si="319"/>
        <v>0</v>
      </c>
      <c r="AT1628" s="58"/>
      <c r="AU1628" s="58">
        <f t="shared" si="321"/>
        <v>0</v>
      </c>
      <c r="AV1628" s="59">
        <f t="shared" si="322"/>
        <v>-930200</v>
      </c>
      <c r="AW1628" s="59">
        <f t="shared" si="316"/>
        <v>-930200</v>
      </c>
      <c r="AX1628" s="60">
        <f t="shared" si="320"/>
        <v>-1</v>
      </c>
      <c r="AY1628" s="58"/>
    </row>
    <row r="1629" spans="1:51" x14ac:dyDescent="0.25">
      <c r="A1629" s="45">
        <v>1583</v>
      </c>
      <c r="B1629" s="46" t="s">
        <v>5154</v>
      </c>
      <c r="C1629" s="47" t="s">
        <v>5155</v>
      </c>
      <c r="D1629" s="47" t="s">
        <v>549</v>
      </c>
      <c r="E1629" s="48" t="s">
        <v>5156</v>
      </c>
      <c r="F1629" s="49" t="s">
        <v>5157</v>
      </c>
      <c r="G1629" s="49" t="s">
        <v>5157</v>
      </c>
      <c r="H1629" s="50" t="s">
        <v>5157</v>
      </c>
      <c r="I1629" s="46" t="s">
        <v>25</v>
      </c>
      <c r="J1629" s="46">
        <v>836</v>
      </c>
      <c r="K1629" s="49">
        <v>836</v>
      </c>
      <c r="L1629" s="49" t="s">
        <v>5158</v>
      </c>
      <c r="M1629" s="51">
        <v>1132000</v>
      </c>
      <c r="N1629" s="51">
        <f t="shared" si="313"/>
        <v>208000</v>
      </c>
      <c r="O1629" s="51">
        <v>208173.91304347801</v>
      </c>
      <c r="P1629" s="51">
        <v>1340000</v>
      </c>
      <c r="Q1629" s="51">
        <f t="shared" si="314"/>
        <v>270626.08695652138</v>
      </c>
      <c r="R1629" s="52">
        <f t="shared" si="315"/>
        <v>1402626.0869565215</v>
      </c>
      <c r="S1629" s="53">
        <v>1402600</v>
      </c>
      <c r="T1629" s="54">
        <v>0</v>
      </c>
      <c r="U1629" s="55" t="s">
        <v>199</v>
      </c>
      <c r="V1629" s="55" t="s">
        <v>4643</v>
      </c>
      <c r="W1629" s="55" t="s">
        <v>173</v>
      </c>
      <c r="X1629" s="56">
        <v>43294</v>
      </c>
      <c r="Y1629" s="57" t="s">
        <v>7684</v>
      </c>
      <c r="Z1629" s="57"/>
      <c r="AA1629" s="58"/>
      <c r="AB1629" s="58"/>
      <c r="AC1629" s="58"/>
      <c r="AD1629" s="58"/>
      <c r="AE1629" s="58"/>
      <c r="AF1629" s="58"/>
      <c r="AG1629" s="58"/>
      <c r="AH1629" s="58"/>
      <c r="AI1629" s="58"/>
      <c r="AJ1629" s="58"/>
      <c r="AK1629" s="58"/>
      <c r="AL1629" s="58"/>
      <c r="AM1629" s="58"/>
      <c r="AN1629" s="58"/>
      <c r="AO1629" s="58"/>
      <c r="AP1629" s="58"/>
      <c r="AQ1629" s="58">
        <v>1898000</v>
      </c>
      <c r="AR1629" s="59">
        <f t="shared" si="318"/>
        <v>1</v>
      </c>
      <c r="AS1629" s="59">
        <f t="shared" si="319"/>
        <v>1898000</v>
      </c>
      <c r="AT1629" s="58">
        <f t="shared" ref="AT1629:AT1634" si="323">ROUND(AS1629/AR1629,-2)</f>
        <v>1898000</v>
      </c>
      <c r="AU1629" s="58">
        <f t="shared" si="321"/>
        <v>1898000</v>
      </c>
      <c r="AV1629" s="59">
        <f t="shared" si="322"/>
        <v>495400</v>
      </c>
      <c r="AW1629" s="59">
        <f t="shared" si="316"/>
        <v>495400</v>
      </c>
      <c r="AX1629" s="60">
        <f t="shared" si="320"/>
        <v>0.35320119777555958</v>
      </c>
      <c r="AY1629" s="58"/>
    </row>
    <row r="1630" spans="1:51" x14ac:dyDescent="0.25">
      <c r="A1630" s="45">
        <v>1584</v>
      </c>
      <c r="B1630" s="46" t="s">
        <v>5159</v>
      </c>
      <c r="C1630" s="47" t="s">
        <v>5155</v>
      </c>
      <c r="D1630" s="47" t="s">
        <v>549</v>
      </c>
      <c r="E1630" s="48" t="s">
        <v>5160</v>
      </c>
      <c r="F1630" s="49" t="s">
        <v>5161</v>
      </c>
      <c r="G1630" s="49" t="s">
        <v>5161</v>
      </c>
      <c r="H1630" s="50" t="s">
        <v>5161</v>
      </c>
      <c r="I1630" s="46" t="s">
        <v>25</v>
      </c>
      <c r="J1630" s="46">
        <v>836</v>
      </c>
      <c r="K1630" s="49">
        <v>836</v>
      </c>
      <c r="L1630" s="49" t="s">
        <v>5158</v>
      </c>
      <c r="M1630" s="51">
        <v>1132000</v>
      </c>
      <c r="N1630" s="51">
        <f t="shared" si="313"/>
        <v>208000</v>
      </c>
      <c r="O1630" s="51">
        <v>208173.91304347801</v>
      </c>
      <c r="P1630" s="51">
        <v>1340000</v>
      </c>
      <c r="Q1630" s="51">
        <f t="shared" si="314"/>
        <v>270626.08695652138</v>
      </c>
      <c r="R1630" s="52">
        <f t="shared" si="315"/>
        <v>1402626.0869565215</v>
      </c>
      <c r="S1630" s="53">
        <v>1402600</v>
      </c>
      <c r="T1630" s="54">
        <v>0</v>
      </c>
      <c r="U1630" s="55" t="s">
        <v>26</v>
      </c>
      <c r="V1630" s="55" t="s">
        <v>4643</v>
      </c>
      <c r="W1630" s="55" t="s">
        <v>27</v>
      </c>
      <c r="X1630" s="56">
        <v>43294</v>
      </c>
      <c r="Y1630" s="57" t="s">
        <v>7684</v>
      </c>
      <c r="Z1630" s="57"/>
      <c r="AA1630" s="58"/>
      <c r="AB1630" s="58"/>
      <c r="AC1630" s="58"/>
      <c r="AD1630" s="58"/>
      <c r="AE1630" s="58"/>
      <c r="AF1630" s="58"/>
      <c r="AG1630" s="58"/>
      <c r="AH1630" s="58"/>
      <c r="AI1630" s="58"/>
      <c r="AJ1630" s="58"/>
      <c r="AK1630" s="58"/>
      <c r="AL1630" s="58"/>
      <c r="AM1630" s="58"/>
      <c r="AN1630" s="58"/>
      <c r="AO1630" s="58"/>
      <c r="AP1630" s="58"/>
      <c r="AQ1630" s="58">
        <v>1898000</v>
      </c>
      <c r="AR1630" s="59">
        <f t="shared" si="318"/>
        <v>1</v>
      </c>
      <c r="AS1630" s="59">
        <f t="shared" si="319"/>
        <v>1898000</v>
      </c>
      <c r="AT1630" s="58">
        <f t="shared" si="323"/>
        <v>1898000</v>
      </c>
      <c r="AU1630" s="58">
        <f t="shared" si="321"/>
        <v>1898000</v>
      </c>
      <c r="AV1630" s="59">
        <f t="shared" si="322"/>
        <v>495400</v>
      </c>
      <c r="AW1630" s="59">
        <f t="shared" si="316"/>
        <v>495400</v>
      </c>
      <c r="AX1630" s="60">
        <f t="shared" si="320"/>
        <v>0.35320119777555958</v>
      </c>
      <c r="AY1630" s="58"/>
    </row>
    <row r="1631" spans="1:51" ht="47.25" x14ac:dyDescent="0.25">
      <c r="A1631" s="45">
        <v>1586</v>
      </c>
      <c r="B1631" s="46" t="s">
        <v>5163</v>
      </c>
      <c r="C1631" s="47" t="s">
        <v>5155</v>
      </c>
      <c r="D1631" s="47" t="s">
        <v>549</v>
      </c>
      <c r="E1631" s="48" t="s">
        <v>5164</v>
      </c>
      <c r="F1631" s="49" t="s">
        <v>5165</v>
      </c>
      <c r="G1631" s="49" t="s">
        <v>5165</v>
      </c>
      <c r="H1631" s="50" t="s">
        <v>5165</v>
      </c>
      <c r="I1631" s="46" t="s">
        <v>25</v>
      </c>
      <c r="J1631" s="46">
        <v>836</v>
      </c>
      <c r="K1631" s="49">
        <v>836</v>
      </c>
      <c r="L1631" s="49" t="s">
        <v>5158</v>
      </c>
      <c r="M1631" s="51">
        <v>1132000</v>
      </c>
      <c r="N1631" s="51">
        <f t="shared" si="313"/>
        <v>208000</v>
      </c>
      <c r="O1631" s="51">
        <v>208173.91304347801</v>
      </c>
      <c r="P1631" s="51">
        <v>1340000</v>
      </c>
      <c r="Q1631" s="51">
        <f t="shared" si="314"/>
        <v>270626.08695652138</v>
      </c>
      <c r="R1631" s="52">
        <f t="shared" si="315"/>
        <v>1402626.0869565215</v>
      </c>
      <c r="S1631" s="53">
        <v>1402600</v>
      </c>
      <c r="T1631" s="54">
        <v>0</v>
      </c>
      <c r="U1631" s="55" t="s">
        <v>199</v>
      </c>
      <c r="V1631" s="55" t="s">
        <v>4643</v>
      </c>
      <c r="W1631" s="55" t="s">
        <v>196</v>
      </c>
      <c r="X1631" s="56">
        <v>43294</v>
      </c>
      <c r="Y1631" s="57" t="s">
        <v>7684</v>
      </c>
      <c r="Z1631" s="57"/>
      <c r="AA1631" s="58"/>
      <c r="AB1631" s="58"/>
      <c r="AC1631" s="58"/>
      <c r="AD1631" s="58"/>
      <c r="AE1631" s="58"/>
      <c r="AF1631" s="58"/>
      <c r="AG1631" s="58"/>
      <c r="AH1631" s="58"/>
      <c r="AI1631" s="58"/>
      <c r="AJ1631" s="58"/>
      <c r="AK1631" s="58"/>
      <c r="AL1631" s="58"/>
      <c r="AM1631" s="58"/>
      <c r="AN1631" s="58"/>
      <c r="AO1631" s="58"/>
      <c r="AP1631" s="58"/>
      <c r="AQ1631" s="58">
        <v>1898000</v>
      </c>
      <c r="AR1631" s="59">
        <f t="shared" si="318"/>
        <v>1</v>
      </c>
      <c r="AS1631" s="59">
        <f t="shared" si="319"/>
        <v>1898000</v>
      </c>
      <c r="AT1631" s="58">
        <f t="shared" si="323"/>
        <v>1898000</v>
      </c>
      <c r="AU1631" s="58">
        <f t="shared" si="321"/>
        <v>1898000</v>
      </c>
      <c r="AV1631" s="59">
        <f t="shared" si="322"/>
        <v>495400</v>
      </c>
      <c r="AW1631" s="59">
        <f t="shared" si="316"/>
        <v>495400</v>
      </c>
      <c r="AX1631" s="60">
        <f t="shared" si="320"/>
        <v>0.35320119777555958</v>
      </c>
      <c r="AY1631" s="58"/>
    </row>
    <row r="1632" spans="1:51" ht="31.5" x14ac:dyDescent="0.25">
      <c r="A1632" s="45">
        <v>1587</v>
      </c>
      <c r="B1632" s="46" t="s">
        <v>5167</v>
      </c>
      <c r="C1632" s="47" t="s">
        <v>5155</v>
      </c>
      <c r="D1632" s="47" t="s">
        <v>549</v>
      </c>
      <c r="E1632" s="48" t="s">
        <v>5168</v>
      </c>
      <c r="F1632" s="49" t="s">
        <v>5166</v>
      </c>
      <c r="G1632" s="49" t="s">
        <v>5166</v>
      </c>
      <c r="H1632" s="50" t="s">
        <v>5166</v>
      </c>
      <c r="I1632" s="46" t="s">
        <v>25</v>
      </c>
      <c r="J1632" s="46">
        <v>836</v>
      </c>
      <c r="K1632" s="49">
        <v>836</v>
      </c>
      <c r="L1632" s="49" t="s">
        <v>5158</v>
      </c>
      <c r="M1632" s="51">
        <v>1132000</v>
      </c>
      <c r="N1632" s="51">
        <f t="shared" si="313"/>
        <v>208000</v>
      </c>
      <c r="O1632" s="51">
        <v>208173.91304347801</v>
      </c>
      <c r="P1632" s="51">
        <v>1340000</v>
      </c>
      <c r="Q1632" s="51">
        <f t="shared" si="314"/>
        <v>270626.08695652138</v>
      </c>
      <c r="R1632" s="52">
        <f t="shared" si="315"/>
        <v>1402626.0869565215</v>
      </c>
      <c r="S1632" s="53">
        <v>1402600</v>
      </c>
      <c r="T1632" s="54">
        <v>0</v>
      </c>
      <c r="U1632" s="55" t="s">
        <v>26</v>
      </c>
      <c r="V1632" s="55" t="s">
        <v>4643</v>
      </c>
      <c r="W1632" s="55" t="s">
        <v>27</v>
      </c>
      <c r="X1632" s="56">
        <v>43294</v>
      </c>
      <c r="Y1632" s="57" t="s">
        <v>7684</v>
      </c>
      <c r="Z1632" s="57"/>
      <c r="AA1632" s="58"/>
      <c r="AB1632" s="58"/>
      <c r="AC1632" s="58"/>
      <c r="AD1632" s="58"/>
      <c r="AE1632" s="58"/>
      <c r="AF1632" s="58"/>
      <c r="AG1632" s="58">
        <v>5350000</v>
      </c>
      <c r="AH1632" s="58"/>
      <c r="AI1632" s="58"/>
      <c r="AJ1632" s="58"/>
      <c r="AK1632" s="58"/>
      <c r="AL1632" s="58"/>
      <c r="AM1632" s="58"/>
      <c r="AN1632" s="58"/>
      <c r="AO1632" s="58"/>
      <c r="AP1632" s="58"/>
      <c r="AQ1632" s="58"/>
      <c r="AR1632" s="59">
        <f t="shared" si="318"/>
        <v>1</v>
      </c>
      <c r="AS1632" s="59">
        <f t="shared" si="319"/>
        <v>5350000</v>
      </c>
      <c r="AT1632" s="58">
        <f t="shared" si="323"/>
        <v>5350000</v>
      </c>
      <c r="AU1632" s="58">
        <f t="shared" si="321"/>
        <v>5350000</v>
      </c>
      <c r="AV1632" s="59">
        <f t="shared" si="322"/>
        <v>3947400</v>
      </c>
      <c r="AW1632" s="59">
        <f t="shared" si="316"/>
        <v>3947400</v>
      </c>
      <c r="AX1632" s="60">
        <f t="shared" si="320"/>
        <v>2.8143447882503922</v>
      </c>
      <c r="AY1632" s="58"/>
    </row>
    <row r="1633" spans="1:51" ht="47.25" x14ac:dyDescent="0.25">
      <c r="A1633" s="45">
        <v>1592</v>
      </c>
      <c r="B1633" s="46" t="s">
        <v>5181</v>
      </c>
      <c r="C1633" s="47" t="s">
        <v>5155</v>
      </c>
      <c r="D1633" s="47" t="s">
        <v>549</v>
      </c>
      <c r="E1633" s="48" t="s">
        <v>5182</v>
      </c>
      <c r="F1633" s="49" t="s">
        <v>5179</v>
      </c>
      <c r="G1633" s="49" t="s">
        <v>5179</v>
      </c>
      <c r="H1633" s="50" t="s">
        <v>5180</v>
      </c>
      <c r="I1633" s="46" t="s">
        <v>25</v>
      </c>
      <c r="J1633" s="46">
        <v>836</v>
      </c>
      <c r="K1633" s="49">
        <v>836</v>
      </c>
      <c r="L1633" s="49" t="s">
        <v>5158</v>
      </c>
      <c r="M1633" s="51">
        <v>1132000</v>
      </c>
      <c r="N1633" s="51">
        <f t="shared" si="313"/>
        <v>208000</v>
      </c>
      <c r="O1633" s="51">
        <v>208173.91304347801</v>
      </c>
      <c r="P1633" s="51">
        <v>1340000</v>
      </c>
      <c r="Q1633" s="51">
        <f t="shared" si="314"/>
        <v>270626.08695652138</v>
      </c>
      <c r="R1633" s="52">
        <f t="shared" si="315"/>
        <v>1402626.0869565215</v>
      </c>
      <c r="S1633" s="53">
        <v>1402600</v>
      </c>
      <c r="T1633" s="54">
        <v>0</v>
      </c>
      <c r="U1633" s="55" t="s">
        <v>26</v>
      </c>
      <c r="V1633" s="55" t="s">
        <v>4643</v>
      </c>
      <c r="W1633" s="55" t="s">
        <v>27</v>
      </c>
      <c r="X1633" s="56">
        <v>43294</v>
      </c>
      <c r="Y1633" s="57" t="s">
        <v>7684</v>
      </c>
      <c r="Z1633" s="57"/>
      <c r="AA1633" s="58"/>
      <c r="AB1633" s="58"/>
      <c r="AC1633" s="58"/>
      <c r="AD1633" s="58"/>
      <c r="AE1633" s="58"/>
      <c r="AF1633" s="58"/>
      <c r="AG1633" s="58">
        <v>5350000</v>
      </c>
      <c r="AH1633" s="58"/>
      <c r="AI1633" s="58"/>
      <c r="AJ1633" s="58"/>
      <c r="AK1633" s="58"/>
      <c r="AL1633" s="58"/>
      <c r="AM1633" s="58"/>
      <c r="AN1633" s="58"/>
      <c r="AO1633" s="58"/>
      <c r="AP1633" s="58"/>
      <c r="AQ1633" s="58">
        <v>1898000</v>
      </c>
      <c r="AR1633" s="59">
        <f t="shared" si="318"/>
        <v>2</v>
      </c>
      <c r="AS1633" s="59">
        <f t="shared" si="319"/>
        <v>7248000</v>
      </c>
      <c r="AT1633" s="58">
        <f t="shared" si="323"/>
        <v>3624000</v>
      </c>
      <c r="AU1633" s="58">
        <f t="shared" si="321"/>
        <v>1898000</v>
      </c>
      <c r="AV1633" s="59">
        <f t="shared" si="322"/>
        <v>2221400</v>
      </c>
      <c r="AW1633" s="59">
        <f t="shared" si="316"/>
        <v>495400</v>
      </c>
      <c r="AX1633" s="60">
        <f t="shared" si="320"/>
        <v>1.583772993012976</v>
      </c>
      <c r="AY1633" s="58"/>
    </row>
    <row r="1634" spans="1:51" ht="31.5" x14ac:dyDescent="0.25">
      <c r="A1634" s="45">
        <v>1595</v>
      </c>
      <c r="B1634" s="46" t="s">
        <v>5190</v>
      </c>
      <c r="C1634" s="47" t="s">
        <v>5187</v>
      </c>
      <c r="D1634" s="47" t="s">
        <v>549</v>
      </c>
      <c r="E1634" s="48" t="s">
        <v>5191</v>
      </c>
      <c r="F1634" s="49" t="s">
        <v>5188</v>
      </c>
      <c r="G1634" s="49" t="s">
        <v>5188</v>
      </c>
      <c r="H1634" s="50" t="s">
        <v>5188</v>
      </c>
      <c r="I1634" s="46" t="s">
        <v>25</v>
      </c>
      <c r="J1634" s="46">
        <v>837</v>
      </c>
      <c r="K1634" s="49">
        <v>837</v>
      </c>
      <c r="L1634" s="49" t="s">
        <v>5189</v>
      </c>
      <c r="M1634" s="51">
        <v>1282000</v>
      </c>
      <c r="N1634" s="51">
        <f t="shared" si="313"/>
        <v>278000</v>
      </c>
      <c r="O1634" s="51">
        <v>278608.69565217401</v>
      </c>
      <c r="P1634" s="51">
        <v>1560000</v>
      </c>
      <c r="Q1634" s="51">
        <f t="shared" si="314"/>
        <v>362191.30434782617</v>
      </c>
      <c r="R1634" s="52">
        <f t="shared" si="315"/>
        <v>1644191.3043478262</v>
      </c>
      <c r="S1634" s="53">
        <v>1644100</v>
      </c>
      <c r="T1634" s="54">
        <v>0</v>
      </c>
      <c r="U1634" s="55" t="s">
        <v>26</v>
      </c>
      <c r="V1634" s="55" t="s">
        <v>4643</v>
      </c>
      <c r="W1634" s="55" t="s">
        <v>27</v>
      </c>
      <c r="X1634" s="56">
        <v>43294</v>
      </c>
      <c r="Y1634" s="57" t="s">
        <v>7684</v>
      </c>
      <c r="Z1634" s="57"/>
      <c r="AA1634" s="58"/>
      <c r="AB1634" s="58"/>
      <c r="AC1634" s="58"/>
      <c r="AD1634" s="58"/>
      <c r="AE1634" s="58"/>
      <c r="AF1634" s="58"/>
      <c r="AG1634" s="58">
        <v>4900000</v>
      </c>
      <c r="AH1634" s="58"/>
      <c r="AI1634" s="58"/>
      <c r="AJ1634" s="58"/>
      <c r="AK1634" s="58"/>
      <c r="AL1634" s="58"/>
      <c r="AM1634" s="58"/>
      <c r="AN1634" s="58"/>
      <c r="AO1634" s="58"/>
      <c r="AP1634" s="58"/>
      <c r="AQ1634" s="58">
        <v>2190000</v>
      </c>
      <c r="AR1634" s="59">
        <f t="shared" si="318"/>
        <v>2</v>
      </c>
      <c r="AS1634" s="59">
        <f t="shared" si="319"/>
        <v>7090000</v>
      </c>
      <c r="AT1634" s="58">
        <f t="shared" si="323"/>
        <v>3545000</v>
      </c>
      <c r="AU1634" s="58">
        <f t="shared" si="321"/>
        <v>2190000</v>
      </c>
      <c r="AV1634" s="59">
        <f t="shared" si="322"/>
        <v>1900900</v>
      </c>
      <c r="AW1634" s="59">
        <f t="shared" si="316"/>
        <v>545900</v>
      </c>
      <c r="AX1634" s="60">
        <f t="shared" si="320"/>
        <v>1.1561948786570162</v>
      </c>
      <c r="AY1634" s="58"/>
    </row>
    <row r="1635" spans="1:51" ht="31.5" x14ac:dyDescent="0.25">
      <c r="A1635" s="45">
        <v>1597</v>
      </c>
      <c r="B1635" s="46" t="s">
        <v>5196</v>
      </c>
      <c r="C1635" s="47" t="s">
        <v>5192</v>
      </c>
      <c r="D1635" s="47" t="s">
        <v>549</v>
      </c>
      <c r="E1635" s="48" t="s">
        <v>5197</v>
      </c>
      <c r="F1635" s="49" t="s">
        <v>5195</v>
      </c>
      <c r="G1635" s="49" t="s">
        <v>5195</v>
      </c>
      <c r="H1635" s="50" t="s">
        <v>5195</v>
      </c>
      <c r="I1635" s="46" t="s">
        <v>21</v>
      </c>
      <c r="J1635" s="46">
        <v>838</v>
      </c>
      <c r="K1635" s="49">
        <v>838</v>
      </c>
      <c r="L1635" s="49" t="s">
        <v>5193</v>
      </c>
      <c r="M1635" s="51">
        <v>882000</v>
      </c>
      <c r="N1635" s="51">
        <f t="shared" si="313"/>
        <v>278000</v>
      </c>
      <c r="O1635" s="51">
        <v>278608.69565217401</v>
      </c>
      <c r="P1635" s="51">
        <v>1160000</v>
      </c>
      <c r="Q1635" s="51">
        <f t="shared" si="314"/>
        <v>362191.30434782617</v>
      </c>
      <c r="R1635" s="52">
        <f t="shared" si="315"/>
        <v>1244191.3043478262</v>
      </c>
      <c r="S1635" s="53">
        <v>1244100</v>
      </c>
      <c r="T1635" s="54">
        <v>0</v>
      </c>
      <c r="U1635" s="55" t="s">
        <v>199</v>
      </c>
      <c r="V1635" s="55" t="s">
        <v>4643</v>
      </c>
      <c r="W1635" s="55" t="s">
        <v>173</v>
      </c>
      <c r="X1635" s="56">
        <v>43294</v>
      </c>
      <c r="Y1635" s="57" t="s">
        <v>7684</v>
      </c>
      <c r="Z1635" s="57"/>
      <c r="AA1635" s="58"/>
      <c r="AB1635" s="58"/>
      <c r="AC1635" s="58"/>
      <c r="AD1635" s="58"/>
      <c r="AE1635" s="58"/>
      <c r="AF1635" s="58"/>
      <c r="AG1635" s="58"/>
      <c r="AH1635" s="58"/>
      <c r="AI1635" s="58"/>
      <c r="AJ1635" s="58"/>
      <c r="AK1635" s="58"/>
      <c r="AL1635" s="58"/>
      <c r="AM1635" s="58"/>
      <c r="AN1635" s="58"/>
      <c r="AO1635" s="58"/>
      <c r="AP1635" s="58"/>
      <c r="AQ1635" s="58"/>
      <c r="AR1635" s="59">
        <f t="shared" si="318"/>
        <v>0</v>
      </c>
      <c r="AS1635" s="59">
        <f t="shared" si="319"/>
        <v>0</v>
      </c>
      <c r="AT1635" s="58"/>
      <c r="AU1635" s="58">
        <f t="shared" si="321"/>
        <v>0</v>
      </c>
      <c r="AV1635" s="59">
        <f t="shared" si="322"/>
        <v>-1244100</v>
      </c>
      <c r="AW1635" s="59">
        <f t="shared" si="316"/>
        <v>-1244100</v>
      </c>
      <c r="AX1635" s="60">
        <f t="shared" si="320"/>
        <v>-1</v>
      </c>
      <c r="AY1635" s="58"/>
    </row>
    <row r="1636" spans="1:51" ht="31.5" x14ac:dyDescent="0.25">
      <c r="A1636" s="45">
        <v>1599</v>
      </c>
      <c r="B1636" s="46" t="s">
        <v>5200</v>
      </c>
      <c r="C1636" s="47" t="s">
        <v>5192</v>
      </c>
      <c r="D1636" s="47" t="s">
        <v>549</v>
      </c>
      <c r="E1636" s="48" t="s">
        <v>5201</v>
      </c>
      <c r="F1636" s="49" t="s">
        <v>5202</v>
      </c>
      <c r="G1636" s="49" t="s">
        <v>5202</v>
      </c>
      <c r="H1636" s="50" t="s">
        <v>5202</v>
      </c>
      <c r="I1636" s="46" t="s">
        <v>25</v>
      </c>
      <c r="J1636" s="46">
        <v>838</v>
      </c>
      <c r="K1636" s="49">
        <v>838</v>
      </c>
      <c r="L1636" s="49" t="s">
        <v>5193</v>
      </c>
      <c r="M1636" s="51">
        <v>882000</v>
      </c>
      <c r="N1636" s="51">
        <f t="shared" si="313"/>
        <v>278000</v>
      </c>
      <c r="O1636" s="51">
        <v>278608.69565217401</v>
      </c>
      <c r="P1636" s="51">
        <v>1160000</v>
      </c>
      <c r="Q1636" s="51">
        <f t="shared" si="314"/>
        <v>362191.30434782617</v>
      </c>
      <c r="R1636" s="52">
        <f t="shared" si="315"/>
        <v>1244191.3043478262</v>
      </c>
      <c r="S1636" s="53">
        <v>1244100</v>
      </c>
      <c r="T1636" s="54">
        <v>0</v>
      </c>
      <c r="U1636" s="55" t="s">
        <v>26</v>
      </c>
      <c r="V1636" s="55" t="s">
        <v>4643</v>
      </c>
      <c r="W1636" s="55" t="s">
        <v>27</v>
      </c>
      <c r="X1636" s="56">
        <v>43294</v>
      </c>
      <c r="Y1636" s="57" t="s">
        <v>7684</v>
      </c>
      <c r="Z1636" s="57"/>
      <c r="AA1636" s="58"/>
      <c r="AB1636" s="58"/>
      <c r="AC1636" s="58"/>
      <c r="AD1636" s="58"/>
      <c r="AE1636" s="58"/>
      <c r="AF1636" s="58"/>
      <c r="AG1636" s="58"/>
      <c r="AH1636" s="58"/>
      <c r="AI1636" s="58"/>
      <c r="AJ1636" s="58"/>
      <c r="AK1636" s="58"/>
      <c r="AL1636" s="58"/>
      <c r="AM1636" s="58"/>
      <c r="AN1636" s="58"/>
      <c r="AO1636" s="58"/>
      <c r="AP1636" s="58"/>
      <c r="AQ1636" s="58">
        <v>1590000</v>
      </c>
      <c r="AR1636" s="59">
        <f t="shared" si="318"/>
        <v>1</v>
      </c>
      <c r="AS1636" s="59">
        <f t="shared" si="319"/>
        <v>1590000</v>
      </c>
      <c r="AT1636" s="58">
        <f t="shared" ref="AT1636:AT1646" si="324">ROUND(AS1636/AR1636,-2)</f>
        <v>1590000</v>
      </c>
      <c r="AU1636" s="58">
        <f t="shared" si="321"/>
        <v>1590000</v>
      </c>
      <c r="AV1636" s="59">
        <f t="shared" si="322"/>
        <v>345900</v>
      </c>
      <c r="AW1636" s="59">
        <f t="shared" si="316"/>
        <v>345900</v>
      </c>
      <c r="AX1636" s="60">
        <f t="shared" si="320"/>
        <v>0.27803231251507121</v>
      </c>
      <c r="AY1636" s="58"/>
    </row>
    <row r="1637" spans="1:51" ht="31.5" x14ac:dyDescent="0.25">
      <c r="A1637" s="45">
        <v>1600</v>
      </c>
      <c r="B1637" s="46" t="s">
        <v>5203</v>
      </c>
      <c r="C1637" s="47" t="s">
        <v>5204</v>
      </c>
      <c r="D1637" s="47" t="s">
        <v>549</v>
      </c>
      <c r="E1637" s="48" t="s">
        <v>5205</v>
      </c>
      <c r="F1637" s="49" t="s">
        <v>5206</v>
      </c>
      <c r="G1637" s="49" t="s">
        <v>5206</v>
      </c>
      <c r="H1637" s="50" t="s">
        <v>5206</v>
      </c>
      <c r="I1637" s="46" t="s">
        <v>21</v>
      </c>
      <c r="J1637" s="46">
        <v>839</v>
      </c>
      <c r="K1637" s="49">
        <v>839</v>
      </c>
      <c r="L1637" s="49" t="s">
        <v>5207</v>
      </c>
      <c r="M1637" s="51">
        <v>682000</v>
      </c>
      <c r="N1637" s="51">
        <f t="shared" si="313"/>
        <v>190000</v>
      </c>
      <c r="O1637" s="51">
        <v>190956.52173913</v>
      </c>
      <c r="P1637" s="51">
        <v>872000</v>
      </c>
      <c r="Q1637" s="51">
        <f t="shared" si="314"/>
        <v>248243.47826086899</v>
      </c>
      <c r="R1637" s="52">
        <f t="shared" si="315"/>
        <v>930243.47826086893</v>
      </c>
      <c r="S1637" s="53">
        <v>930200</v>
      </c>
      <c r="T1637" s="54">
        <v>0</v>
      </c>
      <c r="U1637" s="55" t="s">
        <v>26</v>
      </c>
      <c r="V1637" s="55" t="s">
        <v>4643</v>
      </c>
      <c r="W1637" s="55" t="s">
        <v>27</v>
      </c>
      <c r="X1637" s="56">
        <v>43294</v>
      </c>
      <c r="Y1637" s="57" t="s">
        <v>7684</v>
      </c>
      <c r="Z1637" s="57"/>
      <c r="AA1637" s="58"/>
      <c r="AB1637" s="58"/>
      <c r="AC1637" s="58"/>
      <c r="AD1637" s="58"/>
      <c r="AE1637" s="58"/>
      <c r="AF1637" s="58"/>
      <c r="AG1637" s="58"/>
      <c r="AH1637" s="58"/>
      <c r="AI1637" s="58"/>
      <c r="AJ1637" s="58"/>
      <c r="AK1637" s="58"/>
      <c r="AL1637" s="58"/>
      <c r="AM1637" s="58"/>
      <c r="AN1637" s="58"/>
      <c r="AO1637" s="58"/>
      <c r="AP1637" s="58"/>
      <c r="AQ1637" s="58">
        <v>1206000</v>
      </c>
      <c r="AR1637" s="59">
        <f t="shared" si="318"/>
        <v>1</v>
      </c>
      <c r="AS1637" s="59">
        <f t="shared" si="319"/>
        <v>1206000</v>
      </c>
      <c r="AT1637" s="58">
        <f t="shared" si="324"/>
        <v>1206000</v>
      </c>
      <c r="AU1637" s="58">
        <f t="shared" si="321"/>
        <v>1206000</v>
      </c>
      <c r="AV1637" s="59">
        <f t="shared" si="322"/>
        <v>275800</v>
      </c>
      <c r="AW1637" s="59">
        <f t="shared" si="316"/>
        <v>275800</v>
      </c>
      <c r="AX1637" s="60">
        <f t="shared" si="320"/>
        <v>0.29649537733820686</v>
      </c>
      <c r="AY1637" s="58"/>
    </row>
    <row r="1638" spans="1:51" x14ac:dyDescent="0.25">
      <c r="A1638" s="45">
        <v>1601</v>
      </c>
      <c r="B1638" s="46" t="s">
        <v>5208</v>
      </c>
      <c r="C1638" s="47" t="s">
        <v>5204</v>
      </c>
      <c r="D1638" s="47" t="s">
        <v>549</v>
      </c>
      <c r="E1638" s="48" t="s">
        <v>5209</v>
      </c>
      <c r="F1638" s="49" t="s">
        <v>5210</v>
      </c>
      <c r="G1638" s="49" t="s">
        <v>5210</v>
      </c>
      <c r="H1638" s="50" t="s">
        <v>5210</v>
      </c>
      <c r="I1638" s="46" t="s">
        <v>21</v>
      </c>
      <c r="J1638" s="46">
        <v>839</v>
      </c>
      <c r="K1638" s="49">
        <v>839</v>
      </c>
      <c r="L1638" s="49" t="s">
        <v>5207</v>
      </c>
      <c r="M1638" s="51">
        <v>682000</v>
      </c>
      <c r="N1638" s="51">
        <f t="shared" si="313"/>
        <v>190000</v>
      </c>
      <c r="O1638" s="51">
        <v>190956.52173913</v>
      </c>
      <c r="P1638" s="51">
        <v>872000</v>
      </c>
      <c r="Q1638" s="51">
        <f t="shared" si="314"/>
        <v>248243.47826086899</v>
      </c>
      <c r="R1638" s="52">
        <f t="shared" si="315"/>
        <v>930243.47826086893</v>
      </c>
      <c r="S1638" s="53">
        <v>930200</v>
      </c>
      <c r="T1638" s="54">
        <v>0</v>
      </c>
      <c r="U1638" s="55" t="s">
        <v>199</v>
      </c>
      <c r="V1638" s="55" t="s">
        <v>4643</v>
      </c>
      <c r="W1638" s="55" t="s">
        <v>173</v>
      </c>
      <c r="X1638" s="56">
        <v>43294</v>
      </c>
      <c r="Y1638" s="57" t="s">
        <v>7684</v>
      </c>
      <c r="Z1638" s="57"/>
      <c r="AA1638" s="58"/>
      <c r="AB1638" s="58"/>
      <c r="AC1638" s="58"/>
      <c r="AD1638" s="58"/>
      <c r="AE1638" s="58"/>
      <c r="AF1638" s="58"/>
      <c r="AG1638" s="58"/>
      <c r="AH1638" s="58"/>
      <c r="AI1638" s="58"/>
      <c r="AJ1638" s="58"/>
      <c r="AK1638" s="58"/>
      <c r="AL1638" s="58"/>
      <c r="AM1638" s="58"/>
      <c r="AN1638" s="58"/>
      <c r="AO1638" s="58"/>
      <c r="AP1638" s="58"/>
      <c r="AQ1638" s="58">
        <v>1206000</v>
      </c>
      <c r="AR1638" s="59">
        <f t="shared" si="318"/>
        <v>1</v>
      </c>
      <c r="AS1638" s="59">
        <f t="shared" si="319"/>
        <v>1206000</v>
      </c>
      <c r="AT1638" s="58">
        <f t="shared" si="324"/>
        <v>1206000</v>
      </c>
      <c r="AU1638" s="58">
        <f t="shared" si="321"/>
        <v>1206000</v>
      </c>
      <c r="AV1638" s="59">
        <f t="shared" si="322"/>
        <v>275800</v>
      </c>
      <c r="AW1638" s="59">
        <f t="shared" si="316"/>
        <v>275800</v>
      </c>
      <c r="AX1638" s="60">
        <f t="shared" si="320"/>
        <v>0.29649537733820686</v>
      </c>
      <c r="AY1638" s="58"/>
    </row>
    <row r="1639" spans="1:51" ht="31.5" x14ac:dyDescent="0.25">
      <c r="A1639" s="45">
        <v>1602</v>
      </c>
      <c r="B1639" s="46" t="s">
        <v>5211</v>
      </c>
      <c r="C1639" s="47" t="s">
        <v>5212</v>
      </c>
      <c r="D1639" s="47" t="s">
        <v>549</v>
      </c>
      <c r="E1639" s="48" t="s">
        <v>5205</v>
      </c>
      <c r="F1639" s="49" t="s">
        <v>5206</v>
      </c>
      <c r="G1639" s="49" t="s">
        <v>5206</v>
      </c>
      <c r="H1639" s="50" t="s">
        <v>5206</v>
      </c>
      <c r="I1639" s="46" t="s">
        <v>21</v>
      </c>
      <c r="J1639" s="46">
        <v>840</v>
      </c>
      <c r="K1639" s="49">
        <v>840</v>
      </c>
      <c r="L1639" s="49" t="s">
        <v>5213</v>
      </c>
      <c r="M1639" s="51">
        <v>882000</v>
      </c>
      <c r="N1639" s="51">
        <f t="shared" si="313"/>
        <v>255000</v>
      </c>
      <c r="O1639" s="51">
        <v>255130.43478260899</v>
      </c>
      <c r="P1639" s="51">
        <v>1137000</v>
      </c>
      <c r="Q1639" s="51">
        <f t="shared" si="314"/>
        <v>331669.5652173917</v>
      </c>
      <c r="R1639" s="52">
        <f t="shared" si="315"/>
        <v>1213669.5652173916</v>
      </c>
      <c r="S1639" s="53">
        <v>1213600</v>
      </c>
      <c r="T1639" s="54">
        <v>0</v>
      </c>
      <c r="U1639" s="55" t="s">
        <v>199</v>
      </c>
      <c r="V1639" s="55" t="s">
        <v>4643</v>
      </c>
      <c r="W1639" s="55" t="s">
        <v>196</v>
      </c>
      <c r="X1639" s="56">
        <v>43294</v>
      </c>
      <c r="Y1639" s="57" t="s">
        <v>7684</v>
      </c>
      <c r="Z1639" s="57"/>
      <c r="AA1639" s="58"/>
      <c r="AB1639" s="58"/>
      <c r="AC1639" s="58"/>
      <c r="AD1639" s="58"/>
      <c r="AE1639" s="58"/>
      <c r="AF1639" s="58"/>
      <c r="AG1639" s="58"/>
      <c r="AH1639" s="58"/>
      <c r="AI1639" s="58"/>
      <c r="AJ1639" s="58"/>
      <c r="AK1639" s="58"/>
      <c r="AL1639" s="58"/>
      <c r="AM1639" s="58"/>
      <c r="AN1639" s="58"/>
      <c r="AO1639" s="58"/>
      <c r="AP1639" s="58"/>
      <c r="AQ1639" s="58">
        <v>1568000</v>
      </c>
      <c r="AR1639" s="59">
        <f t="shared" si="318"/>
        <v>1</v>
      </c>
      <c r="AS1639" s="59">
        <f t="shared" si="319"/>
        <v>1568000</v>
      </c>
      <c r="AT1639" s="58">
        <f t="shared" si="324"/>
        <v>1568000</v>
      </c>
      <c r="AU1639" s="58">
        <f t="shared" si="321"/>
        <v>1568000</v>
      </c>
      <c r="AV1639" s="59">
        <f t="shared" si="322"/>
        <v>354400</v>
      </c>
      <c r="AW1639" s="59">
        <f t="shared" si="316"/>
        <v>354400</v>
      </c>
      <c r="AX1639" s="60">
        <f t="shared" si="320"/>
        <v>0.29202373104812129</v>
      </c>
      <c r="AY1639" s="58"/>
    </row>
    <row r="1640" spans="1:51" x14ac:dyDescent="0.25">
      <c r="A1640" s="45">
        <v>1603</v>
      </c>
      <c r="B1640" s="46" t="s">
        <v>5214</v>
      </c>
      <c r="C1640" s="47" t="s">
        <v>5212</v>
      </c>
      <c r="D1640" s="47" t="s">
        <v>549</v>
      </c>
      <c r="E1640" s="48" t="s">
        <v>5209</v>
      </c>
      <c r="F1640" s="49" t="s">
        <v>5210</v>
      </c>
      <c r="G1640" s="49" t="s">
        <v>5210</v>
      </c>
      <c r="H1640" s="50" t="s">
        <v>5210</v>
      </c>
      <c r="I1640" s="46" t="s">
        <v>21</v>
      </c>
      <c r="J1640" s="46">
        <v>840</v>
      </c>
      <c r="K1640" s="49">
        <v>840</v>
      </c>
      <c r="L1640" s="49" t="s">
        <v>5213</v>
      </c>
      <c r="M1640" s="51">
        <v>882000</v>
      </c>
      <c r="N1640" s="51">
        <f t="shared" ref="N1640:N1703" si="325">P1640-M1640</f>
        <v>255000</v>
      </c>
      <c r="O1640" s="51">
        <v>255130.43478260899</v>
      </c>
      <c r="P1640" s="51">
        <v>1137000</v>
      </c>
      <c r="Q1640" s="51">
        <f t="shared" ref="Q1640:Q1703" si="326">+O1640/1800000*2340000</f>
        <v>331669.5652173917</v>
      </c>
      <c r="R1640" s="52">
        <f t="shared" ref="R1640:R1703" si="327">+M1640+Q1640</f>
        <v>1213669.5652173916</v>
      </c>
      <c r="S1640" s="53">
        <v>1213600</v>
      </c>
      <c r="T1640" s="54">
        <v>0</v>
      </c>
      <c r="U1640" s="55" t="s">
        <v>26</v>
      </c>
      <c r="V1640" s="55" t="s">
        <v>4643</v>
      </c>
      <c r="W1640" s="55" t="s">
        <v>27</v>
      </c>
      <c r="X1640" s="56">
        <v>43294</v>
      </c>
      <c r="Y1640" s="57" t="s">
        <v>7684</v>
      </c>
      <c r="Z1640" s="57"/>
      <c r="AA1640" s="58"/>
      <c r="AB1640" s="58"/>
      <c r="AC1640" s="58"/>
      <c r="AD1640" s="58"/>
      <c r="AE1640" s="58"/>
      <c r="AF1640" s="58"/>
      <c r="AG1640" s="58"/>
      <c r="AH1640" s="58"/>
      <c r="AI1640" s="58"/>
      <c r="AJ1640" s="58"/>
      <c r="AK1640" s="58"/>
      <c r="AL1640" s="58"/>
      <c r="AM1640" s="58"/>
      <c r="AN1640" s="58"/>
      <c r="AO1640" s="58"/>
      <c r="AP1640" s="58"/>
      <c r="AQ1640" s="58">
        <v>1568000</v>
      </c>
      <c r="AR1640" s="59">
        <f t="shared" si="318"/>
        <v>1</v>
      </c>
      <c r="AS1640" s="59">
        <f t="shared" si="319"/>
        <v>1568000</v>
      </c>
      <c r="AT1640" s="58">
        <f t="shared" si="324"/>
        <v>1568000</v>
      </c>
      <c r="AU1640" s="58">
        <f t="shared" si="321"/>
        <v>1568000</v>
      </c>
      <c r="AV1640" s="59">
        <f t="shared" si="322"/>
        <v>354400</v>
      </c>
      <c r="AW1640" s="59">
        <f t="shared" ref="AW1640:AW1703" si="328">AU1640-S1640</f>
        <v>354400</v>
      </c>
      <c r="AX1640" s="60">
        <f t="shared" si="320"/>
        <v>0.29202373104812129</v>
      </c>
      <c r="AY1640" s="58"/>
    </row>
    <row r="1641" spans="1:51" x14ac:dyDescent="0.25">
      <c r="A1641" s="45">
        <v>1605</v>
      </c>
      <c r="B1641" s="46" t="s">
        <v>5219</v>
      </c>
      <c r="C1641" s="47" t="s">
        <v>5216</v>
      </c>
      <c r="D1641" s="47" t="s">
        <v>549</v>
      </c>
      <c r="E1641" s="48" t="s">
        <v>5220</v>
      </c>
      <c r="F1641" s="49" t="s">
        <v>5217</v>
      </c>
      <c r="G1641" s="49" t="s">
        <v>5217</v>
      </c>
      <c r="H1641" s="50" t="s">
        <v>5217</v>
      </c>
      <c r="I1641" s="46" t="s">
        <v>21</v>
      </c>
      <c r="J1641" s="46">
        <v>841</v>
      </c>
      <c r="K1641" s="49">
        <v>841</v>
      </c>
      <c r="L1641" s="49" t="s">
        <v>5218</v>
      </c>
      <c r="M1641" s="51">
        <v>1515000</v>
      </c>
      <c r="N1641" s="51">
        <f t="shared" si="325"/>
        <v>178000</v>
      </c>
      <c r="O1641" s="51">
        <v>178434.782608696</v>
      </c>
      <c r="P1641" s="51">
        <v>1693000</v>
      </c>
      <c r="Q1641" s="51">
        <f t="shared" si="326"/>
        <v>231965.21739130479</v>
      </c>
      <c r="R1641" s="52">
        <f t="shared" si="327"/>
        <v>1746965.2173913047</v>
      </c>
      <c r="S1641" s="53">
        <v>1746900</v>
      </c>
      <c r="T1641" s="54">
        <v>0</v>
      </c>
      <c r="U1641" s="55" t="s">
        <v>199</v>
      </c>
      <c r="V1641" s="55" t="s">
        <v>4643</v>
      </c>
      <c r="W1641" s="55" t="s">
        <v>173</v>
      </c>
      <c r="X1641" s="56">
        <v>43294</v>
      </c>
      <c r="Y1641" s="57" t="s">
        <v>7684</v>
      </c>
      <c r="Z1641" s="57"/>
      <c r="AA1641" s="58"/>
      <c r="AB1641" s="58"/>
      <c r="AC1641" s="58"/>
      <c r="AD1641" s="58"/>
      <c r="AE1641" s="58"/>
      <c r="AF1641" s="58"/>
      <c r="AG1641" s="58"/>
      <c r="AH1641" s="58"/>
      <c r="AI1641" s="58"/>
      <c r="AJ1641" s="58"/>
      <c r="AK1641" s="58"/>
      <c r="AL1641" s="58"/>
      <c r="AM1641" s="58"/>
      <c r="AN1641" s="58"/>
      <c r="AO1641" s="58"/>
      <c r="AP1641" s="58"/>
      <c r="AQ1641" s="58">
        <v>2444000</v>
      </c>
      <c r="AR1641" s="59">
        <f t="shared" si="318"/>
        <v>1</v>
      </c>
      <c r="AS1641" s="59">
        <f t="shared" si="319"/>
        <v>2444000</v>
      </c>
      <c r="AT1641" s="58">
        <f t="shared" si="324"/>
        <v>2444000</v>
      </c>
      <c r="AU1641" s="58">
        <f t="shared" si="321"/>
        <v>2444000</v>
      </c>
      <c r="AV1641" s="59">
        <f t="shared" si="322"/>
        <v>697100</v>
      </c>
      <c r="AW1641" s="59">
        <f t="shared" si="328"/>
        <v>697100</v>
      </c>
      <c r="AX1641" s="60">
        <f t="shared" si="320"/>
        <v>0.39904974526303727</v>
      </c>
      <c r="AY1641" s="58"/>
    </row>
    <row r="1642" spans="1:51" ht="31.5" x14ac:dyDescent="0.25">
      <c r="A1642" s="45">
        <v>1606</v>
      </c>
      <c r="B1642" s="46" t="s">
        <v>5224</v>
      </c>
      <c r="C1642" s="47" t="s">
        <v>5221</v>
      </c>
      <c r="D1642" s="47" t="s">
        <v>549</v>
      </c>
      <c r="E1642" s="48" t="s">
        <v>5225</v>
      </c>
      <c r="F1642" s="49" t="s">
        <v>5223</v>
      </c>
      <c r="G1642" s="49" t="s">
        <v>5223</v>
      </c>
      <c r="H1642" s="50" t="s">
        <v>5223</v>
      </c>
      <c r="I1642" s="46" t="s">
        <v>25</v>
      </c>
      <c r="J1642" s="46">
        <v>844</v>
      </c>
      <c r="K1642" s="49">
        <v>844</v>
      </c>
      <c r="L1642" s="49" t="s">
        <v>5222</v>
      </c>
      <c r="M1642" s="51">
        <v>1082000</v>
      </c>
      <c r="N1642" s="51">
        <f t="shared" si="325"/>
        <v>184000</v>
      </c>
      <c r="O1642" s="51">
        <v>184695.652173913</v>
      </c>
      <c r="P1642" s="51">
        <v>1266000</v>
      </c>
      <c r="Q1642" s="51">
        <f t="shared" si="326"/>
        <v>240104.34782608689</v>
      </c>
      <c r="R1642" s="52">
        <f t="shared" si="327"/>
        <v>1322104.3478260869</v>
      </c>
      <c r="S1642" s="53">
        <v>1322100</v>
      </c>
      <c r="T1642" s="54">
        <v>0</v>
      </c>
      <c r="U1642" s="55" t="s">
        <v>26</v>
      </c>
      <c r="V1642" s="55" t="s">
        <v>4643</v>
      </c>
      <c r="W1642" s="55" t="s">
        <v>27</v>
      </c>
      <c r="X1642" s="56">
        <v>43294</v>
      </c>
      <c r="Y1642" s="57" t="s">
        <v>7684</v>
      </c>
      <c r="Z1642" s="57"/>
      <c r="AA1642" s="58"/>
      <c r="AB1642" s="58"/>
      <c r="AC1642" s="58"/>
      <c r="AD1642" s="58"/>
      <c r="AE1642" s="58"/>
      <c r="AF1642" s="58"/>
      <c r="AG1642" s="58"/>
      <c r="AH1642" s="58">
        <v>5189000</v>
      </c>
      <c r="AI1642" s="58"/>
      <c r="AJ1642" s="58"/>
      <c r="AK1642" s="58"/>
      <c r="AL1642" s="58"/>
      <c r="AM1642" s="58"/>
      <c r="AN1642" s="58"/>
      <c r="AO1642" s="58"/>
      <c r="AP1642" s="58"/>
      <c r="AQ1642" s="58">
        <v>1800000</v>
      </c>
      <c r="AR1642" s="59">
        <f t="shared" si="318"/>
        <v>2</v>
      </c>
      <c r="AS1642" s="59">
        <f t="shared" si="319"/>
        <v>6989000</v>
      </c>
      <c r="AT1642" s="58">
        <f t="shared" si="324"/>
        <v>3494500</v>
      </c>
      <c r="AU1642" s="58">
        <f t="shared" si="321"/>
        <v>1800000</v>
      </c>
      <c r="AV1642" s="59">
        <f t="shared" si="322"/>
        <v>2172400</v>
      </c>
      <c r="AW1642" s="59">
        <f t="shared" si="328"/>
        <v>477900</v>
      </c>
      <c r="AX1642" s="60">
        <f t="shared" si="320"/>
        <v>1.6431434838514485</v>
      </c>
      <c r="AY1642" s="58"/>
    </row>
    <row r="1643" spans="1:51" ht="31.5" x14ac:dyDescent="0.25">
      <c r="A1643" s="45">
        <v>1607</v>
      </c>
      <c r="B1643" s="46" t="s">
        <v>5227</v>
      </c>
      <c r="C1643" s="47" t="s">
        <v>5221</v>
      </c>
      <c r="D1643" s="47" t="s">
        <v>549</v>
      </c>
      <c r="E1643" s="48" t="s">
        <v>5228</v>
      </c>
      <c r="F1643" s="49" t="s">
        <v>5226</v>
      </c>
      <c r="G1643" s="49" t="s">
        <v>5226</v>
      </c>
      <c r="H1643" s="50" t="s">
        <v>5226</v>
      </c>
      <c r="I1643" s="46" t="s">
        <v>25</v>
      </c>
      <c r="J1643" s="46">
        <v>844</v>
      </c>
      <c r="K1643" s="49">
        <v>844</v>
      </c>
      <c r="L1643" s="49" t="s">
        <v>5222</v>
      </c>
      <c r="M1643" s="51">
        <v>1082000</v>
      </c>
      <c r="N1643" s="51">
        <f t="shared" si="325"/>
        <v>184000</v>
      </c>
      <c r="O1643" s="51">
        <v>184695.652173913</v>
      </c>
      <c r="P1643" s="51">
        <v>1266000</v>
      </c>
      <c r="Q1643" s="51">
        <f t="shared" si="326"/>
        <v>240104.34782608689</v>
      </c>
      <c r="R1643" s="52">
        <f t="shared" si="327"/>
        <v>1322104.3478260869</v>
      </c>
      <c r="S1643" s="53">
        <v>1322100</v>
      </c>
      <c r="T1643" s="54">
        <v>0</v>
      </c>
      <c r="U1643" s="55" t="s">
        <v>199</v>
      </c>
      <c r="V1643" s="55" t="s">
        <v>4643</v>
      </c>
      <c r="W1643" s="55" t="s">
        <v>196</v>
      </c>
      <c r="X1643" s="56">
        <v>43294</v>
      </c>
      <c r="Y1643" s="57" t="s">
        <v>7684</v>
      </c>
      <c r="Z1643" s="57"/>
      <c r="AA1643" s="58"/>
      <c r="AB1643" s="58"/>
      <c r="AC1643" s="58"/>
      <c r="AD1643" s="58"/>
      <c r="AE1643" s="58"/>
      <c r="AF1643" s="58"/>
      <c r="AG1643" s="58"/>
      <c r="AH1643" s="58"/>
      <c r="AI1643" s="58"/>
      <c r="AJ1643" s="58"/>
      <c r="AK1643" s="58"/>
      <c r="AL1643" s="58"/>
      <c r="AM1643" s="58"/>
      <c r="AN1643" s="58"/>
      <c r="AO1643" s="58"/>
      <c r="AP1643" s="58"/>
      <c r="AQ1643" s="58">
        <v>1800000</v>
      </c>
      <c r="AR1643" s="59">
        <f t="shared" si="318"/>
        <v>1</v>
      </c>
      <c r="AS1643" s="59">
        <f t="shared" si="319"/>
        <v>1800000</v>
      </c>
      <c r="AT1643" s="58">
        <f t="shared" si="324"/>
        <v>1800000</v>
      </c>
      <c r="AU1643" s="58">
        <f t="shared" si="321"/>
        <v>1800000</v>
      </c>
      <c r="AV1643" s="59">
        <f t="shared" si="322"/>
        <v>477900</v>
      </c>
      <c r="AW1643" s="59">
        <f t="shared" si="328"/>
        <v>477900</v>
      </c>
      <c r="AX1643" s="60">
        <f t="shared" si="320"/>
        <v>0.36147038801906062</v>
      </c>
      <c r="AY1643" s="58"/>
    </row>
    <row r="1644" spans="1:51" x14ac:dyDescent="0.25">
      <c r="A1644" s="45">
        <v>1608</v>
      </c>
      <c r="B1644" s="46" t="s">
        <v>5229</v>
      </c>
      <c r="C1644" s="47" t="s">
        <v>5230</v>
      </c>
      <c r="D1644" s="47" t="s">
        <v>549</v>
      </c>
      <c r="E1644" s="48" t="s">
        <v>5231</v>
      </c>
      <c r="F1644" s="49" t="s">
        <v>5232</v>
      </c>
      <c r="G1644" s="49" t="s">
        <v>5232</v>
      </c>
      <c r="H1644" s="50" t="s">
        <v>5232</v>
      </c>
      <c r="I1644" s="46" t="s">
        <v>30</v>
      </c>
      <c r="J1644" s="46">
        <v>846</v>
      </c>
      <c r="K1644" s="49">
        <v>846</v>
      </c>
      <c r="L1644" s="49" t="s">
        <v>5233</v>
      </c>
      <c r="M1644" s="51">
        <v>570000</v>
      </c>
      <c r="N1644" s="51">
        <f t="shared" si="325"/>
        <v>186000</v>
      </c>
      <c r="O1644" s="51">
        <v>186260.869565217</v>
      </c>
      <c r="P1644" s="51">
        <v>756000</v>
      </c>
      <c r="Q1644" s="51">
        <f t="shared" si="326"/>
        <v>242139.13043478213</v>
      </c>
      <c r="R1644" s="52">
        <f t="shared" si="327"/>
        <v>812139.13043478213</v>
      </c>
      <c r="S1644" s="53">
        <v>812100</v>
      </c>
      <c r="T1644" s="54">
        <v>0</v>
      </c>
      <c r="U1644" s="55" t="s">
        <v>26</v>
      </c>
      <c r="V1644" s="55" t="s">
        <v>4643</v>
      </c>
      <c r="W1644" s="55" t="s">
        <v>27</v>
      </c>
      <c r="X1644" s="56">
        <v>43294</v>
      </c>
      <c r="Y1644" s="57" t="s">
        <v>7684</v>
      </c>
      <c r="Z1644" s="57"/>
      <c r="AA1644" s="58"/>
      <c r="AB1644" s="58"/>
      <c r="AC1644" s="58"/>
      <c r="AD1644" s="58"/>
      <c r="AE1644" s="58"/>
      <c r="AF1644" s="58"/>
      <c r="AG1644" s="58"/>
      <c r="AH1644" s="58"/>
      <c r="AI1644" s="58"/>
      <c r="AJ1644" s="58"/>
      <c r="AK1644" s="58"/>
      <c r="AL1644" s="58"/>
      <c r="AM1644" s="58"/>
      <c r="AN1644" s="58"/>
      <c r="AO1644" s="58"/>
      <c r="AP1644" s="58"/>
      <c r="AQ1644" s="58">
        <v>2000000</v>
      </c>
      <c r="AR1644" s="59">
        <f t="shared" si="318"/>
        <v>1</v>
      </c>
      <c r="AS1644" s="59">
        <f t="shared" si="319"/>
        <v>2000000</v>
      </c>
      <c r="AT1644" s="58">
        <f t="shared" si="324"/>
        <v>2000000</v>
      </c>
      <c r="AU1644" s="58">
        <f t="shared" si="321"/>
        <v>2000000</v>
      </c>
      <c r="AV1644" s="59">
        <f t="shared" si="322"/>
        <v>1187900</v>
      </c>
      <c r="AW1644" s="59">
        <f t="shared" si="328"/>
        <v>1187900</v>
      </c>
      <c r="AX1644" s="60">
        <f t="shared" si="320"/>
        <v>1.4627508927471986</v>
      </c>
      <c r="AY1644" s="58"/>
    </row>
    <row r="1645" spans="1:51" x14ac:dyDescent="0.25">
      <c r="A1645" s="45">
        <v>1609</v>
      </c>
      <c r="B1645" s="46" t="s">
        <v>5234</v>
      </c>
      <c r="C1645" s="47" t="s">
        <v>5230</v>
      </c>
      <c r="D1645" s="47" t="s">
        <v>549</v>
      </c>
      <c r="E1645" s="48" t="s">
        <v>5235</v>
      </c>
      <c r="F1645" s="49" t="s">
        <v>5236</v>
      </c>
      <c r="G1645" s="49" t="s">
        <v>5236</v>
      </c>
      <c r="H1645" s="50" t="s">
        <v>5236</v>
      </c>
      <c r="I1645" s="46" t="s">
        <v>21</v>
      </c>
      <c r="J1645" s="46">
        <v>846</v>
      </c>
      <c r="K1645" s="49">
        <v>846</v>
      </c>
      <c r="L1645" s="49" t="s">
        <v>5233</v>
      </c>
      <c r="M1645" s="51">
        <v>570000</v>
      </c>
      <c r="N1645" s="51">
        <f t="shared" si="325"/>
        <v>186000</v>
      </c>
      <c r="O1645" s="51">
        <v>186260.869565217</v>
      </c>
      <c r="P1645" s="51">
        <v>756000</v>
      </c>
      <c r="Q1645" s="51">
        <f t="shared" si="326"/>
        <v>242139.13043478213</v>
      </c>
      <c r="R1645" s="52">
        <f t="shared" si="327"/>
        <v>812139.13043478213</v>
      </c>
      <c r="S1645" s="53">
        <v>812100</v>
      </c>
      <c r="T1645" s="54">
        <v>0</v>
      </c>
      <c r="U1645" s="55" t="s">
        <v>26</v>
      </c>
      <c r="V1645" s="55" t="s">
        <v>4643</v>
      </c>
      <c r="W1645" s="55" t="s">
        <v>27</v>
      </c>
      <c r="X1645" s="56">
        <v>43294</v>
      </c>
      <c r="Y1645" s="57" t="s">
        <v>7684</v>
      </c>
      <c r="Z1645" s="57"/>
      <c r="AA1645" s="58"/>
      <c r="AB1645" s="58"/>
      <c r="AC1645" s="58"/>
      <c r="AD1645" s="58"/>
      <c r="AE1645" s="58"/>
      <c r="AF1645" s="58"/>
      <c r="AG1645" s="58">
        <v>3000000</v>
      </c>
      <c r="AH1645" s="58"/>
      <c r="AI1645" s="58"/>
      <c r="AJ1645" s="58"/>
      <c r="AK1645" s="58"/>
      <c r="AL1645" s="58"/>
      <c r="AM1645" s="58"/>
      <c r="AN1645" s="58"/>
      <c r="AO1645" s="58"/>
      <c r="AP1645" s="58"/>
      <c r="AQ1645" s="58">
        <v>2000000</v>
      </c>
      <c r="AR1645" s="59">
        <f t="shared" si="318"/>
        <v>2</v>
      </c>
      <c r="AS1645" s="59">
        <f t="shared" si="319"/>
        <v>5000000</v>
      </c>
      <c r="AT1645" s="58">
        <f t="shared" si="324"/>
        <v>2500000</v>
      </c>
      <c r="AU1645" s="58">
        <f t="shared" si="321"/>
        <v>2000000</v>
      </c>
      <c r="AV1645" s="59">
        <f t="shared" si="322"/>
        <v>1687900</v>
      </c>
      <c r="AW1645" s="59">
        <f t="shared" si="328"/>
        <v>1187900</v>
      </c>
      <c r="AX1645" s="60">
        <f t="shared" si="320"/>
        <v>2.0784386159339983</v>
      </c>
      <c r="AY1645" s="58"/>
    </row>
    <row r="1646" spans="1:51" x14ac:dyDescent="0.25">
      <c r="A1646" s="45">
        <v>1610</v>
      </c>
      <c r="B1646" s="46" t="s">
        <v>5237</v>
      </c>
      <c r="C1646" s="47" t="s">
        <v>5230</v>
      </c>
      <c r="D1646" s="47" t="s">
        <v>496</v>
      </c>
      <c r="E1646" s="48" t="s">
        <v>5238</v>
      </c>
      <c r="F1646" s="49" t="s">
        <v>5239</v>
      </c>
      <c r="G1646" s="49" t="s">
        <v>5239</v>
      </c>
      <c r="H1646" s="50" t="s">
        <v>5239</v>
      </c>
      <c r="I1646" s="46" t="s">
        <v>25</v>
      </c>
      <c r="J1646" s="46">
        <v>846</v>
      </c>
      <c r="K1646" s="49">
        <v>846</v>
      </c>
      <c r="L1646" s="49" t="s">
        <v>5233</v>
      </c>
      <c r="M1646" s="51">
        <v>570000</v>
      </c>
      <c r="N1646" s="51">
        <f t="shared" si="325"/>
        <v>186000</v>
      </c>
      <c r="O1646" s="51">
        <v>186260.869565217</v>
      </c>
      <c r="P1646" s="51">
        <v>756000</v>
      </c>
      <c r="Q1646" s="51">
        <f t="shared" si="326"/>
        <v>242139.13043478213</v>
      </c>
      <c r="R1646" s="52">
        <f t="shared" si="327"/>
        <v>812139.13043478213</v>
      </c>
      <c r="S1646" s="53">
        <v>812100</v>
      </c>
      <c r="T1646" s="54">
        <v>0</v>
      </c>
      <c r="U1646" s="55" t="s">
        <v>199</v>
      </c>
      <c r="V1646" s="55" t="s">
        <v>4643</v>
      </c>
      <c r="W1646" s="55" t="s">
        <v>173</v>
      </c>
      <c r="X1646" s="56">
        <v>43294</v>
      </c>
      <c r="Y1646" s="57" t="s">
        <v>7684</v>
      </c>
      <c r="Z1646" s="57"/>
      <c r="AA1646" s="58"/>
      <c r="AB1646" s="58"/>
      <c r="AC1646" s="58"/>
      <c r="AD1646" s="58"/>
      <c r="AE1646" s="58"/>
      <c r="AF1646" s="58"/>
      <c r="AG1646" s="58"/>
      <c r="AH1646" s="58"/>
      <c r="AI1646" s="58"/>
      <c r="AJ1646" s="58"/>
      <c r="AK1646" s="58"/>
      <c r="AL1646" s="58"/>
      <c r="AM1646" s="58"/>
      <c r="AN1646" s="58"/>
      <c r="AO1646" s="58"/>
      <c r="AP1646" s="58"/>
      <c r="AQ1646" s="58">
        <v>2000000</v>
      </c>
      <c r="AR1646" s="59">
        <f t="shared" si="318"/>
        <v>1</v>
      </c>
      <c r="AS1646" s="59">
        <f t="shared" si="319"/>
        <v>2000000</v>
      </c>
      <c r="AT1646" s="58">
        <f t="shared" si="324"/>
        <v>2000000</v>
      </c>
      <c r="AU1646" s="58">
        <f t="shared" si="321"/>
        <v>2000000</v>
      </c>
      <c r="AV1646" s="59">
        <f t="shared" si="322"/>
        <v>1187900</v>
      </c>
      <c r="AW1646" s="59">
        <f t="shared" si="328"/>
        <v>1187900</v>
      </c>
      <c r="AX1646" s="60">
        <f t="shared" si="320"/>
        <v>1.4627508927471986</v>
      </c>
      <c r="AY1646" s="58"/>
    </row>
    <row r="1647" spans="1:51" ht="31.5" x14ac:dyDescent="0.25">
      <c r="A1647" s="45">
        <v>1611</v>
      </c>
      <c r="B1647" s="46" t="s">
        <v>5242</v>
      </c>
      <c r="C1647" s="47" t="s">
        <v>5240</v>
      </c>
      <c r="D1647" s="47" t="s">
        <v>549</v>
      </c>
      <c r="E1647" s="48" t="s">
        <v>5243</v>
      </c>
      <c r="F1647" s="49" t="s">
        <v>5244</v>
      </c>
      <c r="G1647" s="49" t="s">
        <v>5244</v>
      </c>
      <c r="H1647" s="50" t="s">
        <v>5244</v>
      </c>
      <c r="I1647" s="46" t="s">
        <v>25</v>
      </c>
      <c r="J1647" s="46">
        <v>847</v>
      </c>
      <c r="K1647" s="49">
        <v>847</v>
      </c>
      <c r="L1647" s="49" t="s">
        <v>5241</v>
      </c>
      <c r="M1647" s="51">
        <v>1082000</v>
      </c>
      <c r="N1647" s="51">
        <f t="shared" si="325"/>
        <v>184000</v>
      </c>
      <c r="O1647" s="51">
        <v>184695.652173913</v>
      </c>
      <c r="P1647" s="51">
        <v>1266000</v>
      </c>
      <c r="Q1647" s="51">
        <f t="shared" si="326"/>
        <v>240104.34782608689</v>
      </c>
      <c r="R1647" s="52">
        <f t="shared" si="327"/>
        <v>1322104.3478260869</v>
      </c>
      <c r="S1647" s="53">
        <v>1322100</v>
      </c>
      <c r="T1647" s="54">
        <v>0</v>
      </c>
      <c r="U1647" s="55" t="s">
        <v>26</v>
      </c>
      <c r="V1647" s="55" t="s">
        <v>4643</v>
      </c>
      <c r="W1647" s="55" t="s">
        <v>27</v>
      </c>
      <c r="X1647" s="56">
        <v>43294</v>
      </c>
      <c r="Y1647" s="57" t="s">
        <v>7684</v>
      </c>
      <c r="Z1647" s="57"/>
      <c r="AA1647" s="58"/>
      <c r="AB1647" s="58"/>
      <c r="AC1647" s="58"/>
      <c r="AD1647" s="58"/>
      <c r="AE1647" s="58"/>
      <c r="AF1647" s="58"/>
      <c r="AG1647" s="58"/>
      <c r="AH1647" s="58"/>
      <c r="AI1647" s="58"/>
      <c r="AJ1647" s="58"/>
      <c r="AK1647" s="58"/>
      <c r="AL1647" s="58"/>
      <c r="AM1647" s="58"/>
      <c r="AN1647" s="58"/>
      <c r="AO1647" s="58"/>
      <c r="AP1647" s="58"/>
      <c r="AQ1647" s="58"/>
      <c r="AR1647" s="59">
        <f t="shared" si="318"/>
        <v>0</v>
      </c>
      <c r="AS1647" s="59">
        <f t="shared" si="319"/>
        <v>0</v>
      </c>
      <c r="AT1647" s="58"/>
      <c r="AU1647" s="58">
        <f t="shared" si="321"/>
        <v>0</v>
      </c>
      <c r="AV1647" s="59">
        <f t="shared" si="322"/>
        <v>-1322100</v>
      </c>
      <c r="AW1647" s="59">
        <f t="shared" si="328"/>
        <v>-1322100</v>
      </c>
      <c r="AX1647" s="60">
        <f t="shared" si="320"/>
        <v>-1</v>
      </c>
      <c r="AY1647" s="58"/>
    </row>
    <row r="1648" spans="1:51" ht="31.5" x14ac:dyDescent="0.25">
      <c r="A1648" s="45">
        <v>1612</v>
      </c>
      <c r="B1648" s="46" t="s">
        <v>5245</v>
      </c>
      <c r="C1648" s="47" t="s">
        <v>5246</v>
      </c>
      <c r="D1648" s="47" t="s">
        <v>549</v>
      </c>
      <c r="E1648" s="48" t="s">
        <v>5247</v>
      </c>
      <c r="F1648" s="49" t="s">
        <v>5248</v>
      </c>
      <c r="G1648" s="49" t="s">
        <v>5248</v>
      </c>
      <c r="H1648" s="50" t="s">
        <v>5248</v>
      </c>
      <c r="I1648" s="46" t="s">
        <v>25</v>
      </c>
      <c r="J1648" s="46">
        <v>848</v>
      </c>
      <c r="K1648" s="49">
        <v>848</v>
      </c>
      <c r="L1648" s="49" t="s">
        <v>5249</v>
      </c>
      <c r="M1648" s="51">
        <v>832000</v>
      </c>
      <c r="N1648" s="51">
        <f t="shared" si="325"/>
        <v>278000</v>
      </c>
      <c r="O1648" s="51">
        <v>278608.69565217401</v>
      </c>
      <c r="P1648" s="51">
        <v>1110000</v>
      </c>
      <c r="Q1648" s="51">
        <f t="shared" si="326"/>
        <v>362191.30434782617</v>
      </c>
      <c r="R1648" s="52">
        <f t="shared" si="327"/>
        <v>1194191.3043478262</v>
      </c>
      <c r="S1648" s="53">
        <v>1194100</v>
      </c>
      <c r="T1648" s="54">
        <v>0</v>
      </c>
      <c r="U1648" s="55" t="s">
        <v>199</v>
      </c>
      <c r="V1648" s="55" t="s">
        <v>4643</v>
      </c>
      <c r="W1648" s="55" t="s">
        <v>196</v>
      </c>
      <c r="X1648" s="56">
        <v>43294</v>
      </c>
      <c r="Y1648" s="57" t="s">
        <v>7684</v>
      </c>
      <c r="Z1648" s="57"/>
      <c r="AA1648" s="58"/>
      <c r="AB1648" s="58"/>
      <c r="AC1648" s="58"/>
      <c r="AD1648" s="58"/>
      <c r="AE1648" s="58"/>
      <c r="AF1648" s="58"/>
      <c r="AG1648" s="58">
        <v>4900000</v>
      </c>
      <c r="AH1648" s="58"/>
      <c r="AI1648" s="58"/>
      <c r="AJ1648" s="58"/>
      <c r="AK1648" s="58"/>
      <c r="AL1648" s="58"/>
      <c r="AM1648" s="58"/>
      <c r="AN1648" s="58"/>
      <c r="AO1648" s="58"/>
      <c r="AP1648" s="58"/>
      <c r="AQ1648" s="58">
        <v>1515000</v>
      </c>
      <c r="AR1648" s="59">
        <f t="shared" si="318"/>
        <v>2</v>
      </c>
      <c r="AS1648" s="59">
        <f t="shared" si="319"/>
        <v>6415000</v>
      </c>
      <c r="AT1648" s="58">
        <f>ROUND(AS1648/AR1648,-2)</f>
        <v>3207500</v>
      </c>
      <c r="AU1648" s="58">
        <f t="shared" si="321"/>
        <v>1515000</v>
      </c>
      <c r="AV1648" s="59">
        <f t="shared" si="322"/>
        <v>2013400</v>
      </c>
      <c r="AW1648" s="59">
        <f t="shared" si="328"/>
        <v>320900</v>
      </c>
      <c r="AX1648" s="60">
        <f t="shared" si="320"/>
        <v>1.6861234402478855</v>
      </c>
      <c r="AY1648" s="58"/>
    </row>
    <row r="1649" spans="1:51" x14ac:dyDescent="0.25">
      <c r="A1649" s="45">
        <v>1613</v>
      </c>
      <c r="B1649" s="46" t="s">
        <v>5250</v>
      </c>
      <c r="C1649" s="47" t="s">
        <v>5246</v>
      </c>
      <c r="D1649" s="47" t="s">
        <v>549</v>
      </c>
      <c r="E1649" s="48" t="s">
        <v>5251</v>
      </c>
      <c r="F1649" s="49" t="s">
        <v>5252</v>
      </c>
      <c r="G1649" s="49" t="s">
        <v>5252</v>
      </c>
      <c r="H1649" s="50" t="s">
        <v>5252</v>
      </c>
      <c r="I1649" s="46" t="s">
        <v>25</v>
      </c>
      <c r="J1649" s="46">
        <v>848</v>
      </c>
      <c r="K1649" s="49">
        <v>848</v>
      </c>
      <c r="L1649" s="49" t="s">
        <v>5249</v>
      </c>
      <c r="M1649" s="51">
        <v>832000</v>
      </c>
      <c r="N1649" s="51">
        <f t="shared" si="325"/>
        <v>278000</v>
      </c>
      <c r="O1649" s="51">
        <v>278608.69565217401</v>
      </c>
      <c r="P1649" s="51">
        <v>1110000</v>
      </c>
      <c r="Q1649" s="51">
        <f t="shared" si="326"/>
        <v>362191.30434782617</v>
      </c>
      <c r="R1649" s="52">
        <f t="shared" si="327"/>
        <v>1194191.3043478262</v>
      </c>
      <c r="S1649" s="53">
        <v>1194100</v>
      </c>
      <c r="T1649" s="54">
        <v>0</v>
      </c>
      <c r="U1649" s="55" t="s">
        <v>199</v>
      </c>
      <c r="V1649" s="55" t="s">
        <v>4643</v>
      </c>
      <c r="W1649" s="55" t="s">
        <v>196</v>
      </c>
      <c r="X1649" s="56">
        <v>43294</v>
      </c>
      <c r="Y1649" s="57" t="s">
        <v>7684</v>
      </c>
      <c r="Z1649" s="57"/>
      <c r="AA1649" s="58"/>
      <c r="AB1649" s="58"/>
      <c r="AC1649" s="58"/>
      <c r="AD1649" s="58"/>
      <c r="AE1649" s="58"/>
      <c r="AF1649" s="58"/>
      <c r="AG1649" s="58"/>
      <c r="AH1649" s="58"/>
      <c r="AI1649" s="58"/>
      <c r="AJ1649" s="58"/>
      <c r="AK1649" s="58"/>
      <c r="AL1649" s="58"/>
      <c r="AM1649" s="58"/>
      <c r="AN1649" s="58"/>
      <c r="AO1649" s="58"/>
      <c r="AP1649" s="58"/>
      <c r="AQ1649" s="58">
        <v>1515000</v>
      </c>
      <c r="AR1649" s="59">
        <f t="shared" si="318"/>
        <v>1</v>
      </c>
      <c r="AS1649" s="59">
        <f t="shared" si="319"/>
        <v>1515000</v>
      </c>
      <c r="AT1649" s="58">
        <f>ROUND(AS1649/AR1649,-2)</f>
        <v>1515000</v>
      </c>
      <c r="AU1649" s="58">
        <f t="shared" si="321"/>
        <v>1515000</v>
      </c>
      <c r="AV1649" s="59">
        <f t="shared" si="322"/>
        <v>320900</v>
      </c>
      <c r="AW1649" s="59">
        <f t="shared" si="328"/>
        <v>320900</v>
      </c>
      <c r="AX1649" s="60">
        <f t="shared" si="320"/>
        <v>0.26873796164475339</v>
      </c>
      <c r="AY1649" s="58"/>
    </row>
    <row r="1650" spans="1:51" x14ac:dyDescent="0.25">
      <c r="A1650" s="45">
        <v>1614</v>
      </c>
      <c r="B1650" s="46" t="s">
        <v>5253</v>
      </c>
      <c r="C1650" s="47" t="s">
        <v>5246</v>
      </c>
      <c r="D1650" s="47" t="s">
        <v>549</v>
      </c>
      <c r="E1650" s="48" t="s">
        <v>5254</v>
      </c>
      <c r="F1650" s="49" t="s">
        <v>5255</v>
      </c>
      <c r="G1650" s="49" t="s">
        <v>5255</v>
      </c>
      <c r="H1650" s="50" t="s">
        <v>5255</v>
      </c>
      <c r="I1650" s="46" t="s">
        <v>25</v>
      </c>
      <c r="J1650" s="46">
        <v>848</v>
      </c>
      <c r="K1650" s="49">
        <v>848</v>
      </c>
      <c r="L1650" s="49" t="s">
        <v>5249</v>
      </c>
      <c r="M1650" s="51">
        <v>832000</v>
      </c>
      <c r="N1650" s="51">
        <f t="shared" si="325"/>
        <v>278000</v>
      </c>
      <c r="O1650" s="51">
        <v>278608.69565217401</v>
      </c>
      <c r="P1650" s="51">
        <v>1110000</v>
      </c>
      <c r="Q1650" s="51">
        <f t="shared" si="326"/>
        <v>362191.30434782617</v>
      </c>
      <c r="R1650" s="52">
        <f t="shared" si="327"/>
        <v>1194191.3043478262</v>
      </c>
      <c r="S1650" s="53">
        <v>1194100</v>
      </c>
      <c r="T1650" s="54">
        <v>0</v>
      </c>
      <c r="U1650" s="55" t="s">
        <v>199</v>
      </c>
      <c r="V1650" s="55" t="s">
        <v>4643</v>
      </c>
      <c r="W1650" s="55" t="s">
        <v>173</v>
      </c>
      <c r="X1650" s="56">
        <v>43294</v>
      </c>
      <c r="Y1650" s="57" t="s">
        <v>7684</v>
      </c>
      <c r="Z1650" s="57"/>
      <c r="AA1650" s="58"/>
      <c r="AB1650" s="58"/>
      <c r="AC1650" s="58"/>
      <c r="AD1650" s="58"/>
      <c r="AE1650" s="58"/>
      <c r="AF1650" s="58"/>
      <c r="AG1650" s="58"/>
      <c r="AH1650" s="58"/>
      <c r="AI1650" s="58"/>
      <c r="AJ1650" s="58"/>
      <c r="AK1650" s="58"/>
      <c r="AL1650" s="58"/>
      <c r="AM1650" s="58"/>
      <c r="AN1650" s="58"/>
      <c r="AO1650" s="58"/>
      <c r="AP1650" s="58"/>
      <c r="AQ1650" s="58">
        <v>1515000</v>
      </c>
      <c r="AR1650" s="59">
        <f t="shared" si="318"/>
        <v>1</v>
      </c>
      <c r="AS1650" s="59">
        <f t="shared" si="319"/>
        <v>1515000</v>
      </c>
      <c r="AT1650" s="58">
        <f>ROUND(AS1650/AR1650,-2)</f>
        <v>1515000</v>
      </c>
      <c r="AU1650" s="58">
        <f t="shared" si="321"/>
        <v>1515000</v>
      </c>
      <c r="AV1650" s="59">
        <f t="shared" si="322"/>
        <v>320900</v>
      </c>
      <c r="AW1650" s="59">
        <f t="shared" si="328"/>
        <v>320900</v>
      </c>
      <c r="AX1650" s="60">
        <f t="shared" si="320"/>
        <v>0.26873796164475339</v>
      </c>
      <c r="AY1650" s="58"/>
    </row>
    <row r="1651" spans="1:51" x14ac:dyDescent="0.25">
      <c r="A1651" s="45">
        <v>1615</v>
      </c>
      <c r="B1651" s="46" t="s">
        <v>5256</v>
      </c>
      <c r="C1651" s="47" t="s">
        <v>5257</v>
      </c>
      <c r="D1651" s="47" t="s">
        <v>496</v>
      </c>
      <c r="E1651" s="48" t="s">
        <v>5258</v>
      </c>
      <c r="F1651" s="49" t="s">
        <v>5259</v>
      </c>
      <c r="G1651" s="49" t="s">
        <v>5259</v>
      </c>
      <c r="H1651" s="50" t="s">
        <v>5259</v>
      </c>
      <c r="I1651" s="46" t="s">
        <v>21</v>
      </c>
      <c r="J1651" s="46">
        <v>849</v>
      </c>
      <c r="K1651" s="49">
        <v>849</v>
      </c>
      <c r="L1651" s="49" t="s">
        <v>5260</v>
      </c>
      <c r="M1651" s="51">
        <v>532000</v>
      </c>
      <c r="N1651" s="51">
        <f t="shared" si="325"/>
        <v>128000</v>
      </c>
      <c r="O1651" s="51">
        <v>128347.82608695699</v>
      </c>
      <c r="P1651" s="51">
        <v>660000</v>
      </c>
      <c r="Q1651" s="51">
        <f t="shared" si="326"/>
        <v>166852.1739130441</v>
      </c>
      <c r="R1651" s="52">
        <f t="shared" si="327"/>
        <v>698852.17391304416</v>
      </c>
      <c r="S1651" s="53">
        <v>698800</v>
      </c>
      <c r="T1651" s="54">
        <v>0</v>
      </c>
      <c r="U1651" s="55" t="s">
        <v>26</v>
      </c>
      <c r="V1651" s="55" t="s">
        <v>4643</v>
      </c>
      <c r="W1651" s="55" t="s">
        <v>27</v>
      </c>
      <c r="X1651" s="56">
        <v>43294</v>
      </c>
      <c r="Y1651" s="57" t="s">
        <v>7684</v>
      </c>
      <c r="Z1651" s="57"/>
      <c r="AA1651" s="58"/>
      <c r="AB1651" s="58"/>
      <c r="AC1651" s="58"/>
      <c r="AD1651" s="58"/>
      <c r="AE1651" s="58"/>
      <c r="AF1651" s="58"/>
      <c r="AG1651" s="58"/>
      <c r="AH1651" s="58"/>
      <c r="AI1651" s="58"/>
      <c r="AJ1651" s="58"/>
      <c r="AK1651" s="58"/>
      <c r="AL1651" s="58"/>
      <c r="AM1651" s="58"/>
      <c r="AN1651" s="58"/>
      <c r="AO1651" s="58"/>
      <c r="AP1651" s="58"/>
      <c r="AQ1651" s="58"/>
      <c r="AR1651" s="59">
        <f t="shared" si="318"/>
        <v>0</v>
      </c>
      <c r="AS1651" s="59">
        <f t="shared" si="319"/>
        <v>0</v>
      </c>
      <c r="AT1651" s="58"/>
      <c r="AU1651" s="58">
        <f t="shared" si="321"/>
        <v>0</v>
      </c>
      <c r="AV1651" s="59">
        <f t="shared" si="322"/>
        <v>-698800</v>
      </c>
      <c r="AW1651" s="59">
        <f t="shared" si="328"/>
        <v>-698800</v>
      </c>
      <c r="AX1651" s="60">
        <f t="shared" si="320"/>
        <v>-1</v>
      </c>
      <c r="AY1651" s="58"/>
    </row>
    <row r="1652" spans="1:51" x14ac:dyDescent="0.25">
      <c r="A1652" s="45">
        <v>1616</v>
      </c>
      <c r="B1652" s="46" t="s">
        <v>5261</v>
      </c>
      <c r="C1652" s="47" t="s">
        <v>5257</v>
      </c>
      <c r="D1652" s="47" t="s">
        <v>549</v>
      </c>
      <c r="E1652" s="48" t="s">
        <v>5262</v>
      </c>
      <c r="F1652" s="49" t="s">
        <v>5259</v>
      </c>
      <c r="G1652" s="49" t="s">
        <v>5259</v>
      </c>
      <c r="H1652" s="50" t="s">
        <v>5259</v>
      </c>
      <c r="I1652" s="46" t="s">
        <v>21</v>
      </c>
      <c r="J1652" s="46">
        <v>849</v>
      </c>
      <c r="K1652" s="49">
        <v>849</v>
      </c>
      <c r="L1652" s="49" t="s">
        <v>5260</v>
      </c>
      <c r="M1652" s="51">
        <v>532000</v>
      </c>
      <c r="N1652" s="51">
        <f t="shared" si="325"/>
        <v>128000</v>
      </c>
      <c r="O1652" s="51">
        <v>128347.82608695699</v>
      </c>
      <c r="P1652" s="51">
        <v>660000</v>
      </c>
      <c r="Q1652" s="51">
        <f t="shared" si="326"/>
        <v>166852.1739130441</v>
      </c>
      <c r="R1652" s="52">
        <f t="shared" si="327"/>
        <v>698852.17391304416</v>
      </c>
      <c r="S1652" s="53">
        <v>698800</v>
      </c>
      <c r="T1652" s="54">
        <v>0</v>
      </c>
      <c r="U1652" s="55" t="s">
        <v>199</v>
      </c>
      <c r="V1652" s="55" t="s">
        <v>4643</v>
      </c>
      <c r="W1652" s="55" t="s">
        <v>173</v>
      </c>
      <c r="X1652" s="56">
        <v>43294</v>
      </c>
      <c r="Y1652" s="57" t="s">
        <v>7684</v>
      </c>
      <c r="Z1652" s="57"/>
      <c r="AA1652" s="58"/>
      <c r="AB1652" s="58"/>
      <c r="AC1652" s="58"/>
      <c r="AD1652" s="58"/>
      <c r="AE1652" s="58"/>
      <c r="AF1652" s="58"/>
      <c r="AG1652" s="58"/>
      <c r="AH1652" s="58"/>
      <c r="AI1652" s="58"/>
      <c r="AJ1652" s="58"/>
      <c r="AK1652" s="58"/>
      <c r="AL1652" s="58"/>
      <c r="AM1652" s="58"/>
      <c r="AN1652" s="58"/>
      <c r="AO1652" s="58"/>
      <c r="AP1652" s="58"/>
      <c r="AQ1652" s="58">
        <v>921000</v>
      </c>
      <c r="AR1652" s="59">
        <f t="shared" si="318"/>
        <v>1</v>
      </c>
      <c r="AS1652" s="59">
        <f t="shared" si="319"/>
        <v>921000</v>
      </c>
      <c r="AT1652" s="58">
        <f>ROUND(AS1652/AR1652,-2)</f>
        <v>921000</v>
      </c>
      <c r="AU1652" s="58">
        <f t="shared" si="321"/>
        <v>921000</v>
      </c>
      <c r="AV1652" s="59">
        <f t="shared" si="322"/>
        <v>222200</v>
      </c>
      <c r="AW1652" s="59">
        <f t="shared" si="328"/>
        <v>222200</v>
      </c>
      <c r="AX1652" s="60">
        <f t="shared" si="320"/>
        <v>0.31797366914710934</v>
      </c>
      <c r="AY1652" s="58"/>
    </row>
    <row r="1653" spans="1:51" x14ac:dyDescent="0.25">
      <c r="A1653" s="45">
        <v>1617</v>
      </c>
      <c r="B1653" s="46" t="s">
        <v>5263</v>
      </c>
      <c r="C1653" s="47" t="s">
        <v>5264</v>
      </c>
      <c r="D1653" s="47" t="s">
        <v>496</v>
      </c>
      <c r="E1653" s="48" t="s">
        <v>5265</v>
      </c>
      <c r="F1653" s="49" t="s">
        <v>5266</v>
      </c>
      <c r="G1653" s="49" t="s">
        <v>5266</v>
      </c>
      <c r="H1653" s="50" t="s">
        <v>5266</v>
      </c>
      <c r="I1653" s="46" t="s">
        <v>439</v>
      </c>
      <c r="J1653" s="46">
        <v>852</v>
      </c>
      <c r="K1653" s="49">
        <v>852</v>
      </c>
      <c r="L1653" s="49" t="s">
        <v>5267</v>
      </c>
      <c r="M1653" s="51">
        <v>30000</v>
      </c>
      <c r="N1653" s="51">
        <f t="shared" si="325"/>
        <v>14000</v>
      </c>
      <c r="O1653" s="51">
        <v>14086.956521739099</v>
      </c>
      <c r="P1653" s="51">
        <v>44000</v>
      </c>
      <c r="Q1653" s="51">
        <f t="shared" si="326"/>
        <v>18313.043478260832</v>
      </c>
      <c r="R1653" s="52">
        <f t="shared" si="327"/>
        <v>48313.043478260835</v>
      </c>
      <c r="S1653" s="53">
        <v>48300</v>
      </c>
      <c r="T1653" s="54" t="s">
        <v>5048</v>
      </c>
      <c r="U1653" s="55" t="s">
        <v>26</v>
      </c>
      <c r="V1653" s="55" t="s">
        <v>4643</v>
      </c>
      <c r="W1653" s="55" t="s">
        <v>27</v>
      </c>
      <c r="X1653" s="56">
        <v>43294</v>
      </c>
      <c r="Y1653" s="57" t="s">
        <v>7684</v>
      </c>
      <c r="Z1653" s="57"/>
      <c r="AA1653" s="58"/>
      <c r="AB1653" s="58"/>
      <c r="AC1653" s="58"/>
      <c r="AD1653" s="58"/>
      <c r="AE1653" s="58"/>
      <c r="AF1653" s="58"/>
      <c r="AG1653" s="58"/>
      <c r="AH1653" s="58"/>
      <c r="AI1653" s="58"/>
      <c r="AJ1653" s="58"/>
      <c r="AK1653" s="58"/>
      <c r="AL1653" s="58"/>
      <c r="AM1653" s="58"/>
      <c r="AN1653" s="58"/>
      <c r="AO1653" s="58"/>
      <c r="AP1653" s="58"/>
      <c r="AQ1653" s="58"/>
      <c r="AR1653" s="59">
        <f t="shared" si="318"/>
        <v>0</v>
      </c>
      <c r="AS1653" s="59">
        <f t="shared" si="319"/>
        <v>0</v>
      </c>
      <c r="AT1653" s="58"/>
      <c r="AU1653" s="58">
        <f t="shared" si="321"/>
        <v>0</v>
      </c>
      <c r="AV1653" s="59">
        <f t="shared" si="322"/>
        <v>-48300</v>
      </c>
      <c r="AW1653" s="59">
        <f t="shared" si="328"/>
        <v>-48300</v>
      </c>
      <c r="AX1653" s="60">
        <f t="shared" si="320"/>
        <v>-1</v>
      </c>
      <c r="AY1653" s="58"/>
    </row>
    <row r="1654" spans="1:51" x14ac:dyDescent="0.25">
      <c r="A1654" s="45">
        <v>1618</v>
      </c>
      <c r="B1654" s="46" t="s">
        <v>5269</v>
      </c>
      <c r="C1654" s="47" t="s">
        <v>5264</v>
      </c>
      <c r="D1654" s="47" t="s">
        <v>549</v>
      </c>
      <c r="E1654" s="48" t="s">
        <v>5270</v>
      </c>
      <c r="F1654" s="49" t="s">
        <v>5266</v>
      </c>
      <c r="G1654" s="49" t="s">
        <v>5266</v>
      </c>
      <c r="H1654" s="50" t="s">
        <v>5266</v>
      </c>
      <c r="I1654" s="46" t="s">
        <v>439</v>
      </c>
      <c r="J1654" s="46">
        <v>852</v>
      </c>
      <c r="K1654" s="49">
        <v>852</v>
      </c>
      <c r="L1654" s="49" t="s">
        <v>5267</v>
      </c>
      <c r="M1654" s="51">
        <v>30000</v>
      </c>
      <c r="N1654" s="51">
        <f t="shared" si="325"/>
        <v>14000</v>
      </c>
      <c r="O1654" s="51">
        <v>14086.956521739099</v>
      </c>
      <c r="P1654" s="51">
        <v>44000</v>
      </c>
      <c r="Q1654" s="51">
        <f t="shared" si="326"/>
        <v>18313.043478260832</v>
      </c>
      <c r="R1654" s="52">
        <f t="shared" si="327"/>
        <v>48313.043478260835</v>
      </c>
      <c r="S1654" s="53">
        <v>48300</v>
      </c>
      <c r="T1654" s="54" t="s">
        <v>5048</v>
      </c>
      <c r="U1654" s="55" t="s">
        <v>199</v>
      </c>
      <c r="V1654" s="55" t="s">
        <v>4643</v>
      </c>
      <c r="W1654" s="55" t="s">
        <v>173</v>
      </c>
      <c r="X1654" s="56">
        <v>43294</v>
      </c>
      <c r="Y1654" s="57" t="s">
        <v>7684</v>
      </c>
      <c r="Z1654" s="57"/>
      <c r="AA1654" s="58"/>
      <c r="AB1654" s="58"/>
      <c r="AC1654" s="58"/>
      <c r="AD1654" s="58"/>
      <c r="AE1654" s="58"/>
      <c r="AF1654" s="58"/>
      <c r="AG1654" s="58"/>
      <c r="AH1654" s="58"/>
      <c r="AI1654" s="58"/>
      <c r="AJ1654" s="58">
        <v>49920</v>
      </c>
      <c r="AK1654" s="58"/>
      <c r="AL1654" s="58"/>
      <c r="AM1654" s="58"/>
      <c r="AN1654" s="58"/>
      <c r="AO1654" s="58"/>
      <c r="AP1654" s="58"/>
      <c r="AQ1654" s="58">
        <v>59000</v>
      </c>
      <c r="AR1654" s="59">
        <f t="shared" si="318"/>
        <v>2</v>
      </c>
      <c r="AS1654" s="59">
        <f t="shared" si="319"/>
        <v>108920</v>
      </c>
      <c r="AT1654" s="58">
        <f>ROUND(AS1654/AR1654,-2)</f>
        <v>54500</v>
      </c>
      <c r="AU1654" s="58">
        <f t="shared" si="321"/>
        <v>49920</v>
      </c>
      <c r="AV1654" s="59">
        <f t="shared" si="322"/>
        <v>6200</v>
      </c>
      <c r="AW1654" s="59">
        <f t="shared" si="328"/>
        <v>1620</v>
      </c>
      <c r="AX1654" s="60">
        <f t="shared" si="320"/>
        <v>0.12836438923395455</v>
      </c>
      <c r="AY1654" s="58"/>
    </row>
    <row r="1655" spans="1:51" x14ac:dyDescent="0.25">
      <c r="A1655" s="45">
        <v>1619</v>
      </c>
      <c r="B1655" s="46" t="s">
        <v>5271</v>
      </c>
      <c r="C1655" s="47" t="s">
        <v>5272</v>
      </c>
      <c r="D1655" s="47" t="s">
        <v>549</v>
      </c>
      <c r="E1655" s="48" t="s">
        <v>5273</v>
      </c>
      <c r="F1655" s="49" t="s">
        <v>5274</v>
      </c>
      <c r="G1655" s="49" t="s">
        <v>5274</v>
      </c>
      <c r="H1655" s="50" t="s">
        <v>5274</v>
      </c>
      <c r="I1655" s="46" t="s">
        <v>439</v>
      </c>
      <c r="J1655" s="46">
        <v>853</v>
      </c>
      <c r="K1655" s="49">
        <v>853</v>
      </c>
      <c r="L1655" s="49" t="s">
        <v>5275</v>
      </c>
      <c r="M1655" s="51">
        <v>40000</v>
      </c>
      <c r="N1655" s="51">
        <f t="shared" si="325"/>
        <v>31300</v>
      </c>
      <c r="O1655" s="51">
        <v>31304.347826087</v>
      </c>
      <c r="P1655" s="51">
        <v>71300</v>
      </c>
      <c r="Q1655" s="51">
        <f t="shared" si="326"/>
        <v>40695.652173913099</v>
      </c>
      <c r="R1655" s="52">
        <f t="shared" si="327"/>
        <v>80695.652173913099</v>
      </c>
      <c r="S1655" s="53">
        <v>80600</v>
      </c>
      <c r="T1655" s="54">
        <v>0</v>
      </c>
      <c r="U1655" s="55" t="s">
        <v>26</v>
      </c>
      <c r="V1655" s="55" t="s">
        <v>4643</v>
      </c>
      <c r="W1655" s="55" t="s">
        <v>27</v>
      </c>
      <c r="X1655" s="56">
        <v>43294</v>
      </c>
      <c r="Y1655" s="57" t="s">
        <v>7684</v>
      </c>
      <c r="Z1655" s="57"/>
      <c r="AA1655" s="58"/>
      <c r="AB1655" s="58"/>
      <c r="AC1655" s="58"/>
      <c r="AD1655" s="58"/>
      <c r="AE1655" s="58"/>
      <c r="AF1655" s="58"/>
      <c r="AG1655" s="58"/>
      <c r="AH1655" s="58">
        <v>180000</v>
      </c>
      <c r="AI1655" s="58"/>
      <c r="AJ1655" s="58"/>
      <c r="AK1655" s="58"/>
      <c r="AL1655" s="58"/>
      <c r="AM1655" s="58"/>
      <c r="AN1655" s="58"/>
      <c r="AO1655" s="58"/>
      <c r="AP1655" s="58"/>
      <c r="AQ1655" s="58">
        <v>90000</v>
      </c>
      <c r="AR1655" s="59">
        <f t="shared" si="318"/>
        <v>2</v>
      </c>
      <c r="AS1655" s="59">
        <f t="shared" si="319"/>
        <v>270000</v>
      </c>
      <c r="AT1655" s="58">
        <f>ROUND(AS1655/AR1655,-2)</f>
        <v>135000</v>
      </c>
      <c r="AU1655" s="58">
        <f t="shared" si="321"/>
        <v>90000</v>
      </c>
      <c r="AV1655" s="59">
        <f t="shared" si="322"/>
        <v>54400</v>
      </c>
      <c r="AW1655" s="59">
        <f t="shared" si="328"/>
        <v>9400</v>
      </c>
      <c r="AX1655" s="60">
        <f t="shared" si="320"/>
        <v>0.67493796526054584</v>
      </c>
      <c r="AY1655" s="58"/>
    </row>
    <row r="1656" spans="1:51" x14ac:dyDescent="0.25">
      <c r="A1656" s="45">
        <v>1620</v>
      </c>
      <c r="B1656" s="46" t="s">
        <v>5276</v>
      </c>
      <c r="C1656" s="47" t="s">
        <v>5272</v>
      </c>
      <c r="D1656" s="47" t="s">
        <v>1742</v>
      </c>
      <c r="E1656" s="48" t="s">
        <v>5277</v>
      </c>
      <c r="F1656" s="49" t="s">
        <v>5274</v>
      </c>
      <c r="G1656" s="49" t="s">
        <v>5274</v>
      </c>
      <c r="H1656" s="50" t="s">
        <v>5274</v>
      </c>
      <c r="I1656" s="46"/>
      <c r="J1656" s="46">
        <v>853</v>
      </c>
      <c r="K1656" s="49">
        <v>853</v>
      </c>
      <c r="L1656" s="49" t="s">
        <v>5275</v>
      </c>
      <c r="M1656" s="51">
        <v>40000</v>
      </c>
      <c r="N1656" s="51">
        <f t="shared" si="325"/>
        <v>31300</v>
      </c>
      <c r="O1656" s="51">
        <v>31304.347826087</v>
      </c>
      <c r="P1656" s="51">
        <v>71300</v>
      </c>
      <c r="Q1656" s="51">
        <f t="shared" si="326"/>
        <v>40695.652173913099</v>
      </c>
      <c r="R1656" s="52">
        <f t="shared" si="327"/>
        <v>80695.652173913099</v>
      </c>
      <c r="S1656" s="53">
        <v>80600</v>
      </c>
      <c r="T1656" s="54">
        <v>0</v>
      </c>
      <c r="U1656" s="55" t="s">
        <v>199</v>
      </c>
      <c r="V1656" s="55" t="s">
        <v>4643</v>
      </c>
      <c r="W1656" s="55" t="s">
        <v>173</v>
      </c>
      <c r="X1656" s="56">
        <v>43294</v>
      </c>
      <c r="Y1656" s="57" t="s">
        <v>7684</v>
      </c>
      <c r="Z1656" s="57"/>
      <c r="AA1656" s="58"/>
      <c r="AB1656" s="58"/>
      <c r="AC1656" s="58"/>
      <c r="AD1656" s="58"/>
      <c r="AE1656" s="58"/>
      <c r="AF1656" s="58"/>
      <c r="AG1656" s="58"/>
      <c r="AH1656" s="58"/>
      <c r="AI1656" s="58"/>
      <c r="AJ1656" s="58"/>
      <c r="AK1656" s="58"/>
      <c r="AL1656" s="58"/>
      <c r="AM1656" s="58"/>
      <c r="AN1656" s="58"/>
      <c r="AO1656" s="58"/>
      <c r="AP1656" s="58"/>
      <c r="AQ1656" s="58"/>
      <c r="AR1656" s="59">
        <f t="shared" si="318"/>
        <v>0</v>
      </c>
      <c r="AS1656" s="59">
        <f t="shared" si="319"/>
        <v>0</v>
      </c>
      <c r="AT1656" s="58"/>
      <c r="AU1656" s="58">
        <f t="shared" si="321"/>
        <v>0</v>
      </c>
      <c r="AV1656" s="59">
        <f t="shared" si="322"/>
        <v>-80600</v>
      </c>
      <c r="AW1656" s="59">
        <f t="shared" si="328"/>
        <v>-80600</v>
      </c>
      <c r="AX1656" s="60">
        <f t="shared" si="320"/>
        <v>-1</v>
      </c>
      <c r="AY1656" s="58"/>
    </row>
    <row r="1657" spans="1:51" x14ac:dyDescent="0.25">
      <c r="A1657" s="45">
        <v>1621</v>
      </c>
      <c r="B1657" s="46" t="s">
        <v>5278</v>
      </c>
      <c r="C1657" s="47" t="s">
        <v>5279</v>
      </c>
      <c r="D1657" s="47" t="s">
        <v>549</v>
      </c>
      <c r="E1657" s="48" t="s">
        <v>5280</v>
      </c>
      <c r="F1657" s="49" t="s">
        <v>5281</v>
      </c>
      <c r="G1657" s="49" t="s">
        <v>5281</v>
      </c>
      <c r="H1657" s="50" t="s">
        <v>5282</v>
      </c>
      <c r="I1657" s="46" t="s">
        <v>499</v>
      </c>
      <c r="J1657" s="46">
        <v>854</v>
      </c>
      <c r="K1657" s="49">
        <v>854</v>
      </c>
      <c r="L1657" s="49" t="s">
        <v>5283</v>
      </c>
      <c r="M1657" s="51">
        <v>150000</v>
      </c>
      <c r="N1657" s="51">
        <f t="shared" si="325"/>
        <v>70000</v>
      </c>
      <c r="O1657" s="51">
        <v>70434.782608695605</v>
      </c>
      <c r="P1657" s="51">
        <v>220000</v>
      </c>
      <c r="Q1657" s="51">
        <f t="shared" si="326"/>
        <v>91565.217391304293</v>
      </c>
      <c r="R1657" s="52">
        <f t="shared" si="327"/>
        <v>241565.21739130429</v>
      </c>
      <c r="S1657" s="53">
        <v>241500</v>
      </c>
      <c r="T1657" s="54" t="s">
        <v>5060</v>
      </c>
      <c r="U1657" s="55" t="s">
        <v>199</v>
      </c>
      <c r="V1657" s="55" t="s">
        <v>4643</v>
      </c>
      <c r="W1657" s="55" t="s">
        <v>173</v>
      </c>
      <c r="X1657" s="56">
        <v>43294</v>
      </c>
      <c r="Y1657" s="57" t="s">
        <v>7684</v>
      </c>
      <c r="Z1657" s="57"/>
      <c r="AA1657" s="58"/>
      <c r="AB1657" s="58"/>
      <c r="AC1657" s="58"/>
      <c r="AD1657" s="58"/>
      <c r="AE1657" s="58"/>
      <c r="AF1657" s="58"/>
      <c r="AG1657" s="58"/>
      <c r="AH1657" s="58"/>
      <c r="AI1657" s="58"/>
      <c r="AJ1657" s="58"/>
      <c r="AK1657" s="58"/>
      <c r="AL1657" s="58"/>
      <c r="AM1657" s="58"/>
      <c r="AN1657" s="58"/>
      <c r="AO1657" s="58"/>
      <c r="AP1657" s="58"/>
      <c r="AQ1657" s="58">
        <v>293000</v>
      </c>
      <c r="AR1657" s="59">
        <f t="shared" si="318"/>
        <v>1</v>
      </c>
      <c r="AS1657" s="59">
        <f t="shared" si="319"/>
        <v>293000</v>
      </c>
      <c r="AT1657" s="58">
        <f t="shared" ref="AT1657:AT1667" si="329">ROUND(AS1657/AR1657,-2)</f>
        <v>293000</v>
      </c>
      <c r="AU1657" s="58">
        <f t="shared" si="321"/>
        <v>293000</v>
      </c>
      <c r="AV1657" s="59">
        <f t="shared" si="322"/>
        <v>51500</v>
      </c>
      <c r="AW1657" s="59">
        <f t="shared" si="328"/>
        <v>51500</v>
      </c>
      <c r="AX1657" s="60">
        <f t="shared" si="320"/>
        <v>0.21325051759834368</v>
      </c>
      <c r="AY1657" s="58"/>
    </row>
    <row r="1658" spans="1:51" x14ac:dyDescent="0.25">
      <c r="A1658" s="45">
        <v>1622</v>
      </c>
      <c r="B1658" s="46" t="s">
        <v>5284</v>
      </c>
      <c r="C1658" s="47" t="s">
        <v>5285</v>
      </c>
      <c r="D1658" s="47" t="s">
        <v>549</v>
      </c>
      <c r="E1658" s="48" t="s">
        <v>5286</v>
      </c>
      <c r="F1658" s="49" t="s">
        <v>5287</v>
      </c>
      <c r="G1658" s="49" t="s">
        <v>5287</v>
      </c>
      <c r="H1658" s="50" t="s">
        <v>5288</v>
      </c>
      <c r="I1658" s="46"/>
      <c r="J1658" s="46">
        <v>855</v>
      </c>
      <c r="K1658" s="49">
        <v>855</v>
      </c>
      <c r="L1658" s="49" t="s">
        <v>5289</v>
      </c>
      <c r="M1658" s="51">
        <v>41500</v>
      </c>
      <c r="N1658" s="51">
        <f t="shared" si="325"/>
        <v>21700</v>
      </c>
      <c r="O1658" s="51">
        <v>21756.5217391304</v>
      </c>
      <c r="P1658" s="51">
        <v>63200</v>
      </c>
      <c r="Q1658" s="51">
        <f t="shared" si="326"/>
        <v>28283.47826086952</v>
      </c>
      <c r="R1658" s="52">
        <f t="shared" si="327"/>
        <v>69783.478260869524</v>
      </c>
      <c r="S1658" s="53">
        <v>69700</v>
      </c>
      <c r="T1658" s="54" t="s">
        <v>5060</v>
      </c>
      <c r="U1658" s="55" t="s">
        <v>199</v>
      </c>
      <c r="V1658" s="55" t="s">
        <v>4643</v>
      </c>
      <c r="W1658" s="55" t="s">
        <v>196</v>
      </c>
      <c r="X1658" s="56">
        <v>43294</v>
      </c>
      <c r="Y1658" s="57" t="s">
        <v>7684</v>
      </c>
      <c r="Z1658" s="57"/>
      <c r="AA1658" s="58"/>
      <c r="AB1658" s="58"/>
      <c r="AC1658" s="58"/>
      <c r="AD1658" s="58"/>
      <c r="AE1658" s="58"/>
      <c r="AF1658" s="58"/>
      <c r="AG1658" s="58"/>
      <c r="AH1658" s="58"/>
      <c r="AI1658" s="58"/>
      <c r="AJ1658" s="58"/>
      <c r="AK1658" s="58"/>
      <c r="AL1658" s="58"/>
      <c r="AM1658" s="58"/>
      <c r="AN1658" s="58"/>
      <c r="AO1658" s="58"/>
      <c r="AP1658" s="58"/>
      <c r="AQ1658" s="58">
        <v>83000</v>
      </c>
      <c r="AR1658" s="59">
        <f t="shared" si="318"/>
        <v>1</v>
      </c>
      <c r="AS1658" s="59">
        <f t="shared" si="319"/>
        <v>83000</v>
      </c>
      <c r="AT1658" s="58">
        <f t="shared" si="329"/>
        <v>83000</v>
      </c>
      <c r="AU1658" s="58">
        <f t="shared" si="321"/>
        <v>83000</v>
      </c>
      <c r="AV1658" s="59">
        <f t="shared" si="322"/>
        <v>13300</v>
      </c>
      <c r="AW1658" s="59">
        <f t="shared" si="328"/>
        <v>13300</v>
      </c>
      <c r="AX1658" s="60">
        <f t="shared" si="320"/>
        <v>0.19081779053084658</v>
      </c>
      <c r="AY1658" s="58"/>
    </row>
    <row r="1659" spans="1:51" ht="31.5" x14ac:dyDescent="0.25">
      <c r="A1659" s="45">
        <v>1623</v>
      </c>
      <c r="B1659" s="46" t="s">
        <v>5290</v>
      </c>
      <c r="C1659" s="47" t="s">
        <v>5291</v>
      </c>
      <c r="D1659" s="47" t="s">
        <v>549</v>
      </c>
      <c r="E1659" s="48" t="s">
        <v>5292</v>
      </c>
      <c r="F1659" s="49" t="s">
        <v>5293</v>
      </c>
      <c r="G1659" s="49" t="s">
        <v>5293</v>
      </c>
      <c r="H1659" s="50" t="s">
        <v>5293</v>
      </c>
      <c r="I1659" s="46" t="s">
        <v>30</v>
      </c>
      <c r="J1659" s="46">
        <v>857</v>
      </c>
      <c r="K1659" s="49">
        <v>857</v>
      </c>
      <c r="L1659" s="49" t="s">
        <v>5294</v>
      </c>
      <c r="M1659" s="51">
        <v>149000</v>
      </c>
      <c r="N1659" s="51">
        <f t="shared" si="325"/>
        <v>1000</v>
      </c>
      <c r="O1659" s="51">
        <v>1565.21739130435</v>
      </c>
      <c r="P1659" s="51">
        <v>150000</v>
      </c>
      <c r="Q1659" s="51">
        <f t="shared" si="326"/>
        <v>2034.782608695655</v>
      </c>
      <c r="R1659" s="52">
        <f t="shared" si="327"/>
        <v>151034.78260869565</v>
      </c>
      <c r="S1659" s="53">
        <v>151000</v>
      </c>
      <c r="T1659" s="54">
        <v>0</v>
      </c>
      <c r="U1659" s="55" t="s">
        <v>26</v>
      </c>
      <c r="V1659" s="55" t="s">
        <v>4643</v>
      </c>
      <c r="W1659" s="55" t="s">
        <v>27</v>
      </c>
      <c r="X1659" s="56">
        <v>43294</v>
      </c>
      <c r="Y1659" s="57" t="s">
        <v>7684</v>
      </c>
      <c r="Z1659" s="57"/>
      <c r="AA1659" s="58"/>
      <c r="AB1659" s="58"/>
      <c r="AC1659" s="58"/>
      <c r="AD1659" s="58"/>
      <c r="AE1659" s="58"/>
      <c r="AF1659" s="58"/>
      <c r="AG1659" s="58"/>
      <c r="AH1659" s="58"/>
      <c r="AI1659" s="58"/>
      <c r="AJ1659" s="58"/>
      <c r="AK1659" s="58"/>
      <c r="AL1659" s="58"/>
      <c r="AM1659" s="58"/>
      <c r="AN1659" s="58"/>
      <c r="AO1659" s="58"/>
      <c r="AP1659" s="58"/>
      <c r="AQ1659" s="58">
        <v>225000</v>
      </c>
      <c r="AR1659" s="59">
        <f t="shared" si="318"/>
        <v>1</v>
      </c>
      <c r="AS1659" s="59">
        <f t="shared" si="319"/>
        <v>225000</v>
      </c>
      <c r="AT1659" s="58">
        <f t="shared" si="329"/>
        <v>225000</v>
      </c>
      <c r="AU1659" s="58">
        <f t="shared" si="321"/>
        <v>225000</v>
      </c>
      <c r="AV1659" s="59">
        <f t="shared" si="322"/>
        <v>74000</v>
      </c>
      <c r="AW1659" s="59">
        <f t="shared" si="328"/>
        <v>74000</v>
      </c>
      <c r="AX1659" s="60">
        <f t="shared" si="320"/>
        <v>0.49006622516556297</v>
      </c>
      <c r="AY1659" s="58"/>
    </row>
    <row r="1660" spans="1:51" ht="31.5" x14ac:dyDescent="0.25">
      <c r="A1660" s="45">
        <v>1624</v>
      </c>
      <c r="B1660" s="46" t="s">
        <v>5295</v>
      </c>
      <c r="C1660" s="47" t="s">
        <v>5291</v>
      </c>
      <c r="D1660" s="47" t="s">
        <v>549</v>
      </c>
      <c r="E1660" s="48" t="s">
        <v>5296</v>
      </c>
      <c r="F1660" s="49" t="s">
        <v>5297</v>
      </c>
      <c r="G1660" s="49" t="s">
        <v>5297</v>
      </c>
      <c r="H1660" s="50" t="s">
        <v>5297</v>
      </c>
      <c r="I1660" s="46" t="s">
        <v>30</v>
      </c>
      <c r="J1660" s="46">
        <v>857</v>
      </c>
      <c r="K1660" s="49">
        <v>857</v>
      </c>
      <c r="L1660" s="49" t="s">
        <v>5294</v>
      </c>
      <c r="M1660" s="51">
        <v>149000</v>
      </c>
      <c r="N1660" s="51">
        <f t="shared" si="325"/>
        <v>1000</v>
      </c>
      <c r="O1660" s="51">
        <v>1565.21739130435</v>
      </c>
      <c r="P1660" s="51">
        <v>150000</v>
      </c>
      <c r="Q1660" s="51">
        <f t="shared" si="326"/>
        <v>2034.782608695655</v>
      </c>
      <c r="R1660" s="52">
        <f t="shared" si="327"/>
        <v>151034.78260869565</v>
      </c>
      <c r="S1660" s="53">
        <v>151000</v>
      </c>
      <c r="T1660" s="54">
        <v>0</v>
      </c>
      <c r="U1660" s="55" t="s">
        <v>199</v>
      </c>
      <c r="V1660" s="55" t="s">
        <v>4643</v>
      </c>
      <c r="W1660" s="55" t="s">
        <v>173</v>
      </c>
      <c r="X1660" s="56">
        <v>43294</v>
      </c>
      <c r="Y1660" s="57" t="s">
        <v>7684</v>
      </c>
      <c r="Z1660" s="57"/>
      <c r="AA1660" s="58"/>
      <c r="AB1660" s="58"/>
      <c r="AC1660" s="58"/>
      <c r="AD1660" s="58"/>
      <c r="AE1660" s="58"/>
      <c r="AF1660" s="58"/>
      <c r="AG1660" s="58"/>
      <c r="AH1660" s="58"/>
      <c r="AI1660" s="58"/>
      <c r="AJ1660" s="58"/>
      <c r="AK1660" s="58"/>
      <c r="AL1660" s="58"/>
      <c r="AM1660" s="58"/>
      <c r="AN1660" s="58"/>
      <c r="AO1660" s="58"/>
      <c r="AP1660" s="58"/>
      <c r="AQ1660" s="58">
        <v>225000</v>
      </c>
      <c r="AR1660" s="59">
        <f t="shared" si="318"/>
        <v>1</v>
      </c>
      <c r="AS1660" s="59">
        <f t="shared" si="319"/>
        <v>225000</v>
      </c>
      <c r="AT1660" s="58">
        <f t="shared" si="329"/>
        <v>225000</v>
      </c>
      <c r="AU1660" s="58">
        <f t="shared" si="321"/>
        <v>225000</v>
      </c>
      <c r="AV1660" s="59">
        <f t="shared" si="322"/>
        <v>74000</v>
      </c>
      <c r="AW1660" s="59">
        <f t="shared" si="328"/>
        <v>74000</v>
      </c>
      <c r="AX1660" s="60">
        <f t="shared" si="320"/>
        <v>0.49006622516556297</v>
      </c>
      <c r="AY1660" s="58"/>
    </row>
    <row r="1661" spans="1:51" ht="31.5" x14ac:dyDescent="0.25">
      <c r="A1661" s="45">
        <v>1625</v>
      </c>
      <c r="B1661" s="46" t="s">
        <v>5298</v>
      </c>
      <c r="C1661" s="47" t="s">
        <v>5291</v>
      </c>
      <c r="D1661" s="47" t="s">
        <v>549</v>
      </c>
      <c r="E1661" s="48" t="s">
        <v>5299</v>
      </c>
      <c r="F1661" s="49" t="s">
        <v>5300</v>
      </c>
      <c r="G1661" s="49" t="s">
        <v>5300</v>
      </c>
      <c r="H1661" s="50" t="s">
        <v>5300</v>
      </c>
      <c r="I1661" s="46" t="s">
        <v>30</v>
      </c>
      <c r="J1661" s="46">
        <v>857</v>
      </c>
      <c r="K1661" s="49">
        <v>857</v>
      </c>
      <c r="L1661" s="49" t="s">
        <v>5294</v>
      </c>
      <c r="M1661" s="51">
        <v>149000</v>
      </c>
      <c r="N1661" s="51">
        <f t="shared" si="325"/>
        <v>1000</v>
      </c>
      <c r="O1661" s="51">
        <v>1565.21739130435</v>
      </c>
      <c r="P1661" s="51">
        <v>150000</v>
      </c>
      <c r="Q1661" s="51">
        <f t="shared" si="326"/>
        <v>2034.782608695655</v>
      </c>
      <c r="R1661" s="52">
        <f t="shared" si="327"/>
        <v>151034.78260869565</v>
      </c>
      <c r="S1661" s="53">
        <v>151000</v>
      </c>
      <c r="T1661" s="54" t="s">
        <v>4792</v>
      </c>
      <c r="U1661" s="55" t="s">
        <v>199</v>
      </c>
      <c r="V1661" s="55" t="s">
        <v>4643</v>
      </c>
      <c r="W1661" s="55" t="s">
        <v>173</v>
      </c>
      <c r="X1661" s="56">
        <v>43294</v>
      </c>
      <c r="Y1661" s="57" t="s">
        <v>7684</v>
      </c>
      <c r="Z1661" s="57"/>
      <c r="AA1661" s="58"/>
      <c r="AB1661" s="58"/>
      <c r="AC1661" s="58"/>
      <c r="AD1661" s="58"/>
      <c r="AE1661" s="58"/>
      <c r="AF1661" s="58"/>
      <c r="AG1661" s="58"/>
      <c r="AH1661" s="58"/>
      <c r="AI1661" s="58"/>
      <c r="AJ1661" s="58"/>
      <c r="AK1661" s="58"/>
      <c r="AL1661" s="58"/>
      <c r="AM1661" s="58"/>
      <c r="AN1661" s="58"/>
      <c r="AO1661" s="58"/>
      <c r="AP1661" s="58"/>
      <c r="AQ1661" s="58">
        <v>225000</v>
      </c>
      <c r="AR1661" s="59">
        <f t="shared" si="318"/>
        <v>1</v>
      </c>
      <c r="AS1661" s="59">
        <f t="shared" si="319"/>
        <v>225000</v>
      </c>
      <c r="AT1661" s="58">
        <f t="shared" si="329"/>
        <v>225000</v>
      </c>
      <c r="AU1661" s="58">
        <f t="shared" si="321"/>
        <v>225000</v>
      </c>
      <c r="AV1661" s="59">
        <f t="shared" si="322"/>
        <v>74000</v>
      </c>
      <c r="AW1661" s="59">
        <f t="shared" si="328"/>
        <v>74000</v>
      </c>
      <c r="AX1661" s="60">
        <f t="shared" si="320"/>
        <v>0.49006622516556297</v>
      </c>
      <c r="AY1661" s="58"/>
    </row>
    <row r="1662" spans="1:51" ht="31.5" x14ac:dyDescent="0.25">
      <c r="A1662" s="45">
        <v>1626</v>
      </c>
      <c r="B1662" s="46" t="s">
        <v>5301</v>
      </c>
      <c r="C1662" s="47" t="s">
        <v>5302</v>
      </c>
      <c r="D1662" s="47" t="s">
        <v>549</v>
      </c>
      <c r="E1662" s="48" t="s">
        <v>5303</v>
      </c>
      <c r="F1662" s="49" t="s">
        <v>5304</v>
      </c>
      <c r="G1662" s="49" t="s">
        <v>5304</v>
      </c>
      <c r="H1662" s="50" t="s">
        <v>5304</v>
      </c>
      <c r="I1662" s="46" t="s">
        <v>439</v>
      </c>
      <c r="J1662" s="46">
        <v>858</v>
      </c>
      <c r="K1662" s="49">
        <v>858</v>
      </c>
      <c r="L1662" s="49" t="s">
        <v>5305</v>
      </c>
      <c r="M1662" s="51">
        <v>23300</v>
      </c>
      <c r="N1662" s="51">
        <f t="shared" si="325"/>
        <v>7900</v>
      </c>
      <c r="O1662" s="51">
        <v>7982.6086956521704</v>
      </c>
      <c r="P1662" s="51">
        <v>31200</v>
      </c>
      <c r="Q1662" s="51">
        <f t="shared" si="326"/>
        <v>10377.391304347822</v>
      </c>
      <c r="R1662" s="52">
        <f t="shared" si="327"/>
        <v>33677.391304347824</v>
      </c>
      <c r="S1662" s="53">
        <v>33600</v>
      </c>
      <c r="T1662" s="54" t="s">
        <v>4792</v>
      </c>
      <c r="U1662" s="55" t="s">
        <v>199</v>
      </c>
      <c r="V1662" s="55" t="s">
        <v>4643</v>
      </c>
      <c r="W1662" s="55" t="s">
        <v>173</v>
      </c>
      <c r="X1662" s="56">
        <v>43294</v>
      </c>
      <c r="Y1662" s="57" t="s">
        <v>7684</v>
      </c>
      <c r="Z1662" s="57"/>
      <c r="AA1662" s="58"/>
      <c r="AB1662" s="58"/>
      <c r="AC1662" s="58"/>
      <c r="AD1662" s="58"/>
      <c r="AE1662" s="58"/>
      <c r="AF1662" s="58"/>
      <c r="AG1662" s="58"/>
      <c r="AH1662" s="58"/>
      <c r="AI1662" s="58"/>
      <c r="AJ1662" s="58"/>
      <c r="AK1662" s="58"/>
      <c r="AL1662" s="58"/>
      <c r="AM1662" s="58"/>
      <c r="AN1662" s="58"/>
      <c r="AO1662" s="58"/>
      <c r="AP1662" s="58"/>
      <c r="AQ1662" s="58">
        <v>43000</v>
      </c>
      <c r="AR1662" s="59">
        <f t="shared" si="318"/>
        <v>1</v>
      </c>
      <c r="AS1662" s="59">
        <f t="shared" si="319"/>
        <v>43000</v>
      </c>
      <c r="AT1662" s="58">
        <f t="shared" si="329"/>
        <v>43000</v>
      </c>
      <c r="AU1662" s="58">
        <f t="shared" si="321"/>
        <v>43000</v>
      </c>
      <c r="AV1662" s="59">
        <f t="shared" si="322"/>
        <v>9400</v>
      </c>
      <c r="AW1662" s="59">
        <f t="shared" si="328"/>
        <v>9400</v>
      </c>
      <c r="AX1662" s="60">
        <f t="shared" si="320"/>
        <v>0.27976190476190466</v>
      </c>
      <c r="AY1662" s="58"/>
    </row>
    <row r="1663" spans="1:51" ht="31.5" x14ac:dyDescent="0.25">
      <c r="A1663" s="45">
        <v>1627</v>
      </c>
      <c r="B1663" s="46" t="s">
        <v>5306</v>
      </c>
      <c r="C1663" s="47" t="s">
        <v>5302</v>
      </c>
      <c r="D1663" s="47" t="s">
        <v>1742</v>
      </c>
      <c r="E1663" s="48" t="s">
        <v>5307</v>
      </c>
      <c r="F1663" s="49" t="s">
        <v>5304</v>
      </c>
      <c r="G1663" s="49" t="s">
        <v>5304</v>
      </c>
      <c r="H1663" s="50" t="s">
        <v>5304</v>
      </c>
      <c r="I1663" s="46"/>
      <c r="J1663" s="46">
        <v>858</v>
      </c>
      <c r="K1663" s="49">
        <v>858</v>
      </c>
      <c r="L1663" s="49" t="s">
        <v>5305</v>
      </c>
      <c r="M1663" s="51">
        <v>23300</v>
      </c>
      <c r="N1663" s="51">
        <f t="shared" si="325"/>
        <v>7900</v>
      </c>
      <c r="O1663" s="51">
        <v>7982.6086956521704</v>
      </c>
      <c r="P1663" s="51">
        <v>31200</v>
      </c>
      <c r="Q1663" s="51">
        <f t="shared" si="326"/>
        <v>10377.391304347822</v>
      </c>
      <c r="R1663" s="52">
        <f t="shared" si="327"/>
        <v>33677.391304347824</v>
      </c>
      <c r="S1663" s="53">
        <v>33600</v>
      </c>
      <c r="T1663" s="54" t="s">
        <v>4792</v>
      </c>
      <c r="U1663" s="55" t="s">
        <v>199</v>
      </c>
      <c r="V1663" s="55" t="s">
        <v>4643</v>
      </c>
      <c r="W1663" s="55" t="s">
        <v>173</v>
      </c>
      <c r="X1663" s="56">
        <v>43294</v>
      </c>
      <c r="Y1663" s="57" t="s">
        <v>7684</v>
      </c>
      <c r="Z1663" s="57"/>
      <c r="AA1663" s="58"/>
      <c r="AB1663" s="58"/>
      <c r="AC1663" s="58"/>
      <c r="AD1663" s="58"/>
      <c r="AE1663" s="58"/>
      <c r="AF1663" s="58"/>
      <c r="AG1663" s="58"/>
      <c r="AH1663" s="58"/>
      <c r="AI1663" s="58"/>
      <c r="AJ1663" s="58">
        <v>35880</v>
      </c>
      <c r="AK1663" s="58"/>
      <c r="AL1663" s="58"/>
      <c r="AM1663" s="58"/>
      <c r="AN1663" s="58"/>
      <c r="AO1663" s="58"/>
      <c r="AP1663" s="58"/>
      <c r="AQ1663" s="58"/>
      <c r="AR1663" s="59">
        <f t="shared" si="318"/>
        <v>1</v>
      </c>
      <c r="AS1663" s="59">
        <f t="shared" si="319"/>
        <v>35880</v>
      </c>
      <c r="AT1663" s="58">
        <f t="shared" si="329"/>
        <v>35900</v>
      </c>
      <c r="AU1663" s="58">
        <f t="shared" si="321"/>
        <v>35880</v>
      </c>
      <c r="AV1663" s="59">
        <f t="shared" si="322"/>
        <v>2300</v>
      </c>
      <c r="AW1663" s="59">
        <f t="shared" si="328"/>
        <v>2280</v>
      </c>
      <c r="AX1663" s="60">
        <f t="shared" si="320"/>
        <v>6.8452380952380931E-2</v>
      </c>
      <c r="AY1663" s="58"/>
    </row>
    <row r="1664" spans="1:51" ht="31.5" x14ac:dyDescent="0.25">
      <c r="A1664" s="45">
        <v>1628</v>
      </c>
      <c r="B1664" s="46" t="s">
        <v>5308</v>
      </c>
      <c r="C1664" s="47" t="s">
        <v>5309</v>
      </c>
      <c r="D1664" s="47" t="s">
        <v>496</v>
      </c>
      <c r="E1664" s="48" t="s">
        <v>5310</v>
      </c>
      <c r="F1664" s="49" t="s">
        <v>5311</v>
      </c>
      <c r="G1664" s="49" t="s">
        <v>5311</v>
      </c>
      <c r="H1664" s="50" t="s">
        <v>5311</v>
      </c>
      <c r="I1664" s="46" t="s">
        <v>439</v>
      </c>
      <c r="J1664" s="46">
        <v>859</v>
      </c>
      <c r="K1664" s="49">
        <v>859</v>
      </c>
      <c r="L1664" s="49" t="s">
        <v>5312</v>
      </c>
      <c r="M1664" s="51">
        <v>39500</v>
      </c>
      <c r="N1664" s="51">
        <f t="shared" si="325"/>
        <v>15800</v>
      </c>
      <c r="O1664" s="51">
        <v>15808.695652173899</v>
      </c>
      <c r="P1664" s="51">
        <v>55300</v>
      </c>
      <c r="Q1664" s="51">
        <f t="shared" si="326"/>
        <v>20551.30434782607</v>
      </c>
      <c r="R1664" s="52">
        <f t="shared" si="327"/>
        <v>60051.304347826066</v>
      </c>
      <c r="S1664" s="53">
        <v>60000</v>
      </c>
      <c r="T1664" s="54" t="s">
        <v>4792</v>
      </c>
      <c r="U1664" s="55" t="s">
        <v>199</v>
      </c>
      <c r="V1664" s="55" t="s">
        <v>4643</v>
      </c>
      <c r="W1664" s="55" t="s">
        <v>173</v>
      </c>
      <c r="X1664" s="56">
        <v>43294</v>
      </c>
      <c r="Y1664" s="57" t="s">
        <v>7684</v>
      </c>
      <c r="Z1664" s="57"/>
      <c r="AA1664" s="58"/>
      <c r="AB1664" s="58"/>
      <c r="AC1664" s="58"/>
      <c r="AD1664" s="58"/>
      <c r="AE1664" s="58"/>
      <c r="AF1664" s="58"/>
      <c r="AG1664" s="58"/>
      <c r="AH1664" s="58"/>
      <c r="AI1664" s="58"/>
      <c r="AJ1664" s="58">
        <v>63000</v>
      </c>
      <c r="AK1664" s="58"/>
      <c r="AL1664" s="58"/>
      <c r="AM1664" s="58"/>
      <c r="AN1664" s="58"/>
      <c r="AO1664" s="58"/>
      <c r="AP1664" s="58"/>
      <c r="AQ1664" s="58">
        <v>74000</v>
      </c>
      <c r="AR1664" s="59">
        <f t="shared" si="318"/>
        <v>2</v>
      </c>
      <c r="AS1664" s="59">
        <f t="shared" si="319"/>
        <v>137000</v>
      </c>
      <c r="AT1664" s="58">
        <f t="shared" si="329"/>
        <v>68500</v>
      </c>
      <c r="AU1664" s="58">
        <f t="shared" si="321"/>
        <v>63000</v>
      </c>
      <c r="AV1664" s="59">
        <f t="shared" si="322"/>
        <v>8500</v>
      </c>
      <c r="AW1664" s="59">
        <f t="shared" si="328"/>
        <v>3000</v>
      </c>
      <c r="AX1664" s="60">
        <f t="shared" si="320"/>
        <v>0.14166666666666661</v>
      </c>
      <c r="AY1664" s="58"/>
    </row>
    <row r="1665" spans="1:51" ht="31.5" x14ac:dyDescent="0.25">
      <c r="A1665" s="45">
        <v>1629</v>
      </c>
      <c r="B1665" s="46" t="s">
        <v>5313</v>
      </c>
      <c r="C1665" s="47" t="s">
        <v>5309</v>
      </c>
      <c r="D1665" s="47" t="s">
        <v>549</v>
      </c>
      <c r="E1665" s="48" t="s">
        <v>5314</v>
      </c>
      <c r="F1665" s="49" t="s">
        <v>5311</v>
      </c>
      <c r="G1665" s="49" t="s">
        <v>5311</v>
      </c>
      <c r="H1665" s="50" t="s">
        <v>5311</v>
      </c>
      <c r="I1665" s="46" t="s">
        <v>439</v>
      </c>
      <c r="J1665" s="46">
        <v>859</v>
      </c>
      <c r="K1665" s="49">
        <v>859</v>
      </c>
      <c r="L1665" s="49" t="s">
        <v>5312</v>
      </c>
      <c r="M1665" s="51">
        <v>39500</v>
      </c>
      <c r="N1665" s="51">
        <f t="shared" si="325"/>
        <v>15800</v>
      </c>
      <c r="O1665" s="51">
        <v>15808.695652173899</v>
      </c>
      <c r="P1665" s="51">
        <v>55300</v>
      </c>
      <c r="Q1665" s="51">
        <f t="shared" si="326"/>
        <v>20551.30434782607</v>
      </c>
      <c r="R1665" s="52">
        <f t="shared" si="327"/>
        <v>60051.304347826066</v>
      </c>
      <c r="S1665" s="53">
        <v>60000</v>
      </c>
      <c r="T1665" s="54">
        <v>0</v>
      </c>
      <c r="U1665" s="55" t="s">
        <v>199</v>
      </c>
      <c r="V1665" s="55" t="s">
        <v>4643</v>
      </c>
      <c r="W1665" s="55" t="s">
        <v>173</v>
      </c>
      <c r="X1665" s="56">
        <v>43294</v>
      </c>
      <c r="Y1665" s="57" t="s">
        <v>7684</v>
      </c>
      <c r="Z1665" s="57"/>
      <c r="AA1665" s="58"/>
      <c r="AB1665" s="58"/>
      <c r="AC1665" s="58"/>
      <c r="AD1665" s="58"/>
      <c r="AE1665" s="58"/>
      <c r="AF1665" s="58"/>
      <c r="AG1665" s="58"/>
      <c r="AH1665" s="58"/>
      <c r="AI1665" s="58"/>
      <c r="AJ1665" s="58">
        <v>63000</v>
      </c>
      <c r="AK1665" s="58"/>
      <c r="AL1665" s="58"/>
      <c r="AM1665" s="58"/>
      <c r="AN1665" s="58"/>
      <c r="AO1665" s="58"/>
      <c r="AP1665" s="58"/>
      <c r="AQ1665" s="58">
        <v>74000</v>
      </c>
      <c r="AR1665" s="59">
        <f t="shared" si="318"/>
        <v>2</v>
      </c>
      <c r="AS1665" s="59">
        <f t="shared" si="319"/>
        <v>137000</v>
      </c>
      <c r="AT1665" s="58">
        <f t="shared" si="329"/>
        <v>68500</v>
      </c>
      <c r="AU1665" s="58">
        <f t="shared" si="321"/>
        <v>63000</v>
      </c>
      <c r="AV1665" s="59">
        <f t="shared" si="322"/>
        <v>8500</v>
      </c>
      <c r="AW1665" s="59">
        <f t="shared" si="328"/>
        <v>3000</v>
      </c>
      <c r="AX1665" s="60">
        <f t="shared" si="320"/>
        <v>0.14166666666666661</v>
      </c>
      <c r="AY1665" s="58"/>
    </row>
    <row r="1666" spans="1:51" ht="31.5" x14ac:dyDescent="0.25">
      <c r="A1666" s="45">
        <v>1630</v>
      </c>
      <c r="B1666" s="46" t="s">
        <v>5315</v>
      </c>
      <c r="C1666" s="47" t="s">
        <v>5309</v>
      </c>
      <c r="D1666" s="47" t="s">
        <v>549</v>
      </c>
      <c r="E1666" s="48" t="s">
        <v>5316</v>
      </c>
      <c r="F1666" s="49" t="s">
        <v>5317</v>
      </c>
      <c r="G1666" s="49" t="s">
        <v>5317</v>
      </c>
      <c r="H1666" s="50" t="s">
        <v>5317</v>
      </c>
      <c r="I1666" s="46" t="s">
        <v>439</v>
      </c>
      <c r="J1666" s="46">
        <v>859</v>
      </c>
      <c r="K1666" s="49">
        <v>859</v>
      </c>
      <c r="L1666" s="49" t="s">
        <v>5312</v>
      </c>
      <c r="M1666" s="51">
        <v>39500</v>
      </c>
      <c r="N1666" s="51">
        <f t="shared" si="325"/>
        <v>15800</v>
      </c>
      <c r="O1666" s="51">
        <v>15808.695652173899</v>
      </c>
      <c r="P1666" s="51">
        <v>55300</v>
      </c>
      <c r="Q1666" s="51">
        <f t="shared" si="326"/>
        <v>20551.30434782607</v>
      </c>
      <c r="R1666" s="52">
        <f t="shared" si="327"/>
        <v>60051.304347826066</v>
      </c>
      <c r="S1666" s="53">
        <v>60000</v>
      </c>
      <c r="T1666" s="54" t="s">
        <v>5101</v>
      </c>
      <c r="U1666" s="55" t="s">
        <v>199</v>
      </c>
      <c r="V1666" s="55" t="s">
        <v>4643</v>
      </c>
      <c r="W1666" s="55" t="s">
        <v>173</v>
      </c>
      <c r="X1666" s="56">
        <v>43294</v>
      </c>
      <c r="Y1666" s="57" t="s">
        <v>7684</v>
      </c>
      <c r="Z1666" s="57"/>
      <c r="AA1666" s="58"/>
      <c r="AB1666" s="58"/>
      <c r="AC1666" s="58"/>
      <c r="AD1666" s="58"/>
      <c r="AE1666" s="58"/>
      <c r="AF1666" s="58"/>
      <c r="AG1666" s="58"/>
      <c r="AH1666" s="58"/>
      <c r="AI1666" s="58"/>
      <c r="AJ1666" s="58">
        <v>63000</v>
      </c>
      <c r="AK1666" s="58"/>
      <c r="AL1666" s="58"/>
      <c r="AM1666" s="58"/>
      <c r="AN1666" s="58"/>
      <c r="AO1666" s="58"/>
      <c r="AP1666" s="58"/>
      <c r="AQ1666" s="58">
        <v>74000</v>
      </c>
      <c r="AR1666" s="59">
        <f t="shared" si="318"/>
        <v>2</v>
      </c>
      <c r="AS1666" s="59">
        <f t="shared" si="319"/>
        <v>137000</v>
      </c>
      <c r="AT1666" s="58">
        <f t="shared" si="329"/>
        <v>68500</v>
      </c>
      <c r="AU1666" s="58">
        <f t="shared" si="321"/>
        <v>63000</v>
      </c>
      <c r="AV1666" s="59">
        <f t="shared" si="322"/>
        <v>8500</v>
      </c>
      <c r="AW1666" s="59">
        <f t="shared" si="328"/>
        <v>3000</v>
      </c>
      <c r="AX1666" s="60">
        <f t="shared" si="320"/>
        <v>0.14166666666666661</v>
      </c>
      <c r="AY1666" s="58"/>
    </row>
    <row r="1667" spans="1:51" ht="31.5" x14ac:dyDescent="0.25">
      <c r="A1667" s="45">
        <v>1631</v>
      </c>
      <c r="B1667" s="46" t="s">
        <v>5318</v>
      </c>
      <c r="C1667" s="47" t="s">
        <v>5309</v>
      </c>
      <c r="D1667" s="47" t="s">
        <v>475</v>
      </c>
      <c r="E1667" s="48" t="s">
        <v>5319</v>
      </c>
      <c r="F1667" s="49" t="s">
        <v>5320</v>
      </c>
      <c r="G1667" s="49" t="s">
        <v>5320</v>
      </c>
      <c r="H1667" s="50" t="s">
        <v>5320</v>
      </c>
      <c r="I1667" s="46" t="s">
        <v>497</v>
      </c>
      <c r="J1667" s="46">
        <v>859</v>
      </c>
      <c r="K1667" s="49">
        <v>859</v>
      </c>
      <c r="L1667" s="49" t="s">
        <v>5312</v>
      </c>
      <c r="M1667" s="51">
        <v>39500</v>
      </c>
      <c r="N1667" s="51">
        <f t="shared" si="325"/>
        <v>15800</v>
      </c>
      <c r="O1667" s="51">
        <v>15808.695652173899</v>
      </c>
      <c r="P1667" s="51">
        <v>55300</v>
      </c>
      <c r="Q1667" s="51">
        <f t="shared" si="326"/>
        <v>20551.30434782607</v>
      </c>
      <c r="R1667" s="52">
        <f t="shared" si="327"/>
        <v>60051.304347826066</v>
      </c>
      <c r="S1667" s="53">
        <v>60000</v>
      </c>
      <c r="T1667" s="54" t="s">
        <v>5101</v>
      </c>
      <c r="U1667" s="55" t="s">
        <v>199</v>
      </c>
      <c r="V1667" s="55" t="s">
        <v>4643</v>
      </c>
      <c r="W1667" s="55" t="s">
        <v>173</v>
      </c>
      <c r="X1667" s="56">
        <v>43294</v>
      </c>
      <c r="Y1667" s="57" t="s">
        <v>7684</v>
      </c>
      <c r="Z1667" s="57"/>
      <c r="AA1667" s="58"/>
      <c r="AB1667" s="58"/>
      <c r="AC1667" s="58"/>
      <c r="AD1667" s="58"/>
      <c r="AE1667" s="58"/>
      <c r="AF1667" s="58"/>
      <c r="AG1667" s="58"/>
      <c r="AH1667" s="58"/>
      <c r="AI1667" s="58"/>
      <c r="AJ1667" s="58">
        <v>63000</v>
      </c>
      <c r="AK1667" s="58"/>
      <c r="AL1667" s="58"/>
      <c r="AM1667" s="58"/>
      <c r="AN1667" s="58"/>
      <c r="AO1667" s="58"/>
      <c r="AP1667" s="58"/>
      <c r="AQ1667" s="58">
        <v>74000</v>
      </c>
      <c r="AR1667" s="59">
        <f t="shared" si="318"/>
        <v>2</v>
      </c>
      <c r="AS1667" s="59">
        <f t="shared" si="319"/>
        <v>137000</v>
      </c>
      <c r="AT1667" s="58">
        <f t="shared" si="329"/>
        <v>68500</v>
      </c>
      <c r="AU1667" s="58">
        <f t="shared" si="321"/>
        <v>63000</v>
      </c>
      <c r="AV1667" s="59">
        <f t="shared" si="322"/>
        <v>8500</v>
      </c>
      <c r="AW1667" s="59">
        <f t="shared" si="328"/>
        <v>3000</v>
      </c>
      <c r="AX1667" s="60">
        <f t="shared" si="320"/>
        <v>0.14166666666666661</v>
      </c>
      <c r="AY1667" s="58"/>
    </row>
    <row r="1668" spans="1:51" ht="31.5" x14ac:dyDescent="0.25">
      <c r="A1668" s="45">
        <v>1632</v>
      </c>
      <c r="B1668" s="46" t="s">
        <v>5321</v>
      </c>
      <c r="C1668" s="47" t="s">
        <v>5309</v>
      </c>
      <c r="D1668" s="47" t="s">
        <v>496</v>
      </c>
      <c r="E1668" s="48" t="s">
        <v>5322</v>
      </c>
      <c r="F1668" s="49" t="s">
        <v>5320</v>
      </c>
      <c r="G1668" s="49" t="s">
        <v>5320</v>
      </c>
      <c r="H1668" s="50" t="s">
        <v>5320</v>
      </c>
      <c r="I1668" s="46" t="s">
        <v>497</v>
      </c>
      <c r="J1668" s="46">
        <v>859</v>
      </c>
      <c r="K1668" s="49">
        <v>859</v>
      </c>
      <c r="L1668" s="49" t="s">
        <v>5312</v>
      </c>
      <c r="M1668" s="51">
        <v>39500</v>
      </c>
      <c r="N1668" s="51">
        <f t="shared" si="325"/>
        <v>15800</v>
      </c>
      <c r="O1668" s="51">
        <v>15808.695652173899</v>
      </c>
      <c r="P1668" s="51">
        <v>55300</v>
      </c>
      <c r="Q1668" s="51">
        <f t="shared" si="326"/>
        <v>20551.30434782607</v>
      </c>
      <c r="R1668" s="52">
        <f t="shared" si="327"/>
        <v>60051.304347826066</v>
      </c>
      <c r="S1668" s="53">
        <v>60000</v>
      </c>
      <c r="T1668" s="54" t="s">
        <v>5108</v>
      </c>
      <c r="U1668" s="55" t="s">
        <v>26</v>
      </c>
      <c r="V1668" s="55" t="s">
        <v>4643</v>
      </c>
      <c r="W1668" s="55" t="s">
        <v>27</v>
      </c>
      <c r="X1668" s="56">
        <v>43294</v>
      </c>
      <c r="Y1668" s="57" t="s">
        <v>7684</v>
      </c>
      <c r="Z1668" s="57"/>
      <c r="AA1668" s="58"/>
      <c r="AB1668" s="58"/>
      <c r="AC1668" s="58"/>
      <c r="AD1668" s="58"/>
      <c r="AE1668" s="58"/>
      <c r="AF1668" s="58"/>
      <c r="AG1668" s="58"/>
      <c r="AH1668" s="58"/>
      <c r="AI1668" s="58"/>
      <c r="AJ1668" s="58"/>
      <c r="AK1668" s="58"/>
      <c r="AL1668" s="58"/>
      <c r="AM1668" s="58"/>
      <c r="AN1668" s="58"/>
      <c r="AO1668" s="58"/>
      <c r="AP1668" s="58"/>
      <c r="AQ1668" s="58"/>
      <c r="AR1668" s="59">
        <f t="shared" ref="AR1668:AR1731" si="330">COUNT(AA1668:AQ1668)</f>
        <v>0</v>
      </c>
      <c r="AS1668" s="59">
        <f t="shared" ref="AS1668:AS1731" si="331">SUM(AA1668:AQ1668)</f>
        <v>0</v>
      </c>
      <c r="AT1668" s="58"/>
      <c r="AU1668" s="58">
        <f t="shared" si="321"/>
        <v>0</v>
      </c>
      <c r="AV1668" s="59">
        <f t="shared" si="322"/>
        <v>-60000</v>
      </c>
      <c r="AW1668" s="59">
        <f t="shared" si="328"/>
        <v>-60000</v>
      </c>
      <c r="AX1668" s="60">
        <f t="shared" ref="AX1668:AX1731" si="332">AT1668/S1668-100%</f>
        <v>-1</v>
      </c>
      <c r="AY1668" s="58"/>
    </row>
    <row r="1669" spans="1:51" ht="31.5" x14ac:dyDescent="0.25">
      <c r="A1669" s="45">
        <v>1634</v>
      </c>
      <c r="B1669" s="46" t="s">
        <v>5325</v>
      </c>
      <c r="C1669" s="47" t="s">
        <v>5309</v>
      </c>
      <c r="D1669" s="47" t="s">
        <v>496</v>
      </c>
      <c r="E1669" s="48" t="s">
        <v>5326</v>
      </c>
      <c r="F1669" s="49" t="s">
        <v>5327</v>
      </c>
      <c r="G1669" s="49" t="s">
        <v>5327</v>
      </c>
      <c r="H1669" s="50" t="s">
        <v>5327</v>
      </c>
      <c r="I1669" s="46" t="s">
        <v>439</v>
      </c>
      <c r="J1669" s="46">
        <v>859</v>
      </c>
      <c r="K1669" s="49">
        <v>859</v>
      </c>
      <c r="L1669" s="49" t="s">
        <v>5312</v>
      </c>
      <c r="M1669" s="51">
        <v>39500</v>
      </c>
      <c r="N1669" s="51">
        <f t="shared" si="325"/>
        <v>15800</v>
      </c>
      <c r="O1669" s="51">
        <v>15808.695652173899</v>
      </c>
      <c r="P1669" s="51">
        <v>55300</v>
      </c>
      <c r="Q1669" s="51">
        <f t="shared" si="326"/>
        <v>20551.30434782607</v>
      </c>
      <c r="R1669" s="52">
        <f t="shared" si="327"/>
        <v>60051.304347826066</v>
      </c>
      <c r="S1669" s="53">
        <v>60000</v>
      </c>
      <c r="T1669" s="54" t="s">
        <v>5108</v>
      </c>
      <c r="U1669" s="55" t="s">
        <v>199</v>
      </c>
      <c r="V1669" s="55" t="s">
        <v>4643</v>
      </c>
      <c r="W1669" s="55" t="s">
        <v>173</v>
      </c>
      <c r="X1669" s="56">
        <v>43294</v>
      </c>
      <c r="Y1669" s="57" t="s">
        <v>7684</v>
      </c>
      <c r="Z1669" s="57"/>
      <c r="AA1669" s="58"/>
      <c r="AB1669" s="58"/>
      <c r="AC1669" s="58"/>
      <c r="AD1669" s="58"/>
      <c r="AE1669" s="58"/>
      <c r="AF1669" s="58"/>
      <c r="AG1669" s="58"/>
      <c r="AH1669" s="58"/>
      <c r="AI1669" s="58"/>
      <c r="AJ1669" s="58">
        <v>63000</v>
      </c>
      <c r="AK1669" s="58"/>
      <c r="AL1669" s="58"/>
      <c r="AM1669" s="58"/>
      <c r="AN1669" s="58"/>
      <c r="AO1669" s="58"/>
      <c r="AP1669" s="58"/>
      <c r="AQ1669" s="58"/>
      <c r="AR1669" s="59">
        <f t="shared" si="330"/>
        <v>1</v>
      </c>
      <c r="AS1669" s="59">
        <f t="shared" si="331"/>
        <v>63000</v>
      </c>
      <c r="AT1669" s="58">
        <f t="shared" ref="AT1669:AT1677" si="333">ROUND(AS1669/AR1669,-2)</f>
        <v>63000</v>
      </c>
      <c r="AU1669" s="58">
        <f t="shared" si="321"/>
        <v>63000</v>
      </c>
      <c r="AV1669" s="59">
        <f t="shared" si="322"/>
        <v>3000</v>
      </c>
      <c r="AW1669" s="59">
        <f t="shared" si="328"/>
        <v>3000</v>
      </c>
      <c r="AX1669" s="60">
        <f t="shared" si="332"/>
        <v>5.0000000000000044E-2</v>
      </c>
      <c r="AY1669" s="58"/>
    </row>
    <row r="1670" spans="1:51" ht="31.5" x14ac:dyDescent="0.25">
      <c r="A1670" s="45">
        <v>1636</v>
      </c>
      <c r="B1670" s="46" t="s">
        <v>5330</v>
      </c>
      <c r="C1670" s="47" t="s">
        <v>5309</v>
      </c>
      <c r="D1670" s="47" t="s">
        <v>496</v>
      </c>
      <c r="E1670" s="48" t="s">
        <v>5331</v>
      </c>
      <c r="F1670" s="49" t="s">
        <v>5332</v>
      </c>
      <c r="G1670" s="49" t="s">
        <v>5332</v>
      </c>
      <c r="H1670" s="50" t="s">
        <v>5332</v>
      </c>
      <c r="I1670" s="46" t="s">
        <v>439</v>
      </c>
      <c r="J1670" s="46">
        <v>859</v>
      </c>
      <c r="K1670" s="49">
        <v>859</v>
      </c>
      <c r="L1670" s="49" t="s">
        <v>5312</v>
      </c>
      <c r="M1670" s="51">
        <v>39500</v>
      </c>
      <c r="N1670" s="51">
        <f t="shared" si="325"/>
        <v>15800</v>
      </c>
      <c r="O1670" s="51">
        <v>15808.695652173899</v>
      </c>
      <c r="P1670" s="51">
        <v>55300</v>
      </c>
      <c r="Q1670" s="51">
        <f t="shared" si="326"/>
        <v>20551.30434782607</v>
      </c>
      <c r="R1670" s="52">
        <f t="shared" si="327"/>
        <v>60051.304347826066</v>
      </c>
      <c r="S1670" s="53">
        <v>60000</v>
      </c>
      <c r="T1670" s="54">
        <v>0</v>
      </c>
      <c r="U1670" s="55" t="s">
        <v>199</v>
      </c>
      <c r="V1670" s="55" t="s">
        <v>4643</v>
      </c>
      <c r="W1670" s="55" t="s">
        <v>173</v>
      </c>
      <c r="X1670" s="56">
        <v>43294</v>
      </c>
      <c r="Y1670" s="57" t="s">
        <v>7684</v>
      </c>
      <c r="Z1670" s="57"/>
      <c r="AA1670" s="58"/>
      <c r="AB1670" s="58"/>
      <c r="AC1670" s="58"/>
      <c r="AD1670" s="58"/>
      <c r="AE1670" s="58"/>
      <c r="AF1670" s="58"/>
      <c r="AG1670" s="58"/>
      <c r="AH1670" s="58"/>
      <c r="AI1670" s="58"/>
      <c r="AJ1670" s="58">
        <v>63000</v>
      </c>
      <c r="AK1670" s="58"/>
      <c r="AL1670" s="58"/>
      <c r="AM1670" s="58"/>
      <c r="AN1670" s="58"/>
      <c r="AO1670" s="58"/>
      <c r="AP1670" s="58"/>
      <c r="AQ1670" s="58"/>
      <c r="AR1670" s="59">
        <f t="shared" si="330"/>
        <v>1</v>
      </c>
      <c r="AS1670" s="59">
        <f t="shared" si="331"/>
        <v>63000</v>
      </c>
      <c r="AT1670" s="58">
        <f t="shared" si="333"/>
        <v>63000</v>
      </c>
      <c r="AU1670" s="58">
        <f t="shared" ref="AU1670:AU1733" si="334">MIN(AA1670:AQ1670)</f>
        <v>63000</v>
      </c>
      <c r="AV1670" s="59">
        <f t="shared" ref="AV1670:AV1733" si="335">AT1670-S1670</f>
        <v>3000</v>
      </c>
      <c r="AW1670" s="59">
        <f t="shared" si="328"/>
        <v>3000</v>
      </c>
      <c r="AX1670" s="60">
        <f t="shared" si="332"/>
        <v>5.0000000000000044E-2</v>
      </c>
      <c r="AY1670" s="58"/>
    </row>
    <row r="1671" spans="1:51" ht="31.5" x14ac:dyDescent="0.25">
      <c r="A1671" s="45">
        <v>1639</v>
      </c>
      <c r="B1671" s="46" t="s">
        <v>5341</v>
      </c>
      <c r="C1671" s="47" t="s">
        <v>5335</v>
      </c>
      <c r="D1671" s="47" t="s">
        <v>549</v>
      </c>
      <c r="E1671" s="48" t="s">
        <v>5342</v>
      </c>
      <c r="F1671" s="49" t="s">
        <v>5343</v>
      </c>
      <c r="G1671" s="49" t="s">
        <v>5343</v>
      </c>
      <c r="H1671" s="50" t="s">
        <v>5343</v>
      </c>
      <c r="I1671" s="46" t="s">
        <v>28</v>
      </c>
      <c r="J1671" s="46">
        <v>860</v>
      </c>
      <c r="K1671" s="49">
        <v>860</v>
      </c>
      <c r="L1671" s="49" t="s">
        <v>5336</v>
      </c>
      <c r="M1671" s="51">
        <v>1630000</v>
      </c>
      <c r="N1671" s="51">
        <f t="shared" si="325"/>
        <v>716000</v>
      </c>
      <c r="O1671" s="51">
        <v>716869.56521739101</v>
      </c>
      <c r="P1671" s="51">
        <v>2346000</v>
      </c>
      <c r="Q1671" s="51">
        <f t="shared" si="326"/>
        <v>931930.4347826083</v>
      </c>
      <c r="R1671" s="52">
        <f t="shared" si="327"/>
        <v>2561930.4347826084</v>
      </c>
      <c r="S1671" s="53">
        <v>2561900</v>
      </c>
      <c r="T1671" s="54">
        <v>0</v>
      </c>
      <c r="U1671" s="55" t="s">
        <v>26</v>
      </c>
      <c r="V1671" s="55" t="s">
        <v>4643</v>
      </c>
      <c r="W1671" s="55" t="s">
        <v>27</v>
      </c>
      <c r="X1671" s="56">
        <v>43294</v>
      </c>
      <c r="Y1671" s="57" t="s">
        <v>7684</v>
      </c>
      <c r="Z1671" s="57"/>
      <c r="AA1671" s="58"/>
      <c r="AB1671" s="58"/>
      <c r="AC1671" s="58"/>
      <c r="AD1671" s="58"/>
      <c r="AE1671" s="58"/>
      <c r="AF1671" s="58"/>
      <c r="AG1671" s="58">
        <v>7200000</v>
      </c>
      <c r="AH1671" s="58"/>
      <c r="AI1671" s="58"/>
      <c r="AJ1671" s="58"/>
      <c r="AK1671" s="58"/>
      <c r="AL1671" s="58"/>
      <c r="AM1671" s="58"/>
      <c r="AN1671" s="58"/>
      <c r="AO1671" s="58"/>
      <c r="AP1671" s="58"/>
      <c r="AQ1671" s="58">
        <v>3132000</v>
      </c>
      <c r="AR1671" s="59">
        <f t="shared" si="330"/>
        <v>2</v>
      </c>
      <c r="AS1671" s="59">
        <f t="shared" si="331"/>
        <v>10332000</v>
      </c>
      <c r="AT1671" s="58">
        <f t="shared" si="333"/>
        <v>5166000</v>
      </c>
      <c r="AU1671" s="58">
        <f t="shared" si="334"/>
        <v>3132000</v>
      </c>
      <c r="AV1671" s="59">
        <f t="shared" si="335"/>
        <v>2604100</v>
      </c>
      <c r="AW1671" s="59">
        <f t="shared" si="328"/>
        <v>570100</v>
      </c>
      <c r="AX1671" s="60">
        <f t="shared" si="332"/>
        <v>1.0164721495764861</v>
      </c>
      <c r="AY1671" s="58"/>
    </row>
    <row r="1672" spans="1:51" x14ac:dyDescent="0.25">
      <c r="A1672" s="45">
        <v>1642</v>
      </c>
      <c r="B1672" s="46" t="s">
        <v>5355</v>
      </c>
      <c r="C1672" s="47" t="s">
        <v>5351</v>
      </c>
      <c r="D1672" s="47" t="s">
        <v>549</v>
      </c>
      <c r="E1672" s="48" t="s">
        <v>5356</v>
      </c>
      <c r="F1672" s="49" t="s">
        <v>5354</v>
      </c>
      <c r="G1672" s="49" t="s">
        <v>5354</v>
      </c>
      <c r="H1672" s="50" t="s">
        <v>5354</v>
      </c>
      <c r="I1672" s="46"/>
      <c r="J1672" s="46">
        <v>862</v>
      </c>
      <c r="K1672" s="49">
        <v>862</v>
      </c>
      <c r="L1672" s="49" t="s">
        <v>5354</v>
      </c>
      <c r="M1672" s="51">
        <v>27700</v>
      </c>
      <c r="N1672" s="51">
        <f t="shared" si="325"/>
        <v>14400</v>
      </c>
      <c r="O1672" s="51">
        <v>14400</v>
      </c>
      <c r="P1672" s="51">
        <v>42100</v>
      </c>
      <c r="Q1672" s="51">
        <f t="shared" si="326"/>
        <v>18720</v>
      </c>
      <c r="R1672" s="52">
        <f t="shared" si="327"/>
        <v>46420</v>
      </c>
      <c r="S1672" s="53">
        <v>46400</v>
      </c>
      <c r="T1672" s="54">
        <v>0</v>
      </c>
      <c r="U1672" s="55" t="s">
        <v>26</v>
      </c>
      <c r="V1672" s="55" t="s">
        <v>4643</v>
      </c>
      <c r="W1672" s="55" t="s">
        <v>27</v>
      </c>
      <c r="X1672" s="56">
        <v>43294</v>
      </c>
      <c r="Y1672" s="57" t="s">
        <v>7684</v>
      </c>
      <c r="Z1672" s="57"/>
      <c r="AA1672" s="58"/>
      <c r="AB1672" s="58"/>
      <c r="AC1672" s="58"/>
      <c r="AD1672" s="58"/>
      <c r="AE1672" s="58"/>
      <c r="AF1672" s="58"/>
      <c r="AG1672" s="58"/>
      <c r="AH1672" s="58"/>
      <c r="AI1672" s="58"/>
      <c r="AJ1672" s="58"/>
      <c r="AK1672" s="58"/>
      <c r="AL1672" s="58"/>
      <c r="AM1672" s="58"/>
      <c r="AN1672" s="58"/>
      <c r="AO1672" s="58"/>
      <c r="AP1672" s="58"/>
      <c r="AQ1672" s="58">
        <v>55000</v>
      </c>
      <c r="AR1672" s="59">
        <f t="shared" si="330"/>
        <v>1</v>
      </c>
      <c r="AS1672" s="59">
        <f t="shared" si="331"/>
        <v>55000</v>
      </c>
      <c r="AT1672" s="58">
        <f t="shared" si="333"/>
        <v>55000</v>
      </c>
      <c r="AU1672" s="58">
        <f t="shared" si="334"/>
        <v>55000</v>
      </c>
      <c r="AV1672" s="59">
        <f t="shared" si="335"/>
        <v>8600</v>
      </c>
      <c r="AW1672" s="59">
        <f t="shared" si="328"/>
        <v>8600</v>
      </c>
      <c r="AX1672" s="60">
        <f t="shared" si="332"/>
        <v>0.18534482758620685</v>
      </c>
      <c r="AY1672" s="58"/>
    </row>
    <row r="1673" spans="1:51" x14ac:dyDescent="0.25">
      <c r="A1673" s="45">
        <v>1643</v>
      </c>
      <c r="B1673" s="46" t="s">
        <v>5357</v>
      </c>
      <c r="C1673" s="47" t="s">
        <v>5351</v>
      </c>
      <c r="D1673" s="47" t="s">
        <v>1742</v>
      </c>
      <c r="E1673" s="48" t="s">
        <v>5358</v>
      </c>
      <c r="F1673" s="49" t="s">
        <v>5354</v>
      </c>
      <c r="G1673" s="49" t="s">
        <v>5354</v>
      </c>
      <c r="H1673" s="50" t="s">
        <v>5354</v>
      </c>
      <c r="I1673" s="46"/>
      <c r="J1673" s="46">
        <v>862</v>
      </c>
      <c r="K1673" s="49">
        <v>862</v>
      </c>
      <c r="L1673" s="49" t="s">
        <v>5354</v>
      </c>
      <c r="M1673" s="51">
        <v>27700</v>
      </c>
      <c r="N1673" s="51">
        <f t="shared" si="325"/>
        <v>14400</v>
      </c>
      <c r="O1673" s="51">
        <v>14400</v>
      </c>
      <c r="P1673" s="51">
        <v>42100</v>
      </c>
      <c r="Q1673" s="51">
        <f t="shared" si="326"/>
        <v>18720</v>
      </c>
      <c r="R1673" s="52">
        <f t="shared" si="327"/>
        <v>46420</v>
      </c>
      <c r="S1673" s="53">
        <v>46400</v>
      </c>
      <c r="T1673" s="54">
        <v>0</v>
      </c>
      <c r="U1673" s="55" t="s">
        <v>26</v>
      </c>
      <c r="V1673" s="55" t="s">
        <v>4643</v>
      </c>
      <c r="W1673" s="55" t="s">
        <v>27</v>
      </c>
      <c r="X1673" s="56">
        <v>43294</v>
      </c>
      <c r="Y1673" s="57" t="s">
        <v>7684</v>
      </c>
      <c r="Z1673" s="57"/>
      <c r="AA1673" s="58"/>
      <c r="AB1673" s="58"/>
      <c r="AC1673" s="58"/>
      <c r="AD1673" s="58"/>
      <c r="AE1673" s="58"/>
      <c r="AF1673" s="58"/>
      <c r="AG1673" s="58"/>
      <c r="AH1673" s="58"/>
      <c r="AI1673" s="58"/>
      <c r="AJ1673" s="58">
        <v>47520</v>
      </c>
      <c r="AK1673" s="58"/>
      <c r="AL1673" s="58"/>
      <c r="AM1673" s="58"/>
      <c r="AN1673" s="58"/>
      <c r="AO1673" s="58"/>
      <c r="AP1673" s="58"/>
      <c r="AQ1673" s="58"/>
      <c r="AR1673" s="59">
        <f t="shared" si="330"/>
        <v>1</v>
      </c>
      <c r="AS1673" s="59">
        <f t="shared" si="331"/>
        <v>47520</v>
      </c>
      <c r="AT1673" s="58">
        <f t="shared" si="333"/>
        <v>47500</v>
      </c>
      <c r="AU1673" s="58">
        <f t="shared" si="334"/>
        <v>47520</v>
      </c>
      <c r="AV1673" s="59">
        <f t="shared" si="335"/>
        <v>1100</v>
      </c>
      <c r="AW1673" s="59">
        <f t="shared" si="328"/>
        <v>1120</v>
      </c>
      <c r="AX1673" s="60">
        <f t="shared" si="332"/>
        <v>2.3706896551724199E-2</v>
      </c>
      <c r="AY1673" s="58"/>
    </row>
    <row r="1674" spans="1:51" x14ac:dyDescent="0.25">
      <c r="A1674" s="45">
        <v>1644</v>
      </c>
      <c r="B1674" s="46" t="s">
        <v>5359</v>
      </c>
      <c r="C1674" s="47" t="s">
        <v>5360</v>
      </c>
      <c r="D1674" s="47" t="s">
        <v>496</v>
      </c>
      <c r="E1674" s="48" t="s">
        <v>5361</v>
      </c>
      <c r="F1674" s="49" t="s">
        <v>5362</v>
      </c>
      <c r="G1674" s="49" t="s">
        <v>5362</v>
      </c>
      <c r="H1674" s="50" t="s">
        <v>5362</v>
      </c>
      <c r="I1674" s="46" t="s">
        <v>499</v>
      </c>
      <c r="J1674" s="46">
        <v>864</v>
      </c>
      <c r="K1674" s="49">
        <v>864</v>
      </c>
      <c r="L1674" s="49" t="s">
        <v>5363</v>
      </c>
      <c r="M1674" s="51">
        <v>74500</v>
      </c>
      <c r="N1674" s="51">
        <f t="shared" si="325"/>
        <v>24100</v>
      </c>
      <c r="O1674" s="51">
        <v>24104.347826087</v>
      </c>
      <c r="P1674" s="51">
        <v>98600</v>
      </c>
      <c r="Q1674" s="51">
        <f t="shared" si="326"/>
        <v>31335.652173913102</v>
      </c>
      <c r="R1674" s="52">
        <f t="shared" si="327"/>
        <v>105835.6521739131</v>
      </c>
      <c r="S1674" s="53">
        <v>105800</v>
      </c>
      <c r="T1674" s="54">
        <v>0</v>
      </c>
      <c r="U1674" s="55" t="s">
        <v>199</v>
      </c>
      <c r="V1674" s="55" t="s">
        <v>4643</v>
      </c>
      <c r="W1674" s="55" t="s">
        <v>173</v>
      </c>
      <c r="X1674" s="56">
        <v>43294</v>
      </c>
      <c r="Y1674" s="57" t="s">
        <v>7684</v>
      </c>
      <c r="Z1674" s="57"/>
      <c r="AA1674" s="58"/>
      <c r="AB1674" s="58"/>
      <c r="AC1674" s="58"/>
      <c r="AD1674" s="58"/>
      <c r="AE1674" s="58"/>
      <c r="AF1674" s="58"/>
      <c r="AG1674" s="58"/>
      <c r="AH1674" s="58">
        <v>260000</v>
      </c>
      <c r="AI1674" s="58"/>
      <c r="AJ1674" s="58"/>
      <c r="AK1674" s="58"/>
      <c r="AL1674" s="58"/>
      <c r="AM1674" s="58"/>
      <c r="AN1674" s="58"/>
      <c r="AO1674" s="58"/>
      <c r="AP1674" s="58"/>
      <c r="AQ1674" s="58"/>
      <c r="AR1674" s="59">
        <f t="shared" si="330"/>
        <v>1</v>
      </c>
      <c r="AS1674" s="59">
        <f t="shared" si="331"/>
        <v>260000</v>
      </c>
      <c r="AT1674" s="58">
        <f t="shared" si="333"/>
        <v>260000</v>
      </c>
      <c r="AU1674" s="58">
        <f t="shared" si="334"/>
        <v>260000</v>
      </c>
      <c r="AV1674" s="59">
        <f t="shared" si="335"/>
        <v>154200</v>
      </c>
      <c r="AW1674" s="59">
        <f t="shared" si="328"/>
        <v>154200</v>
      </c>
      <c r="AX1674" s="60">
        <f t="shared" si="332"/>
        <v>1.4574669187145557</v>
      </c>
      <c r="AY1674" s="58"/>
    </row>
    <row r="1675" spans="1:51" x14ac:dyDescent="0.25">
      <c r="A1675" s="45">
        <v>1645</v>
      </c>
      <c r="B1675" s="46" t="s">
        <v>5364</v>
      </c>
      <c r="C1675" s="47" t="s">
        <v>5360</v>
      </c>
      <c r="D1675" s="47" t="s">
        <v>549</v>
      </c>
      <c r="E1675" s="48" t="s">
        <v>5365</v>
      </c>
      <c r="F1675" s="49" t="s">
        <v>5362</v>
      </c>
      <c r="G1675" s="49" t="s">
        <v>5362</v>
      </c>
      <c r="H1675" s="50" t="s">
        <v>5362</v>
      </c>
      <c r="I1675" s="46" t="s">
        <v>499</v>
      </c>
      <c r="J1675" s="46">
        <v>864</v>
      </c>
      <c r="K1675" s="49">
        <v>864</v>
      </c>
      <c r="L1675" s="49" t="s">
        <v>5363</v>
      </c>
      <c r="M1675" s="51">
        <v>74500</v>
      </c>
      <c r="N1675" s="51">
        <f t="shared" si="325"/>
        <v>24100</v>
      </c>
      <c r="O1675" s="51">
        <v>24104.347826087</v>
      </c>
      <c r="P1675" s="51">
        <v>98600</v>
      </c>
      <c r="Q1675" s="51">
        <f t="shared" si="326"/>
        <v>31335.652173913102</v>
      </c>
      <c r="R1675" s="52">
        <f t="shared" si="327"/>
        <v>105835.6521739131</v>
      </c>
      <c r="S1675" s="53">
        <v>105800</v>
      </c>
      <c r="T1675" s="54">
        <v>0</v>
      </c>
      <c r="U1675" s="55" t="s">
        <v>26</v>
      </c>
      <c r="V1675" s="55" t="s">
        <v>4643</v>
      </c>
      <c r="W1675" s="55" t="s">
        <v>27</v>
      </c>
      <c r="X1675" s="56">
        <v>43294</v>
      </c>
      <c r="Y1675" s="57" t="s">
        <v>7684</v>
      </c>
      <c r="Z1675" s="57"/>
      <c r="AA1675" s="58"/>
      <c r="AB1675" s="58"/>
      <c r="AC1675" s="58"/>
      <c r="AD1675" s="58"/>
      <c r="AE1675" s="58"/>
      <c r="AF1675" s="58"/>
      <c r="AG1675" s="58"/>
      <c r="AH1675" s="58"/>
      <c r="AI1675" s="58"/>
      <c r="AJ1675" s="58">
        <v>113280</v>
      </c>
      <c r="AK1675" s="58"/>
      <c r="AL1675" s="58"/>
      <c r="AM1675" s="58"/>
      <c r="AN1675" s="58"/>
      <c r="AO1675" s="58"/>
      <c r="AP1675" s="58"/>
      <c r="AQ1675" s="58">
        <v>135000</v>
      </c>
      <c r="AR1675" s="59">
        <f t="shared" si="330"/>
        <v>2</v>
      </c>
      <c r="AS1675" s="59">
        <f t="shared" si="331"/>
        <v>248280</v>
      </c>
      <c r="AT1675" s="58">
        <f t="shared" si="333"/>
        <v>124100</v>
      </c>
      <c r="AU1675" s="58">
        <f t="shared" si="334"/>
        <v>113280</v>
      </c>
      <c r="AV1675" s="59">
        <f t="shared" si="335"/>
        <v>18300</v>
      </c>
      <c r="AW1675" s="59">
        <f t="shared" si="328"/>
        <v>7480</v>
      </c>
      <c r="AX1675" s="60">
        <f t="shared" si="332"/>
        <v>0.17296786389413987</v>
      </c>
      <c r="AY1675" s="58"/>
    </row>
    <row r="1676" spans="1:51" x14ac:dyDescent="0.25">
      <c r="A1676" s="45">
        <v>1646</v>
      </c>
      <c r="B1676" s="46" t="s">
        <v>5366</v>
      </c>
      <c r="C1676" s="47" t="s">
        <v>5367</v>
      </c>
      <c r="D1676" s="47" t="s">
        <v>549</v>
      </c>
      <c r="E1676" s="48" t="s">
        <v>5365</v>
      </c>
      <c r="F1676" s="49" t="s">
        <v>5362</v>
      </c>
      <c r="G1676" s="49" t="s">
        <v>5362</v>
      </c>
      <c r="H1676" s="50" t="s">
        <v>5362</v>
      </c>
      <c r="I1676" s="46" t="s">
        <v>499</v>
      </c>
      <c r="J1676" s="46">
        <v>865</v>
      </c>
      <c r="K1676" s="49">
        <v>865</v>
      </c>
      <c r="L1676" s="49" t="s">
        <v>5368</v>
      </c>
      <c r="M1676" s="51">
        <v>49500</v>
      </c>
      <c r="N1676" s="51">
        <f t="shared" si="325"/>
        <v>12000</v>
      </c>
      <c r="O1676" s="51">
        <v>12052.1739130435</v>
      </c>
      <c r="P1676" s="51">
        <v>61500</v>
      </c>
      <c r="Q1676" s="51">
        <f t="shared" si="326"/>
        <v>15667.826086956551</v>
      </c>
      <c r="R1676" s="52">
        <f t="shared" si="327"/>
        <v>65167.826086956549</v>
      </c>
      <c r="S1676" s="53">
        <v>65100</v>
      </c>
      <c r="T1676" s="54">
        <v>0</v>
      </c>
      <c r="U1676" s="55" t="s">
        <v>199</v>
      </c>
      <c r="V1676" s="55" t="s">
        <v>4643</v>
      </c>
      <c r="W1676" s="55" t="s">
        <v>173</v>
      </c>
      <c r="X1676" s="56">
        <v>43294</v>
      </c>
      <c r="Y1676" s="57" t="s">
        <v>7684</v>
      </c>
      <c r="Z1676" s="57"/>
      <c r="AA1676" s="58"/>
      <c r="AB1676" s="58"/>
      <c r="AC1676" s="58"/>
      <c r="AD1676" s="58"/>
      <c r="AE1676" s="58"/>
      <c r="AF1676" s="58"/>
      <c r="AG1676" s="58"/>
      <c r="AH1676" s="58"/>
      <c r="AI1676" s="58"/>
      <c r="AJ1676" s="58">
        <v>71280</v>
      </c>
      <c r="AK1676" s="58"/>
      <c r="AL1676" s="58"/>
      <c r="AM1676" s="58"/>
      <c r="AN1676" s="58"/>
      <c r="AO1676" s="58"/>
      <c r="AP1676" s="58"/>
      <c r="AQ1676" s="58">
        <v>86000</v>
      </c>
      <c r="AR1676" s="59">
        <f t="shared" si="330"/>
        <v>2</v>
      </c>
      <c r="AS1676" s="59">
        <f t="shared" si="331"/>
        <v>157280</v>
      </c>
      <c r="AT1676" s="58">
        <f t="shared" si="333"/>
        <v>78600</v>
      </c>
      <c r="AU1676" s="58">
        <f t="shared" si="334"/>
        <v>71280</v>
      </c>
      <c r="AV1676" s="59">
        <f t="shared" si="335"/>
        <v>13500</v>
      </c>
      <c r="AW1676" s="59">
        <f t="shared" si="328"/>
        <v>6180</v>
      </c>
      <c r="AX1676" s="60">
        <f t="shared" si="332"/>
        <v>0.20737327188940102</v>
      </c>
      <c r="AY1676" s="58"/>
    </row>
    <row r="1677" spans="1:51" x14ac:dyDescent="0.25">
      <c r="A1677" s="45">
        <v>1647</v>
      </c>
      <c r="B1677" s="46" t="s">
        <v>5369</v>
      </c>
      <c r="C1677" s="47" t="s">
        <v>5370</v>
      </c>
      <c r="D1677" s="47" t="s">
        <v>496</v>
      </c>
      <c r="E1677" s="48" t="s">
        <v>5371</v>
      </c>
      <c r="F1677" s="49" t="s">
        <v>5372</v>
      </c>
      <c r="G1677" s="49" t="s">
        <v>5372</v>
      </c>
      <c r="H1677" s="50" t="s">
        <v>5372</v>
      </c>
      <c r="I1677" s="46" t="s">
        <v>439</v>
      </c>
      <c r="J1677" s="46">
        <v>866</v>
      </c>
      <c r="K1677" s="49">
        <v>866</v>
      </c>
      <c r="L1677" s="49" t="s">
        <v>5373</v>
      </c>
      <c r="M1677" s="51">
        <v>34500</v>
      </c>
      <c r="N1677" s="51">
        <f t="shared" si="325"/>
        <v>15800</v>
      </c>
      <c r="O1677" s="51">
        <v>15808.695652173899</v>
      </c>
      <c r="P1677" s="51">
        <v>50300</v>
      </c>
      <c r="Q1677" s="51">
        <f t="shared" si="326"/>
        <v>20551.30434782607</v>
      </c>
      <c r="R1677" s="52">
        <f t="shared" si="327"/>
        <v>55051.304347826066</v>
      </c>
      <c r="S1677" s="53">
        <v>55000</v>
      </c>
      <c r="T1677" s="54">
        <v>0</v>
      </c>
      <c r="U1677" s="55" t="s">
        <v>199</v>
      </c>
      <c r="V1677" s="55" t="s">
        <v>4643</v>
      </c>
      <c r="W1677" s="55" t="s">
        <v>173</v>
      </c>
      <c r="X1677" s="56">
        <v>43294</v>
      </c>
      <c r="Y1677" s="57" t="s">
        <v>7684</v>
      </c>
      <c r="Z1677" s="57"/>
      <c r="AA1677" s="58"/>
      <c r="AB1677" s="58"/>
      <c r="AC1677" s="58"/>
      <c r="AD1677" s="58"/>
      <c r="AE1677" s="58"/>
      <c r="AF1677" s="58"/>
      <c r="AG1677" s="58"/>
      <c r="AH1677" s="58"/>
      <c r="AI1677" s="58"/>
      <c r="AJ1677" s="58"/>
      <c r="AK1677" s="58"/>
      <c r="AL1677" s="58"/>
      <c r="AM1677" s="58"/>
      <c r="AN1677" s="58"/>
      <c r="AO1677" s="58"/>
      <c r="AP1677" s="58"/>
      <c r="AQ1677" s="58">
        <v>67000</v>
      </c>
      <c r="AR1677" s="59">
        <f t="shared" si="330"/>
        <v>1</v>
      </c>
      <c r="AS1677" s="59">
        <f t="shared" si="331"/>
        <v>67000</v>
      </c>
      <c r="AT1677" s="58">
        <f t="shared" si="333"/>
        <v>67000</v>
      </c>
      <c r="AU1677" s="58">
        <f t="shared" si="334"/>
        <v>67000</v>
      </c>
      <c r="AV1677" s="59">
        <f t="shared" si="335"/>
        <v>12000</v>
      </c>
      <c r="AW1677" s="59">
        <f t="shared" si="328"/>
        <v>12000</v>
      </c>
      <c r="AX1677" s="60">
        <f t="shared" si="332"/>
        <v>0.21818181818181825</v>
      </c>
      <c r="AY1677" s="58"/>
    </row>
    <row r="1678" spans="1:51" x14ac:dyDescent="0.25">
      <c r="A1678" s="45">
        <v>1649</v>
      </c>
      <c r="B1678" s="46" t="s">
        <v>5376</v>
      </c>
      <c r="C1678" s="47" t="s">
        <v>5377</v>
      </c>
      <c r="D1678" s="47" t="s">
        <v>496</v>
      </c>
      <c r="E1678" s="48" t="s">
        <v>5378</v>
      </c>
      <c r="F1678" s="49" t="s">
        <v>5379</v>
      </c>
      <c r="G1678" s="49" t="s">
        <v>5379</v>
      </c>
      <c r="H1678" s="50" t="s">
        <v>5379</v>
      </c>
      <c r="I1678" s="46" t="s">
        <v>439</v>
      </c>
      <c r="J1678" s="46">
        <v>867</v>
      </c>
      <c r="K1678" s="49">
        <v>867</v>
      </c>
      <c r="L1678" s="49" t="s">
        <v>5380</v>
      </c>
      <c r="M1678" s="51">
        <v>34500</v>
      </c>
      <c r="N1678" s="51">
        <f t="shared" si="325"/>
        <v>15800</v>
      </c>
      <c r="O1678" s="51">
        <v>15808.695652173899</v>
      </c>
      <c r="P1678" s="51">
        <v>50300</v>
      </c>
      <c r="Q1678" s="51">
        <f t="shared" si="326"/>
        <v>20551.30434782607</v>
      </c>
      <c r="R1678" s="52">
        <f t="shared" si="327"/>
        <v>55051.304347826066</v>
      </c>
      <c r="S1678" s="53">
        <v>55000</v>
      </c>
      <c r="T1678" s="54">
        <v>0</v>
      </c>
      <c r="U1678" s="55" t="s">
        <v>199</v>
      </c>
      <c r="V1678" s="55" t="s">
        <v>4643</v>
      </c>
      <c r="W1678" s="55" t="s">
        <v>196</v>
      </c>
      <c r="X1678" s="56">
        <v>43294</v>
      </c>
      <c r="Y1678" s="57" t="s">
        <v>7684</v>
      </c>
      <c r="Z1678" s="57"/>
      <c r="AA1678" s="58"/>
      <c r="AB1678" s="58"/>
      <c r="AC1678" s="58"/>
      <c r="AD1678" s="58"/>
      <c r="AE1678" s="58"/>
      <c r="AF1678" s="58"/>
      <c r="AG1678" s="58"/>
      <c r="AH1678" s="58"/>
      <c r="AI1678" s="58"/>
      <c r="AJ1678" s="58"/>
      <c r="AK1678" s="58"/>
      <c r="AL1678" s="58"/>
      <c r="AM1678" s="58"/>
      <c r="AN1678" s="58"/>
      <c r="AO1678" s="58"/>
      <c r="AP1678" s="58"/>
      <c r="AQ1678" s="58"/>
      <c r="AR1678" s="59">
        <f t="shared" si="330"/>
        <v>0</v>
      </c>
      <c r="AS1678" s="59">
        <f t="shared" si="331"/>
        <v>0</v>
      </c>
      <c r="AT1678" s="58"/>
      <c r="AU1678" s="58">
        <f t="shared" si="334"/>
        <v>0</v>
      </c>
      <c r="AV1678" s="59">
        <f t="shared" si="335"/>
        <v>-55000</v>
      </c>
      <c r="AW1678" s="59">
        <f t="shared" si="328"/>
        <v>-55000</v>
      </c>
      <c r="AX1678" s="60">
        <f t="shared" si="332"/>
        <v>-1</v>
      </c>
      <c r="AY1678" s="58"/>
    </row>
    <row r="1679" spans="1:51" x14ac:dyDescent="0.25">
      <c r="A1679" s="45">
        <v>1651</v>
      </c>
      <c r="B1679" s="46" t="s">
        <v>5383</v>
      </c>
      <c r="C1679" s="47" t="s">
        <v>5384</v>
      </c>
      <c r="D1679" s="47" t="s">
        <v>549</v>
      </c>
      <c r="E1679" s="48" t="s">
        <v>5385</v>
      </c>
      <c r="F1679" s="49" t="s">
        <v>5386</v>
      </c>
      <c r="G1679" s="49" t="s">
        <v>5386</v>
      </c>
      <c r="H1679" s="50" t="s">
        <v>5386</v>
      </c>
      <c r="I1679" s="46" t="s">
        <v>30</v>
      </c>
      <c r="J1679" s="46">
        <v>872</v>
      </c>
      <c r="K1679" s="49">
        <v>872</v>
      </c>
      <c r="L1679" s="49" t="s">
        <v>5387</v>
      </c>
      <c r="M1679" s="51">
        <v>561000</v>
      </c>
      <c r="N1679" s="51">
        <f t="shared" si="325"/>
        <v>45000</v>
      </c>
      <c r="O1679" s="51">
        <v>45391.304347826102</v>
      </c>
      <c r="P1679" s="51">
        <v>606000</v>
      </c>
      <c r="Q1679" s="51">
        <f t="shared" si="326"/>
        <v>59008.695652173934</v>
      </c>
      <c r="R1679" s="52">
        <f t="shared" si="327"/>
        <v>620008.69565217395</v>
      </c>
      <c r="S1679" s="53">
        <v>620000</v>
      </c>
      <c r="T1679" s="54">
        <v>0</v>
      </c>
      <c r="U1679" s="55" t="s">
        <v>172</v>
      </c>
      <c r="V1679" s="55" t="s">
        <v>4643</v>
      </c>
      <c r="W1679" s="55" t="s">
        <v>196</v>
      </c>
      <c r="X1679" s="56">
        <v>43294</v>
      </c>
      <c r="Y1679" s="57" t="s">
        <v>7684</v>
      </c>
      <c r="Z1679" s="57"/>
      <c r="AA1679" s="58"/>
      <c r="AB1679" s="58"/>
      <c r="AC1679" s="58"/>
      <c r="AD1679" s="58"/>
      <c r="AE1679" s="58"/>
      <c r="AF1679" s="58"/>
      <c r="AG1679" s="58"/>
      <c r="AH1679" s="58"/>
      <c r="AI1679" s="58"/>
      <c r="AJ1679" s="58"/>
      <c r="AK1679" s="58"/>
      <c r="AL1679" s="58"/>
      <c r="AM1679" s="58"/>
      <c r="AN1679" s="58"/>
      <c r="AO1679" s="58"/>
      <c r="AP1679" s="58"/>
      <c r="AQ1679" s="58"/>
      <c r="AR1679" s="59">
        <f t="shared" si="330"/>
        <v>0</v>
      </c>
      <c r="AS1679" s="59">
        <f t="shared" si="331"/>
        <v>0</v>
      </c>
      <c r="AT1679" s="58"/>
      <c r="AU1679" s="58">
        <f t="shared" si="334"/>
        <v>0</v>
      </c>
      <c r="AV1679" s="59">
        <f t="shared" si="335"/>
        <v>-620000</v>
      </c>
      <c r="AW1679" s="59">
        <f t="shared" si="328"/>
        <v>-620000</v>
      </c>
      <c r="AX1679" s="60">
        <f t="shared" si="332"/>
        <v>-1</v>
      </c>
      <c r="AY1679" s="58"/>
    </row>
    <row r="1680" spans="1:51" x14ac:dyDescent="0.25">
      <c r="A1680" s="45">
        <v>1652</v>
      </c>
      <c r="B1680" s="46" t="s">
        <v>5388</v>
      </c>
      <c r="C1680" s="47" t="s">
        <v>5384</v>
      </c>
      <c r="D1680" s="47" t="s">
        <v>549</v>
      </c>
      <c r="E1680" s="48" t="s">
        <v>5389</v>
      </c>
      <c r="F1680" s="49" t="s">
        <v>5390</v>
      </c>
      <c r="G1680" s="49" t="s">
        <v>5390</v>
      </c>
      <c r="H1680" s="50" t="s">
        <v>5390</v>
      </c>
      <c r="I1680" s="46" t="s">
        <v>30</v>
      </c>
      <c r="J1680" s="46">
        <v>872</v>
      </c>
      <c r="K1680" s="49">
        <v>872</v>
      </c>
      <c r="L1680" s="49" t="s">
        <v>5387</v>
      </c>
      <c r="M1680" s="51">
        <v>561000</v>
      </c>
      <c r="N1680" s="51">
        <f t="shared" si="325"/>
        <v>45000</v>
      </c>
      <c r="O1680" s="51">
        <v>45391.304347826102</v>
      </c>
      <c r="P1680" s="51">
        <v>606000</v>
      </c>
      <c r="Q1680" s="51">
        <f t="shared" si="326"/>
        <v>59008.695652173934</v>
      </c>
      <c r="R1680" s="52">
        <f t="shared" si="327"/>
        <v>620008.69565217395</v>
      </c>
      <c r="S1680" s="53">
        <v>620000</v>
      </c>
      <c r="T1680" s="54">
        <v>0</v>
      </c>
      <c r="U1680" s="55" t="s">
        <v>199</v>
      </c>
      <c r="V1680" s="55" t="s">
        <v>4643</v>
      </c>
      <c r="W1680" s="55" t="s">
        <v>196</v>
      </c>
      <c r="X1680" s="56">
        <v>43294</v>
      </c>
      <c r="Y1680" s="57" t="s">
        <v>7684</v>
      </c>
      <c r="Z1680" s="57"/>
      <c r="AA1680" s="58"/>
      <c r="AB1680" s="58"/>
      <c r="AC1680" s="58"/>
      <c r="AD1680" s="58"/>
      <c r="AE1680" s="58"/>
      <c r="AF1680" s="58"/>
      <c r="AG1680" s="58"/>
      <c r="AH1680" s="58"/>
      <c r="AI1680" s="58"/>
      <c r="AJ1680" s="58"/>
      <c r="AK1680" s="58"/>
      <c r="AL1680" s="58"/>
      <c r="AM1680" s="58"/>
      <c r="AN1680" s="58"/>
      <c r="AO1680" s="58"/>
      <c r="AP1680" s="58"/>
      <c r="AQ1680" s="58"/>
      <c r="AR1680" s="59">
        <f t="shared" si="330"/>
        <v>0</v>
      </c>
      <c r="AS1680" s="59">
        <f t="shared" si="331"/>
        <v>0</v>
      </c>
      <c r="AT1680" s="58"/>
      <c r="AU1680" s="58">
        <f t="shared" si="334"/>
        <v>0</v>
      </c>
      <c r="AV1680" s="59">
        <f t="shared" si="335"/>
        <v>-620000</v>
      </c>
      <c r="AW1680" s="59">
        <f t="shared" si="328"/>
        <v>-620000</v>
      </c>
      <c r="AX1680" s="60">
        <f t="shared" si="332"/>
        <v>-1</v>
      </c>
      <c r="AY1680" s="58"/>
    </row>
    <row r="1681" spans="1:51" x14ac:dyDescent="0.25">
      <c r="A1681" s="45">
        <v>1653</v>
      </c>
      <c r="B1681" s="46" t="s">
        <v>5391</v>
      </c>
      <c r="C1681" s="47" t="s">
        <v>5384</v>
      </c>
      <c r="D1681" s="47" t="s">
        <v>549</v>
      </c>
      <c r="E1681" s="48" t="s">
        <v>5392</v>
      </c>
      <c r="F1681" s="49" t="s">
        <v>5393</v>
      </c>
      <c r="G1681" s="49" t="s">
        <v>5393</v>
      </c>
      <c r="H1681" s="50" t="s">
        <v>5393</v>
      </c>
      <c r="I1681" s="46" t="s">
        <v>30</v>
      </c>
      <c r="J1681" s="46">
        <v>872</v>
      </c>
      <c r="K1681" s="49">
        <v>872</v>
      </c>
      <c r="L1681" s="49" t="s">
        <v>5387</v>
      </c>
      <c r="M1681" s="51">
        <v>561000</v>
      </c>
      <c r="N1681" s="51">
        <f t="shared" si="325"/>
        <v>45000</v>
      </c>
      <c r="O1681" s="51">
        <v>45391.304347826102</v>
      </c>
      <c r="P1681" s="51">
        <v>606000</v>
      </c>
      <c r="Q1681" s="51">
        <f t="shared" si="326"/>
        <v>59008.695652173934</v>
      </c>
      <c r="R1681" s="52">
        <f t="shared" si="327"/>
        <v>620008.69565217395</v>
      </c>
      <c r="S1681" s="53">
        <v>620000</v>
      </c>
      <c r="T1681" s="54">
        <v>0</v>
      </c>
      <c r="U1681" s="55" t="s">
        <v>199</v>
      </c>
      <c r="V1681" s="55" t="s">
        <v>4643</v>
      </c>
      <c r="W1681" s="55" t="s">
        <v>173</v>
      </c>
      <c r="X1681" s="56">
        <v>43294</v>
      </c>
      <c r="Y1681" s="57" t="s">
        <v>7684</v>
      </c>
      <c r="Z1681" s="57"/>
      <c r="AA1681" s="58"/>
      <c r="AB1681" s="58"/>
      <c r="AC1681" s="58"/>
      <c r="AD1681" s="58"/>
      <c r="AE1681" s="58"/>
      <c r="AF1681" s="58"/>
      <c r="AG1681" s="58"/>
      <c r="AH1681" s="58"/>
      <c r="AI1681" s="58"/>
      <c r="AJ1681" s="58"/>
      <c r="AK1681" s="58"/>
      <c r="AL1681" s="58"/>
      <c r="AM1681" s="58"/>
      <c r="AN1681" s="58"/>
      <c r="AO1681" s="58"/>
      <c r="AP1681" s="58"/>
      <c r="AQ1681" s="58"/>
      <c r="AR1681" s="59">
        <f t="shared" si="330"/>
        <v>0</v>
      </c>
      <c r="AS1681" s="59">
        <f t="shared" si="331"/>
        <v>0</v>
      </c>
      <c r="AT1681" s="58"/>
      <c r="AU1681" s="58">
        <f t="shared" si="334"/>
        <v>0</v>
      </c>
      <c r="AV1681" s="59">
        <f t="shared" si="335"/>
        <v>-620000</v>
      </c>
      <c r="AW1681" s="59">
        <f t="shared" si="328"/>
        <v>-620000</v>
      </c>
      <c r="AX1681" s="60">
        <f t="shared" si="332"/>
        <v>-1</v>
      </c>
      <c r="AY1681" s="58"/>
    </row>
    <row r="1682" spans="1:51" ht="31.5" x14ac:dyDescent="0.25">
      <c r="A1682" s="45">
        <v>1654</v>
      </c>
      <c r="B1682" s="46" t="s">
        <v>5394</v>
      </c>
      <c r="C1682" s="47" t="s">
        <v>5395</v>
      </c>
      <c r="D1682" s="47" t="s">
        <v>549</v>
      </c>
      <c r="E1682" s="48" t="s">
        <v>5396</v>
      </c>
      <c r="F1682" s="49" t="s">
        <v>5397</v>
      </c>
      <c r="G1682" s="49" t="s">
        <v>5397</v>
      </c>
      <c r="H1682" s="50" t="s">
        <v>5397</v>
      </c>
      <c r="I1682" s="46" t="s">
        <v>626</v>
      </c>
      <c r="J1682" s="46">
        <v>873</v>
      </c>
      <c r="K1682" s="49">
        <v>873</v>
      </c>
      <c r="L1682" s="49" t="s">
        <v>5398</v>
      </c>
      <c r="M1682" s="51">
        <v>504000</v>
      </c>
      <c r="N1682" s="51">
        <f t="shared" si="325"/>
        <v>23000</v>
      </c>
      <c r="O1682" s="51">
        <v>23478.260869565202</v>
      </c>
      <c r="P1682" s="51">
        <v>527000</v>
      </c>
      <c r="Q1682" s="51">
        <f t="shared" si="326"/>
        <v>30521.739130434762</v>
      </c>
      <c r="R1682" s="52">
        <f t="shared" si="327"/>
        <v>534521.73913043481</v>
      </c>
      <c r="S1682" s="53">
        <v>534500</v>
      </c>
      <c r="T1682" s="54">
        <v>0</v>
      </c>
      <c r="U1682" s="55" t="s">
        <v>172</v>
      </c>
      <c r="V1682" s="55" t="s">
        <v>4643</v>
      </c>
      <c r="W1682" s="55" t="s">
        <v>196</v>
      </c>
      <c r="X1682" s="56">
        <v>43294</v>
      </c>
      <c r="Y1682" s="57" t="s">
        <v>7684</v>
      </c>
      <c r="Z1682" s="57"/>
      <c r="AA1682" s="58"/>
      <c r="AB1682" s="58"/>
      <c r="AC1682" s="58"/>
      <c r="AD1682" s="58"/>
      <c r="AE1682" s="58"/>
      <c r="AF1682" s="58"/>
      <c r="AG1682" s="58"/>
      <c r="AH1682" s="58"/>
      <c r="AI1682" s="58"/>
      <c r="AJ1682" s="58"/>
      <c r="AK1682" s="58"/>
      <c r="AL1682" s="58"/>
      <c r="AM1682" s="58"/>
      <c r="AN1682" s="58"/>
      <c r="AO1682" s="58"/>
      <c r="AP1682" s="58"/>
      <c r="AQ1682" s="58"/>
      <c r="AR1682" s="59">
        <f t="shared" si="330"/>
        <v>0</v>
      </c>
      <c r="AS1682" s="59">
        <f t="shared" si="331"/>
        <v>0</v>
      </c>
      <c r="AT1682" s="58"/>
      <c r="AU1682" s="58">
        <f t="shared" si="334"/>
        <v>0</v>
      </c>
      <c r="AV1682" s="59">
        <f t="shared" si="335"/>
        <v>-534500</v>
      </c>
      <c r="AW1682" s="59">
        <f t="shared" si="328"/>
        <v>-534500</v>
      </c>
      <c r="AX1682" s="60">
        <f t="shared" si="332"/>
        <v>-1</v>
      </c>
      <c r="AY1682" s="58"/>
    </row>
    <row r="1683" spans="1:51" x14ac:dyDescent="0.25">
      <c r="A1683" s="45">
        <v>1655</v>
      </c>
      <c r="B1683" s="46" t="s">
        <v>5399</v>
      </c>
      <c r="C1683" s="47" t="s">
        <v>5400</v>
      </c>
      <c r="D1683" s="47" t="s">
        <v>549</v>
      </c>
      <c r="E1683" s="48" t="s">
        <v>5401</v>
      </c>
      <c r="F1683" s="49" t="s">
        <v>5402</v>
      </c>
      <c r="G1683" s="49" t="s">
        <v>5402</v>
      </c>
      <c r="H1683" s="50" t="s">
        <v>5402</v>
      </c>
      <c r="I1683" s="46" t="s">
        <v>499</v>
      </c>
      <c r="J1683" s="46">
        <v>874</v>
      </c>
      <c r="K1683" s="49">
        <v>874</v>
      </c>
      <c r="L1683" s="49" t="s">
        <v>5403</v>
      </c>
      <c r="M1683" s="51">
        <v>330000</v>
      </c>
      <c r="N1683" s="51">
        <f t="shared" si="325"/>
        <v>10000</v>
      </c>
      <c r="O1683" s="51">
        <v>10956.5217391304</v>
      </c>
      <c r="P1683" s="51">
        <v>340000</v>
      </c>
      <c r="Q1683" s="51">
        <f t="shared" si="326"/>
        <v>14243.47826086952</v>
      </c>
      <c r="R1683" s="52">
        <f t="shared" si="327"/>
        <v>344243.47826086951</v>
      </c>
      <c r="S1683" s="53">
        <v>344200</v>
      </c>
      <c r="T1683" s="54">
        <v>0</v>
      </c>
      <c r="U1683" s="55" t="s">
        <v>26</v>
      </c>
      <c r="V1683" s="55" t="s">
        <v>4643</v>
      </c>
      <c r="W1683" s="55" t="s">
        <v>27</v>
      </c>
      <c r="X1683" s="56">
        <v>43294</v>
      </c>
      <c r="Y1683" s="57" t="s">
        <v>7684</v>
      </c>
      <c r="Z1683" s="57"/>
      <c r="AA1683" s="58"/>
      <c r="AB1683" s="58"/>
      <c r="AC1683" s="58"/>
      <c r="AD1683" s="58"/>
      <c r="AE1683" s="58"/>
      <c r="AF1683" s="58"/>
      <c r="AG1683" s="58"/>
      <c r="AH1683" s="58"/>
      <c r="AI1683" s="58"/>
      <c r="AJ1683" s="58">
        <v>406800</v>
      </c>
      <c r="AK1683" s="58"/>
      <c r="AL1683" s="58"/>
      <c r="AM1683" s="58"/>
      <c r="AN1683" s="58"/>
      <c r="AO1683" s="58"/>
      <c r="AP1683" s="58"/>
      <c r="AQ1683" s="58"/>
      <c r="AR1683" s="59">
        <f t="shared" si="330"/>
        <v>1</v>
      </c>
      <c r="AS1683" s="59">
        <f t="shared" si="331"/>
        <v>406800</v>
      </c>
      <c r="AT1683" s="58">
        <f t="shared" ref="AT1683:AT1691" si="336">ROUND(AS1683/AR1683,-2)</f>
        <v>406800</v>
      </c>
      <c r="AU1683" s="58">
        <f t="shared" si="334"/>
        <v>406800</v>
      </c>
      <c r="AV1683" s="59">
        <f t="shared" si="335"/>
        <v>62600</v>
      </c>
      <c r="AW1683" s="59">
        <f t="shared" si="328"/>
        <v>62600</v>
      </c>
      <c r="AX1683" s="60">
        <f t="shared" si="332"/>
        <v>0.18187100522951782</v>
      </c>
      <c r="AY1683" s="58"/>
    </row>
    <row r="1684" spans="1:51" x14ac:dyDescent="0.25">
      <c r="A1684" s="45">
        <v>1656</v>
      </c>
      <c r="B1684" s="46" t="s">
        <v>5406</v>
      </c>
      <c r="C1684" s="47" t="s">
        <v>5404</v>
      </c>
      <c r="D1684" s="47" t="s">
        <v>549</v>
      </c>
      <c r="E1684" s="48" t="s">
        <v>5407</v>
      </c>
      <c r="F1684" s="49" t="s">
        <v>5408</v>
      </c>
      <c r="G1684" s="49" t="s">
        <v>5408</v>
      </c>
      <c r="H1684" s="50" t="s">
        <v>5408</v>
      </c>
      <c r="I1684" s="46" t="s">
        <v>439</v>
      </c>
      <c r="J1684" s="46">
        <v>875</v>
      </c>
      <c r="K1684" s="49">
        <v>875</v>
      </c>
      <c r="L1684" s="49" t="s">
        <v>5405</v>
      </c>
      <c r="M1684" s="51">
        <v>185000</v>
      </c>
      <c r="N1684" s="51">
        <f t="shared" si="325"/>
        <v>9000</v>
      </c>
      <c r="O1684" s="51">
        <v>9391.3043478260897</v>
      </c>
      <c r="P1684" s="51">
        <v>194000</v>
      </c>
      <c r="Q1684" s="51">
        <f t="shared" si="326"/>
        <v>12208.695652173916</v>
      </c>
      <c r="R1684" s="52">
        <f t="shared" si="327"/>
        <v>197208.69565217392</v>
      </c>
      <c r="S1684" s="53">
        <v>197200</v>
      </c>
      <c r="T1684" s="54">
        <v>0</v>
      </c>
      <c r="U1684" s="55" t="s">
        <v>199</v>
      </c>
      <c r="V1684" s="55" t="s">
        <v>4643</v>
      </c>
      <c r="W1684" s="55" t="s">
        <v>173</v>
      </c>
      <c r="X1684" s="56">
        <v>43294</v>
      </c>
      <c r="Y1684" s="57" t="s">
        <v>7684</v>
      </c>
      <c r="Z1684" s="57"/>
      <c r="AA1684" s="58"/>
      <c r="AB1684" s="58"/>
      <c r="AC1684" s="58"/>
      <c r="AD1684" s="58"/>
      <c r="AE1684" s="58"/>
      <c r="AF1684" s="58"/>
      <c r="AG1684" s="58"/>
      <c r="AH1684" s="58"/>
      <c r="AI1684" s="58"/>
      <c r="AJ1684" s="58">
        <v>230400</v>
      </c>
      <c r="AK1684" s="58"/>
      <c r="AL1684" s="58"/>
      <c r="AM1684" s="58"/>
      <c r="AN1684" s="58"/>
      <c r="AO1684" s="58"/>
      <c r="AP1684" s="58"/>
      <c r="AQ1684" s="58"/>
      <c r="AR1684" s="59">
        <f t="shared" si="330"/>
        <v>1</v>
      </c>
      <c r="AS1684" s="59">
        <f t="shared" si="331"/>
        <v>230400</v>
      </c>
      <c r="AT1684" s="58">
        <f t="shared" si="336"/>
        <v>230400</v>
      </c>
      <c r="AU1684" s="58">
        <f t="shared" si="334"/>
        <v>230400</v>
      </c>
      <c r="AV1684" s="59">
        <f t="shared" si="335"/>
        <v>33200</v>
      </c>
      <c r="AW1684" s="59">
        <f t="shared" si="328"/>
        <v>33200</v>
      </c>
      <c r="AX1684" s="60">
        <f t="shared" si="332"/>
        <v>0.16835699797160242</v>
      </c>
      <c r="AY1684" s="58"/>
    </row>
    <row r="1685" spans="1:51" x14ac:dyDescent="0.25">
      <c r="A1685" s="45">
        <v>1657</v>
      </c>
      <c r="B1685" s="46" t="s">
        <v>5409</v>
      </c>
      <c r="C1685" s="47" t="s">
        <v>5404</v>
      </c>
      <c r="D1685" s="47" t="s">
        <v>549</v>
      </c>
      <c r="E1685" s="48" t="s">
        <v>5410</v>
      </c>
      <c r="F1685" s="49" t="s">
        <v>5411</v>
      </c>
      <c r="G1685" s="49" t="s">
        <v>5411</v>
      </c>
      <c r="H1685" s="50" t="s">
        <v>5411</v>
      </c>
      <c r="I1685" s="46" t="s">
        <v>439</v>
      </c>
      <c r="J1685" s="46">
        <v>875</v>
      </c>
      <c r="K1685" s="49">
        <v>875</v>
      </c>
      <c r="L1685" s="49" t="s">
        <v>5405</v>
      </c>
      <c r="M1685" s="51">
        <v>185000</v>
      </c>
      <c r="N1685" s="51">
        <f t="shared" si="325"/>
        <v>9000</v>
      </c>
      <c r="O1685" s="51">
        <v>9391.3043478260897</v>
      </c>
      <c r="P1685" s="51">
        <v>194000</v>
      </c>
      <c r="Q1685" s="51">
        <f t="shared" si="326"/>
        <v>12208.695652173916</v>
      </c>
      <c r="R1685" s="52">
        <f t="shared" si="327"/>
        <v>197208.69565217392</v>
      </c>
      <c r="S1685" s="53">
        <v>197200</v>
      </c>
      <c r="T1685" s="54">
        <v>0</v>
      </c>
      <c r="U1685" s="55" t="s">
        <v>26</v>
      </c>
      <c r="V1685" s="55" t="s">
        <v>4643</v>
      </c>
      <c r="W1685" s="55" t="s">
        <v>27</v>
      </c>
      <c r="X1685" s="56">
        <v>43294</v>
      </c>
      <c r="Y1685" s="57" t="s">
        <v>7684</v>
      </c>
      <c r="Z1685" s="57"/>
      <c r="AA1685" s="58"/>
      <c r="AB1685" s="58"/>
      <c r="AC1685" s="58"/>
      <c r="AD1685" s="58"/>
      <c r="AE1685" s="58"/>
      <c r="AF1685" s="58"/>
      <c r="AG1685" s="58"/>
      <c r="AH1685" s="58"/>
      <c r="AI1685" s="58"/>
      <c r="AJ1685" s="58">
        <v>230400</v>
      </c>
      <c r="AK1685" s="58"/>
      <c r="AL1685" s="58"/>
      <c r="AM1685" s="58"/>
      <c r="AN1685" s="58"/>
      <c r="AO1685" s="58"/>
      <c r="AP1685" s="58"/>
      <c r="AQ1685" s="58"/>
      <c r="AR1685" s="59">
        <f t="shared" si="330"/>
        <v>1</v>
      </c>
      <c r="AS1685" s="59">
        <f t="shared" si="331"/>
        <v>230400</v>
      </c>
      <c r="AT1685" s="58">
        <f t="shared" si="336"/>
        <v>230400</v>
      </c>
      <c r="AU1685" s="58">
        <f t="shared" si="334"/>
        <v>230400</v>
      </c>
      <c r="AV1685" s="59">
        <f t="shared" si="335"/>
        <v>33200</v>
      </c>
      <c r="AW1685" s="59">
        <f t="shared" si="328"/>
        <v>33200</v>
      </c>
      <c r="AX1685" s="60">
        <f t="shared" si="332"/>
        <v>0.16835699797160242</v>
      </c>
      <c r="AY1685" s="58"/>
    </row>
    <row r="1686" spans="1:51" x14ac:dyDescent="0.25">
      <c r="A1686" s="45">
        <v>1658</v>
      </c>
      <c r="B1686" s="46" t="s">
        <v>5412</v>
      </c>
      <c r="C1686" s="47" t="s">
        <v>5404</v>
      </c>
      <c r="D1686" s="47" t="s">
        <v>549</v>
      </c>
      <c r="E1686" s="48" t="s">
        <v>5413</v>
      </c>
      <c r="F1686" s="49" t="s">
        <v>5414</v>
      </c>
      <c r="G1686" s="49" t="s">
        <v>5414</v>
      </c>
      <c r="H1686" s="50" t="s">
        <v>5414</v>
      </c>
      <c r="I1686" s="46" t="s">
        <v>439</v>
      </c>
      <c r="J1686" s="46">
        <v>875</v>
      </c>
      <c r="K1686" s="49">
        <v>875</v>
      </c>
      <c r="L1686" s="49" t="s">
        <v>5405</v>
      </c>
      <c r="M1686" s="51">
        <v>185000</v>
      </c>
      <c r="N1686" s="51">
        <f t="shared" si="325"/>
        <v>9000</v>
      </c>
      <c r="O1686" s="51">
        <v>9391.3043478260897</v>
      </c>
      <c r="P1686" s="51">
        <v>194000</v>
      </c>
      <c r="Q1686" s="51">
        <f t="shared" si="326"/>
        <v>12208.695652173916</v>
      </c>
      <c r="R1686" s="52">
        <f t="shared" si="327"/>
        <v>197208.69565217392</v>
      </c>
      <c r="S1686" s="53">
        <v>197200</v>
      </c>
      <c r="T1686" s="54">
        <v>0</v>
      </c>
      <c r="U1686" s="55" t="s">
        <v>199</v>
      </c>
      <c r="V1686" s="55" t="s">
        <v>4643</v>
      </c>
      <c r="W1686" s="55" t="s">
        <v>173</v>
      </c>
      <c r="X1686" s="56">
        <v>43294</v>
      </c>
      <c r="Y1686" s="57" t="s">
        <v>7684</v>
      </c>
      <c r="Z1686" s="57"/>
      <c r="AA1686" s="58"/>
      <c r="AB1686" s="58"/>
      <c r="AC1686" s="58"/>
      <c r="AD1686" s="58"/>
      <c r="AE1686" s="58"/>
      <c r="AF1686" s="58"/>
      <c r="AG1686" s="58"/>
      <c r="AH1686" s="58"/>
      <c r="AI1686" s="58"/>
      <c r="AJ1686" s="58">
        <v>230400</v>
      </c>
      <c r="AK1686" s="58"/>
      <c r="AL1686" s="58"/>
      <c r="AM1686" s="58"/>
      <c r="AN1686" s="58"/>
      <c r="AO1686" s="58"/>
      <c r="AP1686" s="58"/>
      <c r="AQ1686" s="58"/>
      <c r="AR1686" s="59">
        <f t="shared" si="330"/>
        <v>1</v>
      </c>
      <c r="AS1686" s="59">
        <f t="shared" si="331"/>
        <v>230400</v>
      </c>
      <c r="AT1686" s="58">
        <f t="shared" si="336"/>
        <v>230400</v>
      </c>
      <c r="AU1686" s="58">
        <f t="shared" si="334"/>
        <v>230400</v>
      </c>
      <c r="AV1686" s="59">
        <f t="shared" si="335"/>
        <v>33200</v>
      </c>
      <c r="AW1686" s="59">
        <f t="shared" si="328"/>
        <v>33200</v>
      </c>
      <c r="AX1686" s="60">
        <f t="shared" si="332"/>
        <v>0.16835699797160242</v>
      </c>
      <c r="AY1686" s="58"/>
    </row>
    <row r="1687" spans="1:51" ht="31.5" x14ac:dyDescent="0.25">
      <c r="A1687" s="45">
        <v>1659</v>
      </c>
      <c r="B1687" s="46" t="s">
        <v>5415</v>
      </c>
      <c r="C1687" s="47" t="s">
        <v>5416</v>
      </c>
      <c r="D1687" s="47" t="s">
        <v>2547</v>
      </c>
      <c r="E1687" s="48" t="s">
        <v>5417</v>
      </c>
      <c r="F1687" s="49" t="s">
        <v>7604</v>
      </c>
      <c r="G1687" s="49" t="s">
        <v>5418</v>
      </c>
      <c r="H1687" s="50" t="s">
        <v>5419</v>
      </c>
      <c r="I1687" s="46" t="s">
        <v>439</v>
      </c>
      <c r="J1687" s="46">
        <v>878</v>
      </c>
      <c r="K1687" s="49">
        <v>878</v>
      </c>
      <c r="L1687" s="49" t="s">
        <v>5420</v>
      </c>
      <c r="M1687" s="51">
        <v>186000</v>
      </c>
      <c r="N1687" s="51">
        <f t="shared" si="325"/>
        <v>23000</v>
      </c>
      <c r="O1687" s="51">
        <v>23478.260869565202</v>
      </c>
      <c r="P1687" s="51">
        <v>209000</v>
      </c>
      <c r="Q1687" s="51">
        <f t="shared" si="326"/>
        <v>30521.739130434762</v>
      </c>
      <c r="R1687" s="52">
        <f t="shared" si="327"/>
        <v>216521.73913043475</v>
      </c>
      <c r="S1687" s="53">
        <v>216500</v>
      </c>
      <c r="T1687" s="54">
        <v>0</v>
      </c>
      <c r="U1687" s="55" t="s">
        <v>172</v>
      </c>
      <c r="V1687" s="55" t="s">
        <v>4643</v>
      </c>
      <c r="W1687" s="55" t="s">
        <v>196</v>
      </c>
      <c r="X1687" s="56">
        <v>43294</v>
      </c>
      <c r="Y1687" s="57" t="s">
        <v>7684</v>
      </c>
      <c r="Z1687" s="57"/>
      <c r="AA1687" s="58"/>
      <c r="AB1687" s="58"/>
      <c r="AC1687" s="58"/>
      <c r="AD1687" s="58"/>
      <c r="AE1687" s="58"/>
      <c r="AF1687" s="58"/>
      <c r="AG1687" s="58"/>
      <c r="AH1687" s="58"/>
      <c r="AI1687" s="58"/>
      <c r="AJ1687" s="58"/>
      <c r="AK1687" s="58"/>
      <c r="AL1687" s="58"/>
      <c r="AM1687" s="58"/>
      <c r="AN1687" s="58"/>
      <c r="AO1687" s="58"/>
      <c r="AP1687" s="58"/>
      <c r="AQ1687" s="58">
        <v>302000</v>
      </c>
      <c r="AR1687" s="59">
        <f t="shared" si="330"/>
        <v>1</v>
      </c>
      <c r="AS1687" s="59">
        <f t="shared" si="331"/>
        <v>302000</v>
      </c>
      <c r="AT1687" s="58">
        <f t="shared" si="336"/>
        <v>302000</v>
      </c>
      <c r="AU1687" s="58">
        <f t="shared" si="334"/>
        <v>302000</v>
      </c>
      <c r="AV1687" s="59">
        <f t="shared" si="335"/>
        <v>85500</v>
      </c>
      <c r="AW1687" s="59">
        <f t="shared" si="328"/>
        <v>85500</v>
      </c>
      <c r="AX1687" s="60">
        <f t="shared" si="332"/>
        <v>0.39491916859122411</v>
      </c>
      <c r="AY1687" s="58"/>
    </row>
    <row r="1688" spans="1:51" ht="31.5" x14ac:dyDescent="0.25">
      <c r="A1688" s="45">
        <v>1660</v>
      </c>
      <c r="B1688" s="46" t="s">
        <v>5421</v>
      </c>
      <c r="C1688" s="47" t="s">
        <v>5416</v>
      </c>
      <c r="D1688" s="47" t="s">
        <v>496</v>
      </c>
      <c r="E1688" s="48" t="s">
        <v>5422</v>
      </c>
      <c r="F1688" s="49" t="s">
        <v>5423</v>
      </c>
      <c r="G1688" s="49" t="s">
        <v>5423</v>
      </c>
      <c r="H1688" s="50" t="s">
        <v>5424</v>
      </c>
      <c r="I1688" s="46" t="s">
        <v>499</v>
      </c>
      <c r="J1688" s="46">
        <v>878</v>
      </c>
      <c r="K1688" s="49">
        <v>878</v>
      </c>
      <c r="L1688" s="49" t="s">
        <v>5420</v>
      </c>
      <c r="M1688" s="51">
        <v>186000</v>
      </c>
      <c r="N1688" s="51">
        <f t="shared" si="325"/>
        <v>23000</v>
      </c>
      <c r="O1688" s="51">
        <v>23478.260869565202</v>
      </c>
      <c r="P1688" s="51">
        <v>209000</v>
      </c>
      <c r="Q1688" s="51">
        <f t="shared" si="326"/>
        <v>30521.739130434762</v>
      </c>
      <c r="R1688" s="52">
        <f t="shared" si="327"/>
        <v>216521.73913043475</v>
      </c>
      <c r="S1688" s="53">
        <v>216500</v>
      </c>
      <c r="T1688" s="54" t="s">
        <v>5105</v>
      </c>
      <c r="U1688" s="55" t="s">
        <v>26</v>
      </c>
      <c r="V1688" s="55" t="s">
        <v>4643</v>
      </c>
      <c r="W1688" s="55" t="s">
        <v>27</v>
      </c>
      <c r="X1688" s="56">
        <v>43294</v>
      </c>
      <c r="Y1688" s="57" t="s">
        <v>7684</v>
      </c>
      <c r="Z1688" s="57"/>
      <c r="AA1688" s="58"/>
      <c r="AB1688" s="58"/>
      <c r="AC1688" s="58"/>
      <c r="AD1688" s="58"/>
      <c r="AE1688" s="58"/>
      <c r="AF1688" s="58"/>
      <c r="AG1688" s="58"/>
      <c r="AH1688" s="58"/>
      <c r="AI1688" s="58"/>
      <c r="AJ1688" s="58"/>
      <c r="AK1688" s="58"/>
      <c r="AL1688" s="58"/>
      <c r="AM1688" s="58"/>
      <c r="AN1688" s="58"/>
      <c r="AO1688" s="58"/>
      <c r="AP1688" s="58"/>
      <c r="AQ1688" s="58">
        <v>302000</v>
      </c>
      <c r="AR1688" s="59">
        <f t="shared" si="330"/>
        <v>1</v>
      </c>
      <c r="AS1688" s="59">
        <f t="shared" si="331"/>
        <v>302000</v>
      </c>
      <c r="AT1688" s="58">
        <f t="shared" si="336"/>
        <v>302000</v>
      </c>
      <c r="AU1688" s="58">
        <f t="shared" si="334"/>
        <v>302000</v>
      </c>
      <c r="AV1688" s="59">
        <f t="shared" si="335"/>
        <v>85500</v>
      </c>
      <c r="AW1688" s="59">
        <f t="shared" si="328"/>
        <v>85500</v>
      </c>
      <c r="AX1688" s="60">
        <f t="shared" si="332"/>
        <v>0.39491916859122411</v>
      </c>
      <c r="AY1688" s="58"/>
    </row>
    <row r="1689" spans="1:51" ht="31.5" x14ac:dyDescent="0.25">
      <c r="A1689" s="45">
        <v>1661</v>
      </c>
      <c r="B1689" s="46" t="s">
        <v>5425</v>
      </c>
      <c r="C1689" s="47" t="s">
        <v>5426</v>
      </c>
      <c r="D1689" s="47" t="s">
        <v>496</v>
      </c>
      <c r="E1689" s="48" t="s">
        <v>5427</v>
      </c>
      <c r="F1689" s="49" t="s">
        <v>5428</v>
      </c>
      <c r="G1689" s="49" t="s">
        <v>5428</v>
      </c>
      <c r="H1689" s="50" t="s">
        <v>5428</v>
      </c>
      <c r="I1689" s="46" t="s">
        <v>439</v>
      </c>
      <c r="J1689" s="46">
        <v>879</v>
      </c>
      <c r="K1689" s="49">
        <v>879</v>
      </c>
      <c r="L1689" s="49" t="s">
        <v>5429</v>
      </c>
      <c r="M1689" s="51">
        <v>256000</v>
      </c>
      <c r="N1689" s="51">
        <f t="shared" si="325"/>
        <v>23000</v>
      </c>
      <c r="O1689" s="51">
        <v>23478.260869565202</v>
      </c>
      <c r="P1689" s="51">
        <v>279000</v>
      </c>
      <c r="Q1689" s="51">
        <f t="shared" si="326"/>
        <v>30521.739130434762</v>
      </c>
      <c r="R1689" s="52">
        <f t="shared" si="327"/>
        <v>286521.73913043475</v>
      </c>
      <c r="S1689" s="53">
        <v>286500</v>
      </c>
      <c r="T1689" s="54" t="s">
        <v>5105</v>
      </c>
      <c r="U1689" s="55" t="s">
        <v>199</v>
      </c>
      <c r="V1689" s="55" t="s">
        <v>4643</v>
      </c>
      <c r="W1689" s="55" t="s">
        <v>173</v>
      </c>
      <c r="X1689" s="56">
        <v>43294</v>
      </c>
      <c r="Y1689" s="57" t="s">
        <v>7684</v>
      </c>
      <c r="Z1689" s="57"/>
      <c r="AA1689" s="58"/>
      <c r="AB1689" s="58"/>
      <c r="AC1689" s="58"/>
      <c r="AD1689" s="58"/>
      <c r="AE1689" s="58"/>
      <c r="AF1689" s="58"/>
      <c r="AG1689" s="58"/>
      <c r="AH1689" s="58"/>
      <c r="AI1689" s="58"/>
      <c r="AJ1689" s="58">
        <v>330000</v>
      </c>
      <c r="AK1689" s="58"/>
      <c r="AL1689" s="58"/>
      <c r="AM1689" s="58"/>
      <c r="AN1689" s="58"/>
      <c r="AO1689" s="58"/>
      <c r="AP1689" s="58"/>
      <c r="AQ1689" s="58"/>
      <c r="AR1689" s="59">
        <f t="shared" si="330"/>
        <v>1</v>
      </c>
      <c r="AS1689" s="59">
        <f t="shared" si="331"/>
        <v>330000</v>
      </c>
      <c r="AT1689" s="58">
        <f t="shared" si="336"/>
        <v>330000</v>
      </c>
      <c r="AU1689" s="58">
        <f t="shared" si="334"/>
        <v>330000</v>
      </c>
      <c r="AV1689" s="59">
        <f t="shared" si="335"/>
        <v>43500</v>
      </c>
      <c r="AW1689" s="59">
        <f t="shared" si="328"/>
        <v>43500</v>
      </c>
      <c r="AX1689" s="60">
        <f t="shared" si="332"/>
        <v>0.1518324607329844</v>
      </c>
      <c r="AY1689" s="58"/>
    </row>
    <row r="1690" spans="1:51" ht="31.5" x14ac:dyDescent="0.25">
      <c r="A1690" s="45">
        <v>1662</v>
      </c>
      <c r="B1690" s="46" t="s">
        <v>5430</v>
      </c>
      <c r="C1690" s="47" t="s">
        <v>5426</v>
      </c>
      <c r="D1690" s="47" t="s">
        <v>2547</v>
      </c>
      <c r="E1690" s="48" t="s">
        <v>5417</v>
      </c>
      <c r="F1690" s="49" t="s">
        <v>7604</v>
      </c>
      <c r="G1690" s="49" t="s">
        <v>5431</v>
      </c>
      <c r="H1690" s="50" t="s">
        <v>5419</v>
      </c>
      <c r="I1690" s="46" t="s">
        <v>439</v>
      </c>
      <c r="J1690" s="46">
        <v>879</v>
      </c>
      <c r="K1690" s="49">
        <v>879</v>
      </c>
      <c r="L1690" s="49" t="s">
        <v>5429</v>
      </c>
      <c r="M1690" s="51">
        <v>256000</v>
      </c>
      <c r="N1690" s="51">
        <f t="shared" si="325"/>
        <v>23000</v>
      </c>
      <c r="O1690" s="51">
        <v>23478.260869565202</v>
      </c>
      <c r="P1690" s="51">
        <v>279000</v>
      </c>
      <c r="Q1690" s="51">
        <f t="shared" si="326"/>
        <v>30521.739130434762</v>
      </c>
      <c r="R1690" s="52">
        <f t="shared" si="327"/>
        <v>286521.73913043475</v>
      </c>
      <c r="S1690" s="53">
        <v>286500</v>
      </c>
      <c r="T1690" s="54">
        <v>0</v>
      </c>
      <c r="U1690" s="55" t="s">
        <v>26</v>
      </c>
      <c r="V1690" s="55" t="s">
        <v>4643</v>
      </c>
      <c r="W1690" s="55" t="s">
        <v>27</v>
      </c>
      <c r="X1690" s="56">
        <v>43294</v>
      </c>
      <c r="Y1690" s="57" t="s">
        <v>7684</v>
      </c>
      <c r="Z1690" s="57"/>
      <c r="AA1690" s="58"/>
      <c r="AB1690" s="58"/>
      <c r="AC1690" s="58"/>
      <c r="AD1690" s="58"/>
      <c r="AE1690" s="58"/>
      <c r="AF1690" s="58"/>
      <c r="AG1690" s="58"/>
      <c r="AH1690" s="58"/>
      <c r="AI1690" s="58"/>
      <c r="AJ1690" s="58"/>
      <c r="AK1690" s="58"/>
      <c r="AL1690" s="58"/>
      <c r="AM1690" s="58"/>
      <c r="AN1690" s="58"/>
      <c r="AO1690" s="58"/>
      <c r="AP1690" s="58"/>
      <c r="AQ1690" s="58">
        <v>400000</v>
      </c>
      <c r="AR1690" s="59">
        <f t="shared" si="330"/>
        <v>1</v>
      </c>
      <c r="AS1690" s="59">
        <f t="shared" si="331"/>
        <v>400000</v>
      </c>
      <c r="AT1690" s="58">
        <f t="shared" si="336"/>
        <v>400000</v>
      </c>
      <c r="AU1690" s="58">
        <f t="shared" si="334"/>
        <v>400000</v>
      </c>
      <c r="AV1690" s="59">
        <f t="shared" si="335"/>
        <v>113500</v>
      </c>
      <c r="AW1690" s="59">
        <f t="shared" si="328"/>
        <v>113500</v>
      </c>
      <c r="AX1690" s="60">
        <f t="shared" si="332"/>
        <v>0.39616055846422338</v>
      </c>
      <c r="AY1690" s="58"/>
    </row>
    <row r="1691" spans="1:51" ht="31.5" x14ac:dyDescent="0.25">
      <c r="A1691" s="45">
        <v>1663</v>
      </c>
      <c r="B1691" s="46" t="s">
        <v>5432</v>
      </c>
      <c r="C1691" s="47" t="s">
        <v>5426</v>
      </c>
      <c r="D1691" s="47" t="s">
        <v>496</v>
      </c>
      <c r="E1691" s="48" t="s">
        <v>5433</v>
      </c>
      <c r="F1691" s="49" t="s">
        <v>5434</v>
      </c>
      <c r="G1691" s="49" t="s">
        <v>5434</v>
      </c>
      <c r="H1691" s="50" t="s">
        <v>5435</v>
      </c>
      <c r="I1691" s="46" t="s">
        <v>439</v>
      </c>
      <c r="J1691" s="46">
        <v>879</v>
      </c>
      <c r="K1691" s="49">
        <v>879</v>
      </c>
      <c r="L1691" s="49" t="s">
        <v>5429</v>
      </c>
      <c r="M1691" s="51">
        <v>256000</v>
      </c>
      <c r="N1691" s="51">
        <f t="shared" si="325"/>
        <v>23000</v>
      </c>
      <c r="O1691" s="51">
        <v>23478.260869565202</v>
      </c>
      <c r="P1691" s="51">
        <v>279000</v>
      </c>
      <c r="Q1691" s="51">
        <f t="shared" si="326"/>
        <v>30521.739130434762</v>
      </c>
      <c r="R1691" s="52">
        <f t="shared" si="327"/>
        <v>286521.73913043475</v>
      </c>
      <c r="S1691" s="53">
        <v>286500</v>
      </c>
      <c r="T1691" s="54">
        <v>0</v>
      </c>
      <c r="U1691" s="55" t="s">
        <v>199</v>
      </c>
      <c r="V1691" s="55" t="s">
        <v>4643</v>
      </c>
      <c r="W1691" s="55" t="s">
        <v>173</v>
      </c>
      <c r="X1691" s="56">
        <v>43294</v>
      </c>
      <c r="Y1691" s="57" t="s">
        <v>7684</v>
      </c>
      <c r="Z1691" s="57"/>
      <c r="AA1691" s="58"/>
      <c r="AB1691" s="58"/>
      <c r="AC1691" s="58"/>
      <c r="AD1691" s="58"/>
      <c r="AE1691" s="58"/>
      <c r="AF1691" s="58"/>
      <c r="AG1691" s="58"/>
      <c r="AH1691" s="58"/>
      <c r="AI1691" s="58"/>
      <c r="AJ1691" s="58"/>
      <c r="AK1691" s="58"/>
      <c r="AL1691" s="58"/>
      <c r="AM1691" s="58"/>
      <c r="AN1691" s="58"/>
      <c r="AO1691" s="58"/>
      <c r="AP1691" s="58"/>
      <c r="AQ1691" s="58">
        <v>407000</v>
      </c>
      <c r="AR1691" s="59">
        <f t="shared" si="330"/>
        <v>1</v>
      </c>
      <c r="AS1691" s="59">
        <f t="shared" si="331"/>
        <v>407000</v>
      </c>
      <c r="AT1691" s="58">
        <f t="shared" si="336"/>
        <v>407000</v>
      </c>
      <c r="AU1691" s="58">
        <f t="shared" si="334"/>
        <v>407000</v>
      </c>
      <c r="AV1691" s="59">
        <f t="shared" si="335"/>
        <v>120500</v>
      </c>
      <c r="AW1691" s="59">
        <f t="shared" si="328"/>
        <v>120500</v>
      </c>
      <c r="AX1691" s="60">
        <f t="shared" si="332"/>
        <v>0.42059336823734728</v>
      </c>
      <c r="AY1691" s="58"/>
    </row>
    <row r="1692" spans="1:51" x14ac:dyDescent="0.25">
      <c r="A1692" s="45">
        <v>1664</v>
      </c>
      <c r="B1692" s="46" t="s">
        <v>5436</v>
      </c>
      <c r="C1692" s="47" t="s">
        <v>5437</v>
      </c>
      <c r="D1692" s="47" t="s">
        <v>496</v>
      </c>
      <c r="E1692" s="48" t="s">
        <v>5438</v>
      </c>
      <c r="F1692" s="49" t="s">
        <v>5439</v>
      </c>
      <c r="G1692" s="49" t="s">
        <v>5440</v>
      </c>
      <c r="H1692" s="50" t="s">
        <v>5439</v>
      </c>
      <c r="I1692" s="46" t="s">
        <v>21</v>
      </c>
      <c r="J1692" s="46">
        <v>884</v>
      </c>
      <c r="K1692" s="49">
        <v>884</v>
      </c>
      <c r="L1692" s="49" t="s">
        <v>5441</v>
      </c>
      <c r="M1692" s="51">
        <v>1760000</v>
      </c>
      <c r="N1692" s="51">
        <f t="shared" si="325"/>
        <v>278000</v>
      </c>
      <c r="O1692" s="51">
        <v>278608.69565217401</v>
      </c>
      <c r="P1692" s="51">
        <v>2038000</v>
      </c>
      <c r="Q1692" s="51">
        <f t="shared" si="326"/>
        <v>362191.30434782617</v>
      </c>
      <c r="R1692" s="52">
        <f t="shared" si="327"/>
        <v>2122191.3043478262</v>
      </c>
      <c r="S1692" s="53">
        <v>2122100</v>
      </c>
      <c r="T1692" s="54">
        <v>0</v>
      </c>
      <c r="U1692" s="55" t="s">
        <v>26</v>
      </c>
      <c r="V1692" s="55" t="s">
        <v>4643</v>
      </c>
      <c r="W1692" s="55" t="s">
        <v>27</v>
      </c>
      <c r="X1692" s="56">
        <v>43294</v>
      </c>
      <c r="Y1692" s="57" t="s">
        <v>7684</v>
      </c>
      <c r="Z1692" s="57"/>
      <c r="AA1692" s="58"/>
      <c r="AB1692" s="58"/>
      <c r="AC1692" s="58"/>
      <c r="AD1692" s="58"/>
      <c r="AE1692" s="58"/>
      <c r="AF1692" s="58"/>
      <c r="AG1692" s="58"/>
      <c r="AH1692" s="58"/>
      <c r="AI1692" s="58"/>
      <c r="AJ1692" s="58"/>
      <c r="AK1692" s="58"/>
      <c r="AL1692" s="58"/>
      <c r="AM1692" s="58"/>
      <c r="AN1692" s="58"/>
      <c r="AO1692" s="58"/>
      <c r="AP1692" s="58"/>
      <c r="AQ1692" s="58"/>
      <c r="AR1692" s="59">
        <f t="shared" si="330"/>
        <v>0</v>
      </c>
      <c r="AS1692" s="59">
        <f t="shared" si="331"/>
        <v>0</v>
      </c>
      <c r="AT1692" s="58"/>
      <c r="AU1692" s="58">
        <f t="shared" si="334"/>
        <v>0</v>
      </c>
      <c r="AV1692" s="59">
        <f t="shared" si="335"/>
        <v>-2122100</v>
      </c>
      <c r="AW1692" s="59">
        <f t="shared" si="328"/>
        <v>-2122100</v>
      </c>
      <c r="AX1692" s="60">
        <f t="shared" si="332"/>
        <v>-1</v>
      </c>
      <c r="AY1692" s="58"/>
    </row>
    <row r="1693" spans="1:51" x14ac:dyDescent="0.25">
      <c r="A1693" s="45">
        <v>1666</v>
      </c>
      <c r="B1693" s="46" t="s">
        <v>5445</v>
      </c>
      <c r="C1693" s="47" t="s">
        <v>5446</v>
      </c>
      <c r="D1693" s="47" t="s">
        <v>496</v>
      </c>
      <c r="E1693" s="48" t="s">
        <v>5438</v>
      </c>
      <c r="F1693" s="49" t="s">
        <v>5439</v>
      </c>
      <c r="G1693" s="49" t="s">
        <v>5444</v>
      </c>
      <c r="H1693" s="50" t="s">
        <v>5439</v>
      </c>
      <c r="I1693" s="46" t="s">
        <v>21</v>
      </c>
      <c r="J1693" s="46">
        <v>885</v>
      </c>
      <c r="K1693" s="49">
        <v>885</v>
      </c>
      <c r="L1693" s="49" t="s">
        <v>5447</v>
      </c>
      <c r="M1693" s="51">
        <v>545000</v>
      </c>
      <c r="N1693" s="51">
        <f t="shared" si="325"/>
        <v>68000</v>
      </c>
      <c r="O1693" s="51">
        <v>68869.565217391297</v>
      </c>
      <c r="P1693" s="51">
        <v>613000</v>
      </c>
      <c r="Q1693" s="51">
        <f t="shared" si="326"/>
        <v>89530.434782608689</v>
      </c>
      <c r="R1693" s="52">
        <f t="shared" si="327"/>
        <v>634530.43478260865</v>
      </c>
      <c r="S1693" s="53">
        <v>634500</v>
      </c>
      <c r="T1693" s="54">
        <v>0</v>
      </c>
      <c r="U1693" s="55" t="s">
        <v>199</v>
      </c>
      <c r="V1693" s="55" t="s">
        <v>4643</v>
      </c>
      <c r="W1693" s="55" t="s">
        <v>173</v>
      </c>
      <c r="X1693" s="56">
        <v>43294</v>
      </c>
      <c r="Y1693" s="57" t="s">
        <v>7684</v>
      </c>
      <c r="Z1693" s="57"/>
      <c r="AA1693" s="58"/>
      <c r="AB1693" s="58"/>
      <c r="AC1693" s="58"/>
      <c r="AD1693" s="58"/>
      <c r="AE1693" s="58"/>
      <c r="AF1693" s="58"/>
      <c r="AG1693" s="58"/>
      <c r="AH1693" s="58"/>
      <c r="AI1693" s="58"/>
      <c r="AJ1693" s="58"/>
      <c r="AK1693" s="58"/>
      <c r="AL1693" s="58"/>
      <c r="AM1693" s="58"/>
      <c r="AN1693" s="58"/>
      <c r="AO1693" s="58"/>
      <c r="AP1693" s="58"/>
      <c r="AQ1693" s="58">
        <v>884000</v>
      </c>
      <c r="AR1693" s="59">
        <f t="shared" si="330"/>
        <v>1</v>
      </c>
      <c r="AS1693" s="59">
        <f t="shared" si="331"/>
        <v>884000</v>
      </c>
      <c r="AT1693" s="58">
        <f>ROUND(AS1693/AR1693,-2)</f>
        <v>884000</v>
      </c>
      <c r="AU1693" s="58">
        <f t="shared" si="334"/>
        <v>884000</v>
      </c>
      <c r="AV1693" s="59">
        <f t="shared" si="335"/>
        <v>249500</v>
      </c>
      <c r="AW1693" s="59">
        <f t="shared" si="328"/>
        <v>249500</v>
      </c>
      <c r="AX1693" s="60">
        <f t="shared" si="332"/>
        <v>0.39322301024428685</v>
      </c>
      <c r="AY1693" s="58"/>
    </row>
    <row r="1694" spans="1:51" x14ac:dyDescent="0.25">
      <c r="A1694" s="45">
        <v>1668</v>
      </c>
      <c r="B1694" s="46" t="s">
        <v>5449</v>
      </c>
      <c r="C1694" s="47" t="s">
        <v>5450</v>
      </c>
      <c r="D1694" s="47" t="s">
        <v>496</v>
      </c>
      <c r="E1694" s="48" t="s">
        <v>5451</v>
      </c>
      <c r="F1694" s="49" t="s">
        <v>5452</v>
      </c>
      <c r="G1694" s="49" t="s">
        <v>5452</v>
      </c>
      <c r="H1694" s="50" t="s">
        <v>5453</v>
      </c>
      <c r="I1694" s="46" t="s">
        <v>499</v>
      </c>
      <c r="J1694" s="46">
        <v>888</v>
      </c>
      <c r="K1694" s="49">
        <v>888</v>
      </c>
      <c r="L1694" s="49" t="s">
        <v>5454</v>
      </c>
      <c r="M1694" s="51">
        <v>206000</v>
      </c>
      <c r="N1694" s="51">
        <f t="shared" si="325"/>
        <v>68000</v>
      </c>
      <c r="O1694" s="51">
        <v>68869.565217391297</v>
      </c>
      <c r="P1694" s="51">
        <v>274000</v>
      </c>
      <c r="Q1694" s="51">
        <f t="shared" si="326"/>
        <v>89530.434782608689</v>
      </c>
      <c r="R1694" s="52">
        <f t="shared" si="327"/>
        <v>295530.4347826087</v>
      </c>
      <c r="S1694" s="53">
        <v>295500</v>
      </c>
      <c r="T1694" s="54">
        <v>0</v>
      </c>
      <c r="U1694" s="55" t="s">
        <v>199</v>
      </c>
      <c r="V1694" s="55" t="s">
        <v>4643</v>
      </c>
      <c r="W1694" s="55" t="s">
        <v>173</v>
      </c>
      <c r="X1694" s="56">
        <v>43294</v>
      </c>
      <c r="Y1694" s="57" t="s">
        <v>7684</v>
      </c>
      <c r="Z1694" s="57"/>
      <c r="AA1694" s="58"/>
      <c r="AB1694" s="58"/>
      <c r="AC1694" s="58"/>
      <c r="AD1694" s="58"/>
      <c r="AE1694" s="58"/>
      <c r="AF1694" s="58"/>
      <c r="AG1694" s="58"/>
      <c r="AH1694" s="58"/>
      <c r="AI1694" s="58"/>
      <c r="AJ1694" s="58"/>
      <c r="AK1694" s="58"/>
      <c r="AL1694" s="58"/>
      <c r="AM1694" s="58"/>
      <c r="AN1694" s="58"/>
      <c r="AO1694" s="58"/>
      <c r="AP1694" s="58"/>
      <c r="AQ1694" s="58"/>
      <c r="AR1694" s="59">
        <f t="shared" si="330"/>
        <v>0</v>
      </c>
      <c r="AS1694" s="59">
        <f t="shared" si="331"/>
        <v>0</v>
      </c>
      <c r="AT1694" s="58"/>
      <c r="AU1694" s="58">
        <f t="shared" si="334"/>
        <v>0</v>
      </c>
      <c r="AV1694" s="59">
        <f t="shared" si="335"/>
        <v>-295500</v>
      </c>
      <c r="AW1694" s="59">
        <f t="shared" si="328"/>
        <v>-295500</v>
      </c>
      <c r="AX1694" s="60">
        <f t="shared" si="332"/>
        <v>-1</v>
      </c>
      <c r="AY1694" s="58"/>
    </row>
    <row r="1695" spans="1:51" x14ac:dyDescent="0.25">
      <c r="A1695" s="45">
        <v>1669</v>
      </c>
      <c r="B1695" s="46" t="s">
        <v>5455</v>
      </c>
      <c r="C1695" s="47" t="s">
        <v>5450</v>
      </c>
      <c r="D1695" s="47" t="s">
        <v>2547</v>
      </c>
      <c r="E1695" s="48" t="s">
        <v>5456</v>
      </c>
      <c r="F1695" s="49" t="s">
        <v>5452</v>
      </c>
      <c r="G1695" s="49" t="s">
        <v>5452</v>
      </c>
      <c r="H1695" s="50" t="s">
        <v>5453</v>
      </c>
      <c r="I1695" s="46" t="s">
        <v>499</v>
      </c>
      <c r="J1695" s="46">
        <v>888</v>
      </c>
      <c r="K1695" s="49">
        <v>888</v>
      </c>
      <c r="L1695" s="49" t="s">
        <v>5454</v>
      </c>
      <c r="M1695" s="51">
        <v>206000</v>
      </c>
      <c r="N1695" s="51">
        <f t="shared" si="325"/>
        <v>68000</v>
      </c>
      <c r="O1695" s="51">
        <v>68869.565217391297</v>
      </c>
      <c r="P1695" s="51">
        <v>274000</v>
      </c>
      <c r="Q1695" s="51">
        <f t="shared" si="326"/>
        <v>89530.434782608689</v>
      </c>
      <c r="R1695" s="52">
        <f t="shared" si="327"/>
        <v>295530.4347826087</v>
      </c>
      <c r="S1695" s="53">
        <v>295500</v>
      </c>
      <c r="T1695" s="54">
        <v>0</v>
      </c>
      <c r="U1695" s="55" t="s">
        <v>199</v>
      </c>
      <c r="V1695" s="55" t="s">
        <v>4643</v>
      </c>
      <c r="W1695" s="55" t="s">
        <v>173</v>
      </c>
      <c r="X1695" s="56">
        <v>43294</v>
      </c>
      <c r="Y1695" s="57" t="s">
        <v>7684</v>
      </c>
      <c r="Z1695" s="57"/>
      <c r="AA1695" s="58"/>
      <c r="AB1695" s="58"/>
      <c r="AC1695" s="58"/>
      <c r="AD1695" s="58"/>
      <c r="AE1695" s="58"/>
      <c r="AF1695" s="58"/>
      <c r="AG1695" s="58"/>
      <c r="AH1695" s="58"/>
      <c r="AI1695" s="58"/>
      <c r="AJ1695" s="58">
        <v>315600</v>
      </c>
      <c r="AK1695" s="58"/>
      <c r="AL1695" s="58"/>
      <c r="AM1695" s="58"/>
      <c r="AN1695" s="58"/>
      <c r="AO1695" s="58"/>
      <c r="AP1695" s="58"/>
      <c r="AQ1695" s="58">
        <v>375000</v>
      </c>
      <c r="AR1695" s="59">
        <f t="shared" si="330"/>
        <v>2</v>
      </c>
      <c r="AS1695" s="59">
        <f t="shared" si="331"/>
        <v>690600</v>
      </c>
      <c r="AT1695" s="58">
        <f t="shared" ref="AT1695:AT1703" si="337">ROUND(AS1695/AR1695,-2)</f>
        <v>345300</v>
      </c>
      <c r="AU1695" s="58">
        <f t="shared" si="334"/>
        <v>315600</v>
      </c>
      <c r="AV1695" s="59">
        <f t="shared" si="335"/>
        <v>49800</v>
      </c>
      <c r="AW1695" s="59">
        <f t="shared" si="328"/>
        <v>20100</v>
      </c>
      <c r="AX1695" s="60">
        <f t="shared" si="332"/>
        <v>0.16852791878172591</v>
      </c>
      <c r="AY1695" s="58"/>
    </row>
    <row r="1696" spans="1:51" ht="31.5" x14ac:dyDescent="0.25">
      <c r="A1696" s="45">
        <v>1670</v>
      </c>
      <c r="B1696" s="46" t="s">
        <v>5457</v>
      </c>
      <c r="C1696" s="47" t="s">
        <v>5458</v>
      </c>
      <c r="D1696" s="47" t="s">
        <v>2547</v>
      </c>
      <c r="E1696" s="48" t="s">
        <v>5459</v>
      </c>
      <c r="F1696" s="49" t="s">
        <v>5460</v>
      </c>
      <c r="G1696" s="49" t="s">
        <v>5460</v>
      </c>
      <c r="H1696" s="50" t="s">
        <v>5460</v>
      </c>
      <c r="I1696" s="46" t="s">
        <v>499</v>
      </c>
      <c r="J1696" s="46">
        <v>889</v>
      </c>
      <c r="K1696" s="49">
        <v>889</v>
      </c>
      <c r="L1696" s="49" t="s">
        <v>5461</v>
      </c>
      <c r="M1696" s="51">
        <v>206000</v>
      </c>
      <c r="N1696" s="51">
        <f t="shared" si="325"/>
        <v>68000</v>
      </c>
      <c r="O1696" s="51">
        <v>68869.565217391297</v>
      </c>
      <c r="P1696" s="51">
        <v>274000</v>
      </c>
      <c r="Q1696" s="51">
        <f t="shared" si="326"/>
        <v>89530.434782608689</v>
      </c>
      <c r="R1696" s="52">
        <f t="shared" si="327"/>
        <v>295530.4347826087</v>
      </c>
      <c r="S1696" s="53">
        <v>295500</v>
      </c>
      <c r="T1696" s="54">
        <v>0</v>
      </c>
      <c r="U1696" s="55" t="s">
        <v>26</v>
      </c>
      <c r="V1696" s="55" t="s">
        <v>4643</v>
      </c>
      <c r="W1696" s="55" t="s">
        <v>27</v>
      </c>
      <c r="X1696" s="56">
        <v>43294</v>
      </c>
      <c r="Y1696" s="57" t="s">
        <v>7684</v>
      </c>
      <c r="Z1696" s="57"/>
      <c r="AA1696" s="58"/>
      <c r="AB1696" s="58"/>
      <c r="AC1696" s="58"/>
      <c r="AD1696" s="58"/>
      <c r="AE1696" s="58"/>
      <c r="AF1696" s="58"/>
      <c r="AG1696" s="58"/>
      <c r="AH1696" s="58"/>
      <c r="AI1696" s="58"/>
      <c r="AJ1696" s="58"/>
      <c r="AK1696" s="58"/>
      <c r="AL1696" s="58"/>
      <c r="AM1696" s="58"/>
      <c r="AN1696" s="58"/>
      <c r="AO1696" s="58"/>
      <c r="AP1696" s="58"/>
      <c r="AQ1696" s="58">
        <v>1070000</v>
      </c>
      <c r="AR1696" s="59">
        <f t="shared" si="330"/>
        <v>1</v>
      </c>
      <c r="AS1696" s="59">
        <f t="shared" si="331"/>
        <v>1070000</v>
      </c>
      <c r="AT1696" s="58">
        <f t="shared" si="337"/>
        <v>1070000</v>
      </c>
      <c r="AU1696" s="58">
        <f t="shared" si="334"/>
        <v>1070000</v>
      </c>
      <c r="AV1696" s="59">
        <f t="shared" si="335"/>
        <v>774500</v>
      </c>
      <c r="AW1696" s="59">
        <f t="shared" si="328"/>
        <v>774500</v>
      </c>
      <c r="AX1696" s="60">
        <f t="shared" si="332"/>
        <v>2.6209813874788495</v>
      </c>
      <c r="AY1696" s="58"/>
    </row>
    <row r="1697" spans="1:51" ht="31.5" x14ac:dyDescent="0.25">
      <c r="A1697" s="45">
        <v>1672</v>
      </c>
      <c r="B1697" s="46" t="s">
        <v>5465</v>
      </c>
      <c r="C1697" s="47" t="s">
        <v>5458</v>
      </c>
      <c r="D1697" s="47" t="s">
        <v>496</v>
      </c>
      <c r="E1697" s="48" t="s">
        <v>5466</v>
      </c>
      <c r="F1697" s="49" t="s">
        <v>5467</v>
      </c>
      <c r="G1697" s="49" t="s">
        <v>5467</v>
      </c>
      <c r="H1697" s="50" t="s">
        <v>5468</v>
      </c>
      <c r="I1697" s="46" t="s">
        <v>21</v>
      </c>
      <c r="J1697" s="46">
        <v>889</v>
      </c>
      <c r="K1697" s="49">
        <v>889</v>
      </c>
      <c r="L1697" s="49" t="s">
        <v>5461</v>
      </c>
      <c r="M1697" s="51">
        <v>206000</v>
      </c>
      <c r="N1697" s="51">
        <f t="shared" si="325"/>
        <v>68000</v>
      </c>
      <c r="O1697" s="51">
        <v>68869.565217391297</v>
      </c>
      <c r="P1697" s="51">
        <v>274000</v>
      </c>
      <c r="Q1697" s="51">
        <f t="shared" si="326"/>
        <v>89530.434782608689</v>
      </c>
      <c r="R1697" s="52">
        <f t="shared" si="327"/>
        <v>295530.4347826087</v>
      </c>
      <c r="S1697" s="53">
        <v>295500</v>
      </c>
      <c r="T1697" s="54">
        <v>0</v>
      </c>
      <c r="U1697" s="55" t="s">
        <v>199</v>
      </c>
      <c r="V1697" s="55" t="s">
        <v>4643</v>
      </c>
      <c r="W1697" s="55" t="s">
        <v>196</v>
      </c>
      <c r="X1697" s="56">
        <v>43294</v>
      </c>
      <c r="Y1697" s="57" t="s">
        <v>7684</v>
      </c>
      <c r="Z1697" s="57"/>
      <c r="AA1697" s="58"/>
      <c r="AB1697" s="58"/>
      <c r="AC1697" s="58"/>
      <c r="AD1697" s="58"/>
      <c r="AE1697" s="58"/>
      <c r="AF1697" s="58"/>
      <c r="AG1697" s="58"/>
      <c r="AH1697" s="58"/>
      <c r="AI1697" s="58"/>
      <c r="AJ1697" s="58"/>
      <c r="AK1697" s="58"/>
      <c r="AL1697" s="58"/>
      <c r="AM1697" s="58"/>
      <c r="AN1697" s="58"/>
      <c r="AO1697" s="58"/>
      <c r="AP1697" s="58"/>
      <c r="AQ1697" s="58">
        <v>830000</v>
      </c>
      <c r="AR1697" s="59">
        <f t="shared" si="330"/>
        <v>1</v>
      </c>
      <c r="AS1697" s="59">
        <f t="shared" si="331"/>
        <v>830000</v>
      </c>
      <c r="AT1697" s="58">
        <f t="shared" si="337"/>
        <v>830000</v>
      </c>
      <c r="AU1697" s="58">
        <f t="shared" si="334"/>
        <v>830000</v>
      </c>
      <c r="AV1697" s="59">
        <f t="shared" si="335"/>
        <v>534500</v>
      </c>
      <c r="AW1697" s="59">
        <f t="shared" si="328"/>
        <v>534500</v>
      </c>
      <c r="AX1697" s="60">
        <f t="shared" si="332"/>
        <v>1.808798646362098</v>
      </c>
      <c r="AY1697" s="58"/>
    </row>
    <row r="1698" spans="1:51" x14ac:dyDescent="0.25">
      <c r="A1698" s="45">
        <v>1673</v>
      </c>
      <c r="B1698" s="46" t="s">
        <v>5469</v>
      </c>
      <c r="C1698" s="47" t="s">
        <v>5470</v>
      </c>
      <c r="D1698" s="47" t="s">
        <v>496</v>
      </c>
      <c r="E1698" s="48" t="s">
        <v>5471</v>
      </c>
      <c r="F1698" s="49" t="s">
        <v>5472</v>
      </c>
      <c r="G1698" s="49" t="s">
        <v>5472</v>
      </c>
      <c r="H1698" s="50" t="s">
        <v>5472</v>
      </c>
      <c r="I1698" s="46" t="s">
        <v>30</v>
      </c>
      <c r="J1698" s="46">
        <v>892</v>
      </c>
      <c r="K1698" s="49">
        <v>892</v>
      </c>
      <c r="L1698" s="49" t="s">
        <v>5473</v>
      </c>
      <c r="M1698" s="51">
        <v>32000</v>
      </c>
      <c r="N1698" s="51">
        <f t="shared" si="325"/>
        <v>24800</v>
      </c>
      <c r="O1698" s="51">
        <v>24886.956521739099</v>
      </c>
      <c r="P1698" s="51">
        <v>56800</v>
      </c>
      <c r="Q1698" s="51">
        <f t="shared" si="326"/>
        <v>32353.043478260832</v>
      </c>
      <c r="R1698" s="52">
        <f t="shared" si="327"/>
        <v>64353.043478260835</v>
      </c>
      <c r="S1698" s="53">
        <v>64300</v>
      </c>
      <c r="T1698" s="54">
        <v>0</v>
      </c>
      <c r="U1698" s="55" t="s">
        <v>199</v>
      </c>
      <c r="V1698" s="55" t="s">
        <v>4643</v>
      </c>
      <c r="W1698" s="55" t="s">
        <v>196</v>
      </c>
      <c r="X1698" s="56">
        <v>43294</v>
      </c>
      <c r="Y1698" s="57" t="s">
        <v>7684</v>
      </c>
      <c r="Z1698" s="57"/>
      <c r="AA1698" s="58"/>
      <c r="AB1698" s="58"/>
      <c r="AC1698" s="58"/>
      <c r="AD1698" s="58"/>
      <c r="AE1698" s="58"/>
      <c r="AF1698" s="58"/>
      <c r="AG1698" s="58"/>
      <c r="AH1698" s="58"/>
      <c r="AI1698" s="58"/>
      <c r="AJ1698" s="58"/>
      <c r="AK1698" s="58"/>
      <c r="AL1698" s="58"/>
      <c r="AM1698" s="58"/>
      <c r="AN1698" s="58"/>
      <c r="AO1698" s="58"/>
      <c r="AP1698" s="58"/>
      <c r="AQ1698" s="58">
        <v>72000</v>
      </c>
      <c r="AR1698" s="59">
        <f t="shared" si="330"/>
        <v>1</v>
      </c>
      <c r="AS1698" s="59">
        <f t="shared" si="331"/>
        <v>72000</v>
      </c>
      <c r="AT1698" s="58">
        <f t="shared" si="337"/>
        <v>72000</v>
      </c>
      <c r="AU1698" s="58">
        <f t="shared" si="334"/>
        <v>72000</v>
      </c>
      <c r="AV1698" s="59">
        <f t="shared" si="335"/>
        <v>7700</v>
      </c>
      <c r="AW1698" s="59">
        <f t="shared" si="328"/>
        <v>7700</v>
      </c>
      <c r="AX1698" s="60">
        <f t="shared" si="332"/>
        <v>0.11975116640746508</v>
      </c>
      <c r="AY1698" s="58"/>
    </row>
    <row r="1699" spans="1:51" x14ac:dyDescent="0.25">
      <c r="A1699" s="45">
        <v>1674</v>
      </c>
      <c r="B1699" s="46" t="s">
        <v>5474</v>
      </c>
      <c r="C1699" s="47" t="s">
        <v>5470</v>
      </c>
      <c r="D1699" s="47" t="s">
        <v>2547</v>
      </c>
      <c r="E1699" s="48" t="s">
        <v>5475</v>
      </c>
      <c r="F1699" s="49" t="s">
        <v>5473</v>
      </c>
      <c r="G1699" s="49" t="s">
        <v>5473</v>
      </c>
      <c r="H1699" s="50" t="s">
        <v>5473</v>
      </c>
      <c r="I1699" s="46" t="s">
        <v>497</v>
      </c>
      <c r="J1699" s="46">
        <v>892</v>
      </c>
      <c r="K1699" s="49">
        <v>892</v>
      </c>
      <c r="L1699" s="49" t="s">
        <v>5473</v>
      </c>
      <c r="M1699" s="51">
        <v>32000</v>
      </c>
      <c r="N1699" s="51">
        <f t="shared" si="325"/>
        <v>24800</v>
      </c>
      <c r="O1699" s="51">
        <v>24886.956521739099</v>
      </c>
      <c r="P1699" s="51">
        <v>56800</v>
      </c>
      <c r="Q1699" s="51">
        <f t="shared" si="326"/>
        <v>32353.043478260832</v>
      </c>
      <c r="R1699" s="52">
        <f t="shared" si="327"/>
        <v>64353.043478260835</v>
      </c>
      <c r="S1699" s="53">
        <v>64300</v>
      </c>
      <c r="T1699" s="54">
        <v>0</v>
      </c>
      <c r="U1699" s="55" t="s">
        <v>199</v>
      </c>
      <c r="V1699" s="55" t="s">
        <v>4643</v>
      </c>
      <c r="W1699" s="55" t="s">
        <v>173</v>
      </c>
      <c r="X1699" s="56">
        <v>43294</v>
      </c>
      <c r="Y1699" s="57" t="s">
        <v>7684</v>
      </c>
      <c r="Z1699" s="57"/>
      <c r="AA1699" s="58"/>
      <c r="AB1699" s="58"/>
      <c r="AC1699" s="58"/>
      <c r="AD1699" s="58"/>
      <c r="AE1699" s="58"/>
      <c r="AF1699" s="58"/>
      <c r="AG1699" s="58"/>
      <c r="AH1699" s="58"/>
      <c r="AI1699" s="58"/>
      <c r="AJ1699" s="58"/>
      <c r="AK1699" s="58"/>
      <c r="AL1699" s="58"/>
      <c r="AM1699" s="58"/>
      <c r="AN1699" s="58"/>
      <c r="AO1699" s="58"/>
      <c r="AP1699" s="58"/>
      <c r="AQ1699" s="58">
        <v>72000</v>
      </c>
      <c r="AR1699" s="59">
        <f t="shared" si="330"/>
        <v>1</v>
      </c>
      <c r="AS1699" s="59">
        <f t="shared" si="331"/>
        <v>72000</v>
      </c>
      <c r="AT1699" s="58">
        <f t="shared" si="337"/>
        <v>72000</v>
      </c>
      <c r="AU1699" s="58">
        <f t="shared" si="334"/>
        <v>72000</v>
      </c>
      <c r="AV1699" s="59">
        <f t="shared" si="335"/>
        <v>7700</v>
      </c>
      <c r="AW1699" s="59">
        <f t="shared" si="328"/>
        <v>7700</v>
      </c>
      <c r="AX1699" s="60">
        <f t="shared" si="332"/>
        <v>0.11975116640746508</v>
      </c>
      <c r="AY1699" s="58"/>
    </row>
    <row r="1700" spans="1:51" x14ac:dyDescent="0.25">
      <c r="A1700" s="45">
        <v>1675</v>
      </c>
      <c r="B1700" s="46" t="s">
        <v>5479</v>
      </c>
      <c r="C1700" s="47" t="s">
        <v>5476</v>
      </c>
      <c r="D1700" s="47" t="s">
        <v>496</v>
      </c>
      <c r="E1700" s="48" t="s">
        <v>5480</v>
      </c>
      <c r="F1700" s="49" t="s">
        <v>5481</v>
      </c>
      <c r="G1700" s="49" t="s">
        <v>5481</v>
      </c>
      <c r="H1700" s="50" t="s">
        <v>5481</v>
      </c>
      <c r="I1700" s="46" t="s">
        <v>499</v>
      </c>
      <c r="J1700" s="46">
        <v>908</v>
      </c>
      <c r="K1700" s="49">
        <v>908</v>
      </c>
      <c r="L1700" s="49" t="s">
        <v>5477</v>
      </c>
      <c r="M1700" s="51">
        <v>8000</v>
      </c>
      <c r="N1700" s="51">
        <f t="shared" si="325"/>
        <v>15000</v>
      </c>
      <c r="O1700" s="51">
        <v>15026.0869565217</v>
      </c>
      <c r="P1700" s="51">
        <v>23000</v>
      </c>
      <c r="Q1700" s="51">
        <f t="shared" si="326"/>
        <v>19533.913043478209</v>
      </c>
      <c r="R1700" s="52">
        <f t="shared" si="327"/>
        <v>27533.913043478209</v>
      </c>
      <c r="S1700" s="53">
        <v>27500</v>
      </c>
      <c r="T1700" s="54">
        <v>0</v>
      </c>
      <c r="U1700" s="55" t="s">
        <v>199</v>
      </c>
      <c r="V1700" s="55" t="s">
        <v>4643</v>
      </c>
      <c r="W1700" s="55" t="s">
        <v>173</v>
      </c>
      <c r="X1700" s="56">
        <v>43294</v>
      </c>
      <c r="Y1700" s="57" t="s">
        <v>7684</v>
      </c>
      <c r="Z1700" s="57"/>
      <c r="AA1700" s="58"/>
      <c r="AB1700" s="58"/>
      <c r="AC1700" s="58"/>
      <c r="AD1700" s="58"/>
      <c r="AE1700" s="58"/>
      <c r="AF1700" s="58"/>
      <c r="AG1700" s="58"/>
      <c r="AH1700" s="58"/>
      <c r="AI1700" s="58"/>
      <c r="AJ1700" s="58">
        <v>24480</v>
      </c>
      <c r="AK1700" s="58"/>
      <c r="AL1700" s="58"/>
      <c r="AM1700" s="58"/>
      <c r="AN1700" s="58"/>
      <c r="AO1700" s="58"/>
      <c r="AP1700" s="58"/>
      <c r="AQ1700" s="58">
        <v>27500</v>
      </c>
      <c r="AR1700" s="59">
        <f t="shared" si="330"/>
        <v>2</v>
      </c>
      <c r="AS1700" s="59">
        <f t="shared" si="331"/>
        <v>51980</v>
      </c>
      <c r="AT1700" s="58">
        <f t="shared" si="337"/>
        <v>26000</v>
      </c>
      <c r="AU1700" s="58">
        <f t="shared" si="334"/>
        <v>24480</v>
      </c>
      <c r="AV1700" s="59">
        <f t="shared" si="335"/>
        <v>-1500</v>
      </c>
      <c r="AW1700" s="59">
        <f t="shared" si="328"/>
        <v>-3020</v>
      </c>
      <c r="AX1700" s="60">
        <f t="shared" si="332"/>
        <v>-5.4545454545454564E-2</v>
      </c>
      <c r="AY1700" s="58"/>
    </row>
    <row r="1701" spans="1:51" x14ac:dyDescent="0.25">
      <c r="A1701" s="45">
        <v>1676</v>
      </c>
      <c r="B1701" s="46" t="s">
        <v>5482</v>
      </c>
      <c r="C1701" s="47" t="s">
        <v>5476</v>
      </c>
      <c r="D1701" s="47" t="s">
        <v>2547</v>
      </c>
      <c r="E1701" s="48" t="s">
        <v>5483</v>
      </c>
      <c r="F1701" s="49" t="s">
        <v>5481</v>
      </c>
      <c r="G1701" s="49" t="s">
        <v>5481</v>
      </c>
      <c r="H1701" s="50" t="s">
        <v>5481</v>
      </c>
      <c r="I1701" s="46"/>
      <c r="J1701" s="46">
        <v>908</v>
      </c>
      <c r="K1701" s="49">
        <v>908</v>
      </c>
      <c r="L1701" s="49" t="s">
        <v>5477</v>
      </c>
      <c r="M1701" s="51">
        <v>8000</v>
      </c>
      <c r="N1701" s="51">
        <f t="shared" si="325"/>
        <v>15000</v>
      </c>
      <c r="O1701" s="51">
        <v>15026.0869565217</v>
      </c>
      <c r="P1701" s="51">
        <v>23000</v>
      </c>
      <c r="Q1701" s="51">
        <f t="shared" si="326"/>
        <v>19533.913043478209</v>
      </c>
      <c r="R1701" s="52">
        <f t="shared" si="327"/>
        <v>27533.913043478209</v>
      </c>
      <c r="S1701" s="53">
        <v>27500</v>
      </c>
      <c r="T1701" s="54">
        <v>0</v>
      </c>
      <c r="U1701" s="55" t="s">
        <v>26</v>
      </c>
      <c r="V1701" s="55" t="s">
        <v>4643</v>
      </c>
      <c r="W1701" s="55" t="s">
        <v>27</v>
      </c>
      <c r="X1701" s="56">
        <v>43294</v>
      </c>
      <c r="Y1701" s="57" t="s">
        <v>7684</v>
      </c>
      <c r="Z1701" s="57"/>
      <c r="AA1701" s="58"/>
      <c r="AB1701" s="58"/>
      <c r="AC1701" s="58"/>
      <c r="AD1701" s="58"/>
      <c r="AE1701" s="58"/>
      <c r="AF1701" s="58"/>
      <c r="AG1701" s="58"/>
      <c r="AH1701" s="58"/>
      <c r="AI1701" s="58"/>
      <c r="AJ1701" s="58">
        <v>24480</v>
      </c>
      <c r="AK1701" s="58"/>
      <c r="AL1701" s="58"/>
      <c r="AM1701" s="58"/>
      <c r="AN1701" s="58"/>
      <c r="AO1701" s="58"/>
      <c r="AP1701" s="58"/>
      <c r="AQ1701" s="58">
        <v>27500</v>
      </c>
      <c r="AR1701" s="59">
        <f t="shared" si="330"/>
        <v>2</v>
      </c>
      <c r="AS1701" s="59">
        <f t="shared" si="331"/>
        <v>51980</v>
      </c>
      <c r="AT1701" s="58">
        <f t="shared" si="337"/>
        <v>26000</v>
      </c>
      <c r="AU1701" s="58">
        <f t="shared" si="334"/>
        <v>24480</v>
      </c>
      <c r="AV1701" s="59">
        <f t="shared" si="335"/>
        <v>-1500</v>
      </c>
      <c r="AW1701" s="59">
        <f t="shared" si="328"/>
        <v>-3020</v>
      </c>
      <c r="AX1701" s="60">
        <f t="shared" si="332"/>
        <v>-5.4545454545454564E-2</v>
      </c>
      <c r="AY1701" s="58"/>
    </row>
    <row r="1702" spans="1:51" x14ac:dyDescent="0.25">
      <c r="A1702" s="45">
        <v>1677</v>
      </c>
      <c r="B1702" s="46" t="s">
        <v>5484</v>
      </c>
      <c r="C1702" s="47" t="s">
        <v>5476</v>
      </c>
      <c r="D1702" s="47" t="s">
        <v>495</v>
      </c>
      <c r="E1702" s="48" t="s">
        <v>5485</v>
      </c>
      <c r="F1702" s="49" t="s">
        <v>5486</v>
      </c>
      <c r="G1702" s="49" t="s">
        <v>5486</v>
      </c>
      <c r="H1702" s="50" t="s">
        <v>5486</v>
      </c>
      <c r="I1702" s="46"/>
      <c r="J1702" s="46">
        <v>908</v>
      </c>
      <c r="K1702" s="49">
        <v>908</v>
      </c>
      <c r="L1702" s="49" t="s">
        <v>5477</v>
      </c>
      <c r="M1702" s="51">
        <v>8000</v>
      </c>
      <c r="N1702" s="51">
        <f t="shared" si="325"/>
        <v>15000</v>
      </c>
      <c r="O1702" s="51">
        <v>15026.0869565217</v>
      </c>
      <c r="P1702" s="51">
        <v>23000</v>
      </c>
      <c r="Q1702" s="51">
        <f t="shared" si="326"/>
        <v>19533.913043478209</v>
      </c>
      <c r="R1702" s="52">
        <f t="shared" si="327"/>
        <v>27533.913043478209</v>
      </c>
      <c r="S1702" s="53">
        <v>27500</v>
      </c>
      <c r="T1702" s="54">
        <v>0</v>
      </c>
      <c r="U1702" s="55" t="s">
        <v>199</v>
      </c>
      <c r="V1702" s="55" t="s">
        <v>4643</v>
      </c>
      <c r="W1702" s="55" t="s">
        <v>173</v>
      </c>
      <c r="X1702" s="56">
        <v>43294</v>
      </c>
      <c r="Y1702" s="57" t="s">
        <v>7684</v>
      </c>
      <c r="Z1702" s="57"/>
      <c r="AA1702" s="58"/>
      <c r="AB1702" s="58"/>
      <c r="AC1702" s="58"/>
      <c r="AD1702" s="58"/>
      <c r="AE1702" s="58"/>
      <c r="AF1702" s="58"/>
      <c r="AG1702" s="58"/>
      <c r="AH1702" s="58"/>
      <c r="AI1702" s="58"/>
      <c r="AJ1702" s="58">
        <v>24480</v>
      </c>
      <c r="AK1702" s="58"/>
      <c r="AL1702" s="58"/>
      <c r="AM1702" s="58"/>
      <c r="AN1702" s="58"/>
      <c r="AO1702" s="58"/>
      <c r="AP1702" s="58"/>
      <c r="AQ1702" s="58">
        <v>27500</v>
      </c>
      <c r="AR1702" s="59">
        <f t="shared" si="330"/>
        <v>2</v>
      </c>
      <c r="AS1702" s="59">
        <f t="shared" si="331"/>
        <v>51980</v>
      </c>
      <c r="AT1702" s="58">
        <f t="shared" si="337"/>
        <v>26000</v>
      </c>
      <c r="AU1702" s="58">
        <f t="shared" si="334"/>
        <v>24480</v>
      </c>
      <c r="AV1702" s="59">
        <f t="shared" si="335"/>
        <v>-1500</v>
      </c>
      <c r="AW1702" s="59">
        <f t="shared" si="328"/>
        <v>-3020</v>
      </c>
      <c r="AX1702" s="60">
        <f t="shared" si="332"/>
        <v>-5.4545454545454564E-2</v>
      </c>
      <c r="AY1702" s="58"/>
    </row>
    <row r="1703" spans="1:51" x14ac:dyDescent="0.25">
      <c r="A1703" s="45">
        <v>1678</v>
      </c>
      <c r="B1703" s="46" t="s">
        <v>5487</v>
      </c>
      <c r="C1703" s="47" t="s">
        <v>5488</v>
      </c>
      <c r="D1703" s="47" t="s">
        <v>2547</v>
      </c>
      <c r="E1703" s="48" t="s">
        <v>5489</v>
      </c>
      <c r="F1703" s="49" t="s">
        <v>5490</v>
      </c>
      <c r="G1703" s="49" t="s">
        <v>5490</v>
      </c>
      <c r="H1703" s="50" t="s">
        <v>5490</v>
      </c>
      <c r="I1703" s="46" t="s">
        <v>497</v>
      </c>
      <c r="J1703" s="46">
        <v>909</v>
      </c>
      <c r="K1703" s="49">
        <v>909</v>
      </c>
      <c r="L1703" s="49" t="s">
        <v>5491</v>
      </c>
      <c r="M1703" s="51">
        <v>18000</v>
      </c>
      <c r="N1703" s="51">
        <f t="shared" si="325"/>
        <v>3100</v>
      </c>
      <c r="O1703" s="51">
        <v>3130.4347826087001</v>
      </c>
      <c r="P1703" s="51">
        <v>21100</v>
      </c>
      <c r="Q1703" s="51">
        <f t="shared" si="326"/>
        <v>4069.5652173913099</v>
      </c>
      <c r="R1703" s="52">
        <f t="shared" si="327"/>
        <v>22069.565217391311</v>
      </c>
      <c r="S1703" s="53">
        <v>22000</v>
      </c>
      <c r="T1703" s="54">
        <v>0</v>
      </c>
      <c r="U1703" s="55" t="s">
        <v>199</v>
      </c>
      <c r="V1703" s="55" t="s">
        <v>4643</v>
      </c>
      <c r="W1703" s="55" t="s">
        <v>173</v>
      </c>
      <c r="X1703" s="56">
        <v>43294</v>
      </c>
      <c r="Y1703" s="57" t="s">
        <v>7684</v>
      </c>
      <c r="Z1703" s="57"/>
      <c r="AA1703" s="58">
        <v>180000</v>
      </c>
      <c r="AB1703" s="58"/>
      <c r="AC1703" s="58"/>
      <c r="AD1703" s="58"/>
      <c r="AE1703" s="58"/>
      <c r="AF1703" s="58"/>
      <c r="AG1703" s="58"/>
      <c r="AH1703" s="58"/>
      <c r="AI1703" s="58"/>
      <c r="AJ1703" s="58"/>
      <c r="AK1703" s="58"/>
      <c r="AL1703" s="58"/>
      <c r="AM1703" s="58"/>
      <c r="AN1703" s="58"/>
      <c r="AO1703" s="58"/>
      <c r="AP1703" s="58"/>
      <c r="AQ1703" s="58">
        <v>30000</v>
      </c>
      <c r="AR1703" s="59">
        <f t="shared" si="330"/>
        <v>2</v>
      </c>
      <c r="AS1703" s="59">
        <f t="shared" si="331"/>
        <v>210000</v>
      </c>
      <c r="AT1703" s="58">
        <f t="shared" si="337"/>
        <v>105000</v>
      </c>
      <c r="AU1703" s="58">
        <f t="shared" si="334"/>
        <v>30000</v>
      </c>
      <c r="AV1703" s="59">
        <f t="shared" si="335"/>
        <v>83000</v>
      </c>
      <c r="AW1703" s="59">
        <f t="shared" si="328"/>
        <v>8000</v>
      </c>
      <c r="AX1703" s="60">
        <f t="shared" si="332"/>
        <v>3.7727272727272725</v>
      </c>
      <c r="AY1703" s="58"/>
    </row>
    <row r="1704" spans="1:51" x14ac:dyDescent="0.25">
      <c r="A1704" s="45">
        <v>1680</v>
      </c>
      <c r="B1704" s="46" t="s">
        <v>5495</v>
      </c>
      <c r="C1704" s="47" t="s">
        <v>5488</v>
      </c>
      <c r="D1704" s="47" t="s">
        <v>496</v>
      </c>
      <c r="E1704" s="48" t="s">
        <v>5496</v>
      </c>
      <c r="F1704" s="49" t="s">
        <v>5494</v>
      </c>
      <c r="G1704" s="49" t="s">
        <v>5494</v>
      </c>
      <c r="H1704" s="50" t="s">
        <v>5494</v>
      </c>
      <c r="I1704" s="46" t="s">
        <v>497</v>
      </c>
      <c r="J1704" s="46">
        <v>909</v>
      </c>
      <c r="K1704" s="49">
        <v>909</v>
      </c>
      <c r="L1704" s="49" t="s">
        <v>5491</v>
      </c>
      <c r="M1704" s="51">
        <v>18000</v>
      </c>
      <c r="N1704" s="51">
        <f t="shared" ref="N1704:N1767" si="338">P1704-M1704</f>
        <v>3100</v>
      </c>
      <c r="O1704" s="51">
        <v>3130.4347826087001</v>
      </c>
      <c r="P1704" s="51">
        <v>21100</v>
      </c>
      <c r="Q1704" s="51">
        <f t="shared" ref="Q1704:Q1767" si="339">+O1704/1800000*2340000</f>
        <v>4069.5652173913099</v>
      </c>
      <c r="R1704" s="52">
        <f t="shared" ref="R1704:R1767" si="340">+M1704+Q1704</f>
        <v>22069.565217391311</v>
      </c>
      <c r="S1704" s="53">
        <v>22000</v>
      </c>
      <c r="T1704" s="54">
        <v>0</v>
      </c>
      <c r="U1704" s="55" t="s">
        <v>199</v>
      </c>
      <c r="V1704" s="55" t="s">
        <v>4643</v>
      </c>
      <c r="W1704" s="55" t="s">
        <v>173</v>
      </c>
      <c r="X1704" s="56">
        <v>43294</v>
      </c>
      <c r="Y1704" s="57" t="s">
        <v>7684</v>
      </c>
      <c r="Z1704" s="57"/>
      <c r="AA1704" s="58"/>
      <c r="AB1704" s="58"/>
      <c r="AC1704" s="58"/>
      <c r="AD1704" s="58"/>
      <c r="AE1704" s="58"/>
      <c r="AF1704" s="58"/>
      <c r="AG1704" s="58"/>
      <c r="AH1704" s="58"/>
      <c r="AI1704" s="58"/>
      <c r="AJ1704" s="58"/>
      <c r="AK1704" s="58"/>
      <c r="AL1704" s="58"/>
      <c r="AM1704" s="58"/>
      <c r="AN1704" s="58"/>
      <c r="AO1704" s="58"/>
      <c r="AP1704" s="58"/>
      <c r="AQ1704" s="58"/>
      <c r="AR1704" s="59">
        <f t="shared" si="330"/>
        <v>0</v>
      </c>
      <c r="AS1704" s="59">
        <f t="shared" si="331"/>
        <v>0</v>
      </c>
      <c r="AT1704" s="58"/>
      <c r="AU1704" s="58">
        <f t="shared" si="334"/>
        <v>0</v>
      </c>
      <c r="AV1704" s="59">
        <f t="shared" si="335"/>
        <v>-22000</v>
      </c>
      <c r="AW1704" s="59">
        <f t="shared" ref="AW1704:AW1767" si="341">AU1704-S1704</f>
        <v>-22000</v>
      </c>
      <c r="AX1704" s="60">
        <f t="shared" si="332"/>
        <v>-1</v>
      </c>
      <c r="AY1704" s="58"/>
    </row>
    <row r="1705" spans="1:51" x14ac:dyDescent="0.25">
      <c r="A1705" s="45">
        <v>1682</v>
      </c>
      <c r="B1705" s="46" t="s">
        <v>5500</v>
      </c>
      <c r="C1705" s="47" t="s">
        <v>5501</v>
      </c>
      <c r="D1705" s="47" t="s">
        <v>496</v>
      </c>
      <c r="E1705" s="48" t="s">
        <v>5502</v>
      </c>
      <c r="F1705" s="49" t="s">
        <v>5503</v>
      </c>
      <c r="G1705" s="49" t="s">
        <v>5503</v>
      </c>
      <c r="H1705" s="50" t="s">
        <v>5503</v>
      </c>
      <c r="I1705" s="46" t="s">
        <v>439</v>
      </c>
      <c r="J1705" s="46">
        <v>910</v>
      </c>
      <c r="K1705" s="49">
        <v>910</v>
      </c>
      <c r="L1705" s="49" t="s">
        <v>5504</v>
      </c>
      <c r="M1705" s="51">
        <v>37000</v>
      </c>
      <c r="N1705" s="51">
        <f t="shared" si="338"/>
        <v>4600</v>
      </c>
      <c r="O1705" s="51">
        <v>4695.6521739130403</v>
      </c>
      <c r="P1705" s="51">
        <v>41600</v>
      </c>
      <c r="Q1705" s="51">
        <f t="shared" si="339"/>
        <v>6104.3478260869515</v>
      </c>
      <c r="R1705" s="52">
        <f t="shared" si="340"/>
        <v>43104.347826086952</v>
      </c>
      <c r="S1705" s="53">
        <v>43100</v>
      </c>
      <c r="T1705" s="54">
        <v>0</v>
      </c>
      <c r="U1705" s="55" t="s">
        <v>199</v>
      </c>
      <c r="V1705" s="55" t="s">
        <v>4643</v>
      </c>
      <c r="W1705" s="55" t="s">
        <v>173</v>
      </c>
      <c r="X1705" s="56">
        <v>43294</v>
      </c>
      <c r="Y1705" s="57" t="s">
        <v>7684</v>
      </c>
      <c r="Z1705" s="57"/>
      <c r="AA1705" s="58"/>
      <c r="AB1705" s="58"/>
      <c r="AC1705" s="58"/>
      <c r="AD1705" s="58"/>
      <c r="AE1705" s="58"/>
      <c r="AF1705" s="58"/>
      <c r="AG1705" s="58"/>
      <c r="AH1705" s="58"/>
      <c r="AI1705" s="58"/>
      <c r="AJ1705" s="58"/>
      <c r="AK1705" s="58"/>
      <c r="AL1705" s="58"/>
      <c r="AM1705" s="58"/>
      <c r="AN1705" s="58"/>
      <c r="AO1705" s="58"/>
      <c r="AP1705" s="58"/>
      <c r="AQ1705" s="58"/>
      <c r="AR1705" s="59">
        <f t="shared" si="330"/>
        <v>0</v>
      </c>
      <c r="AS1705" s="59">
        <f t="shared" si="331"/>
        <v>0</v>
      </c>
      <c r="AT1705" s="58"/>
      <c r="AU1705" s="58">
        <f t="shared" si="334"/>
        <v>0</v>
      </c>
      <c r="AV1705" s="59">
        <f t="shared" si="335"/>
        <v>-43100</v>
      </c>
      <c r="AW1705" s="59">
        <f t="shared" si="341"/>
        <v>-43100</v>
      </c>
      <c r="AX1705" s="60">
        <f t="shared" si="332"/>
        <v>-1</v>
      </c>
      <c r="AY1705" s="58"/>
    </row>
    <row r="1706" spans="1:51" x14ac:dyDescent="0.25">
      <c r="A1706" s="45">
        <v>1685</v>
      </c>
      <c r="B1706" s="46" t="s">
        <v>5510</v>
      </c>
      <c r="C1706" s="47" t="s">
        <v>5511</v>
      </c>
      <c r="D1706" s="47" t="s">
        <v>496</v>
      </c>
      <c r="E1706" s="48" t="s">
        <v>5512</v>
      </c>
      <c r="F1706" s="49" t="s">
        <v>5513</v>
      </c>
      <c r="G1706" s="49" t="s">
        <v>5514</v>
      </c>
      <c r="H1706" s="50" t="s">
        <v>5513</v>
      </c>
      <c r="I1706" s="46" t="s">
        <v>499</v>
      </c>
      <c r="J1706" s="46">
        <v>911</v>
      </c>
      <c r="K1706" s="49">
        <v>911</v>
      </c>
      <c r="L1706" s="49" t="s">
        <v>5515</v>
      </c>
      <c r="M1706" s="51">
        <v>50000</v>
      </c>
      <c r="N1706" s="51">
        <f t="shared" si="338"/>
        <v>15600</v>
      </c>
      <c r="O1706" s="51">
        <v>15652.1739130435</v>
      </c>
      <c r="P1706" s="51">
        <v>65600</v>
      </c>
      <c r="Q1706" s="51">
        <f t="shared" si="339"/>
        <v>20347.826086956549</v>
      </c>
      <c r="R1706" s="52">
        <f t="shared" si="340"/>
        <v>70347.826086956542</v>
      </c>
      <c r="S1706" s="53">
        <v>70300</v>
      </c>
      <c r="T1706" s="54">
        <v>0</v>
      </c>
      <c r="U1706" s="55" t="s">
        <v>199</v>
      </c>
      <c r="V1706" s="55" t="s">
        <v>4643</v>
      </c>
      <c r="W1706" s="55" t="s">
        <v>173</v>
      </c>
      <c r="X1706" s="56">
        <v>43294</v>
      </c>
      <c r="Y1706" s="57" t="s">
        <v>7684</v>
      </c>
      <c r="Z1706" s="57"/>
      <c r="AA1706" s="58">
        <v>250000</v>
      </c>
      <c r="AB1706" s="58"/>
      <c r="AC1706" s="58"/>
      <c r="AD1706" s="58"/>
      <c r="AE1706" s="58"/>
      <c r="AF1706" s="58"/>
      <c r="AG1706" s="58"/>
      <c r="AH1706" s="58"/>
      <c r="AI1706" s="58"/>
      <c r="AJ1706" s="58"/>
      <c r="AK1706" s="58"/>
      <c r="AL1706" s="58"/>
      <c r="AM1706" s="58"/>
      <c r="AN1706" s="58"/>
      <c r="AO1706" s="58"/>
      <c r="AP1706" s="58"/>
      <c r="AQ1706" s="58">
        <v>90000</v>
      </c>
      <c r="AR1706" s="59">
        <f t="shared" si="330"/>
        <v>2</v>
      </c>
      <c r="AS1706" s="59">
        <f t="shared" si="331"/>
        <v>340000</v>
      </c>
      <c r="AT1706" s="58">
        <f>ROUND(AS1706/AR1706,-2)</f>
        <v>170000</v>
      </c>
      <c r="AU1706" s="58">
        <f t="shared" si="334"/>
        <v>90000</v>
      </c>
      <c r="AV1706" s="59">
        <f t="shared" si="335"/>
        <v>99700</v>
      </c>
      <c r="AW1706" s="59">
        <f t="shared" si="341"/>
        <v>19700</v>
      </c>
      <c r="AX1706" s="60">
        <f t="shared" si="332"/>
        <v>1.4182076813655762</v>
      </c>
      <c r="AY1706" s="58"/>
    </row>
    <row r="1707" spans="1:51" ht="31.5" x14ac:dyDescent="0.25">
      <c r="A1707" s="45">
        <v>1686</v>
      </c>
      <c r="B1707" s="46" t="s">
        <v>5516</v>
      </c>
      <c r="C1707" s="47" t="s">
        <v>5517</v>
      </c>
      <c r="D1707" s="47" t="s">
        <v>496</v>
      </c>
      <c r="E1707" s="48" t="s">
        <v>5512</v>
      </c>
      <c r="F1707" s="49" t="s">
        <v>5513</v>
      </c>
      <c r="G1707" s="49" t="s">
        <v>5518</v>
      </c>
      <c r="H1707" s="50" t="s">
        <v>5513</v>
      </c>
      <c r="I1707" s="46" t="s">
        <v>499</v>
      </c>
      <c r="J1707" s="46">
        <v>912</v>
      </c>
      <c r="K1707" s="49">
        <v>912</v>
      </c>
      <c r="L1707" s="49" t="s">
        <v>5519</v>
      </c>
      <c r="M1707" s="51">
        <v>486000</v>
      </c>
      <c r="N1707" s="51">
        <f t="shared" si="338"/>
        <v>34000</v>
      </c>
      <c r="O1707" s="51">
        <v>34434.782608695597</v>
      </c>
      <c r="P1707" s="51">
        <v>520000</v>
      </c>
      <c r="Q1707" s="51">
        <f t="shared" si="339"/>
        <v>44765.217391304272</v>
      </c>
      <c r="R1707" s="52">
        <f t="shared" si="340"/>
        <v>530765.21739130432</v>
      </c>
      <c r="S1707" s="53">
        <v>530700</v>
      </c>
      <c r="T1707" s="54">
        <v>0</v>
      </c>
      <c r="U1707" s="55" t="s">
        <v>1743</v>
      </c>
      <c r="V1707" s="55" t="s">
        <v>4643</v>
      </c>
      <c r="W1707" s="55" t="s">
        <v>195</v>
      </c>
      <c r="X1707" s="56">
        <v>43294</v>
      </c>
      <c r="Y1707" s="57" t="s">
        <v>7684</v>
      </c>
      <c r="Z1707" s="57"/>
      <c r="AA1707" s="58"/>
      <c r="AB1707" s="58"/>
      <c r="AC1707" s="58"/>
      <c r="AD1707" s="58"/>
      <c r="AE1707" s="58"/>
      <c r="AF1707" s="58"/>
      <c r="AG1707" s="58"/>
      <c r="AH1707" s="58"/>
      <c r="AI1707" s="58"/>
      <c r="AJ1707" s="58"/>
      <c r="AK1707" s="58"/>
      <c r="AL1707" s="58"/>
      <c r="AM1707" s="58"/>
      <c r="AN1707" s="58"/>
      <c r="AO1707" s="58"/>
      <c r="AP1707" s="58"/>
      <c r="AQ1707" s="58"/>
      <c r="AR1707" s="59">
        <f t="shared" si="330"/>
        <v>0</v>
      </c>
      <c r="AS1707" s="59">
        <f t="shared" si="331"/>
        <v>0</v>
      </c>
      <c r="AT1707" s="58"/>
      <c r="AU1707" s="58">
        <f t="shared" si="334"/>
        <v>0</v>
      </c>
      <c r="AV1707" s="59">
        <f t="shared" si="335"/>
        <v>-530700</v>
      </c>
      <c r="AW1707" s="59">
        <f t="shared" si="341"/>
        <v>-530700</v>
      </c>
      <c r="AX1707" s="60">
        <f t="shared" si="332"/>
        <v>-1</v>
      </c>
      <c r="AY1707" s="58"/>
    </row>
    <row r="1708" spans="1:51" ht="31.5" x14ac:dyDescent="0.25">
      <c r="A1708" s="45">
        <v>1687</v>
      </c>
      <c r="B1708" s="46" t="s">
        <v>5520</v>
      </c>
      <c r="C1708" s="47" t="s">
        <v>5517</v>
      </c>
      <c r="D1708" s="47" t="s">
        <v>2547</v>
      </c>
      <c r="E1708" s="48" t="s">
        <v>5521</v>
      </c>
      <c r="F1708" s="49" t="s">
        <v>5513</v>
      </c>
      <c r="G1708" s="49" t="s">
        <v>5518</v>
      </c>
      <c r="H1708" s="50" t="s">
        <v>5522</v>
      </c>
      <c r="I1708" s="46" t="s">
        <v>439</v>
      </c>
      <c r="J1708" s="46">
        <v>912</v>
      </c>
      <c r="K1708" s="49">
        <v>912</v>
      </c>
      <c r="L1708" s="49" t="s">
        <v>5519</v>
      </c>
      <c r="M1708" s="51">
        <v>486000</v>
      </c>
      <c r="N1708" s="51">
        <f t="shared" si="338"/>
        <v>34000</v>
      </c>
      <c r="O1708" s="51">
        <v>34434.782608695597</v>
      </c>
      <c r="P1708" s="51">
        <v>520000</v>
      </c>
      <c r="Q1708" s="51">
        <f t="shared" si="339"/>
        <v>44765.217391304272</v>
      </c>
      <c r="R1708" s="52">
        <f t="shared" si="340"/>
        <v>530765.21739130432</v>
      </c>
      <c r="S1708" s="53">
        <v>530700</v>
      </c>
      <c r="T1708" s="54">
        <v>0</v>
      </c>
      <c r="U1708" s="55" t="s">
        <v>199</v>
      </c>
      <c r="V1708" s="55" t="s">
        <v>4643</v>
      </c>
      <c r="W1708" s="55" t="s">
        <v>173</v>
      </c>
      <c r="X1708" s="56">
        <v>43294</v>
      </c>
      <c r="Y1708" s="57" t="s">
        <v>7684</v>
      </c>
      <c r="Z1708" s="57"/>
      <c r="AA1708" s="58"/>
      <c r="AB1708" s="58"/>
      <c r="AC1708" s="58"/>
      <c r="AD1708" s="58"/>
      <c r="AE1708" s="58"/>
      <c r="AF1708" s="58"/>
      <c r="AG1708" s="58"/>
      <c r="AH1708" s="58"/>
      <c r="AI1708" s="58"/>
      <c r="AJ1708" s="58"/>
      <c r="AK1708" s="58"/>
      <c r="AL1708" s="58"/>
      <c r="AM1708" s="58"/>
      <c r="AN1708" s="58"/>
      <c r="AO1708" s="58"/>
      <c r="AP1708" s="58"/>
      <c r="AQ1708" s="58">
        <v>762000</v>
      </c>
      <c r="AR1708" s="59">
        <f t="shared" si="330"/>
        <v>1</v>
      </c>
      <c r="AS1708" s="59">
        <f t="shared" si="331"/>
        <v>762000</v>
      </c>
      <c r="AT1708" s="58">
        <f>ROUND(AS1708/AR1708,-2)</f>
        <v>762000</v>
      </c>
      <c r="AU1708" s="58">
        <f t="shared" si="334"/>
        <v>762000</v>
      </c>
      <c r="AV1708" s="59">
        <f t="shared" si="335"/>
        <v>231300</v>
      </c>
      <c r="AW1708" s="59">
        <f t="shared" si="341"/>
        <v>231300</v>
      </c>
      <c r="AX1708" s="60">
        <f t="shared" si="332"/>
        <v>0.43583945732051999</v>
      </c>
      <c r="AY1708" s="58"/>
    </row>
    <row r="1709" spans="1:51" ht="31.5" x14ac:dyDescent="0.25">
      <c r="A1709" s="45">
        <v>1688</v>
      </c>
      <c r="B1709" s="46" t="s">
        <v>5523</v>
      </c>
      <c r="C1709" s="47" t="s">
        <v>5517</v>
      </c>
      <c r="D1709" s="47" t="s">
        <v>2547</v>
      </c>
      <c r="E1709" s="48" t="s">
        <v>5524</v>
      </c>
      <c r="F1709" s="49" t="s">
        <v>5525</v>
      </c>
      <c r="G1709" s="49" t="s">
        <v>5526</v>
      </c>
      <c r="H1709" s="50" t="s">
        <v>5527</v>
      </c>
      <c r="I1709" s="46" t="s">
        <v>499</v>
      </c>
      <c r="J1709" s="46">
        <v>912</v>
      </c>
      <c r="K1709" s="49">
        <v>912</v>
      </c>
      <c r="L1709" s="49" t="s">
        <v>5519</v>
      </c>
      <c r="M1709" s="51">
        <v>486000</v>
      </c>
      <c r="N1709" s="51">
        <f t="shared" si="338"/>
        <v>34000</v>
      </c>
      <c r="O1709" s="51">
        <v>34434.782608695597</v>
      </c>
      <c r="P1709" s="51">
        <v>520000</v>
      </c>
      <c r="Q1709" s="51">
        <f t="shared" si="339"/>
        <v>44765.217391304272</v>
      </c>
      <c r="R1709" s="52">
        <f t="shared" si="340"/>
        <v>530765.21739130432</v>
      </c>
      <c r="S1709" s="53">
        <v>530700</v>
      </c>
      <c r="T1709" s="54">
        <v>0</v>
      </c>
      <c r="U1709" s="55" t="s">
        <v>199</v>
      </c>
      <c r="V1709" s="55" t="s">
        <v>4643</v>
      </c>
      <c r="W1709" s="55" t="s">
        <v>173</v>
      </c>
      <c r="X1709" s="56">
        <v>43294</v>
      </c>
      <c r="Y1709" s="57" t="s">
        <v>7684</v>
      </c>
      <c r="Z1709" s="57"/>
      <c r="AA1709" s="58"/>
      <c r="AB1709" s="58"/>
      <c r="AC1709" s="58"/>
      <c r="AD1709" s="58"/>
      <c r="AE1709" s="58"/>
      <c r="AF1709" s="58"/>
      <c r="AG1709" s="58"/>
      <c r="AH1709" s="58"/>
      <c r="AI1709" s="58"/>
      <c r="AJ1709" s="58"/>
      <c r="AK1709" s="58"/>
      <c r="AL1709" s="58"/>
      <c r="AM1709" s="58"/>
      <c r="AN1709" s="58"/>
      <c r="AO1709" s="58"/>
      <c r="AP1709" s="58"/>
      <c r="AQ1709" s="58">
        <v>762000</v>
      </c>
      <c r="AR1709" s="59">
        <f t="shared" si="330"/>
        <v>1</v>
      </c>
      <c r="AS1709" s="59">
        <f t="shared" si="331"/>
        <v>762000</v>
      </c>
      <c r="AT1709" s="58">
        <f>ROUND(AS1709/AR1709,-2)</f>
        <v>762000</v>
      </c>
      <c r="AU1709" s="58">
        <f t="shared" si="334"/>
        <v>762000</v>
      </c>
      <c r="AV1709" s="59">
        <f t="shared" si="335"/>
        <v>231300</v>
      </c>
      <c r="AW1709" s="59">
        <f t="shared" si="341"/>
        <v>231300</v>
      </c>
      <c r="AX1709" s="60">
        <f t="shared" si="332"/>
        <v>0.43583945732051999</v>
      </c>
      <c r="AY1709" s="58"/>
    </row>
    <row r="1710" spans="1:51" ht="31.5" x14ac:dyDescent="0.25">
      <c r="A1710" s="45">
        <v>1689</v>
      </c>
      <c r="B1710" s="46" t="s">
        <v>5528</v>
      </c>
      <c r="C1710" s="47" t="s">
        <v>5529</v>
      </c>
      <c r="D1710" s="47" t="s">
        <v>496</v>
      </c>
      <c r="E1710" s="48" t="s">
        <v>5512</v>
      </c>
      <c r="F1710" s="49" t="s">
        <v>5513</v>
      </c>
      <c r="G1710" s="49" t="s">
        <v>5530</v>
      </c>
      <c r="H1710" s="50" t="s">
        <v>5513</v>
      </c>
      <c r="I1710" s="46" t="s">
        <v>499</v>
      </c>
      <c r="J1710" s="46">
        <v>913</v>
      </c>
      <c r="K1710" s="49">
        <v>913</v>
      </c>
      <c r="L1710" s="49" t="s">
        <v>5531</v>
      </c>
      <c r="M1710" s="51">
        <v>130000</v>
      </c>
      <c r="N1710" s="51">
        <f t="shared" si="338"/>
        <v>31000</v>
      </c>
      <c r="O1710" s="51">
        <v>31304.347826087</v>
      </c>
      <c r="P1710" s="51">
        <v>161000</v>
      </c>
      <c r="Q1710" s="51">
        <f t="shared" si="339"/>
        <v>40695.652173913099</v>
      </c>
      <c r="R1710" s="52">
        <f t="shared" si="340"/>
        <v>170695.65217391308</v>
      </c>
      <c r="S1710" s="53">
        <v>170600</v>
      </c>
      <c r="T1710" s="54">
        <v>0</v>
      </c>
      <c r="U1710" s="55" t="s">
        <v>199</v>
      </c>
      <c r="V1710" s="55" t="s">
        <v>4643</v>
      </c>
      <c r="W1710" s="55" t="s">
        <v>173</v>
      </c>
      <c r="X1710" s="56">
        <v>43294</v>
      </c>
      <c r="Y1710" s="57" t="s">
        <v>7684</v>
      </c>
      <c r="Z1710" s="57"/>
      <c r="AA1710" s="58"/>
      <c r="AB1710" s="58"/>
      <c r="AC1710" s="58"/>
      <c r="AD1710" s="58"/>
      <c r="AE1710" s="58"/>
      <c r="AF1710" s="58"/>
      <c r="AG1710" s="58"/>
      <c r="AH1710" s="58"/>
      <c r="AI1710" s="58"/>
      <c r="AJ1710" s="58"/>
      <c r="AK1710" s="58"/>
      <c r="AL1710" s="58"/>
      <c r="AM1710" s="58"/>
      <c r="AN1710" s="58"/>
      <c r="AO1710" s="58"/>
      <c r="AP1710" s="58"/>
      <c r="AQ1710" s="58"/>
      <c r="AR1710" s="59">
        <f t="shared" si="330"/>
        <v>0</v>
      </c>
      <c r="AS1710" s="59">
        <f t="shared" si="331"/>
        <v>0</v>
      </c>
      <c r="AT1710" s="58"/>
      <c r="AU1710" s="58">
        <f t="shared" si="334"/>
        <v>0</v>
      </c>
      <c r="AV1710" s="59">
        <f t="shared" si="335"/>
        <v>-170600</v>
      </c>
      <c r="AW1710" s="59">
        <f t="shared" si="341"/>
        <v>-170600</v>
      </c>
      <c r="AX1710" s="60">
        <f t="shared" si="332"/>
        <v>-1</v>
      </c>
      <c r="AY1710" s="58"/>
    </row>
    <row r="1711" spans="1:51" ht="31.5" x14ac:dyDescent="0.25">
      <c r="A1711" s="45">
        <v>1690</v>
      </c>
      <c r="B1711" s="46" t="s">
        <v>5532</v>
      </c>
      <c r="C1711" s="47" t="s">
        <v>5529</v>
      </c>
      <c r="D1711" s="47" t="s">
        <v>2547</v>
      </c>
      <c r="E1711" s="48" t="s">
        <v>5521</v>
      </c>
      <c r="F1711" s="49" t="s">
        <v>5513</v>
      </c>
      <c r="G1711" s="49" t="s">
        <v>5530</v>
      </c>
      <c r="H1711" s="50" t="s">
        <v>5522</v>
      </c>
      <c r="I1711" s="46" t="s">
        <v>439</v>
      </c>
      <c r="J1711" s="46">
        <v>913</v>
      </c>
      <c r="K1711" s="49">
        <v>913</v>
      </c>
      <c r="L1711" s="49" t="s">
        <v>5531</v>
      </c>
      <c r="M1711" s="51">
        <v>130000</v>
      </c>
      <c r="N1711" s="51">
        <f t="shared" si="338"/>
        <v>31000</v>
      </c>
      <c r="O1711" s="51">
        <v>31304.347826087</v>
      </c>
      <c r="P1711" s="51">
        <v>161000</v>
      </c>
      <c r="Q1711" s="51">
        <f t="shared" si="339"/>
        <v>40695.652173913099</v>
      </c>
      <c r="R1711" s="52">
        <f t="shared" si="340"/>
        <v>170695.65217391308</v>
      </c>
      <c r="S1711" s="53">
        <v>170600</v>
      </c>
      <c r="T1711" s="54">
        <v>0</v>
      </c>
      <c r="U1711" s="55" t="s">
        <v>199</v>
      </c>
      <c r="V1711" s="55" t="s">
        <v>4643</v>
      </c>
      <c r="W1711" s="55" t="s">
        <v>173</v>
      </c>
      <c r="X1711" s="56">
        <v>43294</v>
      </c>
      <c r="Y1711" s="57" t="s">
        <v>7684</v>
      </c>
      <c r="Z1711" s="57"/>
      <c r="AA1711" s="58"/>
      <c r="AB1711" s="58"/>
      <c r="AC1711" s="58"/>
      <c r="AD1711" s="58"/>
      <c r="AE1711" s="58"/>
      <c r="AF1711" s="58"/>
      <c r="AG1711" s="58"/>
      <c r="AH1711" s="58"/>
      <c r="AI1711" s="58"/>
      <c r="AJ1711" s="58">
        <v>186000</v>
      </c>
      <c r="AK1711" s="58"/>
      <c r="AL1711" s="58"/>
      <c r="AM1711" s="58"/>
      <c r="AN1711" s="58"/>
      <c r="AO1711" s="58"/>
      <c r="AP1711" s="58"/>
      <c r="AQ1711" s="58"/>
      <c r="AR1711" s="59">
        <f t="shared" si="330"/>
        <v>1</v>
      </c>
      <c r="AS1711" s="59">
        <f t="shared" si="331"/>
        <v>186000</v>
      </c>
      <c r="AT1711" s="58">
        <f>ROUND(AS1711/AR1711,-2)</f>
        <v>186000</v>
      </c>
      <c r="AU1711" s="58">
        <f t="shared" si="334"/>
        <v>186000</v>
      </c>
      <c r="AV1711" s="59">
        <f t="shared" si="335"/>
        <v>15400</v>
      </c>
      <c r="AW1711" s="59">
        <f t="shared" si="341"/>
        <v>15400</v>
      </c>
      <c r="AX1711" s="60">
        <f t="shared" si="332"/>
        <v>9.0269636576787882E-2</v>
      </c>
      <c r="AY1711" s="58"/>
    </row>
    <row r="1712" spans="1:51" ht="31.5" x14ac:dyDescent="0.25">
      <c r="A1712" s="45">
        <v>1691</v>
      </c>
      <c r="B1712" s="46" t="s">
        <v>5533</v>
      </c>
      <c r="C1712" s="47" t="s">
        <v>5529</v>
      </c>
      <c r="D1712" s="47" t="s">
        <v>2547</v>
      </c>
      <c r="E1712" s="48" t="s">
        <v>5524</v>
      </c>
      <c r="F1712" s="49" t="s">
        <v>5525</v>
      </c>
      <c r="G1712" s="49" t="s">
        <v>5525</v>
      </c>
      <c r="H1712" s="50" t="s">
        <v>5527</v>
      </c>
      <c r="I1712" s="46" t="s">
        <v>499</v>
      </c>
      <c r="J1712" s="46">
        <v>913</v>
      </c>
      <c r="K1712" s="49">
        <v>913</v>
      </c>
      <c r="L1712" s="49" t="s">
        <v>5531</v>
      </c>
      <c r="M1712" s="51">
        <v>130000</v>
      </c>
      <c r="N1712" s="51">
        <f t="shared" si="338"/>
        <v>31000</v>
      </c>
      <c r="O1712" s="51">
        <v>31304.347826087</v>
      </c>
      <c r="P1712" s="51">
        <v>161000</v>
      </c>
      <c r="Q1712" s="51">
        <f t="shared" si="339"/>
        <v>40695.652173913099</v>
      </c>
      <c r="R1712" s="52">
        <f t="shared" si="340"/>
        <v>170695.65217391308</v>
      </c>
      <c r="S1712" s="53">
        <v>170600</v>
      </c>
      <c r="T1712" s="54">
        <v>0</v>
      </c>
      <c r="U1712" s="55" t="s">
        <v>199</v>
      </c>
      <c r="V1712" s="55" t="s">
        <v>4643</v>
      </c>
      <c r="W1712" s="55" t="s">
        <v>173</v>
      </c>
      <c r="X1712" s="56">
        <v>43294</v>
      </c>
      <c r="Y1712" s="57" t="s">
        <v>7684</v>
      </c>
      <c r="Z1712" s="57"/>
      <c r="AA1712" s="58"/>
      <c r="AB1712" s="58"/>
      <c r="AC1712" s="58"/>
      <c r="AD1712" s="58"/>
      <c r="AE1712" s="58"/>
      <c r="AF1712" s="58"/>
      <c r="AG1712" s="58"/>
      <c r="AH1712" s="58"/>
      <c r="AI1712" s="58"/>
      <c r="AJ1712" s="58"/>
      <c r="AK1712" s="58"/>
      <c r="AL1712" s="58"/>
      <c r="AM1712" s="58"/>
      <c r="AN1712" s="58"/>
      <c r="AO1712" s="58"/>
      <c r="AP1712" s="58"/>
      <c r="AQ1712" s="58"/>
      <c r="AR1712" s="59">
        <f t="shared" si="330"/>
        <v>0</v>
      </c>
      <c r="AS1712" s="59">
        <f t="shared" si="331"/>
        <v>0</v>
      </c>
      <c r="AT1712" s="58"/>
      <c r="AU1712" s="58">
        <f t="shared" si="334"/>
        <v>0</v>
      </c>
      <c r="AV1712" s="59">
        <f t="shared" si="335"/>
        <v>-170600</v>
      </c>
      <c r="AW1712" s="59">
        <f t="shared" si="341"/>
        <v>-170600</v>
      </c>
      <c r="AX1712" s="60">
        <f t="shared" si="332"/>
        <v>-1</v>
      </c>
      <c r="AY1712" s="58"/>
    </row>
    <row r="1713" spans="1:51" x14ac:dyDescent="0.25">
      <c r="A1713" s="45">
        <v>1692</v>
      </c>
      <c r="B1713" s="46" t="s">
        <v>5534</v>
      </c>
      <c r="C1713" s="47" t="s">
        <v>5535</v>
      </c>
      <c r="D1713" s="47" t="s">
        <v>2547</v>
      </c>
      <c r="E1713" s="48" t="s">
        <v>5536</v>
      </c>
      <c r="F1713" s="49" t="s">
        <v>5537</v>
      </c>
      <c r="G1713" s="49" t="s">
        <v>5538</v>
      </c>
      <c r="H1713" s="50" t="s">
        <v>5539</v>
      </c>
      <c r="I1713" s="46" t="s">
        <v>439</v>
      </c>
      <c r="J1713" s="46">
        <v>916</v>
      </c>
      <c r="K1713" s="49">
        <v>916</v>
      </c>
      <c r="L1713" s="49" t="s">
        <v>5540</v>
      </c>
      <c r="M1713" s="51">
        <v>616000</v>
      </c>
      <c r="N1713" s="51">
        <f t="shared" si="338"/>
        <v>68000</v>
      </c>
      <c r="O1713" s="51">
        <v>68869.565217391297</v>
      </c>
      <c r="P1713" s="51">
        <v>684000</v>
      </c>
      <c r="Q1713" s="51">
        <f t="shared" si="339"/>
        <v>89530.434782608689</v>
      </c>
      <c r="R1713" s="52">
        <f t="shared" si="340"/>
        <v>705530.43478260865</v>
      </c>
      <c r="S1713" s="53">
        <v>705500</v>
      </c>
      <c r="T1713" s="54">
        <v>0</v>
      </c>
      <c r="U1713" s="55" t="s">
        <v>199</v>
      </c>
      <c r="V1713" s="55" t="s">
        <v>4643</v>
      </c>
      <c r="W1713" s="55" t="s">
        <v>173</v>
      </c>
      <c r="X1713" s="56">
        <v>43294</v>
      </c>
      <c r="Y1713" s="57" t="s">
        <v>7684</v>
      </c>
      <c r="Z1713" s="57"/>
      <c r="AA1713" s="58"/>
      <c r="AB1713" s="58"/>
      <c r="AC1713" s="58"/>
      <c r="AD1713" s="58"/>
      <c r="AE1713" s="58"/>
      <c r="AF1713" s="58"/>
      <c r="AG1713" s="58"/>
      <c r="AH1713" s="58"/>
      <c r="AI1713" s="58"/>
      <c r="AJ1713" s="58"/>
      <c r="AK1713" s="58"/>
      <c r="AL1713" s="58"/>
      <c r="AM1713" s="58"/>
      <c r="AN1713" s="58"/>
      <c r="AO1713" s="58"/>
      <c r="AP1713" s="58"/>
      <c r="AQ1713" s="58">
        <v>990000</v>
      </c>
      <c r="AR1713" s="59">
        <f t="shared" si="330"/>
        <v>1</v>
      </c>
      <c r="AS1713" s="59">
        <f t="shared" si="331"/>
        <v>990000</v>
      </c>
      <c r="AT1713" s="58">
        <f>ROUND(AS1713/AR1713,-2)</f>
        <v>990000</v>
      </c>
      <c r="AU1713" s="58">
        <f t="shared" si="334"/>
        <v>990000</v>
      </c>
      <c r="AV1713" s="59">
        <f t="shared" si="335"/>
        <v>284500</v>
      </c>
      <c r="AW1713" s="59">
        <f t="shared" si="341"/>
        <v>284500</v>
      </c>
      <c r="AX1713" s="60">
        <f t="shared" si="332"/>
        <v>0.40326009922041095</v>
      </c>
      <c r="AY1713" s="58"/>
    </row>
    <row r="1714" spans="1:51" ht="31.5" x14ac:dyDescent="0.25">
      <c r="A1714" s="45">
        <v>1693</v>
      </c>
      <c r="B1714" s="46" t="s">
        <v>5541</v>
      </c>
      <c r="C1714" s="47" t="s">
        <v>5535</v>
      </c>
      <c r="D1714" s="47" t="s">
        <v>2547</v>
      </c>
      <c r="E1714" s="48" t="s">
        <v>5542</v>
      </c>
      <c r="F1714" s="49" t="s">
        <v>5543</v>
      </c>
      <c r="G1714" s="49" t="s">
        <v>5544</v>
      </c>
      <c r="H1714" s="50" t="s">
        <v>5545</v>
      </c>
      <c r="I1714" s="46" t="s">
        <v>439</v>
      </c>
      <c r="J1714" s="46">
        <v>916</v>
      </c>
      <c r="K1714" s="49">
        <v>916</v>
      </c>
      <c r="L1714" s="49" t="s">
        <v>5540</v>
      </c>
      <c r="M1714" s="51">
        <v>616000</v>
      </c>
      <c r="N1714" s="51">
        <f t="shared" si="338"/>
        <v>68000</v>
      </c>
      <c r="O1714" s="51">
        <v>68869.565217391297</v>
      </c>
      <c r="P1714" s="51">
        <v>684000</v>
      </c>
      <c r="Q1714" s="51">
        <f t="shared" si="339"/>
        <v>89530.434782608689</v>
      </c>
      <c r="R1714" s="52">
        <f t="shared" si="340"/>
        <v>705530.43478260865</v>
      </c>
      <c r="S1714" s="53">
        <v>705500</v>
      </c>
      <c r="T1714" s="54">
        <v>0</v>
      </c>
      <c r="U1714" s="55" t="s">
        <v>1743</v>
      </c>
      <c r="V1714" s="55" t="s">
        <v>4643</v>
      </c>
      <c r="W1714" s="55" t="s">
        <v>195</v>
      </c>
      <c r="X1714" s="56">
        <v>43294</v>
      </c>
      <c r="Y1714" s="57" t="s">
        <v>7684</v>
      </c>
      <c r="Z1714" s="57"/>
      <c r="AA1714" s="58"/>
      <c r="AB1714" s="58"/>
      <c r="AC1714" s="58"/>
      <c r="AD1714" s="58"/>
      <c r="AE1714" s="58"/>
      <c r="AF1714" s="58"/>
      <c r="AG1714" s="58"/>
      <c r="AH1714" s="58"/>
      <c r="AI1714" s="58"/>
      <c r="AJ1714" s="58">
        <v>232800</v>
      </c>
      <c r="AK1714" s="58"/>
      <c r="AL1714" s="58"/>
      <c r="AM1714" s="58"/>
      <c r="AN1714" s="58"/>
      <c r="AO1714" s="58"/>
      <c r="AP1714" s="58"/>
      <c r="AQ1714" s="58">
        <v>990000</v>
      </c>
      <c r="AR1714" s="59">
        <f t="shared" si="330"/>
        <v>2</v>
      </c>
      <c r="AS1714" s="59">
        <f t="shared" si="331"/>
        <v>1222800</v>
      </c>
      <c r="AT1714" s="58">
        <f>ROUND(AS1714/AR1714,-2)</f>
        <v>611400</v>
      </c>
      <c r="AU1714" s="58">
        <f t="shared" si="334"/>
        <v>232800</v>
      </c>
      <c r="AV1714" s="59">
        <f t="shared" si="335"/>
        <v>-94100</v>
      </c>
      <c r="AW1714" s="59">
        <f t="shared" si="341"/>
        <v>-472700</v>
      </c>
      <c r="AX1714" s="60">
        <f t="shared" si="332"/>
        <v>-0.1333805811481219</v>
      </c>
      <c r="AY1714" s="58"/>
    </row>
    <row r="1715" spans="1:51" ht="31.5" x14ac:dyDescent="0.25">
      <c r="A1715" s="45">
        <v>1694</v>
      </c>
      <c r="B1715" s="46" t="s">
        <v>5546</v>
      </c>
      <c r="C1715" s="47" t="s">
        <v>5547</v>
      </c>
      <c r="D1715" s="47" t="s">
        <v>2547</v>
      </c>
      <c r="E1715" s="48" t="s">
        <v>5536</v>
      </c>
      <c r="F1715" s="49" t="s">
        <v>5537</v>
      </c>
      <c r="G1715" s="49" t="s">
        <v>5548</v>
      </c>
      <c r="H1715" s="50" t="s">
        <v>5539</v>
      </c>
      <c r="I1715" s="46" t="s">
        <v>439</v>
      </c>
      <c r="J1715" s="46">
        <v>917</v>
      </c>
      <c r="K1715" s="49">
        <v>917</v>
      </c>
      <c r="L1715" s="49" t="s">
        <v>5549</v>
      </c>
      <c r="M1715" s="51">
        <v>161000</v>
      </c>
      <c r="N1715" s="51">
        <f t="shared" si="338"/>
        <v>40000</v>
      </c>
      <c r="O1715" s="51">
        <v>40695.652173913099</v>
      </c>
      <c r="P1715" s="51">
        <v>201000</v>
      </c>
      <c r="Q1715" s="51">
        <f t="shared" si="339"/>
        <v>52904.347826087032</v>
      </c>
      <c r="R1715" s="52">
        <f t="shared" si="340"/>
        <v>213904.34782608703</v>
      </c>
      <c r="S1715" s="53">
        <v>213900</v>
      </c>
      <c r="T1715" s="54">
        <v>0</v>
      </c>
      <c r="U1715" s="55" t="s">
        <v>26</v>
      </c>
      <c r="V1715" s="55" t="s">
        <v>4643</v>
      </c>
      <c r="W1715" s="55" t="s">
        <v>27</v>
      </c>
      <c r="X1715" s="56">
        <v>43294</v>
      </c>
      <c r="Y1715" s="57" t="s">
        <v>7684</v>
      </c>
      <c r="Z1715" s="57"/>
      <c r="AA1715" s="58">
        <v>500000</v>
      </c>
      <c r="AB1715" s="58"/>
      <c r="AC1715" s="58"/>
      <c r="AD1715" s="58"/>
      <c r="AE1715" s="58"/>
      <c r="AF1715" s="58"/>
      <c r="AG1715" s="58"/>
      <c r="AH1715" s="58"/>
      <c r="AI1715" s="58"/>
      <c r="AJ1715" s="58"/>
      <c r="AK1715" s="58"/>
      <c r="AL1715" s="58"/>
      <c r="AM1715" s="58"/>
      <c r="AN1715" s="58"/>
      <c r="AO1715" s="58"/>
      <c r="AP1715" s="58"/>
      <c r="AQ1715" s="58">
        <v>281000</v>
      </c>
      <c r="AR1715" s="59">
        <f t="shared" si="330"/>
        <v>2</v>
      </c>
      <c r="AS1715" s="59">
        <f t="shared" si="331"/>
        <v>781000</v>
      </c>
      <c r="AT1715" s="58">
        <f>ROUND(AS1715/AR1715,-2)</f>
        <v>390500</v>
      </c>
      <c r="AU1715" s="58">
        <f t="shared" si="334"/>
        <v>281000</v>
      </c>
      <c r="AV1715" s="59">
        <f t="shared" si="335"/>
        <v>176600</v>
      </c>
      <c r="AW1715" s="59">
        <f t="shared" si="341"/>
        <v>67100</v>
      </c>
      <c r="AX1715" s="60">
        <f t="shared" si="332"/>
        <v>0.82561944834034606</v>
      </c>
      <c r="AY1715" s="58"/>
    </row>
    <row r="1716" spans="1:51" ht="31.5" x14ac:dyDescent="0.25">
      <c r="A1716" s="45">
        <v>1695</v>
      </c>
      <c r="B1716" s="46" t="s">
        <v>5550</v>
      </c>
      <c r="C1716" s="47" t="s">
        <v>5547</v>
      </c>
      <c r="D1716" s="47" t="s">
        <v>2547</v>
      </c>
      <c r="E1716" s="48" t="s">
        <v>5542</v>
      </c>
      <c r="F1716" s="49" t="s">
        <v>5543</v>
      </c>
      <c r="G1716" s="49" t="s">
        <v>5551</v>
      </c>
      <c r="H1716" s="50" t="s">
        <v>5545</v>
      </c>
      <c r="I1716" s="46" t="s">
        <v>439</v>
      </c>
      <c r="J1716" s="46">
        <v>917</v>
      </c>
      <c r="K1716" s="49">
        <v>917</v>
      </c>
      <c r="L1716" s="49" t="s">
        <v>5549</v>
      </c>
      <c r="M1716" s="51">
        <v>161000</v>
      </c>
      <c r="N1716" s="51">
        <f t="shared" si="338"/>
        <v>40000</v>
      </c>
      <c r="O1716" s="51">
        <v>40695.652173913099</v>
      </c>
      <c r="P1716" s="51">
        <v>201000</v>
      </c>
      <c r="Q1716" s="51">
        <f t="shared" si="339"/>
        <v>52904.347826087032</v>
      </c>
      <c r="R1716" s="52">
        <f t="shared" si="340"/>
        <v>213904.34782608703</v>
      </c>
      <c r="S1716" s="53">
        <v>213900</v>
      </c>
      <c r="T1716" s="54">
        <v>0</v>
      </c>
      <c r="U1716" s="55" t="s">
        <v>199</v>
      </c>
      <c r="V1716" s="55" t="s">
        <v>4643</v>
      </c>
      <c r="W1716" s="55" t="s">
        <v>196</v>
      </c>
      <c r="X1716" s="56">
        <v>43294</v>
      </c>
      <c r="Y1716" s="57" t="s">
        <v>7684</v>
      </c>
      <c r="Z1716" s="57"/>
      <c r="AA1716" s="58">
        <v>500000</v>
      </c>
      <c r="AB1716" s="58"/>
      <c r="AC1716" s="58"/>
      <c r="AD1716" s="58"/>
      <c r="AE1716" s="58"/>
      <c r="AF1716" s="58"/>
      <c r="AG1716" s="58"/>
      <c r="AH1716" s="58"/>
      <c r="AI1716" s="58"/>
      <c r="AJ1716" s="58">
        <v>232800</v>
      </c>
      <c r="AK1716" s="58"/>
      <c r="AL1716" s="58"/>
      <c r="AM1716" s="58"/>
      <c r="AN1716" s="58"/>
      <c r="AO1716" s="58"/>
      <c r="AP1716" s="58"/>
      <c r="AQ1716" s="58"/>
      <c r="AR1716" s="59">
        <f t="shared" si="330"/>
        <v>2</v>
      </c>
      <c r="AS1716" s="59">
        <f t="shared" si="331"/>
        <v>732800</v>
      </c>
      <c r="AT1716" s="58">
        <f>ROUND(AS1716/AR1716,-2)</f>
        <v>366400</v>
      </c>
      <c r="AU1716" s="58">
        <f t="shared" si="334"/>
        <v>232800</v>
      </c>
      <c r="AV1716" s="59">
        <f t="shared" si="335"/>
        <v>152500</v>
      </c>
      <c r="AW1716" s="59">
        <f t="shared" si="341"/>
        <v>18900</v>
      </c>
      <c r="AX1716" s="60">
        <f t="shared" si="332"/>
        <v>0.71294997662459103</v>
      </c>
      <c r="AY1716" s="58"/>
    </row>
    <row r="1717" spans="1:51" ht="31.5" x14ac:dyDescent="0.25">
      <c r="A1717" s="45">
        <v>1699</v>
      </c>
      <c r="B1717" s="46" t="s">
        <v>5567</v>
      </c>
      <c r="C1717" s="47" t="s">
        <v>5558</v>
      </c>
      <c r="D1717" s="47" t="s">
        <v>2547</v>
      </c>
      <c r="E1717" s="48" t="s">
        <v>5568</v>
      </c>
      <c r="F1717" s="49" t="s">
        <v>7605</v>
      </c>
      <c r="G1717" s="49" t="s">
        <v>5569</v>
      </c>
      <c r="H1717" s="50" t="s">
        <v>5570</v>
      </c>
      <c r="I1717" s="46" t="s">
        <v>30</v>
      </c>
      <c r="J1717" s="46">
        <v>919</v>
      </c>
      <c r="K1717" s="49">
        <v>919</v>
      </c>
      <c r="L1717" s="49" t="s">
        <v>5562</v>
      </c>
      <c r="M1717" s="51">
        <v>1245000</v>
      </c>
      <c r="N1717" s="51">
        <f t="shared" si="338"/>
        <v>108000</v>
      </c>
      <c r="O1717" s="51">
        <v>108000</v>
      </c>
      <c r="P1717" s="51">
        <v>1353000</v>
      </c>
      <c r="Q1717" s="51">
        <f t="shared" si="339"/>
        <v>140400</v>
      </c>
      <c r="R1717" s="52">
        <f t="shared" si="340"/>
        <v>1385400</v>
      </c>
      <c r="S1717" s="53">
        <v>1385400</v>
      </c>
      <c r="T1717" s="54">
        <v>0</v>
      </c>
      <c r="U1717" s="55" t="s">
        <v>441</v>
      </c>
      <c r="V1717" s="55" t="s">
        <v>4643</v>
      </c>
      <c r="W1717" s="55" t="s">
        <v>173</v>
      </c>
      <c r="X1717" s="56">
        <v>43294</v>
      </c>
      <c r="Y1717" s="57" t="s">
        <v>7684</v>
      </c>
      <c r="Z1717" s="57"/>
      <c r="AA1717" s="58"/>
      <c r="AB1717" s="58"/>
      <c r="AC1717" s="58"/>
      <c r="AD1717" s="58"/>
      <c r="AE1717" s="58"/>
      <c r="AF1717" s="58"/>
      <c r="AG1717" s="58"/>
      <c r="AH1717" s="58"/>
      <c r="AI1717" s="58"/>
      <c r="AJ1717" s="58"/>
      <c r="AK1717" s="58"/>
      <c r="AL1717" s="58"/>
      <c r="AM1717" s="58"/>
      <c r="AN1717" s="58"/>
      <c r="AO1717" s="58"/>
      <c r="AP1717" s="58"/>
      <c r="AQ1717" s="58">
        <v>1971000</v>
      </c>
      <c r="AR1717" s="59">
        <f t="shared" si="330"/>
        <v>1</v>
      </c>
      <c r="AS1717" s="59">
        <f t="shared" si="331"/>
        <v>1971000</v>
      </c>
      <c r="AT1717" s="58">
        <f>ROUND(AS1717/AR1717,-2)</f>
        <v>1971000</v>
      </c>
      <c r="AU1717" s="58">
        <f t="shared" si="334"/>
        <v>1971000</v>
      </c>
      <c r="AV1717" s="59">
        <f t="shared" si="335"/>
        <v>585600</v>
      </c>
      <c r="AW1717" s="59">
        <f t="shared" si="341"/>
        <v>585600</v>
      </c>
      <c r="AX1717" s="60">
        <f t="shared" si="332"/>
        <v>0.42269380684278901</v>
      </c>
      <c r="AY1717" s="58"/>
    </row>
    <row r="1718" spans="1:51" ht="31.5" x14ac:dyDescent="0.25">
      <c r="A1718" s="45">
        <v>1702</v>
      </c>
      <c r="B1718" s="46" t="s">
        <v>5579</v>
      </c>
      <c r="C1718" s="47" t="s">
        <v>5574</v>
      </c>
      <c r="D1718" s="47" t="s">
        <v>2547</v>
      </c>
      <c r="E1718" s="48" t="s">
        <v>5568</v>
      </c>
      <c r="F1718" s="49" t="s">
        <v>7605</v>
      </c>
      <c r="G1718" s="49" t="s">
        <v>5580</v>
      </c>
      <c r="H1718" s="50" t="s">
        <v>5570</v>
      </c>
      <c r="I1718" s="46" t="s">
        <v>30</v>
      </c>
      <c r="J1718" s="46">
        <v>920</v>
      </c>
      <c r="K1718" s="49">
        <v>920</v>
      </c>
      <c r="L1718" s="49" t="s">
        <v>5576</v>
      </c>
      <c r="M1718" s="51">
        <v>765000</v>
      </c>
      <c r="N1718" s="51">
        <f t="shared" si="338"/>
        <v>84000</v>
      </c>
      <c r="O1718" s="51">
        <v>84521.739130434798</v>
      </c>
      <c r="P1718" s="51">
        <v>849000</v>
      </c>
      <c r="Q1718" s="51">
        <f t="shared" si="339"/>
        <v>109878.26086956525</v>
      </c>
      <c r="R1718" s="52">
        <f t="shared" si="340"/>
        <v>874878.26086956519</v>
      </c>
      <c r="S1718" s="53">
        <v>874800</v>
      </c>
      <c r="T1718" s="54">
        <v>0</v>
      </c>
      <c r="U1718" s="55" t="s">
        <v>26</v>
      </c>
      <c r="V1718" s="55" t="s">
        <v>4643</v>
      </c>
      <c r="W1718" s="55" t="s">
        <v>27</v>
      </c>
      <c r="X1718" s="56">
        <v>43294</v>
      </c>
      <c r="Y1718" s="57" t="s">
        <v>7684</v>
      </c>
      <c r="Z1718" s="57"/>
      <c r="AA1718" s="58"/>
      <c r="AB1718" s="58"/>
      <c r="AC1718" s="58"/>
      <c r="AD1718" s="58"/>
      <c r="AE1718" s="58"/>
      <c r="AF1718" s="58"/>
      <c r="AG1718" s="58"/>
      <c r="AH1718" s="58"/>
      <c r="AI1718" s="58"/>
      <c r="AJ1718" s="58"/>
      <c r="AK1718" s="58"/>
      <c r="AL1718" s="58"/>
      <c r="AM1718" s="58"/>
      <c r="AN1718" s="58"/>
      <c r="AO1718" s="58"/>
      <c r="AP1718" s="58"/>
      <c r="AQ1718" s="58"/>
      <c r="AR1718" s="59">
        <f t="shared" si="330"/>
        <v>0</v>
      </c>
      <c r="AS1718" s="59">
        <f t="shared" si="331"/>
        <v>0</v>
      </c>
      <c r="AT1718" s="58"/>
      <c r="AU1718" s="58">
        <f t="shared" si="334"/>
        <v>0</v>
      </c>
      <c r="AV1718" s="59">
        <f t="shared" si="335"/>
        <v>-874800</v>
      </c>
      <c r="AW1718" s="59">
        <f t="shared" si="341"/>
        <v>-874800</v>
      </c>
      <c r="AX1718" s="60">
        <f t="shared" si="332"/>
        <v>-1</v>
      </c>
      <c r="AY1718" s="58"/>
    </row>
    <row r="1719" spans="1:51" ht="31.5" x14ac:dyDescent="0.25">
      <c r="A1719" s="45">
        <v>1704</v>
      </c>
      <c r="B1719" s="46" t="s">
        <v>5583</v>
      </c>
      <c r="C1719" s="47" t="s">
        <v>5584</v>
      </c>
      <c r="D1719" s="47" t="s">
        <v>496</v>
      </c>
      <c r="E1719" s="48" t="s">
        <v>5585</v>
      </c>
      <c r="F1719" s="49" t="s">
        <v>5586</v>
      </c>
      <c r="G1719" s="49" t="s">
        <v>5587</v>
      </c>
      <c r="H1719" s="50" t="s">
        <v>5586</v>
      </c>
      <c r="I1719" s="46" t="s">
        <v>439</v>
      </c>
      <c r="J1719" s="46">
        <v>941</v>
      </c>
      <c r="K1719" s="49">
        <v>941</v>
      </c>
      <c r="L1719" s="49" t="s">
        <v>5588</v>
      </c>
      <c r="M1719" s="51">
        <v>1486000</v>
      </c>
      <c r="N1719" s="51">
        <f t="shared" si="338"/>
        <v>89000</v>
      </c>
      <c r="O1719" s="51">
        <v>89217.391304347795</v>
      </c>
      <c r="P1719" s="51">
        <v>1575000</v>
      </c>
      <c r="Q1719" s="51">
        <f t="shared" si="339"/>
        <v>115982.60869565213</v>
      </c>
      <c r="R1719" s="52">
        <f t="shared" si="340"/>
        <v>1601982.6086956521</v>
      </c>
      <c r="S1719" s="53">
        <v>1601900</v>
      </c>
      <c r="T1719" s="54" t="s">
        <v>5337</v>
      </c>
      <c r="U1719" s="55" t="s">
        <v>26</v>
      </c>
      <c r="V1719" s="55" t="s">
        <v>4643</v>
      </c>
      <c r="W1719" s="55" t="s">
        <v>27</v>
      </c>
      <c r="X1719" s="56">
        <v>43294</v>
      </c>
      <c r="Y1719" s="57" t="s">
        <v>7684</v>
      </c>
      <c r="Z1719" s="57"/>
      <c r="AA1719" s="58"/>
      <c r="AB1719" s="58"/>
      <c r="AC1719" s="58"/>
      <c r="AD1719" s="58"/>
      <c r="AE1719" s="58"/>
      <c r="AF1719" s="58"/>
      <c r="AG1719" s="58"/>
      <c r="AH1719" s="58"/>
      <c r="AI1719" s="58"/>
      <c r="AJ1719" s="58"/>
      <c r="AK1719" s="58"/>
      <c r="AL1719" s="58"/>
      <c r="AM1719" s="58"/>
      <c r="AN1719" s="58"/>
      <c r="AO1719" s="58"/>
      <c r="AP1719" s="58"/>
      <c r="AQ1719" s="58">
        <v>1601900</v>
      </c>
      <c r="AR1719" s="59">
        <f t="shared" si="330"/>
        <v>1</v>
      </c>
      <c r="AS1719" s="59">
        <f t="shared" si="331"/>
        <v>1601900</v>
      </c>
      <c r="AT1719" s="58">
        <f>ROUND(AS1719/AR1719,-2)</f>
        <v>1601900</v>
      </c>
      <c r="AU1719" s="58">
        <f t="shared" si="334"/>
        <v>1601900</v>
      </c>
      <c r="AV1719" s="59">
        <f t="shared" si="335"/>
        <v>0</v>
      </c>
      <c r="AW1719" s="59">
        <f t="shared" si="341"/>
        <v>0</v>
      </c>
      <c r="AX1719" s="60">
        <f t="shared" si="332"/>
        <v>0</v>
      </c>
      <c r="AY1719" s="58"/>
    </row>
    <row r="1720" spans="1:51" ht="31.5" x14ac:dyDescent="0.25">
      <c r="A1720" s="45">
        <v>1705</v>
      </c>
      <c r="B1720" s="46" t="s">
        <v>5589</v>
      </c>
      <c r="C1720" s="47" t="s">
        <v>5584</v>
      </c>
      <c r="D1720" s="47" t="s">
        <v>2547</v>
      </c>
      <c r="E1720" s="48" t="s">
        <v>5590</v>
      </c>
      <c r="F1720" s="49" t="s">
        <v>7606</v>
      </c>
      <c r="G1720" s="49" t="s">
        <v>5591</v>
      </c>
      <c r="H1720" s="50" t="s">
        <v>5592</v>
      </c>
      <c r="I1720" s="46" t="s">
        <v>499</v>
      </c>
      <c r="J1720" s="46">
        <v>941</v>
      </c>
      <c r="K1720" s="49">
        <v>941</v>
      </c>
      <c r="L1720" s="49" t="s">
        <v>5588</v>
      </c>
      <c r="M1720" s="51">
        <v>1486000</v>
      </c>
      <c r="N1720" s="51">
        <f t="shared" si="338"/>
        <v>89000</v>
      </c>
      <c r="O1720" s="51">
        <v>89217.391304347795</v>
      </c>
      <c r="P1720" s="51">
        <v>1575000</v>
      </c>
      <c r="Q1720" s="51">
        <f t="shared" si="339"/>
        <v>115982.60869565213</v>
      </c>
      <c r="R1720" s="52">
        <f t="shared" si="340"/>
        <v>1601982.6086956521</v>
      </c>
      <c r="S1720" s="53">
        <v>1601900</v>
      </c>
      <c r="T1720" s="54" t="s">
        <v>5337</v>
      </c>
      <c r="U1720" s="55" t="s">
        <v>199</v>
      </c>
      <c r="V1720" s="55" t="s">
        <v>4643</v>
      </c>
      <c r="W1720" s="55" t="s">
        <v>173</v>
      </c>
      <c r="X1720" s="56">
        <v>43294</v>
      </c>
      <c r="Y1720" s="57" t="s">
        <v>7684</v>
      </c>
      <c r="Z1720" s="57"/>
      <c r="AA1720" s="58"/>
      <c r="AB1720" s="58"/>
      <c r="AC1720" s="58"/>
      <c r="AD1720" s="58"/>
      <c r="AE1720" s="58"/>
      <c r="AF1720" s="58"/>
      <c r="AG1720" s="58"/>
      <c r="AH1720" s="58"/>
      <c r="AI1720" s="58"/>
      <c r="AJ1720" s="58"/>
      <c r="AK1720" s="58"/>
      <c r="AL1720" s="58"/>
      <c r="AM1720" s="58"/>
      <c r="AN1720" s="58"/>
      <c r="AO1720" s="58"/>
      <c r="AP1720" s="58"/>
      <c r="AQ1720" s="58">
        <v>1601900</v>
      </c>
      <c r="AR1720" s="59">
        <f t="shared" si="330"/>
        <v>1</v>
      </c>
      <c r="AS1720" s="59">
        <f t="shared" si="331"/>
        <v>1601900</v>
      </c>
      <c r="AT1720" s="58">
        <f>ROUND(AS1720/AR1720,-2)</f>
        <v>1601900</v>
      </c>
      <c r="AU1720" s="58">
        <f t="shared" si="334"/>
        <v>1601900</v>
      </c>
      <c r="AV1720" s="59">
        <f t="shared" si="335"/>
        <v>0</v>
      </c>
      <c r="AW1720" s="59">
        <f t="shared" si="341"/>
        <v>0</v>
      </c>
      <c r="AX1720" s="60">
        <f t="shared" si="332"/>
        <v>0</v>
      </c>
      <c r="AY1720" s="58"/>
    </row>
    <row r="1721" spans="1:51" ht="31.5" x14ac:dyDescent="0.25">
      <c r="A1721" s="45">
        <v>1706</v>
      </c>
      <c r="B1721" s="46" t="s">
        <v>5595</v>
      </c>
      <c r="C1721" s="47" t="s">
        <v>5593</v>
      </c>
      <c r="D1721" s="47" t="s">
        <v>496</v>
      </c>
      <c r="E1721" s="48" t="s">
        <v>5585</v>
      </c>
      <c r="F1721" s="49" t="s">
        <v>5586</v>
      </c>
      <c r="G1721" s="49" t="s">
        <v>5596</v>
      </c>
      <c r="H1721" s="50" t="s">
        <v>5586</v>
      </c>
      <c r="I1721" s="46" t="s">
        <v>439</v>
      </c>
      <c r="J1721" s="46">
        <v>942</v>
      </c>
      <c r="K1721" s="49">
        <v>942</v>
      </c>
      <c r="L1721" s="49" t="s">
        <v>5594</v>
      </c>
      <c r="M1721" s="51">
        <v>456000</v>
      </c>
      <c r="N1721" s="51">
        <f t="shared" si="338"/>
        <v>68000</v>
      </c>
      <c r="O1721" s="51">
        <v>68869.565217391297</v>
      </c>
      <c r="P1721" s="51">
        <v>524000</v>
      </c>
      <c r="Q1721" s="51">
        <f t="shared" si="339"/>
        <v>89530.434782608689</v>
      </c>
      <c r="R1721" s="52">
        <f t="shared" si="340"/>
        <v>545530.43478260865</v>
      </c>
      <c r="S1721" s="53">
        <v>545500</v>
      </c>
      <c r="T1721" s="54">
        <v>0</v>
      </c>
      <c r="U1721" s="55" t="s">
        <v>199</v>
      </c>
      <c r="V1721" s="55" t="s">
        <v>4643</v>
      </c>
      <c r="W1721" s="55" t="s">
        <v>196</v>
      </c>
      <c r="X1721" s="56">
        <v>43294</v>
      </c>
      <c r="Y1721" s="57" t="s">
        <v>7684</v>
      </c>
      <c r="Z1721" s="57"/>
      <c r="AA1721" s="58"/>
      <c r="AB1721" s="58"/>
      <c r="AC1721" s="58"/>
      <c r="AD1721" s="58"/>
      <c r="AE1721" s="58"/>
      <c r="AF1721" s="58"/>
      <c r="AG1721" s="58"/>
      <c r="AH1721" s="58"/>
      <c r="AI1721" s="58"/>
      <c r="AJ1721" s="58">
        <v>615600</v>
      </c>
      <c r="AK1721" s="58"/>
      <c r="AL1721" s="58"/>
      <c r="AM1721" s="58"/>
      <c r="AN1721" s="58"/>
      <c r="AO1721" s="58"/>
      <c r="AP1721" s="58"/>
      <c r="AQ1721" s="58"/>
      <c r="AR1721" s="59">
        <f t="shared" si="330"/>
        <v>1</v>
      </c>
      <c r="AS1721" s="59">
        <f t="shared" si="331"/>
        <v>615600</v>
      </c>
      <c r="AT1721" s="58">
        <f>ROUND(AS1721/AR1721,-2)</f>
        <v>615600</v>
      </c>
      <c r="AU1721" s="58">
        <f t="shared" si="334"/>
        <v>615600</v>
      </c>
      <c r="AV1721" s="59">
        <f t="shared" si="335"/>
        <v>70100</v>
      </c>
      <c r="AW1721" s="59">
        <f t="shared" si="341"/>
        <v>70100</v>
      </c>
      <c r="AX1721" s="60">
        <f t="shared" si="332"/>
        <v>0.12850595783684704</v>
      </c>
      <c r="AY1721" s="58"/>
    </row>
    <row r="1722" spans="1:51" ht="31.5" x14ac:dyDescent="0.25">
      <c r="A1722" s="45">
        <v>1707</v>
      </c>
      <c r="B1722" s="46" t="s">
        <v>5597</v>
      </c>
      <c r="C1722" s="47" t="s">
        <v>5593</v>
      </c>
      <c r="D1722" s="47" t="s">
        <v>2547</v>
      </c>
      <c r="E1722" s="48" t="s">
        <v>5590</v>
      </c>
      <c r="F1722" s="49" t="s">
        <v>7606</v>
      </c>
      <c r="G1722" s="49" t="s">
        <v>5598</v>
      </c>
      <c r="H1722" s="50" t="s">
        <v>5592</v>
      </c>
      <c r="I1722" s="46" t="s">
        <v>499</v>
      </c>
      <c r="J1722" s="46">
        <v>942</v>
      </c>
      <c r="K1722" s="49">
        <v>942</v>
      </c>
      <c r="L1722" s="49" t="s">
        <v>5594</v>
      </c>
      <c r="M1722" s="51">
        <v>456000</v>
      </c>
      <c r="N1722" s="51">
        <f t="shared" si="338"/>
        <v>68000</v>
      </c>
      <c r="O1722" s="51">
        <v>68869.565217391297</v>
      </c>
      <c r="P1722" s="51">
        <v>524000</v>
      </c>
      <c r="Q1722" s="51">
        <f t="shared" si="339"/>
        <v>89530.434782608689</v>
      </c>
      <c r="R1722" s="52">
        <f t="shared" si="340"/>
        <v>545530.43478260865</v>
      </c>
      <c r="S1722" s="53">
        <v>545500</v>
      </c>
      <c r="T1722" s="54">
        <v>0</v>
      </c>
      <c r="U1722" s="55" t="s">
        <v>199</v>
      </c>
      <c r="V1722" s="55" t="s">
        <v>4643</v>
      </c>
      <c r="W1722" s="55" t="s">
        <v>196</v>
      </c>
      <c r="X1722" s="56">
        <v>43294</v>
      </c>
      <c r="Y1722" s="57" t="s">
        <v>7684</v>
      </c>
      <c r="Z1722" s="57"/>
      <c r="AA1722" s="58"/>
      <c r="AB1722" s="58"/>
      <c r="AC1722" s="58"/>
      <c r="AD1722" s="58"/>
      <c r="AE1722" s="58"/>
      <c r="AF1722" s="58"/>
      <c r="AG1722" s="58"/>
      <c r="AH1722" s="58"/>
      <c r="AI1722" s="58"/>
      <c r="AJ1722" s="58">
        <v>615600</v>
      </c>
      <c r="AK1722" s="58"/>
      <c r="AL1722" s="58"/>
      <c r="AM1722" s="58"/>
      <c r="AN1722" s="58"/>
      <c r="AO1722" s="58"/>
      <c r="AP1722" s="58"/>
      <c r="AQ1722" s="58">
        <v>750000</v>
      </c>
      <c r="AR1722" s="59">
        <f t="shared" si="330"/>
        <v>2</v>
      </c>
      <c r="AS1722" s="59">
        <f t="shared" si="331"/>
        <v>1365600</v>
      </c>
      <c r="AT1722" s="58">
        <f>ROUND(AS1722/AR1722,-2)</f>
        <v>682800</v>
      </c>
      <c r="AU1722" s="58">
        <f t="shared" si="334"/>
        <v>615600</v>
      </c>
      <c r="AV1722" s="59">
        <f t="shared" si="335"/>
        <v>137300</v>
      </c>
      <c r="AW1722" s="59">
        <f t="shared" si="341"/>
        <v>70100</v>
      </c>
      <c r="AX1722" s="60">
        <f t="shared" si="332"/>
        <v>0.25169569202566455</v>
      </c>
      <c r="AY1722" s="58"/>
    </row>
    <row r="1723" spans="1:51" x14ac:dyDescent="0.25">
      <c r="A1723" s="45">
        <v>1708</v>
      </c>
      <c r="B1723" s="46" t="s">
        <v>5602</v>
      </c>
      <c r="C1723" s="47" t="s">
        <v>5603</v>
      </c>
      <c r="D1723" s="47" t="s">
        <v>496</v>
      </c>
      <c r="E1723" s="48" t="s">
        <v>5604</v>
      </c>
      <c r="F1723" s="49" t="s">
        <v>5605</v>
      </c>
      <c r="G1723" s="49" t="s">
        <v>5605</v>
      </c>
      <c r="H1723" s="50" t="s">
        <v>5605</v>
      </c>
      <c r="I1723" s="46"/>
      <c r="J1723" s="46">
        <v>943</v>
      </c>
      <c r="K1723" s="49">
        <v>943</v>
      </c>
      <c r="L1723" s="49" t="s">
        <v>5600</v>
      </c>
      <c r="M1723" s="51">
        <v>84382</v>
      </c>
      <c r="N1723" s="51">
        <f t="shared" si="338"/>
        <v>23618</v>
      </c>
      <c r="O1723" s="51">
        <v>24445.5652173913</v>
      </c>
      <c r="P1723" s="51">
        <v>108000</v>
      </c>
      <c r="Q1723" s="51">
        <f t="shared" si="339"/>
        <v>31779.234782608692</v>
      </c>
      <c r="R1723" s="52">
        <f t="shared" si="340"/>
        <v>116161.23478260869</v>
      </c>
      <c r="S1723" s="53">
        <v>116100</v>
      </c>
      <c r="T1723" s="54">
        <v>0</v>
      </c>
      <c r="U1723" s="55" t="s">
        <v>199</v>
      </c>
      <c r="V1723" s="55" t="s">
        <v>4643</v>
      </c>
      <c r="W1723" s="55" t="s">
        <v>173</v>
      </c>
      <c r="X1723" s="56">
        <v>43294</v>
      </c>
      <c r="Y1723" s="57" t="s">
        <v>7684</v>
      </c>
      <c r="Z1723" s="57"/>
      <c r="AA1723" s="58"/>
      <c r="AB1723" s="58"/>
      <c r="AC1723" s="58"/>
      <c r="AD1723" s="58"/>
      <c r="AE1723" s="58"/>
      <c r="AF1723" s="58"/>
      <c r="AG1723" s="58"/>
      <c r="AH1723" s="58"/>
      <c r="AI1723" s="58"/>
      <c r="AJ1723" s="58"/>
      <c r="AK1723" s="58"/>
      <c r="AL1723" s="58"/>
      <c r="AM1723" s="58"/>
      <c r="AN1723" s="58"/>
      <c r="AO1723" s="58"/>
      <c r="AP1723" s="58"/>
      <c r="AQ1723" s="58"/>
      <c r="AR1723" s="59">
        <f t="shared" si="330"/>
        <v>0</v>
      </c>
      <c r="AS1723" s="59">
        <f t="shared" si="331"/>
        <v>0</v>
      </c>
      <c r="AT1723" s="58"/>
      <c r="AU1723" s="58">
        <f t="shared" si="334"/>
        <v>0</v>
      </c>
      <c r="AV1723" s="59">
        <f t="shared" si="335"/>
        <v>-116100</v>
      </c>
      <c r="AW1723" s="59">
        <f t="shared" si="341"/>
        <v>-116100</v>
      </c>
      <c r="AX1723" s="60">
        <f t="shared" si="332"/>
        <v>-1</v>
      </c>
      <c r="AY1723" s="58"/>
    </row>
    <row r="1724" spans="1:51" x14ac:dyDescent="0.25">
      <c r="A1724" s="45">
        <v>1709</v>
      </c>
      <c r="B1724" s="46" t="s">
        <v>5606</v>
      </c>
      <c r="C1724" s="47" t="s">
        <v>5603</v>
      </c>
      <c r="D1724" s="47" t="s">
        <v>496</v>
      </c>
      <c r="E1724" s="48" t="s">
        <v>5607</v>
      </c>
      <c r="F1724" s="49" t="s">
        <v>5608</v>
      </c>
      <c r="G1724" s="49" t="s">
        <v>5608</v>
      </c>
      <c r="H1724" s="50" t="s">
        <v>5608</v>
      </c>
      <c r="I1724" s="46"/>
      <c r="J1724" s="46">
        <v>943</v>
      </c>
      <c r="K1724" s="49">
        <v>943</v>
      </c>
      <c r="L1724" s="49" t="s">
        <v>5600</v>
      </c>
      <c r="M1724" s="51">
        <v>84382</v>
      </c>
      <c r="N1724" s="51">
        <f t="shared" si="338"/>
        <v>23618</v>
      </c>
      <c r="O1724" s="51">
        <v>24445.5652173913</v>
      </c>
      <c r="P1724" s="51">
        <v>108000</v>
      </c>
      <c r="Q1724" s="51">
        <f t="shared" si="339"/>
        <v>31779.234782608692</v>
      </c>
      <c r="R1724" s="52">
        <f t="shared" si="340"/>
        <v>116161.23478260869</v>
      </c>
      <c r="S1724" s="53">
        <v>116100</v>
      </c>
      <c r="T1724" s="54">
        <v>0</v>
      </c>
      <c r="U1724" s="55" t="s">
        <v>1743</v>
      </c>
      <c r="V1724" s="55" t="s">
        <v>4643</v>
      </c>
      <c r="W1724" s="55" t="s">
        <v>195</v>
      </c>
      <c r="X1724" s="56">
        <v>43294</v>
      </c>
      <c r="Y1724" s="57" t="s">
        <v>7684</v>
      </c>
      <c r="Z1724" s="57"/>
      <c r="AA1724" s="58"/>
      <c r="AB1724" s="58"/>
      <c r="AC1724" s="58"/>
      <c r="AD1724" s="58"/>
      <c r="AE1724" s="58"/>
      <c r="AF1724" s="58"/>
      <c r="AG1724" s="58"/>
      <c r="AH1724" s="58"/>
      <c r="AI1724" s="58"/>
      <c r="AJ1724" s="58">
        <v>48000</v>
      </c>
      <c r="AK1724" s="58"/>
      <c r="AL1724" s="58"/>
      <c r="AM1724" s="58"/>
      <c r="AN1724" s="58"/>
      <c r="AO1724" s="58"/>
      <c r="AP1724" s="58"/>
      <c r="AQ1724" s="58"/>
      <c r="AR1724" s="59">
        <f t="shared" si="330"/>
        <v>1</v>
      </c>
      <c r="AS1724" s="59">
        <f t="shared" si="331"/>
        <v>48000</v>
      </c>
      <c r="AT1724" s="58">
        <f>ROUND(AS1724/AR1724,-2)</f>
        <v>48000</v>
      </c>
      <c r="AU1724" s="58">
        <f t="shared" si="334"/>
        <v>48000</v>
      </c>
      <c r="AV1724" s="59">
        <f t="shared" si="335"/>
        <v>-68100</v>
      </c>
      <c r="AW1724" s="59">
        <f t="shared" si="341"/>
        <v>-68100</v>
      </c>
      <c r="AX1724" s="60">
        <f t="shared" si="332"/>
        <v>-0.58656330749354013</v>
      </c>
      <c r="AY1724" s="58"/>
    </row>
    <row r="1725" spans="1:51" x14ac:dyDescent="0.25">
      <c r="A1725" s="45">
        <v>1710</v>
      </c>
      <c r="B1725" s="46" t="s">
        <v>5609</v>
      </c>
      <c r="C1725" s="47" t="s">
        <v>5603</v>
      </c>
      <c r="D1725" s="47" t="s">
        <v>2547</v>
      </c>
      <c r="E1725" s="48" t="s">
        <v>5610</v>
      </c>
      <c r="F1725" s="49" t="s">
        <v>5611</v>
      </c>
      <c r="G1725" s="49" t="s">
        <v>5611</v>
      </c>
      <c r="H1725" s="50" t="s">
        <v>5612</v>
      </c>
      <c r="I1725" s="46"/>
      <c r="J1725" s="46">
        <v>943</v>
      </c>
      <c r="K1725" s="49">
        <v>943</v>
      </c>
      <c r="L1725" s="49" t="s">
        <v>5600</v>
      </c>
      <c r="M1725" s="51">
        <v>84382</v>
      </c>
      <c r="N1725" s="51">
        <f t="shared" si="338"/>
        <v>23618</v>
      </c>
      <c r="O1725" s="51">
        <v>24445.5652173913</v>
      </c>
      <c r="P1725" s="51">
        <v>108000</v>
      </c>
      <c r="Q1725" s="51">
        <f t="shared" si="339"/>
        <v>31779.234782608692</v>
      </c>
      <c r="R1725" s="52">
        <f t="shared" si="340"/>
        <v>116161.23478260869</v>
      </c>
      <c r="S1725" s="53">
        <v>116100</v>
      </c>
      <c r="T1725" s="54">
        <v>0</v>
      </c>
      <c r="U1725" s="55" t="s">
        <v>26</v>
      </c>
      <c r="V1725" s="55" t="s">
        <v>4643</v>
      </c>
      <c r="W1725" s="55" t="s">
        <v>27</v>
      </c>
      <c r="X1725" s="56">
        <v>43294</v>
      </c>
      <c r="Y1725" s="57" t="s">
        <v>7684</v>
      </c>
      <c r="Z1725" s="57"/>
      <c r="AA1725" s="58"/>
      <c r="AB1725" s="58"/>
      <c r="AC1725" s="58"/>
      <c r="AD1725" s="58"/>
      <c r="AE1725" s="58"/>
      <c r="AF1725" s="58"/>
      <c r="AG1725" s="58"/>
      <c r="AH1725" s="58"/>
      <c r="AI1725" s="58"/>
      <c r="AJ1725" s="58"/>
      <c r="AK1725" s="58"/>
      <c r="AL1725" s="58"/>
      <c r="AM1725" s="58"/>
      <c r="AN1725" s="58"/>
      <c r="AO1725" s="58"/>
      <c r="AP1725" s="58"/>
      <c r="AQ1725" s="58"/>
      <c r="AR1725" s="59">
        <f t="shared" si="330"/>
        <v>0</v>
      </c>
      <c r="AS1725" s="59">
        <f t="shared" si="331"/>
        <v>0</v>
      </c>
      <c r="AT1725" s="58"/>
      <c r="AU1725" s="58">
        <f t="shared" si="334"/>
        <v>0</v>
      </c>
      <c r="AV1725" s="59">
        <f t="shared" si="335"/>
        <v>-116100</v>
      </c>
      <c r="AW1725" s="59">
        <f t="shared" si="341"/>
        <v>-116100</v>
      </c>
      <c r="AX1725" s="60">
        <f t="shared" si="332"/>
        <v>-1</v>
      </c>
      <c r="AY1725" s="58"/>
    </row>
    <row r="1726" spans="1:51" x14ac:dyDescent="0.25">
      <c r="A1726" s="45">
        <v>1711</v>
      </c>
      <c r="B1726" s="46" t="s">
        <v>5613</v>
      </c>
      <c r="C1726" s="47" t="s">
        <v>5603</v>
      </c>
      <c r="D1726" s="47" t="s">
        <v>496</v>
      </c>
      <c r="E1726" s="48" t="s">
        <v>5614</v>
      </c>
      <c r="F1726" s="49" t="s">
        <v>5615</v>
      </c>
      <c r="G1726" s="49" t="s">
        <v>5615</v>
      </c>
      <c r="H1726" s="50" t="s">
        <v>5615</v>
      </c>
      <c r="I1726" s="46"/>
      <c r="J1726" s="46">
        <v>943</v>
      </c>
      <c r="K1726" s="49">
        <v>943</v>
      </c>
      <c r="L1726" s="49" t="s">
        <v>5600</v>
      </c>
      <c r="M1726" s="51">
        <v>84382</v>
      </c>
      <c r="N1726" s="51">
        <f t="shared" si="338"/>
        <v>23618</v>
      </c>
      <c r="O1726" s="51">
        <v>24445.5652173913</v>
      </c>
      <c r="P1726" s="51">
        <v>108000</v>
      </c>
      <c r="Q1726" s="51">
        <f t="shared" si="339"/>
        <v>31779.234782608692</v>
      </c>
      <c r="R1726" s="52">
        <f t="shared" si="340"/>
        <v>116161.23478260869</v>
      </c>
      <c r="S1726" s="53">
        <v>116100</v>
      </c>
      <c r="T1726" s="54">
        <v>0</v>
      </c>
      <c r="U1726" s="55" t="s">
        <v>199</v>
      </c>
      <c r="V1726" s="55" t="s">
        <v>4643</v>
      </c>
      <c r="W1726" s="55" t="s">
        <v>173</v>
      </c>
      <c r="X1726" s="56">
        <v>43294</v>
      </c>
      <c r="Y1726" s="57" t="s">
        <v>7684</v>
      </c>
      <c r="Z1726" s="57"/>
      <c r="AA1726" s="58"/>
      <c r="AB1726" s="58"/>
      <c r="AC1726" s="58"/>
      <c r="AD1726" s="58"/>
      <c r="AE1726" s="58"/>
      <c r="AF1726" s="58"/>
      <c r="AG1726" s="58"/>
      <c r="AH1726" s="58"/>
      <c r="AI1726" s="58"/>
      <c r="AJ1726" s="58">
        <v>48000</v>
      </c>
      <c r="AK1726" s="58"/>
      <c r="AL1726" s="58"/>
      <c r="AM1726" s="58"/>
      <c r="AN1726" s="58"/>
      <c r="AO1726" s="58"/>
      <c r="AP1726" s="58"/>
      <c r="AQ1726" s="58"/>
      <c r="AR1726" s="59">
        <f t="shared" si="330"/>
        <v>1</v>
      </c>
      <c r="AS1726" s="59">
        <f t="shared" si="331"/>
        <v>48000</v>
      </c>
      <c r="AT1726" s="58">
        <f>ROUND(AS1726/AR1726,-2)</f>
        <v>48000</v>
      </c>
      <c r="AU1726" s="58">
        <f t="shared" si="334"/>
        <v>48000</v>
      </c>
      <c r="AV1726" s="59">
        <f t="shared" si="335"/>
        <v>-68100</v>
      </c>
      <c r="AW1726" s="59">
        <f t="shared" si="341"/>
        <v>-68100</v>
      </c>
      <c r="AX1726" s="60">
        <f t="shared" si="332"/>
        <v>-0.58656330749354013</v>
      </c>
      <c r="AY1726" s="58"/>
    </row>
    <row r="1727" spans="1:51" x14ac:dyDescent="0.25">
      <c r="A1727" s="45">
        <v>1714</v>
      </c>
      <c r="B1727" s="46" t="s">
        <v>5620</v>
      </c>
      <c r="C1727" s="47" t="s">
        <v>5621</v>
      </c>
      <c r="D1727" s="47" t="s">
        <v>496</v>
      </c>
      <c r="E1727" s="48" t="s">
        <v>5622</v>
      </c>
      <c r="F1727" s="49" t="s">
        <v>5623</v>
      </c>
      <c r="G1727" s="49" t="s">
        <v>5623</v>
      </c>
      <c r="H1727" s="50" t="s">
        <v>5623</v>
      </c>
      <c r="I1727" s="46" t="s">
        <v>499</v>
      </c>
      <c r="J1727" s="46">
        <v>944</v>
      </c>
      <c r="K1727" s="49">
        <v>944</v>
      </c>
      <c r="L1727" s="49" t="s">
        <v>5624</v>
      </c>
      <c r="M1727" s="51">
        <v>25000</v>
      </c>
      <c r="N1727" s="51">
        <f t="shared" si="338"/>
        <v>15600</v>
      </c>
      <c r="O1727" s="51">
        <v>15652.1739130435</v>
      </c>
      <c r="P1727" s="51">
        <v>40600</v>
      </c>
      <c r="Q1727" s="51">
        <f t="shared" si="339"/>
        <v>20347.826086956549</v>
      </c>
      <c r="R1727" s="52">
        <f t="shared" si="340"/>
        <v>45347.826086956549</v>
      </c>
      <c r="S1727" s="53">
        <v>45300</v>
      </c>
      <c r="T1727" s="54" t="s">
        <v>3476</v>
      </c>
      <c r="U1727" s="55" t="s">
        <v>199</v>
      </c>
      <c r="V1727" s="55" t="s">
        <v>4643</v>
      </c>
      <c r="W1727" s="55" t="s">
        <v>173</v>
      </c>
      <c r="X1727" s="56">
        <v>43294</v>
      </c>
      <c r="Y1727" s="57" t="s">
        <v>7684</v>
      </c>
      <c r="Z1727" s="57"/>
      <c r="AA1727" s="58"/>
      <c r="AB1727" s="58"/>
      <c r="AC1727" s="58"/>
      <c r="AD1727" s="58"/>
      <c r="AE1727" s="58"/>
      <c r="AF1727" s="58"/>
      <c r="AG1727" s="58"/>
      <c r="AH1727" s="58"/>
      <c r="AI1727" s="58"/>
      <c r="AJ1727" s="58"/>
      <c r="AK1727" s="58"/>
      <c r="AL1727" s="58"/>
      <c r="AM1727" s="58"/>
      <c r="AN1727" s="58"/>
      <c r="AO1727" s="58"/>
      <c r="AP1727" s="58"/>
      <c r="AQ1727" s="58">
        <v>45300</v>
      </c>
      <c r="AR1727" s="59">
        <f t="shared" si="330"/>
        <v>1</v>
      </c>
      <c r="AS1727" s="59">
        <f t="shared" si="331"/>
        <v>45300</v>
      </c>
      <c r="AT1727" s="58">
        <f>ROUND(AS1727/AR1727,-2)</f>
        <v>45300</v>
      </c>
      <c r="AU1727" s="58">
        <f t="shared" si="334"/>
        <v>45300</v>
      </c>
      <c r="AV1727" s="59">
        <f t="shared" si="335"/>
        <v>0</v>
      </c>
      <c r="AW1727" s="59">
        <f t="shared" si="341"/>
        <v>0</v>
      </c>
      <c r="AX1727" s="60">
        <f t="shared" si="332"/>
        <v>0</v>
      </c>
      <c r="AY1727" s="58"/>
    </row>
    <row r="1728" spans="1:51" x14ac:dyDescent="0.25">
      <c r="A1728" s="45">
        <v>1715</v>
      </c>
      <c r="B1728" s="46" t="s">
        <v>5625</v>
      </c>
      <c r="C1728" s="47" t="s">
        <v>5626</v>
      </c>
      <c r="D1728" s="47" t="s">
        <v>496</v>
      </c>
      <c r="E1728" s="48" t="s">
        <v>5622</v>
      </c>
      <c r="F1728" s="49" t="s">
        <v>5623</v>
      </c>
      <c r="G1728" s="49" t="s">
        <v>5623</v>
      </c>
      <c r="H1728" s="50" t="s">
        <v>5623</v>
      </c>
      <c r="I1728" s="46" t="s">
        <v>499</v>
      </c>
      <c r="J1728" s="46">
        <v>945</v>
      </c>
      <c r="K1728" s="49">
        <v>945</v>
      </c>
      <c r="L1728" s="49" t="s">
        <v>5627</v>
      </c>
      <c r="M1728" s="51">
        <v>90000</v>
      </c>
      <c r="N1728" s="51">
        <f t="shared" si="338"/>
        <v>32000</v>
      </c>
      <c r="O1728" s="51">
        <v>32869.565217391297</v>
      </c>
      <c r="P1728" s="51">
        <v>122000</v>
      </c>
      <c r="Q1728" s="51">
        <f t="shared" si="339"/>
        <v>42730.434782608681</v>
      </c>
      <c r="R1728" s="52">
        <f t="shared" si="340"/>
        <v>132730.43478260867</v>
      </c>
      <c r="S1728" s="53">
        <v>132700</v>
      </c>
      <c r="T1728" s="54" t="s">
        <v>3476</v>
      </c>
      <c r="U1728" s="55" t="s">
        <v>26</v>
      </c>
      <c r="V1728" s="55" t="s">
        <v>4643</v>
      </c>
      <c r="W1728" s="55" t="s">
        <v>27</v>
      </c>
      <c r="X1728" s="56">
        <v>43294</v>
      </c>
      <c r="Y1728" s="57" t="s">
        <v>7684</v>
      </c>
      <c r="Z1728" s="57"/>
      <c r="AA1728" s="58"/>
      <c r="AB1728" s="58"/>
      <c r="AC1728" s="58"/>
      <c r="AD1728" s="58"/>
      <c r="AE1728" s="58"/>
      <c r="AF1728" s="58"/>
      <c r="AG1728" s="58"/>
      <c r="AH1728" s="58"/>
      <c r="AI1728" s="58"/>
      <c r="AJ1728" s="58"/>
      <c r="AK1728" s="58"/>
      <c r="AL1728" s="58"/>
      <c r="AM1728" s="58"/>
      <c r="AN1728" s="58"/>
      <c r="AO1728" s="58"/>
      <c r="AP1728" s="58"/>
      <c r="AQ1728" s="58">
        <v>167000</v>
      </c>
      <c r="AR1728" s="59">
        <f t="shared" si="330"/>
        <v>1</v>
      </c>
      <c r="AS1728" s="59">
        <f t="shared" si="331"/>
        <v>167000</v>
      </c>
      <c r="AT1728" s="58">
        <f>ROUND(AS1728/AR1728,-2)</f>
        <v>167000</v>
      </c>
      <c r="AU1728" s="58">
        <f t="shared" si="334"/>
        <v>167000</v>
      </c>
      <c r="AV1728" s="59">
        <f t="shared" si="335"/>
        <v>34300</v>
      </c>
      <c r="AW1728" s="59">
        <f t="shared" si="341"/>
        <v>34300</v>
      </c>
      <c r="AX1728" s="60">
        <f t="shared" si="332"/>
        <v>0.25847776940467226</v>
      </c>
      <c r="AY1728" s="58"/>
    </row>
    <row r="1729" spans="1:51" x14ac:dyDescent="0.25">
      <c r="A1729" s="45">
        <v>1716</v>
      </c>
      <c r="B1729" s="46" t="s">
        <v>5628</v>
      </c>
      <c r="C1729" s="47" t="s">
        <v>5629</v>
      </c>
      <c r="D1729" s="47" t="s">
        <v>496</v>
      </c>
      <c r="E1729" s="48" t="s">
        <v>5630</v>
      </c>
      <c r="F1729" s="49" t="s">
        <v>5631</v>
      </c>
      <c r="G1729" s="49" t="s">
        <v>5631</v>
      </c>
      <c r="H1729" s="50" t="s">
        <v>5631</v>
      </c>
      <c r="I1729" s="46" t="s">
        <v>497</v>
      </c>
      <c r="J1729" s="46">
        <v>1003</v>
      </c>
      <c r="K1729" s="49">
        <v>1003</v>
      </c>
      <c r="L1729" s="49" t="s">
        <v>5631</v>
      </c>
      <c r="M1729" s="51">
        <v>66000</v>
      </c>
      <c r="N1729" s="51">
        <f t="shared" si="338"/>
        <v>24800</v>
      </c>
      <c r="O1729" s="51">
        <v>24886.956521739099</v>
      </c>
      <c r="P1729" s="51">
        <v>90800</v>
      </c>
      <c r="Q1729" s="51">
        <f t="shared" si="339"/>
        <v>32353.043478260832</v>
      </c>
      <c r="R1729" s="52">
        <f t="shared" si="340"/>
        <v>98353.043478260835</v>
      </c>
      <c r="S1729" s="53">
        <v>98300</v>
      </c>
      <c r="T1729" s="54" t="s">
        <v>3476</v>
      </c>
      <c r="U1729" s="55" t="s">
        <v>199</v>
      </c>
      <c r="V1729" s="55" t="s">
        <v>4643</v>
      </c>
      <c r="W1729" s="55" t="s">
        <v>173</v>
      </c>
      <c r="X1729" s="56">
        <v>43294</v>
      </c>
      <c r="Y1729" s="57" t="s">
        <v>7684</v>
      </c>
      <c r="Z1729" s="57"/>
      <c r="AA1729" s="58"/>
      <c r="AB1729" s="58"/>
      <c r="AC1729" s="58"/>
      <c r="AD1729" s="58"/>
      <c r="AE1729" s="58"/>
      <c r="AF1729" s="58"/>
      <c r="AG1729" s="58"/>
      <c r="AH1729" s="58"/>
      <c r="AI1729" s="58"/>
      <c r="AJ1729" s="58"/>
      <c r="AK1729" s="58"/>
      <c r="AL1729" s="58"/>
      <c r="AM1729" s="58"/>
      <c r="AN1729" s="58"/>
      <c r="AO1729" s="58"/>
      <c r="AP1729" s="58"/>
      <c r="AQ1729" s="58"/>
      <c r="AR1729" s="59">
        <f t="shared" si="330"/>
        <v>0</v>
      </c>
      <c r="AS1729" s="59">
        <f t="shared" si="331"/>
        <v>0</v>
      </c>
      <c r="AT1729" s="58"/>
      <c r="AU1729" s="58">
        <f t="shared" si="334"/>
        <v>0</v>
      </c>
      <c r="AV1729" s="59">
        <f t="shared" si="335"/>
        <v>-98300</v>
      </c>
      <c r="AW1729" s="59">
        <f t="shared" si="341"/>
        <v>-98300</v>
      </c>
      <c r="AX1729" s="60">
        <f t="shared" si="332"/>
        <v>-1</v>
      </c>
      <c r="AY1729" s="58"/>
    </row>
    <row r="1730" spans="1:51" x14ac:dyDescent="0.25">
      <c r="A1730" s="45">
        <v>1717</v>
      </c>
      <c r="B1730" s="46" t="s">
        <v>5632</v>
      </c>
      <c r="C1730" s="47" t="s">
        <v>5633</v>
      </c>
      <c r="D1730" s="47" t="s">
        <v>2547</v>
      </c>
      <c r="E1730" s="48" t="s">
        <v>5634</v>
      </c>
      <c r="F1730" s="49" t="s">
        <v>5635</v>
      </c>
      <c r="G1730" s="49" t="s">
        <v>5635</v>
      </c>
      <c r="H1730" s="50" t="s">
        <v>5635</v>
      </c>
      <c r="I1730" s="46" t="s">
        <v>439</v>
      </c>
      <c r="J1730" s="46">
        <v>1004</v>
      </c>
      <c r="K1730" s="49">
        <v>1004</v>
      </c>
      <c r="L1730" s="49" t="s">
        <v>5636</v>
      </c>
      <c r="M1730" s="51">
        <v>96000</v>
      </c>
      <c r="N1730" s="51">
        <f t="shared" si="338"/>
        <v>23000</v>
      </c>
      <c r="O1730" s="51">
        <v>23478.260869565202</v>
      </c>
      <c r="P1730" s="51">
        <v>119000</v>
      </c>
      <c r="Q1730" s="51">
        <f t="shared" si="339"/>
        <v>30521.739130434762</v>
      </c>
      <c r="R1730" s="52">
        <f t="shared" si="340"/>
        <v>126521.73913043475</v>
      </c>
      <c r="S1730" s="53">
        <v>126500</v>
      </c>
      <c r="T1730" s="54">
        <v>0</v>
      </c>
      <c r="U1730" s="55" t="s">
        <v>199</v>
      </c>
      <c r="V1730" s="55" t="s">
        <v>4643</v>
      </c>
      <c r="W1730" s="55" t="s">
        <v>196</v>
      </c>
      <c r="X1730" s="56">
        <v>43294</v>
      </c>
      <c r="Y1730" s="57" t="s">
        <v>7684</v>
      </c>
      <c r="Z1730" s="57"/>
      <c r="AA1730" s="58"/>
      <c r="AB1730" s="58"/>
      <c r="AC1730" s="58"/>
      <c r="AD1730" s="58"/>
      <c r="AE1730" s="58"/>
      <c r="AF1730" s="58"/>
      <c r="AG1730" s="58"/>
      <c r="AH1730" s="58"/>
      <c r="AI1730" s="58"/>
      <c r="AJ1730" s="58"/>
      <c r="AK1730" s="58"/>
      <c r="AL1730" s="58"/>
      <c r="AM1730" s="58"/>
      <c r="AN1730" s="58"/>
      <c r="AO1730" s="58"/>
      <c r="AP1730" s="58"/>
      <c r="AQ1730" s="58">
        <v>167000</v>
      </c>
      <c r="AR1730" s="59">
        <f t="shared" si="330"/>
        <v>1</v>
      </c>
      <c r="AS1730" s="59">
        <f t="shared" si="331"/>
        <v>167000</v>
      </c>
      <c r="AT1730" s="58">
        <f>ROUND(AS1730/AR1730,-2)</f>
        <v>167000</v>
      </c>
      <c r="AU1730" s="58">
        <f t="shared" si="334"/>
        <v>167000</v>
      </c>
      <c r="AV1730" s="59">
        <f t="shared" si="335"/>
        <v>40500</v>
      </c>
      <c r="AW1730" s="59">
        <f t="shared" si="341"/>
        <v>40500</v>
      </c>
      <c r="AX1730" s="60">
        <f t="shared" si="332"/>
        <v>0.32015810276679835</v>
      </c>
      <c r="AY1730" s="58"/>
    </row>
    <row r="1731" spans="1:51" x14ac:dyDescent="0.25">
      <c r="A1731" s="45">
        <v>1718</v>
      </c>
      <c r="B1731" s="46" t="s">
        <v>5637</v>
      </c>
      <c r="C1731" s="47" t="s">
        <v>5638</v>
      </c>
      <c r="D1731" s="47" t="s">
        <v>496</v>
      </c>
      <c r="E1731" s="48" t="s">
        <v>5639</v>
      </c>
      <c r="F1731" s="49" t="s">
        <v>5640</v>
      </c>
      <c r="G1731" s="49" t="s">
        <v>5640</v>
      </c>
      <c r="H1731" s="50" t="s">
        <v>5641</v>
      </c>
      <c r="I1731" s="46" t="s">
        <v>497</v>
      </c>
      <c r="J1731" s="46">
        <v>1005</v>
      </c>
      <c r="K1731" s="49">
        <v>1005</v>
      </c>
      <c r="L1731" s="49" t="s">
        <v>5642</v>
      </c>
      <c r="M1731" s="51">
        <v>47000</v>
      </c>
      <c r="N1731" s="51">
        <f t="shared" si="338"/>
        <v>17200</v>
      </c>
      <c r="O1731" s="51">
        <v>17217.391304347799</v>
      </c>
      <c r="P1731" s="51">
        <v>64200</v>
      </c>
      <c r="Q1731" s="51">
        <f t="shared" si="339"/>
        <v>22382.608695652136</v>
      </c>
      <c r="R1731" s="52">
        <f t="shared" si="340"/>
        <v>69382.608695652132</v>
      </c>
      <c r="S1731" s="53">
        <v>69300</v>
      </c>
      <c r="T1731" s="54">
        <v>0</v>
      </c>
      <c r="U1731" s="55" t="s">
        <v>199</v>
      </c>
      <c r="V1731" s="55" t="s">
        <v>4643</v>
      </c>
      <c r="W1731" s="55" t="s">
        <v>196</v>
      </c>
      <c r="X1731" s="56">
        <v>43294</v>
      </c>
      <c r="Y1731" s="57" t="s">
        <v>7684</v>
      </c>
      <c r="Z1731" s="57"/>
      <c r="AA1731" s="58"/>
      <c r="AB1731" s="58"/>
      <c r="AC1731" s="58"/>
      <c r="AD1731" s="58"/>
      <c r="AE1731" s="58"/>
      <c r="AF1731" s="58"/>
      <c r="AG1731" s="58"/>
      <c r="AH1731" s="58"/>
      <c r="AI1731" s="58"/>
      <c r="AJ1731" s="58"/>
      <c r="AK1731" s="58"/>
      <c r="AL1731" s="58"/>
      <c r="AM1731" s="58"/>
      <c r="AN1731" s="58"/>
      <c r="AO1731" s="58"/>
      <c r="AP1731" s="58"/>
      <c r="AQ1731" s="58">
        <v>69300</v>
      </c>
      <c r="AR1731" s="59">
        <f t="shared" si="330"/>
        <v>1</v>
      </c>
      <c r="AS1731" s="59">
        <f t="shared" si="331"/>
        <v>69300</v>
      </c>
      <c r="AT1731" s="58">
        <f>ROUND(AS1731/AR1731,-2)</f>
        <v>69300</v>
      </c>
      <c r="AU1731" s="58">
        <f t="shared" si="334"/>
        <v>69300</v>
      </c>
      <c r="AV1731" s="59">
        <f t="shared" si="335"/>
        <v>0</v>
      </c>
      <c r="AW1731" s="59">
        <f t="shared" si="341"/>
        <v>0</v>
      </c>
      <c r="AX1731" s="60">
        <f t="shared" si="332"/>
        <v>0</v>
      </c>
      <c r="AY1731" s="58"/>
    </row>
    <row r="1732" spans="1:51" x14ac:dyDescent="0.25">
      <c r="A1732" s="45">
        <v>1719</v>
      </c>
      <c r="B1732" s="46" t="s">
        <v>5643</v>
      </c>
      <c r="C1732" s="47" t="s">
        <v>5638</v>
      </c>
      <c r="D1732" s="47" t="s">
        <v>2547</v>
      </c>
      <c r="E1732" s="48" t="s">
        <v>5644</v>
      </c>
      <c r="F1732" s="49" t="s">
        <v>5640</v>
      </c>
      <c r="G1732" s="49" t="s">
        <v>5640</v>
      </c>
      <c r="H1732" s="50" t="s">
        <v>5641</v>
      </c>
      <c r="I1732" s="46" t="s">
        <v>497</v>
      </c>
      <c r="J1732" s="46">
        <v>1005</v>
      </c>
      <c r="K1732" s="49">
        <v>1005</v>
      </c>
      <c r="L1732" s="49" t="s">
        <v>5642</v>
      </c>
      <c r="M1732" s="51">
        <v>47000</v>
      </c>
      <c r="N1732" s="51">
        <f t="shared" si="338"/>
        <v>17200</v>
      </c>
      <c r="O1732" s="51">
        <v>17217.391304347799</v>
      </c>
      <c r="P1732" s="51">
        <v>64200</v>
      </c>
      <c r="Q1732" s="51">
        <f t="shared" si="339"/>
        <v>22382.608695652136</v>
      </c>
      <c r="R1732" s="52">
        <f t="shared" si="340"/>
        <v>69382.608695652132</v>
      </c>
      <c r="S1732" s="53">
        <v>69300</v>
      </c>
      <c r="T1732" s="54">
        <v>0</v>
      </c>
      <c r="U1732" s="55" t="s">
        <v>199</v>
      </c>
      <c r="V1732" s="55" t="s">
        <v>4643</v>
      </c>
      <c r="W1732" s="55" t="s">
        <v>196</v>
      </c>
      <c r="X1732" s="56">
        <v>43294</v>
      </c>
      <c r="Y1732" s="57" t="s">
        <v>7684</v>
      </c>
      <c r="Z1732" s="57"/>
      <c r="AA1732" s="58"/>
      <c r="AB1732" s="58"/>
      <c r="AC1732" s="58"/>
      <c r="AD1732" s="58"/>
      <c r="AE1732" s="58"/>
      <c r="AF1732" s="58"/>
      <c r="AG1732" s="58"/>
      <c r="AH1732" s="58"/>
      <c r="AI1732" s="58"/>
      <c r="AJ1732" s="58">
        <v>73440</v>
      </c>
      <c r="AK1732" s="58"/>
      <c r="AL1732" s="58"/>
      <c r="AM1732" s="58"/>
      <c r="AN1732" s="58"/>
      <c r="AO1732" s="58"/>
      <c r="AP1732" s="58"/>
      <c r="AQ1732" s="58">
        <v>87000</v>
      </c>
      <c r="AR1732" s="59">
        <f t="shared" ref="AR1732:AR1795" si="342">COUNT(AA1732:AQ1732)</f>
        <v>2</v>
      </c>
      <c r="AS1732" s="59">
        <f t="shared" ref="AS1732:AS1795" si="343">SUM(AA1732:AQ1732)</f>
        <v>160440</v>
      </c>
      <c r="AT1732" s="58">
        <f>ROUND(AS1732/AR1732,-2)</f>
        <v>80200</v>
      </c>
      <c r="AU1732" s="58">
        <f t="shared" si="334"/>
        <v>73440</v>
      </c>
      <c r="AV1732" s="59">
        <f t="shared" si="335"/>
        <v>10900</v>
      </c>
      <c r="AW1732" s="59">
        <f t="shared" si="341"/>
        <v>4140</v>
      </c>
      <c r="AX1732" s="60">
        <f t="shared" ref="AX1732:AX1795" si="344">AT1732/S1732-100%</f>
        <v>0.15728715728715725</v>
      </c>
      <c r="AY1732" s="58"/>
    </row>
    <row r="1733" spans="1:51" ht="31.5" x14ac:dyDescent="0.25">
      <c r="A1733" s="45">
        <v>1720</v>
      </c>
      <c r="B1733" s="46" t="s">
        <v>5645</v>
      </c>
      <c r="C1733" s="47" t="s">
        <v>5646</v>
      </c>
      <c r="D1733" s="47" t="s">
        <v>496</v>
      </c>
      <c r="E1733" s="48" t="s">
        <v>5451</v>
      </c>
      <c r="F1733" s="49" t="s">
        <v>5452</v>
      </c>
      <c r="G1733" s="49" t="s">
        <v>5452</v>
      </c>
      <c r="H1733" s="50" t="s">
        <v>5453</v>
      </c>
      <c r="I1733" s="46" t="s">
        <v>499</v>
      </c>
      <c r="J1733" s="46">
        <v>1006</v>
      </c>
      <c r="K1733" s="49">
        <v>1006</v>
      </c>
      <c r="L1733" s="49" t="s">
        <v>5647</v>
      </c>
      <c r="M1733" s="51">
        <v>656000</v>
      </c>
      <c r="N1733" s="51">
        <f t="shared" si="338"/>
        <v>89000</v>
      </c>
      <c r="O1733" s="51">
        <v>89217.391304347795</v>
      </c>
      <c r="P1733" s="51">
        <v>745000</v>
      </c>
      <c r="Q1733" s="51">
        <f t="shared" si="339"/>
        <v>115982.60869565213</v>
      </c>
      <c r="R1733" s="52">
        <f t="shared" si="340"/>
        <v>771982.6086956521</v>
      </c>
      <c r="S1733" s="53">
        <v>771900</v>
      </c>
      <c r="T1733" s="54">
        <v>0</v>
      </c>
      <c r="U1733" s="55" t="s">
        <v>199</v>
      </c>
      <c r="V1733" s="55" t="s">
        <v>4643</v>
      </c>
      <c r="W1733" s="55" t="s">
        <v>196</v>
      </c>
      <c r="X1733" s="56">
        <v>43294</v>
      </c>
      <c r="Y1733" s="57" t="s">
        <v>7684</v>
      </c>
      <c r="Z1733" s="57"/>
      <c r="AA1733" s="58"/>
      <c r="AB1733" s="58"/>
      <c r="AC1733" s="58"/>
      <c r="AD1733" s="58"/>
      <c r="AE1733" s="58"/>
      <c r="AF1733" s="58"/>
      <c r="AG1733" s="58"/>
      <c r="AH1733" s="58"/>
      <c r="AI1733" s="58"/>
      <c r="AJ1733" s="58"/>
      <c r="AK1733" s="58"/>
      <c r="AL1733" s="58"/>
      <c r="AM1733" s="58"/>
      <c r="AN1733" s="58"/>
      <c r="AO1733" s="58"/>
      <c r="AP1733" s="58"/>
      <c r="AQ1733" s="58"/>
      <c r="AR1733" s="59">
        <f t="shared" si="342"/>
        <v>0</v>
      </c>
      <c r="AS1733" s="59">
        <f t="shared" si="343"/>
        <v>0</v>
      </c>
      <c r="AT1733" s="58"/>
      <c r="AU1733" s="58">
        <f t="shared" si="334"/>
        <v>0</v>
      </c>
      <c r="AV1733" s="59">
        <f t="shared" si="335"/>
        <v>-771900</v>
      </c>
      <c r="AW1733" s="59">
        <f t="shared" si="341"/>
        <v>-771900</v>
      </c>
      <c r="AX1733" s="60">
        <f t="shared" si="344"/>
        <v>-1</v>
      </c>
      <c r="AY1733" s="58"/>
    </row>
    <row r="1734" spans="1:51" ht="31.5" x14ac:dyDescent="0.25">
      <c r="A1734" s="45">
        <v>1721</v>
      </c>
      <c r="B1734" s="46" t="s">
        <v>5648</v>
      </c>
      <c r="C1734" s="47" t="s">
        <v>5646</v>
      </c>
      <c r="D1734" s="47" t="s">
        <v>2547</v>
      </c>
      <c r="E1734" s="48" t="s">
        <v>5456</v>
      </c>
      <c r="F1734" s="49" t="s">
        <v>5452</v>
      </c>
      <c r="G1734" s="49" t="s">
        <v>5452</v>
      </c>
      <c r="H1734" s="50" t="s">
        <v>5453</v>
      </c>
      <c r="I1734" s="46" t="s">
        <v>499</v>
      </c>
      <c r="J1734" s="46">
        <v>1006</v>
      </c>
      <c r="K1734" s="49">
        <v>1006</v>
      </c>
      <c r="L1734" s="49" t="s">
        <v>5647</v>
      </c>
      <c r="M1734" s="51">
        <v>656000</v>
      </c>
      <c r="N1734" s="51">
        <f t="shared" si="338"/>
        <v>89000</v>
      </c>
      <c r="O1734" s="51">
        <v>89217.391304347795</v>
      </c>
      <c r="P1734" s="51">
        <v>745000</v>
      </c>
      <c r="Q1734" s="51">
        <f t="shared" si="339"/>
        <v>115982.60869565213</v>
      </c>
      <c r="R1734" s="52">
        <f t="shared" si="340"/>
        <v>771982.6086956521</v>
      </c>
      <c r="S1734" s="53">
        <v>771900</v>
      </c>
      <c r="T1734" s="54">
        <v>0</v>
      </c>
      <c r="U1734" s="55" t="s">
        <v>199</v>
      </c>
      <c r="V1734" s="55" t="s">
        <v>4643</v>
      </c>
      <c r="W1734" s="55" t="s">
        <v>196</v>
      </c>
      <c r="X1734" s="56">
        <v>43294</v>
      </c>
      <c r="Y1734" s="57" t="s">
        <v>7684</v>
      </c>
      <c r="Z1734" s="57"/>
      <c r="AA1734" s="58"/>
      <c r="AB1734" s="58"/>
      <c r="AC1734" s="58"/>
      <c r="AD1734" s="58"/>
      <c r="AE1734" s="58"/>
      <c r="AF1734" s="58"/>
      <c r="AG1734" s="58"/>
      <c r="AH1734" s="58"/>
      <c r="AI1734" s="58"/>
      <c r="AJ1734" s="58"/>
      <c r="AK1734" s="58"/>
      <c r="AL1734" s="58"/>
      <c r="AM1734" s="58"/>
      <c r="AN1734" s="58"/>
      <c r="AO1734" s="58"/>
      <c r="AP1734" s="58"/>
      <c r="AQ1734" s="58">
        <v>1070000</v>
      </c>
      <c r="AR1734" s="59">
        <f t="shared" si="342"/>
        <v>1</v>
      </c>
      <c r="AS1734" s="59">
        <f t="shared" si="343"/>
        <v>1070000</v>
      </c>
      <c r="AT1734" s="58">
        <f>ROUND(AS1734/AR1734,-2)</f>
        <v>1070000</v>
      </c>
      <c r="AU1734" s="58">
        <f t="shared" ref="AU1734:AU1797" si="345">MIN(AA1734:AQ1734)</f>
        <v>1070000</v>
      </c>
      <c r="AV1734" s="59">
        <f t="shared" ref="AV1734:AV1797" si="346">AT1734-S1734</f>
        <v>298100</v>
      </c>
      <c r="AW1734" s="59">
        <f t="shared" si="341"/>
        <v>298100</v>
      </c>
      <c r="AX1734" s="60">
        <f t="shared" si="344"/>
        <v>0.38618992097421945</v>
      </c>
      <c r="AY1734" s="58"/>
    </row>
    <row r="1735" spans="1:51" ht="31.5" x14ac:dyDescent="0.25">
      <c r="A1735" s="45">
        <v>1723</v>
      </c>
      <c r="B1735" s="46" t="s">
        <v>5654</v>
      </c>
      <c r="C1735" s="47" t="s">
        <v>5650</v>
      </c>
      <c r="D1735" s="47" t="s">
        <v>2547</v>
      </c>
      <c r="E1735" s="48" t="s">
        <v>5459</v>
      </c>
      <c r="F1735" s="49" t="s">
        <v>5460</v>
      </c>
      <c r="G1735" s="49" t="s">
        <v>5460</v>
      </c>
      <c r="H1735" s="50" t="s">
        <v>5460</v>
      </c>
      <c r="I1735" s="46" t="s">
        <v>499</v>
      </c>
      <c r="J1735" s="46">
        <v>1007</v>
      </c>
      <c r="K1735" s="49">
        <v>1007</v>
      </c>
      <c r="L1735" s="49" t="s">
        <v>5653</v>
      </c>
      <c r="M1735" s="51">
        <v>656000</v>
      </c>
      <c r="N1735" s="51">
        <f t="shared" si="338"/>
        <v>89000</v>
      </c>
      <c r="O1735" s="51">
        <v>89217.391304347795</v>
      </c>
      <c r="P1735" s="51">
        <v>745000</v>
      </c>
      <c r="Q1735" s="51">
        <f t="shared" si="339"/>
        <v>115982.60869565213</v>
      </c>
      <c r="R1735" s="52">
        <f t="shared" si="340"/>
        <v>771982.6086956521</v>
      </c>
      <c r="S1735" s="53">
        <v>771900</v>
      </c>
      <c r="T1735" s="54">
        <v>0</v>
      </c>
      <c r="U1735" s="55" t="s">
        <v>199</v>
      </c>
      <c r="V1735" s="55" t="s">
        <v>4643</v>
      </c>
      <c r="W1735" s="55" t="s">
        <v>196</v>
      </c>
      <c r="X1735" s="56">
        <v>43294</v>
      </c>
      <c r="Y1735" s="57" t="s">
        <v>7684</v>
      </c>
      <c r="Z1735" s="57"/>
      <c r="AA1735" s="58"/>
      <c r="AB1735" s="58"/>
      <c r="AC1735" s="58"/>
      <c r="AD1735" s="58"/>
      <c r="AE1735" s="58"/>
      <c r="AF1735" s="58"/>
      <c r="AG1735" s="58"/>
      <c r="AH1735" s="58"/>
      <c r="AI1735" s="58"/>
      <c r="AJ1735" s="58"/>
      <c r="AK1735" s="58"/>
      <c r="AL1735" s="58"/>
      <c r="AM1735" s="58"/>
      <c r="AN1735" s="58"/>
      <c r="AO1735" s="58"/>
      <c r="AP1735" s="58"/>
      <c r="AQ1735" s="58">
        <v>1070000</v>
      </c>
      <c r="AR1735" s="59">
        <f t="shared" si="342"/>
        <v>1</v>
      </c>
      <c r="AS1735" s="59">
        <f t="shared" si="343"/>
        <v>1070000</v>
      </c>
      <c r="AT1735" s="58">
        <f>ROUND(AS1735/AR1735,-2)</f>
        <v>1070000</v>
      </c>
      <c r="AU1735" s="58">
        <f t="shared" si="345"/>
        <v>1070000</v>
      </c>
      <c r="AV1735" s="59">
        <f t="shared" si="346"/>
        <v>298100</v>
      </c>
      <c r="AW1735" s="59">
        <f t="shared" si="341"/>
        <v>298100</v>
      </c>
      <c r="AX1735" s="60">
        <f t="shared" si="344"/>
        <v>0.38618992097421945</v>
      </c>
      <c r="AY1735" s="58"/>
    </row>
    <row r="1736" spans="1:51" ht="31.5" x14ac:dyDescent="0.25">
      <c r="A1736" s="45">
        <v>1725</v>
      </c>
      <c r="B1736" s="46" t="s">
        <v>5656</v>
      </c>
      <c r="C1736" s="47" t="s">
        <v>5650</v>
      </c>
      <c r="D1736" s="47" t="s">
        <v>496</v>
      </c>
      <c r="E1736" s="48" t="s">
        <v>5466</v>
      </c>
      <c r="F1736" s="49" t="s">
        <v>5467</v>
      </c>
      <c r="G1736" s="49" t="s">
        <v>5467</v>
      </c>
      <c r="H1736" s="50" t="s">
        <v>5468</v>
      </c>
      <c r="I1736" s="46" t="s">
        <v>21</v>
      </c>
      <c r="J1736" s="46">
        <v>1007</v>
      </c>
      <c r="K1736" s="49">
        <v>1007</v>
      </c>
      <c r="L1736" s="49" t="s">
        <v>5653</v>
      </c>
      <c r="M1736" s="51">
        <v>656000</v>
      </c>
      <c r="N1736" s="51">
        <f t="shared" si="338"/>
        <v>89000</v>
      </c>
      <c r="O1736" s="51">
        <v>89217.391304347795</v>
      </c>
      <c r="P1736" s="51">
        <v>745000</v>
      </c>
      <c r="Q1736" s="51">
        <f t="shared" si="339"/>
        <v>115982.60869565213</v>
      </c>
      <c r="R1736" s="52">
        <f t="shared" si="340"/>
        <v>771982.6086956521</v>
      </c>
      <c r="S1736" s="53">
        <v>771900</v>
      </c>
      <c r="T1736" s="54">
        <v>0</v>
      </c>
      <c r="U1736" s="55" t="s">
        <v>198</v>
      </c>
      <c r="V1736" s="55" t="s">
        <v>420</v>
      </c>
      <c r="W1736" s="55" t="s">
        <v>173</v>
      </c>
      <c r="X1736" s="56">
        <v>43294</v>
      </c>
      <c r="Y1736" s="57" t="s">
        <v>7684</v>
      </c>
      <c r="Z1736" s="57"/>
      <c r="AA1736" s="58"/>
      <c r="AB1736" s="58"/>
      <c r="AC1736" s="58"/>
      <c r="AD1736" s="58"/>
      <c r="AE1736" s="58"/>
      <c r="AF1736" s="58"/>
      <c r="AG1736" s="58"/>
      <c r="AH1736" s="58"/>
      <c r="AI1736" s="58"/>
      <c r="AJ1736" s="58"/>
      <c r="AK1736" s="58"/>
      <c r="AL1736" s="58"/>
      <c r="AM1736" s="58"/>
      <c r="AN1736" s="58"/>
      <c r="AO1736" s="58"/>
      <c r="AP1736" s="58"/>
      <c r="AQ1736" s="58">
        <v>1070000</v>
      </c>
      <c r="AR1736" s="59">
        <f t="shared" si="342"/>
        <v>1</v>
      </c>
      <c r="AS1736" s="59">
        <f t="shared" si="343"/>
        <v>1070000</v>
      </c>
      <c r="AT1736" s="58">
        <f>ROUND(AS1736/AR1736,-2)</f>
        <v>1070000</v>
      </c>
      <c r="AU1736" s="58">
        <f t="shared" si="345"/>
        <v>1070000</v>
      </c>
      <c r="AV1736" s="59">
        <f t="shared" si="346"/>
        <v>298100</v>
      </c>
      <c r="AW1736" s="59">
        <f t="shared" si="341"/>
        <v>298100</v>
      </c>
      <c r="AX1736" s="60">
        <f t="shared" si="344"/>
        <v>0.38618992097421945</v>
      </c>
      <c r="AY1736" s="58"/>
    </row>
    <row r="1737" spans="1:51" x14ac:dyDescent="0.25">
      <c r="A1737" s="45">
        <v>1726</v>
      </c>
      <c r="B1737" s="46" t="s">
        <v>5657</v>
      </c>
      <c r="C1737" s="47" t="s">
        <v>5658</v>
      </c>
      <c r="D1737" s="47" t="s">
        <v>496</v>
      </c>
      <c r="E1737" s="48" t="s">
        <v>5659</v>
      </c>
      <c r="F1737" s="49" t="s">
        <v>5660</v>
      </c>
      <c r="G1737" s="49" t="s">
        <v>5660</v>
      </c>
      <c r="H1737" s="50" t="s">
        <v>5660</v>
      </c>
      <c r="I1737" s="46" t="s">
        <v>499</v>
      </c>
      <c r="J1737" s="46">
        <v>1018</v>
      </c>
      <c r="K1737" s="49">
        <v>1018</v>
      </c>
      <c r="L1737" s="49" t="s">
        <v>5661</v>
      </c>
      <c r="M1737" s="51">
        <v>124000</v>
      </c>
      <c r="N1737" s="51">
        <f t="shared" si="338"/>
        <v>42000</v>
      </c>
      <c r="O1737" s="51">
        <v>42260.869565217399</v>
      </c>
      <c r="P1737" s="51">
        <v>166000</v>
      </c>
      <c r="Q1737" s="51">
        <f t="shared" si="339"/>
        <v>54939.130434782623</v>
      </c>
      <c r="R1737" s="52">
        <f t="shared" si="340"/>
        <v>178939.13043478262</v>
      </c>
      <c r="S1737" s="53">
        <v>178900</v>
      </c>
      <c r="T1737" s="54">
        <v>0</v>
      </c>
      <c r="U1737" s="55" t="s">
        <v>26</v>
      </c>
      <c r="V1737" s="55" t="s">
        <v>420</v>
      </c>
      <c r="W1737" s="55" t="s">
        <v>27</v>
      </c>
      <c r="X1737" s="56">
        <v>43294</v>
      </c>
      <c r="Y1737" s="57" t="s">
        <v>7684</v>
      </c>
      <c r="Z1737" s="57"/>
      <c r="AA1737" s="58"/>
      <c r="AB1737" s="58"/>
      <c r="AC1737" s="58"/>
      <c r="AD1737" s="58"/>
      <c r="AE1737" s="58"/>
      <c r="AF1737" s="58"/>
      <c r="AG1737" s="58"/>
      <c r="AH1737" s="58">
        <v>697000</v>
      </c>
      <c r="AI1737" s="58"/>
      <c r="AJ1737" s="58"/>
      <c r="AK1737" s="58"/>
      <c r="AL1737" s="58"/>
      <c r="AM1737" s="58">
        <v>891000</v>
      </c>
      <c r="AN1737" s="58"/>
      <c r="AO1737" s="58"/>
      <c r="AP1737" s="58"/>
      <c r="AQ1737" s="58"/>
      <c r="AR1737" s="59">
        <f t="shared" si="342"/>
        <v>2</v>
      </c>
      <c r="AS1737" s="59">
        <f t="shared" si="343"/>
        <v>1588000</v>
      </c>
      <c r="AT1737" s="58">
        <f>ROUND(AS1737/AR1737,-2)</f>
        <v>794000</v>
      </c>
      <c r="AU1737" s="58">
        <f t="shared" si="345"/>
        <v>697000</v>
      </c>
      <c r="AV1737" s="59">
        <f t="shared" si="346"/>
        <v>615100</v>
      </c>
      <c r="AW1737" s="59">
        <f t="shared" si="341"/>
        <v>518100</v>
      </c>
      <c r="AX1737" s="60">
        <f t="shared" si="344"/>
        <v>3.4382336500838457</v>
      </c>
      <c r="AY1737" s="58"/>
    </row>
    <row r="1738" spans="1:51" x14ac:dyDescent="0.25">
      <c r="A1738" s="45">
        <v>1727</v>
      </c>
      <c r="B1738" s="46" t="s">
        <v>5662</v>
      </c>
      <c r="C1738" s="47" t="s">
        <v>5658</v>
      </c>
      <c r="D1738" s="47" t="s">
        <v>4315</v>
      </c>
      <c r="E1738" s="48" t="s">
        <v>5663</v>
      </c>
      <c r="F1738" s="49" t="s">
        <v>5660</v>
      </c>
      <c r="G1738" s="49" t="s">
        <v>5660</v>
      </c>
      <c r="H1738" s="50" t="s">
        <v>5660</v>
      </c>
      <c r="I1738" s="46" t="s">
        <v>30</v>
      </c>
      <c r="J1738" s="46">
        <v>1018</v>
      </c>
      <c r="K1738" s="49">
        <v>1018</v>
      </c>
      <c r="L1738" s="49" t="s">
        <v>5661</v>
      </c>
      <c r="M1738" s="51">
        <v>124000</v>
      </c>
      <c r="N1738" s="51">
        <f t="shared" si="338"/>
        <v>42000</v>
      </c>
      <c r="O1738" s="51">
        <v>42260.869565217399</v>
      </c>
      <c r="P1738" s="51">
        <v>166000</v>
      </c>
      <c r="Q1738" s="51">
        <f t="shared" si="339"/>
        <v>54939.130434782623</v>
      </c>
      <c r="R1738" s="52">
        <f t="shared" si="340"/>
        <v>178939.13043478262</v>
      </c>
      <c r="S1738" s="53">
        <v>178900</v>
      </c>
      <c r="T1738" s="54">
        <v>0</v>
      </c>
      <c r="U1738" s="55" t="s">
        <v>26</v>
      </c>
      <c r="V1738" s="55" t="s">
        <v>420</v>
      </c>
      <c r="W1738" s="55" t="s">
        <v>27</v>
      </c>
      <c r="X1738" s="56">
        <v>43294</v>
      </c>
      <c r="Y1738" s="57" t="s">
        <v>7684</v>
      </c>
      <c r="Z1738" s="57"/>
      <c r="AA1738" s="58"/>
      <c r="AB1738" s="58"/>
      <c r="AC1738" s="58"/>
      <c r="AD1738" s="58"/>
      <c r="AE1738" s="58"/>
      <c r="AF1738" s="58"/>
      <c r="AG1738" s="58"/>
      <c r="AH1738" s="58"/>
      <c r="AI1738" s="58"/>
      <c r="AJ1738" s="58">
        <v>189600</v>
      </c>
      <c r="AK1738" s="58"/>
      <c r="AL1738" s="58"/>
      <c r="AM1738" s="58"/>
      <c r="AN1738" s="58"/>
      <c r="AO1738" s="58"/>
      <c r="AP1738" s="58"/>
      <c r="AQ1738" s="58">
        <v>227000</v>
      </c>
      <c r="AR1738" s="59">
        <f t="shared" si="342"/>
        <v>2</v>
      </c>
      <c r="AS1738" s="59">
        <f t="shared" si="343"/>
        <v>416600</v>
      </c>
      <c r="AT1738" s="58">
        <f>ROUND(AS1738/AR1738,-2)</f>
        <v>208300</v>
      </c>
      <c r="AU1738" s="58">
        <f t="shared" si="345"/>
        <v>189600</v>
      </c>
      <c r="AV1738" s="59">
        <f t="shared" si="346"/>
        <v>29400</v>
      </c>
      <c r="AW1738" s="59">
        <f t="shared" si="341"/>
        <v>10700</v>
      </c>
      <c r="AX1738" s="60">
        <f t="shared" si="344"/>
        <v>0.16433761878144204</v>
      </c>
      <c r="AY1738" s="58"/>
    </row>
    <row r="1739" spans="1:51" ht="31.5" x14ac:dyDescent="0.25">
      <c r="A1739" s="45">
        <v>1728</v>
      </c>
      <c r="B1739" s="46" t="s">
        <v>5664</v>
      </c>
      <c r="C1739" s="47" t="s">
        <v>5665</v>
      </c>
      <c r="D1739" s="47" t="s">
        <v>496</v>
      </c>
      <c r="E1739" s="48" t="s">
        <v>5666</v>
      </c>
      <c r="F1739" s="49" t="s">
        <v>5667</v>
      </c>
      <c r="G1739" s="49" t="s">
        <v>5667</v>
      </c>
      <c r="H1739" s="50" t="s">
        <v>5668</v>
      </c>
      <c r="I1739" s="46" t="s">
        <v>626</v>
      </c>
      <c r="J1739" s="46">
        <v>1021</v>
      </c>
      <c r="K1739" s="49">
        <v>1021</v>
      </c>
      <c r="L1739" s="49" t="s">
        <v>5669</v>
      </c>
      <c r="M1739" s="51">
        <v>254000</v>
      </c>
      <c r="N1739" s="51">
        <f t="shared" si="338"/>
        <v>97000</v>
      </c>
      <c r="O1739" s="51">
        <v>97043.478260869597</v>
      </c>
      <c r="P1739" s="51">
        <v>351000</v>
      </c>
      <c r="Q1739" s="51">
        <f t="shared" si="339"/>
        <v>126156.52173913048</v>
      </c>
      <c r="R1739" s="52">
        <f t="shared" si="340"/>
        <v>380156.52173913049</v>
      </c>
      <c r="S1739" s="53">
        <v>380100</v>
      </c>
      <c r="T1739" s="54">
        <v>0</v>
      </c>
      <c r="U1739" s="55" t="s">
        <v>198</v>
      </c>
      <c r="V1739" s="55" t="s">
        <v>420</v>
      </c>
      <c r="W1739" s="55" t="s">
        <v>173</v>
      </c>
      <c r="X1739" s="56">
        <v>43294</v>
      </c>
      <c r="Y1739" s="57" t="s">
        <v>7684</v>
      </c>
      <c r="Z1739" s="57"/>
      <c r="AA1739" s="58"/>
      <c r="AB1739" s="58"/>
      <c r="AC1739" s="58"/>
      <c r="AD1739" s="58"/>
      <c r="AE1739" s="58"/>
      <c r="AF1739" s="58"/>
      <c r="AG1739" s="58"/>
      <c r="AH1739" s="58"/>
      <c r="AI1739" s="58"/>
      <c r="AJ1739" s="58"/>
      <c r="AK1739" s="58"/>
      <c r="AL1739" s="58"/>
      <c r="AM1739" s="58"/>
      <c r="AN1739" s="58"/>
      <c r="AO1739" s="58"/>
      <c r="AP1739" s="58"/>
      <c r="AQ1739" s="58"/>
      <c r="AR1739" s="59">
        <f t="shared" si="342"/>
        <v>0</v>
      </c>
      <c r="AS1739" s="59">
        <f t="shared" si="343"/>
        <v>0</v>
      </c>
      <c r="AT1739" s="58"/>
      <c r="AU1739" s="58">
        <f t="shared" si="345"/>
        <v>0</v>
      </c>
      <c r="AV1739" s="59">
        <f t="shared" si="346"/>
        <v>-380100</v>
      </c>
      <c r="AW1739" s="59">
        <f t="shared" si="341"/>
        <v>-380100</v>
      </c>
      <c r="AX1739" s="60">
        <f t="shared" si="344"/>
        <v>-1</v>
      </c>
      <c r="AY1739" s="58"/>
    </row>
    <row r="1740" spans="1:51" ht="31.5" x14ac:dyDescent="0.25">
      <c r="A1740" s="45">
        <v>1729</v>
      </c>
      <c r="B1740" s="46" t="s">
        <v>5670</v>
      </c>
      <c r="C1740" s="47" t="s">
        <v>5665</v>
      </c>
      <c r="D1740" s="47" t="s">
        <v>4315</v>
      </c>
      <c r="E1740" s="48" t="s">
        <v>5671</v>
      </c>
      <c r="F1740" s="49" t="s">
        <v>5667</v>
      </c>
      <c r="G1740" s="49" t="s">
        <v>5667</v>
      </c>
      <c r="H1740" s="50" t="s">
        <v>5668</v>
      </c>
      <c r="I1740" s="46" t="s">
        <v>499</v>
      </c>
      <c r="J1740" s="46">
        <v>1021</v>
      </c>
      <c r="K1740" s="49">
        <v>1021</v>
      </c>
      <c r="L1740" s="49" t="s">
        <v>5669</v>
      </c>
      <c r="M1740" s="51">
        <v>254000</v>
      </c>
      <c r="N1740" s="51">
        <f t="shared" si="338"/>
        <v>97000</v>
      </c>
      <c r="O1740" s="51">
        <v>97043.478260869597</v>
      </c>
      <c r="P1740" s="51">
        <v>351000</v>
      </c>
      <c r="Q1740" s="51">
        <f t="shared" si="339"/>
        <v>126156.52173913048</v>
      </c>
      <c r="R1740" s="52">
        <f t="shared" si="340"/>
        <v>380156.52173913049</v>
      </c>
      <c r="S1740" s="53">
        <v>380100</v>
      </c>
      <c r="T1740" s="54">
        <v>0</v>
      </c>
      <c r="U1740" s="55" t="s">
        <v>26</v>
      </c>
      <c r="V1740" s="55" t="s">
        <v>420</v>
      </c>
      <c r="W1740" s="55" t="s">
        <v>27</v>
      </c>
      <c r="X1740" s="56">
        <v>43294</v>
      </c>
      <c r="Y1740" s="57" t="s">
        <v>7684</v>
      </c>
      <c r="Z1740" s="57"/>
      <c r="AA1740" s="58"/>
      <c r="AB1740" s="58"/>
      <c r="AC1740" s="58"/>
      <c r="AD1740" s="58"/>
      <c r="AE1740" s="58"/>
      <c r="AF1740" s="58"/>
      <c r="AG1740" s="58"/>
      <c r="AH1740" s="58"/>
      <c r="AI1740" s="58"/>
      <c r="AJ1740" s="58"/>
      <c r="AK1740" s="58"/>
      <c r="AL1740" s="58"/>
      <c r="AM1740" s="58"/>
      <c r="AN1740" s="58"/>
      <c r="AO1740" s="58"/>
      <c r="AP1740" s="58"/>
      <c r="AQ1740" s="58">
        <v>474000</v>
      </c>
      <c r="AR1740" s="59">
        <f t="shared" si="342"/>
        <v>1</v>
      </c>
      <c r="AS1740" s="59">
        <f t="shared" si="343"/>
        <v>474000</v>
      </c>
      <c r="AT1740" s="58">
        <f>ROUND(AS1740/AR1740,-2)</f>
        <v>474000</v>
      </c>
      <c r="AU1740" s="58">
        <f t="shared" si="345"/>
        <v>474000</v>
      </c>
      <c r="AV1740" s="59">
        <f t="shared" si="346"/>
        <v>93900</v>
      </c>
      <c r="AW1740" s="59">
        <f t="shared" si="341"/>
        <v>93900</v>
      </c>
      <c r="AX1740" s="60">
        <f t="shared" si="344"/>
        <v>0.24704025256511453</v>
      </c>
      <c r="AY1740" s="58"/>
    </row>
    <row r="1741" spans="1:51" x14ac:dyDescent="0.25">
      <c r="A1741" s="45">
        <v>1730</v>
      </c>
      <c r="B1741" s="46" t="s">
        <v>5672</v>
      </c>
      <c r="C1741" s="47" t="s">
        <v>5673</v>
      </c>
      <c r="D1741" s="47" t="s">
        <v>496</v>
      </c>
      <c r="E1741" s="48" t="s">
        <v>5674</v>
      </c>
      <c r="F1741" s="49" t="s">
        <v>5675</v>
      </c>
      <c r="G1741" s="49" t="s">
        <v>5675</v>
      </c>
      <c r="H1741" s="50" t="s">
        <v>5675</v>
      </c>
      <c r="I1741" s="46" t="s">
        <v>30</v>
      </c>
      <c r="J1741" s="46">
        <v>1022</v>
      </c>
      <c r="K1741" s="49">
        <v>1022</v>
      </c>
      <c r="L1741" s="49" t="s">
        <v>5676</v>
      </c>
      <c r="M1741" s="51">
        <v>896000</v>
      </c>
      <c r="N1741" s="51">
        <f t="shared" si="338"/>
        <v>70000</v>
      </c>
      <c r="O1741" s="51">
        <v>70434.782608695605</v>
      </c>
      <c r="P1741" s="51">
        <v>966000</v>
      </c>
      <c r="Q1741" s="51">
        <f t="shared" si="339"/>
        <v>91565.217391304293</v>
      </c>
      <c r="R1741" s="52">
        <f t="shared" si="340"/>
        <v>987565.21739130432</v>
      </c>
      <c r="S1741" s="53">
        <v>987500</v>
      </c>
      <c r="T1741" s="54">
        <v>0</v>
      </c>
      <c r="U1741" s="55" t="s">
        <v>26</v>
      </c>
      <c r="V1741" s="55" t="s">
        <v>420</v>
      </c>
      <c r="W1741" s="55" t="s">
        <v>27</v>
      </c>
      <c r="X1741" s="56">
        <v>43294</v>
      </c>
      <c r="Y1741" s="57" t="s">
        <v>7684</v>
      </c>
      <c r="Z1741" s="57"/>
      <c r="AA1741" s="58"/>
      <c r="AB1741" s="58"/>
      <c r="AC1741" s="58"/>
      <c r="AD1741" s="58"/>
      <c r="AE1741" s="58"/>
      <c r="AF1741" s="58"/>
      <c r="AG1741" s="58"/>
      <c r="AH1741" s="58"/>
      <c r="AI1741" s="58"/>
      <c r="AJ1741" s="58"/>
      <c r="AK1741" s="58"/>
      <c r="AL1741" s="58"/>
      <c r="AM1741" s="58"/>
      <c r="AN1741" s="58"/>
      <c r="AO1741" s="58"/>
      <c r="AP1741" s="58"/>
      <c r="AQ1741" s="58"/>
      <c r="AR1741" s="59">
        <f t="shared" si="342"/>
        <v>0</v>
      </c>
      <c r="AS1741" s="59">
        <f t="shared" si="343"/>
        <v>0</v>
      </c>
      <c r="AT1741" s="58"/>
      <c r="AU1741" s="58">
        <f t="shared" si="345"/>
        <v>0</v>
      </c>
      <c r="AV1741" s="59">
        <f t="shared" si="346"/>
        <v>-987500</v>
      </c>
      <c r="AW1741" s="59">
        <f t="shared" si="341"/>
        <v>-987500</v>
      </c>
      <c r="AX1741" s="60">
        <f t="shared" si="344"/>
        <v>-1</v>
      </c>
      <c r="AY1741" s="58"/>
    </row>
    <row r="1742" spans="1:51" ht="47.25" x14ac:dyDescent="0.25">
      <c r="A1742" s="45">
        <v>1733</v>
      </c>
      <c r="B1742" s="46" t="s">
        <v>5685</v>
      </c>
      <c r="C1742" s="47" t="s">
        <v>5680</v>
      </c>
      <c r="D1742" s="47" t="s">
        <v>4315</v>
      </c>
      <c r="E1742" s="48" t="s">
        <v>5686</v>
      </c>
      <c r="F1742" s="49" t="s">
        <v>7607</v>
      </c>
      <c r="G1742" s="49" t="s">
        <v>5682</v>
      </c>
      <c r="H1742" s="50" t="s">
        <v>5683</v>
      </c>
      <c r="I1742" s="46" t="s">
        <v>21</v>
      </c>
      <c r="J1742" s="46">
        <v>1023</v>
      </c>
      <c r="K1742" s="49">
        <v>1023</v>
      </c>
      <c r="L1742" s="49" t="s">
        <v>5684</v>
      </c>
      <c r="M1742" s="51">
        <v>450000</v>
      </c>
      <c r="N1742" s="51">
        <f t="shared" si="338"/>
        <v>139000</v>
      </c>
      <c r="O1742" s="51">
        <v>139304.347826087</v>
      </c>
      <c r="P1742" s="51">
        <v>589000</v>
      </c>
      <c r="Q1742" s="51">
        <f t="shared" si="339"/>
        <v>181095.65217391308</v>
      </c>
      <c r="R1742" s="52">
        <f t="shared" si="340"/>
        <v>631095.65217391308</v>
      </c>
      <c r="S1742" s="53">
        <v>631000</v>
      </c>
      <c r="T1742" s="54">
        <v>0</v>
      </c>
      <c r="U1742" s="55" t="s">
        <v>31</v>
      </c>
      <c r="V1742" s="55" t="s">
        <v>420</v>
      </c>
      <c r="W1742" s="55" t="s">
        <v>24</v>
      </c>
      <c r="X1742" s="56">
        <v>43294</v>
      </c>
      <c r="Y1742" s="57" t="s">
        <v>7684</v>
      </c>
      <c r="Z1742" s="57"/>
      <c r="AA1742" s="58"/>
      <c r="AB1742" s="58"/>
      <c r="AC1742" s="58"/>
      <c r="AD1742" s="58"/>
      <c r="AE1742" s="58"/>
      <c r="AF1742" s="58"/>
      <c r="AG1742" s="58"/>
      <c r="AH1742" s="58"/>
      <c r="AI1742" s="58"/>
      <c r="AJ1742" s="58"/>
      <c r="AK1742" s="58"/>
      <c r="AL1742" s="58"/>
      <c r="AM1742" s="58"/>
      <c r="AN1742" s="58"/>
      <c r="AO1742" s="58"/>
      <c r="AP1742" s="58"/>
      <c r="AQ1742" s="58">
        <v>809000</v>
      </c>
      <c r="AR1742" s="59">
        <f t="shared" si="342"/>
        <v>1</v>
      </c>
      <c r="AS1742" s="59">
        <f t="shared" si="343"/>
        <v>809000</v>
      </c>
      <c r="AT1742" s="58">
        <f t="shared" ref="AT1742:AT1747" si="347">ROUND(AS1742/AR1742,-2)</f>
        <v>809000</v>
      </c>
      <c r="AU1742" s="58">
        <f t="shared" si="345"/>
        <v>809000</v>
      </c>
      <c r="AV1742" s="59">
        <f t="shared" si="346"/>
        <v>178000</v>
      </c>
      <c r="AW1742" s="59">
        <f t="shared" si="341"/>
        <v>178000</v>
      </c>
      <c r="AX1742" s="60">
        <f t="shared" si="344"/>
        <v>0.28209191759112517</v>
      </c>
      <c r="AY1742" s="58"/>
    </row>
    <row r="1743" spans="1:51" ht="47.25" x14ac:dyDescent="0.25">
      <c r="A1743" s="45">
        <v>1734</v>
      </c>
      <c r="B1743" s="46" t="s">
        <v>5687</v>
      </c>
      <c r="C1743" s="47" t="s">
        <v>5680</v>
      </c>
      <c r="D1743" s="47" t="s">
        <v>4315</v>
      </c>
      <c r="E1743" s="48" t="s">
        <v>5688</v>
      </c>
      <c r="F1743" s="49" t="s">
        <v>7608</v>
      </c>
      <c r="G1743" s="49" t="s">
        <v>5689</v>
      </c>
      <c r="H1743" s="50" t="s">
        <v>5690</v>
      </c>
      <c r="I1743" s="46" t="s">
        <v>21</v>
      </c>
      <c r="J1743" s="46">
        <v>1023</v>
      </c>
      <c r="K1743" s="49">
        <v>1023</v>
      </c>
      <c r="L1743" s="49" t="s">
        <v>5684</v>
      </c>
      <c r="M1743" s="51">
        <v>450000</v>
      </c>
      <c r="N1743" s="51">
        <f t="shared" si="338"/>
        <v>139000</v>
      </c>
      <c r="O1743" s="51">
        <v>139304.347826087</v>
      </c>
      <c r="P1743" s="51">
        <v>589000</v>
      </c>
      <c r="Q1743" s="51">
        <f t="shared" si="339"/>
        <v>181095.65217391308</v>
      </c>
      <c r="R1743" s="52">
        <f t="shared" si="340"/>
        <v>631095.65217391308</v>
      </c>
      <c r="S1743" s="53">
        <v>631000</v>
      </c>
      <c r="T1743" s="54">
        <v>0</v>
      </c>
      <c r="U1743" s="55" t="s">
        <v>26</v>
      </c>
      <c r="V1743" s="55" t="s">
        <v>420</v>
      </c>
      <c r="W1743" s="55" t="s">
        <v>27</v>
      </c>
      <c r="X1743" s="56">
        <v>43294</v>
      </c>
      <c r="Y1743" s="57" t="s">
        <v>7684</v>
      </c>
      <c r="Z1743" s="57"/>
      <c r="AA1743" s="58"/>
      <c r="AB1743" s="58"/>
      <c r="AC1743" s="58"/>
      <c r="AD1743" s="58"/>
      <c r="AE1743" s="58"/>
      <c r="AF1743" s="58"/>
      <c r="AG1743" s="58"/>
      <c r="AH1743" s="58"/>
      <c r="AI1743" s="58"/>
      <c r="AJ1743" s="58"/>
      <c r="AK1743" s="58"/>
      <c r="AL1743" s="58"/>
      <c r="AM1743" s="58"/>
      <c r="AN1743" s="58"/>
      <c r="AO1743" s="58"/>
      <c r="AP1743" s="58"/>
      <c r="AQ1743" s="58">
        <v>809000</v>
      </c>
      <c r="AR1743" s="59">
        <f t="shared" si="342"/>
        <v>1</v>
      </c>
      <c r="AS1743" s="59">
        <f t="shared" si="343"/>
        <v>809000</v>
      </c>
      <c r="AT1743" s="58">
        <f t="shared" si="347"/>
        <v>809000</v>
      </c>
      <c r="AU1743" s="58">
        <f t="shared" si="345"/>
        <v>809000</v>
      </c>
      <c r="AV1743" s="59">
        <f t="shared" si="346"/>
        <v>178000</v>
      </c>
      <c r="AW1743" s="59">
        <f t="shared" si="341"/>
        <v>178000</v>
      </c>
      <c r="AX1743" s="60">
        <f t="shared" si="344"/>
        <v>0.28209191759112517</v>
      </c>
      <c r="AY1743" s="58"/>
    </row>
    <row r="1744" spans="1:51" ht="47.25" x14ac:dyDescent="0.25">
      <c r="A1744" s="45">
        <v>1736</v>
      </c>
      <c r="B1744" s="46" t="s">
        <v>5695</v>
      </c>
      <c r="C1744" s="47" t="s">
        <v>5680</v>
      </c>
      <c r="D1744" s="47" t="s">
        <v>4315</v>
      </c>
      <c r="E1744" s="48" t="s">
        <v>5696</v>
      </c>
      <c r="F1744" s="49" t="s">
        <v>7609</v>
      </c>
      <c r="G1744" s="49" t="s">
        <v>5693</v>
      </c>
      <c r="H1744" s="50" t="s">
        <v>5694</v>
      </c>
      <c r="I1744" s="46" t="s">
        <v>30</v>
      </c>
      <c r="J1744" s="46">
        <v>1023</v>
      </c>
      <c r="K1744" s="49">
        <v>1023</v>
      </c>
      <c r="L1744" s="49" t="s">
        <v>5684</v>
      </c>
      <c r="M1744" s="51">
        <v>450000</v>
      </c>
      <c r="N1744" s="51">
        <f t="shared" si="338"/>
        <v>139000</v>
      </c>
      <c r="O1744" s="51">
        <v>139304.347826087</v>
      </c>
      <c r="P1744" s="51">
        <v>589000</v>
      </c>
      <c r="Q1744" s="51">
        <f t="shared" si="339"/>
        <v>181095.65217391308</v>
      </c>
      <c r="R1744" s="52">
        <f t="shared" si="340"/>
        <v>631095.65217391308</v>
      </c>
      <c r="S1744" s="53">
        <v>631000</v>
      </c>
      <c r="T1744" s="54">
        <v>0</v>
      </c>
      <c r="U1744" s="55" t="s">
        <v>198</v>
      </c>
      <c r="V1744" s="55" t="s">
        <v>420</v>
      </c>
      <c r="W1744" s="55" t="s">
        <v>173</v>
      </c>
      <c r="X1744" s="56">
        <v>43294</v>
      </c>
      <c r="Y1744" s="57" t="s">
        <v>7684</v>
      </c>
      <c r="Z1744" s="57"/>
      <c r="AA1744" s="58"/>
      <c r="AB1744" s="58"/>
      <c r="AC1744" s="58"/>
      <c r="AD1744" s="58"/>
      <c r="AE1744" s="58"/>
      <c r="AF1744" s="58"/>
      <c r="AG1744" s="58"/>
      <c r="AH1744" s="58"/>
      <c r="AI1744" s="58"/>
      <c r="AJ1744" s="58"/>
      <c r="AK1744" s="58"/>
      <c r="AL1744" s="58"/>
      <c r="AM1744" s="58"/>
      <c r="AN1744" s="58"/>
      <c r="AO1744" s="58"/>
      <c r="AP1744" s="58"/>
      <c r="AQ1744" s="58">
        <v>809000</v>
      </c>
      <c r="AR1744" s="59">
        <f t="shared" si="342"/>
        <v>1</v>
      </c>
      <c r="AS1744" s="59">
        <f t="shared" si="343"/>
        <v>809000</v>
      </c>
      <c r="AT1744" s="58">
        <f t="shared" si="347"/>
        <v>809000</v>
      </c>
      <c r="AU1744" s="58">
        <f t="shared" si="345"/>
        <v>809000</v>
      </c>
      <c r="AV1744" s="59">
        <f t="shared" si="346"/>
        <v>178000</v>
      </c>
      <c r="AW1744" s="59">
        <f t="shared" si="341"/>
        <v>178000</v>
      </c>
      <c r="AX1744" s="60">
        <f t="shared" si="344"/>
        <v>0.28209191759112517</v>
      </c>
      <c r="AY1744" s="58"/>
    </row>
    <row r="1745" spans="1:51" ht="47.25" x14ac:dyDescent="0.25">
      <c r="A1745" s="45">
        <v>1738</v>
      </c>
      <c r="B1745" s="46" t="s">
        <v>5701</v>
      </c>
      <c r="C1745" s="47" t="s">
        <v>5680</v>
      </c>
      <c r="D1745" s="47" t="s">
        <v>4315</v>
      </c>
      <c r="E1745" s="48" t="s">
        <v>5702</v>
      </c>
      <c r="F1745" s="49" t="s">
        <v>7610</v>
      </c>
      <c r="G1745" s="49" t="s">
        <v>5699</v>
      </c>
      <c r="H1745" s="50" t="s">
        <v>5700</v>
      </c>
      <c r="I1745" s="46" t="s">
        <v>30</v>
      </c>
      <c r="J1745" s="46">
        <v>1023</v>
      </c>
      <c r="K1745" s="49">
        <v>1023</v>
      </c>
      <c r="L1745" s="49" t="s">
        <v>5684</v>
      </c>
      <c r="M1745" s="51">
        <v>450000</v>
      </c>
      <c r="N1745" s="51">
        <f t="shared" si="338"/>
        <v>139000</v>
      </c>
      <c r="O1745" s="51">
        <v>139304.347826087</v>
      </c>
      <c r="P1745" s="51">
        <v>589000</v>
      </c>
      <c r="Q1745" s="51">
        <f t="shared" si="339"/>
        <v>181095.65217391308</v>
      </c>
      <c r="R1745" s="52">
        <f t="shared" si="340"/>
        <v>631095.65217391308</v>
      </c>
      <c r="S1745" s="53">
        <v>631000</v>
      </c>
      <c r="T1745" s="54">
        <v>0</v>
      </c>
      <c r="U1745" s="55" t="s">
        <v>26</v>
      </c>
      <c r="V1745" s="55" t="s">
        <v>420</v>
      </c>
      <c r="W1745" s="55" t="s">
        <v>27</v>
      </c>
      <c r="X1745" s="56">
        <v>43294</v>
      </c>
      <c r="Y1745" s="57" t="s">
        <v>7684</v>
      </c>
      <c r="Z1745" s="57"/>
      <c r="AA1745" s="58"/>
      <c r="AB1745" s="58"/>
      <c r="AC1745" s="58"/>
      <c r="AD1745" s="58"/>
      <c r="AE1745" s="58"/>
      <c r="AF1745" s="58"/>
      <c r="AG1745" s="58"/>
      <c r="AH1745" s="58"/>
      <c r="AI1745" s="58"/>
      <c r="AJ1745" s="58"/>
      <c r="AK1745" s="58"/>
      <c r="AL1745" s="58"/>
      <c r="AM1745" s="58"/>
      <c r="AN1745" s="58"/>
      <c r="AO1745" s="58"/>
      <c r="AP1745" s="58"/>
      <c r="AQ1745" s="58">
        <v>809000</v>
      </c>
      <c r="AR1745" s="59">
        <f t="shared" si="342"/>
        <v>1</v>
      </c>
      <c r="AS1745" s="59">
        <f t="shared" si="343"/>
        <v>809000</v>
      </c>
      <c r="AT1745" s="58">
        <f t="shared" si="347"/>
        <v>809000</v>
      </c>
      <c r="AU1745" s="58">
        <f t="shared" si="345"/>
        <v>809000</v>
      </c>
      <c r="AV1745" s="59">
        <f t="shared" si="346"/>
        <v>178000</v>
      </c>
      <c r="AW1745" s="59">
        <f t="shared" si="341"/>
        <v>178000</v>
      </c>
      <c r="AX1745" s="60">
        <f t="shared" si="344"/>
        <v>0.28209191759112517</v>
      </c>
      <c r="AY1745" s="58"/>
    </row>
    <row r="1746" spans="1:51" ht="47.25" x14ac:dyDescent="0.25">
      <c r="A1746" s="45">
        <v>1739</v>
      </c>
      <c r="B1746" s="46" t="s">
        <v>5703</v>
      </c>
      <c r="C1746" s="47" t="s">
        <v>5680</v>
      </c>
      <c r="D1746" s="47" t="s">
        <v>496</v>
      </c>
      <c r="E1746" s="48" t="s">
        <v>5704</v>
      </c>
      <c r="F1746" s="49" t="s">
        <v>7611</v>
      </c>
      <c r="G1746" s="49" t="s">
        <v>5705</v>
      </c>
      <c r="H1746" s="50" t="s">
        <v>5706</v>
      </c>
      <c r="I1746" s="46" t="s">
        <v>499</v>
      </c>
      <c r="J1746" s="46">
        <v>1023</v>
      </c>
      <c r="K1746" s="49">
        <v>1023</v>
      </c>
      <c r="L1746" s="49" t="s">
        <v>5684</v>
      </c>
      <c r="M1746" s="51">
        <v>450000</v>
      </c>
      <c r="N1746" s="51">
        <f t="shared" si="338"/>
        <v>139000</v>
      </c>
      <c r="O1746" s="51">
        <v>139304.347826087</v>
      </c>
      <c r="P1746" s="51">
        <v>589000</v>
      </c>
      <c r="Q1746" s="51">
        <f t="shared" si="339"/>
        <v>181095.65217391308</v>
      </c>
      <c r="R1746" s="52">
        <f t="shared" si="340"/>
        <v>631095.65217391308</v>
      </c>
      <c r="S1746" s="53">
        <v>631000</v>
      </c>
      <c r="T1746" s="54">
        <v>0</v>
      </c>
      <c r="U1746" s="55" t="s">
        <v>26</v>
      </c>
      <c r="V1746" s="55" t="s">
        <v>420</v>
      </c>
      <c r="W1746" s="55" t="s">
        <v>27</v>
      </c>
      <c r="X1746" s="56">
        <v>43294</v>
      </c>
      <c r="Y1746" s="57" t="s">
        <v>7684</v>
      </c>
      <c r="Z1746" s="57"/>
      <c r="AA1746" s="58"/>
      <c r="AB1746" s="58"/>
      <c r="AC1746" s="58"/>
      <c r="AD1746" s="58"/>
      <c r="AE1746" s="58"/>
      <c r="AF1746" s="58"/>
      <c r="AG1746" s="58"/>
      <c r="AH1746" s="58"/>
      <c r="AI1746" s="58"/>
      <c r="AJ1746" s="58"/>
      <c r="AK1746" s="58"/>
      <c r="AL1746" s="58"/>
      <c r="AM1746" s="58"/>
      <c r="AN1746" s="58"/>
      <c r="AO1746" s="58"/>
      <c r="AP1746" s="58"/>
      <c r="AQ1746" s="58">
        <v>809000</v>
      </c>
      <c r="AR1746" s="59">
        <f t="shared" si="342"/>
        <v>1</v>
      </c>
      <c r="AS1746" s="59">
        <f t="shared" si="343"/>
        <v>809000</v>
      </c>
      <c r="AT1746" s="58">
        <f t="shared" si="347"/>
        <v>809000</v>
      </c>
      <c r="AU1746" s="58">
        <f t="shared" si="345"/>
        <v>809000</v>
      </c>
      <c r="AV1746" s="59">
        <f t="shared" si="346"/>
        <v>178000</v>
      </c>
      <c r="AW1746" s="59">
        <f t="shared" si="341"/>
        <v>178000</v>
      </c>
      <c r="AX1746" s="60">
        <f t="shared" si="344"/>
        <v>0.28209191759112517</v>
      </c>
      <c r="AY1746" s="58"/>
    </row>
    <row r="1747" spans="1:51" ht="47.25" x14ac:dyDescent="0.25">
      <c r="A1747" s="45">
        <v>1740</v>
      </c>
      <c r="B1747" s="46" t="s">
        <v>5707</v>
      </c>
      <c r="C1747" s="47" t="s">
        <v>5680</v>
      </c>
      <c r="D1747" s="47" t="s">
        <v>4315</v>
      </c>
      <c r="E1747" s="48" t="s">
        <v>5708</v>
      </c>
      <c r="F1747" s="49" t="s">
        <v>5709</v>
      </c>
      <c r="G1747" s="49" t="s">
        <v>5710</v>
      </c>
      <c r="H1747" s="50" t="s">
        <v>5709</v>
      </c>
      <c r="I1747" s="46" t="s">
        <v>30</v>
      </c>
      <c r="J1747" s="46">
        <v>1023</v>
      </c>
      <c r="K1747" s="49">
        <v>1023</v>
      </c>
      <c r="L1747" s="49" t="s">
        <v>5684</v>
      </c>
      <c r="M1747" s="51">
        <v>450000</v>
      </c>
      <c r="N1747" s="51">
        <f t="shared" si="338"/>
        <v>139000</v>
      </c>
      <c r="O1747" s="51">
        <v>139304.347826087</v>
      </c>
      <c r="P1747" s="51">
        <v>589000</v>
      </c>
      <c r="Q1747" s="51">
        <f t="shared" si="339"/>
        <v>181095.65217391308</v>
      </c>
      <c r="R1747" s="52">
        <f t="shared" si="340"/>
        <v>631095.65217391308</v>
      </c>
      <c r="S1747" s="53">
        <v>631000</v>
      </c>
      <c r="T1747" s="54">
        <v>0</v>
      </c>
      <c r="U1747" s="55" t="s">
        <v>198</v>
      </c>
      <c r="V1747" s="55" t="s">
        <v>420</v>
      </c>
      <c r="W1747" s="55" t="s">
        <v>173</v>
      </c>
      <c r="X1747" s="56">
        <v>43294</v>
      </c>
      <c r="Y1747" s="57" t="s">
        <v>7684</v>
      </c>
      <c r="Z1747" s="57"/>
      <c r="AA1747" s="58"/>
      <c r="AB1747" s="58"/>
      <c r="AC1747" s="58"/>
      <c r="AD1747" s="58"/>
      <c r="AE1747" s="58"/>
      <c r="AF1747" s="58"/>
      <c r="AG1747" s="58"/>
      <c r="AH1747" s="58"/>
      <c r="AI1747" s="58"/>
      <c r="AJ1747" s="58"/>
      <c r="AK1747" s="58"/>
      <c r="AL1747" s="58"/>
      <c r="AM1747" s="58"/>
      <c r="AN1747" s="58"/>
      <c r="AO1747" s="58"/>
      <c r="AP1747" s="58"/>
      <c r="AQ1747" s="58">
        <v>809000</v>
      </c>
      <c r="AR1747" s="59">
        <f t="shared" si="342"/>
        <v>1</v>
      </c>
      <c r="AS1747" s="59">
        <f t="shared" si="343"/>
        <v>809000</v>
      </c>
      <c r="AT1747" s="58">
        <f t="shared" si="347"/>
        <v>809000</v>
      </c>
      <c r="AU1747" s="58">
        <f t="shared" si="345"/>
        <v>809000</v>
      </c>
      <c r="AV1747" s="59">
        <f t="shared" si="346"/>
        <v>178000</v>
      </c>
      <c r="AW1747" s="59">
        <f t="shared" si="341"/>
        <v>178000</v>
      </c>
      <c r="AX1747" s="60">
        <f t="shared" si="344"/>
        <v>0.28209191759112517</v>
      </c>
      <c r="AY1747" s="58"/>
    </row>
    <row r="1748" spans="1:51" ht="47.25" x14ac:dyDescent="0.25">
      <c r="A1748" s="45">
        <v>1741</v>
      </c>
      <c r="B1748" s="46" t="s">
        <v>5711</v>
      </c>
      <c r="C1748" s="47" t="s">
        <v>5680</v>
      </c>
      <c r="D1748" s="47" t="s">
        <v>496</v>
      </c>
      <c r="E1748" s="48" t="s">
        <v>5712</v>
      </c>
      <c r="F1748" s="49" t="s">
        <v>5709</v>
      </c>
      <c r="G1748" s="49" t="s">
        <v>5713</v>
      </c>
      <c r="H1748" s="50" t="s">
        <v>5709</v>
      </c>
      <c r="I1748" s="46" t="s">
        <v>30</v>
      </c>
      <c r="J1748" s="46">
        <v>1023</v>
      </c>
      <c r="K1748" s="49">
        <v>1023</v>
      </c>
      <c r="L1748" s="49" t="s">
        <v>5684</v>
      </c>
      <c r="M1748" s="51">
        <v>450000</v>
      </c>
      <c r="N1748" s="51">
        <f t="shared" si="338"/>
        <v>139000</v>
      </c>
      <c r="O1748" s="51">
        <v>139304.347826087</v>
      </c>
      <c r="P1748" s="51">
        <v>589000</v>
      </c>
      <c r="Q1748" s="51">
        <f t="shared" si="339"/>
        <v>181095.65217391308</v>
      </c>
      <c r="R1748" s="52">
        <f t="shared" si="340"/>
        <v>631095.65217391308</v>
      </c>
      <c r="S1748" s="53">
        <v>631000</v>
      </c>
      <c r="T1748" s="54" t="s">
        <v>5478</v>
      </c>
      <c r="U1748" s="55" t="s">
        <v>26</v>
      </c>
      <c r="V1748" s="55" t="s">
        <v>420</v>
      </c>
      <c r="W1748" s="55" t="s">
        <v>94</v>
      </c>
      <c r="X1748" s="56">
        <v>43294</v>
      </c>
      <c r="Y1748" s="57" t="s">
        <v>7684</v>
      </c>
      <c r="Z1748" s="57"/>
      <c r="AA1748" s="58"/>
      <c r="AB1748" s="58"/>
      <c r="AC1748" s="58"/>
      <c r="AD1748" s="58"/>
      <c r="AE1748" s="58"/>
      <c r="AF1748" s="58"/>
      <c r="AG1748" s="58"/>
      <c r="AH1748" s="58"/>
      <c r="AI1748" s="58"/>
      <c r="AJ1748" s="58"/>
      <c r="AK1748" s="58"/>
      <c r="AL1748" s="58"/>
      <c r="AM1748" s="58"/>
      <c r="AN1748" s="58"/>
      <c r="AO1748" s="58"/>
      <c r="AP1748" s="58"/>
      <c r="AQ1748" s="58"/>
      <c r="AR1748" s="59">
        <f t="shared" si="342"/>
        <v>0</v>
      </c>
      <c r="AS1748" s="59">
        <f t="shared" si="343"/>
        <v>0</v>
      </c>
      <c r="AT1748" s="58"/>
      <c r="AU1748" s="58">
        <f t="shared" si="345"/>
        <v>0</v>
      </c>
      <c r="AV1748" s="59">
        <f t="shared" si="346"/>
        <v>-631000</v>
      </c>
      <c r="AW1748" s="59">
        <f t="shared" si="341"/>
        <v>-631000</v>
      </c>
      <c r="AX1748" s="60">
        <f t="shared" si="344"/>
        <v>-1</v>
      </c>
      <c r="AY1748" s="58"/>
    </row>
    <row r="1749" spans="1:51" ht="63" x14ac:dyDescent="0.25">
      <c r="A1749" s="45">
        <v>1742</v>
      </c>
      <c r="B1749" s="46" t="s">
        <v>5714</v>
      </c>
      <c r="C1749" s="47" t="s">
        <v>5680</v>
      </c>
      <c r="D1749" s="47" t="s">
        <v>496</v>
      </c>
      <c r="E1749" s="48" t="s">
        <v>5715</v>
      </c>
      <c r="F1749" s="49" t="s">
        <v>7612</v>
      </c>
      <c r="G1749" s="49" t="s">
        <v>5716</v>
      </c>
      <c r="H1749" s="50" t="s">
        <v>5717</v>
      </c>
      <c r="I1749" s="46" t="s">
        <v>30</v>
      </c>
      <c r="J1749" s="46">
        <v>1023</v>
      </c>
      <c r="K1749" s="49">
        <v>1023</v>
      </c>
      <c r="L1749" s="49" t="s">
        <v>5684</v>
      </c>
      <c r="M1749" s="51">
        <v>450000</v>
      </c>
      <c r="N1749" s="51">
        <f t="shared" si="338"/>
        <v>139000</v>
      </c>
      <c r="O1749" s="51">
        <v>139304.347826087</v>
      </c>
      <c r="P1749" s="51">
        <v>589000</v>
      </c>
      <c r="Q1749" s="51">
        <f t="shared" si="339"/>
        <v>181095.65217391308</v>
      </c>
      <c r="R1749" s="52">
        <f t="shared" si="340"/>
        <v>631095.65217391308</v>
      </c>
      <c r="S1749" s="53">
        <v>631000</v>
      </c>
      <c r="T1749" s="54" t="s">
        <v>5478</v>
      </c>
      <c r="U1749" s="55" t="s">
        <v>198</v>
      </c>
      <c r="V1749" s="55" t="s">
        <v>420</v>
      </c>
      <c r="W1749" s="55" t="s">
        <v>173</v>
      </c>
      <c r="X1749" s="56">
        <v>43294</v>
      </c>
      <c r="Y1749" s="57" t="s">
        <v>7684</v>
      </c>
      <c r="Z1749" s="57"/>
      <c r="AA1749" s="58"/>
      <c r="AB1749" s="58"/>
      <c r="AC1749" s="58"/>
      <c r="AD1749" s="58"/>
      <c r="AE1749" s="58"/>
      <c r="AF1749" s="58"/>
      <c r="AG1749" s="58"/>
      <c r="AH1749" s="58"/>
      <c r="AI1749" s="58"/>
      <c r="AJ1749" s="58"/>
      <c r="AK1749" s="58"/>
      <c r="AL1749" s="58"/>
      <c r="AM1749" s="58"/>
      <c r="AN1749" s="58"/>
      <c r="AO1749" s="58"/>
      <c r="AP1749" s="58"/>
      <c r="AQ1749" s="58">
        <v>809000</v>
      </c>
      <c r="AR1749" s="59">
        <f t="shared" si="342"/>
        <v>1</v>
      </c>
      <c r="AS1749" s="59">
        <f t="shared" si="343"/>
        <v>809000</v>
      </c>
      <c r="AT1749" s="58">
        <f>ROUND(AS1749/AR1749,-2)</f>
        <v>809000</v>
      </c>
      <c r="AU1749" s="58">
        <f t="shared" si="345"/>
        <v>809000</v>
      </c>
      <c r="AV1749" s="59">
        <f t="shared" si="346"/>
        <v>178000</v>
      </c>
      <c r="AW1749" s="59">
        <f t="shared" si="341"/>
        <v>178000</v>
      </c>
      <c r="AX1749" s="60">
        <f t="shared" si="344"/>
        <v>0.28209191759112517</v>
      </c>
      <c r="AY1749" s="58"/>
    </row>
    <row r="1750" spans="1:51" ht="63" x14ac:dyDescent="0.25">
      <c r="A1750" s="45">
        <v>1743</v>
      </c>
      <c r="B1750" s="46" t="s">
        <v>5718</v>
      </c>
      <c r="C1750" s="47" t="s">
        <v>5680</v>
      </c>
      <c r="D1750" s="47" t="s">
        <v>4315</v>
      </c>
      <c r="E1750" s="48" t="s">
        <v>5719</v>
      </c>
      <c r="F1750" s="49" t="s">
        <v>7613</v>
      </c>
      <c r="G1750" s="49" t="s">
        <v>5720</v>
      </c>
      <c r="H1750" s="50" t="s">
        <v>5721</v>
      </c>
      <c r="I1750" s="46" t="s">
        <v>30</v>
      </c>
      <c r="J1750" s="46">
        <v>1023</v>
      </c>
      <c r="K1750" s="49">
        <v>1023</v>
      </c>
      <c r="L1750" s="49" t="s">
        <v>5684</v>
      </c>
      <c r="M1750" s="51">
        <v>450000</v>
      </c>
      <c r="N1750" s="51">
        <f t="shared" si="338"/>
        <v>139000</v>
      </c>
      <c r="O1750" s="51">
        <v>139304.347826087</v>
      </c>
      <c r="P1750" s="51">
        <v>589000</v>
      </c>
      <c r="Q1750" s="51">
        <f t="shared" si="339"/>
        <v>181095.65217391308</v>
      </c>
      <c r="R1750" s="52">
        <f t="shared" si="340"/>
        <v>631095.65217391308</v>
      </c>
      <c r="S1750" s="53">
        <v>631000</v>
      </c>
      <c r="T1750" s="54" t="s">
        <v>5478</v>
      </c>
      <c r="U1750" s="55" t="s">
        <v>441</v>
      </c>
      <c r="V1750" s="55" t="s">
        <v>420</v>
      </c>
      <c r="W1750" s="55" t="s">
        <v>173</v>
      </c>
      <c r="X1750" s="56">
        <v>43294</v>
      </c>
      <c r="Y1750" s="57" t="s">
        <v>7684</v>
      </c>
      <c r="Z1750" s="57"/>
      <c r="AA1750" s="58"/>
      <c r="AB1750" s="58"/>
      <c r="AC1750" s="58"/>
      <c r="AD1750" s="58"/>
      <c r="AE1750" s="58"/>
      <c r="AF1750" s="58"/>
      <c r="AG1750" s="58"/>
      <c r="AH1750" s="58"/>
      <c r="AI1750" s="58"/>
      <c r="AJ1750" s="58"/>
      <c r="AK1750" s="58"/>
      <c r="AL1750" s="58"/>
      <c r="AM1750" s="58"/>
      <c r="AN1750" s="58"/>
      <c r="AO1750" s="58"/>
      <c r="AP1750" s="58"/>
      <c r="AQ1750" s="58">
        <v>809000</v>
      </c>
      <c r="AR1750" s="59">
        <f t="shared" si="342"/>
        <v>1</v>
      </c>
      <c r="AS1750" s="59">
        <f t="shared" si="343"/>
        <v>809000</v>
      </c>
      <c r="AT1750" s="58">
        <f>ROUND(AS1750/AR1750,-2)</f>
        <v>809000</v>
      </c>
      <c r="AU1750" s="58">
        <f t="shared" si="345"/>
        <v>809000</v>
      </c>
      <c r="AV1750" s="59">
        <f t="shared" si="346"/>
        <v>178000</v>
      </c>
      <c r="AW1750" s="59">
        <f t="shared" si="341"/>
        <v>178000</v>
      </c>
      <c r="AX1750" s="60">
        <f t="shared" si="344"/>
        <v>0.28209191759112517</v>
      </c>
      <c r="AY1750" s="58"/>
    </row>
    <row r="1751" spans="1:51" ht="47.25" x14ac:dyDescent="0.25">
      <c r="A1751" s="45">
        <v>1744</v>
      </c>
      <c r="B1751" s="46" t="s">
        <v>5722</v>
      </c>
      <c r="C1751" s="47" t="s">
        <v>5680</v>
      </c>
      <c r="D1751" s="47" t="s">
        <v>4315</v>
      </c>
      <c r="E1751" s="48" t="s">
        <v>5723</v>
      </c>
      <c r="F1751" s="49" t="s">
        <v>7614</v>
      </c>
      <c r="G1751" s="49" t="s">
        <v>5724</v>
      </c>
      <c r="H1751" s="50" t="s">
        <v>5725</v>
      </c>
      <c r="I1751" s="46" t="s">
        <v>30</v>
      </c>
      <c r="J1751" s="46">
        <v>1023</v>
      </c>
      <c r="K1751" s="49">
        <v>1023</v>
      </c>
      <c r="L1751" s="49" t="s">
        <v>5684</v>
      </c>
      <c r="M1751" s="51">
        <v>450000</v>
      </c>
      <c r="N1751" s="51">
        <f t="shared" si="338"/>
        <v>139000</v>
      </c>
      <c r="O1751" s="51">
        <v>139304.347826087</v>
      </c>
      <c r="P1751" s="51">
        <v>589000</v>
      </c>
      <c r="Q1751" s="51">
        <f t="shared" si="339"/>
        <v>181095.65217391308</v>
      </c>
      <c r="R1751" s="52">
        <f t="shared" si="340"/>
        <v>631095.65217391308</v>
      </c>
      <c r="S1751" s="53">
        <v>631000</v>
      </c>
      <c r="T1751" s="54" t="s">
        <v>3476</v>
      </c>
      <c r="U1751" s="55" t="s">
        <v>26</v>
      </c>
      <c r="V1751" s="55" t="s">
        <v>420</v>
      </c>
      <c r="W1751" s="55" t="s">
        <v>27</v>
      </c>
      <c r="X1751" s="56">
        <v>43294</v>
      </c>
      <c r="Y1751" s="57" t="s">
        <v>7684</v>
      </c>
      <c r="Z1751" s="57"/>
      <c r="AA1751" s="58"/>
      <c r="AB1751" s="58"/>
      <c r="AC1751" s="58"/>
      <c r="AD1751" s="58"/>
      <c r="AE1751" s="58"/>
      <c r="AF1751" s="58"/>
      <c r="AG1751" s="58"/>
      <c r="AH1751" s="58"/>
      <c r="AI1751" s="58"/>
      <c r="AJ1751" s="58">
        <v>1200000</v>
      </c>
      <c r="AK1751" s="58"/>
      <c r="AL1751" s="58"/>
      <c r="AM1751" s="58"/>
      <c r="AN1751" s="58"/>
      <c r="AO1751" s="58"/>
      <c r="AP1751" s="58"/>
      <c r="AQ1751" s="58">
        <v>809000</v>
      </c>
      <c r="AR1751" s="59">
        <f t="shared" si="342"/>
        <v>2</v>
      </c>
      <c r="AS1751" s="59">
        <f t="shared" si="343"/>
        <v>2009000</v>
      </c>
      <c r="AT1751" s="58">
        <f>ROUND(AS1751/AR1751,-2)</f>
        <v>1004500</v>
      </c>
      <c r="AU1751" s="58">
        <f t="shared" si="345"/>
        <v>809000</v>
      </c>
      <c r="AV1751" s="59">
        <f t="shared" si="346"/>
        <v>373500</v>
      </c>
      <c r="AW1751" s="59">
        <f t="shared" si="341"/>
        <v>178000</v>
      </c>
      <c r="AX1751" s="60">
        <f t="shared" si="344"/>
        <v>0.59191759112519815</v>
      </c>
      <c r="AY1751" s="58"/>
    </row>
    <row r="1752" spans="1:51" ht="47.25" x14ac:dyDescent="0.25">
      <c r="A1752" s="45">
        <v>1745</v>
      </c>
      <c r="B1752" s="46" t="s">
        <v>5726</v>
      </c>
      <c r="C1752" s="47" t="s">
        <v>5680</v>
      </c>
      <c r="D1752" s="47" t="s">
        <v>496</v>
      </c>
      <c r="E1752" s="48" t="s">
        <v>5727</v>
      </c>
      <c r="F1752" s="49" t="s">
        <v>5728</v>
      </c>
      <c r="G1752" s="49" t="s">
        <v>5729</v>
      </c>
      <c r="H1752" s="50" t="s">
        <v>5728</v>
      </c>
      <c r="I1752" s="46" t="s">
        <v>30</v>
      </c>
      <c r="J1752" s="46">
        <v>1023</v>
      </c>
      <c r="K1752" s="49">
        <v>1023</v>
      </c>
      <c r="L1752" s="49" t="s">
        <v>5684</v>
      </c>
      <c r="M1752" s="51">
        <v>450000</v>
      </c>
      <c r="N1752" s="51">
        <f t="shared" si="338"/>
        <v>139000</v>
      </c>
      <c r="O1752" s="51">
        <v>139304.347826087</v>
      </c>
      <c r="P1752" s="51">
        <v>589000</v>
      </c>
      <c r="Q1752" s="51">
        <f t="shared" si="339"/>
        <v>181095.65217391308</v>
      </c>
      <c r="R1752" s="52">
        <f t="shared" si="340"/>
        <v>631095.65217391308</v>
      </c>
      <c r="S1752" s="53">
        <v>631000</v>
      </c>
      <c r="T1752" s="54">
        <v>0</v>
      </c>
      <c r="U1752" s="55" t="s">
        <v>26</v>
      </c>
      <c r="V1752" s="55" t="s">
        <v>420</v>
      </c>
      <c r="W1752" s="55" t="s">
        <v>27</v>
      </c>
      <c r="X1752" s="56">
        <v>43294</v>
      </c>
      <c r="Y1752" s="57" t="s">
        <v>7684</v>
      </c>
      <c r="Z1752" s="57"/>
      <c r="AA1752" s="58"/>
      <c r="AB1752" s="58"/>
      <c r="AC1752" s="58"/>
      <c r="AD1752" s="58"/>
      <c r="AE1752" s="58"/>
      <c r="AF1752" s="58"/>
      <c r="AG1752" s="58"/>
      <c r="AH1752" s="58"/>
      <c r="AI1752" s="58"/>
      <c r="AJ1752" s="58"/>
      <c r="AK1752" s="58"/>
      <c r="AL1752" s="58"/>
      <c r="AM1752" s="58"/>
      <c r="AN1752" s="58"/>
      <c r="AO1752" s="58"/>
      <c r="AP1752" s="58"/>
      <c r="AQ1752" s="58"/>
      <c r="AR1752" s="59">
        <f t="shared" si="342"/>
        <v>0</v>
      </c>
      <c r="AS1752" s="59">
        <f t="shared" si="343"/>
        <v>0</v>
      </c>
      <c r="AT1752" s="58"/>
      <c r="AU1752" s="58">
        <f t="shared" si="345"/>
        <v>0</v>
      </c>
      <c r="AV1752" s="59">
        <f t="shared" si="346"/>
        <v>-631000</v>
      </c>
      <c r="AW1752" s="59">
        <f t="shared" si="341"/>
        <v>-631000</v>
      </c>
      <c r="AX1752" s="60">
        <f t="shared" si="344"/>
        <v>-1</v>
      </c>
      <c r="AY1752" s="58"/>
    </row>
    <row r="1753" spans="1:51" ht="47.25" x14ac:dyDescent="0.25">
      <c r="A1753" s="45">
        <v>1746</v>
      </c>
      <c r="B1753" s="46" t="s">
        <v>5730</v>
      </c>
      <c r="C1753" s="47" t="s">
        <v>5680</v>
      </c>
      <c r="D1753" s="47" t="s">
        <v>4315</v>
      </c>
      <c r="E1753" s="48" t="s">
        <v>5731</v>
      </c>
      <c r="F1753" s="49" t="s">
        <v>5728</v>
      </c>
      <c r="G1753" s="49" t="s">
        <v>5729</v>
      </c>
      <c r="H1753" s="50" t="s">
        <v>5728</v>
      </c>
      <c r="I1753" s="46" t="s">
        <v>30</v>
      </c>
      <c r="J1753" s="46">
        <v>1023</v>
      </c>
      <c r="K1753" s="49">
        <v>1023</v>
      </c>
      <c r="L1753" s="49" t="s">
        <v>5684</v>
      </c>
      <c r="M1753" s="51">
        <v>450000</v>
      </c>
      <c r="N1753" s="51">
        <f t="shared" si="338"/>
        <v>139000</v>
      </c>
      <c r="O1753" s="51">
        <v>139304.347826087</v>
      </c>
      <c r="P1753" s="51">
        <v>589000</v>
      </c>
      <c r="Q1753" s="51">
        <f t="shared" si="339"/>
        <v>181095.65217391308</v>
      </c>
      <c r="R1753" s="52">
        <f t="shared" si="340"/>
        <v>631095.65217391308</v>
      </c>
      <c r="S1753" s="53">
        <v>631000</v>
      </c>
      <c r="T1753" s="54">
        <v>0</v>
      </c>
      <c r="U1753" s="55" t="s">
        <v>26</v>
      </c>
      <c r="V1753" s="55" t="s">
        <v>420</v>
      </c>
      <c r="W1753" s="55" t="s">
        <v>27</v>
      </c>
      <c r="X1753" s="56">
        <v>43294</v>
      </c>
      <c r="Y1753" s="57" t="s">
        <v>7684</v>
      </c>
      <c r="Z1753" s="57"/>
      <c r="AA1753" s="58"/>
      <c r="AB1753" s="58"/>
      <c r="AC1753" s="58"/>
      <c r="AD1753" s="58"/>
      <c r="AE1753" s="58"/>
      <c r="AF1753" s="58"/>
      <c r="AG1753" s="58"/>
      <c r="AH1753" s="58"/>
      <c r="AI1753" s="58"/>
      <c r="AJ1753" s="58"/>
      <c r="AK1753" s="58"/>
      <c r="AL1753" s="58"/>
      <c r="AM1753" s="58"/>
      <c r="AN1753" s="58"/>
      <c r="AO1753" s="58"/>
      <c r="AP1753" s="58"/>
      <c r="AQ1753" s="58">
        <v>809000</v>
      </c>
      <c r="AR1753" s="59">
        <f t="shared" si="342"/>
        <v>1</v>
      </c>
      <c r="AS1753" s="59">
        <f t="shared" si="343"/>
        <v>809000</v>
      </c>
      <c r="AT1753" s="58">
        <f>ROUND(AS1753/AR1753,-2)</f>
        <v>809000</v>
      </c>
      <c r="AU1753" s="58">
        <f t="shared" si="345"/>
        <v>809000</v>
      </c>
      <c r="AV1753" s="59">
        <f t="shared" si="346"/>
        <v>178000</v>
      </c>
      <c r="AW1753" s="59">
        <f t="shared" si="341"/>
        <v>178000</v>
      </c>
      <c r="AX1753" s="60">
        <f t="shared" si="344"/>
        <v>0.28209191759112517</v>
      </c>
      <c r="AY1753" s="58"/>
    </row>
    <row r="1754" spans="1:51" ht="63" x14ac:dyDescent="0.25">
      <c r="A1754" s="45">
        <v>1747</v>
      </c>
      <c r="B1754" s="46" t="s">
        <v>5732</v>
      </c>
      <c r="C1754" s="47" t="s">
        <v>5680</v>
      </c>
      <c r="D1754" s="47" t="s">
        <v>496</v>
      </c>
      <c r="E1754" s="48" t="s">
        <v>5733</v>
      </c>
      <c r="F1754" s="49" t="s">
        <v>7615</v>
      </c>
      <c r="G1754" s="49" t="s">
        <v>5734</v>
      </c>
      <c r="H1754" s="50" t="s">
        <v>5735</v>
      </c>
      <c r="I1754" s="46" t="s">
        <v>30</v>
      </c>
      <c r="J1754" s="46">
        <v>1023</v>
      </c>
      <c r="K1754" s="49">
        <v>1023</v>
      </c>
      <c r="L1754" s="49" t="s">
        <v>5684</v>
      </c>
      <c r="M1754" s="51">
        <v>450000</v>
      </c>
      <c r="N1754" s="51">
        <f t="shared" si="338"/>
        <v>139000</v>
      </c>
      <c r="O1754" s="51">
        <v>139304.347826087</v>
      </c>
      <c r="P1754" s="51">
        <v>589000</v>
      </c>
      <c r="Q1754" s="51">
        <f t="shared" si="339"/>
        <v>181095.65217391308</v>
      </c>
      <c r="R1754" s="52">
        <f t="shared" si="340"/>
        <v>631095.65217391308</v>
      </c>
      <c r="S1754" s="53">
        <v>631000</v>
      </c>
      <c r="T1754" s="54">
        <v>0</v>
      </c>
      <c r="U1754" s="55" t="s">
        <v>198</v>
      </c>
      <c r="V1754" s="55" t="s">
        <v>420</v>
      </c>
      <c r="W1754" s="55" t="s">
        <v>173</v>
      </c>
      <c r="X1754" s="56">
        <v>43294</v>
      </c>
      <c r="Y1754" s="57" t="s">
        <v>7684</v>
      </c>
      <c r="Z1754" s="57"/>
      <c r="AA1754" s="58"/>
      <c r="AB1754" s="58"/>
      <c r="AC1754" s="58"/>
      <c r="AD1754" s="58"/>
      <c r="AE1754" s="58"/>
      <c r="AF1754" s="58"/>
      <c r="AG1754" s="58"/>
      <c r="AH1754" s="58"/>
      <c r="AI1754" s="58"/>
      <c r="AJ1754" s="58"/>
      <c r="AK1754" s="58"/>
      <c r="AL1754" s="58"/>
      <c r="AM1754" s="58"/>
      <c r="AN1754" s="58"/>
      <c r="AO1754" s="58"/>
      <c r="AP1754" s="58"/>
      <c r="AQ1754" s="58"/>
      <c r="AR1754" s="59">
        <f t="shared" si="342"/>
        <v>0</v>
      </c>
      <c r="AS1754" s="59">
        <f t="shared" si="343"/>
        <v>0</v>
      </c>
      <c r="AT1754" s="58"/>
      <c r="AU1754" s="58">
        <f t="shared" si="345"/>
        <v>0</v>
      </c>
      <c r="AV1754" s="59">
        <f t="shared" si="346"/>
        <v>-631000</v>
      </c>
      <c r="AW1754" s="59">
        <f t="shared" si="341"/>
        <v>-631000</v>
      </c>
      <c r="AX1754" s="60">
        <f t="shared" si="344"/>
        <v>-1</v>
      </c>
      <c r="AY1754" s="58"/>
    </row>
    <row r="1755" spans="1:51" ht="63" x14ac:dyDescent="0.25">
      <c r="A1755" s="45">
        <v>1748</v>
      </c>
      <c r="B1755" s="46" t="s">
        <v>5736</v>
      </c>
      <c r="C1755" s="47" t="s">
        <v>5680</v>
      </c>
      <c r="D1755" s="47" t="s">
        <v>4315</v>
      </c>
      <c r="E1755" s="48" t="s">
        <v>5737</v>
      </c>
      <c r="F1755" s="49" t="s">
        <v>7615</v>
      </c>
      <c r="G1755" s="49" t="s">
        <v>5734</v>
      </c>
      <c r="H1755" s="50" t="s">
        <v>5735</v>
      </c>
      <c r="I1755" s="46" t="s">
        <v>30</v>
      </c>
      <c r="J1755" s="46">
        <v>1023</v>
      </c>
      <c r="K1755" s="49">
        <v>1023</v>
      </c>
      <c r="L1755" s="49" t="s">
        <v>5684</v>
      </c>
      <c r="M1755" s="51">
        <v>450000</v>
      </c>
      <c r="N1755" s="51">
        <f t="shared" si="338"/>
        <v>139000</v>
      </c>
      <c r="O1755" s="51">
        <v>139304.347826087</v>
      </c>
      <c r="P1755" s="51">
        <v>589000</v>
      </c>
      <c r="Q1755" s="51">
        <f t="shared" si="339"/>
        <v>181095.65217391308</v>
      </c>
      <c r="R1755" s="52">
        <f t="shared" si="340"/>
        <v>631095.65217391308</v>
      </c>
      <c r="S1755" s="53">
        <v>631000</v>
      </c>
      <c r="T1755" s="54">
        <v>0</v>
      </c>
      <c r="U1755" s="55" t="s">
        <v>198</v>
      </c>
      <c r="V1755" s="55" t="s">
        <v>420</v>
      </c>
      <c r="W1755" s="55" t="s">
        <v>29</v>
      </c>
      <c r="X1755" s="56">
        <v>43294</v>
      </c>
      <c r="Y1755" s="57" t="s">
        <v>7684</v>
      </c>
      <c r="Z1755" s="57"/>
      <c r="AA1755" s="58"/>
      <c r="AB1755" s="58"/>
      <c r="AC1755" s="58"/>
      <c r="AD1755" s="58"/>
      <c r="AE1755" s="58"/>
      <c r="AF1755" s="58"/>
      <c r="AG1755" s="58"/>
      <c r="AH1755" s="58"/>
      <c r="AI1755" s="58"/>
      <c r="AJ1755" s="58"/>
      <c r="AK1755" s="58"/>
      <c r="AL1755" s="58"/>
      <c r="AM1755" s="58"/>
      <c r="AN1755" s="58"/>
      <c r="AO1755" s="58"/>
      <c r="AP1755" s="58"/>
      <c r="AQ1755" s="58">
        <v>809000</v>
      </c>
      <c r="AR1755" s="59">
        <f t="shared" si="342"/>
        <v>1</v>
      </c>
      <c r="AS1755" s="59">
        <f t="shared" si="343"/>
        <v>809000</v>
      </c>
      <c r="AT1755" s="58">
        <f>ROUND(AS1755/AR1755,-2)</f>
        <v>809000</v>
      </c>
      <c r="AU1755" s="58">
        <f t="shared" si="345"/>
        <v>809000</v>
      </c>
      <c r="AV1755" s="59">
        <f t="shared" si="346"/>
        <v>178000</v>
      </c>
      <c r="AW1755" s="59">
        <f t="shared" si="341"/>
        <v>178000</v>
      </c>
      <c r="AX1755" s="60">
        <f t="shared" si="344"/>
        <v>0.28209191759112517</v>
      </c>
      <c r="AY1755" s="58"/>
    </row>
    <row r="1756" spans="1:51" ht="63" x14ac:dyDescent="0.25">
      <c r="A1756" s="45">
        <v>1749</v>
      </c>
      <c r="B1756" s="46" t="s">
        <v>5738</v>
      </c>
      <c r="C1756" s="47" t="s">
        <v>5680</v>
      </c>
      <c r="D1756" s="47" t="s">
        <v>496</v>
      </c>
      <c r="E1756" s="48" t="s">
        <v>5739</v>
      </c>
      <c r="F1756" s="49" t="s">
        <v>5740</v>
      </c>
      <c r="G1756" s="49" t="s">
        <v>5741</v>
      </c>
      <c r="H1756" s="50" t="s">
        <v>5740</v>
      </c>
      <c r="I1756" s="46" t="s">
        <v>30</v>
      </c>
      <c r="J1756" s="46">
        <v>1023</v>
      </c>
      <c r="K1756" s="49">
        <v>1023</v>
      </c>
      <c r="L1756" s="49" t="s">
        <v>5684</v>
      </c>
      <c r="M1756" s="51">
        <v>450000</v>
      </c>
      <c r="N1756" s="51">
        <f t="shared" si="338"/>
        <v>139000</v>
      </c>
      <c r="O1756" s="51">
        <v>139304.347826087</v>
      </c>
      <c r="P1756" s="51">
        <v>589000</v>
      </c>
      <c r="Q1756" s="51">
        <f t="shared" si="339"/>
        <v>181095.65217391308</v>
      </c>
      <c r="R1756" s="52">
        <f t="shared" si="340"/>
        <v>631095.65217391308</v>
      </c>
      <c r="S1756" s="53">
        <v>631000</v>
      </c>
      <c r="T1756" s="54">
        <v>0</v>
      </c>
      <c r="U1756" s="55" t="s">
        <v>26</v>
      </c>
      <c r="V1756" s="55" t="s">
        <v>420</v>
      </c>
      <c r="W1756" s="55" t="s">
        <v>27</v>
      </c>
      <c r="X1756" s="56">
        <v>43294</v>
      </c>
      <c r="Y1756" s="57" t="s">
        <v>7684</v>
      </c>
      <c r="Z1756" s="57"/>
      <c r="AA1756" s="58"/>
      <c r="AB1756" s="58"/>
      <c r="AC1756" s="58"/>
      <c r="AD1756" s="58"/>
      <c r="AE1756" s="58"/>
      <c r="AF1756" s="58"/>
      <c r="AG1756" s="58"/>
      <c r="AH1756" s="58"/>
      <c r="AI1756" s="58"/>
      <c r="AJ1756" s="58"/>
      <c r="AK1756" s="58"/>
      <c r="AL1756" s="58"/>
      <c r="AM1756" s="58"/>
      <c r="AN1756" s="58"/>
      <c r="AO1756" s="58"/>
      <c r="AP1756" s="58"/>
      <c r="AQ1756" s="58"/>
      <c r="AR1756" s="59">
        <f t="shared" si="342"/>
        <v>0</v>
      </c>
      <c r="AS1756" s="59">
        <f t="shared" si="343"/>
        <v>0</v>
      </c>
      <c r="AT1756" s="58"/>
      <c r="AU1756" s="58">
        <f t="shared" si="345"/>
        <v>0</v>
      </c>
      <c r="AV1756" s="59">
        <f t="shared" si="346"/>
        <v>-631000</v>
      </c>
      <c r="AW1756" s="59">
        <f t="shared" si="341"/>
        <v>-631000</v>
      </c>
      <c r="AX1756" s="60">
        <f t="shared" si="344"/>
        <v>-1</v>
      </c>
      <c r="AY1756" s="58"/>
    </row>
    <row r="1757" spans="1:51" ht="63" x14ac:dyDescent="0.25">
      <c r="A1757" s="45">
        <v>1750</v>
      </c>
      <c r="B1757" s="46" t="s">
        <v>5742</v>
      </c>
      <c r="C1757" s="47" t="s">
        <v>5680</v>
      </c>
      <c r="D1757" s="47" t="s">
        <v>4315</v>
      </c>
      <c r="E1757" s="48" t="s">
        <v>5743</v>
      </c>
      <c r="F1757" s="49" t="s">
        <v>5740</v>
      </c>
      <c r="G1757" s="49" t="s">
        <v>5741</v>
      </c>
      <c r="H1757" s="50" t="s">
        <v>5740</v>
      </c>
      <c r="I1757" s="46" t="s">
        <v>30</v>
      </c>
      <c r="J1757" s="46">
        <v>1023</v>
      </c>
      <c r="K1757" s="49">
        <v>1023</v>
      </c>
      <c r="L1757" s="49" t="s">
        <v>5684</v>
      </c>
      <c r="M1757" s="51">
        <v>450000</v>
      </c>
      <c r="N1757" s="51">
        <f t="shared" si="338"/>
        <v>139000</v>
      </c>
      <c r="O1757" s="51">
        <v>139304.347826087</v>
      </c>
      <c r="P1757" s="51">
        <v>589000</v>
      </c>
      <c r="Q1757" s="51">
        <f t="shared" si="339"/>
        <v>181095.65217391308</v>
      </c>
      <c r="R1757" s="52">
        <f t="shared" si="340"/>
        <v>631095.65217391308</v>
      </c>
      <c r="S1757" s="53">
        <v>631000</v>
      </c>
      <c r="T1757" s="54">
        <v>0</v>
      </c>
      <c r="U1757" s="55" t="s">
        <v>198</v>
      </c>
      <c r="V1757" s="55" t="s">
        <v>420</v>
      </c>
      <c r="W1757" s="55" t="s">
        <v>173</v>
      </c>
      <c r="X1757" s="56">
        <v>43294</v>
      </c>
      <c r="Y1757" s="57" t="s">
        <v>7684</v>
      </c>
      <c r="Z1757" s="57"/>
      <c r="AA1757" s="58"/>
      <c r="AB1757" s="58"/>
      <c r="AC1757" s="58"/>
      <c r="AD1757" s="58"/>
      <c r="AE1757" s="58"/>
      <c r="AF1757" s="58"/>
      <c r="AG1757" s="58"/>
      <c r="AH1757" s="58"/>
      <c r="AI1757" s="58"/>
      <c r="AJ1757" s="58">
        <v>678000</v>
      </c>
      <c r="AK1757" s="58"/>
      <c r="AL1757" s="58"/>
      <c r="AM1757" s="58"/>
      <c r="AN1757" s="58"/>
      <c r="AO1757" s="58"/>
      <c r="AP1757" s="58"/>
      <c r="AQ1757" s="58">
        <v>809000</v>
      </c>
      <c r="AR1757" s="59">
        <f t="shared" si="342"/>
        <v>2</v>
      </c>
      <c r="AS1757" s="59">
        <f t="shared" si="343"/>
        <v>1487000</v>
      </c>
      <c r="AT1757" s="58">
        <f t="shared" ref="AT1757:AT1762" si="348">ROUND(AS1757/AR1757,-2)</f>
        <v>743500</v>
      </c>
      <c r="AU1757" s="58">
        <f t="shared" si="345"/>
        <v>678000</v>
      </c>
      <c r="AV1757" s="59">
        <f t="shared" si="346"/>
        <v>112500</v>
      </c>
      <c r="AW1757" s="59">
        <f t="shared" si="341"/>
        <v>47000</v>
      </c>
      <c r="AX1757" s="60">
        <f t="shared" si="344"/>
        <v>0.1782884310618067</v>
      </c>
      <c r="AY1757" s="58"/>
    </row>
    <row r="1758" spans="1:51" ht="47.25" x14ac:dyDescent="0.25">
      <c r="A1758" s="45">
        <v>1751</v>
      </c>
      <c r="B1758" s="46" t="s">
        <v>5744</v>
      </c>
      <c r="C1758" s="47" t="s">
        <v>5745</v>
      </c>
      <c r="D1758" s="47" t="s">
        <v>4315</v>
      </c>
      <c r="E1758" s="48" t="s">
        <v>5686</v>
      </c>
      <c r="F1758" s="49" t="s">
        <v>7607</v>
      </c>
      <c r="G1758" s="49" t="s">
        <v>5746</v>
      </c>
      <c r="H1758" s="50" t="s">
        <v>5683</v>
      </c>
      <c r="I1758" s="46" t="s">
        <v>21</v>
      </c>
      <c r="J1758" s="46">
        <v>1024</v>
      </c>
      <c r="K1758" s="49">
        <v>1024</v>
      </c>
      <c r="L1758" s="49" t="s">
        <v>5747</v>
      </c>
      <c r="M1758" s="51">
        <v>680000</v>
      </c>
      <c r="N1758" s="51">
        <f t="shared" si="338"/>
        <v>139000</v>
      </c>
      <c r="O1758" s="51">
        <v>139304.347826087</v>
      </c>
      <c r="P1758" s="51">
        <v>819000</v>
      </c>
      <c r="Q1758" s="51">
        <f t="shared" si="339"/>
        <v>181095.65217391308</v>
      </c>
      <c r="R1758" s="52">
        <f t="shared" si="340"/>
        <v>861095.65217391308</v>
      </c>
      <c r="S1758" s="53">
        <v>861000</v>
      </c>
      <c r="T1758" s="54">
        <v>0</v>
      </c>
      <c r="U1758" s="55" t="s">
        <v>198</v>
      </c>
      <c r="V1758" s="55" t="s">
        <v>420</v>
      </c>
      <c r="W1758" s="55" t="s">
        <v>29</v>
      </c>
      <c r="X1758" s="56">
        <v>43294</v>
      </c>
      <c r="Y1758" s="57" t="s">
        <v>7684</v>
      </c>
      <c r="Z1758" s="57"/>
      <c r="AA1758" s="58"/>
      <c r="AB1758" s="58"/>
      <c r="AC1758" s="58"/>
      <c r="AD1758" s="58"/>
      <c r="AE1758" s="58"/>
      <c r="AF1758" s="58"/>
      <c r="AG1758" s="58"/>
      <c r="AH1758" s="58"/>
      <c r="AI1758" s="58"/>
      <c r="AJ1758" s="58"/>
      <c r="AK1758" s="58"/>
      <c r="AL1758" s="58"/>
      <c r="AM1758" s="58"/>
      <c r="AN1758" s="58"/>
      <c r="AO1758" s="58"/>
      <c r="AP1758" s="58"/>
      <c r="AQ1758" s="58">
        <v>1154000</v>
      </c>
      <c r="AR1758" s="59">
        <f t="shared" si="342"/>
        <v>1</v>
      </c>
      <c r="AS1758" s="59">
        <f t="shared" si="343"/>
        <v>1154000</v>
      </c>
      <c r="AT1758" s="58">
        <f t="shared" si="348"/>
        <v>1154000</v>
      </c>
      <c r="AU1758" s="58">
        <f t="shared" si="345"/>
        <v>1154000</v>
      </c>
      <c r="AV1758" s="59">
        <f t="shared" si="346"/>
        <v>293000</v>
      </c>
      <c r="AW1758" s="59">
        <f t="shared" si="341"/>
        <v>293000</v>
      </c>
      <c r="AX1758" s="60">
        <f t="shared" si="344"/>
        <v>0.340301974448316</v>
      </c>
      <c r="AY1758" s="58"/>
    </row>
    <row r="1759" spans="1:51" ht="47.25" x14ac:dyDescent="0.25">
      <c r="A1759" s="45">
        <v>1753</v>
      </c>
      <c r="B1759" s="46" t="s">
        <v>5750</v>
      </c>
      <c r="C1759" s="47" t="s">
        <v>5745</v>
      </c>
      <c r="D1759" s="47" t="s">
        <v>4315</v>
      </c>
      <c r="E1759" s="48" t="s">
        <v>5688</v>
      </c>
      <c r="F1759" s="49" t="s">
        <v>7608</v>
      </c>
      <c r="G1759" s="49" t="s">
        <v>5751</v>
      </c>
      <c r="H1759" s="50" t="s">
        <v>5690</v>
      </c>
      <c r="I1759" s="46" t="s">
        <v>21</v>
      </c>
      <c r="J1759" s="46">
        <v>1024</v>
      </c>
      <c r="K1759" s="49">
        <v>1024</v>
      </c>
      <c r="L1759" s="49" t="s">
        <v>5747</v>
      </c>
      <c r="M1759" s="51">
        <v>680000</v>
      </c>
      <c r="N1759" s="51">
        <f t="shared" si="338"/>
        <v>139000</v>
      </c>
      <c r="O1759" s="51">
        <v>139304.347826087</v>
      </c>
      <c r="P1759" s="51">
        <v>819000</v>
      </c>
      <c r="Q1759" s="51">
        <f t="shared" si="339"/>
        <v>181095.65217391308</v>
      </c>
      <c r="R1759" s="52">
        <f t="shared" si="340"/>
        <v>861095.65217391308</v>
      </c>
      <c r="S1759" s="53">
        <v>861000</v>
      </c>
      <c r="T1759" s="54">
        <v>0</v>
      </c>
      <c r="U1759" s="55" t="s">
        <v>198</v>
      </c>
      <c r="V1759" s="55" t="s">
        <v>420</v>
      </c>
      <c r="W1759" s="55" t="s">
        <v>173</v>
      </c>
      <c r="X1759" s="56">
        <v>43294</v>
      </c>
      <c r="Y1759" s="57" t="s">
        <v>7684</v>
      </c>
      <c r="Z1759" s="57"/>
      <c r="AA1759" s="58"/>
      <c r="AB1759" s="58"/>
      <c r="AC1759" s="58"/>
      <c r="AD1759" s="58"/>
      <c r="AE1759" s="58"/>
      <c r="AF1759" s="58"/>
      <c r="AG1759" s="58"/>
      <c r="AH1759" s="58"/>
      <c r="AI1759" s="58"/>
      <c r="AJ1759" s="58"/>
      <c r="AK1759" s="58"/>
      <c r="AL1759" s="58"/>
      <c r="AM1759" s="58"/>
      <c r="AN1759" s="58"/>
      <c r="AO1759" s="58"/>
      <c r="AP1759" s="58"/>
      <c r="AQ1759" s="58">
        <v>1154000</v>
      </c>
      <c r="AR1759" s="59">
        <f t="shared" si="342"/>
        <v>1</v>
      </c>
      <c r="AS1759" s="59">
        <f t="shared" si="343"/>
        <v>1154000</v>
      </c>
      <c r="AT1759" s="58">
        <f t="shared" si="348"/>
        <v>1154000</v>
      </c>
      <c r="AU1759" s="58">
        <f t="shared" si="345"/>
        <v>1154000</v>
      </c>
      <c r="AV1759" s="59">
        <f t="shared" si="346"/>
        <v>293000</v>
      </c>
      <c r="AW1759" s="59">
        <f t="shared" si="341"/>
        <v>293000</v>
      </c>
      <c r="AX1759" s="60">
        <f t="shared" si="344"/>
        <v>0.340301974448316</v>
      </c>
      <c r="AY1759" s="58"/>
    </row>
    <row r="1760" spans="1:51" ht="47.25" x14ac:dyDescent="0.25">
      <c r="A1760" s="45">
        <v>1755</v>
      </c>
      <c r="B1760" s="46" t="s">
        <v>5754</v>
      </c>
      <c r="C1760" s="47" t="s">
        <v>5745</v>
      </c>
      <c r="D1760" s="47" t="s">
        <v>4315</v>
      </c>
      <c r="E1760" s="48" t="s">
        <v>5696</v>
      </c>
      <c r="F1760" s="49" t="s">
        <v>7609</v>
      </c>
      <c r="G1760" s="49" t="s">
        <v>5753</v>
      </c>
      <c r="H1760" s="50" t="s">
        <v>5694</v>
      </c>
      <c r="I1760" s="46" t="s">
        <v>30</v>
      </c>
      <c r="J1760" s="46">
        <v>1024</v>
      </c>
      <c r="K1760" s="49">
        <v>1024</v>
      </c>
      <c r="L1760" s="49" t="s">
        <v>5747</v>
      </c>
      <c r="M1760" s="51">
        <v>680000</v>
      </c>
      <c r="N1760" s="51">
        <f t="shared" si="338"/>
        <v>139000</v>
      </c>
      <c r="O1760" s="51">
        <v>139304.347826087</v>
      </c>
      <c r="P1760" s="51">
        <v>819000</v>
      </c>
      <c r="Q1760" s="51">
        <f t="shared" si="339"/>
        <v>181095.65217391308</v>
      </c>
      <c r="R1760" s="52">
        <f t="shared" si="340"/>
        <v>861095.65217391308</v>
      </c>
      <c r="S1760" s="53">
        <v>861000</v>
      </c>
      <c r="T1760" s="54">
        <v>0</v>
      </c>
      <c r="U1760" s="55" t="s">
        <v>31</v>
      </c>
      <c r="V1760" s="55" t="s">
        <v>420</v>
      </c>
      <c r="W1760" s="55" t="s">
        <v>29</v>
      </c>
      <c r="X1760" s="56">
        <v>43294</v>
      </c>
      <c r="Y1760" s="57" t="s">
        <v>7684</v>
      </c>
      <c r="Z1760" s="57"/>
      <c r="AA1760" s="58"/>
      <c r="AB1760" s="58"/>
      <c r="AC1760" s="58"/>
      <c r="AD1760" s="58"/>
      <c r="AE1760" s="58"/>
      <c r="AF1760" s="58"/>
      <c r="AG1760" s="58"/>
      <c r="AH1760" s="58"/>
      <c r="AI1760" s="58"/>
      <c r="AJ1760" s="58"/>
      <c r="AK1760" s="58"/>
      <c r="AL1760" s="58"/>
      <c r="AM1760" s="58"/>
      <c r="AN1760" s="58"/>
      <c r="AO1760" s="58"/>
      <c r="AP1760" s="58"/>
      <c r="AQ1760" s="58">
        <v>1154000</v>
      </c>
      <c r="AR1760" s="59">
        <f t="shared" si="342"/>
        <v>1</v>
      </c>
      <c r="AS1760" s="59">
        <f t="shared" si="343"/>
        <v>1154000</v>
      </c>
      <c r="AT1760" s="58">
        <f t="shared" si="348"/>
        <v>1154000</v>
      </c>
      <c r="AU1760" s="58">
        <f t="shared" si="345"/>
        <v>1154000</v>
      </c>
      <c r="AV1760" s="59">
        <f t="shared" si="346"/>
        <v>293000</v>
      </c>
      <c r="AW1760" s="59">
        <f t="shared" si="341"/>
        <v>293000</v>
      </c>
      <c r="AX1760" s="60">
        <f t="shared" si="344"/>
        <v>0.340301974448316</v>
      </c>
      <c r="AY1760" s="58"/>
    </row>
    <row r="1761" spans="1:51" ht="47.25" x14ac:dyDescent="0.25">
      <c r="A1761" s="45">
        <v>1756</v>
      </c>
      <c r="B1761" s="46" t="s">
        <v>5755</v>
      </c>
      <c r="C1761" s="47" t="s">
        <v>5745</v>
      </c>
      <c r="D1761" s="47" t="s">
        <v>4315</v>
      </c>
      <c r="E1761" s="48" t="s">
        <v>5702</v>
      </c>
      <c r="F1761" s="49" t="s">
        <v>7610</v>
      </c>
      <c r="G1761" s="49" t="s">
        <v>5756</v>
      </c>
      <c r="H1761" s="50" t="s">
        <v>5700</v>
      </c>
      <c r="I1761" s="46" t="s">
        <v>30</v>
      </c>
      <c r="J1761" s="46">
        <v>1024</v>
      </c>
      <c r="K1761" s="49">
        <v>1024</v>
      </c>
      <c r="L1761" s="49" t="s">
        <v>5747</v>
      </c>
      <c r="M1761" s="51">
        <v>680000</v>
      </c>
      <c r="N1761" s="51">
        <f t="shared" si="338"/>
        <v>139000</v>
      </c>
      <c r="O1761" s="51">
        <v>139304.347826087</v>
      </c>
      <c r="P1761" s="51">
        <v>819000</v>
      </c>
      <c r="Q1761" s="51">
        <f t="shared" si="339"/>
        <v>181095.65217391308</v>
      </c>
      <c r="R1761" s="52">
        <f t="shared" si="340"/>
        <v>861095.65217391308</v>
      </c>
      <c r="S1761" s="53">
        <v>861000</v>
      </c>
      <c r="T1761" s="54">
        <v>0</v>
      </c>
      <c r="U1761" s="55" t="s">
        <v>31</v>
      </c>
      <c r="V1761" s="55" t="s">
        <v>420</v>
      </c>
      <c r="W1761" s="55" t="s">
        <v>29</v>
      </c>
      <c r="X1761" s="56">
        <v>43294</v>
      </c>
      <c r="Y1761" s="57" t="s">
        <v>7684</v>
      </c>
      <c r="Z1761" s="57"/>
      <c r="AA1761" s="58"/>
      <c r="AB1761" s="58"/>
      <c r="AC1761" s="58"/>
      <c r="AD1761" s="58"/>
      <c r="AE1761" s="58"/>
      <c r="AF1761" s="58"/>
      <c r="AG1761" s="58"/>
      <c r="AH1761" s="58"/>
      <c r="AI1761" s="58"/>
      <c r="AJ1761" s="58"/>
      <c r="AK1761" s="58"/>
      <c r="AL1761" s="58"/>
      <c r="AM1761" s="58"/>
      <c r="AN1761" s="58"/>
      <c r="AO1761" s="58"/>
      <c r="AP1761" s="58"/>
      <c r="AQ1761" s="58">
        <v>1154000</v>
      </c>
      <c r="AR1761" s="59">
        <f t="shared" si="342"/>
        <v>1</v>
      </c>
      <c r="AS1761" s="59">
        <f t="shared" si="343"/>
        <v>1154000</v>
      </c>
      <c r="AT1761" s="58">
        <f t="shared" si="348"/>
        <v>1154000</v>
      </c>
      <c r="AU1761" s="58">
        <f t="shared" si="345"/>
        <v>1154000</v>
      </c>
      <c r="AV1761" s="59">
        <f t="shared" si="346"/>
        <v>293000</v>
      </c>
      <c r="AW1761" s="59">
        <f t="shared" si="341"/>
        <v>293000</v>
      </c>
      <c r="AX1761" s="60">
        <f t="shared" si="344"/>
        <v>0.340301974448316</v>
      </c>
      <c r="AY1761" s="58"/>
    </row>
    <row r="1762" spans="1:51" ht="47.25" x14ac:dyDescent="0.25">
      <c r="A1762" s="45">
        <v>1758</v>
      </c>
      <c r="B1762" s="46" t="s">
        <v>5759</v>
      </c>
      <c r="C1762" s="47" t="s">
        <v>5745</v>
      </c>
      <c r="D1762" s="47" t="s">
        <v>496</v>
      </c>
      <c r="E1762" s="48" t="s">
        <v>5704</v>
      </c>
      <c r="F1762" s="49" t="s">
        <v>7611</v>
      </c>
      <c r="G1762" s="49" t="s">
        <v>5760</v>
      </c>
      <c r="H1762" s="50" t="s">
        <v>5706</v>
      </c>
      <c r="I1762" s="46" t="s">
        <v>499</v>
      </c>
      <c r="J1762" s="46">
        <v>1024</v>
      </c>
      <c r="K1762" s="49">
        <v>1024</v>
      </c>
      <c r="L1762" s="49" t="s">
        <v>5747</v>
      </c>
      <c r="M1762" s="51">
        <v>680000</v>
      </c>
      <c r="N1762" s="51">
        <f t="shared" si="338"/>
        <v>139000</v>
      </c>
      <c r="O1762" s="51">
        <v>139304.347826087</v>
      </c>
      <c r="P1762" s="51">
        <v>819000</v>
      </c>
      <c r="Q1762" s="51">
        <f t="shared" si="339"/>
        <v>181095.65217391308</v>
      </c>
      <c r="R1762" s="52">
        <f t="shared" si="340"/>
        <v>861095.65217391308</v>
      </c>
      <c r="S1762" s="53">
        <v>861000</v>
      </c>
      <c r="T1762" s="54">
        <v>0</v>
      </c>
      <c r="U1762" s="55" t="s">
        <v>172</v>
      </c>
      <c r="V1762" s="55" t="s">
        <v>420</v>
      </c>
      <c r="W1762" s="55" t="s">
        <v>196</v>
      </c>
      <c r="X1762" s="56">
        <v>43294</v>
      </c>
      <c r="Y1762" s="57" t="s">
        <v>7684</v>
      </c>
      <c r="Z1762" s="57"/>
      <c r="AA1762" s="58"/>
      <c r="AB1762" s="58"/>
      <c r="AC1762" s="58"/>
      <c r="AD1762" s="58"/>
      <c r="AE1762" s="58"/>
      <c r="AF1762" s="58"/>
      <c r="AG1762" s="58"/>
      <c r="AH1762" s="58"/>
      <c r="AI1762" s="58"/>
      <c r="AJ1762" s="58"/>
      <c r="AK1762" s="58"/>
      <c r="AL1762" s="58"/>
      <c r="AM1762" s="58"/>
      <c r="AN1762" s="58"/>
      <c r="AO1762" s="58"/>
      <c r="AP1762" s="58"/>
      <c r="AQ1762" s="58">
        <v>1154000</v>
      </c>
      <c r="AR1762" s="59">
        <f t="shared" si="342"/>
        <v>1</v>
      </c>
      <c r="AS1762" s="59">
        <f t="shared" si="343"/>
        <v>1154000</v>
      </c>
      <c r="AT1762" s="58">
        <f t="shared" si="348"/>
        <v>1154000</v>
      </c>
      <c r="AU1762" s="58">
        <f t="shared" si="345"/>
        <v>1154000</v>
      </c>
      <c r="AV1762" s="59">
        <f t="shared" si="346"/>
        <v>293000</v>
      </c>
      <c r="AW1762" s="59">
        <f t="shared" si="341"/>
        <v>293000</v>
      </c>
      <c r="AX1762" s="60">
        <f t="shared" si="344"/>
        <v>0.340301974448316</v>
      </c>
      <c r="AY1762" s="58"/>
    </row>
    <row r="1763" spans="1:51" ht="47.25" x14ac:dyDescent="0.25">
      <c r="A1763" s="45">
        <v>1759</v>
      </c>
      <c r="B1763" s="46" t="s">
        <v>5761</v>
      </c>
      <c r="C1763" s="47" t="s">
        <v>5745</v>
      </c>
      <c r="D1763" s="47" t="s">
        <v>496</v>
      </c>
      <c r="E1763" s="48" t="s">
        <v>5712</v>
      </c>
      <c r="F1763" s="49" t="s">
        <v>5709</v>
      </c>
      <c r="G1763" s="49" t="s">
        <v>5762</v>
      </c>
      <c r="H1763" s="50" t="s">
        <v>5709</v>
      </c>
      <c r="I1763" s="46" t="s">
        <v>30</v>
      </c>
      <c r="J1763" s="46">
        <v>1024</v>
      </c>
      <c r="K1763" s="49">
        <v>1024</v>
      </c>
      <c r="L1763" s="49" t="s">
        <v>5747</v>
      </c>
      <c r="M1763" s="51">
        <v>680000</v>
      </c>
      <c r="N1763" s="51">
        <f t="shared" si="338"/>
        <v>139000</v>
      </c>
      <c r="O1763" s="51">
        <v>139304.347826087</v>
      </c>
      <c r="P1763" s="51">
        <v>819000</v>
      </c>
      <c r="Q1763" s="51">
        <f t="shared" si="339"/>
        <v>181095.65217391308</v>
      </c>
      <c r="R1763" s="52">
        <f t="shared" si="340"/>
        <v>861095.65217391308</v>
      </c>
      <c r="S1763" s="53">
        <v>861000</v>
      </c>
      <c r="T1763" s="54">
        <v>0</v>
      </c>
      <c r="U1763" s="55" t="s">
        <v>26</v>
      </c>
      <c r="V1763" s="55" t="s">
        <v>420</v>
      </c>
      <c r="W1763" s="55" t="s">
        <v>27</v>
      </c>
      <c r="X1763" s="56">
        <v>43294</v>
      </c>
      <c r="Y1763" s="57" t="s">
        <v>7684</v>
      </c>
      <c r="Z1763" s="57"/>
      <c r="AA1763" s="58"/>
      <c r="AB1763" s="58"/>
      <c r="AC1763" s="58"/>
      <c r="AD1763" s="58"/>
      <c r="AE1763" s="58"/>
      <c r="AF1763" s="58"/>
      <c r="AG1763" s="58"/>
      <c r="AH1763" s="58"/>
      <c r="AI1763" s="58"/>
      <c r="AJ1763" s="58"/>
      <c r="AK1763" s="58"/>
      <c r="AL1763" s="58"/>
      <c r="AM1763" s="58"/>
      <c r="AN1763" s="58"/>
      <c r="AO1763" s="58"/>
      <c r="AP1763" s="58"/>
      <c r="AQ1763" s="58"/>
      <c r="AR1763" s="59">
        <f t="shared" si="342"/>
        <v>0</v>
      </c>
      <c r="AS1763" s="59">
        <f t="shared" si="343"/>
        <v>0</v>
      </c>
      <c r="AT1763" s="58"/>
      <c r="AU1763" s="58">
        <f t="shared" si="345"/>
        <v>0</v>
      </c>
      <c r="AV1763" s="59">
        <f t="shared" si="346"/>
        <v>-861000</v>
      </c>
      <c r="AW1763" s="59">
        <f t="shared" si="341"/>
        <v>-861000</v>
      </c>
      <c r="AX1763" s="60">
        <f t="shared" si="344"/>
        <v>-1</v>
      </c>
      <c r="AY1763" s="58"/>
    </row>
    <row r="1764" spans="1:51" ht="47.25" x14ac:dyDescent="0.25">
      <c r="A1764" s="45">
        <v>1760</v>
      </c>
      <c r="B1764" s="46" t="s">
        <v>5763</v>
      </c>
      <c r="C1764" s="47" t="s">
        <v>5745</v>
      </c>
      <c r="D1764" s="47" t="s">
        <v>4315</v>
      </c>
      <c r="E1764" s="48" t="s">
        <v>5708</v>
      </c>
      <c r="F1764" s="49" t="s">
        <v>5709</v>
      </c>
      <c r="G1764" s="49" t="s">
        <v>5762</v>
      </c>
      <c r="H1764" s="50" t="s">
        <v>5709</v>
      </c>
      <c r="I1764" s="46" t="s">
        <v>30</v>
      </c>
      <c r="J1764" s="46">
        <v>1024</v>
      </c>
      <c r="K1764" s="49">
        <v>1024</v>
      </c>
      <c r="L1764" s="49" t="s">
        <v>5747</v>
      </c>
      <c r="M1764" s="51">
        <v>680000</v>
      </c>
      <c r="N1764" s="51">
        <f t="shared" si="338"/>
        <v>139000</v>
      </c>
      <c r="O1764" s="51">
        <v>139304.347826087</v>
      </c>
      <c r="P1764" s="51">
        <v>819000</v>
      </c>
      <c r="Q1764" s="51">
        <f t="shared" si="339"/>
        <v>181095.65217391308</v>
      </c>
      <c r="R1764" s="52">
        <f t="shared" si="340"/>
        <v>861095.65217391308</v>
      </c>
      <c r="S1764" s="53">
        <v>861000</v>
      </c>
      <c r="T1764" s="54">
        <v>0</v>
      </c>
      <c r="U1764" s="55" t="s">
        <v>198</v>
      </c>
      <c r="V1764" s="55" t="s">
        <v>420</v>
      </c>
      <c r="W1764" s="55" t="s">
        <v>173</v>
      </c>
      <c r="X1764" s="56">
        <v>43294</v>
      </c>
      <c r="Y1764" s="57" t="s">
        <v>7684</v>
      </c>
      <c r="Z1764" s="57"/>
      <c r="AA1764" s="58"/>
      <c r="AB1764" s="58"/>
      <c r="AC1764" s="58"/>
      <c r="AD1764" s="58"/>
      <c r="AE1764" s="58"/>
      <c r="AF1764" s="58"/>
      <c r="AG1764" s="58"/>
      <c r="AH1764" s="58"/>
      <c r="AI1764" s="58"/>
      <c r="AJ1764" s="58"/>
      <c r="AK1764" s="58"/>
      <c r="AL1764" s="58"/>
      <c r="AM1764" s="58"/>
      <c r="AN1764" s="58"/>
      <c r="AO1764" s="58"/>
      <c r="AP1764" s="58"/>
      <c r="AQ1764" s="58">
        <v>1154000</v>
      </c>
      <c r="AR1764" s="59">
        <f t="shared" si="342"/>
        <v>1</v>
      </c>
      <c r="AS1764" s="59">
        <f t="shared" si="343"/>
        <v>1154000</v>
      </c>
      <c r="AT1764" s="58">
        <f>ROUND(AS1764/AR1764,-2)</f>
        <v>1154000</v>
      </c>
      <c r="AU1764" s="58">
        <f t="shared" si="345"/>
        <v>1154000</v>
      </c>
      <c r="AV1764" s="59">
        <f t="shared" si="346"/>
        <v>293000</v>
      </c>
      <c r="AW1764" s="59">
        <f t="shared" si="341"/>
        <v>293000</v>
      </c>
      <c r="AX1764" s="60">
        <f t="shared" si="344"/>
        <v>0.340301974448316</v>
      </c>
      <c r="AY1764" s="58"/>
    </row>
    <row r="1765" spans="1:51" ht="63" x14ac:dyDescent="0.25">
      <c r="A1765" s="45">
        <v>1761</v>
      </c>
      <c r="B1765" s="46" t="s">
        <v>5764</v>
      </c>
      <c r="C1765" s="47" t="s">
        <v>5745</v>
      </c>
      <c r="D1765" s="47" t="s">
        <v>496</v>
      </c>
      <c r="E1765" s="48" t="s">
        <v>5715</v>
      </c>
      <c r="F1765" s="49" t="s">
        <v>7612</v>
      </c>
      <c r="G1765" s="49" t="s">
        <v>5765</v>
      </c>
      <c r="H1765" s="50" t="s">
        <v>5717</v>
      </c>
      <c r="I1765" s="46" t="s">
        <v>30</v>
      </c>
      <c r="J1765" s="46">
        <v>1024</v>
      </c>
      <c r="K1765" s="49">
        <v>1024</v>
      </c>
      <c r="L1765" s="49" t="s">
        <v>5747</v>
      </c>
      <c r="M1765" s="51">
        <v>680000</v>
      </c>
      <c r="N1765" s="51">
        <f t="shared" si="338"/>
        <v>139000</v>
      </c>
      <c r="O1765" s="51">
        <v>139304.347826087</v>
      </c>
      <c r="P1765" s="51">
        <v>819000</v>
      </c>
      <c r="Q1765" s="51">
        <f t="shared" si="339"/>
        <v>181095.65217391308</v>
      </c>
      <c r="R1765" s="52">
        <f t="shared" si="340"/>
        <v>861095.65217391308</v>
      </c>
      <c r="S1765" s="53">
        <v>861000</v>
      </c>
      <c r="T1765" s="54">
        <v>0</v>
      </c>
      <c r="U1765" s="55" t="s">
        <v>26</v>
      </c>
      <c r="V1765" s="55" t="s">
        <v>420</v>
      </c>
      <c r="W1765" s="55" t="s">
        <v>27</v>
      </c>
      <c r="X1765" s="56">
        <v>43294</v>
      </c>
      <c r="Y1765" s="57" t="s">
        <v>7684</v>
      </c>
      <c r="Z1765" s="57"/>
      <c r="AA1765" s="58"/>
      <c r="AB1765" s="58"/>
      <c r="AC1765" s="58"/>
      <c r="AD1765" s="58"/>
      <c r="AE1765" s="58"/>
      <c r="AF1765" s="58"/>
      <c r="AG1765" s="58"/>
      <c r="AH1765" s="58"/>
      <c r="AI1765" s="58"/>
      <c r="AJ1765" s="58"/>
      <c r="AK1765" s="58"/>
      <c r="AL1765" s="58"/>
      <c r="AM1765" s="58"/>
      <c r="AN1765" s="58"/>
      <c r="AO1765" s="58"/>
      <c r="AP1765" s="58"/>
      <c r="AQ1765" s="58">
        <v>1154000</v>
      </c>
      <c r="AR1765" s="59">
        <f t="shared" si="342"/>
        <v>1</v>
      </c>
      <c r="AS1765" s="59">
        <f t="shared" si="343"/>
        <v>1154000</v>
      </c>
      <c r="AT1765" s="58">
        <f>ROUND(AS1765/AR1765,-2)</f>
        <v>1154000</v>
      </c>
      <c r="AU1765" s="58">
        <f t="shared" si="345"/>
        <v>1154000</v>
      </c>
      <c r="AV1765" s="59">
        <f t="shared" si="346"/>
        <v>293000</v>
      </c>
      <c r="AW1765" s="59">
        <f t="shared" si="341"/>
        <v>293000</v>
      </c>
      <c r="AX1765" s="60">
        <f t="shared" si="344"/>
        <v>0.340301974448316</v>
      </c>
      <c r="AY1765" s="58"/>
    </row>
    <row r="1766" spans="1:51" ht="63" x14ac:dyDescent="0.25">
      <c r="A1766" s="45">
        <v>1762</v>
      </c>
      <c r="B1766" s="46" t="s">
        <v>5766</v>
      </c>
      <c r="C1766" s="47" t="s">
        <v>5745</v>
      </c>
      <c r="D1766" s="47" t="s">
        <v>4315</v>
      </c>
      <c r="E1766" s="48" t="s">
        <v>5719</v>
      </c>
      <c r="F1766" s="49" t="s">
        <v>7613</v>
      </c>
      <c r="G1766" s="49" t="s">
        <v>5767</v>
      </c>
      <c r="H1766" s="50" t="s">
        <v>5721</v>
      </c>
      <c r="I1766" s="46" t="s">
        <v>30</v>
      </c>
      <c r="J1766" s="46">
        <v>1024</v>
      </c>
      <c r="K1766" s="49">
        <v>1024</v>
      </c>
      <c r="L1766" s="49" t="s">
        <v>5747</v>
      </c>
      <c r="M1766" s="51">
        <v>680000</v>
      </c>
      <c r="N1766" s="51">
        <f t="shared" si="338"/>
        <v>139000</v>
      </c>
      <c r="O1766" s="51">
        <v>139304.347826087</v>
      </c>
      <c r="P1766" s="51">
        <v>819000</v>
      </c>
      <c r="Q1766" s="51">
        <f t="shared" si="339"/>
        <v>181095.65217391308</v>
      </c>
      <c r="R1766" s="52">
        <f t="shared" si="340"/>
        <v>861095.65217391308</v>
      </c>
      <c r="S1766" s="53">
        <v>861000</v>
      </c>
      <c r="T1766" s="54">
        <v>0</v>
      </c>
      <c r="U1766" s="55" t="s">
        <v>198</v>
      </c>
      <c r="V1766" s="55" t="s">
        <v>420</v>
      </c>
      <c r="W1766" s="55" t="s">
        <v>173</v>
      </c>
      <c r="X1766" s="56">
        <v>43294</v>
      </c>
      <c r="Y1766" s="57" t="s">
        <v>7684</v>
      </c>
      <c r="Z1766" s="57"/>
      <c r="AA1766" s="58"/>
      <c r="AB1766" s="58"/>
      <c r="AC1766" s="58"/>
      <c r="AD1766" s="58"/>
      <c r="AE1766" s="58"/>
      <c r="AF1766" s="58"/>
      <c r="AG1766" s="58"/>
      <c r="AH1766" s="58"/>
      <c r="AI1766" s="58"/>
      <c r="AJ1766" s="58"/>
      <c r="AK1766" s="58"/>
      <c r="AL1766" s="58"/>
      <c r="AM1766" s="58"/>
      <c r="AN1766" s="58"/>
      <c r="AO1766" s="58"/>
      <c r="AP1766" s="58"/>
      <c r="AQ1766" s="58">
        <v>1154000</v>
      </c>
      <c r="AR1766" s="59">
        <f t="shared" si="342"/>
        <v>1</v>
      </c>
      <c r="AS1766" s="59">
        <f t="shared" si="343"/>
        <v>1154000</v>
      </c>
      <c r="AT1766" s="58">
        <f>ROUND(AS1766/AR1766,-2)</f>
        <v>1154000</v>
      </c>
      <c r="AU1766" s="58">
        <f t="shared" si="345"/>
        <v>1154000</v>
      </c>
      <c r="AV1766" s="59">
        <f t="shared" si="346"/>
        <v>293000</v>
      </c>
      <c r="AW1766" s="59">
        <f t="shared" si="341"/>
        <v>293000</v>
      </c>
      <c r="AX1766" s="60">
        <f t="shared" si="344"/>
        <v>0.340301974448316</v>
      </c>
      <c r="AY1766" s="58"/>
    </row>
    <row r="1767" spans="1:51" ht="47.25" x14ac:dyDescent="0.25">
      <c r="A1767" s="45">
        <v>1763</v>
      </c>
      <c r="B1767" s="46" t="s">
        <v>5768</v>
      </c>
      <c r="C1767" s="47" t="s">
        <v>5745</v>
      </c>
      <c r="D1767" s="47" t="s">
        <v>4315</v>
      </c>
      <c r="E1767" s="48" t="s">
        <v>5723</v>
      </c>
      <c r="F1767" s="49" t="s">
        <v>7614</v>
      </c>
      <c r="G1767" s="49" t="s">
        <v>5769</v>
      </c>
      <c r="H1767" s="50" t="s">
        <v>5725</v>
      </c>
      <c r="I1767" s="46" t="s">
        <v>30</v>
      </c>
      <c r="J1767" s="46">
        <v>1024</v>
      </c>
      <c r="K1767" s="49">
        <v>1024</v>
      </c>
      <c r="L1767" s="49" t="s">
        <v>5747</v>
      </c>
      <c r="M1767" s="51">
        <v>680000</v>
      </c>
      <c r="N1767" s="51">
        <f t="shared" si="338"/>
        <v>139000</v>
      </c>
      <c r="O1767" s="51">
        <v>139304.347826087</v>
      </c>
      <c r="P1767" s="51">
        <v>819000</v>
      </c>
      <c r="Q1767" s="51">
        <f t="shared" si="339"/>
        <v>181095.65217391308</v>
      </c>
      <c r="R1767" s="52">
        <f t="shared" si="340"/>
        <v>861095.65217391308</v>
      </c>
      <c r="S1767" s="53">
        <v>861000</v>
      </c>
      <c r="T1767" s="54" t="s">
        <v>5601</v>
      </c>
      <c r="U1767" s="55" t="s">
        <v>26</v>
      </c>
      <c r="V1767" s="55" t="s">
        <v>420</v>
      </c>
      <c r="W1767" s="55" t="s">
        <v>94</v>
      </c>
      <c r="X1767" s="56">
        <v>43294</v>
      </c>
      <c r="Y1767" s="57" t="s">
        <v>7684</v>
      </c>
      <c r="Z1767" s="57"/>
      <c r="AA1767" s="58"/>
      <c r="AB1767" s="58"/>
      <c r="AC1767" s="58"/>
      <c r="AD1767" s="58"/>
      <c r="AE1767" s="58"/>
      <c r="AF1767" s="58"/>
      <c r="AG1767" s="58"/>
      <c r="AH1767" s="58"/>
      <c r="AI1767" s="58"/>
      <c r="AJ1767" s="58"/>
      <c r="AK1767" s="58"/>
      <c r="AL1767" s="58"/>
      <c r="AM1767" s="58"/>
      <c r="AN1767" s="58"/>
      <c r="AO1767" s="58"/>
      <c r="AP1767" s="58"/>
      <c r="AQ1767" s="58">
        <v>1154000</v>
      </c>
      <c r="AR1767" s="59">
        <f t="shared" si="342"/>
        <v>1</v>
      </c>
      <c r="AS1767" s="59">
        <f t="shared" si="343"/>
        <v>1154000</v>
      </c>
      <c r="AT1767" s="58">
        <f>ROUND(AS1767/AR1767,-2)</f>
        <v>1154000</v>
      </c>
      <c r="AU1767" s="58">
        <f t="shared" si="345"/>
        <v>1154000</v>
      </c>
      <c r="AV1767" s="59">
        <f t="shared" si="346"/>
        <v>293000</v>
      </c>
      <c r="AW1767" s="59">
        <f t="shared" si="341"/>
        <v>293000</v>
      </c>
      <c r="AX1767" s="60">
        <f t="shared" si="344"/>
        <v>0.340301974448316</v>
      </c>
      <c r="AY1767" s="58"/>
    </row>
    <row r="1768" spans="1:51" ht="47.25" x14ac:dyDescent="0.25">
      <c r="A1768" s="45">
        <v>1764</v>
      </c>
      <c r="B1768" s="46" t="s">
        <v>5770</v>
      </c>
      <c r="C1768" s="47" t="s">
        <v>5745</v>
      </c>
      <c r="D1768" s="47" t="s">
        <v>496</v>
      </c>
      <c r="E1768" s="48" t="s">
        <v>5727</v>
      </c>
      <c r="F1768" s="49" t="s">
        <v>5728</v>
      </c>
      <c r="G1768" s="49" t="s">
        <v>5771</v>
      </c>
      <c r="H1768" s="50" t="s">
        <v>5728</v>
      </c>
      <c r="I1768" s="46" t="s">
        <v>30</v>
      </c>
      <c r="J1768" s="46">
        <v>1024</v>
      </c>
      <c r="K1768" s="49">
        <v>1024</v>
      </c>
      <c r="L1768" s="49" t="s">
        <v>5747</v>
      </c>
      <c r="M1768" s="51">
        <v>680000</v>
      </c>
      <c r="N1768" s="51">
        <f t="shared" ref="N1768:N1831" si="349">P1768-M1768</f>
        <v>139000</v>
      </c>
      <c r="O1768" s="51">
        <v>139304.347826087</v>
      </c>
      <c r="P1768" s="51">
        <v>819000</v>
      </c>
      <c r="Q1768" s="51">
        <f t="shared" ref="Q1768:Q1831" si="350">+O1768/1800000*2340000</f>
        <v>181095.65217391308</v>
      </c>
      <c r="R1768" s="52">
        <f t="shared" ref="R1768:R1831" si="351">+M1768+Q1768</f>
        <v>861095.65217391308</v>
      </c>
      <c r="S1768" s="53">
        <v>861000</v>
      </c>
      <c r="T1768" s="54" t="s">
        <v>5601</v>
      </c>
      <c r="U1768" s="55" t="s">
        <v>26</v>
      </c>
      <c r="V1768" s="55" t="s">
        <v>420</v>
      </c>
      <c r="W1768" s="55" t="s">
        <v>94</v>
      </c>
      <c r="X1768" s="56">
        <v>43294</v>
      </c>
      <c r="Y1768" s="57" t="s">
        <v>7684</v>
      </c>
      <c r="Z1768" s="57"/>
      <c r="AA1768" s="58"/>
      <c r="AB1768" s="58"/>
      <c r="AC1768" s="58"/>
      <c r="AD1768" s="58"/>
      <c r="AE1768" s="58"/>
      <c r="AF1768" s="58"/>
      <c r="AG1768" s="58"/>
      <c r="AH1768" s="58"/>
      <c r="AI1768" s="58"/>
      <c r="AJ1768" s="58"/>
      <c r="AK1768" s="58"/>
      <c r="AL1768" s="58"/>
      <c r="AM1768" s="58"/>
      <c r="AN1768" s="58"/>
      <c r="AO1768" s="58"/>
      <c r="AP1768" s="58"/>
      <c r="AQ1768" s="58"/>
      <c r="AR1768" s="59">
        <f t="shared" si="342"/>
        <v>0</v>
      </c>
      <c r="AS1768" s="59">
        <f t="shared" si="343"/>
        <v>0</v>
      </c>
      <c r="AT1768" s="58"/>
      <c r="AU1768" s="58">
        <f t="shared" si="345"/>
        <v>0</v>
      </c>
      <c r="AV1768" s="59">
        <f t="shared" si="346"/>
        <v>-861000</v>
      </c>
      <c r="AW1768" s="59">
        <f t="shared" ref="AW1768:AW1831" si="352">AU1768-S1768</f>
        <v>-861000</v>
      </c>
      <c r="AX1768" s="60">
        <f t="shared" si="344"/>
        <v>-1</v>
      </c>
      <c r="AY1768" s="58"/>
    </row>
    <row r="1769" spans="1:51" ht="47.25" x14ac:dyDescent="0.25">
      <c r="A1769" s="45">
        <v>1765</v>
      </c>
      <c r="B1769" s="46" t="s">
        <v>5772</v>
      </c>
      <c r="C1769" s="47" t="s">
        <v>5745</v>
      </c>
      <c r="D1769" s="47" t="s">
        <v>4315</v>
      </c>
      <c r="E1769" s="48" t="s">
        <v>5731</v>
      </c>
      <c r="F1769" s="49" t="s">
        <v>5728</v>
      </c>
      <c r="G1769" s="49" t="s">
        <v>5771</v>
      </c>
      <c r="H1769" s="50" t="s">
        <v>5728</v>
      </c>
      <c r="I1769" s="46" t="s">
        <v>30</v>
      </c>
      <c r="J1769" s="46">
        <v>1024</v>
      </c>
      <c r="K1769" s="49">
        <v>1024</v>
      </c>
      <c r="L1769" s="49" t="s">
        <v>5747</v>
      </c>
      <c r="M1769" s="51">
        <v>680000</v>
      </c>
      <c r="N1769" s="51">
        <f t="shared" si="349"/>
        <v>139000</v>
      </c>
      <c r="O1769" s="51">
        <v>139304.347826087</v>
      </c>
      <c r="P1769" s="51">
        <v>819000</v>
      </c>
      <c r="Q1769" s="51">
        <f t="shared" si="350"/>
        <v>181095.65217391308</v>
      </c>
      <c r="R1769" s="52">
        <f t="shared" si="351"/>
        <v>861095.65217391308</v>
      </c>
      <c r="S1769" s="53">
        <v>861000</v>
      </c>
      <c r="T1769" s="54" t="s">
        <v>5601</v>
      </c>
      <c r="U1769" s="55" t="s">
        <v>198</v>
      </c>
      <c r="V1769" s="55" t="s">
        <v>420</v>
      </c>
      <c r="W1769" s="55"/>
      <c r="X1769" s="56"/>
      <c r="Y1769" s="57" t="s">
        <v>7684</v>
      </c>
      <c r="Z1769" s="57"/>
      <c r="AA1769" s="58"/>
      <c r="AB1769" s="58"/>
      <c r="AC1769" s="58"/>
      <c r="AD1769" s="58"/>
      <c r="AE1769" s="58"/>
      <c r="AF1769" s="58"/>
      <c r="AG1769" s="58"/>
      <c r="AH1769" s="58"/>
      <c r="AI1769" s="58"/>
      <c r="AJ1769" s="58"/>
      <c r="AK1769" s="58"/>
      <c r="AL1769" s="58"/>
      <c r="AM1769" s="58"/>
      <c r="AN1769" s="58"/>
      <c r="AO1769" s="58"/>
      <c r="AP1769" s="58"/>
      <c r="AQ1769" s="58">
        <v>1154000</v>
      </c>
      <c r="AR1769" s="59">
        <f t="shared" si="342"/>
        <v>1</v>
      </c>
      <c r="AS1769" s="59">
        <f t="shared" si="343"/>
        <v>1154000</v>
      </c>
      <c r="AT1769" s="58">
        <f>ROUND(AS1769/AR1769,-2)</f>
        <v>1154000</v>
      </c>
      <c r="AU1769" s="58">
        <f t="shared" si="345"/>
        <v>1154000</v>
      </c>
      <c r="AV1769" s="59">
        <f t="shared" si="346"/>
        <v>293000</v>
      </c>
      <c r="AW1769" s="59">
        <f t="shared" si="352"/>
        <v>293000</v>
      </c>
      <c r="AX1769" s="60">
        <f t="shared" si="344"/>
        <v>0.340301974448316</v>
      </c>
      <c r="AY1769" s="58"/>
    </row>
    <row r="1770" spans="1:51" ht="63" x14ac:dyDescent="0.25">
      <c r="A1770" s="45">
        <v>1766</v>
      </c>
      <c r="B1770" s="46" t="s">
        <v>5773</v>
      </c>
      <c r="C1770" s="47" t="s">
        <v>5745</v>
      </c>
      <c r="D1770" s="47" t="s">
        <v>496</v>
      </c>
      <c r="E1770" s="48" t="s">
        <v>5733</v>
      </c>
      <c r="F1770" s="49" t="s">
        <v>7615</v>
      </c>
      <c r="G1770" s="49" t="s">
        <v>5774</v>
      </c>
      <c r="H1770" s="50" t="s">
        <v>5735</v>
      </c>
      <c r="I1770" s="46" t="s">
        <v>30</v>
      </c>
      <c r="J1770" s="46">
        <v>1024</v>
      </c>
      <c r="K1770" s="49">
        <v>1024</v>
      </c>
      <c r="L1770" s="49" t="s">
        <v>5747</v>
      </c>
      <c r="M1770" s="51">
        <v>680000</v>
      </c>
      <c r="N1770" s="51">
        <f t="shared" si="349"/>
        <v>139000</v>
      </c>
      <c r="O1770" s="51">
        <v>139304.347826087</v>
      </c>
      <c r="P1770" s="51">
        <v>819000</v>
      </c>
      <c r="Q1770" s="51">
        <f t="shared" si="350"/>
        <v>181095.65217391308</v>
      </c>
      <c r="R1770" s="52">
        <f t="shared" si="351"/>
        <v>861095.65217391308</v>
      </c>
      <c r="S1770" s="53">
        <v>861000</v>
      </c>
      <c r="T1770" s="54" t="s">
        <v>5601</v>
      </c>
      <c r="U1770" s="55" t="s">
        <v>26</v>
      </c>
      <c r="V1770" s="55" t="s">
        <v>420</v>
      </c>
      <c r="W1770" s="55" t="s">
        <v>94</v>
      </c>
      <c r="X1770" s="56">
        <v>43294</v>
      </c>
      <c r="Y1770" s="57" t="s">
        <v>7684</v>
      </c>
      <c r="Z1770" s="57"/>
      <c r="AA1770" s="58"/>
      <c r="AB1770" s="58"/>
      <c r="AC1770" s="58"/>
      <c r="AD1770" s="58"/>
      <c r="AE1770" s="58"/>
      <c r="AF1770" s="58"/>
      <c r="AG1770" s="58"/>
      <c r="AH1770" s="58"/>
      <c r="AI1770" s="58"/>
      <c r="AJ1770" s="58"/>
      <c r="AK1770" s="58"/>
      <c r="AL1770" s="58"/>
      <c r="AM1770" s="58"/>
      <c r="AN1770" s="58"/>
      <c r="AO1770" s="58"/>
      <c r="AP1770" s="58"/>
      <c r="AQ1770" s="58"/>
      <c r="AR1770" s="59">
        <f t="shared" si="342"/>
        <v>0</v>
      </c>
      <c r="AS1770" s="59">
        <f t="shared" si="343"/>
        <v>0</v>
      </c>
      <c r="AT1770" s="58"/>
      <c r="AU1770" s="58">
        <f t="shared" si="345"/>
        <v>0</v>
      </c>
      <c r="AV1770" s="59">
        <f t="shared" si="346"/>
        <v>-861000</v>
      </c>
      <c r="AW1770" s="59">
        <f t="shared" si="352"/>
        <v>-861000</v>
      </c>
      <c r="AX1770" s="60">
        <f t="shared" si="344"/>
        <v>-1</v>
      </c>
      <c r="AY1770" s="58"/>
    </row>
    <row r="1771" spans="1:51" ht="63" x14ac:dyDescent="0.25">
      <c r="A1771" s="45">
        <v>1767</v>
      </c>
      <c r="B1771" s="46" t="s">
        <v>5775</v>
      </c>
      <c r="C1771" s="47" t="s">
        <v>5745</v>
      </c>
      <c r="D1771" s="47" t="s">
        <v>4315</v>
      </c>
      <c r="E1771" s="48" t="s">
        <v>5737</v>
      </c>
      <c r="F1771" s="49" t="s">
        <v>7615</v>
      </c>
      <c r="G1771" s="49" t="s">
        <v>5774</v>
      </c>
      <c r="H1771" s="50" t="s">
        <v>5735</v>
      </c>
      <c r="I1771" s="46" t="s">
        <v>30</v>
      </c>
      <c r="J1771" s="46">
        <v>1024</v>
      </c>
      <c r="K1771" s="49">
        <v>1024</v>
      </c>
      <c r="L1771" s="49" t="s">
        <v>5747</v>
      </c>
      <c r="M1771" s="51">
        <v>680000</v>
      </c>
      <c r="N1771" s="51">
        <f t="shared" si="349"/>
        <v>139000</v>
      </c>
      <c r="O1771" s="51">
        <v>139304.347826087</v>
      </c>
      <c r="P1771" s="51">
        <v>819000</v>
      </c>
      <c r="Q1771" s="51">
        <f t="shared" si="350"/>
        <v>181095.65217391308</v>
      </c>
      <c r="R1771" s="52">
        <f t="shared" si="351"/>
        <v>861095.65217391308</v>
      </c>
      <c r="S1771" s="53">
        <v>861000</v>
      </c>
      <c r="T1771" s="54" t="s">
        <v>5601</v>
      </c>
      <c r="U1771" s="55" t="s">
        <v>260</v>
      </c>
      <c r="V1771" s="55" t="s">
        <v>420</v>
      </c>
      <c r="W1771" s="55"/>
      <c r="X1771" s="56"/>
      <c r="Y1771" s="57" t="s">
        <v>7684</v>
      </c>
      <c r="Z1771" s="57"/>
      <c r="AA1771" s="58"/>
      <c r="AB1771" s="58"/>
      <c r="AC1771" s="58"/>
      <c r="AD1771" s="58"/>
      <c r="AE1771" s="58"/>
      <c r="AF1771" s="58"/>
      <c r="AG1771" s="58"/>
      <c r="AH1771" s="58"/>
      <c r="AI1771" s="58"/>
      <c r="AJ1771" s="58"/>
      <c r="AK1771" s="58"/>
      <c r="AL1771" s="58"/>
      <c r="AM1771" s="58"/>
      <c r="AN1771" s="58"/>
      <c r="AO1771" s="58"/>
      <c r="AP1771" s="58"/>
      <c r="AQ1771" s="58">
        <v>1154000</v>
      </c>
      <c r="AR1771" s="59">
        <f t="shared" si="342"/>
        <v>1</v>
      </c>
      <c r="AS1771" s="59">
        <f t="shared" si="343"/>
        <v>1154000</v>
      </c>
      <c r="AT1771" s="58">
        <f>ROUND(AS1771/AR1771,-2)</f>
        <v>1154000</v>
      </c>
      <c r="AU1771" s="58">
        <f t="shared" si="345"/>
        <v>1154000</v>
      </c>
      <c r="AV1771" s="59">
        <f t="shared" si="346"/>
        <v>293000</v>
      </c>
      <c r="AW1771" s="59">
        <f t="shared" si="352"/>
        <v>293000</v>
      </c>
      <c r="AX1771" s="60">
        <f t="shared" si="344"/>
        <v>0.340301974448316</v>
      </c>
      <c r="AY1771" s="58"/>
    </row>
    <row r="1772" spans="1:51" ht="63" x14ac:dyDescent="0.25">
      <c r="A1772" s="45">
        <v>1768</v>
      </c>
      <c r="B1772" s="46" t="s">
        <v>5776</v>
      </c>
      <c r="C1772" s="47" t="s">
        <v>5745</v>
      </c>
      <c r="D1772" s="47" t="s">
        <v>496</v>
      </c>
      <c r="E1772" s="48" t="s">
        <v>5739</v>
      </c>
      <c r="F1772" s="49" t="s">
        <v>5740</v>
      </c>
      <c r="G1772" s="49" t="s">
        <v>5777</v>
      </c>
      <c r="H1772" s="50" t="s">
        <v>5740</v>
      </c>
      <c r="I1772" s="46" t="s">
        <v>30</v>
      </c>
      <c r="J1772" s="46">
        <v>1024</v>
      </c>
      <c r="K1772" s="49">
        <v>1024</v>
      </c>
      <c r="L1772" s="49" t="s">
        <v>5747</v>
      </c>
      <c r="M1772" s="51">
        <v>680000</v>
      </c>
      <c r="N1772" s="51">
        <f t="shared" si="349"/>
        <v>139000</v>
      </c>
      <c r="O1772" s="51">
        <v>139304.347826087</v>
      </c>
      <c r="P1772" s="51">
        <v>819000</v>
      </c>
      <c r="Q1772" s="51">
        <f t="shared" si="350"/>
        <v>181095.65217391308</v>
      </c>
      <c r="R1772" s="52">
        <f t="shared" si="351"/>
        <v>861095.65217391308</v>
      </c>
      <c r="S1772" s="53">
        <v>861000</v>
      </c>
      <c r="T1772" s="54">
        <v>0</v>
      </c>
      <c r="U1772" s="55" t="s">
        <v>26</v>
      </c>
      <c r="V1772" s="55" t="s">
        <v>420</v>
      </c>
      <c r="W1772" s="55" t="s">
        <v>27</v>
      </c>
      <c r="X1772" s="56">
        <v>43294</v>
      </c>
      <c r="Y1772" s="57" t="s">
        <v>7684</v>
      </c>
      <c r="Z1772" s="57"/>
      <c r="AA1772" s="58"/>
      <c r="AB1772" s="58"/>
      <c r="AC1772" s="58"/>
      <c r="AD1772" s="58"/>
      <c r="AE1772" s="58"/>
      <c r="AF1772" s="58"/>
      <c r="AG1772" s="58"/>
      <c r="AH1772" s="58"/>
      <c r="AI1772" s="58"/>
      <c r="AJ1772" s="58"/>
      <c r="AK1772" s="58"/>
      <c r="AL1772" s="58"/>
      <c r="AM1772" s="58"/>
      <c r="AN1772" s="58"/>
      <c r="AO1772" s="58"/>
      <c r="AP1772" s="58"/>
      <c r="AQ1772" s="58"/>
      <c r="AR1772" s="59">
        <f t="shared" si="342"/>
        <v>0</v>
      </c>
      <c r="AS1772" s="59">
        <f t="shared" si="343"/>
        <v>0</v>
      </c>
      <c r="AT1772" s="58"/>
      <c r="AU1772" s="58">
        <f t="shared" si="345"/>
        <v>0</v>
      </c>
      <c r="AV1772" s="59">
        <f t="shared" si="346"/>
        <v>-861000</v>
      </c>
      <c r="AW1772" s="59">
        <f t="shared" si="352"/>
        <v>-861000</v>
      </c>
      <c r="AX1772" s="60">
        <f t="shared" si="344"/>
        <v>-1</v>
      </c>
      <c r="AY1772" s="58"/>
    </row>
    <row r="1773" spans="1:51" ht="63" x14ac:dyDescent="0.25">
      <c r="A1773" s="45">
        <v>1769</v>
      </c>
      <c r="B1773" s="46" t="s">
        <v>5778</v>
      </c>
      <c r="C1773" s="47" t="s">
        <v>5745</v>
      </c>
      <c r="D1773" s="47" t="s">
        <v>4315</v>
      </c>
      <c r="E1773" s="48" t="s">
        <v>5743</v>
      </c>
      <c r="F1773" s="49" t="s">
        <v>5740</v>
      </c>
      <c r="G1773" s="49" t="s">
        <v>5777</v>
      </c>
      <c r="H1773" s="50" t="s">
        <v>5740</v>
      </c>
      <c r="I1773" s="46" t="s">
        <v>30</v>
      </c>
      <c r="J1773" s="46">
        <v>1024</v>
      </c>
      <c r="K1773" s="49">
        <v>1024</v>
      </c>
      <c r="L1773" s="49" t="s">
        <v>5747</v>
      </c>
      <c r="M1773" s="51">
        <v>680000</v>
      </c>
      <c r="N1773" s="51">
        <f t="shared" si="349"/>
        <v>139000</v>
      </c>
      <c r="O1773" s="51">
        <v>139304.347826087</v>
      </c>
      <c r="P1773" s="51">
        <v>819000</v>
      </c>
      <c r="Q1773" s="51">
        <f t="shared" si="350"/>
        <v>181095.65217391308</v>
      </c>
      <c r="R1773" s="52">
        <f t="shared" si="351"/>
        <v>861095.65217391308</v>
      </c>
      <c r="S1773" s="53">
        <v>861000</v>
      </c>
      <c r="T1773" s="54">
        <v>0</v>
      </c>
      <c r="U1773" s="55" t="s">
        <v>26</v>
      </c>
      <c r="V1773" s="55" t="s">
        <v>420</v>
      </c>
      <c r="W1773" s="55" t="s">
        <v>27</v>
      </c>
      <c r="X1773" s="56">
        <v>43294</v>
      </c>
      <c r="Y1773" s="57" t="s">
        <v>7684</v>
      </c>
      <c r="Z1773" s="57"/>
      <c r="AA1773" s="58"/>
      <c r="AB1773" s="58"/>
      <c r="AC1773" s="58"/>
      <c r="AD1773" s="58"/>
      <c r="AE1773" s="58"/>
      <c r="AF1773" s="58"/>
      <c r="AG1773" s="58"/>
      <c r="AH1773" s="58"/>
      <c r="AI1773" s="58"/>
      <c r="AJ1773" s="58"/>
      <c r="AK1773" s="58"/>
      <c r="AL1773" s="58"/>
      <c r="AM1773" s="58"/>
      <c r="AN1773" s="58"/>
      <c r="AO1773" s="58"/>
      <c r="AP1773" s="58"/>
      <c r="AQ1773" s="58">
        <v>1154000</v>
      </c>
      <c r="AR1773" s="59">
        <f t="shared" si="342"/>
        <v>1</v>
      </c>
      <c r="AS1773" s="59">
        <f t="shared" si="343"/>
        <v>1154000</v>
      </c>
      <c r="AT1773" s="58">
        <f t="shared" ref="AT1773:AT1778" si="353">ROUND(AS1773/AR1773,-2)</f>
        <v>1154000</v>
      </c>
      <c r="AU1773" s="58">
        <f t="shared" si="345"/>
        <v>1154000</v>
      </c>
      <c r="AV1773" s="59">
        <f t="shared" si="346"/>
        <v>293000</v>
      </c>
      <c r="AW1773" s="59">
        <f t="shared" si="352"/>
        <v>293000</v>
      </c>
      <c r="AX1773" s="60">
        <f t="shared" si="344"/>
        <v>0.340301974448316</v>
      </c>
      <c r="AY1773" s="58"/>
    </row>
    <row r="1774" spans="1:51" ht="47.25" x14ac:dyDescent="0.25">
      <c r="A1774" s="45">
        <v>1770</v>
      </c>
      <c r="B1774" s="46" t="s">
        <v>5779</v>
      </c>
      <c r="C1774" s="47" t="s">
        <v>5780</v>
      </c>
      <c r="D1774" s="47" t="s">
        <v>4315</v>
      </c>
      <c r="E1774" s="48" t="s">
        <v>5686</v>
      </c>
      <c r="F1774" s="49" t="s">
        <v>7607</v>
      </c>
      <c r="G1774" s="49" t="s">
        <v>5781</v>
      </c>
      <c r="H1774" s="50" t="s">
        <v>5683</v>
      </c>
      <c r="I1774" s="46" t="s">
        <v>21</v>
      </c>
      <c r="J1774" s="46">
        <v>1025</v>
      </c>
      <c r="K1774" s="49">
        <v>1025</v>
      </c>
      <c r="L1774" s="49" t="s">
        <v>5782</v>
      </c>
      <c r="M1774" s="51">
        <v>364000</v>
      </c>
      <c r="N1774" s="51">
        <f t="shared" si="349"/>
        <v>70000</v>
      </c>
      <c r="O1774" s="51">
        <v>70434.782608695605</v>
      </c>
      <c r="P1774" s="51">
        <v>434000</v>
      </c>
      <c r="Q1774" s="51">
        <f t="shared" si="350"/>
        <v>91565.217391304293</v>
      </c>
      <c r="R1774" s="52">
        <f t="shared" si="351"/>
        <v>455565.21739130432</v>
      </c>
      <c r="S1774" s="53">
        <v>455500</v>
      </c>
      <c r="T1774" s="54">
        <v>0</v>
      </c>
      <c r="U1774" s="55" t="s">
        <v>26</v>
      </c>
      <c r="V1774" s="55" t="s">
        <v>420</v>
      </c>
      <c r="W1774" s="55" t="s">
        <v>27</v>
      </c>
      <c r="X1774" s="56">
        <v>43294</v>
      </c>
      <c r="Y1774" s="57" t="s">
        <v>7684</v>
      </c>
      <c r="Z1774" s="57"/>
      <c r="AA1774" s="58"/>
      <c r="AB1774" s="58"/>
      <c r="AC1774" s="58"/>
      <c r="AD1774" s="58"/>
      <c r="AE1774" s="58"/>
      <c r="AF1774" s="58"/>
      <c r="AG1774" s="58"/>
      <c r="AH1774" s="58"/>
      <c r="AI1774" s="58"/>
      <c r="AJ1774" s="58"/>
      <c r="AK1774" s="58"/>
      <c r="AL1774" s="58"/>
      <c r="AM1774" s="58"/>
      <c r="AN1774" s="58"/>
      <c r="AO1774" s="58"/>
      <c r="AP1774" s="58"/>
      <c r="AQ1774" s="58">
        <v>614000</v>
      </c>
      <c r="AR1774" s="59">
        <f t="shared" si="342"/>
        <v>1</v>
      </c>
      <c r="AS1774" s="59">
        <f t="shared" si="343"/>
        <v>614000</v>
      </c>
      <c r="AT1774" s="58">
        <f t="shared" si="353"/>
        <v>614000</v>
      </c>
      <c r="AU1774" s="58">
        <f t="shared" si="345"/>
        <v>614000</v>
      </c>
      <c r="AV1774" s="59">
        <f t="shared" si="346"/>
        <v>158500</v>
      </c>
      <c r="AW1774" s="59">
        <f t="shared" si="352"/>
        <v>158500</v>
      </c>
      <c r="AX1774" s="60">
        <f t="shared" si="344"/>
        <v>0.34796926454445654</v>
      </c>
      <c r="AY1774" s="58"/>
    </row>
    <row r="1775" spans="1:51" ht="47.25" x14ac:dyDescent="0.25">
      <c r="A1775" s="45">
        <v>1772</v>
      </c>
      <c r="B1775" s="46" t="s">
        <v>5785</v>
      </c>
      <c r="C1775" s="47" t="s">
        <v>5780</v>
      </c>
      <c r="D1775" s="47" t="s">
        <v>4315</v>
      </c>
      <c r="E1775" s="48" t="s">
        <v>5688</v>
      </c>
      <c r="F1775" s="49" t="s">
        <v>7608</v>
      </c>
      <c r="G1775" s="49" t="s">
        <v>5786</v>
      </c>
      <c r="H1775" s="50" t="s">
        <v>5690</v>
      </c>
      <c r="I1775" s="46" t="s">
        <v>21</v>
      </c>
      <c r="J1775" s="46">
        <v>1025</v>
      </c>
      <c r="K1775" s="49">
        <v>1025</v>
      </c>
      <c r="L1775" s="49" t="s">
        <v>5782</v>
      </c>
      <c r="M1775" s="51">
        <v>364000</v>
      </c>
      <c r="N1775" s="51">
        <f t="shared" si="349"/>
        <v>70000</v>
      </c>
      <c r="O1775" s="51">
        <v>70434.782608695605</v>
      </c>
      <c r="P1775" s="51">
        <v>434000</v>
      </c>
      <c r="Q1775" s="51">
        <f t="shared" si="350"/>
        <v>91565.217391304293</v>
      </c>
      <c r="R1775" s="52">
        <f t="shared" si="351"/>
        <v>455565.21739130432</v>
      </c>
      <c r="S1775" s="53">
        <v>455500</v>
      </c>
      <c r="T1775" s="54">
        <v>0</v>
      </c>
      <c r="U1775" s="55" t="s">
        <v>26</v>
      </c>
      <c r="V1775" s="55" t="s">
        <v>420</v>
      </c>
      <c r="W1775" s="55" t="s">
        <v>27</v>
      </c>
      <c r="X1775" s="56">
        <v>43294</v>
      </c>
      <c r="Y1775" s="57" t="s">
        <v>7684</v>
      </c>
      <c r="Z1775" s="57"/>
      <c r="AA1775" s="58"/>
      <c r="AB1775" s="58"/>
      <c r="AC1775" s="58"/>
      <c r="AD1775" s="58"/>
      <c r="AE1775" s="58"/>
      <c r="AF1775" s="58"/>
      <c r="AG1775" s="58"/>
      <c r="AH1775" s="58"/>
      <c r="AI1775" s="58"/>
      <c r="AJ1775" s="58"/>
      <c r="AK1775" s="58"/>
      <c r="AL1775" s="58"/>
      <c r="AM1775" s="58"/>
      <c r="AN1775" s="58"/>
      <c r="AO1775" s="58"/>
      <c r="AP1775" s="58"/>
      <c r="AQ1775" s="58">
        <v>614000</v>
      </c>
      <c r="AR1775" s="59">
        <f t="shared" si="342"/>
        <v>1</v>
      </c>
      <c r="AS1775" s="59">
        <f t="shared" si="343"/>
        <v>614000</v>
      </c>
      <c r="AT1775" s="58">
        <f t="shared" si="353"/>
        <v>614000</v>
      </c>
      <c r="AU1775" s="58">
        <f t="shared" si="345"/>
        <v>614000</v>
      </c>
      <c r="AV1775" s="59">
        <f t="shared" si="346"/>
        <v>158500</v>
      </c>
      <c r="AW1775" s="59">
        <f t="shared" si="352"/>
        <v>158500</v>
      </c>
      <c r="AX1775" s="60">
        <f t="shared" si="344"/>
        <v>0.34796926454445654</v>
      </c>
      <c r="AY1775" s="58"/>
    </row>
    <row r="1776" spans="1:51" ht="47.25" x14ac:dyDescent="0.25">
      <c r="A1776" s="45">
        <v>1774</v>
      </c>
      <c r="B1776" s="46" t="s">
        <v>5789</v>
      </c>
      <c r="C1776" s="47" t="s">
        <v>5780</v>
      </c>
      <c r="D1776" s="47" t="s">
        <v>4315</v>
      </c>
      <c r="E1776" s="48" t="s">
        <v>5696</v>
      </c>
      <c r="F1776" s="49" t="s">
        <v>7609</v>
      </c>
      <c r="G1776" s="49" t="s">
        <v>5788</v>
      </c>
      <c r="H1776" s="50" t="s">
        <v>5694</v>
      </c>
      <c r="I1776" s="46" t="s">
        <v>30</v>
      </c>
      <c r="J1776" s="46">
        <v>1025</v>
      </c>
      <c r="K1776" s="49">
        <v>1025</v>
      </c>
      <c r="L1776" s="49" t="s">
        <v>5782</v>
      </c>
      <c r="M1776" s="51">
        <v>364000</v>
      </c>
      <c r="N1776" s="51">
        <f t="shared" si="349"/>
        <v>70000</v>
      </c>
      <c r="O1776" s="51">
        <v>70434.782608695605</v>
      </c>
      <c r="P1776" s="51">
        <v>434000</v>
      </c>
      <c r="Q1776" s="51">
        <f t="shared" si="350"/>
        <v>91565.217391304293</v>
      </c>
      <c r="R1776" s="52">
        <f t="shared" si="351"/>
        <v>455565.21739130432</v>
      </c>
      <c r="S1776" s="53">
        <v>455500</v>
      </c>
      <c r="T1776" s="54">
        <v>0</v>
      </c>
      <c r="U1776" s="55" t="s">
        <v>26</v>
      </c>
      <c r="V1776" s="55" t="s">
        <v>420</v>
      </c>
      <c r="W1776" s="55" t="s">
        <v>27</v>
      </c>
      <c r="X1776" s="56">
        <v>43294</v>
      </c>
      <c r="Y1776" s="57" t="s">
        <v>7684</v>
      </c>
      <c r="Z1776" s="57"/>
      <c r="AA1776" s="58"/>
      <c r="AB1776" s="58"/>
      <c r="AC1776" s="58"/>
      <c r="AD1776" s="58"/>
      <c r="AE1776" s="58"/>
      <c r="AF1776" s="58"/>
      <c r="AG1776" s="58"/>
      <c r="AH1776" s="58"/>
      <c r="AI1776" s="58"/>
      <c r="AJ1776" s="58"/>
      <c r="AK1776" s="58"/>
      <c r="AL1776" s="58"/>
      <c r="AM1776" s="58"/>
      <c r="AN1776" s="58"/>
      <c r="AO1776" s="58"/>
      <c r="AP1776" s="58"/>
      <c r="AQ1776" s="58">
        <v>614000</v>
      </c>
      <c r="AR1776" s="59">
        <f t="shared" si="342"/>
        <v>1</v>
      </c>
      <c r="AS1776" s="59">
        <f t="shared" si="343"/>
        <v>614000</v>
      </c>
      <c r="AT1776" s="58">
        <f t="shared" si="353"/>
        <v>614000</v>
      </c>
      <c r="AU1776" s="58">
        <f t="shared" si="345"/>
        <v>614000</v>
      </c>
      <c r="AV1776" s="59">
        <f t="shared" si="346"/>
        <v>158500</v>
      </c>
      <c r="AW1776" s="59">
        <f t="shared" si="352"/>
        <v>158500</v>
      </c>
      <c r="AX1776" s="60">
        <f t="shared" si="344"/>
        <v>0.34796926454445654</v>
      </c>
      <c r="AY1776" s="58"/>
    </row>
    <row r="1777" spans="1:51" ht="47.25" x14ac:dyDescent="0.25">
      <c r="A1777" s="45">
        <v>1776</v>
      </c>
      <c r="B1777" s="46" t="s">
        <v>5792</v>
      </c>
      <c r="C1777" s="47" t="s">
        <v>5780</v>
      </c>
      <c r="D1777" s="47" t="s">
        <v>4315</v>
      </c>
      <c r="E1777" s="48" t="s">
        <v>5702</v>
      </c>
      <c r="F1777" s="49" t="s">
        <v>7610</v>
      </c>
      <c r="G1777" s="49" t="s">
        <v>5791</v>
      </c>
      <c r="H1777" s="50" t="s">
        <v>5700</v>
      </c>
      <c r="I1777" s="46" t="s">
        <v>30</v>
      </c>
      <c r="J1777" s="46">
        <v>1025</v>
      </c>
      <c r="K1777" s="49">
        <v>1025</v>
      </c>
      <c r="L1777" s="49" t="s">
        <v>5782</v>
      </c>
      <c r="M1777" s="51">
        <v>364000</v>
      </c>
      <c r="N1777" s="51">
        <f t="shared" si="349"/>
        <v>70000</v>
      </c>
      <c r="O1777" s="51">
        <v>70434.782608695605</v>
      </c>
      <c r="P1777" s="51">
        <v>434000</v>
      </c>
      <c r="Q1777" s="51">
        <f t="shared" si="350"/>
        <v>91565.217391304293</v>
      </c>
      <c r="R1777" s="52">
        <f t="shared" si="351"/>
        <v>455565.21739130432</v>
      </c>
      <c r="S1777" s="53">
        <v>455500</v>
      </c>
      <c r="T1777" s="54">
        <v>0</v>
      </c>
      <c r="U1777" s="55" t="s">
        <v>198</v>
      </c>
      <c r="V1777" s="55" t="s">
        <v>420</v>
      </c>
      <c r="W1777" s="55" t="s">
        <v>29</v>
      </c>
      <c r="X1777" s="56">
        <v>43294</v>
      </c>
      <c r="Y1777" s="57" t="s">
        <v>7684</v>
      </c>
      <c r="Z1777" s="57"/>
      <c r="AA1777" s="58"/>
      <c r="AB1777" s="58"/>
      <c r="AC1777" s="58"/>
      <c r="AD1777" s="58"/>
      <c r="AE1777" s="58"/>
      <c r="AF1777" s="58"/>
      <c r="AG1777" s="58"/>
      <c r="AH1777" s="58"/>
      <c r="AI1777" s="58"/>
      <c r="AJ1777" s="58"/>
      <c r="AK1777" s="58"/>
      <c r="AL1777" s="58"/>
      <c r="AM1777" s="58"/>
      <c r="AN1777" s="58"/>
      <c r="AO1777" s="58"/>
      <c r="AP1777" s="58"/>
      <c r="AQ1777" s="58">
        <v>614000</v>
      </c>
      <c r="AR1777" s="59">
        <f t="shared" si="342"/>
        <v>1</v>
      </c>
      <c r="AS1777" s="59">
        <f t="shared" si="343"/>
        <v>614000</v>
      </c>
      <c r="AT1777" s="58">
        <f t="shared" si="353"/>
        <v>614000</v>
      </c>
      <c r="AU1777" s="58">
        <f t="shared" si="345"/>
        <v>614000</v>
      </c>
      <c r="AV1777" s="59">
        <f t="shared" si="346"/>
        <v>158500</v>
      </c>
      <c r="AW1777" s="59">
        <f t="shared" si="352"/>
        <v>158500</v>
      </c>
      <c r="AX1777" s="60">
        <f t="shared" si="344"/>
        <v>0.34796926454445654</v>
      </c>
      <c r="AY1777" s="58"/>
    </row>
    <row r="1778" spans="1:51" ht="47.25" x14ac:dyDescent="0.25">
      <c r="A1778" s="45">
        <v>1777</v>
      </c>
      <c r="B1778" s="46" t="s">
        <v>5793</v>
      </c>
      <c r="C1778" s="47" t="s">
        <v>5780</v>
      </c>
      <c r="D1778" s="47" t="s">
        <v>496</v>
      </c>
      <c r="E1778" s="48" t="s">
        <v>5704</v>
      </c>
      <c r="F1778" s="49" t="s">
        <v>7611</v>
      </c>
      <c r="G1778" s="49" t="s">
        <v>5794</v>
      </c>
      <c r="H1778" s="50" t="s">
        <v>5706</v>
      </c>
      <c r="I1778" s="46" t="s">
        <v>499</v>
      </c>
      <c r="J1778" s="46">
        <v>1025</v>
      </c>
      <c r="K1778" s="49">
        <v>1025</v>
      </c>
      <c r="L1778" s="49" t="s">
        <v>5782</v>
      </c>
      <c r="M1778" s="51">
        <v>364000</v>
      </c>
      <c r="N1778" s="51">
        <f t="shared" si="349"/>
        <v>70000</v>
      </c>
      <c r="O1778" s="51">
        <v>70434.782608695605</v>
      </c>
      <c r="P1778" s="51">
        <v>434000</v>
      </c>
      <c r="Q1778" s="51">
        <f t="shared" si="350"/>
        <v>91565.217391304293</v>
      </c>
      <c r="R1778" s="52">
        <f t="shared" si="351"/>
        <v>455565.21739130432</v>
      </c>
      <c r="S1778" s="53">
        <v>455500</v>
      </c>
      <c r="T1778" s="54">
        <v>0</v>
      </c>
      <c r="U1778" s="55" t="s">
        <v>198</v>
      </c>
      <c r="V1778" s="55" t="s">
        <v>420</v>
      </c>
      <c r="W1778" s="55" t="s">
        <v>173</v>
      </c>
      <c r="X1778" s="56">
        <v>43294</v>
      </c>
      <c r="Y1778" s="57" t="s">
        <v>7684</v>
      </c>
      <c r="Z1778" s="57"/>
      <c r="AA1778" s="58"/>
      <c r="AB1778" s="58"/>
      <c r="AC1778" s="58"/>
      <c r="AD1778" s="58"/>
      <c r="AE1778" s="58"/>
      <c r="AF1778" s="58"/>
      <c r="AG1778" s="58"/>
      <c r="AH1778" s="58"/>
      <c r="AI1778" s="58"/>
      <c r="AJ1778" s="58">
        <v>506400</v>
      </c>
      <c r="AK1778" s="58"/>
      <c r="AL1778" s="58"/>
      <c r="AM1778" s="58"/>
      <c r="AN1778" s="58"/>
      <c r="AO1778" s="58"/>
      <c r="AP1778" s="58"/>
      <c r="AQ1778" s="58">
        <v>614000</v>
      </c>
      <c r="AR1778" s="59">
        <f t="shared" si="342"/>
        <v>2</v>
      </c>
      <c r="AS1778" s="59">
        <f t="shared" si="343"/>
        <v>1120400</v>
      </c>
      <c r="AT1778" s="58">
        <f t="shared" si="353"/>
        <v>560200</v>
      </c>
      <c r="AU1778" s="58">
        <f t="shared" si="345"/>
        <v>506400</v>
      </c>
      <c r="AV1778" s="59">
        <f t="shared" si="346"/>
        <v>104700</v>
      </c>
      <c r="AW1778" s="59">
        <f t="shared" si="352"/>
        <v>50900</v>
      </c>
      <c r="AX1778" s="60">
        <f t="shared" si="344"/>
        <v>0.22985729967069157</v>
      </c>
      <c r="AY1778" s="58"/>
    </row>
    <row r="1779" spans="1:51" ht="47.25" x14ac:dyDescent="0.25">
      <c r="A1779" s="45">
        <v>1778</v>
      </c>
      <c r="B1779" s="46" t="s">
        <v>5795</v>
      </c>
      <c r="C1779" s="47" t="s">
        <v>5780</v>
      </c>
      <c r="D1779" s="47" t="s">
        <v>496</v>
      </c>
      <c r="E1779" s="48" t="s">
        <v>5712</v>
      </c>
      <c r="F1779" s="49" t="s">
        <v>5709</v>
      </c>
      <c r="G1779" s="49" t="s">
        <v>5796</v>
      </c>
      <c r="H1779" s="50" t="s">
        <v>5709</v>
      </c>
      <c r="I1779" s="46" t="s">
        <v>30</v>
      </c>
      <c r="J1779" s="46">
        <v>1025</v>
      </c>
      <c r="K1779" s="49">
        <v>1025</v>
      </c>
      <c r="L1779" s="49" t="s">
        <v>5782</v>
      </c>
      <c r="M1779" s="51">
        <v>364000</v>
      </c>
      <c r="N1779" s="51">
        <f t="shared" si="349"/>
        <v>70000</v>
      </c>
      <c r="O1779" s="51">
        <v>70434.782608695605</v>
      </c>
      <c r="P1779" s="51">
        <v>434000</v>
      </c>
      <c r="Q1779" s="51">
        <f t="shared" si="350"/>
        <v>91565.217391304293</v>
      </c>
      <c r="R1779" s="52">
        <f t="shared" si="351"/>
        <v>455565.21739130432</v>
      </c>
      <c r="S1779" s="53">
        <v>455500</v>
      </c>
      <c r="T1779" s="54">
        <v>0</v>
      </c>
      <c r="U1779" s="55" t="s">
        <v>198</v>
      </c>
      <c r="V1779" s="55" t="s">
        <v>420</v>
      </c>
      <c r="W1779" s="55" t="s">
        <v>29</v>
      </c>
      <c r="X1779" s="56">
        <v>43294</v>
      </c>
      <c r="Y1779" s="57" t="s">
        <v>7684</v>
      </c>
      <c r="Z1779" s="57"/>
      <c r="AA1779" s="58"/>
      <c r="AB1779" s="58"/>
      <c r="AC1779" s="58"/>
      <c r="AD1779" s="58"/>
      <c r="AE1779" s="58"/>
      <c r="AF1779" s="58"/>
      <c r="AG1779" s="58"/>
      <c r="AH1779" s="58"/>
      <c r="AI1779" s="58"/>
      <c r="AJ1779" s="58"/>
      <c r="AK1779" s="58"/>
      <c r="AL1779" s="58"/>
      <c r="AM1779" s="58"/>
      <c r="AN1779" s="58"/>
      <c r="AO1779" s="58"/>
      <c r="AP1779" s="58"/>
      <c r="AQ1779" s="58"/>
      <c r="AR1779" s="59">
        <f t="shared" si="342"/>
        <v>0</v>
      </c>
      <c r="AS1779" s="59">
        <f t="shared" si="343"/>
        <v>0</v>
      </c>
      <c r="AT1779" s="58"/>
      <c r="AU1779" s="58">
        <f t="shared" si="345"/>
        <v>0</v>
      </c>
      <c r="AV1779" s="59">
        <f t="shared" si="346"/>
        <v>-455500</v>
      </c>
      <c r="AW1779" s="59">
        <f t="shared" si="352"/>
        <v>-455500</v>
      </c>
      <c r="AX1779" s="60">
        <f t="shared" si="344"/>
        <v>-1</v>
      </c>
      <c r="AY1779" s="58"/>
    </row>
    <row r="1780" spans="1:51" ht="47.25" x14ac:dyDescent="0.25">
      <c r="A1780" s="45">
        <v>1779</v>
      </c>
      <c r="B1780" s="46" t="s">
        <v>5797</v>
      </c>
      <c r="C1780" s="47" t="s">
        <v>5780</v>
      </c>
      <c r="D1780" s="47" t="s">
        <v>4315</v>
      </c>
      <c r="E1780" s="48" t="s">
        <v>5708</v>
      </c>
      <c r="F1780" s="49" t="s">
        <v>5709</v>
      </c>
      <c r="G1780" s="49" t="s">
        <v>5796</v>
      </c>
      <c r="H1780" s="50" t="s">
        <v>5709</v>
      </c>
      <c r="I1780" s="46" t="s">
        <v>30</v>
      </c>
      <c r="J1780" s="46">
        <v>1025</v>
      </c>
      <c r="K1780" s="49">
        <v>1025</v>
      </c>
      <c r="L1780" s="49" t="s">
        <v>5782</v>
      </c>
      <c r="M1780" s="51">
        <v>364000</v>
      </c>
      <c r="N1780" s="51">
        <f t="shared" si="349"/>
        <v>70000</v>
      </c>
      <c r="O1780" s="51">
        <v>70434.782608695605</v>
      </c>
      <c r="P1780" s="51">
        <v>434000</v>
      </c>
      <c r="Q1780" s="51">
        <f t="shared" si="350"/>
        <v>91565.217391304293</v>
      </c>
      <c r="R1780" s="52">
        <f t="shared" si="351"/>
        <v>455565.21739130432</v>
      </c>
      <c r="S1780" s="53">
        <v>455500</v>
      </c>
      <c r="T1780" s="54">
        <v>0</v>
      </c>
      <c r="U1780" s="55" t="s">
        <v>26</v>
      </c>
      <c r="V1780" s="55" t="s">
        <v>420</v>
      </c>
      <c r="W1780" s="55" t="s">
        <v>27</v>
      </c>
      <c r="X1780" s="56">
        <v>43294</v>
      </c>
      <c r="Y1780" s="57" t="s">
        <v>7684</v>
      </c>
      <c r="Z1780" s="57"/>
      <c r="AA1780" s="58"/>
      <c r="AB1780" s="58"/>
      <c r="AC1780" s="58"/>
      <c r="AD1780" s="58"/>
      <c r="AE1780" s="58"/>
      <c r="AF1780" s="58"/>
      <c r="AG1780" s="58"/>
      <c r="AH1780" s="58"/>
      <c r="AI1780" s="58"/>
      <c r="AJ1780" s="58"/>
      <c r="AK1780" s="58"/>
      <c r="AL1780" s="58"/>
      <c r="AM1780" s="58"/>
      <c r="AN1780" s="58"/>
      <c r="AO1780" s="58"/>
      <c r="AP1780" s="58"/>
      <c r="AQ1780" s="58">
        <v>614000</v>
      </c>
      <c r="AR1780" s="59">
        <f t="shared" si="342"/>
        <v>1</v>
      </c>
      <c r="AS1780" s="59">
        <f t="shared" si="343"/>
        <v>614000</v>
      </c>
      <c r="AT1780" s="58">
        <f>ROUND(AS1780/AR1780,-2)</f>
        <v>614000</v>
      </c>
      <c r="AU1780" s="58">
        <f t="shared" si="345"/>
        <v>614000</v>
      </c>
      <c r="AV1780" s="59">
        <f t="shared" si="346"/>
        <v>158500</v>
      </c>
      <c r="AW1780" s="59">
        <f t="shared" si="352"/>
        <v>158500</v>
      </c>
      <c r="AX1780" s="60">
        <f t="shared" si="344"/>
        <v>0.34796926454445654</v>
      </c>
      <c r="AY1780" s="58"/>
    </row>
    <row r="1781" spans="1:51" ht="63" x14ac:dyDescent="0.25">
      <c r="A1781" s="45">
        <v>1780</v>
      </c>
      <c r="B1781" s="46" t="s">
        <v>5798</v>
      </c>
      <c r="C1781" s="47" t="s">
        <v>5780</v>
      </c>
      <c r="D1781" s="47" t="s">
        <v>496</v>
      </c>
      <c r="E1781" s="48" t="s">
        <v>5715</v>
      </c>
      <c r="F1781" s="49" t="s">
        <v>7612</v>
      </c>
      <c r="G1781" s="49" t="s">
        <v>5799</v>
      </c>
      <c r="H1781" s="50" t="s">
        <v>5717</v>
      </c>
      <c r="I1781" s="46" t="s">
        <v>30</v>
      </c>
      <c r="J1781" s="46">
        <v>1025</v>
      </c>
      <c r="K1781" s="49">
        <v>1025</v>
      </c>
      <c r="L1781" s="49" t="s">
        <v>5782</v>
      </c>
      <c r="M1781" s="51">
        <v>364000</v>
      </c>
      <c r="N1781" s="51">
        <f t="shared" si="349"/>
        <v>70000</v>
      </c>
      <c r="O1781" s="51">
        <v>70434.782608695605</v>
      </c>
      <c r="P1781" s="51">
        <v>434000</v>
      </c>
      <c r="Q1781" s="51">
        <f t="shared" si="350"/>
        <v>91565.217391304293</v>
      </c>
      <c r="R1781" s="52">
        <f t="shared" si="351"/>
        <v>455565.21739130432</v>
      </c>
      <c r="S1781" s="53">
        <v>455500</v>
      </c>
      <c r="T1781" s="54">
        <v>0</v>
      </c>
      <c r="U1781" s="55" t="s">
        <v>26</v>
      </c>
      <c r="V1781" s="55" t="s">
        <v>421</v>
      </c>
      <c r="W1781" s="55" t="s">
        <v>27</v>
      </c>
      <c r="X1781" s="56">
        <v>43294</v>
      </c>
      <c r="Y1781" s="57" t="s">
        <v>7684</v>
      </c>
      <c r="Z1781" s="57"/>
      <c r="AA1781" s="58"/>
      <c r="AB1781" s="58"/>
      <c r="AC1781" s="58"/>
      <c r="AD1781" s="58"/>
      <c r="AE1781" s="58"/>
      <c r="AF1781" s="58"/>
      <c r="AG1781" s="58"/>
      <c r="AH1781" s="58"/>
      <c r="AI1781" s="58"/>
      <c r="AJ1781" s="58"/>
      <c r="AK1781" s="58"/>
      <c r="AL1781" s="58"/>
      <c r="AM1781" s="58"/>
      <c r="AN1781" s="58"/>
      <c r="AO1781" s="58"/>
      <c r="AP1781" s="58"/>
      <c r="AQ1781" s="58">
        <v>614000</v>
      </c>
      <c r="AR1781" s="59">
        <f t="shared" si="342"/>
        <v>1</v>
      </c>
      <c r="AS1781" s="59">
        <f t="shared" si="343"/>
        <v>614000</v>
      </c>
      <c r="AT1781" s="58">
        <f>ROUND(AS1781/AR1781,-2)</f>
        <v>614000</v>
      </c>
      <c r="AU1781" s="58">
        <f t="shared" si="345"/>
        <v>614000</v>
      </c>
      <c r="AV1781" s="59">
        <f t="shared" si="346"/>
        <v>158500</v>
      </c>
      <c r="AW1781" s="59">
        <f t="shared" si="352"/>
        <v>158500</v>
      </c>
      <c r="AX1781" s="60">
        <f t="shared" si="344"/>
        <v>0.34796926454445654</v>
      </c>
      <c r="AY1781" s="58"/>
    </row>
    <row r="1782" spans="1:51" ht="63" x14ac:dyDescent="0.25">
      <c r="A1782" s="45">
        <v>1781</v>
      </c>
      <c r="B1782" s="46" t="s">
        <v>5800</v>
      </c>
      <c r="C1782" s="47" t="s">
        <v>5780</v>
      </c>
      <c r="D1782" s="47" t="s">
        <v>4315</v>
      </c>
      <c r="E1782" s="48" t="s">
        <v>5719</v>
      </c>
      <c r="F1782" s="49" t="s">
        <v>7613</v>
      </c>
      <c r="G1782" s="49" t="s">
        <v>5801</v>
      </c>
      <c r="H1782" s="50" t="s">
        <v>5721</v>
      </c>
      <c r="I1782" s="46" t="s">
        <v>30</v>
      </c>
      <c r="J1782" s="46">
        <v>1025</v>
      </c>
      <c r="K1782" s="49">
        <v>1025</v>
      </c>
      <c r="L1782" s="49" t="s">
        <v>5782</v>
      </c>
      <c r="M1782" s="51">
        <v>364000</v>
      </c>
      <c r="N1782" s="51">
        <f t="shared" si="349"/>
        <v>70000</v>
      </c>
      <c r="O1782" s="51">
        <v>70434.782608695605</v>
      </c>
      <c r="P1782" s="51">
        <v>434000</v>
      </c>
      <c r="Q1782" s="51">
        <f t="shared" si="350"/>
        <v>91565.217391304293</v>
      </c>
      <c r="R1782" s="52">
        <f t="shared" si="351"/>
        <v>455565.21739130432</v>
      </c>
      <c r="S1782" s="53">
        <v>455500</v>
      </c>
      <c r="T1782" s="54">
        <v>0</v>
      </c>
      <c r="U1782" s="55" t="s">
        <v>200</v>
      </c>
      <c r="V1782" s="55" t="s">
        <v>421</v>
      </c>
      <c r="W1782" s="55" t="s">
        <v>195</v>
      </c>
      <c r="X1782" s="56">
        <v>43294</v>
      </c>
      <c r="Y1782" s="57" t="s">
        <v>7684</v>
      </c>
      <c r="Z1782" s="57"/>
      <c r="AA1782" s="58"/>
      <c r="AB1782" s="58"/>
      <c r="AC1782" s="58"/>
      <c r="AD1782" s="58"/>
      <c r="AE1782" s="58"/>
      <c r="AF1782" s="58"/>
      <c r="AG1782" s="58"/>
      <c r="AH1782" s="58"/>
      <c r="AI1782" s="58"/>
      <c r="AJ1782" s="58"/>
      <c r="AK1782" s="58"/>
      <c r="AL1782" s="58"/>
      <c r="AM1782" s="58"/>
      <c r="AN1782" s="58"/>
      <c r="AO1782" s="58"/>
      <c r="AP1782" s="58"/>
      <c r="AQ1782" s="58">
        <v>614000</v>
      </c>
      <c r="AR1782" s="59">
        <f t="shared" si="342"/>
        <v>1</v>
      </c>
      <c r="AS1782" s="59">
        <f t="shared" si="343"/>
        <v>614000</v>
      </c>
      <c r="AT1782" s="58">
        <f>ROUND(AS1782/AR1782,-2)</f>
        <v>614000</v>
      </c>
      <c r="AU1782" s="58">
        <f t="shared" si="345"/>
        <v>614000</v>
      </c>
      <c r="AV1782" s="59">
        <f t="shared" si="346"/>
        <v>158500</v>
      </c>
      <c r="AW1782" s="59">
        <f t="shared" si="352"/>
        <v>158500</v>
      </c>
      <c r="AX1782" s="60">
        <f t="shared" si="344"/>
        <v>0.34796926454445654</v>
      </c>
      <c r="AY1782" s="58"/>
    </row>
    <row r="1783" spans="1:51" ht="47.25" x14ac:dyDescent="0.25">
      <c r="A1783" s="45">
        <v>1782</v>
      </c>
      <c r="B1783" s="46" t="s">
        <v>5802</v>
      </c>
      <c r="C1783" s="47" t="s">
        <v>5780</v>
      </c>
      <c r="D1783" s="47" t="s">
        <v>4315</v>
      </c>
      <c r="E1783" s="48" t="s">
        <v>5723</v>
      </c>
      <c r="F1783" s="49" t="s">
        <v>7614</v>
      </c>
      <c r="G1783" s="49" t="s">
        <v>5803</v>
      </c>
      <c r="H1783" s="50" t="s">
        <v>5725</v>
      </c>
      <c r="I1783" s="46" t="s">
        <v>30</v>
      </c>
      <c r="J1783" s="46">
        <v>1025</v>
      </c>
      <c r="K1783" s="49">
        <v>1025</v>
      </c>
      <c r="L1783" s="49" t="s">
        <v>5782</v>
      </c>
      <c r="M1783" s="51">
        <v>364000</v>
      </c>
      <c r="N1783" s="51">
        <f t="shared" si="349"/>
        <v>70000</v>
      </c>
      <c r="O1783" s="51">
        <v>70434.782608695605</v>
      </c>
      <c r="P1783" s="51">
        <v>434000</v>
      </c>
      <c r="Q1783" s="51">
        <f t="shared" si="350"/>
        <v>91565.217391304293</v>
      </c>
      <c r="R1783" s="52">
        <f t="shared" si="351"/>
        <v>455565.21739130432</v>
      </c>
      <c r="S1783" s="53">
        <v>455500</v>
      </c>
      <c r="T1783" s="54">
        <v>0</v>
      </c>
      <c r="U1783" s="55" t="s">
        <v>26</v>
      </c>
      <c r="V1783" s="55" t="s">
        <v>421</v>
      </c>
      <c r="W1783" s="55" t="s">
        <v>27</v>
      </c>
      <c r="X1783" s="56">
        <v>43294</v>
      </c>
      <c r="Y1783" s="57" t="s">
        <v>7684</v>
      </c>
      <c r="Z1783" s="57"/>
      <c r="AA1783" s="58"/>
      <c r="AB1783" s="58"/>
      <c r="AC1783" s="58"/>
      <c r="AD1783" s="58"/>
      <c r="AE1783" s="58"/>
      <c r="AF1783" s="58"/>
      <c r="AG1783" s="58"/>
      <c r="AH1783" s="58"/>
      <c r="AI1783" s="58"/>
      <c r="AJ1783" s="58"/>
      <c r="AK1783" s="58"/>
      <c r="AL1783" s="58"/>
      <c r="AM1783" s="58"/>
      <c r="AN1783" s="58"/>
      <c r="AO1783" s="58"/>
      <c r="AP1783" s="58"/>
      <c r="AQ1783" s="58">
        <v>614000</v>
      </c>
      <c r="AR1783" s="59">
        <f t="shared" si="342"/>
        <v>1</v>
      </c>
      <c r="AS1783" s="59">
        <f t="shared" si="343"/>
        <v>614000</v>
      </c>
      <c r="AT1783" s="58">
        <f>ROUND(AS1783/AR1783,-2)</f>
        <v>614000</v>
      </c>
      <c r="AU1783" s="58">
        <f t="shared" si="345"/>
        <v>614000</v>
      </c>
      <c r="AV1783" s="59">
        <f t="shared" si="346"/>
        <v>158500</v>
      </c>
      <c r="AW1783" s="59">
        <f t="shared" si="352"/>
        <v>158500</v>
      </c>
      <c r="AX1783" s="60">
        <f t="shared" si="344"/>
        <v>0.34796926454445654</v>
      </c>
      <c r="AY1783" s="58"/>
    </row>
    <row r="1784" spans="1:51" ht="47.25" x14ac:dyDescent="0.25">
      <c r="A1784" s="45">
        <v>1783</v>
      </c>
      <c r="B1784" s="46" t="s">
        <v>5804</v>
      </c>
      <c r="C1784" s="47" t="s">
        <v>5780</v>
      </c>
      <c r="D1784" s="47" t="s">
        <v>496</v>
      </c>
      <c r="E1784" s="48" t="s">
        <v>5727</v>
      </c>
      <c r="F1784" s="49" t="s">
        <v>5728</v>
      </c>
      <c r="G1784" s="49" t="s">
        <v>5805</v>
      </c>
      <c r="H1784" s="50" t="s">
        <v>5728</v>
      </c>
      <c r="I1784" s="46" t="s">
        <v>30</v>
      </c>
      <c r="J1784" s="46">
        <v>1025</v>
      </c>
      <c r="K1784" s="49">
        <v>1025</v>
      </c>
      <c r="L1784" s="49" t="s">
        <v>5782</v>
      </c>
      <c r="M1784" s="51">
        <v>364000</v>
      </c>
      <c r="N1784" s="51">
        <f t="shared" si="349"/>
        <v>70000</v>
      </c>
      <c r="O1784" s="51">
        <v>70434.782608695605</v>
      </c>
      <c r="P1784" s="51">
        <v>434000</v>
      </c>
      <c r="Q1784" s="51">
        <f t="shared" si="350"/>
        <v>91565.217391304293</v>
      </c>
      <c r="R1784" s="52">
        <f t="shared" si="351"/>
        <v>455565.21739130432</v>
      </c>
      <c r="S1784" s="53">
        <v>455500</v>
      </c>
      <c r="T1784" s="54">
        <v>0</v>
      </c>
      <c r="U1784" s="55" t="s">
        <v>200</v>
      </c>
      <c r="V1784" s="55" t="s">
        <v>421</v>
      </c>
      <c r="W1784" s="55" t="s">
        <v>195</v>
      </c>
      <c r="X1784" s="56">
        <v>43294</v>
      </c>
      <c r="Y1784" s="57" t="s">
        <v>7684</v>
      </c>
      <c r="Z1784" s="57"/>
      <c r="AA1784" s="58"/>
      <c r="AB1784" s="58"/>
      <c r="AC1784" s="58"/>
      <c r="AD1784" s="58"/>
      <c r="AE1784" s="58"/>
      <c r="AF1784" s="58"/>
      <c r="AG1784" s="58"/>
      <c r="AH1784" s="58"/>
      <c r="AI1784" s="58"/>
      <c r="AJ1784" s="58"/>
      <c r="AK1784" s="58"/>
      <c r="AL1784" s="58"/>
      <c r="AM1784" s="58"/>
      <c r="AN1784" s="58"/>
      <c r="AO1784" s="58"/>
      <c r="AP1784" s="58"/>
      <c r="AQ1784" s="58"/>
      <c r="AR1784" s="59">
        <f t="shared" si="342"/>
        <v>0</v>
      </c>
      <c r="AS1784" s="59">
        <f t="shared" si="343"/>
        <v>0</v>
      </c>
      <c r="AT1784" s="58"/>
      <c r="AU1784" s="58">
        <f t="shared" si="345"/>
        <v>0</v>
      </c>
      <c r="AV1784" s="59">
        <f t="shared" si="346"/>
        <v>-455500</v>
      </c>
      <c r="AW1784" s="59">
        <f t="shared" si="352"/>
        <v>-455500</v>
      </c>
      <c r="AX1784" s="60">
        <f t="shared" si="344"/>
        <v>-1</v>
      </c>
      <c r="AY1784" s="58"/>
    </row>
    <row r="1785" spans="1:51" ht="47.25" x14ac:dyDescent="0.25">
      <c r="A1785" s="45">
        <v>1784</v>
      </c>
      <c r="B1785" s="46" t="s">
        <v>5806</v>
      </c>
      <c r="C1785" s="47" t="s">
        <v>5780</v>
      </c>
      <c r="D1785" s="47" t="s">
        <v>4315</v>
      </c>
      <c r="E1785" s="48" t="s">
        <v>5731</v>
      </c>
      <c r="F1785" s="49" t="s">
        <v>5728</v>
      </c>
      <c r="G1785" s="49" t="s">
        <v>5805</v>
      </c>
      <c r="H1785" s="50" t="s">
        <v>5728</v>
      </c>
      <c r="I1785" s="46" t="s">
        <v>30</v>
      </c>
      <c r="J1785" s="46">
        <v>1025</v>
      </c>
      <c r="K1785" s="49">
        <v>1025</v>
      </c>
      <c r="L1785" s="49" t="s">
        <v>5782</v>
      </c>
      <c r="M1785" s="51">
        <v>364000</v>
      </c>
      <c r="N1785" s="51">
        <f t="shared" si="349"/>
        <v>70000</v>
      </c>
      <c r="O1785" s="51">
        <v>70434.782608695605</v>
      </c>
      <c r="P1785" s="51">
        <v>434000</v>
      </c>
      <c r="Q1785" s="51">
        <f t="shared" si="350"/>
        <v>91565.217391304293</v>
      </c>
      <c r="R1785" s="52">
        <f t="shared" si="351"/>
        <v>455565.21739130432</v>
      </c>
      <c r="S1785" s="53">
        <v>455500</v>
      </c>
      <c r="T1785" s="54">
        <v>0</v>
      </c>
      <c r="U1785" s="55" t="s">
        <v>26</v>
      </c>
      <c r="V1785" s="55" t="s">
        <v>421</v>
      </c>
      <c r="W1785" s="55" t="s">
        <v>27</v>
      </c>
      <c r="X1785" s="56">
        <v>43294</v>
      </c>
      <c r="Y1785" s="57" t="s">
        <v>7684</v>
      </c>
      <c r="Z1785" s="57"/>
      <c r="AA1785" s="58"/>
      <c r="AB1785" s="58"/>
      <c r="AC1785" s="58"/>
      <c r="AD1785" s="58"/>
      <c r="AE1785" s="58"/>
      <c r="AF1785" s="58"/>
      <c r="AG1785" s="58"/>
      <c r="AH1785" s="58"/>
      <c r="AI1785" s="58"/>
      <c r="AJ1785" s="58"/>
      <c r="AK1785" s="58"/>
      <c r="AL1785" s="58"/>
      <c r="AM1785" s="58"/>
      <c r="AN1785" s="58"/>
      <c r="AO1785" s="58"/>
      <c r="AP1785" s="58"/>
      <c r="AQ1785" s="58">
        <v>614000</v>
      </c>
      <c r="AR1785" s="59">
        <f t="shared" si="342"/>
        <v>1</v>
      </c>
      <c r="AS1785" s="59">
        <f t="shared" si="343"/>
        <v>614000</v>
      </c>
      <c r="AT1785" s="58">
        <f>ROUND(AS1785/AR1785,-2)</f>
        <v>614000</v>
      </c>
      <c r="AU1785" s="58">
        <f t="shared" si="345"/>
        <v>614000</v>
      </c>
      <c r="AV1785" s="59">
        <f t="shared" si="346"/>
        <v>158500</v>
      </c>
      <c r="AW1785" s="59">
        <f t="shared" si="352"/>
        <v>158500</v>
      </c>
      <c r="AX1785" s="60">
        <f t="shared" si="344"/>
        <v>0.34796926454445654</v>
      </c>
      <c r="AY1785" s="58"/>
    </row>
    <row r="1786" spans="1:51" ht="63" x14ac:dyDescent="0.25">
      <c r="A1786" s="45">
        <v>1785</v>
      </c>
      <c r="B1786" s="46" t="s">
        <v>5807</v>
      </c>
      <c r="C1786" s="47" t="s">
        <v>5780</v>
      </c>
      <c r="D1786" s="47" t="s">
        <v>496</v>
      </c>
      <c r="E1786" s="48" t="s">
        <v>5733</v>
      </c>
      <c r="F1786" s="49" t="s">
        <v>7615</v>
      </c>
      <c r="G1786" s="49" t="s">
        <v>5808</v>
      </c>
      <c r="H1786" s="50" t="s">
        <v>5735</v>
      </c>
      <c r="I1786" s="46" t="s">
        <v>30</v>
      </c>
      <c r="J1786" s="46">
        <v>1025</v>
      </c>
      <c r="K1786" s="49">
        <v>1025</v>
      </c>
      <c r="L1786" s="49" t="s">
        <v>5782</v>
      </c>
      <c r="M1786" s="51">
        <v>364000</v>
      </c>
      <c r="N1786" s="51">
        <f t="shared" si="349"/>
        <v>70000</v>
      </c>
      <c r="O1786" s="51">
        <v>70434.782608695605</v>
      </c>
      <c r="P1786" s="51">
        <v>434000</v>
      </c>
      <c r="Q1786" s="51">
        <f t="shared" si="350"/>
        <v>91565.217391304293</v>
      </c>
      <c r="R1786" s="52">
        <f t="shared" si="351"/>
        <v>455565.21739130432</v>
      </c>
      <c r="S1786" s="53">
        <v>455500</v>
      </c>
      <c r="T1786" s="54">
        <v>0</v>
      </c>
      <c r="U1786" s="55" t="s">
        <v>200</v>
      </c>
      <c r="V1786" s="55" t="s">
        <v>421</v>
      </c>
      <c r="W1786" s="55" t="s">
        <v>195</v>
      </c>
      <c r="X1786" s="56">
        <v>43294</v>
      </c>
      <c r="Y1786" s="57" t="s">
        <v>7684</v>
      </c>
      <c r="Z1786" s="57"/>
      <c r="AA1786" s="58"/>
      <c r="AB1786" s="58"/>
      <c r="AC1786" s="58"/>
      <c r="AD1786" s="58"/>
      <c r="AE1786" s="58"/>
      <c r="AF1786" s="58"/>
      <c r="AG1786" s="58"/>
      <c r="AH1786" s="58"/>
      <c r="AI1786" s="58"/>
      <c r="AJ1786" s="58"/>
      <c r="AK1786" s="58"/>
      <c r="AL1786" s="58"/>
      <c r="AM1786" s="58"/>
      <c r="AN1786" s="58"/>
      <c r="AO1786" s="58"/>
      <c r="AP1786" s="58"/>
      <c r="AQ1786" s="58"/>
      <c r="AR1786" s="59">
        <f t="shared" si="342"/>
        <v>0</v>
      </c>
      <c r="AS1786" s="59">
        <f t="shared" si="343"/>
        <v>0</v>
      </c>
      <c r="AT1786" s="58"/>
      <c r="AU1786" s="58">
        <f t="shared" si="345"/>
        <v>0</v>
      </c>
      <c r="AV1786" s="59">
        <f t="shared" si="346"/>
        <v>-455500</v>
      </c>
      <c r="AW1786" s="59">
        <f t="shared" si="352"/>
        <v>-455500</v>
      </c>
      <c r="AX1786" s="60">
        <f t="shared" si="344"/>
        <v>-1</v>
      </c>
      <c r="AY1786" s="58"/>
    </row>
    <row r="1787" spans="1:51" ht="63" x14ac:dyDescent="0.25">
      <c r="A1787" s="45">
        <v>1786</v>
      </c>
      <c r="B1787" s="46" t="s">
        <v>5809</v>
      </c>
      <c r="C1787" s="47" t="s">
        <v>5780</v>
      </c>
      <c r="D1787" s="47" t="s">
        <v>4315</v>
      </c>
      <c r="E1787" s="48" t="s">
        <v>5737</v>
      </c>
      <c r="F1787" s="49" t="s">
        <v>7615</v>
      </c>
      <c r="G1787" s="49" t="s">
        <v>5808</v>
      </c>
      <c r="H1787" s="50" t="s">
        <v>5735</v>
      </c>
      <c r="I1787" s="46" t="s">
        <v>30</v>
      </c>
      <c r="J1787" s="46">
        <v>1025</v>
      </c>
      <c r="K1787" s="49">
        <v>1025</v>
      </c>
      <c r="L1787" s="49" t="s">
        <v>5782</v>
      </c>
      <c r="M1787" s="51">
        <v>364000</v>
      </c>
      <c r="N1787" s="51">
        <f t="shared" si="349"/>
        <v>70000</v>
      </c>
      <c r="O1787" s="51">
        <v>70434.782608695605</v>
      </c>
      <c r="P1787" s="51">
        <v>434000</v>
      </c>
      <c r="Q1787" s="51">
        <f t="shared" si="350"/>
        <v>91565.217391304293</v>
      </c>
      <c r="R1787" s="52">
        <f t="shared" si="351"/>
        <v>455565.21739130432</v>
      </c>
      <c r="S1787" s="53">
        <v>455500</v>
      </c>
      <c r="T1787" s="54">
        <v>0</v>
      </c>
      <c r="U1787" s="55" t="s">
        <v>26</v>
      </c>
      <c r="V1787" s="55" t="s">
        <v>421</v>
      </c>
      <c r="W1787" s="55" t="s">
        <v>27</v>
      </c>
      <c r="X1787" s="56">
        <v>43294</v>
      </c>
      <c r="Y1787" s="57" t="s">
        <v>7684</v>
      </c>
      <c r="Z1787" s="57"/>
      <c r="AA1787" s="58"/>
      <c r="AB1787" s="58"/>
      <c r="AC1787" s="58"/>
      <c r="AD1787" s="58"/>
      <c r="AE1787" s="58"/>
      <c r="AF1787" s="58"/>
      <c r="AG1787" s="58"/>
      <c r="AH1787" s="58"/>
      <c r="AI1787" s="58"/>
      <c r="AJ1787" s="58"/>
      <c r="AK1787" s="58"/>
      <c r="AL1787" s="58"/>
      <c r="AM1787" s="58"/>
      <c r="AN1787" s="58"/>
      <c r="AO1787" s="58"/>
      <c r="AP1787" s="58"/>
      <c r="AQ1787" s="58">
        <v>614000</v>
      </c>
      <c r="AR1787" s="59">
        <f t="shared" si="342"/>
        <v>1</v>
      </c>
      <c r="AS1787" s="59">
        <f t="shared" si="343"/>
        <v>614000</v>
      </c>
      <c r="AT1787" s="58">
        <f>ROUND(AS1787/AR1787,-2)</f>
        <v>614000</v>
      </c>
      <c r="AU1787" s="58">
        <f t="shared" si="345"/>
        <v>614000</v>
      </c>
      <c r="AV1787" s="59">
        <f t="shared" si="346"/>
        <v>158500</v>
      </c>
      <c r="AW1787" s="59">
        <f t="shared" si="352"/>
        <v>158500</v>
      </c>
      <c r="AX1787" s="60">
        <f t="shared" si="344"/>
        <v>0.34796926454445654</v>
      </c>
      <c r="AY1787" s="58"/>
    </row>
    <row r="1788" spans="1:51" ht="63" x14ac:dyDescent="0.25">
      <c r="A1788" s="45">
        <v>1787</v>
      </c>
      <c r="B1788" s="46" t="s">
        <v>5810</v>
      </c>
      <c r="C1788" s="47" t="s">
        <v>5780</v>
      </c>
      <c r="D1788" s="47" t="s">
        <v>496</v>
      </c>
      <c r="E1788" s="48" t="s">
        <v>5739</v>
      </c>
      <c r="F1788" s="49" t="s">
        <v>5740</v>
      </c>
      <c r="G1788" s="49" t="s">
        <v>5811</v>
      </c>
      <c r="H1788" s="50" t="s">
        <v>5740</v>
      </c>
      <c r="I1788" s="46" t="s">
        <v>30</v>
      </c>
      <c r="J1788" s="46">
        <v>1025</v>
      </c>
      <c r="K1788" s="49">
        <v>1025</v>
      </c>
      <c r="L1788" s="49" t="s">
        <v>5782</v>
      </c>
      <c r="M1788" s="51">
        <v>364000</v>
      </c>
      <c r="N1788" s="51">
        <f t="shared" si="349"/>
        <v>70000</v>
      </c>
      <c r="O1788" s="51">
        <v>70434.782608695605</v>
      </c>
      <c r="P1788" s="51">
        <v>434000</v>
      </c>
      <c r="Q1788" s="51">
        <f t="shared" si="350"/>
        <v>91565.217391304293</v>
      </c>
      <c r="R1788" s="52">
        <f t="shared" si="351"/>
        <v>455565.21739130432</v>
      </c>
      <c r="S1788" s="53">
        <v>455500</v>
      </c>
      <c r="T1788" s="54">
        <v>0</v>
      </c>
      <c r="U1788" s="55" t="s">
        <v>200</v>
      </c>
      <c r="V1788" s="55" t="s">
        <v>421</v>
      </c>
      <c r="W1788" s="55" t="s">
        <v>195</v>
      </c>
      <c r="X1788" s="56">
        <v>43294</v>
      </c>
      <c r="Y1788" s="57" t="s">
        <v>7684</v>
      </c>
      <c r="Z1788" s="57"/>
      <c r="AA1788" s="58"/>
      <c r="AB1788" s="58"/>
      <c r="AC1788" s="58"/>
      <c r="AD1788" s="58"/>
      <c r="AE1788" s="58"/>
      <c r="AF1788" s="58"/>
      <c r="AG1788" s="58"/>
      <c r="AH1788" s="58"/>
      <c r="AI1788" s="58"/>
      <c r="AJ1788" s="58"/>
      <c r="AK1788" s="58"/>
      <c r="AL1788" s="58"/>
      <c r="AM1788" s="58"/>
      <c r="AN1788" s="58"/>
      <c r="AO1788" s="58"/>
      <c r="AP1788" s="58"/>
      <c r="AQ1788" s="58"/>
      <c r="AR1788" s="59">
        <f t="shared" si="342"/>
        <v>0</v>
      </c>
      <c r="AS1788" s="59">
        <f t="shared" si="343"/>
        <v>0</v>
      </c>
      <c r="AT1788" s="58"/>
      <c r="AU1788" s="58">
        <f t="shared" si="345"/>
        <v>0</v>
      </c>
      <c r="AV1788" s="59">
        <f t="shared" si="346"/>
        <v>-455500</v>
      </c>
      <c r="AW1788" s="59">
        <f t="shared" si="352"/>
        <v>-455500</v>
      </c>
      <c r="AX1788" s="60">
        <f t="shared" si="344"/>
        <v>-1</v>
      </c>
      <c r="AY1788" s="58"/>
    </row>
    <row r="1789" spans="1:51" ht="63" x14ac:dyDescent="0.25">
      <c r="A1789" s="45">
        <v>1788</v>
      </c>
      <c r="B1789" s="46" t="s">
        <v>5812</v>
      </c>
      <c r="C1789" s="47" t="s">
        <v>5780</v>
      </c>
      <c r="D1789" s="47" t="s">
        <v>4315</v>
      </c>
      <c r="E1789" s="48" t="s">
        <v>5743</v>
      </c>
      <c r="F1789" s="49" t="s">
        <v>5740</v>
      </c>
      <c r="G1789" s="49" t="s">
        <v>5811</v>
      </c>
      <c r="H1789" s="50" t="s">
        <v>5740</v>
      </c>
      <c r="I1789" s="46" t="s">
        <v>30</v>
      </c>
      <c r="J1789" s="46">
        <v>1025</v>
      </c>
      <c r="K1789" s="49">
        <v>1025</v>
      </c>
      <c r="L1789" s="49" t="s">
        <v>5782</v>
      </c>
      <c r="M1789" s="51">
        <v>364000</v>
      </c>
      <c r="N1789" s="51">
        <f t="shared" si="349"/>
        <v>70000</v>
      </c>
      <c r="O1789" s="51">
        <v>70434.782608695605</v>
      </c>
      <c r="P1789" s="51">
        <v>434000</v>
      </c>
      <c r="Q1789" s="51">
        <f t="shared" si="350"/>
        <v>91565.217391304293</v>
      </c>
      <c r="R1789" s="52">
        <f t="shared" si="351"/>
        <v>455565.21739130432</v>
      </c>
      <c r="S1789" s="53">
        <v>455500</v>
      </c>
      <c r="T1789" s="54">
        <v>0</v>
      </c>
      <c r="U1789" s="55" t="s">
        <v>200</v>
      </c>
      <c r="V1789" s="55" t="s">
        <v>421</v>
      </c>
      <c r="W1789" s="55" t="s">
        <v>195</v>
      </c>
      <c r="X1789" s="56">
        <v>43294</v>
      </c>
      <c r="Y1789" s="57" t="s">
        <v>7684</v>
      </c>
      <c r="Z1789" s="57"/>
      <c r="AA1789" s="58"/>
      <c r="AB1789" s="58"/>
      <c r="AC1789" s="58"/>
      <c r="AD1789" s="58"/>
      <c r="AE1789" s="58"/>
      <c r="AF1789" s="58"/>
      <c r="AG1789" s="58"/>
      <c r="AH1789" s="58"/>
      <c r="AI1789" s="58"/>
      <c r="AJ1789" s="58"/>
      <c r="AK1789" s="58"/>
      <c r="AL1789" s="58"/>
      <c r="AM1789" s="58"/>
      <c r="AN1789" s="58"/>
      <c r="AO1789" s="58"/>
      <c r="AP1789" s="58"/>
      <c r="AQ1789" s="58">
        <v>614000</v>
      </c>
      <c r="AR1789" s="59">
        <f t="shared" si="342"/>
        <v>1</v>
      </c>
      <c r="AS1789" s="59">
        <f t="shared" si="343"/>
        <v>614000</v>
      </c>
      <c r="AT1789" s="58">
        <f t="shared" ref="AT1789:AT1794" si="354">ROUND(AS1789/AR1789,-2)</f>
        <v>614000</v>
      </c>
      <c r="AU1789" s="58">
        <f t="shared" si="345"/>
        <v>614000</v>
      </c>
      <c r="AV1789" s="59">
        <f t="shared" si="346"/>
        <v>158500</v>
      </c>
      <c r="AW1789" s="59">
        <f t="shared" si="352"/>
        <v>158500</v>
      </c>
      <c r="AX1789" s="60">
        <f t="shared" si="344"/>
        <v>0.34796926454445654</v>
      </c>
      <c r="AY1789" s="58"/>
    </row>
    <row r="1790" spans="1:51" ht="47.25" x14ac:dyDescent="0.25">
      <c r="A1790" s="45">
        <v>1790</v>
      </c>
      <c r="B1790" s="46" t="s">
        <v>5817</v>
      </c>
      <c r="C1790" s="47" t="s">
        <v>5814</v>
      </c>
      <c r="D1790" s="47" t="s">
        <v>4315</v>
      </c>
      <c r="E1790" s="48" t="s">
        <v>5686</v>
      </c>
      <c r="F1790" s="49" t="s">
        <v>7607</v>
      </c>
      <c r="G1790" s="49" t="s">
        <v>5815</v>
      </c>
      <c r="H1790" s="50" t="s">
        <v>5683</v>
      </c>
      <c r="I1790" s="46" t="s">
        <v>21</v>
      </c>
      <c r="J1790" s="46">
        <v>1026</v>
      </c>
      <c r="K1790" s="49">
        <v>1026</v>
      </c>
      <c r="L1790" s="49" t="s">
        <v>5816</v>
      </c>
      <c r="M1790" s="51">
        <v>810000</v>
      </c>
      <c r="N1790" s="51">
        <f t="shared" si="349"/>
        <v>139000</v>
      </c>
      <c r="O1790" s="51">
        <v>139304.347826087</v>
      </c>
      <c r="P1790" s="51">
        <v>949000</v>
      </c>
      <c r="Q1790" s="51">
        <f t="shared" si="350"/>
        <v>181095.65217391308</v>
      </c>
      <c r="R1790" s="52">
        <f t="shared" si="351"/>
        <v>991095.65217391308</v>
      </c>
      <c r="S1790" s="53">
        <v>991000</v>
      </c>
      <c r="T1790" s="54">
        <v>0</v>
      </c>
      <c r="U1790" s="55" t="s">
        <v>200</v>
      </c>
      <c r="V1790" s="55" t="s">
        <v>421</v>
      </c>
      <c r="W1790" s="55" t="s">
        <v>195</v>
      </c>
      <c r="X1790" s="56">
        <v>43294</v>
      </c>
      <c r="Y1790" s="57" t="s">
        <v>7684</v>
      </c>
      <c r="Z1790" s="57"/>
      <c r="AA1790" s="58"/>
      <c r="AB1790" s="58"/>
      <c r="AC1790" s="58"/>
      <c r="AD1790" s="58"/>
      <c r="AE1790" s="58"/>
      <c r="AF1790" s="58"/>
      <c r="AG1790" s="58"/>
      <c r="AH1790" s="58"/>
      <c r="AI1790" s="58"/>
      <c r="AJ1790" s="58"/>
      <c r="AK1790" s="58"/>
      <c r="AL1790" s="58"/>
      <c r="AM1790" s="58"/>
      <c r="AN1790" s="58"/>
      <c r="AO1790" s="58"/>
      <c r="AP1790" s="58"/>
      <c r="AQ1790" s="58">
        <v>1349000</v>
      </c>
      <c r="AR1790" s="59">
        <f t="shared" si="342"/>
        <v>1</v>
      </c>
      <c r="AS1790" s="59">
        <f t="shared" si="343"/>
        <v>1349000</v>
      </c>
      <c r="AT1790" s="58">
        <f t="shared" si="354"/>
        <v>1349000</v>
      </c>
      <c r="AU1790" s="58">
        <f t="shared" si="345"/>
        <v>1349000</v>
      </c>
      <c r="AV1790" s="59">
        <f t="shared" si="346"/>
        <v>358000</v>
      </c>
      <c r="AW1790" s="59">
        <f t="shared" si="352"/>
        <v>358000</v>
      </c>
      <c r="AX1790" s="60">
        <f t="shared" si="344"/>
        <v>0.36125126135216945</v>
      </c>
      <c r="AY1790" s="58"/>
    </row>
    <row r="1791" spans="1:51" ht="47.25" x14ac:dyDescent="0.25">
      <c r="A1791" s="45">
        <v>1791</v>
      </c>
      <c r="B1791" s="46" t="s">
        <v>5818</v>
      </c>
      <c r="C1791" s="47" t="s">
        <v>5814</v>
      </c>
      <c r="D1791" s="47" t="s">
        <v>4315</v>
      </c>
      <c r="E1791" s="48" t="s">
        <v>5688</v>
      </c>
      <c r="F1791" s="49" t="s">
        <v>7608</v>
      </c>
      <c r="G1791" s="49" t="s">
        <v>5819</v>
      </c>
      <c r="H1791" s="50" t="s">
        <v>5690</v>
      </c>
      <c r="I1791" s="46" t="s">
        <v>21</v>
      </c>
      <c r="J1791" s="46">
        <v>1026</v>
      </c>
      <c r="K1791" s="49">
        <v>1026</v>
      </c>
      <c r="L1791" s="49" t="s">
        <v>5816</v>
      </c>
      <c r="M1791" s="51">
        <v>810000</v>
      </c>
      <c r="N1791" s="51">
        <f t="shared" si="349"/>
        <v>139000</v>
      </c>
      <c r="O1791" s="51">
        <v>139304.347826087</v>
      </c>
      <c r="P1791" s="51">
        <v>949000</v>
      </c>
      <c r="Q1791" s="51">
        <f t="shared" si="350"/>
        <v>181095.65217391308</v>
      </c>
      <c r="R1791" s="52">
        <f t="shared" si="351"/>
        <v>991095.65217391308</v>
      </c>
      <c r="S1791" s="53">
        <v>991000</v>
      </c>
      <c r="T1791" s="54">
        <v>0</v>
      </c>
      <c r="U1791" s="55" t="s">
        <v>26</v>
      </c>
      <c r="V1791" s="55" t="s">
        <v>421</v>
      </c>
      <c r="W1791" s="55" t="s">
        <v>27</v>
      </c>
      <c r="X1791" s="56">
        <v>43294</v>
      </c>
      <c r="Y1791" s="57" t="s">
        <v>7684</v>
      </c>
      <c r="Z1791" s="57"/>
      <c r="AA1791" s="58"/>
      <c r="AB1791" s="58"/>
      <c r="AC1791" s="58"/>
      <c r="AD1791" s="58"/>
      <c r="AE1791" s="58"/>
      <c r="AF1791" s="58"/>
      <c r="AG1791" s="58"/>
      <c r="AH1791" s="58"/>
      <c r="AI1791" s="58"/>
      <c r="AJ1791" s="58"/>
      <c r="AK1791" s="58">
        <v>1900000</v>
      </c>
      <c r="AL1791" s="58"/>
      <c r="AM1791" s="58"/>
      <c r="AN1791" s="58"/>
      <c r="AO1791" s="58"/>
      <c r="AP1791" s="58"/>
      <c r="AQ1791" s="58">
        <v>1349000</v>
      </c>
      <c r="AR1791" s="59">
        <f t="shared" si="342"/>
        <v>2</v>
      </c>
      <c r="AS1791" s="59">
        <f t="shared" si="343"/>
        <v>3249000</v>
      </c>
      <c r="AT1791" s="58">
        <f t="shared" si="354"/>
        <v>1624500</v>
      </c>
      <c r="AU1791" s="58">
        <f t="shared" si="345"/>
        <v>1349000</v>
      </c>
      <c r="AV1791" s="59">
        <f t="shared" si="346"/>
        <v>633500</v>
      </c>
      <c r="AW1791" s="59">
        <f t="shared" si="352"/>
        <v>358000</v>
      </c>
      <c r="AX1791" s="60">
        <f t="shared" si="344"/>
        <v>0.6392532795156407</v>
      </c>
      <c r="AY1791" s="58"/>
    </row>
    <row r="1792" spans="1:51" ht="47.25" x14ac:dyDescent="0.25">
      <c r="A1792" s="45">
        <v>1793</v>
      </c>
      <c r="B1792" s="46" t="s">
        <v>5822</v>
      </c>
      <c r="C1792" s="47" t="s">
        <v>5814</v>
      </c>
      <c r="D1792" s="47" t="s">
        <v>4315</v>
      </c>
      <c r="E1792" s="48" t="s">
        <v>5696</v>
      </c>
      <c r="F1792" s="49" t="s">
        <v>7609</v>
      </c>
      <c r="G1792" s="49" t="s">
        <v>5821</v>
      </c>
      <c r="H1792" s="50" t="s">
        <v>5694</v>
      </c>
      <c r="I1792" s="46" t="s">
        <v>30</v>
      </c>
      <c r="J1792" s="46">
        <v>1026</v>
      </c>
      <c r="K1792" s="49">
        <v>1026</v>
      </c>
      <c r="L1792" s="49" t="s">
        <v>5816</v>
      </c>
      <c r="M1792" s="51">
        <v>810000</v>
      </c>
      <c r="N1792" s="51">
        <f t="shared" si="349"/>
        <v>139000</v>
      </c>
      <c r="O1792" s="51">
        <v>139304.347826087</v>
      </c>
      <c r="P1792" s="51">
        <v>949000</v>
      </c>
      <c r="Q1792" s="51">
        <f t="shared" si="350"/>
        <v>181095.65217391308</v>
      </c>
      <c r="R1792" s="52">
        <f t="shared" si="351"/>
        <v>991095.65217391308</v>
      </c>
      <c r="S1792" s="53">
        <v>991000</v>
      </c>
      <c r="T1792" s="54">
        <v>0</v>
      </c>
      <c r="U1792" s="55" t="s">
        <v>26</v>
      </c>
      <c r="V1792" s="55" t="s">
        <v>421</v>
      </c>
      <c r="W1792" s="55" t="s">
        <v>27</v>
      </c>
      <c r="X1792" s="56">
        <v>43294</v>
      </c>
      <c r="Y1792" s="57" t="s">
        <v>7684</v>
      </c>
      <c r="Z1792" s="57"/>
      <c r="AA1792" s="58"/>
      <c r="AB1792" s="58"/>
      <c r="AC1792" s="58"/>
      <c r="AD1792" s="58"/>
      <c r="AE1792" s="58"/>
      <c r="AF1792" s="58"/>
      <c r="AG1792" s="58"/>
      <c r="AH1792" s="58"/>
      <c r="AI1792" s="58"/>
      <c r="AJ1792" s="58"/>
      <c r="AK1792" s="58"/>
      <c r="AL1792" s="58"/>
      <c r="AM1792" s="58"/>
      <c r="AN1792" s="58"/>
      <c r="AO1792" s="58"/>
      <c r="AP1792" s="58"/>
      <c r="AQ1792" s="58">
        <v>1349000</v>
      </c>
      <c r="AR1792" s="59">
        <f t="shared" si="342"/>
        <v>1</v>
      </c>
      <c r="AS1792" s="59">
        <f t="shared" si="343"/>
        <v>1349000</v>
      </c>
      <c r="AT1792" s="58">
        <f t="shared" si="354"/>
        <v>1349000</v>
      </c>
      <c r="AU1792" s="58">
        <f t="shared" si="345"/>
        <v>1349000</v>
      </c>
      <c r="AV1792" s="59">
        <f t="shared" si="346"/>
        <v>358000</v>
      </c>
      <c r="AW1792" s="59">
        <f t="shared" si="352"/>
        <v>358000</v>
      </c>
      <c r="AX1792" s="60">
        <f t="shared" si="344"/>
        <v>0.36125126135216945</v>
      </c>
      <c r="AY1792" s="58"/>
    </row>
    <row r="1793" spans="1:51" ht="47.25" x14ac:dyDescent="0.25">
      <c r="A1793" s="45">
        <v>1795</v>
      </c>
      <c r="B1793" s="46" t="s">
        <v>5825</v>
      </c>
      <c r="C1793" s="47" t="s">
        <v>5814</v>
      </c>
      <c r="D1793" s="47" t="s">
        <v>4315</v>
      </c>
      <c r="E1793" s="48" t="s">
        <v>5702</v>
      </c>
      <c r="F1793" s="49" t="s">
        <v>7610</v>
      </c>
      <c r="G1793" s="49" t="s">
        <v>5824</v>
      </c>
      <c r="H1793" s="50" t="s">
        <v>5700</v>
      </c>
      <c r="I1793" s="46" t="s">
        <v>30</v>
      </c>
      <c r="J1793" s="46">
        <v>1026</v>
      </c>
      <c r="K1793" s="49">
        <v>1026</v>
      </c>
      <c r="L1793" s="49" t="s">
        <v>5816</v>
      </c>
      <c r="M1793" s="51">
        <v>810000</v>
      </c>
      <c r="N1793" s="51">
        <f t="shared" si="349"/>
        <v>139000</v>
      </c>
      <c r="O1793" s="51">
        <v>139304.347826087</v>
      </c>
      <c r="P1793" s="51">
        <v>949000</v>
      </c>
      <c r="Q1793" s="51">
        <f t="shared" si="350"/>
        <v>181095.65217391308</v>
      </c>
      <c r="R1793" s="52">
        <f t="shared" si="351"/>
        <v>991095.65217391308</v>
      </c>
      <c r="S1793" s="53">
        <v>991000</v>
      </c>
      <c r="T1793" s="54">
        <v>0</v>
      </c>
      <c r="U1793" s="55" t="s">
        <v>26</v>
      </c>
      <c r="V1793" s="55" t="s">
        <v>421</v>
      </c>
      <c r="W1793" s="55" t="s">
        <v>27</v>
      </c>
      <c r="X1793" s="56">
        <v>43294</v>
      </c>
      <c r="Y1793" s="57" t="s">
        <v>7684</v>
      </c>
      <c r="Z1793" s="57"/>
      <c r="AA1793" s="58"/>
      <c r="AB1793" s="58"/>
      <c r="AC1793" s="58"/>
      <c r="AD1793" s="58"/>
      <c r="AE1793" s="58"/>
      <c r="AF1793" s="58"/>
      <c r="AG1793" s="58"/>
      <c r="AH1793" s="58"/>
      <c r="AI1793" s="58"/>
      <c r="AJ1793" s="58"/>
      <c r="AK1793" s="58"/>
      <c r="AL1793" s="58"/>
      <c r="AM1793" s="58"/>
      <c r="AN1793" s="58"/>
      <c r="AO1793" s="58"/>
      <c r="AP1793" s="58"/>
      <c r="AQ1793" s="58">
        <v>1349000</v>
      </c>
      <c r="AR1793" s="59">
        <f t="shared" si="342"/>
        <v>1</v>
      </c>
      <c r="AS1793" s="59">
        <f t="shared" si="343"/>
        <v>1349000</v>
      </c>
      <c r="AT1793" s="58">
        <f t="shared" si="354"/>
        <v>1349000</v>
      </c>
      <c r="AU1793" s="58">
        <f t="shared" si="345"/>
        <v>1349000</v>
      </c>
      <c r="AV1793" s="59">
        <f t="shared" si="346"/>
        <v>358000</v>
      </c>
      <c r="AW1793" s="59">
        <f t="shared" si="352"/>
        <v>358000</v>
      </c>
      <c r="AX1793" s="60">
        <f t="shared" si="344"/>
        <v>0.36125126135216945</v>
      </c>
      <c r="AY1793" s="58"/>
    </row>
    <row r="1794" spans="1:51" ht="47.25" x14ac:dyDescent="0.25">
      <c r="A1794" s="45">
        <v>1796</v>
      </c>
      <c r="B1794" s="46" t="s">
        <v>5826</v>
      </c>
      <c r="C1794" s="47" t="s">
        <v>5814</v>
      </c>
      <c r="D1794" s="47" t="s">
        <v>496</v>
      </c>
      <c r="E1794" s="48" t="s">
        <v>5704</v>
      </c>
      <c r="F1794" s="49" t="s">
        <v>7611</v>
      </c>
      <c r="G1794" s="49" t="s">
        <v>5827</v>
      </c>
      <c r="H1794" s="50" t="s">
        <v>5706</v>
      </c>
      <c r="I1794" s="46" t="s">
        <v>499</v>
      </c>
      <c r="J1794" s="46">
        <v>1026</v>
      </c>
      <c r="K1794" s="49">
        <v>1026</v>
      </c>
      <c r="L1794" s="49" t="s">
        <v>5816</v>
      </c>
      <c r="M1794" s="51">
        <v>810000</v>
      </c>
      <c r="N1794" s="51">
        <f t="shared" si="349"/>
        <v>139000</v>
      </c>
      <c r="O1794" s="51">
        <v>139304.347826087</v>
      </c>
      <c r="P1794" s="51">
        <v>949000</v>
      </c>
      <c r="Q1794" s="51">
        <f t="shared" si="350"/>
        <v>181095.65217391308</v>
      </c>
      <c r="R1794" s="52">
        <f t="shared" si="351"/>
        <v>991095.65217391308</v>
      </c>
      <c r="S1794" s="53">
        <v>991000</v>
      </c>
      <c r="T1794" s="54">
        <v>0</v>
      </c>
      <c r="U1794" s="55" t="s">
        <v>26</v>
      </c>
      <c r="V1794" s="55" t="s">
        <v>421</v>
      </c>
      <c r="W1794" s="55" t="s">
        <v>27</v>
      </c>
      <c r="X1794" s="56">
        <v>43294</v>
      </c>
      <c r="Y1794" s="57" t="s">
        <v>7684</v>
      </c>
      <c r="Z1794" s="57"/>
      <c r="AA1794" s="58"/>
      <c r="AB1794" s="58"/>
      <c r="AC1794" s="58"/>
      <c r="AD1794" s="58"/>
      <c r="AE1794" s="58"/>
      <c r="AF1794" s="58"/>
      <c r="AG1794" s="58"/>
      <c r="AH1794" s="58"/>
      <c r="AI1794" s="58"/>
      <c r="AJ1794" s="58"/>
      <c r="AK1794" s="58"/>
      <c r="AL1794" s="58"/>
      <c r="AM1794" s="58"/>
      <c r="AN1794" s="58"/>
      <c r="AO1794" s="58"/>
      <c r="AP1794" s="58"/>
      <c r="AQ1794" s="58">
        <v>1349000</v>
      </c>
      <c r="AR1794" s="59">
        <f t="shared" si="342"/>
        <v>1</v>
      </c>
      <c r="AS1794" s="59">
        <f t="shared" si="343"/>
        <v>1349000</v>
      </c>
      <c r="AT1794" s="58">
        <f t="shared" si="354"/>
        <v>1349000</v>
      </c>
      <c r="AU1794" s="58">
        <f t="shared" si="345"/>
        <v>1349000</v>
      </c>
      <c r="AV1794" s="59">
        <f t="shared" si="346"/>
        <v>358000</v>
      </c>
      <c r="AW1794" s="59">
        <f t="shared" si="352"/>
        <v>358000</v>
      </c>
      <c r="AX1794" s="60">
        <f t="shared" si="344"/>
        <v>0.36125126135216945</v>
      </c>
      <c r="AY1794" s="58"/>
    </row>
    <row r="1795" spans="1:51" ht="47.25" x14ac:dyDescent="0.25">
      <c r="A1795" s="45">
        <v>1797</v>
      </c>
      <c r="B1795" s="46" t="s">
        <v>5828</v>
      </c>
      <c r="C1795" s="47" t="s">
        <v>5814</v>
      </c>
      <c r="D1795" s="47" t="s">
        <v>496</v>
      </c>
      <c r="E1795" s="48" t="s">
        <v>5712</v>
      </c>
      <c r="F1795" s="49" t="s">
        <v>5709</v>
      </c>
      <c r="G1795" s="49" t="s">
        <v>5713</v>
      </c>
      <c r="H1795" s="50" t="s">
        <v>5709</v>
      </c>
      <c r="I1795" s="46" t="s">
        <v>30</v>
      </c>
      <c r="J1795" s="46">
        <v>1026</v>
      </c>
      <c r="K1795" s="49">
        <v>1026</v>
      </c>
      <c r="L1795" s="49" t="s">
        <v>5816</v>
      </c>
      <c r="M1795" s="51">
        <v>810000</v>
      </c>
      <c r="N1795" s="51">
        <f t="shared" si="349"/>
        <v>139000</v>
      </c>
      <c r="O1795" s="51">
        <v>139304.347826087</v>
      </c>
      <c r="P1795" s="51">
        <v>949000</v>
      </c>
      <c r="Q1795" s="51">
        <f t="shared" si="350"/>
        <v>181095.65217391308</v>
      </c>
      <c r="R1795" s="52">
        <f t="shared" si="351"/>
        <v>991095.65217391308</v>
      </c>
      <c r="S1795" s="53">
        <v>991000</v>
      </c>
      <c r="T1795" s="54">
        <v>0</v>
      </c>
      <c r="U1795" s="55" t="s">
        <v>200</v>
      </c>
      <c r="V1795" s="55" t="s">
        <v>421</v>
      </c>
      <c r="W1795" s="55" t="s">
        <v>195</v>
      </c>
      <c r="X1795" s="56">
        <v>43294</v>
      </c>
      <c r="Y1795" s="57" t="s">
        <v>7684</v>
      </c>
      <c r="Z1795" s="57"/>
      <c r="AA1795" s="58"/>
      <c r="AB1795" s="58"/>
      <c r="AC1795" s="58"/>
      <c r="AD1795" s="58"/>
      <c r="AE1795" s="58"/>
      <c r="AF1795" s="58"/>
      <c r="AG1795" s="58"/>
      <c r="AH1795" s="58"/>
      <c r="AI1795" s="58"/>
      <c r="AJ1795" s="58"/>
      <c r="AK1795" s="58"/>
      <c r="AL1795" s="58"/>
      <c r="AM1795" s="58"/>
      <c r="AN1795" s="58"/>
      <c r="AO1795" s="58"/>
      <c r="AP1795" s="58"/>
      <c r="AQ1795" s="58"/>
      <c r="AR1795" s="59">
        <f t="shared" si="342"/>
        <v>0</v>
      </c>
      <c r="AS1795" s="59">
        <f t="shared" si="343"/>
        <v>0</v>
      </c>
      <c r="AT1795" s="58"/>
      <c r="AU1795" s="58">
        <f t="shared" si="345"/>
        <v>0</v>
      </c>
      <c r="AV1795" s="59">
        <f t="shared" si="346"/>
        <v>-991000</v>
      </c>
      <c r="AW1795" s="59">
        <f t="shared" si="352"/>
        <v>-991000</v>
      </c>
      <c r="AX1795" s="60">
        <f t="shared" si="344"/>
        <v>-1</v>
      </c>
      <c r="AY1795" s="58"/>
    </row>
    <row r="1796" spans="1:51" ht="47.25" x14ac:dyDescent="0.25">
      <c r="A1796" s="45">
        <v>1798</v>
      </c>
      <c r="B1796" s="46" t="s">
        <v>5829</v>
      </c>
      <c r="C1796" s="47" t="s">
        <v>5814</v>
      </c>
      <c r="D1796" s="47" t="s">
        <v>4315</v>
      </c>
      <c r="E1796" s="48" t="s">
        <v>5708</v>
      </c>
      <c r="F1796" s="49" t="s">
        <v>5709</v>
      </c>
      <c r="G1796" s="49" t="s">
        <v>5713</v>
      </c>
      <c r="H1796" s="50" t="s">
        <v>5709</v>
      </c>
      <c r="I1796" s="46" t="s">
        <v>30</v>
      </c>
      <c r="J1796" s="46">
        <v>1026</v>
      </c>
      <c r="K1796" s="49">
        <v>1026</v>
      </c>
      <c r="L1796" s="49" t="s">
        <v>5816</v>
      </c>
      <c r="M1796" s="51">
        <v>810000</v>
      </c>
      <c r="N1796" s="51">
        <f t="shared" si="349"/>
        <v>139000</v>
      </c>
      <c r="O1796" s="51">
        <v>139304.347826087</v>
      </c>
      <c r="P1796" s="51">
        <v>949000</v>
      </c>
      <c r="Q1796" s="51">
        <f t="shared" si="350"/>
        <v>181095.65217391308</v>
      </c>
      <c r="R1796" s="52">
        <f t="shared" si="351"/>
        <v>991095.65217391308</v>
      </c>
      <c r="S1796" s="53">
        <v>991000</v>
      </c>
      <c r="T1796" s="54">
        <v>0</v>
      </c>
      <c r="U1796" s="55" t="s">
        <v>200</v>
      </c>
      <c r="V1796" s="55" t="s">
        <v>421</v>
      </c>
      <c r="W1796" s="55" t="s">
        <v>195</v>
      </c>
      <c r="X1796" s="56">
        <v>43294</v>
      </c>
      <c r="Y1796" s="57" t="s">
        <v>7684</v>
      </c>
      <c r="Z1796" s="57"/>
      <c r="AA1796" s="58"/>
      <c r="AB1796" s="58"/>
      <c r="AC1796" s="58"/>
      <c r="AD1796" s="58"/>
      <c r="AE1796" s="58"/>
      <c r="AF1796" s="58"/>
      <c r="AG1796" s="58"/>
      <c r="AH1796" s="58"/>
      <c r="AI1796" s="58"/>
      <c r="AJ1796" s="58"/>
      <c r="AK1796" s="58"/>
      <c r="AL1796" s="58"/>
      <c r="AM1796" s="58"/>
      <c r="AN1796" s="58"/>
      <c r="AO1796" s="58"/>
      <c r="AP1796" s="58"/>
      <c r="AQ1796" s="58">
        <v>1349000</v>
      </c>
      <c r="AR1796" s="59">
        <f t="shared" ref="AR1796:AR1859" si="355">COUNT(AA1796:AQ1796)</f>
        <v>1</v>
      </c>
      <c r="AS1796" s="59">
        <f t="shared" ref="AS1796:AS1859" si="356">SUM(AA1796:AQ1796)</f>
        <v>1349000</v>
      </c>
      <c r="AT1796" s="58">
        <f>ROUND(AS1796/AR1796,-2)</f>
        <v>1349000</v>
      </c>
      <c r="AU1796" s="58">
        <f t="shared" si="345"/>
        <v>1349000</v>
      </c>
      <c r="AV1796" s="59">
        <f t="shared" si="346"/>
        <v>358000</v>
      </c>
      <c r="AW1796" s="59">
        <f t="shared" si="352"/>
        <v>358000</v>
      </c>
      <c r="AX1796" s="60">
        <f t="shared" ref="AX1796:AX1859" si="357">AT1796/S1796-100%</f>
        <v>0.36125126135216945</v>
      </c>
      <c r="AY1796" s="58"/>
    </row>
    <row r="1797" spans="1:51" ht="63" x14ac:dyDescent="0.25">
      <c r="A1797" s="45">
        <v>1799</v>
      </c>
      <c r="B1797" s="46" t="s">
        <v>5830</v>
      </c>
      <c r="C1797" s="47" t="s">
        <v>5814</v>
      </c>
      <c r="D1797" s="47" t="s">
        <v>496</v>
      </c>
      <c r="E1797" s="48" t="s">
        <v>5715</v>
      </c>
      <c r="F1797" s="49" t="s">
        <v>7612</v>
      </c>
      <c r="G1797" s="49" t="s">
        <v>5831</v>
      </c>
      <c r="H1797" s="50" t="s">
        <v>5717</v>
      </c>
      <c r="I1797" s="46" t="s">
        <v>30</v>
      </c>
      <c r="J1797" s="46">
        <v>1026</v>
      </c>
      <c r="K1797" s="49">
        <v>1026</v>
      </c>
      <c r="L1797" s="49" t="s">
        <v>5816</v>
      </c>
      <c r="M1797" s="51">
        <v>810000</v>
      </c>
      <c r="N1797" s="51">
        <f t="shared" si="349"/>
        <v>139000</v>
      </c>
      <c r="O1797" s="51">
        <v>139304.347826087</v>
      </c>
      <c r="P1797" s="51">
        <v>949000</v>
      </c>
      <c r="Q1797" s="51">
        <f t="shared" si="350"/>
        <v>181095.65217391308</v>
      </c>
      <c r="R1797" s="52">
        <f t="shared" si="351"/>
        <v>991095.65217391308</v>
      </c>
      <c r="S1797" s="53">
        <v>991000</v>
      </c>
      <c r="T1797" s="54">
        <v>0</v>
      </c>
      <c r="U1797" s="55" t="s">
        <v>26</v>
      </c>
      <c r="V1797" s="55" t="s">
        <v>421</v>
      </c>
      <c r="W1797" s="55" t="s">
        <v>27</v>
      </c>
      <c r="X1797" s="56">
        <v>43294</v>
      </c>
      <c r="Y1797" s="57" t="s">
        <v>7684</v>
      </c>
      <c r="Z1797" s="57"/>
      <c r="AA1797" s="58"/>
      <c r="AB1797" s="58"/>
      <c r="AC1797" s="58"/>
      <c r="AD1797" s="58"/>
      <c r="AE1797" s="58"/>
      <c r="AF1797" s="58"/>
      <c r="AG1797" s="58"/>
      <c r="AH1797" s="58"/>
      <c r="AI1797" s="58"/>
      <c r="AJ1797" s="58"/>
      <c r="AK1797" s="58"/>
      <c r="AL1797" s="58"/>
      <c r="AM1797" s="58"/>
      <c r="AN1797" s="58"/>
      <c r="AO1797" s="58"/>
      <c r="AP1797" s="58"/>
      <c r="AQ1797" s="58">
        <v>1349000</v>
      </c>
      <c r="AR1797" s="59">
        <f t="shared" si="355"/>
        <v>1</v>
      </c>
      <c r="AS1797" s="59">
        <f t="shared" si="356"/>
        <v>1349000</v>
      </c>
      <c r="AT1797" s="58">
        <f>ROUND(AS1797/AR1797,-2)</f>
        <v>1349000</v>
      </c>
      <c r="AU1797" s="58">
        <f t="shared" si="345"/>
        <v>1349000</v>
      </c>
      <c r="AV1797" s="59">
        <f t="shared" si="346"/>
        <v>358000</v>
      </c>
      <c r="AW1797" s="59">
        <f t="shared" si="352"/>
        <v>358000</v>
      </c>
      <c r="AX1797" s="60">
        <f t="shared" si="357"/>
        <v>0.36125126135216945</v>
      </c>
      <c r="AY1797" s="58"/>
    </row>
    <row r="1798" spans="1:51" ht="63" x14ac:dyDescent="0.25">
      <c r="A1798" s="45">
        <v>1800</v>
      </c>
      <c r="B1798" s="46" t="s">
        <v>5832</v>
      </c>
      <c r="C1798" s="47" t="s">
        <v>5814</v>
      </c>
      <c r="D1798" s="47" t="s">
        <v>4315</v>
      </c>
      <c r="E1798" s="48" t="s">
        <v>5719</v>
      </c>
      <c r="F1798" s="49" t="s">
        <v>7613</v>
      </c>
      <c r="G1798" s="49" t="s">
        <v>5833</v>
      </c>
      <c r="H1798" s="50" t="s">
        <v>5721</v>
      </c>
      <c r="I1798" s="46" t="s">
        <v>30</v>
      </c>
      <c r="J1798" s="46">
        <v>1026</v>
      </c>
      <c r="K1798" s="49">
        <v>1026</v>
      </c>
      <c r="L1798" s="49" t="s">
        <v>5816</v>
      </c>
      <c r="M1798" s="51">
        <v>810000</v>
      </c>
      <c r="N1798" s="51">
        <f t="shared" si="349"/>
        <v>139000</v>
      </c>
      <c r="O1798" s="51">
        <v>139304.347826087</v>
      </c>
      <c r="P1798" s="51">
        <v>949000</v>
      </c>
      <c r="Q1798" s="51">
        <f t="shared" si="350"/>
        <v>181095.65217391308</v>
      </c>
      <c r="R1798" s="52">
        <f t="shared" si="351"/>
        <v>991095.65217391308</v>
      </c>
      <c r="S1798" s="53">
        <v>991000</v>
      </c>
      <c r="T1798" s="54">
        <v>0</v>
      </c>
      <c r="U1798" s="55" t="s">
        <v>200</v>
      </c>
      <c r="V1798" s="55" t="s">
        <v>421</v>
      </c>
      <c r="W1798" s="55" t="s">
        <v>195</v>
      </c>
      <c r="X1798" s="56">
        <v>43294</v>
      </c>
      <c r="Y1798" s="57" t="s">
        <v>7684</v>
      </c>
      <c r="Z1798" s="57"/>
      <c r="AA1798" s="58"/>
      <c r="AB1798" s="58"/>
      <c r="AC1798" s="58"/>
      <c r="AD1798" s="58"/>
      <c r="AE1798" s="58"/>
      <c r="AF1798" s="58"/>
      <c r="AG1798" s="58"/>
      <c r="AH1798" s="58"/>
      <c r="AI1798" s="58"/>
      <c r="AJ1798" s="58"/>
      <c r="AK1798" s="58"/>
      <c r="AL1798" s="58"/>
      <c r="AM1798" s="58"/>
      <c r="AN1798" s="58"/>
      <c r="AO1798" s="58"/>
      <c r="AP1798" s="58"/>
      <c r="AQ1798" s="58">
        <v>1349000</v>
      </c>
      <c r="AR1798" s="59">
        <f t="shared" si="355"/>
        <v>1</v>
      </c>
      <c r="AS1798" s="59">
        <f t="shared" si="356"/>
        <v>1349000</v>
      </c>
      <c r="AT1798" s="58">
        <f>ROUND(AS1798/AR1798,-2)</f>
        <v>1349000</v>
      </c>
      <c r="AU1798" s="58">
        <f t="shared" ref="AU1798:AU1861" si="358">MIN(AA1798:AQ1798)</f>
        <v>1349000</v>
      </c>
      <c r="AV1798" s="59">
        <f t="shared" ref="AV1798:AV1861" si="359">AT1798-S1798</f>
        <v>358000</v>
      </c>
      <c r="AW1798" s="59">
        <f t="shared" si="352"/>
        <v>358000</v>
      </c>
      <c r="AX1798" s="60">
        <f t="shared" si="357"/>
        <v>0.36125126135216945</v>
      </c>
      <c r="AY1798" s="58"/>
    </row>
    <row r="1799" spans="1:51" ht="47.25" x14ac:dyDescent="0.25">
      <c r="A1799" s="45">
        <v>1801</v>
      </c>
      <c r="B1799" s="46" t="s">
        <v>5834</v>
      </c>
      <c r="C1799" s="47" t="s">
        <v>5814</v>
      </c>
      <c r="D1799" s="47" t="s">
        <v>4315</v>
      </c>
      <c r="E1799" s="48" t="s">
        <v>5723</v>
      </c>
      <c r="F1799" s="49" t="s">
        <v>7614</v>
      </c>
      <c r="G1799" s="49" t="s">
        <v>5835</v>
      </c>
      <c r="H1799" s="50" t="s">
        <v>5725</v>
      </c>
      <c r="I1799" s="46" t="s">
        <v>30</v>
      </c>
      <c r="J1799" s="46">
        <v>1026</v>
      </c>
      <c r="K1799" s="49">
        <v>1026</v>
      </c>
      <c r="L1799" s="49" t="s">
        <v>5816</v>
      </c>
      <c r="M1799" s="51">
        <v>810000</v>
      </c>
      <c r="N1799" s="51">
        <f t="shared" si="349"/>
        <v>139000</v>
      </c>
      <c r="O1799" s="51">
        <v>139304.347826087</v>
      </c>
      <c r="P1799" s="51">
        <v>949000</v>
      </c>
      <c r="Q1799" s="51">
        <f t="shared" si="350"/>
        <v>181095.65217391308</v>
      </c>
      <c r="R1799" s="52">
        <f t="shared" si="351"/>
        <v>991095.65217391308</v>
      </c>
      <c r="S1799" s="53">
        <v>991000</v>
      </c>
      <c r="T1799" s="54">
        <v>0</v>
      </c>
      <c r="U1799" s="55" t="s">
        <v>26</v>
      </c>
      <c r="V1799" s="55" t="s">
        <v>421</v>
      </c>
      <c r="W1799" s="55" t="s">
        <v>27</v>
      </c>
      <c r="X1799" s="56">
        <v>43294</v>
      </c>
      <c r="Y1799" s="57" t="s">
        <v>7684</v>
      </c>
      <c r="Z1799" s="57"/>
      <c r="AA1799" s="58"/>
      <c r="AB1799" s="58"/>
      <c r="AC1799" s="58"/>
      <c r="AD1799" s="58"/>
      <c r="AE1799" s="58"/>
      <c r="AF1799" s="58"/>
      <c r="AG1799" s="58"/>
      <c r="AH1799" s="58"/>
      <c r="AI1799" s="58"/>
      <c r="AJ1799" s="58"/>
      <c r="AK1799" s="58"/>
      <c r="AL1799" s="58"/>
      <c r="AM1799" s="58"/>
      <c r="AN1799" s="58"/>
      <c r="AO1799" s="58"/>
      <c r="AP1799" s="58"/>
      <c r="AQ1799" s="58">
        <v>1349000</v>
      </c>
      <c r="AR1799" s="59">
        <f t="shared" si="355"/>
        <v>1</v>
      </c>
      <c r="AS1799" s="59">
        <f t="shared" si="356"/>
        <v>1349000</v>
      </c>
      <c r="AT1799" s="58">
        <f>ROUND(AS1799/AR1799,-2)</f>
        <v>1349000</v>
      </c>
      <c r="AU1799" s="58">
        <f t="shared" si="358"/>
        <v>1349000</v>
      </c>
      <c r="AV1799" s="59">
        <f t="shared" si="359"/>
        <v>358000</v>
      </c>
      <c r="AW1799" s="59">
        <f t="shared" si="352"/>
        <v>358000</v>
      </c>
      <c r="AX1799" s="60">
        <f t="shared" si="357"/>
        <v>0.36125126135216945</v>
      </c>
      <c r="AY1799" s="58"/>
    </row>
    <row r="1800" spans="1:51" ht="47.25" x14ac:dyDescent="0.25">
      <c r="A1800" s="45">
        <v>1802</v>
      </c>
      <c r="B1800" s="46" t="s">
        <v>5836</v>
      </c>
      <c r="C1800" s="47" t="s">
        <v>5814</v>
      </c>
      <c r="D1800" s="47" t="s">
        <v>496</v>
      </c>
      <c r="E1800" s="48" t="s">
        <v>5727</v>
      </c>
      <c r="F1800" s="49" t="s">
        <v>5728</v>
      </c>
      <c r="G1800" s="49" t="s">
        <v>5837</v>
      </c>
      <c r="H1800" s="50" t="s">
        <v>5728</v>
      </c>
      <c r="I1800" s="46" t="s">
        <v>30</v>
      </c>
      <c r="J1800" s="46">
        <v>1026</v>
      </c>
      <c r="K1800" s="49">
        <v>1026</v>
      </c>
      <c r="L1800" s="49" t="s">
        <v>5816</v>
      </c>
      <c r="M1800" s="51">
        <v>810000</v>
      </c>
      <c r="N1800" s="51">
        <f t="shared" si="349"/>
        <v>139000</v>
      </c>
      <c r="O1800" s="51">
        <v>139304.347826087</v>
      </c>
      <c r="P1800" s="51">
        <v>949000</v>
      </c>
      <c r="Q1800" s="51">
        <f t="shared" si="350"/>
        <v>181095.65217391308</v>
      </c>
      <c r="R1800" s="52">
        <f t="shared" si="351"/>
        <v>991095.65217391308</v>
      </c>
      <c r="S1800" s="53">
        <v>991000</v>
      </c>
      <c r="T1800" s="54">
        <v>0</v>
      </c>
      <c r="U1800" s="55" t="s">
        <v>200</v>
      </c>
      <c r="V1800" s="55" t="s">
        <v>421</v>
      </c>
      <c r="W1800" s="55" t="s">
        <v>195</v>
      </c>
      <c r="X1800" s="56">
        <v>43294</v>
      </c>
      <c r="Y1800" s="57" t="s">
        <v>7684</v>
      </c>
      <c r="Z1800" s="57"/>
      <c r="AA1800" s="58"/>
      <c r="AB1800" s="58"/>
      <c r="AC1800" s="58"/>
      <c r="AD1800" s="58"/>
      <c r="AE1800" s="58"/>
      <c r="AF1800" s="58"/>
      <c r="AG1800" s="58"/>
      <c r="AH1800" s="58"/>
      <c r="AI1800" s="58"/>
      <c r="AJ1800" s="58"/>
      <c r="AK1800" s="58"/>
      <c r="AL1800" s="58"/>
      <c r="AM1800" s="58"/>
      <c r="AN1800" s="58"/>
      <c r="AO1800" s="58"/>
      <c r="AP1800" s="58"/>
      <c r="AQ1800" s="58"/>
      <c r="AR1800" s="59">
        <f t="shared" si="355"/>
        <v>0</v>
      </c>
      <c r="AS1800" s="59">
        <f t="shared" si="356"/>
        <v>0</v>
      </c>
      <c r="AT1800" s="58"/>
      <c r="AU1800" s="58">
        <f t="shared" si="358"/>
        <v>0</v>
      </c>
      <c r="AV1800" s="59">
        <f t="shared" si="359"/>
        <v>-991000</v>
      </c>
      <c r="AW1800" s="59">
        <f t="shared" si="352"/>
        <v>-991000</v>
      </c>
      <c r="AX1800" s="60">
        <f t="shared" si="357"/>
        <v>-1</v>
      </c>
      <c r="AY1800" s="58"/>
    </row>
    <row r="1801" spans="1:51" ht="47.25" x14ac:dyDescent="0.25">
      <c r="A1801" s="45">
        <v>1803</v>
      </c>
      <c r="B1801" s="46" t="s">
        <v>5838</v>
      </c>
      <c r="C1801" s="47" t="s">
        <v>5814</v>
      </c>
      <c r="D1801" s="47" t="s">
        <v>4315</v>
      </c>
      <c r="E1801" s="48" t="s">
        <v>5731</v>
      </c>
      <c r="F1801" s="49" t="s">
        <v>5728</v>
      </c>
      <c r="G1801" s="49" t="s">
        <v>5837</v>
      </c>
      <c r="H1801" s="50" t="s">
        <v>5728</v>
      </c>
      <c r="I1801" s="46" t="s">
        <v>30</v>
      </c>
      <c r="J1801" s="46">
        <v>1026</v>
      </c>
      <c r="K1801" s="49">
        <v>1026</v>
      </c>
      <c r="L1801" s="49" t="s">
        <v>5816</v>
      </c>
      <c r="M1801" s="51">
        <v>810000</v>
      </c>
      <c r="N1801" s="51">
        <f t="shared" si="349"/>
        <v>139000</v>
      </c>
      <c r="O1801" s="51">
        <v>139304.347826087</v>
      </c>
      <c r="P1801" s="51">
        <v>949000</v>
      </c>
      <c r="Q1801" s="51">
        <f t="shared" si="350"/>
        <v>181095.65217391308</v>
      </c>
      <c r="R1801" s="52">
        <f t="shared" si="351"/>
        <v>991095.65217391308</v>
      </c>
      <c r="S1801" s="53">
        <v>991000</v>
      </c>
      <c r="T1801" s="54">
        <v>0</v>
      </c>
      <c r="U1801" s="55" t="s">
        <v>26</v>
      </c>
      <c r="V1801" s="55" t="s">
        <v>421</v>
      </c>
      <c r="W1801" s="55" t="s">
        <v>27</v>
      </c>
      <c r="X1801" s="56">
        <v>43294</v>
      </c>
      <c r="Y1801" s="57" t="s">
        <v>7684</v>
      </c>
      <c r="Z1801" s="57"/>
      <c r="AA1801" s="58"/>
      <c r="AB1801" s="58"/>
      <c r="AC1801" s="58"/>
      <c r="AD1801" s="58"/>
      <c r="AE1801" s="58"/>
      <c r="AF1801" s="58"/>
      <c r="AG1801" s="58"/>
      <c r="AH1801" s="58"/>
      <c r="AI1801" s="58"/>
      <c r="AJ1801" s="58"/>
      <c r="AK1801" s="58"/>
      <c r="AL1801" s="58"/>
      <c r="AM1801" s="58"/>
      <c r="AN1801" s="58"/>
      <c r="AO1801" s="58"/>
      <c r="AP1801" s="58"/>
      <c r="AQ1801" s="58">
        <v>1349000</v>
      </c>
      <c r="AR1801" s="59">
        <f t="shared" si="355"/>
        <v>1</v>
      </c>
      <c r="AS1801" s="59">
        <f t="shared" si="356"/>
        <v>1349000</v>
      </c>
      <c r="AT1801" s="58">
        <f>ROUND(AS1801/AR1801,-2)</f>
        <v>1349000</v>
      </c>
      <c r="AU1801" s="58">
        <f t="shared" si="358"/>
        <v>1349000</v>
      </c>
      <c r="AV1801" s="59">
        <f t="shared" si="359"/>
        <v>358000</v>
      </c>
      <c r="AW1801" s="59">
        <f t="shared" si="352"/>
        <v>358000</v>
      </c>
      <c r="AX1801" s="60">
        <f t="shared" si="357"/>
        <v>0.36125126135216945</v>
      </c>
      <c r="AY1801" s="58"/>
    </row>
    <row r="1802" spans="1:51" ht="63" x14ac:dyDescent="0.25">
      <c r="A1802" s="45">
        <v>1804</v>
      </c>
      <c r="B1802" s="46" t="s">
        <v>5839</v>
      </c>
      <c r="C1802" s="47" t="s">
        <v>5814</v>
      </c>
      <c r="D1802" s="47" t="s">
        <v>496</v>
      </c>
      <c r="E1802" s="48" t="s">
        <v>5733</v>
      </c>
      <c r="F1802" s="49" t="s">
        <v>7615</v>
      </c>
      <c r="G1802" s="49" t="s">
        <v>5840</v>
      </c>
      <c r="H1802" s="50" t="s">
        <v>5735</v>
      </c>
      <c r="I1802" s="46" t="s">
        <v>30</v>
      </c>
      <c r="J1802" s="46">
        <v>1026</v>
      </c>
      <c r="K1802" s="49">
        <v>1026</v>
      </c>
      <c r="L1802" s="49" t="s">
        <v>5816</v>
      </c>
      <c r="M1802" s="51">
        <v>810000</v>
      </c>
      <c r="N1802" s="51">
        <f t="shared" si="349"/>
        <v>139000</v>
      </c>
      <c r="O1802" s="51">
        <v>139304.347826087</v>
      </c>
      <c r="P1802" s="51">
        <v>949000</v>
      </c>
      <c r="Q1802" s="51">
        <f t="shared" si="350"/>
        <v>181095.65217391308</v>
      </c>
      <c r="R1802" s="52">
        <f t="shared" si="351"/>
        <v>991095.65217391308</v>
      </c>
      <c r="S1802" s="53">
        <v>991000</v>
      </c>
      <c r="T1802" s="54">
        <v>0</v>
      </c>
      <c r="U1802" s="55" t="s">
        <v>200</v>
      </c>
      <c r="V1802" s="55" t="s">
        <v>421</v>
      </c>
      <c r="W1802" s="55" t="s">
        <v>195</v>
      </c>
      <c r="X1802" s="56">
        <v>43294</v>
      </c>
      <c r="Y1802" s="57" t="s">
        <v>7684</v>
      </c>
      <c r="Z1802" s="57"/>
      <c r="AA1802" s="58"/>
      <c r="AB1802" s="58"/>
      <c r="AC1802" s="58"/>
      <c r="AD1802" s="58"/>
      <c r="AE1802" s="58"/>
      <c r="AF1802" s="58"/>
      <c r="AG1802" s="58"/>
      <c r="AH1802" s="58"/>
      <c r="AI1802" s="58"/>
      <c r="AJ1802" s="58"/>
      <c r="AK1802" s="58"/>
      <c r="AL1802" s="58"/>
      <c r="AM1802" s="58"/>
      <c r="AN1802" s="58"/>
      <c r="AO1802" s="58"/>
      <c r="AP1802" s="58"/>
      <c r="AQ1802" s="58"/>
      <c r="AR1802" s="59">
        <f t="shared" si="355"/>
        <v>0</v>
      </c>
      <c r="AS1802" s="59">
        <f t="shared" si="356"/>
        <v>0</v>
      </c>
      <c r="AT1802" s="58"/>
      <c r="AU1802" s="58">
        <f t="shared" si="358"/>
        <v>0</v>
      </c>
      <c r="AV1802" s="59">
        <f t="shared" si="359"/>
        <v>-991000</v>
      </c>
      <c r="AW1802" s="59">
        <f t="shared" si="352"/>
        <v>-991000</v>
      </c>
      <c r="AX1802" s="60">
        <f t="shared" si="357"/>
        <v>-1</v>
      </c>
      <c r="AY1802" s="58"/>
    </row>
    <row r="1803" spans="1:51" ht="63" x14ac:dyDescent="0.25">
      <c r="A1803" s="45">
        <v>1805</v>
      </c>
      <c r="B1803" s="46" t="s">
        <v>5841</v>
      </c>
      <c r="C1803" s="47" t="s">
        <v>5814</v>
      </c>
      <c r="D1803" s="47" t="s">
        <v>4315</v>
      </c>
      <c r="E1803" s="48" t="s">
        <v>5737</v>
      </c>
      <c r="F1803" s="49" t="s">
        <v>7615</v>
      </c>
      <c r="G1803" s="49" t="s">
        <v>5840</v>
      </c>
      <c r="H1803" s="50" t="s">
        <v>5735</v>
      </c>
      <c r="I1803" s="46" t="s">
        <v>30</v>
      </c>
      <c r="J1803" s="46">
        <v>1026</v>
      </c>
      <c r="K1803" s="49">
        <v>1026</v>
      </c>
      <c r="L1803" s="49" t="s">
        <v>5816</v>
      </c>
      <c r="M1803" s="51">
        <v>810000</v>
      </c>
      <c r="N1803" s="51">
        <f t="shared" si="349"/>
        <v>139000</v>
      </c>
      <c r="O1803" s="51">
        <v>139304.347826087</v>
      </c>
      <c r="P1803" s="51">
        <v>949000</v>
      </c>
      <c r="Q1803" s="51">
        <f t="shared" si="350"/>
        <v>181095.65217391308</v>
      </c>
      <c r="R1803" s="52">
        <f t="shared" si="351"/>
        <v>991095.65217391308</v>
      </c>
      <c r="S1803" s="53">
        <v>991000</v>
      </c>
      <c r="T1803" s="54">
        <v>0</v>
      </c>
      <c r="U1803" s="55" t="s">
        <v>200</v>
      </c>
      <c r="V1803" s="55" t="s">
        <v>421</v>
      </c>
      <c r="W1803" s="55" t="s">
        <v>195</v>
      </c>
      <c r="X1803" s="56">
        <v>43294</v>
      </c>
      <c r="Y1803" s="57" t="s">
        <v>7684</v>
      </c>
      <c r="Z1803" s="57"/>
      <c r="AA1803" s="58"/>
      <c r="AB1803" s="58"/>
      <c r="AC1803" s="58"/>
      <c r="AD1803" s="58"/>
      <c r="AE1803" s="58"/>
      <c r="AF1803" s="58"/>
      <c r="AG1803" s="58"/>
      <c r="AH1803" s="58"/>
      <c r="AI1803" s="58"/>
      <c r="AJ1803" s="58"/>
      <c r="AK1803" s="58"/>
      <c r="AL1803" s="58"/>
      <c r="AM1803" s="58"/>
      <c r="AN1803" s="58"/>
      <c r="AO1803" s="58"/>
      <c r="AP1803" s="58"/>
      <c r="AQ1803" s="58">
        <v>1349000</v>
      </c>
      <c r="AR1803" s="59">
        <f t="shared" si="355"/>
        <v>1</v>
      </c>
      <c r="AS1803" s="59">
        <f t="shared" si="356"/>
        <v>1349000</v>
      </c>
      <c r="AT1803" s="58">
        <f>ROUND(AS1803/AR1803,-2)</f>
        <v>1349000</v>
      </c>
      <c r="AU1803" s="58">
        <f t="shared" si="358"/>
        <v>1349000</v>
      </c>
      <c r="AV1803" s="59">
        <f t="shared" si="359"/>
        <v>358000</v>
      </c>
      <c r="AW1803" s="59">
        <f t="shared" si="352"/>
        <v>358000</v>
      </c>
      <c r="AX1803" s="60">
        <f t="shared" si="357"/>
        <v>0.36125126135216945</v>
      </c>
      <c r="AY1803" s="58"/>
    </row>
    <row r="1804" spans="1:51" ht="63" x14ac:dyDescent="0.25">
      <c r="A1804" s="45">
        <v>1806</v>
      </c>
      <c r="B1804" s="46" t="s">
        <v>5842</v>
      </c>
      <c r="C1804" s="47" t="s">
        <v>5814</v>
      </c>
      <c r="D1804" s="47" t="s">
        <v>496</v>
      </c>
      <c r="E1804" s="48" t="s">
        <v>5739</v>
      </c>
      <c r="F1804" s="49" t="s">
        <v>5740</v>
      </c>
      <c r="G1804" s="49" t="s">
        <v>5843</v>
      </c>
      <c r="H1804" s="50" t="s">
        <v>5740</v>
      </c>
      <c r="I1804" s="46" t="s">
        <v>30</v>
      </c>
      <c r="J1804" s="46">
        <v>1026</v>
      </c>
      <c r="K1804" s="49">
        <v>1026</v>
      </c>
      <c r="L1804" s="49" t="s">
        <v>5816</v>
      </c>
      <c r="M1804" s="51">
        <v>810000</v>
      </c>
      <c r="N1804" s="51">
        <f t="shared" si="349"/>
        <v>139000</v>
      </c>
      <c r="O1804" s="51">
        <v>139304.347826087</v>
      </c>
      <c r="P1804" s="51">
        <v>949000</v>
      </c>
      <c r="Q1804" s="51">
        <f t="shared" si="350"/>
        <v>181095.65217391308</v>
      </c>
      <c r="R1804" s="52">
        <f t="shared" si="351"/>
        <v>991095.65217391308</v>
      </c>
      <c r="S1804" s="53">
        <v>991000</v>
      </c>
      <c r="T1804" s="54">
        <v>0</v>
      </c>
      <c r="U1804" s="55" t="s">
        <v>26</v>
      </c>
      <c r="V1804" s="55" t="s">
        <v>421</v>
      </c>
      <c r="W1804" s="55" t="s">
        <v>27</v>
      </c>
      <c r="X1804" s="56">
        <v>43294</v>
      </c>
      <c r="Y1804" s="57" t="s">
        <v>7684</v>
      </c>
      <c r="Z1804" s="57"/>
      <c r="AA1804" s="58"/>
      <c r="AB1804" s="58"/>
      <c r="AC1804" s="58"/>
      <c r="AD1804" s="58"/>
      <c r="AE1804" s="58"/>
      <c r="AF1804" s="58"/>
      <c r="AG1804" s="58"/>
      <c r="AH1804" s="58"/>
      <c r="AI1804" s="58"/>
      <c r="AJ1804" s="58"/>
      <c r="AK1804" s="58"/>
      <c r="AL1804" s="58"/>
      <c r="AM1804" s="58"/>
      <c r="AN1804" s="58"/>
      <c r="AO1804" s="58"/>
      <c r="AP1804" s="58"/>
      <c r="AQ1804" s="58"/>
      <c r="AR1804" s="59">
        <f t="shared" si="355"/>
        <v>0</v>
      </c>
      <c r="AS1804" s="59">
        <f t="shared" si="356"/>
        <v>0</v>
      </c>
      <c r="AT1804" s="58"/>
      <c r="AU1804" s="58">
        <f t="shared" si="358"/>
        <v>0</v>
      </c>
      <c r="AV1804" s="59">
        <f t="shared" si="359"/>
        <v>-991000</v>
      </c>
      <c r="AW1804" s="59">
        <f t="shared" si="352"/>
        <v>-991000</v>
      </c>
      <c r="AX1804" s="60">
        <f t="shared" si="357"/>
        <v>-1</v>
      </c>
      <c r="AY1804" s="58"/>
    </row>
    <row r="1805" spans="1:51" ht="63" x14ac:dyDescent="0.25">
      <c r="A1805" s="45">
        <v>1807</v>
      </c>
      <c r="B1805" s="46" t="s">
        <v>5844</v>
      </c>
      <c r="C1805" s="47" t="s">
        <v>5814</v>
      </c>
      <c r="D1805" s="47" t="s">
        <v>4315</v>
      </c>
      <c r="E1805" s="48" t="s">
        <v>5743</v>
      </c>
      <c r="F1805" s="49" t="s">
        <v>5740</v>
      </c>
      <c r="G1805" s="49" t="s">
        <v>5843</v>
      </c>
      <c r="H1805" s="50" t="s">
        <v>5740</v>
      </c>
      <c r="I1805" s="46" t="s">
        <v>30</v>
      </c>
      <c r="J1805" s="46">
        <v>1026</v>
      </c>
      <c r="K1805" s="49">
        <v>1026</v>
      </c>
      <c r="L1805" s="49" t="s">
        <v>5816</v>
      </c>
      <c r="M1805" s="51">
        <v>810000</v>
      </c>
      <c r="N1805" s="51">
        <f t="shared" si="349"/>
        <v>139000</v>
      </c>
      <c r="O1805" s="51">
        <v>139304.347826087</v>
      </c>
      <c r="P1805" s="51">
        <v>949000</v>
      </c>
      <c r="Q1805" s="51">
        <f t="shared" si="350"/>
        <v>181095.65217391308</v>
      </c>
      <c r="R1805" s="52">
        <f t="shared" si="351"/>
        <v>991095.65217391308</v>
      </c>
      <c r="S1805" s="53">
        <v>991000</v>
      </c>
      <c r="T1805" s="54">
        <v>0</v>
      </c>
      <c r="U1805" s="55" t="s">
        <v>200</v>
      </c>
      <c r="V1805" s="55" t="s">
        <v>421</v>
      </c>
      <c r="W1805" s="55" t="s">
        <v>195</v>
      </c>
      <c r="X1805" s="56">
        <v>43294</v>
      </c>
      <c r="Y1805" s="57" t="s">
        <v>7684</v>
      </c>
      <c r="Z1805" s="57"/>
      <c r="AA1805" s="58"/>
      <c r="AB1805" s="58"/>
      <c r="AC1805" s="58"/>
      <c r="AD1805" s="58"/>
      <c r="AE1805" s="58"/>
      <c r="AF1805" s="58"/>
      <c r="AG1805" s="58"/>
      <c r="AH1805" s="58"/>
      <c r="AI1805" s="58"/>
      <c r="AJ1805" s="58"/>
      <c r="AK1805" s="58"/>
      <c r="AL1805" s="58"/>
      <c r="AM1805" s="58"/>
      <c r="AN1805" s="58"/>
      <c r="AO1805" s="58"/>
      <c r="AP1805" s="58"/>
      <c r="AQ1805" s="58">
        <v>1349000</v>
      </c>
      <c r="AR1805" s="59">
        <f t="shared" si="355"/>
        <v>1</v>
      </c>
      <c r="AS1805" s="59">
        <f t="shared" si="356"/>
        <v>1349000</v>
      </c>
      <c r="AT1805" s="58">
        <f t="shared" ref="AT1805:AT1811" si="360">ROUND(AS1805/AR1805,-2)</f>
        <v>1349000</v>
      </c>
      <c r="AU1805" s="58">
        <f t="shared" si="358"/>
        <v>1349000</v>
      </c>
      <c r="AV1805" s="59">
        <f t="shared" si="359"/>
        <v>358000</v>
      </c>
      <c r="AW1805" s="59">
        <f t="shared" si="352"/>
        <v>358000</v>
      </c>
      <c r="AX1805" s="60">
        <f t="shared" si="357"/>
        <v>0.36125126135216945</v>
      </c>
      <c r="AY1805" s="58"/>
    </row>
    <row r="1806" spans="1:51" x14ac:dyDescent="0.25">
      <c r="A1806" s="45">
        <v>1808</v>
      </c>
      <c r="B1806" s="46" t="s">
        <v>5845</v>
      </c>
      <c r="C1806" s="47" t="s">
        <v>5846</v>
      </c>
      <c r="D1806" s="47" t="s">
        <v>496</v>
      </c>
      <c r="E1806" s="48" t="s">
        <v>5847</v>
      </c>
      <c r="F1806" s="49" t="s">
        <v>7616</v>
      </c>
      <c r="G1806" s="49" t="s">
        <v>5848</v>
      </c>
      <c r="H1806" s="50" t="s">
        <v>5849</v>
      </c>
      <c r="I1806" s="46" t="s">
        <v>499</v>
      </c>
      <c r="J1806" s="46">
        <v>1027</v>
      </c>
      <c r="K1806" s="49">
        <v>1027</v>
      </c>
      <c r="L1806" s="49" t="s">
        <v>5850</v>
      </c>
      <c r="M1806" s="51">
        <v>227000</v>
      </c>
      <c r="N1806" s="51">
        <f t="shared" si="349"/>
        <v>53000</v>
      </c>
      <c r="O1806" s="51">
        <v>53217.391304347802</v>
      </c>
      <c r="P1806" s="51">
        <v>280000</v>
      </c>
      <c r="Q1806" s="51">
        <f t="shared" si="350"/>
        <v>69182.608695652147</v>
      </c>
      <c r="R1806" s="52">
        <f t="shared" si="351"/>
        <v>296182.60869565216</v>
      </c>
      <c r="S1806" s="53">
        <v>296100</v>
      </c>
      <c r="T1806" s="54">
        <v>0</v>
      </c>
      <c r="U1806" s="55" t="s">
        <v>26</v>
      </c>
      <c r="V1806" s="55" t="s">
        <v>421</v>
      </c>
      <c r="W1806" s="55" t="s">
        <v>27</v>
      </c>
      <c r="X1806" s="56">
        <v>43294</v>
      </c>
      <c r="Y1806" s="57" t="s">
        <v>7684</v>
      </c>
      <c r="Z1806" s="57"/>
      <c r="AA1806" s="58"/>
      <c r="AB1806" s="58"/>
      <c r="AC1806" s="58"/>
      <c r="AD1806" s="58"/>
      <c r="AE1806" s="58"/>
      <c r="AF1806" s="58"/>
      <c r="AG1806" s="58"/>
      <c r="AH1806" s="58"/>
      <c r="AI1806" s="58"/>
      <c r="AJ1806" s="58">
        <v>325200</v>
      </c>
      <c r="AK1806" s="58"/>
      <c r="AL1806" s="58"/>
      <c r="AM1806" s="58"/>
      <c r="AN1806" s="58"/>
      <c r="AO1806" s="58"/>
      <c r="AP1806" s="58"/>
      <c r="AQ1806" s="58"/>
      <c r="AR1806" s="59">
        <f t="shared" si="355"/>
        <v>1</v>
      </c>
      <c r="AS1806" s="59">
        <f t="shared" si="356"/>
        <v>325200</v>
      </c>
      <c r="AT1806" s="58">
        <f t="shared" si="360"/>
        <v>325200</v>
      </c>
      <c r="AU1806" s="58">
        <f t="shared" si="358"/>
        <v>325200</v>
      </c>
      <c r="AV1806" s="59">
        <f t="shared" si="359"/>
        <v>29100</v>
      </c>
      <c r="AW1806" s="59">
        <f t="shared" si="352"/>
        <v>29100</v>
      </c>
      <c r="AX1806" s="60">
        <f t="shared" si="357"/>
        <v>9.8277608915906756E-2</v>
      </c>
      <c r="AY1806" s="58"/>
    </row>
    <row r="1807" spans="1:51" x14ac:dyDescent="0.25">
      <c r="A1807" s="45">
        <v>1809</v>
      </c>
      <c r="B1807" s="46" t="s">
        <v>5851</v>
      </c>
      <c r="C1807" s="47" t="s">
        <v>5846</v>
      </c>
      <c r="D1807" s="47" t="s">
        <v>4315</v>
      </c>
      <c r="E1807" s="48" t="s">
        <v>5852</v>
      </c>
      <c r="F1807" s="49" t="s">
        <v>7616</v>
      </c>
      <c r="G1807" s="49" t="s">
        <v>5848</v>
      </c>
      <c r="H1807" s="50" t="s">
        <v>5849</v>
      </c>
      <c r="I1807" s="46" t="s">
        <v>30</v>
      </c>
      <c r="J1807" s="46">
        <v>1027</v>
      </c>
      <c r="K1807" s="49">
        <v>1027</v>
      </c>
      <c r="L1807" s="49" t="s">
        <v>5850</v>
      </c>
      <c r="M1807" s="51">
        <v>227000</v>
      </c>
      <c r="N1807" s="51">
        <f t="shared" si="349"/>
        <v>53000</v>
      </c>
      <c r="O1807" s="51">
        <v>53217.391304347802</v>
      </c>
      <c r="P1807" s="51">
        <v>280000</v>
      </c>
      <c r="Q1807" s="51">
        <f t="shared" si="350"/>
        <v>69182.608695652147</v>
      </c>
      <c r="R1807" s="52">
        <f t="shared" si="351"/>
        <v>296182.60869565216</v>
      </c>
      <c r="S1807" s="53">
        <v>296100</v>
      </c>
      <c r="T1807" s="54">
        <v>0</v>
      </c>
      <c r="U1807" s="55" t="s">
        <v>200</v>
      </c>
      <c r="V1807" s="55" t="s">
        <v>421</v>
      </c>
      <c r="W1807" s="55" t="s">
        <v>195</v>
      </c>
      <c r="X1807" s="56">
        <v>43294</v>
      </c>
      <c r="Y1807" s="57" t="s">
        <v>7684</v>
      </c>
      <c r="Z1807" s="57"/>
      <c r="AA1807" s="58"/>
      <c r="AB1807" s="58"/>
      <c r="AC1807" s="58"/>
      <c r="AD1807" s="58"/>
      <c r="AE1807" s="58"/>
      <c r="AF1807" s="58"/>
      <c r="AG1807" s="58"/>
      <c r="AH1807" s="58"/>
      <c r="AI1807" s="58"/>
      <c r="AJ1807" s="58">
        <v>325200</v>
      </c>
      <c r="AK1807" s="58"/>
      <c r="AL1807" s="58"/>
      <c r="AM1807" s="58"/>
      <c r="AN1807" s="58"/>
      <c r="AO1807" s="58"/>
      <c r="AP1807" s="58"/>
      <c r="AQ1807" s="58"/>
      <c r="AR1807" s="59">
        <f t="shared" si="355"/>
        <v>1</v>
      </c>
      <c r="AS1807" s="59">
        <f t="shared" si="356"/>
        <v>325200</v>
      </c>
      <c r="AT1807" s="58">
        <f t="shared" si="360"/>
        <v>325200</v>
      </c>
      <c r="AU1807" s="58">
        <f t="shared" si="358"/>
        <v>325200</v>
      </c>
      <c r="AV1807" s="59">
        <f t="shared" si="359"/>
        <v>29100</v>
      </c>
      <c r="AW1807" s="59">
        <f t="shared" si="352"/>
        <v>29100</v>
      </c>
      <c r="AX1807" s="60">
        <f t="shared" si="357"/>
        <v>9.8277608915906756E-2</v>
      </c>
      <c r="AY1807" s="58"/>
    </row>
    <row r="1808" spans="1:51" x14ac:dyDescent="0.25">
      <c r="A1808" s="45">
        <v>1810</v>
      </c>
      <c r="B1808" s="46" t="s">
        <v>5853</v>
      </c>
      <c r="C1808" s="47" t="s">
        <v>5854</v>
      </c>
      <c r="D1808" s="47" t="s">
        <v>496</v>
      </c>
      <c r="E1808" s="48" t="s">
        <v>5847</v>
      </c>
      <c r="F1808" s="49" t="s">
        <v>7616</v>
      </c>
      <c r="G1808" s="49" t="s">
        <v>5855</v>
      </c>
      <c r="H1808" s="50" t="s">
        <v>5849</v>
      </c>
      <c r="I1808" s="46" t="s">
        <v>499</v>
      </c>
      <c r="J1808" s="46">
        <v>1028</v>
      </c>
      <c r="K1808" s="49">
        <v>1028</v>
      </c>
      <c r="L1808" s="49" t="s">
        <v>5856</v>
      </c>
      <c r="M1808" s="51">
        <v>324000</v>
      </c>
      <c r="N1808" s="51">
        <f t="shared" si="349"/>
        <v>70000</v>
      </c>
      <c r="O1808" s="51">
        <v>70434.782608695605</v>
      </c>
      <c r="P1808" s="51">
        <v>394000</v>
      </c>
      <c r="Q1808" s="51">
        <f t="shared" si="350"/>
        <v>91565.217391304293</v>
      </c>
      <c r="R1808" s="52">
        <f t="shared" si="351"/>
        <v>415565.21739130432</v>
      </c>
      <c r="S1808" s="53">
        <v>415500</v>
      </c>
      <c r="T1808" s="54">
        <v>0</v>
      </c>
      <c r="U1808" s="55" t="s">
        <v>200</v>
      </c>
      <c r="V1808" s="55" t="s">
        <v>421</v>
      </c>
      <c r="W1808" s="55" t="s">
        <v>195</v>
      </c>
      <c r="X1808" s="56">
        <v>43294</v>
      </c>
      <c r="Y1808" s="57" t="s">
        <v>7684</v>
      </c>
      <c r="Z1808" s="57"/>
      <c r="AA1808" s="58"/>
      <c r="AB1808" s="58"/>
      <c r="AC1808" s="58"/>
      <c r="AD1808" s="58"/>
      <c r="AE1808" s="58"/>
      <c r="AF1808" s="58"/>
      <c r="AG1808" s="58"/>
      <c r="AH1808" s="58"/>
      <c r="AI1808" s="58"/>
      <c r="AJ1808" s="58"/>
      <c r="AK1808" s="58"/>
      <c r="AL1808" s="58"/>
      <c r="AM1808" s="58"/>
      <c r="AN1808" s="58"/>
      <c r="AO1808" s="58"/>
      <c r="AP1808" s="58"/>
      <c r="AQ1808" s="58">
        <v>554000</v>
      </c>
      <c r="AR1808" s="59">
        <f t="shared" si="355"/>
        <v>1</v>
      </c>
      <c r="AS1808" s="59">
        <f t="shared" si="356"/>
        <v>554000</v>
      </c>
      <c r="AT1808" s="58">
        <f t="shared" si="360"/>
        <v>554000</v>
      </c>
      <c r="AU1808" s="58">
        <f t="shared" si="358"/>
        <v>554000</v>
      </c>
      <c r="AV1808" s="59">
        <f t="shared" si="359"/>
        <v>138500</v>
      </c>
      <c r="AW1808" s="59">
        <f t="shared" si="352"/>
        <v>138500</v>
      </c>
      <c r="AX1808" s="60">
        <f t="shared" si="357"/>
        <v>0.33333333333333326</v>
      </c>
      <c r="AY1808" s="58"/>
    </row>
    <row r="1809" spans="1:51" x14ac:dyDescent="0.25">
      <c r="A1809" s="45">
        <v>1811</v>
      </c>
      <c r="B1809" s="46" t="s">
        <v>5857</v>
      </c>
      <c r="C1809" s="47" t="s">
        <v>5854</v>
      </c>
      <c r="D1809" s="47" t="s">
        <v>4315</v>
      </c>
      <c r="E1809" s="48" t="s">
        <v>5852</v>
      </c>
      <c r="F1809" s="49" t="s">
        <v>7616</v>
      </c>
      <c r="G1809" s="49" t="s">
        <v>5855</v>
      </c>
      <c r="H1809" s="50" t="s">
        <v>5849</v>
      </c>
      <c r="I1809" s="46" t="s">
        <v>30</v>
      </c>
      <c r="J1809" s="46">
        <v>1028</v>
      </c>
      <c r="K1809" s="49">
        <v>1028</v>
      </c>
      <c r="L1809" s="49" t="s">
        <v>5856</v>
      </c>
      <c r="M1809" s="51">
        <v>324000</v>
      </c>
      <c r="N1809" s="51">
        <f t="shared" si="349"/>
        <v>70000</v>
      </c>
      <c r="O1809" s="51">
        <v>70434.782608695605</v>
      </c>
      <c r="P1809" s="51">
        <v>394000</v>
      </c>
      <c r="Q1809" s="51">
        <f t="shared" si="350"/>
        <v>91565.217391304293</v>
      </c>
      <c r="R1809" s="52">
        <f t="shared" si="351"/>
        <v>415565.21739130432</v>
      </c>
      <c r="S1809" s="53">
        <v>415500</v>
      </c>
      <c r="T1809" s="54">
        <v>0</v>
      </c>
      <c r="U1809" s="55" t="s">
        <v>26</v>
      </c>
      <c r="V1809" s="55" t="s">
        <v>421</v>
      </c>
      <c r="W1809" s="55" t="s">
        <v>27</v>
      </c>
      <c r="X1809" s="56">
        <v>43294</v>
      </c>
      <c r="Y1809" s="57" t="s">
        <v>7684</v>
      </c>
      <c r="Z1809" s="57"/>
      <c r="AA1809" s="58"/>
      <c r="AB1809" s="58"/>
      <c r="AC1809" s="58"/>
      <c r="AD1809" s="58"/>
      <c r="AE1809" s="58"/>
      <c r="AF1809" s="58"/>
      <c r="AG1809" s="58"/>
      <c r="AH1809" s="58"/>
      <c r="AI1809" s="58"/>
      <c r="AJ1809" s="58">
        <v>458400</v>
      </c>
      <c r="AK1809" s="58"/>
      <c r="AL1809" s="58"/>
      <c r="AM1809" s="58"/>
      <c r="AN1809" s="58"/>
      <c r="AO1809" s="58"/>
      <c r="AP1809" s="58"/>
      <c r="AQ1809" s="58">
        <v>420000</v>
      </c>
      <c r="AR1809" s="59">
        <f t="shared" si="355"/>
        <v>2</v>
      </c>
      <c r="AS1809" s="59">
        <f t="shared" si="356"/>
        <v>878400</v>
      </c>
      <c r="AT1809" s="58">
        <f t="shared" si="360"/>
        <v>439200</v>
      </c>
      <c r="AU1809" s="58">
        <f t="shared" si="358"/>
        <v>420000</v>
      </c>
      <c r="AV1809" s="59">
        <f t="shared" si="359"/>
        <v>23700</v>
      </c>
      <c r="AW1809" s="59">
        <f t="shared" si="352"/>
        <v>4500</v>
      </c>
      <c r="AX1809" s="60">
        <f t="shared" si="357"/>
        <v>5.7039711191335662E-2</v>
      </c>
      <c r="AY1809" s="58"/>
    </row>
    <row r="1810" spans="1:51" x14ac:dyDescent="0.25">
      <c r="A1810" s="45">
        <v>1812</v>
      </c>
      <c r="B1810" s="46" t="s">
        <v>5858</v>
      </c>
      <c r="C1810" s="47" t="s">
        <v>5859</v>
      </c>
      <c r="D1810" s="47" t="s">
        <v>496</v>
      </c>
      <c r="E1810" s="48" t="s">
        <v>5860</v>
      </c>
      <c r="F1810" s="49" t="s">
        <v>5861</v>
      </c>
      <c r="G1810" s="49" t="s">
        <v>5861</v>
      </c>
      <c r="H1810" s="50" t="s">
        <v>5861</v>
      </c>
      <c r="I1810" s="46" t="s">
        <v>499</v>
      </c>
      <c r="J1810" s="46">
        <v>1029</v>
      </c>
      <c r="K1810" s="49">
        <v>1029</v>
      </c>
      <c r="L1810" s="49" t="s">
        <v>5862</v>
      </c>
      <c r="M1810" s="51">
        <v>280000</v>
      </c>
      <c r="N1810" s="51">
        <f t="shared" si="349"/>
        <v>68000</v>
      </c>
      <c r="O1810" s="51">
        <v>68869.565217391297</v>
      </c>
      <c r="P1810" s="51">
        <v>348000</v>
      </c>
      <c r="Q1810" s="51">
        <f t="shared" si="350"/>
        <v>89530.434782608689</v>
      </c>
      <c r="R1810" s="52">
        <f t="shared" si="351"/>
        <v>369530.4347826087</v>
      </c>
      <c r="S1810" s="53">
        <v>369500</v>
      </c>
      <c r="T1810" s="54">
        <v>0</v>
      </c>
      <c r="U1810" s="55" t="s">
        <v>26</v>
      </c>
      <c r="V1810" s="55" t="s">
        <v>421</v>
      </c>
      <c r="W1810" s="55" t="s">
        <v>27</v>
      </c>
      <c r="X1810" s="56">
        <v>43294</v>
      </c>
      <c r="Y1810" s="57" t="s">
        <v>7684</v>
      </c>
      <c r="Z1810" s="57"/>
      <c r="AA1810" s="58"/>
      <c r="AB1810" s="58"/>
      <c r="AC1810" s="58"/>
      <c r="AD1810" s="58"/>
      <c r="AE1810" s="58"/>
      <c r="AF1810" s="58"/>
      <c r="AG1810" s="58"/>
      <c r="AH1810" s="58">
        <v>435000</v>
      </c>
      <c r="AI1810" s="58"/>
      <c r="AJ1810" s="58"/>
      <c r="AK1810" s="58"/>
      <c r="AL1810" s="58"/>
      <c r="AM1810" s="58"/>
      <c r="AN1810" s="58"/>
      <c r="AO1810" s="58"/>
      <c r="AP1810" s="58"/>
      <c r="AQ1810" s="58"/>
      <c r="AR1810" s="59">
        <f t="shared" si="355"/>
        <v>1</v>
      </c>
      <c r="AS1810" s="59">
        <f t="shared" si="356"/>
        <v>435000</v>
      </c>
      <c r="AT1810" s="58">
        <f t="shared" si="360"/>
        <v>435000</v>
      </c>
      <c r="AU1810" s="58">
        <f t="shared" si="358"/>
        <v>435000</v>
      </c>
      <c r="AV1810" s="59">
        <f t="shared" si="359"/>
        <v>65500</v>
      </c>
      <c r="AW1810" s="59">
        <f t="shared" si="352"/>
        <v>65500</v>
      </c>
      <c r="AX1810" s="60">
        <f t="shared" si="357"/>
        <v>0.17726657645466837</v>
      </c>
      <c r="AY1810" s="58"/>
    </row>
    <row r="1811" spans="1:51" x14ac:dyDescent="0.25">
      <c r="A1811" s="45">
        <v>1813</v>
      </c>
      <c r="B1811" s="46" t="s">
        <v>5863</v>
      </c>
      <c r="C1811" s="47" t="s">
        <v>5859</v>
      </c>
      <c r="D1811" s="47" t="s">
        <v>4315</v>
      </c>
      <c r="E1811" s="48" t="s">
        <v>5864</v>
      </c>
      <c r="F1811" s="49" t="s">
        <v>5861</v>
      </c>
      <c r="G1811" s="49" t="s">
        <v>5861</v>
      </c>
      <c r="H1811" s="50" t="s">
        <v>5861</v>
      </c>
      <c r="I1811" s="46" t="s">
        <v>439</v>
      </c>
      <c r="J1811" s="46">
        <v>1029</v>
      </c>
      <c r="K1811" s="49">
        <v>1029</v>
      </c>
      <c r="L1811" s="49" t="s">
        <v>5862</v>
      </c>
      <c r="M1811" s="51">
        <v>280000</v>
      </c>
      <c r="N1811" s="51">
        <f t="shared" si="349"/>
        <v>68000</v>
      </c>
      <c r="O1811" s="51">
        <v>68869.565217391297</v>
      </c>
      <c r="P1811" s="51">
        <v>348000</v>
      </c>
      <c r="Q1811" s="51">
        <f t="shared" si="350"/>
        <v>89530.434782608689</v>
      </c>
      <c r="R1811" s="52">
        <f t="shared" si="351"/>
        <v>369530.4347826087</v>
      </c>
      <c r="S1811" s="53">
        <v>369500</v>
      </c>
      <c r="T1811" s="54">
        <v>0</v>
      </c>
      <c r="U1811" s="55" t="s">
        <v>26</v>
      </c>
      <c r="V1811" s="55" t="s">
        <v>421</v>
      </c>
      <c r="W1811" s="55" t="s">
        <v>27</v>
      </c>
      <c r="X1811" s="56">
        <v>43294</v>
      </c>
      <c r="Y1811" s="57" t="s">
        <v>7684</v>
      </c>
      <c r="Z1811" s="57"/>
      <c r="AA1811" s="58"/>
      <c r="AB1811" s="58"/>
      <c r="AC1811" s="58"/>
      <c r="AD1811" s="58"/>
      <c r="AE1811" s="58"/>
      <c r="AF1811" s="58"/>
      <c r="AG1811" s="58"/>
      <c r="AH1811" s="58"/>
      <c r="AI1811" s="58"/>
      <c r="AJ1811" s="58">
        <v>404400</v>
      </c>
      <c r="AK1811" s="58"/>
      <c r="AL1811" s="58"/>
      <c r="AM1811" s="58"/>
      <c r="AN1811" s="58"/>
      <c r="AO1811" s="58"/>
      <c r="AP1811" s="58"/>
      <c r="AQ1811" s="58">
        <v>486000</v>
      </c>
      <c r="AR1811" s="59">
        <f t="shared" si="355"/>
        <v>2</v>
      </c>
      <c r="AS1811" s="59">
        <f t="shared" si="356"/>
        <v>890400</v>
      </c>
      <c r="AT1811" s="58">
        <f t="shared" si="360"/>
        <v>445200</v>
      </c>
      <c r="AU1811" s="58">
        <f t="shared" si="358"/>
        <v>404400</v>
      </c>
      <c r="AV1811" s="59">
        <f t="shared" si="359"/>
        <v>75700</v>
      </c>
      <c r="AW1811" s="59">
        <f t="shared" si="352"/>
        <v>34900</v>
      </c>
      <c r="AX1811" s="60">
        <f t="shared" si="357"/>
        <v>0.20487144790257106</v>
      </c>
      <c r="AY1811" s="58"/>
    </row>
    <row r="1812" spans="1:51" ht="31.5" x14ac:dyDescent="0.25">
      <c r="A1812" s="45">
        <v>1814</v>
      </c>
      <c r="B1812" s="46" t="s">
        <v>5865</v>
      </c>
      <c r="C1812" s="47" t="s">
        <v>5859</v>
      </c>
      <c r="D1812" s="47" t="s">
        <v>496</v>
      </c>
      <c r="E1812" s="48" t="s">
        <v>5866</v>
      </c>
      <c r="F1812" s="49" t="s">
        <v>5867</v>
      </c>
      <c r="G1812" s="49" t="s">
        <v>5867</v>
      </c>
      <c r="H1812" s="50" t="s">
        <v>5868</v>
      </c>
      <c r="I1812" s="46" t="s">
        <v>499</v>
      </c>
      <c r="J1812" s="46">
        <v>1029</v>
      </c>
      <c r="K1812" s="49">
        <v>1029</v>
      </c>
      <c r="L1812" s="49" t="s">
        <v>5862</v>
      </c>
      <c r="M1812" s="51">
        <v>280000</v>
      </c>
      <c r="N1812" s="51">
        <f t="shared" si="349"/>
        <v>68000</v>
      </c>
      <c r="O1812" s="51">
        <v>68869.565217391297</v>
      </c>
      <c r="P1812" s="51">
        <v>348000</v>
      </c>
      <c r="Q1812" s="51">
        <f t="shared" si="350"/>
        <v>89530.434782608689</v>
      </c>
      <c r="R1812" s="52">
        <f t="shared" si="351"/>
        <v>369530.4347826087</v>
      </c>
      <c r="S1812" s="53">
        <v>369500</v>
      </c>
      <c r="T1812" s="54">
        <v>0</v>
      </c>
      <c r="U1812" s="55" t="s">
        <v>200</v>
      </c>
      <c r="V1812" s="55" t="s">
        <v>421</v>
      </c>
      <c r="W1812" s="55" t="s">
        <v>195</v>
      </c>
      <c r="X1812" s="56">
        <v>43294</v>
      </c>
      <c r="Y1812" s="57" t="s">
        <v>7684</v>
      </c>
      <c r="Z1812" s="57"/>
      <c r="AA1812" s="58"/>
      <c r="AB1812" s="58"/>
      <c r="AC1812" s="58"/>
      <c r="AD1812" s="58"/>
      <c r="AE1812" s="58"/>
      <c r="AF1812" s="58"/>
      <c r="AG1812" s="58"/>
      <c r="AH1812" s="58"/>
      <c r="AI1812" s="58"/>
      <c r="AJ1812" s="58"/>
      <c r="AK1812" s="58"/>
      <c r="AL1812" s="58"/>
      <c r="AM1812" s="58"/>
      <c r="AN1812" s="58"/>
      <c r="AO1812" s="58"/>
      <c r="AP1812" s="58"/>
      <c r="AQ1812" s="58"/>
      <c r="AR1812" s="59">
        <f t="shared" si="355"/>
        <v>0</v>
      </c>
      <c r="AS1812" s="59">
        <f t="shared" si="356"/>
        <v>0</v>
      </c>
      <c r="AT1812" s="58"/>
      <c r="AU1812" s="58">
        <f t="shared" si="358"/>
        <v>0</v>
      </c>
      <c r="AV1812" s="59">
        <f t="shared" si="359"/>
        <v>-369500</v>
      </c>
      <c r="AW1812" s="59">
        <f t="shared" si="352"/>
        <v>-369500</v>
      </c>
      <c r="AX1812" s="60">
        <f t="shared" si="357"/>
        <v>-1</v>
      </c>
      <c r="AY1812" s="58"/>
    </row>
    <row r="1813" spans="1:51" ht="31.5" x14ac:dyDescent="0.25">
      <c r="A1813" s="45">
        <v>1815</v>
      </c>
      <c r="B1813" s="46" t="s">
        <v>5869</v>
      </c>
      <c r="C1813" s="47" t="s">
        <v>5859</v>
      </c>
      <c r="D1813" s="47" t="s">
        <v>4315</v>
      </c>
      <c r="E1813" s="48" t="s">
        <v>5870</v>
      </c>
      <c r="F1813" s="49" t="s">
        <v>5867</v>
      </c>
      <c r="G1813" s="49" t="s">
        <v>5867</v>
      </c>
      <c r="H1813" s="50" t="s">
        <v>5868</v>
      </c>
      <c r="I1813" s="46"/>
      <c r="J1813" s="46">
        <v>1029</v>
      </c>
      <c r="K1813" s="49">
        <v>1029</v>
      </c>
      <c r="L1813" s="49" t="s">
        <v>5862</v>
      </c>
      <c r="M1813" s="51">
        <v>280000</v>
      </c>
      <c r="N1813" s="51">
        <f t="shared" si="349"/>
        <v>68000</v>
      </c>
      <c r="O1813" s="51">
        <v>68869.565217391297</v>
      </c>
      <c r="P1813" s="51">
        <v>348000</v>
      </c>
      <c r="Q1813" s="51">
        <f t="shared" si="350"/>
        <v>89530.434782608689</v>
      </c>
      <c r="R1813" s="52">
        <f t="shared" si="351"/>
        <v>369530.4347826087</v>
      </c>
      <c r="S1813" s="53">
        <v>369500</v>
      </c>
      <c r="T1813" s="54">
        <v>0</v>
      </c>
      <c r="U1813" s="55" t="s">
        <v>26</v>
      </c>
      <c r="V1813" s="55" t="s">
        <v>421</v>
      </c>
      <c r="W1813" s="55" t="s">
        <v>27</v>
      </c>
      <c r="X1813" s="56">
        <v>43294</v>
      </c>
      <c r="Y1813" s="57" t="s">
        <v>7684</v>
      </c>
      <c r="Z1813" s="57"/>
      <c r="AA1813" s="58"/>
      <c r="AB1813" s="58"/>
      <c r="AC1813" s="58"/>
      <c r="AD1813" s="58"/>
      <c r="AE1813" s="58"/>
      <c r="AF1813" s="58"/>
      <c r="AG1813" s="58"/>
      <c r="AH1813" s="58"/>
      <c r="AI1813" s="58"/>
      <c r="AJ1813" s="58">
        <v>404400</v>
      </c>
      <c r="AK1813" s="58"/>
      <c r="AL1813" s="58"/>
      <c r="AM1813" s="58"/>
      <c r="AN1813" s="58"/>
      <c r="AO1813" s="58"/>
      <c r="AP1813" s="58"/>
      <c r="AQ1813" s="58">
        <v>486000</v>
      </c>
      <c r="AR1813" s="59">
        <f t="shared" si="355"/>
        <v>2</v>
      </c>
      <c r="AS1813" s="59">
        <f t="shared" si="356"/>
        <v>890400</v>
      </c>
      <c r="AT1813" s="58">
        <f>ROUND(AS1813/AR1813,-2)</f>
        <v>445200</v>
      </c>
      <c r="AU1813" s="58">
        <f t="shared" si="358"/>
        <v>404400</v>
      </c>
      <c r="AV1813" s="59">
        <f t="shared" si="359"/>
        <v>75700</v>
      </c>
      <c r="AW1813" s="59">
        <f t="shared" si="352"/>
        <v>34900</v>
      </c>
      <c r="AX1813" s="60">
        <f t="shared" si="357"/>
        <v>0.20487144790257106</v>
      </c>
      <c r="AY1813" s="58"/>
    </row>
    <row r="1814" spans="1:51" ht="31.5" x14ac:dyDescent="0.25">
      <c r="A1814" s="45">
        <v>1816</v>
      </c>
      <c r="B1814" s="46" t="s">
        <v>5871</v>
      </c>
      <c r="C1814" s="47" t="s">
        <v>5859</v>
      </c>
      <c r="D1814" s="47" t="s">
        <v>4315</v>
      </c>
      <c r="E1814" s="48" t="s">
        <v>5872</v>
      </c>
      <c r="F1814" s="49" t="s">
        <v>5873</v>
      </c>
      <c r="G1814" s="49" t="s">
        <v>5873</v>
      </c>
      <c r="H1814" s="50" t="s">
        <v>5873</v>
      </c>
      <c r="I1814" s="46" t="s">
        <v>439</v>
      </c>
      <c r="J1814" s="46">
        <v>1029</v>
      </c>
      <c r="K1814" s="49">
        <v>1029</v>
      </c>
      <c r="L1814" s="49" t="s">
        <v>5862</v>
      </c>
      <c r="M1814" s="51">
        <v>280000</v>
      </c>
      <c r="N1814" s="51">
        <f t="shared" si="349"/>
        <v>68000</v>
      </c>
      <c r="O1814" s="51">
        <v>68869.565217391297</v>
      </c>
      <c r="P1814" s="51">
        <v>348000</v>
      </c>
      <c r="Q1814" s="51">
        <f t="shared" si="350"/>
        <v>89530.434782608689</v>
      </c>
      <c r="R1814" s="52">
        <f t="shared" si="351"/>
        <v>369530.4347826087</v>
      </c>
      <c r="S1814" s="53">
        <v>369500</v>
      </c>
      <c r="T1814" s="54">
        <v>0</v>
      </c>
      <c r="U1814" s="55" t="s">
        <v>200</v>
      </c>
      <c r="V1814" s="55" t="s">
        <v>421</v>
      </c>
      <c r="W1814" s="55" t="s">
        <v>195</v>
      </c>
      <c r="X1814" s="56">
        <v>43294</v>
      </c>
      <c r="Y1814" s="57" t="s">
        <v>7684</v>
      </c>
      <c r="Z1814" s="57"/>
      <c r="AA1814" s="58"/>
      <c r="AB1814" s="58"/>
      <c r="AC1814" s="58"/>
      <c r="AD1814" s="58"/>
      <c r="AE1814" s="58"/>
      <c r="AF1814" s="58"/>
      <c r="AG1814" s="58"/>
      <c r="AH1814" s="58"/>
      <c r="AI1814" s="58"/>
      <c r="AJ1814" s="58">
        <v>404400</v>
      </c>
      <c r="AK1814" s="58"/>
      <c r="AL1814" s="58"/>
      <c r="AM1814" s="58"/>
      <c r="AN1814" s="58"/>
      <c r="AO1814" s="58"/>
      <c r="AP1814" s="58"/>
      <c r="AQ1814" s="58">
        <v>486000</v>
      </c>
      <c r="AR1814" s="59">
        <f t="shared" si="355"/>
        <v>2</v>
      </c>
      <c r="AS1814" s="59">
        <f t="shared" si="356"/>
        <v>890400</v>
      </c>
      <c r="AT1814" s="58">
        <f>ROUND(AS1814/AR1814,-2)</f>
        <v>445200</v>
      </c>
      <c r="AU1814" s="58">
        <f t="shared" si="358"/>
        <v>404400</v>
      </c>
      <c r="AV1814" s="59">
        <f t="shared" si="359"/>
        <v>75700</v>
      </c>
      <c r="AW1814" s="59">
        <f t="shared" si="352"/>
        <v>34900</v>
      </c>
      <c r="AX1814" s="60">
        <f t="shared" si="357"/>
        <v>0.20487144790257106</v>
      </c>
      <c r="AY1814" s="58"/>
    </row>
    <row r="1815" spans="1:51" ht="31.5" x14ac:dyDescent="0.25">
      <c r="A1815" s="45">
        <v>1817</v>
      </c>
      <c r="B1815" s="46" t="s">
        <v>5874</v>
      </c>
      <c r="C1815" s="47" t="s">
        <v>5859</v>
      </c>
      <c r="D1815" s="47" t="s">
        <v>496</v>
      </c>
      <c r="E1815" s="48" t="s">
        <v>5875</v>
      </c>
      <c r="F1815" s="49" t="s">
        <v>5876</v>
      </c>
      <c r="G1815" s="49" t="s">
        <v>5876</v>
      </c>
      <c r="H1815" s="50" t="s">
        <v>5876</v>
      </c>
      <c r="I1815" s="46" t="s">
        <v>499</v>
      </c>
      <c r="J1815" s="46">
        <v>1029</v>
      </c>
      <c r="K1815" s="49">
        <v>1029</v>
      </c>
      <c r="L1815" s="49" t="s">
        <v>5862</v>
      </c>
      <c r="M1815" s="51">
        <v>280000</v>
      </c>
      <c r="N1815" s="51">
        <f t="shared" si="349"/>
        <v>68000</v>
      </c>
      <c r="O1815" s="51">
        <v>68869.565217391297</v>
      </c>
      <c r="P1815" s="51">
        <v>348000</v>
      </c>
      <c r="Q1815" s="51">
        <f t="shared" si="350"/>
        <v>89530.434782608689</v>
      </c>
      <c r="R1815" s="52">
        <f t="shared" si="351"/>
        <v>369530.4347826087</v>
      </c>
      <c r="S1815" s="53">
        <v>369500</v>
      </c>
      <c r="T1815" s="54">
        <v>0</v>
      </c>
      <c r="U1815" s="55" t="s">
        <v>200</v>
      </c>
      <c r="V1815" s="55" t="s">
        <v>421</v>
      </c>
      <c r="W1815" s="55" t="s">
        <v>195</v>
      </c>
      <c r="X1815" s="56">
        <v>43294</v>
      </c>
      <c r="Y1815" s="57" t="s">
        <v>7684</v>
      </c>
      <c r="Z1815" s="57"/>
      <c r="AA1815" s="58"/>
      <c r="AB1815" s="58"/>
      <c r="AC1815" s="58"/>
      <c r="AD1815" s="58"/>
      <c r="AE1815" s="58"/>
      <c r="AF1815" s="58"/>
      <c r="AG1815" s="58"/>
      <c r="AH1815" s="58"/>
      <c r="AI1815" s="58"/>
      <c r="AJ1815" s="58">
        <v>404400</v>
      </c>
      <c r="AK1815" s="58"/>
      <c r="AL1815" s="58"/>
      <c r="AM1815" s="58"/>
      <c r="AN1815" s="58"/>
      <c r="AO1815" s="58"/>
      <c r="AP1815" s="58"/>
      <c r="AQ1815" s="58">
        <v>486000</v>
      </c>
      <c r="AR1815" s="59">
        <f t="shared" si="355"/>
        <v>2</v>
      </c>
      <c r="AS1815" s="59">
        <f t="shared" si="356"/>
        <v>890400</v>
      </c>
      <c r="AT1815" s="58">
        <f>ROUND(AS1815/AR1815,-2)</f>
        <v>445200</v>
      </c>
      <c r="AU1815" s="58">
        <f t="shared" si="358"/>
        <v>404400</v>
      </c>
      <c r="AV1815" s="59">
        <f t="shared" si="359"/>
        <v>75700</v>
      </c>
      <c r="AW1815" s="59">
        <f t="shared" si="352"/>
        <v>34900</v>
      </c>
      <c r="AX1815" s="60">
        <f t="shared" si="357"/>
        <v>0.20487144790257106</v>
      </c>
      <c r="AY1815" s="58"/>
    </row>
    <row r="1816" spans="1:51" ht="47.25" x14ac:dyDescent="0.25">
      <c r="A1816" s="45">
        <v>1818</v>
      </c>
      <c r="B1816" s="46" t="s">
        <v>5877</v>
      </c>
      <c r="C1816" s="47" t="s">
        <v>5859</v>
      </c>
      <c r="D1816" s="47" t="s">
        <v>496</v>
      </c>
      <c r="E1816" s="48" t="s">
        <v>5878</v>
      </c>
      <c r="F1816" s="49" t="s">
        <v>5879</v>
      </c>
      <c r="G1816" s="49" t="s">
        <v>5879</v>
      </c>
      <c r="H1816" s="50" t="s">
        <v>5880</v>
      </c>
      <c r="I1816" s="46" t="s">
        <v>439</v>
      </c>
      <c r="J1816" s="46">
        <v>1029</v>
      </c>
      <c r="K1816" s="49">
        <v>1029</v>
      </c>
      <c r="L1816" s="49" t="s">
        <v>5862</v>
      </c>
      <c r="M1816" s="51">
        <v>280000</v>
      </c>
      <c r="N1816" s="51">
        <f t="shared" si="349"/>
        <v>68000</v>
      </c>
      <c r="O1816" s="51">
        <v>68869.565217391297</v>
      </c>
      <c r="P1816" s="51">
        <v>348000</v>
      </c>
      <c r="Q1816" s="51">
        <f t="shared" si="350"/>
        <v>89530.434782608689</v>
      </c>
      <c r="R1816" s="52">
        <f t="shared" si="351"/>
        <v>369530.4347826087</v>
      </c>
      <c r="S1816" s="53">
        <v>369500</v>
      </c>
      <c r="T1816" s="54">
        <v>0</v>
      </c>
      <c r="U1816" s="55" t="s">
        <v>26</v>
      </c>
      <c r="V1816" s="55" t="s">
        <v>421</v>
      </c>
      <c r="W1816" s="55" t="s">
        <v>27</v>
      </c>
      <c r="X1816" s="56">
        <v>43294</v>
      </c>
      <c r="Y1816" s="57" t="s">
        <v>7684</v>
      </c>
      <c r="Z1816" s="57"/>
      <c r="AA1816" s="58"/>
      <c r="AB1816" s="58"/>
      <c r="AC1816" s="58"/>
      <c r="AD1816" s="58"/>
      <c r="AE1816" s="58"/>
      <c r="AF1816" s="58"/>
      <c r="AG1816" s="58"/>
      <c r="AH1816" s="58"/>
      <c r="AI1816" s="58"/>
      <c r="AJ1816" s="58"/>
      <c r="AK1816" s="58"/>
      <c r="AL1816" s="58"/>
      <c r="AM1816" s="58"/>
      <c r="AN1816" s="58"/>
      <c r="AO1816" s="58"/>
      <c r="AP1816" s="58"/>
      <c r="AQ1816" s="58"/>
      <c r="AR1816" s="59">
        <f t="shared" si="355"/>
        <v>0</v>
      </c>
      <c r="AS1816" s="59">
        <f t="shared" si="356"/>
        <v>0</v>
      </c>
      <c r="AT1816" s="58"/>
      <c r="AU1816" s="58">
        <f t="shared" si="358"/>
        <v>0</v>
      </c>
      <c r="AV1816" s="59">
        <f t="shared" si="359"/>
        <v>-369500</v>
      </c>
      <c r="AW1816" s="59">
        <f t="shared" si="352"/>
        <v>-369500</v>
      </c>
      <c r="AX1816" s="60">
        <f t="shared" si="357"/>
        <v>-1</v>
      </c>
      <c r="AY1816" s="58"/>
    </row>
    <row r="1817" spans="1:51" ht="47.25" x14ac:dyDescent="0.25">
      <c r="A1817" s="45">
        <v>1819</v>
      </c>
      <c r="B1817" s="46" t="s">
        <v>5881</v>
      </c>
      <c r="C1817" s="47" t="s">
        <v>5859</v>
      </c>
      <c r="D1817" s="47" t="s">
        <v>4315</v>
      </c>
      <c r="E1817" s="48" t="s">
        <v>5882</v>
      </c>
      <c r="F1817" s="49" t="s">
        <v>5883</v>
      </c>
      <c r="G1817" s="49" t="s">
        <v>5883</v>
      </c>
      <c r="H1817" s="50" t="s">
        <v>5884</v>
      </c>
      <c r="I1817" s="46" t="s">
        <v>439</v>
      </c>
      <c r="J1817" s="46">
        <v>1029</v>
      </c>
      <c r="K1817" s="49">
        <v>1029</v>
      </c>
      <c r="L1817" s="49" t="s">
        <v>5862</v>
      </c>
      <c r="M1817" s="51">
        <v>280000</v>
      </c>
      <c r="N1817" s="51">
        <f t="shared" si="349"/>
        <v>68000</v>
      </c>
      <c r="O1817" s="51">
        <v>68869.565217391297</v>
      </c>
      <c r="P1817" s="51">
        <v>348000</v>
      </c>
      <c r="Q1817" s="51">
        <f t="shared" si="350"/>
        <v>89530.434782608689</v>
      </c>
      <c r="R1817" s="52">
        <f t="shared" si="351"/>
        <v>369530.4347826087</v>
      </c>
      <c r="S1817" s="53">
        <v>369500</v>
      </c>
      <c r="T1817" s="54">
        <v>0</v>
      </c>
      <c r="U1817" s="55" t="s">
        <v>200</v>
      </c>
      <c r="V1817" s="55" t="s">
        <v>421</v>
      </c>
      <c r="W1817" s="55" t="s">
        <v>195</v>
      </c>
      <c r="X1817" s="56">
        <v>43294</v>
      </c>
      <c r="Y1817" s="57" t="s">
        <v>7684</v>
      </c>
      <c r="Z1817" s="57"/>
      <c r="AA1817" s="58"/>
      <c r="AB1817" s="58"/>
      <c r="AC1817" s="58"/>
      <c r="AD1817" s="58"/>
      <c r="AE1817" s="58"/>
      <c r="AF1817" s="58"/>
      <c r="AG1817" s="58"/>
      <c r="AH1817" s="58"/>
      <c r="AI1817" s="58"/>
      <c r="AJ1817" s="58"/>
      <c r="AK1817" s="58"/>
      <c r="AL1817" s="58"/>
      <c r="AM1817" s="58"/>
      <c r="AN1817" s="58"/>
      <c r="AO1817" s="58"/>
      <c r="AP1817" s="58"/>
      <c r="AQ1817" s="58">
        <v>486000</v>
      </c>
      <c r="AR1817" s="59">
        <f t="shared" si="355"/>
        <v>1</v>
      </c>
      <c r="AS1817" s="59">
        <f t="shared" si="356"/>
        <v>486000</v>
      </c>
      <c r="AT1817" s="58">
        <f>ROUND(AS1817/AR1817,-2)</f>
        <v>486000</v>
      </c>
      <c r="AU1817" s="58">
        <f t="shared" si="358"/>
        <v>486000</v>
      </c>
      <c r="AV1817" s="59">
        <f t="shared" si="359"/>
        <v>116500</v>
      </c>
      <c r="AW1817" s="59">
        <f t="shared" si="352"/>
        <v>116500</v>
      </c>
      <c r="AX1817" s="60">
        <f t="shared" si="357"/>
        <v>0.31529093369418137</v>
      </c>
      <c r="AY1817" s="58"/>
    </row>
    <row r="1818" spans="1:51" ht="47.25" x14ac:dyDescent="0.25">
      <c r="A1818" s="45">
        <v>1821</v>
      </c>
      <c r="B1818" s="46" t="s">
        <v>7318</v>
      </c>
      <c r="C1818" s="47" t="s">
        <v>5885</v>
      </c>
      <c r="D1818" s="47" t="s">
        <v>496</v>
      </c>
      <c r="E1818" s="48" t="s">
        <v>5890</v>
      </c>
      <c r="F1818" s="49" t="s">
        <v>5891</v>
      </c>
      <c r="G1818" s="49" t="s">
        <v>5891</v>
      </c>
      <c r="H1818" s="50" t="s">
        <v>5891</v>
      </c>
      <c r="I1818" s="46" t="s">
        <v>499</v>
      </c>
      <c r="J1818" s="46">
        <v>1030</v>
      </c>
      <c r="K1818" s="49">
        <v>1030</v>
      </c>
      <c r="L1818" s="49" t="s">
        <v>5886</v>
      </c>
      <c r="M1818" s="51">
        <v>70000</v>
      </c>
      <c r="N1818" s="51">
        <f t="shared" si="349"/>
        <v>32000</v>
      </c>
      <c r="O1818" s="51">
        <v>32713.043478260901</v>
      </c>
      <c r="P1818" s="51">
        <v>102000</v>
      </c>
      <c r="Q1818" s="51">
        <f t="shared" si="350"/>
        <v>42526.956521739172</v>
      </c>
      <c r="R1818" s="52">
        <f t="shared" si="351"/>
        <v>112526.95652173916</v>
      </c>
      <c r="S1818" s="53">
        <v>112500</v>
      </c>
      <c r="T1818" s="54">
        <v>0</v>
      </c>
      <c r="U1818" s="55" t="s">
        <v>200</v>
      </c>
      <c r="V1818" s="55" t="s">
        <v>421</v>
      </c>
      <c r="W1818" s="55" t="s">
        <v>195</v>
      </c>
      <c r="X1818" s="56">
        <v>43294</v>
      </c>
      <c r="Y1818" s="57" t="s">
        <v>7684</v>
      </c>
      <c r="Z1818" s="57"/>
      <c r="AA1818" s="58"/>
      <c r="AB1818" s="58"/>
      <c r="AC1818" s="58"/>
      <c r="AD1818" s="58"/>
      <c r="AE1818" s="58"/>
      <c r="AF1818" s="58"/>
      <c r="AG1818" s="58"/>
      <c r="AH1818" s="58"/>
      <c r="AI1818" s="58"/>
      <c r="AJ1818" s="58"/>
      <c r="AK1818" s="58"/>
      <c r="AL1818" s="58"/>
      <c r="AM1818" s="58"/>
      <c r="AN1818" s="58"/>
      <c r="AO1818" s="58"/>
      <c r="AP1818" s="58"/>
      <c r="AQ1818" s="58"/>
      <c r="AR1818" s="59">
        <f t="shared" si="355"/>
        <v>0</v>
      </c>
      <c r="AS1818" s="59">
        <f t="shared" si="356"/>
        <v>0</v>
      </c>
      <c r="AT1818" s="58"/>
      <c r="AU1818" s="58">
        <f t="shared" si="358"/>
        <v>0</v>
      </c>
      <c r="AV1818" s="59">
        <f t="shared" si="359"/>
        <v>-112500</v>
      </c>
      <c r="AW1818" s="59">
        <f t="shared" si="352"/>
        <v>-112500</v>
      </c>
      <c r="AX1818" s="60">
        <f t="shared" si="357"/>
        <v>-1</v>
      </c>
      <c r="AY1818" s="58"/>
    </row>
    <row r="1819" spans="1:51" x14ac:dyDescent="0.25">
      <c r="A1819" s="45">
        <v>1824</v>
      </c>
      <c r="B1819" s="46" t="s">
        <v>5901</v>
      </c>
      <c r="C1819" s="47" t="s">
        <v>5902</v>
      </c>
      <c r="D1819" s="47" t="s">
        <v>496</v>
      </c>
      <c r="E1819" s="48" t="s">
        <v>5903</v>
      </c>
      <c r="F1819" s="49" t="s">
        <v>5904</v>
      </c>
      <c r="G1819" s="49" t="s">
        <v>5904</v>
      </c>
      <c r="H1819" s="50" t="s">
        <v>5904</v>
      </c>
      <c r="I1819" s="46" t="s">
        <v>21</v>
      </c>
      <c r="J1819" s="46">
        <v>1033</v>
      </c>
      <c r="K1819" s="49">
        <v>1033</v>
      </c>
      <c r="L1819" s="49" t="s">
        <v>5905</v>
      </c>
      <c r="M1819" s="51">
        <v>89500</v>
      </c>
      <c r="N1819" s="51">
        <f t="shared" si="349"/>
        <v>15500</v>
      </c>
      <c r="O1819" s="51">
        <v>16434.782608695699</v>
      </c>
      <c r="P1819" s="51">
        <v>105000</v>
      </c>
      <c r="Q1819" s="51">
        <f t="shared" si="350"/>
        <v>21365.21739130441</v>
      </c>
      <c r="R1819" s="52">
        <f t="shared" si="351"/>
        <v>110865.21739130441</v>
      </c>
      <c r="S1819" s="53">
        <v>110800</v>
      </c>
      <c r="T1819" s="54">
        <v>0</v>
      </c>
      <c r="U1819" s="55" t="s">
        <v>200</v>
      </c>
      <c r="V1819" s="55" t="s">
        <v>421</v>
      </c>
      <c r="W1819" s="55" t="s">
        <v>195</v>
      </c>
      <c r="X1819" s="56">
        <v>43294</v>
      </c>
      <c r="Y1819" s="57" t="s">
        <v>7684</v>
      </c>
      <c r="Z1819" s="57"/>
      <c r="AA1819" s="58"/>
      <c r="AB1819" s="58"/>
      <c r="AC1819" s="58"/>
      <c r="AD1819" s="58"/>
      <c r="AE1819" s="58"/>
      <c r="AF1819" s="58"/>
      <c r="AG1819" s="58"/>
      <c r="AH1819" s="58">
        <v>1129000</v>
      </c>
      <c r="AI1819" s="58"/>
      <c r="AJ1819" s="58"/>
      <c r="AK1819" s="58"/>
      <c r="AL1819" s="58"/>
      <c r="AM1819" s="58"/>
      <c r="AN1819" s="58"/>
      <c r="AO1819" s="58"/>
      <c r="AP1819" s="58"/>
      <c r="AQ1819" s="58"/>
      <c r="AR1819" s="59">
        <f t="shared" si="355"/>
        <v>1</v>
      </c>
      <c r="AS1819" s="59">
        <f t="shared" si="356"/>
        <v>1129000</v>
      </c>
      <c r="AT1819" s="58">
        <f>ROUND(AS1819/AR1819,-2)</f>
        <v>1129000</v>
      </c>
      <c r="AU1819" s="58">
        <f t="shared" si="358"/>
        <v>1129000</v>
      </c>
      <c r="AV1819" s="59">
        <f t="shared" si="359"/>
        <v>1018200</v>
      </c>
      <c r="AW1819" s="59">
        <f t="shared" si="352"/>
        <v>1018200</v>
      </c>
      <c r="AX1819" s="60">
        <f t="shared" si="357"/>
        <v>9.1895306859205768</v>
      </c>
      <c r="AY1819" s="58"/>
    </row>
    <row r="1820" spans="1:51" x14ac:dyDescent="0.25">
      <c r="A1820" s="45">
        <v>1826</v>
      </c>
      <c r="B1820" s="46" t="s">
        <v>5908</v>
      </c>
      <c r="C1820" s="47" t="s">
        <v>5909</v>
      </c>
      <c r="D1820" s="47" t="s">
        <v>4315</v>
      </c>
      <c r="E1820" s="48" t="s">
        <v>5910</v>
      </c>
      <c r="F1820" s="49" t="s">
        <v>5911</v>
      </c>
      <c r="G1820" s="49" t="s">
        <v>5911</v>
      </c>
      <c r="H1820" s="50" t="s">
        <v>5911</v>
      </c>
      <c r="I1820" s="46" t="s">
        <v>30</v>
      </c>
      <c r="J1820" s="46">
        <v>1034</v>
      </c>
      <c r="K1820" s="49">
        <v>1034</v>
      </c>
      <c r="L1820" s="49" t="s">
        <v>5912</v>
      </c>
      <c r="M1820" s="51">
        <v>47000</v>
      </c>
      <c r="N1820" s="51">
        <f t="shared" si="349"/>
        <v>32700</v>
      </c>
      <c r="O1820" s="51">
        <v>32713.043478260901</v>
      </c>
      <c r="P1820" s="51">
        <v>79700</v>
      </c>
      <c r="Q1820" s="51">
        <f t="shared" si="350"/>
        <v>42526.956521739172</v>
      </c>
      <c r="R1820" s="52">
        <f t="shared" si="351"/>
        <v>89526.956521739165</v>
      </c>
      <c r="S1820" s="53">
        <v>89500</v>
      </c>
      <c r="T1820" s="54">
        <v>0</v>
      </c>
      <c r="U1820" s="55" t="s">
        <v>200</v>
      </c>
      <c r="V1820" s="55" t="s">
        <v>421</v>
      </c>
      <c r="W1820" s="55" t="s">
        <v>195</v>
      </c>
      <c r="X1820" s="56">
        <v>43294</v>
      </c>
      <c r="Y1820" s="57" t="s">
        <v>7684</v>
      </c>
      <c r="Z1820" s="57"/>
      <c r="AA1820" s="58"/>
      <c r="AB1820" s="58"/>
      <c r="AC1820" s="58"/>
      <c r="AD1820" s="58"/>
      <c r="AE1820" s="58"/>
      <c r="AF1820" s="58"/>
      <c r="AG1820" s="58"/>
      <c r="AH1820" s="58"/>
      <c r="AI1820" s="58"/>
      <c r="AJ1820" s="58"/>
      <c r="AK1820" s="58"/>
      <c r="AL1820" s="58"/>
      <c r="AM1820" s="58">
        <v>1159000</v>
      </c>
      <c r="AN1820" s="58"/>
      <c r="AO1820" s="58"/>
      <c r="AP1820" s="58"/>
      <c r="AQ1820" s="58">
        <v>102000</v>
      </c>
      <c r="AR1820" s="59">
        <f t="shared" si="355"/>
        <v>2</v>
      </c>
      <c r="AS1820" s="59">
        <f t="shared" si="356"/>
        <v>1261000</v>
      </c>
      <c r="AT1820" s="58">
        <f>ROUND(AS1820/AR1820,-2)</f>
        <v>630500</v>
      </c>
      <c r="AU1820" s="58">
        <f t="shared" si="358"/>
        <v>102000</v>
      </c>
      <c r="AV1820" s="59">
        <f t="shared" si="359"/>
        <v>541000</v>
      </c>
      <c r="AW1820" s="59">
        <f t="shared" si="352"/>
        <v>12500</v>
      </c>
      <c r="AX1820" s="60">
        <f t="shared" si="357"/>
        <v>6.044692737430168</v>
      </c>
      <c r="AY1820" s="58"/>
    </row>
    <row r="1821" spans="1:51" x14ac:dyDescent="0.25">
      <c r="A1821" s="45">
        <v>1827</v>
      </c>
      <c r="B1821" s="46" t="s">
        <v>5913</v>
      </c>
      <c r="C1821" s="47" t="s">
        <v>5914</v>
      </c>
      <c r="D1821" s="47" t="s">
        <v>496</v>
      </c>
      <c r="E1821" s="48" t="s">
        <v>5915</v>
      </c>
      <c r="F1821" s="49" t="s">
        <v>5916</v>
      </c>
      <c r="G1821" s="49" t="s">
        <v>5916</v>
      </c>
      <c r="H1821" s="50" t="s">
        <v>5916</v>
      </c>
      <c r="I1821" s="46" t="s">
        <v>499</v>
      </c>
      <c r="J1821" s="46">
        <v>1035</v>
      </c>
      <c r="K1821" s="49">
        <v>1035</v>
      </c>
      <c r="L1821" s="49" t="s">
        <v>5917</v>
      </c>
      <c r="M1821" s="51">
        <v>144000</v>
      </c>
      <c r="N1821" s="51">
        <f t="shared" si="349"/>
        <v>56000</v>
      </c>
      <c r="O1821" s="51">
        <v>56347.826086956498</v>
      </c>
      <c r="P1821" s="51">
        <v>200000</v>
      </c>
      <c r="Q1821" s="51">
        <f t="shared" si="350"/>
        <v>73252.173913043458</v>
      </c>
      <c r="R1821" s="52">
        <f t="shared" si="351"/>
        <v>217252.17391304346</v>
      </c>
      <c r="S1821" s="53">
        <v>217200</v>
      </c>
      <c r="T1821" s="54">
        <v>0</v>
      </c>
      <c r="U1821" s="55" t="s">
        <v>26</v>
      </c>
      <c r="V1821" s="55" t="s">
        <v>421</v>
      </c>
      <c r="W1821" s="55" t="s">
        <v>27</v>
      </c>
      <c r="X1821" s="56">
        <v>43294</v>
      </c>
      <c r="Y1821" s="57" t="s">
        <v>7684</v>
      </c>
      <c r="Z1821" s="57"/>
      <c r="AA1821" s="58"/>
      <c r="AB1821" s="58"/>
      <c r="AC1821" s="58"/>
      <c r="AD1821" s="58"/>
      <c r="AE1821" s="58"/>
      <c r="AF1821" s="58"/>
      <c r="AG1821" s="58"/>
      <c r="AH1821" s="58">
        <v>849000</v>
      </c>
      <c r="AI1821" s="58"/>
      <c r="AJ1821" s="58"/>
      <c r="AK1821" s="58"/>
      <c r="AL1821" s="58"/>
      <c r="AM1821" s="58">
        <v>1059000</v>
      </c>
      <c r="AN1821" s="58"/>
      <c r="AO1821" s="58"/>
      <c r="AP1821" s="58"/>
      <c r="AQ1821" s="58"/>
      <c r="AR1821" s="59">
        <f t="shared" si="355"/>
        <v>2</v>
      </c>
      <c r="AS1821" s="59">
        <f t="shared" si="356"/>
        <v>1908000</v>
      </c>
      <c r="AT1821" s="58">
        <f>ROUND(AS1821/AR1821,-2)</f>
        <v>954000</v>
      </c>
      <c r="AU1821" s="58">
        <f t="shared" si="358"/>
        <v>849000</v>
      </c>
      <c r="AV1821" s="59">
        <f t="shared" si="359"/>
        <v>736800</v>
      </c>
      <c r="AW1821" s="59">
        <f t="shared" si="352"/>
        <v>631800</v>
      </c>
      <c r="AX1821" s="60">
        <f t="shared" si="357"/>
        <v>3.3922651933701662</v>
      </c>
      <c r="AY1821" s="58"/>
    </row>
    <row r="1822" spans="1:51" x14ac:dyDescent="0.25">
      <c r="A1822" s="45">
        <v>1828</v>
      </c>
      <c r="B1822" s="46" t="s">
        <v>5918</v>
      </c>
      <c r="C1822" s="47" t="s">
        <v>5914</v>
      </c>
      <c r="D1822" s="47" t="s">
        <v>4315</v>
      </c>
      <c r="E1822" s="48" t="s">
        <v>5919</v>
      </c>
      <c r="F1822" s="49" t="s">
        <v>5916</v>
      </c>
      <c r="G1822" s="49" t="s">
        <v>5916</v>
      </c>
      <c r="H1822" s="50" t="s">
        <v>5916</v>
      </c>
      <c r="I1822" s="46" t="s">
        <v>499</v>
      </c>
      <c r="J1822" s="46">
        <v>1035</v>
      </c>
      <c r="K1822" s="49">
        <v>1035</v>
      </c>
      <c r="L1822" s="49" t="s">
        <v>5917</v>
      </c>
      <c r="M1822" s="51">
        <v>144000</v>
      </c>
      <c r="N1822" s="51">
        <f t="shared" si="349"/>
        <v>56000</v>
      </c>
      <c r="O1822" s="51">
        <v>56347.826086956498</v>
      </c>
      <c r="P1822" s="51">
        <v>200000</v>
      </c>
      <c r="Q1822" s="51">
        <f t="shared" si="350"/>
        <v>73252.173913043458</v>
      </c>
      <c r="R1822" s="52">
        <f t="shared" si="351"/>
        <v>217252.17391304346</v>
      </c>
      <c r="S1822" s="53">
        <v>217200</v>
      </c>
      <c r="T1822" s="54">
        <v>0</v>
      </c>
      <c r="U1822" s="55" t="s">
        <v>200</v>
      </c>
      <c r="V1822" s="55" t="s">
        <v>421</v>
      </c>
      <c r="W1822" s="55" t="s">
        <v>195</v>
      </c>
      <c r="X1822" s="56">
        <v>43294</v>
      </c>
      <c r="Y1822" s="57" t="s">
        <v>7684</v>
      </c>
      <c r="Z1822" s="57"/>
      <c r="AA1822" s="58"/>
      <c r="AB1822" s="58"/>
      <c r="AC1822" s="58"/>
      <c r="AD1822" s="58"/>
      <c r="AE1822" s="58"/>
      <c r="AF1822" s="58"/>
      <c r="AG1822" s="58"/>
      <c r="AH1822" s="58"/>
      <c r="AI1822" s="58"/>
      <c r="AJ1822" s="58">
        <v>228000</v>
      </c>
      <c r="AK1822" s="58"/>
      <c r="AL1822" s="58"/>
      <c r="AM1822" s="58"/>
      <c r="AN1822" s="58"/>
      <c r="AO1822" s="58"/>
      <c r="AP1822" s="58"/>
      <c r="AQ1822" s="58">
        <v>270000</v>
      </c>
      <c r="AR1822" s="59">
        <f t="shared" si="355"/>
        <v>2</v>
      </c>
      <c r="AS1822" s="59">
        <f t="shared" si="356"/>
        <v>498000</v>
      </c>
      <c r="AT1822" s="58">
        <f>ROUND(AS1822/AR1822,-2)</f>
        <v>249000</v>
      </c>
      <c r="AU1822" s="58">
        <f t="shared" si="358"/>
        <v>228000</v>
      </c>
      <c r="AV1822" s="59">
        <f t="shared" si="359"/>
        <v>31800</v>
      </c>
      <c r="AW1822" s="59">
        <f t="shared" si="352"/>
        <v>10800</v>
      </c>
      <c r="AX1822" s="60">
        <f t="shared" si="357"/>
        <v>0.14640883977900554</v>
      </c>
      <c r="AY1822" s="58"/>
    </row>
    <row r="1823" spans="1:51" x14ac:dyDescent="0.25">
      <c r="A1823" s="45">
        <v>1829</v>
      </c>
      <c r="B1823" s="46" t="s">
        <v>5920</v>
      </c>
      <c r="C1823" s="47" t="s">
        <v>5921</v>
      </c>
      <c r="D1823" s="47" t="s">
        <v>496</v>
      </c>
      <c r="E1823" s="48" t="s">
        <v>5922</v>
      </c>
      <c r="F1823" s="49" t="s">
        <v>5923</v>
      </c>
      <c r="G1823" s="49" t="s">
        <v>5923</v>
      </c>
      <c r="H1823" s="50" t="s">
        <v>5923</v>
      </c>
      <c r="I1823" s="46" t="s">
        <v>499</v>
      </c>
      <c r="J1823" s="46">
        <v>1036</v>
      </c>
      <c r="K1823" s="49">
        <v>1036</v>
      </c>
      <c r="L1823" s="49" t="s">
        <v>5924</v>
      </c>
      <c r="M1823" s="51">
        <v>87000</v>
      </c>
      <c r="N1823" s="51">
        <f t="shared" si="349"/>
        <v>18000</v>
      </c>
      <c r="O1823" s="51">
        <v>18156.5217391304</v>
      </c>
      <c r="P1823" s="51">
        <v>105000</v>
      </c>
      <c r="Q1823" s="51">
        <f t="shared" si="350"/>
        <v>23603.47826086952</v>
      </c>
      <c r="R1823" s="52">
        <f t="shared" si="351"/>
        <v>110603.47826086952</v>
      </c>
      <c r="S1823" s="53">
        <v>110600</v>
      </c>
      <c r="T1823" s="54">
        <v>0</v>
      </c>
      <c r="U1823" s="55" t="s">
        <v>26</v>
      </c>
      <c r="V1823" s="55" t="s">
        <v>421</v>
      </c>
      <c r="W1823" s="55" t="s">
        <v>27</v>
      </c>
      <c r="X1823" s="56">
        <v>43294</v>
      </c>
      <c r="Y1823" s="57" t="s">
        <v>7684</v>
      </c>
      <c r="Z1823" s="57"/>
      <c r="AA1823" s="58"/>
      <c r="AB1823" s="58"/>
      <c r="AC1823" s="58"/>
      <c r="AD1823" s="58"/>
      <c r="AE1823" s="58"/>
      <c r="AF1823" s="58"/>
      <c r="AG1823" s="58"/>
      <c r="AH1823" s="58"/>
      <c r="AI1823" s="58"/>
      <c r="AJ1823" s="58"/>
      <c r="AK1823" s="58"/>
      <c r="AL1823" s="58"/>
      <c r="AM1823" s="58"/>
      <c r="AN1823" s="58"/>
      <c r="AO1823" s="58"/>
      <c r="AP1823" s="58"/>
      <c r="AQ1823" s="58"/>
      <c r="AR1823" s="59">
        <f t="shared" si="355"/>
        <v>0</v>
      </c>
      <c r="AS1823" s="59">
        <f t="shared" si="356"/>
        <v>0</v>
      </c>
      <c r="AT1823" s="58"/>
      <c r="AU1823" s="58">
        <f t="shared" si="358"/>
        <v>0</v>
      </c>
      <c r="AV1823" s="59">
        <f t="shared" si="359"/>
        <v>-110600</v>
      </c>
      <c r="AW1823" s="59">
        <f t="shared" si="352"/>
        <v>-110600</v>
      </c>
      <c r="AX1823" s="60">
        <f t="shared" si="357"/>
        <v>-1</v>
      </c>
      <c r="AY1823" s="58"/>
    </row>
    <row r="1824" spans="1:51" x14ac:dyDescent="0.25">
      <c r="A1824" s="45">
        <v>1830</v>
      </c>
      <c r="B1824" s="46" t="s">
        <v>5925</v>
      </c>
      <c r="C1824" s="47" t="s">
        <v>5921</v>
      </c>
      <c r="D1824" s="47" t="s">
        <v>4315</v>
      </c>
      <c r="E1824" s="48" t="s">
        <v>5926</v>
      </c>
      <c r="F1824" s="49" t="s">
        <v>5923</v>
      </c>
      <c r="G1824" s="49" t="s">
        <v>5923</v>
      </c>
      <c r="H1824" s="50" t="s">
        <v>5923</v>
      </c>
      <c r="I1824" s="46" t="s">
        <v>499</v>
      </c>
      <c r="J1824" s="46">
        <v>1036</v>
      </c>
      <c r="K1824" s="49">
        <v>1036</v>
      </c>
      <c r="L1824" s="49" t="s">
        <v>5924</v>
      </c>
      <c r="M1824" s="51">
        <v>87000</v>
      </c>
      <c r="N1824" s="51">
        <f t="shared" si="349"/>
        <v>18000</v>
      </c>
      <c r="O1824" s="51">
        <v>18156.5217391304</v>
      </c>
      <c r="P1824" s="51">
        <v>105000</v>
      </c>
      <c r="Q1824" s="51">
        <f t="shared" si="350"/>
        <v>23603.47826086952</v>
      </c>
      <c r="R1824" s="52">
        <f t="shared" si="351"/>
        <v>110603.47826086952</v>
      </c>
      <c r="S1824" s="53">
        <v>110600</v>
      </c>
      <c r="T1824" s="54">
        <v>0</v>
      </c>
      <c r="U1824" s="55" t="s">
        <v>200</v>
      </c>
      <c r="V1824" s="55" t="s">
        <v>421</v>
      </c>
      <c r="W1824" s="55" t="s">
        <v>195</v>
      </c>
      <c r="X1824" s="56">
        <v>43294</v>
      </c>
      <c r="Y1824" s="57" t="s">
        <v>7684</v>
      </c>
      <c r="Z1824" s="57"/>
      <c r="AA1824" s="58"/>
      <c r="AB1824" s="58"/>
      <c r="AC1824" s="58"/>
      <c r="AD1824" s="58"/>
      <c r="AE1824" s="58"/>
      <c r="AF1824" s="58"/>
      <c r="AG1824" s="58"/>
      <c r="AH1824" s="58"/>
      <c r="AI1824" s="58"/>
      <c r="AJ1824" s="58">
        <v>122400</v>
      </c>
      <c r="AK1824" s="58"/>
      <c r="AL1824" s="58"/>
      <c r="AM1824" s="58"/>
      <c r="AN1824" s="58"/>
      <c r="AO1824" s="58"/>
      <c r="AP1824" s="58"/>
      <c r="AQ1824" s="58">
        <v>148000</v>
      </c>
      <c r="AR1824" s="59">
        <f t="shared" si="355"/>
        <v>2</v>
      </c>
      <c r="AS1824" s="59">
        <f t="shared" si="356"/>
        <v>270400</v>
      </c>
      <c r="AT1824" s="58">
        <f t="shared" ref="AT1824:AT1829" si="361">ROUND(AS1824/AR1824,-2)</f>
        <v>135200</v>
      </c>
      <c r="AU1824" s="58">
        <f t="shared" si="358"/>
        <v>122400</v>
      </c>
      <c r="AV1824" s="59">
        <f t="shared" si="359"/>
        <v>24600</v>
      </c>
      <c r="AW1824" s="59">
        <f t="shared" si="352"/>
        <v>11800</v>
      </c>
      <c r="AX1824" s="60">
        <f t="shared" si="357"/>
        <v>0.22242314647377937</v>
      </c>
      <c r="AY1824" s="58"/>
    </row>
    <row r="1825" spans="1:51" x14ac:dyDescent="0.25">
      <c r="A1825" s="45">
        <v>1832</v>
      </c>
      <c r="B1825" s="46" t="s">
        <v>5932</v>
      </c>
      <c r="C1825" s="47" t="s">
        <v>5928</v>
      </c>
      <c r="D1825" s="47" t="s">
        <v>4315</v>
      </c>
      <c r="E1825" s="48" t="s">
        <v>5933</v>
      </c>
      <c r="F1825" s="49" t="s">
        <v>5934</v>
      </c>
      <c r="G1825" s="49" t="s">
        <v>5934</v>
      </c>
      <c r="H1825" s="50" t="s">
        <v>5934</v>
      </c>
      <c r="I1825" s="46" t="s">
        <v>30</v>
      </c>
      <c r="J1825" s="46">
        <v>1037</v>
      </c>
      <c r="K1825" s="49">
        <v>1037</v>
      </c>
      <c r="L1825" s="49" t="s">
        <v>5931</v>
      </c>
      <c r="M1825" s="51">
        <v>150000</v>
      </c>
      <c r="N1825" s="51">
        <f t="shared" si="349"/>
        <v>68000</v>
      </c>
      <c r="O1825" s="51">
        <v>68869.565217391297</v>
      </c>
      <c r="P1825" s="51">
        <v>218000</v>
      </c>
      <c r="Q1825" s="51">
        <f t="shared" si="350"/>
        <v>89530.434782608689</v>
      </c>
      <c r="R1825" s="52">
        <f t="shared" si="351"/>
        <v>239530.4347826087</v>
      </c>
      <c r="S1825" s="53">
        <v>239500</v>
      </c>
      <c r="T1825" s="54">
        <v>0</v>
      </c>
      <c r="U1825" s="55" t="s">
        <v>26</v>
      </c>
      <c r="V1825" s="55" t="s">
        <v>421</v>
      </c>
      <c r="W1825" s="55" t="s">
        <v>27</v>
      </c>
      <c r="X1825" s="56">
        <v>43294</v>
      </c>
      <c r="Y1825" s="57" t="s">
        <v>7684</v>
      </c>
      <c r="Z1825" s="57"/>
      <c r="AA1825" s="58"/>
      <c r="AB1825" s="58"/>
      <c r="AC1825" s="58"/>
      <c r="AD1825" s="58"/>
      <c r="AE1825" s="58"/>
      <c r="AF1825" s="58"/>
      <c r="AG1825" s="58"/>
      <c r="AH1825" s="58"/>
      <c r="AI1825" s="58"/>
      <c r="AJ1825" s="58">
        <v>248400</v>
      </c>
      <c r="AK1825" s="58"/>
      <c r="AL1825" s="58"/>
      <c r="AM1825" s="58"/>
      <c r="AN1825" s="58"/>
      <c r="AO1825" s="58"/>
      <c r="AP1825" s="58"/>
      <c r="AQ1825" s="58">
        <v>480000</v>
      </c>
      <c r="AR1825" s="59">
        <f t="shared" si="355"/>
        <v>2</v>
      </c>
      <c r="AS1825" s="59">
        <f t="shared" si="356"/>
        <v>728400</v>
      </c>
      <c r="AT1825" s="58">
        <f t="shared" si="361"/>
        <v>364200</v>
      </c>
      <c r="AU1825" s="58">
        <f t="shared" si="358"/>
        <v>248400</v>
      </c>
      <c r="AV1825" s="59">
        <f t="shared" si="359"/>
        <v>124700</v>
      </c>
      <c r="AW1825" s="59">
        <f t="shared" si="352"/>
        <v>8900</v>
      </c>
      <c r="AX1825" s="60">
        <f t="shared" si="357"/>
        <v>0.52066805845511488</v>
      </c>
      <c r="AY1825" s="58"/>
    </row>
    <row r="1826" spans="1:51" x14ac:dyDescent="0.25">
      <c r="A1826" s="45">
        <v>1833</v>
      </c>
      <c r="B1826" s="46" t="s">
        <v>5935</v>
      </c>
      <c r="C1826" s="47" t="s">
        <v>5928</v>
      </c>
      <c r="D1826" s="47" t="s">
        <v>4315</v>
      </c>
      <c r="E1826" s="48" t="s">
        <v>5936</v>
      </c>
      <c r="F1826" s="49" t="s">
        <v>5937</v>
      </c>
      <c r="G1826" s="49" t="s">
        <v>5937</v>
      </c>
      <c r="H1826" s="50" t="s">
        <v>5937</v>
      </c>
      <c r="I1826" s="46" t="s">
        <v>21</v>
      </c>
      <c r="J1826" s="46">
        <v>1037</v>
      </c>
      <c r="K1826" s="49">
        <v>1037</v>
      </c>
      <c r="L1826" s="49" t="s">
        <v>5931</v>
      </c>
      <c r="M1826" s="51">
        <v>150000</v>
      </c>
      <c r="N1826" s="51">
        <f t="shared" si="349"/>
        <v>68000</v>
      </c>
      <c r="O1826" s="51">
        <v>68869.565217391297</v>
      </c>
      <c r="P1826" s="51">
        <v>218000</v>
      </c>
      <c r="Q1826" s="51">
        <f t="shared" si="350"/>
        <v>89530.434782608689</v>
      </c>
      <c r="R1826" s="52">
        <f t="shared" si="351"/>
        <v>239530.4347826087</v>
      </c>
      <c r="S1826" s="53">
        <v>239500</v>
      </c>
      <c r="T1826" s="54">
        <v>0</v>
      </c>
      <c r="U1826" s="55" t="s">
        <v>200</v>
      </c>
      <c r="V1826" s="55" t="s">
        <v>421</v>
      </c>
      <c r="W1826" s="55" t="s">
        <v>195</v>
      </c>
      <c r="X1826" s="56">
        <v>43294</v>
      </c>
      <c r="Y1826" s="57" t="s">
        <v>7684</v>
      </c>
      <c r="Z1826" s="57"/>
      <c r="AA1826" s="58"/>
      <c r="AB1826" s="58"/>
      <c r="AC1826" s="58"/>
      <c r="AD1826" s="58"/>
      <c r="AE1826" s="58"/>
      <c r="AF1826" s="58"/>
      <c r="AG1826" s="58"/>
      <c r="AH1826" s="58"/>
      <c r="AI1826" s="58"/>
      <c r="AJ1826" s="58"/>
      <c r="AK1826" s="58"/>
      <c r="AL1826" s="58"/>
      <c r="AM1826" s="58"/>
      <c r="AN1826" s="58"/>
      <c r="AO1826" s="58"/>
      <c r="AP1826" s="58"/>
      <c r="AQ1826" s="58">
        <v>540000</v>
      </c>
      <c r="AR1826" s="59">
        <f t="shared" si="355"/>
        <v>1</v>
      </c>
      <c r="AS1826" s="59">
        <f t="shared" si="356"/>
        <v>540000</v>
      </c>
      <c r="AT1826" s="58">
        <f t="shared" si="361"/>
        <v>540000</v>
      </c>
      <c r="AU1826" s="58">
        <f t="shared" si="358"/>
        <v>540000</v>
      </c>
      <c r="AV1826" s="59">
        <f t="shared" si="359"/>
        <v>300500</v>
      </c>
      <c r="AW1826" s="59">
        <f t="shared" si="352"/>
        <v>300500</v>
      </c>
      <c r="AX1826" s="60">
        <f t="shared" si="357"/>
        <v>1.2546972860125263</v>
      </c>
      <c r="AY1826" s="58"/>
    </row>
    <row r="1827" spans="1:51" ht="31.5" x14ac:dyDescent="0.25">
      <c r="A1827" s="45">
        <v>1834</v>
      </c>
      <c r="B1827" s="46" t="s">
        <v>5938</v>
      </c>
      <c r="C1827" s="47" t="s">
        <v>5939</v>
      </c>
      <c r="D1827" s="47" t="s">
        <v>4315</v>
      </c>
      <c r="E1827" s="48" t="s">
        <v>5940</v>
      </c>
      <c r="F1827" s="49" t="s">
        <v>5941</v>
      </c>
      <c r="G1827" s="49" t="s">
        <v>5941</v>
      </c>
      <c r="H1827" s="50" t="s">
        <v>5941</v>
      </c>
      <c r="I1827" s="46" t="s">
        <v>21</v>
      </c>
      <c r="J1827" s="46">
        <v>1039</v>
      </c>
      <c r="K1827" s="49">
        <v>1039</v>
      </c>
      <c r="L1827" s="49" t="s">
        <v>5942</v>
      </c>
      <c r="M1827" s="51">
        <v>244000</v>
      </c>
      <c r="N1827" s="51">
        <f t="shared" si="349"/>
        <v>118000</v>
      </c>
      <c r="O1827" s="51">
        <v>118956.52173913</v>
      </c>
      <c r="P1827" s="51">
        <v>362000</v>
      </c>
      <c r="Q1827" s="51">
        <f t="shared" si="350"/>
        <v>154643.47826086901</v>
      </c>
      <c r="R1827" s="52">
        <f t="shared" si="351"/>
        <v>398643.47826086904</v>
      </c>
      <c r="S1827" s="53">
        <v>398600</v>
      </c>
      <c r="T1827" s="54">
        <v>0</v>
      </c>
      <c r="U1827" s="55" t="s">
        <v>26</v>
      </c>
      <c r="V1827" s="55" t="s">
        <v>421</v>
      </c>
      <c r="W1827" s="55" t="s">
        <v>27</v>
      </c>
      <c r="X1827" s="56">
        <v>43294</v>
      </c>
      <c r="Y1827" s="57" t="s">
        <v>7684</v>
      </c>
      <c r="Z1827" s="57"/>
      <c r="AA1827" s="58"/>
      <c r="AB1827" s="58"/>
      <c r="AC1827" s="58"/>
      <c r="AD1827" s="58"/>
      <c r="AE1827" s="58"/>
      <c r="AF1827" s="58"/>
      <c r="AG1827" s="58"/>
      <c r="AH1827" s="58"/>
      <c r="AI1827" s="58"/>
      <c r="AJ1827" s="58">
        <v>410400</v>
      </c>
      <c r="AK1827" s="58"/>
      <c r="AL1827" s="58"/>
      <c r="AM1827" s="58"/>
      <c r="AN1827" s="58"/>
      <c r="AO1827" s="58"/>
      <c r="AP1827" s="58"/>
      <c r="AQ1827" s="58">
        <v>540000</v>
      </c>
      <c r="AR1827" s="59">
        <f t="shared" si="355"/>
        <v>2</v>
      </c>
      <c r="AS1827" s="59">
        <f t="shared" si="356"/>
        <v>950400</v>
      </c>
      <c r="AT1827" s="58">
        <f t="shared" si="361"/>
        <v>475200</v>
      </c>
      <c r="AU1827" s="58">
        <f t="shared" si="358"/>
        <v>410400</v>
      </c>
      <c r="AV1827" s="59">
        <f t="shared" si="359"/>
        <v>76600</v>
      </c>
      <c r="AW1827" s="59">
        <f t="shared" si="352"/>
        <v>11800</v>
      </c>
      <c r="AX1827" s="60">
        <f t="shared" si="357"/>
        <v>0.19217260411440029</v>
      </c>
      <c r="AY1827" s="58"/>
    </row>
    <row r="1828" spans="1:51" ht="31.5" x14ac:dyDescent="0.25">
      <c r="A1828" s="45">
        <v>1837</v>
      </c>
      <c r="B1828" s="46" t="s">
        <v>5948</v>
      </c>
      <c r="C1828" s="47" t="s">
        <v>5939</v>
      </c>
      <c r="D1828" s="47" t="s">
        <v>4315</v>
      </c>
      <c r="E1828" s="48" t="s">
        <v>5949</v>
      </c>
      <c r="F1828" s="49" t="s">
        <v>5950</v>
      </c>
      <c r="G1828" s="49" t="s">
        <v>5950</v>
      </c>
      <c r="H1828" s="50" t="s">
        <v>5950</v>
      </c>
      <c r="I1828" s="46" t="s">
        <v>30</v>
      </c>
      <c r="J1828" s="46">
        <v>1039</v>
      </c>
      <c r="K1828" s="49">
        <v>1039</v>
      </c>
      <c r="L1828" s="49" t="s">
        <v>5942</v>
      </c>
      <c r="M1828" s="51">
        <v>244000</v>
      </c>
      <c r="N1828" s="51">
        <f t="shared" si="349"/>
        <v>118000</v>
      </c>
      <c r="O1828" s="51">
        <v>118956.52173913</v>
      </c>
      <c r="P1828" s="51">
        <v>362000</v>
      </c>
      <c r="Q1828" s="51">
        <f t="shared" si="350"/>
        <v>154643.47826086901</v>
      </c>
      <c r="R1828" s="52">
        <f t="shared" si="351"/>
        <v>398643.47826086904</v>
      </c>
      <c r="S1828" s="53">
        <v>398600</v>
      </c>
      <c r="T1828" s="54">
        <v>0</v>
      </c>
      <c r="U1828" s="55" t="s">
        <v>26</v>
      </c>
      <c r="V1828" s="55" t="s">
        <v>421</v>
      </c>
      <c r="W1828" s="55" t="s">
        <v>27</v>
      </c>
      <c r="X1828" s="56">
        <v>43294</v>
      </c>
      <c r="Y1828" s="57" t="s">
        <v>7684</v>
      </c>
      <c r="Z1828" s="57"/>
      <c r="AA1828" s="58"/>
      <c r="AB1828" s="58"/>
      <c r="AC1828" s="58"/>
      <c r="AD1828" s="58"/>
      <c r="AE1828" s="58"/>
      <c r="AF1828" s="58"/>
      <c r="AG1828" s="58"/>
      <c r="AH1828" s="58"/>
      <c r="AI1828" s="58"/>
      <c r="AJ1828" s="58">
        <v>410400</v>
      </c>
      <c r="AK1828" s="58"/>
      <c r="AL1828" s="58"/>
      <c r="AM1828" s="58"/>
      <c r="AN1828" s="58"/>
      <c r="AO1828" s="58"/>
      <c r="AP1828" s="58"/>
      <c r="AQ1828" s="58">
        <v>540000</v>
      </c>
      <c r="AR1828" s="59">
        <f t="shared" si="355"/>
        <v>2</v>
      </c>
      <c r="AS1828" s="59">
        <f t="shared" si="356"/>
        <v>950400</v>
      </c>
      <c r="AT1828" s="58">
        <f t="shared" si="361"/>
        <v>475200</v>
      </c>
      <c r="AU1828" s="58">
        <f t="shared" si="358"/>
        <v>410400</v>
      </c>
      <c r="AV1828" s="59">
        <f t="shared" si="359"/>
        <v>76600</v>
      </c>
      <c r="AW1828" s="59">
        <f t="shared" si="352"/>
        <v>11800</v>
      </c>
      <c r="AX1828" s="60">
        <f t="shared" si="357"/>
        <v>0.19217260411440029</v>
      </c>
      <c r="AY1828" s="58"/>
    </row>
    <row r="1829" spans="1:51" ht="31.5" x14ac:dyDescent="0.25">
      <c r="A1829" s="45">
        <v>1839</v>
      </c>
      <c r="B1829" s="46" t="s">
        <v>5956</v>
      </c>
      <c r="C1829" s="47" t="s">
        <v>5952</v>
      </c>
      <c r="D1829" s="47" t="s">
        <v>4315</v>
      </c>
      <c r="E1829" s="48" t="s">
        <v>5957</v>
      </c>
      <c r="F1829" s="49" t="s">
        <v>5954</v>
      </c>
      <c r="G1829" s="49" t="s">
        <v>5954</v>
      </c>
      <c r="H1829" s="50" t="s">
        <v>5954</v>
      </c>
      <c r="I1829" s="46" t="s">
        <v>499</v>
      </c>
      <c r="J1829" s="46">
        <v>1040</v>
      </c>
      <c r="K1829" s="49">
        <v>1040</v>
      </c>
      <c r="L1829" s="49" t="s">
        <v>5955</v>
      </c>
      <c r="M1829" s="51">
        <v>21000</v>
      </c>
      <c r="N1829" s="51">
        <f t="shared" si="349"/>
        <v>19700</v>
      </c>
      <c r="O1829" s="51">
        <v>19721.739130434798</v>
      </c>
      <c r="P1829" s="51">
        <v>40700</v>
      </c>
      <c r="Q1829" s="51">
        <f t="shared" si="350"/>
        <v>25638.260869565238</v>
      </c>
      <c r="R1829" s="52">
        <f t="shared" si="351"/>
        <v>46638.260869565238</v>
      </c>
      <c r="S1829" s="53">
        <v>46600</v>
      </c>
      <c r="T1829" s="54">
        <v>0</v>
      </c>
      <c r="U1829" s="55" t="s">
        <v>26</v>
      </c>
      <c r="V1829" s="55" t="s">
        <v>421</v>
      </c>
      <c r="W1829" s="55" t="s">
        <v>27</v>
      </c>
      <c r="X1829" s="56">
        <v>43294</v>
      </c>
      <c r="Y1829" s="57" t="s">
        <v>7684</v>
      </c>
      <c r="Z1829" s="57"/>
      <c r="AA1829" s="58"/>
      <c r="AB1829" s="58"/>
      <c r="AC1829" s="58"/>
      <c r="AD1829" s="58"/>
      <c r="AE1829" s="58"/>
      <c r="AF1829" s="58"/>
      <c r="AG1829" s="58"/>
      <c r="AH1829" s="58"/>
      <c r="AI1829" s="58"/>
      <c r="AJ1829" s="58">
        <v>44760</v>
      </c>
      <c r="AK1829" s="58"/>
      <c r="AL1829" s="58"/>
      <c r="AM1829" s="58"/>
      <c r="AN1829" s="58"/>
      <c r="AO1829" s="58"/>
      <c r="AP1829" s="58"/>
      <c r="AQ1829" s="58">
        <v>138000</v>
      </c>
      <c r="AR1829" s="59">
        <f t="shared" si="355"/>
        <v>2</v>
      </c>
      <c r="AS1829" s="59">
        <f t="shared" si="356"/>
        <v>182760</v>
      </c>
      <c r="AT1829" s="58">
        <f t="shared" si="361"/>
        <v>91400</v>
      </c>
      <c r="AU1829" s="58">
        <f t="shared" si="358"/>
        <v>44760</v>
      </c>
      <c r="AV1829" s="59">
        <f t="shared" si="359"/>
        <v>44800</v>
      </c>
      <c r="AW1829" s="59">
        <f t="shared" si="352"/>
        <v>-1840</v>
      </c>
      <c r="AX1829" s="60">
        <f t="shared" si="357"/>
        <v>0.96137339055794002</v>
      </c>
      <c r="AY1829" s="58"/>
    </row>
    <row r="1830" spans="1:51" ht="31.5" x14ac:dyDescent="0.25">
      <c r="A1830" s="45">
        <v>1842</v>
      </c>
      <c r="B1830" s="46" t="s">
        <v>5965</v>
      </c>
      <c r="C1830" s="47" t="s">
        <v>5963</v>
      </c>
      <c r="D1830" s="47" t="s">
        <v>496</v>
      </c>
      <c r="E1830" s="48" t="s">
        <v>5966</v>
      </c>
      <c r="F1830" s="49" t="s">
        <v>5967</v>
      </c>
      <c r="G1830" s="49" t="s">
        <v>5967</v>
      </c>
      <c r="H1830" s="50" t="s">
        <v>5967</v>
      </c>
      <c r="I1830" s="46" t="s">
        <v>439</v>
      </c>
      <c r="J1830" s="46">
        <v>1042</v>
      </c>
      <c r="K1830" s="49">
        <v>1042</v>
      </c>
      <c r="L1830" s="49" t="s">
        <v>5964</v>
      </c>
      <c r="M1830" s="51">
        <v>189000</v>
      </c>
      <c r="N1830" s="51">
        <f t="shared" si="349"/>
        <v>70000</v>
      </c>
      <c r="O1830" s="51">
        <v>70434.782608695605</v>
      </c>
      <c r="P1830" s="51">
        <v>259000</v>
      </c>
      <c r="Q1830" s="51">
        <f t="shared" si="350"/>
        <v>91565.217391304293</v>
      </c>
      <c r="R1830" s="52">
        <f t="shared" si="351"/>
        <v>280565.21739130432</v>
      </c>
      <c r="S1830" s="53">
        <v>280500</v>
      </c>
      <c r="T1830" s="54">
        <v>0</v>
      </c>
      <c r="U1830" s="55" t="s">
        <v>200</v>
      </c>
      <c r="V1830" s="55" t="s">
        <v>421</v>
      </c>
      <c r="W1830" s="55" t="s">
        <v>195</v>
      </c>
      <c r="X1830" s="56">
        <v>43294</v>
      </c>
      <c r="Y1830" s="57" t="s">
        <v>7684</v>
      </c>
      <c r="Z1830" s="57"/>
      <c r="AA1830" s="58"/>
      <c r="AB1830" s="58"/>
      <c r="AC1830" s="58"/>
      <c r="AD1830" s="58"/>
      <c r="AE1830" s="58"/>
      <c r="AF1830" s="58"/>
      <c r="AG1830" s="58"/>
      <c r="AH1830" s="58"/>
      <c r="AI1830" s="58"/>
      <c r="AJ1830" s="58"/>
      <c r="AK1830" s="58"/>
      <c r="AL1830" s="58"/>
      <c r="AM1830" s="58"/>
      <c r="AN1830" s="58"/>
      <c r="AO1830" s="58"/>
      <c r="AP1830" s="58"/>
      <c r="AQ1830" s="58"/>
      <c r="AR1830" s="59">
        <f t="shared" si="355"/>
        <v>0</v>
      </c>
      <c r="AS1830" s="59">
        <f t="shared" si="356"/>
        <v>0</v>
      </c>
      <c r="AT1830" s="58"/>
      <c r="AU1830" s="58">
        <f t="shared" si="358"/>
        <v>0</v>
      </c>
      <c r="AV1830" s="59">
        <f t="shared" si="359"/>
        <v>-280500</v>
      </c>
      <c r="AW1830" s="59">
        <f t="shared" si="352"/>
        <v>-280500</v>
      </c>
      <c r="AX1830" s="60">
        <f t="shared" si="357"/>
        <v>-1</v>
      </c>
      <c r="AY1830" s="58"/>
    </row>
    <row r="1831" spans="1:51" ht="31.5" x14ac:dyDescent="0.25">
      <c r="A1831" s="45">
        <v>1843</v>
      </c>
      <c r="B1831" s="46" t="s">
        <v>5968</v>
      </c>
      <c r="C1831" s="47" t="s">
        <v>5963</v>
      </c>
      <c r="D1831" s="47" t="s">
        <v>496</v>
      </c>
      <c r="E1831" s="48" t="s">
        <v>5969</v>
      </c>
      <c r="F1831" s="49" t="s">
        <v>5970</v>
      </c>
      <c r="G1831" s="49" t="s">
        <v>5970</v>
      </c>
      <c r="H1831" s="50" t="s">
        <v>5970</v>
      </c>
      <c r="I1831" s="46" t="s">
        <v>499</v>
      </c>
      <c r="J1831" s="46">
        <v>1042</v>
      </c>
      <c r="K1831" s="49">
        <v>1042</v>
      </c>
      <c r="L1831" s="49" t="s">
        <v>5964</v>
      </c>
      <c r="M1831" s="51">
        <v>189000</v>
      </c>
      <c r="N1831" s="51">
        <f t="shared" si="349"/>
        <v>70000</v>
      </c>
      <c r="O1831" s="51">
        <v>70434.782608695605</v>
      </c>
      <c r="P1831" s="51">
        <v>259000</v>
      </c>
      <c r="Q1831" s="51">
        <f t="shared" si="350"/>
        <v>91565.217391304293</v>
      </c>
      <c r="R1831" s="52">
        <f t="shared" si="351"/>
        <v>280565.21739130432</v>
      </c>
      <c r="S1831" s="53">
        <v>280500</v>
      </c>
      <c r="T1831" s="54">
        <v>0</v>
      </c>
      <c r="U1831" s="55" t="s">
        <v>26</v>
      </c>
      <c r="V1831" s="55" t="s">
        <v>421</v>
      </c>
      <c r="W1831" s="55" t="s">
        <v>27</v>
      </c>
      <c r="X1831" s="56">
        <v>43294</v>
      </c>
      <c r="Y1831" s="57" t="s">
        <v>7684</v>
      </c>
      <c r="Z1831" s="57"/>
      <c r="AA1831" s="58"/>
      <c r="AB1831" s="58"/>
      <c r="AC1831" s="58"/>
      <c r="AD1831" s="58"/>
      <c r="AE1831" s="58"/>
      <c r="AF1831" s="58"/>
      <c r="AG1831" s="58"/>
      <c r="AH1831" s="58"/>
      <c r="AI1831" s="58"/>
      <c r="AJ1831" s="58">
        <v>296400</v>
      </c>
      <c r="AK1831" s="58"/>
      <c r="AL1831" s="58"/>
      <c r="AM1831" s="58"/>
      <c r="AN1831" s="58"/>
      <c r="AO1831" s="58"/>
      <c r="AP1831" s="58"/>
      <c r="AQ1831" s="58">
        <v>280500</v>
      </c>
      <c r="AR1831" s="59">
        <f t="shared" si="355"/>
        <v>2</v>
      </c>
      <c r="AS1831" s="59">
        <f t="shared" si="356"/>
        <v>576900</v>
      </c>
      <c r="AT1831" s="58">
        <f t="shared" ref="AT1831:AT1846" si="362">ROUND(AS1831/AR1831,-2)</f>
        <v>288500</v>
      </c>
      <c r="AU1831" s="58">
        <f t="shared" si="358"/>
        <v>280500</v>
      </c>
      <c r="AV1831" s="59">
        <f t="shared" si="359"/>
        <v>8000</v>
      </c>
      <c r="AW1831" s="59">
        <f t="shared" si="352"/>
        <v>0</v>
      </c>
      <c r="AX1831" s="60">
        <f t="shared" si="357"/>
        <v>2.8520499108734443E-2</v>
      </c>
      <c r="AY1831" s="58"/>
    </row>
    <row r="1832" spans="1:51" ht="31.5" x14ac:dyDescent="0.25">
      <c r="A1832" s="45">
        <v>1844</v>
      </c>
      <c r="B1832" s="46" t="s">
        <v>5971</v>
      </c>
      <c r="C1832" s="47" t="s">
        <v>5963</v>
      </c>
      <c r="D1832" s="47" t="s">
        <v>4315</v>
      </c>
      <c r="E1832" s="48" t="s">
        <v>5972</v>
      </c>
      <c r="F1832" s="49" t="s">
        <v>5970</v>
      </c>
      <c r="G1832" s="49" t="s">
        <v>5970</v>
      </c>
      <c r="H1832" s="50" t="s">
        <v>5970</v>
      </c>
      <c r="I1832" s="46" t="s">
        <v>439</v>
      </c>
      <c r="J1832" s="46">
        <v>1042</v>
      </c>
      <c r="K1832" s="49">
        <v>1042</v>
      </c>
      <c r="L1832" s="49" t="s">
        <v>5964</v>
      </c>
      <c r="M1832" s="51">
        <v>189000</v>
      </c>
      <c r="N1832" s="51">
        <f t="shared" ref="N1832:N1895" si="363">P1832-M1832</f>
        <v>70000</v>
      </c>
      <c r="O1832" s="51">
        <v>70434.782608695605</v>
      </c>
      <c r="P1832" s="51">
        <v>259000</v>
      </c>
      <c r="Q1832" s="51">
        <f t="shared" ref="Q1832:Q1895" si="364">+O1832/1800000*2340000</f>
        <v>91565.217391304293</v>
      </c>
      <c r="R1832" s="52">
        <f t="shared" ref="R1832:R1895" si="365">+M1832+Q1832</f>
        <v>280565.21739130432</v>
      </c>
      <c r="S1832" s="53">
        <v>280500</v>
      </c>
      <c r="T1832" s="54">
        <v>0</v>
      </c>
      <c r="U1832" s="55" t="s">
        <v>200</v>
      </c>
      <c r="V1832" s="55" t="s">
        <v>421</v>
      </c>
      <c r="W1832" s="55" t="s">
        <v>195</v>
      </c>
      <c r="X1832" s="56">
        <v>43294</v>
      </c>
      <c r="Y1832" s="57" t="s">
        <v>7684</v>
      </c>
      <c r="Z1832" s="57"/>
      <c r="AA1832" s="58"/>
      <c r="AB1832" s="58"/>
      <c r="AC1832" s="58"/>
      <c r="AD1832" s="58"/>
      <c r="AE1832" s="58"/>
      <c r="AF1832" s="58"/>
      <c r="AG1832" s="58"/>
      <c r="AH1832" s="58"/>
      <c r="AI1832" s="58"/>
      <c r="AJ1832" s="58"/>
      <c r="AK1832" s="58"/>
      <c r="AL1832" s="58"/>
      <c r="AM1832" s="58"/>
      <c r="AN1832" s="58"/>
      <c r="AO1832" s="58"/>
      <c r="AP1832" s="58"/>
      <c r="AQ1832" s="58">
        <v>351000</v>
      </c>
      <c r="AR1832" s="59">
        <f t="shared" si="355"/>
        <v>1</v>
      </c>
      <c r="AS1832" s="59">
        <f t="shared" si="356"/>
        <v>351000</v>
      </c>
      <c r="AT1832" s="58">
        <f t="shared" si="362"/>
        <v>351000</v>
      </c>
      <c r="AU1832" s="58">
        <f t="shared" si="358"/>
        <v>351000</v>
      </c>
      <c r="AV1832" s="59">
        <f t="shared" si="359"/>
        <v>70500</v>
      </c>
      <c r="AW1832" s="59">
        <f t="shared" ref="AW1832:AW1895" si="366">AU1832-S1832</f>
        <v>70500</v>
      </c>
      <c r="AX1832" s="60">
        <f t="shared" si="357"/>
        <v>0.25133689839572182</v>
      </c>
      <c r="AY1832" s="58"/>
    </row>
    <row r="1833" spans="1:51" ht="47.25" x14ac:dyDescent="0.25">
      <c r="A1833" s="45">
        <v>1845</v>
      </c>
      <c r="B1833" s="46" t="s">
        <v>5973</v>
      </c>
      <c r="C1833" s="47" t="s">
        <v>5963</v>
      </c>
      <c r="D1833" s="47" t="s">
        <v>496</v>
      </c>
      <c r="E1833" s="48" t="s">
        <v>5974</v>
      </c>
      <c r="F1833" s="49" t="s">
        <v>5975</v>
      </c>
      <c r="G1833" s="49" t="s">
        <v>5975</v>
      </c>
      <c r="H1833" s="50" t="s">
        <v>5976</v>
      </c>
      <c r="I1833" s="46" t="s">
        <v>439</v>
      </c>
      <c r="J1833" s="46">
        <v>1042</v>
      </c>
      <c r="K1833" s="49">
        <v>1042</v>
      </c>
      <c r="L1833" s="49" t="s">
        <v>5964</v>
      </c>
      <c r="M1833" s="51">
        <v>189000</v>
      </c>
      <c r="N1833" s="51">
        <f t="shared" si="363"/>
        <v>70000</v>
      </c>
      <c r="O1833" s="51">
        <v>70434.782608695605</v>
      </c>
      <c r="P1833" s="51">
        <v>259000</v>
      </c>
      <c r="Q1833" s="51">
        <f t="shared" si="364"/>
        <v>91565.217391304293</v>
      </c>
      <c r="R1833" s="52">
        <f t="shared" si="365"/>
        <v>280565.21739130432</v>
      </c>
      <c r="S1833" s="53">
        <v>280500</v>
      </c>
      <c r="T1833" s="54">
        <v>0</v>
      </c>
      <c r="U1833" s="55" t="s">
        <v>200</v>
      </c>
      <c r="V1833" s="55" t="s">
        <v>421</v>
      </c>
      <c r="W1833" s="55" t="s">
        <v>195</v>
      </c>
      <c r="X1833" s="56">
        <v>43294</v>
      </c>
      <c r="Y1833" s="57" t="s">
        <v>7684</v>
      </c>
      <c r="Z1833" s="57"/>
      <c r="AA1833" s="58"/>
      <c r="AB1833" s="58"/>
      <c r="AC1833" s="58"/>
      <c r="AD1833" s="58"/>
      <c r="AE1833" s="58"/>
      <c r="AF1833" s="58"/>
      <c r="AG1833" s="58"/>
      <c r="AH1833" s="58"/>
      <c r="AI1833" s="58"/>
      <c r="AJ1833" s="58"/>
      <c r="AK1833" s="58"/>
      <c r="AL1833" s="58"/>
      <c r="AM1833" s="58">
        <v>496000</v>
      </c>
      <c r="AN1833" s="58"/>
      <c r="AO1833" s="58"/>
      <c r="AP1833" s="58"/>
      <c r="AQ1833" s="58">
        <v>351000</v>
      </c>
      <c r="AR1833" s="59">
        <f t="shared" si="355"/>
        <v>2</v>
      </c>
      <c r="AS1833" s="59">
        <f t="shared" si="356"/>
        <v>847000</v>
      </c>
      <c r="AT1833" s="58">
        <f t="shared" si="362"/>
        <v>423500</v>
      </c>
      <c r="AU1833" s="58">
        <f t="shared" si="358"/>
        <v>351000</v>
      </c>
      <c r="AV1833" s="59">
        <f t="shared" si="359"/>
        <v>143000</v>
      </c>
      <c r="AW1833" s="59">
        <f t="shared" si="366"/>
        <v>70500</v>
      </c>
      <c r="AX1833" s="60">
        <f t="shared" si="357"/>
        <v>0.50980392156862742</v>
      </c>
      <c r="AY1833" s="58"/>
    </row>
    <row r="1834" spans="1:51" ht="47.25" x14ac:dyDescent="0.25">
      <c r="A1834" s="45">
        <v>1846</v>
      </c>
      <c r="B1834" s="46" t="s">
        <v>5977</v>
      </c>
      <c r="C1834" s="47" t="s">
        <v>5963</v>
      </c>
      <c r="D1834" s="47" t="s">
        <v>4315</v>
      </c>
      <c r="E1834" s="48" t="s">
        <v>5978</v>
      </c>
      <c r="F1834" s="49" t="s">
        <v>5975</v>
      </c>
      <c r="G1834" s="49" t="s">
        <v>5975</v>
      </c>
      <c r="H1834" s="50" t="s">
        <v>5976</v>
      </c>
      <c r="I1834" s="46" t="s">
        <v>439</v>
      </c>
      <c r="J1834" s="46">
        <v>1042</v>
      </c>
      <c r="K1834" s="49">
        <v>1042</v>
      </c>
      <c r="L1834" s="49" t="s">
        <v>5964</v>
      </c>
      <c r="M1834" s="51">
        <v>189000</v>
      </c>
      <c r="N1834" s="51">
        <f t="shared" si="363"/>
        <v>70000</v>
      </c>
      <c r="O1834" s="51">
        <v>70434.782608695605</v>
      </c>
      <c r="P1834" s="51">
        <v>259000</v>
      </c>
      <c r="Q1834" s="51">
        <f t="shared" si="364"/>
        <v>91565.217391304293</v>
      </c>
      <c r="R1834" s="52">
        <f t="shared" si="365"/>
        <v>280565.21739130432</v>
      </c>
      <c r="S1834" s="53">
        <v>280500</v>
      </c>
      <c r="T1834" s="54">
        <v>0</v>
      </c>
      <c r="U1834" s="55" t="s">
        <v>26</v>
      </c>
      <c r="V1834" s="55" t="s">
        <v>421</v>
      </c>
      <c r="W1834" s="55" t="s">
        <v>27</v>
      </c>
      <c r="X1834" s="56">
        <v>43294</v>
      </c>
      <c r="Y1834" s="57" t="s">
        <v>7684</v>
      </c>
      <c r="Z1834" s="57"/>
      <c r="AA1834" s="58"/>
      <c r="AB1834" s="58"/>
      <c r="AC1834" s="58"/>
      <c r="AD1834" s="58"/>
      <c r="AE1834" s="58"/>
      <c r="AF1834" s="58"/>
      <c r="AG1834" s="58"/>
      <c r="AH1834" s="58"/>
      <c r="AI1834" s="58"/>
      <c r="AJ1834" s="58"/>
      <c r="AK1834" s="58"/>
      <c r="AL1834" s="58"/>
      <c r="AM1834" s="58"/>
      <c r="AN1834" s="58"/>
      <c r="AO1834" s="58"/>
      <c r="AP1834" s="58"/>
      <c r="AQ1834" s="58">
        <v>351000</v>
      </c>
      <c r="AR1834" s="59">
        <f t="shared" si="355"/>
        <v>1</v>
      </c>
      <c r="AS1834" s="59">
        <f t="shared" si="356"/>
        <v>351000</v>
      </c>
      <c r="AT1834" s="58">
        <f t="shared" si="362"/>
        <v>351000</v>
      </c>
      <c r="AU1834" s="58">
        <f t="shared" si="358"/>
        <v>351000</v>
      </c>
      <c r="AV1834" s="59">
        <f t="shared" si="359"/>
        <v>70500</v>
      </c>
      <c r="AW1834" s="59">
        <f t="shared" si="366"/>
        <v>70500</v>
      </c>
      <c r="AX1834" s="60">
        <f t="shared" si="357"/>
        <v>0.25133689839572182</v>
      </c>
      <c r="AY1834" s="58"/>
    </row>
    <row r="1835" spans="1:51" ht="31.5" x14ac:dyDescent="0.25">
      <c r="A1835" s="45">
        <v>1847</v>
      </c>
      <c r="B1835" s="46" t="s">
        <v>5979</v>
      </c>
      <c r="C1835" s="47" t="s">
        <v>5963</v>
      </c>
      <c r="D1835" s="47" t="s">
        <v>496</v>
      </c>
      <c r="E1835" s="48" t="s">
        <v>5980</v>
      </c>
      <c r="F1835" s="49" t="s">
        <v>5981</v>
      </c>
      <c r="G1835" s="49" t="s">
        <v>5981</v>
      </c>
      <c r="H1835" s="50" t="s">
        <v>5981</v>
      </c>
      <c r="I1835" s="46" t="s">
        <v>439</v>
      </c>
      <c r="J1835" s="46">
        <v>1042</v>
      </c>
      <c r="K1835" s="49">
        <v>1042</v>
      </c>
      <c r="L1835" s="49" t="s">
        <v>5964</v>
      </c>
      <c r="M1835" s="51">
        <v>189000</v>
      </c>
      <c r="N1835" s="51">
        <f t="shared" si="363"/>
        <v>70000</v>
      </c>
      <c r="O1835" s="51">
        <v>70434.782608695605</v>
      </c>
      <c r="P1835" s="51">
        <v>259000</v>
      </c>
      <c r="Q1835" s="51">
        <f t="shared" si="364"/>
        <v>91565.217391304293</v>
      </c>
      <c r="R1835" s="52">
        <f t="shared" si="365"/>
        <v>280565.21739130432</v>
      </c>
      <c r="S1835" s="53">
        <v>280500</v>
      </c>
      <c r="T1835" s="54">
        <v>0</v>
      </c>
      <c r="U1835" s="55" t="s">
        <v>200</v>
      </c>
      <c r="V1835" s="55" t="s">
        <v>421</v>
      </c>
      <c r="W1835" s="55" t="s">
        <v>195</v>
      </c>
      <c r="X1835" s="56">
        <v>43294</v>
      </c>
      <c r="Y1835" s="57" t="s">
        <v>7684</v>
      </c>
      <c r="Z1835" s="57"/>
      <c r="AA1835" s="58"/>
      <c r="AB1835" s="58"/>
      <c r="AC1835" s="58"/>
      <c r="AD1835" s="58"/>
      <c r="AE1835" s="58"/>
      <c r="AF1835" s="58"/>
      <c r="AG1835" s="58"/>
      <c r="AH1835" s="58"/>
      <c r="AI1835" s="58"/>
      <c r="AJ1835" s="58">
        <v>296400</v>
      </c>
      <c r="AK1835" s="58"/>
      <c r="AL1835" s="58"/>
      <c r="AM1835" s="58"/>
      <c r="AN1835" s="58"/>
      <c r="AO1835" s="58"/>
      <c r="AP1835" s="58"/>
      <c r="AQ1835" s="58">
        <v>351000</v>
      </c>
      <c r="AR1835" s="59">
        <f t="shared" si="355"/>
        <v>2</v>
      </c>
      <c r="AS1835" s="59">
        <f t="shared" si="356"/>
        <v>647400</v>
      </c>
      <c r="AT1835" s="58">
        <f t="shared" si="362"/>
        <v>323700</v>
      </c>
      <c r="AU1835" s="58">
        <f t="shared" si="358"/>
        <v>296400</v>
      </c>
      <c r="AV1835" s="59">
        <f t="shared" si="359"/>
        <v>43200</v>
      </c>
      <c r="AW1835" s="59">
        <f t="shared" si="366"/>
        <v>15900</v>
      </c>
      <c r="AX1835" s="60">
        <f t="shared" si="357"/>
        <v>0.15401069518716581</v>
      </c>
      <c r="AY1835" s="58"/>
    </row>
    <row r="1836" spans="1:51" ht="31.5" x14ac:dyDescent="0.25">
      <c r="A1836" s="45">
        <v>1848</v>
      </c>
      <c r="B1836" s="46" t="s">
        <v>5982</v>
      </c>
      <c r="C1836" s="47" t="s">
        <v>5963</v>
      </c>
      <c r="D1836" s="47" t="s">
        <v>4315</v>
      </c>
      <c r="E1836" s="48" t="s">
        <v>5983</v>
      </c>
      <c r="F1836" s="49" t="s">
        <v>5984</v>
      </c>
      <c r="G1836" s="49" t="s">
        <v>5984</v>
      </c>
      <c r="H1836" s="50" t="s">
        <v>5984</v>
      </c>
      <c r="I1836" s="46" t="s">
        <v>439</v>
      </c>
      <c r="J1836" s="46">
        <v>1042</v>
      </c>
      <c r="K1836" s="49">
        <v>1042</v>
      </c>
      <c r="L1836" s="49" t="s">
        <v>5964</v>
      </c>
      <c r="M1836" s="51">
        <v>189000</v>
      </c>
      <c r="N1836" s="51">
        <f t="shared" si="363"/>
        <v>70000</v>
      </c>
      <c r="O1836" s="51">
        <v>70434.782608695605</v>
      </c>
      <c r="P1836" s="51">
        <v>259000</v>
      </c>
      <c r="Q1836" s="51">
        <f t="shared" si="364"/>
        <v>91565.217391304293</v>
      </c>
      <c r="R1836" s="52">
        <f t="shared" si="365"/>
        <v>280565.21739130432</v>
      </c>
      <c r="S1836" s="53">
        <v>280500</v>
      </c>
      <c r="T1836" s="54">
        <v>0</v>
      </c>
      <c r="U1836" s="55" t="s">
        <v>26</v>
      </c>
      <c r="V1836" s="55" t="s">
        <v>421</v>
      </c>
      <c r="W1836" s="55" t="s">
        <v>27</v>
      </c>
      <c r="X1836" s="56">
        <v>43294</v>
      </c>
      <c r="Y1836" s="57" t="s">
        <v>7684</v>
      </c>
      <c r="Z1836" s="57"/>
      <c r="AA1836" s="58"/>
      <c r="AB1836" s="58"/>
      <c r="AC1836" s="58"/>
      <c r="AD1836" s="58"/>
      <c r="AE1836" s="58"/>
      <c r="AF1836" s="58"/>
      <c r="AG1836" s="58"/>
      <c r="AH1836" s="58"/>
      <c r="AI1836" s="58"/>
      <c r="AJ1836" s="58">
        <v>296400</v>
      </c>
      <c r="AK1836" s="58"/>
      <c r="AL1836" s="58"/>
      <c r="AM1836" s="58"/>
      <c r="AN1836" s="58"/>
      <c r="AO1836" s="58"/>
      <c r="AP1836" s="58"/>
      <c r="AQ1836" s="58">
        <v>351000</v>
      </c>
      <c r="AR1836" s="59">
        <f t="shared" si="355"/>
        <v>2</v>
      </c>
      <c r="AS1836" s="59">
        <f t="shared" si="356"/>
        <v>647400</v>
      </c>
      <c r="AT1836" s="58">
        <f t="shared" si="362"/>
        <v>323700</v>
      </c>
      <c r="AU1836" s="58">
        <f t="shared" si="358"/>
        <v>296400</v>
      </c>
      <c r="AV1836" s="59">
        <f t="shared" si="359"/>
        <v>43200</v>
      </c>
      <c r="AW1836" s="59">
        <f t="shared" si="366"/>
        <v>15900</v>
      </c>
      <c r="AX1836" s="60">
        <f t="shared" si="357"/>
        <v>0.15401069518716581</v>
      </c>
      <c r="AY1836" s="58"/>
    </row>
    <row r="1837" spans="1:51" ht="31.5" x14ac:dyDescent="0.25">
      <c r="A1837" s="45">
        <v>1849</v>
      </c>
      <c r="B1837" s="46" t="s">
        <v>5985</v>
      </c>
      <c r="C1837" s="47" t="s">
        <v>5963</v>
      </c>
      <c r="D1837" s="47" t="s">
        <v>496</v>
      </c>
      <c r="E1837" s="48" t="s">
        <v>5986</v>
      </c>
      <c r="F1837" s="49" t="s">
        <v>5987</v>
      </c>
      <c r="G1837" s="49" t="s">
        <v>5987</v>
      </c>
      <c r="H1837" s="50" t="s">
        <v>5987</v>
      </c>
      <c r="I1837" s="46" t="s">
        <v>439</v>
      </c>
      <c r="J1837" s="46">
        <v>1042</v>
      </c>
      <c r="K1837" s="49">
        <v>1042</v>
      </c>
      <c r="L1837" s="49" t="s">
        <v>5964</v>
      </c>
      <c r="M1837" s="51">
        <v>189000</v>
      </c>
      <c r="N1837" s="51">
        <f t="shared" si="363"/>
        <v>70000</v>
      </c>
      <c r="O1837" s="51">
        <v>70434.782608695605</v>
      </c>
      <c r="P1837" s="51">
        <v>259000</v>
      </c>
      <c r="Q1837" s="51">
        <f t="shared" si="364"/>
        <v>91565.217391304293</v>
      </c>
      <c r="R1837" s="52">
        <f t="shared" si="365"/>
        <v>280565.21739130432</v>
      </c>
      <c r="S1837" s="53">
        <v>280500</v>
      </c>
      <c r="T1837" s="54">
        <v>0</v>
      </c>
      <c r="U1837" s="55" t="s">
        <v>200</v>
      </c>
      <c r="V1837" s="55" t="s">
        <v>421</v>
      </c>
      <c r="W1837" s="55" t="s">
        <v>195</v>
      </c>
      <c r="X1837" s="56">
        <v>43294</v>
      </c>
      <c r="Y1837" s="57" t="s">
        <v>7684</v>
      </c>
      <c r="Z1837" s="57"/>
      <c r="AA1837" s="58"/>
      <c r="AB1837" s="58"/>
      <c r="AC1837" s="58"/>
      <c r="AD1837" s="58"/>
      <c r="AE1837" s="58"/>
      <c r="AF1837" s="58"/>
      <c r="AG1837" s="58"/>
      <c r="AH1837" s="58"/>
      <c r="AI1837" s="58"/>
      <c r="AJ1837" s="58">
        <v>296400</v>
      </c>
      <c r="AK1837" s="58"/>
      <c r="AL1837" s="58"/>
      <c r="AM1837" s="58"/>
      <c r="AN1837" s="58"/>
      <c r="AO1837" s="58"/>
      <c r="AP1837" s="58"/>
      <c r="AQ1837" s="58"/>
      <c r="AR1837" s="59">
        <f t="shared" si="355"/>
        <v>1</v>
      </c>
      <c r="AS1837" s="59">
        <f t="shared" si="356"/>
        <v>296400</v>
      </c>
      <c r="AT1837" s="58">
        <f t="shared" si="362"/>
        <v>296400</v>
      </c>
      <c r="AU1837" s="58">
        <f t="shared" si="358"/>
        <v>296400</v>
      </c>
      <c r="AV1837" s="59">
        <f t="shared" si="359"/>
        <v>15900</v>
      </c>
      <c r="AW1837" s="59">
        <f t="shared" si="366"/>
        <v>15900</v>
      </c>
      <c r="AX1837" s="60">
        <f t="shared" si="357"/>
        <v>5.6684491978609586E-2</v>
      </c>
      <c r="AY1837" s="58"/>
    </row>
    <row r="1838" spans="1:51" ht="47.25" x14ac:dyDescent="0.25">
      <c r="A1838" s="45">
        <v>1850</v>
      </c>
      <c r="B1838" s="46" t="s">
        <v>5988</v>
      </c>
      <c r="C1838" s="47" t="s">
        <v>5963</v>
      </c>
      <c r="D1838" s="47" t="s">
        <v>496</v>
      </c>
      <c r="E1838" s="48" t="s">
        <v>5989</v>
      </c>
      <c r="F1838" s="49" t="s">
        <v>5990</v>
      </c>
      <c r="G1838" s="49" t="s">
        <v>5990</v>
      </c>
      <c r="H1838" s="50" t="s">
        <v>5991</v>
      </c>
      <c r="I1838" s="46" t="s">
        <v>439</v>
      </c>
      <c r="J1838" s="46">
        <v>1042</v>
      </c>
      <c r="K1838" s="49">
        <v>1042</v>
      </c>
      <c r="L1838" s="49" t="s">
        <v>5964</v>
      </c>
      <c r="M1838" s="51">
        <v>189000</v>
      </c>
      <c r="N1838" s="51">
        <f t="shared" si="363"/>
        <v>70000</v>
      </c>
      <c r="O1838" s="51">
        <v>70434.782608695605</v>
      </c>
      <c r="P1838" s="51">
        <v>259000</v>
      </c>
      <c r="Q1838" s="51">
        <f t="shared" si="364"/>
        <v>91565.217391304293</v>
      </c>
      <c r="R1838" s="52">
        <f t="shared" si="365"/>
        <v>280565.21739130432</v>
      </c>
      <c r="S1838" s="53">
        <v>280500</v>
      </c>
      <c r="T1838" s="54">
        <v>0</v>
      </c>
      <c r="U1838" s="55" t="s">
        <v>26</v>
      </c>
      <c r="V1838" s="55" t="s">
        <v>421</v>
      </c>
      <c r="W1838" s="55" t="s">
        <v>27</v>
      </c>
      <c r="X1838" s="56">
        <v>43294</v>
      </c>
      <c r="Y1838" s="57" t="s">
        <v>7684</v>
      </c>
      <c r="Z1838" s="57"/>
      <c r="AA1838" s="58"/>
      <c r="AB1838" s="58"/>
      <c r="AC1838" s="58"/>
      <c r="AD1838" s="58"/>
      <c r="AE1838" s="58"/>
      <c r="AF1838" s="58"/>
      <c r="AG1838" s="58"/>
      <c r="AH1838" s="58"/>
      <c r="AI1838" s="58"/>
      <c r="AJ1838" s="58"/>
      <c r="AK1838" s="58"/>
      <c r="AL1838" s="58"/>
      <c r="AM1838" s="58">
        <v>496000</v>
      </c>
      <c r="AN1838" s="58"/>
      <c r="AO1838" s="58"/>
      <c r="AP1838" s="58"/>
      <c r="AQ1838" s="58"/>
      <c r="AR1838" s="59">
        <f t="shared" si="355"/>
        <v>1</v>
      </c>
      <c r="AS1838" s="59">
        <f t="shared" si="356"/>
        <v>496000</v>
      </c>
      <c r="AT1838" s="58">
        <f t="shared" si="362"/>
        <v>496000</v>
      </c>
      <c r="AU1838" s="58">
        <f t="shared" si="358"/>
        <v>496000</v>
      </c>
      <c r="AV1838" s="59">
        <f t="shared" si="359"/>
        <v>215500</v>
      </c>
      <c r="AW1838" s="59">
        <f t="shared" si="366"/>
        <v>215500</v>
      </c>
      <c r="AX1838" s="60">
        <f t="shared" si="357"/>
        <v>0.76827094474153301</v>
      </c>
      <c r="AY1838" s="58"/>
    </row>
    <row r="1839" spans="1:51" ht="47.25" x14ac:dyDescent="0.25">
      <c r="A1839" s="45">
        <v>1851</v>
      </c>
      <c r="B1839" s="46" t="s">
        <v>5992</v>
      </c>
      <c r="C1839" s="47" t="s">
        <v>5963</v>
      </c>
      <c r="D1839" s="47" t="s">
        <v>4315</v>
      </c>
      <c r="E1839" s="48" t="s">
        <v>5993</v>
      </c>
      <c r="F1839" s="49" t="s">
        <v>5994</v>
      </c>
      <c r="G1839" s="49" t="s">
        <v>5994</v>
      </c>
      <c r="H1839" s="50" t="s">
        <v>5995</v>
      </c>
      <c r="I1839" s="46" t="s">
        <v>439</v>
      </c>
      <c r="J1839" s="46">
        <v>1042</v>
      </c>
      <c r="K1839" s="49">
        <v>1042</v>
      </c>
      <c r="L1839" s="49" t="s">
        <v>5964</v>
      </c>
      <c r="M1839" s="51">
        <v>189000</v>
      </c>
      <c r="N1839" s="51">
        <f t="shared" si="363"/>
        <v>70000</v>
      </c>
      <c r="O1839" s="51">
        <v>70434.782608695605</v>
      </c>
      <c r="P1839" s="51">
        <v>259000</v>
      </c>
      <c r="Q1839" s="51">
        <f t="shared" si="364"/>
        <v>91565.217391304293</v>
      </c>
      <c r="R1839" s="52">
        <f t="shared" si="365"/>
        <v>280565.21739130432</v>
      </c>
      <c r="S1839" s="53">
        <v>280500</v>
      </c>
      <c r="T1839" s="54">
        <v>0</v>
      </c>
      <c r="U1839" s="55" t="s">
        <v>26</v>
      </c>
      <c r="V1839" s="55" t="s">
        <v>421</v>
      </c>
      <c r="W1839" s="55" t="s">
        <v>27</v>
      </c>
      <c r="X1839" s="56">
        <v>43294</v>
      </c>
      <c r="Y1839" s="57" t="s">
        <v>7684</v>
      </c>
      <c r="Z1839" s="57"/>
      <c r="AA1839" s="58"/>
      <c r="AB1839" s="58"/>
      <c r="AC1839" s="58"/>
      <c r="AD1839" s="58"/>
      <c r="AE1839" s="58"/>
      <c r="AF1839" s="58"/>
      <c r="AG1839" s="58"/>
      <c r="AH1839" s="58"/>
      <c r="AI1839" s="58"/>
      <c r="AJ1839" s="58"/>
      <c r="AK1839" s="58"/>
      <c r="AL1839" s="58"/>
      <c r="AM1839" s="58"/>
      <c r="AN1839" s="58"/>
      <c r="AO1839" s="58"/>
      <c r="AP1839" s="58"/>
      <c r="AQ1839" s="58">
        <v>351000</v>
      </c>
      <c r="AR1839" s="59">
        <f t="shared" si="355"/>
        <v>1</v>
      </c>
      <c r="AS1839" s="59">
        <f t="shared" si="356"/>
        <v>351000</v>
      </c>
      <c r="AT1839" s="58">
        <f t="shared" si="362"/>
        <v>351000</v>
      </c>
      <c r="AU1839" s="58">
        <f t="shared" si="358"/>
        <v>351000</v>
      </c>
      <c r="AV1839" s="59">
        <f t="shared" si="359"/>
        <v>70500</v>
      </c>
      <c r="AW1839" s="59">
        <f t="shared" si="366"/>
        <v>70500</v>
      </c>
      <c r="AX1839" s="60">
        <f t="shared" si="357"/>
        <v>0.25133689839572182</v>
      </c>
      <c r="AY1839" s="58"/>
    </row>
    <row r="1840" spans="1:51" ht="47.25" x14ac:dyDescent="0.25">
      <c r="A1840" s="45">
        <v>1852</v>
      </c>
      <c r="B1840" s="46" t="s">
        <v>5996</v>
      </c>
      <c r="C1840" s="47" t="s">
        <v>5963</v>
      </c>
      <c r="D1840" s="47" t="s">
        <v>496</v>
      </c>
      <c r="E1840" s="48" t="s">
        <v>5997</v>
      </c>
      <c r="F1840" s="49" t="s">
        <v>5998</v>
      </c>
      <c r="G1840" s="49" t="s">
        <v>5998</v>
      </c>
      <c r="H1840" s="50" t="s">
        <v>5998</v>
      </c>
      <c r="I1840" s="46" t="s">
        <v>439</v>
      </c>
      <c r="J1840" s="46">
        <v>1042</v>
      </c>
      <c r="K1840" s="49">
        <v>1042</v>
      </c>
      <c r="L1840" s="49" t="s">
        <v>5964</v>
      </c>
      <c r="M1840" s="51">
        <v>189000</v>
      </c>
      <c r="N1840" s="51">
        <f t="shared" si="363"/>
        <v>70000</v>
      </c>
      <c r="O1840" s="51">
        <v>70434.782608695605</v>
      </c>
      <c r="P1840" s="51">
        <v>259000</v>
      </c>
      <c r="Q1840" s="51">
        <f t="shared" si="364"/>
        <v>91565.217391304293</v>
      </c>
      <c r="R1840" s="52">
        <f t="shared" si="365"/>
        <v>280565.21739130432</v>
      </c>
      <c r="S1840" s="53">
        <v>280500</v>
      </c>
      <c r="T1840" s="54">
        <v>0</v>
      </c>
      <c r="U1840" s="55" t="s">
        <v>200</v>
      </c>
      <c r="V1840" s="55" t="s">
        <v>421</v>
      </c>
      <c r="W1840" s="55" t="s">
        <v>195</v>
      </c>
      <c r="X1840" s="56">
        <v>43294</v>
      </c>
      <c r="Y1840" s="57" t="s">
        <v>7684</v>
      </c>
      <c r="Z1840" s="57"/>
      <c r="AA1840" s="58"/>
      <c r="AB1840" s="58"/>
      <c r="AC1840" s="58"/>
      <c r="AD1840" s="58"/>
      <c r="AE1840" s="58"/>
      <c r="AF1840" s="58"/>
      <c r="AG1840" s="58"/>
      <c r="AH1840" s="58"/>
      <c r="AI1840" s="58"/>
      <c r="AJ1840" s="58"/>
      <c r="AK1840" s="58"/>
      <c r="AL1840" s="58"/>
      <c r="AM1840" s="58">
        <v>496000</v>
      </c>
      <c r="AN1840" s="58"/>
      <c r="AO1840" s="58"/>
      <c r="AP1840" s="58"/>
      <c r="AQ1840" s="58"/>
      <c r="AR1840" s="59">
        <f t="shared" si="355"/>
        <v>1</v>
      </c>
      <c r="AS1840" s="59">
        <f t="shared" si="356"/>
        <v>496000</v>
      </c>
      <c r="AT1840" s="58">
        <f t="shared" si="362"/>
        <v>496000</v>
      </c>
      <c r="AU1840" s="58">
        <f t="shared" si="358"/>
        <v>496000</v>
      </c>
      <c r="AV1840" s="59">
        <f t="shared" si="359"/>
        <v>215500</v>
      </c>
      <c r="AW1840" s="59">
        <f t="shared" si="366"/>
        <v>215500</v>
      </c>
      <c r="AX1840" s="60">
        <f t="shared" si="357"/>
        <v>0.76827094474153301</v>
      </c>
      <c r="AY1840" s="58"/>
    </row>
    <row r="1841" spans="1:51" ht="47.25" x14ac:dyDescent="0.25">
      <c r="A1841" s="45">
        <v>1853</v>
      </c>
      <c r="B1841" s="46" t="s">
        <v>5999</v>
      </c>
      <c r="C1841" s="47" t="s">
        <v>5963</v>
      </c>
      <c r="D1841" s="47" t="s">
        <v>4315</v>
      </c>
      <c r="E1841" s="48" t="s">
        <v>6000</v>
      </c>
      <c r="F1841" s="49" t="s">
        <v>6001</v>
      </c>
      <c r="G1841" s="49" t="s">
        <v>6001</v>
      </c>
      <c r="H1841" s="50" t="s">
        <v>6001</v>
      </c>
      <c r="I1841" s="46" t="s">
        <v>439</v>
      </c>
      <c r="J1841" s="46">
        <v>1042</v>
      </c>
      <c r="K1841" s="49">
        <v>1042</v>
      </c>
      <c r="L1841" s="49" t="s">
        <v>5964</v>
      </c>
      <c r="M1841" s="51">
        <v>189000</v>
      </c>
      <c r="N1841" s="51">
        <f t="shared" si="363"/>
        <v>70000</v>
      </c>
      <c r="O1841" s="51">
        <v>70434.782608695605</v>
      </c>
      <c r="P1841" s="51">
        <v>259000</v>
      </c>
      <c r="Q1841" s="51">
        <f t="shared" si="364"/>
        <v>91565.217391304293</v>
      </c>
      <c r="R1841" s="52">
        <f t="shared" si="365"/>
        <v>280565.21739130432</v>
      </c>
      <c r="S1841" s="53">
        <v>280500</v>
      </c>
      <c r="T1841" s="54">
        <v>0</v>
      </c>
      <c r="U1841" s="55" t="s">
        <v>26</v>
      </c>
      <c r="V1841" s="55" t="s">
        <v>421</v>
      </c>
      <c r="W1841" s="55" t="s">
        <v>27</v>
      </c>
      <c r="X1841" s="56">
        <v>43294</v>
      </c>
      <c r="Y1841" s="57" t="s">
        <v>7684</v>
      </c>
      <c r="Z1841" s="57"/>
      <c r="AA1841" s="58"/>
      <c r="AB1841" s="58"/>
      <c r="AC1841" s="58"/>
      <c r="AD1841" s="58"/>
      <c r="AE1841" s="58"/>
      <c r="AF1841" s="58"/>
      <c r="AG1841" s="58"/>
      <c r="AH1841" s="58"/>
      <c r="AI1841" s="58"/>
      <c r="AJ1841" s="58"/>
      <c r="AK1841" s="58"/>
      <c r="AL1841" s="58"/>
      <c r="AM1841" s="58"/>
      <c r="AN1841" s="58"/>
      <c r="AO1841" s="58"/>
      <c r="AP1841" s="58"/>
      <c r="AQ1841" s="58">
        <v>351000</v>
      </c>
      <c r="AR1841" s="59">
        <f t="shared" si="355"/>
        <v>1</v>
      </c>
      <c r="AS1841" s="59">
        <f t="shared" si="356"/>
        <v>351000</v>
      </c>
      <c r="AT1841" s="58">
        <f t="shared" si="362"/>
        <v>351000</v>
      </c>
      <c r="AU1841" s="58">
        <f t="shared" si="358"/>
        <v>351000</v>
      </c>
      <c r="AV1841" s="59">
        <f t="shared" si="359"/>
        <v>70500</v>
      </c>
      <c r="AW1841" s="59">
        <f t="shared" si="366"/>
        <v>70500</v>
      </c>
      <c r="AX1841" s="60">
        <f t="shared" si="357"/>
        <v>0.25133689839572182</v>
      </c>
      <c r="AY1841" s="58"/>
    </row>
    <row r="1842" spans="1:51" x14ac:dyDescent="0.25">
      <c r="A1842" s="45">
        <v>1854</v>
      </c>
      <c r="B1842" s="46" t="s">
        <v>6002</v>
      </c>
      <c r="C1842" s="47" t="s">
        <v>6003</v>
      </c>
      <c r="D1842" s="47" t="s">
        <v>4315</v>
      </c>
      <c r="E1842" s="48" t="s">
        <v>6004</v>
      </c>
      <c r="F1842" s="49" t="s">
        <v>6005</v>
      </c>
      <c r="G1842" s="49" t="s">
        <v>6005</v>
      </c>
      <c r="H1842" s="50" t="s">
        <v>6006</v>
      </c>
      <c r="I1842" s="46" t="s">
        <v>497</v>
      </c>
      <c r="J1842" s="46">
        <v>1043</v>
      </c>
      <c r="K1842" s="49">
        <v>1043</v>
      </c>
      <c r="L1842" s="49" t="s">
        <v>6007</v>
      </c>
      <c r="M1842" s="51">
        <v>190000</v>
      </c>
      <c r="N1842" s="51">
        <f t="shared" si="363"/>
        <v>90000</v>
      </c>
      <c r="O1842" s="51">
        <v>90782.608695652205</v>
      </c>
      <c r="P1842" s="51">
        <v>280000</v>
      </c>
      <c r="Q1842" s="51">
        <f t="shared" si="364"/>
        <v>118017.39130434787</v>
      </c>
      <c r="R1842" s="52">
        <f t="shared" si="365"/>
        <v>308017.3913043479</v>
      </c>
      <c r="S1842" s="53">
        <v>308000</v>
      </c>
      <c r="T1842" s="54">
        <v>0</v>
      </c>
      <c r="U1842" s="55" t="s">
        <v>200</v>
      </c>
      <c r="V1842" s="55" t="s">
        <v>421</v>
      </c>
      <c r="W1842" s="55" t="s">
        <v>195</v>
      </c>
      <c r="X1842" s="56">
        <v>43294</v>
      </c>
      <c r="Y1842" s="57" t="s">
        <v>7684</v>
      </c>
      <c r="Z1842" s="57"/>
      <c r="AA1842" s="58"/>
      <c r="AB1842" s="58"/>
      <c r="AC1842" s="58"/>
      <c r="AD1842" s="58"/>
      <c r="AE1842" s="58"/>
      <c r="AF1842" s="58"/>
      <c r="AG1842" s="58"/>
      <c r="AH1842" s="58"/>
      <c r="AI1842" s="58"/>
      <c r="AJ1842" s="58"/>
      <c r="AK1842" s="58"/>
      <c r="AL1842" s="58"/>
      <c r="AM1842" s="58"/>
      <c r="AN1842" s="58"/>
      <c r="AO1842" s="58"/>
      <c r="AP1842" s="58"/>
      <c r="AQ1842" s="58">
        <v>400000</v>
      </c>
      <c r="AR1842" s="59">
        <f t="shared" si="355"/>
        <v>1</v>
      </c>
      <c r="AS1842" s="59">
        <f t="shared" si="356"/>
        <v>400000</v>
      </c>
      <c r="AT1842" s="58">
        <f t="shared" si="362"/>
        <v>400000</v>
      </c>
      <c r="AU1842" s="58">
        <f t="shared" si="358"/>
        <v>400000</v>
      </c>
      <c r="AV1842" s="59">
        <f t="shared" si="359"/>
        <v>92000</v>
      </c>
      <c r="AW1842" s="59">
        <f t="shared" si="366"/>
        <v>92000</v>
      </c>
      <c r="AX1842" s="60">
        <f t="shared" si="357"/>
        <v>0.29870129870129869</v>
      </c>
      <c r="AY1842" s="58"/>
    </row>
    <row r="1843" spans="1:51" x14ac:dyDescent="0.25">
      <c r="A1843" s="45">
        <v>1855</v>
      </c>
      <c r="B1843" s="46" t="s">
        <v>6008</v>
      </c>
      <c r="C1843" s="47" t="s">
        <v>6003</v>
      </c>
      <c r="D1843" s="47" t="s">
        <v>4315</v>
      </c>
      <c r="E1843" s="48" t="s">
        <v>6009</v>
      </c>
      <c r="F1843" s="49" t="s">
        <v>6010</v>
      </c>
      <c r="G1843" s="49" t="s">
        <v>6010</v>
      </c>
      <c r="H1843" s="50" t="s">
        <v>6011</v>
      </c>
      <c r="I1843" s="46" t="s">
        <v>439</v>
      </c>
      <c r="J1843" s="46">
        <v>1043</v>
      </c>
      <c r="K1843" s="49">
        <v>1043</v>
      </c>
      <c r="L1843" s="49" t="s">
        <v>6007</v>
      </c>
      <c r="M1843" s="51">
        <v>190000</v>
      </c>
      <c r="N1843" s="51">
        <f t="shared" si="363"/>
        <v>90000</v>
      </c>
      <c r="O1843" s="51">
        <v>90782.608695652205</v>
      </c>
      <c r="P1843" s="51">
        <v>280000</v>
      </c>
      <c r="Q1843" s="51">
        <f t="shared" si="364"/>
        <v>118017.39130434787</v>
      </c>
      <c r="R1843" s="52">
        <f t="shared" si="365"/>
        <v>308017.3913043479</v>
      </c>
      <c r="S1843" s="53">
        <v>308000</v>
      </c>
      <c r="T1843" s="54">
        <v>0</v>
      </c>
      <c r="U1843" s="55" t="s">
        <v>200</v>
      </c>
      <c r="V1843" s="55" t="s">
        <v>421</v>
      </c>
      <c r="W1843" s="55" t="s">
        <v>195</v>
      </c>
      <c r="X1843" s="56">
        <v>43294</v>
      </c>
      <c r="Y1843" s="57" t="s">
        <v>7684</v>
      </c>
      <c r="Z1843" s="57"/>
      <c r="AA1843" s="58"/>
      <c r="AB1843" s="58"/>
      <c r="AC1843" s="58"/>
      <c r="AD1843" s="58"/>
      <c r="AE1843" s="58"/>
      <c r="AF1843" s="58"/>
      <c r="AG1843" s="58"/>
      <c r="AH1843" s="58"/>
      <c r="AI1843" s="58"/>
      <c r="AJ1843" s="58"/>
      <c r="AK1843" s="58"/>
      <c r="AL1843" s="58"/>
      <c r="AM1843" s="58">
        <v>1606000</v>
      </c>
      <c r="AN1843" s="58"/>
      <c r="AO1843" s="58"/>
      <c r="AP1843" s="58"/>
      <c r="AQ1843" s="58">
        <v>400000</v>
      </c>
      <c r="AR1843" s="59">
        <f t="shared" si="355"/>
        <v>2</v>
      </c>
      <c r="AS1843" s="59">
        <f t="shared" si="356"/>
        <v>2006000</v>
      </c>
      <c r="AT1843" s="58">
        <f t="shared" si="362"/>
        <v>1003000</v>
      </c>
      <c r="AU1843" s="58">
        <f t="shared" si="358"/>
        <v>400000</v>
      </c>
      <c r="AV1843" s="59">
        <f t="shared" si="359"/>
        <v>695000</v>
      </c>
      <c r="AW1843" s="59">
        <f t="shared" si="366"/>
        <v>92000</v>
      </c>
      <c r="AX1843" s="60">
        <f t="shared" si="357"/>
        <v>2.2564935064935066</v>
      </c>
      <c r="AY1843" s="58"/>
    </row>
    <row r="1844" spans="1:51" ht="31.5" x14ac:dyDescent="0.25">
      <c r="A1844" s="45">
        <v>1856</v>
      </c>
      <c r="B1844" s="46" t="s">
        <v>6012</v>
      </c>
      <c r="C1844" s="47" t="s">
        <v>6013</v>
      </c>
      <c r="D1844" s="47" t="s">
        <v>496</v>
      </c>
      <c r="E1844" s="48" t="s">
        <v>6014</v>
      </c>
      <c r="F1844" s="49" t="s">
        <v>6015</v>
      </c>
      <c r="G1844" s="49" t="s">
        <v>6015</v>
      </c>
      <c r="H1844" s="50" t="s">
        <v>6015</v>
      </c>
      <c r="I1844" s="46" t="s">
        <v>497</v>
      </c>
      <c r="J1844" s="46">
        <v>1044</v>
      </c>
      <c r="K1844" s="49">
        <v>1044</v>
      </c>
      <c r="L1844" s="49" t="s">
        <v>6016</v>
      </c>
      <c r="M1844" s="51">
        <v>25000</v>
      </c>
      <c r="N1844" s="51">
        <f t="shared" si="363"/>
        <v>8900</v>
      </c>
      <c r="O1844" s="51">
        <v>8921.7391304347802</v>
      </c>
      <c r="P1844" s="51">
        <v>33900</v>
      </c>
      <c r="Q1844" s="51">
        <f t="shared" si="364"/>
        <v>11598.260869565214</v>
      </c>
      <c r="R1844" s="52">
        <f t="shared" si="365"/>
        <v>36598.260869565216</v>
      </c>
      <c r="S1844" s="53">
        <v>36500</v>
      </c>
      <c r="T1844" s="54">
        <v>0</v>
      </c>
      <c r="U1844" s="55" t="s">
        <v>26</v>
      </c>
      <c r="V1844" s="55" t="s">
        <v>421</v>
      </c>
      <c r="W1844" s="55" t="s">
        <v>27</v>
      </c>
      <c r="X1844" s="56">
        <v>43294</v>
      </c>
      <c r="Y1844" s="57" t="s">
        <v>7684</v>
      </c>
      <c r="Z1844" s="57"/>
      <c r="AA1844" s="58"/>
      <c r="AB1844" s="58"/>
      <c r="AC1844" s="58"/>
      <c r="AD1844" s="58"/>
      <c r="AE1844" s="58"/>
      <c r="AF1844" s="58"/>
      <c r="AG1844" s="58"/>
      <c r="AH1844" s="58"/>
      <c r="AI1844" s="58"/>
      <c r="AJ1844" s="58"/>
      <c r="AK1844" s="58"/>
      <c r="AL1844" s="58"/>
      <c r="AM1844" s="58"/>
      <c r="AN1844" s="58"/>
      <c r="AO1844" s="58"/>
      <c r="AP1844" s="58"/>
      <c r="AQ1844" s="58">
        <v>46000</v>
      </c>
      <c r="AR1844" s="59">
        <f t="shared" si="355"/>
        <v>1</v>
      </c>
      <c r="AS1844" s="59">
        <f t="shared" si="356"/>
        <v>46000</v>
      </c>
      <c r="AT1844" s="58">
        <f t="shared" si="362"/>
        <v>46000</v>
      </c>
      <c r="AU1844" s="58">
        <f t="shared" si="358"/>
        <v>46000</v>
      </c>
      <c r="AV1844" s="59">
        <f t="shared" si="359"/>
        <v>9500</v>
      </c>
      <c r="AW1844" s="59">
        <f t="shared" si="366"/>
        <v>9500</v>
      </c>
      <c r="AX1844" s="60">
        <f t="shared" si="357"/>
        <v>0.26027397260273966</v>
      </c>
      <c r="AY1844" s="58"/>
    </row>
    <row r="1845" spans="1:51" ht="31.5" x14ac:dyDescent="0.25">
      <c r="A1845" s="45">
        <v>1857</v>
      </c>
      <c r="B1845" s="46" t="s">
        <v>6017</v>
      </c>
      <c r="C1845" s="47" t="s">
        <v>6018</v>
      </c>
      <c r="D1845" s="47" t="s">
        <v>4315</v>
      </c>
      <c r="E1845" s="48" t="s">
        <v>6019</v>
      </c>
      <c r="F1845" s="49" t="s">
        <v>6020</v>
      </c>
      <c r="G1845" s="49" t="s">
        <v>6020</v>
      </c>
      <c r="H1845" s="50" t="s">
        <v>6020</v>
      </c>
      <c r="I1845" s="46" t="s">
        <v>499</v>
      </c>
      <c r="J1845" s="46">
        <v>1046</v>
      </c>
      <c r="K1845" s="49">
        <v>1046</v>
      </c>
      <c r="L1845" s="49" t="s">
        <v>6021</v>
      </c>
      <c r="M1845" s="51">
        <v>154000</v>
      </c>
      <c r="N1845" s="51">
        <f t="shared" si="363"/>
        <v>70000</v>
      </c>
      <c r="O1845" s="51">
        <v>70434.782608695605</v>
      </c>
      <c r="P1845" s="51">
        <v>224000</v>
      </c>
      <c r="Q1845" s="51">
        <f t="shared" si="364"/>
        <v>91565.217391304293</v>
      </c>
      <c r="R1845" s="52">
        <f t="shared" si="365"/>
        <v>245565.21739130429</v>
      </c>
      <c r="S1845" s="53">
        <v>245500</v>
      </c>
      <c r="T1845" s="54">
        <v>0</v>
      </c>
      <c r="U1845" s="55" t="s">
        <v>200</v>
      </c>
      <c r="V1845" s="55" t="s">
        <v>421</v>
      </c>
      <c r="W1845" s="55" t="s">
        <v>195</v>
      </c>
      <c r="X1845" s="56">
        <v>43294</v>
      </c>
      <c r="Y1845" s="57" t="s">
        <v>7684</v>
      </c>
      <c r="Z1845" s="57"/>
      <c r="AA1845" s="58"/>
      <c r="AB1845" s="58"/>
      <c r="AC1845" s="58"/>
      <c r="AD1845" s="58"/>
      <c r="AE1845" s="58"/>
      <c r="AF1845" s="58"/>
      <c r="AG1845" s="58"/>
      <c r="AH1845" s="58"/>
      <c r="AI1845" s="58"/>
      <c r="AJ1845" s="58">
        <v>254400</v>
      </c>
      <c r="AK1845" s="58"/>
      <c r="AL1845" s="58"/>
      <c r="AM1845" s="58"/>
      <c r="AN1845" s="58"/>
      <c r="AO1845" s="58"/>
      <c r="AP1845" s="58"/>
      <c r="AQ1845" s="58">
        <v>299000</v>
      </c>
      <c r="AR1845" s="59">
        <f t="shared" si="355"/>
        <v>2</v>
      </c>
      <c r="AS1845" s="59">
        <f t="shared" si="356"/>
        <v>553400</v>
      </c>
      <c r="AT1845" s="58">
        <f t="shared" si="362"/>
        <v>276700</v>
      </c>
      <c r="AU1845" s="58">
        <f t="shared" si="358"/>
        <v>254400</v>
      </c>
      <c r="AV1845" s="59">
        <f t="shared" si="359"/>
        <v>31200</v>
      </c>
      <c r="AW1845" s="59">
        <f t="shared" si="366"/>
        <v>8900</v>
      </c>
      <c r="AX1845" s="60">
        <f t="shared" si="357"/>
        <v>0.12708757637474544</v>
      </c>
      <c r="AY1845" s="58"/>
    </row>
    <row r="1846" spans="1:51" ht="31.5" x14ac:dyDescent="0.25">
      <c r="A1846" s="45">
        <v>1858</v>
      </c>
      <c r="B1846" s="46" t="s">
        <v>6022</v>
      </c>
      <c r="C1846" s="47" t="s">
        <v>6018</v>
      </c>
      <c r="D1846" s="47" t="s">
        <v>496</v>
      </c>
      <c r="E1846" s="48" t="s">
        <v>6023</v>
      </c>
      <c r="F1846" s="49" t="s">
        <v>6024</v>
      </c>
      <c r="G1846" s="49" t="s">
        <v>6024</v>
      </c>
      <c r="H1846" s="50" t="s">
        <v>6024</v>
      </c>
      <c r="I1846" s="46" t="s">
        <v>499</v>
      </c>
      <c r="J1846" s="46">
        <v>1046</v>
      </c>
      <c r="K1846" s="49">
        <v>1046</v>
      </c>
      <c r="L1846" s="49" t="s">
        <v>6021</v>
      </c>
      <c r="M1846" s="51">
        <v>154000</v>
      </c>
      <c r="N1846" s="51">
        <f t="shared" si="363"/>
        <v>70000</v>
      </c>
      <c r="O1846" s="51">
        <v>70434.782608695605</v>
      </c>
      <c r="P1846" s="51">
        <v>224000</v>
      </c>
      <c r="Q1846" s="51">
        <f t="shared" si="364"/>
        <v>91565.217391304293</v>
      </c>
      <c r="R1846" s="52">
        <f t="shared" si="365"/>
        <v>245565.21739130429</v>
      </c>
      <c r="S1846" s="53">
        <v>245500</v>
      </c>
      <c r="T1846" s="54">
        <v>0</v>
      </c>
      <c r="U1846" s="55" t="s">
        <v>26</v>
      </c>
      <c r="V1846" s="55" t="s">
        <v>421</v>
      </c>
      <c r="W1846" s="55" t="s">
        <v>27</v>
      </c>
      <c r="X1846" s="56">
        <v>43294</v>
      </c>
      <c r="Y1846" s="57" t="s">
        <v>7684</v>
      </c>
      <c r="Z1846" s="57"/>
      <c r="AA1846" s="58"/>
      <c r="AB1846" s="58"/>
      <c r="AC1846" s="58"/>
      <c r="AD1846" s="58"/>
      <c r="AE1846" s="58"/>
      <c r="AF1846" s="58"/>
      <c r="AG1846" s="58"/>
      <c r="AH1846" s="58"/>
      <c r="AI1846" s="58"/>
      <c r="AJ1846" s="58">
        <v>254400</v>
      </c>
      <c r="AK1846" s="58"/>
      <c r="AL1846" s="58"/>
      <c r="AM1846" s="58"/>
      <c r="AN1846" s="58"/>
      <c r="AO1846" s="58"/>
      <c r="AP1846" s="58"/>
      <c r="AQ1846" s="58">
        <v>299000</v>
      </c>
      <c r="AR1846" s="59">
        <f t="shared" si="355"/>
        <v>2</v>
      </c>
      <c r="AS1846" s="59">
        <f t="shared" si="356"/>
        <v>553400</v>
      </c>
      <c r="AT1846" s="58">
        <f t="shared" si="362"/>
        <v>276700</v>
      </c>
      <c r="AU1846" s="58">
        <f t="shared" si="358"/>
        <v>254400</v>
      </c>
      <c r="AV1846" s="59">
        <f t="shared" si="359"/>
        <v>31200</v>
      </c>
      <c r="AW1846" s="59">
        <f t="shared" si="366"/>
        <v>8900</v>
      </c>
      <c r="AX1846" s="60">
        <f t="shared" si="357"/>
        <v>0.12708757637474544</v>
      </c>
      <c r="AY1846" s="58"/>
    </row>
    <row r="1847" spans="1:51" ht="31.5" x14ac:dyDescent="0.25">
      <c r="A1847" s="45">
        <v>1859</v>
      </c>
      <c r="B1847" s="46" t="s">
        <v>6025</v>
      </c>
      <c r="C1847" s="47" t="s">
        <v>6018</v>
      </c>
      <c r="D1847" s="47" t="s">
        <v>496</v>
      </c>
      <c r="E1847" s="48" t="s">
        <v>6026</v>
      </c>
      <c r="F1847" s="49" t="s">
        <v>6027</v>
      </c>
      <c r="G1847" s="49" t="s">
        <v>6027</v>
      </c>
      <c r="H1847" s="50" t="s">
        <v>6027</v>
      </c>
      <c r="I1847" s="46" t="s">
        <v>499</v>
      </c>
      <c r="J1847" s="46">
        <v>1046</v>
      </c>
      <c r="K1847" s="49">
        <v>1046</v>
      </c>
      <c r="L1847" s="49" t="s">
        <v>6021</v>
      </c>
      <c r="M1847" s="51">
        <v>154000</v>
      </c>
      <c r="N1847" s="51">
        <f t="shared" si="363"/>
        <v>70000</v>
      </c>
      <c r="O1847" s="51">
        <v>70434.782608695605</v>
      </c>
      <c r="P1847" s="51">
        <v>224000</v>
      </c>
      <c r="Q1847" s="51">
        <f t="shared" si="364"/>
        <v>91565.217391304293</v>
      </c>
      <c r="R1847" s="52">
        <f t="shared" si="365"/>
        <v>245565.21739130429</v>
      </c>
      <c r="S1847" s="53">
        <v>245500</v>
      </c>
      <c r="T1847" s="54">
        <v>0</v>
      </c>
      <c r="U1847" s="55" t="s">
        <v>200</v>
      </c>
      <c r="V1847" s="55" t="s">
        <v>421</v>
      </c>
      <c r="W1847" s="55" t="s">
        <v>195</v>
      </c>
      <c r="X1847" s="56">
        <v>43294</v>
      </c>
      <c r="Y1847" s="57" t="s">
        <v>7684</v>
      </c>
      <c r="Z1847" s="57"/>
      <c r="AA1847" s="58"/>
      <c r="AB1847" s="58"/>
      <c r="AC1847" s="58"/>
      <c r="AD1847" s="58"/>
      <c r="AE1847" s="58"/>
      <c r="AF1847" s="58"/>
      <c r="AG1847" s="58"/>
      <c r="AH1847" s="58"/>
      <c r="AI1847" s="58"/>
      <c r="AJ1847" s="58"/>
      <c r="AK1847" s="58"/>
      <c r="AL1847" s="58"/>
      <c r="AM1847" s="58"/>
      <c r="AN1847" s="58"/>
      <c r="AO1847" s="58"/>
      <c r="AP1847" s="58"/>
      <c r="AQ1847" s="58"/>
      <c r="AR1847" s="59">
        <f t="shared" si="355"/>
        <v>0</v>
      </c>
      <c r="AS1847" s="59">
        <f t="shared" si="356"/>
        <v>0</v>
      </c>
      <c r="AT1847" s="58"/>
      <c r="AU1847" s="58">
        <f t="shared" si="358"/>
        <v>0</v>
      </c>
      <c r="AV1847" s="59">
        <f t="shared" si="359"/>
        <v>-245500</v>
      </c>
      <c r="AW1847" s="59">
        <f t="shared" si="366"/>
        <v>-245500</v>
      </c>
      <c r="AX1847" s="60">
        <f t="shared" si="357"/>
        <v>-1</v>
      </c>
      <c r="AY1847" s="58"/>
    </row>
    <row r="1848" spans="1:51" ht="31.5" x14ac:dyDescent="0.25">
      <c r="A1848" s="45">
        <v>1860</v>
      </c>
      <c r="B1848" s="46" t="s">
        <v>6028</v>
      </c>
      <c r="C1848" s="47" t="s">
        <v>6018</v>
      </c>
      <c r="D1848" s="47" t="s">
        <v>4315</v>
      </c>
      <c r="E1848" s="48" t="s">
        <v>6029</v>
      </c>
      <c r="F1848" s="49" t="s">
        <v>6027</v>
      </c>
      <c r="G1848" s="49" t="s">
        <v>6027</v>
      </c>
      <c r="H1848" s="50" t="s">
        <v>6027</v>
      </c>
      <c r="I1848" s="46" t="s">
        <v>499</v>
      </c>
      <c r="J1848" s="46">
        <v>1046</v>
      </c>
      <c r="K1848" s="49">
        <v>1046</v>
      </c>
      <c r="L1848" s="49" t="s">
        <v>6021</v>
      </c>
      <c r="M1848" s="51">
        <v>154000</v>
      </c>
      <c r="N1848" s="51">
        <f t="shared" si="363"/>
        <v>70000</v>
      </c>
      <c r="O1848" s="51">
        <v>70434.782608695605</v>
      </c>
      <c r="P1848" s="51">
        <v>224000</v>
      </c>
      <c r="Q1848" s="51">
        <f t="shared" si="364"/>
        <v>91565.217391304293</v>
      </c>
      <c r="R1848" s="52">
        <f t="shared" si="365"/>
        <v>245565.21739130429</v>
      </c>
      <c r="S1848" s="53">
        <v>245500</v>
      </c>
      <c r="T1848" s="54">
        <v>0</v>
      </c>
      <c r="U1848" s="55" t="s">
        <v>26</v>
      </c>
      <c r="V1848" s="55" t="s">
        <v>421</v>
      </c>
      <c r="W1848" s="55" t="s">
        <v>27</v>
      </c>
      <c r="X1848" s="56">
        <v>43294</v>
      </c>
      <c r="Y1848" s="57" t="s">
        <v>7684</v>
      </c>
      <c r="Z1848" s="57"/>
      <c r="AA1848" s="58"/>
      <c r="AB1848" s="58"/>
      <c r="AC1848" s="58"/>
      <c r="AD1848" s="58"/>
      <c r="AE1848" s="58"/>
      <c r="AF1848" s="58"/>
      <c r="AG1848" s="58"/>
      <c r="AH1848" s="58"/>
      <c r="AI1848" s="58"/>
      <c r="AJ1848" s="58">
        <v>254400</v>
      </c>
      <c r="AK1848" s="58"/>
      <c r="AL1848" s="58"/>
      <c r="AM1848" s="58"/>
      <c r="AN1848" s="58"/>
      <c r="AO1848" s="58"/>
      <c r="AP1848" s="58"/>
      <c r="AQ1848" s="58">
        <v>299000</v>
      </c>
      <c r="AR1848" s="59">
        <f t="shared" si="355"/>
        <v>2</v>
      </c>
      <c r="AS1848" s="59">
        <f t="shared" si="356"/>
        <v>553400</v>
      </c>
      <c r="AT1848" s="58">
        <f>ROUND(AS1848/AR1848,-2)</f>
        <v>276700</v>
      </c>
      <c r="AU1848" s="58">
        <f t="shared" si="358"/>
        <v>254400</v>
      </c>
      <c r="AV1848" s="59">
        <f t="shared" si="359"/>
        <v>31200</v>
      </c>
      <c r="AW1848" s="59">
        <f t="shared" si="366"/>
        <v>8900</v>
      </c>
      <c r="AX1848" s="60">
        <f t="shared" si="357"/>
        <v>0.12708757637474544</v>
      </c>
      <c r="AY1848" s="58"/>
    </row>
    <row r="1849" spans="1:51" ht="31.5" x14ac:dyDescent="0.25">
      <c r="A1849" s="45">
        <v>1861</v>
      </c>
      <c r="B1849" s="46" t="s">
        <v>6030</v>
      </c>
      <c r="C1849" s="47" t="s">
        <v>6018</v>
      </c>
      <c r="D1849" s="47" t="s">
        <v>496</v>
      </c>
      <c r="E1849" s="48" t="s">
        <v>6031</v>
      </c>
      <c r="F1849" s="49" t="s">
        <v>6032</v>
      </c>
      <c r="G1849" s="49" t="s">
        <v>6032</v>
      </c>
      <c r="H1849" s="50" t="s">
        <v>6033</v>
      </c>
      <c r="I1849" s="46" t="s">
        <v>499</v>
      </c>
      <c r="J1849" s="46">
        <v>1046</v>
      </c>
      <c r="K1849" s="49">
        <v>1046</v>
      </c>
      <c r="L1849" s="49" t="s">
        <v>6021</v>
      </c>
      <c r="M1849" s="51">
        <v>154000</v>
      </c>
      <c r="N1849" s="51">
        <f t="shared" si="363"/>
        <v>70000</v>
      </c>
      <c r="O1849" s="51">
        <v>70434.782608695605</v>
      </c>
      <c r="P1849" s="51">
        <v>224000</v>
      </c>
      <c r="Q1849" s="51">
        <f t="shared" si="364"/>
        <v>91565.217391304293</v>
      </c>
      <c r="R1849" s="52">
        <f t="shared" si="365"/>
        <v>245565.21739130429</v>
      </c>
      <c r="S1849" s="53">
        <v>245500</v>
      </c>
      <c r="T1849" s="54">
        <v>0</v>
      </c>
      <c r="U1849" s="55" t="s">
        <v>200</v>
      </c>
      <c r="V1849" s="55" t="s">
        <v>421</v>
      </c>
      <c r="W1849" s="55" t="s">
        <v>195</v>
      </c>
      <c r="X1849" s="56">
        <v>43294</v>
      </c>
      <c r="Y1849" s="57" t="s">
        <v>7684</v>
      </c>
      <c r="Z1849" s="57"/>
      <c r="AA1849" s="58"/>
      <c r="AB1849" s="58"/>
      <c r="AC1849" s="58"/>
      <c r="AD1849" s="58"/>
      <c r="AE1849" s="58"/>
      <c r="AF1849" s="58"/>
      <c r="AG1849" s="58"/>
      <c r="AH1849" s="58"/>
      <c r="AI1849" s="58"/>
      <c r="AJ1849" s="58"/>
      <c r="AK1849" s="58"/>
      <c r="AL1849" s="58"/>
      <c r="AM1849" s="58"/>
      <c r="AN1849" s="58"/>
      <c r="AO1849" s="58"/>
      <c r="AP1849" s="58"/>
      <c r="AQ1849" s="58"/>
      <c r="AR1849" s="59">
        <f t="shared" si="355"/>
        <v>0</v>
      </c>
      <c r="AS1849" s="59">
        <f t="shared" si="356"/>
        <v>0</v>
      </c>
      <c r="AT1849" s="58"/>
      <c r="AU1849" s="58">
        <f t="shared" si="358"/>
        <v>0</v>
      </c>
      <c r="AV1849" s="59">
        <f t="shared" si="359"/>
        <v>-245500</v>
      </c>
      <c r="AW1849" s="59">
        <f t="shared" si="366"/>
        <v>-245500</v>
      </c>
      <c r="AX1849" s="60">
        <f t="shared" si="357"/>
        <v>-1</v>
      </c>
      <c r="AY1849" s="58"/>
    </row>
    <row r="1850" spans="1:51" ht="31.5" x14ac:dyDescent="0.25">
      <c r="A1850" s="45">
        <v>1862</v>
      </c>
      <c r="B1850" s="46" t="s">
        <v>6034</v>
      </c>
      <c r="C1850" s="47" t="s">
        <v>6018</v>
      </c>
      <c r="D1850" s="47" t="s">
        <v>4315</v>
      </c>
      <c r="E1850" s="48" t="s">
        <v>6035</v>
      </c>
      <c r="F1850" s="49" t="s">
        <v>6032</v>
      </c>
      <c r="G1850" s="49" t="s">
        <v>6032</v>
      </c>
      <c r="H1850" s="50" t="s">
        <v>6033</v>
      </c>
      <c r="I1850" s="46" t="s">
        <v>499</v>
      </c>
      <c r="J1850" s="46">
        <v>1046</v>
      </c>
      <c r="K1850" s="49">
        <v>1046</v>
      </c>
      <c r="L1850" s="49" t="s">
        <v>6021</v>
      </c>
      <c r="M1850" s="51">
        <v>154000</v>
      </c>
      <c r="N1850" s="51">
        <f t="shared" si="363"/>
        <v>70000</v>
      </c>
      <c r="O1850" s="51">
        <v>70434.782608695605</v>
      </c>
      <c r="P1850" s="51">
        <v>224000</v>
      </c>
      <c r="Q1850" s="51">
        <f t="shared" si="364"/>
        <v>91565.217391304293</v>
      </c>
      <c r="R1850" s="52">
        <f t="shared" si="365"/>
        <v>245565.21739130429</v>
      </c>
      <c r="S1850" s="53">
        <v>245500</v>
      </c>
      <c r="T1850" s="54">
        <v>0</v>
      </c>
      <c r="U1850" s="55" t="s">
        <v>26</v>
      </c>
      <c r="V1850" s="55" t="s">
        <v>421</v>
      </c>
      <c r="W1850" s="55" t="s">
        <v>27</v>
      </c>
      <c r="X1850" s="56">
        <v>43294</v>
      </c>
      <c r="Y1850" s="57" t="s">
        <v>7684</v>
      </c>
      <c r="Z1850" s="57"/>
      <c r="AA1850" s="58"/>
      <c r="AB1850" s="58"/>
      <c r="AC1850" s="58"/>
      <c r="AD1850" s="58"/>
      <c r="AE1850" s="58"/>
      <c r="AF1850" s="58"/>
      <c r="AG1850" s="58"/>
      <c r="AH1850" s="58"/>
      <c r="AI1850" s="58"/>
      <c r="AJ1850" s="58">
        <v>254400</v>
      </c>
      <c r="AK1850" s="58"/>
      <c r="AL1850" s="58"/>
      <c r="AM1850" s="58"/>
      <c r="AN1850" s="58"/>
      <c r="AO1850" s="58"/>
      <c r="AP1850" s="58"/>
      <c r="AQ1850" s="58">
        <v>299000</v>
      </c>
      <c r="AR1850" s="59">
        <f t="shared" si="355"/>
        <v>2</v>
      </c>
      <c r="AS1850" s="59">
        <f t="shared" si="356"/>
        <v>553400</v>
      </c>
      <c r="AT1850" s="58">
        <f t="shared" ref="AT1850:AT1865" si="367">ROUND(AS1850/AR1850,-2)</f>
        <v>276700</v>
      </c>
      <c r="AU1850" s="58">
        <f t="shared" si="358"/>
        <v>254400</v>
      </c>
      <c r="AV1850" s="59">
        <f t="shared" si="359"/>
        <v>31200</v>
      </c>
      <c r="AW1850" s="59">
        <f t="shared" si="366"/>
        <v>8900</v>
      </c>
      <c r="AX1850" s="60">
        <f t="shared" si="357"/>
        <v>0.12708757637474544</v>
      </c>
      <c r="AY1850" s="58"/>
    </row>
    <row r="1851" spans="1:51" ht="31.5" x14ac:dyDescent="0.25">
      <c r="A1851" s="45">
        <v>1863</v>
      </c>
      <c r="B1851" s="46" t="s">
        <v>6036</v>
      </c>
      <c r="C1851" s="47" t="s">
        <v>6018</v>
      </c>
      <c r="D1851" s="47" t="s">
        <v>496</v>
      </c>
      <c r="E1851" s="48" t="s">
        <v>6037</v>
      </c>
      <c r="F1851" s="49" t="s">
        <v>6038</v>
      </c>
      <c r="G1851" s="49" t="s">
        <v>6038</v>
      </c>
      <c r="H1851" s="50" t="s">
        <v>6038</v>
      </c>
      <c r="I1851" s="46" t="s">
        <v>499</v>
      </c>
      <c r="J1851" s="46">
        <v>1046</v>
      </c>
      <c r="K1851" s="49">
        <v>1046</v>
      </c>
      <c r="L1851" s="49" t="s">
        <v>6021</v>
      </c>
      <c r="M1851" s="51">
        <v>154000</v>
      </c>
      <c r="N1851" s="51">
        <f t="shared" si="363"/>
        <v>70000</v>
      </c>
      <c r="O1851" s="51">
        <v>70434.782608695605</v>
      </c>
      <c r="P1851" s="51">
        <v>224000</v>
      </c>
      <c r="Q1851" s="51">
        <f t="shared" si="364"/>
        <v>91565.217391304293</v>
      </c>
      <c r="R1851" s="52">
        <f t="shared" si="365"/>
        <v>245565.21739130429</v>
      </c>
      <c r="S1851" s="53">
        <v>245500</v>
      </c>
      <c r="T1851" s="54">
        <v>0</v>
      </c>
      <c r="U1851" s="55" t="s">
        <v>200</v>
      </c>
      <c r="V1851" s="55" t="s">
        <v>421</v>
      </c>
      <c r="W1851" s="55" t="s">
        <v>195</v>
      </c>
      <c r="X1851" s="56">
        <v>43294</v>
      </c>
      <c r="Y1851" s="57" t="s">
        <v>7684</v>
      </c>
      <c r="Z1851" s="57"/>
      <c r="AA1851" s="58"/>
      <c r="AB1851" s="58"/>
      <c r="AC1851" s="58"/>
      <c r="AD1851" s="58"/>
      <c r="AE1851" s="58"/>
      <c r="AF1851" s="58"/>
      <c r="AG1851" s="58"/>
      <c r="AH1851" s="58">
        <v>421000</v>
      </c>
      <c r="AI1851" s="58"/>
      <c r="AJ1851" s="58"/>
      <c r="AK1851" s="58"/>
      <c r="AL1851" s="58"/>
      <c r="AM1851" s="58"/>
      <c r="AN1851" s="58"/>
      <c r="AO1851" s="58"/>
      <c r="AP1851" s="58"/>
      <c r="AQ1851" s="58"/>
      <c r="AR1851" s="59">
        <f t="shared" si="355"/>
        <v>1</v>
      </c>
      <c r="AS1851" s="59">
        <f t="shared" si="356"/>
        <v>421000</v>
      </c>
      <c r="AT1851" s="58">
        <f t="shared" si="367"/>
        <v>421000</v>
      </c>
      <c r="AU1851" s="58">
        <f t="shared" si="358"/>
        <v>421000</v>
      </c>
      <c r="AV1851" s="59">
        <f t="shared" si="359"/>
        <v>175500</v>
      </c>
      <c r="AW1851" s="59">
        <f t="shared" si="366"/>
        <v>175500</v>
      </c>
      <c r="AX1851" s="60">
        <f t="shared" si="357"/>
        <v>0.71486761710794289</v>
      </c>
      <c r="AY1851" s="58"/>
    </row>
    <row r="1852" spans="1:51" ht="31.5" x14ac:dyDescent="0.25">
      <c r="A1852" s="45">
        <v>1864</v>
      </c>
      <c r="B1852" s="46" t="s">
        <v>6039</v>
      </c>
      <c r="C1852" s="47" t="s">
        <v>6018</v>
      </c>
      <c r="D1852" s="47" t="s">
        <v>4315</v>
      </c>
      <c r="E1852" s="48" t="s">
        <v>6040</v>
      </c>
      <c r="F1852" s="49" t="s">
        <v>6038</v>
      </c>
      <c r="G1852" s="49" t="s">
        <v>6038</v>
      </c>
      <c r="H1852" s="50" t="s">
        <v>6038</v>
      </c>
      <c r="I1852" s="46" t="s">
        <v>499</v>
      </c>
      <c r="J1852" s="46">
        <v>1046</v>
      </c>
      <c r="K1852" s="49">
        <v>1046</v>
      </c>
      <c r="L1852" s="49" t="s">
        <v>6021</v>
      </c>
      <c r="M1852" s="51">
        <v>154000</v>
      </c>
      <c r="N1852" s="51">
        <f t="shared" si="363"/>
        <v>70000</v>
      </c>
      <c r="O1852" s="51">
        <v>70434.782608695605</v>
      </c>
      <c r="P1852" s="51">
        <v>224000</v>
      </c>
      <c r="Q1852" s="51">
        <f t="shared" si="364"/>
        <v>91565.217391304293</v>
      </c>
      <c r="R1852" s="52">
        <f t="shared" si="365"/>
        <v>245565.21739130429</v>
      </c>
      <c r="S1852" s="53">
        <v>245500</v>
      </c>
      <c r="T1852" s="54">
        <v>0</v>
      </c>
      <c r="U1852" s="55" t="s">
        <v>26</v>
      </c>
      <c r="V1852" s="55" t="s">
        <v>421</v>
      </c>
      <c r="W1852" s="55" t="s">
        <v>27</v>
      </c>
      <c r="X1852" s="56">
        <v>43294</v>
      </c>
      <c r="Y1852" s="57" t="s">
        <v>7684</v>
      </c>
      <c r="Z1852" s="57"/>
      <c r="AA1852" s="58"/>
      <c r="AB1852" s="58"/>
      <c r="AC1852" s="58"/>
      <c r="AD1852" s="58"/>
      <c r="AE1852" s="58"/>
      <c r="AF1852" s="58"/>
      <c r="AG1852" s="58"/>
      <c r="AH1852" s="58"/>
      <c r="AI1852" s="58"/>
      <c r="AJ1852" s="58">
        <v>254400</v>
      </c>
      <c r="AK1852" s="58"/>
      <c r="AL1852" s="58"/>
      <c r="AM1852" s="58"/>
      <c r="AN1852" s="58"/>
      <c r="AO1852" s="58"/>
      <c r="AP1852" s="58"/>
      <c r="AQ1852" s="58">
        <v>299000</v>
      </c>
      <c r="AR1852" s="59">
        <f t="shared" si="355"/>
        <v>2</v>
      </c>
      <c r="AS1852" s="59">
        <f t="shared" si="356"/>
        <v>553400</v>
      </c>
      <c r="AT1852" s="58">
        <f t="shared" si="367"/>
        <v>276700</v>
      </c>
      <c r="AU1852" s="58">
        <f t="shared" si="358"/>
        <v>254400</v>
      </c>
      <c r="AV1852" s="59">
        <f t="shared" si="359"/>
        <v>31200</v>
      </c>
      <c r="AW1852" s="59">
        <f t="shared" si="366"/>
        <v>8900</v>
      </c>
      <c r="AX1852" s="60">
        <f t="shared" si="357"/>
        <v>0.12708757637474544</v>
      </c>
      <c r="AY1852" s="58"/>
    </row>
    <row r="1853" spans="1:51" ht="47.25" x14ac:dyDescent="0.25">
      <c r="A1853" s="45">
        <v>1865</v>
      </c>
      <c r="B1853" s="46" t="s">
        <v>6041</v>
      </c>
      <c r="C1853" s="47" t="s">
        <v>6018</v>
      </c>
      <c r="D1853" s="47" t="s">
        <v>496</v>
      </c>
      <c r="E1853" s="48" t="s">
        <v>6042</v>
      </c>
      <c r="F1853" s="49" t="s">
        <v>6043</v>
      </c>
      <c r="G1853" s="49" t="s">
        <v>6043</v>
      </c>
      <c r="H1853" s="50" t="s">
        <v>6043</v>
      </c>
      <c r="I1853" s="46" t="s">
        <v>499</v>
      </c>
      <c r="J1853" s="46">
        <v>1046</v>
      </c>
      <c r="K1853" s="49">
        <v>1046</v>
      </c>
      <c r="L1853" s="49" t="s">
        <v>6021</v>
      </c>
      <c r="M1853" s="51">
        <v>154000</v>
      </c>
      <c r="N1853" s="51">
        <f t="shared" si="363"/>
        <v>70000</v>
      </c>
      <c r="O1853" s="51">
        <v>70434.782608695605</v>
      </c>
      <c r="P1853" s="51">
        <v>224000</v>
      </c>
      <c r="Q1853" s="51">
        <f t="shared" si="364"/>
        <v>91565.217391304293</v>
      </c>
      <c r="R1853" s="52">
        <f t="shared" si="365"/>
        <v>245565.21739130429</v>
      </c>
      <c r="S1853" s="53">
        <v>245500</v>
      </c>
      <c r="T1853" s="54">
        <v>0</v>
      </c>
      <c r="U1853" s="55" t="s">
        <v>200</v>
      </c>
      <c r="V1853" s="55" t="s">
        <v>421</v>
      </c>
      <c r="W1853" s="55" t="s">
        <v>195</v>
      </c>
      <c r="X1853" s="56">
        <v>43294</v>
      </c>
      <c r="Y1853" s="57" t="s">
        <v>7684</v>
      </c>
      <c r="Z1853" s="57"/>
      <c r="AA1853" s="58"/>
      <c r="AB1853" s="58"/>
      <c r="AC1853" s="58"/>
      <c r="AD1853" s="58"/>
      <c r="AE1853" s="58"/>
      <c r="AF1853" s="58"/>
      <c r="AG1853" s="58"/>
      <c r="AH1853" s="58"/>
      <c r="AI1853" s="58"/>
      <c r="AJ1853" s="58">
        <v>254400</v>
      </c>
      <c r="AK1853" s="58"/>
      <c r="AL1853" s="58"/>
      <c r="AM1853" s="58"/>
      <c r="AN1853" s="58"/>
      <c r="AO1853" s="58"/>
      <c r="AP1853" s="58"/>
      <c r="AQ1853" s="58">
        <v>299000</v>
      </c>
      <c r="AR1853" s="59">
        <f t="shared" si="355"/>
        <v>2</v>
      </c>
      <c r="AS1853" s="59">
        <f t="shared" si="356"/>
        <v>553400</v>
      </c>
      <c r="AT1853" s="58">
        <f t="shared" si="367"/>
        <v>276700</v>
      </c>
      <c r="AU1853" s="58">
        <f t="shared" si="358"/>
        <v>254400</v>
      </c>
      <c r="AV1853" s="59">
        <f t="shared" si="359"/>
        <v>31200</v>
      </c>
      <c r="AW1853" s="59">
        <f t="shared" si="366"/>
        <v>8900</v>
      </c>
      <c r="AX1853" s="60">
        <f t="shared" si="357"/>
        <v>0.12708757637474544</v>
      </c>
      <c r="AY1853" s="58"/>
    </row>
    <row r="1854" spans="1:51" ht="47.25" x14ac:dyDescent="0.25">
      <c r="A1854" s="45">
        <v>1866</v>
      </c>
      <c r="B1854" s="46" t="s">
        <v>6044</v>
      </c>
      <c r="C1854" s="47" t="s">
        <v>6018</v>
      </c>
      <c r="D1854" s="47" t="s">
        <v>4315</v>
      </c>
      <c r="E1854" s="48" t="s">
        <v>6045</v>
      </c>
      <c r="F1854" s="49" t="s">
        <v>6046</v>
      </c>
      <c r="G1854" s="49" t="s">
        <v>6046</v>
      </c>
      <c r="H1854" s="50" t="s">
        <v>6046</v>
      </c>
      <c r="I1854" s="46" t="s">
        <v>499</v>
      </c>
      <c r="J1854" s="46">
        <v>1046</v>
      </c>
      <c r="K1854" s="49">
        <v>1046</v>
      </c>
      <c r="L1854" s="49" t="s">
        <v>6021</v>
      </c>
      <c r="M1854" s="51">
        <v>154000</v>
      </c>
      <c r="N1854" s="51">
        <f t="shared" si="363"/>
        <v>70000</v>
      </c>
      <c r="O1854" s="51">
        <v>70434.782608695605</v>
      </c>
      <c r="P1854" s="51">
        <v>224000</v>
      </c>
      <c r="Q1854" s="51">
        <f t="shared" si="364"/>
        <v>91565.217391304293</v>
      </c>
      <c r="R1854" s="52">
        <f t="shared" si="365"/>
        <v>245565.21739130429</v>
      </c>
      <c r="S1854" s="53">
        <v>245500</v>
      </c>
      <c r="T1854" s="54">
        <v>0</v>
      </c>
      <c r="U1854" s="55" t="s">
        <v>26</v>
      </c>
      <c r="V1854" s="55" t="s">
        <v>421</v>
      </c>
      <c r="W1854" s="55" t="s">
        <v>27</v>
      </c>
      <c r="X1854" s="56">
        <v>43294</v>
      </c>
      <c r="Y1854" s="57" t="s">
        <v>7684</v>
      </c>
      <c r="Z1854" s="57"/>
      <c r="AA1854" s="58"/>
      <c r="AB1854" s="58"/>
      <c r="AC1854" s="58"/>
      <c r="AD1854" s="58"/>
      <c r="AE1854" s="58"/>
      <c r="AF1854" s="58"/>
      <c r="AG1854" s="58"/>
      <c r="AH1854" s="58"/>
      <c r="AI1854" s="58"/>
      <c r="AJ1854" s="58">
        <v>254400</v>
      </c>
      <c r="AK1854" s="58"/>
      <c r="AL1854" s="58"/>
      <c r="AM1854" s="58"/>
      <c r="AN1854" s="58"/>
      <c r="AO1854" s="58"/>
      <c r="AP1854" s="58"/>
      <c r="AQ1854" s="58">
        <v>299000</v>
      </c>
      <c r="AR1854" s="59">
        <f t="shared" si="355"/>
        <v>2</v>
      </c>
      <c r="AS1854" s="59">
        <f t="shared" si="356"/>
        <v>553400</v>
      </c>
      <c r="AT1854" s="58">
        <f t="shared" si="367"/>
        <v>276700</v>
      </c>
      <c r="AU1854" s="58">
        <f t="shared" si="358"/>
        <v>254400</v>
      </c>
      <c r="AV1854" s="59">
        <f t="shared" si="359"/>
        <v>31200</v>
      </c>
      <c r="AW1854" s="59">
        <f t="shared" si="366"/>
        <v>8900</v>
      </c>
      <c r="AX1854" s="60">
        <f t="shared" si="357"/>
        <v>0.12708757637474544</v>
      </c>
      <c r="AY1854" s="58"/>
    </row>
    <row r="1855" spans="1:51" x14ac:dyDescent="0.25">
      <c r="A1855" s="45">
        <v>1867</v>
      </c>
      <c r="B1855" s="46" t="s">
        <v>6047</v>
      </c>
      <c r="C1855" s="47" t="s">
        <v>6048</v>
      </c>
      <c r="D1855" s="47" t="s">
        <v>496</v>
      </c>
      <c r="E1855" s="48" t="s">
        <v>6049</v>
      </c>
      <c r="F1855" s="49" t="s">
        <v>6050</v>
      </c>
      <c r="G1855" s="49" t="s">
        <v>6050</v>
      </c>
      <c r="H1855" s="50" t="s">
        <v>6050</v>
      </c>
      <c r="I1855" s="46" t="s">
        <v>30</v>
      </c>
      <c r="J1855" s="46">
        <v>1047</v>
      </c>
      <c r="K1855" s="49">
        <v>1047</v>
      </c>
      <c r="L1855" s="49" t="s">
        <v>6050</v>
      </c>
      <c r="M1855" s="51">
        <v>280000</v>
      </c>
      <c r="N1855" s="51">
        <f t="shared" si="363"/>
        <v>68000</v>
      </c>
      <c r="O1855" s="51">
        <v>68869.565217391297</v>
      </c>
      <c r="P1855" s="51">
        <v>348000</v>
      </c>
      <c r="Q1855" s="51">
        <f t="shared" si="364"/>
        <v>89530.434782608689</v>
      </c>
      <c r="R1855" s="52">
        <f t="shared" si="365"/>
        <v>369530.4347826087</v>
      </c>
      <c r="S1855" s="53">
        <v>369500</v>
      </c>
      <c r="T1855" s="54">
        <v>0</v>
      </c>
      <c r="U1855" s="55" t="s">
        <v>200</v>
      </c>
      <c r="V1855" s="55" t="s">
        <v>421</v>
      </c>
      <c r="W1855" s="55" t="s">
        <v>195</v>
      </c>
      <c r="X1855" s="56">
        <v>43294</v>
      </c>
      <c r="Y1855" s="57" t="s">
        <v>7684</v>
      </c>
      <c r="Z1855" s="57"/>
      <c r="AA1855" s="58"/>
      <c r="AB1855" s="58"/>
      <c r="AC1855" s="58"/>
      <c r="AD1855" s="58"/>
      <c r="AE1855" s="58"/>
      <c r="AF1855" s="58"/>
      <c r="AG1855" s="58"/>
      <c r="AH1855" s="58">
        <v>1926000</v>
      </c>
      <c r="AI1855" s="58"/>
      <c r="AJ1855" s="58">
        <v>404400</v>
      </c>
      <c r="AK1855" s="58"/>
      <c r="AL1855" s="58"/>
      <c r="AM1855" s="58"/>
      <c r="AN1855" s="58"/>
      <c r="AO1855" s="58"/>
      <c r="AP1855" s="58"/>
      <c r="AQ1855" s="58"/>
      <c r="AR1855" s="59">
        <f t="shared" si="355"/>
        <v>2</v>
      </c>
      <c r="AS1855" s="59">
        <f t="shared" si="356"/>
        <v>2330400</v>
      </c>
      <c r="AT1855" s="58">
        <f t="shared" si="367"/>
        <v>1165200</v>
      </c>
      <c r="AU1855" s="58">
        <f t="shared" si="358"/>
        <v>404400</v>
      </c>
      <c r="AV1855" s="59">
        <f t="shared" si="359"/>
        <v>795700</v>
      </c>
      <c r="AW1855" s="59">
        <f t="shared" si="366"/>
        <v>34900</v>
      </c>
      <c r="AX1855" s="60">
        <f t="shared" si="357"/>
        <v>2.1534506089309877</v>
      </c>
      <c r="AY1855" s="58"/>
    </row>
    <row r="1856" spans="1:51" x14ac:dyDescent="0.25">
      <c r="A1856" s="45">
        <v>1868</v>
      </c>
      <c r="B1856" s="46" t="s">
        <v>6051</v>
      </c>
      <c r="C1856" s="47" t="s">
        <v>6048</v>
      </c>
      <c r="D1856" s="47" t="s">
        <v>4315</v>
      </c>
      <c r="E1856" s="48" t="s">
        <v>6052</v>
      </c>
      <c r="F1856" s="49" t="s">
        <v>6050</v>
      </c>
      <c r="G1856" s="49" t="s">
        <v>6050</v>
      </c>
      <c r="H1856" s="50" t="s">
        <v>6050</v>
      </c>
      <c r="I1856" s="46" t="s">
        <v>30</v>
      </c>
      <c r="J1856" s="46">
        <v>1047</v>
      </c>
      <c r="K1856" s="49">
        <v>1047</v>
      </c>
      <c r="L1856" s="49" t="s">
        <v>6050</v>
      </c>
      <c r="M1856" s="51">
        <v>280000</v>
      </c>
      <c r="N1856" s="51">
        <f t="shared" si="363"/>
        <v>68000</v>
      </c>
      <c r="O1856" s="51">
        <v>68869.565217391297</v>
      </c>
      <c r="P1856" s="51">
        <v>348000</v>
      </c>
      <c r="Q1856" s="51">
        <f t="shared" si="364"/>
        <v>89530.434782608689</v>
      </c>
      <c r="R1856" s="52">
        <f t="shared" si="365"/>
        <v>369530.4347826087</v>
      </c>
      <c r="S1856" s="53">
        <v>369500</v>
      </c>
      <c r="T1856" s="54">
        <v>0</v>
      </c>
      <c r="U1856" s="55" t="s">
        <v>26</v>
      </c>
      <c r="V1856" s="55" t="s">
        <v>421</v>
      </c>
      <c r="W1856" s="55" t="s">
        <v>27</v>
      </c>
      <c r="X1856" s="56">
        <v>43294</v>
      </c>
      <c r="Y1856" s="57" t="s">
        <v>7684</v>
      </c>
      <c r="Z1856" s="57"/>
      <c r="AA1856" s="58"/>
      <c r="AB1856" s="58"/>
      <c r="AC1856" s="58"/>
      <c r="AD1856" s="58"/>
      <c r="AE1856" s="58"/>
      <c r="AF1856" s="58"/>
      <c r="AG1856" s="58"/>
      <c r="AH1856" s="58"/>
      <c r="AI1856" s="58"/>
      <c r="AJ1856" s="58">
        <v>404400</v>
      </c>
      <c r="AK1856" s="58"/>
      <c r="AL1856" s="58"/>
      <c r="AM1856" s="58"/>
      <c r="AN1856" s="58"/>
      <c r="AO1856" s="58"/>
      <c r="AP1856" s="58"/>
      <c r="AQ1856" s="58">
        <v>486000</v>
      </c>
      <c r="AR1856" s="59">
        <f t="shared" si="355"/>
        <v>2</v>
      </c>
      <c r="AS1856" s="59">
        <f t="shared" si="356"/>
        <v>890400</v>
      </c>
      <c r="AT1856" s="58">
        <f t="shared" si="367"/>
        <v>445200</v>
      </c>
      <c r="AU1856" s="58">
        <f t="shared" si="358"/>
        <v>404400</v>
      </c>
      <c r="AV1856" s="59">
        <f t="shared" si="359"/>
        <v>75700</v>
      </c>
      <c r="AW1856" s="59">
        <f t="shared" si="366"/>
        <v>34900</v>
      </c>
      <c r="AX1856" s="60">
        <f t="shared" si="357"/>
        <v>0.20487144790257106</v>
      </c>
      <c r="AY1856" s="58"/>
    </row>
    <row r="1857" spans="1:51" ht="47.25" x14ac:dyDescent="0.25">
      <c r="A1857" s="45">
        <v>1869</v>
      </c>
      <c r="B1857" s="46" t="s">
        <v>6057</v>
      </c>
      <c r="C1857" s="47" t="s">
        <v>6053</v>
      </c>
      <c r="D1857" s="47" t="s">
        <v>4315</v>
      </c>
      <c r="E1857" s="48" t="s">
        <v>6058</v>
      </c>
      <c r="F1857" s="49" t="s">
        <v>6056</v>
      </c>
      <c r="G1857" s="49" t="s">
        <v>6056</v>
      </c>
      <c r="H1857" s="50" t="s">
        <v>6056</v>
      </c>
      <c r="I1857" s="46" t="s">
        <v>21</v>
      </c>
      <c r="J1857" s="46">
        <v>1048</v>
      </c>
      <c r="K1857" s="49">
        <v>1048</v>
      </c>
      <c r="L1857" s="49" t="s">
        <v>6054</v>
      </c>
      <c r="M1857" s="51">
        <v>833000</v>
      </c>
      <c r="N1857" s="51">
        <f t="shared" si="363"/>
        <v>261000</v>
      </c>
      <c r="O1857" s="51">
        <v>261391.30434782599</v>
      </c>
      <c r="P1857" s="51">
        <v>1094000</v>
      </c>
      <c r="Q1857" s="51">
        <f t="shared" si="364"/>
        <v>339808.69565217377</v>
      </c>
      <c r="R1857" s="52">
        <f t="shared" si="365"/>
        <v>1172808.6956521738</v>
      </c>
      <c r="S1857" s="53">
        <v>1172800</v>
      </c>
      <c r="T1857" s="54">
        <v>0</v>
      </c>
      <c r="U1857" s="55" t="s">
        <v>200</v>
      </c>
      <c r="V1857" s="55" t="s">
        <v>421</v>
      </c>
      <c r="W1857" s="55" t="s">
        <v>195</v>
      </c>
      <c r="X1857" s="56">
        <v>43294</v>
      </c>
      <c r="Y1857" s="57" t="s">
        <v>7684</v>
      </c>
      <c r="Z1857" s="57"/>
      <c r="AA1857" s="58"/>
      <c r="AB1857" s="58"/>
      <c r="AC1857" s="58"/>
      <c r="AD1857" s="58"/>
      <c r="AE1857" s="58"/>
      <c r="AF1857" s="58"/>
      <c r="AG1857" s="58"/>
      <c r="AH1857" s="58"/>
      <c r="AI1857" s="58"/>
      <c r="AJ1857" s="58"/>
      <c r="AK1857" s="58"/>
      <c r="AL1857" s="58"/>
      <c r="AM1857" s="58">
        <v>7921000</v>
      </c>
      <c r="AN1857" s="58"/>
      <c r="AO1857" s="58"/>
      <c r="AP1857" s="58"/>
      <c r="AQ1857" s="58">
        <v>1500000</v>
      </c>
      <c r="AR1857" s="59">
        <f t="shared" si="355"/>
        <v>2</v>
      </c>
      <c r="AS1857" s="59">
        <f t="shared" si="356"/>
        <v>9421000</v>
      </c>
      <c r="AT1857" s="58">
        <f t="shared" si="367"/>
        <v>4710500</v>
      </c>
      <c r="AU1857" s="58">
        <f t="shared" si="358"/>
        <v>1500000</v>
      </c>
      <c r="AV1857" s="59">
        <f t="shared" si="359"/>
        <v>3537700</v>
      </c>
      <c r="AW1857" s="59">
        <f t="shared" si="366"/>
        <v>327200</v>
      </c>
      <c r="AX1857" s="60">
        <f t="shared" si="357"/>
        <v>3.0164563437926333</v>
      </c>
      <c r="AY1857" s="58"/>
    </row>
    <row r="1858" spans="1:51" ht="31.5" x14ac:dyDescent="0.25">
      <c r="A1858" s="45">
        <v>1870</v>
      </c>
      <c r="B1858" s="46" t="s">
        <v>6061</v>
      </c>
      <c r="C1858" s="47" t="s">
        <v>6059</v>
      </c>
      <c r="D1858" s="47" t="s">
        <v>4315</v>
      </c>
      <c r="E1858" s="48" t="s">
        <v>6062</v>
      </c>
      <c r="F1858" s="49" t="s">
        <v>6063</v>
      </c>
      <c r="G1858" s="49" t="s">
        <v>6063</v>
      </c>
      <c r="H1858" s="50" t="s">
        <v>6063</v>
      </c>
      <c r="I1858" s="46" t="s">
        <v>21</v>
      </c>
      <c r="J1858" s="46">
        <v>1049</v>
      </c>
      <c r="K1858" s="49">
        <v>1049</v>
      </c>
      <c r="L1858" s="49" t="s">
        <v>6060</v>
      </c>
      <c r="M1858" s="51">
        <v>590000</v>
      </c>
      <c r="N1858" s="51">
        <f t="shared" si="363"/>
        <v>278000</v>
      </c>
      <c r="O1858" s="51">
        <v>278608.69565217401</v>
      </c>
      <c r="P1858" s="51">
        <v>868000</v>
      </c>
      <c r="Q1858" s="51">
        <f t="shared" si="364"/>
        <v>362191.30434782617</v>
      </c>
      <c r="R1858" s="52">
        <f t="shared" si="365"/>
        <v>952191.30434782617</v>
      </c>
      <c r="S1858" s="53">
        <v>952100</v>
      </c>
      <c r="T1858" s="54">
        <v>0</v>
      </c>
      <c r="U1858" s="55" t="s">
        <v>200</v>
      </c>
      <c r="V1858" s="55" t="s">
        <v>421</v>
      </c>
      <c r="W1858" s="55" t="s">
        <v>195</v>
      </c>
      <c r="X1858" s="56">
        <v>43294</v>
      </c>
      <c r="Y1858" s="57" t="s">
        <v>7684</v>
      </c>
      <c r="Z1858" s="57"/>
      <c r="AA1858" s="58"/>
      <c r="AB1858" s="58"/>
      <c r="AC1858" s="58"/>
      <c r="AD1858" s="58"/>
      <c r="AE1858" s="58"/>
      <c r="AF1858" s="58"/>
      <c r="AG1858" s="58"/>
      <c r="AH1858" s="58">
        <v>1561000</v>
      </c>
      <c r="AI1858" s="58"/>
      <c r="AJ1858" s="58"/>
      <c r="AK1858" s="58"/>
      <c r="AL1858" s="58"/>
      <c r="AM1858" s="58"/>
      <c r="AN1858" s="58"/>
      <c r="AO1858" s="58"/>
      <c r="AP1858" s="58"/>
      <c r="AQ1858" s="58">
        <v>1152000</v>
      </c>
      <c r="AR1858" s="59">
        <f t="shared" si="355"/>
        <v>2</v>
      </c>
      <c r="AS1858" s="59">
        <f t="shared" si="356"/>
        <v>2713000</v>
      </c>
      <c r="AT1858" s="58">
        <f t="shared" si="367"/>
        <v>1356500</v>
      </c>
      <c r="AU1858" s="58">
        <f t="shared" si="358"/>
        <v>1152000</v>
      </c>
      <c r="AV1858" s="59">
        <f t="shared" si="359"/>
        <v>404400</v>
      </c>
      <c r="AW1858" s="59">
        <f t="shared" si="366"/>
        <v>199900</v>
      </c>
      <c r="AX1858" s="60">
        <f t="shared" si="357"/>
        <v>0.42474529986345977</v>
      </c>
      <c r="AY1858" s="58"/>
    </row>
    <row r="1859" spans="1:51" ht="31.5" x14ac:dyDescent="0.25">
      <c r="A1859" s="45">
        <v>1873</v>
      </c>
      <c r="B1859" s="46" t="s">
        <v>6071</v>
      </c>
      <c r="C1859" s="47" t="s">
        <v>6064</v>
      </c>
      <c r="D1859" s="47" t="s">
        <v>496</v>
      </c>
      <c r="E1859" s="48" t="s">
        <v>6072</v>
      </c>
      <c r="F1859" s="49" t="s">
        <v>6073</v>
      </c>
      <c r="G1859" s="49" t="s">
        <v>6073</v>
      </c>
      <c r="H1859" s="50" t="s">
        <v>6073</v>
      </c>
      <c r="I1859" s="46" t="s">
        <v>30</v>
      </c>
      <c r="J1859" s="46">
        <v>1052</v>
      </c>
      <c r="K1859" s="49">
        <v>1052</v>
      </c>
      <c r="L1859" s="49" t="s">
        <v>6065</v>
      </c>
      <c r="M1859" s="51">
        <v>210000</v>
      </c>
      <c r="N1859" s="51">
        <f t="shared" si="363"/>
        <v>103000</v>
      </c>
      <c r="O1859" s="51">
        <v>103304.347826087</v>
      </c>
      <c r="P1859" s="51">
        <v>313000</v>
      </c>
      <c r="Q1859" s="51">
        <f t="shared" si="364"/>
        <v>134295.65217391311</v>
      </c>
      <c r="R1859" s="52">
        <f t="shared" si="365"/>
        <v>344295.65217391308</v>
      </c>
      <c r="S1859" s="53">
        <v>344200</v>
      </c>
      <c r="T1859" s="54">
        <v>0</v>
      </c>
      <c r="U1859" s="55" t="s">
        <v>200</v>
      </c>
      <c r="V1859" s="55" t="s">
        <v>421</v>
      </c>
      <c r="W1859" s="55" t="s">
        <v>195</v>
      </c>
      <c r="X1859" s="56">
        <v>43294</v>
      </c>
      <c r="Y1859" s="57" t="s">
        <v>7684</v>
      </c>
      <c r="Z1859" s="57"/>
      <c r="AA1859" s="58"/>
      <c r="AB1859" s="58"/>
      <c r="AC1859" s="58"/>
      <c r="AD1859" s="58"/>
      <c r="AE1859" s="58"/>
      <c r="AF1859" s="58"/>
      <c r="AG1859" s="58"/>
      <c r="AH1859" s="58">
        <v>943000</v>
      </c>
      <c r="AI1859" s="58"/>
      <c r="AJ1859" s="58"/>
      <c r="AK1859" s="58"/>
      <c r="AL1859" s="58"/>
      <c r="AM1859" s="58">
        <v>2538000</v>
      </c>
      <c r="AN1859" s="58"/>
      <c r="AO1859" s="58"/>
      <c r="AP1859" s="58"/>
      <c r="AQ1859" s="58"/>
      <c r="AR1859" s="59">
        <f t="shared" si="355"/>
        <v>2</v>
      </c>
      <c r="AS1859" s="59">
        <f t="shared" si="356"/>
        <v>3481000</v>
      </c>
      <c r="AT1859" s="58">
        <f t="shared" si="367"/>
        <v>1740500</v>
      </c>
      <c r="AU1859" s="58">
        <f t="shared" si="358"/>
        <v>943000</v>
      </c>
      <c r="AV1859" s="59">
        <f t="shared" si="359"/>
        <v>1396300</v>
      </c>
      <c r="AW1859" s="59">
        <f t="shared" si="366"/>
        <v>598800</v>
      </c>
      <c r="AX1859" s="60">
        <f t="shared" si="357"/>
        <v>4.0566531086577573</v>
      </c>
      <c r="AY1859" s="58"/>
    </row>
    <row r="1860" spans="1:51" ht="31.5" x14ac:dyDescent="0.25">
      <c r="A1860" s="45">
        <v>1875</v>
      </c>
      <c r="B1860" s="46" t="s">
        <v>6076</v>
      </c>
      <c r="C1860" s="47" t="s">
        <v>6064</v>
      </c>
      <c r="D1860" s="47" t="s">
        <v>496</v>
      </c>
      <c r="E1860" s="48" t="s">
        <v>6077</v>
      </c>
      <c r="F1860" s="49" t="s">
        <v>6078</v>
      </c>
      <c r="G1860" s="49" t="s">
        <v>6078</v>
      </c>
      <c r="H1860" s="50" t="s">
        <v>6078</v>
      </c>
      <c r="I1860" s="46" t="s">
        <v>30</v>
      </c>
      <c r="J1860" s="46">
        <v>1052</v>
      </c>
      <c r="K1860" s="49">
        <v>1052</v>
      </c>
      <c r="L1860" s="49" t="s">
        <v>6065</v>
      </c>
      <c r="M1860" s="51">
        <v>210000</v>
      </c>
      <c r="N1860" s="51">
        <f t="shared" si="363"/>
        <v>103000</v>
      </c>
      <c r="O1860" s="51">
        <v>103304.347826087</v>
      </c>
      <c r="P1860" s="51">
        <v>313000</v>
      </c>
      <c r="Q1860" s="51">
        <f t="shared" si="364"/>
        <v>134295.65217391311</v>
      </c>
      <c r="R1860" s="52">
        <f t="shared" si="365"/>
        <v>344295.65217391308</v>
      </c>
      <c r="S1860" s="53">
        <v>344200</v>
      </c>
      <c r="T1860" s="54">
        <v>0</v>
      </c>
      <c r="U1860" s="55" t="s">
        <v>26</v>
      </c>
      <c r="V1860" s="55" t="s">
        <v>421</v>
      </c>
      <c r="W1860" s="55" t="s">
        <v>27</v>
      </c>
      <c r="X1860" s="56">
        <v>43294</v>
      </c>
      <c r="Y1860" s="57" t="s">
        <v>7684</v>
      </c>
      <c r="Z1860" s="57"/>
      <c r="AA1860" s="58"/>
      <c r="AB1860" s="58"/>
      <c r="AC1860" s="58"/>
      <c r="AD1860" s="58"/>
      <c r="AE1860" s="58"/>
      <c r="AF1860" s="58"/>
      <c r="AG1860" s="58"/>
      <c r="AH1860" s="58">
        <v>943000</v>
      </c>
      <c r="AI1860" s="58"/>
      <c r="AJ1860" s="58"/>
      <c r="AK1860" s="58"/>
      <c r="AL1860" s="58"/>
      <c r="AM1860" s="58">
        <v>2538000</v>
      </c>
      <c r="AN1860" s="58"/>
      <c r="AO1860" s="58"/>
      <c r="AP1860" s="58"/>
      <c r="AQ1860" s="58"/>
      <c r="AR1860" s="59">
        <f t="shared" ref="AR1860:AR1923" si="368">COUNT(AA1860:AQ1860)</f>
        <v>2</v>
      </c>
      <c r="AS1860" s="59">
        <f t="shared" ref="AS1860:AS1923" si="369">SUM(AA1860:AQ1860)</f>
        <v>3481000</v>
      </c>
      <c r="AT1860" s="58">
        <f t="shared" si="367"/>
        <v>1740500</v>
      </c>
      <c r="AU1860" s="58">
        <f t="shared" si="358"/>
        <v>943000</v>
      </c>
      <c r="AV1860" s="59">
        <f t="shared" si="359"/>
        <v>1396300</v>
      </c>
      <c r="AW1860" s="59">
        <f t="shared" si="366"/>
        <v>598800</v>
      </c>
      <c r="AX1860" s="60">
        <f t="shared" ref="AX1860:AX1923" si="370">AT1860/S1860-100%</f>
        <v>4.0566531086577573</v>
      </c>
      <c r="AY1860" s="58"/>
    </row>
    <row r="1861" spans="1:51" ht="31.5" x14ac:dyDescent="0.25">
      <c r="A1861" s="45">
        <v>1877</v>
      </c>
      <c r="B1861" s="46" t="s">
        <v>6081</v>
      </c>
      <c r="C1861" s="47" t="s">
        <v>6082</v>
      </c>
      <c r="D1861" s="47" t="s">
        <v>496</v>
      </c>
      <c r="E1861" s="48" t="s">
        <v>6083</v>
      </c>
      <c r="F1861" s="49" t="s">
        <v>6084</v>
      </c>
      <c r="G1861" s="49" t="s">
        <v>6084</v>
      </c>
      <c r="H1861" s="50" t="s">
        <v>6084</v>
      </c>
      <c r="I1861" s="46" t="s">
        <v>21</v>
      </c>
      <c r="J1861" s="46">
        <v>1053</v>
      </c>
      <c r="K1861" s="49">
        <v>1053</v>
      </c>
      <c r="L1861" s="49" t="s">
        <v>6085</v>
      </c>
      <c r="M1861" s="51">
        <v>420000</v>
      </c>
      <c r="N1861" s="51">
        <f t="shared" si="363"/>
        <v>139000</v>
      </c>
      <c r="O1861" s="51">
        <v>139304.347826087</v>
      </c>
      <c r="P1861" s="51">
        <v>559000</v>
      </c>
      <c r="Q1861" s="51">
        <f t="shared" si="364"/>
        <v>181095.65217391308</v>
      </c>
      <c r="R1861" s="52">
        <f t="shared" si="365"/>
        <v>601095.65217391308</v>
      </c>
      <c r="S1861" s="53">
        <v>601000</v>
      </c>
      <c r="T1861" s="54">
        <v>0</v>
      </c>
      <c r="U1861" s="55" t="s">
        <v>200</v>
      </c>
      <c r="V1861" s="55" t="s">
        <v>421</v>
      </c>
      <c r="W1861" s="55" t="s">
        <v>196</v>
      </c>
      <c r="X1861" s="56">
        <v>43294</v>
      </c>
      <c r="Y1861" s="57" t="s">
        <v>7684</v>
      </c>
      <c r="Z1861" s="57"/>
      <c r="AA1861" s="58"/>
      <c r="AB1861" s="58"/>
      <c r="AC1861" s="58"/>
      <c r="AD1861" s="58"/>
      <c r="AE1861" s="58"/>
      <c r="AF1861" s="58"/>
      <c r="AG1861" s="58"/>
      <c r="AH1861" s="58"/>
      <c r="AI1861" s="58"/>
      <c r="AJ1861" s="58"/>
      <c r="AK1861" s="58"/>
      <c r="AL1861" s="58"/>
      <c r="AM1861" s="58">
        <v>2775000</v>
      </c>
      <c r="AN1861" s="58"/>
      <c r="AO1861" s="58"/>
      <c r="AP1861" s="58"/>
      <c r="AQ1861" s="58"/>
      <c r="AR1861" s="59">
        <f t="shared" si="368"/>
        <v>1</v>
      </c>
      <c r="AS1861" s="59">
        <f t="shared" si="369"/>
        <v>2775000</v>
      </c>
      <c r="AT1861" s="58">
        <f t="shared" si="367"/>
        <v>2775000</v>
      </c>
      <c r="AU1861" s="58">
        <f t="shared" si="358"/>
        <v>2775000</v>
      </c>
      <c r="AV1861" s="59">
        <f t="shared" si="359"/>
        <v>2174000</v>
      </c>
      <c r="AW1861" s="59">
        <f t="shared" si="366"/>
        <v>2174000</v>
      </c>
      <c r="AX1861" s="60">
        <f t="shared" si="370"/>
        <v>3.6173044925124795</v>
      </c>
      <c r="AY1861" s="58"/>
    </row>
    <row r="1862" spans="1:51" ht="31.5" x14ac:dyDescent="0.25">
      <c r="A1862" s="45">
        <v>1878</v>
      </c>
      <c r="B1862" s="46" t="s">
        <v>6086</v>
      </c>
      <c r="C1862" s="47" t="s">
        <v>6082</v>
      </c>
      <c r="D1862" s="47" t="s">
        <v>4315</v>
      </c>
      <c r="E1862" s="48" t="s">
        <v>6087</v>
      </c>
      <c r="F1862" s="49" t="s">
        <v>6084</v>
      </c>
      <c r="G1862" s="49" t="s">
        <v>6084</v>
      </c>
      <c r="H1862" s="50" t="s">
        <v>6084</v>
      </c>
      <c r="I1862" s="46" t="s">
        <v>21</v>
      </c>
      <c r="J1862" s="46">
        <v>1053</v>
      </c>
      <c r="K1862" s="49">
        <v>1053</v>
      </c>
      <c r="L1862" s="49" t="s">
        <v>6085</v>
      </c>
      <c r="M1862" s="51">
        <v>420000</v>
      </c>
      <c r="N1862" s="51">
        <f t="shared" si="363"/>
        <v>139000</v>
      </c>
      <c r="O1862" s="51">
        <v>139304.347826087</v>
      </c>
      <c r="P1862" s="51">
        <v>559000</v>
      </c>
      <c r="Q1862" s="51">
        <f t="shared" si="364"/>
        <v>181095.65217391308</v>
      </c>
      <c r="R1862" s="52">
        <f t="shared" si="365"/>
        <v>601095.65217391308</v>
      </c>
      <c r="S1862" s="53">
        <v>601000</v>
      </c>
      <c r="T1862" s="54">
        <v>0</v>
      </c>
      <c r="U1862" s="55" t="s">
        <v>26</v>
      </c>
      <c r="V1862" s="55" t="s">
        <v>421</v>
      </c>
      <c r="W1862" s="55" t="s">
        <v>27</v>
      </c>
      <c r="X1862" s="56">
        <v>43294</v>
      </c>
      <c r="Y1862" s="57" t="s">
        <v>7684</v>
      </c>
      <c r="Z1862" s="57"/>
      <c r="AA1862" s="58"/>
      <c r="AB1862" s="58"/>
      <c r="AC1862" s="58"/>
      <c r="AD1862" s="58"/>
      <c r="AE1862" s="58"/>
      <c r="AF1862" s="58"/>
      <c r="AG1862" s="58"/>
      <c r="AH1862" s="58"/>
      <c r="AI1862" s="58"/>
      <c r="AJ1862" s="58">
        <v>642000</v>
      </c>
      <c r="AK1862" s="58"/>
      <c r="AL1862" s="58"/>
      <c r="AM1862" s="58"/>
      <c r="AN1862" s="58"/>
      <c r="AO1862" s="58"/>
      <c r="AP1862" s="58"/>
      <c r="AQ1862" s="58">
        <v>764000</v>
      </c>
      <c r="AR1862" s="59">
        <f t="shared" si="368"/>
        <v>2</v>
      </c>
      <c r="AS1862" s="59">
        <f t="shared" si="369"/>
        <v>1406000</v>
      </c>
      <c r="AT1862" s="58">
        <f t="shared" si="367"/>
        <v>703000</v>
      </c>
      <c r="AU1862" s="58">
        <f t="shared" ref="AU1862:AU1925" si="371">MIN(AA1862:AQ1862)</f>
        <v>642000</v>
      </c>
      <c r="AV1862" s="59">
        <f t="shared" ref="AV1862:AV1925" si="372">AT1862-S1862</f>
        <v>102000</v>
      </c>
      <c r="AW1862" s="59">
        <f t="shared" si="366"/>
        <v>41000</v>
      </c>
      <c r="AX1862" s="60">
        <f t="shared" si="370"/>
        <v>0.16971713810316147</v>
      </c>
      <c r="AY1862" s="58"/>
    </row>
    <row r="1863" spans="1:51" ht="31.5" x14ac:dyDescent="0.25">
      <c r="A1863" s="45">
        <v>1882</v>
      </c>
      <c r="B1863" s="46" t="s">
        <v>6097</v>
      </c>
      <c r="C1863" s="47" t="s">
        <v>6089</v>
      </c>
      <c r="D1863" s="47" t="s">
        <v>4315</v>
      </c>
      <c r="E1863" s="48" t="s">
        <v>6098</v>
      </c>
      <c r="F1863" s="49" t="s">
        <v>6096</v>
      </c>
      <c r="G1863" s="49" t="s">
        <v>6096</v>
      </c>
      <c r="H1863" s="50" t="s">
        <v>6096</v>
      </c>
      <c r="I1863" s="46" t="s">
        <v>25</v>
      </c>
      <c r="J1863" s="46">
        <v>1054</v>
      </c>
      <c r="K1863" s="49">
        <v>1054</v>
      </c>
      <c r="L1863" s="49" t="s">
        <v>6091</v>
      </c>
      <c r="M1863" s="51">
        <v>950000</v>
      </c>
      <c r="N1863" s="51">
        <f t="shared" si="363"/>
        <v>78000</v>
      </c>
      <c r="O1863" s="51">
        <v>78260.869565217406</v>
      </c>
      <c r="P1863" s="51">
        <v>1028000</v>
      </c>
      <c r="Q1863" s="51">
        <f t="shared" si="364"/>
        <v>101739.13043478262</v>
      </c>
      <c r="R1863" s="52">
        <f t="shared" si="365"/>
        <v>1051739.1304347827</v>
      </c>
      <c r="S1863" s="53">
        <v>1051700</v>
      </c>
      <c r="T1863" s="54">
        <v>0</v>
      </c>
      <c r="U1863" s="55" t="s">
        <v>200</v>
      </c>
      <c r="V1863" s="55" t="s">
        <v>421</v>
      </c>
      <c r="W1863" s="55" t="s">
        <v>196</v>
      </c>
      <c r="X1863" s="56">
        <v>43294</v>
      </c>
      <c r="Y1863" s="57" t="s">
        <v>7684</v>
      </c>
      <c r="Z1863" s="57"/>
      <c r="AA1863" s="58"/>
      <c r="AB1863" s="58"/>
      <c r="AC1863" s="58"/>
      <c r="AD1863" s="58"/>
      <c r="AE1863" s="58"/>
      <c r="AF1863" s="58"/>
      <c r="AG1863" s="58"/>
      <c r="AH1863" s="58"/>
      <c r="AI1863" s="58"/>
      <c r="AJ1863" s="58"/>
      <c r="AK1863" s="58"/>
      <c r="AL1863" s="58"/>
      <c r="AM1863" s="58"/>
      <c r="AN1863" s="58"/>
      <c r="AO1863" s="58"/>
      <c r="AP1863" s="58"/>
      <c r="AQ1863" s="58">
        <v>1500000</v>
      </c>
      <c r="AR1863" s="59">
        <f t="shared" si="368"/>
        <v>1</v>
      </c>
      <c r="AS1863" s="59">
        <f t="shared" si="369"/>
        <v>1500000</v>
      </c>
      <c r="AT1863" s="58">
        <f t="shared" si="367"/>
        <v>1500000</v>
      </c>
      <c r="AU1863" s="58">
        <f t="shared" si="371"/>
        <v>1500000</v>
      </c>
      <c r="AV1863" s="59">
        <f t="shared" si="372"/>
        <v>448300</v>
      </c>
      <c r="AW1863" s="59">
        <f t="shared" si="366"/>
        <v>448300</v>
      </c>
      <c r="AX1863" s="60">
        <f t="shared" si="370"/>
        <v>0.42626224208424457</v>
      </c>
      <c r="AY1863" s="58"/>
    </row>
    <row r="1864" spans="1:51" ht="31.5" x14ac:dyDescent="0.25">
      <c r="A1864" s="45">
        <v>1884</v>
      </c>
      <c r="B1864" s="46" t="s">
        <v>6104</v>
      </c>
      <c r="C1864" s="47" t="s">
        <v>6100</v>
      </c>
      <c r="D1864" s="47" t="s">
        <v>1383</v>
      </c>
      <c r="E1864" s="48" t="s">
        <v>6105</v>
      </c>
      <c r="F1864" s="49" t="s">
        <v>6106</v>
      </c>
      <c r="G1864" s="49" t="s">
        <v>6106</v>
      </c>
      <c r="H1864" s="50" t="s">
        <v>6106</v>
      </c>
      <c r="I1864" s="46" t="s">
        <v>21</v>
      </c>
      <c r="J1864" s="46">
        <v>1055</v>
      </c>
      <c r="K1864" s="49">
        <v>1055</v>
      </c>
      <c r="L1864" s="49" t="s">
        <v>6103</v>
      </c>
      <c r="M1864" s="51">
        <v>590000</v>
      </c>
      <c r="N1864" s="51">
        <f t="shared" si="363"/>
        <v>139000</v>
      </c>
      <c r="O1864" s="51">
        <v>139304.347826087</v>
      </c>
      <c r="P1864" s="51">
        <v>729000</v>
      </c>
      <c r="Q1864" s="51">
        <f t="shared" si="364"/>
        <v>181095.65217391308</v>
      </c>
      <c r="R1864" s="52">
        <f t="shared" si="365"/>
        <v>771095.65217391308</v>
      </c>
      <c r="S1864" s="53">
        <v>771000</v>
      </c>
      <c r="T1864" s="54">
        <v>0</v>
      </c>
      <c r="U1864" s="55" t="s">
        <v>200</v>
      </c>
      <c r="V1864" s="55" t="s">
        <v>421</v>
      </c>
      <c r="W1864" s="55" t="s">
        <v>196</v>
      </c>
      <c r="X1864" s="56">
        <v>43294</v>
      </c>
      <c r="Y1864" s="57" t="s">
        <v>7684</v>
      </c>
      <c r="Z1864" s="57"/>
      <c r="AA1864" s="58"/>
      <c r="AB1864" s="58"/>
      <c r="AC1864" s="58"/>
      <c r="AD1864" s="58"/>
      <c r="AE1864" s="58"/>
      <c r="AF1864" s="58"/>
      <c r="AG1864" s="58"/>
      <c r="AH1864" s="58"/>
      <c r="AI1864" s="58"/>
      <c r="AJ1864" s="58"/>
      <c r="AK1864" s="58"/>
      <c r="AL1864" s="58"/>
      <c r="AM1864" s="58"/>
      <c r="AN1864" s="58"/>
      <c r="AO1864" s="58"/>
      <c r="AP1864" s="58"/>
      <c r="AQ1864" s="58">
        <v>1019000</v>
      </c>
      <c r="AR1864" s="59">
        <f t="shared" si="368"/>
        <v>1</v>
      </c>
      <c r="AS1864" s="59">
        <f t="shared" si="369"/>
        <v>1019000</v>
      </c>
      <c r="AT1864" s="58">
        <f t="shared" si="367"/>
        <v>1019000</v>
      </c>
      <c r="AU1864" s="58">
        <f t="shared" si="371"/>
        <v>1019000</v>
      </c>
      <c r="AV1864" s="59">
        <f t="shared" si="372"/>
        <v>248000</v>
      </c>
      <c r="AW1864" s="59">
        <f t="shared" si="366"/>
        <v>248000</v>
      </c>
      <c r="AX1864" s="60">
        <f t="shared" si="370"/>
        <v>0.32166018158236054</v>
      </c>
      <c r="AY1864" s="58"/>
    </row>
    <row r="1865" spans="1:51" ht="31.5" x14ac:dyDescent="0.25">
      <c r="A1865" s="45">
        <v>1885</v>
      </c>
      <c r="B1865" s="46" t="s">
        <v>6107</v>
      </c>
      <c r="C1865" s="47" t="s">
        <v>6100</v>
      </c>
      <c r="D1865" s="47" t="s">
        <v>1383</v>
      </c>
      <c r="E1865" s="48" t="s">
        <v>6108</v>
      </c>
      <c r="F1865" s="49" t="s">
        <v>6109</v>
      </c>
      <c r="G1865" s="49" t="s">
        <v>6109</v>
      </c>
      <c r="H1865" s="50" t="s">
        <v>6109</v>
      </c>
      <c r="I1865" s="46" t="s">
        <v>25</v>
      </c>
      <c r="J1865" s="46">
        <v>1055</v>
      </c>
      <c r="K1865" s="49">
        <v>1055</v>
      </c>
      <c r="L1865" s="49" t="s">
        <v>6103</v>
      </c>
      <c r="M1865" s="51">
        <v>590000</v>
      </c>
      <c r="N1865" s="51">
        <f t="shared" si="363"/>
        <v>139000</v>
      </c>
      <c r="O1865" s="51">
        <v>139304.347826087</v>
      </c>
      <c r="P1865" s="51">
        <v>729000</v>
      </c>
      <c r="Q1865" s="51">
        <f t="shared" si="364"/>
        <v>181095.65217391308</v>
      </c>
      <c r="R1865" s="52">
        <f t="shared" si="365"/>
        <v>771095.65217391308</v>
      </c>
      <c r="S1865" s="53">
        <v>771000</v>
      </c>
      <c r="T1865" s="54">
        <v>0</v>
      </c>
      <c r="U1865" s="55" t="s">
        <v>200</v>
      </c>
      <c r="V1865" s="55" t="s">
        <v>421</v>
      </c>
      <c r="W1865" s="55" t="s">
        <v>196</v>
      </c>
      <c r="X1865" s="56">
        <v>43294</v>
      </c>
      <c r="Y1865" s="57" t="s">
        <v>7684</v>
      </c>
      <c r="Z1865" s="57"/>
      <c r="AA1865" s="58"/>
      <c r="AB1865" s="58"/>
      <c r="AC1865" s="58"/>
      <c r="AD1865" s="58"/>
      <c r="AE1865" s="58"/>
      <c r="AF1865" s="58"/>
      <c r="AG1865" s="58"/>
      <c r="AH1865" s="58"/>
      <c r="AI1865" s="58"/>
      <c r="AJ1865" s="58"/>
      <c r="AK1865" s="58"/>
      <c r="AL1865" s="58"/>
      <c r="AM1865" s="58"/>
      <c r="AN1865" s="58"/>
      <c r="AO1865" s="58"/>
      <c r="AP1865" s="58"/>
      <c r="AQ1865" s="58">
        <v>1019000</v>
      </c>
      <c r="AR1865" s="59">
        <f t="shared" si="368"/>
        <v>1</v>
      </c>
      <c r="AS1865" s="59">
        <f t="shared" si="369"/>
        <v>1019000</v>
      </c>
      <c r="AT1865" s="58">
        <f t="shared" si="367"/>
        <v>1019000</v>
      </c>
      <c r="AU1865" s="58">
        <f t="shared" si="371"/>
        <v>1019000</v>
      </c>
      <c r="AV1865" s="59">
        <f t="shared" si="372"/>
        <v>248000</v>
      </c>
      <c r="AW1865" s="59">
        <f t="shared" si="366"/>
        <v>248000</v>
      </c>
      <c r="AX1865" s="60">
        <f t="shared" si="370"/>
        <v>0.32166018158236054</v>
      </c>
      <c r="AY1865" s="58"/>
    </row>
    <row r="1866" spans="1:51" ht="31.5" x14ac:dyDescent="0.25">
      <c r="A1866" s="45">
        <v>1888</v>
      </c>
      <c r="B1866" s="46" t="s">
        <v>6115</v>
      </c>
      <c r="C1866" s="47" t="s">
        <v>6100</v>
      </c>
      <c r="D1866" s="47" t="s">
        <v>3501</v>
      </c>
      <c r="E1866" s="48" t="s">
        <v>6116</v>
      </c>
      <c r="F1866" s="49" t="s">
        <v>6117</v>
      </c>
      <c r="G1866" s="49" t="s">
        <v>6117</v>
      </c>
      <c r="H1866" s="50" t="s">
        <v>6118</v>
      </c>
      <c r="I1866" s="46" t="s">
        <v>30</v>
      </c>
      <c r="J1866" s="46">
        <v>1055</v>
      </c>
      <c r="K1866" s="49">
        <v>1055</v>
      </c>
      <c r="L1866" s="49" t="s">
        <v>6103</v>
      </c>
      <c r="M1866" s="51">
        <v>590000</v>
      </c>
      <c r="N1866" s="51">
        <f t="shared" si="363"/>
        <v>139000</v>
      </c>
      <c r="O1866" s="51">
        <v>139304.347826087</v>
      </c>
      <c r="P1866" s="51">
        <v>729000</v>
      </c>
      <c r="Q1866" s="51">
        <f t="shared" si="364"/>
        <v>181095.65217391308</v>
      </c>
      <c r="R1866" s="52">
        <f t="shared" si="365"/>
        <v>771095.65217391308</v>
      </c>
      <c r="S1866" s="53">
        <v>771000</v>
      </c>
      <c r="T1866" s="54">
        <v>0</v>
      </c>
      <c r="U1866" s="55" t="s">
        <v>200</v>
      </c>
      <c r="V1866" s="55" t="s">
        <v>421</v>
      </c>
      <c r="W1866" s="55" t="s">
        <v>196</v>
      </c>
      <c r="X1866" s="56">
        <v>43294</v>
      </c>
      <c r="Y1866" s="57" t="s">
        <v>7684</v>
      </c>
      <c r="Z1866" s="57"/>
      <c r="AA1866" s="58"/>
      <c r="AB1866" s="58"/>
      <c r="AC1866" s="58"/>
      <c r="AD1866" s="58"/>
      <c r="AE1866" s="58"/>
      <c r="AF1866" s="58"/>
      <c r="AG1866" s="58"/>
      <c r="AH1866" s="58"/>
      <c r="AI1866" s="58"/>
      <c r="AJ1866" s="58"/>
      <c r="AK1866" s="58"/>
      <c r="AL1866" s="58"/>
      <c r="AM1866" s="58"/>
      <c r="AN1866" s="58"/>
      <c r="AO1866" s="58"/>
      <c r="AP1866" s="58"/>
      <c r="AQ1866" s="58"/>
      <c r="AR1866" s="59">
        <f t="shared" si="368"/>
        <v>0</v>
      </c>
      <c r="AS1866" s="59">
        <f t="shared" si="369"/>
        <v>0</v>
      </c>
      <c r="AT1866" s="58"/>
      <c r="AU1866" s="58">
        <f t="shared" si="371"/>
        <v>0</v>
      </c>
      <c r="AV1866" s="59">
        <f t="shared" si="372"/>
        <v>-771000</v>
      </c>
      <c r="AW1866" s="59">
        <f t="shared" si="366"/>
        <v>-771000</v>
      </c>
      <c r="AX1866" s="60">
        <f t="shared" si="370"/>
        <v>-1</v>
      </c>
      <c r="AY1866" s="58"/>
    </row>
    <row r="1867" spans="1:51" ht="31.5" x14ac:dyDescent="0.25">
      <c r="A1867" s="45">
        <v>1889</v>
      </c>
      <c r="B1867" s="46" t="s">
        <v>6119</v>
      </c>
      <c r="C1867" s="47" t="s">
        <v>6100</v>
      </c>
      <c r="D1867" s="47" t="s">
        <v>3501</v>
      </c>
      <c r="E1867" s="48" t="s">
        <v>6120</v>
      </c>
      <c r="F1867" s="49" t="s">
        <v>6121</v>
      </c>
      <c r="G1867" s="49" t="s">
        <v>6121</v>
      </c>
      <c r="H1867" s="50" t="s">
        <v>6122</v>
      </c>
      <c r="I1867" s="46" t="s">
        <v>21</v>
      </c>
      <c r="J1867" s="46">
        <v>1055</v>
      </c>
      <c r="K1867" s="49">
        <v>1055</v>
      </c>
      <c r="L1867" s="49" t="s">
        <v>6103</v>
      </c>
      <c r="M1867" s="51">
        <v>590000</v>
      </c>
      <c r="N1867" s="51">
        <f t="shared" si="363"/>
        <v>139000</v>
      </c>
      <c r="O1867" s="51">
        <v>139304.347826087</v>
      </c>
      <c r="P1867" s="51">
        <v>729000</v>
      </c>
      <c r="Q1867" s="51">
        <f t="shared" si="364"/>
        <v>181095.65217391308</v>
      </c>
      <c r="R1867" s="52">
        <f t="shared" si="365"/>
        <v>771095.65217391308</v>
      </c>
      <c r="S1867" s="53">
        <v>771000</v>
      </c>
      <c r="T1867" s="54">
        <v>0</v>
      </c>
      <c r="U1867" s="55" t="s">
        <v>200</v>
      </c>
      <c r="V1867" s="55" t="s">
        <v>421</v>
      </c>
      <c r="W1867" s="55" t="s">
        <v>196</v>
      </c>
      <c r="X1867" s="56">
        <v>43294</v>
      </c>
      <c r="Y1867" s="57" t="s">
        <v>7684</v>
      </c>
      <c r="Z1867" s="57"/>
      <c r="AA1867" s="58"/>
      <c r="AB1867" s="58"/>
      <c r="AC1867" s="58"/>
      <c r="AD1867" s="58"/>
      <c r="AE1867" s="58"/>
      <c r="AF1867" s="58"/>
      <c r="AG1867" s="58"/>
      <c r="AH1867" s="58"/>
      <c r="AI1867" s="58"/>
      <c r="AJ1867" s="58"/>
      <c r="AK1867" s="58"/>
      <c r="AL1867" s="58"/>
      <c r="AM1867" s="58"/>
      <c r="AN1867" s="58"/>
      <c r="AO1867" s="58"/>
      <c r="AP1867" s="58"/>
      <c r="AQ1867" s="58"/>
      <c r="AR1867" s="59">
        <f t="shared" si="368"/>
        <v>0</v>
      </c>
      <c r="AS1867" s="59">
        <f t="shared" si="369"/>
        <v>0</v>
      </c>
      <c r="AT1867" s="58"/>
      <c r="AU1867" s="58">
        <f t="shared" si="371"/>
        <v>0</v>
      </c>
      <c r="AV1867" s="59">
        <f t="shared" si="372"/>
        <v>-771000</v>
      </c>
      <c r="AW1867" s="59">
        <f t="shared" si="366"/>
        <v>-771000</v>
      </c>
      <c r="AX1867" s="60">
        <f t="shared" si="370"/>
        <v>-1</v>
      </c>
      <c r="AY1867" s="58"/>
    </row>
    <row r="1868" spans="1:51" ht="31.5" x14ac:dyDescent="0.25">
      <c r="A1868" s="45">
        <v>1891</v>
      </c>
      <c r="B1868" s="46" t="s">
        <v>6128</v>
      </c>
      <c r="C1868" s="47" t="s">
        <v>6124</v>
      </c>
      <c r="D1868" s="47" t="s">
        <v>1383</v>
      </c>
      <c r="E1868" s="48" t="s">
        <v>6129</v>
      </c>
      <c r="F1868" s="49" t="s">
        <v>6130</v>
      </c>
      <c r="G1868" s="49" t="s">
        <v>6130</v>
      </c>
      <c r="H1868" s="50" t="s">
        <v>6130</v>
      </c>
      <c r="I1868" s="46" t="s">
        <v>25</v>
      </c>
      <c r="J1868" s="46">
        <v>1056</v>
      </c>
      <c r="K1868" s="49">
        <v>1056</v>
      </c>
      <c r="L1868" s="49" t="s">
        <v>6127</v>
      </c>
      <c r="M1868" s="51">
        <v>983000</v>
      </c>
      <c r="N1868" s="51">
        <f t="shared" si="363"/>
        <v>173000</v>
      </c>
      <c r="O1868" s="51">
        <v>173739.130434783</v>
      </c>
      <c r="P1868" s="51">
        <v>1156000</v>
      </c>
      <c r="Q1868" s="51">
        <f t="shared" si="364"/>
        <v>225860.8695652179</v>
      </c>
      <c r="R1868" s="52">
        <f t="shared" si="365"/>
        <v>1208860.869565218</v>
      </c>
      <c r="S1868" s="53">
        <v>1208800</v>
      </c>
      <c r="T1868" s="54">
        <v>0</v>
      </c>
      <c r="U1868" s="55" t="s">
        <v>200</v>
      </c>
      <c r="V1868" s="55" t="s">
        <v>421</v>
      </c>
      <c r="W1868" s="55" t="s">
        <v>196</v>
      </c>
      <c r="X1868" s="56">
        <v>43294</v>
      </c>
      <c r="Y1868" s="57" t="s">
        <v>7684</v>
      </c>
      <c r="Z1868" s="57"/>
      <c r="AA1868" s="58"/>
      <c r="AB1868" s="58"/>
      <c r="AC1868" s="58"/>
      <c r="AD1868" s="58"/>
      <c r="AE1868" s="58"/>
      <c r="AF1868" s="58"/>
      <c r="AG1868" s="58"/>
      <c r="AH1868" s="58"/>
      <c r="AI1868" s="58"/>
      <c r="AJ1868" s="58"/>
      <c r="AK1868" s="58"/>
      <c r="AL1868" s="58"/>
      <c r="AM1868" s="58"/>
      <c r="AN1868" s="58"/>
      <c r="AO1868" s="58"/>
      <c r="AP1868" s="58"/>
      <c r="AQ1868" s="58">
        <v>1641000</v>
      </c>
      <c r="AR1868" s="59">
        <f t="shared" si="368"/>
        <v>1</v>
      </c>
      <c r="AS1868" s="59">
        <f t="shared" si="369"/>
        <v>1641000</v>
      </c>
      <c r="AT1868" s="58">
        <f>ROUND(AS1868/AR1868,-2)</f>
        <v>1641000</v>
      </c>
      <c r="AU1868" s="58">
        <f t="shared" si="371"/>
        <v>1641000</v>
      </c>
      <c r="AV1868" s="59">
        <f t="shared" si="372"/>
        <v>432200</v>
      </c>
      <c r="AW1868" s="59">
        <f t="shared" si="366"/>
        <v>432200</v>
      </c>
      <c r="AX1868" s="60">
        <f t="shared" si="370"/>
        <v>0.35754467240238252</v>
      </c>
      <c r="AY1868" s="58"/>
    </row>
    <row r="1869" spans="1:51" ht="47.25" x14ac:dyDescent="0.25">
      <c r="A1869" s="45">
        <v>1893</v>
      </c>
      <c r="B1869" s="46" t="s">
        <v>6136</v>
      </c>
      <c r="C1869" s="47" t="s">
        <v>6134</v>
      </c>
      <c r="D1869" s="47" t="s">
        <v>496</v>
      </c>
      <c r="E1869" s="48" t="s">
        <v>6137</v>
      </c>
      <c r="F1869" s="49" t="s">
        <v>5560</v>
      </c>
      <c r="G1869" s="49" t="s">
        <v>5560</v>
      </c>
      <c r="H1869" s="50" t="s">
        <v>5560</v>
      </c>
      <c r="I1869" s="46" t="s">
        <v>21</v>
      </c>
      <c r="J1869" s="46">
        <v>1060</v>
      </c>
      <c r="K1869" s="49">
        <v>1060</v>
      </c>
      <c r="L1869" s="49" t="s">
        <v>6135</v>
      </c>
      <c r="M1869" s="51">
        <v>2100000</v>
      </c>
      <c r="N1869" s="51">
        <f t="shared" si="363"/>
        <v>637000</v>
      </c>
      <c r="O1869" s="51">
        <v>637043.47826086998</v>
      </c>
      <c r="P1869" s="51">
        <v>2737000</v>
      </c>
      <c r="Q1869" s="51">
        <f t="shared" si="364"/>
        <v>828156.52173913096</v>
      </c>
      <c r="R1869" s="52">
        <f t="shared" si="365"/>
        <v>2928156.5217391308</v>
      </c>
      <c r="S1869" s="53">
        <v>2928100</v>
      </c>
      <c r="T1869" s="54">
        <v>0</v>
      </c>
      <c r="U1869" s="55" t="s">
        <v>200</v>
      </c>
      <c r="V1869" s="55" t="s">
        <v>421</v>
      </c>
      <c r="W1869" s="55" t="s">
        <v>196</v>
      </c>
      <c r="X1869" s="56">
        <v>43294</v>
      </c>
      <c r="Y1869" s="57" t="s">
        <v>7684</v>
      </c>
      <c r="Z1869" s="57"/>
      <c r="AA1869" s="58"/>
      <c r="AB1869" s="58"/>
      <c r="AC1869" s="58"/>
      <c r="AD1869" s="58"/>
      <c r="AE1869" s="58"/>
      <c r="AF1869" s="58"/>
      <c r="AG1869" s="58"/>
      <c r="AH1869" s="58"/>
      <c r="AI1869" s="58"/>
      <c r="AJ1869" s="58"/>
      <c r="AK1869" s="58"/>
      <c r="AL1869" s="58"/>
      <c r="AM1869" s="58"/>
      <c r="AN1869" s="58"/>
      <c r="AO1869" s="58"/>
      <c r="AP1869" s="58"/>
      <c r="AQ1869" s="58"/>
      <c r="AR1869" s="59">
        <f t="shared" si="368"/>
        <v>0</v>
      </c>
      <c r="AS1869" s="59">
        <f t="shared" si="369"/>
        <v>0</v>
      </c>
      <c r="AT1869" s="58"/>
      <c r="AU1869" s="58">
        <f t="shared" si="371"/>
        <v>0</v>
      </c>
      <c r="AV1869" s="59">
        <f t="shared" si="372"/>
        <v>-2928100</v>
      </c>
      <c r="AW1869" s="59">
        <f t="shared" si="366"/>
        <v>-2928100</v>
      </c>
      <c r="AX1869" s="60">
        <f t="shared" si="370"/>
        <v>-1</v>
      </c>
      <c r="AY1869" s="58"/>
    </row>
    <row r="1870" spans="1:51" ht="47.25" x14ac:dyDescent="0.25">
      <c r="A1870" s="45">
        <v>1894</v>
      </c>
      <c r="B1870" s="46" t="s">
        <v>6138</v>
      </c>
      <c r="C1870" s="47" t="s">
        <v>6134</v>
      </c>
      <c r="D1870" s="47" t="s">
        <v>496</v>
      </c>
      <c r="E1870" s="48" t="s">
        <v>6139</v>
      </c>
      <c r="F1870" s="49" t="s">
        <v>5565</v>
      </c>
      <c r="G1870" s="49" t="s">
        <v>5566</v>
      </c>
      <c r="H1870" s="50" t="s">
        <v>5565</v>
      </c>
      <c r="I1870" s="46" t="s">
        <v>25</v>
      </c>
      <c r="J1870" s="46">
        <v>1060</v>
      </c>
      <c r="K1870" s="49">
        <v>1060</v>
      </c>
      <c r="L1870" s="49" t="s">
        <v>6135</v>
      </c>
      <c r="M1870" s="51">
        <v>2100000</v>
      </c>
      <c r="N1870" s="51">
        <f t="shared" si="363"/>
        <v>637000</v>
      </c>
      <c r="O1870" s="51">
        <v>637043.47826086998</v>
      </c>
      <c r="P1870" s="51">
        <v>2737000</v>
      </c>
      <c r="Q1870" s="51">
        <f t="shared" si="364"/>
        <v>828156.52173913096</v>
      </c>
      <c r="R1870" s="52">
        <f t="shared" si="365"/>
        <v>2928156.5217391308</v>
      </c>
      <c r="S1870" s="53">
        <v>2928100</v>
      </c>
      <c r="T1870" s="54">
        <v>0</v>
      </c>
      <c r="U1870" s="55" t="s">
        <v>26</v>
      </c>
      <c r="V1870" s="55" t="s">
        <v>421</v>
      </c>
      <c r="W1870" s="55" t="s">
        <v>27</v>
      </c>
      <c r="X1870" s="56">
        <v>43294</v>
      </c>
      <c r="Y1870" s="57" t="s">
        <v>7684</v>
      </c>
      <c r="Z1870" s="57"/>
      <c r="AA1870" s="58"/>
      <c r="AB1870" s="58"/>
      <c r="AC1870" s="58"/>
      <c r="AD1870" s="58"/>
      <c r="AE1870" s="58"/>
      <c r="AF1870" s="58"/>
      <c r="AG1870" s="58"/>
      <c r="AH1870" s="58"/>
      <c r="AI1870" s="58"/>
      <c r="AJ1870" s="58"/>
      <c r="AK1870" s="58"/>
      <c r="AL1870" s="58"/>
      <c r="AM1870" s="58"/>
      <c r="AN1870" s="58"/>
      <c r="AO1870" s="58"/>
      <c r="AP1870" s="58"/>
      <c r="AQ1870" s="58"/>
      <c r="AR1870" s="59">
        <f t="shared" si="368"/>
        <v>0</v>
      </c>
      <c r="AS1870" s="59">
        <f t="shared" si="369"/>
        <v>0</v>
      </c>
      <c r="AT1870" s="58"/>
      <c r="AU1870" s="58">
        <f t="shared" si="371"/>
        <v>0</v>
      </c>
      <c r="AV1870" s="59">
        <f t="shared" si="372"/>
        <v>-2928100</v>
      </c>
      <c r="AW1870" s="59">
        <f t="shared" si="366"/>
        <v>-2928100</v>
      </c>
      <c r="AX1870" s="60">
        <f t="shared" si="370"/>
        <v>-1</v>
      </c>
      <c r="AY1870" s="58"/>
    </row>
    <row r="1871" spans="1:51" ht="31.5" x14ac:dyDescent="0.25">
      <c r="A1871" s="45">
        <v>1896</v>
      </c>
      <c r="B1871" s="46" t="s">
        <v>6145</v>
      </c>
      <c r="C1871" s="47" t="s">
        <v>6141</v>
      </c>
      <c r="D1871" s="47" t="s">
        <v>4315</v>
      </c>
      <c r="E1871" s="48" t="s">
        <v>6146</v>
      </c>
      <c r="F1871" s="49" t="s">
        <v>6147</v>
      </c>
      <c r="G1871" s="49" t="s">
        <v>6147</v>
      </c>
      <c r="H1871" s="50" t="s">
        <v>6147</v>
      </c>
      <c r="I1871" s="46" t="s">
        <v>30</v>
      </c>
      <c r="J1871" s="46">
        <v>1061</v>
      </c>
      <c r="K1871" s="49">
        <v>1061</v>
      </c>
      <c r="L1871" s="49" t="s">
        <v>6144</v>
      </c>
      <c r="M1871" s="51">
        <v>402000</v>
      </c>
      <c r="N1871" s="51">
        <f t="shared" si="363"/>
        <v>70000</v>
      </c>
      <c r="O1871" s="51">
        <v>70434.782608695605</v>
      </c>
      <c r="P1871" s="51">
        <v>472000</v>
      </c>
      <c r="Q1871" s="51">
        <f t="shared" si="364"/>
        <v>91565.217391304293</v>
      </c>
      <c r="R1871" s="52">
        <f t="shared" si="365"/>
        <v>493565.21739130432</v>
      </c>
      <c r="S1871" s="53">
        <v>493500</v>
      </c>
      <c r="T1871" s="54">
        <v>0</v>
      </c>
      <c r="U1871" s="55" t="s">
        <v>26</v>
      </c>
      <c r="V1871" s="55" t="s">
        <v>421</v>
      </c>
      <c r="W1871" s="55" t="s">
        <v>94</v>
      </c>
      <c r="X1871" s="56">
        <v>43294</v>
      </c>
      <c r="Y1871" s="57" t="s">
        <v>7684</v>
      </c>
      <c r="Z1871" s="57"/>
      <c r="AA1871" s="58"/>
      <c r="AB1871" s="58"/>
      <c r="AC1871" s="58"/>
      <c r="AD1871" s="58"/>
      <c r="AE1871" s="58"/>
      <c r="AF1871" s="58"/>
      <c r="AG1871" s="58"/>
      <c r="AH1871" s="58"/>
      <c r="AI1871" s="58"/>
      <c r="AJ1871" s="58"/>
      <c r="AK1871" s="58"/>
      <c r="AL1871" s="58"/>
      <c r="AM1871" s="58">
        <v>1830000</v>
      </c>
      <c r="AN1871" s="58"/>
      <c r="AO1871" s="58"/>
      <c r="AP1871" s="58"/>
      <c r="AQ1871" s="58">
        <v>671000</v>
      </c>
      <c r="AR1871" s="59">
        <f t="shared" si="368"/>
        <v>2</v>
      </c>
      <c r="AS1871" s="59">
        <f t="shared" si="369"/>
        <v>2501000</v>
      </c>
      <c r="AT1871" s="58">
        <f>ROUND(AS1871/AR1871,-2)</f>
        <v>1250500</v>
      </c>
      <c r="AU1871" s="58">
        <f t="shared" si="371"/>
        <v>671000</v>
      </c>
      <c r="AV1871" s="59">
        <f t="shared" si="372"/>
        <v>757000</v>
      </c>
      <c r="AW1871" s="59">
        <f t="shared" si="366"/>
        <v>177500</v>
      </c>
      <c r="AX1871" s="60">
        <f t="shared" si="370"/>
        <v>1.5339412360688955</v>
      </c>
      <c r="AY1871" s="58"/>
    </row>
    <row r="1872" spans="1:51" ht="31.5" x14ac:dyDescent="0.25">
      <c r="A1872" s="45">
        <v>1897</v>
      </c>
      <c r="B1872" s="46" t="s">
        <v>6148</v>
      </c>
      <c r="C1872" s="47" t="s">
        <v>6149</v>
      </c>
      <c r="D1872" s="47" t="s">
        <v>496</v>
      </c>
      <c r="E1872" s="48" t="s">
        <v>6150</v>
      </c>
      <c r="F1872" s="49" t="s">
        <v>6151</v>
      </c>
      <c r="G1872" s="49" t="s">
        <v>6151</v>
      </c>
      <c r="H1872" s="50" t="s">
        <v>6151</v>
      </c>
      <c r="I1872" s="46" t="s">
        <v>499</v>
      </c>
      <c r="J1872" s="46">
        <v>1064</v>
      </c>
      <c r="K1872" s="49">
        <v>1064</v>
      </c>
      <c r="L1872" s="49" t="s">
        <v>6152</v>
      </c>
      <c r="M1872" s="51">
        <v>1364000</v>
      </c>
      <c r="N1872" s="51">
        <f t="shared" si="363"/>
        <v>360000</v>
      </c>
      <c r="O1872" s="51">
        <v>360000</v>
      </c>
      <c r="P1872" s="51">
        <v>1724000</v>
      </c>
      <c r="Q1872" s="51">
        <f t="shared" si="364"/>
        <v>468000</v>
      </c>
      <c r="R1872" s="52">
        <f t="shared" si="365"/>
        <v>1832000</v>
      </c>
      <c r="S1872" s="53">
        <v>1832000</v>
      </c>
      <c r="T1872" s="54">
        <v>0</v>
      </c>
      <c r="U1872" s="55" t="s">
        <v>26</v>
      </c>
      <c r="V1872" s="55" t="s">
        <v>421</v>
      </c>
      <c r="W1872" s="55" t="s">
        <v>27</v>
      </c>
      <c r="X1872" s="56">
        <v>43294</v>
      </c>
      <c r="Y1872" s="57" t="s">
        <v>7684</v>
      </c>
      <c r="Z1872" s="57"/>
      <c r="AA1872" s="58"/>
      <c r="AB1872" s="58"/>
      <c r="AC1872" s="58"/>
      <c r="AD1872" s="58"/>
      <c r="AE1872" s="58"/>
      <c r="AF1872" s="58"/>
      <c r="AG1872" s="58"/>
      <c r="AH1872" s="58"/>
      <c r="AI1872" s="58"/>
      <c r="AJ1872" s="58"/>
      <c r="AK1872" s="58"/>
      <c r="AL1872" s="58"/>
      <c r="AM1872" s="58"/>
      <c r="AN1872" s="58"/>
      <c r="AO1872" s="58"/>
      <c r="AP1872" s="58"/>
      <c r="AQ1872" s="58"/>
      <c r="AR1872" s="59">
        <f t="shared" si="368"/>
        <v>0</v>
      </c>
      <c r="AS1872" s="59">
        <f t="shared" si="369"/>
        <v>0</v>
      </c>
      <c r="AT1872" s="58"/>
      <c r="AU1872" s="58">
        <f t="shared" si="371"/>
        <v>0</v>
      </c>
      <c r="AV1872" s="59">
        <f t="shared" si="372"/>
        <v>-1832000</v>
      </c>
      <c r="AW1872" s="59">
        <f t="shared" si="366"/>
        <v>-1832000</v>
      </c>
      <c r="AX1872" s="60">
        <f t="shared" si="370"/>
        <v>-1</v>
      </c>
      <c r="AY1872" s="58"/>
    </row>
    <row r="1873" spans="1:51" ht="31.5" x14ac:dyDescent="0.25">
      <c r="A1873" s="45">
        <v>1898</v>
      </c>
      <c r="B1873" s="46" t="s">
        <v>6153</v>
      </c>
      <c r="C1873" s="47" t="s">
        <v>6149</v>
      </c>
      <c r="D1873" s="47" t="s">
        <v>4315</v>
      </c>
      <c r="E1873" s="48" t="s">
        <v>6154</v>
      </c>
      <c r="F1873" s="49" t="s">
        <v>6151</v>
      </c>
      <c r="G1873" s="49" t="s">
        <v>6151</v>
      </c>
      <c r="H1873" s="50" t="s">
        <v>6151</v>
      </c>
      <c r="I1873" s="46" t="s">
        <v>499</v>
      </c>
      <c r="J1873" s="46">
        <v>1064</v>
      </c>
      <c r="K1873" s="49">
        <v>1064</v>
      </c>
      <c r="L1873" s="49" t="s">
        <v>6152</v>
      </c>
      <c r="M1873" s="51">
        <v>1364000</v>
      </c>
      <c r="N1873" s="51">
        <f t="shared" si="363"/>
        <v>360000</v>
      </c>
      <c r="O1873" s="51">
        <v>360000</v>
      </c>
      <c r="P1873" s="51">
        <v>1724000</v>
      </c>
      <c r="Q1873" s="51">
        <f t="shared" si="364"/>
        <v>468000</v>
      </c>
      <c r="R1873" s="52">
        <f t="shared" si="365"/>
        <v>1832000</v>
      </c>
      <c r="S1873" s="53">
        <v>1832000</v>
      </c>
      <c r="T1873" s="54">
        <v>0</v>
      </c>
      <c r="U1873" s="55" t="s">
        <v>200</v>
      </c>
      <c r="V1873" s="55" t="s">
        <v>421</v>
      </c>
      <c r="W1873" s="55" t="s">
        <v>195</v>
      </c>
      <c r="X1873" s="56">
        <v>43294</v>
      </c>
      <c r="Y1873" s="57" t="s">
        <v>7684</v>
      </c>
      <c r="Z1873" s="57"/>
      <c r="AA1873" s="58"/>
      <c r="AB1873" s="58"/>
      <c r="AC1873" s="58"/>
      <c r="AD1873" s="58"/>
      <c r="AE1873" s="58"/>
      <c r="AF1873" s="58"/>
      <c r="AG1873" s="58"/>
      <c r="AH1873" s="58"/>
      <c r="AI1873" s="58"/>
      <c r="AJ1873" s="58"/>
      <c r="AK1873" s="58"/>
      <c r="AL1873" s="58"/>
      <c r="AM1873" s="58"/>
      <c r="AN1873" s="58"/>
      <c r="AO1873" s="58"/>
      <c r="AP1873" s="58"/>
      <c r="AQ1873" s="58">
        <v>2391000</v>
      </c>
      <c r="AR1873" s="59">
        <f t="shared" si="368"/>
        <v>1</v>
      </c>
      <c r="AS1873" s="59">
        <f t="shared" si="369"/>
        <v>2391000</v>
      </c>
      <c r="AT1873" s="58">
        <f t="shared" ref="AT1873:AT1881" si="373">ROUND(AS1873/AR1873,-2)</f>
        <v>2391000</v>
      </c>
      <c r="AU1873" s="58">
        <f t="shared" si="371"/>
        <v>2391000</v>
      </c>
      <c r="AV1873" s="59">
        <f t="shared" si="372"/>
        <v>559000</v>
      </c>
      <c r="AW1873" s="59">
        <f t="shared" si="366"/>
        <v>559000</v>
      </c>
      <c r="AX1873" s="60">
        <f t="shared" si="370"/>
        <v>0.30513100436681229</v>
      </c>
      <c r="AY1873" s="58"/>
    </row>
    <row r="1874" spans="1:51" ht="31.5" x14ac:dyDescent="0.25">
      <c r="A1874" s="45">
        <v>1899</v>
      </c>
      <c r="B1874" s="46" t="s">
        <v>6155</v>
      </c>
      <c r="C1874" s="47" t="s">
        <v>6149</v>
      </c>
      <c r="D1874" s="47" t="s">
        <v>496</v>
      </c>
      <c r="E1874" s="48" t="s">
        <v>6156</v>
      </c>
      <c r="F1874" s="49" t="s">
        <v>6157</v>
      </c>
      <c r="G1874" s="49" t="s">
        <v>6157</v>
      </c>
      <c r="H1874" s="50" t="s">
        <v>6157</v>
      </c>
      <c r="I1874" s="46" t="s">
        <v>25</v>
      </c>
      <c r="J1874" s="46">
        <v>1064</v>
      </c>
      <c r="K1874" s="49">
        <v>1064</v>
      </c>
      <c r="L1874" s="49" t="s">
        <v>6152</v>
      </c>
      <c r="M1874" s="51">
        <v>1364000</v>
      </c>
      <c r="N1874" s="51">
        <f t="shared" si="363"/>
        <v>360000</v>
      </c>
      <c r="O1874" s="51">
        <v>360000</v>
      </c>
      <c r="P1874" s="51">
        <v>1724000</v>
      </c>
      <c r="Q1874" s="51">
        <f t="shared" si="364"/>
        <v>468000</v>
      </c>
      <c r="R1874" s="52">
        <f t="shared" si="365"/>
        <v>1832000</v>
      </c>
      <c r="S1874" s="53">
        <v>1832000</v>
      </c>
      <c r="T1874" s="54">
        <v>0</v>
      </c>
      <c r="U1874" s="55" t="s">
        <v>26</v>
      </c>
      <c r="V1874" s="55" t="s">
        <v>421</v>
      </c>
      <c r="W1874" s="55" t="s">
        <v>27</v>
      </c>
      <c r="X1874" s="56">
        <v>43294</v>
      </c>
      <c r="Y1874" s="57" t="s">
        <v>7684</v>
      </c>
      <c r="Z1874" s="57"/>
      <c r="AA1874" s="58"/>
      <c r="AB1874" s="58"/>
      <c r="AC1874" s="58"/>
      <c r="AD1874" s="58"/>
      <c r="AE1874" s="58"/>
      <c r="AF1874" s="58"/>
      <c r="AG1874" s="58"/>
      <c r="AH1874" s="58"/>
      <c r="AI1874" s="58"/>
      <c r="AJ1874" s="58"/>
      <c r="AK1874" s="58"/>
      <c r="AL1874" s="58"/>
      <c r="AM1874" s="58">
        <v>7096000</v>
      </c>
      <c r="AN1874" s="58"/>
      <c r="AO1874" s="58"/>
      <c r="AP1874" s="58"/>
      <c r="AQ1874" s="58"/>
      <c r="AR1874" s="59">
        <f t="shared" si="368"/>
        <v>1</v>
      </c>
      <c r="AS1874" s="59">
        <f t="shared" si="369"/>
        <v>7096000</v>
      </c>
      <c r="AT1874" s="58">
        <f t="shared" si="373"/>
        <v>7096000</v>
      </c>
      <c r="AU1874" s="58">
        <f t="shared" si="371"/>
        <v>7096000</v>
      </c>
      <c r="AV1874" s="59">
        <f t="shared" si="372"/>
        <v>5264000</v>
      </c>
      <c r="AW1874" s="59">
        <f t="shared" si="366"/>
        <v>5264000</v>
      </c>
      <c r="AX1874" s="60">
        <f t="shared" si="370"/>
        <v>2.873362445414847</v>
      </c>
      <c r="AY1874" s="58"/>
    </row>
    <row r="1875" spans="1:51" ht="31.5" x14ac:dyDescent="0.25">
      <c r="A1875" s="45">
        <v>1900</v>
      </c>
      <c r="B1875" s="46" t="s">
        <v>6158</v>
      </c>
      <c r="C1875" s="47" t="s">
        <v>6149</v>
      </c>
      <c r="D1875" s="47" t="s">
        <v>4315</v>
      </c>
      <c r="E1875" s="48" t="s">
        <v>6159</v>
      </c>
      <c r="F1875" s="49" t="s">
        <v>6157</v>
      </c>
      <c r="G1875" s="49" t="s">
        <v>6157</v>
      </c>
      <c r="H1875" s="50" t="s">
        <v>6157</v>
      </c>
      <c r="I1875" s="46" t="s">
        <v>25</v>
      </c>
      <c r="J1875" s="46">
        <v>1064</v>
      </c>
      <c r="K1875" s="49">
        <v>1064</v>
      </c>
      <c r="L1875" s="49" t="s">
        <v>6152</v>
      </c>
      <c r="M1875" s="51">
        <v>1364000</v>
      </c>
      <c r="N1875" s="51">
        <f t="shared" si="363"/>
        <v>360000</v>
      </c>
      <c r="O1875" s="51">
        <v>360000</v>
      </c>
      <c r="P1875" s="51">
        <v>1724000</v>
      </c>
      <c r="Q1875" s="51">
        <f t="shared" si="364"/>
        <v>468000</v>
      </c>
      <c r="R1875" s="52">
        <f t="shared" si="365"/>
        <v>1832000</v>
      </c>
      <c r="S1875" s="53">
        <v>1832000</v>
      </c>
      <c r="T1875" s="54">
        <v>0</v>
      </c>
      <c r="U1875" s="55" t="s">
        <v>200</v>
      </c>
      <c r="V1875" s="55" t="s">
        <v>421</v>
      </c>
      <c r="W1875" s="55" t="s">
        <v>195</v>
      </c>
      <c r="X1875" s="56">
        <v>43294</v>
      </c>
      <c r="Y1875" s="57" t="s">
        <v>7684</v>
      </c>
      <c r="Z1875" s="57"/>
      <c r="AA1875" s="58"/>
      <c r="AB1875" s="58"/>
      <c r="AC1875" s="58"/>
      <c r="AD1875" s="58"/>
      <c r="AE1875" s="58"/>
      <c r="AF1875" s="58"/>
      <c r="AG1875" s="58"/>
      <c r="AH1875" s="58"/>
      <c r="AI1875" s="58"/>
      <c r="AJ1875" s="58">
        <v>1994400</v>
      </c>
      <c r="AK1875" s="58"/>
      <c r="AL1875" s="58"/>
      <c r="AM1875" s="58"/>
      <c r="AN1875" s="58"/>
      <c r="AO1875" s="58"/>
      <c r="AP1875" s="58"/>
      <c r="AQ1875" s="58">
        <v>2391000</v>
      </c>
      <c r="AR1875" s="59">
        <f t="shared" si="368"/>
        <v>2</v>
      </c>
      <c r="AS1875" s="59">
        <f t="shared" si="369"/>
        <v>4385400</v>
      </c>
      <c r="AT1875" s="58">
        <f t="shared" si="373"/>
        <v>2192700</v>
      </c>
      <c r="AU1875" s="58">
        <f t="shared" si="371"/>
        <v>1994400</v>
      </c>
      <c r="AV1875" s="59">
        <f t="shared" si="372"/>
        <v>360700</v>
      </c>
      <c r="AW1875" s="59">
        <f t="shared" si="366"/>
        <v>162400</v>
      </c>
      <c r="AX1875" s="60">
        <f t="shared" si="370"/>
        <v>0.19688864628820957</v>
      </c>
      <c r="AY1875" s="58"/>
    </row>
    <row r="1876" spans="1:51" ht="47.25" x14ac:dyDescent="0.25">
      <c r="A1876" s="45">
        <v>1903</v>
      </c>
      <c r="B1876" s="46" t="s">
        <v>6166</v>
      </c>
      <c r="C1876" s="47" t="s">
        <v>6167</v>
      </c>
      <c r="D1876" s="47" t="s">
        <v>496</v>
      </c>
      <c r="E1876" s="48" t="s">
        <v>6168</v>
      </c>
      <c r="F1876" s="49" t="s">
        <v>6169</v>
      </c>
      <c r="G1876" s="49" t="s">
        <v>6169</v>
      </c>
      <c r="H1876" s="50" t="s">
        <v>6169</v>
      </c>
      <c r="I1876" s="46" t="s">
        <v>25</v>
      </c>
      <c r="J1876" s="46">
        <v>1077</v>
      </c>
      <c r="K1876" s="49">
        <v>1077</v>
      </c>
      <c r="L1876" s="49" t="s">
        <v>6170</v>
      </c>
      <c r="M1876" s="51">
        <v>2500000</v>
      </c>
      <c r="N1876" s="51">
        <f t="shared" si="363"/>
        <v>536000</v>
      </c>
      <c r="O1876" s="51">
        <v>536869.56521739101</v>
      </c>
      <c r="P1876" s="51">
        <v>3036000</v>
      </c>
      <c r="Q1876" s="51">
        <f t="shared" si="364"/>
        <v>697930.43478260841</v>
      </c>
      <c r="R1876" s="52">
        <f t="shared" si="365"/>
        <v>3197930.4347826084</v>
      </c>
      <c r="S1876" s="53">
        <v>3197900</v>
      </c>
      <c r="T1876" s="54">
        <v>0</v>
      </c>
      <c r="U1876" s="55" t="s">
        <v>26</v>
      </c>
      <c r="V1876" s="55" t="s">
        <v>421</v>
      </c>
      <c r="W1876" s="55" t="s">
        <v>27</v>
      </c>
      <c r="X1876" s="56">
        <v>43294</v>
      </c>
      <c r="Y1876" s="57" t="s">
        <v>7684</v>
      </c>
      <c r="Z1876" s="57"/>
      <c r="AA1876" s="58"/>
      <c r="AB1876" s="58"/>
      <c r="AC1876" s="58"/>
      <c r="AD1876" s="58"/>
      <c r="AE1876" s="58"/>
      <c r="AF1876" s="58"/>
      <c r="AG1876" s="58"/>
      <c r="AH1876" s="58"/>
      <c r="AI1876" s="58"/>
      <c r="AJ1876" s="58"/>
      <c r="AK1876" s="58"/>
      <c r="AL1876" s="58"/>
      <c r="AM1876" s="58"/>
      <c r="AN1876" s="58"/>
      <c r="AO1876" s="58"/>
      <c r="AP1876" s="58"/>
      <c r="AQ1876" s="58">
        <v>4265000</v>
      </c>
      <c r="AR1876" s="59">
        <f t="shared" si="368"/>
        <v>1</v>
      </c>
      <c r="AS1876" s="59">
        <f t="shared" si="369"/>
        <v>4265000</v>
      </c>
      <c r="AT1876" s="58">
        <f t="shared" si="373"/>
        <v>4265000</v>
      </c>
      <c r="AU1876" s="58">
        <f t="shared" si="371"/>
        <v>4265000</v>
      </c>
      <c r="AV1876" s="59">
        <f t="shared" si="372"/>
        <v>1067100</v>
      </c>
      <c r="AW1876" s="59">
        <f t="shared" si="366"/>
        <v>1067100</v>
      </c>
      <c r="AX1876" s="60">
        <f t="shared" si="370"/>
        <v>0.33368773257450202</v>
      </c>
      <c r="AY1876" s="58"/>
    </row>
    <row r="1877" spans="1:51" ht="47.25" x14ac:dyDescent="0.25">
      <c r="A1877" s="45">
        <v>1904</v>
      </c>
      <c r="B1877" s="46" t="s">
        <v>6171</v>
      </c>
      <c r="C1877" s="47" t="s">
        <v>6167</v>
      </c>
      <c r="D1877" s="47" t="s">
        <v>4315</v>
      </c>
      <c r="E1877" s="48" t="s">
        <v>6172</v>
      </c>
      <c r="F1877" s="49" t="s">
        <v>6169</v>
      </c>
      <c r="G1877" s="49" t="s">
        <v>6169</v>
      </c>
      <c r="H1877" s="50" t="s">
        <v>6169</v>
      </c>
      <c r="I1877" s="46" t="s">
        <v>25</v>
      </c>
      <c r="J1877" s="46">
        <v>1077</v>
      </c>
      <c r="K1877" s="49">
        <v>1077</v>
      </c>
      <c r="L1877" s="49" t="s">
        <v>6170</v>
      </c>
      <c r="M1877" s="51">
        <v>2500000</v>
      </c>
      <c r="N1877" s="51">
        <f t="shared" si="363"/>
        <v>536000</v>
      </c>
      <c r="O1877" s="51">
        <v>536869.56521739101</v>
      </c>
      <c r="P1877" s="51">
        <v>3036000</v>
      </c>
      <c r="Q1877" s="51">
        <f t="shared" si="364"/>
        <v>697930.43478260841</v>
      </c>
      <c r="R1877" s="52">
        <f t="shared" si="365"/>
        <v>3197930.4347826084</v>
      </c>
      <c r="S1877" s="53">
        <v>3197900</v>
      </c>
      <c r="T1877" s="54">
        <v>0</v>
      </c>
      <c r="U1877" s="55" t="s">
        <v>26</v>
      </c>
      <c r="V1877" s="55" t="s">
        <v>421</v>
      </c>
      <c r="W1877" s="55" t="s">
        <v>27</v>
      </c>
      <c r="X1877" s="56">
        <v>43294</v>
      </c>
      <c r="Y1877" s="57" t="s">
        <v>7684</v>
      </c>
      <c r="Z1877" s="57"/>
      <c r="AA1877" s="58"/>
      <c r="AB1877" s="58"/>
      <c r="AC1877" s="58"/>
      <c r="AD1877" s="58"/>
      <c r="AE1877" s="58"/>
      <c r="AF1877" s="58"/>
      <c r="AG1877" s="58">
        <v>5400000</v>
      </c>
      <c r="AH1877" s="58"/>
      <c r="AI1877" s="58"/>
      <c r="AJ1877" s="58"/>
      <c r="AK1877" s="58"/>
      <c r="AL1877" s="58"/>
      <c r="AM1877" s="58"/>
      <c r="AN1877" s="58"/>
      <c r="AO1877" s="58"/>
      <c r="AP1877" s="58"/>
      <c r="AQ1877" s="58">
        <v>4265000</v>
      </c>
      <c r="AR1877" s="59">
        <f t="shared" si="368"/>
        <v>2</v>
      </c>
      <c r="AS1877" s="59">
        <f t="shared" si="369"/>
        <v>9665000</v>
      </c>
      <c r="AT1877" s="58">
        <f t="shared" si="373"/>
        <v>4832500</v>
      </c>
      <c r="AU1877" s="58">
        <f t="shared" si="371"/>
        <v>4265000</v>
      </c>
      <c r="AV1877" s="59">
        <f t="shared" si="372"/>
        <v>1634600</v>
      </c>
      <c r="AW1877" s="59">
        <f t="shared" si="366"/>
        <v>1067100</v>
      </c>
      <c r="AX1877" s="60">
        <f t="shared" si="370"/>
        <v>0.51114794083617365</v>
      </c>
      <c r="AY1877" s="58"/>
    </row>
    <row r="1878" spans="1:51" ht="47.25" x14ac:dyDescent="0.25">
      <c r="A1878" s="45">
        <v>1905</v>
      </c>
      <c r="B1878" s="46" t="s">
        <v>6173</v>
      </c>
      <c r="C1878" s="47" t="s">
        <v>6167</v>
      </c>
      <c r="D1878" s="47" t="s">
        <v>4315</v>
      </c>
      <c r="E1878" s="48" t="s">
        <v>6174</v>
      </c>
      <c r="F1878" s="49" t="s">
        <v>6175</v>
      </c>
      <c r="G1878" s="49" t="s">
        <v>6175</v>
      </c>
      <c r="H1878" s="50" t="s">
        <v>6175</v>
      </c>
      <c r="I1878" s="46" t="s">
        <v>25</v>
      </c>
      <c r="J1878" s="46">
        <v>1077</v>
      </c>
      <c r="K1878" s="49">
        <v>1077</v>
      </c>
      <c r="L1878" s="49" t="s">
        <v>6170</v>
      </c>
      <c r="M1878" s="51">
        <v>2500000</v>
      </c>
      <c r="N1878" s="51">
        <f t="shared" si="363"/>
        <v>536000</v>
      </c>
      <c r="O1878" s="51">
        <v>536869.56521739101</v>
      </c>
      <c r="P1878" s="51">
        <v>3036000</v>
      </c>
      <c r="Q1878" s="51">
        <f t="shared" si="364"/>
        <v>697930.43478260841</v>
      </c>
      <c r="R1878" s="52">
        <f t="shared" si="365"/>
        <v>3197930.4347826084</v>
      </c>
      <c r="S1878" s="53">
        <v>3197900</v>
      </c>
      <c r="T1878" s="54">
        <v>0</v>
      </c>
      <c r="U1878" s="55" t="s">
        <v>200</v>
      </c>
      <c r="V1878" s="55" t="s">
        <v>421</v>
      </c>
      <c r="W1878" s="55" t="s">
        <v>195</v>
      </c>
      <c r="X1878" s="56">
        <v>43294</v>
      </c>
      <c r="Y1878" s="57" t="s">
        <v>7684</v>
      </c>
      <c r="Z1878" s="57"/>
      <c r="AA1878" s="58"/>
      <c r="AB1878" s="58"/>
      <c r="AC1878" s="58"/>
      <c r="AD1878" s="58"/>
      <c r="AE1878" s="58"/>
      <c r="AF1878" s="58"/>
      <c r="AG1878" s="58">
        <v>5400000</v>
      </c>
      <c r="AH1878" s="58"/>
      <c r="AI1878" s="58"/>
      <c r="AJ1878" s="58"/>
      <c r="AK1878" s="58"/>
      <c r="AL1878" s="58"/>
      <c r="AM1878" s="58"/>
      <c r="AN1878" s="58"/>
      <c r="AO1878" s="58"/>
      <c r="AP1878" s="58"/>
      <c r="AQ1878" s="58">
        <v>4265000</v>
      </c>
      <c r="AR1878" s="59">
        <f t="shared" si="368"/>
        <v>2</v>
      </c>
      <c r="AS1878" s="59">
        <f t="shared" si="369"/>
        <v>9665000</v>
      </c>
      <c r="AT1878" s="58">
        <f t="shared" si="373"/>
        <v>4832500</v>
      </c>
      <c r="AU1878" s="58">
        <f t="shared" si="371"/>
        <v>4265000</v>
      </c>
      <c r="AV1878" s="59">
        <f t="shared" si="372"/>
        <v>1634600</v>
      </c>
      <c r="AW1878" s="59">
        <f t="shared" si="366"/>
        <v>1067100</v>
      </c>
      <c r="AX1878" s="60">
        <f t="shared" si="370"/>
        <v>0.51114794083617365</v>
      </c>
      <c r="AY1878" s="58"/>
    </row>
    <row r="1879" spans="1:51" ht="31.5" x14ac:dyDescent="0.25">
      <c r="A1879" s="45">
        <v>1906</v>
      </c>
      <c r="B1879" s="46" t="s">
        <v>6176</v>
      </c>
      <c r="C1879" s="47" t="s">
        <v>6167</v>
      </c>
      <c r="D1879" s="47" t="s">
        <v>4315</v>
      </c>
      <c r="E1879" s="48" t="s">
        <v>6177</v>
      </c>
      <c r="F1879" s="49" t="s">
        <v>6178</v>
      </c>
      <c r="G1879" s="49" t="s">
        <v>6178</v>
      </c>
      <c r="H1879" s="50" t="s">
        <v>6178</v>
      </c>
      <c r="I1879" s="46" t="s">
        <v>25</v>
      </c>
      <c r="J1879" s="46">
        <v>1077</v>
      </c>
      <c r="K1879" s="49">
        <v>1077</v>
      </c>
      <c r="L1879" s="49" t="s">
        <v>6170</v>
      </c>
      <c r="M1879" s="51">
        <v>2500000</v>
      </c>
      <c r="N1879" s="51">
        <f t="shared" si="363"/>
        <v>536000</v>
      </c>
      <c r="O1879" s="51">
        <v>536869.56521739101</v>
      </c>
      <c r="P1879" s="51">
        <v>3036000</v>
      </c>
      <c r="Q1879" s="51">
        <f t="shared" si="364"/>
        <v>697930.43478260841</v>
      </c>
      <c r="R1879" s="52">
        <f t="shared" si="365"/>
        <v>3197930.4347826084</v>
      </c>
      <c r="S1879" s="53">
        <v>3197900</v>
      </c>
      <c r="T1879" s="54">
        <v>0</v>
      </c>
      <c r="U1879" s="55" t="s">
        <v>26</v>
      </c>
      <c r="V1879" s="55" t="s">
        <v>421</v>
      </c>
      <c r="W1879" s="55" t="s">
        <v>27</v>
      </c>
      <c r="X1879" s="56">
        <v>43294</v>
      </c>
      <c r="Y1879" s="57" t="s">
        <v>7684</v>
      </c>
      <c r="Z1879" s="57"/>
      <c r="AA1879" s="58"/>
      <c r="AB1879" s="58"/>
      <c r="AC1879" s="58"/>
      <c r="AD1879" s="58"/>
      <c r="AE1879" s="58"/>
      <c r="AF1879" s="58"/>
      <c r="AG1879" s="58">
        <v>5400000</v>
      </c>
      <c r="AH1879" s="58"/>
      <c r="AI1879" s="58"/>
      <c r="AJ1879" s="58"/>
      <c r="AK1879" s="58"/>
      <c r="AL1879" s="58"/>
      <c r="AM1879" s="58"/>
      <c r="AN1879" s="58"/>
      <c r="AO1879" s="58"/>
      <c r="AP1879" s="58"/>
      <c r="AQ1879" s="58">
        <v>4265000</v>
      </c>
      <c r="AR1879" s="59">
        <f t="shared" si="368"/>
        <v>2</v>
      </c>
      <c r="AS1879" s="59">
        <f t="shared" si="369"/>
        <v>9665000</v>
      </c>
      <c r="AT1879" s="58">
        <f t="shared" si="373"/>
        <v>4832500</v>
      </c>
      <c r="AU1879" s="58">
        <f t="shared" si="371"/>
        <v>4265000</v>
      </c>
      <c r="AV1879" s="59">
        <f t="shared" si="372"/>
        <v>1634600</v>
      </c>
      <c r="AW1879" s="59">
        <f t="shared" si="366"/>
        <v>1067100</v>
      </c>
      <c r="AX1879" s="60">
        <f t="shared" si="370"/>
        <v>0.51114794083617365</v>
      </c>
      <c r="AY1879" s="58"/>
    </row>
    <row r="1880" spans="1:51" ht="47.25" x14ac:dyDescent="0.25">
      <c r="A1880" s="45">
        <v>1907</v>
      </c>
      <c r="B1880" s="46" t="s">
        <v>6179</v>
      </c>
      <c r="C1880" s="47" t="s">
        <v>6167</v>
      </c>
      <c r="D1880" s="47" t="s">
        <v>496</v>
      </c>
      <c r="E1880" s="48" t="s">
        <v>6180</v>
      </c>
      <c r="F1880" s="49" t="s">
        <v>6181</v>
      </c>
      <c r="G1880" s="49" t="s">
        <v>6181</v>
      </c>
      <c r="H1880" s="50" t="s">
        <v>6181</v>
      </c>
      <c r="I1880" s="46" t="s">
        <v>25</v>
      </c>
      <c r="J1880" s="46">
        <v>1077</v>
      </c>
      <c r="K1880" s="49">
        <v>1077</v>
      </c>
      <c r="L1880" s="49" t="s">
        <v>6170</v>
      </c>
      <c r="M1880" s="51">
        <v>2500000</v>
      </c>
      <c r="N1880" s="51">
        <f t="shared" si="363"/>
        <v>536000</v>
      </c>
      <c r="O1880" s="51">
        <v>536869.56521739101</v>
      </c>
      <c r="P1880" s="51">
        <v>3036000</v>
      </c>
      <c r="Q1880" s="51">
        <f t="shared" si="364"/>
        <v>697930.43478260841</v>
      </c>
      <c r="R1880" s="52">
        <f t="shared" si="365"/>
        <v>3197930.4347826084</v>
      </c>
      <c r="S1880" s="53">
        <v>3197900</v>
      </c>
      <c r="T1880" s="54">
        <v>0</v>
      </c>
      <c r="U1880" s="55" t="s">
        <v>200</v>
      </c>
      <c r="V1880" s="55" t="s">
        <v>421</v>
      </c>
      <c r="W1880" s="55" t="s">
        <v>195</v>
      </c>
      <c r="X1880" s="56">
        <v>43294</v>
      </c>
      <c r="Y1880" s="57" t="s">
        <v>7684</v>
      </c>
      <c r="Z1880" s="57"/>
      <c r="AA1880" s="58"/>
      <c r="AB1880" s="58"/>
      <c r="AC1880" s="58"/>
      <c r="AD1880" s="58"/>
      <c r="AE1880" s="58"/>
      <c r="AF1880" s="58"/>
      <c r="AG1880" s="58"/>
      <c r="AH1880" s="58"/>
      <c r="AI1880" s="58"/>
      <c r="AJ1880" s="58"/>
      <c r="AK1880" s="58"/>
      <c r="AL1880" s="58"/>
      <c r="AM1880" s="58"/>
      <c r="AN1880" s="58"/>
      <c r="AO1880" s="58"/>
      <c r="AP1880" s="58"/>
      <c r="AQ1880" s="58">
        <v>4265000</v>
      </c>
      <c r="AR1880" s="59">
        <f t="shared" si="368"/>
        <v>1</v>
      </c>
      <c r="AS1880" s="59">
        <f t="shared" si="369"/>
        <v>4265000</v>
      </c>
      <c r="AT1880" s="58">
        <f t="shared" si="373"/>
        <v>4265000</v>
      </c>
      <c r="AU1880" s="58">
        <f t="shared" si="371"/>
        <v>4265000</v>
      </c>
      <c r="AV1880" s="59">
        <f t="shared" si="372"/>
        <v>1067100</v>
      </c>
      <c r="AW1880" s="59">
        <f t="shared" si="366"/>
        <v>1067100</v>
      </c>
      <c r="AX1880" s="60">
        <f t="shared" si="370"/>
        <v>0.33368773257450202</v>
      </c>
      <c r="AY1880" s="58"/>
    </row>
    <row r="1881" spans="1:51" ht="47.25" x14ac:dyDescent="0.25">
      <c r="A1881" s="45">
        <v>1908</v>
      </c>
      <c r="B1881" s="46" t="s">
        <v>6182</v>
      </c>
      <c r="C1881" s="47" t="s">
        <v>6167</v>
      </c>
      <c r="D1881" s="47" t="s">
        <v>496</v>
      </c>
      <c r="E1881" s="48" t="s">
        <v>6183</v>
      </c>
      <c r="F1881" s="49" t="s">
        <v>6184</v>
      </c>
      <c r="G1881" s="49" t="s">
        <v>6184</v>
      </c>
      <c r="H1881" s="50" t="s">
        <v>6184</v>
      </c>
      <c r="I1881" s="46" t="s">
        <v>25</v>
      </c>
      <c r="J1881" s="46">
        <v>1077</v>
      </c>
      <c r="K1881" s="49">
        <v>1077</v>
      </c>
      <c r="L1881" s="49" t="s">
        <v>6170</v>
      </c>
      <c r="M1881" s="51">
        <v>2500000</v>
      </c>
      <c r="N1881" s="51">
        <f t="shared" si="363"/>
        <v>536000</v>
      </c>
      <c r="O1881" s="51">
        <v>536869.56521739101</v>
      </c>
      <c r="P1881" s="51">
        <v>3036000</v>
      </c>
      <c r="Q1881" s="51">
        <f t="shared" si="364"/>
        <v>697930.43478260841</v>
      </c>
      <c r="R1881" s="52">
        <f t="shared" si="365"/>
        <v>3197930.4347826084</v>
      </c>
      <c r="S1881" s="53">
        <v>3197900</v>
      </c>
      <c r="T1881" s="54">
        <v>0</v>
      </c>
      <c r="U1881" s="55" t="s">
        <v>200</v>
      </c>
      <c r="V1881" s="55" t="s">
        <v>421</v>
      </c>
      <c r="W1881" s="55" t="s">
        <v>196</v>
      </c>
      <c r="X1881" s="56">
        <v>43294</v>
      </c>
      <c r="Y1881" s="57" t="s">
        <v>7684</v>
      </c>
      <c r="Z1881" s="57"/>
      <c r="AA1881" s="58"/>
      <c r="AB1881" s="58"/>
      <c r="AC1881" s="58"/>
      <c r="AD1881" s="58"/>
      <c r="AE1881" s="58"/>
      <c r="AF1881" s="58"/>
      <c r="AG1881" s="58"/>
      <c r="AH1881" s="58"/>
      <c r="AI1881" s="58"/>
      <c r="AJ1881" s="58"/>
      <c r="AK1881" s="58"/>
      <c r="AL1881" s="58"/>
      <c r="AM1881" s="58"/>
      <c r="AN1881" s="58"/>
      <c r="AO1881" s="58"/>
      <c r="AP1881" s="58"/>
      <c r="AQ1881" s="58">
        <v>4265000</v>
      </c>
      <c r="AR1881" s="59">
        <f t="shared" si="368"/>
        <v>1</v>
      </c>
      <c r="AS1881" s="59">
        <f t="shared" si="369"/>
        <v>4265000</v>
      </c>
      <c r="AT1881" s="58">
        <f t="shared" si="373"/>
        <v>4265000</v>
      </c>
      <c r="AU1881" s="58">
        <f t="shared" si="371"/>
        <v>4265000</v>
      </c>
      <c r="AV1881" s="59">
        <f t="shared" si="372"/>
        <v>1067100</v>
      </c>
      <c r="AW1881" s="59">
        <f t="shared" si="366"/>
        <v>1067100</v>
      </c>
      <c r="AX1881" s="60">
        <f t="shared" si="370"/>
        <v>0.33368773257450202</v>
      </c>
      <c r="AY1881" s="58"/>
    </row>
    <row r="1882" spans="1:51" ht="31.5" x14ac:dyDescent="0.25">
      <c r="A1882" s="45">
        <v>1918</v>
      </c>
      <c r="B1882" s="46" t="s">
        <v>6215</v>
      </c>
      <c r="C1882" s="47" t="s">
        <v>6210</v>
      </c>
      <c r="D1882" s="47" t="s">
        <v>496</v>
      </c>
      <c r="E1882" s="48" t="s">
        <v>6216</v>
      </c>
      <c r="F1882" s="49" t="s">
        <v>6217</v>
      </c>
      <c r="G1882" s="49" t="s">
        <v>6217</v>
      </c>
      <c r="H1882" s="50" t="s">
        <v>6217</v>
      </c>
      <c r="I1882" s="46" t="s">
        <v>25</v>
      </c>
      <c r="J1882" s="46">
        <v>1079</v>
      </c>
      <c r="K1882" s="49">
        <v>1079</v>
      </c>
      <c r="L1882" s="49" t="s">
        <v>6211</v>
      </c>
      <c r="M1882" s="51">
        <v>2200000</v>
      </c>
      <c r="N1882" s="51">
        <f t="shared" si="363"/>
        <v>536000</v>
      </c>
      <c r="O1882" s="51">
        <v>536869.56521739101</v>
      </c>
      <c r="P1882" s="51">
        <v>2736000</v>
      </c>
      <c r="Q1882" s="51">
        <f t="shared" si="364"/>
        <v>697930.43478260841</v>
      </c>
      <c r="R1882" s="52">
        <f t="shared" si="365"/>
        <v>2897930.4347826084</v>
      </c>
      <c r="S1882" s="53">
        <v>2897900</v>
      </c>
      <c r="T1882" s="54">
        <v>0</v>
      </c>
      <c r="U1882" s="55" t="s">
        <v>200</v>
      </c>
      <c r="V1882" s="55" t="s">
        <v>421</v>
      </c>
      <c r="W1882" s="55" t="s">
        <v>195</v>
      </c>
      <c r="X1882" s="56">
        <v>43294</v>
      </c>
      <c r="Y1882" s="57" t="s">
        <v>7684</v>
      </c>
      <c r="Z1882" s="57"/>
      <c r="AA1882" s="58"/>
      <c r="AB1882" s="58"/>
      <c r="AC1882" s="58"/>
      <c r="AD1882" s="58"/>
      <c r="AE1882" s="58"/>
      <c r="AF1882" s="58"/>
      <c r="AG1882" s="58"/>
      <c r="AH1882" s="58"/>
      <c r="AI1882" s="58"/>
      <c r="AJ1882" s="58"/>
      <c r="AK1882" s="58"/>
      <c r="AL1882" s="58"/>
      <c r="AM1882" s="58"/>
      <c r="AN1882" s="58"/>
      <c r="AO1882" s="58"/>
      <c r="AP1882" s="58"/>
      <c r="AQ1882" s="58"/>
      <c r="AR1882" s="59">
        <f t="shared" si="368"/>
        <v>0</v>
      </c>
      <c r="AS1882" s="59">
        <f t="shared" si="369"/>
        <v>0</v>
      </c>
      <c r="AT1882" s="58"/>
      <c r="AU1882" s="58">
        <f t="shared" si="371"/>
        <v>0</v>
      </c>
      <c r="AV1882" s="59">
        <f t="shared" si="372"/>
        <v>-2897900</v>
      </c>
      <c r="AW1882" s="59">
        <f t="shared" si="366"/>
        <v>-2897900</v>
      </c>
      <c r="AX1882" s="60">
        <f t="shared" si="370"/>
        <v>-1</v>
      </c>
      <c r="AY1882" s="58"/>
    </row>
    <row r="1883" spans="1:51" ht="31.5" x14ac:dyDescent="0.25">
      <c r="A1883" s="45">
        <v>1922</v>
      </c>
      <c r="B1883" s="46" t="s">
        <v>6226</v>
      </c>
      <c r="C1883" s="47" t="s">
        <v>6210</v>
      </c>
      <c r="D1883" s="47" t="s">
        <v>4315</v>
      </c>
      <c r="E1883" s="48" t="s">
        <v>6227</v>
      </c>
      <c r="F1883" s="49" t="s">
        <v>6228</v>
      </c>
      <c r="G1883" s="49" t="s">
        <v>6228</v>
      </c>
      <c r="H1883" s="50" t="s">
        <v>6228</v>
      </c>
      <c r="I1883" s="46" t="s">
        <v>25</v>
      </c>
      <c r="J1883" s="46">
        <v>1079</v>
      </c>
      <c r="K1883" s="49">
        <v>1079</v>
      </c>
      <c r="L1883" s="49" t="s">
        <v>6211</v>
      </c>
      <c r="M1883" s="51">
        <v>2200000</v>
      </c>
      <c r="N1883" s="51">
        <f t="shared" si="363"/>
        <v>536000</v>
      </c>
      <c r="O1883" s="51">
        <v>536869.56521739101</v>
      </c>
      <c r="P1883" s="51">
        <v>2736000</v>
      </c>
      <c r="Q1883" s="51">
        <f t="shared" si="364"/>
        <v>697930.43478260841</v>
      </c>
      <c r="R1883" s="52">
        <f t="shared" si="365"/>
        <v>2897930.4347826084</v>
      </c>
      <c r="S1883" s="53">
        <v>2897900</v>
      </c>
      <c r="T1883" s="54">
        <v>0</v>
      </c>
      <c r="U1883" s="55" t="s">
        <v>200</v>
      </c>
      <c r="V1883" s="55" t="s">
        <v>421</v>
      </c>
      <c r="W1883" s="55" t="s">
        <v>195</v>
      </c>
      <c r="X1883" s="56">
        <v>43294</v>
      </c>
      <c r="Y1883" s="57" t="s">
        <v>7684</v>
      </c>
      <c r="Z1883" s="57"/>
      <c r="AA1883" s="58"/>
      <c r="AB1883" s="58"/>
      <c r="AC1883" s="58"/>
      <c r="AD1883" s="58"/>
      <c r="AE1883" s="58"/>
      <c r="AF1883" s="58"/>
      <c r="AG1883" s="58">
        <v>5100000</v>
      </c>
      <c r="AH1883" s="58"/>
      <c r="AI1883" s="58"/>
      <c r="AJ1883" s="58"/>
      <c r="AK1883" s="58"/>
      <c r="AL1883" s="58"/>
      <c r="AM1883" s="58"/>
      <c r="AN1883" s="58"/>
      <c r="AO1883" s="58"/>
      <c r="AP1883" s="58"/>
      <c r="AQ1883" s="58">
        <v>3815000</v>
      </c>
      <c r="AR1883" s="59">
        <f t="shared" si="368"/>
        <v>2</v>
      </c>
      <c r="AS1883" s="59">
        <f t="shared" si="369"/>
        <v>8915000</v>
      </c>
      <c r="AT1883" s="58">
        <f>ROUND(AS1883/AR1883,-2)</f>
        <v>4457500</v>
      </c>
      <c r="AU1883" s="58">
        <f t="shared" si="371"/>
        <v>3815000</v>
      </c>
      <c r="AV1883" s="59">
        <f t="shared" si="372"/>
        <v>1559600</v>
      </c>
      <c r="AW1883" s="59">
        <f t="shared" si="366"/>
        <v>917100</v>
      </c>
      <c r="AX1883" s="60">
        <f t="shared" si="370"/>
        <v>0.53818282204354873</v>
      </c>
      <c r="AY1883" s="58"/>
    </row>
    <row r="1884" spans="1:51" ht="47.25" x14ac:dyDescent="0.25">
      <c r="A1884" s="45">
        <v>1923</v>
      </c>
      <c r="B1884" s="46" t="s">
        <v>6229</v>
      </c>
      <c r="C1884" s="47" t="s">
        <v>6210</v>
      </c>
      <c r="D1884" s="47" t="s">
        <v>496</v>
      </c>
      <c r="E1884" s="48" t="s">
        <v>6230</v>
      </c>
      <c r="F1884" s="49" t="s">
        <v>6231</v>
      </c>
      <c r="G1884" s="49" t="s">
        <v>6231</v>
      </c>
      <c r="H1884" s="50" t="s">
        <v>6231</v>
      </c>
      <c r="I1884" s="46" t="s">
        <v>25</v>
      </c>
      <c r="J1884" s="46">
        <v>1079</v>
      </c>
      <c r="K1884" s="49">
        <v>1079</v>
      </c>
      <c r="L1884" s="49" t="s">
        <v>6211</v>
      </c>
      <c r="M1884" s="51">
        <v>2200000</v>
      </c>
      <c r="N1884" s="51">
        <f t="shared" si="363"/>
        <v>536000</v>
      </c>
      <c r="O1884" s="51">
        <v>536869.56521739101</v>
      </c>
      <c r="P1884" s="51">
        <v>2736000</v>
      </c>
      <c r="Q1884" s="51">
        <f t="shared" si="364"/>
        <v>697930.43478260841</v>
      </c>
      <c r="R1884" s="52">
        <f t="shared" si="365"/>
        <v>2897930.4347826084</v>
      </c>
      <c r="S1884" s="53">
        <v>2897900</v>
      </c>
      <c r="T1884" s="54" t="s">
        <v>6055</v>
      </c>
      <c r="U1884" s="55" t="s">
        <v>200</v>
      </c>
      <c r="V1884" s="55" t="s">
        <v>421</v>
      </c>
      <c r="W1884" s="55" t="s">
        <v>195</v>
      </c>
      <c r="X1884" s="56">
        <v>43294</v>
      </c>
      <c r="Y1884" s="57" t="s">
        <v>7684</v>
      </c>
      <c r="Z1884" s="57"/>
      <c r="AA1884" s="58"/>
      <c r="AB1884" s="58"/>
      <c r="AC1884" s="58"/>
      <c r="AD1884" s="58"/>
      <c r="AE1884" s="58"/>
      <c r="AF1884" s="58"/>
      <c r="AG1884" s="58"/>
      <c r="AH1884" s="58"/>
      <c r="AI1884" s="58"/>
      <c r="AJ1884" s="58"/>
      <c r="AK1884" s="58"/>
      <c r="AL1884" s="58"/>
      <c r="AM1884" s="58"/>
      <c r="AN1884" s="58"/>
      <c r="AO1884" s="58"/>
      <c r="AP1884" s="58"/>
      <c r="AQ1884" s="58">
        <v>3815000</v>
      </c>
      <c r="AR1884" s="59">
        <f t="shared" si="368"/>
        <v>1</v>
      </c>
      <c r="AS1884" s="59">
        <f t="shared" si="369"/>
        <v>3815000</v>
      </c>
      <c r="AT1884" s="58">
        <f>ROUND(AS1884/AR1884,-2)</f>
        <v>3815000</v>
      </c>
      <c r="AU1884" s="58">
        <f t="shared" si="371"/>
        <v>3815000</v>
      </c>
      <c r="AV1884" s="59">
        <f t="shared" si="372"/>
        <v>917100</v>
      </c>
      <c r="AW1884" s="59">
        <f t="shared" si="366"/>
        <v>917100</v>
      </c>
      <c r="AX1884" s="60">
        <f t="shared" si="370"/>
        <v>0.3164705476379448</v>
      </c>
      <c r="AY1884" s="58"/>
    </row>
    <row r="1885" spans="1:51" ht="47.25" x14ac:dyDescent="0.25">
      <c r="A1885" s="45">
        <v>1924</v>
      </c>
      <c r="B1885" s="46" t="s">
        <v>6232</v>
      </c>
      <c r="C1885" s="47" t="s">
        <v>6210</v>
      </c>
      <c r="D1885" s="47" t="s">
        <v>496</v>
      </c>
      <c r="E1885" s="48" t="s">
        <v>6233</v>
      </c>
      <c r="F1885" s="49" t="s">
        <v>6234</v>
      </c>
      <c r="G1885" s="49" t="s">
        <v>6234</v>
      </c>
      <c r="H1885" s="50" t="s">
        <v>6234</v>
      </c>
      <c r="I1885" s="46" t="s">
        <v>25</v>
      </c>
      <c r="J1885" s="46">
        <v>1079</v>
      </c>
      <c r="K1885" s="49">
        <v>1079</v>
      </c>
      <c r="L1885" s="49" t="s">
        <v>6211</v>
      </c>
      <c r="M1885" s="51">
        <v>2200000</v>
      </c>
      <c r="N1885" s="51">
        <f t="shared" si="363"/>
        <v>536000</v>
      </c>
      <c r="O1885" s="51">
        <v>536869.56521739101</v>
      </c>
      <c r="P1885" s="51">
        <v>2736000</v>
      </c>
      <c r="Q1885" s="51">
        <f t="shared" si="364"/>
        <v>697930.43478260841</v>
      </c>
      <c r="R1885" s="52">
        <f t="shared" si="365"/>
        <v>2897930.4347826084</v>
      </c>
      <c r="S1885" s="53">
        <v>2897900</v>
      </c>
      <c r="T1885" s="54">
        <v>0</v>
      </c>
      <c r="U1885" s="55" t="s">
        <v>200</v>
      </c>
      <c r="V1885" s="55" t="s">
        <v>421</v>
      </c>
      <c r="W1885" s="55" t="s">
        <v>196</v>
      </c>
      <c r="X1885" s="56">
        <v>43294</v>
      </c>
      <c r="Y1885" s="57" t="s">
        <v>7684</v>
      </c>
      <c r="Z1885" s="57"/>
      <c r="AA1885" s="58"/>
      <c r="AB1885" s="58"/>
      <c r="AC1885" s="58"/>
      <c r="AD1885" s="58"/>
      <c r="AE1885" s="58"/>
      <c r="AF1885" s="58"/>
      <c r="AG1885" s="58"/>
      <c r="AH1885" s="58"/>
      <c r="AI1885" s="58"/>
      <c r="AJ1885" s="58"/>
      <c r="AK1885" s="58"/>
      <c r="AL1885" s="58"/>
      <c r="AM1885" s="58"/>
      <c r="AN1885" s="58"/>
      <c r="AO1885" s="58"/>
      <c r="AP1885" s="58"/>
      <c r="AQ1885" s="58"/>
      <c r="AR1885" s="59">
        <f t="shared" si="368"/>
        <v>0</v>
      </c>
      <c r="AS1885" s="59">
        <f t="shared" si="369"/>
        <v>0</v>
      </c>
      <c r="AT1885" s="58"/>
      <c r="AU1885" s="58">
        <f t="shared" si="371"/>
        <v>0</v>
      </c>
      <c r="AV1885" s="59">
        <f t="shared" si="372"/>
        <v>-2897900</v>
      </c>
      <c r="AW1885" s="59">
        <f t="shared" si="366"/>
        <v>-2897900</v>
      </c>
      <c r="AX1885" s="60">
        <f t="shared" si="370"/>
        <v>-1</v>
      </c>
      <c r="AY1885" s="58"/>
    </row>
    <row r="1886" spans="1:51" ht="31.5" x14ac:dyDescent="0.25">
      <c r="A1886" s="45">
        <v>1925</v>
      </c>
      <c r="B1886" s="46" t="s">
        <v>6237</v>
      </c>
      <c r="C1886" s="47" t="s">
        <v>6235</v>
      </c>
      <c r="D1886" s="47" t="s">
        <v>4315</v>
      </c>
      <c r="E1886" s="48" t="s">
        <v>6238</v>
      </c>
      <c r="F1886" s="49" t="s">
        <v>6239</v>
      </c>
      <c r="G1886" s="49" t="s">
        <v>6239</v>
      </c>
      <c r="H1886" s="50" t="s">
        <v>6239</v>
      </c>
      <c r="I1886" s="46" t="s">
        <v>25</v>
      </c>
      <c r="J1886" s="46">
        <v>1080</v>
      </c>
      <c r="K1886" s="49">
        <v>1080</v>
      </c>
      <c r="L1886" s="49" t="s">
        <v>6236</v>
      </c>
      <c r="M1886" s="51">
        <v>2600000</v>
      </c>
      <c r="N1886" s="51">
        <f t="shared" si="363"/>
        <v>536000</v>
      </c>
      <c r="O1886" s="51">
        <v>536869.56521739101</v>
      </c>
      <c r="P1886" s="51">
        <v>3136000</v>
      </c>
      <c r="Q1886" s="51">
        <f t="shared" si="364"/>
        <v>697930.43478260841</v>
      </c>
      <c r="R1886" s="52">
        <f t="shared" si="365"/>
        <v>3297930.4347826084</v>
      </c>
      <c r="S1886" s="53">
        <v>3297900</v>
      </c>
      <c r="T1886" s="54">
        <v>0</v>
      </c>
      <c r="U1886" s="55" t="s">
        <v>26</v>
      </c>
      <c r="V1886" s="55" t="s">
        <v>421</v>
      </c>
      <c r="W1886" s="55" t="s">
        <v>27</v>
      </c>
      <c r="X1886" s="56">
        <v>43294</v>
      </c>
      <c r="Y1886" s="57" t="s">
        <v>7684</v>
      </c>
      <c r="Z1886" s="57"/>
      <c r="AA1886" s="58"/>
      <c r="AB1886" s="58"/>
      <c r="AC1886" s="58"/>
      <c r="AD1886" s="58"/>
      <c r="AE1886" s="58"/>
      <c r="AF1886" s="58"/>
      <c r="AG1886" s="58">
        <v>5600000</v>
      </c>
      <c r="AH1886" s="58"/>
      <c r="AI1886" s="58"/>
      <c r="AJ1886" s="58"/>
      <c r="AK1886" s="58"/>
      <c r="AL1886" s="58"/>
      <c r="AM1886" s="58"/>
      <c r="AN1886" s="58"/>
      <c r="AO1886" s="58"/>
      <c r="AP1886" s="58"/>
      <c r="AQ1886" s="58">
        <v>4415000</v>
      </c>
      <c r="AR1886" s="59">
        <f t="shared" si="368"/>
        <v>2</v>
      </c>
      <c r="AS1886" s="59">
        <f t="shared" si="369"/>
        <v>10015000</v>
      </c>
      <c r="AT1886" s="58">
        <f>ROUND(AS1886/AR1886,-2)</f>
        <v>5007500</v>
      </c>
      <c r="AU1886" s="58">
        <f t="shared" si="371"/>
        <v>4415000</v>
      </c>
      <c r="AV1886" s="59">
        <f t="shared" si="372"/>
        <v>1709600</v>
      </c>
      <c r="AW1886" s="59">
        <f t="shared" si="366"/>
        <v>1117100</v>
      </c>
      <c r="AX1886" s="60">
        <f t="shared" si="370"/>
        <v>0.51839049091846334</v>
      </c>
      <c r="AY1886" s="58"/>
    </row>
    <row r="1887" spans="1:51" ht="31.5" x14ac:dyDescent="0.25">
      <c r="A1887" s="45">
        <v>1927</v>
      </c>
      <c r="B1887" s="46" t="s">
        <v>6243</v>
      </c>
      <c r="C1887" s="47" t="s">
        <v>6235</v>
      </c>
      <c r="D1887" s="47" t="s">
        <v>4315</v>
      </c>
      <c r="E1887" s="48" t="s">
        <v>6244</v>
      </c>
      <c r="F1887" s="49" t="s">
        <v>6245</v>
      </c>
      <c r="G1887" s="49" t="s">
        <v>6245</v>
      </c>
      <c r="H1887" s="50" t="s">
        <v>6245</v>
      </c>
      <c r="I1887" s="46" t="s">
        <v>25</v>
      </c>
      <c r="J1887" s="46">
        <v>1080</v>
      </c>
      <c r="K1887" s="49">
        <v>1080</v>
      </c>
      <c r="L1887" s="49" t="s">
        <v>6236</v>
      </c>
      <c r="M1887" s="51">
        <v>2600000</v>
      </c>
      <c r="N1887" s="51">
        <f t="shared" si="363"/>
        <v>536000</v>
      </c>
      <c r="O1887" s="51">
        <v>536869.56521739101</v>
      </c>
      <c r="P1887" s="51">
        <v>3136000</v>
      </c>
      <c r="Q1887" s="51">
        <f t="shared" si="364"/>
        <v>697930.43478260841</v>
      </c>
      <c r="R1887" s="52">
        <f t="shared" si="365"/>
        <v>3297930.4347826084</v>
      </c>
      <c r="S1887" s="53">
        <v>3297900</v>
      </c>
      <c r="T1887" s="54">
        <v>0</v>
      </c>
      <c r="U1887" s="55" t="s">
        <v>26</v>
      </c>
      <c r="V1887" s="55" t="s">
        <v>421</v>
      </c>
      <c r="W1887" s="55" t="s">
        <v>27</v>
      </c>
      <c r="X1887" s="56">
        <v>43294</v>
      </c>
      <c r="Y1887" s="57" t="s">
        <v>7684</v>
      </c>
      <c r="Z1887" s="57"/>
      <c r="AA1887" s="58"/>
      <c r="AB1887" s="58"/>
      <c r="AC1887" s="58"/>
      <c r="AD1887" s="58"/>
      <c r="AE1887" s="58"/>
      <c r="AF1887" s="58"/>
      <c r="AG1887" s="58">
        <v>5600000</v>
      </c>
      <c r="AH1887" s="58"/>
      <c r="AI1887" s="58"/>
      <c r="AJ1887" s="58"/>
      <c r="AK1887" s="58"/>
      <c r="AL1887" s="58"/>
      <c r="AM1887" s="58"/>
      <c r="AN1887" s="58"/>
      <c r="AO1887" s="58"/>
      <c r="AP1887" s="58"/>
      <c r="AQ1887" s="58">
        <v>4415000</v>
      </c>
      <c r="AR1887" s="59">
        <f t="shared" si="368"/>
        <v>2</v>
      </c>
      <c r="AS1887" s="59">
        <f t="shared" si="369"/>
        <v>10015000</v>
      </c>
      <c r="AT1887" s="58">
        <f>ROUND(AS1887/AR1887,-2)</f>
        <v>5007500</v>
      </c>
      <c r="AU1887" s="58">
        <f t="shared" si="371"/>
        <v>4415000</v>
      </c>
      <c r="AV1887" s="59">
        <f t="shared" si="372"/>
        <v>1709600</v>
      </c>
      <c r="AW1887" s="59">
        <f t="shared" si="366"/>
        <v>1117100</v>
      </c>
      <c r="AX1887" s="60">
        <f t="shared" si="370"/>
        <v>0.51839049091846334</v>
      </c>
      <c r="AY1887" s="58"/>
    </row>
    <row r="1888" spans="1:51" ht="31.5" x14ac:dyDescent="0.25">
      <c r="A1888" s="45">
        <v>1928</v>
      </c>
      <c r="B1888" s="46" t="s">
        <v>6246</v>
      </c>
      <c r="C1888" s="47" t="s">
        <v>6235</v>
      </c>
      <c r="D1888" s="47" t="s">
        <v>4315</v>
      </c>
      <c r="E1888" s="48" t="s">
        <v>6247</v>
      </c>
      <c r="F1888" s="49" t="s">
        <v>6248</v>
      </c>
      <c r="G1888" s="49" t="s">
        <v>6248</v>
      </c>
      <c r="H1888" s="50" t="s">
        <v>6248</v>
      </c>
      <c r="I1888" s="46" t="s">
        <v>25</v>
      </c>
      <c r="J1888" s="46">
        <v>1080</v>
      </c>
      <c r="K1888" s="49">
        <v>1080</v>
      </c>
      <c r="L1888" s="49" t="s">
        <v>6236</v>
      </c>
      <c r="M1888" s="51">
        <v>2600000</v>
      </c>
      <c r="N1888" s="51">
        <f t="shared" si="363"/>
        <v>536000</v>
      </c>
      <c r="O1888" s="51">
        <v>536869.56521739101</v>
      </c>
      <c r="P1888" s="51">
        <v>3136000</v>
      </c>
      <c r="Q1888" s="51">
        <f t="shared" si="364"/>
        <v>697930.43478260841</v>
      </c>
      <c r="R1888" s="52">
        <f t="shared" si="365"/>
        <v>3297930.4347826084</v>
      </c>
      <c r="S1888" s="53">
        <v>3297900</v>
      </c>
      <c r="T1888" s="54">
        <v>0</v>
      </c>
      <c r="U1888" s="55" t="s">
        <v>200</v>
      </c>
      <c r="V1888" s="55" t="s">
        <v>421</v>
      </c>
      <c r="W1888" s="55" t="s">
        <v>195</v>
      </c>
      <c r="X1888" s="56">
        <v>43294</v>
      </c>
      <c r="Y1888" s="57" t="s">
        <v>7684</v>
      </c>
      <c r="Z1888" s="57"/>
      <c r="AA1888" s="58"/>
      <c r="AB1888" s="58"/>
      <c r="AC1888" s="58"/>
      <c r="AD1888" s="58"/>
      <c r="AE1888" s="58"/>
      <c r="AF1888" s="58"/>
      <c r="AG1888" s="58">
        <v>5600000</v>
      </c>
      <c r="AH1888" s="58"/>
      <c r="AI1888" s="58"/>
      <c r="AJ1888" s="58"/>
      <c r="AK1888" s="58"/>
      <c r="AL1888" s="58"/>
      <c r="AM1888" s="58"/>
      <c r="AN1888" s="58"/>
      <c r="AO1888" s="58"/>
      <c r="AP1888" s="58"/>
      <c r="AQ1888" s="58">
        <v>4415000</v>
      </c>
      <c r="AR1888" s="59">
        <f t="shared" si="368"/>
        <v>2</v>
      </c>
      <c r="AS1888" s="59">
        <f t="shared" si="369"/>
        <v>10015000</v>
      </c>
      <c r="AT1888" s="58">
        <f>ROUND(AS1888/AR1888,-2)</f>
        <v>5007500</v>
      </c>
      <c r="AU1888" s="58">
        <f t="shared" si="371"/>
        <v>4415000</v>
      </c>
      <c r="AV1888" s="59">
        <f t="shared" si="372"/>
        <v>1709600</v>
      </c>
      <c r="AW1888" s="59">
        <f t="shared" si="366"/>
        <v>1117100</v>
      </c>
      <c r="AX1888" s="60">
        <f t="shared" si="370"/>
        <v>0.51839049091846334</v>
      </c>
      <c r="AY1888" s="58"/>
    </row>
    <row r="1889" spans="1:51" ht="31.5" x14ac:dyDescent="0.25">
      <c r="A1889" s="45">
        <v>1929</v>
      </c>
      <c r="B1889" s="46" t="s">
        <v>6249</v>
      </c>
      <c r="C1889" s="47" t="s">
        <v>6235</v>
      </c>
      <c r="D1889" s="47" t="s">
        <v>4315</v>
      </c>
      <c r="E1889" s="48" t="s">
        <v>6250</v>
      </c>
      <c r="F1889" s="49" t="s">
        <v>6251</v>
      </c>
      <c r="G1889" s="49" t="s">
        <v>6251</v>
      </c>
      <c r="H1889" s="50" t="s">
        <v>6251</v>
      </c>
      <c r="I1889" s="46" t="s">
        <v>25</v>
      </c>
      <c r="J1889" s="46">
        <v>1080</v>
      </c>
      <c r="K1889" s="49">
        <v>1080</v>
      </c>
      <c r="L1889" s="49" t="s">
        <v>6236</v>
      </c>
      <c r="M1889" s="51">
        <v>2600000</v>
      </c>
      <c r="N1889" s="51">
        <f t="shared" si="363"/>
        <v>536000</v>
      </c>
      <c r="O1889" s="51">
        <v>536869.56521739101</v>
      </c>
      <c r="P1889" s="51">
        <v>3136000</v>
      </c>
      <c r="Q1889" s="51">
        <f t="shared" si="364"/>
        <v>697930.43478260841</v>
      </c>
      <c r="R1889" s="52">
        <f t="shared" si="365"/>
        <v>3297930.4347826084</v>
      </c>
      <c r="S1889" s="53">
        <v>3297900</v>
      </c>
      <c r="T1889" s="54">
        <v>0</v>
      </c>
      <c r="U1889" s="55" t="s">
        <v>26</v>
      </c>
      <c r="V1889" s="55" t="s">
        <v>421</v>
      </c>
      <c r="W1889" s="55" t="s">
        <v>27</v>
      </c>
      <c r="X1889" s="56">
        <v>43294</v>
      </c>
      <c r="Y1889" s="57" t="s">
        <v>7684</v>
      </c>
      <c r="Z1889" s="57"/>
      <c r="AA1889" s="58"/>
      <c r="AB1889" s="58"/>
      <c r="AC1889" s="58"/>
      <c r="AD1889" s="58"/>
      <c r="AE1889" s="58"/>
      <c r="AF1889" s="58"/>
      <c r="AG1889" s="58">
        <v>5600000</v>
      </c>
      <c r="AH1889" s="58"/>
      <c r="AI1889" s="58"/>
      <c r="AJ1889" s="58"/>
      <c r="AK1889" s="58"/>
      <c r="AL1889" s="58"/>
      <c r="AM1889" s="58"/>
      <c r="AN1889" s="58"/>
      <c r="AO1889" s="58"/>
      <c r="AP1889" s="58"/>
      <c r="AQ1889" s="58">
        <v>4415000</v>
      </c>
      <c r="AR1889" s="59">
        <f t="shared" si="368"/>
        <v>2</v>
      </c>
      <c r="AS1889" s="59">
        <f t="shared" si="369"/>
        <v>10015000</v>
      </c>
      <c r="AT1889" s="58">
        <f>ROUND(AS1889/AR1889,-2)</f>
        <v>5007500</v>
      </c>
      <c r="AU1889" s="58">
        <f t="shared" si="371"/>
        <v>4415000</v>
      </c>
      <c r="AV1889" s="59">
        <f t="shared" si="372"/>
        <v>1709600</v>
      </c>
      <c r="AW1889" s="59">
        <f t="shared" si="366"/>
        <v>1117100</v>
      </c>
      <c r="AX1889" s="60">
        <f t="shared" si="370"/>
        <v>0.51839049091846334</v>
      </c>
      <c r="AY1889" s="58"/>
    </row>
    <row r="1890" spans="1:51" ht="31.5" x14ac:dyDescent="0.25">
      <c r="A1890" s="45">
        <v>1930</v>
      </c>
      <c r="B1890" s="46" t="s">
        <v>6252</v>
      </c>
      <c r="C1890" s="47" t="s">
        <v>6235</v>
      </c>
      <c r="D1890" s="47" t="s">
        <v>4315</v>
      </c>
      <c r="E1890" s="48" t="s">
        <v>6253</v>
      </c>
      <c r="F1890" s="49" t="s">
        <v>6254</v>
      </c>
      <c r="G1890" s="49" t="s">
        <v>6254</v>
      </c>
      <c r="H1890" s="50" t="s">
        <v>6254</v>
      </c>
      <c r="I1890" s="46" t="s">
        <v>25</v>
      </c>
      <c r="J1890" s="46">
        <v>1080</v>
      </c>
      <c r="K1890" s="49">
        <v>1080</v>
      </c>
      <c r="L1890" s="49" t="s">
        <v>6236</v>
      </c>
      <c r="M1890" s="51">
        <v>2600000</v>
      </c>
      <c r="N1890" s="51">
        <f t="shared" si="363"/>
        <v>536000</v>
      </c>
      <c r="O1890" s="51">
        <v>536869.56521739101</v>
      </c>
      <c r="P1890" s="51">
        <v>3136000</v>
      </c>
      <c r="Q1890" s="51">
        <f t="shared" si="364"/>
        <v>697930.43478260841</v>
      </c>
      <c r="R1890" s="52">
        <f t="shared" si="365"/>
        <v>3297930.4347826084</v>
      </c>
      <c r="S1890" s="53">
        <v>3297900</v>
      </c>
      <c r="T1890" s="54">
        <v>0</v>
      </c>
      <c r="U1890" s="55" t="s">
        <v>200</v>
      </c>
      <c r="V1890" s="55" t="s">
        <v>421</v>
      </c>
      <c r="W1890" s="55" t="s">
        <v>195</v>
      </c>
      <c r="X1890" s="56">
        <v>43294</v>
      </c>
      <c r="Y1890" s="57" t="s">
        <v>7684</v>
      </c>
      <c r="Z1890" s="57"/>
      <c r="AA1890" s="58"/>
      <c r="AB1890" s="58"/>
      <c r="AC1890" s="58"/>
      <c r="AD1890" s="58"/>
      <c r="AE1890" s="58"/>
      <c r="AF1890" s="58"/>
      <c r="AG1890" s="58">
        <v>5600000</v>
      </c>
      <c r="AH1890" s="58"/>
      <c r="AI1890" s="58"/>
      <c r="AJ1890" s="58"/>
      <c r="AK1890" s="58"/>
      <c r="AL1890" s="58"/>
      <c r="AM1890" s="58"/>
      <c r="AN1890" s="58"/>
      <c r="AO1890" s="58"/>
      <c r="AP1890" s="58"/>
      <c r="AQ1890" s="58">
        <v>4415000</v>
      </c>
      <c r="AR1890" s="59">
        <f t="shared" si="368"/>
        <v>2</v>
      </c>
      <c r="AS1890" s="59">
        <f t="shared" si="369"/>
        <v>10015000</v>
      </c>
      <c r="AT1890" s="58">
        <f>ROUND(AS1890/AR1890,-2)</f>
        <v>5007500</v>
      </c>
      <c r="AU1890" s="58">
        <f t="shared" si="371"/>
        <v>4415000</v>
      </c>
      <c r="AV1890" s="59">
        <f t="shared" si="372"/>
        <v>1709600</v>
      </c>
      <c r="AW1890" s="59">
        <f t="shared" si="366"/>
        <v>1117100</v>
      </c>
      <c r="AX1890" s="60">
        <f t="shared" si="370"/>
        <v>0.51839049091846334</v>
      </c>
      <c r="AY1890" s="58"/>
    </row>
    <row r="1891" spans="1:51" ht="31.5" x14ac:dyDescent="0.25">
      <c r="A1891" s="45">
        <v>1931</v>
      </c>
      <c r="B1891" s="46" t="s">
        <v>6255</v>
      </c>
      <c r="C1891" s="47" t="s">
        <v>6256</v>
      </c>
      <c r="D1891" s="47" t="s">
        <v>496</v>
      </c>
      <c r="E1891" s="48" t="s">
        <v>6257</v>
      </c>
      <c r="F1891" s="49" t="s">
        <v>6258</v>
      </c>
      <c r="G1891" s="49" t="s">
        <v>6258</v>
      </c>
      <c r="H1891" s="50" t="s">
        <v>6258</v>
      </c>
      <c r="I1891" s="46" t="s">
        <v>25</v>
      </c>
      <c r="J1891" s="46">
        <v>1081</v>
      </c>
      <c r="K1891" s="49">
        <v>1081</v>
      </c>
      <c r="L1891" s="49" t="s">
        <v>6259</v>
      </c>
      <c r="M1891" s="51">
        <v>1590000</v>
      </c>
      <c r="N1891" s="51">
        <f t="shared" si="363"/>
        <v>698000</v>
      </c>
      <c r="O1891" s="51">
        <v>698086.95652173902</v>
      </c>
      <c r="P1891" s="51">
        <v>2288000</v>
      </c>
      <c r="Q1891" s="51">
        <f t="shared" si="364"/>
        <v>907513.04347826063</v>
      </c>
      <c r="R1891" s="52">
        <f t="shared" si="365"/>
        <v>2497513.0434782607</v>
      </c>
      <c r="S1891" s="53">
        <v>2497500</v>
      </c>
      <c r="T1891" s="54">
        <v>0</v>
      </c>
      <c r="U1891" s="55" t="s">
        <v>26</v>
      </c>
      <c r="V1891" s="55" t="s">
        <v>421</v>
      </c>
      <c r="W1891" s="55" t="s">
        <v>27</v>
      </c>
      <c r="X1891" s="56">
        <v>43294</v>
      </c>
      <c r="Y1891" s="57" t="s">
        <v>7684</v>
      </c>
      <c r="Z1891" s="57"/>
      <c r="AA1891" s="58"/>
      <c r="AB1891" s="58"/>
      <c r="AC1891" s="58"/>
      <c r="AD1891" s="58"/>
      <c r="AE1891" s="58"/>
      <c r="AF1891" s="58"/>
      <c r="AG1891" s="58"/>
      <c r="AH1891" s="58"/>
      <c r="AI1891" s="58"/>
      <c r="AJ1891" s="58"/>
      <c r="AK1891" s="58"/>
      <c r="AL1891" s="58"/>
      <c r="AM1891" s="58"/>
      <c r="AN1891" s="58"/>
      <c r="AO1891" s="58"/>
      <c r="AP1891" s="58"/>
      <c r="AQ1891" s="58"/>
      <c r="AR1891" s="59">
        <f t="shared" si="368"/>
        <v>0</v>
      </c>
      <c r="AS1891" s="59">
        <f t="shared" si="369"/>
        <v>0</v>
      </c>
      <c r="AT1891" s="58"/>
      <c r="AU1891" s="58">
        <f t="shared" si="371"/>
        <v>0</v>
      </c>
      <c r="AV1891" s="59">
        <f t="shared" si="372"/>
        <v>-2497500</v>
      </c>
      <c r="AW1891" s="59">
        <f t="shared" si="366"/>
        <v>-2497500</v>
      </c>
      <c r="AX1891" s="60">
        <f t="shared" si="370"/>
        <v>-1</v>
      </c>
      <c r="AY1891" s="58"/>
    </row>
    <row r="1892" spans="1:51" ht="31.5" x14ac:dyDescent="0.25">
      <c r="A1892" s="45">
        <v>1932</v>
      </c>
      <c r="B1892" s="46" t="s">
        <v>6260</v>
      </c>
      <c r="C1892" s="47" t="s">
        <v>6256</v>
      </c>
      <c r="D1892" s="47" t="s">
        <v>4315</v>
      </c>
      <c r="E1892" s="48" t="s">
        <v>6261</v>
      </c>
      <c r="F1892" s="49" t="s">
        <v>6258</v>
      </c>
      <c r="G1892" s="49" t="s">
        <v>6258</v>
      </c>
      <c r="H1892" s="50" t="s">
        <v>6258</v>
      </c>
      <c r="I1892" s="46" t="s">
        <v>25</v>
      </c>
      <c r="J1892" s="46">
        <v>1081</v>
      </c>
      <c r="K1892" s="49">
        <v>1081</v>
      </c>
      <c r="L1892" s="49" t="s">
        <v>6259</v>
      </c>
      <c r="M1892" s="51">
        <v>1590000</v>
      </c>
      <c r="N1892" s="51">
        <f t="shared" si="363"/>
        <v>698000</v>
      </c>
      <c r="O1892" s="51">
        <v>698086.95652173902</v>
      </c>
      <c r="P1892" s="51">
        <v>2288000</v>
      </c>
      <c r="Q1892" s="51">
        <f t="shared" si="364"/>
        <v>907513.04347826063</v>
      </c>
      <c r="R1892" s="52">
        <f t="shared" si="365"/>
        <v>2497513.0434782607</v>
      </c>
      <c r="S1892" s="53">
        <v>2497500</v>
      </c>
      <c r="T1892" s="54">
        <v>0</v>
      </c>
      <c r="U1892" s="55" t="s">
        <v>200</v>
      </c>
      <c r="V1892" s="55" t="s">
        <v>421</v>
      </c>
      <c r="W1892" s="55" t="s">
        <v>195</v>
      </c>
      <c r="X1892" s="56">
        <v>43294</v>
      </c>
      <c r="Y1892" s="57" t="s">
        <v>7684</v>
      </c>
      <c r="Z1892" s="57"/>
      <c r="AA1892" s="58"/>
      <c r="AB1892" s="58"/>
      <c r="AC1892" s="58"/>
      <c r="AD1892" s="58"/>
      <c r="AE1892" s="58"/>
      <c r="AF1892" s="58"/>
      <c r="AG1892" s="58"/>
      <c r="AH1892" s="58"/>
      <c r="AI1892" s="58"/>
      <c r="AJ1892" s="58"/>
      <c r="AK1892" s="58"/>
      <c r="AL1892" s="58"/>
      <c r="AM1892" s="58"/>
      <c r="AN1892" s="58"/>
      <c r="AO1892" s="58"/>
      <c r="AP1892" s="58"/>
      <c r="AQ1892" s="58">
        <v>3054000</v>
      </c>
      <c r="AR1892" s="59">
        <f t="shared" si="368"/>
        <v>1</v>
      </c>
      <c r="AS1892" s="59">
        <f t="shared" si="369"/>
        <v>3054000</v>
      </c>
      <c r="AT1892" s="58">
        <f t="shared" ref="AT1892:AT1902" si="374">ROUND(AS1892/AR1892,-2)</f>
        <v>3054000</v>
      </c>
      <c r="AU1892" s="58">
        <f t="shared" si="371"/>
        <v>3054000</v>
      </c>
      <c r="AV1892" s="59">
        <f t="shared" si="372"/>
        <v>556500</v>
      </c>
      <c r="AW1892" s="59">
        <f t="shared" si="366"/>
        <v>556500</v>
      </c>
      <c r="AX1892" s="60">
        <f t="shared" si="370"/>
        <v>0.22282282282282284</v>
      </c>
      <c r="AY1892" s="58"/>
    </row>
    <row r="1893" spans="1:51" ht="47.25" x14ac:dyDescent="0.25">
      <c r="A1893" s="45">
        <v>1934</v>
      </c>
      <c r="B1893" s="46" t="s">
        <v>6268</v>
      </c>
      <c r="C1893" s="47" t="s">
        <v>6263</v>
      </c>
      <c r="D1893" s="47" t="s">
        <v>4315</v>
      </c>
      <c r="E1893" s="48" t="s">
        <v>6269</v>
      </c>
      <c r="F1893" s="49" t="s">
        <v>6265</v>
      </c>
      <c r="G1893" s="49" t="s">
        <v>6265</v>
      </c>
      <c r="H1893" s="50" t="s">
        <v>6265</v>
      </c>
      <c r="I1893" s="46" t="s">
        <v>28</v>
      </c>
      <c r="J1893" s="46">
        <v>1082</v>
      </c>
      <c r="K1893" s="49">
        <v>1082</v>
      </c>
      <c r="L1893" s="49" t="s">
        <v>6266</v>
      </c>
      <c r="M1893" s="51">
        <v>2900000</v>
      </c>
      <c r="N1893" s="51">
        <f t="shared" si="363"/>
        <v>1095000</v>
      </c>
      <c r="O1893" s="51">
        <v>1095652.17391304</v>
      </c>
      <c r="P1893" s="51">
        <v>3995000</v>
      </c>
      <c r="Q1893" s="51">
        <f t="shared" si="364"/>
        <v>1424347.8260869519</v>
      </c>
      <c r="R1893" s="52">
        <f t="shared" si="365"/>
        <v>4324347.8260869514</v>
      </c>
      <c r="S1893" s="53">
        <v>4324300</v>
      </c>
      <c r="T1893" s="54">
        <v>0</v>
      </c>
      <c r="U1893" s="55" t="s">
        <v>198</v>
      </c>
      <c r="V1893" s="55" t="s">
        <v>421</v>
      </c>
      <c r="W1893" s="55" t="s">
        <v>173</v>
      </c>
      <c r="X1893" s="56">
        <v>43294</v>
      </c>
      <c r="Y1893" s="57" t="s">
        <v>7684</v>
      </c>
      <c r="Z1893" s="57"/>
      <c r="AA1893" s="58"/>
      <c r="AB1893" s="58"/>
      <c r="AC1893" s="58"/>
      <c r="AD1893" s="58"/>
      <c r="AE1893" s="58"/>
      <c r="AF1893" s="58"/>
      <c r="AG1893" s="58"/>
      <c r="AH1893" s="58"/>
      <c r="AI1893" s="58"/>
      <c r="AJ1893" s="58"/>
      <c r="AK1893" s="58"/>
      <c r="AL1893" s="58"/>
      <c r="AM1893" s="58"/>
      <c r="AN1893" s="58"/>
      <c r="AO1893" s="58"/>
      <c r="AP1893" s="58"/>
      <c r="AQ1893" s="58">
        <v>5400000</v>
      </c>
      <c r="AR1893" s="59">
        <f t="shared" si="368"/>
        <v>1</v>
      </c>
      <c r="AS1893" s="59">
        <f t="shared" si="369"/>
        <v>5400000</v>
      </c>
      <c r="AT1893" s="58">
        <f t="shared" si="374"/>
        <v>5400000</v>
      </c>
      <c r="AU1893" s="58">
        <f t="shared" si="371"/>
        <v>5400000</v>
      </c>
      <c r="AV1893" s="59">
        <f t="shared" si="372"/>
        <v>1075700</v>
      </c>
      <c r="AW1893" s="59">
        <f t="shared" si="366"/>
        <v>1075700</v>
      </c>
      <c r="AX1893" s="60">
        <f t="shared" si="370"/>
        <v>0.24875702425826152</v>
      </c>
      <c r="AY1893" s="58"/>
    </row>
    <row r="1894" spans="1:51" ht="47.25" x14ac:dyDescent="0.25">
      <c r="A1894" s="45">
        <v>1936</v>
      </c>
      <c r="B1894" s="46" t="s">
        <v>6275</v>
      </c>
      <c r="C1894" s="47" t="s">
        <v>6271</v>
      </c>
      <c r="D1894" s="47" t="s">
        <v>4315</v>
      </c>
      <c r="E1894" s="48" t="s">
        <v>6276</v>
      </c>
      <c r="F1894" s="49" t="s">
        <v>6273</v>
      </c>
      <c r="G1894" s="49" t="s">
        <v>6273</v>
      </c>
      <c r="H1894" s="50" t="s">
        <v>6273</v>
      </c>
      <c r="I1894" s="46" t="s">
        <v>28</v>
      </c>
      <c r="J1894" s="46">
        <v>1083</v>
      </c>
      <c r="K1894" s="49">
        <v>1083</v>
      </c>
      <c r="L1894" s="49" t="s">
        <v>6274</v>
      </c>
      <c r="M1894" s="51">
        <v>2900000</v>
      </c>
      <c r="N1894" s="51">
        <f t="shared" si="363"/>
        <v>1095000</v>
      </c>
      <c r="O1894" s="51">
        <v>1095652.17391304</v>
      </c>
      <c r="P1894" s="51">
        <v>3995000</v>
      </c>
      <c r="Q1894" s="51">
        <f t="shared" si="364"/>
        <v>1424347.8260869519</v>
      </c>
      <c r="R1894" s="52">
        <f t="shared" si="365"/>
        <v>4324347.8260869514</v>
      </c>
      <c r="S1894" s="53">
        <v>4324300</v>
      </c>
      <c r="T1894" s="54">
        <v>0</v>
      </c>
      <c r="U1894" s="55" t="s">
        <v>200</v>
      </c>
      <c r="V1894" s="55" t="s">
        <v>421</v>
      </c>
      <c r="W1894" s="55" t="s">
        <v>195</v>
      </c>
      <c r="X1894" s="56">
        <v>43294</v>
      </c>
      <c r="Y1894" s="57" t="s">
        <v>7684</v>
      </c>
      <c r="Z1894" s="57"/>
      <c r="AA1894" s="58"/>
      <c r="AB1894" s="58"/>
      <c r="AC1894" s="58"/>
      <c r="AD1894" s="58"/>
      <c r="AE1894" s="58"/>
      <c r="AF1894" s="58"/>
      <c r="AG1894" s="58"/>
      <c r="AH1894" s="58"/>
      <c r="AI1894" s="58"/>
      <c r="AJ1894" s="58"/>
      <c r="AK1894" s="58"/>
      <c r="AL1894" s="58"/>
      <c r="AM1894" s="58"/>
      <c r="AN1894" s="58"/>
      <c r="AO1894" s="58"/>
      <c r="AP1894" s="58"/>
      <c r="AQ1894" s="58">
        <v>5400000</v>
      </c>
      <c r="AR1894" s="59">
        <f t="shared" si="368"/>
        <v>1</v>
      </c>
      <c r="AS1894" s="59">
        <f t="shared" si="369"/>
        <v>5400000</v>
      </c>
      <c r="AT1894" s="58">
        <f t="shared" si="374"/>
        <v>5400000</v>
      </c>
      <c r="AU1894" s="58">
        <f t="shared" si="371"/>
        <v>5400000</v>
      </c>
      <c r="AV1894" s="59">
        <f t="shared" si="372"/>
        <v>1075700</v>
      </c>
      <c r="AW1894" s="59">
        <f t="shared" si="366"/>
        <v>1075700</v>
      </c>
      <c r="AX1894" s="60">
        <f t="shared" si="370"/>
        <v>0.24875702425826152</v>
      </c>
      <c r="AY1894" s="58"/>
    </row>
    <row r="1895" spans="1:51" ht="47.25" x14ac:dyDescent="0.25">
      <c r="A1895" s="45">
        <v>1938</v>
      </c>
      <c r="B1895" s="46" t="s">
        <v>6283</v>
      </c>
      <c r="C1895" s="47" t="s">
        <v>6278</v>
      </c>
      <c r="D1895" s="47" t="s">
        <v>4315</v>
      </c>
      <c r="E1895" s="48" t="s">
        <v>6284</v>
      </c>
      <c r="F1895" s="49" t="s">
        <v>6280</v>
      </c>
      <c r="G1895" s="49" t="s">
        <v>6280</v>
      </c>
      <c r="H1895" s="50" t="s">
        <v>6280</v>
      </c>
      <c r="I1895" s="46" t="s">
        <v>28</v>
      </c>
      <c r="J1895" s="46">
        <v>1084</v>
      </c>
      <c r="K1895" s="49">
        <v>1084</v>
      </c>
      <c r="L1895" s="49" t="s">
        <v>6281</v>
      </c>
      <c r="M1895" s="51">
        <v>3100000</v>
      </c>
      <c r="N1895" s="51">
        <f t="shared" si="363"/>
        <v>1122000</v>
      </c>
      <c r="O1895" s="51">
        <v>1122260.8695652201</v>
      </c>
      <c r="P1895" s="51">
        <v>4222000</v>
      </c>
      <c r="Q1895" s="51">
        <f t="shared" si="364"/>
        <v>1458939.130434786</v>
      </c>
      <c r="R1895" s="52">
        <f t="shared" si="365"/>
        <v>4558939.130434786</v>
      </c>
      <c r="S1895" s="53">
        <v>4558900</v>
      </c>
      <c r="T1895" s="54">
        <v>0</v>
      </c>
      <c r="U1895" s="55" t="s">
        <v>31</v>
      </c>
      <c r="V1895" s="55" t="s">
        <v>421</v>
      </c>
      <c r="W1895" s="55" t="s">
        <v>24</v>
      </c>
      <c r="X1895" s="56">
        <v>43294</v>
      </c>
      <c r="Y1895" s="57" t="s">
        <v>7684</v>
      </c>
      <c r="Z1895" s="57"/>
      <c r="AA1895" s="58"/>
      <c r="AB1895" s="58"/>
      <c r="AC1895" s="58"/>
      <c r="AD1895" s="58"/>
      <c r="AE1895" s="58"/>
      <c r="AF1895" s="58"/>
      <c r="AG1895" s="58"/>
      <c r="AH1895" s="58"/>
      <c r="AI1895" s="58"/>
      <c r="AJ1895" s="58"/>
      <c r="AK1895" s="58"/>
      <c r="AL1895" s="58"/>
      <c r="AM1895" s="58"/>
      <c r="AN1895" s="58"/>
      <c r="AO1895" s="58"/>
      <c r="AP1895" s="58"/>
      <c r="AQ1895" s="58">
        <v>5726000</v>
      </c>
      <c r="AR1895" s="59">
        <f t="shared" si="368"/>
        <v>1</v>
      </c>
      <c r="AS1895" s="59">
        <f t="shared" si="369"/>
        <v>5726000</v>
      </c>
      <c r="AT1895" s="58">
        <f t="shared" si="374"/>
        <v>5726000</v>
      </c>
      <c r="AU1895" s="58">
        <f t="shared" si="371"/>
        <v>5726000</v>
      </c>
      <c r="AV1895" s="59">
        <f t="shared" si="372"/>
        <v>1167100</v>
      </c>
      <c r="AW1895" s="59">
        <f t="shared" si="366"/>
        <v>1167100</v>
      </c>
      <c r="AX1895" s="60">
        <f t="shared" si="370"/>
        <v>0.25600473798504031</v>
      </c>
      <c r="AY1895" s="58"/>
    </row>
    <row r="1896" spans="1:51" ht="47.25" x14ac:dyDescent="0.25">
      <c r="A1896" s="45">
        <v>1940</v>
      </c>
      <c r="B1896" s="46" t="s">
        <v>6290</v>
      </c>
      <c r="C1896" s="47" t="s">
        <v>6286</v>
      </c>
      <c r="D1896" s="47" t="s">
        <v>4315</v>
      </c>
      <c r="E1896" s="48" t="s">
        <v>6291</v>
      </c>
      <c r="F1896" s="49" t="s">
        <v>6288</v>
      </c>
      <c r="G1896" s="49" t="s">
        <v>6288</v>
      </c>
      <c r="H1896" s="50" t="s">
        <v>6288</v>
      </c>
      <c r="I1896" s="46" t="s">
        <v>28</v>
      </c>
      <c r="J1896" s="46">
        <v>1085</v>
      </c>
      <c r="K1896" s="49">
        <v>1085</v>
      </c>
      <c r="L1896" s="49" t="s">
        <v>6289</v>
      </c>
      <c r="M1896" s="51">
        <v>3050000</v>
      </c>
      <c r="N1896" s="51">
        <f t="shared" ref="N1896:N1925" si="375">P1896-M1896</f>
        <v>1122000</v>
      </c>
      <c r="O1896" s="51">
        <v>1122260.8695652201</v>
      </c>
      <c r="P1896" s="51">
        <v>4172000</v>
      </c>
      <c r="Q1896" s="51">
        <f t="shared" ref="Q1896:Q1932" si="376">+O1896/1800000*2340000</f>
        <v>1458939.130434786</v>
      </c>
      <c r="R1896" s="52">
        <f t="shared" ref="R1896:R1932" si="377">+M1896+Q1896</f>
        <v>4508939.130434786</v>
      </c>
      <c r="S1896" s="53">
        <v>4508900</v>
      </c>
      <c r="T1896" s="54">
        <v>0</v>
      </c>
      <c r="U1896" s="55" t="s">
        <v>26</v>
      </c>
      <c r="V1896" s="55" t="s">
        <v>421</v>
      </c>
      <c r="W1896" s="55" t="s">
        <v>27</v>
      </c>
      <c r="X1896" s="56">
        <v>43294</v>
      </c>
      <c r="Y1896" s="57" t="s">
        <v>7684</v>
      </c>
      <c r="Z1896" s="57"/>
      <c r="AA1896" s="58"/>
      <c r="AB1896" s="58"/>
      <c r="AC1896" s="58"/>
      <c r="AD1896" s="58"/>
      <c r="AE1896" s="58"/>
      <c r="AF1896" s="58"/>
      <c r="AG1896" s="58"/>
      <c r="AH1896" s="58"/>
      <c r="AI1896" s="58"/>
      <c r="AJ1896" s="58"/>
      <c r="AK1896" s="58"/>
      <c r="AL1896" s="58"/>
      <c r="AM1896" s="58"/>
      <c r="AN1896" s="58"/>
      <c r="AO1896" s="58"/>
      <c r="AP1896" s="58"/>
      <c r="AQ1896" s="58">
        <v>5651000</v>
      </c>
      <c r="AR1896" s="59">
        <f t="shared" si="368"/>
        <v>1</v>
      </c>
      <c r="AS1896" s="59">
        <f t="shared" si="369"/>
        <v>5651000</v>
      </c>
      <c r="AT1896" s="58">
        <f t="shared" si="374"/>
        <v>5651000</v>
      </c>
      <c r="AU1896" s="58">
        <f t="shared" si="371"/>
        <v>5651000</v>
      </c>
      <c r="AV1896" s="59">
        <f t="shared" si="372"/>
        <v>1142100</v>
      </c>
      <c r="AW1896" s="59">
        <f t="shared" ref="AW1896:AW1932" si="378">AU1896-S1896</f>
        <v>1142100</v>
      </c>
      <c r="AX1896" s="60">
        <f t="shared" si="370"/>
        <v>0.25329903080573968</v>
      </c>
      <c r="AY1896" s="58"/>
    </row>
    <row r="1897" spans="1:51" ht="31.5" x14ac:dyDescent="0.25">
      <c r="A1897" s="45">
        <v>1950</v>
      </c>
      <c r="B1897" s="46" t="s">
        <v>6303</v>
      </c>
      <c r="C1897" s="47" t="s">
        <v>6304</v>
      </c>
      <c r="D1897" s="47" t="s">
        <v>2677</v>
      </c>
      <c r="E1897" s="48" t="s">
        <v>6297</v>
      </c>
      <c r="F1897" s="49" t="s">
        <v>6298</v>
      </c>
      <c r="G1897" s="49" t="s">
        <v>6298</v>
      </c>
      <c r="H1897" s="50" t="s">
        <v>6298</v>
      </c>
      <c r="I1897" s="46" t="s">
        <v>497</v>
      </c>
      <c r="J1897" s="46">
        <v>1161</v>
      </c>
      <c r="K1897" s="49">
        <v>1161</v>
      </c>
      <c r="L1897" s="49" t="s">
        <v>6305</v>
      </c>
      <c r="M1897" s="51">
        <v>208000</v>
      </c>
      <c r="N1897" s="51">
        <f t="shared" si="375"/>
        <v>42000</v>
      </c>
      <c r="O1897" s="51">
        <v>42260.869565217399</v>
      </c>
      <c r="P1897" s="51">
        <v>250000</v>
      </c>
      <c r="Q1897" s="51">
        <f t="shared" si="376"/>
        <v>54939.130434782623</v>
      </c>
      <c r="R1897" s="52">
        <f t="shared" si="377"/>
        <v>262939.13043478259</v>
      </c>
      <c r="S1897" s="53">
        <v>262900</v>
      </c>
      <c r="T1897" s="54">
        <v>0</v>
      </c>
      <c r="U1897" s="55" t="s">
        <v>200</v>
      </c>
      <c r="V1897" s="55" t="s">
        <v>421</v>
      </c>
      <c r="W1897" s="55" t="s">
        <v>196</v>
      </c>
      <c r="X1897" s="56">
        <v>43294</v>
      </c>
      <c r="Y1897" s="57" t="s">
        <v>7684</v>
      </c>
      <c r="Z1897" s="57"/>
      <c r="AA1897" s="58"/>
      <c r="AB1897" s="58"/>
      <c r="AC1897" s="58"/>
      <c r="AD1897" s="58"/>
      <c r="AE1897" s="58"/>
      <c r="AF1897" s="58"/>
      <c r="AG1897" s="58"/>
      <c r="AH1897" s="58"/>
      <c r="AI1897" s="58"/>
      <c r="AJ1897" s="58">
        <v>290400</v>
      </c>
      <c r="AK1897" s="58"/>
      <c r="AL1897" s="58"/>
      <c r="AM1897" s="58"/>
      <c r="AN1897" s="58"/>
      <c r="AO1897" s="58"/>
      <c r="AP1897" s="58"/>
      <c r="AQ1897" s="58"/>
      <c r="AR1897" s="59">
        <f t="shared" si="368"/>
        <v>1</v>
      </c>
      <c r="AS1897" s="59">
        <f t="shared" si="369"/>
        <v>290400</v>
      </c>
      <c r="AT1897" s="58">
        <f t="shared" si="374"/>
        <v>290400</v>
      </c>
      <c r="AU1897" s="58">
        <f t="shared" si="371"/>
        <v>290400</v>
      </c>
      <c r="AV1897" s="59">
        <f t="shared" si="372"/>
        <v>27500</v>
      </c>
      <c r="AW1897" s="59">
        <f t="shared" si="378"/>
        <v>27500</v>
      </c>
      <c r="AX1897" s="60">
        <f t="shared" si="370"/>
        <v>0.10460251046025104</v>
      </c>
      <c r="AY1897" s="58"/>
    </row>
    <row r="1898" spans="1:51" ht="47.25" x14ac:dyDescent="0.25">
      <c r="A1898" s="45">
        <v>1952</v>
      </c>
      <c r="B1898" s="46" t="s">
        <v>6309</v>
      </c>
      <c r="C1898" s="47" t="s">
        <v>6307</v>
      </c>
      <c r="D1898" s="47" t="s">
        <v>2677</v>
      </c>
      <c r="E1898" s="48" t="s">
        <v>6310</v>
      </c>
      <c r="F1898" s="49" t="s">
        <v>6311</v>
      </c>
      <c r="G1898" s="49" t="s">
        <v>6311</v>
      </c>
      <c r="H1898" s="50" t="s">
        <v>6311</v>
      </c>
      <c r="I1898" s="46" t="s">
        <v>439</v>
      </c>
      <c r="J1898" s="46">
        <v>1162</v>
      </c>
      <c r="K1898" s="49">
        <v>1162</v>
      </c>
      <c r="L1898" s="49" t="s">
        <v>6308</v>
      </c>
      <c r="M1898" s="51">
        <v>328000</v>
      </c>
      <c r="N1898" s="51">
        <f t="shared" si="375"/>
        <v>100000</v>
      </c>
      <c r="O1898" s="51">
        <v>100173.91304347799</v>
      </c>
      <c r="P1898" s="51">
        <v>428000</v>
      </c>
      <c r="Q1898" s="51">
        <f t="shared" si="376"/>
        <v>130226.08695652138</v>
      </c>
      <c r="R1898" s="52">
        <f t="shared" si="377"/>
        <v>458226.08695652138</v>
      </c>
      <c r="S1898" s="53">
        <v>458200</v>
      </c>
      <c r="T1898" s="54">
        <v>0</v>
      </c>
      <c r="U1898" s="55" t="s">
        <v>200</v>
      </c>
      <c r="V1898" s="55" t="s">
        <v>421</v>
      </c>
      <c r="W1898" s="55" t="s">
        <v>195</v>
      </c>
      <c r="X1898" s="56">
        <v>43294</v>
      </c>
      <c r="Y1898" s="57" t="s">
        <v>7684</v>
      </c>
      <c r="Z1898" s="57"/>
      <c r="AA1898" s="58"/>
      <c r="AB1898" s="58"/>
      <c r="AC1898" s="58"/>
      <c r="AD1898" s="58"/>
      <c r="AE1898" s="58"/>
      <c r="AF1898" s="58"/>
      <c r="AG1898" s="58"/>
      <c r="AH1898" s="58"/>
      <c r="AI1898" s="58"/>
      <c r="AJ1898" s="58">
        <v>492000</v>
      </c>
      <c r="AK1898" s="58"/>
      <c r="AL1898" s="58"/>
      <c r="AM1898" s="58"/>
      <c r="AN1898" s="58"/>
      <c r="AO1898" s="58"/>
      <c r="AP1898" s="58"/>
      <c r="AQ1898" s="58">
        <v>588000</v>
      </c>
      <c r="AR1898" s="59">
        <f t="shared" si="368"/>
        <v>2</v>
      </c>
      <c r="AS1898" s="59">
        <f t="shared" si="369"/>
        <v>1080000</v>
      </c>
      <c r="AT1898" s="58">
        <f t="shared" si="374"/>
        <v>540000</v>
      </c>
      <c r="AU1898" s="58">
        <f t="shared" si="371"/>
        <v>492000</v>
      </c>
      <c r="AV1898" s="59">
        <f t="shared" si="372"/>
        <v>81800</v>
      </c>
      <c r="AW1898" s="59">
        <f t="shared" si="378"/>
        <v>33800</v>
      </c>
      <c r="AX1898" s="60">
        <f t="shared" si="370"/>
        <v>0.1785246617197731</v>
      </c>
      <c r="AY1898" s="58"/>
    </row>
    <row r="1899" spans="1:51" ht="47.25" x14ac:dyDescent="0.25">
      <c r="A1899" s="45">
        <v>1953</v>
      </c>
      <c r="B1899" s="46" t="s">
        <v>6312</v>
      </c>
      <c r="C1899" s="47" t="s">
        <v>6307</v>
      </c>
      <c r="D1899" s="47" t="s">
        <v>2677</v>
      </c>
      <c r="E1899" s="48" t="s">
        <v>6313</v>
      </c>
      <c r="F1899" s="49" t="s">
        <v>6314</v>
      </c>
      <c r="G1899" s="49" t="s">
        <v>6314</v>
      </c>
      <c r="H1899" s="50" t="s">
        <v>6314</v>
      </c>
      <c r="I1899" s="46" t="s">
        <v>439</v>
      </c>
      <c r="J1899" s="46">
        <v>1162</v>
      </c>
      <c r="K1899" s="49">
        <v>1162</v>
      </c>
      <c r="L1899" s="49" t="s">
        <v>6308</v>
      </c>
      <c r="M1899" s="51">
        <v>328000</v>
      </c>
      <c r="N1899" s="51">
        <f t="shared" si="375"/>
        <v>100000</v>
      </c>
      <c r="O1899" s="51">
        <v>100173.91304347799</v>
      </c>
      <c r="P1899" s="51">
        <v>428000</v>
      </c>
      <c r="Q1899" s="51">
        <f t="shared" si="376"/>
        <v>130226.08695652138</v>
      </c>
      <c r="R1899" s="52">
        <f t="shared" si="377"/>
        <v>458226.08695652138</v>
      </c>
      <c r="S1899" s="53">
        <v>458200</v>
      </c>
      <c r="T1899" s="54">
        <v>0</v>
      </c>
      <c r="U1899" s="55" t="s">
        <v>26</v>
      </c>
      <c r="V1899" s="55" t="s">
        <v>421</v>
      </c>
      <c r="W1899" s="55" t="s">
        <v>27</v>
      </c>
      <c r="X1899" s="56">
        <v>43294</v>
      </c>
      <c r="Y1899" s="57" t="s">
        <v>7684</v>
      </c>
      <c r="Z1899" s="57"/>
      <c r="AA1899" s="58"/>
      <c r="AB1899" s="58"/>
      <c r="AC1899" s="58"/>
      <c r="AD1899" s="58"/>
      <c r="AE1899" s="58"/>
      <c r="AF1899" s="58"/>
      <c r="AG1899" s="58"/>
      <c r="AH1899" s="58"/>
      <c r="AI1899" s="58"/>
      <c r="AJ1899" s="58"/>
      <c r="AK1899" s="58"/>
      <c r="AL1899" s="58"/>
      <c r="AM1899" s="58"/>
      <c r="AN1899" s="58"/>
      <c r="AO1899" s="58"/>
      <c r="AP1899" s="58"/>
      <c r="AQ1899" s="58">
        <v>588000</v>
      </c>
      <c r="AR1899" s="59">
        <f t="shared" si="368"/>
        <v>1</v>
      </c>
      <c r="AS1899" s="59">
        <f t="shared" si="369"/>
        <v>588000</v>
      </c>
      <c r="AT1899" s="58">
        <f t="shared" si="374"/>
        <v>588000</v>
      </c>
      <c r="AU1899" s="58">
        <f t="shared" si="371"/>
        <v>588000</v>
      </c>
      <c r="AV1899" s="59">
        <f t="shared" si="372"/>
        <v>129800</v>
      </c>
      <c r="AW1899" s="59">
        <f t="shared" si="378"/>
        <v>129800</v>
      </c>
      <c r="AX1899" s="60">
        <f t="shared" si="370"/>
        <v>0.28328240942819738</v>
      </c>
      <c r="AY1899" s="58"/>
    </row>
    <row r="1900" spans="1:51" ht="47.25" x14ac:dyDescent="0.25">
      <c r="A1900" s="45">
        <v>1954</v>
      </c>
      <c r="B1900" s="46" t="s">
        <v>6317</v>
      </c>
      <c r="C1900" s="47" t="s">
        <v>6315</v>
      </c>
      <c r="D1900" s="47" t="s">
        <v>2677</v>
      </c>
      <c r="E1900" s="48" t="s">
        <v>6318</v>
      </c>
      <c r="F1900" s="49" t="s">
        <v>6319</v>
      </c>
      <c r="G1900" s="49" t="s">
        <v>6319</v>
      </c>
      <c r="H1900" s="50" t="s">
        <v>6319</v>
      </c>
      <c r="I1900" s="46" t="s">
        <v>439</v>
      </c>
      <c r="J1900" s="46">
        <v>1163</v>
      </c>
      <c r="K1900" s="49">
        <v>1163</v>
      </c>
      <c r="L1900" s="49" t="s">
        <v>6316</v>
      </c>
      <c r="M1900" s="51">
        <v>423000</v>
      </c>
      <c r="N1900" s="51">
        <f t="shared" si="375"/>
        <v>150000</v>
      </c>
      <c r="O1900" s="51">
        <v>150260.869565217</v>
      </c>
      <c r="P1900" s="51">
        <v>573000</v>
      </c>
      <c r="Q1900" s="51">
        <f t="shared" si="376"/>
        <v>195339.1304347821</v>
      </c>
      <c r="R1900" s="52">
        <f t="shared" si="377"/>
        <v>618339.13043478213</v>
      </c>
      <c r="S1900" s="53">
        <v>618300</v>
      </c>
      <c r="T1900" s="54">
        <v>0</v>
      </c>
      <c r="U1900" s="55" t="s">
        <v>200</v>
      </c>
      <c r="V1900" s="55" t="s">
        <v>421</v>
      </c>
      <c r="W1900" s="55" t="s">
        <v>195</v>
      </c>
      <c r="X1900" s="56">
        <v>43294</v>
      </c>
      <c r="Y1900" s="57" t="s">
        <v>7684</v>
      </c>
      <c r="Z1900" s="57"/>
      <c r="AA1900" s="58"/>
      <c r="AB1900" s="58"/>
      <c r="AC1900" s="58"/>
      <c r="AD1900" s="58"/>
      <c r="AE1900" s="58"/>
      <c r="AF1900" s="58"/>
      <c r="AG1900" s="58"/>
      <c r="AH1900" s="58"/>
      <c r="AI1900" s="58"/>
      <c r="AJ1900" s="58"/>
      <c r="AK1900" s="58"/>
      <c r="AL1900" s="58"/>
      <c r="AM1900" s="58"/>
      <c r="AN1900" s="58"/>
      <c r="AO1900" s="58"/>
      <c r="AP1900" s="58"/>
      <c r="AQ1900" s="58">
        <v>779000</v>
      </c>
      <c r="AR1900" s="59">
        <f t="shared" si="368"/>
        <v>1</v>
      </c>
      <c r="AS1900" s="59">
        <f t="shared" si="369"/>
        <v>779000</v>
      </c>
      <c r="AT1900" s="58">
        <f t="shared" si="374"/>
        <v>779000</v>
      </c>
      <c r="AU1900" s="58">
        <f t="shared" si="371"/>
        <v>779000</v>
      </c>
      <c r="AV1900" s="59">
        <f t="shared" si="372"/>
        <v>160700</v>
      </c>
      <c r="AW1900" s="59">
        <f t="shared" si="378"/>
        <v>160700</v>
      </c>
      <c r="AX1900" s="60">
        <f t="shared" si="370"/>
        <v>0.25990619440401108</v>
      </c>
      <c r="AY1900" s="58"/>
    </row>
    <row r="1901" spans="1:51" ht="47.25" x14ac:dyDescent="0.25">
      <c r="A1901" s="45">
        <v>1955</v>
      </c>
      <c r="B1901" s="46" t="s">
        <v>6320</v>
      </c>
      <c r="C1901" s="47" t="s">
        <v>6315</v>
      </c>
      <c r="D1901" s="47" t="s">
        <v>2677</v>
      </c>
      <c r="E1901" s="48" t="s">
        <v>6321</v>
      </c>
      <c r="F1901" s="49" t="s">
        <v>6322</v>
      </c>
      <c r="G1901" s="49" t="s">
        <v>6322</v>
      </c>
      <c r="H1901" s="50" t="s">
        <v>6322</v>
      </c>
      <c r="I1901" s="46" t="s">
        <v>439</v>
      </c>
      <c r="J1901" s="46">
        <v>1163</v>
      </c>
      <c r="K1901" s="49">
        <v>1163</v>
      </c>
      <c r="L1901" s="49" t="s">
        <v>6316</v>
      </c>
      <c r="M1901" s="51">
        <v>423000</v>
      </c>
      <c r="N1901" s="51">
        <f t="shared" si="375"/>
        <v>150000</v>
      </c>
      <c r="O1901" s="51">
        <v>150260.869565217</v>
      </c>
      <c r="P1901" s="51">
        <v>573000</v>
      </c>
      <c r="Q1901" s="51">
        <f t="shared" si="376"/>
        <v>195339.1304347821</v>
      </c>
      <c r="R1901" s="52">
        <f t="shared" si="377"/>
        <v>618339.13043478213</v>
      </c>
      <c r="S1901" s="53">
        <v>618300</v>
      </c>
      <c r="T1901" s="54">
        <v>0</v>
      </c>
      <c r="U1901" s="55" t="s">
        <v>26</v>
      </c>
      <c r="V1901" s="55" t="s">
        <v>421</v>
      </c>
      <c r="W1901" s="55" t="s">
        <v>27</v>
      </c>
      <c r="X1901" s="56">
        <v>43294</v>
      </c>
      <c r="Y1901" s="57" t="s">
        <v>7684</v>
      </c>
      <c r="Z1901" s="57"/>
      <c r="AA1901" s="58"/>
      <c r="AB1901" s="58"/>
      <c r="AC1901" s="58"/>
      <c r="AD1901" s="58"/>
      <c r="AE1901" s="58"/>
      <c r="AF1901" s="58"/>
      <c r="AG1901" s="58"/>
      <c r="AH1901" s="58"/>
      <c r="AI1901" s="58"/>
      <c r="AJ1901" s="58"/>
      <c r="AK1901" s="58"/>
      <c r="AL1901" s="58"/>
      <c r="AM1901" s="58"/>
      <c r="AN1901" s="58"/>
      <c r="AO1901" s="58"/>
      <c r="AP1901" s="58"/>
      <c r="AQ1901" s="58">
        <v>779000</v>
      </c>
      <c r="AR1901" s="59">
        <f t="shared" si="368"/>
        <v>1</v>
      </c>
      <c r="AS1901" s="59">
        <f t="shared" si="369"/>
        <v>779000</v>
      </c>
      <c r="AT1901" s="58">
        <f t="shared" si="374"/>
        <v>779000</v>
      </c>
      <c r="AU1901" s="58">
        <f t="shared" si="371"/>
        <v>779000</v>
      </c>
      <c r="AV1901" s="59">
        <f t="shared" si="372"/>
        <v>160700</v>
      </c>
      <c r="AW1901" s="59">
        <f t="shared" si="378"/>
        <v>160700</v>
      </c>
      <c r="AX1901" s="60">
        <f t="shared" si="370"/>
        <v>0.25990619440401108</v>
      </c>
      <c r="AY1901" s="58"/>
    </row>
    <row r="1902" spans="1:51" ht="31.5" x14ac:dyDescent="0.25">
      <c r="A1902" s="45">
        <v>1977</v>
      </c>
      <c r="B1902" s="46" t="s">
        <v>6419</v>
      </c>
      <c r="C1902" s="47" t="s">
        <v>6415</v>
      </c>
      <c r="D1902" s="47" t="s">
        <v>6402</v>
      </c>
      <c r="E1902" s="48" t="s">
        <v>6420</v>
      </c>
      <c r="F1902" s="49" t="s">
        <v>6421</v>
      </c>
      <c r="G1902" s="49" t="s">
        <v>6421</v>
      </c>
      <c r="H1902" s="50" t="s">
        <v>6421</v>
      </c>
      <c r="I1902" s="46"/>
      <c r="J1902" s="46">
        <v>1259</v>
      </c>
      <c r="K1902" s="49">
        <v>1259</v>
      </c>
      <c r="L1902" s="49" t="s">
        <v>6418</v>
      </c>
      <c r="M1902" s="51">
        <v>70000</v>
      </c>
      <c r="N1902" s="51">
        <f t="shared" si="375"/>
        <v>13100</v>
      </c>
      <c r="O1902" s="51">
        <v>13147.8260869565</v>
      </c>
      <c r="P1902" s="51">
        <v>83100</v>
      </c>
      <c r="Q1902" s="51">
        <f t="shared" si="376"/>
        <v>17092.173913043451</v>
      </c>
      <c r="R1902" s="52">
        <f t="shared" si="377"/>
        <v>87092.173913043458</v>
      </c>
      <c r="S1902" s="53">
        <v>87000</v>
      </c>
      <c r="T1902" s="54" t="s">
        <v>6165</v>
      </c>
      <c r="U1902" s="55" t="s">
        <v>26</v>
      </c>
      <c r="V1902" s="55" t="s">
        <v>421</v>
      </c>
      <c r="W1902" s="55" t="s">
        <v>27</v>
      </c>
      <c r="X1902" s="56">
        <v>43294</v>
      </c>
      <c r="Y1902" s="57" t="s">
        <v>7684</v>
      </c>
      <c r="Z1902" s="57"/>
      <c r="AA1902" s="58"/>
      <c r="AB1902" s="58"/>
      <c r="AC1902" s="58"/>
      <c r="AD1902" s="58"/>
      <c r="AE1902" s="58"/>
      <c r="AF1902" s="58"/>
      <c r="AG1902" s="58"/>
      <c r="AH1902" s="58"/>
      <c r="AI1902" s="58"/>
      <c r="AJ1902" s="58">
        <v>116400</v>
      </c>
      <c r="AK1902" s="58"/>
      <c r="AL1902" s="58"/>
      <c r="AM1902" s="58"/>
      <c r="AN1902" s="58"/>
      <c r="AO1902" s="58"/>
      <c r="AP1902" s="58"/>
      <c r="AQ1902" s="58">
        <v>110000</v>
      </c>
      <c r="AR1902" s="59">
        <f t="shared" si="368"/>
        <v>2</v>
      </c>
      <c r="AS1902" s="59">
        <f t="shared" si="369"/>
        <v>226400</v>
      </c>
      <c r="AT1902" s="58">
        <f t="shared" si="374"/>
        <v>113200</v>
      </c>
      <c r="AU1902" s="58">
        <f t="shared" si="371"/>
        <v>110000</v>
      </c>
      <c r="AV1902" s="59">
        <f t="shared" si="372"/>
        <v>26200</v>
      </c>
      <c r="AW1902" s="59">
        <f t="shared" si="378"/>
        <v>23000</v>
      </c>
      <c r="AX1902" s="60">
        <f t="shared" si="370"/>
        <v>0.30114942528735633</v>
      </c>
      <c r="AY1902" s="58"/>
    </row>
    <row r="1903" spans="1:51" ht="47.25" x14ac:dyDescent="0.25">
      <c r="A1903" s="45">
        <v>1978</v>
      </c>
      <c r="B1903" s="46" t="s">
        <v>6424</v>
      </c>
      <c r="C1903" s="47" t="s">
        <v>6422</v>
      </c>
      <c r="D1903" s="47" t="s">
        <v>2614</v>
      </c>
      <c r="E1903" s="48" t="s">
        <v>6425</v>
      </c>
      <c r="F1903" s="49" t="s">
        <v>6426</v>
      </c>
      <c r="G1903" s="49" t="s">
        <v>6426</v>
      </c>
      <c r="H1903" s="50" t="s">
        <v>6427</v>
      </c>
      <c r="I1903" s="46"/>
      <c r="J1903" s="46">
        <v>1269</v>
      </c>
      <c r="K1903" s="49">
        <v>1269</v>
      </c>
      <c r="L1903" s="49" t="s">
        <v>6423</v>
      </c>
      <c r="M1903" s="51">
        <v>49000</v>
      </c>
      <c r="N1903" s="51">
        <f t="shared" si="375"/>
        <v>9000</v>
      </c>
      <c r="O1903" s="51">
        <v>9078.2608695652198</v>
      </c>
      <c r="P1903" s="51">
        <v>58000</v>
      </c>
      <c r="Q1903" s="51">
        <f t="shared" si="376"/>
        <v>11801.739130434788</v>
      </c>
      <c r="R1903" s="52">
        <f t="shared" si="377"/>
        <v>60801.739130434784</v>
      </c>
      <c r="S1903" s="53">
        <v>60800</v>
      </c>
      <c r="T1903" s="54" t="s">
        <v>6165</v>
      </c>
      <c r="U1903" s="55" t="s">
        <v>26</v>
      </c>
      <c r="V1903" s="55" t="s">
        <v>421</v>
      </c>
      <c r="W1903" s="55" t="s">
        <v>27</v>
      </c>
      <c r="X1903" s="56">
        <v>43294</v>
      </c>
      <c r="Y1903" s="57" t="s">
        <v>7684</v>
      </c>
      <c r="Z1903" s="57"/>
      <c r="AA1903" s="58"/>
      <c r="AB1903" s="58"/>
      <c r="AC1903" s="58"/>
      <c r="AD1903" s="58"/>
      <c r="AE1903" s="58"/>
      <c r="AF1903" s="58"/>
      <c r="AG1903" s="58"/>
      <c r="AH1903" s="58"/>
      <c r="AI1903" s="58"/>
      <c r="AJ1903" s="58"/>
      <c r="AK1903" s="58"/>
      <c r="AL1903" s="58"/>
      <c r="AM1903" s="58"/>
      <c r="AN1903" s="58"/>
      <c r="AO1903" s="58"/>
      <c r="AP1903" s="58"/>
      <c r="AQ1903" s="58"/>
      <c r="AR1903" s="59">
        <f t="shared" si="368"/>
        <v>0</v>
      </c>
      <c r="AS1903" s="59">
        <f t="shared" si="369"/>
        <v>0</v>
      </c>
      <c r="AT1903" s="58"/>
      <c r="AU1903" s="58">
        <f t="shared" si="371"/>
        <v>0</v>
      </c>
      <c r="AV1903" s="59">
        <f t="shared" si="372"/>
        <v>-60800</v>
      </c>
      <c r="AW1903" s="59">
        <f t="shared" si="378"/>
        <v>-60800</v>
      </c>
      <c r="AX1903" s="60">
        <f t="shared" si="370"/>
        <v>-1</v>
      </c>
      <c r="AY1903" s="58"/>
    </row>
    <row r="1904" spans="1:51" ht="31.5" x14ac:dyDescent="0.25">
      <c r="A1904" s="45">
        <v>1995</v>
      </c>
      <c r="B1904" s="46" t="s">
        <v>6514</v>
      </c>
      <c r="C1904" s="47" t="s">
        <v>6515</v>
      </c>
      <c r="D1904" s="47" t="s">
        <v>6402</v>
      </c>
      <c r="E1904" s="48" t="s">
        <v>6516</v>
      </c>
      <c r="F1904" s="49" t="s">
        <v>6517</v>
      </c>
      <c r="G1904" s="49" t="s">
        <v>6517</v>
      </c>
      <c r="H1904" s="50" t="s">
        <v>6517</v>
      </c>
      <c r="I1904" s="46"/>
      <c r="J1904" s="46">
        <v>1478</v>
      </c>
      <c r="K1904" s="49">
        <v>1478</v>
      </c>
      <c r="L1904" s="49" t="s">
        <v>6518</v>
      </c>
      <c r="M1904" s="51">
        <v>540000</v>
      </c>
      <c r="N1904" s="51">
        <f t="shared" si="375"/>
        <v>50000</v>
      </c>
      <c r="O1904" s="51">
        <v>50086.956521739099</v>
      </c>
      <c r="P1904" s="51">
        <v>590000</v>
      </c>
      <c r="Q1904" s="51">
        <f t="shared" si="376"/>
        <v>65113.043478260828</v>
      </c>
      <c r="R1904" s="52">
        <f t="shared" si="377"/>
        <v>605113.04347826086</v>
      </c>
      <c r="S1904" s="53">
        <v>605100</v>
      </c>
      <c r="T1904" s="54">
        <v>0</v>
      </c>
      <c r="U1904" s="55" t="s">
        <v>200</v>
      </c>
      <c r="V1904" s="55" t="s">
        <v>421</v>
      </c>
      <c r="W1904" s="55" t="s">
        <v>196</v>
      </c>
      <c r="X1904" s="56">
        <v>43294</v>
      </c>
      <c r="Y1904" s="57" t="s">
        <v>7684</v>
      </c>
      <c r="Z1904" s="57"/>
      <c r="AA1904" s="58"/>
      <c r="AB1904" s="58"/>
      <c r="AC1904" s="58"/>
      <c r="AD1904" s="58"/>
      <c r="AE1904" s="58"/>
      <c r="AF1904" s="58"/>
      <c r="AG1904" s="58"/>
      <c r="AH1904" s="58"/>
      <c r="AI1904" s="58">
        <v>831000</v>
      </c>
      <c r="AJ1904" s="58">
        <v>706000</v>
      </c>
      <c r="AK1904" s="58"/>
      <c r="AL1904" s="58"/>
      <c r="AM1904" s="58"/>
      <c r="AN1904" s="58"/>
      <c r="AO1904" s="58"/>
      <c r="AP1904" s="58"/>
      <c r="AQ1904" s="58"/>
      <c r="AR1904" s="59">
        <f t="shared" si="368"/>
        <v>2</v>
      </c>
      <c r="AS1904" s="59">
        <f t="shared" si="369"/>
        <v>1537000</v>
      </c>
      <c r="AT1904" s="58">
        <f t="shared" ref="AT1904:AT1935" si="379">ROUND(AS1904/AR1904,-2)</f>
        <v>768500</v>
      </c>
      <c r="AU1904" s="58">
        <f t="shared" si="371"/>
        <v>706000</v>
      </c>
      <c r="AV1904" s="59">
        <f t="shared" si="372"/>
        <v>163400</v>
      </c>
      <c r="AW1904" s="59">
        <f t="shared" si="378"/>
        <v>100900</v>
      </c>
      <c r="AX1904" s="60">
        <f t="shared" si="370"/>
        <v>0.2700380102462403</v>
      </c>
      <c r="AY1904" s="58"/>
    </row>
    <row r="1905" spans="1:51" ht="31.5" x14ac:dyDescent="0.25">
      <c r="A1905" s="45">
        <v>2031</v>
      </c>
      <c r="B1905" s="46" t="s">
        <v>6671</v>
      </c>
      <c r="C1905" s="47" t="s">
        <v>6672</v>
      </c>
      <c r="D1905" s="47" t="s">
        <v>6402</v>
      </c>
      <c r="E1905" s="48" t="s">
        <v>6673</v>
      </c>
      <c r="F1905" s="49" t="s">
        <v>6674</v>
      </c>
      <c r="G1905" s="49" t="s">
        <v>6674</v>
      </c>
      <c r="H1905" s="50" t="s">
        <v>6674</v>
      </c>
      <c r="I1905" s="46"/>
      <c r="J1905" s="46">
        <v>1519</v>
      </c>
      <c r="K1905" s="49">
        <v>1519</v>
      </c>
      <c r="L1905" s="49" t="s">
        <v>6675</v>
      </c>
      <c r="M1905" s="51">
        <v>25000</v>
      </c>
      <c r="N1905" s="51">
        <f t="shared" si="375"/>
        <v>2300</v>
      </c>
      <c r="O1905" s="51">
        <v>2347.8260869565202</v>
      </c>
      <c r="P1905" s="51">
        <v>27300</v>
      </c>
      <c r="Q1905" s="51">
        <f t="shared" si="376"/>
        <v>3052.1739130434757</v>
      </c>
      <c r="R1905" s="52">
        <f t="shared" si="377"/>
        <v>28052.173913043476</v>
      </c>
      <c r="S1905" s="53">
        <v>28000</v>
      </c>
      <c r="T1905" s="54">
        <v>0</v>
      </c>
      <c r="U1905" s="55" t="s">
        <v>2615</v>
      </c>
      <c r="V1905" s="55" t="s">
        <v>6385</v>
      </c>
      <c r="W1905" s="55" t="s">
        <v>173</v>
      </c>
      <c r="X1905" s="56">
        <v>43294</v>
      </c>
      <c r="Y1905" s="57" t="s">
        <v>7684</v>
      </c>
      <c r="Z1905" s="57"/>
      <c r="AA1905" s="58"/>
      <c r="AB1905" s="58"/>
      <c r="AC1905" s="58"/>
      <c r="AD1905" s="58"/>
      <c r="AE1905" s="58"/>
      <c r="AF1905" s="58"/>
      <c r="AG1905" s="58"/>
      <c r="AH1905" s="58"/>
      <c r="AI1905" s="58"/>
      <c r="AJ1905" s="58"/>
      <c r="AK1905" s="58"/>
      <c r="AL1905" s="58"/>
      <c r="AM1905" s="58"/>
      <c r="AN1905" s="58"/>
      <c r="AO1905" s="58"/>
      <c r="AP1905" s="58"/>
      <c r="AQ1905" s="58">
        <v>36000</v>
      </c>
      <c r="AR1905" s="59">
        <f t="shared" si="368"/>
        <v>1</v>
      </c>
      <c r="AS1905" s="59">
        <f t="shared" si="369"/>
        <v>36000</v>
      </c>
      <c r="AT1905" s="58">
        <f t="shared" si="379"/>
        <v>36000</v>
      </c>
      <c r="AU1905" s="58">
        <f t="shared" si="371"/>
        <v>36000</v>
      </c>
      <c r="AV1905" s="59">
        <f t="shared" si="372"/>
        <v>8000</v>
      </c>
      <c r="AW1905" s="59">
        <f t="shared" si="378"/>
        <v>8000</v>
      </c>
      <c r="AX1905" s="60">
        <f t="shared" si="370"/>
        <v>0.28571428571428581</v>
      </c>
      <c r="AY1905" s="58"/>
    </row>
    <row r="1906" spans="1:51" ht="31.5" x14ac:dyDescent="0.25">
      <c r="A1906" s="45">
        <v>2033</v>
      </c>
      <c r="B1906" s="46" t="s">
        <v>6679</v>
      </c>
      <c r="C1906" s="47" t="s">
        <v>6677</v>
      </c>
      <c r="D1906" s="47" t="s">
        <v>496</v>
      </c>
      <c r="E1906" s="48" t="s">
        <v>6680</v>
      </c>
      <c r="F1906" s="49" t="s">
        <v>6681</v>
      </c>
      <c r="G1906" s="49" t="s">
        <v>6681</v>
      </c>
      <c r="H1906" s="50" t="s">
        <v>6681</v>
      </c>
      <c r="I1906" s="46"/>
      <c r="J1906" s="46">
        <v>1522</v>
      </c>
      <c r="K1906" s="49">
        <v>1522</v>
      </c>
      <c r="L1906" s="49" t="s">
        <v>6678</v>
      </c>
      <c r="M1906" s="51">
        <v>14004</v>
      </c>
      <c r="N1906" s="51">
        <f t="shared" si="375"/>
        <v>1496</v>
      </c>
      <c r="O1906" s="51">
        <v>1558.95652173913</v>
      </c>
      <c r="P1906" s="51">
        <v>15500</v>
      </c>
      <c r="Q1906" s="51">
        <f t="shared" si="376"/>
        <v>2026.6434782608692</v>
      </c>
      <c r="R1906" s="52">
        <f t="shared" si="377"/>
        <v>16030.643478260869</v>
      </c>
      <c r="S1906" s="53">
        <v>16000</v>
      </c>
      <c r="T1906" s="54">
        <v>0</v>
      </c>
      <c r="U1906" s="55" t="s">
        <v>2615</v>
      </c>
      <c r="V1906" s="55" t="s">
        <v>6385</v>
      </c>
      <c r="W1906" s="55" t="s">
        <v>173</v>
      </c>
      <c r="X1906" s="56">
        <v>43294</v>
      </c>
      <c r="Y1906" s="57" t="s">
        <v>7684</v>
      </c>
      <c r="Z1906" s="57"/>
      <c r="AA1906" s="58"/>
      <c r="AB1906" s="58"/>
      <c r="AC1906" s="58"/>
      <c r="AD1906" s="58"/>
      <c r="AE1906" s="58"/>
      <c r="AF1906" s="58"/>
      <c r="AG1906" s="58"/>
      <c r="AH1906" s="58"/>
      <c r="AI1906" s="58"/>
      <c r="AJ1906" s="58">
        <v>21700</v>
      </c>
      <c r="AK1906" s="58"/>
      <c r="AL1906" s="58"/>
      <c r="AM1906" s="58"/>
      <c r="AN1906" s="58"/>
      <c r="AO1906" s="58"/>
      <c r="AP1906" s="58"/>
      <c r="AQ1906" s="58"/>
      <c r="AR1906" s="59">
        <f t="shared" si="368"/>
        <v>1</v>
      </c>
      <c r="AS1906" s="59">
        <f t="shared" si="369"/>
        <v>21700</v>
      </c>
      <c r="AT1906" s="58">
        <f t="shared" si="379"/>
        <v>21700</v>
      </c>
      <c r="AU1906" s="58">
        <f t="shared" si="371"/>
        <v>21700</v>
      </c>
      <c r="AV1906" s="59">
        <f t="shared" si="372"/>
        <v>5700</v>
      </c>
      <c r="AW1906" s="59">
        <f t="shared" si="378"/>
        <v>5700</v>
      </c>
      <c r="AX1906" s="60">
        <f t="shared" si="370"/>
        <v>0.35624999999999996</v>
      </c>
      <c r="AY1906" s="58"/>
    </row>
    <row r="1907" spans="1:51" x14ac:dyDescent="0.25">
      <c r="A1907" s="45">
        <v>2036</v>
      </c>
      <c r="B1907" s="46" t="s">
        <v>6692</v>
      </c>
      <c r="C1907" s="47" t="s">
        <v>6690</v>
      </c>
      <c r="D1907" s="47" t="s">
        <v>6402</v>
      </c>
      <c r="E1907" s="48" t="s">
        <v>6693</v>
      </c>
      <c r="F1907" s="49" t="s">
        <v>6694</v>
      </c>
      <c r="G1907" s="49" t="s">
        <v>6694</v>
      </c>
      <c r="H1907" s="50" t="s">
        <v>6694</v>
      </c>
      <c r="I1907" s="46"/>
      <c r="J1907" s="46">
        <v>1527</v>
      </c>
      <c r="K1907" s="49">
        <v>1527</v>
      </c>
      <c r="L1907" s="49" t="s">
        <v>6691</v>
      </c>
      <c r="M1907" s="51">
        <v>80000</v>
      </c>
      <c r="N1907" s="51">
        <f t="shared" si="375"/>
        <v>7500</v>
      </c>
      <c r="O1907" s="51">
        <v>7513.04347826087</v>
      </c>
      <c r="P1907" s="51">
        <v>87500</v>
      </c>
      <c r="Q1907" s="51">
        <f t="shared" si="376"/>
        <v>9766.9565217391319</v>
      </c>
      <c r="R1907" s="52">
        <f t="shared" si="377"/>
        <v>89766.956521739135</v>
      </c>
      <c r="S1907" s="53">
        <v>89700</v>
      </c>
      <c r="T1907" s="54">
        <v>0</v>
      </c>
      <c r="U1907" s="55" t="s">
        <v>6404</v>
      </c>
      <c r="V1907" s="55" t="s">
        <v>6493</v>
      </c>
      <c r="W1907" s="55" t="s">
        <v>173</v>
      </c>
      <c r="X1907" s="56">
        <v>43294</v>
      </c>
      <c r="Y1907" s="57" t="s">
        <v>7684</v>
      </c>
      <c r="Z1907" s="57"/>
      <c r="AA1907" s="58"/>
      <c r="AB1907" s="58"/>
      <c r="AC1907" s="58"/>
      <c r="AD1907" s="58"/>
      <c r="AE1907" s="58"/>
      <c r="AF1907" s="58"/>
      <c r="AG1907" s="58"/>
      <c r="AH1907" s="58"/>
      <c r="AI1907" s="58">
        <v>138000</v>
      </c>
      <c r="AJ1907" s="58"/>
      <c r="AK1907" s="58"/>
      <c r="AL1907" s="58"/>
      <c r="AM1907" s="58"/>
      <c r="AN1907" s="58"/>
      <c r="AO1907" s="58"/>
      <c r="AP1907" s="58"/>
      <c r="AQ1907" s="58">
        <v>127000</v>
      </c>
      <c r="AR1907" s="59">
        <f t="shared" si="368"/>
        <v>2</v>
      </c>
      <c r="AS1907" s="59">
        <f t="shared" si="369"/>
        <v>265000</v>
      </c>
      <c r="AT1907" s="58">
        <f t="shared" si="379"/>
        <v>132500</v>
      </c>
      <c r="AU1907" s="58">
        <f t="shared" si="371"/>
        <v>127000</v>
      </c>
      <c r="AV1907" s="59">
        <f t="shared" si="372"/>
        <v>42800</v>
      </c>
      <c r="AW1907" s="59">
        <f t="shared" si="378"/>
        <v>37300</v>
      </c>
      <c r="AX1907" s="60">
        <f t="shared" si="370"/>
        <v>0.47714604236343372</v>
      </c>
      <c r="AY1907" s="58"/>
    </row>
    <row r="1908" spans="1:51" x14ac:dyDescent="0.25">
      <c r="A1908" s="45">
        <v>2049</v>
      </c>
      <c r="B1908" s="46" t="s">
        <v>6753</v>
      </c>
      <c r="C1908" s="47" t="s">
        <v>6754</v>
      </c>
      <c r="D1908" s="47" t="s">
        <v>6402</v>
      </c>
      <c r="E1908" s="48" t="s">
        <v>6755</v>
      </c>
      <c r="F1908" s="49" t="s">
        <v>6756</v>
      </c>
      <c r="G1908" s="49" t="s">
        <v>6756</v>
      </c>
      <c r="H1908" s="50" t="s">
        <v>6756</v>
      </c>
      <c r="I1908" s="46"/>
      <c r="J1908" s="46">
        <v>1581</v>
      </c>
      <c r="K1908" s="49">
        <v>1581</v>
      </c>
      <c r="L1908" s="49" t="s">
        <v>6757</v>
      </c>
      <c r="M1908" s="51">
        <v>70000</v>
      </c>
      <c r="N1908" s="51">
        <f t="shared" si="375"/>
        <v>6500</v>
      </c>
      <c r="O1908" s="51">
        <v>6573.9130434782601</v>
      </c>
      <c r="P1908" s="51">
        <v>76500</v>
      </c>
      <c r="Q1908" s="51">
        <f t="shared" si="376"/>
        <v>8546.0869565217381</v>
      </c>
      <c r="R1908" s="52">
        <f t="shared" si="377"/>
        <v>78546.086956521744</v>
      </c>
      <c r="S1908" s="53">
        <v>78500</v>
      </c>
      <c r="T1908" s="54">
        <v>0</v>
      </c>
      <c r="U1908" s="55" t="s">
        <v>6404</v>
      </c>
      <c r="V1908" s="55" t="s">
        <v>6493</v>
      </c>
      <c r="W1908" s="55" t="s">
        <v>173</v>
      </c>
      <c r="X1908" s="56">
        <v>43294</v>
      </c>
      <c r="Y1908" s="57" t="s">
        <v>7684</v>
      </c>
      <c r="Z1908" s="57"/>
      <c r="AA1908" s="58"/>
      <c r="AB1908" s="58"/>
      <c r="AC1908" s="58"/>
      <c r="AD1908" s="58"/>
      <c r="AE1908" s="58"/>
      <c r="AF1908" s="58"/>
      <c r="AG1908" s="58"/>
      <c r="AH1908" s="58"/>
      <c r="AI1908" s="58"/>
      <c r="AJ1908" s="58">
        <v>107100</v>
      </c>
      <c r="AK1908" s="58"/>
      <c r="AL1908" s="58"/>
      <c r="AM1908" s="58"/>
      <c r="AN1908" s="58"/>
      <c r="AO1908" s="58"/>
      <c r="AP1908" s="58"/>
      <c r="AQ1908" s="58"/>
      <c r="AR1908" s="59">
        <f t="shared" si="368"/>
        <v>1</v>
      </c>
      <c r="AS1908" s="59">
        <f t="shared" si="369"/>
        <v>107100</v>
      </c>
      <c r="AT1908" s="58">
        <f t="shared" si="379"/>
        <v>107100</v>
      </c>
      <c r="AU1908" s="58">
        <f t="shared" si="371"/>
        <v>107100</v>
      </c>
      <c r="AV1908" s="59">
        <f t="shared" si="372"/>
        <v>28600</v>
      </c>
      <c r="AW1908" s="59">
        <f t="shared" si="378"/>
        <v>28600</v>
      </c>
      <c r="AX1908" s="60">
        <f t="shared" si="370"/>
        <v>0.36433121019108272</v>
      </c>
      <c r="AY1908" s="58"/>
    </row>
    <row r="1909" spans="1:51" ht="31.5" x14ac:dyDescent="0.25">
      <c r="A1909" s="45">
        <v>2051</v>
      </c>
      <c r="B1909" s="46" t="s">
        <v>6763</v>
      </c>
      <c r="C1909" s="47" t="s">
        <v>6764</v>
      </c>
      <c r="D1909" s="47" t="s">
        <v>6402</v>
      </c>
      <c r="E1909" s="48" t="s">
        <v>6765</v>
      </c>
      <c r="F1909" s="49" t="s">
        <v>6766</v>
      </c>
      <c r="G1909" s="49" t="s">
        <v>6766</v>
      </c>
      <c r="H1909" s="50" t="s">
        <v>6767</v>
      </c>
      <c r="I1909" s="46"/>
      <c r="J1909" s="46">
        <v>1588</v>
      </c>
      <c r="K1909" s="49">
        <v>1588</v>
      </c>
      <c r="L1909" s="49" t="s">
        <v>6768</v>
      </c>
      <c r="M1909" s="51">
        <v>40000</v>
      </c>
      <c r="N1909" s="51">
        <f t="shared" si="375"/>
        <v>3700</v>
      </c>
      <c r="O1909" s="51">
        <v>3756.52173913043</v>
      </c>
      <c r="P1909" s="51">
        <v>43700</v>
      </c>
      <c r="Q1909" s="51">
        <f t="shared" si="376"/>
        <v>4883.4782608695587</v>
      </c>
      <c r="R1909" s="52">
        <f t="shared" si="377"/>
        <v>44883.47826086956</v>
      </c>
      <c r="S1909" s="53">
        <v>44800</v>
      </c>
      <c r="T1909" s="54">
        <v>0</v>
      </c>
      <c r="U1909" s="55" t="s">
        <v>6404</v>
      </c>
      <c r="V1909" s="55" t="s">
        <v>6493</v>
      </c>
      <c r="W1909" s="55" t="s">
        <v>173</v>
      </c>
      <c r="X1909" s="56">
        <v>43294</v>
      </c>
      <c r="Y1909" s="57" t="s">
        <v>7684</v>
      </c>
      <c r="Z1909" s="57"/>
      <c r="AA1909" s="58"/>
      <c r="AB1909" s="58"/>
      <c r="AC1909" s="58"/>
      <c r="AD1909" s="58"/>
      <c r="AE1909" s="58"/>
      <c r="AF1909" s="58"/>
      <c r="AG1909" s="58"/>
      <c r="AH1909" s="58"/>
      <c r="AI1909" s="58"/>
      <c r="AJ1909" s="58">
        <v>59500</v>
      </c>
      <c r="AK1909" s="58"/>
      <c r="AL1909" s="58"/>
      <c r="AM1909" s="58"/>
      <c r="AN1909" s="58"/>
      <c r="AO1909" s="58"/>
      <c r="AP1909" s="58"/>
      <c r="AQ1909" s="58">
        <v>58000</v>
      </c>
      <c r="AR1909" s="59">
        <f t="shared" si="368"/>
        <v>2</v>
      </c>
      <c r="AS1909" s="59">
        <f t="shared" si="369"/>
        <v>117500</v>
      </c>
      <c r="AT1909" s="58">
        <f t="shared" si="379"/>
        <v>58800</v>
      </c>
      <c r="AU1909" s="58">
        <f t="shared" si="371"/>
        <v>58000</v>
      </c>
      <c r="AV1909" s="59">
        <f t="shared" si="372"/>
        <v>14000</v>
      </c>
      <c r="AW1909" s="59">
        <f t="shared" si="378"/>
        <v>13200</v>
      </c>
      <c r="AX1909" s="60">
        <f t="shared" si="370"/>
        <v>0.3125</v>
      </c>
      <c r="AY1909" s="58"/>
    </row>
    <row r="1910" spans="1:51" ht="31.5" x14ac:dyDescent="0.25">
      <c r="A1910" s="45">
        <v>2052</v>
      </c>
      <c r="B1910" s="46" t="s">
        <v>6769</v>
      </c>
      <c r="C1910" s="47" t="s">
        <v>6770</v>
      </c>
      <c r="D1910" s="47" t="s">
        <v>6402</v>
      </c>
      <c r="E1910" s="48" t="s">
        <v>6771</v>
      </c>
      <c r="F1910" s="49" t="s">
        <v>6772</v>
      </c>
      <c r="G1910" s="49" t="s">
        <v>6772</v>
      </c>
      <c r="H1910" s="50" t="s">
        <v>6772</v>
      </c>
      <c r="I1910" s="46"/>
      <c r="J1910" s="46">
        <v>1599</v>
      </c>
      <c r="K1910" s="49">
        <v>1599</v>
      </c>
      <c r="L1910" s="49" t="s">
        <v>6773</v>
      </c>
      <c r="M1910" s="51">
        <v>40000</v>
      </c>
      <c r="N1910" s="51">
        <f t="shared" si="375"/>
        <v>3700</v>
      </c>
      <c r="O1910" s="51">
        <v>3756.52173913043</v>
      </c>
      <c r="P1910" s="51">
        <v>43700</v>
      </c>
      <c r="Q1910" s="51">
        <f t="shared" si="376"/>
        <v>4883.4782608695587</v>
      </c>
      <c r="R1910" s="52">
        <f t="shared" si="377"/>
        <v>44883.47826086956</v>
      </c>
      <c r="S1910" s="53">
        <v>44800</v>
      </c>
      <c r="T1910" s="54">
        <v>0</v>
      </c>
      <c r="U1910" s="55" t="s">
        <v>6404</v>
      </c>
      <c r="V1910" s="55" t="s">
        <v>6493</v>
      </c>
      <c r="W1910" s="55" t="s">
        <v>94</v>
      </c>
      <c r="X1910" s="56">
        <v>43294</v>
      </c>
      <c r="Y1910" s="57" t="s">
        <v>7684</v>
      </c>
      <c r="Z1910" s="57"/>
      <c r="AA1910" s="58"/>
      <c r="AB1910" s="58"/>
      <c r="AC1910" s="58"/>
      <c r="AD1910" s="58"/>
      <c r="AE1910" s="58"/>
      <c r="AF1910" s="58"/>
      <c r="AG1910" s="58"/>
      <c r="AH1910" s="58"/>
      <c r="AI1910" s="58"/>
      <c r="AJ1910" s="58">
        <v>59500</v>
      </c>
      <c r="AK1910" s="58"/>
      <c r="AL1910" s="58"/>
      <c r="AM1910" s="58"/>
      <c r="AN1910" s="58"/>
      <c r="AO1910" s="58"/>
      <c r="AP1910" s="58"/>
      <c r="AQ1910" s="58">
        <v>58000</v>
      </c>
      <c r="AR1910" s="59">
        <f t="shared" si="368"/>
        <v>2</v>
      </c>
      <c r="AS1910" s="59">
        <f t="shared" si="369"/>
        <v>117500</v>
      </c>
      <c r="AT1910" s="58">
        <f t="shared" si="379"/>
        <v>58800</v>
      </c>
      <c r="AU1910" s="58">
        <f t="shared" si="371"/>
        <v>58000</v>
      </c>
      <c r="AV1910" s="59">
        <f t="shared" si="372"/>
        <v>14000</v>
      </c>
      <c r="AW1910" s="59">
        <f t="shared" si="378"/>
        <v>13200</v>
      </c>
      <c r="AX1910" s="60">
        <f t="shared" si="370"/>
        <v>0.3125</v>
      </c>
      <c r="AY1910" s="58"/>
    </row>
    <row r="1911" spans="1:51" ht="31.5" x14ac:dyDescent="0.25">
      <c r="A1911" s="45">
        <v>2053</v>
      </c>
      <c r="B1911" s="46" t="s">
        <v>6774</v>
      </c>
      <c r="C1911" s="47" t="s">
        <v>6775</v>
      </c>
      <c r="D1911" s="47" t="s">
        <v>6402</v>
      </c>
      <c r="E1911" s="48" t="s">
        <v>6776</v>
      </c>
      <c r="F1911" s="49" t="s">
        <v>6777</v>
      </c>
      <c r="G1911" s="49" t="s">
        <v>6777</v>
      </c>
      <c r="H1911" s="50" t="s">
        <v>6777</v>
      </c>
      <c r="I1911" s="46"/>
      <c r="J1911" s="46">
        <v>1602</v>
      </c>
      <c r="K1911" s="49">
        <v>1602</v>
      </c>
      <c r="L1911" s="49" t="s">
        <v>6778</v>
      </c>
      <c r="M1911" s="51">
        <v>40000</v>
      </c>
      <c r="N1911" s="51">
        <f t="shared" si="375"/>
        <v>3700</v>
      </c>
      <c r="O1911" s="51">
        <v>3756.52173913043</v>
      </c>
      <c r="P1911" s="51">
        <v>43700</v>
      </c>
      <c r="Q1911" s="51">
        <f t="shared" si="376"/>
        <v>4883.4782608695587</v>
      </c>
      <c r="R1911" s="52">
        <f t="shared" si="377"/>
        <v>44883.47826086956</v>
      </c>
      <c r="S1911" s="53">
        <v>44800</v>
      </c>
      <c r="T1911" s="54">
        <v>0</v>
      </c>
      <c r="U1911" s="55" t="s">
        <v>26</v>
      </c>
      <c r="V1911" s="55" t="s">
        <v>6493</v>
      </c>
      <c r="W1911" s="55" t="s">
        <v>27</v>
      </c>
      <c r="X1911" s="56">
        <v>43294</v>
      </c>
      <c r="Y1911" s="57" t="s">
        <v>7684</v>
      </c>
      <c r="Z1911" s="57"/>
      <c r="AA1911" s="58"/>
      <c r="AB1911" s="58"/>
      <c r="AC1911" s="58"/>
      <c r="AD1911" s="58"/>
      <c r="AE1911" s="58"/>
      <c r="AF1911" s="58"/>
      <c r="AG1911" s="58"/>
      <c r="AH1911" s="58"/>
      <c r="AI1911" s="58"/>
      <c r="AJ1911" s="58"/>
      <c r="AK1911" s="58"/>
      <c r="AL1911" s="58"/>
      <c r="AM1911" s="58"/>
      <c r="AN1911" s="58"/>
      <c r="AO1911" s="58"/>
      <c r="AP1911" s="58"/>
      <c r="AQ1911" s="58">
        <v>64000</v>
      </c>
      <c r="AR1911" s="59">
        <f t="shared" si="368"/>
        <v>1</v>
      </c>
      <c r="AS1911" s="59">
        <f t="shared" si="369"/>
        <v>64000</v>
      </c>
      <c r="AT1911" s="58">
        <f t="shared" si="379"/>
        <v>64000</v>
      </c>
      <c r="AU1911" s="58">
        <f t="shared" si="371"/>
        <v>64000</v>
      </c>
      <c r="AV1911" s="59">
        <f t="shared" si="372"/>
        <v>19200</v>
      </c>
      <c r="AW1911" s="59">
        <f t="shared" si="378"/>
        <v>19200</v>
      </c>
      <c r="AX1911" s="60">
        <f t="shared" si="370"/>
        <v>0.4285714285714286</v>
      </c>
      <c r="AY1911" s="58"/>
    </row>
    <row r="1912" spans="1:51" ht="31.5" x14ac:dyDescent="0.25">
      <c r="A1912" s="45">
        <v>2055</v>
      </c>
      <c r="B1912" s="46" t="s">
        <v>6782</v>
      </c>
      <c r="C1912" s="47" t="s">
        <v>6775</v>
      </c>
      <c r="D1912" s="47" t="s">
        <v>6402</v>
      </c>
      <c r="E1912" s="48" t="s">
        <v>6783</v>
      </c>
      <c r="F1912" s="49" t="s">
        <v>6784</v>
      </c>
      <c r="G1912" s="49" t="s">
        <v>6784</v>
      </c>
      <c r="H1912" s="50" t="s">
        <v>6784</v>
      </c>
      <c r="I1912" s="46"/>
      <c r="J1912" s="46">
        <v>1602</v>
      </c>
      <c r="K1912" s="49">
        <v>1602</v>
      </c>
      <c r="L1912" s="49" t="s">
        <v>6778</v>
      </c>
      <c r="M1912" s="51">
        <v>40000</v>
      </c>
      <c r="N1912" s="51">
        <f t="shared" si="375"/>
        <v>3700</v>
      </c>
      <c r="O1912" s="51">
        <v>3756.52173913043</v>
      </c>
      <c r="P1912" s="51">
        <v>43700</v>
      </c>
      <c r="Q1912" s="51">
        <f t="shared" si="376"/>
        <v>4883.4782608695587</v>
      </c>
      <c r="R1912" s="52">
        <f t="shared" si="377"/>
        <v>44883.47826086956</v>
      </c>
      <c r="S1912" s="53">
        <v>44800</v>
      </c>
      <c r="T1912" s="54">
        <v>0</v>
      </c>
      <c r="U1912" s="55" t="s">
        <v>6404</v>
      </c>
      <c r="V1912" s="55" t="s">
        <v>6493</v>
      </c>
      <c r="W1912" s="55" t="s">
        <v>173</v>
      </c>
      <c r="X1912" s="56">
        <v>43294</v>
      </c>
      <c r="Y1912" s="57" t="s">
        <v>7684</v>
      </c>
      <c r="Z1912" s="57"/>
      <c r="AA1912" s="58"/>
      <c r="AB1912" s="58"/>
      <c r="AC1912" s="58"/>
      <c r="AD1912" s="58"/>
      <c r="AE1912" s="58"/>
      <c r="AF1912" s="58"/>
      <c r="AG1912" s="58"/>
      <c r="AH1912" s="58"/>
      <c r="AI1912" s="58"/>
      <c r="AJ1912" s="58"/>
      <c r="AK1912" s="58"/>
      <c r="AL1912" s="58"/>
      <c r="AM1912" s="58"/>
      <c r="AN1912" s="58"/>
      <c r="AO1912" s="58"/>
      <c r="AP1912" s="58"/>
      <c r="AQ1912" s="58">
        <v>64000</v>
      </c>
      <c r="AR1912" s="59">
        <f t="shared" si="368"/>
        <v>1</v>
      </c>
      <c r="AS1912" s="59">
        <f t="shared" si="369"/>
        <v>64000</v>
      </c>
      <c r="AT1912" s="58">
        <f t="shared" si="379"/>
        <v>64000</v>
      </c>
      <c r="AU1912" s="58">
        <f t="shared" si="371"/>
        <v>64000</v>
      </c>
      <c r="AV1912" s="59">
        <f t="shared" si="372"/>
        <v>19200</v>
      </c>
      <c r="AW1912" s="59">
        <f t="shared" si="378"/>
        <v>19200</v>
      </c>
      <c r="AX1912" s="60">
        <f t="shared" si="370"/>
        <v>0.4285714285714286</v>
      </c>
      <c r="AY1912" s="58"/>
    </row>
    <row r="1913" spans="1:51" ht="47.25" x14ac:dyDescent="0.25">
      <c r="A1913" s="45">
        <v>2102</v>
      </c>
      <c r="B1913" s="46" t="s">
        <v>6973</v>
      </c>
      <c r="C1913" s="47" t="s">
        <v>6974</v>
      </c>
      <c r="D1913" s="47" t="s">
        <v>6439</v>
      </c>
      <c r="E1913" s="48" t="s">
        <v>6975</v>
      </c>
      <c r="F1913" s="49" t="s">
        <v>6976</v>
      </c>
      <c r="G1913" s="49" t="s">
        <v>6976</v>
      </c>
      <c r="H1913" s="50" t="s">
        <v>6976</v>
      </c>
      <c r="I1913" s="46" t="s">
        <v>499</v>
      </c>
      <c r="J1913" s="46">
        <v>1746</v>
      </c>
      <c r="K1913" s="49">
        <v>1746</v>
      </c>
      <c r="L1913" s="49" t="s">
        <v>6977</v>
      </c>
      <c r="M1913" s="51">
        <v>400000</v>
      </c>
      <c r="N1913" s="51">
        <f t="shared" si="375"/>
        <v>187000</v>
      </c>
      <c r="O1913" s="51">
        <v>187826.08695652199</v>
      </c>
      <c r="P1913" s="51">
        <v>587000</v>
      </c>
      <c r="Q1913" s="51">
        <f t="shared" si="376"/>
        <v>244173.91304347856</v>
      </c>
      <c r="R1913" s="52">
        <f t="shared" si="377"/>
        <v>644173.9130434785</v>
      </c>
      <c r="S1913" s="53">
        <v>644100</v>
      </c>
      <c r="T1913" s="54">
        <v>0</v>
      </c>
      <c r="U1913" s="55" t="s">
        <v>6804</v>
      </c>
      <c r="V1913" s="55" t="s">
        <v>6805</v>
      </c>
      <c r="W1913" s="55" t="s">
        <v>173</v>
      </c>
      <c r="X1913" s="56">
        <v>43294</v>
      </c>
      <c r="Y1913" s="57" t="s">
        <v>7684</v>
      </c>
      <c r="Z1913" s="57"/>
      <c r="AA1913" s="58"/>
      <c r="AB1913" s="58"/>
      <c r="AC1913" s="58"/>
      <c r="AD1913" s="58"/>
      <c r="AE1913" s="58"/>
      <c r="AF1913" s="58"/>
      <c r="AG1913" s="58"/>
      <c r="AH1913" s="58"/>
      <c r="AI1913" s="58"/>
      <c r="AJ1913" s="58">
        <v>822000</v>
      </c>
      <c r="AK1913" s="58"/>
      <c r="AL1913" s="58"/>
      <c r="AM1913" s="58"/>
      <c r="AN1913" s="58"/>
      <c r="AO1913" s="58"/>
      <c r="AP1913" s="58"/>
      <c r="AQ1913" s="58">
        <v>780000</v>
      </c>
      <c r="AR1913" s="59">
        <f t="shared" si="368"/>
        <v>2</v>
      </c>
      <c r="AS1913" s="59">
        <f t="shared" si="369"/>
        <v>1602000</v>
      </c>
      <c r="AT1913" s="58">
        <f t="shared" si="379"/>
        <v>801000</v>
      </c>
      <c r="AU1913" s="58">
        <f t="shared" si="371"/>
        <v>780000</v>
      </c>
      <c r="AV1913" s="59">
        <f t="shared" si="372"/>
        <v>156900</v>
      </c>
      <c r="AW1913" s="59">
        <f t="shared" si="378"/>
        <v>135900</v>
      </c>
      <c r="AX1913" s="60">
        <f t="shared" si="370"/>
        <v>0.24359571495109456</v>
      </c>
      <c r="AY1913" s="58"/>
    </row>
    <row r="1914" spans="1:51" ht="31.5" x14ac:dyDescent="0.25">
      <c r="A1914" s="45">
        <v>2103</v>
      </c>
      <c r="B1914" s="46" t="s">
        <v>6981</v>
      </c>
      <c r="C1914" s="47" t="s">
        <v>6979</v>
      </c>
      <c r="D1914" s="47" t="s">
        <v>6439</v>
      </c>
      <c r="E1914" s="48" t="s">
        <v>6982</v>
      </c>
      <c r="F1914" s="49" t="s">
        <v>6983</v>
      </c>
      <c r="G1914" s="49" t="s">
        <v>6983</v>
      </c>
      <c r="H1914" s="50" t="s">
        <v>6983</v>
      </c>
      <c r="I1914" s="46"/>
      <c r="J1914" s="46">
        <v>1751</v>
      </c>
      <c r="K1914" s="49">
        <v>1751</v>
      </c>
      <c r="L1914" s="49" t="s">
        <v>6980</v>
      </c>
      <c r="M1914" s="51">
        <v>105000</v>
      </c>
      <c r="N1914" s="51">
        <f t="shared" si="375"/>
        <v>65000</v>
      </c>
      <c r="O1914" s="51">
        <v>65739.130434782594</v>
      </c>
      <c r="P1914" s="51">
        <v>170000</v>
      </c>
      <c r="Q1914" s="51">
        <f t="shared" si="376"/>
        <v>85460.869565217363</v>
      </c>
      <c r="R1914" s="52">
        <f t="shared" si="377"/>
        <v>190460.86956521735</v>
      </c>
      <c r="S1914" s="53">
        <v>190400</v>
      </c>
      <c r="T1914" s="54">
        <v>0</v>
      </c>
      <c r="U1914" s="55" t="s">
        <v>6440</v>
      </c>
      <c r="V1914" s="55" t="s">
        <v>6978</v>
      </c>
      <c r="W1914" s="55" t="s">
        <v>195</v>
      </c>
      <c r="X1914" s="56">
        <v>43294</v>
      </c>
      <c r="Y1914" s="57" t="s">
        <v>7684</v>
      </c>
      <c r="Z1914" s="57"/>
      <c r="AA1914" s="58"/>
      <c r="AB1914" s="58"/>
      <c r="AC1914" s="58"/>
      <c r="AD1914" s="58"/>
      <c r="AE1914" s="58"/>
      <c r="AF1914" s="58"/>
      <c r="AG1914" s="58"/>
      <c r="AH1914" s="58"/>
      <c r="AI1914" s="58"/>
      <c r="AJ1914" s="58">
        <v>238000</v>
      </c>
      <c r="AK1914" s="58"/>
      <c r="AL1914" s="58"/>
      <c r="AM1914" s="58"/>
      <c r="AN1914" s="58"/>
      <c r="AO1914" s="58"/>
      <c r="AP1914" s="58"/>
      <c r="AQ1914" s="58">
        <v>218000</v>
      </c>
      <c r="AR1914" s="59">
        <f t="shared" si="368"/>
        <v>2</v>
      </c>
      <c r="AS1914" s="59">
        <f t="shared" si="369"/>
        <v>456000</v>
      </c>
      <c r="AT1914" s="58">
        <f t="shared" si="379"/>
        <v>228000</v>
      </c>
      <c r="AU1914" s="58">
        <f t="shared" si="371"/>
        <v>218000</v>
      </c>
      <c r="AV1914" s="59">
        <f t="shared" si="372"/>
        <v>37600</v>
      </c>
      <c r="AW1914" s="59">
        <f t="shared" si="378"/>
        <v>27600</v>
      </c>
      <c r="AX1914" s="60">
        <f t="shared" si="370"/>
        <v>0.19747899159663862</v>
      </c>
      <c r="AY1914" s="58"/>
    </row>
    <row r="1915" spans="1:51" ht="31.5" x14ac:dyDescent="0.25">
      <c r="A1915" s="45">
        <v>2107</v>
      </c>
      <c r="B1915" s="46" t="s">
        <v>6993</v>
      </c>
      <c r="C1915" s="47" t="s">
        <v>6979</v>
      </c>
      <c r="D1915" s="47" t="s">
        <v>6439</v>
      </c>
      <c r="E1915" s="48" t="s">
        <v>6994</v>
      </c>
      <c r="F1915" s="49" t="s">
        <v>6995</v>
      </c>
      <c r="G1915" s="49" t="s">
        <v>6995</v>
      </c>
      <c r="H1915" s="50" t="s">
        <v>6995</v>
      </c>
      <c r="I1915" s="46"/>
      <c r="J1915" s="46">
        <v>1751</v>
      </c>
      <c r="K1915" s="49">
        <v>1751</v>
      </c>
      <c r="L1915" s="49" t="s">
        <v>6980</v>
      </c>
      <c r="M1915" s="51">
        <v>105000</v>
      </c>
      <c r="N1915" s="51">
        <f t="shared" si="375"/>
        <v>65000</v>
      </c>
      <c r="O1915" s="51">
        <v>65739.130434782594</v>
      </c>
      <c r="P1915" s="51">
        <v>170000</v>
      </c>
      <c r="Q1915" s="51">
        <f t="shared" si="376"/>
        <v>85460.869565217363</v>
      </c>
      <c r="R1915" s="52">
        <f t="shared" si="377"/>
        <v>190460.86956521735</v>
      </c>
      <c r="S1915" s="53">
        <v>190400</v>
      </c>
      <c r="T1915" s="54">
        <v>0</v>
      </c>
      <c r="U1915" s="55" t="s">
        <v>6440</v>
      </c>
      <c r="V1915" s="55" t="s">
        <v>6978</v>
      </c>
      <c r="W1915" s="55" t="s">
        <v>195</v>
      </c>
      <c r="X1915" s="56">
        <v>43294</v>
      </c>
      <c r="Y1915" s="57" t="s">
        <v>7684</v>
      </c>
      <c r="Z1915" s="57"/>
      <c r="AA1915" s="58"/>
      <c r="AB1915" s="58"/>
      <c r="AC1915" s="58"/>
      <c r="AD1915" s="58"/>
      <c r="AE1915" s="58"/>
      <c r="AF1915" s="58"/>
      <c r="AG1915" s="58"/>
      <c r="AH1915" s="58"/>
      <c r="AI1915" s="58"/>
      <c r="AJ1915" s="58">
        <v>238000</v>
      </c>
      <c r="AK1915" s="58"/>
      <c r="AL1915" s="58"/>
      <c r="AM1915" s="58"/>
      <c r="AN1915" s="58"/>
      <c r="AO1915" s="58"/>
      <c r="AP1915" s="58"/>
      <c r="AQ1915" s="58">
        <v>218000</v>
      </c>
      <c r="AR1915" s="59">
        <f t="shared" si="368"/>
        <v>2</v>
      </c>
      <c r="AS1915" s="59">
        <f t="shared" si="369"/>
        <v>456000</v>
      </c>
      <c r="AT1915" s="58">
        <f t="shared" si="379"/>
        <v>228000</v>
      </c>
      <c r="AU1915" s="58">
        <f t="shared" si="371"/>
        <v>218000</v>
      </c>
      <c r="AV1915" s="59">
        <f t="shared" si="372"/>
        <v>37600</v>
      </c>
      <c r="AW1915" s="59">
        <f t="shared" si="378"/>
        <v>27600</v>
      </c>
      <c r="AX1915" s="60">
        <f t="shared" si="370"/>
        <v>0.19747899159663862</v>
      </c>
      <c r="AY1915" s="58"/>
    </row>
    <row r="1916" spans="1:51" ht="47.25" x14ac:dyDescent="0.25">
      <c r="A1916" s="45">
        <v>2113</v>
      </c>
      <c r="B1916" s="46" t="s">
        <v>7022</v>
      </c>
      <c r="C1916" s="47" t="s">
        <v>7020</v>
      </c>
      <c r="D1916" s="47" t="s">
        <v>6439</v>
      </c>
      <c r="E1916" s="48" t="s">
        <v>7023</v>
      </c>
      <c r="F1916" s="49" t="s">
        <v>7024</v>
      </c>
      <c r="G1916" s="49" t="s">
        <v>7024</v>
      </c>
      <c r="H1916" s="50" t="s">
        <v>7024</v>
      </c>
      <c r="I1916" s="46" t="s">
        <v>497</v>
      </c>
      <c r="J1916" s="46">
        <v>1767</v>
      </c>
      <c r="K1916" s="49">
        <v>1767</v>
      </c>
      <c r="L1916" s="49" t="s">
        <v>7021</v>
      </c>
      <c r="M1916" s="51">
        <v>222000</v>
      </c>
      <c r="N1916" s="51">
        <f t="shared" si="375"/>
        <v>128000</v>
      </c>
      <c r="O1916" s="51">
        <v>128347.82608695699</v>
      </c>
      <c r="P1916" s="51">
        <v>350000</v>
      </c>
      <c r="Q1916" s="51">
        <f t="shared" si="376"/>
        <v>166852.1739130441</v>
      </c>
      <c r="R1916" s="52">
        <f t="shared" si="377"/>
        <v>388852.1739130441</v>
      </c>
      <c r="S1916" s="53">
        <v>388800</v>
      </c>
      <c r="T1916" s="54">
        <v>0</v>
      </c>
      <c r="U1916" s="55" t="s">
        <v>6440</v>
      </c>
      <c r="V1916" s="55" t="s">
        <v>6978</v>
      </c>
      <c r="W1916" s="55" t="s">
        <v>195</v>
      </c>
      <c r="X1916" s="56">
        <v>43294</v>
      </c>
      <c r="Y1916" s="57" t="s">
        <v>7684</v>
      </c>
      <c r="Z1916" s="57"/>
      <c r="AA1916" s="58"/>
      <c r="AB1916" s="58"/>
      <c r="AC1916" s="58"/>
      <c r="AD1916" s="58"/>
      <c r="AE1916" s="58"/>
      <c r="AF1916" s="58"/>
      <c r="AG1916" s="58"/>
      <c r="AH1916" s="58"/>
      <c r="AI1916" s="58"/>
      <c r="AJ1916" s="58">
        <v>490000</v>
      </c>
      <c r="AK1916" s="58"/>
      <c r="AL1916" s="58"/>
      <c r="AM1916" s="58"/>
      <c r="AN1916" s="58"/>
      <c r="AO1916" s="58"/>
      <c r="AP1916" s="58"/>
      <c r="AQ1916" s="58">
        <v>539000</v>
      </c>
      <c r="AR1916" s="59">
        <f t="shared" si="368"/>
        <v>2</v>
      </c>
      <c r="AS1916" s="59">
        <f t="shared" si="369"/>
        <v>1029000</v>
      </c>
      <c r="AT1916" s="58">
        <f t="shared" si="379"/>
        <v>514500</v>
      </c>
      <c r="AU1916" s="58">
        <f t="shared" si="371"/>
        <v>490000</v>
      </c>
      <c r="AV1916" s="59">
        <f t="shared" si="372"/>
        <v>125700</v>
      </c>
      <c r="AW1916" s="59">
        <f t="shared" si="378"/>
        <v>101200</v>
      </c>
      <c r="AX1916" s="60">
        <f t="shared" si="370"/>
        <v>0.32330246913580241</v>
      </c>
      <c r="AY1916" s="58"/>
    </row>
    <row r="1917" spans="1:51" x14ac:dyDescent="0.25">
      <c r="A1917" s="45">
        <v>2122</v>
      </c>
      <c r="B1917" s="46" t="s">
        <v>7058</v>
      </c>
      <c r="C1917" s="47" t="s">
        <v>7054</v>
      </c>
      <c r="D1917" s="47" t="s">
        <v>1742</v>
      </c>
      <c r="E1917" s="48" t="s">
        <v>7059</v>
      </c>
      <c r="F1917" s="49" t="s">
        <v>7056</v>
      </c>
      <c r="G1917" s="49" t="s">
        <v>7056</v>
      </c>
      <c r="H1917" s="50" t="s">
        <v>7056</v>
      </c>
      <c r="I1917" s="46"/>
      <c r="J1917" s="46">
        <v>1795</v>
      </c>
      <c r="K1917" s="49">
        <v>1795</v>
      </c>
      <c r="L1917" s="49" t="s">
        <v>7057</v>
      </c>
      <c r="M1917" s="51">
        <v>20359</v>
      </c>
      <c r="N1917" s="51">
        <f t="shared" si="375"/>
        <v>15041</v>
      </c>
      <c r="O1917" s="51">
        <v>15090.2608695652</v>
      </c>
      <c r="P1917" s="51">
        <v>35400</v>
      </c>
      <c r="Q1917" s="51">
        <f t="shared" si="376"/>
        <v>19617.339130434757</v>
      </c>
      <c r="R1917" s="52">
        <f t="shared" si="377"/>
        <v>39976.339130434761</v>
      </c>
      <c r="S1917" s="53">
        <v>39900</v>
      </c>
      <c r="T1917" s="54">
        <v>0</v>
      </c>
      <c r="U1917" s="55" t="s">
        <v>441</v>
      </c>
      <c r="V1917" s="55" t="s">
        <v>7052</v>
      </c>
      <c r="W1917" s="55" t="s">
        <v>173</v>
      </c>
      <c r="X1917" s="56">
        <v>43294</v>
      </c>
      <c r="Y1917" s="57" t="s">
        <v>7684</v>
      </c>
      <c r="Z1917" s="57"/>
      <c r="AA1917" s="58">
        <v>70000</v>
      </c>
      <c r="AB1917" s="58"/>
      <c r="AC1917" s="58"/>
      <c r="AD1917" s="58"/>
      <c r="AE1917" s="58"/>
      <c r="AF1917" s="58"/>
      <c r="AG1917" s="58"/>
      <c r="AH1917" s="58"/>
      <c r="AI1917" s="58"/>
      <c r="AJ1917" s="58"/>
      <c r="AK1917" s="58"/>
      <c r="AL1917" s="58"/>
      <c r="AM1917" s="58"/>
      <c r="AN1917" s="58"/>
      <c r="AO1917" s="58"/>
      <c r="AP1917" s="58"/>
      <c r="AQ1917" s="58">
        <v>53000</v>
      </c>
      <c r="AR1917" s="59">
        <f t="shared" si="368"/>
        <v>2</v>
      </c>
      <c r="AS1917" s="59">
        <f t="shared" si="369"/>
        <v>123000</v>
      </c>
      <c r="AT1917" s="58">
        <f t="shared" si="379"/>
        <v>61500</v>
      </c>
      <c r="AU1917" s="58">
        <f t="shared" si="371"/>
        <v>53000</v>
      </c>
      <c r="AV1917" s="59">
        <f t="shared" si="372"/>
        <v>21600</v>
      </c>
      <c r="AW1917" s="59">
        <f t="shared" si="378"/>
        <v>13100</v>
      </c>
      <c r="AX1917" s="60">
        <f t="shared" si="370"/>
        <v>0.54135338345864659</v>
      </c>
      <c r="AY1917" s="58"/>
    </row>
    <row r="1918" spans="1:51" x14ac:dyDescent="0.25">
      <c r="A1918" s="45">
        <v>2126</v>
      </c>
      <c r="B1918" s="46" t="s">
        <v>7075</v>
      </c>
      <c r="C1918" s="47" t="s">
        <v>7076</v>
      </c>
      <c r="D1918" s="47" t="s">
        <v>597</v>
      </c>
      <c r="E1918" s="48" t="s">
        <v>7077</v>
      </c>
      <c r="F1918" s="49" t="s">
        <v>7078</v>
      </c>
      <c r="G1918" s="49" t="s">
        <v>7078</v>
      </c>
      <c r="H1918" s="50" t="s">
        <v>7078</v>
      </c>
      <c r="I1918" s="46"/>
      <c r="J1918" s="46">
        <v>1824</v>
      </c>
      <c r="K1918" s="49">
        <v>1824</v>
      </c>
      <c r="L1918" s="49" t="s">
        <v>7079</v>
      </c>
      <c r="M1918" s="51">
        <v>15000</v>
      </c>
      <c r="N1918" s="51">
        <f t="shared" si="375"/>
        <v>12000</v>
      </c>
      <c r="O1918" s="51">
        <v>12052.1739130435</v>
      </c>
      <c r="P1918" s="51">
        <v>27000</v>
      </c>
      <c r="Q1918" s="51">
        <f t="shared" si="376"/>
        <v>15667.826086956551</v>
      </c>
      <c r="R1918" s="52">
        <f t="shared" si="377"/>
        <v>30667.826086956549</v>
      </c>
      <c r="S1918" s="53">
        <v>30600</v>
      </c>
      <c r="T1918" s="54">
        <v>0</v>
      </c>
      <c r="U1918" s="55" t="s">
        <v>598</v>
      </c>
      <c r="V1918" s="55" t="s">
        <v>7052</v>
      </c>
      <c r="W1918" s="55" t="s">
        <v>173</v>
      </c>
      <c r="X1918" s="56">
        <v>43294</v>
      </c>
      <c r="Y1918" s="57" t="s">
        <v>7684</v>
      </c>
      <c r="Z1918" s="57"/>
      <c r="AA1918" s="58"/>
      <c r="AB1918" s="58"/>
      <c r="AC1918" s="58"/>
      <c r="AD1918" s="58"/>
      <c r="AE1918" s="58"/>
      <c r="AF1918" s="58"/>
      <c r="AG1918" s="58"/>
      <c r="AH1918" s="58">
        <v>154000</v>
      </c>
      <c r="AI1918" s="58"/>
      <c r="AJ1918" s="58"/>
      <c r="AK1918" s="58"/>
      <c r="AL1918" s="58"/>
      <c r="AM1918" s="58"/>
      <c r="AN1918" s="58"/>
      <c r="AO1918" s="58"/>
      <c r="AP1918" s="58"/>
      <c r="AQ1918" s="58"/>
      <c r="AR1918" s="59">
        <f t="shared" si="368"/>
        <v>1</v>
      </c>
      <c r="AS1918" s="59">
        <f t="shared" si="369"/>
        <v>154000</v>
      </c>
      <c r="AT1918" s="58">
        <f t="shared" si="379"/>
        <v>154000</v>
      </c>
      <c r="AU1918" s="58">
        <f t="shared" si="371"/>
        <v>154000</v>
      </c>
      <c r="AV1918" s="59">
        <f t="shared" si="372"/>
        <v>123400</v>
      </c>
      <c r="AW1918" s="59">
        <f t="shared" si="378"/>
        <v>123400</v>
      </c>
      <c r="AX1918" s="60">
        <f t="shared" si="370"/>
        <v>4.0326797385620914</v>
      </c>
      <c r="AY1918" s="58"/>
    </row>
    <row r="1919" spans="1:51" x14ac:dyDescent="0.25">
      <c r="A1919" s="45">
        <v>2127</v>
      </c>
      <c r="B1919" s="46" t="s">
        <v>7080</v>
      </c>
      <c r="C1919" s="47" t="s">
        <v>7076</v>
      </c>
      <c r="D1919" s="47" t="s">
        <v>496</v>
      </c>
      <c r="E1919" s="48" t="s">
        <v>7081</v>
      </c>
      <c r="F1919" s="49" t="s">
        <v>7082</v>
      </c>
      <c r="G1919" s="49" t="s">
        <v>7082</v>
      </c>
      <c r="H1919" s="50" t="s">
        <v>7082</v>
      </c>
      <c r="I1919" s="46"/>
      <c r="J1919" s="46">
        <v>1824</v>
      </c>
      <c r="K1919" s="49">
        <v>1824</v>
      </c>
      <c r="L1919" s="49" t="s">
        <v>7079</v>
      </c>
      <c r="M1919" s="51">
        <v>15000</v>
      </c>
      <c r="N1919" s="51">
        <f t="shared" si="375"/>
        <v>12000</v>
      </c>
      <c r="O1919" s="51">
        <v>12052.1739130435</v>
      </c>
      <c r="P1919" s="51">
        <v>27000</v>
      </c>
      <c r="Q1919" s="51">
        <f t="shared" si="376"/>
        <v>15667.826086956551</v>
      </c>
      <c r="R1919" s="52">
        <f t="shared" si="377"/>
        <v>30667.826086956549</v>
      </c>
      <c r="S1919" s="53">
        <v>30600</v>
      </c>
      <c r="T1919" s="54">
        <v>0</v>
      </c>
      <c r="U1919" s="55" t="s">
        <v>26</v>
      </c>
      <c r="V1919" s="55" t="s">
        <v>7052</v>
      </c>
      <c r="W1919" s="55" t="s">
        <v>27</v>
      </c>
      <c r="X1919" s="56">
        <v>43294</v>
      </c>
      <c r="Y1919" s="57" t="s">
        <v>7684</v>
      </c>
      <c r="Z1919" s="57"/>
      <c r="AA1919" s="58"/>
      <c r="AB1919" s="58"/>
      <c r="AC1919" s="58"/>
      <c r="AD1919" s="58"/>
      <c r="AE1919" s="58"/>
      <c r="AF1919" s="58"/>
      <c r="AG1919" s="58">
        <v>175000</v>
      </c>
      <c r="AH1919" s="58"/>
      <c r="AI1919" s="58"/>
      <c r="AJ1919" s="58"/>
      <c r="AK1919" s="58"/>
      <c r="AL1919" s="58"/>
      <c r="AM1919" s="58"/>
      <c r="AN1919" s="58"/>
      <c r="AO1919" s="58"/>
      <c r="AP1919" s="58"/>
      <c r="AQ1919" s="58">
        <v>34000</v>
      </c>
      <c r="AR1919" s="59">
        <f t="shared" si="368"/>
        <v>2</v>
      </c>
      <c r="AS1919" s="59">
        <f t="shared" si="369"/>
        <v>209000</v>
      </c>
      <c r="AT1919" s="58">
        <f t="shared" si="379"/>
        <v>104500</v>
      </c>
      <c r="AU1919" s="58">
        <f t="shared" si="371"/>
        <v>34000</v>
      </c>
      <c r="AV1919" s="59">
        <f t="shared" si="372"/>
        <v>73900</v>
      </c>
      <c r="AW1919" s="59">
        <f t="shared" si="378"/>
        <v>3400</v>
      </c>
      <c r="AX1919" s="60">
        <f t="shared" si="370"/>
        <v>2.4150326797385619</v>
      </c>
      <c r="AY1919" s="58"/>
    </row>
    <row r="1920" spans="1:51" ht="31.5" x14ac:dyDescent="0.25">
      <c r="A1920" s="45">
        <v>2131</v>
      </c>
      <c r="B1920" s="46" t="s">
        <v>7095</v>
      </c>
      <c r="C1920" s="47" t="s">
        <v>7084</v>
      </c>
      <c r="D1920" s="47" t="s">
        <v>597</v>
      </c>
      <c r="E1920" s="48" t="s">
        <v>7096</v>
      </c>
      <c r="F1920" s="49" t="s">
        <v>7097</v>
      </c>
      <c r="G1920" s="49" t="s">
        <v>7097</v>
      </c>
      <c r="H1920" s="50" t="s">
        <v>7097</v>
      </c>
      <c r="I1920" s="46"/>
      <c r="J1920" s="46">
        <v>1825</v>
      </c>
      <c r="K1920" s="49">
        <v>1825</v>
      </c>
      <c r="L1920" s="49" t="s">
        <v>7088</v>
      </c>
      <c r="M1920" s="51">
        <v>10000</v>
      </c>
      <c r="N1920" s="51">
        <f t="shared" si="375"/>
        <v>12000</v>
      </c>
      <c r="O1920" s="51">
        <v>12052.1739130435</v>
      </c>
      <c r="P1920" s="51">
        <v>22000</v>
      </c>
      <c r="Q1920" s="51">
        <f t="shared" si="376"/>
        <v>15667.826086956551</v>
      </c>
      <c r="R1920" s="52">
        <f t="shared" si="377"/>
        <v>25667.826086956549</v>
      </c>
      <c r="S1920" s="53">
        <v>25600</v>
      </c>
      <c r="T1920" s="54">
        <v>0</v>
      </c>
      <c r="U1920" s="55" t="s">
        <v>598</v>
      </c>
      <c r="V1920" s="55" t="s">
        <v>7052</v>
      </c>
      <c r="W1920" s="55" t="s">
        <v>173</v>
      </c>
      <c r="X1920" s="56">
        <v>43294</v>
      </c>
      <c r="Y1920" s="57" t="s">
        <v>7684</v>
      </c>
      <c r="Z1920" s="57"/>
      <c r="AA1920" s="58"/>
      <c r="AB1920" s="58"/>
      <c r="AC1920" s="58"/>
      <c r="AD1920" s="58"/>
      <c r="AE1920" s="58"/>
      <c r="AF1920" s="58"/>
      <c r="AG1920" s="58">
        <v>80000</v>
      </c>
      <c r="AH1920" s="58"/>
      <c r="AI1920" s="58"/>
      <c r="AJ1920" s="58"/>
      <c r="AK1920" s="58"/>
      <c r="AL1920" s="58"/>
      <c r="AM1920" s="58"/>
      <c r="AN1920" s="58"/>
      <c r="AO1920" s="58"/>
      <c r="AP1920" s="58"/>
      <c r="AQ1920" s="58"/>
      <c r="AR1920" s="59">
        <f t="shared" si="368"/>
        <v>1</v>
      </c>
      <c r="AS1920" s="59">
        <f t="shared" si="369"/>
        <v>80000</v>
      </c>
      <c r="AT1920" s="58">
        <f t="shared" si="379"/>
        <v>80000</v>
      </c>
      <c r="AU1920" s="58">
        <f t="shared" si="371"/>
        <v>80000</v>
      </c>
      <c r="AV1920" s="59">
        <f t="shared" si="372"/>
        <v>54400</v>
      </c>
      <c r="AW1920" s="59">
        <f t="shared" si="378"/>
        <v>54400</v>
      </c>
      <c r="AX1920" s="60">
        <f t="shared" si="370"/>
        <v>2.125</v>
      </c>
      <c r="AY1920" s="58"/>
    </row>
    <row r="1921" spans="1:51" x14ac:dyDescent="0.25">
      <c r="A1921" s="45">
        <v>2137</v>
      </c>
      <c r="B1921" s="46" t="s">
        <v>7112</v>
      </c>
      <c r="C1921" s="47" t="s">
        <v>7084</v>
      </c>
      <c r="D1921" s="47" t="s">
        <v>496</v>
      </c>
      <c r="E1921" s="48" t="s">
        <v>7113</v>
      </c>
      <c r="F1921" s="49" t="s">
        <v>7114</v>
      </c>
      <c r="G1921" s="49" t="s">
        <v>7114</v>
      </c>
      <c r="H1921" s="50" t="s">
        <v>7114</v>
      </c>
      <c r="I1921" s="46"/>
      <c r="J1921" s="46">
        <v>1825</v>
      </c>
      <c r="K1921" s="49">
        <v>1825</v>
      </c>
      <c r="L1921" s="49" t="s">
        <v>7088</v>
      </c>
      <c r="M1921" s="51">
        <v>10000</v>
      </c>
      <c r="N1921" s="51">
        <f t="shared" si="375"/>
        <v>12000</v>
      </c>
      <c r="O1921" s="51">
        <v>12052.1739130435</v>
      </c>
      <c r="P1921" s="51">
        <v>22000</v>
      </c>
      <c r="Q1921" s="51">
        <f t="shared" si="376"/>
        <v>15667.826086956551</v>
      </c>
      <c r="R1921" s="52">
        <f t="shared" si="377"/>
        <v>25667.826086956549</v>
      </c>
      <c r="S1921" s="53">
        <v>25600</v>
      </c>
      <c r="T1921" s="54">
        <v>0</v>
      </c>
      <c r="U1921" s="55" t="s">
        <v>26</v>
      </c>
      <c r="V1921" s="55" t="s">
        <v>7052</v>
      </c>
      <c r="W1921" s="55" t="s">
        <v>27</v>
      </c>
      <c r="X1921" s="56">
        <v>43294</v>
      </c>
      <c r="Y1921" s="57" t="s">
        <v>7684</v>
      </c>
      <c r="Z1921" s="57"/>
      <c r="AA1921" s="58"/>
      <c r="AB1921" s="58"/>
      <c r="AC1921" s="58"/>
      <c r="AD1921" s="58"/>
      <c r="AE1921" s="58"/>
      <c r="AF1921" s="58"/>
      <c r="AG1921" s="58"/>
      <c r="AH1921" s="58"/>
      <c r="AI1921" s="58"/>
      <c r="AJ1921" s="58"/>
      <c r="AK1921" s="58"/>
      <c r="AL1921" s="58"/>
      <c r="AM1921" s="58"/>
      <c r="AN1921" s="58"/>
      <c r="AO1921" s="58"/>
      <c r="AP1921" s="58"/>
      <c r="AQ1921" s="58">
        <v>27000</v>
      </c>
      <c r="AR1921" s="59">
        <f t="shared" si="368"/>
        <v>1</v>
      </c>
      <c r="AS1921" s="59">
        <f t="shared" si="369"/>
        <v>27000</v>
      </c>
      <c r="AT1921" s="58">
        <f t="shared" si="379"/>
        <v>27000</v>
      </c>
      <c r="AU1921" s="58">
        <f t="shared" si="371"/>
        <v>27000</v>
      </c>
      <c r="AV1921" s="59">
        <f t="shared" si="372"/>
        <v>1400</v>
      </c>
      <c r="AW1921" s="59">
        <f t="shared" si="378"/>
        <v>1400</v>
      </c>
      <c r="AX1921" s="60">
        <f t="shared" si="370"/>
        <v>5.46875E-2</v>
      </c>
      <c r="AY1921" s="58"/>
    </row>
    <row r="1922" spans="1:51" x14ac:dyDescent="0.25">
      <c r="A1922" s="45">
        <v>2138</v>
      </c>
      <c r="B1922" s="46" t="s">
        <v>7115</v>
      </c>
      <c r="C1922" s="47" t="s">
        <v>7084</v>
      </c>
      <c r="D1922" s="47" t="s">
        <v>496</v>
      </c>
      <c r="E1922" s="48" t="s">
        <v>7116</v>
      </c>
      <c r="F1922" s="49" t="s">
        <v>7117</v>
      </c>
      <c r="G1922" s="49" t="s">
        <v>7117</v>
      </c>
      <c r="H1922" s="50" t="s">
        <v>7117</v>
      </c>
      <c r="I1922" s="46"/>
      <c r="J1922" s="46">
        <v>1825</v>
      </c>
      <c r="K1922" s="49">
        <v>1825</v>
      </c>
      <c r="L1922" s="49" t="s">
        <v>7088</v>
      </c>
      <c r="M1922" s="51">
        <v>10000</v>
      </c>
      <c r="N1922" s="51">
        <f t="shared" si="375"/>
        <v>12000</v>
      </c>
      <c r="O1922" s="51">
        <v>12052.1739130435</v>
      </c>
      <c r="P1922" s="51">
        <v>22000</v>
      </c>
      <c r="Q1922" s="51">
        <f t="shared" si="376"/>
        <v>15667.826086956551</v>
      </c>
      <c r="R1922" s="52">
        <f t="shared" si="377"/>
        <v>25667.826086956549</v>
      </c>
      <c r="S1922" s="53">
        <v>25600</v>
      </c>
      <c r="T1922" s="54">
        <v>0</v>
      </c>
      <c r="U1922" s="55" t="s">
        <v>26</v>
      </c>
      <c r="V1922" s="55" t="s">
        <v>7052</v>
      </c>
      <c r="W1922" s="55" t="s">
        <v>27</v>
      </c>
      <c r="X1922" s="56">
        <v>43294</v>
      </c>
      <c r="Y1922" s="57" t="s">
        <v>7684</v>
      </c>
      <c r="Z1922" s="57"/>
      <c r="AA1922" s="58"/>
      <c r="AB1922" s="58"/>
      <c r="AC1922" s="58"/>
      <c r="AD1922" s="58"/>
      <c r="AE1922" s="58"/>
      <c r="AF1922" s="58"/>
      <c r="AG1922" s="58"/>
      <c r="AH1922" s="58"/>
      <c r="AI1922" s="58"/>
      <c r="AJ1922" s="58"/>
      <c r="AK1922" s="58"/>
      <c r="AL1922" s="58"/>
      <c r="AM1922" s="58"/>
      <c r="AN1922" s="58"/>
      <c r="AO1922" s="58"/>
      <c r="AP1922" s="58"/>
      <c r="AQ1922" s="58">
        <v>27000</v>
      </c>
      <c r="AR1922" s="59">
        <f t="shared" si="368"/>
        <v>1</v>
      </c>
      <c r="AS1922" s="59">
        <f t="shared" si="369"/>
        <v>27000</v>
      </c>
      <c r="AT1922" s="58">
        <f t="shared" si="379"/>
        <v>27000</v>
      </c>
      <c r="AU1922" s="58">
        <f t="shared" si="371"/>
        <v>27000</v>
      </c>
      <c r="AV1922" s="59">
        <f t="shared" si="372"/>
        <v>1400</v>
      </c>
      <c r="AW1922" s="59">
        <f t="shared" si="378"/>
        <v>1400</v>
      </c>
      <c r="AX1922" s="60">
        <f t="shared" si="370"/>
        <v>5.46875E-2</v>
      </c>
      <c r="AY1922" s="58"/>
    </row>
    <row r="1923" spans="1:51" ht="31.5" x14ac:dyDescent="0.25">
      <c r="A1923" s="45">
        <v>2155</v>
      </c>
      <c r="B1923" s="46" t="s">
        <v>7168</v>
      </c>
      <c r="C1923" s="47" t="s">
        <v>7169</v>
      </c>
      <c r="D1923" s="47" t="s">
        <v>496</v>
      </c>
      <c r="E1923" s="48" t="s">
        <v>7170</v>
      </c>
      <c r="F1923" s="49" t="s">
        <v>7171</v>
      </c>
      <c r="G1923" s="49" t="s">
        <v>7171</v>
      </c>
      <c r="H1923" s="50" t="s">
        <v>7171</v>
      </c>
      <c r="I1923" s="46"/>
      <c r="J1923" s="46">
        <v>1830</v>
      </c>
      <c r="K1923" s="49">
        <v>1830</v>
      </c>
      <c r="L1923" s="49" t="s">
        <v>7172</v>
      </c>
      <c r="M1923" s="51">
        <v>25000</v>
      </c>
      <c r="N1923" s="51">
        <f t="shared" si="375"/>
        <v>12000</v>
      </c>
      <c r="O1923" s="51">
        <v>12052.1739130435</v>
      </c>
      <c r="P1923" s="51">
        <v>37000</v>
      </c>
      <c r="Q1923" s="51">
        <f t="shared" si="376"/>
        <v>15667.826086956551</v>
      </c>
      <c r="R1923" s="52">
        <f t="shared" si="377"/>
        <v>40667.826086956549</v>
      </c>
      <c r="S1923" s="53">
        <v>40600</v>
      </c>
      <c r="T1923" s="54">
        <v>0</v>
      </c>
      <c r="U1923" s="55" t="s">
        <v>26</v>
      </c>
      <c r="V1923" s="55" t="s">
        <v>7052</v>
      </c>
      <c r="W1923" s="55" t="s">
        <v>27</v>
      </c>
      <c r="X1923" s="56">
        <v>43294</v>
      </c>
      <c r="Y1923" s="57" t="s">
        <v>7684</v>
      </c>
      <c r="Z1923" s="57"/>
      <c r="AA1923" s="58"/>
      <c r="AB1923" s="58"/>
      <c r="AC1923" s="58"/>
      <c r="AD1923" s="58"/>
      <c r="AE1923" s="58"/>
      <c r="AF1923" s="58"/>
      <c r="AG1923" s="58"/>
      <c r="AH1923" s="58"/>
      <c r="AI1923" s="58"/>
      <c r="AJ1923" s="58"/>
      <c r="AK1923" s="58"/>
      <c r="AL1923" s="58"/>
      <c r="AM1923" s="58"/>
      <c r="AN1923" s="58"/>
      <c r="AO1923" s="58"/>
      <c r="AP1923" s="58"/>
      <c r="AQ1923" s="58">
        <v>49000</v>
      </c>
      <c r="AR1923" s="59">
        <f t="shared" si="368"/>
        <v>1</v>
      </c>
      <c r="AS1923" s="59">
        <f t="shared" si="369"/>
        <v>49000</v>
      </c>
      <c r="AT1923" s="58">
        <f t="shared" si="379"/>
        <v>49000</v>
      </c>
      <c r="AU1923" s="58">
        <f t="shared" si="371"/>
        <v>49000</v>
      </c>
      <c r="AV1923" s="59">
        <f t="shared" si="372"/>
        <v>8400</v>
      </c>
      <c r="AW1923" s="59">
        <f t="shared" si="378"/>
        <v>8400</v>
      </c>
      <c r="AX1923" s="60">
        <f t="shared" si="370"/>
        <v>0.2068965517241379</v>
      </c>
      <c r="AY1923" s="58"/>
    </row>
    <row r="1924" spans="1:51" x14ac:dyDescent="0.25">
      <c r="A1924" s="45">
        <v>2156</v>
      </c>
      <c r="B1924" s="46" t="s">
        <v>7173</v>
      </c>
      <c r="C1924" s="47" t="s">
        <v>7169</v>
      </c>
      <c r="D1924" s="47" t="s">
        <v>496</v>
      </c>
      <c r="E1924" s="48" t="s">
        <v>7174</v>
      </c>
      <c r="F1924" s="49" t="s">
        <v>7175</v>
      </c>
      <c r="G1924" s="49" t="s">
        <v>7175</v>
      </c>
      <c r="H1924" s="50" t="s">
        <v>7175</v>
      </c>
      <c r="I1924" s="46"/>
      <c r="J1924" s="46">
        <v>1830</v>
      </c>
      <c r="K1924" s="49">
        <v>1830</v>
      </c>
      <c r="L1924" s="49" t="s">
        <v>7172</v>
      </c>
      <c r="M1924" s="51">
        <v>25000</v>
      </c>
      <c r="N1924" s="51">
        <f t="shared" si="375"/>
        <v>12000</v>
      </c>
      <c r="O1924" s="51">
        <v>12052.1739130435</v>
      </c>
      <c r="P1924" s="51">
        <v>37000</v>
      </c>
      <c r="Q1924" s="51">
        <f t="shared" si="376"/>
        <v>15667.826086956551</v>
      </c>
      <c r="R1924" s="52">
        <f t="shared" si="377"/>
        <v>40667.826086956549</v>
      </c>
      <c r="S1924" s="53">
        <v>40600</v>
      </c>
      <c r="T1924" s="54">
        <v>0</v>
      </c>
      <c r="U1924" s="55" t="s">
        <v>26</v>
      </c>
      <c r="V1924" s="55" t="s">
        <v>7052</v>
      </c>
      <c r="W1924" s="55" t="s">
        <v>27</v>
      </c>
      <c r="X1924" s="56">
        <v>43294</v>
      </c>
      <c r="Y1924" s="57" t="s">
        <v>7684</v>
      </c>
      <c r="Z1924" s="57"/>
      <c r="AA1924" s="58"/>
      <c r="AB1924" s="58"/>
      <c r="AC1924" s="58"/>
      <c r="AD1924" s="58"/>
      <c r="AE1924" s="58"/>
      <c r="AF1924" s="58"/>
      <c r="AG1924" s="58"/>
      <c r="AH1924" s="58"/>
      <c r="AI1924" s="58"/>
      <c r="AJ1924" s="58"/>
      <c r="AK1924" s="58"/>
      <c r="AL1924" s="58"/>
      <c r="AM1924" s="58"/>
      <c r="AN1924" s="58"/>
      <c r="AO1924" s="58"/>
      <c r="AP1924" s="58"/>
      <c r="AQ1924" s="58">
        <v>49000</v>
      </c>
      <c r="AR1924" s="59">
        <f t="shared" ref="AR1924:AR1932" si="380">COUNT(AA1924:AQ1924)</f>
        <v>1</v>
      </c>
      <c r="AS1924" s="59">
        <f t="shared" ref="AS1924:AS1932" si="381">SUM(AA1924:AQ1924)</f>
        <v>49000</v>
      </c>
      <c r="AT1924" s="58">
        <f t="shared" si="379"/>
        <v>49000</v>
      </c>
      <c r="AU1924" s="58">
        <f t="shared" si="371"/>
        <v>49000</v>
      </c>
      <c r="AV1924" s="59">
        <f t="shared" si="372"/>
        <v>8400</v>
      </c>
      <c r="AW1924" s="59">
        <f t="shared" si="378"/>
        <v>8400</v>
      </c>
      <c r="AX1924" s="60">
        <f t="shared" ref="AX1924:AX1932" si="382">AT1924/S1924-100%</f>
        <v>0.2068965517241379</v>
      </c>
      <c r="AY1924" s="58"/>
    </row>
    <row r="1925" spans="1:51" ht="31.5" x14ac:dyDescent="0.25">
      <c r="A1925" s="45">
        <v>2162</v>
      </c>
      <c r="B1925" s="46" t="s">
        <v>7192</v>
      </c>
      <c r="C1925" s="47" t="s">
        <v>7169</v>
      </c>
      <c r="D1925" s="47" t="s">
        <v>496</v>
      </c>
      <c r="E1925" s="48" t="s">
        <v>7193</v>
      </c>
      <c r="F1925" s="49" t="s">
        <v>7194</v>
      </c>
      <c r="G1925" s="49" t="s">
        <v>7194</v>
      </c>
      <c r="H1925" s="50" t="s">
        <v>7194</v>
      </c>
      <c r="I1925" s="46"/>
      <c r="J1925" s="46">
        <v>1830</v>
      </c>
      <c r="K1925" s="49">
        <v>1830</v>
      </c>
      <c r="L1925" s="49" t="s">
        <v>7172</v>
      </c>
      <c r="M1925" s="51">
        <v>25000</v>
      </c>
      <c r="N1925" s="51">
        <f t="shared" si="375"/>
        <v>12000</v>
      </c>
      <c r="O1925" s="51">
        <v>12052.1739130435</v>
      </c>
      <c r="P1925" s="51">
        <v>37000</v>
      </c>
      <c r="Q1925" s="51">
        <f t="shared" si="376"/>
        <v>15667.826086956551</v>
      </c>
      <c r="R1925" s="52">
        <f t="shared" si="377"/>
        <v>40667.826086956549</v>
      </c>
      <c r="S1925" s="53">
        <v>40600</v>
      </c>
      <c r="T1925" s="54">
        <v>0</v>
      </c>
      <c r="U1925" s="55" t="s">
        <v>26</v>
      </c>
      <c r="V1925" s="55" t="s">
        <v>7052</v>
      </c>
      <c r="W1925" s="55" t="s">
        <v>27</v>
      </c>
      <c r="X1925" s="56">
        <v>43294</v>
      </c>
      <c r="Y1925" s="57" t="s">
        <v>7684</v>
      </c>
      <c r="Z1925" s="57"/>
      <c r="AA1925" s="58"/>
      <c r="AB1925" s="58"/>
      <c r="AC1925" s="58"/>
      <c r="AD1925" s="58"/>
      <c r="AE1925" s="58"/>
      <c r="AF1925" s="58"/>
      <c r="AG1925" s="58"/>
      <c r="AH1925" s="58"/>
      <c r="AI1925" s="58"/>
      <c r="AJ1925" s="58"/>
      <c r="AK1925" s="58"/>
      <c r="AL1925" s="58"/>
      <c r="AM1925" s="58"/>
      <c r="AN1925" s="58"/>
      <c r="AO1925" s="58"/>
      <c r="AP1925" s="58"/>
      <c r="AQ1925" s="58">
        <v>49000</v>
      </c>
      <c r="AR1925" s="59">
        <f t="shared" si="380"/>
        <v>1</v>
      </c>
      <c r="AS1925" s="59">
        <f t="shared" si="381"/>
        <v>49000</v>
      </c>
      <c r="AT1925" s="58">
        <f t="shared" si="379"/>
        <v>49000</v>
      </c>
      <c r="AU1925" s="58">
        <f t="shared" si="371"/>
        <v>49000</v>
      </c>
      <c r="AV1925" s="59">
        <f t="shared" si="372"/>
        <v>8400</v>
      </c>
      <c r="AW1925" s="59">
        <f t="shared" si="378"/>
        <v>8400</v>
      </c>
      <c r="AX1925" s="60">
        <f t="shared" si="382"/>
        <v>0.2068965517241379</v>
      </c>
      <c r="AY1925" s="58"/>
    </row>
    <row r="1926" spans="1:51" ht="47.25" x14ac:dyDescent="0.25">
      <c r="A1926" s="45">
        <v>2166</v>
      </c>
      <c r="B1926" s="46" t="s">
        <v>7206</v>
      </c>
      <c r="C1926" s="47"/>
      <c r="D1926" s="47" t="s">
        <v>2020</v>
      </c>
      <c r="E1926" s="48" t="s">
        <v>7207</v>
      </c>
      <c r="F1926" s="49" t="s">
        <v>7617</v>
      </c>
      <c r="G1926" s="49" t="s">
        <v>7208</v>
      </c>
      <c r="H1926" s="50" t="s">
        <v>7209</v>
      </c>
      <c r="I1926" s="46"/>
      <c r="J1926" s="46"/>
      <c r="K1926" s="49">
        <v>1907</v>
      </c>
      <c r="L1926" s="49" t="s">
        <v>7209</v>
      </c>
      <c r="M1926" s="51">
        <f>140000-19700</f>
        <v>120300</v>
      </c>
      <c r="N1926" s="51">
        <v>19700</v>
      </c>
      <c r="O1926" s="51">
        <v>19737</v>
      </c>
      <c r="P1926" s="51">
        <v>140000</v>
      </c>
      <c r="Q1926" s="51">
        <f t="shared" si="376"/>
        <v>25658.100000000002</v>
      </c>
      <c r="R1926" s="52">
        <f t="shared" si="377"/>
        <v>145958.1</v>
      </c>
      <c r="S1926" s="53">
        <v>145900</v>
      </c>
      <c r="T1926" s="54"/>
      <c r="U1926" s="55"/>
      <c r="V1926" s="55"/>
      <c r="W1926" s="55"/>
      <c r="X1926" s="56"/>
      <c r="Y1926" s="57" t="s">
        <v>7684</v>
      </c>
      <c r="Z1926" s="57"/>
      <c r="AA1926" s="58"/>
      <c r="AB1926" s="58">
        <v>2000000</v>
      </c>
      <c r="AC1926" s="58"/>
      <c r="AD1926" s="58">
        <v>1600000</v>
      </c>
      <c r="AE1926" s="58"/>
      <c r="AF1926" s="58"/>
      <c r="AG1926" s="58"/>
      <c r="AH1926" s="58"/>
      <c r="AI1926" s="58"/>
      <c r="AJ1926" s="58"/>
      <c r="AK1926" s="58"/>
      <c r="AL1926" s="58"/>
      <c r="AM1926" s="58"/>
      <c r="AN1926" s="58"/>
      <c r="AO1926" s="58"/>
      <c r="AP1926" s="58"/>
      <c r="AQ1926" s="58"/>
      <c r="AR1926" s="59">
        <f t="shared" si="380"/>
        <v>2</v>
      </c>
      <c r="AS1926" s="59">
        <f t="shared" si="381"/>
        <v>3600000</v>
      </c>
      <c r="AT1926" s="58">
        <f t="shared" si="379"/>
        <v>1800000</v>
      </c>
      <c r="AU1926" s="58">
        <f t="shared" ref="AU1926:AU1989" si="383">MIN(AA1926:AQ1926)</f>
        <v>1600000</v>
      </c>
      <c r="AV1926" s="59">
        <f t="shared" ref="AV1926:AV1989" si="384">AT1926-S1926</f>
        <v>1654100</v>
      </c>
      <c r="AW1926" s="59">
        <f t="shared" si="378"/>
        <v>1454100</v>
      </c>
      <c r="AX1926" s="60">
        <f t="shared" si="382"/>
        <v>11.337217272104182</v>
      </c>
      <c r="AY1926" s="58"/>
    </row>
    <row r="1927" spans="1:51" ht="47.25" x14ac:dyDescent="0.25">
      <c r="A1927" s="45">
        <v>2167</v>
      </c>
      <c r="B1927" s="46" t="s">
        <v>7206</v>
      </c>
      <c r="C1927" s="47"/>
      <c r="D1927" s="47" t="s">
        <v>2020</v>
      </c>
      <c r="E1927" s="48" t="s">
        <v>7207</v>
      </c>
      <c r="F1927" s="49" t="s">
        <v>7617</v>
      </c>
      <c r="G1927" s="49" t="s">
        <v>7210</v>
      </c>
      <c r="H1927" s="50" t="s">
        <v>7211</v>
      </c>
      <c r="I1927" s="46"/>
      <c r="J1927" s="46"/>
      <c r="K1927" s="49">
        <v>1908</v>
      </c>
      <c r="L1927" s="49" t="s">
        <v>7211</v>
      </c>
      <c r="M1927" s="51">
        <f>280000-19700</f>
        <v>260300</v>
      </c>
      <c r="N1927" s="51">
        <v>19700</v>
      </c>
      <c r="O1927" s="51">
        <v>17737</v>
      </c>
      <c r="P1927" s="51">
        <v>280000</v>
      </c>
      <c r="Q1927" s="51">
        <f t="shared" si="376"/>
        <v>23058.100000000002</v>
      </c>
      <c r="R1927" s="52">
        <f t="shared" si="377"/>
        <v>283358.09999999998</v>
      </c>
      <c r="S1927" s="53">
        <v>283300</v>
      </c>
      <c r="T1927" s="54"/>
      <c r="U1927" s="55"/>
      <c r="V1927" s="55"/>
      <c r="W1927" s="55"/>
      <c r="X1927" s="56"/>
      <c r="Y1927" s="57" t="s">
        <v>7684</v>
      </c>
      <c r="Z1927" s="57"/>
      <c r="AA1927" s="58"/>
      <c r="AB1927" s="58">
        <v>2000000</v>
      </c>
      <c r="AC1927" s="58"/>
      <c r="AD1927" s="58">
        <v>1600000</v>
      </c>
      <c r="AE1927" s="58"/>
      <c r="AF1927" s="58"/>
      <c r="AG1927" s="58"/>
      <c r="AH1927" s="58"/>
      <c r="AI1927" s="58"/>
      <c r="AJ1927" s="58"/>
      <c r="AK1927" s="58"/>
      <c r="AL1927" s="58"/>
      <c r="AM1927" s="58"/>
      <c r="AN1927" s="58"/>
      <c r="AO1927" s="58"/>
      <c r="AP1927" s="58"/>
      <c r="AQ1927" s="58"/>
      <c r="AR1927" s="59">
        <f t="shared" si="380"/>
        <v>2</v>
      </c>
      <c r="AS1927" s="59">
        <f t="shared" si="381"/>
        <v>3600000</v>
      </c>
      <c r="AT1927" s="58">
        <f t="shared" si="379"/>
        <v>1800000</v>
      </c>
      <c r="AU1927" s="58">
        <f t="shared" si="383"/>
        <v>1600000</v>
      </c>
      <c r="AV1927" s="59">
        <f t="shared" si="384"/>
        <v>1516700</v>
      </c>
      <c r="AW1927" s="59">
        <f t="shared" si="378"/>
        <v>1316700</v>
      </c>
      <c r="AX1927" s="60">
        <f t="shared" si="382"/>
        <v>5.3536886692552068</v>
      </c>
      <c r="AY1927" s="58"/>
    </row>
    <row r="1928" spans="1:51" ht="47.25" x14ac:dyDescent="0.25">
      <c r="A1928" s="45">
        <v>2168</v>
      </c>
      <c r="B1928" s="46" t="s">
        <v>7206</v>
      </c>
      <c r="C1928" s="47"/>
      <c r="D1928" s="47" t="s">
        <v>2020</v>
      </c>
      <c r="E1928" s="48" t="s">
        <v>7207</v>
      </c>
      <c r="F1928" s="49" t="s">
        <v>7617</v>
      </c>
      <c r="G1928" s="49" t="s">
        <v>7212</v>
      </c>
      <c r="H1928" s="50" t="s">
        <v>7213</v>
      </c>
      <c r="I1928" s="46"/>
      <c r="J1928" s="46"/>
      <c r="K1928" s="49">
        <v>1909</v>
      </c>
      <c r="L1928" s="49" t="s">
        <v>7213</v>
      </c>
      <c r="M1928" s="51">
        <f>430000-19700</f>
        <v>410300</v>
      </c>
      <c r="N1928" s="51">
        <v>19700</v>
      </c>
      <c r="O1928" s="51">
        <v>17737</v>
      </c>
      <c r="P1928" s="51">
        <v>430000</v>
      </c>
      <c r="Q1928" s="51">
        <f t="shared" si="376"/>
        <v>23058.100000000002</v>
      </c>
      <c r="R1928" s="52">
        <f t="shared" si="377"/>
        <v>433358.1</v>
      </c>
      <c r="S1928" s="53">
        <v>433300</v>
      </c>
      <c r="T1928" s="54"/>
      <c r="U1928" s="55"/>
      <c r="V1928" s="55"/>
      <c r="W1928" s="55"/>
      <c r="X1928" s="56"/>
      <c r="Y1928" s="57" t="s">
        <v>7684</v>
      </c>
      <c r="Z1928" s="57"/>
      <c r="AA1928" s="58"/>
      <c r="AB1928" s="58">
        <v>2000000</v>
      </c>
      <c r="AC1928" s="58"/>
      <c r="AD1928" s="58">
        <v>1600000</v>
      </c>
      <c r="AE1928" s="58"/>
      <c r="AF1928" s="58"/>
      <c r="AG1928" s="58"/>
      <c r="AH1928" s="58"/>
      <c r="AI1928" s="58"/>
      <c r="AJ1928" s="58"/>
      <c r="AK1928" s="58"/>
      <c r="AL1928" s="58"/>
      <c r="AM1928" s="58"/>
      <c r="AN1928" s="58"/>
      <c r="AO1928" s="58"/>
      <c r="AP1928" s="58"/>
      <c r="AQ1928" s="58"/>
      <c r="AR1928" s="59">
        <f t="shared" si="380"/>
        <v>2</v>
      </c>
      <c r="AS1928" s="59">
        <f t="shared" si="381"/>
        <v>3600000</v>
      </c>
      <c r="AT1928" s="58">
        <f t="shared" si="379"/>
        <v>1800000</v>
      </c>
      <c r="AU1928" s="58">
        <f t="shared" si="383"/>
        <v>1600000</v>
      </c>
      <c r="AV1928" s="59">
        <f t="shared" si="384"/>
        <v>1366700</v>
      </c>
      <c r="AW1928" s="59">
        <f t="shared" si="378"/>
        <v>1166700</v>
      </c>
      <c r="AX1928" s="60">
        <f t="shared" si="382"/>
        <v>3.1541657050542353</v>
      </c>
      <c r="AY1928" s="58"/>
    </row>
    <row r="1929" spans="1:51" ht="47.25" x14ac:dyDescent="0.25">
      <c r="A1929" s="45">
        <v>2169</v>
      </c>
      <c r="B1929" s="46" t="s">
        <v>7206</v>
      </c>
      <c r="C1929" s="47"/>
      <c r="D1929" s="47"/>
      <c r="E1929" s="48" t="s">
        <v>7214</v>
      </c>
      <c r="F1929" s="49" t="s">
        <v>7215</v>
      </c>
      <c r="G1929" s="49" t="s">
        <v>7215</v>
      </c>
      <c r="H1929" s="50" t="s">
        <v>7215</v>
      </c>
      <c r="I1929" s="46"/>
      <c r="J1929" s="46"/>
      <c r="K1929" s="49">
        <v>1923</v>
      </c>
      <c r="L1929" s="49" t="s">
        <v>7215</v>
      </c>
      <c r="M1929" s="51">
        <v>950000</v>
      </c>
      <c r="N1929" s="51">
        <v>78000</v>
      </c>
      <c r="O1929" s="51">
        <v>78000</v>
      </c>
      <c r="P1929" s="51">
        <v>1028000</v>
      </c>
      <c r="Q1929" s="51">
        <f t="shared" si="376"/>
        <v>101400</v>
      </c>
      <c r="R1929" s="52">
        <f t="shared" si="377"/>
        <v>1051400</v>
      </c>
      <c r="S1929" s="53">
        <v>1051400</v>
      </c>
      <c r="T1929" s="54"/>
      <c r="U1929" s="55"/>
      <c r="V1929" s="55"/>
      <c r="W1929" s="55"/>
      <c r="X1929" s="56"/>
      <c r="Y1929" s="57" t="s">
        <v>7684</v>
      </c>
      <c r="Z1929" s="57"/>
      <c r="AA1929" s="58"/>
      <c r="AB1929" s="58">
        <v>2000000</v>
      </c>
      <c r="AC1929" s="58"/>
      <c r="AD1929" s="58">
        <v>1600000</v>
      </c>
      <c r="AE1929" s="58"/>
      <c r="AF1929" s="58"/>
      <c r="AG1929" s="58"/>
      <c r="AH1929" s="58"/>
      <c r="AI1929" s="58"/>
      <c r="AJ1929" s="58"/>
      <c r="AK1929" s="58"/>
      <c r="AL1929" s="58"/>
      <c r="AM1929" s="58"/>
      <c r="AN1929" s="58"/>
      <c r="AO1929" s="58"/>
      <c r="AP1929" s="58"/>
      <c r="AQ1929" s="58"/>
      <c r="AR1929" s="59">
        <f t="shared" si="380"/>
        <v>2</v>
      </c>
      <c r="AS1929" s="59">
        <f t="shared" si="381"/>
        <v>3600000</v>
      </c>
      <c r="AT1929" s="58">
        <f t="shared" si="379"/>
        <v>1800000</v>
      </c>
      <c r="AU1929" s="58">
        <f t="shared" si="383"/>
        <v>1600000</v>
      </c>
      <c r="AV1929" s="59">
        <f t="shared" si="384"/>
        <v>748600</v>
      </c>
      <c r="AW1929" s="59">
        <f t="shared" si="378"/>
        <v>548600</v>
      </c>
      <c r="AX1929" s="60">
        <f t="shared" si="382"/>
        <v>0.71200304356096633</v>
      </c>
      <c r="AY1929" s="58"/>
    </row>
    <row r="1930" spans="1:51" ht="47.25" x14ac:dyDescent="0.25">
      <c r="A1930" s="45">
        <v>2170</v>
      </c>
      <c r="B1930" s="46" t="s">
        <v>7206</v>
      </c>
      <c r="C1930" s="47"/>
      <c r="D1930" s="47" t="s">
        <v>1945</v>
      </c>
      <c r="E1930" s="48" t="s">
        <v>7216</v>
      </c>
      <c r="F1930" s="49" t="s">
        <v>7217</v>
      </c>
      <c r="G1930" s="49" t="s">
        <v>7217</v>
      </c>
      <c r="H1930" s="50" t="s">
        <v>7217</v>
      </c>
      <c r="I1930" s="46"/>
      <c r="J1930" s="46"/>
      <c r="K1930" s="49">
        <v>1924</v>
      </c>
      <c r="L1930" s="49" t="s">
        <v>7217</v>
      </c>
      <c r="M1930" s="51">
        <v>150000</v>
      </c>
      <c r="N1930" s="51">
        <v>78000</v>
      </c>
      <c r="O1930" s="51">
        <v>78000</v>
      </c>
      <c r="P1930" s="51">
        <v>228000</v>
      </c>
      <c r="Q1930" s="51">
        <f t="shared" si="376"/>
        <v>101400</v>
      </c>
      <c r="R1930" s="52">
        <f t="shared" si="377"/>
        <v>251400</v>
      </c>
      <c r="S1930" s="53">
        <v>251400</v>
      </c>
      <c r="T1930" s="54"/>
      <c r="U1930" s="55"/>
      <c r="V1930" s="55"/>
      <c r="W1930" s="55"/>
      <c r="X1930" s="56"/>
      <c r="Y1930" s="57" t="s">
        <v>7684</v>
      </c>
      <c r="Z1930" s="57"/>
      <c r="AA1930" s="58"/>
      <c r="AB1930" s="58">
        <v>2000000</v>
      </c>
      <c r="AC1930" s="58"/>
      <c r="AD1930" s="58">
        <v>1600000</v>
      </c>
      <c r="AE1930" s="58"/>
      <c r="AF1930" s="58"/>
      <c r="AG1930" s="58"/>
      <c r="AH1930" s="58"/>
      <c r="AI1930" s="58"/>
      <c r="AJ1930" s="58"/>
      <c r="AK1930" s="58"/>
      <c r="AL1930" s="58"/>
      <c r="AM1930" s="58"/>
      <c r="AN1930" s="58"/>
      <c r="AO1930" s="58"/>
      <c r="AP1930" s="58"/>
      <c r="AQ1930" s="58"/>
      <c r="AR1930" s="59">
        <f t="shared" si="380"/>
        <v>2</v>
      </c>
      <c r="AS1930" s="59">
        <f t="shared" si="381"/>
        <v>3600000</v>
      </c>
      <c r="AT1930" s="58">
        <f t="shared" si="379"/>
        <v>1800000</v>
      </c>
      <c r="AU1930" s="58">
        <f t="shared" si="383"/>
        <v>1600000</v>
      </c>
      <c r="AV1930" s="59">
        <f t="shared" si="384"/>
        <v>1548600</v>
      </c>
      <c r="AW1930" s="59">
        <f t="shared" si="378"/>
        <v>1348600</v>
      </c>
      <c r="AX1930" s="60">
        <f t="shared" si="382"/>
        <v>6.1599045346062056</v>
      </c>
      <c r="AY1930" s="58"/>
    </row>
    <row r="1931" spans="1:51" ht="47.25" x14ac:dyDescent="0.25">
      <c r="A1931" s="45">
        <v>2171</v>
      </c>
      <c r="B1931" s="46" t="s">
        <v>7206</v>
      </c>
      <c r="C1931" s="47"/>
      <c r="D1931" s="47"/>
      <c r="E1931" s="48" t="s">
        <v>7218</v>
      </c>
      <c r="F1931" s="49" t="s">
        <v>7219</v>
      </c>
      <c r="G1931" s="49" t="s">
        <v>7219</v>
      </c>
      <c r="H1931" s="50" t="s">
        <v>7219</v>
      </c>
      <c r="I1931" s="46"/>
      <c r="J1931" s="46"/>
      <c r="K1931" s="49">
        <v>1928</v>
      </c>
      <c r="L1931" s="49" t="s">
        <v>7219</v>
      </c>
      <c r="M1931" s="51">
        <v>168000</v>
      </c>
      <c r="N1931" s="51">
        <v>65000</v>
      </c>
      <c r="O1931" s="51">
        <v>65000</v>
      </c>
      <c r="P1931" s="51">
        <v>233000</v>
      </c>
      <c r="Q1931" s="51">
        <f t="shared" si="376"/>
        <v>84499.999999999985</v>
      </c>
      <c r="R1931" s="52">
        <f t="shared" si="377"/>
        <v>252500</v>
      </c>
      <c r="S1931" s="53">
        <v>252500</v>
      </c>
      <c r="T1931" s="54"/>
      <c r="U1931" s="55"/>
      <c r="V1931" s="55"/>
      <c r="W1931" s="55"/>
      <c r="X1931" s="56"/>
      <c r="Y1931" s="57" t="s">
        <v>7684</v>
      </c>
      <c r="Z1931" s="57"/>
      <c r="AA1931" s="58"/>
      <c r="AB1931" s="58">
        <v>2000000</v>
      </c>
      <c r="AC1931" s="58"/>
      <c r="AD1931" s="58">
        <v>1600000</v>
      </c>
      <c r="AE1931" s="58"/>
      <c r="AF1931" s="58"/>
      <c r="AG1931" s="58"/>
      <c r="AH1931" s="58"/>
      <c r="AI1931" s="58"/>
      <c r="AJ1931" s="58"/>
      <c r="AK1931" s="58"/>
      <c r="AL1931" s="58"/>
      <c r="AM1931" s="58"/>
      <c r="AN1931" s="58"/>
      <c r="AO1931" s="58"/>
      <c r="AP1931" s="58"/>
      <c r="AQ1931" s="58"/>
      <c r="AR1931" s="59">
        <f t="shared" si="380"/>
        <v>2</v>
      </c>
      <c r="AS1931" s="59">
        <f t="shared" si="381"/>
        <v>3600000</v>
      </c>
      <c r="AT1931" s="58">
        <f t="shared" si="379"/>
        <v>1800000</v>
      </c>
      <c r="AU1931" s="58">
        <f t="shared" si="383"/>
        <v>1600000</v>
      </c>
      <c r="AV1931" s="59">
        <f t="shared" si="384"/>
        <v>1547500</v>
      </c>
      <c r="AW1931" s="59">
        <f t="shared" si="378"/>
        <v>1347500</v>
      </c>
      <c r="AX1931" s="60">
        <f t="shared" si="382"/>
        <v>6.1287128712871288</v>
      </c>
      <c r="AY1931" s="58"/>
    </row>
    <row r="1932" spans="1:51" ht="47.25" x14ac:dyDescent="0.25">
      <c r="A1932" s="45">
        <v>2172</v>
      </c>
      <c r="B1932" s="46" t="s">
        <v>7206</v>
      </c>
      <c r="C1932" s="47"/>
      <c r="D1932" s="47"/>
      <c r="E1932" s="48" t="s">
        <v>7220</v>
      </c>
      <c r="F1932" s="49" t="s">
        <v>7221</v>
      </c>
      <c r="G1932" s="49" t="s">
        <v>7221</v>
      </c>
      <c r="H1932" s="50" t="s">
        <v>7222</v>
      </c>
      <c r="I1932" s="46"/>
      <c r="J1932" s="46"/>
      <c r="K1932" s="49">
        <v>1929</v>
      </c>
      <c r="L1932" s="49" t="s">
        <v>7222</v>
      </c>
      <c r="M1932" s="51">
        <v>50000</v>
      </c>
      <c r="N1932" s="51">
        <v>15600</v>
      </c>
      <c r="O1932" s="51">
        <v>15600</v>
      </c>
      <c r="P1932" s="51">
        <v>65600</v>
      </c>
      <c r="Q1932" s="51">
        <f t="shared" si="376"/>
        <v>20280</v>
      </c>
      <c r="R1932" s="52">
        <f t="shared" si="377"/>
        <v>70280</v>
      </c>
      <c r="S1932" s="53">
        <v>70200</v>
      </c>
      <c r="T1932" s="54"/>
      <c r="U1932" s="55"/>
      <c r="V1932" s="55"/>
      <c r="W1932" s="55"/>
      <c r="X1932" s="56"/>
      <c r="Y1932" s="57" t="s">
        <v>7684</v>
      </c>
      <c r="Z1932" s="57"/>
      <c r="AA1932" s="58"/>
      <c r="AB1932" s="58">
        <v>2000000</v>
      </c>
      <c r="AC1932" s="58"/>
      <c r="AD1932" s="58">
        <v>1600000</v>
      </c>
      <c r="AE1932" s="58"/>
      <c r="AF1932" s="58"/>
      <c r="AG1932" s="58"/>
      <c r="AH1932" s="58"/>
      <c r="AI1932" s="58"/>
      <c r="AJ1932" s="58"/>
      <c r="AK1932" s="58"/>
      <c r="AL1932" s="58"/>
      <c r="AM1932" s="58"/>
      <c r="AN1932" s="58"/>
      <c r="AO1932" s="58"/>
      <c r="AP1932" s="58"/>
      <c r="AQ1932" s="58"/>
      <c r="AR1932" s="59">
        <f t="shared" si="380"/>
        <v>2</v>
      </c>
      <c r="AS1932" s="59">
        <f t="shared" si="381"/>
        <v>3600000</v>
      </c>
      <c r="AT1932" s="58">
        <f t="shared" si="379"/>
        <v>1800000</v>
      </c>
      <c r="AU1932" s="58">
        <f t="shared" si="383"/>
        <v>1600000</v>
      </c>
      <c r="AV1932" s="59">
        <f t="shared" si="384"/>
        <v>1729800</v>
      </c>
      <c r="AW1932" s="59">
        <f t="shared" si="378"/>
        <v>1529800</v>
      </c>
      <c r="AX1932" s="60">
        <f t="shared" si="382"/>
        <v>24.641025641025642</v>
      </c>
      <c r="AY1932" s="58"/>
    </row>
    <row r="1933" spans="1:51" ht="31.5" x14ac:dyDescent="0.25">
      <c r="A1933" s="45">
        <v>2446</v>
      </c>
      <c r="B1933" s="46" t="s">
        <v>7619</v>
      </c>
      <c r="C1933" s="47"/>
      <c r="D1933" s="47" t="s">
        <v>3467</v>
      </c>
      <c r="E1933" s="48" t="s">
        <v>7722</v>
      </c>
      <c r="F1933" s="49" t="s">
        <v>7723</v>
      </c>
      <c r="G1933" s="49"/>
      <c r="H1933" s="50"/>
      <c r="I1933" s="46"/>
      <c r="J1933" s="46"/>
      <c r="K1933" s="49"/>
      <c r="L1933" s="49"/>
      <c r="M1933" s="51"/>
      <c r="N1933" s="51"/>
      <c r="O1933" s="51"/>
      <c r="P1933" s="51"/>
      <c r="Q1933" s="51"/>
      <c r="R1933" s="52"/>
      <c r="S1933" s="53">
        <v>58400</v>
      </c>
      <c r="T1933" s="54"/>
      <c r="U1933" s="55"/>
      <c r="V1933" s="55"/>
      <c r="W1933" s="55"/>
      <c r="X1933" s="56"/>
      <c r="Y1933" s="57" t="s">
        <v>7684</v>
      </c>
      <c r="Z1933" s="57"/>
      <c r="AA1933" s="58"/>
      <c r="AB1933" s="58"/>
      <c r="AC1933" s="58"/>
      <c r="AD1933" s="58"/>
      <c r="AE1933" s="58"/>
      <c r="AF1933" s="58"/>
      <c r="AG1933" s="58"/>
      <c r="AH1933" s="58"/>
      <c r="AI1933" s="58"/>
      <c r="AJ1933" s="58"/>
      <c r="AK1933" s="58"/>
      <c r="AL1933" s="58"/>
      <c r="AM1933" s="58">
        <v>164000</v>
      </c>
      <c r="AN1933" s="58"/>
      <c r="AO1933" s="58"/>
      <c r="AP1933" s="58"/>
      <c r="AQ1933" s="58">
        <v>106000</v>
      </c>
      <c r="AR1933" s="59">
        <f t="shared" ref="AR1933:AR1950" si="385">COUNT(AC1933:AQ1933)</f>
        <v>2</v>
      </c>
      <c r="AS1933" s="59">
        <f t="shared" ref="AS1933:AS1950" si="386">SUM(AC1933:AQ1933)</f>
        <v>270000</v>
      </c>
      <c r="AT1933" s="58">
        <f t="shared" si="379"/>
        <v>135000</v>
      </c>
      <c r="AU1933" s="58">
        <f t="shared" si="383"/>
        <v>106000</v>
      </c>
      <c r="AV1933" s="59">
        <f t="shared" si="384"/>
        <v>76600</v>
      </c>
      <c r="AW1933" s="59"/>
      <c r="AX1933" s="60"/>
      <c r="AY1933" s="58"/>
    </row>
    <row r="1934" spans="1:51" ht="31.5" x14ac:dyDescent="0.25">
      <c r="A1934" s="45">
        <v>2447</v>
      </c>
      <c r="B1934" s="46" t="s">
        <v>7724</v>
      </c>
      <c r="C1934" s="47"/>
      <c r="D1934" s="47" t="s">
        <v>3467</v>
      </c>
      <c r="E1934" s="48" t="s">
        <v>7725</v>
      </c>
      <c r="F1934" s="49" t="s">
        <v>7663</v>
      </c>
      <c r="G1934" s="49" t="e">
        <f>VLOOKUP(F1934,'[1]PL3. DVKT&amp;XN'!$G$10:$H$9285,2,0)</f>
        <v>#N/A</v>
      </c>
      <c r="H1934" s="50"/>
      <c r="I1934" s="46"/>
      <c r="J1934" s="46"/>
      <c r="K1934" s="49"/>
      <c r="L1934" s="49"/>
      <c r="M1934" s="51"/>
      <c r="N1934" s="51"/>
      <c r="O1934" s="51"/>
      <c r="P1934" s="51"/>
      <c r="Q1934" s="51"/>
      <c r="R1934" s="52"/>
      <c r="S1934" s="53">
        <v>0</v>
      </c>
      <c r="T1934" s="54"/>
      <c r="U1934" s="55"/>
      <c r="V1934" s="55"/>
      <c r="W1934" s="55"/>
      <c r="X1934" s="56"/>
      <c r="Y1934" s="57" t="s">
        <v>7684</v>
      </c>
      <c r="Z1934" s="57"/>
      <c r="AA1934" s="58"/>
      <c r="AB1934" s="58"/>
      <c r="AC1934" s="58"/>
      <c r="AD1934" s="58"/>
      <c r="AE1934" s="58"/>
      <c r="AF1934" s="58"/>
      <c r="AG1934" s="58"/>
      <c r="AH1934" s="58">
        <v>252000</v>
      </c>
      <c r="AI1934" s="58"/>
      <c r="AJ1934" s="58"/>
      <c r="AK1934" s="58"/>
      <c r="AL1934" s="58"/>
      <c r="AM1934" s="58">
        <v>164000</v>
      </c>
      <c r="AN1934" s="58"/>
      <c r="AO1934" s="58"/>
      <c r="AP1934" s="58"/>
      <c r="AQ1934" s="58"/>
      <c r="AR1934" s="59">
        <f t="shared" si="385"/>
        <v>2</v>
      </c>
      <c r="AS1934" s="59">
        <f t="shared" si="386"/>
        <v>416000</v>
      </c>
      <c r="AT1934" s="58">
        <f t="shared" si="379"/>
        <v>208000</v>
      </c>
      <c r="AU1934" s="58">
        <f t="shared" si="383"/>
        <v>164000</v>
      </c>
      <c r="AV1934" s="59">
        <f t="shared" si="384"/>
        <v>208000</v>
      </c>
      <c r="AW1934" s="59"/>
      <c r="AX1934" s="60"/>
      <c r="AY1934" s="58"/>
    </row>
    <row r="1935" spans="1:51" ht="31.5" x14ac:dyDescent="0.25">
      <c r="A1935" s="45">
        <v>2448</v>
      </c>
      <c r="B1935" s="46" t="s">
        <v>7724</v>
      </c>
      <c r="C1935" s="47"/>
      <c r="D1935" s="47" t="s">
        <v>3467</v>
      </c>
      <c r="E1935" s="48" t="s">
        <v>7726</v>
      </c>
      <c r="F1935" s="49" t="s">
        <v>7727</v>
      </c>
      <c r="G1935" s="49" t="e">
        <f>VLOOKUP(F1935,'[1]PL3. DVKT&amp;XN'!$G$10:$H$9285,2,0)</f>
        <v>#N/A</v>
      </c>
      <c r="H1935" s="50"/>
      <c r="I1935" s="46"/>
      <c r="J1935" s="46"/>
      <c r="K1935" s="49"/>
      <c r="L1935" s="49"/>
      <c r="M1935" s="51"/>
      <c r="N1935" s="51"/>
      <c r="O1935" s="51"/>
      <c r="P1935" s="51"/>
      <c r="Q1935" s="51"/>
      <c r="R1935" s="52"/>
      <c r="S1935" s="53">
        <v>0</v>
      </c>
      <c r="T1935" s="54"/>
      <c r="U1935" s="55"/>
      <c r="V1935" s="55"/>
      <c r="W1935" s="55"/>
      <c r="X1935" s="56"/>
      <c r="Y1935" s="57" t="s">
        <v>7684</v>
      </c>
      <c r="Z1935" s="57"/>
      <c r="AA1935" s="58"/>
      <c r="AB1935" s="58"/>
      <c r="AC1935" s="58"/>
      <c r="AD1935" s="58"/>
      <c r="AE1935" s="58"/>
      <c r="AF1935" s="58"/>
      <c r="AG1935" s="58"/>
      <c r="AH1935" s="58"/>
      <c r="AI1935" s="58"/>
      <c r="AJ1935" s="58"/>
      <c r="AK1935" s="58"/>
      <c r="AL1935" s="58"/>
      <c r="AM1935" s="58">
        <v>164000</v>
      </c>
      <c r="AN1935" s="58"/>
      <c r="AO1935" s="58"/>
      <c r="AP1935" s="58"/>
      <c r="AQ1935" s="58"/>
      <c r="AR1935" s="59">
        <f t="shared" si="385"/>
        <v>1</v>
      </c>
      <c r="AS1935" s="59">
        <f t="shared" si="386"/>
        <v>164000</v>
      </c>
      <c r="AT1935" s="58">
        <f t="shared" si="379"/>
        <v>164000</v>
      </c>
      <c r="AU1935" s="58">
        <f t="shared" si="383"/>
        <v>164000</v>
      </c>
      <c r="AV1935" s="59">
        <f t="shared" si="384"/>
        <v>164000</v>
      </c>
      <c r="AW1935" s="59"/>
      <c r="AX1935" s="60"/>
      <c r="AY1935" s="58"/>
    </row>
    <row r="1936" spans="1:51" ht="31.5" x14ac:dyDescent="0.25">
      <c r="A1936" s="45">
        <v>2449</v>
      </c>
      <c r="B1936" s="46" t="s">
        <v>7724</v>
      </c>
      <c r="C1936" s="47"/>
      <c r="D1936" s="47" t="s">
        <v>3467</v>
      </c>
      <c r="E1936" s="48" t="s">
        <v>7728</v>
      </c>
      <c r="F1936" s="49" t="s">
        <v>7664</v>
      </c>
      <c r="G1936" s="49" t="e">
        <f>VLOOKUP(F1936,'[1]PL3. DVKT&amp;XN'!$G$10:$H$9285,2,0)</f>
        <v>#N/A</v>
      </c>
      <c r="H1936" s="50"/>
      <c r="I1936" s="46"/>
      <c r="J1936" s="46"/>
      <c r="K1936" s="49"/>
      <c r="L1936" s="49"/>
      <c r="M1936" s="51"/>
      <c r="N1936" s="51"/>
      <c r="O1936" s="51"/>
      <c r="P1936" s="51"/>
      <c r="Q1936" s="51"/>
      <c r="R1936" s="52"/>
      <c r="S1936" s="53">
        <v>0</v>
      </c>
      <c r="T1936" s="54"/>
      <c r="U1936" s="55"/>
      <c r="V1936" s="55"/>
      <c r="W1936" s="55"/>
      <c r="X1936" s="56"/>
      <c r="Y1936" s="57" t="s">
        <v>7684</v>
      </c>
      <c r="Z1936" s="57"/>
      <c r="AA1936" s="58"/>
      <c r="AB1936" s="58"/>
      <c r="AC1936" s="58"/>
      <c r="AD1936" s="58"/>
      <c r="AE1936" s="58"/>
      <c r="AF1936" s="58"/>
      <c r="AG1936" s="58"/>
      <c r="AH1936" s="58"/>
      <c r="AI1936" s="58"/>
      <c r="AJ1936" s="58"/>
      <c r="AK1936" s="58"/>
      <c r="AL1936" s="58"/>
      <c r="AM1936" s="58">
        <v>164000</v>
      </c>
      <c r="AN1936" s="58"/>
      <c r="AO1936" s="58"/>
      <c r="AP1936" s="58"/>
      <c r="AQ1936" s="58"/>
      <c r="AR1936" s="59">
        <f t="shared" si="385"/>
        <v>1</v>
      </c>
      <c r="AS1936" s="59">
        <f t="shared" si="386"/>
        <v>164000</v>
      </c>
      <c r="AT1936" s="58">
        <f t="shared" ref="AT1936:AT1967" si="387">ROUND(AS1936/AR1936,-2)</f>
        <v>164000</v>
      </c>
      <c r="AU1936" s="58">
        <f t="shared" si="383"/>
        <v>164000</v>
      </c>
      <c r="AV1936" s="59">
        <f t="shared" si="384"/>
        <v>164000</v>
      </c>
      <c r="AW1936" s="59"/>
      <c r="AX1936" s="60"/>
      <c r="AY1936" s="58"/>
    </row>
    <row r="1937" spans="1:51" ht="31.5" x14ac:dyDescent="0.25">
      <c r="A1937" s="45">
        <v>2450</v>
      </c>
      <c r="B1937" s="46" t="s">
        <v>7724</v>
      </c>
      <c r="C1937" s="47"/>
      <c r="D1937" s="47" t="s">
        <v>3467</v>
      </c>
      <c r="E1937" s="48">
        <v>17.36</v>
      </c>
      <c r="F1937" s="49" t="s">
        <v>7665</v>
      </c>
      <c r="G1937" s="49" t="e">
        <f>VLOOKUP(F1937,'[1]PL3. DVKT&amp;XN'!$G$10:$H$9285,2,0)</f>
        <v>#N/A</v>
      </c>
      <c r="H1937" s="50"/>
      <c r="I1937" s="46"/>
      <c r="J1937" s="46"/>
      <c r="K1937" s="49"/>
      <c r="L1937" s="49"/>
      <c r="M1937" s="51"/>
      <c r="N1937" s="51"/>
      <c r="O1937" s="51"/>
      <c r="P1937" s="51"/>
      <c r="Q1937" s="51"/>
      <c r="R1937" s="52"/>
      <c r="S1937" s="53">
        <v>0</v>
      </c>
      <c r="T1937" s="54"/>
      <c r="U1937" s="55"/>
      <c r="V1937" s="55"/>
      <c r="W1937" s="55"/>
      <c r="X1937" s="56"/>
      <c r="Y1937" s="57" t="s">
        <v>7684</v>
      </c>
      <c r="Z1937" s="57"/>
      <c r="AA1937" s="58"/>
      <c r="AB1937" s="58"/>
      <c r="AC1937" s="58"/>
      <c r="AD1937" s="58"/>
      <c r="AE1937" s="58"/>
      <c r="AF1937" s="58"/>
      <c r="AG1937" s="58"/>
      <c r="AH1937" s="58">
        <v>252000</v>
      </c>
      <c r="AI1937" s="58"/>
      <c r="AJ1937" s="58"/>
      <c r="AK1937" s="58"/>
      <c r="AL1937" s="58"/>
      <c r="AM1937" s="58">
        <v>164000</v>
      </c>
      <c r="AN1937" s="58"/>
      <c r="AO1937" s="58"/>
      <c r="AP1937" s="58"/>
      <c r="AQ1937" s="58"/>
      <c r="AR1937" s="59">
        <f t="shared" si="385"/>
        <v>2</v>
      </c>
      <c r="AS1937" s="59">
        <f t="shared" si="386"/>
        <v>416000</v>
      </c>
      <c r="AT1937" s="58">
        <f t="shared" si="387"/>
        <v>208000</v>
      </c>
      <c r="AU1937" s="58">
        <f t="shared" si="383"/>
        <v>164000</v>
      </c>
      <c r="AV1937" s="59">
        <f t="shared" si="384"/>
        <v>208000</v>
      </c>
      <c r="AW1937" s="59"/>
      <c r="AX1937" s="60"/>
      <c r="AY1937" s="58"/>
    </row>
    <row r="1938" spans="1:51" ht="31.5" x14ac:dyDescent="0.25">
      <c r="A1938" s="45">
        <v>2451</v>
      </c>
      <c r="B1938" s="46" t="s">
        <v>7724</v>
      </c>
      <c r="C1938" s="47"/>
      <c r="D1938" s="47" t="s">
        <v>3467</v>
      </c>
      <c r="E1938" s="48" t="s">
        <v>7729</v>
      </c>
      <c r="F1938" s="49" t="s">
        <v>7666</v>
      </c>
      <c r="G1938" s="49" t="e">
        <f>VLOOKUP(F1938,'[1]PL3. DVKT&amp;XN'!$G$10:$H$9285,2,0)</f>
        <v>#N/A</v>
      </c>
      <c r="H1938" s="50"/>
      <c r="I1938" s="46"/>
      <c r="J1938" s="46"/>
      <c r="K1938" s="49"/>
      <c r="L1938" s="49"/>
      <c r="M1938" s="51"/>
      <c r="N1938" s="51"/>
      <c r="O1938" s="51"/>
      <c r="P1938" s="51"/>
      <c r="Q1938" s="51"/>
      <c r="R1938" s="52"/>
      <c r="S1938" s="53">
        <v>0</v>
      </c>
      <c r="T1938" s="54"/>
      <c r="U1938" s="55"/>
      <c r="V1938" s="55"/>
      <c r="W1938" s="55"/>
      <c r="X1938" s="56"/>
      <c r="Y1938" s="57" t="s">
        <v>7684</v>
      </c>
      <c r="Z1938" s="57"/>
      <c r="AA1938" s="58"/>
      <c r="AB1938" s="58"/>
      <c r="AC1938" s="58"/>
      <c r="AD1938" s="58"/>
      <c r="AE1938" s="58"/>
      <c r="AF1938" s="58"/>
      <c r="AG1938" s="58"/>
      <c r="AH1938" s="58">
        <v>252000</v>
      </c>
      <c r="AI1938" s="58"/>
      <c r="AJ1938" s="58"/>
      <c r="AK1938" s="58"/>
      <c r="AL1938" s="58"/>
      <c r="AM1938" s="58">
        <v>164000</v>
      </c>
      <c r="AN1938" s="58"/>
      <c r="AO1938" s="58"/>
      <c r="AP1938" s="58"/>
      <c r="AQ1938" s="58"/>
      <c r="AR1938" s="59">
        <f t="shared" si="385"/>
        <v>2</v>
      </c>
      <c r="AS1938" s="59">
        <f t="shared" si="386"/>
        <v>416000</v>
      </c>
      <c r="AT1938" s="58">
        <f t="shared" si="387"/>
        <v>208000</v>
      </c>
      <c r="AU1938" s="58">
        <f t="shared" si="383"/>
        <v>164000</v>
      </c>
      <c r="AV1938" s="59">
        <f t="shared" si="384"/>
        <v>208000</v>
      </c>
      <c r="AW1938" s="59"/>
      <c r="AX1938" s="60"/>
      <c r="AY1938" s="58"/>
    </row>
    <row r="1939" spans="1:51" ht="31.5" x14ac:dyDescent="0.25">
      <c r="A1939" s="45">
        <v>2452</v>
      </c>
      <c r="B1939" s="46" t="s">
        <v>7724</v>
      </c>
      <c r="C1939" s="47"/>
      <c r="D1939" s="47" t="s">
        <v>3467</v>
      </c>
      <c r="E1939" s="48" t="s">
        <v>7730</v>
      </c>
      <c r="F1939" s="49" t="s">
        <v>7667</v>
      </c>
      <c r="G1939" s="49" t="e">
        <f>VLOOKUP(F1939,'[1]PL3. DVKT&amp;XN'!$G$10:$H$9285,2,0)</f>
        <v>#N/A</v>
      </c>
      <c r="H1939" s="50"/>
      <c r="I1939" s="46"/>
      <c r="J1939" s="46"/>
      <c r="K1939" s="49"/>
      <c r="L1939" s="49"/>
      <c r="M1939" s="51"/>
      <c r="N1939" s="51"/>
      <c r="O1939" s="51"/>
      <c r="P1939" s="51"/>
      <c r="Q1939" s="51"/>
      <c r="R1939" s="52"/>
      <c r="S1939" s="53">
        <v>0</v>
      </c>
      <c r="T1939" s="54"/>
      <c r="U1939" s="55"/>
      <c r="V1939" s="55"/>
      <c r="W1939" s="55"/>
      <c r="X1939" s="56"/>
      <c r="Y1939" s="57" t="s">
        <v>7684</v>
      </c>
      <c r="Z1939" s="57"/>
      <c r="AA1939" s="58"/>
      <c r="AB1939" s="58"/>
      <c r="AC1939" s="58"/>
      <c r="AD1939" s="58"/>
      <c r="AE1939" s="58"/>
      <c r="AF1939" s="58"/>
      <c r="AG1939" s="58"/>
      <c r="AH1939" s="58"/>
      <c r="AI1939" s="58"/>
      <c r="AJ1939" s="58"/>
      <c r="AK1939" s="58"/>
      <c r="AL1939" s="58"/>
      <c r="AM1939" s="58">
        <v>164000</v>
      </c>
      <c r="AN1939" s="58"/>
      <c r="AO1939" s="58"/>
      <c r="AP1939" s="58"/>
      <c r="AQ1939" s="58"/>
      <c r="AR1939" s="59">
        <f t="shared" si="385"/>
        <v>1</v>
      </c>
      <c r="AS1939" s="59">
        <f t="shared" si="386"/>
        <v>164000</v>
      </c>
      <c r="AT1939" s="58">
        <f t="shared" si="387"/>
        <v>164000</v>
      </c>
      <c r="AU1939" s="58">
        <f t="shared" si="383"/>
        <v>164000</v>
      </c>
      <c r="AV1939" s="59">
        <f t="shared" si="384"/>
        <v>164000</v>
      </c>
      <c r="AW1939" s="59"/>
      <c r="AX1939" s="60"/>
      <c r="AY1939" s="58"/>
    </row>
    <row r="1940" spans="1:51" ht="31.5" x14ac:dyDescent="0.25">
      <c r="A1940" s="45">
        <v>2453</v>
      </c>
      <c r="B1940" s="46" t="s">
        <v>7724</v>
      </c>
      <c r="C1940" s="47"/>
      <c r="D1940" s="47" t="s">
        <v>3467</v>
      </c>
      <c r="E1940" s="48" t="s">
        <v>7731</v>
      </c>
      <c r="F1940" s="49" t="s">
        <v>7668</v>
      </c>
      <c r="G1940" s="49" t="e">
        <f>VLOOKUP(F1940,'[1]PL3. DVKT&amp;XN'!$G$10:$H$9285,2,0)</f>
        <v>#N/A</v>
      </c>
      <c r="H1940" s="50"/>
      <c r="I1940" s="46"/>
      <c r="J1940" s="46"/>
      <c r="K1940" s="49"/>
      <c r="L1940" s="49"/>
      <c r="M1940" s="51"/>
      <c r="N1940" s="51"/>
      <c r="O1940" s="51"/>
      <c r="P1940" s="51"/>
      <c r="Q1940" s="51"/>
      <c r="R1940" s="52"/>
      <c r="S1940" s="53">
        <v>0</v>
      </c>
      <c r="T1940" s="54"/>
      <c r="U1940" s="55"/>
      <c r="V1940" s="55"/>
      <c r="W1940" s="55"/>
      <c r="X1940" s="56"/>
      <c r="Y1940" s="57" t="s">
        <v>7684</v>
      </c>
      <c r="Z1940" s="57"/>
      <c r="AA1940" s="58"/>
      <c r="AB1940" s="58"/>
      <c r="AC1940" s="58"/>
      <c r="AD1940" s="58"/>
      <c r="AE1940" s="58"/>
      <c r="AF1940" s="58"/>
      <c r="AG1940" s="58"/>
      <c r="AH1940" s="58">
        <v>252000</v>
      </c>
      <c r="AI1940" s="58"/>
      <c r="AJ1940" s="58"/>
      <c r="AK1940" s="58"/>
      <c r="AL1940" s="58"/>
      <c r="AM1940" s="58">
        <v>164000</v>
      </c>
      <c r="AN1940" s="58"/>
      <c r="AO1940" s="58"/>
      <c r="AP1940" s="58"/>
      <c r="AQ1940" s="58"/>
      <c r="AR1940" s="59">
        <f t="shared" si="385"/>
        <v>2</v>
      </c>
      <c r="AS1940" s="59">
        <f t="shared" si="386"/>
        <v>416000</v>
      </c>
      <c r="AT1940" s="58">
        <f t="shared" si="387"/>
        <v>208000</v>
      </c>
      <c r="AU1940" s="58">
        <f t="shared" si="383"/>
        <v>164000</v>
      </c>
      <c r="AV1940" s="59">
        <f t="shared" si="384"/>
        <v>208000</v>
      </c>
      <c r="AW1940" s="59"/>
      <c r="AX1940" s="60"/>
      <c r="AY1940" s="58"/>
    </row>
    <row r="1941" spans="1:51" ht="31.5" x14ac:dyDescent="0.25">
      <c r="A1941" s="45">
        <v>2454</v>
      </c>
      <c r="B1941" s="46" t="s">
        <v>7724</v>
      </c>
      <c r="C1941" s="47"/>
      <c r="D1941" s="47" t="s">
        <v>3467</v>
      </c>
      <c r="E1941" s="48" t="s">
        <v>7732</v>
      </c>
      <c r="F1941" s="49" t="s">
        <v>7733</v>
      </c>
      <c r="G1941" s="49" t="e">
        <f>VLOOKUP(F1941,'[1]PL3. DVKT&amp;XN'!$G$10:$H$9285,2,0)</f>
        <v>#N/A</v>
      </c>
      <c r="H1941" s="50"/>
      <c r="I1941" s="46"/>
      <c r="J1941" s="46"/>
      <c r="K1941" s="49"/>
      <c r="L1941" s="49"/>
      <c r="M1941" s="51"/>
      <c r="N1941" s="51"/>
      <c r="O1941" s="51"/>
      <c r="P1941" s="51"/>
      <c r="Q1941" s="51"/>
      <c r="R1941" s="52"/>
      <c r="S1941" s="53">
        <v>0</v>
      </c>
      <c r="T1941" s="54"/>
      <c r="U1941" s="55"/>
      <c r="V1941" s="55"/>
      <c r="W1941" s="55"/>
      <c r="X1941" s="56"/>
      <c r="Y1941" s="57" t="s">
        <v>7684</v>
      </c>
      <c r="Z1941" s="57"/>
      <c r="AA1941" s="58"/>
      <c r="AB1941" s="58"/>
      <c r="AC1941" s="58"/>
      <c r="AD1941" s="58"/>
      <c r="AE1941" s="58"/>
      <c r="AF1941" s="58"/>
      <c r="AG1941" s="58"/>
      <c r="AH1941" s="58"/>
      <c r="AI1941" s="58"/>
      <c r="AJ1941" s="58"/>
      <c r="AK1941" s="58"/>
      <c r="AL1941" s="58"/>
      <c r="AM1941" s="58">
        <v>164000</v>
      </c>
      <c r="AN1941" s="58"/>
      <c r="AO1941" s="58"/>
      <c r="AP1941" s="58"/>
      <c r="AQ1941" s="58"/>
      <c r="AR1941" s="59">
        <f t="shared" si="385"/>
        <v>1</v>
      </c>
      <c r="AS1941" s="59">
        <f t="shared" si="386"/>
        <v>164000</v>
      </c>
      <c r="AT1941" s="58">
        <f t="shared" si="387"/>
        <v>164000</v>
      </c>
      <c r="AU1941" s="58">
        <f t="shared" si="383"/>
        <v>164000</v>
      </c>
      <c r="AV1941" s="59">
        <f t="shared" si="384"/>
        <v>164000</v>
      </c>
      <c r="AW1941" s="59"/>
      <c r="AX1941" s="60"/>
      <c r="AY1941" s="58"/>
    </row>
    <row r="1942" spans="1:51" ht="31.5" x14ac:dyDescent="0.25">
      <c r="A1942" s="45">
        <v>2455</v>
      </c>
      <c r="B1942" s="46" t="s">
        <v>7724</v>
      </c>
      <c r="C1942" s="47"/>
      <c r="D1942" s="47" t="s">
        <v>3467</v>
      </c>
      <c r="E1942" s="48" t="s">
        <v>7734</v>
      </c>
      <c r="F1942" s="49" t="s">
        <v>7669</v>
      </c>
      <c r="G1942" s="49" t="e">
        <f>VLOOKUP(F1942,'[1]PL3. DVKT&amp;XN'!$G$10:$H$9285,2,0)</f>
        <v>#N/A</v>
      </c>
      <c r="H1942" s="50"/>
      <c r="I1942" s="46"/>
      <c r="J1942" s="46"/>
      <c r="K1942" s="49"/>
      <c r="L1942" s="49"/>
      <c r="M1942" s="51"/>
      <c r="N1942" s="51"/>
      <c r="O1942" s="51"/>
      <c r="P1942" s="51"/>
      <c r="Q1942" s="51"/>
      <c r="R1942" s="52"/>
      <c r="S1942" s="53">
        <v>0</v>
      </c>
      <c r="T1942" s="54"/>
      <c r="U1942" s="55"/>
      <c r="V1942" s="55"/>
      <c r="W1942" s="55"/>
      <c r="X1942" s="56"/>
      <c r="Y1942" s="57" t="s">
        <v>7684</v>
      </c>
      <c r="Z1942" s="57"/>
      <c r="AA1942" s="58"/>
      <c r="AB1942" s="58"/>
      <c r="AC1942" s="58"/>
      <c r="AD1942" s="58"/>
      <c r="AE1942" s="58"/>
      <c r="AF1942" s="58"/>
      <c r="AG1942" s="58"/>
      <c r="AH1942" s="58">
        <v>252000</v>
      </c>
      <c r="AI1942" s="58"/>
      <c r="AJ1942" s="58"/>
      <c r="AK1942" s="58"/>
      <c r="AL1942" s="58"/>
      <c r="AM1942" s="58">
        <v>164000</v>
      </c>
      <c r="AN1942" s="58"/>
      <c r="AO1942" s="58"/>
      <c r="AP1942" s="58"/>
      <c r="AQ1942" s="58"/>
      <c r="AR1942" s="59">
        <f t="shared" si="385"/>
        <v>2</v>
      </c>
      <c r="AS1942" s="59">
        <f t="shared" si="386"/>
        <v>416000</v>
      </c>
      <c r="AT1942" s="58">
        <f t="shared" si="387"/>
        <v>208000</v>
      </c>
      <c r="AU1942" s="58">
        <f t="shared" si="383"/>
        <v>164000</v>
      </c>
      <c r="AV1942" s="59">
        <f t="shared" si="384"/>
        <v>208000</v>
      </c>
      <c r="AW1942" s="59"/>
      <c r="AX1942" s="60"/>
      <c r="AY1942" s="58"/>
    </row>
    <row r="1943" spans="1:51" ht="31.5" x14ac:dyDescent="0.25">
      <c r="A1943" s="45">
        <v>2456</v>
      </c>
      <c r="B1943" s="46" t="s">
        <v>7724</v>
      </c>
      <c r="C1943" s="47"/>
      <c r="D1943" s="47" t="s">
        <v>3467</v>
      </c>
      <c r="E1943" s="48" t="s">
        <v>7735</v>
      </c>
      <c r="F1943" s="49" t="s">
        <v>7670</v>
      </c>
      <c r="G1943" s="49" t="e">
        <f>VLOOKUP(F1943,'[1]PL3. DVKT&amp;XN'!$G$10:$H$9285,2,0)</f>
        <v>#N/A</v>
      </c>
      <c r="H1943" s="50"/>
      <c r="I1943" s="46"/>
      <c r="J1943" s="46"/>
      <c r="K1943" s="49"/>
      <c r="L1943" s="49"/>
      <c r="M1943" s="51"/>
      <c r="N1943" s="51"/>
      <c r="O1943" s="51"/>
      <c r="P1943" s="51"/>
      <c r="Q1943" s="51"/>
      <c r="R1943" s="52"/>
      <c r="S1943" s="53">
        <v>0</v>
      </c>
      <c r="T1943" s="54"/>
      <c r="U1943" s="55"/>
      <c r="V1943" s="55"/>
      <c r="W1943" s="55"/>
      <c r="X1943" s="56"/>
      <c r="Y1943" s="57" t="s">
        <v>7684</v>
      </c>
      <c r="Z1943" s="57"/>
      <c r="AA1943" s="58"/>
      <c r="AB1943" s="58"/>
      <c r="AC1943" s="58"/>
      <c r="AD1943" s="58"/>
      <c r="AE1943" s="58"/>
      <c r="AF1943" s="58"/>
      <c r="AG1943" s="58"/>
      <c r="AH1943" s="58">
        <v>252000</v>
      </c>
      <c r="AI1943" s="58"/>
      <c r="AJ1943" s="58"/>
      <c r="AK1943" s="58"/>
      <c r="AL1943" s="58"/>
      <c r="AM1943" s="58">
        <v>164000</v>
      </c>
      <c r="AN1943" s="58"/>
      <c r="AO1943" s="58"/>
      <c r="AP1943" s="58"/>
      <c r="AQ1943" s="58"/>
      <c r="AR1943" s="59">
        <f t="shared" si="385"/>
        <v>2</v>
      </c>
      <c r="AS1943" s="59">
        <f t="shared" si="386"/>
        <v>416000</v>
      </c>
      <c r="AT1943" s="58">
        <f t="shared" si="387"/>
        <v>208000</v>
      </c>
      <c r="AU1943" s="58">
        <f t="shared" si="383"/>
        <v>164000</v>
      </c>
      <c r="AV1943" s="59">
        <f t="shared" si="384"/>
        <v>208000</v>
      </c>
      <c r="AW1943" s="59"/>
      <c r="AX1943" s="60"/>
      <c r="AY1943" s="58"/>
    </row>
    <row r="1944" spans="1:51" ht="31.5" x14ac:dyDescent="0.25">
      <c r="A1944" s="45">
        <v>2457</v>
      </c>
      <c r="B1944" s="46" t="s">
        <v>7724</v>
      </c>
      <c r="C1944" s="47"/>
      <c r="D1944" s="47" t="s">
        <v>3467</v>
      </c>
      <c r="E1944" s="48" t="s">
        <v>7736</v>
      </c>
      <c r="F1944" s="49" t="s">
        <v>7671</v>
      </c>
      <c r="G1944" s="49" t="e">
        <f>VLOOKUP(F1944,'[1]PL3. DVKT&amp;XN'!$G$10:$H$9285,2,0)</f>
        <v>#N/A</v>
      </c>
      <c r="H1944" s="50"/>
      <c r="I1944" s="46"/>
      <c r="J1944" s="46"/>
      <c r="K1944" s="49"/>
      <c r="L1944" s="49"/>
      <c r="M1944" s="51"/>
      <c r="N1944" s="51"/>
      <c r="O1944" s="51"/>
      <c r="P1944" s="51"/>
      <c r="Q1944" s="51"/>
      <c r="R1944" s="52"/>
      <c r="S1944" s="53">
        <v>0</v>
      </c>
      <c r="T1944" s="54"/>
      <c r="U1944" s="55"/>
      <c r="V1944" s="55"/>
      <c r="W1944" s="55"/>
      <c r="X1944" s="56"/>
      <c r="Y1944" s="57" t="s">
        <v>7684</v>
      </c>
      <c r="Z1944" s="57"/>
      <c r="AA1944" s="58"/>
      <c r="AB1944" s="58"/>
      <c r="AC1944" s="58"/>
      <c r="AD1944" s="58"/>
      <c r="AE1944" s="58"/>
      <c r="AF1944" s="58"/>
      <c r="AG1944" s="58"/>
      <c r="AH1944" s="58">
        <v>250000</v>
      </c>
      <c r="AI1944" s="58"/>
      <c r="AJ1944" s="58"/>
      <c r="AK1944" s="58"/>
      <c r="AL1944" s="58"/>
      <c r="AM1944" s="58">
        <v>164000</v>
      </c>
      <c r="AN1944" s="58"/>
      <c r="AO1944" s="58"/>
      <c r="AP1944" s="58"/>
      <c r="AQ1944" s="58"/>
      <c r="AR1944" s="59">
        <f t="shared" si="385"/>
        <v>2</v>
      </c>
      <c r="AS1944" s="59">
        <f t="shared" si="386"/>
        <v>414000</v>
      </c>
      <c r="AT1944" s="58">
        <f t="shared" si="387"/>
        <v>207000</v>
      </c>
      <c r="AU1944" s="58">
        <f t="shared" si="383"/>
        <v>164000</v>
      </c>
      <c r="AV1944" s="59">
        <f t="shared" si="384"/>
        <v>207000</v>
      </c>
      <c r="AW1944" s="59"/>
      <c r="AX1944" s="60"/>
      <c r="AY1944" s="58"/>
    </row>
    <row r="1945" spans="1:51" ht="31.5" x14ac:dyDescent="0.25">
      <c r="A1945" s="45">
        <v>2458</v>
      </c>
      <c r="B1945" s="46" t="s">
        <v>7724</v>
      </c>
      <c r="C1945" s="47"/>
      <c r="D1945" s="47" t="s">
        <v>3467</v>
      </c>
      <c r="E1945" s="48" t="s">
        <v>7737</v>
      </c>
      <c r="F1945" s="49" t="s">
        <v>7672</v>
      </c>
      <c r="G1945" s="49" t="e">
        <f>VLOOKUP(F1945,'[1]PL3. DVKT&amp;XN'!$G$10:$H$9285,2,0)</f>
        <v>#N/A</v>
      </c>
      <c r="H1945" s="50"/>
      <c r="I1945" s="46"/>
      <c r="J1945" s="46"/>
      <c r="K1945" s="49"/>
      <c r="L1945" s="49"/>
      <c r="M1945" s="51"/>
      <c r="N1945" s="51"/>
      <c r="O1945" s="51"/>
      <c r="P1945" s="51"/>
      <c r="Q1945" s="51"/>
      <c r="R1945" s="52"/>
      <c r="S1945" s="53">
        <v>0</v>
      </c>
      <c r="T1945" s="54"/>
      <c r="U1945" s="55"/>
      <c r="V1945" s="55"/>
      <c r="W1945" s="55"/>
      <c r="X1945" s="56"/>
      <c r="Y1945" s="57" t="s">
        <v>7684</v>
      </c>
      <c r="Z1945" s="57"/>
      <c r="AA1945" s="58"/>
      <c r="AB1945" s="58"/>
      <c r="AC1945" s="58"/>
      <c r="AD1945" s="58"/>
      <c r="AE1945" s="58"/>
      <c r="AF1945" s="58"/>
      <c r="AG1945" s="58"/>
      <c r="AH1945" s="58">
        <v>250000</v>
      </c>
      <c r="AI1945" s="58"/>
      <c r="AJ1945" s="58"/>
      <c r="AK1945" s="58"/>
      <c r="AL1945" s="58"/>
      <c r="AM1945" s="58">
        <v>164000</v>
      </c>
      <c r="AN1945" s="58"/>
      <c r="AO1945" s="58"/>
      <c r="AP1945" s="58"/>
      <c r="AQ1945" s="58"/>
      <c r="AR1945" s="59">
        <f t="shared" si="385"/>
        <v>2</v>
      </c>
      <c r="AS1945" s="59">
        <f t="shared" si="386"/>
        <v>414000</v>
      </c>
      <c r="AT1945" s="58">
        <f t="shared" si="387"/>
        <v>207000</v>
      </c>
      <c r="AU1945" s="58">
        <f t="shared" si="383"/>
        <v>164000</v>
      </c>
      <c r="AV1945" s="59">
        <f t="shared" si="384"/>
        <v>207000</v>
      </c>
      <c r="AW1945" s="59"/>
      <c r="AX1945" s="60"/>
      <c r="AY1945" s="58"/>
    </row>
    <row r="1946" spans="1:51" ht="31.5" x14ac:dyDescent="0.25">
      <c r="A1946" s="45">
        <v>2459</v>
      </c>
      <c r="B1946" s="46" t="s">
        <v>7724</v>
      </c>
      <c r="C1946" s="47"/>
      <c r="D1946" s="47" t="s">
        <v>3467</v>
      </c>
      <c r="E1946" s="48" t="s">
        <v>7738</v>
      </c>
      <c r="F1946" s="49" t="s">
        <v>7739</v>
      </c>
      <c r="G1946" s="49" t="e">
        <f>VLOOKUP(F1946,'[1]PL3. DVKT&amp;XN'!$G$10:$H$9285,2,0)</f>
        <v>#N/A</v>
      </c>
      <c r="H1946" s="50"/>
      <c r="I1946" s="46"/>
      <c r="J1946" s="46"/>
      <c r="K1946" s="49"/>
      <c r="L1946" s="49"/>
      <c r="M1946" s="51"/>
      <c r="N1946" s="51"/>
      <c r="O1946" s="51"/>
      <c r="P1946" s="51"/>
      <c r="Q1946" s="51"/>
      <c r="R1946" s="52"/>
      <c r="S1946" s="53">
        <v>0</v>
      </c>
      <c r="T1946" s="54"/>
      <c r="U1946" s="55"/>
      <c r="V1946" s="55"/>
      <c r="W1946" s="55"/>
      <c r="X1946" s="56"/>
      <c r="Y1946" s="57" t="s">
        <v>7684</v>
      </c>
      <c r="Z1946" s="57"/>
      <c r="AA1946" s="58"/>
      <c r="AB1946" s="58"/>
      <c r="AC1946" s="58"/>
      <c r="AD1946" s="58"/>
      <c r="AE1946" s="58"/>
      <c r="AF1946" s="58"/>
      <c r="AG1946" s="58"/>
      <c r="AH1946" s="58"/>
      <c r="AI1946" s="58"/>
      <c r="AJ1946" s="58"/>
      <c r="AK1946" s="58"/>
      <c r="AL1946" s="58"/>
      <c r="AM1946" s="58">
        <v>164000</v>
      </c>
      <c r="AN1946" s="58"/>
      <c r="AO1946" s="58"/>
      <c r="AP1946" s="58"/>
      <c r="AQ1946" s="58"/>
      <c r="AR1946" s="59">
        <f t="shared" si="385"/>
        <v>1</v>
      </c>
      <c r="AS1946" s="59">
        <f t="shared" si="386"/>
        <v>164000</v>
      </c>
      <c r="AT1946" s="58">
        <f t="shared" si="387"/>
        <v>164000</v>
      </c>
      <c r="AU1946" s="58">
        <f t="shared" si="383"/>
        <v>164000</v>
      </c>
      <c r="AV1946" s="59">
        <f t="shared" si="384"/>
        <v>164000</v>
      </c>
      <c r="AW1946" s="59"/>
      <c r="AX1946" s="60"/>
      <c r="AY1946" s="58"/>
    </row>
    <row r="1947" spans="1:51" ht="47.25" x14ac:dyDescent="0.25">
      <c r="A1947" s="45">
        <v>2460</v>
      </c>
      <c r="B1947" s="46" t="s">
        <v>7724</v>
      </c>
      <c r="C1947" s="47"/>
      <c r="D1947" s="47" t="s">
        <v>3467</v>
      </c>
      <c r="E1947" s="48" t="s">
        <v>7740</v>
      </c>
      <c r="F1947" s="49" t="s">
        <v>7741</v>
      </c>
      <c r="G1947" s="49" t="e">
        <f>VLOOKUP(F1947,'[1]PL3. DVKT&amp;XN'!$G$10:$H$9285,2,0)</f>
        <v>#N/A</v>
      </c>
      <c r="H1947" s="50"/>
      <c r="I1947" s="46"/>
      <c r="J1947" s="46"/>
      <c r="K1947" s="49"/>
      <c r="L1947" s="49"/>
      <c r="M1947" s="51"/>
      <c r="N1947" s="51"/>
      <c r="O1947" s="51"/>
      <c r="P1947" s="51"/>
      <c r="Q1947" s="51"/>
      <c r="R1947" s="52"/>
      <c r="S1947" s="53">
        <v>0</v>
      </c>
      <c r="T1947" s="54"/>
      <c r="U1947" s="55"/>
      <c r="V1947" s="55"/>
      <c r="W1947" s="55"/>
      <c r="X1947" s="56"/>
      <c r="Y1947" s="57" t="s">
        <v>7684</v>
      </c>
      <c r="Z1947" s="57"/>
      <c r="AA1947" s="58"/>
      <c r="AB1947" s="58"/>
      <c r="AC1947" s="58"/>
      <c r="AD1947" s="58"/>
      <c r="AE1947" s="58"/>
      <c r="AF1947" s="58"/>
      <c r="AG1947" s="58"/>
      <c r="AH1947" s="58"/>
      <c r="AI1947" s="58"/>
      <c r="AJ1947" s="58"/>
      <c r="AK1947" s="58"/>
      <c r="AL1947" s="58"/>
      <c r="AM1947" s="58">
        <v>164000</v>
      </c>
      <c r="AN1947" s="58"/>
      <c r="AO1947" s="58"/>
      <c r="AP1947" s="58"/>
      <c r="AQ1947" s="58"/>
      <c r="AR1947" s="59">
        <f t="shared" si="385"/>
        <v>1</v>
      </c>
      <c r="AS1947" s="59">
        <f t="shared" si="386"/>
        <v>164000</v>
      </c>
      <c r="AT1947" s="58">
        <f t="shared" si="387"/>
        <v>164000</v>
      </c>
      <c r="AU1947" s="58">
        <f t="shared" si="383"/>
        <v>164000</v>
      </c>
      <c r="AV1947" s="59">
        <f t="shared" si="384"/>
        <v>164000</v>
      </c>
      <c r="AW1947" s="59"/>
      <c r="AX1947" s="60"/>
      <c r="AY1947" s="58"/>
    </row>
    <row r="1948" spans="1:51" ht="47.25" x14ac:dyDescent="0.25">
      <c r="A1948" s="45">
        <v>2461</v>
      </c>
      <c r="B1948" s="46" t="s">
        <v>7724</v>
      </c>
      <c r="C1948" s="47"/>
      <c r="D1948" s="47" t="s">
        <v>3467</v>
      </c>
      <c r="E1948" s="48" t="s">
        <v>7742</v>
      </c>
      <c r="F1948" s="49" t="s">
        <v>7743</v>
      </c>
      <c r="G1948" s="49" t="e">
        <f>VLOOKUP(F1948,'[1]PL3. DVKT&amp;XN'!$G$10:$H$9285,2,0)</f>
        <v>#N/A</v>
      </c>
      <c r="H1948" s="50"/>
      <c r="I1948" s="46"/>
      <c r="J1948" s="46"/>
      <c r="K1948" s="49"/>
      <c r="L1948" s="49"/>
      <c r="M1948" s="51"/>
      <c r="N1948" s="51"/>
      <c r="O1948" s="51"/>
      <c r="P1948" s="51"/>
      <c r="Q1948" s="51"/>
      <c r="R1948" s="52"/>
      <c r="S1948" s="53">
        <v>0</v>
      </c>
      <c r="T1948" s="54"/>
      <c r="U1948" s="55"/>
      <c r="V1948" s="55"/>
      <c r="W1948" s="55"/>
      <c r="X1948" s="56"/>
      <c r="Y1948" s="57" t="s">
        <v>7684</v>
      </c>
      <c r="Z1948" s="57"/>
      <c r="AA1948" s="58"/>
      <c r="AB1948" s="58"/>
      <c r="AC1948" s="58"/>
      <c r="AD1948" s="58"/>
      <c r="AE1948" s="58"/>
      <c r="AF1948" s="58"/>
      <c r="AG1948" s="58"/>
      <c r="AH1948" s="58"/>
      <c r="AI1948" s="58"/>
      <c r="AJ1948" s="58"/>
      <c r="AK1948" s="58"/>
      <c r="AL1948" s="58"/>
      <c r="AM1948" s="58">
        <v>164000</v>
      </c>
      <c r="AN1948" s="58"/>
      <c r="AO1948" s="58"/>
      <c r="AP1948" s="58"/>
      <c r="AQ1948" s="58"/>
      <c r="AR1948" s="59">
        <f t="shared" si="385"/>
        <v>1</v>
      </c>
      <c r="AS1948" s="59">
        <f t="shared" si="386"/>
        <v>164000</v>
      </c>
      <c r="AT1948" s="58">
        <f t="shared" si="387"/>
        <v>164000</v>
      </c>
      <c r="AU1948" s="58">
        <f t="shared" si="383"/>
        <v>164000</v>
      </c>
      <c r="AV1948" s="59">
        <f t="shared" si="384"/>
        <v>164000</v>
      </c>
      <c r="AW1948" s="59"/>
      <c r="AX1948" s="60"/>
      <c r="AY1948" s="58"/>
    </row>
    <row r="1949" spans="1:51" ht="31.5" x14ac:dyDescent="0.25">
      <c r="A1949" s="45">
        <v>2462</v>
      </c>
      <c r="B1949" s="46" t="s">
        <v>7724</v>
      </c>
      <c r="C1949" s="47"/>
      <c r="D1949" s="47" t="s">
        <v>3467</v>
      </c>
      <c r="E1949" s="48" t="s">
        <v>7744</v>
      </c>
      <c r="F1949" s="49" t="s">
        <v>7745</v>
      </c>
      <c r="G1949" s="49" t="e">
        <f>VLOOKUP(F1949,'[1]PL3. DVKT&amp;XN'!$G$10:$H$9285,2,0)</f>
        <v>#N/A</v>
      </c>
      <c r="H1949" s="50"/>
      <c r="I1949" s="46"/>
      <c r="J1949" s="46"/>
      <c r="K1949" s="49"/>
      <c r="L1949" s="49"/>
      <c r="M1949" s="51"/>
      <c r="N1949" s="51"/>
      <c r="O1949" s="51"/>
      <c r="P1949" s="51"/>
      <c r="Q1949" s="51"/>
      <c r="R1949" s="52"/>
      <c r="S1949" s="53">
        <v>0</v>
      </c>
      <c r="T1949" s="54"/>
      <c r="U1949" s="55"/>
      <c r="V1949" s="55"/>
      <c r="W1949" s="55"/>
      <c r="X1949" s="56"/>
      <c r="Y1949" s="57" t="s">
        <v>7684</v>
      </c>
      <c r="Z1949" s="57"/>
      <c r="AA1949" s="58"/>
      <c r="AB1949" s="58"/>
      <c r="AC1949" s="58"/>
      <c r="AD1949" s="58"/>
      <c r="AE1949" s="58"/>
      <c r="AF1949" s="58"/>
      <c r="AG1949" s="58"/>
      <c r="AH1949" s="58"/>
      <c r="AI1949" s="58"/>
      <c r="AJ1949" s="58"/>
      <c r="AK1949" s="58"/>
      <c r="AL1949" s="58"/>
      <c r="AM1949" s="58">
        <v>164000</v>
      </c>
      <c r="AN1949" s="58"/>
      <c r="AO1949" s="58"/>
      <c r="AP1949" s="58"/>
      <c r="AQ1949" s="58"/>
      <c r="AR1949" s="59">
        <f t="shared" si="385"/>
        <v>1</v>
      </c>
      <c r="AS1949" s="59">
        <f t="shared" si="386"/>
        <v>164000</v>
      </c>
      <c r="AT1949" s="58">
        <f t="shared" si="387"/>
        <v>164000</v>
      </c>
      <c r="AU1949" s="58">
        <f t="shared" si="383"/>
        <v>164000</v>
      </c>
      <c r="AV1949" s="59">
        <f t="shared" si="384"/>
        <v>164000</v>
      </c>
      <c r="AW1949" s="59"/>
      <c r="AX1949" s="60"/>
      <c r="AY1949" s="58"/>
    </row>
    <row r="1950" spans="1:51" ht="31.5" x14ac:dyDescent="0.25">
      <c r="A1950" s="45">
        <v>2463</v>
      </c>
      <c r="B1950" s="46" t="s">
        <v>7724</v>
      </c>
      <c r="C1950" s="47"/>
      <c r="D1950" s="47" t="s">
        <v>3467</v>
      </c>
      <c r="E1950" s="48" t="s">
        <v>7746</v>
      </c>
      <c r="F1950" s="49" t="s">
        <v>7747</v>
      </c>
      <c r="G1950" s="49" t="e">
        <f>VLOOKUP(F1950,'[1]PL3. DVKT&amp;XN'!$G$10:$H$9285,2,0)</f>
        <v>#N/A</v>
      </c>
      <c r="H1950" s="50"/>
      <c r="I1950" s="46"/>
      <c r="J1950" s="46"/>
      <c r="K1950" s="49"/>
      <c r="L1950" s="49"/>
      <c r="M1950" s="51"/>
      <c r="N1950" s="51"/>
      <c r="O1950" s="51"/>
      <c r="P1950" s="51"/>
      <c r="Q1950" s="51"/>
      <c r="R1950" s="52"/>
      <c r="S1950" s="53">
        <v>0</v>
      </c>
      <c r="T1950" s="54"/>
      <c r="U1950" s="55"/>
      <c r="V1950" s="55"/>
      <c r="W1950" s="55"/>
      <c r="X1950" s="56"/>
      <c r="Y1950" s="57" t="s">
        <v>7684</v>
      </c>
      <c r="Z1950" s="57"/>
      <c r="AA1950" s="58"/>
      <c r="AB1950" s="58"/>
      <c r="AC1950" s="58"/>
      <c r="AD1950" s="58"/>
      <c r="AE1950" s="58"/>
      <c r="AF1950" s="58"/>
      <c r="AG1950" s="58"/>
      <c r="AH1950" s="58"/>
      <c r="AI1950" s="58"/>
      <c r="AJ1950" s="58"/>
      <c r="AK1950" s="58"/>
      <c r="AL1950" s="58"/>
      <c r="AM1950" s="58">
        <v>164000</v>
      </c>
      <c r="AN1950" s="58"/>
      <c r="AO1950" s="58"/>
      <c r="AP1950" s="58"/>
      <c r="AQ1950" s="58"/>
      <c r="AR1950" s="59">
        <f t="shared" si="385"/>
        <v>1</v>
      </c>
      <c r="AS1950" s="59">
        <f t="shared" si="386"/>
        <v>164000</v>
      </c>
      <c r="AT1950" s="58">
        <f t="shared" si="387"/>
        <v>164000</v>
      </c>
      <c r="AU1950" s="58">
        <f t="shared" si="383"/>
        <v>164000</v>
      </c>
      <c r="AV1950" s="59">
        <f t="shared" si="384"/>
        <v>164000</v>
      </c>
      <c r="AW1950" s="59"/>
      <c r="AX1950" s="60"/>
      <c r="AY1950" s="58"/>
    </row>
    <row r="1951" spans="1:51" ht="31.5" x14ac:dyDescent="0.25">
      <c r="A1951" s="45">
        <v>2173</v>
      </c>
      <c r="B1951" s="46"/>
      <c r="C1951" s="47"/>
      <c r="D1951" s="47" t="s">
        <v>467</v>
      </c>
      <c r="E1951" s="48">
        <v>18.193999999999999</v>
      </c>
      <c r="F1951" s="49" t="s">
        <v>7478</v>
      </c>
      <c r="G1951" s="49" t="e">
        <f>VLOOKUP(F1951,'[1]PL3. DVKT&amp;XN'!$G$10:$H$9285,2,0)</f>
        <v>#N/A</v>
      </c>
      <c r="H1951" s="50"/>
      <c r="I1951" s="46"/>
      <c r="J1951" s="46"/>
      <c r="K1951" s="49"/>
      <c r="L1951" s="49"/>
      <c r="M1951" s="51"/>
      <c r="N1951" s="51"/>
      <c r="O1951" s="51"/>
      <c r="P1951" s="51"/>
      <c r="Q1951" s="51"/>
      <c r="R1951" s="52"/>
      <c r="S1951" s="61">
        <v>0</v>
      </c>
      <c r="T1951" s="54"/>
      <c r="U1951" s="55"/>
      <c r="V1951" s="55"/>
      <c r="W1951" s="55"/>
      <c r="X1951" s="56"/>
      <c r="Y1951" s="57" t="s">
        <v>7684</v>
      </c>
      <c r="Z1951" s="57"/>
      <c r="AA1951" s="58"/>
      <c r="AB1951" s="58"/>
      <c r="AC1951" s="58"/>
      <c r="AD1951" s="58"/>
      <c r="AE1951" s="58"/>
      <c r="AF1951" s="58"/>
      <c r="AG1951" s="58"/>
      <c r="AH1951" s="58"/>
      <c r="AI1951" s="58"/>
      <c r="AJ1951" s="58"/>
      <c r="AK1951" s="58"/>
      <c r="AL1951" s="58"/>
      <c r="AM1951" s="58">
        <v>164000</v>
      </c>
      <c r="AN1951" s="58"/>
      <c r="AO1951" s="58"/>
      <c r="AP1951" s="58"/>
      <c r="AQ1951" s="58"/>
      <c r="AR1951" s="59">
        <f t="shared" ref="AR1951:AR2014" si="388">COUNT(AA1951:AQ1951)</f>
        <v>1</v>
      </c>
      <c r="AS1951" s="59">
        <f t="shared" ref="AS1951:AS2014" si="389">SUM(AA1951:AQ1951)</f>
        <v>164000</v>
      </c>
      <c r="AT1951" s="58">
        <f t="shared" si="387"/>
        <v>164000</v>
      </c>
      <c r="AU1951" s="58">
        <f t="shared" si="383"/>
        <v>164000</v>
      </c>
      <c r="AV1951" s="59">
        <f t="shared" si="384"/>
        <v>164000</v>
      </c>
      <c r="AW1951" s="59">
        <f t="shared" ref="AW1951:AW2014" si="390">AT1951-S1951</f>
        <v>164000</v>
      </c>
      <c r="AX1951" s="60" t="e">
        <f t="shared" ref="AX1951:AX2014" si="391">AT1951/S1951-100%</f>
        <v>#DIV/0!</v>
      </c>
      <c r="AY1951" s="58"/>
    </row>
    <row r="1952" spans="1:51" ht="31.5" x14ac:dyDescent="0.25">
      <c r="A1952" s="45">
        <v>2177</v>
      </c>
      <c r="B1952" s="46"/>
      <c r="C1952" s="47"/>
      <c r="D1952" s="47" t="s">
        <v>467</v>
      </c>
      <c r="E1952" s="48">
        <v>18.225000000000001</v>
      </c>
      <c r="F1952" s="49" t="s">
        <v>7476</v>
      </c>
      <c r="G1952" s="49" t="e">
        <f>VLOOKUP(F1952,'[1]PL3. DVKT&amp;XN'!$G$10:$H$9285,2,0)</f>
        <v>#N/A</v>
      </c>
      <c r="H1952" s="50"/>
      <c r="I1952" s="46"/>
      <c r="J1952" s="46"/>
      <c r="K1952" s="49"/>
      <c r="L1952" s="49"/>
      <c r="M1952" s="51"/>
      <c r="N1952" s="51"/>
      <c r="O1952" s="51"/>
      <c r="P1952" s="51"/>
      <c r="Q1952" s="51"/>
      <c r="R1952" s="52"/>
      <c r="S1952" s="61">
        <v>0</v>
      </c>
      <c r="T1952" s="54"/>
      <c r="U1952" s="55"/>
      <c r="V1952" s="55"/>
      <c r="W1952" s="55"/>
      <c r="X1952" s="56"/>
      <c r="Y1952" s="57" t="s">
        <v>7684</v>
      </c>
      <c r="Z1952" s="57"/>
      <c r="AA1952" s="58"/>
      <c r="AB1952" s="58"/>
      <c r="AC1952" s="58"/>
      <c r="AD1952" s="58"/>
      <c r="AE1952" s="58"/>
      <c r="AF1952" s="58"/>
      <c r="AG1952" s="58"/>
      <c r="AH1952" s="58"/>
      <c r="AI1952" s="58"/>
      <c r="AJ1952" s="58"/>
      <c r="AK1952" s="58"/>
      <c r="AL1952" s="58"/>
      <c r="AM1952" s="58">
        <v>164000</v>
      </c>
      <c r="AN1952" s="58"/>
      <c r="AO1952" s="58"/>
      <c r="AP1952" s="58"/>
      <c r="AQ1952" s="58"/>
      <c r="AR1952" s="59">
        <f t="shared" si="388"/>
        <v>1</v>
      </c>
      <c r="AS1952" s="59">
        <f t="shared" si="389"/>
        <v>164000</v>
      </c>
      <c r="AT1952" s="58">
        <f t="shared" si="387"/>
        <v>164000</v>
      </c>
      <c r="AU1952" s="58">
        <f t="shared" si="383"/>
        <v>164000</v>
      </c>
      <c r="AV1952" s="59">
        <f t="shared" si="384"/>
        <v>164000</v>
      </c>
      <c r="AW1952" s="59">
        <f t="shared" si="390"/>
        <v>164000</v>
      </c>
      <c r="AX1952" s="60" t="e">
        <f t="shared" si="391"/>
        <v>#DIV/0!</v>
      </c>
      <c r="AY1952" s="58"/>
    </row>
    <row r="1953" spans="1:51" x14ac:dyDescent="0.25">
      <c r="A1953" s="45">
        <v>2178</v>
      </c>
      <c r="B1953" s="46"/>
      <c r="C1953" s="47"/>
      <c r="D1953" s="47" t="s">
        <v>467</v>
      </c>
      <c r="E1953" s="48">
        <v>18.28</v>
      </c>
      <c r="F1953" s="49" t="s">
        <v>7468</v>
      </c>
      <c r="G1953" s="49" t="e">
        <f>VLOOKUP(F1953,'[1]PL3. DVKT&amp;XN'!$G$10:$H$9285,2,0)</f>
        <v>#N/A</v>
      </c>
      <c r="H1953" s="50"/>
      <c r="I1953" s="46"/>
      <c r="J1953" s="46"/>
      <c r="K1953" s="49"/>
      <c r="L1953" s="49"/>
      <c r="M1953" s="51"/>
      <c r="N1953" s="51"/>
      <c r="O1953" s="51"/>
      <c r="P1953" s="51"/>
      <c r="Q1953" s="51"/>
      <c r="R1953" s="52"/>
      <c r="S1953" s="61">
        <v>0</v>
      </c>
      <c r="T1953" s="54"/>
      <c r="U1953" s="55"/>
      <c r="V1953" s="55"/>
      <c r="W1953" s="55"/>
      <c r="X1953" s="56"/>
      <c r="Y1953" s="57" t="s">
        <v>7684</v>
      </c>
      <c r="Z1953" s="57"/>
      <c r="AA1953" s="58"/>
      <c r="AB1953" s="58"/>
      <c r="AC1953" s="58"/>
      <c r="AD1953" s="58"/>
      <c r="AE1953" s="58"/>
      <c r="AF1953" s="58"/>
      <c r="AG1953" s="58"/>
      <c r="AH1953" s="58"/>
      <c r="AI1953" s="58"/>
      <c r="AJ1953" s="58"/>
      <c r="AK1953" s="58"/>
      <c r="AL1953" s="58"/>
      <c r="AM1953" s="58">
        <v>164000</v>
      </c>
      <c r="AN1953" s="58"/>
      <c r="AO1953" s="58"/>
      <c r="AP1953" s="58"/>
      <c r="AQ1953" s="58"/>
      <c r="AR1953" s="59">
        <f t="shared" si="388"/>
        <v>1</v>
      </c>
      <c r="AS1953" s="59">
        <f t="shared" si="389"/>
        <v>164000</v>
      </c>
      <c r="AT1953" s="58">
        <f t="shared" si="387"/>
        <v>164000</v>
      </c>
      <c r="AU1953" s="58">
        <f t="shared" si="383"/>
        <v>164000</v>
      </c>
      <c r="AV1953" s="59">
        <f t="shared" si="384"/>
        <v>164000</v>
      </c>
      <c r="AW1953" s="59">
        <f t="shared" si="390"/>
        <v>164000</v>
      </c>
      <c r="AX1953" s="60" t="e">
        <f t="shared" si="391"/>
        <v>#DIV/0!</v>
      </c>
      <c r="AY1953" s="58"/>
    </row>
    <row r="1954" spans="1:51" ht="31.5" x14ac:dyDescent="0.25">
      <c r="A1954" s="45">
        <v>2179</v>
      </c>
      <c r="B1954" s="46"/>
      <c r="C1954" s="47"/>
      <c r="D1954" s="47" t="s">
        <v>467</v>
      </c>
      <c r="E1954" s="48">
        <v>18.356000000000002</v>
      </c>
      <c r="F1954" s="49" t="s">
        <v>7475</v>
      </c>
      <c r="G1954" s="49" t="e">
        <f>VLOOKUP(F1954,'[1]PL3. DVKT&amp;XN'!$G$10:$H$9285,2,0)</f>
        <v>#N/A</v>
      </c>
      <c r="H1954" s="50"/>
      <c r="I1954" s="46"/>
      <c r="J1954" s="46"/>
      <c r="K1954" s="49"/>
      <c r="L1954" s="49"/>
      <c r="M1954" s="51"/>
      <c r="N1954" s="51"/>
      <c r="O1954" s="51"/>
      <c r="P1954" s="51"/>
      <c r="Q1954" s="51"/>
      <c r="R1954" s="52"/>
      <c r="S1954" s="61">
        <v>0</v>
      </c>
      <c r="T1954" s="54"/>
      <c r="U1954" s="55"/>
      <c r="V1954" s="55"/>
      <c r="W1954" s="55"/>
      <c r="X1954" s="56"/>
      <c r="Y1954" s="57" t="s">
        <v>7684</v>
      </c>
      <c r="Z1954" s="57"/>
      <c r="AA1954" s="58"/>
      <c r="AB1954" s="58"/>
      <c r="AC1954" s="58"/>
      <c r="AD1954" s="58"/>
      <c r="AE1954" s="58"/>
      <c r="AF1954" s="58"/>
      <c r="AG1954" s="58"/>
      <c r="AH1954" s="58"/>
      <c r="AI1954" s="58"/>
      <c r="AJ1954" s="58"/>
      <c r="AK1954" s="58"/>
      <c r="AL1954" s="58"/>
      <c r="AM1954" s="58">
        <v>164000</v>
      </c>
      <c r="AN1954" s="58"/>
      <c r="AO1954" s="58"/>
      <c r="AP1954" s="58"/>
      <c r="AQ1954" s="58"/>
      <c r="AR1954" s="59">
        <f t="shared" si="388"/>
        <v>1</v>
      </c>
      <c r="AS1954" s="59">
        <f t="shared" si="389"/>
        <v>164000</v>
      </c>
      <c r="AT1954" s="58">
        <f t="shared" si="387"/>
        <v>164000</v>
      </c>
      <c r="AU1954" s="58">
        <f t="shared" si="383"/>
        <v>164000</v>
      </c>
      <c r="AV1954" s="59">
        <f t="shared" si="384"/>
        <v>164000</v>
      </c>
      <c r="AW1954" s="59">
        <f t="shared" si="390"/>
        <v>164000</v>
      </c>
      <c r="AX1954" s="60" t="e">
        <f t="shared" si="391"/>
        <v>#DIV/0!</v>
      </c>
      <c r="AY1954" s="58"/>
    </row>
    <row r="1955" spans="1:51" ht="31.5" x14ac:dyDescent="0.25">
      <c r="A1955" s="45">
        <v>2180</v>
      </c>
      <c r="B1955" s="46"/>
      <c r="C1955" s="47"/>
      <c r="D1955" s="47" t="s">
        <v>467</v>
      </c>
      <c r="E1955" s="48">
        <v>18.356999999999999</v>
      </c>
      <c r="F1955" s="49" t="s">
        <v>7474</v>
      </c>
      <c r="G1955" s="49" t="e">
        <f>VLOOKUP(F1955,'[1]PL3. DVKT&amp;XN'!$G$10:$H$9285,2,0)</f>
        <v>#N/A</v>
      </c>
      <c r="H1955" s="50"/>
      <c r="I1955" s="46"/>
      <c r="J1955" s="46"/>
      <c r="K1955" s="49"/>
      <c r="L1955" s="49"/>
      <c r="M1955" s="51"/>
      <c r="N1955" s="51"/>
      <c r="O1955" s="51"/>
      <c r="P1955" s="51"/>
      <c r="Q1955" s="51"/>
      <c r="R1955" s="52"/>
      <c r="S1955" s="61">
        <v>0</v>
      </c>
      <c r="T1955" s="54"/>
      <c r="U1955" s="55"/>
      <c r="V1955" s="55"/>
      <c r="W1955" s="55"/>
      <c r="X1955" s="56"/>
      <c r="Y1955" s="57" t="s">
        <v>7684</v>
      </c>
      <c r="Z1955" s="57"/>
      <c r="AA1955" s="58"/>
      <c r="AB1955" s="58"/>
      <c r="AC1955" s="58"/>
      <c r="AD1955" s="58"/>
      <c r="AE1955" s="58"/>
      <c r="AF1955" s="58"/>
      <c r="AG1955" s="58"/>
      <c r="AH1955" s="58"/>
      <c r="AI1955" s="58"/>
      <c r="AJ1955" s="58"/>
      <c r="AK1955" s="58"/>
      <c r="AL1955" s="58"/>
      <c r="AM1955" s="58">
        <v>164000</v>
      </c>
      <c r="AN1955" s="58"/>
      <c r="AO1955" s="58"/>
      <c r="AP1955" s="58"/>
      <c r="AQ1955" s="58"/>
      <c r="AR1955" s="59">
        <f t="shared" si="388"/>
        <v>1</v>
      </c>
      <c r="AS1955" s="59">
        <f t="shared" si="389"/>
        <v>164000</v>
      </c>
      <c r="AT1955" s="58">
        <f t="shared" si="387"/>
        <v>164000</v>
      </c>
      <c r="AU1955" s="58">
        <f t="shared" si="383"/>
        <v>164000</v>
      </c>
      <c r="AV1955" s="59">
        <f t="shared" si="384"/>
        <v>164000</v>
      </c>
      <c r="AW1955" s="59">
        <f t="shared" si="390"/>
        <v>164000</v>
      </c>
      <c r="AX1955" s="60" t="e">
        <f t="shared" si="391"/>
        <v>#DIV/0!</v>
      </c>
      <c r="AY1955" s="58"/>
    </row>
    <row r="1956" spans="1:51" ht="47.25" x14ac:dyDescent="0.25">
      <c r="A1956" s="45">
        <v>2181</v>
      </c>
      <c r="B1956" s="46"/>
      <c r="C1956" s="47"/>
      <c r="D1956" s="47" t="s">
        <v>467</v>
      </c>
      <c r="E1956" s="48">
        <v>18.361999999999998</v>
      </c>
      <c r="F1956" s="49" t="s">
        <v>7473</v>
      </c>
      <c r="G1956" s="49" t="e">
        <f>VLOOKUP(F1956,'[1]PL3. DVKT&amp;XN'!$G$10:$H$9285,2,0)</f>
        <v>#N/A</v>
      </c>
      <c r="H1956" s="50"/>
      <c r="I1956" s="46"/>
      <c r="J1956" s="46"/>
      <c r="K1956" s="49"/>
      <c r="L1956" s="49"/>
      <c r="M1956" s="51"/>
      <c r="N1956" s="51"/>
      <c r="O1956" s="51"/>
      <c r="P1956" s="51"/>
      <c r="Q1956" s="51"/>
      <c r="R1956" s="52"/>
      <c r="S1956" s="61">
        <v>0</v>
      </c>
      <c r="T1956" s="54"/>
      <c r="U1956" s="55"/>
      <c r="V1956" s="55"/>
      <c r="W1956" s="55"/>
      <c r="X1956" s="56"/>
      <c r="Y1956" s="57" t="s">
        <v>7684</v>
      </c>
      <c r="Z1956" s="57"/>
      <c r="AA1956" s="58"/>
      <c r="AB1956" s="58"/>
      <c r="AC1956" s="58"/>
      <c r="AD1956" s="58"/>
      <c r="AE1956" s="58"/>
      <c r="AF1956" s="58"/>
      <c r="AG1956" s="58"/>
      <c r="AH1956" s="58"/>
      <c r="AI1956" s="58"/>
      <c r="AJ1956" s="58"/>
      <c r="AK1956" s="58"/>
      <c r="AL1956" s="58"/>
      <c r="AM1956" s="58">
        <v>164000</v>
      </c>
      <c r="AN1956" s="58"/>
      <c r="AO1956" s="58"/>
      <c r="AP1956" s="58"/>
      <c r="AQ1956" s="58"/>
      <c r="AR1956" s="59">
        <f t="shared" si="388"/>
        <v>1</v>
      </c>
      <c r="AS1956" s="59">
        <f t="shared" si="389"/>
        <v>164000</v>
      </c>
      <c r="AT1956" s="58">
        <f t="shared" si="387"/>
        <v>164000</v>
      </c>
      <c r="AU1956" s="58">
        <f t="shared" si="383"/>
        <v>164000</v>
      </c>
      <c r="AV1956" s="59">
        <f t="shared" si="384"/>
        <v>164000</v>
      </c>
      <c r="AW1956" s="59">
        <f t="shared" si="390"/>
        <v>164000</v>
      </c>
      <c r="AX1956" s="60" t="e">
        <f t="shared" si="391"/>
        <v>#DIV/0!</v>
      </c>
      <c r="AY1956" s="58"/>
    </row>
    <row r="1957" spans="1:51" ht="47.25" x14ac:dyDescent="0.25">
      <c r="A1957" s="45">
        <v>2182</v>
      </c>
      <c r="B1957" s="46"/>
      <c r="C1957" s="47"/>
      <c r="D1957" s="47" t="s">
        <v>467</v>
      </c>
      <c r="E1957" s="48">
        <v>18.363</v>
      </c>
      <c r="F1957" s="49" t="s">
        <v>7472</v>
      </c>
      <c r="G1957" s="49" t="e">
        <f>VLOOKUP(F1957,'[1]PL3. DVKT&amp;XN'!$G$10:$H$9285,2,0)</f>
        <v>#N/A</v>
      </c>
      <c r="H1957" s="50"/>
      <c r="I1957" s="46"/>
      <c r="J1957" s="46"/>
      <c r="K1957" s="49"/>
      <c r="L1957" s="49"/>
      <c r="M1957" s="51"/>
      <c r="N1957" s="51"/>
      <c r="O1957" s="51"/>
      <c r="P1957" s="51"/>
      <c r="Q1957" s="51"/>
      <c r="R1957" s="52"/>
      <c r="S1957" s="61">
        <v>0</v>
      </c>
      <c r="T1957" s="54"/>
      <c r="U1957" s="55"/>
      <c r="V1957" s="55"/>
      <c r="W1957" s="55"/>
      <c r="X1957" s="56"/>
      <c r="Y1957" s="57" t="s">
        <v>7684</v>
      </c>
      <c r="Z1957" s="57"/>
      <c r="AA1957" s="58"/>
      <c r="AB1957" s="58"/>
      <c r="AC1957" s="58"/>
      <c r="AD1957" s="58"/>
      <c r="AE1957" s="58"/>
      <c r="AF1957" s="58"/>
      <c r="AG1957" s="58"/>
      <c r="AH1957" s="58"/>
      <c r="AI1957" s="58"/>
      <c r="AJ1957" s="58"/>
      <c r="AK1957" s="58"/>
      <c r="AL1957" s="58"/>
      <c r="AM1957" s="58">
        <v>164000</v>
      </c>
      <c r="AN1957" s="58"/>
      <c r="AO1957" s="58"/>
      <c r="AP1957" s="58"/>
      <c r="AQ1957" s="58"/>
      <c r="AR1957" s="59">
        <f t="shared" si="388"/>
        <v>1</v>
      </c>
      <c r="AS1957" s="59">
        <f t="shared" si="389"/>
        <v>164000</v>
      </c>
      <c r="AT1957" s="58">
        <f t="shared" si="387"/>
        <v>164000</v>
      </c>
      <c r="AU1957" s="58">
        <f t="shared" si="383"/>
        <v>164000</v>
      </c>
      <c r="AV1957" s="59">
        <f t="shared" si="384"/>
        <v>164000</v>
      </c>
      <c r="AW1957" s="59">
        <f t="shared" si="390"/>
        <v>164000</v>
      </c>
      <c r="AX1957" s="60" t="e">
        <f t="shared" si="391"/>
        <v>#DIV/0!</v>
      </c>
      <c r="AY1957" s="58"/>
    </row>
    <row r="1958" spans="1:51" x14ac:dyDescent="0.25">
      <c r="A1958" s="45">
        <v>2183</v>
      </c>
      <c r="B1958" s="46"/>
      <c r="C1958" s="47"/>
      <c r="D1958" s="47" t="s">
        <v>467</v>
      </c>
      <c r="E1958" s="48">
        <v>18.38</v>
      </c>
      <c r="F1958" s="49" t="s">
        <v>7471</v>
      </c>
      <c r="G1958" s="49" t="e">
        <f>VLOOKUP(F1958,'[1]PL3. DVKT&amp;XN'!$G$10:$H$9285,2,0)</f>
        <v>#N/A</v>
      </c>
      <c r="H1958" s="50"/>
      <c r="I1958" s="46"/>
      <c r="J1958" s="46"/>
      <c r="K1958" s="49"/>
      <c r="L1958" s="49"/>
      <c r="M1958" s="51"/>
      <c r="N1958" s="51"/>
      <c r="O1958" s="51"/>
      <c r="P1958" s="51"/>
      <c r="Q1958" s="51"/>
      <c r="R1958" s="52"/>
      <c r="S1958" s="61">
        <v>0</v>
      </c>
      <c r="T1958" s="54"/>
      <c r="U1958" s="55"/>
      <c r="V1958" s="55"/>
      <c r="W1958" s="55"/>
      <c r="X1958" s="56"/>
      <c r="Y1958" s="57" t="s">
        <v>7684</v>
      </c>
      <c r="Z1958" s="57"/>
      <c r="AA1958" s="58"/>
      <c r="AB1958" s="58"/>
      <c r="AC1958" s="58"/>
      <c r="AD1958" s="58"/>
      <c r="AE1958" s="58"/>
      <c r="AF1958" s="58"/>
      <c r="AG1958" s="58"/>
      <c r="AH1958" s="58"/>
      <c r="AI1958" s="58"/>
      <c r="AJ1958" s="58"/>
      <c r="AK1958" s="58"/>
      <c r="AL1958" s="58"/>
      <c r="AM1958" s="58">
        <v>164000</v>
      </c>
      <c r="AN1958" s="58"/>
      <c r="AO1958" s="58"/>
      <c r="AP1958" s="58"/>
      <c r="AQ1958" s="58"/>
      <c r="AR1958" s="59">
        <f t="shared" si="388"/>
        <v>1</v>
      </c>
      <c r="AS1958" s="59">
        <f t="shared" si="389"/>
        <v>164000</v>
      </c>
      <c r="AT1958" s="58">
        <f t="shared" si="387"/>
        <v>164000</v>
      </c>
      <c r="AU1958" s="58">
        <f t="shared" si="383"/>
        <v>164000</v>
      </c>
      <c r="AV1958" s="59">
        <f t="shared" si="384"/>
        <v>164000</v>
      </c>
      <c r="AW1958" s="59">
        <f t="shared" si="390"/>
        <v>164000</v>
      </c>
      <c r="AX1958" s="60" t="e">
        <f t="shared" si="391"/>
        <v>#DIV/0!</v>
      </c>
      <c r="AY1958" s="58"/>
    </row>
    <row r="1959" spans="1:51" x14ac:dyDescent="0.25">
      <c r="A1959" s="45">
        <v>2184</v>
      </c>
      <c r="B1959" s="46"/>
      <c r="C1959" s="47"/>
      <c r="D1959" s="47" t="s">
        <v>467</v>
      </c>
      <c r="E1959" s="48">
        <v>18.39</v>
      </c>
      <c r="F1959" s="49" t="s">
        <v>7470</v>
      </c>
      <c r="G1959" s="49" t="e">
        <f>VLOOKUP(F1959,'[1]PL3. DVKT&amp;XN'!$G$10:$H$9285,2,0)</f>
        <v>#N/A</v>
      </c>
      <c r="H1959" s="50"/>
      <c r="I1959" s="46"/>
      <c r="J1959" s="46"/>
      <c r="K1959" s="49"/>
      <c r="L1959" s="49"/>
      <c r="M1959" s="51"/>
      <c r="N1959" s="51"/>
      <c r="O1959" s="51"/>
      <c r="P1959" s="51"/>
      <c r="Q1959" s="51"/>
      <c r="R1959" s="52"/>
      <c r="S1959" s="61">
        <v>0</v>
      </c>
      <c r="T1959" s="54"/>
      <c r="U1959" s="55"/>
      <c r="V1959" s="55"/>
      <c r="W1959" s="55"/>
      <c r="X1959" s="56"/>
      <c r="Y1959" s="57" t="s">
        <v>7684</v>
      </c>
      <c r="Z1959" s="57"/>
      <c r="AA1959" s="58"/>
      <c r="AB1959" s="58"/>
      <c r="AC1959" s="58"/>
      <c r="AD1959" s="58"/>
      <c r="AE1959" s="58"/>
      <c r="AF1959" s="58"/>
      <c r="AG1959" s="58"/>
      <c r="AH1959" s="58"/>
      <c r="AI1959" s="58"/>
      <c r="AJ1959" s="58"/>
      <c r="AK1959" s="58"/>
      <c r="AL1959" s="58"/>
      <c r="AM1959" s="58">
        <v>164000</v>
      </c>
      <c r="AN1959" s="58"/>
      <c r="AO1959" s="58"/>
      <c r="AP1959" s="58"/>
      <c r="AQ1959" s="58"/>
      <c r="AR1959" s="59">
        <f t="shared" si="388"/>
        <v>1</v>
      </c>
      <c r="AS1959" s="59">
        <f t="shared" si="389"/>
        <v>164000</v>
      </c>
      <c r="AT1959" s="58">
        <f t="shared" si="387"/>
        <v>164000</v>
      </c>
      <c r="AU1959" s="58">
        <f t="shared" si="383"/>
        <v>164000</v>
      </c>
      <c r="AV1959" s="59">
        <f t="shared" si="384"/>
        <v>164000</v>
      </c>
      <c r="AW1959" s="59">
        <f t="shared" si="390"/>
        <v>164000</v>
      </c>
      <c r="AX1959" s="60" t="e">
        <f t="shared" si="391"/>
        <v>#DIV/0!</v>
      </c>
      <c r="AY1959" s="58"/>
    </row>
    <row r="1960" spans="1:51" x14ac:dyDescent="0.25">
      <c r="A1960" s="45">
        <v>2185</v>
      </c>
      <c r="B1960" s="46"/>
      <c r="C1960" s="47"/>
      <c r="D1960" s="47" t="s">
        <v>467</v>
      </c>
      <c r="E1960" s="48" t="s">
        <v>7479</v>
      </c>
      <c r="F1960" s="49" t="s">
        <v>7469</v>
      </c>
      <c r="G1960" s="49" t="e">
        <f>VLOOKUP(F1960,'[1]PL3. DVKT&amp;XN'!$G$10:$H$9285,2,0)</f>
        <v>#N/A</v>
      </c>
      <c r="H1960" s="50"/>
      <c r="I1960" s="46"/>
      <c r="J1960" s="46"/>
      <c r="K1960" s="49"/>
      <c r="L1960" s="49"/>
      <c r="M1960" s="51"/>
      <c r="N1960" s="51"/>
      <c r="O1960" s="51"/>
      <c r="P1960" s="51"/>
      <c r="Q1960" s="51"/>
      <c r="R1960" s="52"/>
      <c r="S1960" s="61">
        <v>0</v>
      </c>
      <c r="T1960" s="54"/>
      <c r="U1960" s="55"/>
      <c r="V1960" s="55"/>
      <c r="W1960" s="55"/>
      <c r="X1960" s="56"/>
      <c r="Y1960" s="57" t="s">
        <v>7684</v>
      </c>
      <c r="Z1960" s="57"/>
      <c r="AA1960" s="58"/>
      <c r="AB1960" s="58"/>
      <c r="AC1960" s="58"/>
      <c r="AD1960" s="58"/>
      <c r="AE1960" s="58"/>
      <c r="AF1960" s="58"/>
      <c r="AG1960" s="58"/>
      <c r="AH1960" s="58"/>
      <c r="AI1960" s="58"/>
      <c r="AJ1960" s="58"/>
      <c r="AK1960" s="58"/>
      <c r="AL1960" s="58"/>
      <c r="AM1960" s="58">
        <v>164000</v>
      </c>
      <c r="AN1960" s="58"/>
      <c r="AO1960" s="58"/>
      <c r="AP1960" s="58"/>
      <c r="AQ1960" s="58"/>
      <c r="AR1960" s="59">
        <f t="shared" si="388"/>
        <v>1</v>
      </c>
      <c r="AS1960" s="59">
        <f t="shared" si="389"/>
        <v>164000</v>
      </c>
      <c r="AT1960" s="58">
        <f t="shared" si="387"/>
        <v>164000</v>
      </c>
      <c r="AU1960" s="58">
        <f t="shared" si="383"/>
        <v>164000</v>
      </c>
      <c r="AV1960" s="59">
        <f t="shared" si="384"/>
        <v>164000</v>
      </c>
      <c r="AW1960" s="59">
        <f t="shared" si="390"/>
        <v>164000</v>
      </c>
      <c r="AX1960" s="60" t="e">
        <f t="shared" si="391"/>
        <v>#DIV/0!</v>
      </c>
      <c r="AY1960" s="58"/>
    </row>
    <row r="1961" spans="1:51" x14ac:dyDescent="0.25">
      <c r="A1961" s="45">
        <v>2186</v>
      </c>
      <c r="B1961" s="46"/>
      <c r="C1961" s="47"/>
      <c r="D1961" s="47" t="s">
        <v>467</v>
      </c>
      <c r="E1961" s="48">
        <v>18.41</v>
      </c>
      <c r="F1961" s="49" t="s">
        <v>7468</v>
      </c>
      <c r="G1961" s="49" t="e">
        <f>VLOOKUP(F1961,'[1]PL3. DVKT&amp;XN'!$G$10:$H$9285,2,0)</f>
        <v>#N/A</v>
      </c>
      <c r="H1961" s="50"/>
      <c r="I1961" s="46"/>
      <c r="J1961" s="46"/>
      <c r="K1961" s="49"/>
      <c r="L1961" s="49"/>
      <c r="M1961" s="51"/>
      <c r="N1961" s="51"/>
      <c r="O1961" s="51"/>
      <c r="P1961" s="51"/>
      <c r="Q1961" s="51"/>
      <c r="R1961" s="52"/>
      <c r="S1961" s="61">
        <v>0</v>
      </c>
      <c r="T1961" s="54"/>
      <c r="U1961" s="55"/>
      <c r="V1961" s="55"/>
      <c r="W1961" s="55"/>
      <c r="X1961" s="56"/>
      <c r="Y1961" s="57" t="s">
        <v>7684</v>
      </c>
      <c r="Z1961" s="57"/>
      <c r="AA1961" s="58"/>
      <c r="AB1961" s="58"/>
      <c r="AC1961" s="58"/>
      <c r="AD1961" s="58"/>
      <c r="AE1961" s="58"/>
      <c r="AF1961" s="58"/>
      <c r="AG1961" s="58"/>
      <c r="AH1961" s="58"/>
      <c r="AI1961" s="58"/>
      <c r="AJ1961" s="58"/>
      <c r="AK1961" s="58"/>
      <c r="AL1961" s="58"/>
      <c r="AM1961" s="58">
        <v>164000</v>
      </c>
      <c r="AN1961" s="58"/>
      <c r="AO1961" s="58"/>
      <c r="AP1961" s="58"/>
      <c r="AQ1961" s="58"/>
      <c r="AR1961" s="59">
        <f t="shared" si="388"/>
        <v>1</v>
      </c>
      <c r="AS1961" s="59">
        <f t="shared" si="389"/>
        <v>164000</v>
      </c>
      <c r="AT1961" s="58">
        <f t="shared" si="387"/>
        <v>164000</v>
      </c>
      <c r="AU1961" s="58">
        <f t="shared" si="383"/>
        <v>164000</v>
      </c>
      <c r="AV1961" s="59">
        <f t="shared" si="384"/>
        <v>164000</v>
      </c>
      <c r="AW1961" s="59">
        <f t="shared" si="390"/>
        <v>164000</v>
      </c>
      <c r="AX1961" s="60" t="e">
        <f t="shared" si="391"/>
        <v>#DIV/0!</v>
      </c>
      <c r="AY1961" s="58"/>
    </row>
    <row r="1962" spans="1:51" x14ac:dyDescent="0.25">
      <c r="A1962" s="45">
        <v>2187</v>
      </c>
      <c r="B1962" s="46"/>
      <c r="C1962" s="47"/>
      <c r="D1962" s="47" t="s">
        <v>467</v>
      </c>
      <c r="E1962" s="48">
        <v>18.420000000000002</v>
      </c>
      <c r="F1962" s="49" t="s">
        <v>7467</v>
      </c>
      <c r="G1962" s="49" t="e">
        <f>VLOOKUP(F1962,'[1]PL3. DVKT&amp;XN'!$G$10:$H$9285,2,0)</f>
        <v>#N/A</v>
      </c>
      <c r="H1962" s="50"/>
      <c r="I1962" s="46"/>
      <c r="J1962" s="46"/>
      <c r="K1962" s="49"/>
      <c r="L1962" s="49"/>
      <c r="M1962" s="51"/>
      <c r="N1962" s="51"/>
      <c r="O1962" s="51"/>
      <c r="P1962" s="51"/>
      <c r="Q1962" s="51"/>
      <c r="R1962" s="52"/>
      <c r="S1962" s="61">
        <v>0</v>
      </c>
      <c r="T1962" s="54"/>
      <c r="U1962" s="55"/>
      <c r="V1962" s="55"/>
      <c r="W1962" s="55"/>
      <c r="X1962" s="56"/>
      <c r="Y1962" s="57" t="s">
        <v>7684</v>
      </c>
      <c r="Z1962" s="57"/>
      <c r="AA1962" s="58"/>
      <c r="AB1962" s="58"/>
      <c r="AC1962" s="58"/>
      <c r="AD1962" s="58"/>
      <c r="AE1962" s="58"/>
      <c r="AF1962" s="58"/>
      <c r="AG1962" s="58"/>
      <c r="AH1962" s="58"/>
      <c r="AI1962" s="58"/>
      <c r="AJ1962" s="58"/>
      <c r="AK1962" s="58"/>
      <c r="AL1962" s="58"/>
      <c r="AM1962" s="58">
        <v>164000</v>
      </c>
      <c r="AN1962" s="58"/>
      <c r="AO1962" s="58"/>
      <c r="AP1962" s="58"/>
      <c r="AQ1962" s="58"/>
      <c r="AR1962" s="59">
        <f t="shared" si="388"/>
        <v>1</v>
      </c>
      <c r="AS1962" s="59">
        <f t="shared" si="389"/>
        <v>164000</v>
      </c>
      <c r="AT1962" s="58">
        <f t="shared" si="387"/>
        <v>164000</v>
      </c>
      <c r="AU1962" s="58">
        <f t="shared" si="383"/>
        <v>164000</v>
      </c>
      <c r="AV1962" s="59">
        <f t="shared" si="384"/>
        <v>164000</v>
      </c>
      <c r="AW1962" s="59">
        <f t="shared" si="390"/>
        <v>164000</v>
      </c>
      <c r="AX1962" s="60" t="e">
        <f t="shared" si="391"/>
        <v>#DIV/0!</v>
      </c>
      <c r="AY1962" s="58"/>
    </row>
    <row r="1963" spans="1:51" ht="31.5" x14ac:dyDescent="0.25">
      <c r="A1963" s="45">
        <v>2188</v>
      </c>
      <c r="B1963" s="46"/>
      <c r="C1963" s="47"/>
      <c r="D1963" s="47" t="s">
        <v>467</v>
      </c>
      <c r="E1963" s="48">
        <v>18.523</v>
      </c>
      <c r="F1963" s="49" t="s">
        <v>7466</v>
      </c>
      <c r="G1963" s="49" t="e">
        <f>VLOOKUP(F1963,'[1]PL3. DVKT&amp;XN'!$G$10:$H$9285,2,0)</f>
        <v>#N/A</v>
      </c>
      <c r="H1963" s="50"/>
      <c r="I1963" s="46"/>
      <c r="J1963" s="46"/>
      <c r="K1963" s="49"/>
      <c r="L1963" s="49"/>
      <c r="M1963" s="51"/>
      <c r="N1963" s="51"/>
      <c r="O1963" s="51"/>
      <c r="P1963" s="51"/>
      <c r="Q1963" s="51"/>
      <c r="R1963" s="52"/>
      <c r="S1963" s="61">
        <v>0</v>
      </c>
      <c r="T1963" s="54"/>
      <c r="U1963" s="55"/>
      <c r="V1963" s="55"/>
      <c r="W1963" s="55"/>
      <c r="X1963" s="56"/>
      <c r="Y1963" s="57" t="s">
        <v>7684</v>
      </c>
      <c r="Z1963" s="57"/>
      <c r="AA1963" s="58"/>
      <c r="AB1963" s="58"/>
      <c r="AC1963" s="58"/>
      <c r="AD1963" s="58"/>
      <c r="AE1963" s="58"/>
      <c r="AF1963" s="58"/>
      <c r="AG1963" s="58"/>
      <c r="AH1963" s="58"/>
      <c r="AI1963" s="58"/>
      <c r="AJ1963" s="58"/>
      <c r="AK1963" s="58"/>
      <c r="AL1963" s="58"/>
      <c r="AM1963" s="58">
        <v>164000</v>
      </c>
      <c r="AN1963" s="58"/>
      <c r="AO1963" s="58"/>
      <c r="AP1963" s="58"/>
      <c r="AQ1963" s="58"/>
      <c r="AR1963" s="59">
        <f t="shared" si="388"/>
        <v>1</v>
      </c>
      <c r="AS1963" s="59">
        <f t="shared" si="389"/>
        <v>164000</v>
      </c>
      <c r="AT1963" s="58">
        <f t="shared" si="387"/>
        <v>164000</v>
      </c>
      <c r="AU1963" s="58">
        <f t="shared" si="383"/>
        <v>164000</v>
      </c>
      <c r="AV1963" s="59">
        <f t="shared" si="384"/>
        <v>164000</v>
      </c>
      <c r="AW1963" s="59">
        <f t="shared" si="390"/>
        <v>164000</v>
      </c>
      <c r="AX1963" s="60" t="e">
        <f t="shared" si="391"/>
        <v>#DIV/0!</v>
      </c>
      <c r="AY1963" s="58"/>
    </row>
    <row r="1964" spans="1:51" ht="31.5" x14ac:dyDescent="0.25">
      <c r="A1964" s="45">
        <v>2189</v>
      </c>
      <c r="B1964" s="46"/>
      <c r="C1964" s="47"/>
      <c r="D1964" s="47" t="s">
        <v>467</v>
      </c>
      <c r="E1964" s="48">
        <v>18.611999999999998</v>
      </c>
      <c r="F1964" s="49" t="s">
        <v>7489</v>
      </c>
      <c r="G1964" s="49" t="e">
        <f>VLOOKUP(F1964,'[1]PL3. DVKT&amp;XN'!$G$10:$H$9285,2,0)</f>
        <v>#N/A</v>
      </c>
      <c r="H1964" s="50"/>
      <c r="I1964" s="46"/>
      <c r="J1964" s="46"/>
      <c r="K1964" s="49"/>
      <c r="L1964" s="49"/>
      <c r="M1964" s="51"/>
      <c r="N1964" s="51"/>
      <c r="O1964" s="51"/>
      <c r="P1964" s="51"/>
      <c r="Q1964" s="51"/>
      <c r="R1964" s="52"/>
      <c r="S1964" s="61">
        <v>0</v>
      </c>
      <c r="T1964" s="54"/>
      <c r="U1964" s="55"/>
      <c r="V1964" s="55"/>
      <c r="W1964" s="55"/>
      <c r="X1964" s="56"/>
      <c r="Y1964" s="57" t="s">
        <v>7684</v>
      </c>
      <c r="Z1964" s="57"/>
      <c r="AA1964" s="58"/>
      <c r="AB1964" s="58"/>
      <c r="AC1964" s="58"/>
      <c r="AD1964" s="58"/>
      <c r="AE1964" s="58"/>
      <c r="AF1964" s="58"/>
      <c r="AG1964" s="58"/>
      <c r="AH1964" s="58"/>
      <c r="AI1964" s="58"/>
      <c r="AJ1964" s="58"/>
      <c r="AK1964" s="58"/>
      <c r="AL1964" s="58"/>
      <c r="AM1964" s="58">
        <v>164000</v>
      </c>
      <c r="AN1964" s="58"/>
      <c r="AO1964" s="58"/>
      <c r="AP1964" s="58"/>
      <c r="AQ1964" s="58"/>
      <c r="AR1964" s="59">
        <f t="shared" si="388"/>
        <v>1</v>
      </c>
      <c r="AS1964" s="59">
        <f t="shared" si="389"/>
        <v>164000</v>
      </c>
      <c r="AT1964" s="58">
        <f t="shared" si="387"/>
        <v>164000</v>
      </c>
      <c r="AU1964" s="58">
        <f t="shared" si="383"/>
        <v>164000</v>
      </c>
      <c r="AV1964" s="59">
        <f t="shared" si="384"/>
        <v>164000</v>
      </c>
      <c r="AW1964" s="59">
        <f t="shared" si="390"/>
        <v>164000</v>
      </c>
      <c r="AX1964" s="60" t="e">
        <f t="shared" si="391"/>
        <v>#DIV/0!</v>
      </c>
      <c r="AY1964" s="58"/>
    </row>
    <row r="1965" spans="1:51" ht="31.5" x14ac:dyDescent="0.25">
      <c r="A1965" s="45">
        <v>2190</v>
      </c>
      <c r="B1965" s="46"/>
      <c r="C1965" s="47"/>
      <c r="D1965" s="47" t="s">
        <v>467</v>
      </c>
      <c r="E1965" s="48">
        <v>18.614999999999998</v>
      </c>
      <c r="F1965" s="49" t="s">
        <v>7488</v>
      </c>
      <c r="G1965" s="49" t="e">
        <f>VLOOKUP(F1965,'[1]PL3. DVKT&amp;XN'!$G$10:$H$9285,2,0)</f>
        <v>#N/A</v>
      </c>
      <c r="H1965" s="50"/>
      <c r="I1965" s="46"/>
      <c r="J1965" s="46"/>
      <c r="K1965" s="49"/>
      <c r="L1965" s="49"/>
      <c r="M1965" s="51"/>
      <c r="N1965" s="51"/>
      <c r="O1965" s="51"/>
      <c r="P1965" s="51"/>
      <c r="Q1965" s="51"/>
      <c r="R1965" s="52"/>
      <c r="S1965" s="61">
        <v>0</v>
      </c>
      <c r="T1965" s="54"/>
      <c r="U1965" s="55"/>
      <c r="V1965" s="55"/>
      <c r="W1965" s="55"/>
      <c r="X1965" s="56"/>
      <c r="Y1965" s="57" t="s">
        <v>7684</v>
      </c>
      <c r="Z1965" s="57"/>
      <c r="AA1965" s="58"/>
      <c r="AB1965" s="58"/>
      <c r="AC1965" s="58"/>
      <c r="AD1965" s="58"/>
      <c r="AE1965" s="58"/>
      <c r="AF1965" s="58"/>
      <c r="AG1965" s="58"/>
      <c r="AH1965" s="58"/>
      <c r="AI1965" s="58"/>
      <c r="AJ1965" s="58"/>
      <c r="AK1965" s="58"/>
      <c r="AL1965" s="58"/>
      <c r="AM1965" s="58">
        <v>164000</v>
      </c>
      <c r="AN1965" s="58"/>
      <c r="AO1965" s="58"/>
      <c r="AP1965" s="58"/>
      <c r="AQ1965" s="58"/>
      <c r="AR1965" s="59">
        <f t="shared" si="388"/>
        <v>1</v>
      </c>
      <c r="AS1965" s="59">
        <f t="shared" si="389"/>
        <v>164000</v>
      </c>
      <c r="AT1965" s="58">
        <f t="shared" si="387"/>
        <v>164000</v>
      </c>
      <c r="AU1965" s="58">
        <f t="shared" si="383"/>
        <v>164000</v>
      </c>
      <c r="AV1965" s="59">
        <f t="shared" si="384"/>
        <v>164000</v>
      </c>
      <c r="AW1965" s="59">
        <f t="shared" si="390"/>
        <v>164000</v>
      </c>
      <c r="AX1965" s="60" t="e">
        <f t="shared" si="391"/>
        <v>#DIV/0!</v>
      </c>
      <c r="AY1965" s="58"/>
    </row>
    <row r="1966" spans="1:51" ht="31.5" x14ac:dyDescent="0.25">
      <c r="A1966" s="45">
        <v>2191</v>
      </c>
      <c r="B1966" s="46"/>
      <c r="C1966" s="47"/>
      <c r="D1966" s="47" t="s">
        <v>467</v>
      </c>
      <c r="E1966" s="48">
        <v>18.616</v>
      </c>
      <c r="F1966" s="49" t="s">
        <v>7487</v>
      </c>
      <c r="G1966" s="49" t="e">
        <f>VLOOKUP(F1966,'[1]PL3. DVKT&amp;XN'!$G$10:$H$9285,2,0)</f>
        <v>#N/A</v>
      </c>
      <c r="H1966" s="50"/>
      <c r="I1966" s="46"/>
      <c r="J1966" s="46"/>
      <c r="K1966" s="49"/>
      <c r="L1966" s="49"/>
      <c r="M1966" s="51"/>
      <c r="N1966" s="51"/>
      <c r="O1966" s="51"/>
      <c r="P1966" s="51"/>
      <c r="Q1966" s="51"/>
      <c r="R1966" s="52"/>
      <c r="S1966" s="61">
        <v>0</v>
      </c>
      <c r="T1966" s="54"/>
      <c r="U1966" s="55"/>
      <c r="V1966" s="55"/>
      <c r="W1966" s="55"/>
      <c r="X1966" s="56"/>
      <c r="Y1966" s="57" t="s">
        <v>7684</v>
      </c>
      <c r="Z1966" s="57"/>
      <c r="AA1966" s="58"/>
      <c r="AB1966" s="58"/>
      <c r="AC1966" s="58"/>
      <c r="AD1966" s="58"/>
      <c r="AE1966" s="58"/>
      <c r="AF1966" s="58"/>
      <c r="AG1966" s="58"/>
      <c r="AH1966" s="58"/>
      <c r="AI1966" s="58"/>
      <c r="AJ1966" s="58"/>
      <c r="AK1966" s="58"/>
      <c r="AL1966" s="58"/>
      <c r="AM1966" s="58">
        <v>164000</v>
      </c>
      <c r="AN1966" s="58"/>
      <c r="AO1966" s="58"/>
      <c r="AP1966" s="58"/>
      <c r="AQ1966" s="58"/>
      <c r="AR1966" s="59">
        <f t="shared" si="388"/>
        <v>1</v>
      </c>
      <c r="AS1966" s="59">
        <f t="shared" si="389"/>
        <v>164000</v>
      </c>
      <c r="AT1966" s="58">
        <f t="shared" si="387"/>
        <v>164000</v>
      </c>
      <c r="AU1966" s="58">
        <f t="shared" si="383"/>
        <v>164000</v>
      </c>
      <c r="AV1966" s="59">
        <f t="shared" si="384"/>
        <v>164000</v>
      </c>
      <c r="AW1966" s="59">
        <f t="shared" si="390"/>
        <v>164000</v>
      </c>
      <c r="AX1966" s="60" t="e">
        <f t="shared" si="391"/>
        <v>#DIV/0!</v>
      </c>
      <c r="AY1966" s="58"/>
    </row>
    <row r="1967" spans="1:51" ht="31.5" x14ac:dyDescent="0.25">
      <c r="A1967" s="45">
        <v>2192</v>
      </c>
      <c r="B1967" s="46"/>
      <c r="C1967" s="47"/>
      <c r="D1967" s="47" t="s">
        <v>467</v>
      </c>
      <c r="E1967" s="48">
        <v>18.617000000000001</v>
      </c>
      <c r="F1967" s="49" t="s">
        <v>7486</v>
      </c>
      <c r="G1967" s="49" t="e">
        <f>VLOOKUP(F1967,'[1]PL3. DVKT&amp;XN'!$G$10:$H$9285,2,0)</f>
        <v>#N/A</v>
      </c>
      <c r="H1967" s="50"/>
      <c r="I1967" s="46"/>
      <c r="J1967" s="46"/>
      <c r="K1967" s="49"/>
      <c r="L1967" s="49"/>
      <c r="M1967" s="51"/>
      <c r="N1967" s="51"/>
      <c r="O1967" s="51"/>
      <c r="P1967" s="51"/>
      <c r="Q1967" s="51"/>
      <c r="R1967" s="52"/>
      <c r="S1967" s="61">
        <v>0</v>
      </c>
      <c r="T1967" s="54"/>
      <c r="U1967" s="55"/>
      <c r="V1967" s="55"/>
      <c r="W1967" s="55"/>
      <c r="X1967" s="56"/>
      <c r="Y1967" s="57" t="s">
        <v>7684</v>
      </c>
      <c r="Z1967" s="57"/>
      <c r="AA1967" s="58"/>
      <c r="AB1967" s="58"/>
      <c r="AC1967" s="58"/>
      <c r="AD1967" s="58"/>
      <c r="AE1967" s="58"/>
      <c r="AF1967" s="58"/>
      <c r="AG1967" s="58"/>
      <c r="AH1967" s="58"/>
      <c r="AI1967" s="58"/>
      <c r="AJ1967" s="58"/>
      <c r="AK1967" s="58"/>
      <c r="AL1967" s="58"/>
      <c r="AM1967" s="58">
        <v>164000</v>
      </c>
      <c r="AN1967" s="58"/>
      <c r="AO1967" s="58"/>
      <c r="AP1967" s="58"/>
      <c r="AQ1967" s="58"/>
      <c r="AR1967" s="59">
        <f t="shared" si="388"/>
        <v>1</v>
      </c>
      <c r="AS1967" s="59">
        <f t="shared" si="389"/>
        <v>164000</v>
      </c>
      <c r="AT1967" s="58">
        <f t="shared" si="387"/>
        <v>164000</v>
      </c>
      <c r="AU1967" s="58">
        <f t="shared" si="383"/>
        <v>164000</v>
      </c>
      <c r="AV1967" s="59">
        <f t="shared" si="384"/>
        <v>164000</v>
      </c>
      <c r="AW1967" s="59">
        <f t="shared" si="390"/>
        <v>164000</v>
      </c>
      <c r="AX1967" s="60" t="e">
        <f t="shared" si="391"/>
        <v>#DIV/0!</v>
      </c>
      <c r="AY1967" s="58"/>
    </row>
    <row r="1968" spans="1:51" x14ac:dyDescent="0.25">
      <c r="A1968" s="45">
        <v>2193</v>
      </c>
      <c r="B1968" s="46"/>
      <c r="C1968" s="47"/>
      <c r="D1968" s="47" t="s">
        <v>467</v>
      </c>
      <c r="E1968" s="48">
        <v>18.62</v>
      </c>
      <c r="F1968" s="49" t="s">
        <v>7485</v>
      </c>
      <c r="G1968" s="49" t="str">
        <f>VLOOKUP(F1968,'[1]PL3. DVKT&amp;XN'!$G$10:$H$9285,2,0)</f>
        <v>18.0062.0145</v>
      </c>
      <c r="H1968" s="50"/>
      <c r="I1968" s="46"/>
      <c r="J1968" s="46"/>
      <c r="K1968" s="49"/>
      <c r="L1968" s="49"/>
      <c r="M1968" s="51"/>
      <c r="N1968" s="51"/>
      <c r="O1968" s="51"/>
      <c r="P1968" s="51"/>
      <c r="Q1968" s="51"/>
      <c r="R1968" s="52"/>
      <c r="S1968" s="61">
        <v>1196400</v>
      </c>
      <c r="T1968" s="54"/>
      <c r="U1968" s="55"/>
      <c r="V1968" s="55"/>
      <c r="W1968" s="55"/>
      <c r="X1968" s="56"/>
      <c r="Y1968" s="57" t="s">
        <v>7684</v>
      </c>
      <c r="Z1968" s="57"/>
      <c r="AA1968" s="58"/>
      <c r="AB1968" s="58"/>
      <c r="AC1968" s="58"/>
      <c r="AD1968" s="58"/>
      <c r="AE1968" s="58"/>
      <c r="AF1968" s="58"/>
      <c r="AG1968" s="58"/>
      <c r="AH1968" s="58"/>
      <c r="AI1968" s="58"/>
      <c r="AJ1968" s="58"/>
      <c r="AK1968" s="58"/>
      <c r="AL1968" s="58"/>
      <c r="AM1968" s="58">
        <v>164000</v>
      </c>
      <c r="AN1968" s="58"/>
      <c r="AO1968" s="58"/>
      <c r="AP1968" s="58"/>
      <c r="AQ1968" s="58"/>
      <c r="AR1968" s="59">
        <f t="shared" si="388"/>
        <v>1</v>
      </c>
      <c r="AS1968" s="59">
        <f t="shared" si="389"/>
        <v>164000</v>
      </c>
      <c r="AT1968" s="58">
        <f t="shared" ref="AT1968:AT1996" si="392">ROUND(AS1968/AR1968,-2)</f>
        <v>164000</v>
      </c>
      <c r="AU1968" s="58">
        <f t="shared" si="383"/>
        <v>164000</v>
      </c>
      <c r="AV1968" s="59">
        <f t="shared" si="384"/>
        <v>-1032400</v>
      </c>
      <c r="AW1968" s="59">
        <f t="shared" si="390"/>
        <v>-1032400</v>
      </c>
      <c r="AX1968" s="60">
        <f t="shared" si="391"/>
        <v>-0.86292209963222999</v>
      </c>
      <c r="AY1968" s="58"/>
    </row>
    <row r="1969" spans="1:51" ht="31.5" x14ac:dyDescent="0.25">
      <c r="A1969" s="45">
        <v>2195</v>
      </c>
      <c r="B1969" s="46"/>
      <c r="C1969" s="47"/>
      <c r="D1969" s="47" t="s">
        <v>467</v>
      </c>
      <c r="E1969" s="48">
        <v>18.625</v>
      </c>
      <c r="F1969" s="49" t="s">
        <v>7483</v>
      </c>
      <c r="G1969" s="49" t="str">
        <f>VLOOKUP(F1969,'[1]PL3. DVKT&amp;XN'!$G$10:$H$9285,2,0)</f>
        <v>18.0625.0087</v>
      </c>
      <c r="H1969" s="50"/>
      <c r="I1969" s="46"/>
      <c r="J1969" s="46"/>
      <c r="K1969" s="49"/>
      <c r="L1969" s="49"/>
      <c r="M1969" s="51"/>
      <c r="N1969" s="51"/>
      <c r="O1969" s="51"/>
      <c r="P1969" s="51"/>
      <c r="Q1969" s="51"/>
      <c r="R1969" s="52"/>
      <c r="S1969" s="61">
        <v>171900</v>
      </c>
      <c r="T1969" s="54"/>
      <c r="U1969" s="55"/>
      <c r="V1969" s="55"/>
      <c r="W1969" s="55"/>
      <c r="X1969" s="56"/>
      <c r="Y1969" s="57" t="s">
        <v>7684</v>
      </c>
      <c r="Z1969" s="57"/>
      <c r="AA1969" s="58"/>
      <c r="AB1969" s="58"/>
      <c r="AC1969" s="58"/>
      <c r="AD1969" s="58"/>
      <c r="AE1969" s="58"/>
      <c r="AF1969" s="58"/>
      <c r="AG1969" s="58"/>
      <c r="AH1969" s="58"/>
      <c r="AI1969" s="58"/>
      <c r="AJ1969" s="58"/>
      <c r="AK1969" s="58"/>
      <c r="AL1969" s="58"/>
      <c r="AM1969" s="58">
        <v>164000</v>
      </c>
      <c r="AN1969" s="58"/>
      <c r="AO1969" s="58"/>
      <c r="AP1969" s="58"/>
      <c r="AQ1969" s="58"/>
      <c r="AR1969" s="59">
        <f t="shared" si="388"/>
        <v>1</v>
      </c>
      <c r="AS1969" s="59">
        <f t="shared" si="389"/>
        <v>164000</v>
      </c>
      <c r="AT1969" s="58">
        <f t="shared" si="392"/>
        <v>164000</v>
      </c>
      <c r="AU1969" s="58">
        <f t="shared" si="383"/>
        <v>164000</v>
      </c>
      <c r="AV1969" s="59">
        <f t="shared" si="384"/>
        <v>-7900</v>
      </c>
      <c r="AW1969" s="59">
        <f t="shared" si="390"/>
        <v>-7900</v>
      </c>
      <c r="AX1969" s="60">
        <f t="shared" si="391"/>
        <v>-4.5956951716114025E-2</v>
      </c>
      <c r="AY1969" s="58"/>
    </row>
    <row r="1970" spans="1:51" x14ac:dyDescent="0.25">
      <c r="A1970" s="45">
        <v>2196</v>
      </c>
      <c r="B1970" s="46"/>
      <c r="C1970" s="47"/>
      <c r="D1970" s="47" t="s">
        <v>467</v>
      </c>
      <c r="E1970" s="48">
        <v>18.63</v>
      </c>
      <c r="F1970" s="49" t="s">
        <v>7482</v>
      </c>
      <c r="G1970" s="49" t="e">
        <f>VLOOKUP(F1970,'[1]PL3. DVKT&amp;XN'!$G$10:$H$9285,2,0)</f>
        <v>#N/A</v>
      </c>
      <c r="H1970" s="50"/>
      <c r="I1970" s="46"/>
      <c r="J1970" s="46"/>
      <c r="K1970" s="49"/>
      <c r="L1970" s="49"/>
      <c r="M1970" s="51"/>
      <c r="N1970" s="51"/>
      <c r="O1970" s="51"/>
      <c r="P1970" s="51"/>
      <c r="Q1970" s="51"/>
      <c r="R1970" s="52"/>
      <c r="S1970" s="61">
        <v>0</v>
      </c>
      <c r="T1970" s="54"/>
      <c r="U1970" s="55"/>
      <c r="V1970" s="55"/>
      <c r="W1970" s="55"/>
      <c r="X1970" s="56"/>
      <c r="Y1970" s="57" t="s">
        <v>7684</v>
      </c>
      <c r="Z1970" s="57"/>
      <c r="AA1970" s="58"/>
      <c r="AB1970" s="58"/>
      <c r="AC1970" s="58"/>
      <c r="AD1970" s="58"/>
      <c r="AE1970" s="58"/>
      <c r="AF1970" s="58"/>
      <c r="AG1970" s="58"/>
      <c r="AH1970" s="58"/>
      <c r="AI1970" s="58"/>
      <c r="AJ1970" s="58"/>
      <c r="AK1970" s="58"/>
      <c r="AL1970" s="58"/>
      <c r="AM1970" s="58">
        <v>164000</v>
      </c>
      <c r="AN1970" s="58"/>
      <c r="AO1970" s="58"/>
      <c r="AP1970" s="58"/>
      <c r="AQ1970" s="58"/>
      <c r="AR1970" s="59">
        <f t="shared" si="388"/>
        <v>1</v>
      </c>
      <c r="AS1970" s="59">
        <f t="shared" si="389"/>
        <v>164000</v>
      </c>
      <c r="AT1970" s="58">
        <f t="shared" si="392"/>
        <v>164000</v>
      </c>
      <c r="AU1970" s="58">
        <f t="shared" si="383"/>
        <v>164000</v>
      </c>
      <c r="AV1970" s="59">
        <f t="shared" si="384"/>
        <v>164000</v>
      </c>
      <c r="AW1970" s="59">
        <f t="shared" si="390"/>
        <v>164000</v>
      </c>
      <c r="AX1970" s="60" t="e">
        <f t="shared" si="391"/>
        <v>#DIV/0!</v>
      </c>
      <c r="AY1970" s="58"/>
    </row>
    <row r="1971" spans="1:51" ht="31.5" x14ac:dyDescent="0.25">
      <c r="A1971" s="45">
        <v>2197</v>
      </c>
      <c r="B1971" s="46"/>
      <c r="C1971" s="47"/>
      <c r="D1971" s="47" t="s">
        <v>467</v>
      </c>
      <c r="E1971" s="48">
        <v>18.631</v>
      </c>
      <c r="F1971" s="49" t="s">
        <v>7481</v>
      </c>
      <c r="G1971" s="49" t="e">
        <f>VLOOKUP(F1971,'[1]PL3. DVKT&amp;XN'!$G$10:$H$9285,2,0)</f>
        <v>#N/A</v>
      </c>
      <c r="H1971" s="50"/>
      <c r="I1971" s="46"/>
      <c r="J1971" s="46"/>
      <c r="K1971" s="49"/>
      <c r="L1971" s="49"/>
      <c r="M1971" s="51"/>
      <c r="N1971" s="51"/>
      <c r="O1971" s="51"/>
      <c r="P1971" s="51"/>
      <c r="Q1971" s="51"/>
      <c r="R1971" s="52"/>
      <c r="S1971" s="61">
        <v>0</v>
      </c>
      <c r="T1971" s="54"/>
      <c r="U1971" s="55"/>
      <c r="V1971" s="55"/>
      <c r="W1971" s="55"/>
      <c r="X1971" s="56"/>
      <c r="Y1971" s="57" t="s">
        <v>7684</v>
      </c>
      <c r="Z1971" s="57"/>
      <c r="AA1971" s="58"/>
      <c r="AB1971" s="58"/>
      <c r="AC1971" s="58"/>
      <c r="AD1971" s="58"/>
      <c r="AE1971" s="58"/>
      <c r="AF1971" s="58"/>
      <c r="AG1971" s="58"/>
      <c r="AH1971" s="58"/>
      <c r="AI1971" s="58"/>
      <c r="AJ1971" s="58"/>
      <c r="AK1971" s="58"/>
      <c r="AL1971" s="58"/>
      <c r="AM1971" s="58">
        <v>164000</v>
      </c>
      <c r="AN1971" s="58"/>
      <c r="AO1971" s="58"/>
      <c r="AP1971" s="58"/>
      <c r="AQ1971" s="58"/>
      <c r="AR1971" s="59">
        <f t="shared" si="388"/>
        <v>1</v>
      </c>
      <c r="AS1971" s="59">
        <f t="shared" si="389"/>
        <v>164000</v>
      </c>
      <c r="AT1971" s="58">
        <f t="shared" si="392"/>
        <v>164000</v>
      </c>
      <c r="AU1971" s="58">
        <f t="shared" si="383"/>
        <v>164000</v>
      </c>
      <c r="AV1971" s="59">
        <f t="shared" si="384"/>
        <v>164000</v>
      </c>
      <c r="AW1971" s="59">
        <f t="shared" si="390"/>
        <v>164000</v>
      </c>
      <c r="AX1971" s="60" t="e">
        <f t="shared" si="391"/>
        <v>#DIV/0!</v>
      </c>
      <c r="AY1971" s="58"/>
    </row>
    <row r="1972" spans="1:51" ht="31.5" x14ac:dyDescent="0.25">
      <c r="A1972" s="45">
        <v>2198</v>
      </c>
      <c r="B1972" s="46"/>
      <c r="C1972" s="47"/>
      <c r="D1972" s="47" t="s">
        <v>467</v>
      </c>
      <c r="E1972" s="48">
        <v>18.646999999999998</v>
      </c>
      <c r="F1972" s="49" t="s">
        <v>7480</v>
      </c>
      <c r="G1972" s="49" t="e">
        <f>VLOOKUP(F1972,'[1]PL3. DVKT&amp;XN'!$G$10:$H$9285,2,0)</f>
        <v>#N/A</v>
      </c>
      <c r="H1972" s="50"/>
      <c r="I1972" s="46"/>
      <c r="J1972" s="46"/>
      <c r="K1972" s="49"/>
      <c r="L1972" s="49"/>
      <c r="M1972" s="51"/>
      <c r="N1972" s="51"/>
      <c r="O1972" s="51"/>
      <c r="P1972" s="51"/>
      <c r="Q1972" s="51"/>
      <c r="R1972" s="52"/>
      <c r="S1972" s="61">
        <v>0</v>
      </c>
      <c r="T1972" s="54"/>
      <c r="U1972" s="55"/>
      <c r="V1972" s="55"/>
      <c r="W1972" s="55"/>
      <c r="X1972" s="56"/>
      <c r="Y1972" s="57" t="s">
        <v>7684</v>
      </c>
      <c r="Z1972" s="57"/>
      <c r="AA1972" s="58"/>
      <c r="AB1972" s="58"/>
      <c r="AC1972" s="58"/>
      <c r="AD1972" s="58"/>
      <c r="AE1972" s="58"/>
      <c r="AF1972" s="58"/>
      <c r="AG1972" s="58"/>
      <c r="AH1972" s="58"/>
      <c r="AI1972" s="58"/>
      <c r="AJ1972" s="58"/>
      <c r="AK1972" s="58"/>
      <c r="AL1972" s="58"/>
      <c r="AM1972" s="58">
        <v>164000</v>
      </c>
      <c r="AN1972" s="58"/>
      <c r="AO1972" s="58"/>
      <c r="AP1972" s="58"/>
      <c r="AQ1972" s="58"/>
      <c r="AR1972" s="59">
        <f t="shared" si="388"/>
        <v>1</v>
      </c>
      <c r="AS1972" s="59">
        <f t="shared" si="389"/>
        <v>164000</v>
      </c>
      <c r="AT1972" s="58">
        <f t="shared" si="392"/>
        <v>164000</v>
      </c>
      <c r="AU1972" s="58">
        <f t="shared" si="383"/>
        <v>164000</v>
      </c>
      <c r="AV1972" s="59">
        <f t="shared" si="384"/>
        <v>164000</v>
      </c>
      <c r="AW1972" s="59">
        <f t="shared" si="390"/>
        <v>164000</v>
      </c>
      <c r="AX1972" s="60" t="e">
        <f t="shared" si="391"/>
        <v>#DIV/0!</v>
      </c>
      <c r="AY1972" s="58"/>
    </row>
    <row r="1973" spans="1:51" ht="31.5" x14ac:dyDescent="0.25">
      <c r="A1973" s="45">
        <v>2227</v>
      </c>
      <c r="B1973" s="46"/>
      <c r="C1973" s="47"/>
      <c r="D1973" s="47" t="s">
        <v>7271</v>
      </c>
      <c r="E1973" s="62">
        <v>2.7</v>
      </c>
      <c r="F1973" s="49" t="s">
        <v>7420</v>
      </c>
      <c r="G1973" s="49" t="e">
        <f>VLOOKUP(F1973,'[1]PL3. DVKT&amp;XN'!$G$10:$H$9285,2,0)</f>
        <v>#N/A</v>
      </c>
      <c r="H1973" s="50" t="s">
        <v>7463</v>
      </c>
      <c r="I1973" s="46"/>
      <c r="J1973" s="46"/>
      <c r="K1973" s="49"/>
      <c r="L1973" s="49"/>
      <c r="M1973" s="51"/>
      <c r="N1973" s="51"/>
      <c r="O1973" s="51"/>
      <c r="P1973" s="51"/>
      <c r="Q1973" s="51"/>
      <c r="R1973" s="52"/>
      <c r="S1973" s="61">
        <v>0</v>
      </c>
      <c r="T1973" s="54"/>
      <c r="U1973" s="55"/>
      <c r="V1973" s="55"/>
      <c r="W1973" s="55"/>
      <c r="X1973" s="56"/>
      <c r="Y1973" s="57" t="s">
        <v>7684</v>
      </c>
      <c r="Z1973" s="57"/>
      <c r="AA1973" s="58"/>
      <c r="AB1973" s="58"/>
      <c r="AC1973" s="58"/>
      <c r="AD1973" s="58"/>
      <c r="AE1973" s="58"/>
      <c r="AF1973" s="58"/>
      <c r="AG1973" s="58"/>
      <c r="AH1973" s="58"/>
      <c r="AI1973" s="58"/>
      <c r="AJ1973" s="58"/>
      <c r="AK1973" s="58"/>
      <c r="AL1973" s="58"/>
      <c r="AM1973" s="58">
        <v>164000</v>
      </c>
      <c r="AN1973" s="58"/>
      <c r="AO1973" s="58"/>
      <c r="AP1973" s="58"/>
      <c r="AQ1973" s="58"/>
      <c r="AR1973" s="59">
        <f t="shared" si="388"/>
        <v>1</v>
      </c>
      <c r="AS1973" s="59">
        <f t="shared" si="389"/>
        <v>164000</v>
      </c>
      <c r="AT1973" s="58">
        <f t="shared" si="392"/>
        <v>164000</v>
      </c>
      <c r="AU1973" s="58">
        <f t="shared" si="383"/>
        <v>164000</v>
      </c>
      <c r="AV1973" s="59">
        <f t="shared" si="384"/>
        <v>164000</v>
      </c>
      <c r="AW1973" s="59">
        <f t="shared" si="390"/>
        <v>164000</v>
      </c>
      <c r="AX1973" s="60" t="e">
        <f t="shared" si="391"/>
        <v>#DIV/0!</v>
      </c>
      <c r="AY1973" s="58"/>
    </row>
    <row r="1974" spans="1:51" ht="31.5" x14ac:dyDescent="0.25">
      <c r="A1974" s="45">
        <v>2254</v>
      </c>
      <c r="B1974" s="46"/>
      <c r="C1974" s="47"/>
      <c r="D1974" s="47" t="s">
        <v>7309</v>
      </c>
      <c r="E1974" s="48">
        <v>3.2320000000000002</v>
      </c>
      <c r="F1974" s="49" t="s">
        <v>7238</v>
      </c>
      <c r="G1974" s="49" t="e">
        <f>VLOOKUP(F1974,'[1]PL3. DVKT&amp;XN'!$G$10:$H$9285,2,0)</f>
        <v>#N/A</v>
      </c>
      <c r="H1974" s="50"/>
      <c r="I1974" s="46"/>
      <c r="J1974" s="46"/>
      <c r="K1974" s="49"/>
      <c r="L1974" s="49"/>
      <c r="M1974" s="51"/>
      <c r="N1974" s="51"/>
      <c r="O1974" s="51"/>
      <c r="P1974" s="51"/>
      <c r="Q1974" s="51"/>
      <c r="R1974" s="52"/>
      <c r="S1974" s="61">
        <v>0</v>
      </c>
      <c r="T1974" s="54"/>
      <c r="U1974" s="55"/>
      <c r="V1974" s="55"/>
      <c r="W1974" s="55"/>
      <c r="X1974" s="56"/>
      <c r="Y1974" s="57" t="s">
        <v>7684</v>
      </c>
      <c r="Z1974" s="57"/>
      <c r="AA1974" s="58"/>
      <c r="AB1974" s="58"/>
      <c r="AC1974" s="58"/>
      <c r="AD1974" s="58"/>
      <c r="AE1974" s="58"/>
      <c r="AF1974" s="58"/>
      <c r="AG1974" s="58"/>
      <c r="AH1974" s="58"/>
      <c r="AI1974" s="58"/>
      <c r="AJ1974" s="58"/>
      <c r="AK1974" s="58"/>
      <c r="AL1974" s="58"/>
      <c r="AM1974" s="58">
        <v>164000</v>
      </c>
      <c r="AN1974" s="58"/>
      <c r="AO1974" s="58"/>
      <c r="AP1974" s="58"/>
      <c r="AQ1974" s="58"/>
      <c r="AR1974" s="59">
        <f t="shared" si="388"/>
        <v>1</v>
      </c>
      <c r="AS1974" s="59">
        <f t="shared" si="389"/>
        <v>164000</v>
      </c>
      <c r="AT1974" s="58">
        <f t="shared" si="392"/>
        <v>164000</v>
      </c>
      <c r="AU1974" s="58">
        <f t="shared" si="383"/>
        <v>164000</v>
      </c>
      <c r="AV1974" s="59">
        <f t="shared" si="384"/>
        <v>164000</v>
      </c>
      <c r="AW1974" s="59">
        <f t="shared" si="390"/>
        <v>164000</v>
      </c>
      <c r="AX1974" s="60" t="e">
        <f t="shared" si="391"/>
        <v>#DIV/0!</v>
      </c>
      <c r="AY1974" s="58"/>
    </row>
    <row r="1975" spans="1:51" x14ac:dyDescent="0.25">
      <c r="A1975" s="45">
        <v>2256</v>
      </c>
      <c r="B1975" s="46"/>
      <c r="C1975" s="47"/>
      <c r="D1975" s="47" t="s">
        <v>7309</v>
      </c>
      <c r="E1975" s="48">
        <v>3.8109999999999999</v>
      </c>
      <c r="F1975" s="49" t="s">
        <v>3475</v>
      </c>
      <c r="G1975" s="49" t="str">
        <f>VLOOKUP(F1975,'[1]PL3. DVKT&amp;XN'!$G$10:$H$9285,2,0)</f>
        <v>17.0053.0267</v>
      </c>
      <c r="H1975" s="50"/>
      <c r="I1975" s="46"/>
      <c r="J1975" s="46"/>
      <c r="K1975" s="49"/>
      <c r="L1975" s="49"/>
      <c r="M1975" s="51"/>
      <c r="N1975" s="51"/>
      <c r="O1975" s="51"/>
      <c r="P1975" s="51"/>
      <c r="Q1975" s="51"/>
      <c r="R1975" s="52"/>
      <c r="S1975" s="61">
        <v>0</v>
      </c>
      <c r="T1975" s="54"/>
      <c r="U1975" s="55"/>
      <c r="V1975" s="55"/>
      <c r="W1975" s="55"/>
      <c r="X1975" s="56"/>
      <c r="Y1975" s="57" t="s">
        <v>7684</v>
      </c>
      <c r="Z1975" s="57"/>
      <c r="AA1975" s="58"/>
      <c r="AB1975" s="58"/>
      <c r="AC1975" s="58"/>
      <c r="AD1975" s="58"/>
      <c r="AE1975" s="58"/>
      <c r="AF1975" s="58"/>
      <c r="AG1975" s="58"/>
      <c r="AH1975" s="58"/>
      <c r="AI1975" s="58"/>
      <c r="AJ1975" s="58"/>
      <c r="AK1975" s="58"/>
      <c r="AL1975" s="58"/>
      <c r="AM1975" s="58">
        <v>164000</v>
      </c>
      <c r="AN1975" s="58"/>
      <c r="AO1975" s="58"/>
      <c r="AP1975" s="58"/>
      <c r="AQ1975" s="58"/>
      <c r="AR1975" s="59">
        <f t="shared" si="388"/>
        <v>1</v>
      </c>
      <c r="AS1975" s="59">
        <f t="shared" si="389"/>
        <v>164000</v>
      </c>
      <c r="AT1975" s="58">
        <f t="shared" si="392"/>
        <v>164000</v>
      </c>
      <c r="AU1975" s="58">
        <f t="shared" si="383"/>
        <v>164000</v>
      </c>
      <c r="AV1975" s="59">
        <f t="shared" si="384"/>
        <v>164000</v>
      </c>
      <c r="AW1975" s="59">
        <f t="shared" si="390"/>
        <v>164000</v>
      </c>
      <c r="AX1975" s="60" t="e">
        <f t="shared" si="391"/>
        <v>#DIV/0!</v>
      </c>
      <c r="AY1975" s="58"/>
    </row>
    <row r="1976" spans="1:51" x14ac:dyDescent="0.25">
      <c r="A1976" s="45">
        <v>2257</v>
      </c>
      <c r="B1976" s="46"/>
      <c r="C1976" s="47"/>
      <c r="D1976" s="47" t="s">
        <v>7309</v>
      </c>
      <c r="E1976" s="48">
        <v>3.2349999999999999</v>
      </c>
      <c r="F1976" s="49" t="s">
        <v>7239</v>
      </c>
      <c r="G1976" s="49" t="e">
        <f>VLOOKUP(F1976,'[1]PL3. DVKT&amp;XN'!$G$10:$H$9285,2,0)</f>
        <v>#N/A</v>
      </c>
      <c r="H1976" s="50"/>
      <c r="I1976" s="46"/>
      <c r="J1976" s="46"/>
      <c r="K1976" s="49"/>
      <c r="L1976" s="49"/>
      <c r="M1976" s="51"/>
      <c r="N1976" s="51"/>
      <c r="O1976" s="51"/>
      <c r="P1976" s="51"/>
      <c r="Q1976" s="51"/>
      <c r="R1976" s="52"/>
      <c r="S1976" s="61">
        <v>0</v>
      </c>
      <c r="T1976" s="54"/>
      <c r="U1976" s="55"/>
      <c r="V1976" s="55"/>
      <c r="W1976" s="55"/>
      <c r="X1976" s="56"/>
      <c r="Y1976" s="57" t="s">
        <v>7684</v>
      </c>
      <c r="Z1976" s="57"/>
      <c r="AA1976" s="58"/>
      <c r="AB1976" s="58"/>
      <c r="AC1976" s="58"/>
      <c r="AD1976" s="58"/>
      <c r="AE1976" s="58"/>
      <c r="AF1976" s="58"/>
      <c r="AG1976" s="58"/>
      <c r="AH1976" s="58"/>
      <c r="AI1976" s="58"/>
      <c r="AJ1976" s="58"/>
      <c r="AK1976" s="58"/>
      <c r="AL1976" s="58"/>
      <c r="AM1976" s="58">
        <v>164000</v>
      </c>
      <c r="AN1976" s="58"/>
      <c r="AO1976" s="58"/>
      <c r="AP1976" s="58"/>
      <c r="AQ1976" s="58"/>
      <c r="AR1976" s="59">
        <f t="shared" si="388"/>
        <v>1</v>
      </c>
      <c r="AS1976" s="59">
        <f t="shared" si="389"/>
        <v>164000</v>
      </c>
      <c r="AT1976" s="58">
        <f t="shared" si="392"/>
        <v>164000</v>
      </c>
      <c r="AU1976" s="58">
        <f t="shared" si="383"/>
        <v>164000</v>
      </c>
      <c r="AV1976" s="59">
        <f t="shared" si="384"/>
        <v>164000</v>
      </c>
      <c r="AW1976" s="59">
        <f t="shared" si="390"/>
        <v>164000</v>
      </c>
      <c r="AX1976" s="60" t="e">
        <f t="shared" si="391"/>
        <v>#DIV/0!</v>
      </c>
      <c r="AY1976" s="58"/>
    </row>
    <row r="1977" spans="1:51" x14ac:dyDescent="0.25">
      <c r="A1977" s="45">
        <v>2267</v>
      </c>
      <c r="B1977" s="46"/>
      <c r="C1977" s="47"/>
      <c r="D1977" s="47" t="s">
        <v>7309</v>
      </c>
      <c r="E1977" s="48">
        <v>3.7559999999999998</v>
      </c>
      <c r="F1977" s="49" t="s">
        <v>7248</v>
      </c>
      <c r="G1977" s="49" t="e">
        <f>VLOOKUP(F1977,'[1]PL3. DVKT&amp;XN'!$G$10:$H$9285,2,0)</f>
        <v>#N/A</v>
      </c>
      <c r="H1977" s="50"/>
      <c r="I1977" s="46"/>
      <c r="J1977" s="46"/>
      <c r="K1977" s="49"/>
      <c r="L1977" s="49"/>
      <c r="M1977" s="51"/>
      <c r="N1977" s="51"/>
      <c r="O1977" s="51"/>
      <c r="P1977" s="51"/>
      <c r="Q1977" s="51"/>
      <c r="R1977" s="52"/>
      <c r="S1977" s="61">
        <v>0</v>
      </c>
      <c r="T1977" s="54"/>
      <c r="U1977" s="55"/>
      <c r="V1977" s="55"/>
      <c r="W1977" s="55"/>
      <c r="X1977" s="56"/>
      <c r="Y1977" s="57" t="s">
        <v>7684</v>
      </c>
      <c r="Z1977" s="57"/>
      <c r="AA1977" s="58"/>
      <c r="AB1977" s="58"/>
      <c r="AC1977" s="58"/>
      <c r="AD1977" s="58"/>
      <c r="AE1977" s="58"/>
      <c r="AF1977" s="58"/>
      <c r="AG1977" s="58"/>
      <c r="AH1977" s="58"/>
      <c r="AI1977" s="58"/>
      <c r="AJ1977" s="58"/>
      <c r="AK1977" s="58"/>
      <c r="AL1977" s="58"/>
      <c r="AM1977" s="58">
        <v>164000</v>
      </c>
      <c r="AN1977" s="58"/>
      <c r="AO1977" s="58"/>
      <c r="AP1977" s="58"/>
      <c r="AQ1977" s="58"/>
      <c r="AR1977" s="59">
        <f t="shared" si="388"/>
        <v>1</v>
      </c>
      <c r="AS1977" s="59">
        <f t="shared" si="389"/>
        <v>164000</v>
      </c>
      <c r="AT1977" s="58">
        <f t="shared" si="392"/>
        <v>164000</v>
      </c>
      <c r="AU1977" s="58">
        <f t="shared" si="383"/>
        <v>164000</v>
      </c>
      <c r="AV1977" s="59">
        <f t="shared" si="384"/>
        <v>164000</v>
      </c>
      <c r="AW1977" s="59">
        <f t="shared" si="390"/>
        <v>164000</v>
      </c>
      <c r="AX1977" s="60" t="e">
        <f t="shared" si="391"/>
        <v>#DIV/0!</v>
      </c>
      <c r="AY1977" s="58"/>
    </row>
    <row r="1978" spans="1:51" x14ac:dyDescent="0.25">
      <c r="A1978" s="45">
        <v>2271</v>
      </c>
      <c r="B1978" s="46"/>
      <c r="C1978" s="47"/>
      <c r="D1978" s="47" t="s">
        <v>7309</v>
      </c>
      <c r="E1978" s="48">
        <v>3.762</v>
      </c>
      <c r="F1978" s="49" t="s">
        <v>7252</v>
      </c>
      <c r="G1978" s="49" t="e">
        <f>VLOOKUP(F1978,'[1]PL3. DVKT&amp;XN'!$G$10:$H$9285,2,0)</f>
        <v>#N/A</v>
      </c>
      <c r="H1978" s="50"/>
      <c r="I1978" s="46"/>
      <c r="J1978" s="46"/>
      <c r="K1978" s="49"/>
      <c r="L1978" s="49"/>
      <c r="M1978" s="51"/>
      <c r="N1978" s="51"/>
      <c r="O1978" s="51"/>
      <c r="P1978" s="51"/>
      <c r="Q1978" s="51"/>
      <c r="R1978" s="52"/>
      <c r="S1978" s="61">
        <v>0</v>
      </c>
      <c r="T1978" s="54"/>
      <c r="U1978" s="55"/>
      <c r="V1978" s="55"/>
      <c r="W1978" s="55"/>
      <c r="X1978" s="56"/>
      <c r="Y1978" s="57" t="s">
        <v>7684</v>
      </c>
      <c r="Z1978" s="57"/>
      <c r="AA1978" s="58"/>
      <c r="AB1978" s="58"/>
      <c r="AC1978" s="58"/>
      <c r="AD1978" s="58"/>
      <c r="AE1978" s="58"/>
      <c r="AF1978" s="58"/>
      <c r="AG1978" s="58"/>
      <c r="AH1978" s="58"/>
      <c r="AI1978" s="58"/>
      <c r="AJ1978" s="58"/>
      <c r="AK1978" s="58"/>
      <c r="AL1978" s="58"/>
      <c r="AM1978" s="58">
        <v>164000</v>
      </c>
      <c r="AN1978" s="58"/>
      <c r="AO1978" s="58"/>
      <c r="AP1978" s="58"/>
      <c r="AQ1978" s="58"/>
      <c r="AR1978" s="59">
        <f t="shared" si="388"/>
        <v>1</v>
      </c>
      <c r="AS1978" s="59">
        <f t="shared" si="389"/>
        <v>164000</v>
      </c>
      <c r="AT1978" s="58">
        <f t="shared" si="392"/>
        <v>164000</v>
      </c>
      <c r="AU1978" s="58">
        <f t="shared" si="383"/>
        <v>164000</v>
      </c>
      <c r="AV1978" s="59">
        <f t="shared" si="384"/>
        <v>164000</v>
      </c>
      <c r="AW1978" s="59">
        <f t="shared" si="390"/>
        <v>164000</v>
      </c>
      <c r="AX1978" s="60" t="e">
        <f t="shared" si="391"/>
        <v>#DIV/0!</v>
      </c>
      <c r="AY1978" s="58"/>
    </row>
    <row r="1979" spans="1:51" x14ac:dyDescent="0.25">
      <c r="A1979" s="45">
        <v>2282</v>
      </c>
      <c r="B1979" s="46"/>
      <c r="C1979" s="47"/>
      <c r="D1979" s="47" t="s">
        <v>1945</v>
      </c>
      <c r="E1979" s="48">
        <v>13.21</v>
      </c>
      <c r="F1979" s="49" t="s">
        <v>7279</v>
      </c>
      <c r="G1979" s="49" t="s">
        <v>7278</v>
      </c>
      <c r="H1979" s="50"/>
      <c r="I1979" s="46"/>
      <c r="J1979" s="46"/>
      <c r="K1979" s="49"/>
      <c r="L1979" s="49"/>
      <c r="M1979" s="51"/>
      <c r="N1979" s="51"/>
      <c r="O1979" s="51"/>
      <c r="P1979" s="51"/>
      <c r="Q1979" s="51"/>
      <c r="R1979" s="52"/>
      <c r="S1979" s="61">
        <v>0</v>
      </c>
      <c r="T1979" s="54"/>
      <c r="U1979" s="55"/>
      <c r="V1979" s="55"/>
      <c r="W1979" s="55"/>
      <c r="X1979" s="56"/>
      <c r="Y1979" s="57" t="s">
        <v>7684</v>
      </c>
      <c r="Z1979" s="57"/>
      <c r="AA1979" s="58"/>
      <c r="AB1979" s="58"/>
      <c r="AC1979" s="58"/>
      <c r="AD1979" s="58"/>
      <c r="AE1979" s="58"/>
      <c r="AF1979" s="58"/>
      <c r="AG1979" s="58"/>
      <c r="AH1979" s="58"/>
      <c r="AI1979" s="58"/>
      <c r="AJ1979" s="58"/>
      <c r="AK1979" s="58"/>
      <c r="AL1979" s="58"/>
      <c r="AM1979" s="58">
        <v>164000</v>
      </c>
      <c r="AN1979" s="58"/>
      <c r="AO1979" s="58"/>
      <c r="AP1979" s="58"/>
      <c r="AQ1979" s="58"/>
      <c r="AR1979" s="59">
        <f t="shared" si="388"/>
        <v>1</v>
      </c>
      <c r="AS1979" s="59">
        <f t="shared" si="389"/>
        <v>164000</v>
      </c>
      <c r="AT1979" s="58">
        <f t="shared" si="392"/>
        <v>164000</v>
      </c>
      <c r="AU1979" s="58">
        <f t="shared" si="383"/>
        <v>164000</v>
      </c>
      <c r="AV1979" s="59">
        <f t="shared" si="384"/>
        <v>164000</v>
      </c>
      <c r="AW1979" s="59">
        <f t="shared" si="390"/>
        <v>164000</v>
      </c>
      <c r="AX1979" s="60" t="e">
        <f t="shared" si="391"/>
        <v>#DIV/0!</v>
      </c>
      <c r="AY1979" s="58"/>
    </row>
    <row r="1980" spans="1:51" ht="31.5" x14ac:dyDescent="0.25">
      <c r="A1980" s="45">
        <v>2283</v>
      </c>
      <c r="B1980" s="46"/>
      <c r="C1980" s="47"/>
      <c r="D1980" s="47" t="s">
        <v>1945</v>
      </c>
      <c r="E1980" s="48">
        <v>13.22</v>
      </c>
      <c r="F1980" s="49" t="s">
        <v>7281</v>
      </c>
      <c r="G1980" s="49" t="s">
        <v>7280</v>
      </c>
      <c r="H1980" s="50"/>
      <c r="I1980" s="46"/>
      <c r="J1980" s="46"/>
      <c r="K1980" s="49"/>
      <c r="L1980" s="49"/>
      <c r="M1980" s="51"/>
      <c r="N1980" s="51"/>
      <c r="O1980" s="51"/>
      <c r="P1980" s="51"/>
      <c r="Q1980" s="51"/>
      <c r="R1980" s="52"/>
      <c r="S1980" s="61">
        <v>0</v>
      </c>
      <c r="T1980" s="54"/>
      <c r="U1980" s="55"/>
      <c r="V1980" s="55"/>
      <c r="W1980" s="55"/>
      <c r="X1980" s="56"/>
      <c r="Y1980" s="57" t="s">
        <v>7684</v>
      </c>
      <c r="Z1980" s="57"/>
      <c r="AA1980" s="58"/>
      <c r="AB1980" s="58"/>
      <c r="AC1980" s="58"/>
      <c r="AD1980" s="58"/>
      <c r="AE1980" s="58"/>
      <c r="AF1980" s="58"/>
      <c r="AG1980" s="58"/>
      <c r="AH1980" s="58"/>
      <c r="AI1980" s="58"/>
      <c r="AJ1980" s="58"/>
      <c r="AK1980" s="58"/>
      <c r="AL1980" s="58"/>
      <c r="AM1980" s="58">
        <v>164000</v>
      </c>
      <c r="AN1980" s="58"/>
      <c r="AO1980" s="58"/>
      <c r="AP1980" s="58"/>
      <c r="AQ1980" s="58"/>
      <c r="AR1980" s="59">
        <f t="shared" si="388"/>
        <v>1</v>
      </c>
      <c r="AS1980" s="59">
        <f t="shared" si="389"/>
        <v>164000</v>
      </c>
      <c r="AT1980" s="58">
        <f t="shared" si="392"/>
        <v>164000</v>
      </c>
      <c r="AU1980" s="58">
        <f t="shared" si="383"/>
        <v>164000</v>
      </c>
      <c r="AV1980" s="59">
        <f t="shared" si="384"/>
        <v>164000</v>
      </c>
      <c r="AW1980" s="59">
        <f t="shared" si="390"/>
        <v>164000</v>
      </c>
      <c r="AX1980" s="60" t="e">
        <f t="shared" si="391"/>
        <v>#DIV/0!</v>
      </c>
      <c r="AY1980" s="58"/>
    </row>
    <row r="1981" spans="1:51" x14ac:dyDescent="0.25">
      <c r="A1981" s="45">
        <v>2284</v>
      </c>
      <c r="B1981" s="46"/>
      <c r="C1981" s="47"/>
      <c r="D1981" s="47" t="s">
        <v>1945</v>
      </c>
      <c r="E1981" s="48">
        <v>13.34</v>
      </c>
      <c r="F1981" s="49" t="s">
        <v>7283</v>
      </c>
      <c r="G1981" s="49" t="s">
        <v>7282</v>
      </c>
      <c r="H1981" s="50"/>
      <c r="I1981" s="46"/>
      <c r="J1981" s="46"/>
      <c r="K1981" s="49"/>
      <c r="L1981" s="49"/>
      <c r="M1981" s="51"/>
      <c r="N1981" s="51"/>
      <c r="O1981" s="51"/>
      <c r="P1981" s="51"/>
      <c r="Q1981" s="51"/>
      <c r="R1981" s="52"/>
      <c r="S1981" s="61">
        <v>0</v>
      </c>
      <c r="T1981" s="54"/>
      <c r="U1981" s="55"/>
      <c r="V1981" s="55"/>
      <c r="W1981" s="55"/>
      <c r="X1981" s="56"/>
      <c r="Y1981" s="57" t="s">
        <v>7684</v>
      </c>
      <c r="Z1981" s="57"/>
      <c r="AA1981" s="58"/>
      <c r="AB1981" s="58"/>
      <c r="AC1981" s="58"/>
      <c r="AD1981" s="58"/>
      <c r="AE1981" s="58"/>
      <c r="AF1981" s="58"/>
      <c r="AG1981" s="58"/>
      <c r="AH1981" s="58"/>
      <c r="AI1981" s="58"/>
      <c r="AJ1981" s="58"/>
      <c r="AK1981" s="58"/>
      <c r="AL1981" s="58"/>
      <c r="AM1981" s="58">
        <v>164000</v>
      </c>
      <c r="AN1981" s="58"/>
      <c r="AO1981" s="58"/>
      <c r="AP1981" s="58"/>
      <c r="AQ1981" s="58"/>
      <c r="AR1981" s="59">
        <f t="shared" si="388"/>
        <v>1</v>
      </c>
      <c r="AS1981" s="59">
        <f t="shared" si="389"/>
        <v>164000</v>
      </c>
      <c r="AT1981" s="58">
        <f t="shared" si="392"/>
        <v>164000</v>
      </c>
      <c r="AU1981" s="58">
        <f t="shared" si="383"/>
        <v>164000</v>
      </c>
      <c r="AV1981" s="59">
        <f t="shared" si="384"/>
        <v>164000</v>
      </c>
      <c r="AW1981" s="59">
        <f t="shared" si="390"/>
        <v>164000</v>
      </c>
      <c r="AX1981" s="60" t="e">
        <f t="shared" si="391"/>
        <v>#DIV/0!</v>
      </c>
      <c r="AY1981" s="58"/>
    </row>
    <row r="1982" spans="1:51" ht="31.5" x14ac:dyDescent="0.25">
      <c r="A1982" s="45">
        <v>2285</v>
      </c>
      <c r="B1982" s="46"/>
      <c r="C1982" s="47"/>
      <c r="D1982" s="47" t="s">
        <v>1945</v>
      </c>
      <c r="E1982" s="48">
        <v>13.35</v>
      </c>
      <c r="F1982" s="49" t="s">
        <v>7285</v>
      </c>
      <c r="G1982" s="49" t="s">
        <v>7284</v>
      </c>
      <c r="H1982" s="50"/>
      <c r="I1982" s="46"/>
      <c r="J1982" s="46"/>
      <c r="K1982" s="49"/>
      <c r="L1982" s="49"/>
      <c r="M1982" s="51"/>
      <c r="N1982" s="51"/>
      <c r="O1982" s="51"/>
      <c r="P1982" s="51"/>
      <c r="Q1982" s="51"/>
      <c r="R1982" s="52"/>
      <c r="S1982" s="61">
        <v>0</v>
      </c>
      <c r="T1982" s="54"/>
      <c r="U1982" s="55"/>
      <c r="V1982" s="55"/>
      <c r="W1982" s="55"/>
      <c r="X1982" s="56"/>
      <c r="Y1982" s="57" t="s">
        <v>7684</v>
      </c>
      <c r="Z1982" s="57"/>
      <c r="AA1982" s="58"/>
      <c r="AB1982" s="58"/>
      <c r="AC1982" s="58"/>
      <c r="AD1982" s="58"/>
      <c r="AE1982" s="58"/>
      <c r="AF1982" s="58"/>
      <c r="AG1982" s="58"/>
      <c r="AH1982" s="58"/>
      <c r="AI1982" s="58"/>
      <c r="AJ1982" s="58"/>
      <c r="AK1982" s="58"/>
      <c r="AL1982" s="58"/>
      <c r="AM1982" s="58">
        <v>164000</v>
      </c>
      <c r="AN1982" s="58"/>
      <c r="AO1982" s="58"/>
      <c r="AP1982" s="58"/>
      <c r="AQ1982" s="58"/>
      <c r="AR1982" s="59">
        <f t="shared" si="388"/>
        <v>1</v>
      </c>
      <c r="AS1982" s="59">
        <f t="shared" si="389"/>
        <v>164000</v>
      </c>
      <c r="AT1982" s="58">
        <f t="shared" si="392"/>
        <v>164000</v>
      </c>
      <c r="AU1982" s="58">
        <f t="shared" si="383"/>
        <v>164000</v>
      </c>
      <c r="AV1982" s="59">
        <f t="shared" si="384"/>
        <v>164000</v>
      </c>
      <c r="AW1982" s="59">
        <f t="shared" si="390"/>
        <v>164000</v>
      </c>
      <c r="AX1982" s="60" t="e">
        <f t="shared" si="391"/>
        <v>#DIV/0!</v>
      </c>
      <c r="AY1982" s="58"/>
    </row>
    <row r="1983" spans="1:51" x14ac:dyDescent="0.25">
      <c r="A1983" s="45">
        <v>2286</v>
      </c>
      <c r="B1983" s="46"/>
      <c r="C1983" s="47"/>
      <c r="D1983" s="47" t="s">
        <v>1945</v>
      </c>
      <c r="E1983" s="48">
        <v>13.39</v>
      </c>
      <c r="F1983" s="49" t="s">
        <v>7286</v>
      </c>
      <c r="G1983" s="49" t="s">
        <v>7312</v>
      </c>
      <c r="H1983" s="50"/>
      <c r="I1983" s="46"/>
      <c r="J1983" s="46"/>
      <c r="K1983" s="49"/>
      <c r="L1983" s="49"/>
      <c r="M1983" s="51"/>
      <c r="N1983" s="51"/>
      <c r="O1983" s="51"/>
      <c r="P1983" s="51"/>
      <c r="Q1983" s="51"/>
      <c r="R1983" s="52"/>
      <c r="S1983" s="61">
        <v>0</v>
      </c>
      <c r="T1983" s="54"/>
      <c r="U1983" s="55"/>
      <c r="V1983" s="55"/>
      <c r="W1983" s="55"/>
      <c r="X1983" s="56"/>
      <c r="Y1983" s="57" t="s">
        <v>7684</v>
      </c>
      <c r="Z1983" s="57"/>
      <c r="AA1983" s="58"/>
      <c r="AB1983" s="58"/>
      <c r="AC1983" s="58"/>
      <c r="AD1983" s="58"/>
      <c r="AE1983" s="58"/>
      <c r="AF1983" s="58"/>
      <c r="AG1983" s="58"/>
      <c r="AH1983" s="58"/>
      <c r="AI1983" s="58"/>
      <c r="AJ1983" s="58"/>
      <c r="AK1983" s="58"/>
      <c r="AL1983" s="58"/>
      <c r="AM1983" s="58">
        <v>164000</v>
      </c>
      <c r="AN1983" s="58"/>
      <c r="AO1983" s="58"/>
      <c r="AP1983" s="58"/>
      <c r="AQ1983" s="58"/>
      <c r="AR1983" s="59">
        <f t="shared" si="388"/>
        <v>1</v>
      </c>
      <c r="AS1983" s="59">
        <f t="shared" si="389"/>
        <v>164000</v>
      </c>
      <c r="AT1983" s="58">
        <f t="shared" si="392"/>
        <v>164000</v>
      </c>
      <c r="AU1983" s="58">
        <f t="shared" si="383"/>
        <v>164000</v>
      </c>
      <c r="AV1983" s="59">
        <f t="shared" si="384"/>
        <v>164000</v>
      </c>
      <c r="AW1983" s="59">
        <f t="shared" si="390"/>
        <v>164000</v>
      </c>
      <c r="AX1983" s="60" t="e">
        <f t="shared" si="391"/>
        <v>#DIV/0!</v>
      </c>
      <c r="AY1983" s="58"/>
    </row>
    <row r="1984" spans="1:51" x14ac:dyDescent="0.25">
      <c r="A1984" s="45">
        <v>2287</v>
      </c>
      <c r="B1984" s="46"/>
      <c r="C1984" s="47"/>
      <c r="D1984" s="47" t="s">
        <v>1945</v>
      </c>
      <c r="E1984" s="48">
        <v>13.41</v>
      </c>
      <c r="F1984" s="49" t="s">
        <v>7287</v>
      </c>
      <c r="G1984" s="49" t="s">
        <v>7313</v>
      </c>
      <c r="H1984" s="50"/>
      <c r="I1984" s="46"/>
      <c r="J1984" s="46"/>
      <c r="K1984" s="49"/>
      <c r="L1984" s="49"/>
      <c r="M1984" s="51"/>
      <c r="N1984" s="51"/>
      <c r="O1984" s="51"/>
      <c r="P1984" s="51"/>
      <c r="Q1984" s="51"/>
      <c r="R1984" s="52"/>
      <c r="S1984" s="61">
        <v>0</v>
      </c>
      <c r="T1984" s="54"/>
      <c r="U1984" s="55"/>
      <c r="V1984" s="55"/>
      <c r="W1984" s="55"/>
      <c r="X1984" s="56"/>
      <c r="Y1984" s="57" t="s">
        <v>7684</v>
      </c>
      <c r="Z1984" s="57"/>
      <c r="AA1984" s="58"/>
      <c r="AB1984" s="58"/>
      <c r="AC1984" s="58"/>
      <c r="AD1984" s="58"/>
      <c r="AE1984" s="58"/>
      <c r="AF1984" s="58"/>
      <c r="AG1984" s="58"/>
      <c r="AH1984" s="58"/>
      <c r="AI1984" s="58"/>
      <c r="AJ1984" s="58"/>
      <c r="AK1984" s="58"/>
      <c r="AL1984" s="58"/>
      <c r="AM1984" s="58">
        <v>164000</v>
      </c>
      <c r="AN1984" s="58"/>
      <c r="AO1984" s="58"/>
      <c r="AP1984" s="58"/>
      <c r="AQ1984" s="58"/>
      <c r="AR1984" s="59">
        <f t="shared" si="388"/>
        <v>1</v>
      </c>
      <c r="AS1984" s="59">
        <f t="shared" si="389"/>
        <v>164000</v>
      </c>
      <c r="AT1984" s="58">
        <f t="shared" si="392"/>
        <v>164000</v>
      </c>
      <c r="AU1984" s="58">
        <f t="shared" si="383"/>
        <v>164000</v>
      </c>
      <c r="AV1984" s="59">
        <f t="shared" si="384"/>
        <v>164000</v>
      </c>
      <c r="AW1984" s="59">
        <f t="shared" si="390"/>
        <v>164000</v>
      </c>
      <c r="AX1984" s="60" t="e">
        <f t="shared" si="391"/>
        <v>#DIV/0!</v>
      </c>
      <c r="AY1984" s="58"/>
    </row>
    <row r="1985" spans="1:51" ht="31.5" x14ac:dyDescent="0.25">
      <c r="A1985" s="45">
        <v>2288</v>
      </c>
      <c r="B1985" s="46"/>
      <c r="C1985" s="47"/>
      <c r="D1985" s="47" t="s">
        <v>1945</v>
      </c>
      <c r="E1985" s="48">
        <v>13.94</v>
      </c>
      <c r="F1985" s="49" t="s">
        <v>7289</v>
      </c>
      <c r="G1985" s="49" t="s">
        <v>7288</v>
      </c>
      <c r="H1985" s="50"/>
      <c r="I1985" s="46"/>
      <c r="J1985" s="46"/>
      <c r="K1985" s="49"/>
      <c r="L1985" s="49"/>
      <c r="M1985" s="51"/>
      <c r="N1985" s="51"/>
      <c r="O1985" s="51"/>
      <c r="P1985" s="51"/>
      <c r="Q1985" s="51"/>
      <c r="R1985" s="52"/>
      <c r="S1985" s="61">
        <v>0</v>
      </c>
      <c r="T1985" s="54"/>
      <c r="U1985" s="55"/>
      <c r="V1985" s="55"/>
      <c r="W1985" s="55"/>
      <c r="X1985" s="56"/>
      <c r="Y1985" s="57" t="s">
        <v>7684</v>
      </c>
      <c r="Z1985" s="57"/>
      <c r="AA1985" s="58"/>
      <c r="AB1985" s="58"/>
      <c r="AC1985" s="58"/>
      <c r="AD1985" s="58"/>
      <c r="AE1985" s="58"/>
      <c r="AF1985" s="58"/>
      <c r="AG1985" s="58"/>
      <c r="AH1985" s="58"/>
      <c r="AI1985" s="58"/>
      <c r="AJ1985" s="58"/>
      <c r="AK1985" s="58"/>
      <c r="AL1985" s="58"/>
      <c r="AM1985" s="58">
        <v>164000</v>
      </c>
      <c r="AN1985" s="58"/>
      <c r="AO1985" s="58"/>
      <c r="AP1985" s="58"/>
      <c r="AQ1985" s="58"/>
      <c r="AR1985" s="59">
        <f t="shared" si="388"/>
        <v>1</v>
      </c>
      <c r="AS1985" s="59">
        <f t="shared" si="389"/>
        <v>164000</v>
      </c>
      <c r="AT1985" s="58">
        <f t="shared" si="392"/>
        <v>164000</v>
      </c>
      <c r="AU1985" s="58">
        <f t="shared" si="383"/>
        <v>164000</v>
      </c>
      <c r="AV1985" s="59">
        <f t="shared" si="384"/>
        <v>164000</v>
      </c>
      <c r="AW1985" s="59">
        <f t="shared" si="390"/>
        <v>164000</v>
      </c>
      <c r="AX1985" s="60" t="e">
        <f t="shared" si="391"/>
        <v>#DIV/0!</v>
      </c>
      <c r="AY1985" s="58"/>
    </row>
    <row r="1986" spans="1:51" x14ac:dyDescent="0.25">
      <c r="A1986" s="45">
        <v>2295</v>
      </c>
      <c r="B1986" s="46"/>
      <c r="C1986" s="47"/>
      <c r="D1986" s="47" t="s">
        <v>1945</v>
      </c>
      <c r="E1986" s="48">
        <v>13.37</v>
      </c>
      <c r="F1986" s="49" t="s">
        <v>7303</v>
      </c>
      <c r="G1986" s="49" t="s">
        <v>7302</v>
      </c>
      <c r="H1986" s="50"/>
      <c r="I1986" s="46"/>
      <c r="J1986" s="46"/>
      <c r="K1986" s="49"/>
      <c r="L1986" s="49"/>
      <c r="M1986" s="51"/>
      <c r="N1986" s="51"/>
      <c r="O1986" s="51"/>
      <c r="P1986" s="51"/>
      <c r="Q1986" s="51"/>
      <c r="R1986" s="52"/>
      <c r="S1986" s="61">
        <v>0</v>
      </c>
      <c r="T1986" s="54"/>
      <c r="U1986" s="55"/>
      <c r="V1986" s="55"/>
      <c r="W1986" s="55"/>
      <c r="X1986" s="56"/>
      <c r="Y1986" s="57" t="s">
        <v>7684</v>
      </c>
      <c r="Z1986" s="57"/>
      <c r="AA1986" s="58"/>
      <c r="AB1986" s="58"/>
      <c r="AC1986" s="58"/>
      <c r="AD1986" s="58"/>
      <c r="AE1986" s="58"/>
      <c r="AF1986" s="58"/>
      <c r="AG1986" s="58"/>
      <c r="AH1986" s="58"/>
      <c r="AI1986" s="58"/>
      <c r="AJ1986" s="58"/>
      <c r="AK1986" s="58"/>
      <c r="AL1986" s="58"/>
      <c r="AM1986" s="58">
        <v>164000</v>
      </c>
      <c r="AN1986" s="58"/>
      <c r="AO1986" s="58"/>
      <c r="AP1986" s="58"/>
      <c r="AQ1986" s="58"/>
      <c r="AR1986" s="59">
        <f t="shared" si="388"/>
        <v>1</v>
      </c>
      <c r="AS1986" s="59">
        <f t="shared" si="389"/>
        <v>164000</v>
      </c>
      <c r="AT1986" s="58">
        <f t="shared" si="392"/>
        <v>164000</v>
      </c>
      <c r="AU1986" s="58">
        <f t="shared" si="383"/>
        <v>164000</v>
      </c>
      <c r="AV1986" s="59">
        <f t="shared" si="384"/>
        <v>164000</v>
      </c>
      <c r="AW1986" s="59">
        <f t="shared" si="390"/>
        <v>164000</v>
      </c>
      <c r="AX1986" s="60" t="e">
        <f t="shared" si="391"/>
        <v>#DIV/0!</v>
      </c>
      <c r="AY1986" s="58"/>
    </row>
    <row r="1987" spans="1:51" x14ac:dyDescent="0.25">
      <c r="A1987" s="45">
        <v>2296</v>
      </c>
      <c r="B1987" s="46"/>
      <c r="C1987" s="47"/>
      <c r="D1987" s="47" t="s">
        <v>1945</v>
      </c>
      <c r="E1987" s="48">
        <v>13.38</v>
      </c>
      <c r="F1987" s="49" t="s">
        <v>7305</v>
      </c>
      <c r="G1987" s="49" t="s">
        <v>7304</v>
      </c>
      <c r="H1987" s="50"/>
      <c r="I1987" s="46"/>
      <c r="J1987" s="46"/>
      <c r="K1987" s="49"/>
      <c r="L1987" s="49"/>
      <c r="M1987" s="51"/>
      <c r="N1987" s="51"/>
      <c r="O1987" s="51"/>
      <c r="P1987" s="51"/>
      <c r="Q1987" s="51"/>
      <c r="R1987" s="52"/>
      <c r="S1987" s="61">
        <v>0</v>
      </c>
      <c r="T1987" s="54"/>
      <c r="U1987" s="55"/>
      <c r="V1987" s="55"/>
      <c r="W1987" s="55"/>
      <c r="X1987" s="56"/>
      <c r="Y1987" s="57" t="s">
        <v>7684</v>
      </c>
      <c r="Z1987" s="57"/>
      <c r="AA1987" s="58"/>
      <c r="AB1987" s="58"/>
      <c r="AC1987" s="58"/>
      <c r="AD1987" s="58"/>
      <c r="AE1987" s="58"/>
      <c r="AF1987" s="58"/>
      <c r="AG1987" s="58"/>
      <c r="AH1987" s="58"/>
      <c r="AI1987" s="58"/>
      <c r="AJ1987" s="58"/>
      <c r="AK1987" s="58"/>
      <c r="AL1987" s="58"/>
      <c r="AM1987" s="58">
        <v>164000</v>
      </c>
      <c r="AN1987" s="58"/>
      <c r="AO1987" s="58"/>
      <c r="AP1987" s="58"/>
      <c r="AQ1987" s="58"/>
      <c r="AR1987" s="59">
        <f t="shared" si="388"/>
        <v>1</v>
      </c>
      <c r="AS1987" s="59">
        <f t="shared" si="389"/>
        <v>164000</v>
      </c>
      <c r="AT1987" s="58">
        <f t="shared" si="392"/>
        <v>164000</v>
      </c>
      <c r="AU1987" s="58">
        <f t="shared" si="383"/>
        <v>164000</v>
      </c>
      <c r="AV1987" s="59">
        <f t="shared" si="384"/>
        <v>164000</v>
      </c>
      <c r="AW1987" s="59">
        <f t="shared" si="390"/>
        <v>164000</v>
      </c>
      <c r="AX1987" s="60" t="e">
        <f t="shared" si="391"/>
        <v>#DIV/0!</v>
      </c>
      <c r="AY1987" s="58"/>
    </row>
    <row r="1988" spans="1:51" ht="31.5" x14ac:dyDescent="0.25">
      <c r="A1988" s="45">
        <v>2297</v>
      </c>
      <c r="B1988" s="46"/>
      <c r="C1988" s="47"/>
      <c r="D1988" s="47" t="s">
        <v>7452</v>
      </c>
      <c r="E1988" s="48">
        <v>16.2</v>
      </c>
      <c r="F1988" s="49" t="s">
        <v>7319</v>
      </c>
      <c r="G1988" s="49" t="s">
        <v>7323</v>
      </c>
      <c r="H1988" s="50"/>
      <c r="I1988" s="46"/>
      <c r="J1988" s="46"/>
      <c r="K1988" s="49"/>
      <c r="L1988" s="49"/>
      <c r="M1988" s="51"/>
      <c r="N1988" s="51"/>
      <c r="O1988" s="51"/>
      <c r="P1988" s="51"/>
      <c r="Q1988" s="51"/>
      <c r="R1988" s="52"/>
      <c r="S1988" s="61">
        <v>0</v>
      </c>
      <c r="T1988" s="54"/>
      <c r="U1988" s="55"/>
      <c r="V1988" s="55"/>
      <c r="W1988" s="55"/>
      <c r="X1988" s="56"/>
      <c r="Y1988" s="57" t="s">
        <v>7684</v>
      </c>
      <c r="Z1988" s="57"/>
      <c r="AA1988" s="58"/>
      <c r="AB1988" s="58"/>
      <c r="AC1988" s="58"/>
      <c r="AD1988" s="58"/>
      <c r="AE1988" s="58"/>
      <c r="AF1988" s="58"/>
      <c r="AG1988" s="58"/>
      <c r="AH1988" s="58">
        <v>4615000</v>
      </c>
      <c r="AI1988" s="58"/>
      <c r="AJ1988" s="58"/>
      <c r="AK1988" s="58">
        <v>6300000</v>
      </c>
      <c r="AL1988" s="58"/>
      <c r="AM1988" s="58"/>
      <c r="AN1988" s="58"/>
      <c r="AO1988" s="58"/>
      <c r="AP1988" s="58"/>
      <c r="AQ1988" s="58"/>
      <c r="AR1988" s="59">
        <f t="shared" si="388"/>
        <v>2</v>
      </c>
      <c r="AS1988" s="59">
        <f t="shared" si="389"/>
        <v>10915000</v>
      </c>
      <c r="AT1988" s="58">
        <f t="shared" si="392"/>
        <v>5457500</v>
      </c>
      <c r="AU1988" s="58">
        <f t="shared" si="383"/>
        <v>4615000</v>
      </c>
      <c r="AV1988" s="59">
        <f t="shared" si="384"/>
        <v>5457500</v>
      </c>
      <c r="AW1988" s="59">
        <f t="shared" si="390"/>
        <v>5457500</v>
      </c>
      <c r="AX1988" s="60" t="e">
        <f t="shared" si="391"/>
        <v>#DIV/0!</v>
      </c>
      <c r="AY1988" s="58"/>
    </row>
    <row r="1989" spans="1:51" ht="31.5" x14ac:dyDescent="0.25">
      <c r="A1989" s="45">
        <v>2298</v>
      </c>
      <c r="B1989" s="46"/>
      <c r="C1989" s="47"/>
      <c r="D1989" s="47" t="s">
        <v>7452</v>
      </c>
      <c r="E1989" s="48">
        <v>16.3</v>
      </c>
      <c r="F1989" s="49" t="s">
        <v>7320</v>
      </c>
      <c r="G1989" s="49" t="s">
        <v>7324</v>
      </c>
      <c r="H1989" s="50"/>
      <c r="I1989" s="46"/>
      <c r="J1989" s="46"/>
      <c r="K1989" s="49"/>
      <c r="L1989" s="49"/>
      <c r="M1989" s="51"/>
      <c r="N1989" s="51"/>
      <c r="O1989" s="51"/>
      <c r="P1989" s="51"/>
      <c r="Q1989" s="51"/>
      <c r="R1989" s="52"/>
      <c r="S1989" s="61">
        <v>0</v>
      </c>
      <c r="T1989" s="54"/>
      <c r="U1989" s="55"/>
      <c r="V1989" s="55"/>
      <c r="W1989" s="55"/>
      <c r="X1989" s="56"/>
      <c r="Y1989" s="57" t="s">
        <v>7684</v>
      </c>
      <c r="Z1989" s="57"/>
      <c r="AA1989" s="58"/>
      <c r="AB1989" s="58"/>
      <c r="AC1989" s="58"/>
      <c r="AD1989" s="58"/>
      <c r="AE1989" s="58"/>
      <c r="AF1989" s="58"/>
      <c r="AG1989" s="58"/>
      <c r="AH1989" s="58">
        <v>8981000</v>
      </c>
      <c r="AI1989" s="58"/>
      <c r="AJ1989" s="58"/>
      <c r="AK1989" s="58">
        <v>10000000</v>
      </c>
      <c r="AL1989" s="58"/>
      <c r="AM1989" s="58"/>
      <c r="AN1989" s="58"/>
      <c r="AO1989" s="58"/>
      <c r="AP1989" s="58"/>
      <c r="AQ1989" s="58"/>
      <c r="AR1989" s="59">
        <f t="shared" si="388"/>
        <v>2</v>
      </c>
      <c r="AS1989" s="59">
        <f t="shared" si="389"/>
        <v>18981000</v>
      </c>
      <c r="AT1989" s="58">
        <f t="shared" si="392"/>
        <v>9490500</v>
      </c>
      <c r="AU1989" s="58">
        <f t="shared" si="383"/>
        <v>8981000</v>
      </c>
      <c r="AV1989" s="59">
        <f t="shared" si="384"/>
        <v>9490500</v>
      </c>
      <c r="AW1989" s="59">
        <f t="shared" si="390"/>
        <v>9490500</v>
      </c>
      <c r="AX1989" s="60" t="e">
        <f t="shared" si="391"/>
        <v>#DIV/0!</v>
      </c>
      <c r="AY1989" s="58"/>
    </row>
    <row r="1990" spans="1:51" ht="31.5" x14ac:dyDescent="0.25">
      <c r="A1990" s="45">
        <v>2299</v>
      </c>
      <c r="B1990" s="46"/>
      <c r="C1990" s="47"/>
      <c r="D1990" s="47" t="s">
        <v>7452</v>
      </c>
      <c r="E1990" s="48">
        <v>16.399999999999999</v>
      </c>
      <c r="F1990" s="49" t="s">
        <v>7321</v>
      </c>
      <c r="G1990" s="49" t="s">
        <v>7325</v>
      </c>
      <c r="H1990" s="50"/>
      <c r="I1990" s="46"/>
      <c r="J1990" s="46"/>
      <c r="K1990" s="49"/>
      <c r="L1990" s="49"/>
      <c r="M1990" s="51"/>
      <c r="N1990" s="51"/>
      <c r="O1990" s="51"/>
      <c r="P1990" s="51"/>
      <c r="Q1990" s="51"/>
      <c r="R1990" s="52"/>
      <c r="S1990" s="61">
        <v>0</v>
      </c>
      <c r="T1990" s="54"/>
      <c r="U1990" s="55"/>
      <c r="V1990" s="55"/>
      <c r="W1990" s="55"/>
      <c r="X1990" s="56"/>
      <c r="Y1990" s="57" t="s">
        <v>7684</v>
      </c>
      <c r="Z1990" s="57"/>
      <c r="AA1990" s="58"/>
      <c r="AB1990" s="58"/>
      <c r="AC1990" s="58"/>
      <c r="AD1990" s="58"/>
      <c r="AE1990" s="58"/>
      <c r="AF1990" s="58"/>
      <c r="AG1990" s="58"/>
      <c r="AH1990" s="58">
        <v>9889000</v>
      </c>
      <c r="AI1990" s="58"/>
      <c r="AJ1990" s="58"/>
      <c r="AK1990" s="58">
        <v>10000000</v>
      </c>
      <c r="AL1990" s="58"/>
      <c r="AM1990" s="58"/>
      <c r="AN1990" s="58"/>
      <c r="AO1990" s="58"/>
      <c r="AP1990" s="58"/>
      <c r="AQ1990" s="58"/>
      <c r="AR1990" s="59">
        <f t="shared" si="388"/>
        <v>2</v>
      </c>
      <c r="AS1990" s="59">
        <f t="shared" si="389"/>
        <v>19889000</v>
      </c>
      <c r="AT1990" s="58">
        <f t="shared" si="392"/>
        <v>9944500</v>
      </c>
      <c r="AU1990" s="58">
        <f t="shared" ref="AU1990:AU2053" si="393">MIN(AA1990:AQ1990)</f>
        <v>9889000</v>
      </c>
      <c r="AV1990" s="59">
        <f t="shared" ref="AV1990:AV2053" si="394">AT1990-S1990</f>
        <v>9944500</v>
      </c>
      <c r="AW1990" s="59">
        <f t="shared" si="390"/>
        <v>9944500</v>
      </c>
      <c r="AX1990" s="60" t="e">
        <f t="shared" si="391"/>
        <v>#DIV/0!</v>
      </c>
      <c r="AY1990" s="58"/>
    </row>
    <row r="1991" spans="1:51" x14ac:dyDescent="0.25">
      <c r="A1991" s="45">
        <v>2300</v>
      </c>
      <c r="B1991" s="46"/>
      <c r="C1991" s="47"/>
      <c r="D1991" s="47" t="s">
        <v>7452</v>
      </c>
      <c r="E1991" s="48">
        <v>16.600000000000001</v>
      </c>
      <c r="F1991" s="49" t="s">
        <v>7322</v>
      </c>
      <c r="G1991" s="49" t="s">
        <v>7326</v>
      </c>
      <c r="H1991" s="50"/>
      <c r="I1991" s="46"/>
      <c r="J1991" s="46"/>
      <c r="K1991" s="49"/>
      <c r="L1991" s="49"/>
      <c r="M1991" s="51"/>
      <c r="N1991" s="51"/>
      <c r="O1991" s="51"/>
      <c r="P1991" s="51"/>
      <c r="Q1991" s="51"/>
      <c r="R1991" s="52"/>
      <c r="S1991" s="61">
        <v>0</v>
      </c>
      <c r="T1991" s="54"/>
      <c r="U1991" s="55"/>
      <c r="V1991" s="55"/>
      <c r="W1991" s="55"/>
      <c r="X1991" s="56"/>
      <c r="Y1991" s="57" t="s">
        <v>7684</v>
      </c>
      <c r="Z1991" s="57"/>
      <c r="AA1991" s="58"/>
      <c r="AB1991" s="58"/>
      <c r="AC1991" s="58"/>
      <c r="AD1991" s="58"/>
      <c r="AE1991" s="58"/>
      <c r="AF1991" s="58"/>
      <c r="AG1991" s="58"/>
      <c r="AH1991" s="58">
        <v>9209000</v>
      </c>
      <c r="AI1991" s="58"/>
      <c r="AJ1991" s="58"/>
      <c r="AK1991" s="58"/>
      <c r="AL1991" s="58"/>
      <c r="AM1991" s="58"/>
      <c r="AN1991" s="58"/>
      <c r="AO1991" s="58"/>
      <c r="AP1991" s="58"/>
      <c r="AQ1991" s="58"/>
      <c r="AR1991" s="59">
        <f t="shared" si="388"/>
        <v>1</v>
      </c>
      <c r="AS1991" s="59">
        <f t="shared" si="389"/>
        <v>9209000</v>
      </c>
      <c r="AT1991" s="58">
        <f t="shared" si="392"/>
        <v>9209000</v>
      </c>
      <c r="AU1991" s="58">
        <f t="shared" si="393"/>
        <v>9209000</v>
      </c>
      <c r="AV1991" s="59">
        <f t="shared" si="394"/>
        <v>9209000</v>
      </c>
      <c r="AW1991" s="59">
        <f t="shared" si="390"/>
        <v>9209000</v>
      </c>
      <c r="AX1991" s="60" t="e">
        <f t="shared" si="391"/>
        <v>#DIV/0!</v>
      </c>
      <c r="AY1991" s="58"/>
    </row>
    <row r="1992" spans="1:51" ht="47.25" x14ac:dyDescent="0.25">
      <c r="A1992" s="45">
        <v>2301</v>
      </c>
      <c r="B1992" s="46"/>
      <c r="C1992" s="47"/>
      <c r="D1992" s="47" t="s">
        <v>7452</v>
      </c>
      <c r="E1992" s="48">
        <v>16.7</v>
      </c>
      <c r="F1992" s="49" t="s">
        <v>7843</v>
      </c>
      <c r="G1992" s="49" t="s">
        <v>7327</v>
      </c>
      <c r="H1992" s="50"/>
      <c r="I1992" s="46"/>
      <c r="J1992" s="46"/>
      <c r="K1992" s="49"/>
      <c r="L1992" s="49"/>
      <c r="M1992" s="51"/>
      <c r="N1992" s="51"/>
      <c r="O1992" s="51"/>
      <c r="P1992" s="51"/>
      <c r="Q1992" s="51"/>
      <c r="R1992" s="52"/>
      <c r="S1992" s="61">
        <v>0</v>
      </c>
      <c r="T1992" s="54"/>
      <c r="U1992" s="55"/>
      <c r="V1992" s="55"/>
      <c r="W1992" s="55"/>
      <c r="X1992" s="56"/>
      <c r="Y1992" s="57" t="s">
        <v>7684</v>
      </c>
      <c r="Z1992" s="57"/>
      <c r="AA1992" s="58"/>
      <c r="AB1992" s="58"/>
      <c r="AC1992" s="58"/>
      <c r="AD1992" s="58"/>
      <c r="AE1992" s="58"/>
      <c r="AF1992" s="58"/>
      <c r="AG1992" s="58"/>
      <c r="AH1992" s="58">
        <v>4615000</v>
      </c>
      <c r="AI1992" s="58"/>
      <c r="AJ1992" s="58"/>
      <c r="AK1992" s="58">
        <v>6600000</v>
      </c>
      <c r="AL1992" s="58"/>
      <c r="AM1992" s="58"/>
      <c r="AN1992" s="58"/>
      <c r="AO1992" s="58"/>
      <c r="AP1992" s="58"/>
      <c r="AQ1992" s="58"/>
      <c r="AR1992" s="59">
        <f t="shared" si="388"/>
        <v>2</v>
      </c>
      <c r="AS1992" s="59">
        <f t="shared" si="389"/>
        <v>11215000</v>
      </c>
      <c r="AT1992" s="58">
        <f t="shared" si="392"/>
        <v>5607500</v>
      </c>
      <c r="AU1992" s="58">
        <f t="shared" si="393"/>
        <v>4615000</v>
      </c>
      <c r="AV1992" s="59">
        <f t="shared" si="394"/>
        <v>5607500</v>
      </c>
      <c r="AW1992" s="59">
        <f t="shared" si="390"/>
        <v>5607500</v>
      </c>
      <c r="AX1992" s="60" t="e">
        <f t="shared" si="391"/>
        <v>#DIV/0!</v>
      </c>
      <c r="AY1992" s="58"/>
    </row>
    <row r="1993" spans="1:51" ht="47.25" x14ac:dyDescent="0.25">
      <c r="A1993" s="45">
        <v>2302</v>
      </c>
      <c r="B1993" s="46"/>
      <c r="C1993" s="47"/>
      <c r="D1993" s="47" t="s">
        <v>7452</v>
      </c>
      <c r="E1993" s="48">
        <v>16.8</v>
      </c>
      <c r="F1993" s="49" t="s">
        <v>7844</v>
      </c>
      <c r="G1993" s="49" t="s">
        <v>7328</v>
      </c>
      <c r="H1993" s="50"/>
      <c r="I1993" s="46"/>
      <c r="J1993" s="46"/>
      <c r="K1993" s="49"/>
      <c r="L1993" s="49"/>
      <c r="M1993" s="51"/>
      <c r="N1993" s="51"/>
      <c r="O1993" s="51"/>
      <c r="P1993" s="51"/>
      <c r="Q1993" s="51"/>
      <c r="R1993" s="52"/>
      <c r="S1993" s="61">
        <v>0</v>
      </c>
      <c r="T1993" s="54"/>
      <c r="U1993" s="55"/>
      <c r="V1993" s="55"/>
      <c r="W1993" s="55"/>
      <c r="X1993" s="56"/>
      <c r="Y1993" s="57" t="s">
        <v>7684</v>
      </c>
      <c r="Z1993" s="57"/>
      <c r="AA1993" s="58"/>
      <c r="AB1993" s="58"/>
      <c r="AC1993" s="58"/>
      <c r="AD1993" s="58"/>
      <c r="AE1993" s="58"/>
      <c r="AF1993" s="58"/>
      <c r="AG1993" s="58"/>
      <c r="AH1993" s="58">
        <v>9214000</v>
      </c>
      <c r="AI1993" s="58"/>
      <c r="AJ1993" s="58"/>
      <c r="AK1993" s="58">
        <v>10100000</v>
      </c>
      <c r="AL1993" s="58"/>
      <c r="AM1993" s="58"/>
      <c r="AN1993" s="58"/>
      <c r="AO1993" s="58"/>
      <c r="AP1993" s="58"/>
      <c r="AQ1993" s="58"/>
      <c r="AR1993" s="59">
        <f t="shared" si="388"/>
        <v>2</v>
      </c>
      <c r="AS1993" s="59">
        <f t="shared" si="389"/>
        <v>19314000</v>
      </c>
      <c r="AT1993" s="58">
        <f t="shared" si="392"/>
        <v>9657000</v>
      </c>
      <c r="AU1993" s="58">
        <f t="shared" si="393"/>
        <v>9214000</v>
      </c>
      <c r="AV1993" s="59">
        <f t="shared" si="394"/>
        <v>9657000</v>
      </c>
      <c r="AW1993" s="59">
        <f t="shared" si="390"/>
        <v>9657000</v>
      </c>
      <c r="AX1993" s="60" t="e">
        <f t="shared" si="391"/>
        <v>#DIV/0!</v>
      </c>
      <c r="AY1993" s="58"/>
    </row>
    <row r="1994" spans="1:51" ht="47.25" x14ac:dyDescent="0.25">
      <c r="A1994" s="45">
        <v>2303</v>
      </c>
      <c r="B1994" s="46"/>
      <c r="C1994" s="47"/>
      <c r="D1994" s="47" t="s">
        <v>7452</v>
      </c>
      <c r="E1994" s="48">
        <v>16.899999999999999</v>
      </c>
      <c r="F1994" s="49" t="s">
        <v>7842</v>
      </c>
      <c r="G1994" s="49" t="s">
        <v>7329</v>
      </c>
      <c r="H1994" s="50"/>
      <c r="I1994" s="46"/>
      <c r="J1994" s="46"/>
      <c r="K1994" s="49"/>
      <c r="L1994" s="49"/>
      <c r="M1994" s="51"/>
      <c r="N1994" s="51"/>
      <c r="O1994" s="51"/>
      <c r="P1994" s="51"/>
      <c r="Q1994" s="51"/>
      <c r="R1994" s="52"/>
      <c r="S1994" s="61">
        <v>0</v>
      </c>
      <c r="T1994" s="54"/>
      <c r="U1994" s="55"/>
      <c r="V1994" s="55"/>
      <c r="W1994" s="55"/>
      <c r="X1994" s="56"/>
      <c r="Y1994" s="57" t="s">
        <v>7684</v>
      </c>
      <c r="Z1994" s="57"/>
      <c r="AA1994" s="58"/>
      <c r="AB1994" s="58"/>
      <c r="AC1994" s="58"/>
      <c r="AD1994" s="58"/>
      <c r="AE1994" s="58"/>
      <c r="AF1994" s="58"/>
      <c r="AG1994" s="58"/>
      <c r="AH1994" s="58">
        <v>9889000</v>
      </c>
      <c r="AI1994" s="58"/>
      <c r="AJ1994" s="58"/>
      <c r="AK1994" s="58">
        <v>10100000</v>
      </c>
      <c r="AL1994" s="58"/>
      <c r="AM1994" s="58"/>
      <c r="AN1994" s="58"/>
      <c r="AO1994" s="58"/>
      <c r="AP1994" s="58"/>
      <c r="AQ1994" s="58"/>
      <c r="AR1994" s="59">
        <f t="shared" si="388"/>
        <v>2</v>
      </c>
      <c r="AS1994" s="59">
        <f t="shared" si="389"/>
        <v>19989000</v>
      </c>
      <c r="AT1994" s="58">
        <f t="shared" si="392"/>
        <v>9994500</v>
      </c>
      <c r="AU1994" s="58">
        <f t="shared" si="393"/>
        <v>9889000</v>
      </c>
      <c r="AV1994" s="59">
        <f t="shared" si="394"/>
        <v>9994500</v>
      </c>
      <c r="AW1994" s="59">
        <f t="shared" si="390"/>
        <v>9994500</v>
      </c>
      <c r="AX1994" s="60" t="e">
        <f t="shared" si="391"/>
        <v>#DIV/0!</v>
      </c>
      <c r="AY1994" s="58"/>
    </row>
    <row r="1995" spans="1:51" x14ac:dyDescent="0.25">
      <c r="A1995" s="45">
        <v>2305</v>
      </c>
      <c r="B1995" s="46"/>
      <c r="C1995" s="47"/>
      <c r="D1995" s="47" t="s">
        <v>7452</v>
      </c>
      <c r="E1995" s="48">
        <v>16.11</v>
      </c>
      <c r="F1995" s="49" t="s">
        <v>7836</v>
      </c>
      <c r="G1995" s="49" t="s">
        <v>7331</v>
      </c>
      <c r="H1995" s="50"/>
      <c r="I1995" s="46"/>
      <c r="J1995" s="46"/>
      <c r="K1995" s="49"/>
      <c r="L1995" s="49"/>
      <c r="M1995" s="51"/>
      <c r="N1995" s="51"/>
      <c r="O1995" s="51"/>
      <c r="P1995" s="51"/>
      <c r="Q1995" s="51"/>
      <c r="R1995" s="52"/>
      <c r="S1995" s="61">
        <v>0</v>
      </c>
      <c r="T1995" s="54"/>
      <c r="U1995" s="55"/>
      <c r="V1995" s="55"/>
      <c r="W1995" s="55"/>
      <c r="X1995" s="56"/>
      <c r="Y1995" s="57" t="s">
        <v>7684</v>
      </c>
      <c r="Z1995" s="57"/>
      <c r="AA1995" s="58"/>
      <c r="AB1995" s="58"/>
      <c r="AC1995" s="58"/>
      <c r="AD1995" s="58"/>
      <c r="AE1995" s="58"/>
      <c r="AF1995" s="58"/>
      <c r="AG1995" s="58"/>
      <c r="AH1995" s="58">
        <v>12614000</v>
      </c>
      <c r="AI1995" s="58"/>
      <c r="AJ1995" s="58"/>
      <c r="AK1995" s="58"/>
      <c r="AL1995" s="58"/>
      <c r="AM1995" s="58"/>
      <c r="AN1995" s="58"/>
      <c r="AO1995" s="58"/>
      <c r="AP1995" s="58"/>
      <c r="AQ1995" s="58"/>
      <c r="AR1995" s="59">
        <f t="shared" si="388"/>
        <v>1</v>
      </c>
      <c r="AS1995" s="59">
        <f t="shared" si="389"/>
        <v>12614000</v>
      </c>
      <c r="AT1995" s="58">
        <f t="shared" si="392"/>
        <v>12614000</v>
      </c>
      <c r="AU1995" s="58">
        <f t="shared" si="393"/>
        <v>12614000</v>
      </c>
      <c r="AV1995" s="59">
        <f t="shared" si="394"/>
        <v>12614000</v>
      </c>
      <c r="AW1995" s="59">
        <f t="shared" si="390"/>
        <v>12614000</v>
      </c>
      <c r="AX1995" s="60" t="e">
        <f t="shared" si="391"/>
        <v>#DIV/0!</v>
      </c>
      <c r="AY1995" s="58"/>
    </row>
    <row r="1996" spans="1:51" ht="31.5" x14ac:dyDescent="0.25">
      <c r="A1996" s="45">
        <v>2306</v>
      </c>
      <c r="B1996" s="46"/>
      <c r="C1996" s="47"/>
      <c r="D1996" s="47" t="s">
        <v>7452</v>
      </c>
      <c r="E1996" s="48">
        <v>16.170000000000002</v>
      </c>
      <c r="F1996" s="49" t="s">
        <v>7659</v>
      </c>
      <c r="G1996" s="49" t="s">
        <v>7332</v>
      </c>
      <c r="H1996" s="50"/>
      <c r="I1996" s="46"/>
      <c r="J1996" s="46"/>
      <c r="K1996" s="49"/>
      <c r="L1996" s="49"/>
      <c r="M1996" s="51"/>
      <c r="N1996" s="51"/>
      <c r="O1996" s="51"/>
      <c r="P1996" s="51"/>
      <c r="Q1996" s="51"/>
      <c r="R1996" s="52"/>
      <c r="S1996" s="61">
        <v>0</v>
      </c>
      <c r="T1996" s="54"/>
      <c r="U1996" s="55"/>
      <c r="V1996" s="55"/>
      <c r="W1996" s="55"/>
      <c r="X1996" s="56"/>
      <c r="Y1996" s="57" t="s">
        <v>7684</v>
      </c>
      <c r="Z1996" s="57"/>
      <c r="AA1996" s="58"/>
      <c r="AB1996" s="58"/>
      <c r="AC1996" s="58"/>
      <c r="AD1996" s="58"/>
      <c r="AE1996" s="58"/>
      <c r="AF1996" s="58"/>
      <c r="AG1996" s="58"/>
      <c r="AH1996" s="58">
        <v>8300000</v>
      </c>
      <c r="AI1996" s="58"/>
      <c r="AJ1996" s="58"/>
      <c r="AK1996" s="58"/>
      <c r="AL1996" s="58"/>
      <c r="AM1996" s="58"/>
      <c r="AN1996" s="58"/>
      <c r="AO1996" s="58"/>
      <c r="AP1996" s="58"/>
      <c r="AQ1996" s="58"/>
      <c r="AR1996" s="59">
        <f t="shared" si="388"/>
        <v>1</v>
      </c>
      <c r="AS1996" s="59">
        <f t="shared" si="389"/>
        <v>8300000</v>
      </c>
      <c r="AT1996" s="58">
        <f t="shared" si="392"/>
        <v>8300000</v>
      </c>
      <c r="AU1996" s="58">
        <f t="shared" si="393"/>
        <v>8300000</v>
      </c>
      <c r="AV1996" s="59">
        <f t="shared" si="394"/>
        <v>8300000</v>
      </c>
      <c r="AW1996" s="59">
        <f t="shared" si="390"/>
        <v>8300000</v>
      </c>
      <c r="AX1996" s="60" t="e">
        <f t="shared" si="391"/>
        <v>#DIV/0!</v>
      </c>
      <c r="AY1996" s="58"/>
    </row>
    <row r="1997" spans="1:51" ht="31.5" x14ac:dyDescent="0.25">
      <c r="A1997" s="45">
        <v>2307</v>
      </c>
      <c r="B1997" s="46"/>
      <c r="C1997" s="47"/>
      <c r="D1997" s="47" t="s">
        <v>7452</v>
      </c>
      <c r="E1997" s="48">
        <v>16.32</v>
      </c>
      <c r="F1997" s="49" t="s">
        <v>7837</v>
      </c>
      <c r="G1997" s="49" t="s">
        <v>7333</v>
      </c>
      <c r="H1997" s="50"/>
      <c r="I1997" s="46"/>
      <c r="J1997" s="46"/>
      <c r="K1997" s="49"/>
      <c r="L1997" s="49"/>
      <c r="M1997" s="51"/>
      <c r="N1997" s="51"/>
      <c r="O1997" s="51"/>
      <c r="P1997" s="51"/>
      <c r="Q1997" s="51"/>
      <c r="R1997" s="52"/>
      <c r="S1997" s="61">
        <v>0</v>
      </c>
      <c r="T1997" s="54"/>
      <c r="U1997" s="55"/>
      <c r="V1997" s="55"/>
      <c r="W1997" s="55"/>
      <c r="X1997" s="56"/>
      <c r="Y1997" s="57" t="s">
        <v>7684</v>
      </c>
      <c r="Z1997" s="57"/>
      <c r="AA1997" s="58"/>
      <c r="AB1997" s="58"/>
      <c r="AC1997" s="58"/>
      <c r="AD1997" s="58"/>
      <c r="AE1997" s="58"/>
      <c r="AF1997" s="58"/>
      <c r="AG1997" s="58"/>
      <c r="AH1997" s="58"/>
      <c r="AI1997" s="58"/>
      <c r="AJ1997" s="58"/>
      <c r="AK1997" s="58"/>
      <c r="AL1997" s="58"/>
      <c r="AM1997" s="58"/>
      <c r="AN1997" s="58"/>
      <c r="AO1997" s="58"/>
      <c r="AP1997" s="58"/>
      <c r="AQ1997" s="58"/>
      <c r="AR1997" s="59">
        <f t="shared" si="388"/>
        <v>0</v>
      </c>
      <c r="AS1997" s="59">
        <f t="shared" si="389"/>
        <v>0</v>
      </c>
      <c r="AT1997" s="58"/>
      <c r="AU1997" s="58">
        <f t="shared" si="393"/>
        <v>0</v>
      </c>
      <c r="AV1997" s="59">
        <f t="shared" si="394"/>
        <v>0</v>
      </c>
      <c r="AW1997" s="59">
        <f t="shared" si="390"/>
        <v>0</v>
      </c>
      <c r="AX1997" s="60" t="e">
        <f t="shared" si="391"/>
        <v>#DIV/0!</v>
      </c>
      <c r="AY1997" s="58"/>
    </row>
    <row r="1998" spans="1:51" ht="31.5" x14ac:dyDescent="0.25">
      <c r="A1998" s="45">
        <v>2308</v>
      </c>
      <c r="B1998" s="46"/>
      <c r="C1998" s="47"/>
      <c r="D1998" s="47" t="s">
        <v>7452</v>
      </c>
      <c r="E1998" s="48">
        <v>16.329999999999998</v>
      </c>
      <c r="F1998" s="49" t="s">
        <v>7838</v>
      </c>
      <c r="G1998" s="49" t="s">
        <v>7334</v>
      </c>
      <c r="H1998" s="50"/>
      <c r="I1998" s="46"/>
      <c r="J1998" s="46"/>
      <c r="K1998" s="49"/>
      <c r="L1998" s="49"/>
      <c r="M1998" s="51"/>
      <c r="N1998" s="51"/>
      <c r="O1998" s="51"/>
      <c r="P1998" s="51"/>
      <c r="Q1998" s="51"/>
      <c r="R1998" s="52"/>
      <c r="S1998" s="61">
        <v>0</v>
      </c>
      <c r="T1998" s="54"/>
      <c r="U1998" s="55"/>
      <c r="V1998" s="55"/>
      <c r="W1998" s="55"/>
      <c r="X1998" s="56"/>
      <c r="Y1998" s="57" t="s">
        <v>7684</v>
      </c>
      <c r="Z1998" s="57"/>
      <c r="AA1998" s="58"/>
      <c r="AB1998" s="58"/>
      <c r="AC1998" s="58"/>
      <c r="AD1998" s="58"/>
      <c r="AE1998" s="58"/>
      <c r="AF1998" s="58"/>
      <c r="AG1998" s="58"/>
      <c r="AH1998" s="58"/>
      <c r="AI1998" s="58"/>
      <c r="AJ1998" s="58"/>
      <c r="AK1998" s="58"/>
      <c r="AL1998" s="58"/>
      <c r="AM1998" s="58"/>
      <c r="AN1998" s="58"/>
      <c r="AO1998" s="58"/>
      <c r="AP1998" s="58"/>
      <c r="AQ1998" s="58"/>
      <c r="AR1998" s="59">
        <f t="shared" si="388"/>
        <v>0</v>
      </c>
      <c r="AS1998" s="59">
        <f t="shared" si="389"/>
        <v>0</v>
      </c>
      <c r="AT1998" s="58"/>
      <c r="AU1998" s="58">
        <f t="shared" si="393"/>
        <v>0</v>
      </c>
      <c r="AV1998" s="59">
        <f t="shared" si="394"/>
        <v>0</v>
      </c>
      <c r="AW1998" s="59">
        <f t="shared" si="390"/>
        <v>0</v>
      </c>
      <c r="AX1998" s="60" t="e">
        <f t="shared" si="391"/>
        <v>#DIV/0!</v>
      </c>
      <c r="AY1998" s="58"/>
    </row>
    <row r="1999" spans="1:51" x14ac:dyDescent="0.25">
      <c r="A1999" s="45">
        <v>2309</v>
      </c>
      <c r="B1999" s="46"/>
      <c r="C1999" s="47"/>
      <c r="D1999" s="47" t="s">
        <v>7452</v>
      </c>
      <c r="E1999" s="48">
        <v>16.34</v>
      </c>
      <c r="F1999" s="49" t="s">
        <v>6063</v>
      </c>
      <c r="G1999" s="49" t="s">
        <v>6062</v>
      </c>
      <c r="H1999" s="50"/>
      <c r="I1999" s="46"/>
      <c r="J1999" s="46"/>
      <c r="K1999" s="49"/>
      <c r="L1999" s="49"/>
      <c r="M1999" s="51"/>
      <c r="N1999" s="51"/>
      <c r="O1999" s="51"/>
      <c r="P1999" s="51"/>
      <c r="Q1999" s="51"/>
      <c r="R1999" s="52"/>
      <c r="S1999" s="61">
        <v>952100</v>
      </c>
      <c r="T1999" s="54"/>
      <c r="U1999" s="55"/>
      <c r="V1999" s="55"/>
      <c r="W1999" s="55"/>
      <c r="X1999" s="56"/>
      <c r="Y1999" s="57" t="s">
        <v>7684</v>
      </c>
      <c r="Z1999" s="57"/>
      <c r="AA1999" s="58"/>
      <c r="AB1999" s="58"/>
      <c r="AC1999" s="58"/>
      <c r="AD1999" s="58"/>
      <c r="AE1999" s="58"/>
      <c r="AF1999" s="58"/>
      <c r="AG1999" s="58"/>
      <c r="AH1999" s="58"/>
      <c r="AI1999" s="58"/>
      <c r="AJ1999" s="58"/>
      <c r="AK1999" s="58"/>
      <c r="AL1999" s="58"/>
      <c r="AM1999" s="58"/>
      <c r="AN1999" s="58"/>
      <c r="AO1999" s="58"/>
      <c r="AP1999" s="58"/>
      <c r="AQ1999" s="58"/>
      <c r="AR1999" s="59">
        <f t="shared" si="388"/>
        <v>0</v>
      </c>
      <c r="AS1999" s="59">
        <f t="shared" si="389"/>
        <v>0</v>
      </c>
      <c r="AT1999" s="58"/>
      <c r="AU1999" s="58">
        <f t="shared" si="393"/>
        <v>0</v>
      </c>
      <c r="AV1999" s="59">
        <f t="shared" si="394"/>
        <v>-952100</v>
      </c>
      <c r="AW1999" s="59">
        <f t="shared" si="390"/>
        <v>-952100</v>
      </c>
      <c r="AX1999" s="60">
        <f t="shared" si="391"/>
        <v>-1</v>
      </c>
      <c r="AY1999" s="58"/>
    </row>
    <row r="2000" spans="1:51" x14ac:dyDescent="0.25">
      <c r="A2000" s="45">
        <v>2310</v>
      </c>
      <c r="B2000" s="46"/>
      <c r="C2000" s="47"/>
      <c r="D2000" s="47" t="s">
        <v>7452</v>
      </c>
      <c r="E2000" s="48">
        <v>16.36</v>
      </c>
      <c r="F2000" s="49" t="s">
        <v>7335</v>
      </c>
      <c r="G2000" s="49" t="s">
        <v>7340</v>
      </c>
      <c r="H2000" s="50"/>
      <c r="I2000" s="46"/>
      <c r="J2000" s="46"/>
      <c r="K2000" s="49"/>
      <c r="L2000" s="49"/>
      <c r="M2000" s="51"/>
      <c r="N2000" s="51"/>
      <c r="O2000" s="51"/>
      <c r="P2000" s="51"/>
      <c r="Q2000" s="51"/>
      <c r="R2000" s="52"/>
      <c r="S2000" s="61">
        <v>0</v>
      </c>
      <c r="T2000" s="54"/>
      <c r="U2000" s="55"/>
      <c r="V2000" s="55"/>
      <c r="W2000" s="55"/>
      <c r="X2000" s="56"/>
      <c r="Y2000" s="57" t="s">
        <v>7684</v>
      </c>
      <c r="Z2000" s="57"/>
      <c r="AA2000" s="58"/>
      <c r="AB2000" s="58"/>
      <c r="AC2000" s="58"/>
      <c r="AD2000" s="58"/>
      <c r="AE2000" s="58"/>
      <c r="AF2000" s="58"/>
      <c r="AG2000" s="58"/>
      <c r="AH2000" s="58"/>
      <c r="AI2000" s="58"/>
      <c r="AJ2000" s="58"/>
      <c r="AK2000" s="58"/>
      <c r="AL2000" s="58"/>
      <c r="AM2000" s="58"/>
      <c r="AN2000" s="58"/>
      <c r="AO2000" s="58"/>
      <c r="AP2000" s="58"/>
      <c r="AQ2000" s="58"/>
      <c r="AR2000" s="59">
        <f t="shared" si="388"/>
        <v>0</v>
      </c>
      <c r="AS2000" s="59">
        <f t="shared" si="389"/>
        <v>0</v>
      </c>
      <c r="AT2000" s="58"/>
      <c r="AU2000" s="58">
        <f t="shared" si="393"/>
        <v>0</v>
      </c>
      <c r="AV2000" s="59">
        <f t="shared" si="394"/>
        <v>0</v>
      </c>
      <c r="AW2000" s="59">
        <f t="shared" si="390"/>
        <v>0</v>
      </c>
      <c r="AX2000" s="60" t="e">
        <f t="shared" si="391"/>
        <v>#DIV/0!</v>
      </c>
      <c r="AY2000" s="58"/>
    </row>
    <row r="2001" spans="1:51" ht="47.25" x14ac:dyDescent="0.25">
      <c r="A2001" s="45">
        <v>2311</v>
      </c>
      <c r="B2001" s="46"/>
      <c r="C2001" s="47"/>
      <c r="D2001" s="47" t="s">
        <v>7452</v>
      </c>
      <c r="E2001" s="48">
        <v>16.37</v>
      </c>
      <c r="F2001" s="49" t="s">
        <v>7839</v>
      </c>
      <c r="G2001" s="49" t="s">
        <v>7341</v>
      </c>
      <c r="H2001" s="50"/>
      <c r="I2001" s="46"/>
      <c r="J2001" s="46"/>
      <c r="K2001" s="49"/>
      <c r="L2001" s="49"/>
      <c r="M2001" s="51"/>
      <c r="N2001" s="51"/>
      <c r="O2001" s="51"/>
      <c r="P2001" s="51"/>
      <c r="Q2001" s="51"/>
      <c r="R2001" s="52"/>
      <c r="S2001" s="61">
        <v>0</v>
      </c>
      <c r="T2001" s="54"/>
      <c r="U2001" s="55"/>
      <c r="V2001" s="55"/>
      <c r="W2001" s="55"/>
      <c r="X2001" s="56"/>
      <c r="Y2001" s="57" t="s">
        <v>7684</v>
      </c>
      <c r="Z2001" s="57"/>
      <c r="AA2001" s="58"/>
      <c r="AB2001" s="58"/>
      <c r="AC2001" s="58"/>
      <c r="AD2001" s="58"/>
      <c r="AE2001" s="58"/>
      <c r="AF2001" s="58"/>
      <c r="AG2001" s="58"/>
      <c r="AH2001" s="58"/>
      <c r="AI2001" s="58"/>
      <c r="AJ2001" s="58"/>
      <c r="AK2001" s="58">
        <v>4000000</v>
      </c>
      <c r="AL2001" s="58"/>
      <c r="AM2001" s="58"/>
      <c r="AN2001" s="58"/>
      <c r="AO2001" s="58"/>
      <c r="AP2001" s="58"/>
      <c r="AQ2001" s="58"/>
      <c r="AR2001" s="59">
        <f t="shared" si="388"/>
        <v>1</v>
      </c>
      <c r="AS2001" s="59">
        <f t="shared" si="389"/>
        <v>4000000</v>
      </c>
      <c r="AT2001" s="58">
        <f>ROUND(AS2001/AR2001,-2)</f>
        <v>4000000</v>
      </c>
      <c r="AU2001" s="58">
        <f t="shared" si="393"/>
        <v>4000000</v>
      </c>
      <c r="AV2001" s="59">
        <f t="shared" si="394"/>
        <v>4000000</v>
      </c>
      <c r="AW2001" s="59">
        <f t="shared" si="390"/>
        <v>4000000</v>
      </c>
      <c r="AX2001" s="60" t="e">
        <f t="shared" si="391"/>
        <v>#DIV/0!</v>
      </c>
      <c r="AY2001" s="58"/>
    </row>
    <row r="2002" spans="1:51" ht="63" x14ac:dyDescent="0.25">
      <c r="A2002" s="45">
        <v>2312</v>
      </c>
      <c r="B2002" s="46"/>
      <c r="C2002" s="47"/>
      <c r="D2002" s="47" t="s">
        <v>7452</v>
      </c>
      <c r="E2002" s="48">
        <v>16.38</v>
      </c>
      <c r="F2002" s="49" t="s">
        <v>7840</v>
      </c>
      <c r="G2002" s="49" t="s">
        <v>7342</v>
      </c>
      <c r="H2002" s="50"/>
      <c r="I2002" s="46"/>
      <c r="J2002" s="46"/>
      <c r="K2002" s="49"/>
      <c r="L2002" s="49"/>
      <c r="M2002" s="51"/>
      <c r="N2002" s="51"/>
      <c r="O2002" s="51"/>
      <c r="P2002" s="51"/>
      <c r="Q2002" s="51"/>
      <c r="R2002" s="52"/>
      <c r="S2002" s="61">
        <v>0</v>
      </c>
      <c r="T2002" s="54"/>
      <c r="U2002" s="55"/>
      <c r="V2002" s="55"/>
      <c r="W2002" s="55"/>
      <c r="X2002" s="56"/>
      <c r="Y2002" s="57" t="s">
        <v>7684</v>
      </c>
      <c r="Z2002" s="57"/>
      <c r="AA2002" s="58"/>
      <c r="AB2002" s="58"/>
      <c r="AC2002" s="58"/>
      <c r="AD2002" s="58"/>
      <c r="AE2002" s="58"/>
      <c r="AF2002" s="58"/>
      <c r="AG2002" s="58"/>
      <c r="AH2002" s="58"/>
      <c r="AI2002" s="58"/>
      <c r="AJ2002" s="58"/>
      <c r="AK2002" s="58">
        <v>4000000</v>
      </c>
      <c r="AL2002" s="58"/>
      <c r="AM2002" s="58"/>
      <c r="AN2002" s="58"/>
      <c r="AO2002" s="58"/>
      <c r="AP2002" s="58"/>
      <c r="AQ2002" s="58"/>
      <c r="AR2002" s="59">
        <f t="shared" si="388"/>
        <v>1</v>
      </c>
      <c r="AS2002" s="59">
        <f t="shared" si="389"/>
        <v>4000000</v>
      </c>
      <c r="AT2002" s="58">
        <f>ROUND(AS2002/AR2002,-2)</f>
        <v>4000000</v>
      </c>
      <c r="AU2002" s="58">
        <f t="shared" si="393"/>
        <v>4000000</v>
      </c>
      <c r="AV2002" s="59">
        <f t="shared" si="394"/>
        <v>4000000</v>
      </c>
      <c r="AW2002" s="59">
        <f t="shared" si="390"/>
        <v>4000000</v>
      </c>
      <c r="AX2002" s="60" t="e">
        <f t="shared" si="391"/>
        <v>#DIV/0!</v>
      </c>
      <c r="AY2002" s="58"/>
    </row>
    <row r="2003" spans="1:51" x14ac:dyDescent="0.25">
      <c r="A2003" s="45">
        <v>2313</v>
      </c>
      <c r="B2003" s="46"/>
      <c r="C2003" s="47"/>
      <c r="D2003" s="47" t="s">
        <v>7452</v>
      </c>
      <c r="E2003" s="48">
        <v>16.39</v>
      </c>
      <c r="F2003" s="49" t="s">
        <v>7336</v>
      </c>
      <c r="G2003" s="49" t="s">
        <v>7343</v>
      </c>
      <c r="H2003" s="50"/>
      <c r="I2003" s="46"/>
      <c r="J2003" s="46"/>
      <c r="K2003" s="49"/>
      <c r="L2003" s="49"/>
      <c r="M2003" s="51"/>
      <c r="N2003" s="51"/>
      <c r="O2003" s="51"/>
      <c r="P2003" s="51"/>
      <c r="Q2003" s="51"/>
      <c r="R2003" s="52"/>
      <c r="S2003" s="61">
        <v>0</v>
      </c>
      <c r="T2003" s="54"/>
      <c r="U2003" s="55"/>
      <c r="V2003" s="55"/>
      <c r="W2003" s="55"/>
      <c r="X2003" s="56"/>
      <c r="Y2003" s="57" t="s">
        <v>7684</v>
      </c>
      <c r="Z2003" s="57"/>
      <c r="AA2003" s="58"/>
      <c r="AB2003" s="58"/>
      <c r="AC2003" s="58"/>
      <c r="AD2003" s="58"/>
      <c r="AE2003" s="58"/>
      <c r="AF2003" s="58"/>
      <c r="AG2003" s="58"/>
      <c r="AH2003" s="58"/>
      <c r="AI2003" s="58"/>
      <c r="AJ2003" s="58"/>
      <c r="AK2003" s="58"/>
      <c r="AL2003" s="58"/>
      <c r="AM2003" s="58"/>
      <c r="AN2003" s="58"/>
      <c r="AO2003" s="58"/>
      <c r="AP2003" s="58"/>
      <c r="AQ2003" s="58"/>
      <c r="AR2003" s="59">
        <f t="shared" si="388"/>
        <v>0</v>
      </c>
      <c r="AS2003" s="59">
        <f t="shared" si="389"/>
        <v>0</v>
      </c>
      <c r="AT2003" s="58"/>
      <c r="AU2003" s="58">
        <f t="shared" si="393"/>
        <v>0</v>
      </c>
      <c r="AV2003" s="59">
        <f t="shared" si="394"/>
        <v>0</v>
      </c>
      <c r="AW2003" s="59">
        <f t="shared" si="390"/>
        <v>0</v>
      </c>
      <c r="AX2003" s="60" t="e">
        <f t="shared" si="391"/>
        <v>#DIV/0!</v>
      </c>
      <c r="AY2003" s="58"/>
    </row>
    <row r="2004" spans="1:51" x14ac:dyDescent="0.25">
      <c r="A2004" s="45">
        <v>2315</v>
      </c>
      <c r="B2004" s="46"/>
      <c r="C2004" s="47"/>
      <c r="D2004" s="47" t="s">
        <v>7452</v>
      </c>
      <c r="E2004" s="48">
        <v>16.41</v>
      </c>
      <c r="F2004" s="49" t="s">
        <v>7338</v>
      </c>
      <c r="G2004" s="49" t="s">
        <v>7345</v>
      </c>
      <c r="H2004" s="50"/>
      <c r="I2004" s="46"/>
      <c r="J2004" s="46"/>
      <c r="K2004" s="49"/>
      <c r="L2004" s="49"/>
      <c r="M2004" s="51"/>
      <c r="N2004" s="51"/>
      <c r="O2004" s="51"/>
      <c r="P2004" s="51"/>
      <c r="Q2004" s="51"/>
      <c r="R2004" s="52"/>
      <c r="S2004" s="61">
        <v>0</v>
      </c>
      <c r="T2004" s="54"/>
      <c r="U2004" s="55"/>
      <c r="V2004" s="55"/>
      <c r="W2004" s="55"/>
      <c r="X2004" s="56"/>
      <c r="Y2004" s="57" t="s">
        <v>7684</v>
      </c>
      <c r="Z2004" s="57"/>
      <c r="AA2004" s="58"/>
      <c r="AB2004" s="58"/>
      <c r="AC2004" s="58"/>
      <c r="AD2004" s="58"/>
      <c r="AE2004" s="58"/>
      <c r="AF2004" s="58"/>
      <c r="AG2004" s="58"/>
      <c r="AH2004" s="58"/>
      <c r="AI2004" s="58"/>
      <c r="AJ2004" s="58"/>
      <c r="AK2004" s="58"/>
      <c r="AL2004" s="58"/>
      <c r="AM2004" s="58"/>
      <c r="AN2004" s="58"/>
      <c r="AO2004" s="58"/>
      <c r="AP2004" s="58"/>
      <c r="AQ2004" s="58"/>
      <c r="AR2004" s="59">
        <f t="shared" si="388"/>
        <v>0</v>
      </c>
      <c r="AS2004" s="59">
        <f t="shared" si="389"/>
        <v>0</v>
      </c>
      <c r="AT2004" s="58"/>
      <c r="AU2004" s="58">
        <f t="shared" si="393"/>
        <v>0</v>
      </c>
      <c r="AV2004" s="59">
        <f t="shared" si="394"/>
        <v>0</v>
      </c>
      <c r="AW2004" s="59">
        <f t="shared" si="390"/>
        <v>0</v>
      </c>
      <c r="AX2004" s="60" t="e">
        <f t="shared" si="391"/>
        <v>#DIV/0!</v>
      </c>
      <c r="AY2004" s="58"/>
    </row>
    <row r="2005" spans="1:51" ht="18.75" customHeight="1" x14ac:dyDescent="0.25">
      <c r="A2005" s="45">
        <v>2317</v>
      </c>
      <c r="B2005" s="46"/>
      <c r="C2005" s="47"/>
      <c r="D2005" s="47" t="s">
        <v>7452</v>
      </c>
      <c r="E2005" s="48">
        <v>16.579999999999998</v>
      </c>
      <c r="F2005" s="49" t="s">
        <v>7348</v>
      </c>
      <c r="G2005" s="49" t="s">
        <v>7347</v>
      </c>
      <c r="H2005" s="50"/>
      <c r="I2005" s="46"/>
      <c r="J2005" s="46"/>
      <c r="K2005" s="49"/>
      <c r="L2005" s="49"/>
      <c r="M2005" s="51"/>
      <c r="N2005" s="51"/>
      <c r="O2005" s="51"/>
      <c r="P2005" s="51"/>
      <c r="Q2005" s="51"/>
      <c r="R2005" s="52"/>
      <c r="S2005" s="61">
        <v>0</v>
      </c>
      <c r="T2005" s="54"/>
      <c r="U2005" s="55"/>
      <c r="V2005" s="55"/>
      <c r="W2005" s="55"/>
      <c r="X2005" s="56"/>
      <c r="Y2005" s="57" t="s">
        <v>7684</v>
      </c>
      <c r="Z2005" s="57"/>
      <c r="AA2005" s="58"/>
      <c r="AB2005" s="58"/>
      <c r="AC2005" s="58"/>
      <c r="AD2005" s="58"/>
      <c r="AE2005" s="58"/>
      <c r="AF2005" s="58"/>
      <c r="AG2005" s="58"/>
      <c r="AH2005" s="58"/>
      <c r="AI2005" s="58"/>
      <c r="AJ2005" s="58"/>
      <c r="AK2005" s="58"/>
      <c r="AL2005" s="58"/>
      <c r="AM2005" s="58"/>
      <c r="AN2005" s="58"/>
      <c r="AO2005" s="58"/>
      <c r="AP2005" s="58"/>
      <c r="AQ2005" s="58"/>
      <c r="AR2005" s="59">
        <f t="shared" si="388"/>
        <v>0</v>
      </c>
      <c r="AS2005" s="59">
        <f t="shared" si="389"/>
        <v>0</v>
      </c>
      <c r="AT2005" s="58"/>
      <c r="AU2005" s="58">
        <f t="shared" si="393"/>
        <v>0</v>
      </c>
      <c r="AV2005" s="59">
        <f t="shared" si="394"/>
        <v>0</v>
      </c>
      <c r="AW2005" s="59">
        <f t="shared" si="390"/>
        <v>0</v>
      </c>
      <c r="AX2005" s="60" t="e">
        <f t="shared" si="391"/>
        <v>#DIV/0!</v>
      </c>
      <c r="AY2005" s="58"/>
    </row>
    <row r="2006" spans="1:51" x14ac:dyDescent="0.25">
      <c r="A2006" s="45">
        <v>2318</v>
      </c>
      <c r="B2006" s="46"/>
      <c r="C2006" s="47"/>
      <c r="D2006" s="47" t="s">
        <v>7452</v>
      </c>
      <c r="E2006" s="48">
        <v>16.59</v>
      </c>
      <c r="F2006" s="49" t="s">
        <v>7845</v>
      </c>
      <c r="G2006" s="49" t="s">
        <v>7349</v>
      </c>
      <c r="H2006" s="50"/>
      <c r="I2006" s="46"/>
      <c r="J2006" s="46"/>
      <c r="K2006" s="49"/>
      <c r="L2006" s="49"/>
      <c r="M2006" s="51"/>
      <c r="N2006" s="51"/>
      <c r="O2006" s="51"/>
      <c r="P2006" s="51"/>
      <c r="Q2006" s="51"/>
      <c r="R2006" s="52"/>
      <c r="S2006" s="61">
        <v>0</v>
      </c>
      <c r="T2006" s="54"/>
      <c r="U2006" s="55"/>
      <c r="V2006" s="55"/>
      <c r="W2006" s="55"/>
      <c r="X2006" s="56"/>
      <c r="Y2006" s="57" t="s">
        <v>7684</v>
      </c>
      <c r="Z2006" s="57"/>
      <c r="AA2006" s="58"/>
      <c r="AB2006" s="58"/>
      <c r="AC2006" s="58"/>
      <c r="AD2006" s="58"/>
      <c r="AE2006" s="58"/>
      <c r="AF2006" s="58"/>
      <c r="AG2006" s="58"/>
      <c r="AH2006" s="58"/>
      <c r="AI2006" s="58"/>
      <c r="AJ2006" s="58"/>
      <c r="AK2006" s="58"/>
      <c r="AL2006" s="58"/>
      <c r="AM2006" s="58"/>
      <c r="AN2006" s="58"/>
      <c r="AO2006" s="58"/>
      <c r="AP2006" s="58"/>
      <c r="AQ2006" s="58"/>
      <c r="AR2006" s="59">
        <f t="shared" si="388"/>
        <v>0</v>
      </c>
      <c r="AS2006" s="59">
        <f t="shared" si="389"/>
        <v>0</v>
      </c>
      <c r="AT2006" s="58"/>
      <c r="AU2006" s="58">
        <f t="shared" si="393"/>
        <v>0</v>
      </c>
      <c r="AV2006" s="59">
        <f t="shared" si="394"/>
        <v>0</v>
      </c>
      <c r="AW2006" s="59">
        <f t="shared" si="390"/>
        <v>0</v>
      </c>
      <c r="AX2006" s="60" t="e">
        <f t="shared" si="391"/>
        <v>#DIV/0!</v>
      </c>
      <c r="AY2006" s="58"/>
    </row>
    <row r="2007" spans="1:51" ht="31.5" x14ac:dyDescent="0.25">
      <c r="A2007" s="45">
        <v>2319</v>
      </c>
      <c r="B2007" s="46"/>
      <c r="C2007" s="47"/>
      <c r="D2007" s="47" t="s">
        <v>7452</v>
      </c>
      <c r="E2007" s="48">
        <v>16.600000000000001</v>
      </c>
      <c r="F2007" s="49" t="s">
        <v>7846</v>
      </c>
      <c r="G2007" s="49" t="s">
        <v>7350</v>
      </c>
      <c r="H2007" s="50"/>
      <c r="I2007" s="46"/>
      <c r="J2007" s="46"/>
      <c r="K2007" s="49"/>
      <c r="L2007" s="49"/>
      <c r="M2007" s="51"/>
      <c r="N2007" s="51"/>
      <c r="O2007" s="51"/>
      <c r="P2007" s="51"/>
      <c r="Q2007" s="51"/>
      <c r="R2007" s="52"/>
      <c r="S2007" s="61">
        <v>0</v>
      </c>
      <c r="T2007" s="54"/>
      <c r="U2007" s="55"/>
      <c r="V2007" s="55"/>
      <c r="W2007" s="55"/>
      <c r="X2007" s="56"/>
      <c r="Y2007" s="57" t="s">
        <v>7684</v>
      </c>
      <c r="Z2007" s="57"/>
      <c r="AA2007" s="58"/>
      <c r="AB2007" s="58"/>
      <c r="AC2007" s="58"/>
      <c r="AD2007" s="58"/>
      <c r="AE2007" s="58"/>
      <c r="AF2007" s="58"/>
      <c r="AG2007" s="58"/>
      <c r="AH2007" s="58"/>
      <c r="AI2007" s="58"/>
      <c r="AJ2007" s="58"/>
      <c r="AK2007" s="58"/>
      <c r="AL2007" s="58"/>
      <c r="AM2007" s="58"/>
      <c r="AN2007" s="58"/>
      <c r="AO2007" s="58"/>
      <c r="AP2007" s="58"/>
      <c r="AQ2007" s="58"/>
      <c r="AR2007" s="59">
        <f t="shared" si="388"/>
        <v>0</v>
      </c>
      <c r="AS2007" s="59">
        <f t="shared" si="389"/>
        <v>0</v>
      </c>
      <c r="AT2007" s="58"/>
      <c r="AU2007" s="58">
        <f t="shared" si="393"/>
        <v>0</v>
      </c>
      <c r="AV2007" s="59">
        <f t="shared" si="394"/>
        <v>0</v>
      </c>
      <c r="AW2007" s="59">
        <f t="shared" si="390"/>
        <v>0</v>
      </c>
      <c r="AX2007" s="60" t="e">
        <f t="shared" si="391"/>
        <v>#DIV/0!</v>
      </c>
      <c r="AY2007" s="58"/>
    </row>
    <row r="2008" spans="1:51" ht="31.5" x14ac:dyDescent="0.25">
      <c r="A2008" s="45">
        <v>2320</v>
      </c>
      <c r="B2008" s="46"/>
      <c r="C2008" s="47"/>
      <c r="D2008" s="47" t="s">
        <v>7452</v>
      </c>
      <c r="E2008" s="48">
        <v>16.95</v>
      </c>
      <c r="F2008" s="49" t="s">
        <v>7847</v>
      </c>
      <c r="G2008" s="49" t="s">
        <v>7351</v>
      </c>
      <c r="H2008" s="50"/>
      <c r="I2008" s="46"/>
      <c r="J2008" s="46"/>
      <c r="K2008" s="49"/>
      <c r="L2008" s="49"/>
      <c r="M2008" s="51"/>
      <c r="N2008" s="51"/>
      <c r="O2008" s="51"/>
      <c r="P2008" s="51"/>
      <c r="Q2008" s="51"/>
      <c r="R2008" s="52"/>
      <c r="S2008" s="61">
        <v>0</v>
      </c>
      <c r="T2008" s="54"/>
      <c r="U2008" s="55"/>
      <c r="V2008" s="55"/>
      <c r="W2008" s="55"/>
      <c r="X2008" s="56"/>
      <c r="Y2008" s="57" t="s">
        <v>7684</v>
      </c>
      <c r="Z2008" s="57"/>
      <c r="AA2008" s="58"/>
      <c r="AB2008" s="58"/>
      <c r="AC2008" s="58"/>
      <c r="AD2008" s="58"/>
      <c r="AE2008" s="58"/>
      <c r="AF2008" s="58"/>
      <c r="AG2008" s="58"/>
      <c r="AH2008" s="58"/>
      <c r="AI2008" s="58"/>
      <c r="AJ2008" s="58"/>
      <c r="AK2008" s="58"/>
      <c r="AL2008" s="58"/>
      <c r="AM2008" s="58"/>
      <c r="AN2008" s="58"/>
      <c r="AO2008" s="58"/>
      <c r="AP2008" s="58"/>
      <c r="AQ2008" s="58"/>
      <c r="AR2008" s="59">
        <f t="shared" si="388"/>
        <v>0</v>
      </c>
      <c r="AS2008" s="59">
        <f t="shared" si="389"/>
        <v>0</v>
      </c>
      <c r="AT2008" s="58"/>
      <c r="AU2008" s="58">
        <f t="shared" si="393"/>
        <v>0</v>
      </c>
      <c r="AV2008" s="59">
        <f t="shared" si="394"/>
        <v>0</v>
      </c>
      <c r="AW2008" s="59">
        <f t="shared" si="390"/>
        <v>0</v>
      </c>
      <c r="AX2008" s="60" t="e">
        <f t="shared" si="391"/>
        <v>#DIV/0!</v>
      </c>
      <c r="AY2008" s="58"/>
    </row>
    <row r="2009" spans="1:51" ht="31.5" x14ac:dyDescent="0.25">
      <c r="A2009" s="45">
        <v>2321</v>
      </c>
      <c r="B2009" s="46"/>
      <c r="C2009" s="47"/>
      <c r="D2009" s="47" t="s">
        <v>7452</v>
      </c>
      <c r="E2009" s="48">
        <v>16.96</v>
      </c>
      <c r="F2009" s="49" t="s">
        <v>7848</v>
      </c>
      <c r="G2009" s="49" t="s">
        <v>7352</v>
      </c>
      <c r="H2009" s="50"/>
      <c r="I2009" s="46"/>
      <c r="J2009" s="46"/>
      <c r="K2009" s="49"/>
      <c r="L2009" s="49"/>
      <c r="M2009" s="51"/>
      <c r="N2009" s="51"/>
      <c r="O2009" s="51"/>
      <c r="P2009" s="51"/>
      <c r="Q2009" s="51"/>
      <c r="R2009" s="52"/>
      <c r="S2009" s="61">
        <v>0</v>
      </c>
      <c r="T2009" s="54"/>
      <c r="U2009" s="55"/>
      <c r="V2009" s="55"/>
      <c r="W2009" s="55"/>
      <c r="X2009" s="56"/>
      <c r="Y2009" s="57" t="s">
        <v>7684</v>
      </c>
      <c r="Z2009" s="57"/>
      <c r="AA2009" s="58"/>
      <c r="AB2009" s="58"/>
      <c r="AC2009" s="58"/>
      <c r="AD2009" s="58"/>
      <c r="AE2009" s="58"/>
      <c r="AF2009" s="58"/>
      <c r="AG2009" s="58"/>
      <c r="AH2009" s="58"/>
      <c r="AI2009" s="58"/>
      <c r="AJ2009" s="58"/>
      <c r="AK2009" s="58"/>
      <c r="AL2009" s="58"/>
      <c r="AM2009" s="58"/>
      <c r="AN2009" s="58"/>
      <c r="AO2009" s="58"/>
      <c r="AP2009" s="58"/>
      <c r="AQ2009" s="58"/>
      <c r="AR2009" s="59">
        <f t="shared" si="388"/>
        <v>0</v>
      </c>
      <c r="AS2009" s="59">
        <f t="shared" si="389"/>
        <v>0</v>
      </c>
      <c r="AT2009" s="58"/>
      <c r="AU2009" s="58">
        <f t="shared" si="393"/>
        <v>0</v>
      </c>
      <c r="AV2009" s="59">
        <f t="shared" si="394"/>
        <v>0</v>
      </c>
      <c r="AW2009" s="59">
        <f t="shared" si="390"/>
        <v>0</v>
      </c>
      <c r="AX2009" s="60" t="e">
        <f t="shared" si="391"/>
        <v>#DIV/0!</v>
      </c>
      <c r="AY2009" s="58"/>
    </row>
    <row r="2010" spans="1:51" ht="31.5" x14ac:dyDescent="0.25">
      <c r="A2010" s="45">
        <v>2322</v>
      </c>
      <c r="B2010" s="46"/>
      <c r="C2010" s="47"/>
      <c r="D2010" s="47" t="s">
        <v>7452</v>
      </c>
      <c r="E2010" s="48">
        <v>16.97</v>
      </c>
      <c r="F2010" s="49" t="s">
        <v>7849</v>
      </c>
      <c r="G2010" s="49" t="s">
        <v>7353</v>
      </c>
      <c r="H2010" s="50"/>
      <c r="I2010" s="46"/>
      <c r="J2010" s="46"/>
      <c r="K2010" s="49"/>
      <c r="L2010" s="49"/>
      <c r="M2010" s="51"/>
      <c r="N2010" s="51"/>
      <c r="O2010" s="51"/>
      <c r="P2010" s="51"/>
      <c r="Q2010" s="51"/>
      <c r="R2010" s="52"/>
      <c r="S2010" s="61">
        <v>0</v>
      </c>
      <c r="T2010" s="54"/>
      <c r="U2010" s="55"/>
      <c r="V2010" s="55"/>
      <c r="W2010" s="55"/>
      <c r="X2010" s="56"/>
      <c r="Y2010" s="57" t="s">
        <v>7684</v>
      </c>
      <c r="Z2010" s="57"/>
      <c r="AA2010" s="58"/>
      <c r="AB2010" s="58"/>
      <c r="AC2010" s="58"/>
      <c r="AD2010" s="58"/>
      <c r="AE2010" s="58"/>
      <c r="AF2010" s="58"/>
      <c r="AG2010" s="58"/>
      <c r="AH2010" s="58"/>
      <c r="AI2010" s="58"/>
      <c r="AJ2010" s="58"/>
      <c r="AK2010" s="58"/>
      <c r="AL2010" s="58"/>
      <c r="AM2010" s="58"/>
      <c r="AN2010" s="58"/>
      <c r="AO2010" s="58"/>
      <c r="AP2010" s="58"/>
      <c r="AQ2010" s="58"/>
      <c r="AR2010" s="59">
        <f t="shared" si="388"/>
        <v>0</v>
      </c>
      <c r="AS2010" s="59">
        <f t="shared" si="389"/>
        <v>0</v>
      </c>
      <c r="AT2010" s="58"/>
      <c r="AU2010" s="58">
        <f t="shared" si="393"/>
        <v>0</v>
      </c>
      <c r="AV2010" s="59">
        <f t="shared" si="394"/>
        <v>0</v>
      </c>
      <c r="AW2010" s="59">
        <f t="shared" si="390"/>
        <v>0</v>
      </c>
      <c r="AX2010" s="60" t="e">
        <f t="shared" si="391"/>
        <v>#DIV/0!</v>
      </c>
      <c r="AY2010" s="58"/>
    </row>
    <row r="2011" spans="1:51" ht="31.5" x14ac:dyDescent="0.25">
      <c r="A2011" s="45">
        <v>2323</v>
      </c>
      <c r="B2011" s="46"/>
      <c r="C2011" s="47"/>
      <c r="D2011" s="47" t="s">
        <v>7452</v>
      </c>
      <c r="E2011" s="48">
        <v>16.989999999999998</v>
      </c>
      <c r="F2011" s="49" t="s">
        <v>7850</v>
      </c>
      <c r="G2011" s="49" t="s">
        <v>7354</v>
      </c>
      <c r="H2011" s="50"/>
      <c r="I2011" s="46"/>
      <c r="J2011" s="46"/>
      <c r="K2011" s="49"/>
      <c r="L2011" s="49"/>
      <c r="M2011" s="51"/>
      <c r="N2011" s="51"/>
      <c r="O2011" s="51"/>
      <c r="P2011" s="51"/>
      <c r="Q2011" s="51"/>
      <c r="R2011" s="52"/>
      <c r="S2011" s="61">
        <v>0</v>
      </c>
      <c r="T2011" s="54"/>
      <c r="U2011" s="55"/>
      <c r="V2011" s="55"/>
      <c r="W2011" s="55"/>
      <c r="X2011" s="56"/>
      <c r="Y2011" s="57" t="s">
        <v>7684</v>
      </c>
      <c r="Z2011" s="57"/>
      <c r="AA2011" s="58"/>
      <c r="AB2011" s="58"/>
      <c r="AC2011" s="58"/>
      <c r="AD2011" s="58"/>
      <c r="AE2011" s="58"/>
      <c r="AF2011" s="58"/>
      <c r="AG2011" s="58"/>
      <c r="AH2011" s="58"/>
      <c r="AI2011" s="58"/>
      <c r="AJ2011" s="58"/>
      <c r="AK2011" s="58"/>
      <c r="AL2011" s="58"/>
      <c r="AM2011" s="58"/>
      <c r="AN2011" s="58"/>
      <c r="AO2011" s="58"/>
      <c r="AP2011" s="58"/>
      <c r="AQ2011" s="58"/>
      <c r="AR2011" s="59">
        <f t="shared" si="388"/>
        <v>0</v>
      </c>
      <c r="AS2011" s="59">
        <f t="shared" si="389"/>
        <v>0</v>
      </c>
      <c r="AT2011" s="58"/>
      <c r="AU2011" s="58">
        <f t="shared" si="393"/>
        <v>0</v>
      </c>
      <c r="AV2011" s="59">
        <f t="shared" si="394"/>
        <v>0</v>
      </c>
      <c r="AW2011" s="59">
        <f t="shared" si="390"/>
        <v>0</v>
      </c>
      <c r="AX2011" s="60" t="e">
        <f t="shared" si="391"/>
        <v>#DIV/0!</v>
      </c>
      <c r="AY2011" s="58"/>
    </row>
    <row r="2012" spans="1:51" ht="31.5" x14ac:dyDescent="0.25">
      <c r="A2012" s="45">
        <v>2325</v>
      </c>
      <c r="B2012" s="46"/>
      <c r="C2012" s="47"/>
      <c r="D2012" s="47" t="s">
        <v>7452</v>
      </c>
      <c r="E2012" s="48">
        <v>16.100999999999999</v>
      </c>
      <c r="F2012" s="49" t="s">
        <v>7851</v>
      </c>
      <c r="G2012" s="49" t="s">
        <v>7760</v>
      </c>
      <c r="H2012" s="50"/>
      <c r="I2012" s="46"/>
      <c r="J2012" s="46"/>
      <c r="K2012" s="49"/>
      <c r="L2012" s="49"/>
      <c r="M2012" s="51"/>
      <c r="N2012" s="51"/>
      <c r="O2012" s="51"/>
      <c r="P2012" s="51"/>
      <c r="Q2012" s="51"/>
      <c r="R2012" s="52"/>
      <c r="S2012" s="61">
        <v>0</v>
      </c>
      <c r="T2012" s="54"/>
      <c r="U2012" s="55"/>
      <c r="V2012" s="55"/>
      <c r="W2012" s="55"/>
      <c r="X2012" s="56"/>
      <c r="Y2012" s="57" t="s">
        <v>7684</v>
      </c>
      <c r="Z2012" s="57"/>
      <c r="AA2012" s="58"/>
      <c r="AB2012" s="58"/>
      <c r="AC2012" s="58"/>
      <c r="AD2012" s="58"/>
      <c r="AE2012" s="58"/>
      <c r="AF2012" s="58"/>
      <c r="AG2012" s="58"/>
      <c r="AH2012" s="58"/>
      <c r="AI2012" s="58"/>
      <c r="AJ2012" s="58"/>
      <c r="AK2012" s="58"/>
      <c r="AL2012" s="58"/>
      <c r="AM2012" s="58"/>
      <c r="AN2012" s="58"/>
      <c r="AO2012" s="58"/>
      <c r="AP2012" s="58"/>
      <c r="AQ2012" s="58"/>
      <c r="AR2012" s="59">
        <f t="shared" si="388"/>
        <v>0</v>
      </c>
      <c r="AS2012" s="59">
        <f t="shared" si="389"/>
        <v>0</v>
      </c>
      <c r="AT2012" s="58"/>
      <c r="AU2012" s="58">
        <f t="shared" si="393"/>
        <v>0</v>
      </c>
      <c r="AV2012" s="59">
        <f t="shared" si="394"/>
        <v>0</v>
      </c>
      <c r="AW2012" s="59">
        <f t="shared" si="390"/>
        <v>0</v>
      </c>
      <c r="AX2012" s="60" t="e">
        <f t="shared" si="391"/>
        <v>#DIV/0!</v>
      </c>
      <c r="AY2012" s="58"/>
    </row>
    <row r="2013" spans="1:51" ht="31.5" x14ac:dyDescent="0.25">
      <c r="A2013" s="45">
        <v>2326</v>
      </c>
      <c r="B2013" s="46"/>
      <c r="C2013" s="47"/>
      <c r="D2013" s="47" t="s">
        <v>7452</v>
      </c>
      <c r="E2013" s="48">
        <v>16.102</v>
      </c>
      <c r="F2013" s="49" t="s">
        <v>7852</v>
      </c>
      <c r="G2013" s="49" t="s">
        <v>7761</v>
      </c>
      <c r="H2013" s="50"/>
      <c r="I2013" s="46"/>
      <c r="J2013" s="46"/>
      <c r="K2013" s="49"/>
      <c r="L2013" s="49"/>
      <c r="M2013" s="51"/>
      <c r="N2013" s="51"/>
      <c r="O2013" s="51"/>
      <c r="P2013" s="51"/>
      <c r="Q2013" s="51"/>
      <c r="R2013" s="52"/>
      <c r="S2013" s="61">
        <v>0</v>
      </c>
      <c r="T2013" s="54"/>
      <c r="U2013" s="55"/>
      <c r="V2013" s="55"/>
      <c r="W2013" s="55"/>
      <c r="X2013" s="56"/>
      <c r="Y2013" s="57" t="s">
        <v>7684</v>
      </c>
      <c r="Z2013" s="57"/>
      <c r="AA2013" s="58"/>
      <c r="AB2013" s="58"/>
      <c r="AC2013" s="58"/>
      <c r="AD2013" s="58"/>
      <c r="AE2013" s="58"/>
      <c r="AF2013" s="58"/>
      <c r="AG2013" s="58"/>
      <c r="AH2013" s="58"/>
      <c r="AI2013" s="58"/>
      <c r="AJ2013" s="58"/>
      <c r="AK2013" s="58"/>
      <c r="AL2013" s="58"/>
      <c r="AM2013" s="58"/>
      <c r="AN2013" s="58"/>
      <c r="AO2013" s="58"/>
      <c r="AP2013" s="58"/>
      <c r="AQ2013" s="58"/>
      <c r="AR2013" s="59">
        <f t="shared" si="388"/>
        <v>0</v>
      </c>
      <c r="AS2013" s="59">
        <f t="shared" si="389"/>
        <v>0</v>
      </c>
      <c r="AT2013" s="58"/>
      <c r="AU2013" s="58">
        <f t="shared" si="393"/>
        <v>0</v>
      </c>
      <c r="AV2013" s="59">
        <f t="shared" si="394"/>
        <v>0</v>
      </c>
      <c r="AW2013" s="59">
        <f t="shared" si="390"/>
        <v>0</v>
      </c>
      <c r="AX2013" s="60" t="e">
        <f t="shared" si="391"/>
        <v>#DIV/0!</v>
      </c>
      <c r="AY2013" s="58"/>
    </row>
    <row r="2014" spans="1:51" ht="31.5" x14ac:dyDescent="0.25">
      <c r="A2014" s="45">
        <v>2327</v>
      </c>
      <c r="B2014" s="46"/>
      <c r="C2014" s="47"/>
      <c r="D2014" s="47" t="s">
        <v>7452</v>
      </c>
      <c r="E2014" s="48">
        <v>16.103000000000002</v>
      </c>
      <c r="F2014" s="49" t="s">
        <v>7853</v>
      </c>
      <c r="G2014" s="49" t="s">
        <v>7762</v>
      </c>
      <c r="H2014" s="50"/>
      <c r="I2014" s="46"/>
      <c r="J2014" s="46"/>
      <c r="K2014" s="49"/>
      <c r="L2014" s="49"/>
      <c r="M2014" s="51"/>
      <c r="N2014" s="51"/>
      <c r="O2014" s="51"/>
      <c r="P2014" s="51"/>
      <c r="Q2014" s="51"/>
      <c r="R2014" s="52"/>
      <c r="S2014" s="61">
        <v>0</v>
      </c>
      <c r="T2014" s="54"/>
      <c r="U2014" s="55"/>
      <c r="V2014" s="55"/>
      <c r="W2014" s="55"/>
      <c r="X2014" s="56"/>
      <c r="Y2014" s="57" t="s">
        <v>7684</v>
      </c>
      <c r="Z2014" s="57"/>
      <c r="AA2014" s="58"/>
      <c r="AB2014" s="58"/>
      <c r="AC2014" s="58"/>
      <c r="AD2014" s="58"/>
      <c r="AE2014" s="58"/>
      <c r="AF2014" s="58"/>
      <c r="AG2014" s="58"/>
      <c r="AH2014" s="58"/>
      <c r="AI2014" s="58"/>
      <c r="AJ2014" s="58"/>
      <c r="AK2014" s="58"/>
      <c r="AL2014" s="58"/>
      <c r="AM2014" s="58"/>
      <c r="AN2014" s="58"/>
      <c r="AO2014" s="58"/>
      <c r="AP2014" s="58"/>
      <c r="AQ2014" s="58"/>
      <c r="AR2014" s="59">
        <f t="shared" si="388"/>
        <v>0</v>
      </c>
      <c r="AS2014" s="59">
        <f t="shared" si="389"/>
        <v>0</v>
      </c>
      <c r="AT2014" s="58"/>
      <c r="AU2014" s="58">
        <f t="shared" si="393"/>
        <v>0</v>
      </c>
      <c r="AV2014" s="59">
        <f t="shared" si="394"/>
        <v>0</v>
      </c>
      <c r="AW2014" s="59">
        <f t="shared" si="390"/>
        <v>0</v>
      </c>
      <c r="AX2014" s="60" t="e">
        <f t="shared" si="391"/>
        <v>#DIV/0!</v>
      </c>
      <c r="AY2014" s="58"/>
    </row>
    <row r="2015" spans="1:51" x14ac:dyDescent="0.25">
      <c r="A2015" s="45">
        <v>2329</v>
      </c>
      <c r="B2015" s="46"/>
      <c r="C2015" s="47"/>
      <c r="D2015" s="47" t="s">
        <v>7452</v>
      </c>
      <c r="E2015" s="48">
        <v>16.111000000000001</v>
      </c>
      <c r="F2015" s="49" t="s">
        <v>7357</v>
      </c>
      <c r="G2015" s="49" t="s">
        <v>7764</v>
      </c>
      <c r="H2015" s="50"/>
      <c r="I2015" s="46"/>
      <c r="J2015" s="46"/>
      <c r="K2015" s="49"/>
      <c r="L2015" s="49"/>
      <c r="M2015" s="51"/>
      <c r="N2015" s="51"/>
      <c r="O2015" s="51"/>
      <c r="P2015" s="51"/>
      <c r="Q2015" s="51"/>
      <c r="R2015" s="52"/>
      <c r="S2015" s="61">
        <v>0</v>
      </c>
      <c r="T2015" s="54"/>
      <c r="U2015" s="55"/>
      <c r="V2015" s="55"/>
      <c r="W2015" s="55"/>
      <c r="X2015" s="56"/>
      <c r="Y2015" s="57" t="s">
        <v>7684</v>
      </c>
      <c r="Z2015" s="57"/>
      <c r="AA2015" s="58"/>
      <c r="AB2015" s="58"/>
      <c r="AC2015" s="58"/>
      <c r="AD2015" s="58"/>
      <c r="AE2015" s="58"/>
      <c r="AF2015" s="58"/>
      <c r="AG2015" s="58"/>
      <c r="AH2015" s="58"/>
      <c r="AI2015" s="58"/>
      <c r="AJ2015" s="58"/>
      <c r="AK2015" s="58"/>
      <c r="AL2015" s="58"/>
      <c r="AM2015" s="58"/>
      <c r="AN2015" s="58"/>
      <c r="AO2015" s="58"/>
      <c r="AP2015" s="58"/>
      <c r="AQ2015" s="58"/>
      <c r="AR2015" s="59">
        <f t="shared" ref="AR2015:AR2078" si="395">COUNT(AA2015:AQ2015)</f>
        <v>0</v>
      </c>
      <c r="AS2015" s="59">
        <f t="shared" ref="AS2015:AS2078" si="396">SUM(AA2015:AQ2015)</f>
        <v>0</v>
      </c>
      <c r="AT2015" s="58"/>
      <c r="AU2015" s="58">
        <f t="shared" si="393"/>
        <v>0</v>
      </c>
      <c r="AV2015" s="59">
        <f t="shared" si="394"/>
        <v>0</v>
      </c>
      <c r="AW2015" s="59">
        <f t="shared" ref="AW2015:AW2078" si="397">AT2015-S2015</f>
        <v>0</v>
      </c>
      <c r="AX2015" s="60" t="e">
        <f t="shared" ref="AX2015:AX2078" si="398">AT2015/S2015-100%</f>
        <v>#DIV/0!</v>
      </c>
      <c r="AY2015" s="58"/>
    </row>
    <row r="2016" spans="1:51" x14ac:dyDescent="0.25">
      <c r="A2016" s="45">
        <v>2330</v>
      </c>
      <c r="B2016" s="46"/>
      <c r="C2016" s="47"/>
      <c r="D2016" s="47" t="s">
        <v>7452</v>
      </c>
      <c r="E2016" s="48">
        <v>16.116</v>
      </c>
      <c r="F2016" s="49" t="s">
        <v>7358</v>
      </c>
      <c r="G2016" s="49" t="s">
        <v>7765</v>
      </c>
      <c r="H2016" s="50"/>
      <c r="I2016" s="46"/>
      <c r="J2016" s="46"/>
      <c r="K2016" s="49"/>
      <c r="L2016" s="49"/>
      <c r="M2016" s="51"/>
      <c r="N2016" s="51"/>
      <c r="O2016" s="51"/>
      <c r="P2016" s="51"/>
      <c r="Q2016" s="51"/>
      <c r="R2016" s="52"/>
      <c r="S2016" s="61">
        <v>0</v>
      </c>
      <c r="T2016" s="54"/>
      <c r="U2016" s="55"/>
      <c r="V2016" s="55"/>
      <c r="W2016" s="55"/>
      <c r="X2016" s="56"/>
      <c r="Y2016" s="57" t="s">
        <v>7684</v>
      </c>
      <c r="Z2016" s="57"/>
      <c r="AA2016" s="58"/>
      <c r="AB2016" s="58"/>
      <c r="AC2016" s="58"/>
      <c r="AD2016" s="58"/>
      <c r="AE2016" s="58"/>
      <c r="AF2016" s="58"/>
      <c r="AG2016" s="58"/>
      <c r="AH2016" s="58">
        <v>2547000</v>
      </c>
      <c r="AI2016" s="58"/>
      <c r="AJ2016" s="58"/>
      <c r="AK2016" s="58"/>
      <c r="AL2016" s="58"/>
      <c r="AM2016" s="58"/>
      <c r="AN2016" s="58"/>
      <c r="AO2016" s="58"/>
      <c r="AP2016" s="58"/>
      <c r="AQ2016" s="58"/>
      <c r="AR2016" s="59">
        <f t="shared" si="395"/>
        <v>1</v>
      </c>
      <c r="AS2016" s="59">
        <f t="shared" si="396"/>
        <v>2547000</v>
      </c>
      <c r="AT2016" s="58">
        <f>ROUND(AS2016/AR2016,-2)</f>
        <v>2547000</v>
      </c>
      <c r="AU2016" s="58">
        <f t="shared" si="393"/>
        <v>2547000</v>
      </c>
      <c r="AV2016" s="59">
        <f t="shared" si="394"/>
        <v>2547000</v>
      </c>
      <c r="AW2016" s="59">
        <f t="shared" si="397"/>
        <v>2547000</v>
      </c>
      <c r="AX2016" s="60" t="e">
        <f t="shared" si="398"/>
        <v>#DIV/0!</v>
      </c>
      <c r="AY2016" s="58"/>
    </row>
    <row r="2017" spans="1:51" x14ac:dyDescent="0.25">
      <c r="A2017" s="45">
        <v>2331</v>
      </c>
      <c r="B2017" s="46"/>
      <c r="C2017" s="47"/>
      <c r="D2017" s="47" t="s">
        <v>7452</v>
      </c>
      <c r="E2017" s="48">
        <v>16.117000000000001</v>
      </c>
      <c r="F2017" s="49" t="s">
        <v>7359</v>
      </c>
      <c r="G2017" s="49" t="s">
        <v>7766</v>
      </c>
      <c r="H2017" s="50"/>
      <c r="I2017" s="46"/>
      <c r="J2017" s="46"/>
      <c r="K2017" s="49"/>
      <c r="L2017" s="49"/>
      <c r="M2017" s="51"/>
      <c r="N2017" s="51"/>
      <c r="O2017" s="51"/>
      <c r="P2017" s="51"/>
      <c r="Q2017" s="51"/>
      <c r="R2017" s="52"/>
      <c r="S2017" s="61">
        <v>0</v>
      </c>
      <c r="T2017" s="54"/>
      <c r="U2017" s="55"/>
      <c r="V2017" s="55"/>
      <c r="W2017" s="55"/>
      <c r="X2017" s="56"/>
      <c r="Y2017" s="57" t="s">
        <v>7684</v>
      </c>
      <c r="Z2017" s="57"/>
      <c r="AA2017" s="58"/>
      <c r="AB2017" s="58"/>
      <c r="AC2017" s="58"/>
      <c r="AD2017" s="58"/>
      <c r="AE2017" s="58"/>
      <c r="AF2017" s="58"/>
      <c r="AG2017" s="58"/>
      <c r="AH2017" s="58"/>
      <c r="AI2017" s="58"/>
      <c r="AJ2017" s="58"/>
      <c r="AK2017" s="58"/>
      <c r="AL2017" s="58"/>
      <c r="AM2017" s="58"/>
      <c r="AN2017" s="58"/>
      <c r="AO2017" s="58"/>
      <c r="AP2017" s="58"/>
      <c r="AQ2017" s="58"/>
      <c r="AR2017" s="59">
        <f t="shared" si="395"/>
        <v>0</v>
      </c>
      <c r="AS2017" s="59">
        <f t="shared" si="396"/>
        <v>0</v>
      </c>
      <c r="AT2017" s="58"/>
      <c r="AU2017" s="58">
        <f t="shared" si="393"/>
        <v>0</v>
      </c>
      <c r="AV2017" s="59">
        <f t="shared" si="394"/>
        <v>0</v>
      </c>
      <c r="AW2017" s="59">
        <f t="shared" si="397"/>
        <v>0</v>
      </c>
      <c r="AX2017" s="60" t="e">
        <f t="shared" si="398"/>
        <v>#DIV/0!</v>
      </c>
      <c r="AY2017" s="58"/>
    </row>
    <row r="2018" spans="1:51" x14ac:dyDescent="0.25">
      <c r="A2018" s="45">
        <v>2332</v>
      </c>
      <c r="B2018" s="46"/>
      <c r="C2018" s="47"/>
      <c r="D2018" s="47" t="s">
        <v>7452</v>
      </c>
      <c r="E2018" s="48">
        <v>16.117999999999999</v>
      </c>
      <c r="F2018" s="49" t="s">
        <v>7360</v>
      </c>
      <c r="G2018" s="49" t="s">
        <v>7767</v>
      </c>
      <c r="H2018" s="50"/>
      <c r="I2018" s="46"/>
      <c r="J2018" s="46"/>
      <c r="K2018" s="49"/>
      <c r="L2018" s="49"/>
      <c r="M2018" s="51"/>
      <c r="N2018" s="51"/>
      <c r="O2018" s="51"/>
      <c r="P2018" s="51"/>
      <c r="Q2018" s="51"/>
      <c r="R2018" s="52"/>
      <c r="S2018" s="61">
        <v>0</v>
      </c>
      <c r="T2018" s="54"/>
      <c r="U2018" s="55"/>
      <c r="V2018" s="55"/>
      <c r="W2018" s="55"/>
      <c r="X2018" s="56"/>
      <c r="Y2018" s="57" t="s">
        <v>7684</v>
      </c>
      <c r="Z2018" s="57"/>
      <c r="AA2018" s="58"/>
      <c r="AB2018" s="58"/>
      <c r="AC2018" s="58"/>
      <c r="AD2018" s="58"/>
      <c r="AE2018" s="58"/>
      <c r="AF2018" s="58"/>
      <c r="AG2018" s="58"/>
      <c r="AH2018" s="58">
        <v>5353000</v>
      </c>
      <c r="AI2018" s="58"/>
      <c r="AJ2018" s="58"/>
      <c r="AK2018" s="58"/>
      <c r="AL2018" s="58"/>
      <c r="AM2018" s="58"/>
      <c r="AN2018" s="58"/>
      <c r="AO2018" s="58"/>
      <c r="AP2018" s="58"/>
      <c r="AQ2018" s="58"/>
      <c r="AR2018" s="59">
        <f t="shared" si="395"/>
        <v>1</v>
      </c>
      <c r="AS2018" s="59">
        <f t="shared" si="396"/>
        <v>5353000</v>
      </c>
      <c r="AT2018" s="58">
        <f>ROUND(AS2018/AR2018,-2)</f>
        <v>5353000</v>
      </c>
      <c r="AU2018" s="58">
        <f t="shared" si="393"/>
        <v>5353000</v>
      </c>
      <c r="AV2018" s="59">
        <f t="shared" si="394"/>
        <v>5353000</v>
      </c>
      <c r="AW2018" s="59">
        <f t="shared" si="397"/>
        <v>5353000</v>
      </c>
      <c r="AX2018" s="60" t="e">
        <f t="shared" si="398"/>
        <v>#DIV/0!</v>
      </c>
      <c r="AY2018" s="58"/>
    </row>
    <row r="2019" spans="1:51" x14ac:dyDescent="0.25">
      <c r="A2019" s="45">
        <v>2333</v>
      </c>
      <c r="B2019" s="46"/>
      <c r="C2019" s="47"/>
      <c r="D2019" s="47" t="s">
        <v>7452</v>
      </c>
      <c r="E2019" s="48">
        <v>16.119</v>
      </c>
      <c r="F2019" s="49" t="s">
        <v>7361</v>
      </c>
      <c r="G2019" s="49" t="s">
        <v>7768</v>
      </c>
      <c r="H2019" s="50"/>
      <c r="I2019" s="46"/>
      <c r="J2019" s="46"/>
      <c r="K2019" s="49"/>
      <c r="L2019" s="49"/>
      <c r="M2019" s="51"/>
      <c r="N2019" s="51"/>
      <c r="O2019" s="51"/>
      <c r="P2019" s="51"/>
      <c r="Q2019" s="51"/>
      <c r="R2019" s="52"/>
      <c r="S2019" s="61">
        <v>0</v>
      </c>
      <c r="T2019" s="54"/>
      <c r="U2019" s="55"/>
      <c r="V2019" s="55"/>
      <c r="W2019" s="55"/>
      <c r="X2019" s="56"/>
      <c r="Y2019" s="57" t="s">
        <v>7684</v>
      </c>
      <c r="Z2019" s="57"/>
      <c r="AA2019" s="58"/>
      <c r="AB2019" s="58"/>
      <c r="AC2019" s="58"/>
      <c r="AD2019" s="58"/>
      <c r="AE2019" s="58"/>
      <c r="AF2019" s="58"/>
      <c r="AG2019" s="58"/>
      <c r="AH2019" s="58">
        <v>4914000</v>
      </c>
      <c r="AI2019" s="58"/>
      <c r="AJ2019" s="58"/>
      <c r="AK2019" s="58"/>
      <c r="AL2019" s="58"/>
      <c r="AM2019" s="58"/>
      <c r="AN2019" s="58"/>
      <c r="AO2019" s="58"/>
      <c r="AP2019" s="58"/>
      <c r="AQ2019" s="58"/>
      <c r="AR2019" s="59">
        <f t="shared" si="395"/>
        <v>1</v>
      </c>
      <c r="AS2019" s="59">
        <f t="shared" si="396"/>
        <v>4914000</v>
      </c>
      <c r="AT2019" s="58">
        <f>ROUND(AS2019/AR2019,-2)</f>
        <v>4914000</v>
      </c>
      <c r="AU2019" s="58">
        <f t="shared" si="393"/>
        <v>4914000</v>
      </c>
      <c r="AV2019" s="59">
        <f t="shared" si="394"/>
        <v>4914000</v>
      </c>
      <c r="AW2019" s="59">
        <f t="shared" si="397"/>
        <v>4914000</v>
      </c>
      <c r="AX2019" s="60" t="e">
        <f t="shared" si="398"/>
        <v>#DIV/0!</v>
      </c>
      <c r="AY2019" s="58"/>
    </row>
    <row r="2020" spans="1:51" ht="31.5" x14ac:dyDescent="0.25">
      <c r="A2020" s="45">
        <v>2334</v>
      </c>
      <c r="B2020" s="46"/>
      <c r="C2020" s="47"/>
      <c r="D2020" s="47" t="s">
        <v>7452</v>
      </c>
      <c r="E2020" s="48">
        <v>16.207000000000001</v>
      </c>
      <c r="F2020" s="49" t="s">
        <v>7362</v>
      </c>
      <c r="G2020" s="49" t="s">
        <v>7769</v>
      </c>
      <c r="H2020" s="50"/>
      <c r="I2020" s="46"/>
      <c r="J2020" s="46"/>
      <c r="K2020" s="49"/>
      <c r="L2020" s="49"/>
      <c r="M2020" s="51"/>
      <c r="N2020" s="51"/>
      <c r="O2020" s="51"/>
      <c r="P2020" s="51"/>
      <c r="Q2020" s="51"/>
      <c r="R2020" s="52"/>
      <c r="S2020" s="61">
        <v>0</v>
      </c>
      <c r="T2020" s="54"/>
      <c r="U2020" s="55"/>
      <c r="V2020" s="55"/>
      <c r="W2020" s="55"/>
      <c r="X2020" s="56"/>
      <c r="Y2020" s="57" t="s">
        <v>7684</v>
      </c>
      <c r="Z2020" s="57"/>
      <c r="AA2020" s="58"/>
      <c r="AB2020" s="58"/>
      <c r="AC2020" s="58"/>
      <c r="AD2020" s="58"/>
      <c r="AE2020" s="58"/>
      <c r="AF2020" s="58"/>
      <c r="AG2020" s="58"/>
      <c r="AH2020" s="58"/>
      <c r="AI2020" s="58"/>
      <c r="AJ2020" s="58"/>
      <c r="AK2020" s="58"/>
      <c r="AL2020" s="58"/>
      <c r="AM2020" s="58"/>
      <c r="AN2020" s="58"/>
      <c r="AO2020" s="58"/>
      <c r="AP2020" s="58"/>
      <c r="AQ2020" s="58"/>
      <c r="AR2020" s="59">
        <f t="shared" si="395"/>
        <v>0</v>
      </c>
      <c r="AS2020" s="59">
        <f t="shared" si="396"/>
        <v>0</v>
      </c>
      <c r="AT2020" s="58"/>
      <c r="AU2020" s="58">
        <f t="shared" si="393"/>
        <v>0</v>
      </c>
      <c r="AV2020" s="59">
        <f t="shared" si="394"/>
        <v>0</v>
      </c>
      <c r="AW2020" s="59">
        <f t="shared" si="397"/>
        <v>0</v>
      </c>
      <c r="AX2020" s="60" t="e">
        <f t="shared" si="398"/>
        <v>#DIV/0!</v>
      </c>
      <c r="AY2020" s="58"/>
    </row>
    <row r="2021" spans="1:51" x14ac:dyDescent="0.25">
      <c r="A2021" s="45">
        <v>2335</v>
      </c>
      <c r="B2021" s="46"/>
      <c r="C2021" s="47"/>
      <c r="D2021" s="47" t="s">
        <v>7452</v>
      </c>
      <c r="E2021" s="48">
        <v>16.207999999999998</v>
      </c>
      <c r="F2021" s="49" t="s">
        <v>7854</v>
      </c>
      <c r="G2021" s="49" t="s">
        <v>7770</v>
      </c>
      <c r="H2021" s="50"/>
      <c r="I2021" s="46"/>
      <c r="J2021" s="46"/>
      <c r="K2021" s="49"/>
      <c r="L2021" s="49"/>
      <c r="M2021" s="51"/>
      <c r="N2021" s="51"/>
      <c r="O2021" s="51"/>
      <c r="P2021" s="51"/>
      <c r="Q2021" s="51"/>
      <c r="R2021" s="52"/>
      <c r="S2021" s="61">
        <v>0</v>
      </c>
      <c r="T2021" s="54"/>
      <c r="U2021" s="55"/>
      <c r="V2021" s="55"/>
      <c r="W2021" s="55"/>
      <c r="X2021" s="56"/>
      <c r="Y2021" s="57" t="s">
        <v>7684</v>
      </c>
      <c r="Z2021" s="57"/>
      <c r="AA2021" s="58"/>
      <c r="AB2021" s="58"/>
      <c r="AC2021" s="58"/>
      <c r="AD2021" s="58"/>
      <c r="AE2021" s="58"/>
      <c r="AF2021" s="58"/>
      <c r="AG2021" s="58"/>
      <c r="AH2021" s="58"/>
      <c r="AI2021" s="58"/>
      <c r="AJ2021" s="58"/>
      <c r="AK2021" s="58"/>
      <c r="AL2021" s="58"/>
      <c r="AM2021" s="58"/>
      <c r="AN2021" s="58"/>
      <c r="AO2021" s="58"/>
      <c r="AP2021" s="58"/>
      <c r="AQ2021" s="58"/>
      <c r="AR2021" s="59">
        <f t="shared" si="395"/>
        <v>0</v>
      </c>
      <c r="AS2021" s="59">
        <f t="shared" si="396"/>
        <v>0</v>
      </c>
      <c r="AT2021" s="58"/>
      <c r="AU2021" s="58">
        <f t="shared" si="393"/>
        <v>0</v>
      </c>
      <c r="AV2021" s="59">
        <f t="shared" si="394"/>
        <v>0</v>
      </c>
      <c r="AW2021" s="59">
        <f t="shared" si="397"/>
        <v>0</v>
      </c>
      <c r="AX2021" s="60" t="e">
        <f t="shared" si="398"/>
        <v>#DIV/0!</v>
      </c>
      <c r="AY2021" s="58"/>
    </row>
    <row r="2022" spans="1:51" x14ac:dyDescent="0.25">
      <c r="A2022" s="45">
        <v>2336</v>
      </c>
      <c r="B2022" s="46"/>
      <c r="C2022" s="47"/>
      <c r="D2022" s="47" t="s">
        <v>7452</v>
      </c>
      <c r="E2022" s="48">
        <v>16.209</v>
      </c>
      <c r="F2022" s="49" t="s">
        <v>7855</v>
      </c>
      <c r="G2022" s="49" t="s">
        <v>7771</v>
      </c>
      <c r="H2022" s="50"/>
      <c r="I2022" s="46"/>
      <c r="J2022" s="46"/>
      <c r="K2022" s="49"/>
      <c r="L2022" s="49"/>
      <c r="M2022" s="51"/>
      <c r="N2022" s="51"/>
      <c r="O2022" s="51"/>
      <c r="P2022" s="51"/>
      <c r="Q2022" s="51"/>
      <c r="R2022" s="52"/>
      <c r="S2022" s="61">
        <v>0</v>
      </c>
      <c r="T2022" s="54"/>
      <c r="U2022" s="55"/>
      <c r="V2022" s="55"/>
      <c r="W2022" s="55"/>
      <c r="X2022" s="56"/>
      <c r="Y2022" s="57" t="s">
        <v>7684</v>
      </c>
      <c r="Z2022" s="57"/>
      <c r="AA2022" s="58"/>
      <c r="AB2022" s="58"/>
      <c r="AC2022" s="58"/>
      <c r="AD2022" s="58"/>
      <c r="AE2022" s="58"/>
      <c r="AF2022" s="58"/>
      <c r="AG2022" s="58"/>
      <c r="AH2022" s="58"/>
      <c r="AI2022" s="58"/>
      <c r="AJ2022" s="58"/>
      <c r="AK2022" s="58"/>
      <c r="AL2022" s="58"/>
      <c r="AM2022" s="58"/>
      <c r="AN2022" s="58"/>
      <c r="AO2022" s="58"/>
      <c r="AP2022" s="58"/>
      <c r="AQ2022" s="58"/>
      <c r="AR2022" s="59">
        <f t="shared" si="395"/>
        <v>0</v>
      </c>
      <c r="AS2022" s="59">
        <f t="shared" si="396"/>
        <v>0</v>
      </c>
      <c r="AT2022" s="58"/>
      <c r="AU2022" s="58">
        <f t="shared" si="393"/>
        <v>0</v>
      </c>
      <c r="AV2022" s="59">
        <f t="shared" si="394"/>
        <v>0</v>
      </c>
      <c r="AW2022" s="59">
        <f t="shared" si="397"/>
        <v>0</v>
      </c>
      <c r="AX2022" s="60" t="e">
        <f t="shared" si="398"/>
        <v>#DIV/0!</v>
      </c>
      <c r="AY2022" s="58"/>
    </row>
    <row r="2023" spans="1:51" x14ac:dyDescent="0.25">
      <c r="A2023" s="45">
        <v>2338</v>
      </c>
      <c r="B2023" s="46"/>
      <c r="C2023" s="47"/>
      <c r="D2023" s="47" t="s">
        <v>7452</v>
      </c>
      <c r="E2023" s="48">
        <v>16.210999999999999</v>
      </c>
      <c r="F2023" s="49" t="s">
        <v>7363</v>
      </c>
      <c r="G2023" s="49" t="s">
        <v>7773</v>
      </c>
      <c r="H2023" s="50"/>
      <c r="I2023" s="46"/>
      <c r="J2023" s="46"/>
      <c r="K2023" s="49"/>
      <c r="L2023" s="49"/>
      <c r="M2023" s="51"/>
      <c r="N2023" s="51"/>
      <c r="O2023" s="51"/>
      <c r="P2023" s="51"/>
      <c r="Q2023" s="51"/>
      <c r="R2023" s="52"/>
      <c r="S2023" s="61">
        <v>0</v>
      </c>
      <c r="T2023" s="54"/>
      <c r="U2023" s="55"/>
      <c r="V2023" s="55"/>
      <c r="W2023" s="55"/>
      <c r="X2023" s="56"/>
      <c r="Y2023" s="57" t="s">
        <v>7684</v>
      </c>
      <c r="Z2023" s="57"/>
      <c r="AA2023" s="58"/>
      <c r="AB2023" s="58"/>
      <c r="AC2023" s="58"/>
      <c r="AD2023" s="58"/>
      <c r="AE2023" s="58"/>
      <c r="AF2023" s="58"/>
      <c r="AG2023" s="58"/>
      <c r="AH2023" s="58"/>
      <c r="AI2023" s="58"/>
      <c r="AJ2023" s="58"/>
      <c r="AK2023" s="58">
        <v>1350000</v>
      </c>
      <c r="AL2023" s="58"/>
      <c r="AM2023" s="58">
        <v>164000</v>
      </c>
      <c r="AN2023" s="58"/>
      <c r="AO2023" s="58"/>
      <c r="AP2023" s="58"/>
      <c r="AQ2023" s="58"/>
      <c r="AR2023" s="59">
        <f t="shared" si="395"/>
        <v>2</v>
      </c>
      <c r="AS2023" s="59">
        <f t="shared" si="396"/>
        <v>1514000</v>
      </c>
      <c r="AT2023" s="58">
        <f>ROUND(AS2023/AR2023,-2)</f>
        <v>757000</v>
      </c>
      <c r="AU2023" s="58">
        <f t="shared" si="393"/>
        <v>164000</v>
      </c>
      <c r="AV2023" s="59">
        <f t="shared" si="394"/>
        <v>757000</v>
      </c>
      <c r="AW2023" s="59">
        <f t="shared" si="397"/>
        <v>757000</v>
      </c>
      <c r="AX2023" s="60" t="e">
        <f t="shared" si="398"/>
        <v>#DIV/0!</v>
      </c>
      <c r="AY2023" s="58"/>
    </row>
    <row r="2024" spans="1:51" x14ac:dyDescent="0.25">
      <c r="A2024" s="45">
        <v>2339</v>
      </c>
      <c r="B2024" s="46"/>
      <c r="C2024" s="47"/>
      <c r="D2024" s="47" t="s">
        <v>7452</v>
      </c>
      <c r="E2024" s="48">
        <v>16.212</v>
      </c>
      <c r="F2024" s="49" t="s">
        <v>7364</v>
      </c>
      <c r="G2024" s="49" t="s">
        <v>7774</v>
      </c>
      <c r="H2024" s="50"/>
      <c r="I2024" s="46"/>
      <c r="J2024" s="46"/>
      <c r="K2024" s="49"/>
      <c r="L2024" s="49"/>
      <c r="M2024" s="51"/>
      <c r="N2024" s="51"/>
      <c r="O2024" s="51"/>
      <c r="P2024" s="51"/>
      <c r="Q2024" s="51"/>
      <c r="R2024" s="52"/>
      <c r="S2024" s="61">
        <v>0</v>
      </c>
      <c r="T2024" s="54"/>
      <c r="U2024" s="55"/>
      <c r="V2024" s="55"/>
      <c r="W2024" s="55"/>
      <c r="X2024" s="56"/>
      <c r="Y2024" s="57" t="s">
        <v>7684</v>
      </c>
      <c r="Z2024" s="57"/>
      <c r="AA2024" s="58"/>
      <c r="AB2024" s="58"/>
      <c r="AC2024" s="58"/>
      <c r="AD2024" s="58"/>
      <c r="AE2024" s="58"/>
      <c r="AF2024" s="58"/>
      <c r="AG2024" s="58"/>
      <c r="AH2024" s="58"/>
      <c r="AI2024" s="58"/>
      <c r="AJ2024" s="58"/>
      <c r="AK2024" s="58"/>
      <c r="AL2024" s="58"/>
      <c r="AM2024" s="58"/>
      <c r="AN2024" s="58"/>
      <c r="AO2024" s="58"/>
      <c r="AP2024" s="58"/>
      <c r="AQ2024" s="58"/>
      <c r="AR2024" s="59">
        <f t="shared" si="395"/>
        <v>0</v>
      </c>
      <c r="AS2024" s="59">
        <f t="shared" si="396"/>
        <v>0</v>
      </c>
      <c r="AT2024" s="58"/>
      <c r="AU2024" s="58">
        <f t="shared" si="393"/>
        <v>0</v>
      </c>
      <c r="AV2024" s="59">
        <f t="shared" si="394"/>
        <v>0</v>
      </c>
      <c r="AW2024" s="59">
        <f t="shared" si="397"/>
        <v>0</v>
      </c>
      <c r="AX2024" s="60" t="e">
        <f t="shared" si="398"/>
        <v>#DIV/0!</v>
      </c>
      <c r="AY2024" s="58"/>
    </row>
    <row r="2025" spans="1:51" x14ac:dyDescent="0.25">
      <c r="A2025" s="45">
        <v>2340</v>
      </c>
      <c r="B2025" s="46"/>
      <c r="C2025" s="47"/>
      <c r="D2025" s="47" t="s">
        <v>7452</v>
      </c>
      <c r="E2025" s="48">
        <v>16.213000000000001</v>
      </c>
      <c r="F2025" s="49" t="s">
        <v>7365</v>
      </c>
      <c r="G2025" s="49" t="s">
        <v>7775</v>
      </c>
      <c r="H2025" s="50"/>
      <c r="I2025" s="46"/>
      <c r="J2025" s="46"/>
      <c r="K2025" s="49"/>
      <c r="L2025" s="49"/>
      <c r="M2025" s="51"/>
      <c r="N2025" s="51"/>
      <c r="O2025" s="51"/>
      <c r="P2025" s="51"/>
      <c r="Q2025" s="51"/>
      <c r="R2025" s="52"/>
      <c r="S2025" s="61">
        <v>0</v>
      </c>
      <c r="T2025" s="54"/>
      <c r="U2025" s="55"/>
      <c r="V2025" s="55"/>
      <c r="W2025" s="55"/>
      <c r="X2025" s="56"/>
      <c r="Y2025" s="57" t="s">
        <v>7684</v>
      </c>
      <c r="Z2025" s="57"/>
      <c r="AA2025" s="58"/>
      <c r="AB2025" s="58"/>
      <c r="AC2025" s="58"/>
      <c r="AD2025" s="58"/>
      <c r="AE2025" s="58"/>
      <c r="AF2025" s="58"/>
      <c r="AG2025" s="58"/>
      <c r="AH2025" s="58"/>
      <c r="AI2025" s="58"/>
      <c r="AJ2025" s="58"/>
      <c r="AK2025" s="58"/>
      <c r="AL2025" s="58"/>
      <c r="AM2025" s="58"/>
      <c r="AN2025" s="58"/>
      <c r="AO2025" s="58"/>
      <c r="AP2025" s="58"/>
      <c r="AQ2025" s="58"/>
      <c r="AR2025" s="59">
        <f t="shared" si="395"/>
        <v>0</v>
      </c>
      <c r="AS2025" s="59">
        <f t="shared" si="396"/>
        <v>0</v>
      </c>
      <c r="AT2025" s="58"/>
      <c r="AU2025" s="58">
        <f t="shared" si="393"/>
        <v>0</v>
      </c>
      <c r="AV2025" s="59">
        <f t="shared" si="394"/>
        <v>0</v>
      </c>
      <c r="AW2025" s="59">
        <f t="shared" si="397"/>
        <v>0</v>
      </c>
      <c r="AX2025" s="60" t="e">
        <f t="shared" si="398"/>
        <v>#DIV/0!</v>
      </c>
      <c r="AY2025" s="58"/>
    </row>
    <row r="2026" spans="1:51" x14ac:dyDescent="0.25">
      <c r="A2026" s="45">
        <v>2341</v>
      </c>
      <c r="B2026" s="46"/>
      <c r="C2026" s="47"/>
      <c r="D2026" s="47" t="s">
        <v>7452</v>
      </c>
      <c r="E2026" s="48">
        <v>16.215</v>
      </c>
      <c r="F2026" s="49" t="s">
        <v>7366</v>
      </c>
      <c r="G2026" s="49" t="s">
        <v>7776</v>
      </c>
      <c r="H2026" s="50"/>
      <c r="I2026" s="46"/>
      <c r="J2026" s="46"/>
      <c r="K2026" s="49"/>
      <c r="L2026" s="49"/>
      <c r="M2026" s="51"/>
      <c r="N2026" s="51"/>
      <c r="O2026" s="51"/>
      <c r="P2026" s="51"/>
      <c r="Q2026" s="51"/>
      <c r="R2026" s="52"/>
      <c r="S2026" s="61">
        <v>0</v>
      </c>
      <c r="T2026" s="54"/>
      <c r="U2026" s="55"/>
      <c r="V2026" s="55"/>
      <c r="W2026" s="55"/>
      <c r="X2026" s="56"/>
      <c r="Y2026" s="57" t="s">
        <v>7684</v>
      </c>
      <c r="Z2026" s="57"/>
      <c r="AA2026" s="58"/>
      <c r="AB2026" s="58"/>
      <c r="AC2026" s="58"/>
      <c r="AD2026" s="58"/>
      <c r="AE2026" s="58"/>
      <c r="AF2026" s="58"/>
      <c r="AG2026" s="58"/>
      <c r="AH2026" s="58"/>
      <c r="AI2026" s="58"/>
      <c r="AJ2026" s="58"/>
      <c r="AK2026" s="58"/>
      <c r="AL2026" s="58"/>
      <c r="AM2026" s="58"/>
      <c r="AN2026" s="58"/>
      <c r="AO2026" s="58"/>
      <c r="AP2026" s="58"/>
      <c r="AQ2026" s="58"/>
      <c r="AR2026" s="59">
        <f t="shared" si="395"/>
        <v>0</v>
      </c>
      <c r="AS2026" s="59">
        <f t="shared" si="396"/>
        <v>0</v>
      </c>
      <c r="AT2026" s="58"/>
      <c r="AU2026" s="58">
        <f t="shared" si="393"/>
        <v>0</v>
      </c>
      <c r="AV2026" s="59">
        <f t="shared" si="394"/>
        <v>0</v>
      </c>
      <c r="AW2026" s="59">
        <f t="shared" si="397"/>
        <v>0</v>
      </c>
      <c r="AX2026" s="60" t="e">
        <f t="shared" si="398"/>
        <v>#DIV/0!</v>
      </c>
      <c r="AY2026" s="58"/>
    </row>
    <row r="2027" spans="1:51" x14ac:dyDescent="0.25">
      <c r="A2027" s="45">
        <v>2342</v>
      </c>
      <c r="B2027" s="46"/>
      <c r="C2027" s="47"/>
      <c r="D2027" s="47" t="s">
        <v>7452</v>
      </c>
      <c r="E2027" s="48">
        <v>16.219000000000001</v>
      </c>
      <c r="F2027" s="49" t="s">
        <v>7367</v>
      </c>
      <c r="G2027" s="49" t="s">
        <v>7777</v>
      </c>
      <c r="H2027" s="50"/>
      <c r="I2027" s="46"/>
      <c r="J2027" s="46"/>
      <c r="K2027" s="49"/>
      <c r="L2027" s="49"/>
      <c r="M2027" s="51"/>
      <c r="N2027" s="51"/>
      <c r="O2027" s="51"/>
      <c r="P2027" s="51"/>
      <c r="Q2027" s="51"/>
      <c r="R2027" s="52"/>
      <c r="S2027" s="61">
        <v>0</v>
      </c>
      <c r="T2027" s="54"/>
      <c r="U2027" s="55"/>
      <c r="V2027" s="55"/>
      <c r="W2027" s="55"/>
      <c r="X2027" s="56"/>
      <c r="Y2027" s="57" t="s">
        <v>7684</v>
      </c>
      <c r="Z2027" s="57"/>
      <c r="AA2027" s="58"/>
      <c r="AB2027" s="58"/>
      <c r="AC2027" s="58"/>
      <c r="AD2027" s="58"/>
      <c r="AE2027" s="58"/>
      <c r="AF2027" s="58"/>
      <c r="AG2027" s="58"/>
      <c r="AH2027" s="58"/>
      <c r="AI2027" s="58"/>
      <c r="AJ2027" s="58"/>
      <c r="AK2027" s="58"/>
      <c r="AL2027" s="58"/>
      <c r="AM2027" s="58"/>
      <c r="AN2027" s="58"/>
      <c r="AO2027" s="58"/>
      <c r="AP2027" s="58"/>
      <c r="AQ2027" s="58"/>
      <c r="AR2027" s="59">
        <f t="shared" si="395"/>
        <v>0</v>
      </c>
      <c r="AS2027" s="59">
        <f t="shared" si="396"/>
        <v>0</v>
      </c>
      <c r="AT2027" s="58"/>
      <c r="AU2027" s="58">
        <f t="shared" si="393"/>
        <v>0</v>
      </c>
      <c r="AV2027" s="59">
        <f t="shared" si="394"/>
        <v>0</v>
      </c>
      <c r="AW2027" s="59">
        <f t="shared" si="397"/>
        <v>0</v>
      </c>
      <c r="AX2027" s="60" t="e">
        <f t="shared" si="398"/>
        <v>#DIV/0!</v>
      </c>
      <c r="AY2027" s="58"/>
    </row>
    <row r="2028" spans="1:51" x14ac:dyDescent="0.25">
      <c r="A2028" s="45">
        <v>2343</v>
      </c>
      <c r="B2028" s="46"/>
      <c r="C2028" s="47"/>
      <c r="D2028" s="47" t="s">
        <v>7452</v>
      </c>
      <c r="E2028" s="48">
        <v>16.221</v>
      </c>
      <c r="F2028" s="49" t="s">
        <v>7368</v>
      </c>
      <c r="G2028" s="49" t="s">
        <v>7778</v>
      </c>
      <c r="H2028" s="50"/>
      <c r="I2028" s="46"/>
      <c r="J2028" s="46"/>
      <c r="K2028" s="49"/>
      <c r="L2028" s="49"/>
      <c r="M2028" s="51"/>
      <c r="N2028" s="51"/>
      <c r="O2028" s="51"/>
      <c r="P2028" s="51"/>
      <c r="Q2028" s="51"/>
      <c r="R2028" s="52"/>
      <c r="S2028" s="61">
        <v>0</v>
      </c>
      <c r="T2028" s="54"/>
      <c r="U2028" s="55"/>
      <c r="V2028" s="55"/>
      <c r="W2028" s="55"/>
      <c r="X2028" s="56"/>
      <c r="Y2028" s="57" t="s">
        <v>7684</v>
      </c>
      <c r="Z2028" s="57"/>
      <c r="AA2028" s="58"/>
      <c r="AB2028" s="58"/>
      <c r="AC2028" s="58"/>
      <c r="AD2028" s="58"/>
      <c r="AE2028" s="58"/>
      <c r="AF2028" s="58"/>
      <c r="AG2028" s="58"/>
      <c r="AH2028" s="58"/>
      <c r="AI2028" s="58"/>
      <c r="AJ2028" s="58"/>
      <c r="AK2028" s="58"/>
      <c r="AL2028" s="58"/>
      <c r="AM2028" s="58"/>
      <c r="AN2028" s="58"/>
      <c r="AO2028" s="58"/>
      <c r="AP2028" s="58"/>
      <c r="AQ2028" s="58"/>
      <c r="AR2028" s="59">
        <f t="shared" si="395"/>
        <v>0</v>
      </c>
      <c r="AS2028" s="59">
        <f t="shared" si="396"/>
        <v>0</v>
      </c>
      <c r="AT2028" s="58"/>
      <c r="AU2028" s="58">
        <f t="shared" si="393"/>
        <v>0</v>
      </c>
      <c r="AV2028" s="59">
        <f t="shared" si="394"/>
        <v>0</v>
      </c>
      <c r="AW2028" s="59">
        <f t="shared" si="397"/>
        <v>0</v>
      </c>
      <c r="AX2028" s="60" t="e">
        <f t="shared" si="398"/>
        <v>#DIV/0!</v>
      </c>
      <c r="AY2028" s="58"/>
    </row>
    <row r="2029" spans="1:51" x14ac:dyDescent="0.25">
      <c r="A2029" s="45">
        <v>2344</v>
      </c>
      <c r="B2029" s="46"/>
      <c r="C2029" s="47"/>
      <c r="D2029" s="47" t="s">
        <v>7452</v>
      </c>
      <c r="E2029" s="48">
        <v>16.231000000000002</v>
      </c>
      <c r="F2029" s="49" t="s">
        <v>7369</v>
      </c>
      <c r="G2029" s="49" t="s">
        <v>7779</v>
      </c>
      <c r="H2029" s="50"/>
      <c r="I2029" s="46"/>
      <c r="J2029" s="46"/>
      <c r="K2029" s="49"/>
      <c r="L2029" s="49"/>
      <c r="M2029" s="51"/>
      <c r="N2029" s="51"/>
      <c r="O2029" s="51"/>
      <c r="P2029" s="51"/>
      <c r="Q2029" s="51"/>
      <c r="R2029" s="52"/>
      <c r="S2029" s="61">
        <v>0</v>
      </c>
      <c r="T2029" s="54"/>
      <c r="U2029" s="55"/>
      <c r="V2029" s="55"/>
      <c r="W2029" s="55"/>
      <c r="X2029" s="56"/>
      <c r="Y2029" s="57" t="s">
        <v>7684</v>
      </c>
      <c r="Z2029" s="57"/>
      <c r="AA2029" s="58"/>
      <c r="AB2029" s="58"/>
      <c r="AC2029" s="58"/>
      <c r="AD2029" s="58"/>
      <c r="AE2029" s="58"/>
      <c r="AF2029" s="58"/>
      <c r="AG2029" s="58"/>
      <c r="AH2029" s="58"/>
      <c r="AI2029" s="58"/>
      <c r="AJ2029" s="58"/>
      <c r="AK2029" s="58"/>
      <c r="AL2029" s="58"/>
      <c r="AM2029" s="58"/>
      <c r="AN2029" s="58"/>
      <c r="AO2029" s="58"/>
      <c r="AP2029" s="58"/>
      <c r="AQ2029" s="58"/>
      <c r="AR2029" s="59">
        <f t="shared" si="395"/>
        <v>0</v>
      </c>
      <c r="AS2029" s="59">
        <f t="shared" si="396"/>
        <v>0</v>
      </c>
      <c r="AT2029" s="58"/>
      <c r="AU2029" s="58">
        <f t="shared" si="393"/>
        <v>0</v>
      </c>
      <c r="AV2029" s="59">
        <f t="shared" si="394"/>
        <v>0</v>
      </c>
      <c r="AW2029" s="59">
        <f t="shared" si="397"/>
        <v>0</v>
      </c>
      <c r="AX2029" s="60" t="e">
        <f t="shared" si="398"/>
        <v>#DIV/0!</v>
      </c>
      <c r="AY2029" s="58"/>
    </row>
    <row r="2030" spans="1:51" ht="31.5" x14ac:dyDescent="0.25">
      <c r="A2030" s="45">
        <v>2347</v>
      </c>
      <c r="B2030" s="46"/>
      <c r="C2030" s="47"/>
      <c r="D2030" s="47" t="s">
        <v>7452</v>
      </c>
      <c r="E2030" s="48">
        <v>16.256</v>
      </c>
      <c r="F2030" s="49" t="s">
        <v>7372</v>
      </c>
      <c r="G2030" s="49" t="s">
        <v>7782</v>
      </c>
      <c r="H2030" s="50"/>
      <c r="I2030" s="46"/>
      <c r="J2030" s="46"/>
      <c r="K2030" s="49"/>
      <c r="L2030" s="49"/>
      <c r="M2030" s="51"/>
      <c r="N2030" s="51"/>
      <c r="O2030" s="51"/>
      <c r="P2030" s="51"/>
      <c r="Q2030" s="51"/>
      <c r="R2030" s="52"/>
      <c r="S2030" s="61">
        <v>0</v>
      </c>
      <c r="T2030" s="54"/>
      <c r="U2030" s="55"/>
      <c r="V2030" s="55"/>
      <c r="W2030" s="55"/>
      <c r="X2030" s="56"/>
      <c r="Y2030" s="57" t="s">
        <v>7684</v>
      </c>
      <c r="Z2030" s="57"/>
      <c r="AA2030" s="58"/>
      <c r="AB2030" s="58"/>
      <c r="AC2030" s="58"/>
      <c r="AD2030" s="58"/>
      <c r="AE2030" s="58"/>
      <c r="AF2030" s="58"/>
      <c r="AG2030" s="58"/>
      <c r="AH2030" s="58"/>
      <c r="AI2030" s="58"/>
      <c r="AJ2030" s="58"/>
      <c r="AK2030" s="58"/>
      <c r="AL2030" s="58"/>
      <c r="AM2030" s="58"/>
      <c r="AN2030" s="58"/>
      <c r="AO2030" s="58"/>
      <c r="AP2030" s="58"/>
      <c r="AQ2030" s="58"/>
      <c r="AR2030" s="59">
        <f t="shared" si="395"/>
        <v>0</v>
      </c>
      <c r="AS2030" s="59">
        <f t="shared" si="396"/>
        <v>0</v>
      </c>
      <c r="AT2030" s="58"/>
      <c r="AU2030" s="58">
        <f t="shared" si="393"/>
        <v>0</v>
      </c>
      <c r="AV2030" s="59">
        <f t="shared" si="394"/>
        <v>0</v>
      </c>
      <c r="AW2030" s="59">
        <f t="shared" si="397"/>
        <v>0</v>
      </c>
      <c r="AX2030" s="60" t="e">
        <f t="shared" si="398"/>
        <v>#DIV/0!</v>
      </c>
      <c r="AY2030" s="58"/>
    </row>
    <row r="2031" spans="1:51" ht="31.5" x14ac:dyDescent="0.25">
      <c r="A2031" s="45">
        <v>2348</v>
      </c>
      <c r="B2031" s="46"/>
      <c r="C2031" s="47"/>
      <c r="D2031" s="47" t="s">
        <v>7452</v>
      </c>
      <c r="E2031" s="48">
        <v>16.257000000000001</v>
      </c>
      <c r="F2031" s="49" t="s">
        <v>7373</v>
      </c>
      <c r="G2031" s="49" t="s">
        <v>7783</v>
      </c>
      <c r="H2031" s="50"/>
      <c r="I2031" s="46"/>
      <c r="J2031" s="46"/>
      <c r="K2031" s="49"/>
      <c r="L2031" s="49"/>
      <c r="M2031" s="51"/>
      <c r="N2031" s="51"/>
      <c r="O2031" s="51"/>
      <c r="P2031" s="51"/>
      <c r="Q2031" s="51"/>
      <c r="R2031" s="52"/>
      <c r="S2031" s="61">
        <v>0</v>
      </c>
      <c r="T2031" s="54"/>
      <c r="U2031" s="55"/>
      <c r="V2031" s="55"/>
      <c r="W2031" s="55"/>
      <c r="X2031" s="56"/>
      <c r="Y2031" s="57" t="s">
        <v>7684</v>
      </c>
      <c r="Z2031" s="57"/>
      <c r="AA2031" s="58"/>
      <c r="AB2031" s="58"/>
      <c r="AC2031" s="58"/>
      <c r="AD2031" s="58"/>
      <c r="AE2031" s="58"/>
      <c r="AF2031" s="58"/>
      <c r="AG2031" s="58"/>
      <c r="AH2031" s="58"/>
      <c r="AI2031" s="58"/>
      <c r="AJ2031" s="58"/>
      <c r="AK2031" s="58"/>
      <c r="AL2031" s="58"/>
      <c r="AM2031" s="58"/>
      <c r="AN2031" s="58"/>
      <c r="AO2031" s="58"/>
      <c r="AP2031" s="58"/>
      <c r="AQ2031" s="58"/>
      <c r="AR2031" s="59">
        <f t="shared" si="395"/>
        <v>0</v>
      </c>
      <c r="AS2031" s="59">
        <f t="shared" si="396"/>
        <v>0</v>
      </c>
      <c r="AT2031" s="58"/>
      <c r="AU2031" s="58">
        <f t="shared" si="393"/>
        <v>0</v>
      </c>
      <c r="AV2031" s="59">
        <f t="shared" si="394"/>
        <v>0</v>
      </c>
      <c r="AW2031" s="59">
        <f t="shared" si="397"/>
        <v>0</v>
      </c>
      <c r="AX2031" s="60" t="e">
        <f t="shared" si="398"/>
        <v>#DIV/0!</v>
      </c>
      <c r="AY2031" s="58"/>
    </row>
    <row r="2032" spans="1:51" ht="31.5" x14ac:dyDescent="0.25">
      <c r="A2032" s="45">
        <v>2349</v>
      </c>
      <c r="B2032" s="46"/>
      <c r="C2032" s="47"/>
      <c r="D2032" s="47" t="s">
        <v>7452</v>
      </c>
      <c r="E2032" s="48">
        <v>16.257999999999999</v>
      </c>
      <c r="F2032" s="49" t="s">
        <v>7374</v>
      </c>
      <c r="G2032" s="49" t="s">
        <v>7784</v>
      </c>
      <c r="H2032" s="50"/>
      <c r="I2032" s="46"/>
      <c r="J2032" s="46"/>
      <c r="K2032" s="49"/>
      <c r="L2032" s="49"/>
      <c r="M2032" s="51"/>
      <c r="N2032" s="51"/>
      <c r="O2032" s="51"/>
      <c r="P2032" s="51"/>
      <c r="Q2032" s="51"/>
      <c r="R2032" s="52"/>
      <c r="S2032" s="61">
        <v>0</v>
      </c>
      <c r="T2032" s="54"/>
      <c r="U2032" s="55"/>
      <c r="V2032" s="55"/>
      <c r="W2032" s="55"/>
      <c r="X2032" s="56"/>
      <c r="Y2032" s="57" t="s">
        <v>7684</v>
      </c>
      <c r="Z2032" s="57"/>
      <c r="AA2032" s="58"/>
      <c r="AB2032" s="58"/>
      <c r="AC2032" s="58"/>
      <c r="AD2032" s="58"/>
      <c r="AE2032" s="58"/>
      <c r="AF2032" s="58"/>
      <c r="AG2032" s="58"/>
      <c r="AH2032" s="58"/>
      <c r="AI2032" s="58"/>
      <c r="AJ2032" s="58"/>
      <c r="AK2032" s="58"/>
      <c r="AL2032" s="58"/>
      <c r="AM2032" s="58"/>
      <c r="AN2032" s="58"/>
      <c r="AO2032" s="58"/>
      <c r="AP2032" s="58"/>
      <c r="AQ2032" s="58"/>
      <c r="AR2032" s="59">
        <f t="shared" si="395"/>
        <v>0</v>
      </c>
      <c r="AS2032" s="59">
        <f t="shared" si="396"/>
        <v>0</v>
      </c>
      <c r="AT2032" s="58"/>
      <c r="AU2032" s="58">
        <f t="shared" si="393"/>
        <v>0</v>
      </c>
      <c r="AV2032" s="59">
        <f t="shared" si="394"/>
        <v>0</v>
      </c>
      <c r="AW2032" s="59">
        <f t="shared" si="397"/>
        <v>0</v>
      </c>
      <c r="AX2032" s="60" t="e">
        <f t="shared" si="398"/>
        <v>#DIV/0!</v>
      </c>
      <c r="AY2032" s="58"/>
    </row>
    <row r="2033" spans="1:51" ht="31.5" x14ac:dyDescent="0.25">
      <c r="A2033" s="45">
        <v>2350</v>
      </c>
      <c r="B2033" s="46"/>
      <c r="C2033" s="47"/>
      <c r="D2033" s="47" t="s">
        <v>7452</v>
      </c>
      <c r="E2033" s="48">
        <v>16.259</v>
      </c>
      <c r="F2033" s="49" t="s">
        <v>7375</v>
      </c>
      <c r="G2033" s="49" t="s">
        <v>7785</v>
      </c>
      <c r="H2033" s="50"/>
      <c r="I2033" s="46"/>
      <c r="J2033" s="46"/>
      <c r="K2033" s="49"/>
      <c r="L2033" s="49"/>
      <c r="M2033" s="51"/>
      <c r="N2033" s="51"/>
      <c r="O2033" s="51"/>
      <c r="P2033" s="51"/>
      <c r="Q2033" s="51"/>
      <c r="R2033" s="52"/>
      <c r="S2033" s="61">
        <v>0</v>
      </c>
      <c r="T2033" s="54"/>
      <c r="U2033" s="55"/>
      <c r="V2033" s="55"/>
      <c r="W2033" s="55"/>
      <c r="X2033" s="56"/>
      <c r="Y2033" s="57" t="s">
        <v>7684</v>
      </c>
      <c r="Z2033" s="57"/>
      <c r="AA2033" s="58"/>
      <c r="AB2033" s="58"/>
      <c r="AC2033" s="58"/>
      <c r="AD2033" s="58"/>
      <c r="AE2033" s="58"/>
      <c r="AF2033" s="58"/>
      <c r="AG2033" s="58"/>
      <c r="AH2033" s="58"/>
      <c r="AI2033" s="58"/>
      <c r="AJ2033" s="58"/>
      <c r="AK2033" s="58"/>
      <c r="AL2033" s="58"/>
      <c r="AM2033" s="58"/>
      <c r="AN2033" s="58"/>
      <c r="AO2033" s="58"/>
      <c r="AP2033" s="58"/>
      <c r="AQ2033" s="58"/>
      <c r="AR2033" s="59">
        <f t="shared" si="395"/>
        <v>0</v>
      </c>
      <c r="AS2033" s="59">
        <f t="shared" si="396"/>
        <v>0</v>
      </c>
      <c r="AT2033" s="58"/>
      <c r="AU2033" s="58">
        <f t="shared" si="393"/>
        <v>0</v>
      </c>
      <c r="AV2033" s="59">
        <f t="shared" si="394"/>
        <v>0</v>
      </c>
      <c r="AW2033" s="59">
        <f t="shared" si="397"/>
        <v>0</v>
      </c>
      <c r="AX2033" s="60" t="e">
        <f t="shared" si="398"/>
        <v>#DIV/0!</v>
      </c>
      <c r="AY2033" s="58"/>
    </row>
    <row r="2034" spans="1:51" ht="31.5" x14ac:dyDescent="0.25">
      <c r="A2034" s="45">
        <v>2352</v>
      </c>
      <c r="B2034" s="46"/>
      <c r="C2034" s="47"/>
      <c r="D2034" s="47" t="s">
        <v>7452</v>
      </c>
      <c r="E2034" s="48">
        <v>16.260999999999999</v>
      </c>
      <c r="F2034" s="49" t="s">
        <v>7377</v>
      </c>
      <c r="G2034" s="49" t="s">
        <v>7787</v>
      </c>
      <c r="H2034" s="50"/>
      <c r="I2034" s="46"/>
      <c r="J2034" s="46"/>
      <c r="K2034" s="49"/>
      <c r="L2034" s="49"/>
      <c r="M2034" s="51"/>
      <c r="N2034" s="51"/>
      <c r="O2034" s="51"/>
      <c r="P2034" s="51"/>
      <c r="Q2034" s="51"/>
      <c r="R2034" s="52"/>
      <c r="S2034" s="61">
        <v>0</v>
      </c>
      <c r="T2034" s="54"/>
      <c r="U2034" s="55"/>
      <c r="V2034" s="55"/>
      <c r="W2034" s="55"/>
      <c r="X2034" s="56"/>
      <c r="Y2034" s="57" t="s">
        <v>7684</v>
      </c>
      <c r="Z2034" s="57"/>
      <c r="AA2034" s="58"/>
      <c r="AB2034" s="58"/>
      <c r="AC2034" s="58"/>
      <c r="AD2034" s="58"/>
      <c r="AE2034" s="58"/>
      <c r="AF2034" s="58"/>
      <c r="AG2034" s="58"/>
      <c r="AH2034" s="58"/>
      <c r="AI2034" s="58"/>
      <c r="AJ2034" s="58"/>
      <c r="AK2034" s="58"/>
      <c r="AL2034" s="58"/>
      <c r="AM2034" s="58"/>
      <c r="AN2034" s="58"/>
      <c r="AO2034" s="58"/>
      <c r="AP2034" s="58"/>
      <c r="AQ2034" s="58"/>
      <c r="AR2034" s="59">
        <f t="shared" si="395"/>
        <v>0</v>
      </c>
      <c r="AS2034" s="59">
        <f t="shared" si="396"/>
        <v>0</v>
      </c>
      <c r="AT2034" s="58"/>
      <c r="AU2034" s="58">
        <f t="shared" si="393"/>
        <v>0</v>
      </c>
      <c r="AV2034" s="59">
        <f t="shared" si="394"/>
        <v>0</v>
      </c>
      <c r="AW2034" s="59">
        <f t="shared" si="397"/>
        <v>0</v>
      </c>
      <c r="AX2034" s="60" t="e">
        <f t="shared" si="398"/>
        <v>#DIV/0!</v>
      </c>
      <c r="AY2034" s="58"/>
    </row>
    <row r="2035" spans="1:51" ht="31.5" x14ac:dyDescent="0.25">
      <c r="A2035" s="45">
        <v>2353</v>
      </c>
      <c r="B2035" s="46"/>
      <c r="C2035" s="47"/>
      <c r="D2035" s="47" t="s">
        <v>7452</v>
      </c>
      <c r="E2035" s="48">
        <v>16.262</v>
      </c>
      <c r="F2035" s="49" t="s">
        <v>7378</v>
      </c>
      <c r="G2035" s="49" t="s">
        <v>7788</v>
      </c>
      <c r="H2035" s="50"/>
      <c r="I2035" s="46"/>
      <c r="J2035" s="46"/>
      <c r="K2035" s="49"/>
      <c r="L2035" s="49"/>
      <c r="M2035" s="51"/>
      <c r="N2035" s="51"/>
      <c r="O2035" s="51"/>
      <c r="P2035" s="51"/>
      <c r="Q2035" s="51"/>
      <c r="R2035" s="52"/>
      <c r="S2035" s="61">
        <v>0</v>
      </c>
      <c r="T2035" s="54"/>
      <c r="U2035" s="55"/>
      <c r="V2035" s="55"/>
      <c r="W2035" s="55"/>
      <c r="X2035" s="56"/>
      <c r="Y2035" s="57" t="s">
        <v>7684</v>
      </c>
      <c r="Z2035" s="57"/>
      <c r="AA2035" s="58"/>
      <c r="AB2035" s="58"/>
      <c r="AC2035" s="58"/>
      <c r="AD2035" s="58"/>
      <c r="AE2035" s="58"/>
      <c r="AF2035" s="58"/>
      <c r="AG2035" s="58"/>
      <c r="AH2035" s="58"/>
      <c r="AI2035" s="58"/>
      <c r="AJ2035" s="58"/>
      <c r="AK2035" s="58"/>
      <c r="AL2035" s="58"/>
      <c r="AM2035" s="58"/>
      <c r="AN2035" s="58"/>
      <c r="AO2035" s="58"/>
      <c r="AP2035" s="58"/>
      <c r="AQ2035" s="58"/>
      <c r="AR2035" s="59">
        <f t="shared" si="395"/>
        <v>0</v>
      </c>
      <c r="AS2035" s="59">
        <f t="shared" si="396"/>
        <v>0</v>
      </c>
      <c r="AT2035" s="58"/>
      <c r="AU2035" s="58">
        <f t="shared" si="393"/>
        <v>0</v>
      </c>
      <c r="AV2035" s="59">
        <f t="shared" si="394"/>
        <v>0</v>
      </c>
      <c r="AW2035" s="59">
        <f t="shared" si="397"/>
        <v>0</v>
      </c>
      <c r="AX2035" s="60" t="e">
        <f t="shared" si="398"/>
        <v>#DIV/0!</v>
      </c>
      <c r="AY2035" s="58"/>
    </row>
    <row r="2036" spans="1:51" x14ac:dyDescent="0.25">
      <c r="A2036" s="45">
        <v>2354</v>
      </c>
      <c r="B2036" s="46"/>
      <c r="C2036" s="47"/>
      <c r="D2036" s="47" t="s">
        <v>7452</v>
      </c>
      <c r="E2036" s="48">
        <v>16.263000000000002</v>
      </c>
      <c r="F2036" s="49" t="s">
        <v>7379</v>
      </c>
      <c r="G2036" s="49" t="s">
        <v>7789</v>
      </c>
      <c r="H2036" s="50"/>
      <c r="I2036" s="46"/>
      <c r="J2036" s="46"/>
      <c r="K2036" s="49"/>
      <c r="L2036" s="49"/>
      <c r="M2036" s="51"/>
      <c r="N2036" s="51"/>
      <c r="O2036" s="51"/>
      <c r="P2036" s="51"/>
      <c r="Q2036" s="51"/>
      <c r="R2036" s="52"/>
      <c r="S2036" s="61">
        <v>3828100</v>
      </c>
      <c r="T2036" s="54"/>
      <c r="U2036" s="55"/>
      <c r="V2036" s="55"/>
      <c r="W2036" s="55"/>
      <c r="X2036" s="56"/>
      <c r="Y2036" s="57" t="s">
        <v>7684</v>
      </c>
      <c r="Z2036" s="57"/>
      <c r="AA2036" s="58"/>
      <c r="AB2036" s="58"/>
      <c r="AC2036" s="58"/>
      <c r="AD2036" s="58"/>
      <c r="AE2036" s="58"/>
      <c r="AF2036" s="58"/>
      <c r="AG2036" s="58"/>
      <c r="AH2036" s="58"/>
      <c r="AI2036" s="58"/>
      <c r="AJ2036" s="58"/>
      <c r="AK2036" s="58"/>
      <c r="AL2036" s="58"/>
      <c r="AM2036" s="58"/>
      <c r="AN2036" s="58"/>
      <c r="AO2036" s="58"/>
      <c r="AP2036" s="58"/>
      <c r="AQ2036" s="58"/>
      <c r="AR2036" s="59">
        <f t="shared" si="395"/>
        <v>0</v>
      </c>
      <c r="AS2036" s="59">
        <f t="shared" si="396"/>
        <v>0</v>
      </c>
      <c r="AT2036" s="58"/>
      <c r="AU2036" s="58">
        <f t="shared" si="393"/>
        <v>0</v>
      </c>
      <c r="AV2036" s="59">
        <f t="shared" si="394"/>
        <v>-3828100</v>
      </c>
      <c r="AW2036" s="59">
        <f t="shared" si="397"/>
        <v>-3828100</v>
      </c>
      <c r="AX2036" s="60">
        <f t="shared" si="398"/>
        <v>-1</v>
      </c>
      <c r="AY2036" s="58"/>
    </row>
    <row r="2037" spans="1:51" ht="31.5" x14ac:dyDescent="0.25">
      <c r="A2037" s="45">
        <v>2355</v>
      </c>
      <c r="B2037" s="46"/>
      <c r="C2037" s="47"/>
      <c r="D2037" s="47" t="s">
        <v>7452</v>
      </c>
      <c r="E2037" s="48">
        <v>16.282</v>
      </c>
      <c r="F2037" s="49" t="s">
        <v>7380</v>
      </c>
      <c r="G2037" s="49" t="s">
        <v>7790</v>
      </c>
      <c r="H2037" s="50"/>
      <c r="I2037" s="46"/>
      <c r="J2037" s="46"/>
      <c r="K2037" s="49"/>
      <c r="L2037" s="49"/>
      <c r="M2037" s="51"/>
      <c r="N2037" s="51"/>
      <c r="O2037" s="51"/>
      <c r="P2037" s="51"/>
      <c r="Q2037" s="51"/>
      <c r="R2037" s="52"/>
      <c r="S2037" s="61">
        <v>0</v>
      </c>
      <c r="T2037" s="54"/>
      <c r="U2037" s="55"/>
      <c r="V2037" s="55"/>
      <c r="W2037" s="55"/>
      <c r="X2037" s="56"/>
      <c r="Y2037" s="57" t="s">
        <v>7684</v>
      </c>
      <c r="Z2037" s="57"/>
      <c r="AA2037" s="58"/>
      <c r="AB2037" s="58"/>
      <c r="AC2037" s="58"/>
      <c r="AD2037" s="58"/>
      <c r="AE2037" s="58"/>
      <c r="AF2037" s="58"/>
      <c r="AG2037" s="58"/>
      <c r="AH2037" s="58"/>
      <c r="AI2037" s="58"/>
      <c r="AJ2037" s="58"/>
      <c r="AK2037" s="58"/>
      <c r="AL2037" s="58"/>
      <c r="AM2037" s="58"/>
      <c r="AN2037" s="58"/>
      <c r="AO2037" s="58"/>
      <c r="AP2037" s="58"/>
      <c r="AQ2037" s="58"/>
      <c r="AR2037" s="59">
        <f t="shared" si="395"/>
        <v>0</v>
      </c>
      <c r="AS2037" s="59">
        <f t="shared" si="396"/>
        <v>0</v>
      </c>
      <c r="AT2037" s="58"/>
      <c r="AU2037" s="58">
        <f t="shared" si="393"/>
        <v>0</v>
      </c>
      <c r="AV2037" s="59">
        <f t="shared" si="394"/>
        <v>0</v>
      </c>
      <c r="AW2037" s="59">
        <f t="shared" si="397"/>
        <v>0</v>
      </c>
      <c r="AX2037" s="60" t="e">
        <f t="shared" si="398"/>
        <v>#DIV/0!</v>
      </c>
      <c r="AY2037" s="58"/>
    </row>
    <row r="2038" spans="1:51" ht="31.5" x14ac:dyDescent="0.25">
      <c r="A2038" s="45">
        <v>2356</v>
      </c>
      <c r="B2038" s="46"/>
      <c r="C2038" s="47"/>
      <c r="D2038" s="47" t="s">
        <v>7452</v>
      </c>
      <c r="E2038" s="48">
        <v>16.283000000000001</v>
      </c>
      <c r="F2038" s="49" t="s">
        <v>7381</v>
      </c>
      <c r="G2038" s="49" t="s">
        <v>7791</v>
      </c>
      <c r="H2038" s="50"/>
      <c r="I2038" s="46"/>
      <c r="J2038" s="46"/>
      <c r="K2038" s="49"/>
      <c r="L2038" s="49"/>
      <c r="M2038" s="51"/>
      <c r="N2038" s="51"/>
      <c r="O2038" s="51"/>
      <c r="P2038" s="51"/>
      <c r="Q2038" s="51"/>
      <c r="R2038" s="52"/>
      <c r="S2038" s="61">
        <v>0</v>
      </c>
      <c r="T2038" s="54"/>
      <c r="U2038" s="55"/>
      <c r="V2038" s="55"/>
      <c r="W2038" s="55"/>
      <c r="X2038" s="56"/>
      <c r="Y2038" s="57" t="s">
        <v>7684</v>
      </c>
      <c r="Z2038" s="57"/>
      <c r="AA2038" s="58"/>
      <c r="AB2038" s="58"/>
      <c r="AC2038" s="58"/>
      <c r="AD2038" s="58"/>
      <c r="AE2038" s="58"/>
      <c r="AF2038" s="58"/>
      <c r="AG2038" s="58"/>
      <c r="AH2038" s="58"/>
      <c r="AI2038" s="58"/>
      <c r="AJ2038" s="58"/>
      <c r="AK2038" s="58"/>
      <c r="AL2038" s="58"/>
      <c r="AM2038" s="58"/>
      <c r="AN2038" s="58"/>
      <c r="AO2038" s="58"/>
      <c r="AP2038" s="58"/>
      <c r="AQ2038" s="58"/>
      <c r="AR2038" s="59">
        <f t="shared" si="395"/>
        <v>0</v>
      </c>
      <c r="AS2038" s="59">
        <f t="shared" si="396"/>
        <v>0</v>
      </c>
      <c r="AT2038" s="58"/>
      <c r="AU2038" s="58">
        <f t="shared" si="393"/>
        <v>0</v>
      </c>
      <c r="AV2038" s="59">
        <f t="shared" si="394"/>
        <v>0</v>
      </c>
      <c r="AW2038" s="59">
        <f t="shared" si="397"/>
        <v>0</v>
      </c>
      <c r="AX2038" s="60" t="e">
        <f t="shared" si="398"/>
        <v>#DIV/0!</v>
      </c>
      <c r="AY2038" s="58"/>
    </row>
    <row r="2039" spans="1:51" ht="31.5" x14ac:dyDescent="0.25">
      <c r="A2039" s="45">
        <v>2357</v>
      </c>
      <c r="B2039" s="46"/>
      <c r="C2039" s="47"/>
      <c r="D2039" s="47" t="s">
        <v>7452</v>
      </c>
      <c r="E2039" s="48">
        <v>16.283999999999999</v>
      </c>
      <c r="F2039" s="49" t="s">
        <v>7382</v>
      </c>
      <c r="G2039" s="49" t="s">
        <v>7792</v>
      </c>
      <c r="H2039" s="50"/>
      <c r="I2039" s="46"/>
      <c r="J2039" s="46"/>
      <c r="K2039" s="49"/>
      <c r="L2039" s="49"/>
      <c r="M2039" s="51"/>
      <c r="N2039" s="51"/>
      <c r="O2039" s="51"/>
      <c r="P2039" s="51"/>
      <c r="Q2039" s="51"/>
      <c r="R2039" s="52"/>
      <c r="S2039" s="61">
        <v>0</v>
      </c>
      <c r="T2039" s="54"/>
      <c r="U2039" s="55"/>
      <c r="V2039" s="55"/>
      <c r="W2039" s="55"/>
      <c r="X2039" s="56"/>
      <c r="Y2039" s="57" t="s">
        <v>7684</v>
      </c>
      <c r="Z2039" s="57"/>
      <c r="AA2039" s="58"/>
      <c r="AB2039" s="58"/>
      <c r="AC2039" s="58"/>
      <c r="AD2039" s="58"/>
      <c r="AE2039" s="58"/>
      <c r="AF2039" s="58"/>
      <c r="AG2039" s="58"/>
      <c r="AH2039" s="58"/>
      <c r="AI2039" s="58"/>
      <c r="AJ2039" s="58"/>
      <c r="AK2039" s="58"/>
      <c r="AL2039" s="58"/>
      <c r="AM2039" s="58"/>
      <c r="AN2039" s="58"/>
      <c r="AO2039" s="58"/>
      <c r="AP2039" s="58"/>
      <c r="AQ2039" s="58"/>
      <c r="AR2039" s="59">
        <f t="shared" si="395"/>
        <v>0</v>
      </c>
      <c r="AS2039" s="59">
        <f t="shared" si="396"/>
        <v>0</v>
      </c>
      <c r="AT2039" s="58"/>
      <c r="AU2039" s="58">
        <f t="shared" si="393"/>
        <v>0</v>
      </c>
      <c r="AV2039" s="59">
        <f t="shared" si="394"/>
        <v>0</v>
      </c>
      <c r="AW2039" s="59">
        <f t="shared" si="397"/>
        <v>0</v>
      </c>
      <c r="AX2039" s="60" t="e">
        <f t="shared" si="398"/>
        <v>#DIV/0!</v>
      </c>
      <c r="AY2039" s="58"/>
    </row>
    <row r="2040" spans="1:51" ht="31.5" x14ac:dyDescent="0.25">
      <c r="A2040" s="45">
        <v>2358</v>
      </c>
      <c r="B2040" s="46"/>
      <c r="C2040" s="47"/>
      <c r="D2040" s="47" t="s">
        <v>7452</v>
      </c>
      <c r="E2040" s="48">
        <v>16.285</v>
      </c>
      <c r="F2040" s="49" t="s">
        <v>7383</v>
      </c>
      <c r="G2040" s="49" t="s">
        <v>7793</v>
      </c>
      <c r="H2040" s="50"/>
      <c r="I2040" s="46"/>
      <c r="J2040" s="46"/>
      <c r="K2040" s="49"/>
      <c r="L2040" s="49"/>
      <c r="M2040" s="51"/>
      <c r="N2040" s="51"/>
      <c r="O2040" s="51"/>
      <c r="P2040" s="51"/>
      <c r="Q2040" s="51"/>
      <c r="R2040" s="52"/>
      <c r="S2040" s="61">
        <v>0</v>
      </c>
      <c r="T2040" s="54"/>
      <c r="U2040" s="55"/>
      <c r="V2040" s="55"/>
      <c r="W2040" s="55"/>
      <c r="X2040" s="56"/>
      <c r="Y2040" s="57" t="s">
        <v>7684</v>
      </c>
      <c r="Z2040" s="57"/>
      <c r="AA2040" s="58"/>
      <c r="AB2040" s="58"/>
      <c r="AC2040" s="58"/>
      <c r="AD2040" s="58"/>
      <c r="AE2040" s="58"/>
      <c r="AF2040" s="58"/>
      <c r="AG2040" s="58"/>
      <c r="AH2040" s="58"/>
      <c r="AI2040" s="58"/>
      <c r="AJ2040" s="58"/>
      <c r="AK2040" s="58"/>
      <c r="AL2040" s="58"/>
      <c r="AM2040" s="58"/>
      <c r="AN2040" s="58"/>
      <c r="AO2040" s="58"/>
      <c r="AP2040" s="58"/>
      <c r="AQ2040" s="58"/>
      <c r="AR2040" s="59">
        <f t="shared" si="395"/>
        <v>0</v>
      </c>
      <c r="AS2040" s="59">
        <f t="shared" si="396"/>
        <v>0</v>
      </c>
      <c r="AT2040" s="58"/>
      <c r="AU2040" s="58">
        <f t="shared" si="393"/>
        <v>0</v>
      </c>
      <c r="AV2040" s="59">
        <f t="shared" si="394"/>
        <v>0</v>
      </c>
      <c r="AW2040" s="59">
        <f t="shared" si="397"/>
        <v>0</v>
      </c>
      <c r="AX2040" s="60" t="e">
        <f t="shared" si="398"/>
        <v>#DIV/0!</v>
      </c>
      <c r="AY2040" s="58"/>
    </row>
    <row r="2041" spans="1:51" ht="31.5" x14ac:dyDescent="0.25">
      <c r="A2041" s="45">
        <v>2359</v>
      </c>
      <c r="B2041" s="46"/>
      <c r="C2041" s="47"/>
      <c r="D2041" s="47" t="s">
        <v>7452</v>
      </c>
      <c r="E2041" s="48">
        <v>16.289000000000001</v>
      </c>
      <c r="F2041" s="49" t="s">
        <v>7384</v>
      </c>
      <c r="G2041" s="49" t="s">
        <v>7794</v>
      </c>
      <c r="H2041" s="50"/>
      <c r="I2041" s="46"/>
      <c r="J2041" s="46"/>
      <c r="K2041" s="49"/>
      <c r="L2041" s="49"/>
      <c r="M2041" s="51"/>
      <c r="N2041" s="51"/>
      <c r="O2041" s="51"/>
      <c r="P2041" s="51"/>
      <c r="Q2041" s="51"/>
      <c r="R2041" s="52"/>
      <c r="S2041" s="61">
        <v>0</v>
      </c>
      <c r="T2041" s="54"/>
      <c r="U2041" s="55"/>
      <c r="V2041" s="55"/>
      <c r="W2041" s="55"/>
      <c r="X2041" s="56"/>
      <c r="Y2041" s="57" t="s">
        <v>7684</v>
      </c>
      <c r="Z2041" s="57"/>
      <c r="AA2041" s="58"/>
      <c r="AB2041" s="58"/>
      <c r="AC2041" s="58"/>
      <c r="AD2041" s="58"/>
      <c r="AE2041" s="58"/>
      <c r="AF2041" s="58"/>
      <c r="AG2041" s="58"/>
      <c r="AH2041" s="58"/>
      <c r="AI2041" s="58"/>
      <c r="AJ2041" s="58"/>
      <c r="AK2041" s="58"/>
      <c r="AL2041" s="58"/>
      <c r="AM2041" s="58"/>
      <c r="AN2041" s="58"/>
      <c r="AO2041" s="58"/>
      <c r="AP2041" s="58"/>
      <c r="AQ2041" s="58"/>
      <c r="AR2041" s="59">
        <f t="shared" si="395"/>
        <v>0</v>
      </c>
      <c r="AS2041" s="59">
        <f t="shared" si="396"/>
        <v>0</v>
      </c>
      <c r="AT2041" s="58"/>
      <c r="AU2041" s="58">
        <f t="shared" si="393"/>
        <v>0</v>
      </c>
      <c r="AV2041" s="59">
        <f t="shared" si="394"/>
        <v>0</v>
      </c>
      <c r="AW2041" s="59">
        <f t="shared" si="397"/>
        <v>0</v>
      </c>
      <c r="AX2041" s="60" t="e">
        <f t="shared" si="398"/>
        <v>#DIV/0!</v>
      </c>
      <c r="AY2041" s="58"/>
    </row>
    <row r="2042" spans="1:51" x14ac:dyDescent="0.25">
      <c r="A2042" s="45">
        <v>2361</v>
      </c>
      <c r="B2042" s="46"/>
      <c r="C2042" s="47"/>
      <c r="D2042" s="47" t="s">
        <v>7452</v>
      </c>
      <c r="E2042" s="48">
        <v>16.294</v>
      </c>
      <c r="F2042" s="49" t="s">
        <v>7386</v>
      </c>
      <c r="G2042" s="49" t="s">
        <v>7796</v>
      </c>
      <c r="H2042" s="50"/>
      <c r="I2042" s="46"/>
      <c r="J2042" s="46"/>
      <c r="K2042" s="49"/>
      <c r="L2042" s="49"/>
      <c r="M2042" s="51"/>
      <c r="N2042" s="51"/>
      <c r="O2042" s="51"/>
      <c r="P2042" s="51"/>
      <c r="Q2042" s="51"/>
      <c r="R2042" s="52"/>
      <c r="S2042" s="61">
        <v>2856600</v>
      </c>
      <c r="T2042" s="54"/>
      <c r="U2042" s="55"/>
      <c r="V2042" s="55"/>
      <c r="W2042" s="55"/>
      <c r="X2042" s="56"/>
      <c r="Y2042" s="57" t="s">
        <v>7684</v>
      </c>
      <c r="Z2042" s="57"/>
      <c r="AA2042" s="58"/>
      <c r="AB2042" s="58"/>
      <c r="AC2042" s="58"/>
      <c r="AD2042" s="58"/>
      <c r="AE2042" s="58"/>
      <c r="AF2042" s="58"/>
      <c r="AG2042" s="58"/>
      <c r="AH2042" s="58"/>
      <c r="AI2042" s="58"/>
      <c r="AJ2042" s="58"/>
      <c r="AK2042" s="58"/>
      <c r="AL2042" s="58"/>
      <c r="AM2042" s="58"/>
      <c r="AN2042" s="58"/>
      <c r="AO2042" s="58"/>
      <c r="AP2042" s="58"/>
      <c r="AQ2042" s="58"/>
      <c r="AR2042" s="59">
        <f t="shared" si="395"/>
        <v>0</v>
      </c>
      <c r="AS2042" s="59">
        <f t="shared" si="396"/>
        <v>0</v>
      </c>
      <c r="AT2042" s="58"/>
      <c r="AU2042" s="58">
        <f t="shared" si="393"/>
        <v>0</v>
      </c>
      <c r="AV2042" s="59">
        <f t="shared" si="394"/>
        <v>-2856600</v>
      </c>
      <c r="AW2042" s="59">
        <f t="shared" si="397"/>
        <v>-2856600</v>
      </c>
      <c r="AX2042" s="60">
        <f t="shared" si="398"/>
        <v>-1</v>
      </c>
      <c r="AY2042" s="58"/>
    </row>
    <row r="2043" spans="1:51" ht="47.25" x14ac:dyDescent="0.25">
      <c r="A2043" s="45">
        <v>2362</v>
      </c>
      <c r="B2043" s="46"/>
      <c r="C2043" s="47"/>
      <c r="D2043" s="47" t="s">
        <v>7452</v>
      </c>
      <c r="E2043" s="48">
        <v>16.295000000000002</v>
      </c>
      <c r="F2043" s="49" t="s">
        <v>7387</v>
      </c>
      <c r="G2043" s="49" t="s">
        <v>7797</v>
      </c>
      <c r="H2043" s="50"/>
      <c r="I2043" s="46"/>
      <c r="J2043" s="46"/>
      <c r="K2043" s="49"/>
      <c r="L2043" s="49"/>
      <c r="M2043" s="51"/>
      <c r="N2043" s="51"/>
      <c r="O2043" s="51"/>
      <c r="P2043" s="51"/>
      <c r="Q2043" s="51"/>
      <c r="R2043" s="52"/>
      <c r="S2043" s="61">
        <v>2767900</v>
      </c>
      <c r="T2043" s="54"/>
      <c r="U2043" s="55"/>
      <c r="V2043" s="55"/>
      <c r="W2043" s="55"/>
      <c r="X2043" s="56"/>
      <c r="Y2043" s="57" t="s">
        <v>7684</v>
      </c>
      <c r="Z2043" s="57"/>
      <c r="AA2043" s="58"/>
      <c r="AB2043" s="58"/>
      <c r="AC2043" s="58"/>
      <c r="AD2043" s="58"/>
      <c r="AE2043" s="58"/>
      <c r="AF2043" s="58"/>
      <c r="AG2043" s="58"/>
      <c r="AH2043" s="58"/>
      <c r="AI2043" s="58"/>
      <c r="AJ2043" s="58"/>
      <c r="AK2043" s="58"/>
      <c r="AL2043" s="58"/>
      <c r="AM2043" s="58"/>
      <c r="AN2043" s="58"/>
      <c r="AO2043" s="58"/>
      <c r="AP2043" s="58"/>
      <c r="AQ2043" s="58"/>
      <c r="AR2043" s="59">
        <f t="shared" si="395"/>
        <v>0</v>
      </c>
      <c r="AS2043" s="59">
        <f t="shared" si="396"/>
        <v>0</v>
      </c>
      <c r="AT2043" s="58"/>
      <c r="AU2043" s="58">
        <f t="shared" si="393"/>
        <v>0</v>
      </c>
      <c r="AV2043" s="59">
        <f t="shared" si="394"/>
        <v>-2767900</v>
      </c>
      <c r="AW2043" s="59">
        <f t="shared" si="397"/>
        <v>-2767900</v>
      </c>
      <c r="AX2043" s="60">
        <f t="shared" si="398"/>
        <v>-1</v>
      </c>
      <c r="AY2043" s="58"/>
    </row>
    <row r="2044" spans="1:51" ht="47.25" x14ac:dyDescent="0.25">
      <c r="A2044" s="45">
        <v>2363</v>
      </c>
      <c r="B2044" s="46"/>
      <c r="C2044" s="47"/>
      <c r="D2044" s="47" t="s">
        <v>7452</v>
      </c>
      <c r="E2044" s="48">
        <v>16.295999999999999</v>
      </c>
      <c r="F2044" s="49" t="s">
        <v>7388</v>
      </c>
      <c r="G2044" s="49" t="s">
        <v>7798</v>
      </c>
      <c r="H2044" s="50"/>
      <c r="I2044" s="46"/>
      <c r="J2044" s="46"/>
      <c r="K2044" s="49"/>
      <c r="L2044" s="49"/>
      <c r="M2044" s="51"/>
      <c r="N2044" s="51"/>
      <c r="O2044" s="51"/>
      <c r="P2044" s="51"/>
      <c r="Q2044" s="51"/>
      <c r="R2044" s="52"/>
      <c r="S2044" s="61">
        <v>0</v>
      </c>
      <c r="T2044" s="54"/>
      <c r="U2044" s="55"/>
      <c r="V2044" s="55"/>
      <c r="W2044" s="55"/>
      <c r="X2044" s="56"/>
      <c r="Y2044" s="57" t="s">
        <v>7684</v>
      </c>
      <c r="Z2044" s="57"/>
      <c r="AA2044" s="58"/>
      <c r="AB2044" s="58"/>
      <c r="AC2044" s="58"/>
      <c r="AD2044" s="58"/>
      <c r="AE2044" s="58"/>
      <c r="AF2044" s="58"/>
      <c r="AG2044" s="58"/>
      <c r="AH2044" s="58"/>
      <c r="AI2044" s="58"/>
      <c r="AJ2044" s="58"/>
      <c r="AK2044" s="58"/>
      <c r="AL2044" s="58"/>
      <c r="AM2044" s="58"/>
      <c r="AN2044" s="58"/>
      <c r="AO2044" s="58"/>
      <c r="AP2044" s="58"/>
      <c r="AQ2044" s="58"/>
      <c r="AR2044" s="59">
        <f t="shared" si="395"/>
        <v>0</v>
      </c>
      <c r="AS2044" s="59">
        <f t="shared" si="396"/>
        <v>0</v>
      </c>
      <c r="AT2044" s="58"/>
      <c r="AU2044" s="58">
        <f t="shared" si="393"/>
        <v>0</v>
      </c>
      <c r="AV2044" s="59">
        <f t="shared" si="394"/>
        <v>0</v>
      </c>
      <c r="AW2044" s="59">
        <f t="shared" si="397"/>
        <v>0</v>
      </c>
      <c r="AX2044" s="60" t="e">
        <f t="shared" si="398"/>
        <v>#DIV/0!</v>
      </c>
      <c r="AY2044" s="58"/>
    </row>
    <row r="2045" spans="1:51" ht="47.25" x14ac:dyDescent="0.25">
      <c r="A2045" s="45">
        <v>2364</v>
      </c>
      <c r="B2045" s="46"/>
      <c r="C2045" s="47"/>
      <c r="D2045" s="47" t="s">
        <v>7452</v>
      </c>
      <c r="E2045" s="48">
        <v>16.297000000000001</v>
      </c>
      <c r="F2045" s="49" t="s">
        <v>7388</v>
      </c>
      <c r="G2045" s="49" t="s">
        <v>7799</v>
      </c>
      <c r="H2045" s="50"/>
      <c r="I2045" s="46"/>
      <c r="J2045" s="46"/>
      <c r="K2045" s="49"/>
      <c r="L2045" s="49"/>
      <c r="M2045" s="51"/>
      <c r="N2045" s="51"/>
      <c r="O2045" s="51"/>
      <c r="P2045" s="51"/>
      <c r="Q2045" s="51"/>
      <c r="R2045" s="52"/>
      <c r="S2045" s="61">
        <v>0</v>
      </c>
      <c r="T2045" s="54"/>
      <c r="U2045" s="55"/>
      <c r="V2045" s="55"/>
      <c r="W2045" s="55"/>
      <c r="X2045" s="56"/>
      <c r="Y2045" s="57" t="s">
        <v>7684</v>
      </c>
      <c r="Z2045" s="57"/>
      <c r="AA2045" s="58"/>
      <c r="AB2045" s="58"/>
      <c r="AC2045" s="58"/>
      <c r="AD2045" s="58"/>
      <c r="AE2045" s="58"/>
      <c r="AF2045" s="58"/>
      <c r="AG2045" s="58"/>
      <c r="AH2045" s="58"/>
      <c r="AI2045" s="58"/>
      <c r="AJ2045" s="58"/>
      <c r="AK2045" s="58"/>
      <c r="AL2045" s="58"/>
      <c r="AM2045" s="58"/>
      <c r="AN2045" s="58"/>
      <c r="AO2045" s="58"/>
      <c r="AP2045" s="58"/>
      <c r="AQ2045" s="58"/>
      <c r="AR2045" s="59">
        <f t="shared" si="395"/>
        <v>0</v>
      </c>
      <c r="AS2045" s="59">
        <f t="shared" si="396"/>
        <v>0</v>
      </c>
      <c r="AT2045" s="58"/>
      <c r="AU2045" s="58">
        <f t="shared" si="393"/>
        <v>0</v>
      </c>
      <c r="AV2045" s="59">
        <f t="shared" si="394"/>
        <v>0</v>
      </c>
      <c r="AW2045" s="59">
        <f t="shared" si="397"/>
        <v>0</v>
      </c>
      <c r="AX2045" s="60" t="e">
        <f t="shared" si="398"/>
        <v>#DIV/0!</v>
      </c>
      <c r="AY2045" s="58"/>
    </row>
    <row r="2046" spans="1:51" ht="31.5" x14ac:dyDescent="0.25">
      <c r="A2046" s="45">
        <v>2365</v>
      </c>
      <c r="B2046" s="46"/>
      <c r="C2046" s="47"/>
      <c r="D2046" s="47" t="s">
        <v>7452</v>
      </c>
      <c r="E2046" s="48">
        <v>16.298999999999999</v>
      </c>
      <c r="F2046" s="49" t="s">
        <v>7389</v>
      </c>
      <c r="G2046" s="49" t="s">
        <v>7800</v>
      </c>
      <c r="H2046" s="50"/>
      <c r="I2046" s="46"/>
      <c r="J2046" s="46"/>
      <c r="K2046" s="49"/>
      <c r="L2046" s="49"/>
      <c r="M2046" s="51"/>
      <c r="N2046" s="51"/>
      <c r="O2046" s="51"/>
      <c r="P2046" s="51"/>
      <c r="Q2046" s="51"/>
      <c r="R2046" s="52"/>
      <c r="S2046" s="61">
        <v>0</v>
      </c>
      <c r="T2046" s="54"/>
      <c r="U2046" s="55"/>
      <c r="V2046" s="55"/>
      <c r="W2046" s="55"/>
      <c r="X2046" s="56"/>
      <c r="Y2046" s="57" t="s">
        <v>7684</v>
      </c>
      <c r="Z2046" s="57"/>
      <c r="AA2046" s="58"/>
      <c r="AB2046" s="58"/>
      <c r="AC2046" s="58"/>
      <c r="AD2046" s="58"/>
      <c r="AE2046" s="58"/>
      <c r="AF2046" s="58"/>
      <c r="AG2046" s="58"/>
      <c r="AH2046" s="58"/>
      <c r="AI2046" s="58"/>
      <c r="AJ2046" s="58"/>
      <c r="AK2046" s="58"/>
      <c r="AL2046" s="58"/>
      <c r="AM2046" s="58"/>
      <c r="AN2046" s="58"/>
      <c r="AO2046" s="58"/>
      <c r="AP2046" s="58"/>
      <c r="AQ2046" s="58"/>
      <c r="AR2046" s="59">
        <f t="shared" si="395"/>
        <v>0</v>
      </c>
      <c r="AS2046" s="59">
        <f t="shared" si="396"/>
        <v>0</v>
      </c>
      <c r="AT2046" s="58"/>
      <c r="AU2046" s="58">
        <f t="shared" si="393"/>
        <v>0</v>
      </c>
      <c r="AV2046" s="59">
        <f t="shared" si="394"/>
        <v>0</v>
      </c>
      <c r="AW2046" s="59">
        <f t="shared" si="397"/>
        <v>0</v>
      </c>
      <c r="AX2046" s="60" t="e">
        <f t="shared" si="398"/>
        <v>#DIV/0!</v>
      </c>
      <c r="AY2046" s="58"/>
    </row>
    <row r="2047" spans="1:51" ht="31.5" x14ac:dyDescent="0.25">
      <c r="A2047" s="45">
        <v>2366</v>
      </c>
      <c r="B2047" s="46"/>
      <c r="C2047" s="47"/>
      <c r="D2047" s="47" t="s">
        <v>7452</v>
      </c>
      <c r="E2047" s="48">
        <v>16.302</v>
      </c>
      <c r="F2047" s="49" t="s">
        <v>7390</v>
      </c>
      <c r="G2047" s="49" t="s">
        <v>7801</v>
      </c>
      <c r="H2047" s="50"/>
      <c r="I2047" s="46"/>
      <c r="J2047" s="46"/>
      <c r="K2047" s="49"/>
      <c r="L2047" s="49"/>
      <c r="M2047" s="51"/>
      <c r="N2047" s="51"/>
      <c r="O2047" s="51"/>
      <c r="P2047" s="51"/>
      <c r="Q2047" s="51"/>
      <c r="R2047" s="52"/>
      <c r="S2047" s="61">
        <v>0</v>
      </c>
      <c r="T2047" s="54"/>
      <c r="U2047" s="55"/>
      <c r="V2047" s="55"/>
      <c r="W2047" s="55"/>
      <c r="X2047" s="56"/>
      <c r="Y2047" s="57" t="s">
        <v>7684</v>
      </c>
      <c r="Z2047" s="57"/>
      <c r="AA2047" s="58"/>
      <c r="AB2047" s="58"/>
      <c r="AC2047" s="58"/>
      <c r="AD2047" s="58"/>
      <c r="AE2047" s="58"/>
      <c r="AF2047" s="58"/>
      <c r="AG2047" s="58"/>
      <c r="AH2047" s="58"/>
      <c r="AI2047" s="58"/>
      <c r="AJ2047" s="58"/>
      <c r="AK2047" s="58"/>
      <c r="AL2047" s="58"/>
      <c r="AM2047" s="58"/>
      <c r="AN2047" s="58"/>
      <c r="AO2047" s="58"/>
      <c r="AP2047" s="58"/>
      <c r="AQ2047" s="58"/>
      <c r="AR2047" s="59">
        <f t="shared" si="395"/>
        <v>0</v>
      </c>
      <c r="AS2047" s="59">
        <f t="shared" si="396"/>
        <v>0</v>
      </c>
      <c r="AT2047" s="58"/>
      <c r="AU2047" s="58">
        <f t="shared" si="393"/>
        <v>0</v>
      </c>
      <c r="AV2047" s="59">
        <f t="shared" si="394"/>
        <v>0</v>
      </c>
      <c r="AW2047" s="59">
        <f t="shared" si="397"/>
        <v>0</v>
      </c>
      <c r="AX2047" s="60" t="e">
        <f t="shared" si="398"/>
        <v>#DIV/0!</v>
      </c>
      <c r="AY2047" s="58"/>
    </row>
    <row r="2048" spans="1:51" ht="31.5" x14ac:dyDescent="0.25">
      <c r="A2048" s="45">
        <v>2367</v>
      </c>
      <c r="B2048" s="46"/>
      <c r="C2048" s="47"/>
      <c r="D2048" s="47" t="s">
        <v>7452</v>
      </c>
      <c r="E2048" s="48">
        <v>16.303000000000001</v>
      </c>
      <c r="F2048" s="49" t="s">
        <v>7391</v>
      </c>
      <c r="G2048" s="49" t="s">
        <v>7802</v>
      </c>
      <c r="H2048" s="50"/>
      <c r="I2048" s="46"/>
      <c r="J2048" s="46"/>
      <c r="K2048" s="49"/>
      <c r="L2048" s="49"/>
      <c r="M2048" s="51"/>
      <c r="N2048" s="51"/>
      <c r="O2048" s="51"/>
      <c r="P2048" s="51"/>
      <c r="Q2048" s="51"/>
      <c r="R2048" s="52"/>
      <c r="S2048" s="61">
        <v>0</v>
      </c>
      <c r="T2048" s="54"/>
      <c r="U2048" s="55"/>
      <c r="V2048" s="55"/>
      <c r="W2048" s="55"/>
      <c r="X2048" s="56"/>
      <c r="Y2048" s="57" t="s">
        <v>7684</v>
      </c>
      <c r="Z2048" s="57"/>
      <c r="AA2048" s="58"/>
      <c r="AB2048" s="58"/>
      <c r="AC2048" s="58"/>
      <c r="AD2048" s="58"/>
      <c r="AE2048" s="58"/>
      <c r="AF2048" s="58"/>
      <c r="AG2048" s="58"/>
      <c r="AH2048" s="58"/>
      <c r="AI2048" s="58"/>
      <c r="AJ2048" s="58"/>
      <c r="AK2048" s="58"/>
      <c r="AL2048" s="58"/>
      <c r="AM2048" s="58"/>
      <c r="AN2048" s="58"/>
      <c r="AO2048" s="58"/>
      <c r="AP2048" s="58"/>
      <c r="AQ2048" s="58"/>
      <c r="AR2048" s="59">
        <f t="shared" si="395"/>
        <v>0</v>
      </c>
      <c r="AS2048" s="59">
        <f t="shared" si="396"/>
        <v>0</v>
      </c>
      <c r="AT2048" s="58"/>
      <c r="AU2048" s="58">
        <f t="shared" si="393"/>
        <v>0</v>
      </c>
      <c r="AV2048" s="59">
        <f t="shared" si="394"/>
        <v>0</v>
      </c>
      <c r="AW2048" s="59">
        <f t="shared" si="397"/>
        <v>0</v>
      </c>
      <c r="AX2048" s="60" t="e">
        <f t="shared" si="398"/>
        <v>#DIV/0!</v>
      </c>
      <c r="AY2048" s="58"/>
    </row>
    <row r="2049" spans="1:51" x14ac:dyDescent="0.25">
      <c r="A2049" s="45">
        <v>2368</v>
      </c>
      <c r="B2049" s="46"/>
      <c r="C2049" s="47"/>
      <c r="D2049" s="47" t="s">
        <v>7452</v>
      </c>
      <c r="E2049" s="48">
        <v>16.305</v>
      </c>
      <c r="F2049" s="49" t="s">
        <v>7392</v>
      </c>
      <c r="G2049" s="49" t="s">
        <v>7803</v>
      </c>
      <c r="H2049" s="50"/>
      <c r="I2049" s="46"/>
      <c r="J2049" s="46"/>
      <c r="K2049" s="49"/>
      <c r="L2049" s="49"/>
      <c r="M2049" s="51"/>
      <c r="N2049" s="51"/>
      <c r="O2049" s="51"/>
      <c r="P2049" s="51"/>
      <c r="Q2049" s="51"/>
      <c r="R2049" s="52"/>
      <c r="S2049" s="61">
        <v>0</v>
      </c>
      <c r="T2049" s="54"/>
      <c r="U2049" s="55"/>
      <c r="V2049" s="55"/>
      <c r="W2049" s="55"/>
      <c r="X2049" s="56"/>
      <c r="Y2049" s="57" t="s">
        <v>7684</v>
      </c>
      <c r="Z2049" s="57"/>
      <c r="AA2049" s="58"/>
      <c r="AB2049" s="58"/>
      <c r="AC2049" s="58"/>
      <c r="AD2049" s="58"/>
      <c r="AE2049" s="58"/>
      <c r="AF2049" s="58"/>
      <c r="AG2049" s="58"/>
      <c r="AH2049" s="58"/>
      <c r="AI2049" s="58"/>
      <c r="AJ2049" s="58"/>
      <c r="AK2049" s="58"/>
      <c r="AL2049" s="58"/>
      <c r="AM2049" s="58"/>
      <c r="AN2049" s="58"/>
      <c r="AO2049" s="58"/>
      <c r="AP2049" s="58"/>
      <c r="AQ2049" s="58"/>
      <c r="AR2049" s="59">
        <f t="shared" si="395"/>
        <v>0</v>
      </c>
      <c r="AS2049" s="59">
        <f t="shared" si="396"/>
        <v>0</v>
      </c>
      <c r="AT2049" s="58"/>
      <c r="AU2049" s="58">
        <f t="shared" si="393"/>
        <v>0</v>
      </c>
      <c r="AV2049" s="59">
        <f t="shared" si="394"/>
        <v>0</v>
      </c>
      <c r="AW2049" s="59">
        <f t="shared" si="397"/>
        <v>0</v>
      </c>
      <c r="AX2049" s="60" t="e">
        <f t="shared" si="398"/>
        <v>#DIV/0!</v>
      </c>
      <c r="AY2049" s="58"/>
    </row>
    <row r="2050" spans="1:51" ht="31.5" x14ac:dyDescent="0.25">
      <c r="A2050" s="45">
        <v>2369</v>
      </c>
      <c r="B2050" s="46"/>
      <c r="C2050" s="47"/>
      <c r="D2050" s="47" t="s">
        <v>7452</v>
      </c>
      <c r="E2050" s="48">
        <v>16.306000000000001</v>
      </c>
      <c r="F2050" s="49" t="s">
        <v>7393</v>
      </c>
      <c r="G2050" s="49" t="s">
        <v>6098</v>
      </c>
      <c r="H2050" s="50"/>
      <c r="I2050" s="46"/>
      <c r="J2050" s="46"/>
      <c r="K2050" s="49"/>
      <c r="L2050" s="49"/>
      <c r="M2050" s="51"/>
      <c r="N2050" s="51"/>
      <c r="O2050" s="51"/>
      <c r="P2050" s="51"/>
      <c r="Q2050" s="51"/>
      <c r="R2050" s="52"/>
      <c r="S2050" s="61">
        <v>1051700</v>
      </c>
      <c r="T2050" s="54"/>
      <c r="U2050" s="55"/>
      <c r="V2050" s="55"/>
      <c r="W2050" s="55"/>
      <c r="X2050" s="56"/>
      <c r="Y2050" s="57" t="s">
        <v>7684</v>
      </c>
      <c r="Z2050" s="57"/>
      <c r="AA2050" s="58"/>
      <c r="AB2050" s="58"/>
      <c r="AC2050" s="58"/>
      <c r="AD2050" s="58"/>
      <c r="AE2050" s="58"/>
      <c r="AF2050" s="58"/>
      <c r="AG2050" s="58"/>
      <c r="AH2050" s="58"/>
      <c r="AI2050" s="58"/>
      <c r="AJ2050" s="58"/>
      <c r="AK2050" s="58"/>
      <c r="AL2050" s="58"/>
      <c r="AM2050" s="58"/>
      <c r="AN2050" s="58"/>
      <c r="AO2050" s="58"/>
      <c r="AP2050" s="58"/>
      <c r="AQ2050" s="58"/>
      <c r="AR2050" s="59">
        <f t="shared" si="395"/>
        <v>0</v>
      </c>
      <c r="AS2050" s="59">
        <f t="shared" si="396"/>
        <v>0</v>
      </c>
      <c r="AT2050" s="58"/>
      <c r="AU2050" s="58">
        <f t="shared" si="393"/>
        <v>0</v>
      </c>
      <c r="AV2050" s="59">
        <f t="shared" si="394"/>
        <v>-1051700</v>
      </c>
      <c r="AW2050" s="59">
        <f t="shared" si="397"/>
        <v>-1051700</v>
      </c>
      <c r="AX2050" s="60">
        <f t="shared" si="398"/>
        <v>-1</v>
      </c>
      <c r="AY2050" s="58"/>
    </row>
    <row r="2051" spans="1:51" ht="47.25" x14ac:dyDescent="0.25">
      <c r="A2051" s="45">
        <v>2370</v>
      </c>
      <c r="B2051" s="46"/>
      <c r="C2051" s="47"/>
      <c r="D2051" s="47" t="s">
        <v>7452</v>
      </c>
      <c r="E2051" s="48">
        <v>16.308</v>
      </c>
      <c r="F2051" s="49" t="s">
        <v>7394</v>
      </c>
      <c r="G2051" s="49" t="s">
        <v>7804</v>
      </c>
      <c r="H2051" s="50"/>
      <c r="I2051" s="46"/>
      <c r="J2051" s="46"/>
      <c r="K2051" s="49"/>
      <c r="L2051" s="49"/>
      <c r="M2051" s="51"/>
      <c r="N2051" s="51"/>
      <c r="O2051" s="51"/>
      <c r="P2051" s="51"/>
      <c r="Q2051" s="51"/>
      <c r="R2051" s="52"/>
      <c r="S2051" s="61">
        <v>0</v>
      </c>
      <c r="T2051" s="54"/>
      <c r="U2051" s="55"/>
      <c r="V2051" s="55"/>
      <c r="W2051" s="55"/>
      <c r="X2051" s="56"/>
      <c r="Y2051" s="57" t="s">
        <v>7684</v>
      </c>
      <c r="Z2051" s="57"/>
      <c r="AA2051" s="58"/>
      <c r="AB2051" s="58"/>
      <c r="AC2051" s="58"/>
      <c r="AD2051" s="58"/>
      <c r="AE2051" s="58"/>
      <c r="AF2051" s="58"/>
      <c r="AG2051" s="58"/>
      <c r="AH2051" s="58"/>
      <c r="AI2051" s="58"/>
      <c r="AJ2051" s="58"/>
      <c r="AK2051" s="58"/>
      <c r="AL2051" s="58"/>
      <c r="AM2051" s="58"/>
      <c r="AN2051" s="58"/>
      <c r="AO2051" s="58"/>
      <c r="AP2051" s="58"/>
      <c r="AQ2051" s="58"/>
      <c r="AR2051" s="59">
        <f t="shared" si="395"/>
        <v>0</v>
      </c>
      <c r="AS2051" s="59">
        <f t="shared" si="396"/>
        <v>0</v>
      </c>
      <c r="AT2051" s="58"/>
      <c r="AU2051" s="58">
        <f t="shared" si="393"/>
        <v>0</v>
      </c>
      <c r="AV2051" s="59">
        <f t="shared" si="394"/>
        <v>0</v>
      </c>
      <c r="AW2051" s="59">
        <f t="shared" si="397"/>
        <v>0</v>
      </c>
      <c r="AX2051" s="60" t="e">
        <f t="shared" si="398"/>
        <v>#DIV/0!</v>
      </c>
      <c r="AY2051" s="58"/>
    </row>
    <row r="2052" spans="1:51" ht="31.5" x14ac:dyDescent="0.25">
      <c r="A2052" s="45">
        <v>2371</v>
      </c>
      <c r="B2052" s="46"/>
      <c r="C2052" s="47"/>
      <c r="D2052" s="47" t="s">
        <v>7452</v>
      </c>
      <c r="E2052" s="48">
        <v>16.309000000000001</v>
      </c>
      <c r="F2052" s="49" t="s">
        <v>7395</v>
      </c>
      <c r="G2052" s="49" t="s">
        <v>7805</v>
      </c>
      <c r="H2052" s="50"/>
      <c r="I2052" s="46"/>
      <c r="J2052" s="46"/>
      <c r="K2052" s="49"/>
      <c r="L2052" s="49"/>
      <c r="M2052" s="51"/>
      <c r="N2052" s="51"/>
      <c r="O2052" s="51"/>
      <c r="P2052" s="51"/>
      <c r="Q2052" s="51"/>
      <c r="R2052" s="52"/>
      <c r="S2052" s="61">
        <v>0</v>
      </c>
      <c r="T2052" s="54"/>
      <c r="U2052" s="55"/>
      <c r="V2052" s="55"/>
      <c r="W2052" s="55"/>
      <c r="X2052" s="56"/>
      <c r="Y2052" s="57" t="s">
        <v>7684</v>
      </c>
      <c r="Z2052" s="57"/>
      <c r="AA2052" s="58"/>
      <c r="AB2052" s="58"/>
      <c r="AC2052" s="58"/>
      <c r="AD2052" s="58"/>
      <c r="AE2052" s="58"/>
      <c r="AF2052" s="58"/>
      <c r="AG2052" s="58"/>
      <c r="AH2052" s="58"/>
      <c r="AI2052" s="58"/>
      <c r="AJ2052" s="58"/>
      <c r="AK2052" s="58"/>
      <c r="AL2052" s="58"/>
      <c r="AM2052" s="58"/>
      <c r="AN2052" s="58"/>
      <c r="AO2052" s="58"/>
      <c r="AP2052" s="58"/>
      <c r="AQ2052" s="58"/>
      <c r="AR2052" s="59">
        <f t="shared" si="395"/>
        <v>0</v>
      </c>
      <c r="AS2052" s="59">
        <f t="shared" si="396"/>
        <v>0</v>
      </c>
      <c r="AT2052" s="58"/>
      <c r="AU2052" s="58">
        <f t="shared" si="393"/>
        <v>0</v>
      </c>
      <c r="AV2052" s="59">
        <f t="shared" si="394"/>
        <v>0</v>
      </c>
      <c r="AW2052" s="59">
        <f t="shared" si="397"/>
        <v>0</v>
      </c>
      <c r="AX2052" s="60" t="e">
        <f t="shared" si="398"/>
        <v>#DIV/0!</v>
      </c>
      <c r="AY2052" s="58"/>
    </row>
    <row r="2053" spans="1:51" ht="47.25" x14ac:dyDescent="0.25">
      <c r="A2053" s="45">
        <v>2373</v>
      </c>
      <c r="B2053" s="46"/>
      <c r="C2053" s="47"/>
      <c r="D2053" s="47" t="s">
        <v>7452</v>
      </c>
      <c r="E2053" s="48">
        <v>16.311</v>
      </c>
      <c r="F2053" s="49" t="s">
        <v>7397</v>
      </c>
      <c r="G2053" s="49" t="s">
        <v>7807</v>
      </c>
      <c r="H2053" s="50"/>
      <c r="I2053" s="46"/>
      <c r="J2053" s="46"/>
      <c r="K2053" s="49"/>
      <c r="L2053" s="49"/>
      <c r="M2053" s="51"/>
      <c r="N2053" s="51"/>
      <c r="O2053" s="51"/>
      <c r="P2053" s="51"/>
      <c r="Q2053" s="51"/>
      <c r="R2053" s="52"/>
      <c r="S2053" s="61">
        <v>5661200</v>
      </c>
      <c r="T2053" s="54"/>
      <c r="U2053" s="55"/>
      <c r="V2053" s="55"/>
      <c r="W2053" s="55"/>
      <c r="X2053" s="56"/>
      <c r="Y2053" s="57" t="s">
        <v>7684</v>
      </c>
      <c r="Z2053" s="57"/>
      <c r="AA2053" s="58"/>
      <c r="AB2053" s="58"/>
      <c r="AC2053" s="58"/>
      <c r="AD2053" s="58"/>
      <c r="AE2053" s="58"/>
      <c r="AF2053" s="58"/>
      <c r="AG2053" s="58"/>
      <c r="AH2053" s="58"/>
      <c r="AI2053" s="58"/>
      <c r="AJ2053" s="58"/>
      <c r="AK2053" s="58"/>
      <c r="AL2053" s="58"/>
      <c r="AM2053" s="58"/>
      <c r="AN2053" s="58"/>
      <c r="AO2053" s="58"/>
      <c r="AP2053" s="58"/>
      <c r="AQ2053" s="58"/>
      <c r="AR2053" s="59">
        <f t="shared" si="395"/>
        <v>0</v>
      </c>
      <c r="AS2053" s="59">
        <f t="shared" si="396"/>
        <v>0</v>
      </c>
      <c r="AT2053" s="58"/>
      <c r="AU2053" s="58">
        <f t="shared" si="393"/>
        <v>0</v>
      </c>
      <c r="AV2053" s="59">
        <f t="shared" si="394"/>
        <v>-5661200</v>
      </c>
      <c r="AW2053" s="59">
        <f t="shared" si="397"/>
        <v>-5661200</v>
      </c>
      <c r="AX2053" s="60">
        <f t="shared" si="398"/>
        <v>-1</v>
      </c>
      <c r="AY2053" s="58"/>
    </row>
    <row r="2054" spans="1:51" ht="31.5" x14ac:dyDescent="0.25">
      <c r="A2054" s="45">
        <v>2374</v>
      </c>
      <c r="B2054" s="46"/>
      <c r="C2054" s="47"/>
      <c r="D2054" s="47" t="s">
        <v>7452</v>
      </c>
      <c r="E2054" s="48">
        <v>16.312000000000001</v>
      </c>
      <c r="F2054" s="49" t="s">
        <v>7398</v>
      </c>
      <c r="G2054" s="49" t="s">
        <v>7808</v>
      </c>
      <c r="H2054" s="50"/>
      <c r="I2054" s="46"/>
      <c r="J2054" s="46"/>
      <c r="K2054" s="49"/>
      <c r="L2054" s="49"/>
      <c r="M2054" s="51"/>
      <c r="N2054" s="51"/>
      <c r="O2054" s="51"/>
      <c r="P2054" s="51"/>
      <c r="Q2054" s="51"/>
      <c r="R2054" s="52"/>
      <c r="S2054" s="61">
        <v>4561200</v>
      </c>
      <c r="T2054" s="54"/>
      <c r="U2054" s="55"/>
      <c r="V2054" s="55"/>
      <c r="W2054" s="55"/>
      <c r="X2054" s="56"/>
      <c r="Y2054" s="57" t="s">
        <v>7684</v>
      </c>
      <c r="Z2054" s="57"/>
      <c r="AA2054" s="58"/>
      <c r="AB2054" s="58"/>
      <c r="AC2054" s="58"/>
      <c r="AD2054" s="58"/>
      <c r="AE2054" s="58"/>
      <c r="AF2054" s="58"/>
      <c r="AG2054" s="58"/>
      <c r="AH2054" s="58"/>
      <c r="AI2054" s="58"/>
      <c r="AJ2054" s="58"/>
      <c r="AK2054" s="58"/>
      <c r="AL2054" s="58"/>
      <c r="AM2054" s="58"/>
      <c r="AN2054" s="58"/>
      <c r="AO2054" s="58"/>
      <c r="AP2054" s="58"/>
      <c r="AQ2054" s="58"/>
      <c r="AR2054" s="59">
        <f t="shared" si="395"/>
        <v>0</v>
      </c>
      <c r="AS2054" s="59">
        <f t="shared" si="396"/>
        <v>0</v>
      </c>
      <c r="AT2054" s="58"/>
      <c r="AU2054" s="58">
        <f t="shared" ref="AU2054:AU2117" si="399">MIN(AA2054:AQ2054)</f>
        <v>0</v>
      </c>
      <c r="AV2054" s="59">
        <f t="shared" ref="AV2054:AV2117" si="400">AT2054-S2054</f>
        <v>-4561200</v>
      </c>
      <c r="AW2054" s="59">
        <f t="shared" si="397"/>
        <v>-4561200</v>
      </c>
      <c r="AX2054" s="60">
        <f t="shared" si="398"/>
        <v>-1</v>
      </c>
      <c r="AY2054" s="58"/>
    </row>
    <row r="2055" spans="1:51" ht="31.5" x14ac:dyDescent="0.25">
      <c r="A2055" s="45">
        <v>2375</v>
      </c>
      <c r="B2055" s="46"/>
      <c r="C2055" s="47"/>
      <c r="D2055" s="47" t="s">
        <v>7452</v>
      </c>
      <c r="E2055" s="48">
        <v>16.312999999999999</v>
      </c>
      <c r="F2055" s="49" t="s">
        <v>7399</v>
      </c>
      <c r="G2055" s="49" t="s">
        <v>7809</v>
      </c>
      <c r="H2055" s="50"/>
      <c r="I2055" s="46"/>
      <c r="J2055" s="46"/>
      <c r="K2055" s="49"/>
      <c r="L2055" s="49"/>
      <c r="M2055" s="51"/>
      <c r="N2055" s="51"/>
      <c r="O2055" s="51"/>
      <c r="P2055" s="51"/>
      <c r="Q2055" s="51"/>
      <c r="R2055" s="52"/>
      <c r="S2055" s="61">
        <v>0</v>
      </c>
      <c r="T2055" s="54"/>
      <c r="U2055" s="55"/>
      <c r="V2055" s="55"/>
      <c r="W2055" s="55"/>
      <c r="X2055" s="56"/>
      <c r="Y2055" s="57" t="s">
        <v>7684</v>
      </c>
      <c r="Z2055" s="57"/>
      <c r="AA2055" s="58"/>
      <c r="AB2055" s="58"/>
      <c r="AC2055" s="58"/>
      <c r="AD2055" s="58"/>
      <c r="AE2055" s="58"/>
      <c r="AF2055" s="58"/>
      <c r="AG2055" s="58"/>
      <c r="AH2055" s="58"/>
      <c r="AI2055" s="58"/>
      <c r="AJ2055" s="58"/>
      <c r="AK2055" s="58"/>
      <c r="AL2055" s="58"/>
      <c r="AM2055" s="58"/>
      <c r="AN2055" s="58"/>
      <c r="AO2055" s="58"/>
      <c r="AP2055" s="58"/>
      <c r="AQ2055" s="58"/>
      <c r="AR2055" s="59">
        <f t="shared" si="395"/>
        <v>0</v>
      </c>
      <c r="AS2055" s="59">
        <f t="shared" si="396"/>
        <v>0</v>
      </c>
      <c r="AT2055" s="58"/>
      <c r="AU2055" s="58">
        <f t="shared" si="399"/>
        <v>0</v>
      </c>
      <c r="AV2055" s="59">
        <f t="shared" si="400"/>
        <v>0</v>
      </c>
      <c r="AW2055" s="59">
        <f t="shared" si="397"/>
        <v>0</v>
      </c>
      <c r="AX2055" s="60" t="e">
        <f t="shared" si="398"/>
        <v>#DIV/0!</v>
      </c>
      <c r="AY2055" s="58"/>
    </row>
    <row r="2056" spans="1:51" ht="47.25" x14ac:dyDescent="0.25">
      <c r="A2056" s="45">
        <v>2376</v>
      </c>
      <c r="B2056" s="46"/>
      <c r="C2056" s="47"/>
      <c r="D2056" s="47" t="s">
        <v>7452</v>
      </c>
      <c r="E2056" s="48">
        <v>16.314</v>
      </c>
      <c r="F2056" s="49" t="s">
        <v>7400</v>
      </c>
      <c r="G2056" s="49" t="s">
        <v>7810</v>
      </c>
      <c r="H2056" s="50"/>
      <c r="I2056" s="46"/>
      <c r="J2056" s="46"/>
      <c r="K2056" s="49"/>
      <c r="L2056" s="49"/>
      <c r="M2056" s="51"/>
      <c r="N2056" s="51"/>
      <c r="O2056" s="51"/>
      <c r="P2056" s="51"/>
      <c r="Q2056" s="51"/>
      <c r="R2056" s="52"/>
      <c r="S2056" s="61">
        <v>2888600</v>
      </c>
      <c r="T2056" s="54"/>
      <c r="U2056" s="55"/>
      <c r="V2056" s="55"/>
      <c r="W2056" s="55"/>
      <c r="X2056" s="56"/>
      <c r="Y2056" s="57" t="s">
        <v>7684</v>
      </c>
      <c r="Z2056" s="57"/>
      <c r="AA2056" s="58"/>
      <c r="AB2056" s="58"/>
      <c r="AC2056" s="58"/>
      <c r="AD2056" s="58"/>
      <c r="AE2056" s="58"/>
      <c r="AF2056" s="58"/>
      <c r="AG2056" s="58"/>
      <c r="AH2056" s="58"/>
      <c r="AI2056" s="58"/>
      <c r="AJ2056" s="58"/>
      <c r="AK2056" s="58"/>
      <c r="AL2056" s="58"/>
      <c r="AM2056" s="58"/>
      <c r="AN2056" s="58"/>
      <c r="AO2056" s="58"/>
      <c r="AP2056" s="58"/>
      <c r="AQ2056" s="58"/>
      <c r="AR2056" s="59">
        <f t="shared" si="395"/>
        <v>0</v>
      </c>
      <c r="AS2056" s="59">
        <f t="shared" si="396"/>
        <v>0</v>
      </c>
      <c r="AT2056" s="58"/>
      <c r="AU2056" s="58">
        <f t="shared" si="399"/>
        <v>0</v>
      </c>
      <c r="AV2056" s="59">
        <f t="shared" si="400"/>
        <v>-2888600</v>
      </c>
      <c r="AW2056" s="59">
        <f t="shared" si="397"/>
        <v>-2888600</v>
      </c>
      <c r="AX2056" s="60">
        <f t="shared" si="398"/>
        <v>-1</v>
      </c>
      <c r="AY2056" s="58"/>
    </row>
    <row r="2057" spans="1:51" ht="31.5" x14ac:dyDescent="0.25">
      <c r="A2057" s="45">
        <v>2377</v>
      </c>
      <c r="B2057" s="46"/>
      <c r="C2057" s="47"/>
      <c r="D2057" s="47" t="s">
        <v>7452</v>
      </c>
      <c r="E2057" s="48">
        <v>16.318000000000001</v>
      </c>
      <c r="F2057" s="49" t="s">
        <v>7401</v>
      </c>
      <c r="G2057" s="49" t="s">
        <v>7811</v>
      </c>
      <c r="H2057" s="50"/>
      <c r="I2057" s="46"/>
      <c r="J2057" s="46"/>
      <c r="K2057" s="49"/>
      <c r="L2057" s="49"/>
      <c r="M2057" s="51"/>
      <c r="N2057" s="51"/>
      <c r="O2057" s="51"/>
      <c r="P2057" s="51"/>
      <c r="Q2057" s="51"/>
      <c r="R2057" s="52"/>
      <c r="S2057" s="61">
        <v>4489800</v>
      </c>
      <c r="T2057" s="54"/>
      <c r="U2057" s="55"/>
      <c r="V2057" s="55"/>
      <c r="W2057" s="55"/>
      <c r="X2057" s="56"/>
      <c r="Y2057" s="57" t="s">
        <v>7684</v>
      </c>
      <c r="Z2057" s="57"/>
      <c r="AA2057" s="58"/>
      <c r="AB2057" s="58"/>
      <c r="AC2057" s="58"/>
      <c r="AD2057" s="58"/>
      <c r="AE2057" s="58"/>
      <c r="AF2057" s="58"/>
      <c r="AG2057" s="58"/>
      <c r="AH2057" s="58"/>
      <c r="AI2057" s="58"/>
      <c r="AJ2057" s="58"/>
      <c r="AK2057" s="58"/>
      <c r="AL2057" s="58"/>
      <c r="AM2057" s="58"/>
      <c r="AN2057" s="58"/>
      <c r="AO2057" s="58"/>
      <c r="AP2057" s="58"/>
      <c r="AQ2057" s="58"/>
      <c r="AR2057" s="59">
        <f t="shared" si="395"/>
        <v>0</v>
      </c>
      <c r="AS2057" s="59">
        <f t="shared" si="396"/>
        <v>0</v>
      </c>
      <c r="AT2057" s="58"/>
      <c r="AU2057" s="58">
        <f t="shared" si="399"/>
        <v>0</v>
      </c>
      <c r="AV2057" s="59">
        <f t="shared" si="400"/>
        <v>-4489800</v>
      </c>
      <c r="AW2057" s="59">
        <f t="shared" si="397"/>
        <v>-4489800</v>
      </c>
      <c r="AX2057" s="60">
        <f t="shared" si="398"/>
        <v>-1</v>
      </c>
      <c r="AY2057" s="58"/>
    </row>
    <row r="2058" spans="1:51" ht="31.5" x14ac:dyDescent="0.25">
      <c r="A2058" s="45">
        <v>2378</v>
      </c>
      <c r="B2058" s="46"/>
      <c r="C2058" s="47"/>
      <c r="D2058" s="47" t="s">
        <v>7452</v>
      </c>
      <c r="E2058" s="48">
        <v>16.318999999999999</v>
      </c>
      <c r="F2058" s="49" t="s">
        <v>7402</v>
      </c>
      <c r="G2058" s="49" t="s">
        <v>7812</v>
      </c>
      <c r="H2058" s="50"/>
      <c r="I2058" s="46"/>
      <c r="J2058" s="46"/>
      <c r="K2058" s="49"/>
      <c r="L2058" s="49"/>
      <c r="M2058" s="51"/>
      <c r="N2058" s="51"/>
      <c r="O2058" s="51"/>
      <c r="P2058" s="51"/>
      <c r="Q2058" s="51"/>
      <c r="R2058" s="52"/>
      <c r="S2058" s="61">
        <v>4658900</v>
      </c>
      <c r="T2058" s="54"/>
      <c r="U2058" s="55"/>
      <c r="V2058" s="55"/>
      <c r="W2058" s="55"/>
      <c r="X2058" s="56"/>
      <c r="Y2058" s="57" t="s">
        <v>7684</v>
      </c>
      <c r="Z2058" s="57"/>
      <c r="AA2058" s="58"/>
      <c r="AB2058" s="58"/>
      <c r="AC2058" s="58"/>
      <c r="AD2058" s="58"/>
      <c r="AE2058" s="58"/>
      <c r="AF2058" s="58"/>
      <c r="AG2058" s="58"/>
      <c r="AH2058" s="58"/>
      <c r="AI2058" s="58"/>
      <c r="AJ2058" s="58"/>
      <c r="AK2058" s="58"/>
      <c r="AL2058" s="58"/>
      <c r="AM2058" s="58"/>
      <c r="AN2058" s="58"/>
      <c r="AO2058" s="58"/>
      <c r="AP2058" s="58"/>
      <c r="AQ2058" s="58"/>
      <c r="AR2058" s="59">
        <f t="shared" si="395"/>
        <v>0</v>
      </c>
      <c r="AS2058" s="59">
        <f t="shared" si="396"/>
        <v>0</v>
      </c>
      <c r="AT2058" s="58"/>
      <c r="AU2058" s="58">
        <f t="shared" si="399"/>
        <v>0</v>
      </c>
      <c r="AV2058" s="59">
        <f t="shared" si="400"/>
        <v>-4658900</v>
      </c>
      <c r="AW2058" s="59">
        <f t="shared" si="397"/>
        <v>-4658900</v>
      </c>
      <c r="AX2058" s="60">
        <f t="shared" si="398"/>
        <v>-1</v>
      </c>
      <c r="AY2058" s="58"/>
    </row>
    <row r="2059" spans="1:51" x14ac:dyDescent="0.25">
      <c r="A2059" s="45">
        <v>2380</v>
      </c>
      <c r="B2059" s="46"/>
      <c r="C2059" s="47"/>
      <c r="D2059" s="47" t="s">
        <v>7452</v>
      </c>
      <c r="E2059" s="48">
        <v>16.321000000000002</v>
      </c>
      <c r="F2059" s="49" t="s">
        <v>7404</v>
      </c>
      <c r="G2059" s="49" t="s">
        <v>7814</v>
      </c>
      <c r="H2059" s="50"/>
      <c r="I2059" s="46"/>
      <c r="J2059" s="46"/>
      <c r="K2059" s="49"/>
      <c r="L2059" s="49"/>
      <c r="M2059" s="51"/>
      <c r="N2059" s="51"/>
      <c r="O2059" s="51"/>
      <c r="P2059" s="51"/>
      <c r="Q2059" s="51"/>
      <c r="R2059" s="52"/>
      <c r="S2059" s="61">
        <v>0</v>
      </c>
      <c r="T2059" s="54"/>
      <c r="U2059" s="55"/>
      <c r="V2059" s="55"/>
      <c r="W2059" s="55"/>
      <c r="X2059" s="56"/>
      <c r="Y2059" s="57" t="s">
        <v>7684</v>
      </c>
      <c r="Z2059" s="57"/>
      <c r="AA2059" s="58"/>
      <c r="AB2059" s="58"/>
      <c r="AC2059" s="58"/>
      <c r="AD2059" s="58"/>
      <c r="AE2059" s="58"/>
      <c r="AF2059" s="58"/>
      <c r="AG2059" s="58"/>
      <c r="AH2059" s="58"/>
      <c r="AI2059" s="58"/>
      <c r="AJ2059" s="58"/>
      <c r="AK2059" s="58"/>
      <c r="AL2059" s="58"/>
      <c r="AM2059" s="58"/>
      <c r="AN2059" s="58"/>
      <c r="AO2059" s="58"/>
      <c r="AP2059" s="58"/>
      <c r="AQ2059" s="58"/>
      <c r="AR2059" s="59">
        <f t="shared" si="395"/>
        <v>0</v>
      </c>
      <c r="AS2059" s="59">
        <f t="shared" si="396"/>
        <v>0</v>
      </c>
      <c r="AT2059" s="58"/>
      <c r="AU2059" s="58">
        <f t="shared" si="399"/>
        <v>0</v>
      </c>
      <c r="AV2059" s="59">
        <f t="shared" si="400"/>
        <v>0</v>
      </c>
      <c r="AW2059" s="59">
        <f t="shared" si="397"/>
        <v>0</v>
      </c>
      <c r="AX2059" s="60" t="e">
        <f t="shared" si="398"/>
        <v>#DIV/0!</v>
      </c>
      <c r="AY2059" s="58"/>
    </row>
    <row r="2060" spans="1:51" x14ac:dyDescent="0.25">
      <c r="A2060" s="45">
        <v>2381</v>
      </c>
      <c r="B2060" s="46"/>
      <c r="C2060" s="47"/>
      <c r="D2060" s="47" t="s">
        <v>7452</v>
      </c>
      <c r="E2060" s="48">
        <v>16.321999999999999</v>
      </c>
      <c r="F2060" s="49" t="s">
        <v>7405</v>
      </c>
      <c r="G2060" s="49" t="s">
        <v>7815</v>
      </c>
      <c r="H2060" s="50"/>
      <c r="I2060" s="46"/>
      <c r="J2060" s="46"/>
      <c r="K2060" s="49"/>
      <c r="L2060" s="49"/>
      <c r="M2060" s="51"/>
      <c r="N2060" s="51"/>
      <c r="O2060" s="51"/>
      <c r="P2060" s="51"/>
      <c r="Q2060" s="51"/>
      <c r="R2060" s="52"/>
      <c r="S2060" s="61">
        <v>0</v>
      </c>
      <c r="T2060" s="54"/>
      <c r="U2060" s="55"/>
      <c r="V2060" s="55"/>
      <c r="W2060" s="55"/>
      <c r="X2060" s="56"/>
      <c r="Y2060" s="57" t="s">
        <v>7684</v>
      </c>
      <c r="Z2060" s="57"/>
      <c r="AA2060" s="58"/>
      <c r="AB2060" s="58"/>
      <c r="AC2060" s="58"/>
      <c r="AD2060" s="58"/>
      <c r="AE2060" s="58"/>
      <c r="AF2060" s="58"/>
      <c r="AG2060" s="58"/>
      <c r="AH2060" s="58"/>
      <c r="AI2060" s="58"/>
      <c r="AJ2060" s="58"/>
      <c r="AK2060" s="58"/>
      <c r="AL2060" s="58"/>
      <c r="AM2060" s="58"/>
      <c r="AN2060" s="58"/>
      <c r="AO2060" s="58"/>
      <c r="AP2060" s="58"/>
      <c r="AQ2060" s="58"/>
      <c r="AR2060" s="59">
        <f t="shared" si="395"/>
        <v>0</v>
      </c>
      <c r="AS2060" s="59">
        <f t="shared" si="396"/>
        <v>0</v>
      </c>
      <c r="AT2060" s="58"/>
      <c r="AU2060" s="58">
        <f t="shared" si="399"/>
        <v>0</v>
      </c>
      <c r="AV2060" s="59">
        <f t="shared" si="400"/>
        <v>0</v>
      </c>
      <c r="AW2060" s="59">
        <f t="shared" si="397"/>
        <v>0</v>
      </c>
      <c r="AX2060" s="60" t="e">
        <f t="shared" si="398"/>
        <v>#DIV/0!</v>
      </c>
      <c r="AY2060" s="58"/>
    </row>
    <row r="2061" spans="1:51" ht="31.5" x14ac:dyDescent="0.25">
      <c r="A2061" s="45">
        <v>2382</v>
      </c>
      <c r="B2061" s="46"/>
      <c r="C2061" s="47"/>
      <c r="D2061" s="47" t="s">
        <v>7452</v>
      </c>
      <c r="E2061" s="48">
        <v>16.323</v>
      </c>
      <c r="F2061" s="49" t="s">
        <v>7406</v>
      </c>
      <c r="G2061" s="49" t="s">
        <v>7816</v>
      </c>
      <c r="H2061" s="50"/>
      <c r="I2061" s="46"/>
      <c r="J2061" s="46"/>
      <c r="K2061" s="49"/>
      <c r="L2061" s="49"/>
      <c r="M2061" s="51"/>
      <c r="N2061" s="51"/>
      <c r="O2061" s="51"/>
      <c r="P2061" s="51"/>
      <c r="Q2061" s="51"/>
      <c r="R2061" s="52"/>
      <c r="S2061" s="61">
        <v>3078100</v>
      </c>
      <c r="T2061" s="54"/>
      <c r="U2061" s="55"/>
      <c r="V2061" s="55"/>
      <c r="W2061" s="55"/>
      <c r="X2061" s="56"/>
      <c r="Y2061" s="57" t="s">
        <v>7684</v>
      </c>
      <c r="Z2061" s="57"/>
      <c r="AA2061" s="58"/>
      <c r="AB2061" s="58"/>
      <c r="AC2061" s="58"/>
      <c r="AD2061" s="58"/>
      <c r="AE2061" s="58"/>
      <c r="AF2061" s="58"/>
      <c r="AG2061" s="58"/>
      <c r="AH2061" s="58">
        <v>5193000</v>
      </c>
      <c r="AI2061" s="58"/>
      <c r="AJ2061" s="58"/>
      <c r="AK2061" s="58">
        <v>6200000</v>
      </c>
      <c r="AL2061" s="58"/>
      <c r="AM2061" s="58"/>
      <c r="AN2061" s="58"/>
      <c r="AO2061" s="58"/>
      <c r="AP2061" s="58"/>
      <c r="AQ2061" s="58"/>
      <c r="AR2061" s="59">
        <f t="shared" si="395"/>
        <v>2</v>
      </c>
      <c r="AS2061" s="59">
        <f t="shared" si="396"/>
        <v>11393000</v>
      </c>
      <c r="AT2061" s="58">
        <f>ROUND(AS2061/AR2061,-2)</f>
        <v>5696500</v>
      </c>
      <c r="AU2061" s="58">
        <f t="shared" si="399"/>
        <v>5193000</v>
      </c>
      <c r="AV2061" s="59">
        <f t="shared" si="400"/>
        <v>2618400</v>
      </c>
      <c r="AW2061" s="59">
        <f t="shared" si="397"/>
        <v>2618400</v>
      </c>
      <c r="AX2061" s="60">
        <f t="shared" si="398"/>
        <v>0.85065462460608821</v>
      </c>
      <c r="AY2061" s="58"/>
    </row>
    <row r="2062" spans="1:51" ht="31.5" x14ac:dyDescent="0.25">
      <c r="A2062" s="45">
        <v>2383</v>
      </c>
      <c r="B2062" s="46"/>
      <c r="C2062" s="47"/>
      <c r="D2062" s="47" t="s">
        <v>7452</v>
      </c>
      <c r="E2062" s="48">
        <v>16.324000000000002</v>
      </c>
      <c r="F2062" s="49" t="s">
        <v>7407</v>
      </c>
      <c r="G2062" s="49" t="s">
        <v>7817</v>
      </c>
      <c r="H2062" s="50"/>
      <c r="I2062" s="46"/>
      <c r="J2062" s="46"/>
      <c r="K2062" s="49"/>
      <c r="L2062" s="49"/>
      <c r="M2062" s="51"/>
      <c r="N2062" s="51"/>
      <c r="O2062" s="51"/>
      <c r="P2062" s="51"/>
      <c r="Q2062" s="51"/>
      <c r="R2062" s="52"/>
      <c r="S2062" s="61">
        <v>0</v>
      </c>
      <c r="T2062" s="54"/>
      <c r="U2062" s="55"/>
      <c r="V2062" s="55"/>
      <c r="W2062" s="55"/>
      <c r="X2062" s="56"/>
      <c r="Y2062" s="57" t="s">
        <v>7684</v>
      </c>
      <c r="Z2062" s="57"/>
      <c r="AA2062" s="58"/>
      <c r="AB2062" s="58"/>
      <c r="AC2062" s="58"/>
      <c r="AD2062" s="58"/>
      <c r="AE2062" s="58"/>
      <c r="AF2062" s="58"/>
      <c r="AG2062" s="58"/>
      <c r="AH2062" s="58"/>
      <c r="AI2062" s="58"/>
      <c r="AJ2062" s="58"/>
      <c r="AK2062" s="58"/>
      <c r="AL2062" s="58"/>
      <c r="AM2062" s="58"/>
      <c r="AN2062" s="58"/>
      <c r="AO2062" s="58"/>
      <c r="AP2062" s="58"/>
      <c r="AQ2062" s="58"/>
      <c r="AR2062" s="59">
        <f t="shared" si="395"/>
        <v>0</v>
      </c>
      <c r="AS2062" s="59">
        <f t="shared" si="396"/>
        <v>0</v>
      </c>
      <c r="AT2062" s="58"/>
      <c r="AU2062" s="58">
        <f t="shared" si="399"/>
        <v>0</v>
      </c>
      <c r="AV2062" s="59">
        <f t="shared" si="400"/>
        <v>0</v>
      </c>
      <c r="AW2062" s="59">
        <f t="shared" si="397"/>
        <v>0</v>
      </c>
      <c r="AX2062" s="60" t="e">
        <f t="shared" si="398"/>
        <v>#DIV/0!</v>
      </c>
      <c r="AY2062" s="58"/>
    </row>
    <row r="2063" spans="1:51" ht="31.5" x14ac:dyDescent="0.25">
      <c r="A2063" s="45">
        <v>2384</v>
      </c>
      <c r="B2063" s="46"/>
      <c r="C2063" s="47"/>
      <c r="D2063" s="47" t="s">
        <v>7452</v>
      </c>
      <c r="E2063" s="48">
        <v>16.324999999999999</v>
      </c>
      <c r="F2063" s="49" t="s">
        <v>7408</v>
      </c>
      <c r="G2063" s="49" t="s">
        <v>7818</v>
      </c>
      <c r="H2063" s="50"/>
      <c r="I2063" s="46"/>
      <c r="J2063" s="46"/>
      <c r="K2063" s="49"/>
      <c r="L2063" s="49"/>
      <c r="M2063" s="51"/>
      <c r="N2063" s="51"/>
      <c r="O2063" s="51"/>
      <c r="P2063" s="51"/>
      <c r="Q2063" s="51"/>
      <c r="R2063" s="52"/>
      <c r="S2063" s="61">
        <v>0</v>
      </c>
      <c r="T2063" s="54"/>
      <c r="U2063" s="55"/>
      <c r="V2063" s="55"/>
      <c r="W2063" s="55"/>
      <c r="X2063" s="56"/>
      <c r="Y2063" s="57" t="s">
        <v>7684</v>
      </c>
      <c r="Z2063" s="57"/>
      <c r="AA2063" s="58"/>
      <c r="AB2063" s="58"/>
      <c r="AC2063" s="58"/>
      <c r="AD2063" s="58"/>
      <c r="AE2063" s="58"/>
      <c r="AF2063" s="58"/>
      <c r="AG2063" s="58"/>
      <c r="AH2063" s="58"/>
      <c r="AI2063" s="58"/>
      <c r="AJ2063" s="58"/>
      <c r="AK2063" s="58"/>
      <c r="AL2063" s="58"/>
      <c r="AM2063" s="58"/>
      <c r="AN2063" s="58"/>
      <c r="AO2063" s="58"/>
      <c r="AP2063" s="58"/>
      <c r="AQ2063" s="58"/>
      <c r="AR2063" s="59">
        <f t="shared" si="395"/>
        <v>0</v>
      </c>
      <c r="AS2063" s="59">
        <f t="shared" si="396"/>
        <v>0</v>
      </c>
      <c r="AT2063" s="58"/>
      <c r="AU2063" s="58">
        <f t="shared" si="399"/>
        <v>0</v>
      </c>
      <c r="AV2063" s="59">
        <f t="shared" si="400"/>
        <v>0</v>
      </c>
      <c r="AW2063" s="59">
        <f t="shared" si="397"/>
        <v>0</v>
      </c>
      <c r="AX2063" s="60" t="e">
        <f t="shared" si="398"/>
        <v>#DIV/0!</v>
      </c>
      <c r="AY2063" s="58"/>
    </row>
    <row r="2064" spans="1:51" ht="31.5" x14ac:dyDescent="0.25">
      <c r="A2064" s="45">
        <v>2385</v>
      </c>
      <c r="B2064" s="46"/>
      <c r="C2064" s="47"/>
      <c r="D2064" s="47" t="s">
        <v>7452</v>
      </c>
      <c r="E2064" s="48">
        <v>16.326000000000001</v>
      </c>
      <c r="F2064" s="49" t="s">
        <v>7409</v>
      </c>
      <c r="G2064" s="49" t="s">
        <v>7819</v>
      </c>
      <c r="H2064" s="50"/>
      <c r="I2064" s="46"/>
      <c r="J2064" s="46"/>
      <c r="K2064" s="49"/>
      <c r="L2064" s="49"/>
      <c r="M2064" s="51"/>
      <c r="N2064" s="51"/>
      <c r="O2064" s="51"/>
      <c r="P2064" s="51"/>
      <c r="Q2064" s="51"/>
      <c r="R2064" s="52"/>
      <c r="S2064" s="61">
        <v>0</v>
      </c>
      <c r="T2064" s="54"/>
      <c r="U2064" s="55"/>
      <c r="V2064" s="55"/>
      <c r="W2064" s="55"/>
      <c r="X2064" s="56"/>
      <c r="Y2064" s="57" t="s">
        <v>7684</v>
      </c>
      <c r="Z2064" s="57"/>
      <c r="AA2064" s="58"/>
      <c r="AB2064" s="58"/>
      <c r="AC2064" s="58"/>
      <c r="AD2064" s="58"/>
      <c r="AE2064" s="58"/>
      <c r="AF2064" s="58"/>
      <c r="AG2064" s="58"/>
      <c r="AH2064" s="58"/>
      <c r="AI2064" s="58"/>
      <c r="AJ2064" s="58"/>
      <c r="AK2064" s="58"/>
      <c r="AL2064" s="58"/>
      <c r="AM2064" s="58"/>
      <c r="AN2064" s="58"/>
      <c r="AO2064" s="58"/>
      <c r="AP2064" s="58"/>
      <c r="AQ2064" s="58"/>
      <c r="AR2064" s="59">
        <f t="shared" si="395"/>
        <v>0</v>
      </c>
      <c r="AS2064" s="59">
        <f t="shared" si="396"/>
        <v>0</v>
      </c>
      <c r="AT2064" s="58"/>
      <c r="AU2064" s="58">
        <f t="shared" si="399"/>
        <v>0</v>
      </c>
      <c r="AV2064" s="59">
        <f t="shared" si="400"/>
        <v>0</v>
      </c>
      <c r="AW2064" s="59">
        <f t="shared" si="397"/>
        <v>0</v>
      </c>
      <c r="AX2064" s="60" t="e">
        <f t="shared" si="398"/>
        <v>#DIV/0!</v>
      </c>
      <c r="AY2064" s="58"/>
    </row>
    <row r="2065" spans="1:51" ht="31.5" x14ac:dyDescent="0.25">
      <c r="A2065" s="45">
        <v>2386</v>
      </c>
      <c r="B2065" s="46"/>
      <c r="C2065" s="47"/>
      <c r="D2065" s="47" t="s">
        <v>7452</v>
      </c>
      <c r="E2065" s="48">
        <v>16.327000000000002</v>
      </c>
      <c r="F2065" s="49" t="s">
        <v>7410</v>
      </c>
      <c r="G2065" s="49" t="s">
        <v>7820</v>
      </c>
      <c r="H2065" s="50"/>
      <c r="I2065" s="46"/>
      <c r="J2065" s="46"/>
      <c r="K2065" s="49"/>
      <c r="L2065" s="49"/>
      <c r="M2065" s="51"/>
      <c r="N2065" s="51"/>
      <c r="O2065" s="51"/>
      <c r="P2065" s="51"/>
      <c r="Q2065" s="51"/>
      <c r="R2065" s="52"/>
      <c r="S2065" s="61">
        <v>0</v>
      </c>
      <c r="T2065" s="54"/>
      <c r="U2065" s="55"/>
      <c r="V2065" s="55"/>
      <c r="W2065" s="55"/>
      <c r="X2065" s="56"/>
      <c r="Y2065" s="57" t="s">
        <v>7684</v>
      </c>
      <c r="Z2065" s="57"/>
      <c r="AA2065" s="58"/>
      <c r="AB2065" s="58"/>
      <c r="AC2065" s="58"/>
      <c r="AD2065" s="58"/>
      <c r="AE2065" s="58"/>
      <c r="AF2065" s="58"/>
      <c r="AG2065" s="58"/>
      <c r="AH2065" s="58"/>
      <c r="AI2065" s="58"/>
      <c r="AJ2065" s="58"/>
      <c r="AK2065" s="58"/>
      <c r="AL2065" s="58"/>
      <c r="AM2065" s="58"/>
      <c r="AN2065" s="58"/>
      <c r="AO2065" s="58"/>
      <c r="AP2065" s="58"/>
      <c r="AQ2065" s="58"/>
      <c r="AR2065" s="59">
        <f t="shared" si="395"/>
        <v>0</v>
      </c>
      <c r="AS2065" s="59">
        <f t="shared" si="396"/>
        <v>0</v>
      </c>
      <c r="AT2065" s="58"/>
      <c r="AU2065" s="58">
        <f t="shared" si="399"/>
        <v>0</v>
      </c>
      <c r="AV2065" s="59">
        <f t="shared" si="400"/>
        <v>0</v>
      </c>
      <c r="AW2065" s="59">
        <f t="shared" si="397"/>
        <v>0</v>
      </c>
      <c r="AX2065" s="60" t="e">
        <f t="shared" si="398"/>
        <v>#DIV/0!</v>
      </c>
      <c r="AY2065" s="58"/>
    </row>
    <row r="2066" spans="1:51" ht="31.5" x14ac:dyDescent="0.25">
      <c r="A2066" s="45">
        <v>2387</v>
      </c>
      <c r="B2066" s="46"/>
      <c r="C2066" s="47"/>
      <c r="D2066" s="47" t="s">
        <v>7452</v>
      </c>
      <c r="E2066" s="48">
        <v>16.327999999999999</v>
      </c>
      <c r="F2066" s="49" t="s">
        <v>7411</v>
      </c>
      <c r="G2066" s="49" t="s">
        <v>7821</v>
      </c>
      <c r="H2066" s="50"/>
      <c r="I2066" s="46"/>
      <c r="J2066" s="46"/>
      <c r="K2066" s="49"/>
      <c r="L2066" s="49"/>
      <c r="M2066" s="51"/>
      <c r="N2066" s="51"/>
      <c r="O2066" s="51"/>
      <c r="P2066" s="51"/>
      <c r="Q2066" s="51"/>
      <c r="R2066" s="52"/>
      <c r="S2066" s="61">
        <v>0</v>
      </c>
      <c r="T2066" s="54"/>
      <c r="U2066" s="55"/>
      <c r="V2066" s="55"/>
      <c r="W2066" s="55"/>
      <c r="X2066" s="56"/>
      <c r="Y2066" s="57" t="s">
        <v>7684</v>
      </c>
      <c r="Z2066" s="57"/>
      <c r="AA2066" s="58"/>
      <c r="AB2066" s="58"/>
      <c r="AC2066" s="58"/>
      <c r="AD2066" s="58"/>
      <c r="AE2066" s="58"/>
      <c r="AF2066" s="58"/>
      <c r="AG2066" s="58"/>
      <c r="AH2066" s="58"/>
      <c r="AI2066" s="58"/>
      <c r="AJ2066" s="58"/>
      <c r="AK2066" s="58"/>
      <c r="AL2066" s="58"/>
      <c r="AM2066" s="58"/>
      <c r="AN2066" s="58"/>
      <c r="AO2066" s="58"/>
      <c r="AP2066" s="58"/>
      <c r="AQ2066" s="58"/>
      <c r="AR2066" s="59">
        <f t="shared" si="395"/>
        <v>0</v>
      </c>
      <c r="AS2066" s="59">
        <f t="shared" si="396"/>
        <v>0</v>
      </c>
      <c r="AT2066" s="58"/>
      <c r="AU2066" s="58">
        <f t="shared" si="399"/>
        <v>0</v>
      </c>
      <c r="AV2066" s="59">
        <f t="shared" si="400"/>
        <v>0</v>
      </c>
      <c r="AW2066" s="59">
        <f t="shared" si="397"/>
        <v>0</v>
      </c>
      <c r="AX2066" s="60" t="e">
        <f t="shared" si="398"/>
        <v>#DIV/0!</v>
      </c>
      <c r="AY2066" s="58"/>
    </row>
    <row r="2067" spans="1:51" ht="31.5" x14ac:dyDescent="0.25">
      <c r="A2067" s="45">
        <v>2388</v>
      </c>
      <c r="B2067" s="46"/>
      <c r="C2067" s="47"/>
      <c r="D2067" s="47" t="s">
        <v>7452</v>
      </c>
      <c r="E2067" s="48">
        <v>16.329000000000001</v>
      </c>
      <c r="F2067" s="49" t="s">
        <v>7412</v>
      </c>
      <c r="G2067" s="49" t="s">
        <v>7822</v>
      </c>
      <c r="H2067" s="50"/>
      <c r="I2067" s="46"/>
      <c r="J2067" s="46"/>
      <c r="K2067" s="49"/>
      <c r="L2067" s="49"/>
      <c r="M2067" s="51"/>
      <c r="N2067" s="51"/>
      <c r="O2067" s="51"/>
      <c r="P2067" s="51"/>
      <c r="Q2067" s="51"/>
      <c r="R2067" s="52"/>
      <c r="S2067" s="61">
        <v>0</v>
      </c>
      <c r="T2067" s="54"/>
      <c r="U2067" s="55"/>
      <c r="V2067" s="55"/>
      <c r="W2067" s="55"/>
      <c r="X2067" s="56"/>
      <c r="Y2067" s="57" t="s">
        <v>7684</v>
      </c>
      <c r="Z2067" s="57"/>
      <c r="AA2067" s="58"/>
      <c r="AB2067" s="58"/>
      <c r="AC2067" s="58"/>
      <c r="AD2067" s="58"/>
      <c r="AE2067" s="58"/>
      <c r="AF2067" s="58"/>
      <c r="AG2067" s="58"/>
      <c r="AH2067" s="58"/>
      <c r="AI2067" s="58"/>
      <c r="AJ2067" s="58"/>
      <c r="AK2067" s="58"/>
      <c r="AL2067" s="58"/>
      <c r="AM2067" s="58"/>
      <c r="AN2067" s="58"/>
      <c r="AO2067" s="58"/>
      <c r="AP2067" s="58"/>
      <c r="AQ2067" s="58"/>
      <c r="AR2067" s="59">
        <f t="shared" si="395"/>
        <v>0</v>
      </c>
      <c r="AS2067" s="59">
        <f t="shared" si="396"/>
        <v>0</v>
      </c>
      <c r="AT2067" s="58"/>
      <c r="AU2067" s="58">
        <f t="shared" si="399"/>
        <v>0</v>
      </c>
      <c r="AV2067" s="59">
        <f t="shared" si="400"/>
        <v>0</v>
      </c>
      <c r="AW2067" s="59">
        <f t="shared" si="397"/>
        <v>0</v>
      </c>
      <c r="AX2067" s="60" t="e">
        <f t="shared" si="398"/>
        <v>#DIV/0!</v>
      </c>
      <c r="AY2067" s="58"/>
    </row>
    <row r="2068" spans="1:51" ht="31.5" x14ac:dyDescent="0.25">
      <c r="A2068" s="45">
        <v>2390</v>
      </c>
      <c r="B2068" s="46"/>
      <c r="C2068" s="47"/>
      <c r="D2068" s="47" t="s">
        <v>7452</v>
      </c>
      <c r="E2068" s="48">
        <v>16.331</v>
      </c>
      <c r="F2068" s="49" t="s">
        <v>7414</v>
      </c>
      <c r="G2068" s="49" t="s">
        <v>7824</v>
      </c>
      <c r="H2068" s="50"/>
      <c r="I2068" s="46"/>
      <c r="J2068" s="46"/>
      <c r="K2068" s="49"/>
      <c r="L2068" s="49"/>
      <c r="M2068" s="51"/>
      <c r="N2068" s="51"/>
      <c r="O2068" s="51"/>
      <c r="P2068" s="51"/>
      <c r="Q2068" s="51"/>
      <c r="R2068" s="52"/>
      <c r="S2068" s="61">
        <v>0</v>
      </c>
      <c r="T2068" s="54"/>
      <c r="U2068" s="55"/>
      <c r="V2068" s="55"/>
      <c r="W2068" s="55"/>
      <c r="X2068" s="56"/>
      <c r="Y2068" s="57" t="s">
        <v>7684</v>
      </c>
      <c r="Z2068" s="57"/>
      <c r="AA2068" s="58"/>
      <c r="AB2068" s="58"/>
      <c r="AC2068" s="58"/>
      <c r="AD2068" s="58"/>
      <c r="AE2068" s="58"/>
      <c r="AF2068" s="58"/>
      <c r="AG2068" s="58"/>
      <c r="AH2068" s="58"/>
      <c r="AI2068" s="58"/>
      <c r="AJ2068" s="58"/>
      <c r="AK2068" s="58"/>
      <c r="AL2068" s="58"/>
      <c r="AM2068" s="58"/>
      <c r="AN2068" s="58"/>
      <c r="AO2068" s="58"/>
      <c r="AP2068" s="58"/>
      <c r="AQ2068" s="58"/>
      <c r="AR2068" s="59">
        <f t="shared" si="395"/>
        <v>0</v>
      </c>
      <c r="AS2068" s="59">
        <f t="shared" si="396"/>
        <v>0</v>
      </c>
      <c r="AT2068" s="58"/>
      <c r="AU2068" s="58">
        <f t="shared" si="399"/>
        <v>0</v>
      </c>
      <c r="AV2068" s="59">
        <f t="shared" si="400"/>
        <v>0</v>
      </c>
      <c r="AW2068" s="59">
        <f t="shared" si="397"/>
        <v>0</v>
      </c>
      <c r="AX2068" s="60" t="e">
        <f t="shared" si="398"/>
        <v>#DIV/0!</v>
      </c>
      <c r="AY2068" s="58"/>
    </row>
    <row r="2069" spans="1:51" ht="31.5" x14ac:dyDescent="0.25">
      <c r="A2069" s="45">
        <v>2391</v>
      </c>
      <c r="B2069" s="46"/>
      <c r="C2069" s="47"/>
      <c r="D2069" s="47" t="s">
        <v>7452</v>
      </c>
      <c r="E2069" s="48">
        <v>16.332000000000001</v>
      </c>
      <c r="F2069" s="49" t="s">
        <v>7415</v>
      </c>
      <c r="G2069" s="49" t="s">
        <v>7825</v>
      </c>
      <c r="H2069" s="50"/>
      <c r="I2069" s="46"/>
      <c r="J2069" s="46"/>
      <c r="K2069" s="49"/>
      <c r="L2069" s="49"/>
      <c r="M2069" s="51"/>
      <c r="N2069" s="51"/>
      <c r="O2069" s="51"/>
      <c r="P2069" s="51"/>
      <c r="Q2069" s="51"/>
      <c r="R2069" s="52"/>
      <c r="S2069" s="61">
        <v>0</v>
      </c>
      <c r="T2069" s="54"/>
      <c r="U2069" s="55"/>
      <c r="V2069" s="55"/>
      <c r="W2069" s="55"/>
      <c r="X2069" s="56"/>
      <c r="Y2069" s="57" t="s">
        <v>7684</v>
      </c>
      <c r="Z2069" s="57"/>
      <c r="AA2069" s="58"/>
      <c r="AB2069" s="58"/>
      <c r="AC2069" s="58"/>
      <c r="AD2069" s="58"/>
      <c r="AE2069" s="58"/>
      <c r="AF2069" s="58"/>
      <c r="AG2069" s="58"/>
      <c r="AH2069" s="58"/>
      <c r="AI2069" s="58"/>
      <c r="AJ2069" s="58"/>
      <c r="AK2069" s="58"/>
      <c r="AL2069" s="58"/>
      <c r="AM2069" s="58"/>
      <c r="AN2069" s="58"/>
      <c r="AO2069" s="58"/>
      <c r="AP2069" s="58"/>
      <c r="AQ2069" s="58"/>
      <c r="AR2069" s="59">
        <f t="shared" si="395"/>
        <v>0</v>
      </c>
      <c r="AS2069" s="59">
        <f t="shared" si="396"/>
        <v>0</v>
      </c>
      <c r="AT2069" s="58"/>
      <c r="AU2069" s="58">
        <f t="shared" si="399"/>
        <v>0</v>
      </c>
      <c r="AV2069" s="59">
        <f t="shared" si="400"/>
        <v>0</v>
      </c>
      <c r="AW2069" s="59">
        <f t="shared" si="397"/>
        <v>0</v>
      </c>
      <c r="AX2069" s="60" t="e">
        <f t="shared" si="398"/>
        <v>#DIV/0!</v>
      </c>
      <c r="AY2069" s="58"/>
    </row>
    <row r="2070" spans="1:51" ht="31.5" x14ac:dyDescent="0.25">
      <c r="A2070" s="45">
        <v>2392</v>
      </c>
      <c r="B2070" s="46"/>
      <c r="C2070" s="47"/>
      <c r="D2070" s="47" t="s">
        <v>7452</v>
      </c>
      <c r="E2070" s="48">
        <v>16.332999999999998</v>
      </c>
      <c r="F2070" s="49" t="s">
        <v>7416</v>
      </c>
      <c r="G2070" s="49" t="s">
        <v>6261</v>
      </c>
      <c r="H2070" s="50"/>
      <c r="I2070" s="46"/>
      <c r="J2070" s="46"/>
      <c r="K2070" s="49"/>
      <c r="L2070" s="49"/>
      <c r="M2070" s="51"/>
      <c r="N2070" s="51"/>
      <c r="O2070" s="51"/>
      <c r="P2070" s="51"/>
      <c r="Q2070" s="51"/>
      <c r="R2070" s="52"/>
      <c r="S2070" s="61">
        <v>2497500</v>
      </c>
      <c r="T2070" s="54"/>
      <c r="U2070" s="55"/>
      <c r="V2070" s="55"/>
      <c r="W2070" s="55"/>
      <c r="X2070" s="56"/>
      <c r="Y2070" s="57" t="s">
        <v>7684</v>
      </c>
      <c r="Z2070" s="57"/>
      <c r="AA2070" s="58"/>
      <c r="AB2070" s="58"/>
      <c r="AC2070" s="58"/>
      <c r="AD2070" s="58"/>
      <c r="AE2070" s="58"/>
      <c r="AF2070" s="58"/>
      <c r="AG2070" s="58"/>
      <c r="AH2070" s="58"/>
      <c r="AI2070" s="58"/>
      <c r="AJ2070" s="58"/>
      <c r="AK2070" s="58"/>
      <c r="AL2070" s="58"/>
      <c r="AM2070" s="58"/>
      <c r="AN2070" s="58"/>
      <c r="AO2070" s="58"/>
      <c r="AP2070" s="58"/>
      <c r="AQ2070" s="58"/>
      <c r="AR2070" s="59">
        <f t="shared" si="395"/>
        <v>0</v>
      </c>
      <c r="AS2070" s="59">
        <f t="shared" si="396"/>
        <v>0</v>
      </c>
      <c r="AT2070" s="58"/>
      <c r="AU2070" s="58">
        <f t="shared" si="399"/>
        <v>0</v>
      </c>
      <c r="AV2070" s="59">
        <f t="shared" si="400"/>
        <v>-2497500</v>
      </c>
      <c r="AW2070" s="59">
        <f t="shared" si="397"/>
        <v>-2497500</v>
      </c>
      <c r="AX2070" s="60">
        <f t="shared" si="398"/>
        <v>-1</v>
      </c>
      <c r="AY2070" s="58"/>
    </row>
    <row r="2071" spans="1:51" ht="31.5" x14ac:dyDescent="0.25">
      <c r="A2071" s="45">
        <v>2393</v>
      </c>
      <c r="B2071" s="46"/>
      <c r="C2071" s="47"/>
      <c r="D2071" s="47" t="s">
        <v>7452</v>
      </c>
      <c r="E2071" s="48">
        <v>16.334</v>
      </c>
      <c r="F2071" s="49" t="s">
        <v>7417</v>
      </c>
      <c r="G2071" s="49" t="s">
        <v>7826</v>
      </c>
      <c r="H2071" s="50"/>
      <c r="I2071" s="46"/>
      <c r="J2071" s="46"/>
      <c r="K2071" s="49"/>
      <c r="L2071" s="49"/>
      <c r="M2071" s="51"/>
      <c r="N2071" s="51"/>
      <c r="O2071" s="51"/>
      <c r="P2071" s="51"/>
      <c r="Q2071" s="51"/>
      <c r="R2071" s="52"/>
      <c r="S2071" s="61">
        <v>0</v>
      </c>
      <c r="T2071" s="54"/>
      <c r="U2071" s="55"/>
      <c r="V2071" s="55"/>
      <c r="W2071" s="55"/>
      <c r="X2071" s="56"/>
      <c r="Y2071" s="57" t="s">
        <v>7684</v>
      </c>
      <c r="Z2071" s="57"/>
      <c r="AA2071" s="58"/>
      <c r="AB2071" s="58"/>
      <c r="AC2071" s="58"/>
      <c r="AD2071" s="58"/>
      <c r="AE2071" s="58"/>
      <c r="AF2071" s="58"/>
      <c r="AG2071" s="58"/>
      <c r="AH2071" s="58"/>
      <c r="AI2071" s="58"/>
      <c r="AJ2071" s="58"/>
      <c r="AK2071" s="58"/>
      <c r="AL2071" s="58"/>
      <c r="AM2071" s="58"/>
      <c r="AN2071" s="58"/>
      <c r="AO2071" s="58"/>
      <c r="AP2071" s="58"/>
      <c r="AQ2071" s="58"/>
      <c r="AR2071" s="59">
        <f t="shared" si="395"/>
        <v>0</v>
      </c>
      <c r="AS2071" s="59">
        <f t="shared" si="396"/>
        <v>0</v>
      </c>
      <c r="AT2071" s="58"/>
      <c r="AU2071" s="58">
        <f t="shared" si="399"/>
        <v>0</v>
      </c>
      <c r="AV2071" s="59">
        <f t="shared" si="400"/>
        <v>0</v>
      </c>
      <c r="AW2071" s="59">
        <f t="shared" si="397"/>
        <v>0</v>
      </c>
      <c r="AX2071" s="60" t="e">
        <f t="shared" si="398"/>
        <v>#DIV/0!</v>
      </c>
      <c r="AY2071" s="58"/>
    </row>
    <row r="2072" spans="1:51" x14ac:dyDescent="0.25">
      <c r="A2072" s="45">
        <v>2394</v>
      </c>
      <c r="B2072" s="46"/>
      <c r="C2072" s="47"/>
      <c r="D2072" s="47" t="s">
        <v>7452</v>
      </c>
      <c r="E2072" s="48">
        <v>16.338000000000001</v>
      </c>
      <c r="F2072" s="49" t="s">
        <v>7418</v>
      </c>
      <c r="G2072" s="49" t="s">
        <v>7827</v>
      </c>
      <c r="H2072" s="50"/>
      <c r="I2072" s="46"/>
      <c r="J2072" s="46"/>
      <c r="K2072" s="49"/>
      <c r="L2072" s="49"/>
      <c r="M2072" s="51"/>
      <c r="N2072" s="51"/>
      <c r="O2072" s="51"/>
      <c r="P2072" s="51"/>
      <c r="Q2072" s="51"/>
      <c r="R2072" s="52"/>
      <c r="S2072" s="61">
        <v>0</v>
      </c>
      <c r="T2072" s="54"/>
      <c r="U2072" s="55"/>
      <c r="V2072" s="55"/>
      <c r="W2072" s="55"/>
      <c r="X2072" s="56"/>
      <c r="Y2072" s="57" t="s">
        <v>7684</v>
      </c>
      <c r="Z2072" s="57"/>
      <c r="AA2072" s="58"/>
      <c r="AB2072" s="58"/>
      <c r="AC2072" s="58"/>
      <c r="AD2072" s="58"/>
      <c r="AE2072" s="58"/>
      <c r="AF2072" s="58"/>
      <c r="AG2072" s="58"/>
      <c r="AH2072" s="58"/>
      <c r="AI2072" s="58"/>
      <c r="AJ2072" s="58"/>
      <c r="AK2072" s="58"/>
      <c r="AL2072" s="58"/>
      <c r="AM2072" s="58"/>
      <c r="AN2072" s="58"/>
      <c r="AO2072" s="58"/>
      <c r="AP2072" s="58"/>
      <c r="AQ2072" s="58"/>
      <c r="AR2072" s="59">
        <f t="shared" si="395"/>
        <v>0</v>
      </c>
      <c r="AS2072" s="59">
        <f t="shared" si="396"/>
        <v>0</v>
      </c>
      <c r="AT2072" s="58"/>
      <c r="AU2072" s="58">
        <f t="shared" si="399"/>
        <v>0</v>
      </c>
      <c r="AV2072" s="59">
        <f t="shared" si="400"/>
        <v>0</v>
      </c>
      <c r="AW2072" s="59">
        <f t="shared" si="397"/>
        <v>0</v>
      </c>
      <c r="AX2072" s="60" t="e">
        <f t="shared" si="398"/>
        <v>#DIV/0!</v>
      </c>
      <c r="AY2072" s="58"/>
    </row>
    <row r="2073" spans="1:51" x14ac:dyDescent="0.25">
      <c r="A2073" s="45">
        <v>2395</v>
      </c>
      <c r="B2073" s="46"/>
      <c r="C2073" s="47"/>
      <c r="D2073" s="47" t="s">
        <v>7452</v>
      </c>
      <c r="E2073" s="48">
        <v>16.338999999999999</v>
      </c>
      <c r="F2073" s="49" t="s">
        <v>7419</v>
      </c>
      <c r="G2073" s="49" t="s">
        <v>7828</v>
      </c>
      <c r="H2073" s="50"/>
      <c r="I2073" s="46"/>
      <c r="J2073" s="46"/>
      <c r="K2073" s="49"/>
      <c r="L2073" s="49"/>
      <c r="M2073" s="51"/>
      <c r="N2073" s="51"/>
      <c r="O2073" s="51"/>
      <c r="P2073" s="51"/>
      <c r="Q2073" s="51"/>
      <c r="R2073" s="52"/>
      <c r="S2073" s="61">
        <v>0</v>
      </c>
      <c r="T2073" s="54"/>
      <c r="U2073" s="55"/>
      <c r="V2073" s="55"/>
      <c r="W2073" s="55"/>
      <c r="X2073" s="56"/>
      <c r="Y2073" s="57" t="s">
        <v>7684</v>
      </c>
      <c r="Z2073" s="57"/>
      <c r="AA2073" s="58"/>
      <c r="AB2073" s="58"/>
      <c r="AC2073" s="58"/>
      <c r="AD2073" s="58"/>
      <c r="AE2073" s="58"/>
      <c r="AF2073" s="58"/>
      <c r="AG2073" s="58"/>
      <c r="AH2073" s="58"/>
      <c r="AI2073" s="58"/>
      <c r="AJ2073" s="58"/>
      <c r="AK2073" s="58">
        <v>2500000</v>
      </c>
      <c r="AL2073" s="58"/>
      <c r="AM2073" s="58">
        <v>164000</v>
      </c>
      <c r="AN2073" s="58"/>
      <c r="AO2073" s="58"/>
      <c r="AP2073" s="58"/>
      <c r="AQ2073" s="58"/>
      <c r="AR2073" s="59">
        <f t="shared" si="395"/>
        <v>2</v>
      </c>
      <c r="AS2073" s="59">
        <f t="shared" si="396"/>
        <v>2664000</v>
      </c>
      <c r="AT2073" s="58">
        <f t="shared" ref="AT2073:AT2083" si="401">ROUND(AS2073/AR2073,-2)</f>
        <v>1332000</v>
      </c>
      <c r="AU2073" s="58">
        <f t="shared" si="399"/>
        <v>164000</v>
      </c>
      <c r="AV2073" s="59">
        <f t="shared" si="400"/>
        <v>1332000</v>
      </c>
      <c r="AW2073" s="59">
        <f t="shared" si="397"/>
        <v>1332000</v>
      </c>
      <c r="AX2073" s="60" t="e">
        <f t="shared" si="398"/>
        <v>#DIV/0!</v>
      </c>
      <c r="AY2073" s="58"/>
    </row>
    <row r="2074" spans="1:51" ht="31.5" x14ac:dyDescent="0.25">
      <c r="A2074" s="45">
        <v>2402</v>
      </c>
      <c r="B2074" s="46"/>
      <c r="C2074" s="47"/>
      <c r="D2074" s="47" t="s">
        <v>6402</v>
      </c>
      <c r="E2074" s="48" t="s">
        <v>7448</v>
      </c>
      <c r="F2074" s="49" t="s">
        <v>7228</v>
      </c>
      <c r="G2074" s="49" t="s">
        <v>7835</v>
      </c>
      <c r="H2074" s="50" t="s">
        <v>7306</v>
      </c>
      <c r="I2074" s="46"/>
      <c r="J2074" s="46"/>
      <c r="K2074" s="49"/>
      <c r="L2074" s="49"/>
      <c r="M2074" s="51"/>
      <c r="N2074" s="51"/>
      <c r="O2074" s="51"/>
      <c r="P2074" s="51"/>
      <c r="Q2074" s="51"/>
      <c r="R2074" s="52"/>
      <c r="S2074" s="61">
        <v>0</v>
      </c>
      <c r="T2074" s="54"/>
      <c r="U2074" s="55"/>
      <c r="V2074" s="55"/>
      <c r="W2074" s="55"/>
      <c r="X2074" s="56"/>
      <c r="Y2074" s="57" t="s">
        <v>7684</v>
      </c>
      <c r="Z2074" s="57"/>
      <c r="AA2074" s="58"/>
      <c r="AB2074" s="58"/>
      <c r="AC2074" s="58"/>
      <c r="AD2074" s="58"/>
      <c r="AE2074" s="58"/>
      <c r="AF2074" s="58"/>
      <c r="AG2074" s="58"/>
      <c r="AH2074" s="58"/>
      <c r="AI2074" s="58"/>
      <c r="AJ2074" s="58"/>
      <c r="AK2074" s="58"/>
      <c r="AL2074" s="58"/>
      <c r="AM2074" s="58">
        <v>164000</v>
      </c>
      <c r="AN2074" s="58"/>
      <c r="AO2074" s="58"/>
      <c r="AP2074" s="58"/>
      <c r="AQ2074" s="58"/>
      <c r="AR2074" s="59">
        <f t="shared" si="395"/>
        <v>1</v>
      </c>
      <c r="AS2074" s="59">
        <f t="shared" si="396"/>
        <v>164000</v>
      </c>
      <c r="AT2074" s="58">
        <f t="shared" si="401"/>
        <v>164000</v>
      </c>
      <c r="AU2074" s="58">
        <f t="shared" si="399"/>
        <v>164000</v>
      </c>
      <c r="AV2074" s="59">
        <f t="shared" si="400"/>
        <v>164000</v>
      </c>
      <c r="AW2074" s="59">
        <f t="shared" si="397"/>
        <v>164000</v>
      </c>
      <c r="AX2074" s="60" t="e">
        <f t="shared" si="398"/>
        <v>#DIV/0!</v>
      </c>
      <c r="AY2074" s="58"/>
    </row>
    <row r="2075" spans="1:51" x14ac:dyDescent="0.25">
      <c r="A2075" s="45">
        <v>2405</v>
      </c>
      <c r="B2075" s="46"/>
      <c r="C2075" s="47"/>
      <c r="D2075" s="47" t="s">
        <v>7315</v>
      </c>
      <c r="E2075" s="48">
        <v>24.108000000000001</v>
      </c>
      <c r="F2075" s="49" t="s">
        <v>7262</v>
      </c>
      <c r="G2075" s="49" t="s">
        <v>6961</v>
      </c>
      <c r="H2075" s="50" t="s">
        <v>7255</v>
      </c>
      <c r="I2075" s="46"/>
      <c r="J2075" s="46"/>
      <c r="K2075" s="49"/>
      <c r="L2075" s="49"/>
      <c r="M2075" s="51"/>
      <c r="N2075" s="51"/>
      <c r="O2075" s="51"/>
      <c r="P2075" s="51"/>
      <c r="Q2075" s="51"/>
      <c r="R2075" s="52"/>
      <c r="S2075" s="61">
        <v>0</v>
      </c>
      <c r="T2075" s="54"/>
      <c r="U2075" s="55"/>
      <c r="V2075" s="55"/>
      <c r="W2075" s="55"/>
      <c r="X2075" s="56"/>
      <c r="Y2075" s="57" t="s">
        <v>7684</v>
      </c>
      <c r="Z2075" s="57"/>
      <c r="AA2075" s="58"/>
      <c r="AB2075" s="58"/>
      <c r="AC2075" s="58"/>
      <c r="AD2075" s="58"/>
      <c r="AE2075" s="58"/>
      <c r="AF2075" s="58"/>
      <c r="AG2075" s="58"/>
      <c r="AH2075" s="58"/>
      <c r="AI2075" s="58"/>
      <c r="AJ2075" s="58"/>
      <c r="AK2075" s="58"/>
      <c r="AL2075" s="58"/>
      <c r="AM2075" s="58">
        <v>164000</v>
      </c>
      <c r="AN2075" s="58"/>
      <c r="AO2075" s="58"/>
      <c r="AP2075" s="58"/>
      <c r="AQ2075" s="58"/>
      <c r="AR2075" s="59">
        <f t="shared" si="395"/>
        <v>1</v>
      </c>
      <c r="AS2075" s="59">
        <f t="shared" si="396"/>
        <v>164000</v>
      </c>
      <c r="AT2075" s="58">
        <f t="shared" si="401"/>
        <v>164000</v>
      </c>
      <c r="AU2075" s="58">
        <f t="shared" si="399"/>
        <v>164000</v>
      </c>
      <c r="AV2075" s="59">
        <f t="shared" si="400"/>
        <v>164000</v>
      </c>
      <c r="AW2075" s="59">
        <f t="shared" si="397"/>
        <v>164000</v>
      </c>
      <c r="AX2075" s="60" t="e">
        <f t="shared" si="398"/>
        <v>#DIV/0!</v>
      </c>
      <c r="AY2075" s="58"/>
    </row>
    <row r="2076" spans="1:51" ht="31.5" x14ac:dyDescent="0.25">
      <c r="A2076" s="45">
        <v>2407</v>
      </c>
      <c r="B2076" s="46"/>
      <c r="C2076" s="47"/>
      <c r="D2076" s="47" t="s">
        <v>7315</v>
      </c>
      <c r="E2076" s="48">
        <v>24.2</v>
      </c>
      <c r="F2076" s="49" t="s">
        <v>7265</v>
      </c>
      <c r="G2076" s="49" t="s">
        <v>6955</v>
      </c>
      <c r="H2076" s="50" t="s">
        <v>7255</v>
      </c>
      <c r="I2076" s="46"/>
      <c r="J2076" s="46"/>
      <c r="K2076" s="49"/>
      <c r="L2076" s="49"/>
      <c r="M2076" s="51"/>
      <c r="N2076" s="51"/>
      <c r="O2076" s="51"/>
      <c r="P2076" s="51"/>
      <c r="Q2076" s="51"/>
      <c r="R2076" s="52"/>
      <c r="S2076" s="61">
        <v>0</v>
      </c>
      <c r="T2076" s="54"/>
      <c r="U2076" s="55"/>
      <c r="V2076" s="55"/>
      <c r="W2076" s="55"/>
      <c r="X2076" s="56"/>
      <c r="Y2076" s="57" t="s">
        <v>7684</v>
      </c>
      <c r="Z2076" s="57"/>
      <c r="AA2076" s="58"/>
      <c r="AB2076" s="58"/>
      <c r="AC2076" s="58"/>
      <c r="AD2076" s="58"/>
      <c r="AE2076" s="58"/>
      <c r="AF2076" s="58"/>
      <c r="AG2076" s="58"/>
      <c r="AH2076" s="58"/>
      <c r="AI2076" s="58"/>
      <c r="AJ2076" s="58"/>
      <c r="AK2076" s="58"/>
      <c r="AL2076" s="58"/>
      <c r="AM2076" s="58">
        <v>164000</v>
      </c>
      <c r="AN2076" s="58"/>
      <c r="AO2076" s="58"/>
      <c r="AP2076" s="58"/>
      <c r="AQ2076" s="58"/>
      <c r="AR2076" s="59">
        <f t="shared" si="395"/>
        <v>1</v>
      </c>
      <c r="AS2076" s="59">
        <f t="shared" si="396"/>
        <v>164000</v>
      </c>
      <c r="AT2076" s="58">
        <f t="shared" si="401"/>
        <v>164000</v>
      </c>
      <c r="AU2076" s="58">
        <f t="shared" si="399"/>
        <v>164000</v>
      </c>
      <c r="AV2076" s="59">
        <f t="shared" si="400"/>
        <v>164000</v>
      </c>
      <c r="AW2076" s="59">
        <f t="shared" si="397"/>
        <v>164000</v>
      </c>
      <c r="AX2076" s="60" t="e">
        <f t="shared" si="398"/>
        <v>#DIV/0!</v>
      </c>
      <c r="AY2076" s="58"/>
    </row>
    <row r="2077" spans="1:51" x14ac:dyDescent="0.25">
      <c r="A2077" s="45">
        <v>2409</v>
      </c>
      <c r="B2077" s="46"/>
      <c r="C2077" s="47"/>
      <c r="D2077" s="47" t="s">
        <v>7315</v>
      </c>
      <c r="E2077" s="48">
        <v>24.7</v>
      </c>
      <c r="F2077" s="49" t="s">
        <v>7267</v>
      </c>
      <c r="G2077" s="49" t="s">
        <v>6971</v>
      </c>
      <c r="H2077" s="50" t="s">
        <v>7255</v>
      </c>
      <c r="I2077" s="46"/>
      <c r="J2077" s="46"/>
      <c r="K2077" s="49"/>
      <c r="L2077" s="49"/>
      <c r="M2077" s="51"/>
      <c r="N2077" s="51"/>
      <c r="O2077" s="51"/>
      <c r="P2077" s="51"/>
      <c r="Q2077" s="51"/>
      <c r="R2077" s="52"/>
      <c r="S2077" s="61">
        <v>0</v>
      </c>
      <c r="T2077" s="54"/>
      <c r="U2077" s="55"/>
      <c r="V2077" s="55"/>
      <c r="W2077" s="55"/>
      <c r="X2077" s="56"/>
      <c r="Y2077" s="57" t="s">
        <v>7684</v>
      </c>
      <c r="Z2077" s="57"/>
      <c r="AA2077" s="58"/>
      <c r="AB2077" s="58"/>
      <c r="AC2077" s="58"/>
      <c r="AD2077" s="58"/>
      <c r="AE2077" s="58"/>
      <c r="AF2077" s="58"/>
      <c r="AG2077" s="58"/>
      <c r="AH2077" s="58"/>
      <c r="AI2077" s="58"/>
      <c r="AJ2077" s="58"/>
      <c r="AK2077" s="58"/>
      <c r="AL2077" s="58"/>
      <c r="AM2077" s="58">
        <v>164000</v>
      </c>
      <c r="AN2077" s="58"/>
      <c r="AO2077" s="58"/>
      <c r="AP2077" s="58"/>
      <c r="AQ2077" s="58"/>
      <c r="AR2077" s="59">
        <f t="shared" si="395"/>
        <v>1</v>
      </c>
      <c r="AS2077" s="59">
        <f t="shared" si="396"/>
        <v>164000</v>
      </c>
      <c r="AT2077" s="58">
        <f t="shared" si="401"/>
        <v>164000</v>
      </c>
      <c r="AU2077" s="58">
        <f t="shared" si="399"/>
        <v>164000</v>
      </c>
      <c r="AV2077" s="59">
        <f t="shared" si="400"/>
        <v>164000</v>
      </c>
      <c r="AW2077" s="59">
        <f t="shared" si="397"/>
        <v>164000</v>
      </c>
      <c r="AX2077" s="60" t="e">
        <f t="shared" si="398"/>
        <v>#DIV/0!</v>
      </c>
      <c r="AY2077" s="58"/>
    </row>
    <row r="2078" spans="1:51" ht="47.25" x14ac:dyDescent="0.25">
      <c r="A2078" s="45">
        <v>2410</v>
      </c>
      <c r="B2078" s="46"/>
      <c r="C2078" s="47"/>
      <c r="D2078" s="47" t="s">
        <v>7315</v>
      </c>
      <c r="E2078" s="48">
        <v>24.4</v>
      </c>
      <c r="F2078" s="49" t="s">
        <v>7268</v>
      </c>
      <c r="G2078" s="49" t="s">
        <v>6924</v>
      </c>
      <c r="H2078" s="50" t="s">
        <v>7255</v>
      </c>
      <c r="I2078" s="46"/>
      <c r="J2078" s="46"/>
      <c r="K2078" s="49"/>
      <c r="L2078" s="49"/>
      <c r="M2078" s="51"/>
      <c r="N2078" s="51"/>
      <c r="O2078" s="51"/>
      <c r="P2078" s="51"/>
      <c r="Q2078" s="51"/>
      <c r="R2078" s="52"/>
      <c r="S2078" s="61">
        <v>0</v>
      </c>
      <c r="T2078" s="54"/>
      <c r="U2078" s="55"/>
      <c r="V2078" s="55"/>
      <c r="W2078" s="55"/>
      <c r="X2078" s="56"/>
      <c r="Y2078" s="57" t="s">
        <v>7684</v>
      </c>
      <c r="Z2078" s="57"/>
      <c r="AA2078" s="58"/>
      <c r="AB2078" s="58"/>
      <c r="AC2078" s="58"/>
      <c r="AD2078" s="58"/>
      <c r="AE2078" s="58"/>
      <c r="AF2078" s="58"/>
      <c r="AG2078" s="58"/>
      <c r="AH2078" s="58"/>
      <c r="AI2078" s="58"/>
      <c r="AJ2078" s="58"/>
      <c r="AK2078" s="58"/>
      <c r="AL2078" s="58"/>
      <c r="AM2078" s="58">
        <v>164000</v>
      </c>
      <c r="AN2078" s="58"/>
      <c r="AO2078" s="58"/>
      <c r="AP2078" s="58"/>
      <c r="AQ2078" s="58"/>
      <c r="AR2078" s="59">
        <f t="shared" si="395"/>
        <v>1</v>
      </c>
      <c r="AS2078" s="59">
        <f t="shared" si="396"/>
        <v>164000</v>
      </c>
      <c r="AT2078" s="58">
        <f t="shared" si="401"/>
        <v>164000</v>
      </c>
      <c r="AU2078" s="58">
        <f t="shared" si="399"/>
        <v>164000</v>
      </c>
      <c r="AV2078" s="59">
        <f t="shared" si="400"/>
        <v>164000</v>
      </c>
      <c r="AW2078" s="59">
        <f t="shared" si="397"/>
        <v>164000</v>
      </c>
      <c r="AX2078" s="60" t="e">
        <f t="shared" si="398"/>
        <v>#DIV/0!</v>
      </c>
      <c r="AY2078" s="58"/>
    </row>
    <row r="2079" spans="1:51" x14ac:dyDescent="0.25">
      <c r="A2079" s="45">
        <v>2411</v>
      </c>
      <c r="B2079" s="46"/>
      <c r="C2079" s="47"/>
      <c r="D2079" s="47" t="s">
        <v>7315</v>
      </c>
      <c r="E2079" s="48">
        <v>24.98</v>
      </c>
      <c r="F2079" s="49" t="s">
        <v>7263</v>
      </c>
      <c r="G2079" s="49">
        <v>24.98</v>
      </c>
      <c r="H2079" s="50" t="s">
        <v>7255</v>
      </c>
      <c r="I2079" s="46"/>
      <c r="J2079" s="46"/>
      <c r="K2079" s="49"/>
      <c r="L2079" s="49"/>
      <c r="M2079" s="51"/>
      <c r="N2079" s="51"/>
      <c r="O2079" s="51"/>
      <c r="P2079" s="51"/>
      <c r="Q2079" s="51"/>
      <c r="R2079" s="52"/>
      <c r="S2079" s="61">
        <v>0</v>
      </c>
      <c r="T2079" s="54"/>
      <c r="U2079" s="55"/>
      <c r="V2079" s="55"/>
      <c r="W2079" s="55"/>
      <c r="X2079" s="56"/>
      <c r="Y2079" s="57" t="s">
        <v>7684</v>
      </c>
      <c r="Z2079" s="57"/>
      <c r="AA2079" s="58"/>
      <c r="AB2079" s="58"/>
      <c r="AC2079" s="58"/>
      <c r="AD2079" s="58"/>
      <c r="AE2079" s="58"/>
      <c r="AF2079" s="58"/>
      <c r="AG2079" s="58"/>
      <c r="AH2079" s="58"/>
      <c r="AI2079" s="58"/>
      <c r="AJ2079" s="58"/>
      <c r="AK2079" s="58"/>
      <c r="AL2079" s="58"/>
      <c r="AM2079" s="58">
        <v>164000</v>
      </c>
      <c r="AN2079" s="58"/>
      <c r="AO2079" s="58"/>
      <c r="AP2079" s="58"/>
      <c r="AQ2079" s="58"/>
      <c r="AR2079" s="59">
        <f t="shared" ref="AR2079:AR2142" si="402">COUNT(AA2079:AQ2079)</f>
        <v>1</v>
      </c>
      <c r="AS2079" s="59">
        <f t="shared" ref="AS2079:AS2142" si="403">SUM(AA2079:AQ2079)</f>
        <v>164000</v>
      </c>
      <c r="AT2079" s="58">
        <f t="shared" si="401"/>
        <v>164000</v>
      </c>
      <c r="AU2079" s="58">
        <f t="shared" si="399"/>
        <v>164000</v>
      </c>
      <c r="AV2079" s="59">
        <f t="shared" si="400"/>
        <v>164000</v>
      </c>
      <c r="AW2079" s="59">
        <f t="shared" ref="AW2079:AW2142" si="404">AT2079-S2079</f>
        <v>164000</v>
      </c>
      <c r="AX2079" s="60" t="e">
        <f t="shared" ref="AX2079:AX2142" si="405">AT2079/S2079-100%</f>
        <v>#DIV/0!</v>
      </c>
      <c r="AY2079" s="58"/>
    </row>
    <row r="2080" spans="1:51" ht="31.5" x14ac:dyDescent="0.25">
      <c r="A2080" s="45">
        <v>2231</v>
      </c>
      <c r="B2080" s="46"/>
      <c r="C2080" s="47"/>
      <c r="D2080" s="47" t="s">
        <v>7271</v>
      </c>
      <c r="E2080" s="62">
        <v>2.31</v>
      </c>
      <c r="F2080" s="49" t="s">
        <v>7424</v>
      </c>
      <c r="G2080" s="49" t="e">
        <f>VLOOKUP(F2080,'[1]PL3. DVKT&amp;XN'!$G$10:$H$9285,2,0)</f>
        <v>#N/A</v>
      </c>
      <c r="H2080" s="50" t="s">
        <v>7463</v>
      </c>
      <c r="I2080" s="46"/>
      <c r="J2080" s="46"/>
      <c r="K2080" s="49"/>
      <c r="L2080" s="49"/>
      <c r="M2080" s="51"/>
      <c r="N2080" s="51"/>
      <c r="O2080" s="51"/>
      <c r="P2080" s="51"/>
      <c r="Q2080" s="51"/>
      <c r="R2080" s="52"/>
      <c r="S2080" s="61">
        <v>0</v>
      </c>
      <c r="T2080" s="54"/>
      <c r="U2080" s="55"/>
      <c r="V2080" s="55"/>
      <c r="W2080" s="55"/>
      <c r="X2080" s="56"/>
      <c r="Y2080" s="57" t="s">
        <v>7684</v>
      </c>
      <c r="Z2080" s="57"/>
      <c r="AA2080" s="58"/>
      <c r="AB2080" s="58"/>
      <c r="AC2080" s="58"/>
      <c r="AD2080" s="58"/>
      <c r="AE2080" s="58"/>
      <c r="AF2080" s="58"/>
      <c r="AG2080" s="58"/>
      <c r="AH2080" s="58"/>
      <c r="AI2080" s="58"/>
      <c r="AJ2080" s="58"/>
      <c r="AK2080" s="58"/>
      <c r="AL2080" s="58"/>
      <c r="AM2080" s="58">
        <v>164000</v>
      </c>
      <c r="AN2080" s="58"/>
      <c r="AO2080" s="58"/>
      <c r="AP2080" s="58"/>
      <c r="AQ2080" s="58"/>
      <c r="AR2080" s="59">
        <f t="shared" si="402"/>
        <v>1</v>
      </c>
      <c r="AS2080" s="59">
        <f t="shared" si="403"/>
        <v>164000</v>
      </c>
      <c r="AT2080" s="58">
        <f t="shared" si="401"/>
        <v>164000</v>
      </c>
      <c r="AU2080" s="58">
        <f t="shared" si="399"/>
        <v>164000</v>
      </c>
      <c r="AV2080" s="59">
        <f t="shared" si="400"/>
        <v>164000</v>
      </c>
      <c r="AW2080" s="59">
        <f t="shared" si="404"/>
        <v>164000</v>
      </c>
      <c r="AX2080" s="60" t="e">
        <f t="shared" si="405"/>
        <v>#DIV/0!</v>
      </c>
      <c r="AY2080" s="58"/>
    </row>
    <row r="2081" spans="1:51" x14ac:dyDescent="0.25">
      <c r="A2081" s="45">
        <v>2232</v>
      </c>
      <c r="B2081" s="46"/>
      <c r="C2081" s="47"/>
      <c r="D2081" s="47" t="s">
        <v>7449</v>
      </c>
      <c r="E2081" s="62">
        <v>7.2389999999999999</v>
      </c>
      <c r="F2081" s="49" t="s">
        <v>7425</v>
      </c>
      <c r="G2081" s="49" t="e">
        <f>VLOOKUP(F2081,'[1]PL3. DVKT&amp;XN'!$G$10:$H$9285,2,0)</f>
        <v>#N/A</v>
      </c>
      <c r="H2081" s="50" t="s">
        <v>7463</v>
      </c>
      <c r="I2081" s="46"/>
      <c r="J2081" s="46"/>
      <c r="K2081" s="49"/>
      <c r="L2081" s="49"/>
      <c r="M2081" s="51"/>
      <c r="N2081" s="51"/>
      <c r="O2081" s="51"/>
      <c r="P2081" s="51"/>
      <c r="Q2081" s="51"/>
      <c r="R2081" s="52"/>
      <c r="S2081" s="61">
        <v>0</v>
      </c>
      <c r="T2081" s="54"/>
      <c r="U2081" s="55"/>
      <c r="V2081" s="55"/>
      <c r="W2081" s="55"/>
      <c r="X2081" s="56"/>
      <c r="Y2081" s="57" t="s">
        <v>7684</v>
      </c>
      <c r="Z2081" s="57"/>
      <c r="AA2081" s="58"/>
      <c r="AB2081" s="58"/>
      <c r="AC2081" s="58"/>
      <c r="AD2081" s="58"/>
      <c r="AE2081" s="58"/>
      <c r="AF2081" s="58"/>
      <c r="AG2081" s="58"/>
      <c r="AH2081" s="58"/>
      <c r="AI2081" s="58"/>
      <c r="AJ2081" s="58"/>
      <c r="AK2081" s="58"/>
      <c r="AL2081" s="58"/>
      <c r="AM2081" s="58">
        <v>164000</v>
      </c>
      <c r="AN2081" s="58"/>
      <c r="AO2081" s="58"/>
      <c r="AP2081" s="58"/>
      <c r="AQ2081" s="58"/>
      <c r="AR2081" s="59">
        <f t="shared" si="402"/>
        <v>1</v>
      </c>
      <c r="AS2081" s="59">
        <f t="shared" si="403"/>
        <v>164000</v>
      </c>
      <c r="AT2081" s="58">
        <f t="shared" si="401"/>
        <v>164000</v>
      </c>
      <c r="AU2081" s="58">
        <f t="shared" si="399"/>
        <v>164000</v>
      </c>
      <c r="AV2081" s="59">
        <f t="shared" si="400"/>
        <v>164000</v>
      </c>
      <c r="AW2081" s="59">
        <f t="shared" si="404"/>
        <v>164000</v>
      </c>
      <c r="AX2081" s="60" t="e">
        <f t="shared" si="405"/>
        <v>#DIV/0!</v>
      </c>
      <c r="AY2081" s="58"/>
    </row>
    <row r="2082" spans="1:51" ht="63" x14ac:dyDescent="0.25">
      <c r="A2082" s="45">
        <v>2234</v>
      </c>
      <c r="B2082" s="46"/>
      <c r="C2082" s="47"/>
      <c r="D2082" s="47" t="s">
        <v>7449</v>
      </c>
      <c r="E2082" s="62">
        <v>7.2409999999999997</v>
      </c>
      <c r="F2082" s="49" t="s">
        <v>7427</v>
      </c>
      <c r="G2082" s="49" t="e">
        <f>VLOOKUP(F2082,'[1]PL3. DVKT&amp;XN'!$G$10:$H$9285,2,0)</f>
        <v>#N/A</v>
      </c>
      <c r="H2082" s="50" t="s">
        <v>7463</v>
      </c>
      <c r="I2082" s="46"/>
      <c r="J2082" s="46"/>
      <c r="K2082" s="49"/>
      <c r="L2082" s="49"/>
      <c r="M2082" s="51"/>
      <c r="N2082" s="51"/>
      <c r="O2082" s="51"/>
      <c r="P2082" s="51"/>
      <c r="Q2082" s="51"/>
      <c r="R2082" s="52"/>
      <c r="S2082" s="61">
        <v>0</v>
      </c>
      <c r="T2082" s="54"/>
      <c r="U2082" s="55"/>
      <c r="V2082" s="55"/>
      <c r="W2082" s="55"/>
      <c r="X2082" s="56"/>
      <c r="Y2082" s="57" t="s">
        <v>7684</v>
      </c>
      <c r="Z2082" s="57"/>
      <c r="AA2082" s="58"/>
      <c r="AB2082" s="58"/>
      <c r="AC2082" s="58"/>
      <c r="AD2082" s="58"/>
      <c r="AE2082" s="58"/>
      <c r="AF2082" s="58"/>
      <c r="AG2082" s="58"/>
      <c r="AH2082" s="58"/>
      <c r="AI2082" s="58"/>
      <c r="AJ2082" s="58"/>
      <c r="AK2082" s="58"/>
      <c r="AL2082" s="58"/>
      <c r="AM2082" s="58">
        <v>164000</v>
      </c>
      <c r="AN2082" s="58"/>
      <c r="AO2082" s="58"/>
      <c r="AP2082" s="58"/>
      <c r="AQ2082" s="58"/>
      <c r="AR2082" s="59">
        <f t="shared" si="402"/>
        <v>1</v>
      </c>
      <c r="AS2082" s="59">
        <f t="shared" si="403"/>
        <v>164000</v>
      </c>
      <c r="AT2082" s="58">
        <f t="shared" si="401"/>
        <v>164000</v>
      </c>
      <c r="AU2082" s="58">
        <f t="shared" si="399"/>
        <v>164000</v>
      </c>
      <c r="AV2082" s="59">
        <f t="shared" si="400"/>
        <v>164000</v>
      </c>
      <c r="AW2082" s="59">
        <f t="shared" si="404"/>
        <v>164000</v>
      </c>
      <c r="AX2082" s="60" t="e">
        <f t="shared" si="405"/>
        <v>#DIV/0!</v>
      </c>
      <c r="AY2082" s="58"/>
    </row>
    <row r="2083" spans="1:51" ht="31.5" x14ac:dyDescent="0.25">
      <c r="A2083" s="45">
        <v>2244</v>
      </c>
      <c r="B2083" s="46"/>
      <c r="C2083" s="47"/>
      <c r="D2083" s="47" t="s">
        <v>7308</v>
      </c>
      <c r="E2083" s="62">
        <v>9.1010000000000009</v>
      </c>
      <c r="F2083" s="49" t="s">
        <v>7230</v>
      </c>
      <c r="G2083" s="49" t="e">
        <f>VLOOKUP(F2083,'[1]PL3. DVKT&amp;XN'!$G$10:$H$9285,2,0)</f>
        <v>#N/A</v>
      </c>
      <c r="H2083" s="50"/>
      <c r="I2083" s="46"/>
      <c r="J2083" s="46"/>
      <c r="K2083" s="49"/>
      <c r="L2083" s="49"/>
      <c r="M2083" s="51"/>
      <c r="N2083" s="51"/>
      <c r="O2083" s="51"/>
      <c r="P2083" s="51"/>
      <c r="Q2083" s="51"/>
      <c r="R2083" s="52"/>
      <c r="S2083" s="61">
        <v>0</v>
      </c>
      <c r="T2083" s="54"/>
      <c r="U2083" s="55"/>
      <c r="V2083" s="55"/>
      <c r="W2083" s="55"/>
      <c r="X2083" s="56"/>
      <c r="Y2083" s="57" t="s">
        <v>7684</v>
      </c>
      <c r="Z2083" s="57"/>
      <c r="AA2083" s="58"/>
      <c r="AB2083" s="58"/>
      <c r="AC2083" s="58"/>
      <c r="AD2083" s="58"/>
      <c r="AE2083" s="58"/>
      <c r="AF2083" s="58"/>
      <c r="AG2083" s="58"/>
      <c r="AH2083" s="58">
        <v>1111000</v>
      </c>
      <c r="AI2083" s="58"/>
      <c r="AJ2083" s="58"/>
      <c r="AK2083" s="58"/>
      <c r="AL2083" s="58"/>
      <c r="AM2083" s="58"/>
      <c r="AN2083" s="58"/>
      <c r="AO2083" s="58"/>
      <c r="AP2083" s="58"/>
      <c r="AQ2083" s="58"/>
      <c r="AR2083" s="59">
        <f t="shared" si="402"/>
        <v>1</v>
      </c>
      <c r="AS2083" s="59">
        <f t="shared" si="403"/>
        <v>1111000</v>
      </c>
      <c r="AT2083" s="58">
        <f t="shared" si="401"/>
        <v>1111000</v>
      </c>
      <c r="AU2083" s="58">
        <f t="shared" si="399"/>
        <v>1111000</v>
      </c>
      <c r="AV2083" s="59">
        <f t="shared" si="400"/>
        <v>1111000</v>
      </c>
      <c r="AW2083" s="59">
        <f t="shared" si="404"/>
        <v>1111000</v>
      </c>
      <c r="AX2083" s="60" t="e">
        <f t="shared" si="405"/>
        <v>#DIV/0!</v>
      </c>
      <c r="AY2083" s="58"/>
    </row>
    <row r="2084" spans="1:51" ht="31.5" x14ac:dyDescent="0.25">
      <c r="A2084" s="45">
        <v>2248</v>
      </c>
      <c r="B2084" s="46"/>
      <c r="C2084" s="47"/>
      <c r="D2084" s="47" t="s">
        <v>7308</v>
      </c>
      <c r="E2084" s="62">
        <v>9.1140000000000008</v>
      </c>
      <c r="F2084" s="49" t="s">
        <v>7234</v>
      </c>
      <c r="G2084" s="49" t="e">
        <f>VLOOKUP(F2084,'[1]PL3. DVKT&amp;XN'!$G$10:$H$9285,2,0)</f>
        <v>#N/A</v>
      </c>
      <c r="H2084" s="50"/>
      <c r="I2084" s="46"/>
      <c r="J2084" s="46"/>
      <c r="K2084" s="49"/>
      <c r="L2084" s="49"/>
      <c r="M2084" s="51"/>
      <c r="N2084" s="51"/>
      <c r="O2084" s="51"/>
      <c r="P2084" s="51"/>
      <c r="Q2084" s="51"/>
      <c r="R2084" s="52"/>
      <c r="S2084" s="61">
        <v>0</v>
      </c>
      <c r="T2084" s="54"/>
      <c r="U2084" s="55"/>
      <c r="V2084" s="55"/>
      <c r="W2084" s="55"/>
      <c r="X2084" s="56"/>
      <c r="Y2084" s="57" t="s">
        <v>7684</v>
      </c>
      <c r="Z2084" s="57"/>
      <c r="AA2084" s="58"/>
      <c r="AB2084" s="58"/>
      <c r="AC2084" s="58"/>
      <c r="AD2084" s="58"/>
      <c r="AE2084" s="58"/>
      <c r="AF2084" s="58"/>
      <c r="AG2084" s="58"/>
      <c r="AH2084" s="58"/>
      <c r="AI2084" s="58"/>
      <c r="AJ2084" s="58"/>
      <c r="AK2084" s="58"/>
      <c r="AL2084" s="58"/>
      <c r="AM2084" s="58"/>
      <c r="AN2084" s="58"/>
      <c r="AO2084" s="58"/>
      <c r="AP2084" s="58"/>
      <c r="AQ2084" s="58"/>
      <c r="AR2084" s="59">
        <f t="shared" si="402"/>
        <v>0</v>
      </c>
      <c r="AS2084" s="59">
        <f t="shared" si="403"/>
        <v>0</v>
      </c>
      <c r="AT2084" s="58"/>
      <c r="AU2084" s="58">
        <f t="shared" si="399"/>
        <v>0</v>
      </c>
      <c r="AV2084" s="59">
        <f t="shared" si="400"/>
        <v>0</v>
      </c>
      <c r="AW2084" s="59">
        <f t="shared" si="404"/>
        <v>0</v>
      </c>
      <c r="AX2084" s="60" t="e">
        <f t="shared" si="405"/>
        <v>#DIV/0!</v>
      </c>
      <c r="AY2084" s="58"/>
    </row>
    <row r="2085" spans="1:51" x14ac:dyDescent="0.25">
      <c r="A2085" s="45">
        <v>2253</v>
      </c>
      <c r="B2085" s="46"/>
      <c r="C2085" s="47"/>
      <c r="D2085" s="47" t="s">
        <v>7309</v>
      </c>
      <c r="E2085" s="62">
        <v>3.93</v>
      </c>
      <c r="F2085" s="49" t="s">
        <v>3487</v>
      </c>
      <c r="G2085" s="49" t="str">
        <f>VLOOKUP(F2085,'[1]PL3. DVKT&amp;XN'!$G$10:$H$9285,2,0)</f>
        <v>01.0085.0277</v>
      </c>
      <c r="H2085" s="50"/>
      <c r="I2085" s="46"/>
      <c r="J2085" s="46"/>
      <c r="K2085" s="49"/>
      <c r="L2085" s="49"/>
      <c r="M2085" s="51"/>
      <c r="N2085" s="51"/>
      <c r="O2085" s="51"/>
      <c r="P2085" s="51"/>
      <c r="Q2085" s="51"/>
      <c r="R2085" s="52"/>
      <c r="S2085" s="61">
        <v>0</v>
      </c>
      <c r="T2085" s="54"/>
      <c r="U2085" s="55"/>
      <c r="V2085" s="55"/>
      <c r="W2085" s="55"/>
      <c r="X2085" s="56"/>
      <c r="Y2085" s="57" t="s">
        <v>7684</v>
      </c>
      <c r="Z2085" s="57"/>
      <c r="AA2085" s="58"/>
      <c r="AB2085" s="58"/>
      <c r="AC2085" s="58"/>
      <c r="AD2085" s="58"/>
      <c r="AE2085" s="58"/>
      <c r="AF2085" s="58"/>
      <c r="AG2085" s="58"/>
      <c r="AH2085" s="58"/>
      <c r="AI2085" s="58"/>
      <c r="AJ2085" s="58"/>
      <c r="AK2085" s="58"/>
      <c r="AL2085" s="58"/>
      <c r="AM2085" s="58">
        <v>164000</v>
      </c>
      <c r="AN2085" s="58"/>
      <c r="AO2085" s="58"/>
      <c r="AP2085" s="58"/>
      <c r="AQ2085" s="58"/>
      <c r="AR2085" s="59">
        <f t="shared" si="402"/>
        <v>1</v>
      </c>
      <c r="AS2085" s="59">
        <f t="shared" si="403"/>
        <v>164000</v>
      </c>
      <c r="AT2085" s="58">
        <f t="shared" ref="AT2085:AT2091" si="406">ROUND(AS2085/AR2085,-2)</f>
        <v>164000</v>
      </c>
      <c r="AU2085" s="58">
        <f t="shared" si="399"/>
        <v>164000</v>
      </c>
      <c r="AV2085" s="59">
        <f t="shared" si="400"/>
        <v>164000</v>
      </c>
      <c r="AW2085" s="59">
        <f t="shared" si="404"/>
        <v>164000</v>
      </c>
      <c r="AX2085" s="60" t="e">
        <f t="shared" si="405"/>
        <v>#DIV/0!</v>
      </c>
      <c r="AY2085" s="58"/>
    </row>
    <row r="2086" spans="1:51" x14ac:dyDescent="0.25">
      <c r="A2086" s="45">
        <v>2272</v>
      </c>
      <c r="B2086" s="46"/>
      <c r="C2086" s="47"/>
      <c r="D2086" s="47" t="s">
        <v>7309</v>
      </c>
      <c r="E2086" s="62">
        <v>3.77</v>
      </c>
      <c r="F2086" s="49" t="s">
        <v>7253</v>
      </c>
      <c r="G2086" s="49" t="e">
        <f>VLOOKUP(F2086,'[1]PL3. DVKT&amp;XN'!$G$10:$H$9285,2,0)</f>
        <v>#N/A</v>
      </c>
      <c r="H2086" s="50"/>
      <c r="I2086" s="46"/>
      <c r="J2086" s="46"/>
      <c r="K2086" s="49"/>
      <c r="L2086" s="49"/>
      <c r="M2086" s="51"/>
      <c r="N2086" s="51"/>
      <c r="O2086" s="51"/>
      <c r="P2086" s="51"/>
      <c r="Q2086" s="51"/>
      <c r="R2086" s="52"/>
      <c r="S2086" s="61">
        <v>0</v>
      </c>
      <c r="T2086" s="54"/>
      <c r="U2086" s="55"/>
      <c r="V2086" s="55"/>
      <c r="W2086" s="55"/>
      <c r="X2086" s="56"/>
      <c r="Y2086" s="57" t="s">
        <v>7684</v>
      </c>
      <c r="Z2086" s="57"/>
      <c r="AA2086" s="58"/>
      <c r="AB2086" s="58"/>
      <c r="AC2086" s="58"/>
      <c r="AD2086" s="58"/>
      <c r="AE2086" s="58"/>
      <c r="AF2086" s="58"/>
      <c r="AG2086" s="58"/>
      <c r="AH2086" s="58"/>
      <c r="AI2086" s="58"/>
      <c r="AJ2086" s="58"/>
      <c r="AK2086" s="58"/>
      <c r="AL2086" s="58"/>
      <c r="AM2086" s="58">
        <v>164000</v>
      </c>
      <c r="AN2086" s="58"/>
      <c r="AO2086" s="58"/>
      <c r="AP2086" s="58"/>
      <c r="AQ2086" s="58"/>
      <c r="AR2086" s="59">
        <f t="shared" si="402"/>
        <v>1</v>
      </c>
      <c r="AS2086" s="59">
        <f t="shared" si="403"/>
        <v>164000</v>
      </c>
      <c r="AT2086" s="58">
        <f t="shared" si="406"/>
        <v>164000</v>
      </c>
      <c r="AU2086" s="58">
        <f t="shared" si="399"/>
        <v>164000</v>
      </c>
      <c r="AV2086" s="59">
        <f t="shared" si="400"/>
        <v>164000</v>
      </c>
      <c r="AW2086" s="59">
        <f t="shared" si="404"/>
        <v>164000</v>
      </c>
      <c r="AX2086" s="60" t="e">
        <f t="shared" si="405"/>
        <v>#DIV/0!</v>
      </c>
      <c r="AY2086" s="58"/>
    </row>
    <row r="2087" spans="1:51" x14ac:dyDescent="0.25">
      <c r="A2087" s="45">
        <v>2276</v>
      </c>
      <c r="B2087" s="46"/>
      <c r="C2087" s="47"/>
      <c r="D2087" s="47" t="s">
        <v>1945</v>
      </c>
      <c r="E2087" s="62">
        <v>13.143000000000001</v>
      </c>
      <c r="F2087" s="49" t="s">
        <v>290</v>
      </c>
      <c r="G2087" s="49" t="str">
        <f>VLOOKUP(F2087,'[1]PL3. DVKT&amp;XN'!$G$10:$H$9285,2,0)</f>
        <v>13.0143.0655</v>
      </c>
      <c r="H2087" s="50"/>
      <c r="I2087" s="46"/>
      <c r="J2087" s="46"/>
      <c r="K2087" s="49"/>
      <c r="L2087" s="49"/>
      <c r="M2087" s="51"/>
      <c r="N2087" s="51"/>
      <c r="O2087" s="51"/>
      <c r="P2087" s="51"/>
      <c r="Q2087" s="51"/>
      <c r="R2087" s="52"/>
      <c r="S2087" s="61">
        <v>2104900</v>
      </c>
      <c r="T2087" s="54"/>
      <c r="U2087" s="55"/>
      <c r="V2087" s="55"/>
      <c r="W2087" s="55"/>
      <c r="X2087" s="56"/>
      <c r="Y2087" s="57" t="s">
        <v>7684</v>
      </c>
      <c r="Z2087" s="57"/>
      <c r="AA2087" s="58"/>
      <c r="AB2087" s="58"/>
      <c r="AC2087" s="58"/>
      <c r="AD2087" s="58"/>
      <c r="AE2087" s="58"/>
      <c r="AF2087" s="58"/>
      <c r="AG2087" s="58"/>
      <c r="AH2087" s="58"/>
      <c r="AI2087" s="58"/>
      <c r="AJ2087" s="58"/>
      <c r="AK2087" s="58"/>
      <c r="AL2087" s="58"/>
      <c r="AM2087" s="58">
        <v>164000</v>
      </c>
      <c r="AN2087" s="58"/>
      <c r="AO2087" s="58"/>
      <c r="AP2087" s="58"/>
      <c r="AQ2087" s="58"/>
      <c r="AR2087" s="59">
        <f t="shared" si="402"/>
        <v>1</v>
      </c>
      <c r="AS2087" s="59">
        <f t="shared" si="403"/>
        <v>164000</v>
      </c>
      <c r="AT2087" s="58">
        <f t="shared" si="406"/>
        <v>164000</v>
      </c>
      <c r="AU2087" s="58">
        <f t="shared" si="399"/>
        <v>164000</v>
      </c>
      <c r="AV2087" s="59">
        <f t="shared" si="400"/>
        <v>-1940900</v>
      </c>
      <c r="AW2087" s="59">
        <f t="shared" si="404"/>
        <v>-1940900</v>
      </c>
      <c r="AX2087" s="60">
        <f t="shared" si="405"/>
        <v>-0.92208655993158817</v>
      </c>
      <c r="AY2087" s="58"/>
    </row>
    <row r="2088" spans="1:51" x14ac:dyDescent="0.25">
      <c r="A2088" s="45">
        <v>2277</v>
      </c>
      <c r="B2088" s="46"/>
      <c r="C2088" s="47"/>
      <c r="D2088" s="47" t="s">
        <v>1945</v>
      </c>
      <c r="E2088" s="62">
        <v>13.167</v>
      </c>
      <c r="F2088" s="49" t="s">
        <v>7272</v>
      </c>
      <c r="G2088" s="49" t="e">
        <f>VLOOKUP(F2088,'[1]PL3. DVKT&amp;XN'!$G$10:$H$9285,2,0)</f>
        <v>#N/A</v>
      </c>
      <c r="H2088" s="50"/>
      <c r="I2088" s="46"/>
      <c r="J2088" s="46"/>
      <c r="K2088" s="49"/>
      <c r="L2088" s="49"/>
      <c r="M2088" s="51"/>
      <c r="N2088" s="51"/>
      <c r="O2088" s="51"/>
      <c r="P2088" s="51"/>
      <c r="Q2088" s="51"/>
      <c r="R2088" s="52"/>
      <c r="S2088" s="61">
        <v>0</v>
      </c>
      <c r="T2088" s="54"/>
      <c r="U2088" s="55"/>
      <c r="V2088" s="55"/>
      <c r="W2088" s="55"/>
      <c r="X2088" s="56"/>
      <c r="Y2088" s="57" t="s">
        <v>7684</v>
      </c>
      <c r="Z2088" s="57"/>
      <c r="AA2088" s="58"/>
      <c r="AB2088" s="58"/>
      <c r="AC2088" s="58"/>
      <c r="AD2088" s="58"/>
      <c r="AE2088" s="58"/>
      <c r="AF2088" s="58"/>
      <c r="AG2088" s="58"/>
      <c r="AH2088" s="58"/>
      <c r="AI2088" s="58"/>
      <c r="AJ2088" s="58"/>
      <c r="AK2088" s="58"/>
      <c r="AL2088" s="58"/>
      <c r="AM2088" s="58">
        <v>164000</v>
      </c>
      <c r="AN2088" s="58"/>
      <c r="AO2088" s="58"/>
      <c r="AP2088" s="58"/>
      <c r="AQ2088" s="58"/>
      <c r="AR2088" s="59">
        <f t="shared" si="402"/>
        <v>1</v>
      </c>
      <c r="AS2088" s="59">
        <f t="shared" si="403"/>
        <v>164000</v>
      </c>
      <c r="AT2088" s="58">
        <f t="shared" si="406"/>
        <v>164000</v>
      </c>
      <c r="AU2088" s="58">
        <f t="shared" si="399"/>
        <v>164000</v>
      </c>
      <c r="AV2088" s="59">
        <f t="shared" si="400"/>
        <v>164000</v>
      </c>
      <c r="AW2088" s="59">
        <f t="shared" si="404"/>
        <v>164000</v>
      </c>
      <c r="AX2088" s="60" t="e">
        <f t="shared" si="405"/>
        <v>#DIV/0!</v>
      </c>
      <c r="AY2088" s="58"/>
    </row>
    <row r="2089" spans="1:51" x14ac:dyDescent="0.25">
      <c r="A2089" s="45">
        <v>2278</v>
      </c>
      <c r="B2089" s="46"/>
      <c r="C2089" s="47"/>
      <c r="D2089" s="47" t="s">
        <v>1945</v>
      </c>
      <c r="E2089" s="62">
        <v>13.196</v>
      </c>
      <c r="F2089" s="49" t="s">
        <v>7273</v>
      </c>
      <c r="G2089" s="49" t="e">
        <f>VLOOKUP(F2089,'[1]PL3. DVKT&amp;XN'!$G$10:$H$9285,2,0)</f>
        <v>#N/A</v>
      </c>
      <c r="H2089" s="50"/>
      <c r="I2089" s="46"/>
      <c r="J2089" s="46"/>
      <c r="K2089" s="49"/>
      <c r="L2089" s="49"/>
      <c r="M2089" s="51"/>
      <c r="N2089" s="51"/>
      <c r="O2089" s="51"/>
      <c r="P2089" s="51"/>
      <c r="Q2089" s="51"/>
      <c r="R2089" s="52"/>
      <c r="S2089" s="61">
        <v>0</v>
      </c>
      <c r="T2089" s="54"/>
      <c r="U2089" s="55"/>
      <c r="V2089" s="55"/>
      <c r="W2089" s="55"/>
      <c r="X2089" s="56"/>
      <c r="Y2089" s="57" t="s">
        <v>7684</v>
      </c>
      <c r="Z2089" s="57"/>
      <c r="AA2089" s="58"/>
      <c r="AB2089" s="58"/>
      <c r="AC2089" s="58"/>
      <c r="AD2089" s="58"/>
      <c r="AE2089" s="58"/>
      <c r="AF2089" s="58"/>
      <c r="AG2089" s="58"/>
      <c r="AH2089" s="58"/>
      <c r="AI2089" s="58"/>
      <c r="AJ2089" s="58"/>
      <c r="AK2089" s="58"/>
      <c r="AL2089" s="58"/>
      <c r="AM2089" s="58">
        <v>164000</v>
      </c>
      <c r="AN2089" s="58"/>
      <c r="AO2089" s="58"/>
      <c r="AP2089" s="58"/>
      <c r="AQ2089" s="58"/>
      <c r="AR2089" s="59">
        <f t="shared" si="402"/>
        <v>1</v>
      </c>
      <c r="AS2089" s="59">
        <f t="shared" si="403"/>
        <v>164000</v>
      </c>
      <c r="AT2089" s="58">
        <f t="shared" si="406"/>
        <v>164000</v>
      </c>
      <c r="AU2089" s="58">
        <f t="shared" si="399"/>
        <v>164000</v>
      </c>
      <c r="AV2089" s="59">
        <f t="shared" si="400"/>
        <v>164000</v>
      </c>
      <c r="AW2089" s="59">
        <f t="shared" si="404"/>
        <v>164000</v>
      </c>
      <c r="AX2089" s="60" t="e">
        <f t="shared" si="405"/>
        <v>#DIV/0!</v>
      </c>
      <c r="AY2089" s="58"/>
    </row>
    <row r="2090" spans="1:51" x14ac:dyDescent="0.25">
      <c r="A2090" s="45">
        <v>2279</v>
      </c>
      <c r="B2090" s="46"/>
      <c r="C2090" s="47"/>
      <c r="D2090" s="47" t="s">
        <v>1945</v>
      </c>
      <c r="E2090" s="62">
        <v>13.196999999999999</v>
      </c>
      <c r="F2090" s="49" t="s">
        <v>7274</v>
      </c>
      <c r="G2090" s="49" t="e">
        <f>VLOOKUP(F2090,'[1]PL3. DVKT&amp;XN'!$G$10:$H$9285,2,0)</f>
        <v>#N/A</v>
      </c>
      <c r="H2090" s="50"/>
      <c r="I2090" s="46"/>
      <c r="J2090" s="46"/>
      <c r="K2090" s="49"/>
      <c r="L2090" s="49"/>
      <c r="M2090" s="51"/>
      <c r="N2090" s="51"/>
      <c r="O2090" s="51"/>
      <c r="P2090" s="51"/>
      <c r="Q2090" s="51"/>
      <c r="R2090" s="52"/>
      <c r="S2090" s="61">
        <v>0</v>
      </c>
      <c r="T2090" s="54"/>
      <c r="U2090" s="55"/>
      <c r="V2090" s="55"/>
      <c r="W2090" s="55"/>
      <c r="X2090" s="56"/>
      <c r="Y2090" s="57" t="s">
        <v>7684</v>
      </c>
      <c r="Z2090" s="57"/>
      <c r="AA2090" s="58"/>
      <c r="AB2090" s="58"/>
      <c r="AC2090" s="58"/>
      <c r="AD2090" s="58"/>
      <c r="AE2090" s="58"/>
      <c r="AF2090" s="58"/>
      <c r="AG2090" s="58"/>
      <c r="AH2090" s="58"/>
      <c r="AI2090" s="58"/>
      <c r="AJ2090" s="58"/>
      <c r="AK2090" s="58"/>
      <c r="AL2090" s="58"/>
      <c r="AM2090" s="58">
        <v>164000</v>
      </c>
      <c r="AN2090" s="58"/>
      <c r="AO2090" s="58"/>
      <c r="AP2090" s="58"/>
      <c r="AQ2090" s="58"/>
      <c r="AR2090" s="59">
        <f t="shared" si="402"/>
        <v>1</v>
      </c>
      <c r="AS2090" s="59">
        <f t="shared" si="403"/>
        <v>164000</v>
      </c>
      <c r="AT2090" s="58">
        <f t="shared" si="406"/>
        <v>164000</v>
      </c>
      <c r="AU2090" s="58">
        <f t="shared" si="399"/>
        <v>164000</v>
      </c>
      <c r="AV2090" s="59">
        <f t="shared" si="400"/>
        <v>164000</v>
      </c>
      <c r="AW2090" s="59">
        <f t="shared" si="404"/>
        <v>164000</v>
      </c>
      <c r="AX2090" s="60" t="e">
        <f t="shared" si="405"/>
        <v>#DIV/0!</v>
      </c>
      <c r="AY2090" s="58"/>
    </row>
    <row r="2091" spans="1:51" x14ac:dyDescent="0.25">
      <c r="A2091" s="45">
        <v>2280</v>
      </c>
      <c r="B2091" s="46"/>
      <c r="C2091" s="47"/>
      <c r="D2091" s="47" t="s">
        <v>1945</v>
      </c>
      <c r="E2091" s="62">
        <v>13.198</v>
      </c>
      <c r="F2091" s="49" t="s">
        <v>7275</v>
      </c>
      <c r="G2091" s="49" t="e">
        <f>VLOOKUP(F2091,'[1]PL3. DVKT&amp;XN'!$G$10:$H$9285,2,0)</f>
        <v>#N/A</v>
      </c>
      <c r="H2091" s="50"/>
      <c r="I2091" s="46"/>
      <c r="J2091" s="46"/>
      <c r="K2091" s="49"/>
      <c r="L2091" s="49"/>
      <c r="M2091" s="51"/>
      <c r="N2091" s="51"/>
      <c r="O2091" s="51"/>
      <c r="P2091" s="51"/>
      <c r="Q2091" s="51"/>
      <c r="R2091" s="52"/>
      <c r="S2091" s="61">
        <v>0</v>
      </c>
      <c r="T2091" s="54"/>
      <c r="U2091" s="55"/>
      <c r="V2091" s="55"/>
      <c r="W2091" s="55"/>
      <c r="X2091" s="56"/>
      <c r="Y2091" s="57" t="s">
        <v>7684</v>
      </c>
      <c r="Z2091" s="57"/>
      <c r="AA2091" s="58"/>
      <c r="AB2091" s="58"/>
      <c r="AC2091" s="58"/>
      <c r="AD2091" s="58"/>
      <c r="AE2091" s="58"/>
      <c r="AF2091" s="58"/>
      <c r="AG2091" s="58"/>
      <c r="AH2091" s="58"/>
      <c r="AI2091" s="58"/>
      <c r="AJ2091" s="58"/>
      <c r="AK2091" s="58"/>
      <c r="AL2091" s="58"/>
      <c r="AM2091" s="58">
        <v>164000</v>
      </c>
      <c r="AN2091" s="58"/>
      <c r="AO2091" s="58"/>
      <c r="AP2091" s="58"/>
      <c r="AQ2091" s="58"/>
      <c r="AR2091" s="59">
        <f t="shared" si="402"/>
        <v>1</v>
      </c>
      <c r="AS2091" s="59">
        <f t="shared" si="403"/>
        <v>164000</v>
      </c>
      <c r="AT2091" s="58">
        <f t="shared" si="406"/>
        <v>164000</v>
      </c>
      <c r="AU2091" s="58">
        <f t="shared" si="399"/>
        <v>164000</v>
      </c>
      <c r="AV2091" s="59">
        <f t="shared" si="400"/>
        <v>164000</v>
      </c>
      <c r="AW2091" s="59">
        <f t="shared" si="404"/>
        <v>164000</v>
      </c>
      <c r="AX2091" s="60" t="e">
        <f t="shared" si="405"/>
        <v>#DIV/0!</v>
      </c>
      <c r="AY2091" s="58"/>
    </row>
    <row r="2092" spans="1:51" ht="47.25" x14ac:dyDescent="0.25">
      <c r="A2092" s="45">
        <v>104</v>
      </c>
      <c r="B2092" s="46" t="s">
        <v>776</v>
      </c>
      <c r="C2092" s="47" t="s">
        <v>777</v>
      </c>
      <c r="D2092" s="47" t="s">
        <v>467</v>
      </c>
      <c r="E2092" s="62">
        <v>18.125</v>
      </c>
      <c r="F2092" s="49" t="s">
        <v>771</v>
      </c>
      <c r="G2092" s="49" t="s">
        <v>778</v>
      </c>
      <c r="H2092" s="50" t="s">
        <v>779</v>
      </c>
      <c r="I2092" s="46"/>
      <c r="J2092" s="46">
        <v>13</v>
      </c>
      <c r="K2092" s="49">
        <v>13</v>
      </c>
      <c r="L2092" s="49" t="s">
        <v>780</v>
      </c>
      <c r="M2092" s="51">
        <v>55000</v>
      </c>
      <c r="N2092" s="51">
        <f t="shared" ref="N2092:N2110" si="407">P2092-M2092</f>
        <v>17200</v>
      </c>
      <c r="O2092" s="51">
        <v>17217.391304347799</v>
      </c>
      <c r="P2092" s="51">
        <v>72200</v>
      </c>
      <c r="Q2092" s="51">
        <f t="shared" ref="Q2092:Q2110" si="408">+O2092/1800000*2340000</f>
        <v>22382.608695652136</v>
      </c>
      <c r="R2092" s="52">
        <f t="shared" ref="R2092:R2110" si="409">+M2092+Q2092</f>
        <v>77382.608695652132</v>
      </c>
      <c r="S2092" s="53">
        <v>77300</v>
      </c>
      <c r="T2092" s="54">
        <v>0</v>
      </c>
      <c r="U2092" s="55" t="s">
        <v>6404</v>
      </c>
      <c r="V2092" s="55" t="s">
        <v>6493</v>
      </c>
      <c r="W2092" s="55" t="s">
        <v>173</v>
      </c>
      <c r="X2092" s="56">
        <v>43294</v>
      </c>
      <c r="Y2092" s="57" t="s">
        <v>7684</v>
      </c>
      <c r="Z2092" s="57"/>
      <c r="AA2092" s="58"/>
      <c r="AB2092" s="58"/>
      <c r="AC2092" s="58"/>
      <c r="AD2092" s="58"/>
      <c r="AE2092" s="58"/>
      <c r="AF2092" s="58"/>
      <c r="AG2092" s="58"/>
      <c r="AH2092" s="58"/>
      <c r="AI2092" s="58"/>
      <c r="AJ2092" s="58"/>
      <c r="AK2092" s="58"/>
      <c r="AL2092" s="58"/>
      <c r="AM2092" s="58"/>
      <c r="AN2092" s="58"/>
      <c r="AO2092" s="58"/>
      <c r="AP2092" s="58"/>
      <c r="AQ2092" s="58"/>
      <c r="AR2092" s="59">
        <f t="shared" si="402"/>
        <v>0</v>
      </c>
      <c r="AS2092" s="59">
        <f t="shared" si="403"/>
        <v>0</v>
      </c>
      <c r="AT2092" s="58"/>
      <c r="AU2092" s="58">
        <f t="shared" si="399"/>
        <v>0</v>
      </c>
      <c r="AV2092" s="59">
        <f t="shared" si="400"/>
        <v>-77300</v>
      </c>
      <c r="AW2092" s="59">
        <f t="shared" si="404"/>
        <v>-77300</v>
      </c>
      <c r="AX2092" s="60">
        <f t="shared" si="405"/>
        <v>-1</v>
      </c>
      <c r="AY2092" s="58"/>
    </row>
    <row r="2093" spans="1:51" ht="31.5" x14ac:dyDescent="0.25">
      <c r="A2093" s="45">
        <v>105</v>
      </c>
      <c r="B2093" s="46" t="s">
        <v>781</v>
      </c>
      <c r="C2093" s="47" t="s">
        <v>777</v>
      </c>
      <c r="D2093" s="47" t="s">
        <v>467</v>
      </c>
      <c r="E2093" s="62">
        <v>18.87</v>
      </c>
      <c r="F2093" s="49" t="s">
        <v>637</v>
      </c>
      <c r="G2093" s="49" t="s">
        <v>782</v>
      </c>
      <c r="H2093" s="50" t="s">
        <v>638</v>
      </c>
      <c r="I2093" s="46"/>
      <c r="J2093" s="46">
        <v>13</v>
      </c>
      <c r="K2093" s="49">
        <v>13</v>
      </c>
      <c r="L2093" s="49" t="s">
        <v>780</v>
      </c>
      <c r="M2093" s="51">
        <v>55000</v>
      </c>
      <c r="N2093" s="51">
        <f t="shared" si="407"/>
        <v>17200</v>
      </c>
      <c r="O2093" s="51">
        <v>17217.391304347799</v>
      </c>
      <c r="P2093" s="51">
        <v>72200</v>
      </c>
      <c r="Q2093" s="51">
        <f t="shared" si="408"/>
        <v>22382.608695652136</v>
      </c>
      <c r="R2093" s="52">
        <f t="shared" si="409"/>
        <v>77382.608695652132</v>
      </c>
      <c r="S2093" s="53">
        <v>77300</v>
      </c>
      <c r="T2093" s="54">
        <v>0</v>
      </c>
      <c r="U2093" s="55" t="s">
        <v>6404</v>
      </c>
      <c r="V2093" s="55" t="s">
        <v>6493</v>
      </c>
      <c r="W2093" s="55" t="s">
        <v>173</v>
      </c>
      <c r="X2093" s="56">
        <v>43294</v>
      </c>
      <c r="Y2093" s="57" t="s">
        <v>7684</v>
      </c>
      <c r="Z2093" s="57"/>
      <c r="AA2093" s="58"/>
      <c r="AB2093" s="58"/>
      <c r="AC2093" s="58"/>
      <c r="AD2093" s="58"/>
      <c r="AE2093" s="58"/>
      <c r="AF2093" s="58"/>
      <c r="AG2093" s="58"/>
      <c r="AH2093" s="58"/>
      <c r="AI2093" s="58"/>
      <c r="AJ2093" s="58"/>
      <c r="AK2093" s="58"/>
      <c r="AL2093" s="58"/>
      <c r="AM2093" s="58"/>
      <c r="AN2093" s="58"/>
      <c r="AO2093" s="58"/>
      <c r="AP2093" s="58"/>
      <c r="AQ2093" s="58"/>
      <c r="AR2093" s="59">
        <f t="shared" si="402"/>
        <v>0</v>
      </c>
      <c r="AS2093" s="59">
        <f t="shared" si="403"/>
        <v>0</v>
      </c>
      <c r="AT2093" s="58"/>
      <c r="AU2093" s="58">
        <f t="shared" si="399"/>
        <v>0</v>
      </c>
      <c r="AV2093" s="59">
        <f t="shared" si="400"/>
        <v>-77300</v>
      </c>
      <c r="AW2093" s="59">
        <f t="shared" si="404"/>
        <v>-77300</v>
      </c>
      <c r="AX2093" s="60">
        <f t="shared" si="405"/>
        <v>-1</v>
      </c>
      <c r="AY2093" s="58"/>
    </row>
    <row r="2094" spans="1:51" ht="31.5" x14ac:dyDescent="0.25">
      <c r="A2094" s="45">
        <v>106</v>
      </c>
      <c r="B2094" s="46" t="s">
        <v>783</v>
      </c>
      <c r="C2094" s="47" t="s">
        <v>777</v>
      </c>
      <c r="D2094" s="47" t="s">
        <v>467</v>
      </c>
      <c r="E2094" s="62">
        <v>18.86</v>
      </c>
      <c r="F2094" s="49" t="s">
        <v>785</v>
      </c>
      <c r="G2094" s="49" t="s">
        <v>786</v>
      </c>
      <c r="H2094" s="50" t="s">
        <v>787</v>
      </c>
      <c r="I2094" s="46"/>
      <c r="J2094" s="46">
        <v>13</v>
      </c>
      <c r="K2094" s="49">
        <v>13</v>
      </c>
      <c r="L2094" s="49" t="s">
        <v>780</v>
      </c>
      <c r="M2094" s="51">
        <v>55000</v>
      </c>
      <c r="N2094" s="51">
        <f t="shared" si="407"/>
        <v>17200</v>
      </c>
      <c r="O2094" s="51">
        <v>17217.391304347799</v>
      </c>
      <c r="P2094" s="51">
        <v>72200</v>
      </c>
      <c r="Q2094" s="51">
        <f t="shared" si="408"/>
        <v>22382.608695652136</v>
      </c>
      <c r="R2094" s="52">
        <f t="shared" si="409"/>
        <v>77382.608695652132</v>
      </c>
      <c r="S2094" s="53">
        <v>77300</v>
      </c>
      <c r="T2094" s="54">
        <v>0</v>
      </c>
      <c r="U2094" s="55" t="s">
        <v>6404</v>
      </c>
      <c r="V2094" s="55" t="s">
        <v>6493</v>
      </c>
      <c r="W2094" s="55" t="s">
        <v>173</v>
      </c>
      <c r="X2094" s="56">
        <v>43294</v>
      </c>
      <c r="Y2094" s="57" t="s">
        <v>7684</v>
      </c>
      <c r="Z2094" s="57"/>
      <c r="AA2094" s="58"/>
      <c r="AB2094" s="58"/>
      <c r="AC2094" s="58"/>
      <c r="AD2094" s="58"/>
      <c r="AE2094" s="58"/>
      <c r="AF2094" s="58"/>
      <c r="AG2094" s="58"/>
      <c r="AH2094" s="58">
        <v>154000</v>
      </c>
      <c r="AI2094" s="58"/>
      <c r="AJ2094" s="58"/>
      <c r="AK2094" s="58"/>
      <c r="AL2094" s="58"/>
      <c r="AM2094" s="58"/>
      <c r="AN2094" s="58"/>
      <c r="AO2094" s="58"/>
      <c r="AP2094" s="58"/>
      <c r="AQ2094" s="58"/>
      <c r="AR2094" s="59">
        <f t="shared" si="402"/>
        <v>1</v>
      </c>
      <c r="AS2094" s="59">
        <f t="shared" si="403"/>
        <v>154000</v>
      </c>
      <c r="AT2094" s="58">
        <f>ROUND(AS2094/AR2094,-2)</f>
        <v>154000</v>
      </c>
      <c r="AU2094" s="58">
        <f t="shared" si="399"/>
        <v>154000</v>
      </c>
      <c r="AV2094" s="59">
        <f t="shared" si="400"/>
        <v>76700</v>
      </c>
      <c r="AW2094" s="59">
        <f t="shared" si="404"/>
        <v>76700</v>
      </c>
      <c r="AX2094" s="60">
        <f t="shared" si="405"/>
        <v>0.99223803363518748</v>
      </c>
      <c r="AY2094" s="58"/>
    </row>
    <row r="2095" spans="1:51" ht="31.5" x14ac:dyDescent="0.25">
      <c r="A2095" s="45">
        <v>745</v>
      </c>
      <c r="B2095" s="46" t="s">
        <v>2764</v>
      </c>
      <c r="C2095" s="47" t="s">
        <v>2758</v>
      </c>
      <c r="D2095" s="47" t="s">
        <v>496</v>
      </c>
      <c r="E2095" s="62">
        <v>3.1013999999999999</v>
      </c>
      <c r="F2095" s="49" t="s">
        <v>2747</v>
      </c>
      <c r="G2095" s="49" t="s">
        <v>2763</v>
      </c>
      <c r="H2095" s="50" t="s">
        <v>2747</v>
      </c>
      <c r="I2095" s="46" t="s">
        <v>499</v>
      </c>
      <c r="J2095" s="46">
        <v>134</v>
      </c>
      <c r="K2095" s="49">
        <v>134</v>
      </c>
      <c r="L2095" s="49" t="s">
        <v>2760</v>
      </c>
      <c r="M2095" s="51">
        <v>684000</v>
      </c>
      <c r="N2095" s="51">
        <f t="shared" si="407"/>
        <v>84000</v>
      </c>
      <c r="O2095" s="51">
        <v>84521.739130434798</v>
      </c>
      <c r="P2095" s="51">
        <v>768000</v>
      </c>
      <c r="Q2095" s="51">
        <f t="shared" si="408"/>
        <v>109878.26086956525</v>
      </c>
      <c r="R2095" s="52">
        <f t="shared" si="409"/>
        <v>793878.26086956519</v>
      </c>
      <c r="S2095" s="53">
        <v>793800</v>
      </c>
      <c r="T2095" s="54">
        <v>0</v>
      </c>
      <c r="U2095" s="55" t="s">
        <v>471</v>
      </c>
      <c r="V2095" s="55" t="s">
        <v>1197</v>
      </c>
      <c r="W2095" s="55" t="s">
        <v>173</v>
      </c>
      <c r="X2095" s="56">
        <v>43294</v>
      </c>
      <c r="Y2095" s="57" t="s">
        <v>7684</v>
      </c>
      <c r="Z2095" s="57"/>
      <c r="AA2095" s="58"/>
      <c r="AB2095" s="58"/>
      <c r="AC2095" s="58"/>
      <c r="AD2095" s="58"/>
      <c r="AE2095" s="58"/>
      <c r="AF2095" s="58"/>
      <c r="AG2095" s="58"/>
      <c r="AH2095" s="58"/>
      <c r="AI2095" s="58"/>
      <c r="AJ2095" s="58"/>
      <c r="AK2095" s="58"/>
      <c r="AL2095" s="58"/>
      <c r="AM2095" s="58"/>
      <c r="AN2095" s="58"/>
      <c r="AO2095" s="58"/>
      <c r="AP2095" s="58"/>
      <c r="AQ2095" s="58">
        <v>1107000</v>
      </c>
      <c r="AR2095" s="59">
        <f t="shared" si="402"/>
        <v>1</v>
      </c>
      <c r="AS2095" s="59">
        <f t="shared" si="403"/>
        <v>1107000</v>
      </c>
      <c r="AT2095" s="58">
        <f>ROUND(AS2095/AR2095,-2)</f>
        <v>1107000</v>
      </c>
      <c r="AU2095" s="58">
        <f t="shared" si="399"/>
        <v>1107000</v>
      </c>
      <c r="AV2095" s="59">
        <f t="shared" si="400"/>
        <v>313200</v>
      </c>
      <c r="AW2095" s="59">
        <f t="shared" si="404"/>
        <v>313200</v>
      </c>
      <c r="AX2095" s="60">
        <f t="shared" si="405"/>
        <v>0.39455782312925169</v>
      </c>
      <c r="AY2095" s="58"/>
    </row>
    <row r="2096" spans="1:51" ht="31.5" x14ac:dyDescent="0.25">
      <c r="A2096" s="45">
        <v>883</v>
      </c>
      <c r="B2096" s="46" t="s">
        <v>3216</v>
      </c>
      <c r="C2096" s="47" t="s">
        <v>3212</v>
      </c>
      <c r="D2096" s="47" t="s">
        <v>495</v>
      </c>
      <c r="E2096" s="62">
        <v>2.67</v>
      </c>
      <c r="F2096" s="49" t="s">
        <v>3213</v>
      </c>
      <c r="G2096" s="49" t="s">
        <v>3213</v>
      </c>
      <c r="H2096" s="50" t="s">
        <v>3213</v>
      </c>
      <c r="I2096" s="46" t="s">
        <v>439</v>
      </c>
      <c r="J2096" s="46">
        <v>213</v>
      </c>
      <c r="K2096" s="49">
        <v>213</v>
      </c>
      <c r="L2096" s="49" t="s">
        <v>3213</v>
      </c>
      <c r="M2096" s="51">
        <v>219000</v>
      </c>
      <c r="N2096" s="51">
        <f t="shared" si="407"/>
        <v>34000</v>
      </c>
      <c r="O2096" s="51">
        <v>34434.782608695597</v>
      </c>
      <c r="P2096" s="51">
        <v>253000</v>
      </c>
      <c r="Q2096" s="51">
        <f t="shared" si="408"/>
        <v>44765.217391304272</v>
      </c>
      <c r="R2096" s="52">
        <f t="shared" si="409"/>
        <v>263765.21739130426</v>
      </c>
      <c r="S2096" s="53">
        <v>263700</v>
      </c>
      <c r="T2096" s="54" t="s">
        <v>2877</v>
      </c>
      <c r="U2096" s="55" t="s">
        <v>441</v>
      </c>
      <c r="V2096" s="55" t="s">
        <v>2524</v>
      </c>
      <c r="W2096" s="55" t="s">
        <v>29</v>
      </c>
      <c r="X2096" s="56">
        <v>43294</v>
      </c>
      <c r="Y2096" s="57" t="s">
        <v>7684</v>
      </c>
      <c r="Z2096" s="57"/>
      <c r="AA2096" s="58"/>
      <c r="AB2096" s="58"/>
      <c r="AC2096" s="58"/>
      <c r="AD2096" s="58"/>
      <c r="AE2096" s="58"/>
      <c r="AF2096" s="58"/>
      <c r="AG2096" s="58"/>
      <c r="AH2096" s="58"/>
      <c r="AI2096" s="58"/>
      <c r="AJ2096" s="58"/>
      <c r="AK2096" s="58"/>
      <c r="AL2096" s="58"/>
      <c r="AM2096" s="58"/>
      <c r="AN2096" s="58"/>
      <c r="AO2096" s="58"/>
      <c r="AP2096" s="58"/>
      <c r="AQ2096" s="58"/>
      <c r="AR2096" s="59">
        <f t="shared" si="402"/>
        <v>0</v>
      </c>
      <c r="AS2096" s="59">
        <f t="shared" si="403"/>
        <v>0</v>
      </c>
      <c r="AT2096" s="58"/>
      <c r="AU2096" s="58">
        <f t="shared" si="399"/>
        <v>0</v>
      </c>
      <c r="AV2096" s="59">
        <f t="shared" si="400"/>
        <v>-263700</v>
      </c>
      <c r="AW2096" s="59">
        <f t="shared" si="404"/>
        <v>-263700</v>
      </c>
      <c r="AX2096" s="60">
        <f t="shared" si="405"/>
        <v>-1</v>
      </c>
      <c r="AY2096" s="58"/>
    </row>
    <row r="2097" spans="1:51" ht="31.5" x14ac:dyDescent="0.25">
      <c r="A2097" s="45">
        <v>1340</v>
      </c>
      <c r="B2097" s="46" t="s">
        <v>259</v>
      </c>
      <c r="C2097" s="47" t="s">
        <v>250</v>
      </c>
      <c r="D2097" s="47" t="s">
        <v>2525</v>
      </c>
      <c r="E2097" s="62">
        <v>20.103000000000002</v>
      </c>
      <c r="F2097" s="49" t="s">
        <v>252</v>
      </c>
      <c r="G2097" s="49" t="s">
        <v>252</v>
      </c>
      <c r="H2097" s="50" t="s">
        <v>252</v>
      </c>
      <c r="I2097" s="46" t="s">
        <v>21</v>
      </c>
      <c r="J2097" s="46">
        <v>646</v>
      </c>
      <c r="K2097" s="49">
        <v>646</v>
      </c>
      <c r="L2097" s="49" t="s">
        <v>252</v>
      </c>
      <c r="M2097" s="51">
        <v>3915000</v>
      </c>
      <c r="N2097" s="51">
        <f t="shared" si="407"/>
        <v>579000</v>
      </c>
      <c r="O2097" s="51">
        <v>579130.43478260899</v>
      </c>
      <c r="P2097" s="51">
        <v>4494000</v>
      </c>
      <c r="Q2097" s="51">
        <f t="shared" si="408"/>
        <v>752869.56521739159</v>
      </c>
      <c r="R2097" s="52">
        <f t="shared" si="409"/>
        <v>4667869.5652173916</v>
      </c>
      <c r="S2097" s="53">
        <v>4667800</v>
      </c>
      <c r="T2097" s="54" t="s">
        <v>4179</v>
      </c>
      <c r="U2097" s="55" t="s">
        <v>22</v>
      </c>
      <c r="V2097" s="55" t="s">
        <v>23</v>
      </c>
      <c r="W2097" s="55" t="s">
        <v>24</v>
      </c>
      <c r="X2097" s="56">
        <v>43294</v>
      </c>
      <c r="Y2097" s="57" t="s">
        <v>7684</v>
      </c>
      <c r="Z2097" s="57"/>
      <c r="AA2097" s="58"/>
      <c r="AB2097" s="58"/>
      <c r="AC2097" s="58"/>
      <c r="AD2097" s="58"/>
      <c r="AE2097" s="58"/>
      <c r="AF2097" s="58"/>
      <c r="AG2097" s="58"/>
      <c r="AH2097" s="58"/>
      <c r="AI2097" s="58"/>
      <c r="AJ2097" s="58"/>
      <c r="AK2097" s="58"/>
      <c r="AL2097" s="58"/>
      <c r="AM2097" s="58"/>
      <c r="AN2097" s="58"/>
      <c r="AO2097" s="58"/>
      <c r="AP2097" s="58"/>
      <c r="AQ2097" s="58">
        <v>6428000</v>
      </c>
      <c r="AR2097" s="59">
        <f t="shared" si="402"/>
        <v>1</v>
      </c>
      <c r="AS2097" s="59">
        <f t="shared" si="403"/>
        <v>6428000</v>
      </c>
      <c r="AT2097" s="58">
        <f t="shared" ref="AT2097:AT2102" si="410">ROUND(AS2097/AR2097,-2)</f>
        <v>6428000</v>
      </c>
      <c r="AU2097" s="58">
        <f t="shared" si="399"/>
        <v>6428000</v>
      </c>
      <c r="AV2097" s="59">
        <f t="shared" si="400"/>
        <v>1760200</v>
      </c>
      <c r="AW2097" s="59">
        <f t="shared" si="404"/>
        <v>1760200</v>
      </c>
      <c r="AX2097" s="60">
        <f t="shared" si="405"/>
        <v>0.37709413428167449</v>
      </c>
      <c r="AY2097" s="58"/>
    </row>
    <row r="2098" spans="1:51" ht="31.5" x14ac:dyDescent="0.25">
      <c r="A2098" s="45">
        <v>1342</v>
      </c>
      <c r="B2098" s="46" t="s">
        <v>265</v>
      </c>
      <c r="C2098" s="47" t="s">
        <v>262</v>
      </c>
      <c r="D2098" s="47" t="s">
        <v>2525</v>
      </c>
      <c r="E2098" s="62">
        <v>20.98</v>
      </c>
      <c r="F2098" s="49" t="s">
        <v>264</v>
      </c>
      <c r="G2098" s="49" t="s">
        <v>264</v>
      </c>
      <c r="H2098" s="50" t="s">
        <v>264</v>
      </c>
      <c r="I2098" s="46" t="s">
        <v>21</v>
      </c>
      <c r="J2098" s="46">
        <v>647</v>
      </c>
      <c r="K2098" s="49">
        <v>647</v>
      </c>
      <c r="L2098" s="49" t="s">
        <v>264</v>
      </c>
      <c r="M2098" s="51">
        <v>2466000</v>
      </c>
      <c r="N2098" s="51">
        <f t="shared" si="407"/>
        <v>438000</v>
      </c>
      <c r="O2098" s="51">
        <v>438260.869565217</v>
      </c>
      <c r="P2098" s="51">
        <v>2904000</v>
      </c>
      <c r="Q2098" s="51">
        <f t="shared" si="408"/>
        <v>569739.13043478213</v>
      </c>
      <c r="R2098" s="52">
        <f t="shared" si="409"/>
        <v>3035739.1304347822</v>
      </c>
      <c r="S2098" s="53">
        <v>3035700</v>
      </c>
      <c r="T2098" s="54" t="s">
        <v>4179</v>
      </c>
      <c r="U2098" s="55" t="s">
        <v>22</v>
      </c>
      <c r="V2098" s="55" t="s">
        <v>23</v>
      </c>
      <c r="W2098" s="55" t="s">
        <v>24</v>
      </c>
      <c r="X2098" s="56">
        <v>43294</v>
      </c>
      <c r="Y2098" s="57" t="s">
        <v>7684</v>
      </c>
      <c r="Z2098" s="57"/>
      <c r="AA2098" s="58"/>
      <c r="AB2098" s="58"/>
      <c r="AC2098" s="58"/>
      <c r="AD2098" s="58"/>
      <c r="AE2098" s="58"/>
      <c r="AF2098" s="58"/>
      <c r="AG2098" s="58"/>
      <c r="AH2098" s="58"/>
      <c r="AI2098" s="58"/>
      <c r="AJ2098" s="58"/>
      <c r="AK2098" s="58"/>
      <c r="AL2098" s="58"/>
      <c r="AM2098" s="58"/>
      <c r="AN2098" s="58"/>
      <c r="AO2098" s="58"/>
      <c r="AP2098" s="58"/>
      <c r="AQ2098" s="58">
        <v>4119000</v>
      </c>
      <c r="AR2098" s="59">
        <f t="shared" si="402"/>
        <v>1</v>
      </c>
      <c r="AS2098" s="59">
        <f t="shared" si="403"/>
        <v>4119000</v>
      </c>
      <c r="AT2098" s="58">
        <f t="shared" si="410"/>
        <v>4119000</v>
      </c>
      <c r="AU2098" s="58">
        <f t="shared" si="399"/>
        <v>4119000</v>
      </c>
      <c r="AV2098" s="59">
        <f t="shared" si="400"/>
        <v>1083300</v>
      </c>
      <c r="AW2098" s="59">
        <f t="shared" si="404"/>
        <v>1083300</v>
      </c>
      <c r="AX2098" s="60">
        <f t="shared" si="405"/>
        <v>0.35685344401620722</v>
      </c>
      <c r="AY2098" s="58"/>
    </row>
    <row r="2099" spans="1:51" x14ac:dyDescent="0.25">
      <c r="A2099" s="45">
        <v>1399</v>
      </c>
      <c r="B2099" s="46" t="s">
        <v>4556</v>
      </c>
      <c r="C2099" s="47" t="s">
        <v>4554</v>
      </c>
      <c r="D2099" s="47" t="s">
        <v>496</v>
      </c>
      <c r="E2099" s="62">
        <v>3.4137</v>
      </c>
      <c r="F2099" s="49" t="s">
        <v>4555</v>
      </c>
      <c r="G2099" s="49" t="s">
        <v>4555</v>
      </c>
      <c r="H2099" s="50" t="s">
        <v>4555</v>
      </c>
      <c r="I2099" s="46" t="s">
        <v>25</v>
      </c>
      <c r="J2099" s="46">
        <v>699</v>
      </c>
      <c r="K2099" s="49">
        <v>699</v>
      </c>
      <c r="L2099" s="49" t="s">
        <v>4555</v>
      </c>
      <c r="M2099" s="51">
        <v>4315000</v>
      </c>
      <c r="N2099" s="51">
        <f t="shared" si="407"/>
        <v>914000</v>
      </c>
      <c r="O2099" s="51">
        <v>914086.95652173902</v>
      </c>
      <c r="P2099" s="51">
        <v>5229000</v>
      </c>
      <c r="Q2099" s="51">
        <f t="shared" si="408"/>
        <v>1188313.0434782607</v>
      </c>
      <c r="R2099" s="52">
        <f t="shared" si="409"/>
        <v>5503313.0434782607</v>
      </c>
      <c r="S2099" s="53">
        <v>5503300</v>
      </c>
      <c r="T2099" s="54">
        <v>0</v>
      </c>
      <c r="U2099" s="55" t="s">
        <v>26</v>
      </c>
      <c r="V2099" s="55" t="s">
        <v>201</v>
      </c>
      <c r="W2099" s="55" t="s">
        <v>27</v>
      </c>
      <c r="X2099" s="56">
        <v>43294</v>
      </c>
      <c r="Y2099" s="57" t="s">
        <v>7684</v>
      </c>
      <c r="Z2099" s="57"/>
      <c r="AA2099" s="58"/>
      <c r="AB2099" s="58"/>
      <c r="AC2099" s="58"/>
      <c r="AD2099" s="58">
        <v>8003300</v>
      </c>
      <c r="AE2099" s="58"/>
      <c r="AF2099" s="58"/>
      <c r="AG2099" s="58"/>
      <c r="AH2099" s="58"/>
      <c r="AI2099" s="58"/>
      <c r="AJ2099" s="58"/>
      <c r="AK2099" s="58"/>
      <c r="AL2099" s="58"/>
      <c r="AM2099" s="58">
        <v>14367000</v>
      </c>
      <c r="AN2099" s="58"/>
      <c r="AO2099" s="58"/>
      <c r="AP2099" s="58"/>
      <c r="AQ2099" s="58"/>
      <c r="AR2099" s="59">
        <f t="shared" si="402"/>
        <v>2</v>
      </c>
      <c r="AS2099" s="59">
        <f t="shared" si="403"/>
        <v>22370300</v>
      </c>
      <c r="AT2099" s="58">
        <f t="shared" si="410"/>
        <v>11185200</v>
      </c>
      <c r="AU2099" s="58">
        <f t="shared" si="399"/>
        <v>8003300</v>
      </c>
      <c r="AV2099" s="59">
        <f t="shared" si="400"/>
        <v>5681900</v>
      </c>
      <c r="AW2099" s="59">
        <f t="shared" si="404"/>
        <v>5681900</v>
      </c>
      <c r="AX2099" s="60">
        <f t="shared" si="405"/>
        <v>1.0324532553195356</v>
      </c>
      <c r="AY2099" s="58"/>
    </row>
    <row r="2100" spans="1:51" ht="31.5" x14ac:dyDescent="0.25">
      <c r="A2100" s="45">
        <v>1401</v>
      </c>
      <c r="B2100" s="46" t="s">
        <v>4559</v>
      </c>
      <c r="C2100" s="47" t="s">
        <v>4554</v>
      </c>
      <c r="D2100" s="47" t="s">
        <v>496</v>
      </c>
      <c r="E2100" s="62">
        <v>3.4140999999999999</v>
      </c>
      <c r="F2100" s="49" t="s">
        <v>4560</v>
      </c>
      <c r="G2100" s="49" t="s">
        <v>4560</v>
      </c>
      <c r="H2100" s="50" t="s">
        <v>4560</v>
      </c>
      <c r="I2100" s="46" t="s">
        <v>25</v>
      </c>
      <c r="J2100" s="46">
        <v>699</v>
      </c>
      <c r="K2100" s="49">
        <v>699</v>
      </c>
      <c r="L2100" s="49" t="s">
        <v>4555</v>
      </c>
      <c r="M2100" s="51">
        <v>4315000</v>
      </c>
      <c r="N2100" s="51">
        <f t="shared" si="407"/>
        <v>914000</v>
      </c>
      <c r="O2100" s="51">
        <v>914086.95652173902</v>
      </c>
      <c r="P2100" s="51">
        <v>5229000</v>
      </c>
      <c r="Q2100" s="51">
        <f t="shared" si="408"/>
        <v>1188313.0434782607</v>
      </c>
      <c r="R2100" s="52">
        <f t="shared" si="409"/>
        <v>5503313.0434782607</v>
      </c>
      <c r="S2100" s="53">
        <v>5503300</v>
      </c>
      <c r="T2100" s="54">
        <v>0</v>
      </c>
      <c r="U2100" s="55" t="s">
        <v>202</v>
      </c>
      <c r="V2100" s="55" t="s">
        <v>201</v>
      </c>
      <c r="W2100" s="55" t="s">
        <v>24</v>
      </c>
      <c r="X2100" s="56">
        <v>43294</v>
      </c>
      <c r="Y2100" s="57" t="s">
        <v>7684</v>
      </c>
      <c r="Z2100" s="57"/>
      <c r="AA2100" s="58"/>
      <c r="AB2100" s="58"/>
      <c r="AC2100" s="58"/>
      <c r="AD2100" s="58">
        <v>8003300</v>
      </c>
      <c r="AE2100" s="58"/>
      <c r="AF2100" s="58"/>
      <c r="AG2100" s="58"/>
      <c r="AH2100" s="58">
        <v>11661000</v>
      </c>
      <c r="AI2100" s="58"/>
      <c r="AJ2100" s="58"/>
      <c r="AK2100" s="58"/>
      <c r="AL2100" s="58"/>
      <c r="AM2100" s="58"/>
      <c r="AN2100" s="58"/>
      <c r="AO2100" s="58"/>
      <c r="AP2100" s="58"/>
      <c r="AQ2100" s="58"/>
      <c r="AR2100" s="59">
        <f t="shared" si="402"/>
        <v>2</v>
      </c>
      <c r="AS2100" s="59">
        <f t="shared" si="403"/>
        <v>19664300</v>
      </c>
      <c r="AT2100" s="58">
        <f t="shared" si="410"/>
        <v>9832200</v>
      </c>
      <c r="AU2100" s="58">
        <f t="shared" si="399"/>
        <v>8003300</v>
      </c>
      <c r="AV2100" s="59">
        <f t="shared" si="400"/>
        <v>4328900</v>
      </c>
      <c r="AW2100" s="59">
        <f t="shared" si="404"/>
        <v>4328900</v>
      </c>
      <c r="AX2100" s="60">
        <f t="shared" si="405"/>
        <v>0.7866007668126398</v>
      </c>
      <c r="AY2100" s="58"/>
    </row>
    <row r="2101" spans="1:51" ht="47.25" x14ac:dyDescent="0.25">
      <c r="A2101" s="45">
        <v>1420</v>
      </c>
      <c r="B2101" s="46" t="s">
        <v>4625</v>
      </c>
      <c r="C2101" s="47" t="s">
        <v>4623</v>
      </c>
      <c r="D2101" s="47" t="s">
        <v>496</v>
      </c>
      <c r="E2101" s="62">
        <v>3.4133</v>
      </c>
      <c r="F2101" s="49" t="s">
        <v>4626</v>
      </c>
      <c r="G2101" s="49" t="s">
        <v>4626</v>
      </c>
      <c r="H2101" s="50" t="s">
        <v>4626</v>
      </c>
      <c r="I2101" s="46" t="s">
        <v>25</v>
      </c>
      <c r="J2101" s="46">
        <v>712</v>
      </c>
      <c r="K2101" s="49">
        <v>712</v>
      </c>
      <c r="L2101" s="49" t="s">
        <v>4624</v>
      </c>
      <c r="M2101" s="51">
        <v>5342000</v>
      </c>
      <c r="N2101" s="51">
        <f t="shared" si="407"/>
        <v>1490000</v>
      </c>
      <c r="O2101" s="51">
        <v>1490086.95652174</v>
      </c>
      <c r="P2101" s="51">
        <v>6832000</v>
      </c>
      <c r="Q2101" s="51">
        <f t="shared" si="408"/>
        <v>1937113.0434782619</v>
      </c>
      <c r="R2101" s="52">
        <f t="shared" si="409"/>
        <v>7279113.0434782617</v>
      </c>
      <c r="S2101" s="53">
        <v>7279100</v>
      </c>
      <c r="T2101" s="54">
        <v>0</v>
      </c>
      <c r="U2101" s="55" t="s">
        <v>202</v>
      </c>
      <c r="V2101" s="55" t="s">
        <v>201</v>
      </c>
      <c r="W2101" s="55" t="s">
        <v>24</v>
      </c>
      <c r="X2101" s="56">
        <v>43294</v>
      </c>
      <c r="Y2101" s="57" t="s">
        <v>7684</v>
      </c>
      <c r="Z2101" s="57"/>
      <c r="AA2101" s="58"/>
      <c r="AB2101" s="58"/>
      <c r="AC2101" s="58"/>
      <c r="AD2101" s="58">
        <v>9779100</v>
      </c>
      <c r="AE2101" s="58"/>
      <c r="AF2101" s="58"/>
      <c r="AG2101" s="58"/>
      <c r="AH2101" s="58"/>
      <c r="AI2101" s="58"/>
      <c r="AJ2101" s="58"/>
      <c r="AK2101" s="58"/>
      <c r="AL2101" s="58"/>
      <c r="AM2101" s="58"/>
      <c r="AN2101" s="58"/>
      <c r="AO2101" s="58"/>
      <c r="AP2101" s="58"/>
      <c r="AQ2101" s="58"/>
      <c r="AR2101" s="59">
        <f t="shared" si="402"/>
        <v>1</v>
      </c>
      <c r="AS2101" s="59">
        <f t="shared" si="403"/>
        <v>9779100</v>
      </c>
      <c r="AT2101" s="58">
        <f t="shared" si="410"/>
        <v>9779100</v>
      </c>
      <c r="AU2101" s="58">
        <f t="shared" si="399"/>
        <v>9779100</v>
      </c>
      <c r="AV2101" s="59">
        <f t="shared" si="400"/>
        <v>2500000</v>
      </c>
      <c r="AW2101" s="59">
        <f t="shared" si="404"/>
        <v>2500000</v>
      </c>
      <c r="AX2101" s="60">
        <f t="shared" si="405"/>
        <v>0.34344905276751247</v>
      </c>
      <c r="AY2101" s="58"/>
    </row>
    <row r="2102" spans="1:51" x14ac:dyDescent="0.25">
      <c r="A2102" s="45">
        <v>1434</v>
      </c>
      <c r="B2102" s="46" t="s">
        <v>4673</v>
      </c>
      <c r="C2102" s="47" t="s">
        <v>4669</v>
      </c>
      <c r="D2102" s="47" t="s">
        <v>1383</v>
      </c>
      <c r="E2102" s="62">
        <v>12.106999999999999</v>
      </c>
      <c r="F2102" s="49" t="s">
        <v>4671</v>
      </c>
      <c r="G2102" s="49" t="s">
        <v>4671</v>
      </c>
      <c r="H2102" s="50" t="s">
        <v>4671</v>
      </c>
      <c r="I2102" s="46" t="s">
        <v>25</v>
      </c>
      <c r="J2102" s="46">
        <v>747</v>
      </c>
      <c r="K2102" s="49">
        <v>747</v>
      </c>
      <c r="L2102" s="49" t="s">
        <v>4672</v>
      </c>
      <c r="M2102" s="51">
        <v>732000</v>
      </c>
      <c r="N2102" s="51">
        <f t="shared" si="407"/>
        <v>28000</v>
      </c>
      <c r="O2102" s="51">
        <v>28173.9130434783</v>
      </c>
      <c r="P2102" s="51">
        <v>760000</v>
      </c>
      <c r="Q2102" s="51">
        <f t="shared" si="408"/>
        <v>36626.086956521787</v>
      </c>
      <c r="R2102" s="52">
        <f t="shared" si="409"/>
        <v>768626.08695652173</v>
      </c>
      <c r="S2102" s="53">
        <v>768600</v>
      </c>
      <c r="T2102" s="54">
        <v>0</v>
      </c>
      <c r="U2102" s="55" t="s">
        <v>26</v>
      </c>
      <c r="V2102" s="55" t="s">
        <v>201</v>
      </c>
      <c r="W2102" s="55" t="s">
        <v>27</v>
      </c>
      <c r="X2102" s="56">
        <v>43294</v>
      </c>
      <c r="Y2102" s="57" t="s">
        <v>7684</v>
      </c>
      <c r="Z2102" s="57"/>
      <c r="AA2102" s="58"/>
      <c r="AB2102" s="58"/>
      <c r="AC2102" s="58"/>
      <c r="AD2102" s="58"/>
      <c r="AE2102" s="58"/>
      <c r="AF2102" s="58"/>
      <c r="AG2102" s="58"/>
      <c r="AH2102" s="58"/>
      <c r="AI2102" s="58"/>
      <c r="AJ2102" s="58"/>
      <c r="AK2102" s="58"/>
      <c r="AL2102" s="58"/>
      <c r="AM2102" s="58"/>
      <c r="AN2102" s="58"/>
      <c r="AO2102" s="58"/>
      <c r="AP2102" s="58"/>
      <c r="AQ2102" s="58">
        <v>1125000</v>
      </c>
      <c r="AR2102" s="59">
        <f t="shared" si="402"/>
        <v>1</v>
      </c>
      <c r="AS2102" s="59">
        <f t="shared" si="403"/>
        <v>1125000</v>
      </c>
      <c r="AT2102" s="58">
        <f t="shared" si="410"/>
        <v>1125000</v>
      </c>
      <c r="AU2102" s="58">
        <f t="shared" si="399"/>
        <v>1125000</v>
      </c>
      <c r="AV2102" s="59">
        <f t="shared" si="400"/>
        <v>356400</v>
      </c>
      <c r="AW2102" s="59">
        <f t="shared" si="404"/>
        <v>356400</v>
      </c>
      <c r="AX2102" s="60">
        <f t="shared" si="405"/>
        <v>0.46370023419203754</v>
      </c>
      <c r="AY2102" s="58"/>
    </row>
    <row r="2103" spans="1:51" ht="63" x14ac:dyDescent="0.25">
      <c r="A2103" s="45">
        <v>1447</v>
      </c>
      <c r="B2103" s="46" t="s">
        <v>4721</v>
      </c>
      <c r="C2103" s="47" t="s">
        <v>4717</v>
      </c>
      <c r="D2103" s="47" t="s">
        <v>1742</v>
      </c>
      <c r="E2103" s="62">
        <v>21.75</v>
      </c>
      <c r="F2103" s="49" t="s">
        <v>4719</v>
      </c>
      <c r="G2103" s="49" t="s">
        <v>4719</v>
      </c>
      <c r="H2103" s="50" t="s">
        <v>4719</v>
      </c>
      <c r="I2103" s="46"/>
      <c r="J2103" s="46">
        <v>761</v>
      </c>
      <c r="K2103" s="49">
        <v>761</v>
      </c>
      <c r="L2103" s="49" t="s">
        <v>4720</v>
      </c>
      <c r="M2103" s="51">
        <v>40800</v>
      </c>
      <c r="N2103" s="51">
        <f t="shared" si="407"/>
        <v>27800</v>
      </c>
      <c r="O2103" s="51">
        <v>27860.869565217399</v>
      </c>
      <c r="P2103" s="51">
        <v>68600</v>
      </c>
      <c r="Q2103" s="51">
        <f t="shared" si="408"/>
        <v>36219.130434782623</v>
      </c>
      <c r="R2103" s="52">
        <f t="shared" si="409"/>
        <v>77019.130434782623</v>
      </c>
      <c r="S2103" s="53">
        <v>77000</v>
      </c>
      <c r="T2103" s="54">
        <v>0</v>
      </c>
      <c r="U2103" s="55" t="s">
        <v>202</v>
      </c>
      <c r="V2103" s="55" t="s">
        <v>201</v>
      </c>
      <c r="W2103" s="55" t="s">
        <v>24</v>
      </c>
      <c r="X2103" s="56">
        <v>43294</v>
      </c>
      <c r="Y2103" s="57" t="s">
        <v>7684</v>
      </c>
      <c r="Z2103" s="57"/>
      <c r="AA2103" s="58"/>
      <c r="AB2103" s="58"/>
      <c r="AC2103" s="58"/>
      <c r="AD2103" s="58"/>
      <c r="AE2103" s="58"/>
      <c r="AF2103" s="58"/>
      <c r="AG2103" s="58"/>
      <c r="AH2103" s="58"/>
      <c r="AI2103" s="58"/>
      <c r="AJ2103" s="58"/>
      <c r="AK2103" s="58"/>
      <c r="AL2103" s="58"/>
      <c r="AM2103" s="58"/>
      <c r="AN2103" s="58"/>
      <c r="AO2103" s="58"/>
      <c r="AP2103" s="58"/>
      <c r="AQ2103" s="58"/>
      <c r="AR2103" s="59">
        <f t="shared" si="402"/>
        <v>0</v>
      </c>
      <c r="AS2103" s="59">
        <f t="shared" si="403"/>
        <v>0</v>
      </c>
      <c r="AT2103" s="58"/>
      <c r="AU2103" s="58">
        <f t="shared" si="399"/>
        <v>0</v>
      </c>
      <c r="AV2103" s="59">
        <f t="shared" si="400"/>
        <v>-77000</v>
      </c>
      <c r="AW2103" s="59">
        <f t="shared" si="404"/>
        <v>-77000</v>
      </c>
      <c r="AX2103" s="60">
        <f t="shared" si="405"/>
        <v>-1</v>
      </c>
      <c r="AY2103" s="58"/>
    </row>
    <row r="2104" spans="1:51" ht="31.5" x14ac:dyDescent="0.25">
      <c r="A2104" s="45">
        <v>1579</v>
      </c>
      <c r="B2104" s="46" t="s">
        <v>5145</v>
      </c>
      <c r="C2104" s="47" t="s">
        <v>5143</v>
      </c>
      <c r="D2104" s="47" t="s">
        <v>496</v>
      </c>
      <c r="E2104" s="62">
        <v>3.1600999999999999</v>
      </c>
      <c r="F2104" s="49" t="s">
        <v>5146</v>
      </c>
      <c r="G2104" s="49" t="s">
        <v>5146</v>
      </c>
      <c r="H2104" s="50" t="s">
        <v>5146</v>
      </c>
      <c r="I2104" s="46" t="s">
        <v>25</v>
      </c>
      <c r="J2104" s="46">
        <v>830</v>
      </c>
      <c r="K2104" s="49">
        <v>830</v>
      </c>
      <c r="L2104" s="49" t="s">
        <v>5144</v>
      </c>
      <c r="M2104" s="51">
        <v>582000</v>
      </c>
      <c r="N2104" s="51">
        <f t="shared" si="407"/>
        <v>255000</v>
      </c>
      <c r="O2104" s="51">
        <v>255130.43478260899</v>
      </c>
      <c r="P2104" s="51">
        <v>837000</v>
      </c>
      <c r="Q2104" s="51">
        <f t="shared" si="408"/>
        <v>331669.5652173917</v>
      </c>
      <c r="R2104" s="52">
        <f t="shared" si="409"/>
        <v>913669.5652173917</v>
      </c>
      <c r="S2104" s="53">
        <v>913600</v>
      </c>
      <c r="T2104" s="54">
        <v>0</v>
      </c>
      <c r="U2104" s="55" t="s">
        <v>199</v>
      </c>
      <c r="V2104" s="55" t="s">
        <v>4643</v>
      </c>
      <c r="W2104" s="55" t="s">
        <v>173</v>
      </c>
      <c r="X2104" s="56">
        <v>43294</v>
      </c>
      <c r="Y2104" s="57" t="s">
        <v>7684</v>
      </c>
      <c r="Z2104" s="57"/>
      <c r="AA2104" s="58"/>
      <c r="AB2104" s="58"/>
      <c r="AC2104" s="58"/>
      <c r="AD2104" s="58"/>
      <c r="AE2104" s="58"/>
      <c r="AF2104" s="58"/>
      <c r="AG2104" s="58"/>
      <c r="AH2104" s="58"/>
      <c r="AI2104" s="58"/>
      <c r="AJ2104" s="58"/>
      <c r="AK2104" s="58"/>
      <c r="AL2104" s="58"/>
      <c r="AM2104" s="58"/>
      <c r="AN2104" s="58"/>
      <c r="AO2104" s="58"/>
      <c r="AP2104" s="58"/>
      <c r="AQ2104" s="58"/>
      <c r="AR2104" s="59">
        <f t="shared" si="402"/>
        <v>0</v>
      </c>
      <c r="AS2104" s="59">
        <f t="shared" si="403"/>
        <v>0</v>
      </c>
      <c r="AT2104" s="58"/>
      <c r="AU2104" s="58">
        <f t="shared" si="399"/>
        <v>0</v>
      </c>
      <c r="AV2104" s="59">
        <f t="shared" si="400"/>
        <v>-913600</v>
      </c>
      <c r="AW2104" s="59">
        <f t="shared" si="404"/>
        <v>-913600</v>
      </c>
      <c r="AX2104" s="60">
        <f t="shared" si="405"/>
        <v>-1</v>
      </c>
      <c r="AY2104" s="58"/>
    </row>
    <row r="2105" spans="1:51" x14ac:dyDescent="0.25">
      <c r="A2105" s="45">
        <v>1585</v>
      </c>
      <c r="B2105" s="46" t="s">
        <v>5162</v>
      </c>
      <c r="C2105" s="47" t="s">
        <v>5155</v>
      </c>
      <c r="D2105" s="47" t="s">
        <v>3501</v>
      </c>
      <c r="E2105" s="62">
        <v>28.46</v>
      </c>
      <c r="F2105" s="49" t="s">
        <v>5161</v>
      </c>
      <c r="G2105" s="49" t="s">
        <v>5161</v>
      </c>
      <c r="H2105" s="50" t="s">
        <v>5161</v>
      </c>
      <c r="I2105" s="46" t="s">
        <v>21</v>
      </c>
      <c r="J2105" s="46">
        <v>836</v>
      </c>
      <c r="K2105" s="49">
        <v>836</v>
      </c>
      <c r="L2105" s="49" t="s">
        <v>5158</v>
      </c>
      <c r="M2105" s="51">
        <v>1132000</v>
      </c>
      <c r="N2105" s="51">
        <f t="shared" si="407"/>
        <v>208000</v>
      </c>
      <c r="O2105" s="51">
        <v>208173.91304347801</v>
      </c>
      <c r="P2105" s="51">
        <v>1340000</v>
      </c>
      <c r="Q2105" s="51">
        <f t="shared" si="408"/>
        <v>270626.08695652138</v>
      </c>
      <c r="R2105" s="52">
        <f t="shared" si="409"/>
        <v>1402626.0869565215</v>
      </c>
      <c r="S2105" s="53">
        <v>1402600</v>
      </c>
      <c r="T2105" s="54">
        <v>0</v>
      </c>
      <c r="U2105" s="55" t="s">
        <v>199</v>
      </c>
      <c r="V2105" s="55" t="s">
        <v>4643</v>
      </c>
      <c r="W2105" s="55" t="s">
        <v>196</v>
      </c>
      <c r="X2105" s="56">
        <v>43294</v>
      </c>
      <c r="Y2105" s="57" t="s">
        <v>7684</v>
      </c>
      <c r="Z2105" s="57"/>
      <c r="AA2105" s="58"/>
      <c r="AB2105" s="58"/>
      <c r="AC2105" s="58"/>
      <c r="AD2105" s="58"/>
      <c r="AE2105" s="58"/>
      <c r="AF2105" s="58"/>
      <c r="AG2105" s="58"/>
      <c r="AH2105" s="58"/>
      <c r="AI2105" s="58"/>
      <c r="AJ2105" s="58"/>
      <c r="AK2105" s="58"/>
      <c r="AL2105" s="58"/>
      <c r="AM2105" s="58"/>
      <c r="AN2105" s="58"/>
      <c r="AO2105" s="58"/>
      <c r="AP2105" s="58"/>
      <c r="AQ2105" s="58">
        <v>1898000</v>
      </c>
      <c r="AR2105" s="59">
        <f t="shared" si="402"/>
        <v>1</v>
      </c>
      <c r="AS2105" s="59">
        <f t="shared" si="403"/>
        <v>1898000</v>
      </c>
      <c r="AT2105" s="58">
        <f>ROUND(AS2105/AR2105,-2)</f>
        <v>1898000</v>
      </c>
      <c r="AU2105" s="58">
        <f t="shared" si="399"/>
        <v>1898000</v>
      </c>
      <c r="AV2105" s="59">
        <f t="shared" si="400"/>
        <v>495400</v>
      </c>
      <c r="AW2105" s="59">
        <f t="shared" si="404"/>
        <v>495400</v>
      </c>
      <c r="AX2105" s="60">
        <f t="shared" si="405"/>
        <v>0.35320119777555958</v>
      </c>
      <c r="AY2105" s="58"/>
    </row>
    <row r="2106" spans="1:51" ht="31.5" x14ac:dyDescent="0.25">
      <c r="A2106" s="45">
        <v>1596</v>
      </c>
      <c r="B2106" s="46" t="s">
        <v>5194</v>
      </c>
      <c r="C2106" s="47" t="s">
        <v>5192</v>
      </c>
      <c r="D2106" s="47" t="s">
        <v>496</v>
      </c>
      <c r="E2106" s="62">
        <v>3.1587000000000001</v>
      </c>
      <c r="F2106" s="49" t="s">
        <v>5195</v>
      </c>
      <c r="G2106" s="49" t="s">
        <v>5195</v>
      </c>
      <c r="H2106" s="50" t="s">
        <v>5195</v>
      </c>
      <c r="I2106" s="46" t="s">
        <v>21</v>
      </c>
      <c r="J2106" s="46">
        <v>838</v>
      </c>
      <c r="K2106" s="49">
        <v>838</v>
      </c>
      <c r="L2106" s="49" t="s">
        <v>5193</v>
      </c>
      <c r="M2106" s="51">
        <v>882000</v>
      </c>
      <c r="N2106" s="51">
        <f t="shared" si="407"/>
        <v>278000</v>
      </c>
      <c r="O2106" s="51">
        <v>278608.69565217401</v>
      </c>
      <c r="P2106" s="51">
        <v>1160000</v>
      </c>
      <c r="Q2106" s="51">
        <f t="shared" si="408"/>
        <v>362191.30434782617</v>
      </c>
      <c r="R2106" s="52">
        <f t="shared" si="409"/>
        <v>1244191.3043478262</v>
      </c>
      <c r="S2106" s="53">
        <v>1244100</v>
      </c>
      <c r="T2106" s="54">
        <v>0</v>
      </c>
      <c r="U2106" s="55" t="s">
        <v>26</v>
      </c>
      <c r="V2106" s="55" t="s">
        <v>4643</v>
      </c>
      <c r="W2106" s="55" t="s">
        <v>27</v>
      </c>
      <c r="X2106" s="56">
        <v>43294</v>
      </c>
      <c r="Y2106" s="57" t="s">
        <v>7684</v>
      </c>
      <c r="Z2106" s="57"/>
      <c r="AA2106" s="58"/>
      <c r="AB2106" s="58"/>
      <c r="AC2106" s="58"/>
      <c r="AD2106" s="58"/>
      <c r="AE2106" s="58"/>
      <c r="AF2106" s="58"/>
      <c r="AG2106" s="58"/>
      <c r="AH2106" s="58"/>
      <c r="AI2106" s="58"/>
      <c r="AJ2106" s="58"/>
      <c r="AK2106" s="58"/>
      <c r="AL2106" s="58"/>
      <c r="AM2106" s="58"/>
      <c r="AN2106" s="58"/>
      <c r="AO2106" s="58"/>
      <c r="AP2106" s="58"/>
      <c r="AQ2106" s="58"/>
      <c r="AR2106" s="59">
        <f t="shared" si="402"/>
        <v>0</v>
      </c>
      <c r="AS2106" s="59">
        <f t="shared" si="403"/>
        <v>0</v>
      </c>
      <c r="AT2106" s="58"/>
      <c r="AU2106" s="58">
        <f t="shared" si="399"/>
        <v>0</v>
      </c>
      <c r="AV2106" s="59">
        <f t="shared" si="400"/>
        <v>-1244100</v>
      </c>
      <c r="AW2106" s="59">
        <f t="shared" si="404"/>
        <v>-1244100</v>
      </c>
      <c r="AX2106" s="60">
        <f t="shared" si="405"/>
        <v>-1</v>
      </c>
      <c r="AY2106" s="58"/>
    </row>
    <row r="2107" spans="1:51" ht="47.25" x14ac:dyDescent="0.25">
      <c r="A2107" s="45">
        <v>1732</v>
      </c>
      <c r="B2107" s="46" t="s">
        <v>5679</v>
      </c>
      <c r="C2107" s="47" t="s">
        <v>5680</v>
      </c>
      <c r="D2107" s="47" t="s">
        <v>496</v>
      </c>
      <c r="E2107" s="48" t="s">
        <v>5681</v>
      </c>
      <c r="F2107" s="49" t="s">
        <v>7607</v>
      </c>
      <c r="G2107" s="49" t="s">
        <v>5682</v>
      </c>
      <c r="H2107" s="50" t="s">
        <v>5683</v>
      </c>
      <c r="I2107" s="46" t="s">
        <v>21</v>
      </c>
      <c r="J2107" s="46">
        <v>1023</v>
      </c>
      <c r="K2107" s="49">
        <v>1023</v>
      </c>
      <c r="L2107" s="49" t="s">
        <v>5684</v>
      </c>
      <c r="M2107" s="51">
        <v>450000</v>
      </c>
      <c r="N2107" s="51">
        <f t="shared" si="407"/>
        <v>139000</v>
      </c>
      <c r="O2107" s="51">
        <v>139304.347826087</v>
      </c>
      <c r="P2107" s="51">
        <v>589000</v>
      </c>
      <c r="Q2107" s="51">
        <f t="shared" si="408"/>
        <v>181095.65217391308</v>
      </c>
      <c r="R2107" s="52">
        <f t="shared" si="409"/>
        <v>631095.65217391308</v>
      </c>
      <c r="S2107" s="53">
        <v>631000</v>
      </c>
      <c r="T2107" s="54">
        <v>0</v>
      </c>
      <c r="U2107" s="55" t="s">
        <v>26</v>
      </c>
      <c r="V2107" s="55" t="s">
        <v>420</v>
      </c>
      <c r="W2107" s="55" t="s">
        <v>27</v>
      </c>
      <c r="X2107" s="56">
        <v>43294</v>
      </c>
      <c r="Y2107" s="57" t="s">
        <v>7684</v>
      </c>
      <c r="Z2107" s="57"/>
      <c r="AA2107" s="58"/>
      <c r="AB2107" s="58"/>
      <c r="AC2107" s="58"/>
      <c r="AD2107" s="58"/>
      <c r="AE2107" s="58"/>
      <c r="AF2107" s="58"/>
      <c r="AG2107" s="58"/>
      <c r="AH2107" s="58"/>
      <c r="AI2107" s="58"/>
      <c r="AJ2107" s="58"/>
      <c r="AK2107" s="58"/>
      <c r="AL2107" s="58"/>
      <c r="AM2107" s="58"/>
      <c r="AN2107" s="58"/>
      <c r="AO2107" s="58"/>
      <c r="AP2107" s="58"/>
      <c r="AQ2107" s="58"/>
      <c r="AR2107" s="59">
        <f t="shared" si="402"/>
        <v>0</v>
      </c>
      <c r="AS2107" s="59">
        <f t="shared" si="403"/>
        <v>0</v>
      </c>
      <c r="AT2107" s="58"/>
      <c r="AU2107" s="58">
        <f t="shared" si="399"/>
        <v>0</v>
      </c>
      <c r="AV2107" s="59">
        <f t="shared" si="400"/>
        <v>-631000</v>
      </c>
      <c r="AW2107" s="59">
        <f t="shared" si="404"/>
        <v>-631000</v>
      </c>
      <c r="AX2107" s="60">
        <f t="shared" si="405"/>
        <v>-1</v>
      </c>
      <c r="AY2107" s="58"/>
    </row>
    <row r="2108" spans="1:51" ht="47.25" x14ac:dyDescent="0.25">
      <c r="A2108" s="45">
        <v>1752</v>
      </c>
      <c r="B2108" s="46" t="s">
        <v>5748</v>
      </c>
      <c r="C2108" s="47" t="s">
        <v>5745</v>
      </c>
      <c r="D2108" s="47" t="s">
        <v>496</v>
      </c>
      <c r="E2108" s="48" t="s">
        <v>5681</v>
      </c>
      <c r="F2108" s="49" t="s">
        <v>7607</v>
      </c>
      <c r="G2108" s="49" t="s">
        <v>5749</v>
      </c>
      <c r="H2108" s="50" t="s">
        <v>5683</v>
      </c>
      <c r="I2108" s="46" t="s">
        <v>21</v>
      </c>
      <c r="J2108" s="46">
        <v>1024</v>
      </c>
      <c r="K2108" s="49">
        <v>1024</v>
      </c>
      <c r="L2108" s="49" t="s">
        <v>5747</v>
      </c>
      <c r="M2108" s="51">
        <v>680000</v>
      </c>
      <c r="N2108" s="51">
        <f t="shared" si="407"/>
        <v>139000</v>
      </c>
      <c r="O2108" s="51">
        <v>139304.347826087</v>
      </c>
      <c r="P2108" s="51">
        <v>819000</v>
      </c>
      <c r="Q2108" s="51">
        <f t="shared" si="408"/>
        <v>181095.65217391308</v>
      </c>
      <c r="R2108" s="52">
        <f t="shared" si="409"/>
        <v>861095.65217391308</v>
      </c>
      <c r="S2108" s="53">
        <v>861000</v>
      </c>
      <c r="T2108" s="54">
        <v>0</v>
      </c>
      <c r="U2108" s="55" t="s">
        <v>198</v>
      </c>
      <c r="V2108" s="55" t="s">
        <v>420</v>
      </c>
      <c r="W2108" s="55" t="s">
        <v>173</v>
      </c>
      <c r="X2108" s="56">
        <v>43294</v>
      </c>
      <c r="Y2108" s="57" t="s">
        <v>7684</v>
      </c>
      <c r="Z2108" s="57"/>
      <c r="AA2108" s="58"/>
      <c r="AB2108" s="58"/>
      <c r="AC2108" s="58"/>
      <c r="AD2108" s="58"/>
      <c r="AE2108" s="58"/>
      <c r="AF2108" s="58"/>
      <c r="AG2108" s="58"/>
      <c r="AH2108" s="58"/>
      <c r="AI2108" s="58"/>
      <c r="AJ2108" s="58"/>
      <c r="AK2108" s="58"/>
      <c r="AL2108" s="58"/>
      <c r="AM2108" s="58"/>
      <c r="AN2108" s="58"/>
      <c r="AO2108" s="58"/>
      <c r="AP2108" s="58"/>
      <c r="AQ2108" s="58"/>
      <c r="AR2108" s="59">
        <f t="shared" si="402"/>
        <v>0</v>
      </c>
      <c r="AS2108" s="59">
        <f t="shared" si="403"/>
        <v>0</v>
      </c>
      <c r="AT2108" s="58"/>
      <c r="AU2108" s="58">
        <f t="shared" si="399"/>
        <v>0</v>
      </c>
      <c r="AV2108" s="59">
        <f t="shared" si="400"/>
        <v>-861000</v>
      </c>
      <c r="AW2108" s="59">
        <f t="shared" si="404"/>
        <v>-861000</v>
      </c>
      <c r="AX2108" s="60">
        <f t="shared" si="405"/>
        <v>-1</v>
      </c>
      <c r="AY2108" s="58"/>
    </row>
    <row r="2109" spans="1:51" ht="47.25" x14ac:dyDescent="0.25">
      <c r="A2109" s="45">
        <v>1771</v>
      </c>
      <c r="B2109" s="46" t="s">
        <v>5783</v>
      </c>
      <c r="C2109" s="47" t="s">
        <v>5780</v>
      </c>
      <c r="D2109" s="47" t="s">
        <v>496</v>
      </c>
      <c r="E2109" s="48" t="s">
        <v>5681</v>
      </c>
      <c r="F2109" s="49" t="s">
        <v>7607</v>
      </c>
      <c r="G2109" s="49" t="s">
        <v>5784</v>
      </c>
      <c r="H2109" s="50" t="s">
        <v>5683</v>
      </c>
      <c r="I2109" s="46" t="s">
        <v>21</v>
      </c>
      <c r="J2109" s="46">
        <v>1025</v>
      </c>
      <c r="K2109" s="49">
        <v>1025</v>
      </c>
      <c r="L2109" s="49" t="s">
        <v>5782</v>
      </c>
      <c r="M2109" s="51">
        <v>364000</v>
      </c>
      <c r="N2109" s="51">
        <f t="shared" si="407"/>
        <v>70000</v>
      </c>
      <c r="O2109" s="51">
        <v>70434.782608695605</v>
      </c>
      <c r="P2109" s="51">
        <v>434000</v>
      </c>
      <c r="Q2109" s="51">
        <f t="shared" si="408"/>
        <v>91565.217391304293</v>
      </c>
      <c r="R2109" s="52">
        <f t="shared" si="409"/>
        <v>455565.21739130432</v>
      </c>
      <c r="S2109" s="53">
        <v>455500</v>
      </c>
      <c r="T2109" s="54">
        <v>0</v>
      </c>
      <c r="U2109" s="55" t="s">
        <v>198</v>
      </c>
      <c r="V2109" s="55" t="s">
        <v>420</v>
      </c>
      <c r="W2109" s="55" t="s">
        <v>173</v>
      </c>
      <c r="X2109" s="56">
        <v>43294</v>
      </c>
      <c r="Y2109" s="57" t="s">
        <v>7684</v>
      </c>
      <c r="Z2109" s="57"/>
      <c r="AA2109" s="58"/>
      <c r="AB2109" s="58"/>
      <c r="AC2109" s="58"/>
      <c r="AD2109" s="58"/>
      <c r="AE2109" s="58"/>
      <c r="AF2109" s="58"/>
      <c r="AG2109" s="58"/>
      <c r="AH2109" s="58"/>
      <c r="AI2109" s="58"/>
      <c r="AJ2109" s="58"/>
      <c r="AK2109" s="58"/>
      <c r="AL2109" s="58"/>
      <c r="AM2109" s="58"/>
      <c r="AN2109" s="58"/>
      <c r="AO2109" s="58"/>
      <c r="AP2109" s="58"/>
      <c r="AQ2109" s="58"/>
      <c r="AR2109" s="59">
        <f t="shared" si="402"/>
        <v>0</v>
      </c>
      <c r="AS2109" s="59">
        <f t="shared" si="403"/>
        <v>0</v>
      </c>
      <c r="AT2109" s="58"/>
      <c r="AU2109" s="58">
        <f t="shared" si="399"/>
        <v>0</v>
      </c>
      <c r="AV2109" s="59">
        <f t="shared" si="400"/>
        <v>-455500</v>
      </c>
      <c r="AW2109" s="59">
        <f t="shared" si="404"/>
        <v>-455500</v>
      </c>
      <c r="AX2109" s="60">
        <f t="shared" si="405"/>
        <v>-1</v>
      </c>
      <c r="AY2109" s="58"/>
    </row>
    <row r="2110" spans="1:51" ht="47.25" x14ac:dyDescent="0.25">
      <c r="A2110" s="45">
        <v>1789</v>
      </c>
      <c r="B2110" s="46" t="s">
        <v>5813</v>
      </c>
      <c r="C2110" s="47" t="s">
        <v>5814</v>
      </c>
      <c r="D2110" s="47" t="s">
        <v>496</v>
      </c>
      <c r="E2110" s="48" t="s">
        <v>5681</v>
      </c>
      <c r="F2110" s="49" t="s">
        <v>7607</v>
      </c>
      <c r="G2110" s="49" t="s">
        <v>5815</v>
      </c>
      <c r="H2110" s="50" t="s">
        <v>5683</v>
      </c>
      <c r="I2110" s="46" t="s">
        <v>21</v>
      </c>
      <c r="J2110" s="46">
        <v>1026</v>
      </c>
      <c r="K2110" s="49">
        <v>1026</v>
      </c>
      <c r="L2110" s="49" t="s">
        <v>5816</v>
      </c>
      <c r="M2110" s="51">
        <v>810000</v>
      </c>
      <c r="N2110" s="51">
        <f t="shared" si="407"/>
        <v>139000</v>
      </c>
      <c r="O2110" s="51">
        <v>139304.347826087</v>
      </c>
      <c r="P2110" s="51">
        <v>949000</v>
      </c>
      <c r="Q2110" s="51">
        <f t="shared" si="408"/>
        <v>181095.65217391308</v>
      </c>
      <c r="R2110" s="52">
        <f t="shared" si="409"/>
        <v>991095.65217391308</v>
      </c>
      <c r="S2110" s="53">
        <v>991000</v>
      </c>
      <c r="T2110" s="54">
        <v>0</v>
      </c>
      <c r="U2110" s="55" t="s">
        <v>26</v>
      </c>
      <c r="V2110" s="55" t="s">
        <v>421</v>
      </c>
      <c r="W2110" s="55" t="s">
        <v>27</v>
      </c>
      <c r="X2110" s="56">
        <v>43294</v>
      </c>
      <c r="Y2110" s="57" t="s">
        <v>7684</v>
      </c>
      <c r="Z2110" s="57"/>
      <c r="AA2110" s="58"/>
      <c r="AB2110" s="58"/>
      <c r="AC2110" s="58"/>
      <c r="AD2110" s="58"/>
      <c r="AE2110" s="58"/>
      <c r="AF2110" s="58"/>
      <c r="AG2110" s="58"/>
      <c r="AH2110" s="58"/>
      <c r="AI2110" s="58"/>
      <c r="AJ2110" s="58"/>
      <c r="AK2110" s="58"/>
      <c r="AL2110" s="58"/>
      <c r="AM2110" s="58"/>
      <c r="AN2110" s="58"/>
      <c r="AO2110" s="58"/>
      <c r="AP2110" s="58"/>
      <c r="AQ2110" s="58"/>
      <c r="AR2110" s="59">
        <f t="shared" si="402"/>
        <v>0</v>
      </c>
      <c r="AS2110" s="59">
        <f t="shared" si="403"/>
        <v>0</v>
      </c>
      <c r="AT2110" s="58"/>
      <c r="AU2110" s="58">
        <f t="shared" si="399"/>
        <v>0</v>
      </c>
      <c r="AV2110" s="59">
        <f t="shared" si="400"/>
        <v>-991000</v>
      </c>
      <c r="AW2110" s="59">
        <f t="shared" si="404"/>
        <v>-991000</v>
      </c>
      <c r="AX2110" s="60">
        <f t="shared" si="405"/>
        <v>-1</v>
      </c>
      <c r="AY2110" s="58"/>
    </row>
    <row r="2111" spans="1:51" ht="31.5" x14ac:dyDescent="0.25">
      <c r="A2111" s="45">
        <v>2194</v>
      </c>
      <c r="B2111" s="46"/>
      <c r="C2111" s="47"/>
      <c r="D2111" s="47" t="s">
        <v>467</v>
      </c>
      <c r="E2111" s="48" t="s">
        <v>7490</v>
      </c>
      <c r="F2111" s="49" t="s">
        <v>7484</v>
      </c>
      <c r="G2111" s="49" t="str">
        <f>VLOOKUP(F2111,'[1]PL3. DVKT&amp;XN'!$G$10:$H$9285,2,0)</f>
        <v>18.0620.0087</v>
      </c>
      <c r="H2111" s="50"/>
      <c r="I2111" s="46"/>
      <c r="J2111" s="46"/>
      <c r="K2111" s="49"/>
      <c r="L2111" s="49"/>
      <c r="M2111" s="51"/>
      <c r="N2111" s="51"/>
      <c r="O2111" s="51"/>
      <c r="P2111" s="51"/>
      <c r="Q2111" s="51"/>
      <c r="R2111" s="52"/>
      <c r="S2111" s="61">
        <v>171900</v>
      </c>
      <c r="T2111" s="54"/>
      <c r="U2111" s="55"/>
      <c r="V2111" s="55"/>
      <c r="W2111" s="55"/>
      <c r="X2111" s="56"/>
      <c r="Y2111" s="57" t="s">
        <v>7684</v>
      </c>
      <c r="Z2111" s="57"/>
      <c r="AA2111" s="58"/>
      <c r="AB2111" s="58"/>
      <c r="AC2111" s="58"/>
      <c r="AD2111" s="58"/>
      <c r="AE2111" s="58"/>
      <c r="AF2111" s="58"/>
      <c r="AG2111" s="58"/>
      <c r="AH2111" s="58"/>
      <c r="AI2111" s="58"/>
      <c r="AJ2111" s="58"/>
      <c r="AK2111" s="58"/>
      <c r="AL2111" s="58"/>
      <c r="AM2111" s="58">
        <v>164000</v>
      </c>
      <c r="AN2111" s="58"/>
      <c r="AO2111" s="58"/>
      <c r="AP2111" s="58"/>
      <c r="AQ2111" s="58"/>
      <c r="AR2111" s="59">
        <f t="shared" si="402"/>
        <v>1</v>
      </c>
      <c r="AS2111" s="59">
        <f t="shared" si="403"/>
        <v>164000</v>
      </c>
      <c r="AT2111" s="58">
        <f t="shared" ref="AT2111:AT2117" si="411">ROUND(AS2111/AR2111,-2)</f>
        <v>164000</v>
      </c>
      <c r="AU2111" s="58">
        <f t="shared" si="399"/>
        <v>164000</v>
      </c>
      <c r="AV2111" s="59">
        <f t="shared" si="400"/>
        <v>-7900</v>
      </c>
      <c r="AW2111" s="59">
        <f t="shared" si="404"/>
        <v>-7900</v>
      </c>
      <c r="AX2111" s="60">
        <f t="shared" si="405"/>
        <v>-4.5956951716114025E-2</v>
      </c>
      <c r="AY2111" s="58"/>
    </row>
    <row r="2112" spans="1:51" ht="31.5" x14ac:dyDescent="0.25">
      <c r="A2112" s="45">
        <v>2225</v>
      </c>
      <c r="B2112" s="46"/>
      <c r="C2112" s="47"/>
      <c r="D2112" s="47" t="s">
        <v>7310</v>
      </c>
      <c r="E2112" s="62">
        <v>18.649999999999999</v>
      </c>
      <c r="F2112" s="49" t="s">
        <v>7618</v>
      </c>
      <c r="G2112" s="49" t="e">
        <f>VLOOKUP(F2112,'[1]PL3. DVKT&amp;XN'!$G$10:$H$9285,2,0)</f>
        <v>#N/A</v>
      </c>
      <c r="H2112" s="50" t="s">
        <v>7462</v>
      </c>
      <c r="I2112" s="46"/>
      <c r="J2112" s="46"/>
      <c r="K2112" s="49"/>
      <c r="L2112" s="49"/>
      <c r="M2112" s="51"/>
      <c r="N2112" s="51"/>
      <c r="O2112" s="51"/>
      <c r="P2112" s="51"/>
      <c r="Q2112" s="51"/>
      <c r="R2112" s="52"/>
      <c r="S2112" s="61">
        <v>0</v>
      </c>
      <c r="T2112" s="54"/>
      <c r="U2112" s="55"/>
      <c r="V2112" s="55"/>
      <c r="W2112" s="55"/>
      <c r="X2112" s="56"/>
      <c r="Y2112" s="57" t="s">
        <v>7684</v>
      </c>
      <c r="Z2112" s="57"/>
      <c r="AA2112" s="58"/>
      <c r="AB2112" s="58"/>
      <c r="AC2112" s="58"/>
      <c r="AD2112" s="58"/>
      <c r="AE2112" s="58"/>
      <c r="AF2112" s="58"/>
      <c r="AG2112" s="58"/>
      <c r="AH2112" s="58"/>
      <c r="AI2112" s="58"/>
      <c r="AJ2112" s="58"/>
      <c r="AK2112" s="58"/>
      <c r="AL2112" s="58"/>
      <c r="AM2112" s="58">
        <v>164000</v>
      </c>
      <c r="AN2112" s="58"/>
      <c r="AO2112" s="58"/>
      <c r="AP2112" s="58"/>
      <c r="AQ2112" s="58"/>
      <c r="AR2112" s="59">
        <f t="shared" si="402"/>
        <v>1</v>
      </c>
      <c r="AS2112" s="59">
        <f t="shared" si="403"/>
        <v>164000</v>
      </c>
      <c r="AT2112" s="58">
        <f t="shared" si="411"/>
        <v>164000</v>
      </c>
      <c r="AU2112" s="58">
        <f t="shared" si="399"/>
        <v>164000</v>
      </c>
      <c r="AV2112" s="59">
        <f t="shared" si="400"/>
        <v>164000</v>
      </c>
      <c r="AW2112" s="59">
        <f t="shared" si="404"/>
        <v>164000</v>
      </c>
      <c r="AX2112" s="60" t="e">
        <f t="shared" si="405"/>
        <v>#DIV/0!</v>
      </c>
      <c r="AY2112" s="58"/>
    </row>
    <row r="2113" spans="1:51" ht="31.5" x14ac:dyDescent="0.25">
      <c r="A2113" s="45">
        <v>2233</v>
      </c>
      <c r="B2113" s="46"/>
      <c r="C2113" s="47"/>
      <c r="D2113" s="47" t="s">
        <v>7449</v>
      </c>
      <c r="E2113" s="62">
        <v>7.24</v>
      </c>
      <c r="F2113" s="49" t="s">
        <v>7426</v>
      </c>
      <c r="G2113" s="49" t="e">
        <f>VLOOKUP(F2113,'[1]PL3. DVKT&amp;XN'!$G$10:$H$9285,2,0)</f>
        <v>#N/A</v>
      </c>
      <c r="H2113" s="50" t="s">
        <v>7463</v>
      </c>
      <c r="I2113" s="46"/>
      <c r="J2113" s="46"/>
      <c r="K2113" s="49"/>
      <c r="L2113" s="49"/>
      <c r="M2113" s="51"/>
      <c r="N2113" s="51"/>
      <c r="O2113" s="51"/>
      <c r="P2113" s="51"/>
      <c r="Q2113" s="51"/>
      <c r="R2113" s="52"/>
      <c r="S2113" s="61">
        <v>0</v>
      </c>
      <c r="T2113" s="54"/>
      <c r="U2113" s="55"/>
      <c r="V2113" s="55"/>
      <c r="W2113" s="55"/>
      <c r="X2113" s="56"/>
      <c r="Y2113" s="57" t="s">
        <v>7684</v>
      </c>
      <c r="Z2113" s="57"/>
      <c r="AA2113" s="58"/>
      <c r="AB2113" s="58"/>
      <c r="AC2113" s="58"/>
      <c r="AD2113" s="58"/>
      <c r="AE2113" s="58"/>
      <c r="AF2113" s="58"/>
      <c r="AG2113" s="58"/>
      <c r="AH2113" s="58"/>
      <c r="AI2113" s="58"/>
      <c r="AJ2113" s="58"/>
      <c r="AK2113" s="58"/>
      <c r="AL2113" s="58"/>
      <c r="AM2113" s="58">
        <v>164000</v>
      </c>
      <c r="AN2113" s="58"/>
      <c r="AO2113" s="58"/>
      <c r="AP2113" s="58"/>
      <c r="AQ2113" s="58"/>
      <c r="AR2113" s="59">
        <f t="shared" si="402"/>
        <v>1</v>
      </c>
      <c r="AS2113" s="59">
        <f t="shared" si="403"/>
        <v>164000</v>
      </c>
      <c r="AT2113" s="58">
        <f t="shared" si="411"/>
        <v>164000</v>
      </c>
      <c r="AU2113" s="58">
        <f t="shared" si="399"/>
        <v>164000</v>
      </c>
      <c r="AV2113" s="59">
        <f t="shared" si="400"/>
        <v>164000</v>
      </c>
      <c r="AW2113" s="59">
        <f t="shared" si="404"/>
        <v>164000</v>
      </c>
      <c r="AX2113" s="60" t="e">
        <f t="shared" si="405"/>
        <v>#DIV/0!</v>
      </c>
      <c r="AY2113" s="58"/>
    </row>
    <row r="2114" spans="1:51" ht="31.5" x14ac:dyDescent="0.25">
      <c r="A2114" s="45">
        <v>2258</v>
      </c>
      <c r="B2114" s="46"/>
      <c r="C2114" s="47"/>
      <c r="D2114" s="47" t="s">
        <v>7309</v>
      </c>
      <c r="E2114" s="48" t="s">
        <v>7857</v>
      </c>
      <c r="F2114" s="49" t="s">
        <v>7240</v>
      </c>
      <c r="G2114" s="49" t="e">
        <f>VLOOKUP(F2114,'[1]PL3. DVKT&amp;XN'!$G$10:$H$9285,2,0)</f>
        <v>#N/A</v>
      </c>
      <c r="H2114" s="50"/>
      <c r="I2114" s="46"/>
      <c r="J2114" s="46"/>
      <c r="K2114" s="49"/>
      <c r="L2114" s="49"/>
      <c r="M2114" s="51"/>
      <c r="N2114" s="51"/>
      <c r="O2114" s="51"/>
      <c r="P2114" s="51"/>
      <c r="Q2114" s="51"/>
      <c r="R2114" s="52"/>
      <c r="S2114" s="61">
        <v>0</v>
      </c>
      <c r="T2114" s="54"/>
      <c r="U2114" s="55"/>
      <c r="V2114" s="55"/>
      <c r="W2114" s="55"/>
      <c r="X2114" s="56"/>
      <c r="Y2114" s="57" t="s">
        <v>7684</v>
      </c>
      <c r="Z2114" s="57"/>
      <c r="AA2114" s="58"/>
      <c r="AB2114" s="58"/>
      <c r="AC2114" s="58"/>
      <c r="AD2114" s="58"/>
      <c r="AE2114" s="58"/>
      <c r="AF2114" s="58"/>
      <c r="AG2114" s="58"/>
      <c r="AH2114" s="58"/>
      <c r="AI2114" s="58"/>
      <c r="AJ2114" s="58"/>
      <c r="AK2114" s="58"/>
      <c r="AL2114" s="58"/>
      <c r="AM2114" s="58">
        <v>164000</v>
      </c>
      <c r="AN2114" s="58"/>
      <c r="AO2114" s="58"/>
      <c r="AP2114" s="58"/>
      <c r="AQ2114" s="58"/>
      <c r="AR2114" s="59">
        <f t="shared" si="402"/>
        <v>1</v>
      </c>
      <c r="AS2114" s="59">
        <f t="shared" si="403"/>
        <v>164000</v>
      </c>
      <c r="AT2114" s="58">
        <f t="shared" si="411"/>
        <v>164000</v>
      </c>
      <c r="AU2114" s="58">
        <f t="shared" si="399"/>
        <v>164000</v>
      </c>
      <c r="AV2114" s="59">
        <f t="shared" si="400"/>
        <v>164000</v>
      </c>
      <c r="AW2114" s="59">
        <f t="shared" si="404"/>
        <v>164000</v>
      </c>
      <c r="AX2114" s="60" t="e">
        <f t="shared" si="405"/>
        <v>#DIV/0!</v>
      </c>
      <c r="AY2114" s="58"/>
    </row>
    <row r="2115" spans="1:51" ht="31.5" x14ac:dyDescent="0.25">
      <c r="A2115" s="45">
        <v>2275</v>
      </c>
      <c r="B2115" s="46"/>
      <c r="C2115" s="47"/>
      <c r="D2115" s="47" t="s">
        <v>7451</v>
      </c>
      <c r="E2115" s="48" t="s">
        <v>114</v>
      </c>
      <c r="F2115" s="49" t="s">
        <v>7311</v>
      </c>
      <c r="G2115" s="49" t="e">
        <f>VLOOKUP(F2115,'[1]PL3. DVKT&amp;XN'!$G$10:$H$9285,2,0)</f>
        <v>#N/A</v>
      </c>
      <c r="H2115" s="50"/>
      <c r="I2115" s="46"/>
      <c r="J2115" s="46"/>
      <c r="K2115" s="49"/>
      <c r="L2115" s="49"/>
      <c r="M2115" s="51"/>
      <c r="N2115" s="51"/>
      <c r="O2115" s="51"/>
      <c r="P2115" s="51"/>
      <c r="Q2115" s="51"/>
      <c r="R2115" s="52"/>
      <c r="S2115" s="61">
        <v>0</v>
      </c>
      <c r="T2115" s="54"/>
      <c r="U2115" s="55"/>
      <c r="V2115" s="55"/>
      <c r="W2115" s="55"/>
      <c r="X2115" s="56"/>
      <c r="Y2115" s="57" t="s">
        <v>7684</v>
      </c>
      <c r="Z2115" s="57"/>
      <c r="AA2115" s="58"/>
      <c r="AB2115" s="58"/>
      <c r="AC2115" s="58"/>
      <c r="AD2115" s="58"/>
      <c r="AE2115" s="58"/>
      <c r="AF2115" s="58"/>
      <c r="AG2115" s="58"/>
      <c r="AH2115" s="58"/>
      <c r="AI2115" s="58"/>
      <c r="AJ2115" s="58"/>
      <c r="AK2115" s="58"/>
      <c r="AL2115" s="58"/>
      <c r="AM2115" s="58">
        <v>164000</v>
      </c>
      <c r="AN2115" s="58"/>
      <c r="AO2115" s="58"/>
      <c r="AP2115" s="58"/>
      <c r="AQ2115" s="58"/>
      <c r="AR2115" s="59">
        <f t="shared" si="402"/>
        <v>1</v>
      </c>
      <c r="AS2115" s="59">
        <f t="shared" si="403"/>
        <v>164000</v>
      </c>
      <c r="AT2115" s="58">
        <f t="shared" si="411"/>
        <v>164000</v>
      </c>
      <c r="AU2115" s="58">
        <f t="shared" si="399"/>
        <v>164000</v>
      </c>
      <c r="AV2115" s="59">
        <f t="shared" si="400"/>
        <v>164000</v>
      </c>
      <c r="AW2115" s="59">
        <f t="shared" si="404"/>
        <v>164000</v>
      </c>
      <c r="AX2115" s="60" t="e">
        <f t="shared" si="405"/>
        <v>#DIV/0!</v>
      </c>
      <c r="AY2115" s="58"/>
    </row>
    <row r="2116" spans="1:51" x14ac:dyDescent="0.25">
      <c r="A2116" s="45">
        <v>2281</v>
      </c>
      <c r="B2116" s="46"/>
      <c r="C2116" s="47"/>
      <c r="D2116" s="47" t="s">
        <v>1945</v>
      </c>
      <c r="E2116" s="48" t="s">
        <v>7276</v>
      </c>
      <c r="F2116" s="49" t="s">
        <v>7277</v>
      </c>
      <c r="G2116" s="49" t="s">
        <v>7276</v>
      </c>
      <c r="H2116" s="50"/>
      <c r="I2116" s="46"/>
      <c r="J2116" s="46"/>
      <c r="K2116" s="49"/>
      <c r="L2116" s="49"/>
      <c r="M2116" s="51"/>
      <c r="N2116" s="51"/>
      <c r="O2116" s="51"/>
      <c r="P2116" s="51"/>
      <c r="Q2116" s="51"/>
      <c r="R2116" s="52"/>
      <c r="S2116" s="61">
        <v>0</v>
      </c>
      <c r="T2116" s="54"/>
      <c r="U2116" s="55"/>
      <c r="V2116" s="55"/>
      <c r="W2116" s="55"/>
      <c r="X2116" s="56"/>
      <c r="Y2116" s="57" t="s">
        <v>7684</v>
      </c>
      <c r="Z2116" s="57"/>
      <c r="AA2116" s="58"/>
      <c r="AB2116" s="58"/>
      <c r="AC2116" s="58"/>
      <c r="AD2116" s="58"/>
      <c r="AE2116" s="58"/>
      <c r="AF2116" s="58"/>
      <c r="AG2116" s="58"/>
      <c r="AH2116" s="58"/>
      <c r="AI2116" s="58"/>
      <c r="AJ2116" s="58"/>
      <c r="AK2116" s="58"/>
      <c r="AL2116" s="58"/>
      <c r="AM2116" s="58">
        <v>164000</v>
      </c>
      <c r="AN2116" s="58"/>
      <c r="AO2116" s="58"/>
      <c r="AP2116" s="58"/>
      <c r="AQ2116" s="58"/>
      <c r="AR2116" s="59">
        <f t="shared" si="402"/>
        <v>1</v>
      </c>
      <c r="AS2116" s="59">
        <f t="shared" si="403"/>
        <v>164000</v>
      </c>
      <c r="AT2116" s="58">
        <f t="shared" si="411"/>
        <v>164000</v>
      </c>
      <c r="AU2116" s="58">
        <f t="shared" si="399"/>
        <v>164000</v>
      </c>
      <c r="AV2116" s="59">
        <f t="shared" si="400"/>
        <v>164000</v>
      </c>
      <c r="AW2116" s="59">
        <f t="shared" si="404"/>
        <v>164000</v>
      </c>
      <c r="AX2116" s="60" t="e">
        <f t="shared" si="405"/>
        <v>#DIV/0!</v>
      </c>
      <c r="AY2116" s="58"/>
    </row>
    <row r="2117" spans="1:51" ht="31.5" x14ac:dyDescent="0.25">
      <c r="A2117" s="45">
        <v>2304</v>
      </c>
      <c r="B2117" s="46"/>
      <c r="C2117" s="47"/>
      <c r="D2117" s="47" t="s">
        <v>7452</v>
      </c>
      <c r="E2117" s="48" t="s">
        <v>7330</v>
      </c>
      <c r="F2117" s="49" t="s">
        <v>7841</v>
      </c>
      <c r="G2117" s="49" t="s">
        <v>7330</v>
      </c>
      <c r="H2117" s="50"/>
      <c r="I2117" s="46"/>
      <c r="J2117" s="46"/>
      <c r="K2117" s="49"/>
      <c r="L2117" s="49"/>
      <c r="M2117" s="51"/>
      <c r="N2117" s="51"/>
      <c r="O2117" s="51"/>
      <c r="P2117" s="51"/>
      <c r="Q2117" s="51"/>
      <c r="R2117" s="52"/>
      <c r="S2117" s="61">
        <v>0</v>
      </c>
      <c r="T2117" s="54"/>
      <c r="U2117" s="55"/>
      <c r="V2117" s="55"/>
      <c r="W2117" s="55"/>
      <c r="X2117" s="56"/>
      <c r="Y2117" s="57" t="s">
        <v>7684</v>
      </c>
      <c r="Z2117" s="57"/>
      <c r="AA2117" s="58"/>
      <c r="AB2117" s="58"/>
      <c r="AC2117" s="58"/>
      <c r="AD2117" s="58"/>
      <c r="AE2117" s="58"/>
      <c r="AF2117" s="58"/>
      <c r="AG2117" s="58"/>
      <c r="AH2117" s="58">
        <v>9209000</v>
      </c>
      <c r="AI2117" s="58"/>
      <c r="AJ2117" s="58"/>
      <c r="AK2117" s="58">
        <v>15100000</v>
      </c>
      <c r="AL2117" s="58"/>
      <c r="AM2117" s="58"/>
      <c r="AN2117" s="58"/>
      <c r="AO2117" s="58"/>
      <c r="AP2117" s="58"/>
      <c r="AQ2117" s="58"/>
      <c r="AR2117" s="59">
        <f t="shared" si="402"/>
        <v>2</v>
      </c>
      <c r="AS2117" s="59">
        <f t="shared" si="403"/>
        <v>24309000</v>
      </c>
      <c r="AT2117" s="58">
        <f t="shared" si="411"/>
        <v>12154500</v>
      </c>
      <c r="AU2117" s="58">
        <f t="shared" si="399"/>
        <v>9209000</v>
      </c>
      <c r="AV2117" s="59">
        <f t="shared" si="400"/>
        <v>12154500</v>
      </c>
      <c r="AW2117" s="59">
        <f t="shared" si="404"/>
        <v>12154500</v>
      </c>
      <c r="AX2117" s="60" t="e">
        <f t="shared" si="405"/>
        <v>#DIV/0!</v>
      </c>
      <c r="AY2117" s="58"/>
    </row>
    <row r="2118" spans="1:51" x14ac:dyDescent="0.25">
      <c r="A2118" s="45">
        <v>2314</v>
      </c>
      <c r="B2118" s="46"/>
      <c r="C2118" s="47"/>
      <c r="D2118" s="47" t="s">
        <v>7452</v>
      </c>
      <c r="E2118" s="48" t="s">
        <v>7344</v>
      </c>
      <c r="F2118" s="49" t="s">
        <v>7337</v>
      </c>
      <c r="G2118" s="49" t="s">
        <v>7344</v>
      </c>
      <c r="H2118" s="50"/>
      <c r="I2118" s="46"/>
      <c r="J2118" s="46"/>
      <c r="K2118" s="49"/>
      <c r="L2118" s="49"/>
      <c r="M2118" s="51"/>
      <c r="N2118" s="51"/>
      <c r="O2118" s="51"/>
      <c r="P2118" s="51"/>
      <c r="Q2118" s="51"/>
      <c r="R2118" s="52"/>
      <c r="S2118" s="61">
        <v>0</v>
      </c>
      <c r="T2118" s="54"/>
      <c r="U2118" s="55"/>
      <c r="V2118" s="55"/>
      <c r="W2118" s="55"/>
      <c r="X2118" s="56"/>
      <c r="Y2118" s="57" t="s">
        <v>7684</v>
      </c>
      <c r="Z2118" s="57"/>
      <c r="AA2118" s="58"/>
      <c r="AB2118" s="58"/>
      <c r="AC2118" s="58"/>
      <c r="AD2118" s="58"/>
      <c r="AE2118" s="58"/>
      <c r="AF2118" s="58"/>
      <c r="AG2118" s="58"/>
      <c r="AH2118" s="58"/>
      <c r="AI2118" s="58"/>
      <c r="AJ2118" s="58"/>
      <c r="AK2118" s="58"/>
      <c r="AL2118" s="58"/>
      <c r="AM2118" s="58"/>
      <c r="AN2118" s="58"/>
      <c r="AO2118" s="58"/>
      <c r="AP2118" s="58"/>
      <c r="AQ2118" s="58"/>
      <c r="AR2118" s="59">
        <f t="shared" si="402"/>
        <v>0</v>
      </c>
      <c r="AS2118" s="59">
        <f t="shared" si="403"/>
        <v>0</v>
      </c>
      <c r="AT2118" s="58"/>
      <c r="AU2118" s="58">
        <f t="shared" ref="AU2118:AU2181" si="412">MIN(AA2118:AQ2118)</f>
        <v>0</v>
      </c>
      <c r="AV2118" s="59">
        <f t="shared" ref="AV2118:AV2181" si="413">AT2118-S2118</f>
        <v>0</v>
      </c>
      <c r="AW2118" s="59">
        <f t="shared" si="404"/>
        <v>0</v>
      </c>
      <c r="AX2118" s="60" t="e">
        <f t="shared" si="405"/>
        <v>#DIV/0!</v>
      </c>
      <c r="AY2118" s="58"/>
    </row>
    <row r="2119" spans="1:51" ht="31.5" x14ac:dyDescent="0.25">
      <c r="A2119" s="45">
        <v>2324</v>
      </c>
      <c r="B2119" s="46"/>
      <c r="C2119" s="47"/>
      <c r="D2119" s="47" t="s">
        <v>7452</v>
      </c>
      <c r="E2119" s="48" t="s">
        <v>7759</v>
      </c>
      <c r="F2119" s="49" t="s">
        <v>7355</v>
      </c>
      <c r="G2119" s="49" t="s">
        <v>7759</v>
      </c>
      <c r="H2119" s="50"/>
      <c r="I2119" s="46"/>
      <c r="J2119" s="46"/>
      <c r="K2119" s="49"/>
      <c r="L2119" s="49"/>
      <c r="M2119" s="51"/>
      <c r="N2119" s="51"/>
      <c r="O2119" s="51"/>
      <c r="P2119" s="51"/>
      <c r="Q2119" s="51"/>
      <c r="R2119" s="52"/>
      <c r="S2119" s="61">
        <v>0</v>
      </c>
      <c r="T2119" s="54"/>
      <c r="U2119" s="55"/>
      <c r="V2119" s="55"/>
      <c r="W2119" s="55"/>
      <c r="X2119" s="56"/>
      <c r="Y2119" s="57" t="s">
        <v>7684</v>
      </c>
      <c r="Z2119" s="57"/>
      <c r="AA2119" s="58"/>
      <c r="AB2119" s="58"/>
      <c r="AC2119" s="58"/>
      <c r="AD2119" s="58"/>
      <c r="AE2119" s="58"/>
      <c r="AF2119" s="58"/>
      <c r="AG2119" s="58"/>
      <c r="AH2119" s="58"/>
      <c r="AI2119" s="58"/>
      <c r="AJ2119" s="58"/>
      <c r="AK2119" s="58"/>
      <c r="AL2119" s="58"/>
      <c r="AM2119" s="58"/>
      <c r="AN2119" s="58"/>
      <c r="AO2119" s="58"/>
      <c r="AP2119" s="58"/>
      <c r="AQ2119" s="58"/>
      <c r="AR2119" s="59">
        <f t="shared" si="402"/>
        <v>0</v>
      </c>
      <c r="AS2119" s="59">
        <f t="shared" si="403"/>
        <v>0</v>
      </c>
      <c r="AT2119" s="58"/>
      <c r="AU2119" s="58">
        <f t="shared" si="412"/>
        <v>0</v>
      </c>
      <c r="AV2119" s="59">
        <f t="shared" si="413"/>
        <v>0</v>
      </c>
      <c r="AW2119" s="59">
        <f t="shared" si="404"/>
        <v>0</v>
      </c>
      <c r="AX2119" s="60" t="e">
        <f t="shared" si="405"/>
        <v>#DIV/0!</v>
      </c>
      <c r="AY2119" s="58"/>
    </row>
    <row r="2120" spans="1:51" x14ac:dyDescent="0.25">
      <c r="A2120" s="45">
        <v>2328</v>
      </c>
      <c r="B2120" s="46"/>
      <c r="C2120" s="47"/>
      <c r="D2120" s="47" t="s">
        <v>7452</v>
      </c>
      <c r="E2120" s="48" t="s">
        <v>7763</v>
      </c>
      <c r="F2120" s="49" t="s">
        <v>7356</v>
      </c>
      <c r="G2120" s="49" t="s">
        <v>7763</v>
      </c>
      <c r="H2120" s="50"/>
      <c r="I2120" s="46"/>
      <c r="J2120" s="46"/>
      <c r="K2120" s="49"/>
      <c r="L2120" s="49"/>
      <c r="M2120" s="51"/>
      <c r="N2120" s="51"/>
      <c r="O2120" s="51"/>
      <c r="P2120" s="51"/>
      <c r="Q2120" s="51"/>
      <c r="R2120" s="52"/>
      <c r="S2120" s="61">
        <v>0</v>
      </c>
      <c r="T2120" s="54"/>
      <c r="U2120" s="55"/>
      <c r="V2120" s="55"/>
      <c r="W2120" s="55"/>
      <c r="X2120" s="56"/>
      <c r="Y2120" s="57" t="s">
        <v>7684</v>
      </c>
      <c r="Z2120" s="57"/>
      <c r="AA2120" s="58"/>
      <c r="AB2120" s="58"/>
      <c r="AC2120" s="58"/>
      <c r="AD2120" s="58"/>
      <c r="AE2120" s="58"/>
      <c r="AF2120" s="58"/>
      <c r="AG2120" s="58"/>
      <c r="AH2120" s="58">
        <v>2087000</v>
      </c>
      <c r="AI2120" s="58"/>
      <c r="AJ2120" s="58"/>
      <c r="AK2120" s="58"/>
      <c r="AL2120" s="58"/>
      <c r="AM2120" s="58"/>
      <c r="AN2120" s="58"/>
      <c r="AO2120" s="58"/>
      <c r="AP2120" s="58"/>
      <c r="AQ2120" s="58"/>
      <c r="AR2120" s="59">
        <f t="shared" si="402"/>
        <v>1</v>
      </c>
      <c r="AS2120" s="59">
        <f t="shared" si="403"/>
        <v>2087000</v>
      </c>
      <c r="AT2120" s="58">
        <f>ROUND(AS2120/AR2120,-2)</f>
        <v>2087000</v>
      </c>
      <c r="AU2120" s="58">
        <f t="shared" si="412"/>
        <v>2087000</v>
      </c>
      <c r="AV2120" s="59">
        <f t="shared" si="413"/>
        <v>2087000</v>
      </c>
      <c r="AW2120" s="59">
        <f t="shared" si="404"/>
        <v>2087000</v>
      </c>
      <c r="AX2120" s="60" t="e">
        <f t="shared" si="405"/>
        <v>#DIV/0!</v>
      </c>
      <c r="AY2120" s="58"/>
    </row>
    <row r="2121" spans="1:51" x14ac:dyDescent="0.25">
      <c r="A2121" s="45">
        <v>2337</v>
      </c>
      <c r="B2121" s="46"/>
      <c r="C2121" s="47"/>
      <c r="D2121" s="47" t="s">
        <v>7452</v>
      </c>
      <c r="E2121" s="48" t="s">
        <v>7772</v>
      </c>
      <c r="F2121" s="49" t="s">
        <v>7856</v>
      </c>
      <c r="G2121" s="49" t="s">
        <v>7772</v>
      </c>
      <c r="H2121" s="50"/>
      <c r="I2121" s="46"/>
      <c r="J2121" s="46"/>
      <c r="K2121" s="49"/>
      <c r="L2121" s="49"/>
      <c r="M2121" s="51"/>
      <c r="N2121" s="51"/>
      <c r="O2121" s="51"/>
      <c r="P2121" s="51"/>
      <c r="Q2121" s="51"/>
      <c r="R2121" s="52"/>
      <c r="S2121" s="61">
        <v>0</v>
      </c>
      <c r="T2121" s="54"/>
      <c r="U2121" s="55"/>
      <c r="V2121" s="55"/>
      <c r="W2121" s="55"/>
      <c r="X2121" s="56"/>
      <c r="Y2121" s="57" t="s">
        <v>7684</v>
      </c>
      <c r="Z2121" s="57"/>
      <c r="AA2121" s="58"/>
      <c r="AB2121" s="58"/>
      <c r="AC2121" s="58"/>
      <c r="AD2121" s="58"/>
      <c r="AE2121" s="58"/>
      <c r="AF2121" s="58"/>
      <c r="AG2121" s="58"/>
      <c r="AH2121" s="58"/>
      <c r="AI2121" s="58"/>
      <c r="AJ2121" s="58"/>
      <c r="AK2121" s="58"/>
      <c r="AL2121" s="58"/>
      <c r="AM2121" s="58"/>
      <c r="AN2121" s="58"/>
      <c r="AO2121" s="58"/>
      <c r="AP2121" s="58"/>
      <c r="AQ2121" s="58"/>
      <c r="AR2121" s="59">
        <f t="shared" si="402"/>
        <v>0</v>
      </c>
      <c r="AS2121" s="59">
        <f t="shared" si="403"/>
        <v>0</v>
      </c>
      <c r="AT2121" s="58"/>
      <c r="AU2121" s="58">
        <f t="shared" si="412"/>
        <v>0</v>
      </c>
      <c r="AV2121" s="59">
        <f t="shared" si="413"/>
        <v>0</v>
      </c>
      <c r="AW2121" s="59">
        <f t="shared" si="404"/>
        <v>0</v>
      </c>
      <c r="AX2121" s="60" t="e">
        <f t="shared" si="405"/>
        <v>#DIV/0!</v>
      </c>
      <c r="AY2121" s="58"/>
    </row>
    <row r="2122" spans="1:51" x14ac:dyDescent="0.25">
      <c r="A2122" s="45">
        <v>2345</v>
      </c>
      <c r="B2122" s="46"/>
      <c r="C2122" s="47"/>
      <c r="D2122" s="47" t="s">
        <v>7452</v>
      </c>
      <c r="E2122" s="48" t="s">
        <v>7780</v>
      </c>
      <c r="F2122" s="49" t="s">
        <v>7370</v>
      </c>
      <c r="G2122" s="49" t="s">
        <v>7780</v>
      </c>
      <c r="H2122" s="50"/>
      <c r="I2122" s="46"/>
      <c r="J2122" s="46"/>
      <c r="K2122" s="49"/>
      <c r="L2122" s="49"/>
      <c r="M2122" s="51"/>
      <c r="N2122" s="51"/>
      <c r="O2122" s="51"/>
      <c r="P2122" s="51"/>
      <c r="Q2122" s="51"/>
      <c r="R2122" s="52"/>
      <c r="S2122" s="61">
        <v>0</v>
      </c>
      <c r="T2122" s="54"/>
      <c r="U2122" s="55"/>
      <c r="V2122" s="55"/>
      <c r="W2122" s="55"/>
      <c r="X2122" s="56"/>
      <c r="Y2122" s="57" t="s">
        <v>7684</v>
      </c>
      <c r="Z2122" s="57"/>
      <c r="AA2122" s="58"/>
      <c r="AB2122" s="58"/>
      <c r="AC2122" s="58"/>
      <c r="AD2122" s="58"/>
      <c r="AE2122" s="58"/>
      <c r="AF2122" s="58"/>
      <c r="AG2122" s="58"/>
      <c r="AH2122" s="58"/>
      <c r="AI2122" s="58"/>
      <c r="AJ2122" s="58"/>
      <c r="AK2122" s="58"/>
      <c r="AL2122" s="58"/>
      <c r="AM2122" s="58"/>
      <c r="AN2122" s="58"/>
      <c r="AO2122" s="58"/>
      <c r="AP2122" s="58"/>
      <c r="AQ2122" s="58"/>
      <c r="AR2122" s="59">
        <f t="shared" si="402"/>
        <v>0</v>
      </c>
      <c r="AS2122" s="59">
        <f t="shared" si="403"/>
        <v>0</v>
      </c>
      <c r="AT2122" s="58"/>
      <c r="AU2122" s="58">
        <f t="shared" si="412"/>
        <v>0</v>
      </c>
      <c r="AV2122" s="59">
        <f t="shared" si="413"/>
        <v>0</v>
      </c>
      <c r="AW2122" s="59">
        <f t="shared" si="404"/>
        <v>0</v>
      </c>
      <c r="AX2122" s="60" t="e">
        <f t="shared" si="405"/>
        <v>#DIV/0!</v>
      </c>
      <c r="AY2122" s="58"/>
    </row>
    <row r="2123" spans="1:51" ht="31.5" x14ac:dyDescent="0.25">
      <c r="A2123" s="45">
        <v>2346</v>
      </c>
      <c r="B2123" s="46"/>
      <c r="C2123" s="47"/>
      <c r="D2123" s="47" t="s">
        <v>7452</v>
      </c>
      <c r="E2123" s="48" t="s">
        <v>7781</v>
      </c>
      <c r="F2123" s="49" t="s">
        <v>7371</v>
      </c>
      <c r="G2123" s="49" t="s">
        <v>7781</v>
      </c>
      <c r="H2123" s="50"/>
      <c r="I2123" s="46"/>
      <c r="J2123" s="46"/>
      <c r="K2123" s="49"/>
      <c r="L2123" s="49"/>
      <c r="M2123" s="51"/>
      <c r="N2123" s="51"/>
      <c r="O2123" s="51"/>
      <c r="P2123" s="51"/>
      <c r="Q2123" s="51"/>
      <c r="R2123" s="52"/>
      <c r="S2123" s="61">
        <v>0</v>
      </c>
      <c r="T2123" s="54"/>
      <c r="U2123" s="55"/>
      <c r="V2123" s="55"/>
      <c r="W2123" s="55"/>
      <c r="X2123" s="56"/>
      <c r="Y2123" s="57" t="s">
        <v>7684</v>
      </c>
      <c r="Z2123" s="57"/>
      <c r="AA2123" s="58"/>
      <c r="AB2123" s="58"/>
      <c r="AC2123" s="58"/>
      <c r="AD2123" s="58"/>
      <c r="AE2123" s="58"/>
      <c r="AF2123" s="58"/>
      <c r="AG2123" s="58"/>
      <c r="AH2123" s="58"/>
      <c r="AI2123" s="58"/>
      <c r="AJ2123" s="58"/>
      <c r="AK2123" s="58"/>
      <c r="AL2123" s="58"/>
      <c r="AM2123" s="58"/>
      <c r="AN2123" s="58"/>
      <c r="AO2123" s="58"/>
      <c r="AP2123" s="58"/>
      <c r="AQ2123" s="58"/>
      <c r="AR2123" s="59">
        <f t="shared" si="402"/>
        <v>0</v>
      </c>
      <c r="AS2123" s="59">
        <f t="shared" si="403"/>
        <v>0</v>
      </c>
      <c r="AT2123" s="58"/>
      <c r="AU2123" s="58">
        <f t="shared" si="412"/>
        <v>0</v>
      </c>
      <c r="AV2123" s="59">
        <f t="shared" si="413"/>
        <v>0</v>
      </c>
      <c r="AW2123" s="59">
        <f t="shared" si="404"/>
        <v>0</v>
      </c>
      <c r="AX2123" s="60" t="e">
        <f t="shared" si="405"/>
        <v>#DIV/0!</v>
      </c>
      <c r="AY2123" s="58"/>
    </row>
    <row r="2124" spans="1:51" ht="31.5" x14ac:dyDescent="0.25">
      <c r="A2124" s="45">
        <v>2351</v>
      </c>
      <c r="B2124" s="46"/>
      <c r="C2124" s="47"/>
      <c r="D2124" s="47" t="s">
        <v>7452</v>
      </c>
      <c r="E2124" s="48" t="s">
        <v>7786</v>
      </c>
      <c r="F2124" s="49" t="s">
        <v>7376</v>
      </c>
      <c r="G2124" s="49" t="s">
        <v>7786</v>
      </c>
      <c r="H2124" s="50"/>
      <c r="I2124" s="46"/>
      <c r="J2124" s="46"/>
      <c r="K2124" s="49"/>
      <c r="L2124" s="49"/>
      <c r="M2124" s="51"/>
      <c r="N2124" s="51"/>
      <c r="O2124" s="51"/>
      <c r="P2124" s="51"/>
      <c r="Q2124" s="51"/>
      <c r="R2124" s="52"/>
      <c r="S2124" s="61">
        <v>0</v>
      </c>
      <c r="T2124" s="54"/>
      <c r="U2124" s="55"/>
      <c r="V2124" s="55"/>
      <c r="W2124" s="55"/>
      <c r="X2124" s="56"/>
      <c r="Y2124" s="57" t="s">
        <v>7684</v>
      </c>
      <c r="Z2124" s="57"/>
      <c r="AA2124" s="58"/>
      <c r="AB2124" s="58"/>
      <c r="AC2124" s="58"/>
      <c r="AD2124" s="58"/>
      <c r="AE2124" s="58"/>
      <c r="AF2124" s="58"/>
      <c r="AG2124" s="58"/>
      <c r="AH2124" s="58"/>
      <c r="AI2124" s="58"/>
      <c r="AJ2124" s="58"/>
      <c r="AK2124" s="58"/>
      <c r="AL2124" s="58"/>
      <c r="AM2124" s="58"/>
      <c r="AN2124" s="58"/>
      <c r="AO2124" s="58"/>
      <c r="AP2124" s="58"/>
      <c r="AQ2124" s="58"/>
      <c r="AR2124" s="59">
        <f t="shared" si="402"/>
        <v>0</v>
      </c>
      <c r="AS2124" s="59">
        <f t="shared" si="403"/>
        <v>0</v>
      </c>
      <c r="AT2124" s="58"/>
      <c r="AU2124" s="58">
        <f t="shared" si="412"/>
        <v>0</v>
      </c>
      <c r="AV2124" s="59">
        <f t="shared" si="413"/>
        <v>0</v>
      </c>
      <c r="AW2124" s="59">
        <f t="shared" si="404"/>
        <v>0</v>
      </c>
      <c r="AX2124" s="60" t="e">
        <f t="shared" si="405"/>
        <v>#DIV/0!</v>
      </c>
      <c r="AY2124" s="58"/>
    </row>
    <row r="2125" spans="1:51" ht="31.5" x14ac:dyDescent="0.25">
      <c r="A2125" s="45">
        <v>2360</v>
      </c>
      <c r="B2125" s="46"/>
      <c r="C2125" s="47"/>
      <c r="D2125" s="47" t="s">
        <v>7452</v>
      </c>
      <c r="E2125" s="48" t="s">
        <v>7795</v>
      </c>
      <c r="F2125" s="49" t="s">
        <v>7385</v>
      </c>
      <c r="G2125" s="49" t="s">
        <v>7795</v>
      </c>
      <c r="H2125" s="50"/>
      <c r="I2125" s="46"/>
      <c r="J2125" s="46"/>
      <c r="K2125" s="49"/>
      <c r="L2125" s="49"/>
      <c r="M2125" s="51"/>
      <c r="N2125" s="51"/>
      <c r="O2125" s="51"/>
      <c r="P2125" s="51"/>
      <c r="Q2125" s="51"/>
      <c r="R2125" s="52"/>
      <c r="S2125" s="61">
        <v>0</v>
      </c>
      <c r="T2125" s="54"/>
      <c r="U2125" s="55"/>
      <c r="V2125" s="55"/>
      <c r="W2125" s="55"/>
      <c r="X2125" s="56"/>
      <c r="Y2125" s="57" t="s">
        <v>7684</v>
      </c>
      <c r="Z2125" s="57"/>
      <c r="AA2125" s="58"/>
      <c r="AB2125" s="58"/>
      <c r="AC2125" s="58"/>
      <c r="AD2125" s="58"/>
      <c r="AE2125" s="58"/>
      <c r="AF2125" s="58"/>
      <c r="AG2125" s="58"/>
      <c r="AH2125" s="58"/>
      <c r="AI2125" s="58"/>
      <c r="AJ2125" s="58"/>
      <c r="AK2125" s="58"/>
      <c r="AL2125" s="58"/>
      <c r="AM2125" s="58"/>
      <c r="AN2125" s="58"/>
      <c r="AO2125" s="58"/>
      <c r="AP2125" s="58"/>
      <c r="AQ2125" s="58"/>
      <c r="AR2125" s="59">
        <f t="shared" si="402"/>
        <v>0</v>
      </c>
      <c r="AS2125" s="59">
        <f t="shared" si="403"/>
        <v>0</v>
      </c>
      <c r="AT2125" s="58"/>
      <c r="AU2125" s="58">
        <f t="shared" si="412"/>
        <v>0</v>
      </c>
      <c r="AV2125" s="59">
        <f t="shared" si="413"/>
        <v>0</v>
      </c>
      <c r="AW2125" s="59">
        <f t="shared" si="404"/>
        <v>0</v>
      </c>
      <c r="AX2125" s="60" t="e">
        <f t="shared" si="405"/>
        <v>#DIV/0!</v>
      </c>
      <c r="AY2125" s="58"/>
    </row>
    <row r="2126" spans="1:51" ht="31.5" x14ac:dyDescent="0.25">
      <c r="A2126" s="45">
        <v>2372</v>
      </c>
      <c r="B2126" s="46"/>
      <c r="C2126" s="47"/>
      <c r="D2126" s="47" t="s">
        <v>7452</v>
      </c>
      <c r="E2126" s="48" t="s">
        <v>7806</v>
      </c>
      <c r="F2126" s="49" t="s">
        <v>7396</v>
      </c>
      <c r="G2126" s="49" t="s">
        <v>7806</v>
      </c>
      <c r="H2126" s="50"/>
      <c r="I2126" s="46"/>
      <c r="J2126" s="46"/>
      <c r="K2126" s="49"/>
      <c r="L2126" s="49"/>
      <c r="M2126" s="51"/>
      <c r="N2126" s="51"/>
      <c r="O2126" s="51"/>
      <c r="P2126" s="51"/>
      <c r="Q2126" s="51"/>
      <c r="R2126" s="52"/>
      <c r="S2126" s="61">
        <v>0</v>
      </c>
      <c r="T2126" s="54"/>
      <c r="U2126" s="55"/>
      <c r="V2126" s="55"/>
      <c r="W2126" s="55"/>
      <c r="X2126" s="56"/>
      <c r="Y2126" s="57" t="s">
        <v>7684</v>
      </c>
      <c r="Z2126" s="57"/>
      <c r="AA2126" s="58"/>
      <c r="AB2126" s="58"/>
      <c r="AC2126" s="58"/>
      <c r="AD2126" s="58"/>
      <c r="AE2126" s="58"/>
      <c r="AF2126" s="58"/>
      <c r="AG2126" s="58"/>
      <c r="AH2126" s="58"/>
      <c r="AI2126" s="58"/>
      <c r="AJ2126" s="58"/>
      <c r="AK2126" s="58"/>
      <c r="AL2126" s="58"/>
      <c r="AM2126" s="58"/>
      <c r="AN2126" s="58"/>
      <c r="AO2126" s="58"/>
      <c r="AP2126" s="58"/>
      <c r="AQ2126" s="58"/>
      <c r="AR2126" s="59">
        <f t="shared" si="402"/>
        <v>0</v>
      </c>
      <c r="AS2126" s="59">
        <f t="shared" si="403"/>
        <v>0</v>
      </c>
      <c r="AT2126" s="58"/>
      <c r="AU2126" s="58">
        <f t="shared" si="412"/>
        <v>0</v>
      </c>
      <c r="AV2126" s="59">
        <f t="shared" si="413"/>
        <v>0</v>
      </c>
      <c r="AW2126" s="59">
        <f t="shared" si="404"/>
        <v>0</v>
      </c>
      <c r="AX2126" s="60" t="e">
        <f t="shared" si="405"/>
        <v>#DIV/0!</v>
      </c>
      <c r="AY2126" s="58"/>
    </row>
    <row r="2127" spans="1:51" ht="31.5" x14ac:dyDescent="0.25">
      <c r="A2127" s="45">
        <v>2379</v>
      </c>
      <c r="B2127" s="46"/>
      <c r="C2127" s="47"/>
      <c r="D2127" s="47" t="s">
        <v>7452</v>
      </c>
      <c r="E2127" s="48" t="s">
        <v>7813</v>
      </c>
      <c r="F2127" s="49" t="s">
        <v>7403</v>
      </c>
      <c r="G2127" s="49" t="s">
        <v>7813</v>
      </c>
      <c r="H2127" s="50"/>
      <c r="I2127" s="46"/>
      <c r="J2127" s="46"/>
      <c r="K2127" s="49"/>
      <c r="L2127" s="49"/>
      <c r="M2127" s="51"/>
      <c r="N2127" s="51"/>
      <c r="O2127" s="51"/>
      <c r="P2127" s="51"/>
      <c r="Q2127" s="51"/>
      <c r="R2127" s="52"/>
      <c r="S2127" s="61">
        <v>0</v>
      </c>
      <c r="T2127" s="54"/>
      <c r="U2127" s="55"/>
      <c r="V2127" s="55"/>
      <c r="W2127" s="55"/>
      <c r="X2127" s="56"/>
      <c r="Y2127" s="57" t="s">
        <v>7684</v>
      </c>
      <c r="Z2127" s="57"/>
      <c r="AA2127" s="58"/>
      <c r="AB2127" s="58"/>
      <c r="AC2127" s="58"/>
      <c r="AD2127" s="58"/>
      <c r="AE2127" s="58"/>
      <c r="AF2127" s="58"/>
      <c r="AG2127" s="58"/>
      <c r="AH2127" s="58"/>
      <c r="AI2127" s="58"/>
      <c r="AJ2127" s="58"/>
      <c r="AK2127" s="58"/>
      <c r="AL2127" s="58"/>
      <c r="AM2127" s="58"/>
      <c r="AN2127" s="58"/>
      <c r="AO2127" s="58"/>
      <c r="AP2127" s="58"/>
      <c r="AQ2127" s="58"/>
      <c r="AR2127" s="59">
        <f t="shared" si="402"/>
        <v>0</v>
      </c>
      <c r="AS2127" s="59">
        <f t="shared" si="403"/>
        <v>0</v>
      </c>
      <c r="AT2127" s="58"/>
      <c r="AU2127" s="58">
        <f t="shared" si="412"/>
        <v>0</v>
      </c>
      <c r="AV2127" s="59">
        <f t="shared" si="413"/>
        <v>0</v>
      </c>
      <c r="AW2127" s="59">
        <f t="shared" si="404"/>
        <v>0</v>
      </c>
      <c r="AX2127" s="60" t="e">
        <f t="shared" si="405"/>
        <v>#DIV/0!</v>
      </c>
      <c r="AY2127" s="58"/>
    </row>
    <row r="2128" spans="1:51" ht="31.5" x14ac:dyDescent="0.25">
      <c r="A2128" s="45">
        <v>2389</v>
      </c>
      <c r="B2128" s="46"/>
      <c r="C2128" s="47"/>
      <c r="D2128" s="47" t="s">
        <v>7452</v>
      </c>
      <c r="E2128" s="48" t="s">
        <v>7823</v>
      </c>
      <c r="F2128" s="49" t="s">
        <v>7413</v>
      </c>
      <c r="G2128" s="49" t="s">
        <v>7823</v>
      </c>
      <c r="H2128" s="50"/>
      <c r="I2128" s="46"/>
      <c r="J2128" s="46"/>
      <c r="K2128" s="49"/>
      <c r="L2128" s="49"/>
      <c r="M2128" s="51"/>
      <c r="N2128" s="51"/>
      <c r="O2128" s="51"/>
      <c r="P2128" s="51"/>
      <c r="Q2128" s="51"/>
      <c r="R2128" s="52"/>
      <c r="S2128" s="61">
        <v>0</v>
      </c>
      <c r="T2128" s="54"/>
      <c r="U2128" s="55"/>
      <c r="V2128" s="55"/>
      <c r="W2128" s="55"/>
      <c r="X2128" s="56"/>
      <c r="Y2128" s="57" t="s">
        <v>7684</v>
      </c>
      <c r="Z2128" s="57"/>
      <c r="AA2128" s="58"/>
      <c r="AB2128" s="58"/>
      <c r="AC2128" s="58"/>
      <c r="AD2128" s="58"/>
      <c r="AE2128" s="58"/>
      <c r="AF2128" s="58"/>
      <c r="AG2128" s="58"/>
      <c r="AH2128" s="58"/>
      <c r="AI2128" s="58"/>
      <c r="AJ2128" s="58"/>
      <c r="AK2128" s="58"/>
      <c r="AL2128" s="58"/>
      <c r="AM2128" s="58"/>
      <c r="AN2128" s="58"/>
      <c r="AO2128" s="58"/>
      <c r="AP2128" s="58"/>
      <c r="AQ2128" s="58"/>
      <c r="AR2128" s="59">
        <f t="shared" si="402"/>
        <v>0</v>
      </c>
      <c r="AS2128" s="59">
        <f t="shared" si="403"/>
        <v>0</v>
      </c>
      <c r="AT2128" s="58"/>
      <c r="AU2128" s="58">
        <f t="shared" si="412"/>
        <v>0</v>
      </c>
      <c r="AV2128" s="59">
        <f t="shared" si="413"/>
        <v>0</v>
      </c>
      <c r="AW2128" s="59">
        <f t="shared" si="404"/>
        <v>0</v>
      </c>
      <c r="AX2128" s="60" t="e">
        <f t="shared" si="405"/>
        <v>#DIV/0!</v>
      </c>
      <c r="AY2128" s="58"/>
    </row>
    <row r="2129" spans="1:51" ht="31.5" x14ac:dyDescent="0.25">
      <c r="A2129" s="45">
        <v>1064</v>
      </c>
      <c r="B2129" s="46" t="s">
        <v>3679</v>
      </c>
      <c r="C2129" s="47" t="s">
        <v>3674</v>
      </c>
      <c r="D2129" s="47" t="s">
        <v>496</v>
      </c>
      <c r="E2129" s="48" t="s">
        <v>3680</v>
      </c>
      <c r="F2129" s="49" t="s">
        <v>3681</v>
      </c>
      <c r="G2129" s="49" t="s">
        <v>3681</v>
      </c>
      <c r="H2129" s="50" t="s">
        <v>3681</v>
      </c>
      <c r="I2129" s="46" t="s">
        <v>499</v>
      </c>
      <c r="J2129" s="46">
        <v>515</v>
      </c>
      <c r="K2129" s="49">
        <v>515</v>
      </c>
      <c r="L2129" s="49" t="s">
        <v>3675</v>
      </c>
      <c r="M2129" s="51">
        <v>129000</v>
      </c>
      <c r="N2129" s="51">
        <f t="shared" ref="N2129:N2192" si="414">P2129-M2129</f>
        <v>68000</v>
      </c>
      <c r="O2129" s="51">
        <v>68869.565217391297</v>
      </c>
      <c r="P2129" s="51">
        <v>197000</v>
      </c>
      <c r="Q2129" s="51">
        <f t="shared" ref="Q2129:Q2192" si="415">+O2129/1800000*2340000</f>
        <v>89530.434782608689</v>
      </c>
      <c r="R2129" s="52">
        <f t="shared" ref="R2129:R2192" si="416">+M2129+Q2129</f>
        <v>218530.4347826087</v>
      </c>
      <c r="S2129" s="53">
        <v>218500</v>
      </c>
      <c r="T2129" s="54" t="s">
        <v>82</v>
      </c>
      <c r="U2129" s="55" t="s">
        <v>26</v>
      </c>
      <c r="V2129" s="55" t="s">
        <v>23</v>
      </c>
      <c r="W2129" s="55" t="s">
        <v>27</v>
      </c>
      <c r="X2129" s="56">
        <v>43294</v>
      </c>
      <c r="Y2129" s="57" t="s">
        <v>7861</v>
      </c>
      <c r="Z2129" s="57"/>
      <c r="AA2129" s="58"/>
      <c r="AB2129" s="58"/>
      <c r="AC2129" s="58"/>
      <c r="AD2129" s="58"/>
      <c r="AE2129" s="58"/>
      <c r="AF2129" s="58"/>
      <c r="AG2129" s="58"/>
      <c r="AH2129" s="58"/>
      <c r="AI2129" s="58"/>
      <c r="AJ2129" s="58">
        <v>223200</v>
      </c>
      <c r="AK2129" s="58"/>
      <c r="AL2129" s="58"/>
      <c r="AM2129" s="58"/>
      <c r="AN2129" s="58"/>
      <c r="AO2129" s="58"/>
      <c r="AP2129" s="58"/>
      <c r="AQ2129" s="58"/>
      <c r="AR2129" s="59">
        <f t="shared" si="402"/>
        <v>1</v>
      </c>
      <c r="AS2129" s="59">
        <f t="shared" si="403"/>
        <v>223200</v>
      </c>
      <c r="AT2129" s="58">
        <f>ROUND(AS2129/AR2129,-2)</f>
        <v>223200</v>
      </c>
      <c r="AU2129" s="58">
        <f t="shared" si="412"/>
        <v>223200</v>
      </c>
      <c r="AV2129" s="59">
        <f t="shared" si="413"/>
        <v>4700</v>
      </c>
      <c r="AW2129" s="59">
        <f t="shared" si="404"/>
        <v>4700</v>
      </c>
      <c r="AX2129" s="60">
        <f t="shared" si="405"/>
        <v>2.1510297482837615E-2</v>
      </c>
      <c r="AY2129" s="58"/>
    </row>
    <row r="2130" spans="1:51" ht="47.25" x14ac:dyDescent="0.25">
      <c r="A2130" s="45">
        <v>1468</v>
      </c>
      <c r="B2130" s="46" t="s">
        <v>4788</v>
      </c>
      <c r="C2130" s="47" t="s">
        <v>4789</v>
      </c>
      <c r="D2130" s="47" t="s">
        <v>496</v>
      </c>
      <c r="E2130" s="62">
        <v>3.1579000000000002</v>
      </c>
      <c r="F2130" s="49" t="s">
        <v>4790</v>
      </c>
      <c r="G2130" s="49" t="s">
        <v>4790</v>
      </c>
      <c r="H2130" s="50" t="s">
        <v>4790</v>
      </c>
      <c r="I2130" s="46" t="s">
        <v>21</v>
      </c>
      <c r="J2130" s="46">
        <v>771</v>
      </c>
      <c r="K2130" s="49">
        <v>771</v>
      </c>
      <c r="L2130" s="49" t="s">
        <v>4791</v>
      </c>
      <c r="M2130" s="51">
        <v>932000</v>
      </c>
      <c r="N2130" s="51">
        <f t="shared" si="414"/>
        <v>383000</v>
      </c>
      <c r="O2130" s="51">
        <v>383478.26086956501</v>
      </c>
      <c r="P2130" s="51">
        <v>1315000</v>
      </c>
      <c r="Q2130" s="51">
        <f t="shared" si="415"/>
        <v>498521.73913043452</v>
      </c>
      <c r="R2130" s="52">
        <f t="shared" si="416"/>
        <v>1430521.7391304346</v>
      </c>
      <c r="S2130" s="53">
        <v>1430500</v>
      </c>
      <c r="T2130" s="54">
        <v>0</v>
      </c>
      <c r="U2130" s="55" t="s">
        <v>26</v>
      </c>
      <c r="V2130" s="55" t="s">
        <v>201</v>
      </c>
      <c r="W2130" s="55" t="s">
        <v>27</v>
      </c>
      <c r="X2130" s="56">
        <v>43294</v>
      </c>
      <c r="Y2130" s="57" t="s">
        <v>7861</v>
      </c>
      <c r="Z2130" s="57"/>
      <c r="AA2130" s="58"/>
      <c r="AB2130" s="58"/>
      <c r="AC2130" s="58"/>
      <c r="AD2130" s="58"/>
      <c r="AE2130" s="58"/>
      <c r="AF2130" s="58"/>
      <c r="AG2130" s="58"/>
      <c r="AH2130" s="58"/>
      <c r="AI2130" s="58"/>
      <c r="AJ2130" s="58"/>
      <c r="AK2130" s="58"/>
      <c r="AL2130" s="58"/>
      <c r="AM2130" s="58"/>
      <c r="AN2130" s="58"/>
      <c r="AO2130" s="58"/>
      <c r="AP2130" s="58"/>
      <c r="AQ2130" s="58">
        <v>1766000</v>
      </c>
      <c r="AR2130" s="59">
        <f t="shared" si="402"/>
        <v>1</v>
      </c>
      <c r="AS2130" s="59">
        <f t="shared" si="403"/>
        <v>1766000</v>
      </c>
      <c r="AT2130" s="58">
        <f>ROUND(AS2130/AR2130,-2)</f>
        <v>1766000</v>
      </c>
      <c r="AU2130" s="58">
        <f t="shared" si="412"/>
        <v>1766000</v>
      </c>
      <c r="AV2130" s="59">
        <f t="shared" si="413"/>
        <v>335500</v>
      </c>
      <c r="AW2130" s="59">
        <f t="shared" si="404"/>
        <v>335500</v>
      </c>
      <c r="AX2130" s="60">
        <f t="shared" si="405"/>
        <v>0.23453337993708501</v>
      </c>
      <c r="AY2130" s="58"/>
    </row>
    <row r="2131" spans="1:51" ht="31.5" x14ac:dyDescent="0.25">
      <c r="A2131" s="45">
        <v>1470</v>
      </c>
      <c r="B2131" s="46" t="s">
        <v>4797</v>
      </c>
      <c r="C2131" s="47" t="s">
        <v>4795</v>
      </c>
      <c r="D2131" s="47" t="s">
        <v>496</v>
      </c>
      <c r="E2131" s="62">
        <v>3.1577999999999999</v>
      </c>
      <c r="F2131" s="49" t="s">
        <v>4798</v>
      </c>
      <c r="G2131" s="49" t="s">
        <v>4798</v>
      </c>
      <c r="H2131" s="50" t="s">
        <v>4798</v>
      </c>
      <c r="I2131" s="46" t="s">
        <v>21</v>
      </c>
      <c r="J2131" s="46">
        <v>773</v>
      </c>
      <c r="K2131" s="49">
        <v>773</v>
      </c>
      <c r="L2131" s="49" t="s">
        <v>4796</v>
      </c>
      <c r="M2131" s="51">
        <v>612000</v>
      </c>
      <c r="N2131" s="51">
        <f t="shared" si="414"/>
        <v>190000</v>
      </c>
      <c r="O2131" s="51">
        <v>190956.52173913</v>
      </c>
      <c r="P2131" s="51">
        <v>802000</v>
      </c>
      <c r="Q2131" s="51">
        <f t="shared" si="415"/>
        <v>248243.47826086899</v>
      </c>
      <c r="R2131" s="52">
        <f t="shared" si="416"/>
        <v>860243.47826086893</v>
      </c>
      <c r="S2131" s="53">
        <v>860200</v>
      </c>
      <c r="T2131" s="54">
        <v>0</v>
      </c>
      <c r="U2131" s="55" t="s">
        <v>202</v>
      </c>
      <c r="V2131" s="55" t="s">
        <v>201</v>
      </c>
      <c r="W2131" s="55" t="s">
        <v>24</v>
      </c>
      <c r="X2131" s="56">
        <v>43294</v>
      </c>
      <c r="Y2131" s="57" t="s">
        <v>7861</v>
      </c>
      <c r="Z2131" s="57"/>
      <c r="AA2131" s="58"/>
      <c r="AB2131" s="58"/>
      <c r="AC2131" s="58"/>
      <c r="AD2131" s="58"/>
      <c r="AE2131" s="58"/>
      <c r="AF2131" s="58"/>
      <c r="AG2131" s="58"/>
      <c r="AH2131" s="58"/>
      <c r="AI2131" s="58"/>
      <c r="AJ2131" s="58"/>
      <c r="AK2131" s="58"/>
      <c r="AL2131" s="58"/>
      <c r="AM2131" s="58"/>
      <c r="AN2131" s="58"/>
      <c r="AO2131" s="58"/>
      <c r="AP2131" s="58"/>
      <c r="AQ2131" s="58"/>
      <c r="AR2131" s="59">
        <f t="shared" si="402"/>
        <v>0</v>
      </c>
      <c r="AS2131" s="59">
        <f t="shared" si="403"/>
        <v>0</v>
      </c>
      <c r="AT2131" s="58"/>
      <c r="AU2131" s="58">
        <f t="shared" si="412"/>
        <v>0</v>
      </c>
      <c r="AV2131" s="59">
        <f t="shared" si="413"/>
        <v>-860200</v>
      </c>
      <c r="AW2131" s="59">
        <f t="shared" si="404"/>
        <v>-860200</v>
      </c>
      <c r="AX2131" s="60">
        <f t="shared" si="405"/>
        <v>-1</v>
      </c>
      <c r="AY2131" s="58"/>
    </row>
    <row r="2132" spans="1:51" ht="31.5" x14ac:dyDescent="0.25">
      <c r="A2132" s="45">
        <v>1505</v>
      </c>
      <c r="B2132" s="46" t="s">
        <v>4911</v>
      </c>
      <c r="C2132" s="47" t="s">
        <v>4912</v>
      </c>
      <c r="D2132" s="47" t="s">
        <v>496</v>
      </c>
      <c r="E2132" s="62">
        <v>3.1686000000000001</v>
      </c>
      <c r="F2132" s="49" t="s">
        <v>4913</v>
      </c>
      <c r="G2132" s="49" t="s">
        <v>4913</v>
      </c>
      <c r="H2132" s="50" t="s">
        <v>4913</v>
      </c>
      <c r="I2132" s="46"/>
      <c r="J2132" s="46">
        <v>794</v>
      </c>
      <c r="K2132" s="49">
        <v>794</v>
      </c>
      <c r="L2132" s="49" t="s">
        <v>4914</v>
      </c>
      <c r="M2132" s="51">
        <v>30000</v>
      </c>
      <c r="N2132" s="51">
        <f t="shared" si="414"/>
        <v>30000</v>
      </c>
      <c r="O2132" s="51">
        <v>30052.173913043502</v>
      </c>
      <c r="P2132" s="51">
        <v>60000</v>
      </c>
      <c r="Q2132" s="51">
        <f t="shared" si="415"/>
        <v>39067.826086956549</v>
      </c>
      <c r="R2132" s="52">
        <f t="shared" si="416"/>
        <v>69067.826086956542</v>
      </c>
      <c r="S2132" s="53">
        <v>69000</v>
      </c>
      <c r="T2132" s="54">
        <v>0</v>
      </c>
      <c r="U2132" s="55" t="s">
        <v>26</v>
      </c>
      <c r="V2132" s="55" t="s">
        <v>4643</v>
      </c>
      <c r="W2132" s="55" t="s">
        <v>27</v>
      </c>
      <c r="X2132" s="56">
        <v>43294</v>
      </c>
      <c r="Y2132" s="57" t="s">
        <v>7861</v>
      </c>
      <c r="Z2132" s="57"/>
      <c r="AA2132" s="58"/>
      <c r="AB2132" s="58"/>
      <c r="AC2132" s="58"/>
      <c r="AD2132" s="58"/>
      <c r="AE2132" s="58"/>
      <c r="AF2132" s="58"/>
      <c r="AG2132" s="58"/>
      <c r="AH2132" s="58"/>
      <c r="AI2132" s="58"/>
      <c r="AJ2132" s="58"/>
      <c r="AK2132" s="58"/>
      <c r="AL2132" s="58"/>
      <c r="AM2132" s="58"/>
      <c r="AN2132" s="58"/>
      <c r="AO2132" s="58"/>
      <c r="AP2132" s="58"/>
      <c r="AQ2132" s="58"/>
      <c r="AR2132" s="59">
        <f t="shared" si="402"/>
        <v>0</v>
      </c>
      <c r="AS2132" s="59">
        <f t="shared" si="403"/>
        <v>0</v>
      </c>
      <c r="AT2132" s="58"/>
      <c r="AU2132" s="58">
        <f t="shared" si="412"/>
        <v>0</v>
      </c>
      <c r="AV2132" s="59">
        <f t="shared" si="413"/>
        <v>-69000</v>
      </c>
      <c r="AW2132" s="59">
        <f t="shared" si="404"/>
        <v>-69000</v>
      </c>
      <c r="AX2132" s="60">
        <f t="shared" si="405"/>
        <v>-1</v>
      </c>
      <c r="AY2132" s="58"/>
    </row>
    <row r="2133" spans="1:51" ht="31.5" x14ac:dyDescent="0.25">
      <c r="A2133" s="45">
        <v>1511</v>
      </c>
      <c r="B2133" s="46" t="s">
        <v>4932</v>
      </c>
      <c r="C2133" s="47" t="s">
        <v>4933</v>
      </c>
      <c r="D2133" s="47" t="s">
        <v>496</v>
      </c>
      <c r="E2133" s="48" t="s">
        <v>4934</v>
      </c>
      <c r="F2133" s="49" t="s">
        <v>4935</v>
      </c>
      <c r="G2133" s="49" t="s">
        <v>4936</v>
      </c>
      <c r="H2133" s="50" t="s">
        <v>4935</v>
      </c>
      <c r="I2133" s="46" t="s">
        <v>21</v>
      </c>
      <c r="J2133" s="46">
        <v>798</v>
      </c>
      <c r="K2133" s="49">
        <v>798</v>
      </c>
      <c r="L2133" s="49" t="s">
        <v>4937</v>
      </c>
      <c r="M2133" s="51">
        <v>1032000</v>
      </c>
      <c r="N2133" s="51">
        <f t="shared" si="414"/>
        <v>245000</v>
      </c>
      <c r="O2133" s="51">
        <v>245739.130434783</v>
      </c>
      <c r="P2133" s="51">
        <v>1277000</v>
      </c>
      <c r="Q2133" s="51">
        <f t="shared" si="415"/>
        <v>319460.86956521787</v>
      </c>
      <c r="R2133" s="52">
        <f t="shared" si="416"/>
        <v>1351460.8695652178</v>
      </c>
      <c r="S2133" s="53">
        <v>1351400</v>
      </c>
      <c r="T2133" s="54">
        <v>0</v>
      </c>
      <c r="U2133" s="55" t="s">
        <v>199</v>
      </c>
      <c r="V2133" s="55" t="s">
        <v>4643</v>
      </c>
      <c r="W2133" s="55" t="s">
        <v>173</v>
      </c>
      <c r="X2133" s="56">
        <v>43294</v>
      </c>
      <c r="Y2133" s="57" t="s">
        <v>7861</v>
      </c>
      <c r="Z2133" s="57"/>
      <c r="AA2133" s="58"/>
      <c r="AB2133" s="58"/>
      <c r="AC2133" s="58"/>
      <c r="AD2133" s="58"/>
      <c r="AE2133" s="58"/>
      <c r="AF2133" s="58"/>
      <c r="AG2133" s="58"/>
      <c r="AH2133" s="58"/>
      <c r="AI2133" s="58"/>
      <c r="AJ2133" s="58"/>
      <c r="AK2133" s="58"/>
      <c r="AL2133" s="58"/>
      <c r="AM2133" s="58"/>
      <c r="AN2133" s="58"/>
      <c r="AO2133" s="58"/>
      <c r="AP2133" s="58"/>
      <c r="AQ2133" s="58"/>
      <c r="AR2133" s="59">
        <f t="shared" si="402"/>
        <v>0</v>
      </c>
      <c r="AS2133" s="59">
        <f t="shared" si="403"/>
        <v>0</v>
      </c>
      <c r="AT2133" s="58"/>
      <c r="AU2133" s="58">
        <f t="shared" si="412"/>
        <v>0</v>
      </c>
      <c r="AV2133" s="59">
        <f t="shared" si="413"/>
        <v>-1351400</v>
      </c>
      <c r="AW2133" s="59">
        <f t="shared" si="404"/>
        <v>-1351400</v>
      </c>
      <c r="AX2133" s="60">
        <f t="shared" si="405"/>
        <v>-1</v>
      </c>
      <c r="AY2133" s="58"/>
    </row>
    <row r="2134" spans="1:51" ht="31.5" x14ac:dyDescent="0.25">
      <c r="A2134" s="45">
        <v>1516</v>
      </c>
      <c r="B2134" s="46" t="s">
        <v>4954</v>
      </c>
      <c r="C2134" s="47" t="s">
        <v>4951</v>
      </c>
      <c r="D2134" s="47" t="s">
        <v>496</v>
      </c>
      <c r="E2134" s="48" t="s">
        <v>4934</v>
      </c>
      <c r="F2134" s="49" t="s">
        <v>4935</v>
      </c>
      <c r="G2134" s="49" t="s">
        <v>4955</v>
      </c>
      <c r="H2134" s="50" t="s">
        <v>4935</v>
      </c>
      <c r="I2134" s="46" t="s">
        <v>21</v>
      </c>
      <c r="J2134" s="46">
        <v>799</v>
      </c>
      <c r="K2134" s="49">
        <v>799</v>
      </c>
      <c r="L2134" s="49" t="s">
        <v>4953</v>
      </c>
      <c r="M2134" s="51">
        <v>532000</v>
      </c>
      <c r="N2134" s="51">
        <f t="shared" si="414"/>
        <v>128000</v>
      </c>
      <c r="O2134" s="51">
        <v>128347.82608695699</v>
      </c>
      <c r="P2134" s="51">
        <v>660000</v>
      </c>
      <c r="Q2134" s="51">
        <f t="shared" si="415"/>
        <v>166852.1739130441</v>
      </c>
      <c r="R2134" s="52">
        <f t="shared" si="416"/>
        <v>698852.17391304416</v>
      </c>
      <c r="S2134" s="53">
        <v>698800</v>
      </c>
      <c r="T2134" s="54">
        <v>0</v>
      </c>
      <c r="U2134" s="55" t="s">
        <v>199</v>
      </c>
      <c r="V2134" s="55" t="s">
        <v>4643</v>
      </c>
      <c r="W2134" s="55" t="s">
        <v>173</v>
      </c>
      <c r="X2134" s="56">
        <v>43294</v>
      </c>
      <c r="Y2134" s="57" t="s">
        <v>7861</v>
      </c>
      <c r="Z2134" s="57"/>
      <c r="AA2134" s="58"/>
      <c r="AB2134" s="58"/>
      <c r="AC2134" s="58"/>
      <c r="AD2134" s="58"/>
      <c r="AE2134" s="58"/>
      <c r="AF2134" s="58"/>
      <c r="AG2134" s="58"/>
      <c r="AH2134" s="58"/>
      <c r="AI2134" s="58"/>
      <c r="AJ2134" s="58"/>
      <c r="AK2134" s="58"/>
      <c r="AL2134" s="58"/>
      <c r="AM2134" s="58"/>
      <c r="AN2134" s="58"/>
      <c r="AO2134" s="58"/>
      <c r="AP2134" s="58"/>
      <c r="AQ2134" s="58">
        <v>921000</v>
      </c>
      <c r="AR2134" s="59">
        <f t="shared" si="402"/>
        <v>1</v>
      </c>
      <c r="AS2134" s="59">
        <f t="shared" si="403"/>
        <v>921000</v>
      </c>
      <c r="AT2134" s="58">
        <f t="shared" ref="AT2134:AT2140" si="417">ROUND(AS2134/AR2134,-2)</f>
        <v>921000</v>
      </c>
      <c r="AU2134" s="58">
        <f t="shared" si="412"/>
        <v>921000</v>
      </c>
      <c r="AV2134" s="59">
        <f t="shared" si="413"/>
        <v>222200</v>
      </c>
      <c r="AW2134" s="59">
        <f t="shared" si="404"/>
        <v>222200</v>
      </c>
      <c r="AX2134" s="60">
        <f t="shared" si="405"/>
        <v>0.31797366914710934</v>
      </c>
      <c r="AY2134" s="58"/>
    </row>
    <row r="2135" spans="1:51" ht="31.5" x14ac:dyDescent="0.25">
      <c r="A2135" s="45">
        <v>1521</v>
      </c>
      <c r="B2135" s="46" t="s">
        <v>4966</v>
      </c>
      <c r="C2135" s="47" t="s">
        <v>4967</v>
      </c>
      <c r="D2135" s="47" t="s">
        <v>496</v>
      </c>
      <c r="E2135" s="48" t="s">
        <v>4934</v>
      </c>
      <c r="F2135" s="49" t="s">
        <v>4935</v>
      </c>
      <c r="G2135" s="49" t="s">
        <v>4968</v>
      </c>
      <c r="H2135" s="50" t="s">
        <v>4935</v>
      </c>
      <c r="I2135" s="46" t="s">
        <v>21</v>
      </c>
      <c r="J2135" s="46">
        <v>800</v>
      </c>
      <c r="K2135" s="49">
        <v>800</v>
      </c>
      <c r="L2135" s="49" t="s">
        <v>4969</v>
      </c>
      <c r="M2135" s="51">
        <v>1147000</v>
      </c>
      <c r="N2135" s="51">
        <f t="shared" si="414"/>
        <v>327000</v>
      </c>
      <c r="O2135" s="51">
        <v>327130.43478260899</v>
      </c>
      <c r="P2135" s="51">
        <v>1474000</v>
      </c>
      <c r="Q2135" s="51">
        <f t="shared" si="415"/>
        <v>425269.56521739165</v>
      </c>
      <c r="R2135" s="52">
        <f t="shared" si="416"/>
        <v>1572269.5652173916</v>
      </c>
      <c r="S2135" s="53">
        <v>1572200</v>
      </c>
      <c r="T2135" s="54">
        <v>0</v>
      </c>
      <c r="U2135" s="55" t="s">
        <v>199</v>
      </c>
      <c r="V2135" s="55" t="s">
        <v>4643</v>
      </c>
      <c r="W2135" s="55" t="s">
        <v>173</v>
      </c>
      <c r="X2135" s="56">
        <v>43294</v>
      </c>
      <c r="Y2135" s="57" t="s">
        <v>7861</v>
      </c>
      <c r="Z2135" s="57"/>
      <c r="AA2135" s="58"/>
      <c r="AB2135" s="58"/>
      <c r="AC2135" s="58"/>
      <c r="AD2135" s="58"/>
      <c r="AE2135" s="58"/>
      <c r="AF2135" s="58"/>
      <c r="AG2135" s="58"/>
      <c r="AH2135" s="58"/>
      <c r="AI2135" s="58"/>
      <c r="AJ2135" s="58"/>
      <c r="AK2135" s="58"/>
      <c r="AL2135" s="58"/>
      <c r="AM2135" s="58"/>
      <c r="AN2135" s="58"/>
      <c r="AO2135" s="58"/>
      <c r="AP2135" s="58"/>
      <c r="AQ2135" s="58">
        <v>2034000</v>
      </c>
      <c r="AR2135" s="59">
        <f t="shared" si="402"/>
        <v>1</v>
      </c>
      <c r="AS2135" s="59">
        <f t="shared" si="403"/>
        <v>2034000</v>
      </c>
      <c r="AT2135" s="58">
        <f t="shared" si="417"/>
        <v>2034000</v>
      </c>
      <c r="AU2135" s="58">
        <f t="shared" si="412"/>
        <v>2034000</v>
      </c>
      <c r="AV2135" s="59">
        <f t="shared" si="413"/>
        <v>461800</v>
      </c>
      <c r="AW2135" s="59">
        <f t="shared" si="404"/>
        <v>461800</v>
      </c>
      <c r="AX2135" s="60">
        <f t="shared" si="405"/>
        <v>0.29372853326548776</v>
      </c>
      <c r="AY2135" s="58"/>
    </row>
    <row r="2136" spans="1:51" ht="31.5" x14ac:dyDescent="0.25">
      <c r="A2136" s="45">
        <v>1525</v>
      </c>
      <c r="B2136" s="46" t="s">
        <v>4976</v>
      </c>
      <c r="C2136" s="47" t="s">
        <v>4977</v>
      </c>
      <c r="D2136" s="47" t="s">
        <v>496</v>
      </c>
      <c r="E2136" s="48" t="s">
        <v>4934</v>
      </c>
      <c r="F2136" s="49" t="s">
        <v>4935</v>
      </c>
      <c r="G2136" s="49" t="s">
        <v>4978</v>
      </c>
      <c r="H2136" s="50" t="s">
        <v>4935</v>
      </c>
      <c r="I2136" s="46" t="s">
        <v>21</v>
      </c>
      <c r="J2136" s="46">
        <v>801</v>
      </c>
      <c r="K2136" s="49">
        <v>801</v>
      </c>
      <c r="L2136" s="49" t="s">
        <v>4979</v>
      </c>
      <c r="M2136" s="51">
        <v>687000</v>
      </c>
      <c r="N2136" s="51">
        <f t="shared" si="414"/>
        <v>190000</v>
      </c>
      <c r="O2136" s="51">
        <v>190956.52173913</v>
      </c>
      <c r="P2136" s="51">
        <v>877000</v>
      </c>
      <c r="Q2136" s="51">
        <f t="shared" si="415"/>
        <v>248243.47826086899</v>
      </c>
      <c r="R2136" s="52">
        <f t="shared" si="416"/>
        <v>935243.47826086893</v>
      </c>
      <c r="S2136" s="53">
        <v>935200</v>
      </c>
      <c r="T2136" s="54">
        <v>0</v>
      </c>
      <c r="U2136" s="55" t="s">
        <v>26</v>
      </c>
      <c r="V2136" s="55" t="s">
        <v>4643</v>
      </c>
      <c r="W2136" s="55" t="s">
        <v>27</v>
      </c>
      <c r="X2136" s="56">
        <v>43294</v>
      </c>
      <c r="Y2136" s="57" t="s">
        <v>7861</v>
      </c>
      <c r="Z2136" s="57"/>
      <c r="AA2136" s="58"/>
      <c r="AB2136" s="58"/>
      <c r="AC2136" s="58"/>
      <c r="AD2136" s="58"/>
      <c r="AE2136" s="58"/>
      <c r="AF2136" s="58"/>
      <c r="AG2136" s="58"/>
      <c r="AH2136" s="58"/>
      <c r="AI2136" s="58"/>
      <c r="AJ2136" s="58"/>
      <c r="AK2136" s="58"/>
      <c r="AL2136" s="58"/>
      <c r="AM2136" s="58"/>
      <c r="AN2136" s="58"/>
      <c r="AO2136" s="58"/>
      <c r="AP2136" s="58"/>
      <c r="AQ2136" s="58">
        <v>1214000</v>
      </c>
      <c r="AR2136" s="59">
        <f t="shared" si="402"/>
        <v>1</v>
      </c>
      <c r="AS2136" s="59">
        <f t="shared" si="403"/>
        <v>1214000</v>
      </c>
      <c r="AT2136" s="58">
        <f t="shared" si="417"/>
        <v>1214000</v>
      </c>
      <c r="AU2136" s="58">
        <f t="shared" si="412"/>
        <v>1214000</v>
      </c>
      <c r="AV2136" s="59">
        <f t="shared" si="413"/>
        <v>278800</v>
      </c>
      <c r="AW2136" s="59">
        <f t="shared" si="404"/>
        <v>278800</v>
      </c>
      <c r="AX2136" s="60">
        <f t="shared" si="405"/>
        <v>0.2981180496150555</v>
      </c>
      <c r="AY2136" s="58"/>
    </row>
    <row r="2137" spans="1:51" ht="31.5" x14ac:dyDescent="0.25">
      <c r="A2137" s="45">
        <v>1529</v>
      </c>
      <c r="B2137" s="46" t="s">
        <v>4986</v>
      </c>
      <c r="C2137" s="47" t="s">
        <v>4987</v>
      </c>
      <c r="D2137" s="47" t="s">
        <v>496</v>
      </c>
      <c r="E2137" s="48" t="s">
        <v>4934</v>
      </c>
      <c r="F2137" s="49" t="s">
        <v>4935</v>
      </c>
      <c r="G2137" s="49" t="s">
        <v>4988</v>
      </c>
      <c r="H2137" s="50" t="s">
        <v>4935</v>
      </c>
      <c r="I2137" s="46" t="s">
        <v>21</v>
      </c>
      <c r="J2137" s="46">
        <v>802</v>
      </c>
      <c r="K2137" s="49">
        <v>802</v>
      </c>
      <c r="L2137" s="49" t="s">
        <v>4989</v>
      </c>
      <c r="M2137" s="51">
        <v>857000</v>
      </c>
      <c r="N2137" s="51">
        <f t="shared" si="414"/>
        <v>255000</v>
      </c>
      <c r="O2137" s="51">
        <v>255130.43478260899</v>
      </c>
      <c r="P2137" s="51">
        <v>1112000</v>
      </c>
      <c r="Q2137" s="51">
        <f t="shared" si="415"/>
        <v>331669.5652173917</v>
      </c>
      <c r="R2137" s="52">
        <f t="shared" si="416"/>
        <v>1188669.5652173916</v>
      </c>
      <c r="S2137" s="53">
        <v>1188600</v>
      </c>
      <c r="T2137" s="54">
        <v>0</v>
      </c>
      <c r="U2137" s="55" t="s">
        <v>1743</v>
      </c>
      <c r="V2137" s="55" t="s">
        <v>4643</v>
      </c>
      <c r="W2137" s="55" t="s">
        <v>195</v>
      </c>
      <c r="X2137" s="56">
        <v>43294</v>
      </c>
      <c r="Y2137" s="57" t="s">
        <v>7861</v>
      </c>
      <c r="Z2137" s="57"/>
      <c r="AA2137" s="58"/>
      <c r="AB2137" s="58"/>
      <c r="AC2137" s="58"/>
      <c r="AD2137" s="58"/>
      <c r="AE2137" s="58"/>
      <c r="AF2137" s="58"/>
      <c r="AG2137" s="58"/>
      <c r="AH2137" s="58"/>
      <c r="AI2137" s="58"/>
      <c r="AJ2137" s="58"/>
      <c r="AK2137" s="58"/>
      <c r="AL2137" s="58"/>
      <c r="AM2137" s="58"/>
      <c r="AN2137" s="58"/>
      <c r="AO2137" s="58"/>
      <c r="AP2137" s="58"/>
      <c r="AQ2137" s="58">
        <v>1530000</v>
      </c>
      <c r="AR2137" s="59">
        <f t="shared" si="402"/>
        <v>1</v>
      </c>
      <c r="AS2137" s="59">
        <f t="shared" si="403"/>
        <v>1530000</v>
      </c>
      <c r="AT2137" s="58">
        <f t="shared" si="417"/>
        <v>1530000</v>
      </c>
      <c r="AU2137" s="58">
        <f t="shared" si="412"/>
        <v>1530000</v>
      </c>
      <c r="AV2137" s="59">
        <f t="shared" si="413"/>
        <v>341400</v>
      </c>
      <c r="AW2137" s="59">
        <f t="shared" si="404"/>
        <v>341400</v>
      </c>
      <c r="AX2137" s="60">
        <f t="shared" si="405"/>
        <v>0.2872286723876829</v>
      </c>
      <c r="AY2137" s="58"/>
    </row>
    <row r="2138" spans="1:51" ht="31.5" x14ac:dyDescent="0.25">
      <c r="A2138" s="45">
        <v>1533</v>
      </c>
      <c r="B2138" s="46" t="s">
        <v>4996</v>
      </c>
      <c r="C2138" s="47" t="s">
        <v>4997</v>
      </c>
      <c r="D2138" s="47" t="s">
        <v>496</v>
      </c>
      <c r="E2138" s="48" t="s">
        <v>4934</v>
      </c>
      <c r="F2138" s="49" t="s">
        <v>4935</v>
      </c>
      <c r="G2138" s="49" t="s">
        <v>4998</v>
      </c>
      <c r="H2138" s="50" t="s">
        <v>4935</v>
      </c>
      <c r="I2138" s="46" t="s">
        <v>21</v>
      </c>
      <c r="J2138" s="46">
        <v>803</v>
      </c>
      <c r="K2138" s="49">
        <v>803</v>
      </c>
      <c r="L2138" s="49" t="s">
        <v>4999</v>
      </c>
      <c r="M2138" s="51">
        <v>1302000</v>
      </c>
      <c r="N2138" s="51">
        <f t="shared" si="414"/>
        <v>408000</v>
      </c>
      <c r="O2138" s="51">
        <v>408521.73913043499</v>
      </c>
      <c r="P2138" s="51">
        <v>1710000</v>
      </c>
      <c r="Q2138" s="51">
        <f t="shared" si="415"/>
        <v>531078.26086956554</v>
      </c>
      <c r="R2138" s="52">
        <f t="shared" si="416"/>
        <v>1833078.2608695654</v>
      </c>
      <c r="S2138" s="53">
        <v>1833000</v>
      </c>
      <c r="T2138" s="54">
        <v>0</v>
      </c>
      <c r="U2138" s="55" t="s">
        <v>199</v>
      </c>
      <c r="V2138" s="55" t="s">
        <v>4643</v>
      </c>
      <c r="W2138" s="55" t="s">
        <v>173</v>
      </c>
      <c r="X2138" s="56">
        <v>43294</v>
      </c>
      <c r="Y2138" s="57" t="s">
        <v>7861</v>
      </c>
      <c r="Z2138" s="57"/>
      <c r="AA2138" s="58"/>
      <c r="AB2138" s="58"/>
      <c r="AC2138" s="58"/>
      <c r="AD2138" s="58"/>
      <c r="AE2138" s="58"/>
      <c r="AF2138" s="58"/>
      <c r="AG2138" s="58"/>
      <c r="AH2138" s="58"/>
      <c r="AI2138" s="58"/>
      <c r="AJ2138" s="58"/>
      <c r="AK2138" s="58"/>
      <c r="AL2138" s="58"/>
      <c r="AM2138" s="58"/>
      <c r="AN2138" s="58"/>
      <c r="AO2138" s="58"/>
      <c r="AP2138" s="58"/>
      <c r="AQ2138" s="58">
        <v>2345000</v>
      </c>
      <c r="AR2138" s="59">
        <f t="shared" si="402"/>
        <v>1</v>
      </c>
      <c r="AS2138" s="59">
        <f t="shared" si="403"/>
        <v>2345000</v>
      </c>
      <c r="AT2138" s="58">
        <f t="shared" si="417"/>
        <v>2345000</v>
      </c>
      <c r="AU2138" s="58">
        <f t="shared" si="412"/>
        <v>2345000</v>
      </c>
      <c r="AV2138" s="59">
        <f t="shared" si="413"/>
        <v>512000</v>
      </c>
      <c r="AW2138" s="59">
        <f t="shared" si="404"/>
        <v>512000</v>
      </c>
      <c r="AX2138" s="60">
        <f t="shared" si="405"/>
        <v>0.27932351336606653</v>
      </c>
      <c r="AY2138" s="58"/>
    </row>
    <row r="2139" spans="1:51" ht="31.5" x14ac:dyDescent="0.25">
      <c r="A2139" s="45">
        <v>1537</v>
      </c>
      <c r="B2139" s="46" t="s">
        <v>5006</v>
      </c>
      <c r="C2139" s="47" t="s">
        <v>5007</v>
      </c>
      <c r="D2139" s="47" t="s">
        <v>496</v>
      </c>
      <c r="E2139" s="48" t="s">
        <v>4934</v>
      </c>
      <c r="F2139" s="49" t="s">
        <v>4935</v>
      </c>
      <c r="G2139" s="49" t="s">
        <v>5008</v>
      </c>
      <c r="H2139" s="50" t="s">
        <v>4935</v>
      </c>
      <c r="I2139" s="46" t="s">
        <v>21</v>
      </c>
      <c r="J2139" s="46">
        <v>804</v>
      </c>
      <c r="K2139" s="49">
        <v>804</v>
      </c>
      <c r="L2139" s="49" t="s">
        <v>5009</v>
      </c>
      <c r="M2139" s="51">
        <v>1432000</v>
      </c>
      <c r="N2139" s="51">
        <f t="shared" si="414"/>
        <v>489000</v>
      </c>
      <c r="O2139" s="51">
        <v>489913.04347826098</v>
      </c>
      <c r="P2139" s="51">
        <v>1921000</v>
      </c>
      <c r="Q2139" s="51">
        <f t="shared" si="415"/>
        <v>636886.95652173925</v>
      </c>
      <c r="R2139" s="52">
        <f t="shared" si="416"/>
        <v>2068886.9565217393</v>
      </c>
      <c r="S2139" s="53">
        <v>2068800</v>
      </c>
      <c r="T2139" s="54">
        <v>0</v>
      </c>
      <c r="U2139" s="55" t="s">
        <v>199</v>
      </c>
      <c r="V2139" s="55" t="s">
        <v>4643</v>
      </c>
      <c r="W2139" s="55" t="s">
        <v>173</v>
      </c>
      <c r="X2139" s="56">
        <v>43294</v>
      </c>
      <c r="Y2139" s="57" t="s">
        <v>7861</v>
      </c>
      <c r="Z2139" s="57"/>
      <c r="AA2139" s="58"/>
      <c r="AB2139" s="58"/>
      <c r="AC2139" s="58"/>
      <c r="AD2139" s="58"/>
      <c r="AE2139" s="58"/>
      <c r="AF2139" s="58"/>
      <c r="AG2139" s="58"/>
      <c r="AH2139" s="58"/>
      <c r="AI2139" s="58"/>
      <c r="AJ2139" s="58"/>
      <c r="AK2139" s="58"/>
      <c r="AL2139" s="58"/>
      <c r="AM2139" s="58"/>
      <c r="AN2139" s="58"/>
      <c r="AO2139" s="58"/>
      <c r="AP2139" s="58"/>
      <c r="AQ2139" s="58">
        <v>2618000</v>
      </c>
      <c r="AR2139" s="59">
        <f t="shared" si="402"/>
        <v>1</v>
      </c>
      <c r="AS2139" s="59">
        <f t="shared" si="403"/>
        <v>2618000</v>
      </c>
      <c r="AT2139" s="58">
        <f t="shared" si="417"/>
        <v>2618000</v>
      </c>
      <c r="AU2139" s="58">
        <f t="shared" si="412"/>
        <v>2618000</v>
      </c>
      <c r="AV2139" s="59">
        <f t="shared" si="413"/>
        <v>549200</v>
      </c>
      <c r="AW2139" s="59">
        <f t="shared" si="404"/>
        <v>549200</v>
      </c>
      <c r="AX2139" s="60">
        <f t="shared" si="405"/>
        <v>0.26546790409899468</v>
      </c>
      <c r="AY2139" s="58"/>
    </row>
    <row r="2140" spans="1:51" ht="31.5" x14ac:dyDescent="0.25">
      <c r="A2140" s="45">
        <v>1542</v>
      </c>
      <c r="B2140" s="46" t="s">
        <v>5017</v>
      </c>
      <c r="C2140" s="47" t="s">
        <v>5018</v>
      </c>
      <c r="D2140" s="47" t="s">
        <v>496</v>
      </c>
      <c r="E2140" s="48" t="s">
        <v>4934</v>
      </c>
      <c r="F2140" s="49" t="s">
        <v>4935</v>
      </c>
      <c r="G2140" s="49" t="s">
        <v>5019</v>
      </c>
      <c r="H2140" s="50" t="s">
        <v>4935</v>
      </c>
      <c r="I2140" s="46" t="s">
        <v>21</v>
      </c>
      <c r="J2140" s="46">
        <v>805</v>
      </c>
      <c r="K2140" s="49">
        <v>805</v>
      </c>
      <c r="L2140" s="49" t="s">
        <v>5020</v>
      </c>
      <c r="M2140" s="51">
        <v>972000</v>
      </c>
      <c r="N2140" s="51">
        <f t="shared" si="414"/>
        <v>319000</v>
      </c>
      <c r="O2140" s="51">
        <v>319304.34782608697</v>
      </c>
      <c r="P2140" s="51">
        <v>1291000</v>
      </c>
      <c r="Q2140" s="51">
        <f t="shared" si="415"/>
        <v>415095.65217391308</v>
      </c>
      <c r="R2140" s="52">
        <f t="shared" si="416"/>
        <v>1387095.6521739131</v>
      </c>
      <c r="S2140" s="53">
        <v>1387000</v>
      </c>
      <c r="T2140" s="54">
        <v>0</v>
      </c>
      <c r="U2140" s="55" t="s">
        <v>199</v>
      </c>
      <c r="V2140" s="55" t="s">
        <v>4643</v>
      </c>
      <c r="W2140" s="55" t="s">
        <v>173</v>
      </c>
      <c r="X2140" s="56">
        <v>43294</v>
      </c>
      <c r="Y2140" s="57" t="s">
        <v>7861</v>
      </c>
      <c r="Z2140" s="57"/>
      <c r="AA2140" s="58"/>
      <c r="AB2140" s="58"/>
      <c r="AC2140" s="58"/>
      <c r="AD2140" s="58"/>
      <c r="AE2140" s="58"/>
      <c r="AF2140" s="58"/>
      <c r="AG2140" s="58"/>
      <c r="AH2140" s="58"/>
      <c r="AI2140" s="58"/>
      <c r="AJ2140" s="58"/>
      <c r="AK2140" s="58"/>
      <c r="AL2140" s="58"/>
      <c r="AM2140" s="58"/>
      <c r="AN2140" s="58"/>
      <c r="AO2140" s="58"/>
      <c r="AP2140" s="58"/>
      <c r="AQ2140" s="58">
        <v>1764000</v>
      </c>
      <c r="AR2140" s="59">
        <f t="shared" si="402"/>
        <v>1</v>
      </c>
      <c r="AS2140" s="59">
        <f t="shared" si="403"/>
        <v>1764000</v>
      </c>
      <c r="AT2140" s="58">
        <f t="shared" si="417"/>
        <v>1764000</v>
      </c>
      <c r="AU2140" s="58">
        <f t="shared" si="412"/>
        <v>1764000</v>
      </c>
      <c r="AV2140" s="59">
        <f t="shared" si="413"/>
        <v>377000</v>
      </c>
      <c r="AW2140" s="59">
        <f t="shared" si="404"/>
        <v>377000</v>
      </c>
      <c r="AX2140" s="60">
        <f t="shared" si="405"/>
        <v>0.27180966113914917</v>
      </c>
      <c r="AY2140" s="58"/>
    </row>
    <row r="2141" spans="1:51" ht="31.5" x14ac:dyDescent="0.25">
      <c r="A2141" s="45">
        <v>1569</v>
      </c>
      <c r="B2141" s="46" t="s">
        <v>5122</v>
      </c>
      <c r="C2141" s="47" t="s">
        <v>5120</v>
      </c>
      <c r="D2141" s="47" t="s">
        <v>496</v>
      </c>
      <c r="E2141" s="62">
        <v>3.1623000000000001</v>
      </c>
      <c r="F2141" s="49" t="s">
        <v>5123</v>
      </c>
      <c r="G2141" s="49" t="s">
        <v>5123</v>
      </c>
      <c r="H2141" s="50" t="s">
        <v>5123</v>
      </c>
      <c r="I2141" s="46" t="s">
        <v>21</v>
      </c>
      <c r="J2141" s="46">
        <v>826</v>
      </c>
      <c r="K2141" s="49">
        <v>826</v>
      </c>
      <c r="L2141" s="49" t="s">
        <v>5121</v>
      </c>
      <c r="M2141" s="51">
        <v>682000</v>
      </c>
      <c r="N2141" s="51">
        <f t="shared" si="414"/>
        <v>190000</v>
      </c>
      <c r="O2141" s="51">
        <v>190956.52173913</v>
      </c>
      <c r="P2141" s="51">
        <v>872000</v>
      </c>
      <c r="Q2141" s="51">
        <f t="shared" si="415"/>
        <v>248243.47826086899</v>
      </c>
      <c r="R2141" s="52">
        <f t="shared" si="416"/>
        <v>930243.47826086893</v>
      </c>
      <c r="S2141" s="53">
        <v>930200</v>
      </c>
      <c r="T2141" s="54">
        <v>0</v>
      </c>
      <c r="U2141" s="55" t="s">
        <v>26</v>
      </c>
      <c r="V2141" s="55" t="s">
        <v>4643</v>
      </c>
      <c r="W2141" s="55" t="s">
        <v>27</v>
      </c>
      <c r="X2141" s="56">
        <v>43294</v>
      </c>
      <c r="Y2141" s="57" t="s">
        <v>7861</v>
      </c>
      <c r="Z2141" s="57"/>
      <c r="AA2141" s="58"/>
      <c r="AB2141" s="58"/>
      <c r="AC2141" s="58"/>
      <c r="AD2141" s="58"/>
      <c r="AE2141" s="58"/>
      <c r="AF2141" s="58"/>
      <c r="AG2141" s="58"/>
      <c r="AH2141" s="58"/>
      <c r="AI2141" s="58"/>
      <c r="AJ2141" s="58"/>
      <c r="AK2141" s="58"/>
      <c r="AL2141" s="58"/>
      <c r="AM2141" s="58"/>
      <c r="AN2141" s="58"/>
      <c r="AO2141" s="58"/>
      <c r="AP2141" s="58"/>
      <c r="AQ2141" s="58"/>
      <c r="AR2141" s="59">
        <f t="shared" si="402"/>
        <v>0</v>
      </c>
      <c r="AS2141" s="59">
        <f t="shared" si="403"/>
        <v>0</v>
      </c>
      <c r="AT2141" s="58"/>
      <c r="AU2141" s="58">
        <f t="shared" si="412"/>
        <v>0</v>
      </c>
      <c r="AV2141" s="59">
        <f t="shared" si="413"/>
        <v>-930200</v>
      </c>
      <c r="AW2141" s="59">
        <f t="shared" si="404"/>
        <v>-930200</v>
      </c>
      <c r="AX2141" s="60">
        <f t="shared" si="405"/>
        <v>-1</v>
      </c>
      <c r="AY2141" s="58"/>
    </row>
    <row r="2142" spans="1:51" ht="31.5" x14ac:dyDescent="0.25">
      <c r="A2142" s="45">
        <v>1572</v>
      </c>
      <c r="B2142" s="46" t="s">
        <v>5132</v>
      </c>
      <c r="C2142" s="47" t="s">
        <v>5127</v>
      </c>
      <c r="D2142" s="47" t="s">
        <v>496</v>
      </c>
      <c r="E2142" s="62">
        <v>3.1602000000000001</v>
      </c>
      <c r="F2142" s="49" t="s">
        <v>5133</v>
      </c>
      <c r="G2142" s="49" t="s">
        <v>5133</v>
      </c>
      <c r="H2142" s="50" t="s">
        <v>5133</v>
      </c>
      <c r="I2142" s="46" t="s">
        <v>21</v>
      </c>
      <c r="J2142" s="46">
        <v>828</v>
      </c>
      <c r="K2142" s="49">
        <v>828</v>
      </c>
      <c r="L2142" s="49" t="s">
        <v>5131</v>
      </c>
      <c r="M2142" s="51">
        <v>582000</v>
      </c>
      <c r="N2142" s="51">
        <f t="shared" si="414"/>
        <v>190000</v>
      </c>
      <c r="O2142" s="51">
        <v>190956.52173913</v>
      </c>
      <c r="P2142" s="51">
        <v>772000</v>
      </c>
      <c r="Q2142" s="51">
        <f t="shared" si="415"/>
        <v>248243.47826086899</v>
      </c>
      <c r="R2142" s="52">
        <f t="shared" si="416"/>
        <v>830243.47826086893</v>
      </c>
      <c r="S2142" s="53">
        <v>830200</v>
      </c>
      <c r="T2142" s="54">
        <v>0</v>
      </c>
      <c r="U2142" s="55" t="s">
        <v>199</v>
      </c>
      <c r="V2142" s="55" t="s">
        <v>4643</v>
      </c>
      <c r="W2142" s="55" t="s">
        <v>173</v>
      </c>
      <c r="X2142" s="56">
        <v>43294</v>
      </c>
      <c r="Y2142" s="57" t="s">
        <v>7861</v>
      </c>
      <c r="Z2142" s="57"/>
      <c r="AA2142" s="58"/>
      <c r="AB2142" s="58"/>
      <c r="AC2142" s="58"/>
      <c r="AD2142" s="58"/>
      <c r="AE2142" s="58"/>
      <c r="AF2142" s="58"/>
      <c r="AG2142" s="58"/>
      <c r="AH2142" s="58"/>
      <c r="AI2142" s="58"/>
      <c r="AJ2142" s="58"/>
      <c r="AK2142" s="58"/>
      <c r="AL2142" s="58"/>
      <c r="AM2142" s="58"/>
      <c r="AN2142" s="58"/>
      <c r="AO2142" s="58"/>
      <c r="AP2142" s="58"/>
      <c r="AQ2142" s="58"/>
      <c r="AR2142" s="59">
        <f t="shared" si="402"/>
        <v>0</v>
      </c>
      <c r="AS2142" s="59">
        <f t="shared" si="403"/>
        <v>0</v>
      </c>
      <c r="AT2142" s="58"/>
      <c r="AU2142" s="58">
        <f t="shared" si="412"/>
        <v>0</v>
      </c>
      <c r="AV2142" s="59">
        <f t="shared" si="413"/>
        <v>-830200</v>
      </c>
      <c r="AW2142" s="59">
        <f t="shared" si="404"/>
        <v>-830200</v>
      </c>
      <c r="AX2142" s="60">
        <f t="shared" si="405"/>
        <v>-1</v>
      </c>
      <c r="AY2142" s="58"/>
    </row>
    <row r="2143" spans="1:51" ht="31.5" x14ac:dyDescent="0.25">
      <c r="A2143" s="45">
        <v>1573</v>
      </c>
      <c r="B2143" s="46" t="s">
        <v>5134</v>
      </c>
      <c r="C2143" s="47" t="s">
        <v>5127</v>
      </c>
      <c r="D2143" s="47" t="s">
        <v>496</v>
      </c>
      <c r="E2143" s="62">
        <v>3.1661999999999999</v>
      </c>
      <c r="F2143" s="49" t="s">
        <v>5133</v>
      </c>
      <c r="G2143" s="49" t="s">
        <v>5133</v>
      </c>
      <c r="H2143" s="50" t="s">
        <v>5133</v>
      </c>
      <c r="I2143" s="46" t="s">
        <v>25</v>
      </c>
      <c r="J2143" s="46">
        <v>828</v>
      </c>
      <c r="K2143" s="49">
        <v>828</v>
      </c>
      <c r="L2143" s="49" t="s">
        <v>5131</v>
      </c>
      <c r="M2143" s="51">
        <v>582000</v>
      </c>
      <c r="N2143" s="51">
        <f t="shared" si="414"/>
        <v>190000</v>
      </c>
      <c r="O2143" s="51">
        <v>190956.52173913</v>
      </c>
      <c r="P2143" s="51">
        <v>772000</v>
      </c>
      <c r="Q2143" s="51">
        <f t="shared" si="415"/>
        <v>248243.47826086899</v>
      </c>
      <c r="R2143" s="52">
        <f t="shared" si="416"/>
        <v>830243.47826086893</v>
      </c>
      <c r="S2143" s="53">
        <v>830200</v>
      </c>
      <c r="T2143" s="54">
        <v>0</v>
      </c>
      <c r="U2143" s="55" t="s">
        <v>26</v>
      </c>
      <c r="V2143" s="55" t="s">
        <v>4643</v>
      </c>
      <c r="W2143" s="55" t="s">
        <v>27</v>
      </c>
      <c r="X2143" s="56">
        <v>43294</v>
      </c>
      <c r="Y2143" s="57" t="s">
        <v>7861</v>
      </c>
      <c r="Z2143" s="57"/>
      <c r="AA2143" s="58"/>
      <c r="AB2143" s="58"/>
      <c r="AC2143" s="58"/>
      <c r="AD2143" s="58"/>
      <c r="AE2143" s="58"/>
      <c r="AF2143" s="58"/>
      <c r="AG2143" s="58"/>
      <c r="AH2143" s="58"/>
      <c r="AI2143" s="58"/>
      <c r="AJ2143" s="58"/>
      <c r="AK2143" s="58"/>
      <c r="AL2143" s="58"/>
      <c r="AM2143" s="58"/>
      <c r="AN2143" s="58"/>
      <c r="AO2143" s="58"/>
      <c r="AP2143" s="58"/>
      <c r="AQ2143" s="58"/>
      <c r="AR2143" s="59">
        <f t="shared" ref="AR2143:AR2206" si="418">COUNT(AA2143:AQ2143)</f>
        <v>0</v>
      </c>
      <c r="AS2143" s="59">
        <f t="shared" ref="AS2143:AS2206" si="419">SUM(AA2143:AQ2143)</f>
        <v>0</v>
      </c>
      <c r="AT2143" s="58"/>
      <c r="AU2143" s="58">
        <f t="shared" si="412"/>
        <v>0</v>
      </c>
      <c r="AV2143" s="59">
        <f t="shared" si="413"/>
        <v>-830200</v>
      </c>
      <c r="AW2143" s="59">
        <f t="shared" ref="AW2143:AW2206" si="420">AT2143-S2143</f>
        <v>-830200</v>
      </c>
      <c r="AX2143" s="60">
        <f t="shared" ref="AX2143:AX2206" si="421">AT2143/S2143-100%</f>
        <v>-1</v>
      </c>
      <c r="AY2143" s="58"/>
    </row>
    <row r="2144" spans="1:51" ht="31.5" x14ac:dyDescent="0.25">
      <c r="A2144" s="45">
        <v>1576</v>
      </c>
      <c r="B2144" s="46" t="s">
        <v>5140</v>
      </c>
      <c r="C2144" s="47" t="s">
        <v>5138</v>
      </c>
      <c r="D2144" s="47" t="s">
        <v>496</v>
      </c>
      <c r="E2144" s="62">
        <v>3.1602000000000001</v>
      </c>
      <c r="F2144" s="49" t="s">
        <v>5133</v>
      </c>
      <c r="G2144" s="49" t="s">
        <v>5133</v>
      </c>
      <c r="H2144" s="50" t="s">
        <v>5133</v>
      </c>
      <c r="I2144" s="46" t="s">
        <v>21</v>
      </c>
      <c r="J2144" s="46">
        <v>829</v>
      </c>
      <c r="K2144" s="49">
        <v>829</v>
      </c>
      <c r="L2144" s="49" t="s">
        <v>5139</v>
      </c>
      <c r="M2144" s="51">
        <v>1082000</v>
      </c>
      <c r="N2144" s="51">
        <f t="shared" si="414"/>
        <v>106000</v>
      </c>
      <c r="O2144" s="51">
        <v>106434.782608696</v>
      </c>
      <c r="P2144" s="51">
        <v>1188000</v>
      </c>
      <c r="Q2144" s="51">
        <f t="shared" si="415"/>
        <v>138365.21739130479</v>
      </c>
      <c r="R2144" s="52">
        <f t="shared" si="416"/>
        <v>1220365.2173913047</v>
      </c>
      <c r="S2144" s="53">
        <v>1220300</v>
      </c>
      <c r="T2144" s="54">
        <v>0</v>
      </c>
      <c r="U2144" s="55" t="s">
        <v>199</v>
      </c>
      <c r="V2144" s="55" t="s">
        <v>4643</v>
      </c>
      <c r="W2144" s="55" t="s">
        <v>173</v>
      </c>
      <c r="X2144" s="56">
        <v>43294</v>
      </c>
      <c r="Y2144" s="57" t="s">
        <v>7861</v>
      </c>
      <c r="Z2144" s="57"/>
      <c r="AA2144" s="58"/>
      <c r="AB2144" s="58"/>
      <c r="AC2144" s="58"/>
      <c r="AD2144" s="58"/>
      <c r="AE2144" s="58"/>
      <c r="AF2144" s="58"/>
      <c r="AG2144" s="58"/>
      <c r="AH2144" s="58"/>
      <c r="AI2144" s="58"/>
      <c r="AJ2144" s="58"/>
      <c r="AK2144" s="58"/>
      <c r="AL2144" s="58"/>
      <c r="AM2144" s="58"/>
      <c r="AN2144" s="58"/>
      <c r="AO2144" s="58"/>
      <c r="AP2144" s="58"/>
      <c r="AQ2144" s="58">
        <v>1725000</v>
      </c>
      <c r="AR2144" s="59">
        <f t="shared" si="418"/>
        <v>1</v>
      </c>
      <c r="AS2144" s="59">
        <f t="shared" si="419"/>
        <v>1725000</v>
      </c>
      <c r="AT2144" s="58">
        <f>ROUND(AS2144/AR2144,-2)</f>
        <v>1725000</v>
      </c>
      <c r="AU2144" s="58">
        <f t="shared" si="412"/>
        <v>1725000</v>
      </c>
      <c r="AV2144" s="59">
        <f t="shared" si="413"/>
        <v>504700</v>
      </c>
      <c r="AW2144" s="59">
        <f t="shared" si="420"/>
        <v>504700</v>
      </c>
      <c r="AX2144" s="60">
        <f t="shared" si="421"/>
        <v>0.41358682291239868</v>
      </c>
      <c r="AY2144" s="58"/>
    </row>
    <row r="2145" spans="1:51" ht="31.5" x14ac:dyDescent="0.25">
      <c r="A2145" s="45">
        <v>1577</v>
      </c>
      <c r="B2145" s="46" t="s">
        <v>5141</v>
      </c>
      <c r="C2145" s="47" t="s">
        <v>5138</v>
      </c>
      <c r="D2145" s="47" t="s">
        <v>496</v>
      </c>
      <c r="E2145" s="62">
        <v>3.1661999999999999</v>
      </c>
      <c r="F2145" s="49" t="s">
        <v>5133</v>
      </c>
      <c r="G2145" s="49" t="s">
        <v>5133</v>
      </c>
      <c r="H2145" s="50" t="s">
        <v>5133</v>
      </c>
      <c r="I2145" s="46" t="s">
        <v>25</v>
      </c>
      <c r="J2145" s="46">
        <v>829</v>
      </c>
      <c r="K2145" s="49">
        <v>829</v>
      </c>
      <c r="L2145" s="49" t="s">
        <v>5139</v>
      </c>
      <c r="M2145" s="51">
        <v>1082000</v>
      </c>
      <c r="N2145" s="51">
        <f t="shared" si="414"/>
        <v>106000</v>
      </c>
      <c r="O2145" s="51">
        <v>106434.782608696</v>
      </c>
      <c r="P2145" s="51">
        <v>1188000</v>
      </c>
      <c r="Q2145" s="51">
        <f t="shared" si="415"/>
        <v>138365.21739130479</v>
      </c>
      <c r="R2145" s="52">
        <f t="shared" si="416"/>
        <v>1220365.2173913047</v>
      </c>
      <c r="S2145" s="53">
        <v>1220300</v>
      </c>
      <c r="T2145" s="54">
        <v>0</v>
      </c>
      <c r="U2145" s="55" t="s">
        <v>26</v>
      </c>
      <c r="V2145" s="55" t="s">
        <v>4643</v>
      </c>
      <c r="W2145" s="55" t="s">
        <v>27</v>
      </c>
      <c r="X2145" s="56">
        <v>43294</v>
      </c>
      <c r="Y2145" s="57" t="s">
        <v>7861</v>
      </c>
      <c r="Z2145" s="57"/>
      <c r="AA2145" s="58"/>
      <c r="AB2145" s="58"/>
      <c r="AC2145" s="58"/>
      <c r="AD2145" s="58"/>
      <c r="AE2145" s="58"/>
      <c r="AF2145" s="58"/>
      <c r="AG2145" s="58"/>
      <c r="AH2145" s="58"/>
      <c r="AI2145" s="58"/>
      <c r="AJ2145" s="58"/>
      <c r="AK2145" s="58"/>
      <c r="AL2145" s="58"/>
      <c r="AM2145" s="58"/>
      <c r="AN2145" s="58"/>
      <c r="AO2145" s="58"/>
      <c r="AP2145" s="58"/>
      <c r="AQ2145" s="58"/>
      <c r="AR2145" s="59">
        <f t="shared" si="418"/>
        <v>0</v>
      </c>
      <c r="AS2145" s="59">
        <f t="shared" si="419"/>
        <v>0</v>
      </c>
      <c r="AT2145" s="58"/>
      <c r="AU2145" s="58">
        <f t="shared" si="412"/>
        <v>0</v>
      </c>
      <c r="AV2145" s="59">
        <f t="shared" si="413"/>
        <v>-1220300</v>
      </c>
      <c r="AW2145" s="59">
        <f t="shared" si="420"/>
        <v>-1220300</v>
      </c>
      <c r="AX2145" s="60">
        <f t="shared" si="421"/>
        <v>-1</v>
      </c>
      <c r="AY2145" s="58"/>
    </row>
    <row r="2146" spans="1:51" ht="47.25" x14ac:dyDescent="0.25">
      <c r="A2146" s="45">
        <v>1591</v>
      </c>
      <c r="B2146" s="46" t="s">
        <v>5177</v>
      </c>
      <c r="C2146" s="47" t="s">
        <v>5155</v>
      </c>
      <c r="D2146" s="47" t="s">
        <v>496</v>
      </c>
      <c r="E2146" s="48" t="s">
        <v>5178</v>
      </c>
      <c r="F2146" s="49" t="s">
        <v>5179</v>
      </c>
      <c r="G2146" s="49" t="s">
        <v>5179</v>
      </c>
      <c r="H2146" s="50" t="s">
        <v>5180</v>
      </c>
      <c r="I2146" s="46" t="s">
        <v>25</v>
      </c>
      <c r="J2146" s="46">
        <v>836</v>
      </c>
      <c r="K2146" s="49">
        <v>836</v>
      </c>
      <c r="L2146" s="49" t="s">
        <v>5158</v>
      </c>
      <c r="M2146" s="51">
        <v>1132000</v>
      </c>
      <c r="N2146" s="51">
        <f t="shared" si="414"/>
        <v>208000</v>
      </c>
      <c r="O2146" s="51">
        <v>208173.91304347801</v>
      </c>
      <c r="P2146" s="51">
        <v>1340000</v>
      </c>
      <c r="Q2146" s="51">
        <f t="shared" si="415"/>
        <v>270626.08695652138</v>
      </c>
      <c r="R2146" s="52">
        <f t="shared" si="416"/>
        <v>1402626.0869565215</v>
      </c>
      <c r="S2146" s="53">
        <v>1402600</v>
      </c>
      <c r="T2146" s="54">
        <v>0</v>
      </c>
      <c r="U2146" s="55" t="s">
        <v>26</v>
      </c>
      <c r="V2146" s="55" t="s">
        <v>4643</v>
      </c>
      <c r="W2146" s="55" t="s">
        <v>27</v>
      </c>
      <c r="X2146" s="56">
        <v>43294</v>
      </c>
      <c r="Y2146" s="57" t="s">
        <v>7861</v>
      </c>
      <c r="Z2146" s="57"/>
      <c r="AA2146" s="58"/>
      <c r="AB2146" s="58"/>
      <c r="AC2146" s="58"/>
      <c r="AD2146" s="58"/>
      <c r="AE2146" s="58"/>
      <c r="AF2146" s="58"/>
      <c r="AG2146" s="58"/>
      <c r="AH2146" s="58"/>
      <c r="AI2146" s="58"/>
      <c r="AJ2146" s="58"/>
      <c r="AK2146" s="58"/>
      <c r="AL2146" s="58"/>
      <c r="AM2146" s="58"/>
      <c r="AN2146" s="58"/>
      <c r="AO2146" s="58"/>
      <c r="AP2146" s="58"/>
      <c r="AQ2146" s="58"/>
      <c r="AR2146" s="59">
        <f t="shared" si="418"/>
        <v>0</v>
      </c>
      <c r="AS2146" s="59">
        <f t="shared" si="419"/>
        <v>0</v>
      </c>
      <c r="AT2146" s="58"/>
      <c r="AU2146" s="58">
        <f t="shared" si="412"/>
        <v>0</v>
      </c>
      <c r="AV2146" s="59">
        <f t="shared" si="413"/>
        <v>-1402600</v>
      </c>
      <c r="AW2146" s="59">
        <f t="shared" si="420"/>
        <v>-1402600</v>
      </c>
      <c r="AX2146" s="60">
        <f t="shared" si="421"/>
        <v>-1</v>
      </c>
      <c r="AY2146" s="58"/>
    </row>
    <row r="2147" spans="1:51" ht="31.5" x14ac:dyDescent="0.25">
      <c r="A2147" s="45">
        <v>1594</v>
      </c>
      <c r="B2147" s="46" t="s">
        <v>5186</v>
      </c>
      <c r="C2147" s="47" t="s">
        <v>5187</v>
      </c>
      <c r="D2147" s="47" t="s">
        <v>496</v>
      </c>
      <c r="E2147" s="62">
        <v>3.1589</v>
      </c>
      <c r="F2147" s="49" t="s">
        <v>5188</v>
      </c>
      <c r="G2147" s="49" t="s">
        <v>5188</v>
      </c>
      <c r="H2147" s="50" t="s">
        <v>5188</v>
      </c>
      <c r="I2147" s="46" t="s">
        <v>25</v>
      </c>
      <c r="J2147" s="46">
        <v>837</v>
      </c>
      <c r="K2147" s="49">
        <v>837</v>
      </c>
      <c r="L2147" s="49" t="s">
        <v>5189</v>
      </c>
      <c r="M2147" s="51">
        <v>1282000</v>
      </c>
      <c r="N2147" s="51">
        <f t="shared" si="414"/>
        <v>278000</v>
      </c>
      <c r="O2147" s="51">
        <v>278608.69565217401</v>
      </c>
      <c r="P2147" s="51">
        <v>1560000</v>
      </c>
      <c r="Q2147" s="51">
        <f t="shared" si="415"/>
        <v>362191.30434782617</v>
      </c>
      <c r="R2147" s="52">
        <f t="shared" si="416"/>
        <v>1644191.3043478262</v>
      </c>
      <c r="S2147" s="53">
        <v>1644100</v>
      </c>
      <c r="T2147" s="54">
        <v>0</v>
      </c>
      <c r="U2147" s="55" t="s">
        <v>199</v>
      </c>
      <c r="V2147" s="55" t="s">
        <v>4643</v>
      </c>
      <c r="W2147" s="55" t="s">
        <v>196</v>
      </c>
      <c r="X2147" s="56">
        <v>43294</v>
      </c>
      <c r="Y2147" s="57" t="s">
        <v>7861</v>
      </c>
      <c r="Z2147" s="57"/>
      <c r="AA2147" s="58"/>
      <c r="AB2147" s="58"/>
      <c r="AC2147" s="58"/>
      <c r="AD2147" s="58"/>
      <c r="AE2147" s="58"/>
      <c r="AF2147" s="58"/>
      <c r="AG2147" s="58"/>
      <c r="AH2147" s="58"/>
      <c r="AI2147" s="58"/>
      <c r="AJ2147" s="58"/>
      <c r="AK2147" s="58"/>
      <c r="AL2147" s="58"/>
      <c r="AM2147" s="58"/>
      <c r="AN2147" s="58"/>
      <c r="AO2147" s="58"/>
      <c r="AP2147" s="58"/>
      <c r="AQ2147" s="58"/>
      <c r="AR2147" s="59">
        <f t="shared" si="418"/>
        <v>0</v>
      </c>
      <c r="AS2147" s="59">
        <f t="shared" si="419"/>
        <v>0</v>
      </c>
      <c r="AT2147" s="58"/>
      <c r="AU2147" s="58">
        <f t="shared" si="412"/>
        <v>0</v>
      </c>
      <c r="AV2147" s="59">
        <f t="shared" si="413"/>
        <v>-1644100</v>
      </c>
      <c r="AW2147" s="59">
        <f t="shared" si="420"/>
        <v>-1644100</v>
      </c>
      <c r="AX2147" s="60">
        <f t="shared" si="421"/>
        <v>-1</v>
      </c>
      <c r="AY2147" s="58"/>
    </row>
    <row r="2148" spans="1:51" ht="31.5" x14ac:dyDescent="0.25">
      <c r="A2148" s="45">
        <v>1604</v>
      </c>
      <c r="B2148" s="46" t="s">
        <v>5215</v>
      </c>
      <c r="C2148" s="47" t="s">
        <v>5216</v>
      </c>
      <c r="D2148" s="47" t="s">
        <v>496</v>
      </c>
      <c r="E2148" s="62">
        <v>3.1545000000000001</v>
      </c>
      <c r="F2148" s="49" t="s">
        <v>5217</v>
      </c>
      <c r="G2148" s="49" t="s">
        <v>5217</v>
      </c>
      <c r="H2148" s="50" t="s">
        <v>5217</v>
      </c>
      <c r="I2148" s="46" t="s">
        <v>21</v>
      </c>
      <c r="J2148" s="46">
        <v>841</v>
      </c>
      <c r="K2148" s="49">
        <v>841</v>
      </c>
      <c r="L2148" s="49" t="s">
        <v>5218</v>
      </c>
      <c r="M2148" s="51">
        <v>1515000</v>
      </c>
      <c r="N2148" s="51">
        <f t="shared" si="414"/>
        <v>178000</v>
      </c>
      <c r="O2148" s="51">
        <v>178434.782608696</v>
      </c>
      <c r="P2148" s="51">
        <v>1693000</v>
      </c>
      <c r="Q2148" s="51">
        <f t="shared" si="415"/>
        <v>231965.21739130479</v>
      </c>
      <c r="R2148" s="52">
        <f t="shared" si="416"/>
        <v>1746965.2173913047</v>
      </c>
      <c r="S2148" s="53">
        <v>1746900</v>
      </c>
      <c r="T2148" s="54">
        <v>0</v>
      </c>
      <c r="U2148" s="55" t="s">
        <v>26</v>
      </c>
      <c r="V2148" s="55" t="s">
        <v>4643</v>
      </c>
      <c r="W2148" s="55" t="s">
        <v>27</v>
      </c>
      <c r="X2148" s="56">
        <v>43294</v>
      </c>
      <c r="Y2148" s="57" t="s">
        <v>7861</v>
      </c>
      <c r="Z2148" s="57"/>
      <c r="AA2148" s="58"/>
      <c r="AB2148" s="58"/>
      <c r="AC2148" s="58"/>
      <c r="AD2148" s="58"/>
      <c r="AE2148" s="58"/>
      <c r="AF2148" s="58"/>
      <c r="AG2148" s="58"/>
      <c r="AH2148" s="58"/>
      <c r="AI2148" s="58"/>
      <c r="AJ2148" s="58"/>
      <c r="AK2148" s="58"/>
      <c r="AL2148" s="58"/>
      <c r="AM2148" s="58"/>
      <c r="AN2148" s="58"/>
      <c r="AO2148" s="58"/>
      <c r="AP2148" s="58"/>
      <c r="AQ2148" s="58"/>
      <c r="AR2148" s="59">
        <f t="shared" si="418"/>
        <v>0</v>
      </c>
      <c r="AS2148" s="59">
        <f t="shared" si="419"/>
        <v>0</v>
      </c>
      <c r="AT2148" s="58"/>
      <c r="AU2148" s="58">
        <f t="shared" si="412"/>
        <v>0</v>
      </c>
      <c r="AV2148" s="59">
        <f t="shared" si="413"/>
        <v>-1746900</v>
      </c>
      <c r="AW2148" s="59">
        <f t="shared" si="420"/>
        <v>-1746900</v>
      </c>
      <c r="AX2148" s="60">
        <f t="shared" si="421"/>
        <v>-1</v>
      </c>
      <c r="AY2148" s="58"/>
    </row>
    <row r="2149" spans="1:51" ht="31.5" x14ac:dyDescent="0.25">
      <c r="A2149" s="45">
        <v>995</v>
      </c>
      <c r="B2149" s="46" t="s">
        <v>3564</v>
      </c>
      <c r="C2149" s="47" t="s">
        <v>3559</v>
      </c>
      <c r="D2149" s="47" t="s">
        <v>496</v>
      </c>
      <c r="E2149" s="62">
        <v>3.4043999999999999</v>
      </c>
      <c r="F2149" s="49" t="s">
        <v>3565</v>
      </c>
      <c r="G2149" s="49" t="s">
        <v>3565</v>
      </c>
      <c r="H2149" s="50" t="s">
        <v>3565</v>
      </c>
      <c r="I2149" s="46" t="s">
        <v>25</v>
      </c>
      <c r="J2149" s="46">
        <v>428</v>
      </c>
      <c r="K2149" s="49">
        <v>428</v>
      </c>
      <c r="L2149" s="49" t="s">
        <v>3560</v>
      </c>
      <c r="M2149" s="51">
        <v>3500000</v>
      </c>
      <c r="N2149" s="51">
        <f t="shared" si="414"/>
        <v>986000</v>
      </c>
      <c r="O2149" s="51">
        <v>986086.95652173902</v>
      </c>
      <c r="P2149" s="51">
        <v>4486000</v>
      </c>
      <c r="Q2149" s="51">
        <f t="shared" si="415"/>
        <v>1281913.0434782607</v>
      </c>
      <c r="R2149" s="52">
        <f t="shared" si="416"/>
        <v>4781913.0434782607</v>
      </c>
      <c r="S2149" s="53">
        <v>4781900</v>
      </c>
      <c r="T2149" s="54" t="s">
        <v>3259</v>
      </c>
      <c r="U2149" s="55" t="s">
        <v>441</v>
      </c>
      <c r="V2149" s="55" t="s">
        <v>2524</v>
      </c>
      <c r="W2149" s="55" t="s">
        <v>29</v>
      </c>
      <c r="X2149" s="56">
        <v>43294</v>
      </c>
      <c r="Y2149" s="57" t="str">
        <f>VLOOKUP(B2149,'[2]DVKT TYC (đang phê duyệt)'!$B$6:$Z$119,25,0)</f>
        <v>Đang đề nghị phê duyệt</v>
      </c>
      <c r="Z2149" s="57"/>
      <c r="AA2149" s="58"/>
      <c r="AB2149" s="58"/>
      <c r="AC2149" s="58"/>
      <c r="AD2149" s="58"/>
      <c r="AE2149" s="58"/>
      <c r="AF2149" s="58"/>
      <c r="AG2149" s="58"/>
      <c r="AH2149" s="58">
        <v>12500000</v>
      </c>
      <c r="AI2149" s="58"/>
      <c r="AJ2149" s="58"/>
      <c r="AK2149" s="58"/>
      <c r="AL2149" s="58"/>
      <c r="AM2149" s="58"/>
      <c r="AN2149" s="58"/>
      <c r="AO2149" s="58"/>
      <c r="AP2149" s="58"/>
      <c r="AQ2149" s="58"/>
      <c r="AR2149" s="59">
        <f t="shared" si="418"/>
        <v>1</v>
      </c>
      <c r="AS2149" s="59">
        <f t="shared" si="419"/>
        <v>12500000</v>
      </c>
      <c r="AT2149" s="58">
        <f>ROUND(AS2149/AR2149,-2)</f>
        <v>12500000</v>
      </c>
      <c r="AU2149" s="58">
        <f t="shared" si="412"/>
        <v>12500000</v>
      </c>
      <c r="AV2149" s="59">
        <f t="shared" si="413"/>
        <v>7718100</v>
      </c>
      <c r="AW2149" s="59">
        <f t="shared" si="420"/>
        <v>7718100</v>
      </c>
      <c r="AX2149" s="60">
        <f t="shared" si="421"/>
        <v>1.6140237144231371</v>
      </c>
      <c r="AY2149" s="58"/>
    </row>
    <row r="2150" spans="1:51" ht="31.5" x14ac:dyDescent="0.25">
      <c r="A2150" s="45">
        <v>1043</v>
      </c>
      <c r="B2150" s="46" t="s">
        <v>3606</v>
      </c>
      <c r="C2150" s="47" t="s">
        <v>3607</v>
      </c>
      <c r="D2150" s="47" t="s">
        <v>496</v>
      </c>
      <c r="E2150" s="62">
        <v>3.4032</v>
      </c>
      <c r="F2150" s="49" t="s">
        <v>3608</v>
      </c>
      <c r="G2150" s="49" t="s">
        <v>3608</v>
      </c>
      <c r="H2150" s="50" t="s">
        <v>3608</v>
      </c>
      <c r="I2150" s="46" t="s">
        <v>25</v>
      </c>
      <c r="J2150" s="46">
        <v>459</v>
      </c>
      <c r="K2150" s="49">
        <v>459</v>
      </c>
      <c r="L2150" s="49" t="s">
        <v>3609</v>
      </c>
      <c r="M2150" s="51">
        <v>4200000</v>
      </c>
      <c r="N2150" s="51">
        <f t="shared" si="414"/>
        <v>1075000</v>
      </c>
      <c r="O2150" s="51">
        <v>1075304.3478260899</v>
      </c>
      <c r="P2150" s="51">
        <v>5275000</v>
      </c>
      <c r="Q2150" s="51">
        <f t="shared" si="415"/>
        <v>1397895.6521739168</v>
      </c>
      <c r="R2150" s="52">
        <f t="shared" si="416"/>
        <v>5597895.6521739168</v>
      </c>
      <c r="S2150" s="53">
        <v>5597800</v>
      </c>
      <c r="T2150" s="54">
        <v>0</v>
      </c>
      <c r="U2150" s="55" t="s">
        <v>26</v>
      </c>
      <c r="V2150" s="55" t="s">
        <v>3469</v>
      </c>
      <c r="W2150" s="55" t="s">
        <v>94</v>
      </c>
      <c r="X2150" s="56">
        <v>43294</v>
      </c>
      <c r="Y2150" s="57" t="str">
        <f>VLOOKUP(B2150,'[2]DVKT TYC (đang phê duyệt)'!$B$6:$Z$119,25,0)</f>
        <v>Đang đề nghị phê duyệt</v>
      </c>
      <c r="Z2150" s="57"/>
      <c r="AA2150" s="58"/>
      <c r="AB2150" s="58"/>
      <c r="AC2150" s="58"/>
      <c r="AD2150" s="58"/>
      <c r="AE2150" s="58"/>
      <c r="AF2150" s="58"/>
      <c r="AG2150" s="58"/>
      <c r="AH2150" s="58"/>
      <c r="AI2150" s="58"/>
      <c r="AJ2150" s="58"/>
      <c r="AK2150" s="58"/>
      <c r="AL2150" s="58"/>
      <c r="AM2150" s="58"/>
      <c r="AN2150" s="58"/>
      <c r="AO2150" s="58"/>
      <c r="AP2150" s="58"/>
      <c r="AQ2150" s="58"/>
      <c r="AR2150" s="59">
        <f t="shared" si="418"/>
        <v>0</v>
      </c>
      <c r="AS2150" s="59">
        <f t="shared" si="419"/>
        <v>0</v>
      </c>
      <c r="AT2150" s="58"/>
      <c r="AU2150" s="58">
        <f t="shared" si="412"/>
        <v>0</v>
      </c>
      <c r="AV2150" s="59">
        <f t="shared" si="413"/>
        <v>-5597800</v>
      </c>
      <c r="AW2150" s="59">
        <f t="shared" si="420"/>
        <v>-5597800</v>
      </c>
      <c r="AX2150" s="60">
        <f t="shared" si="421"/>
        <v>-1</v>
      </c>
      <c r="AY2150" s="58"/>
    </row>
    <row r="2151" spans="1:51" ht="31.5" x14ac:dyDescent="0.25">
      <c r="A2151" s="45">
        <v>1045</v>
      </c>
      <c r="B2151" s="46" t="s">
        <v>3613</v>
      </c>
      <c r="C2151" s="47" t="s">
        <v>3607</v>
      </c>
      <c r="D2151" s="47" t="s">
        <v>496</v>
      </c>
      <c r="E2151" s="62">
        <v>3.4033000000000002</v>
      </c>
      <c r="F2151" s="49" t="s">
        <v>3614</v>
      </c>
      <c r="G2151" s="49" t="s">
        <v>3614</v>
      </c>
      <c r="H2151" s="50" t="s">
        <v>3614</v>
      </c>
      <c r="I2151" s="46" t="s">
        <v>25</v>
      </c>
      <c r="J2151" s="46">
        <v>459</v>
      </c>
      <c r="K2151" s="49">
        <v>459</v>
      </c>
      <c r="L2151" s="49" t="s">
        <v>3609</v>
      </c>
      <c r="M2151" s="51">
        <v>4200000</v>
      </c>
      <c r="N2151" s="51">
        <f t="shared" si="414"/>
        <v>1075000</v>
      </c>
      <c r="O2151" s="51">
        <v>1075304.3478260899</v>
      </c>
      <c r="P2151" s="51">
        <v>5275000</v>
      </c>
      <c r="Q2151" s="51">
        <f t="shared" si="415"/>
        <v>1397895.6521739168</v>
      </c>
      <c r="R2151" s="52">
        <f t="shared" si="416"/>
        <v>5597895.6521739168</v>
      </c>
      <c r="S2151" s="53">
        <v>5597800</v>
      </c>
      <c r="T2151" s="54">
        <v>0</v>
      </c>
      <c r="U2151" s="55" t="s">
        <v>3468</v>
      </c>
      <c r="V2151" s="55" t="s">
        <v>3469</v>
      </c>
      <c r="W2151" s="55" t="s">
        <v>195</v>
      </c>
      <c r="X2151" s="56">
        <v>43294</v>
      </c>
      <c r="Y2151" s="57" t="str">
        <f>VLOOKUP(B2151,'[2]DVKT TYC (đang phê duyệt)'!$B$6:$Z$119,25,0)</f>
        <v>Đang đề nghị phê duyệt</v>
      </c>
      <c r="Z2151" s="57"/>
      <c r="AA2151" s="58"/>
      <c r="AB2151" s="58"/>
      <c r="AC2151" s="58"/>
      <c r="AD2151" s="58"/>
      <c r="AE2151" s="58"/>
      <c r="AF2151" s="58"/>
      <c r="AG2151" s="58"/>
      <c r="AH2151" s="58">
        <v>14400000</v>
      </c>
      <c r="AI2151" s="58"/>
      <c r="AJ2151" s="58"/>
      <c r="AK2151" s="58"/>
      <c r="AL2151" s="58"/>
      <c r="AM2151" s="58"/>
      <c r="AN2151" s="58"/>
      <c r="AO2151" s="58"/>
      <c r="AP2151" s="58"/>
      <c r="AQ2151" s="58"/>
      <c r="AR2151" s="59">
        <f t="shared" si="418"/>
        <v>1</v>
      </c>
      <c r="AS2151" s="59">
        <f t="shared" si="419"/>
        <v>14400000</v>
      </c>
      <c r="AT2151" s="58">
        <f t="shared" ref="AT2151:AT2169" si="422">ROUND(AS2151/AR2151,-2)</f>
        <v>14400000</v>
      </c>
      <c r="AU2151" s="58">
        <f t="shared" si="412"/>
        <v>14400000</v>
      </c>
      <c r="AV2151" s="59">
        <f t="shared" si="413"/>
        <v>8802200</v>
      </c>
      <c r="AW2151" s="59">
        <f t="shared" si="420"/>
        <v>8802200</v>
      </c>
      <c r="AX2151" s="60">
        <f t="shared" si="421"/>
        <v>1.5724391725320661</v>
      </c>
      <c r="AY2151" s="58"/>
    </row>
    <row r="2152" spans="1:51" ht="47.25" x14ac:dyDescent="0.25">
      <c r="A2152" s="45">
        <v>289</v>
      </c>
      <c r="B2152" s="46" t="s">
        <v>1321</v>
      </c>
      <c r="C2152" s="47" t="s">
        <v>1283</v>
      </c>
      <c r="D2152" s="47" t="s">
        <v>467</v>
      </c>
      <c r="E2152" s="62">
        <v>18.263000000000002</v>
      </c>
      <c r="F2152" s="49" t="s">
        <v>1322</v>
      </c>
      <c r="G2152" s="49" t="s">
        <v>1322</v>
      </c>
      <c r="H2152" s="50" t="s">
        <v>1322</v>
      </c>
      <c r="I2152" s="46" t="s">
        <v>439</v>
      </c>
      <c r="J2152" s="46">
        <v>43</v>
      </c>
      <c r="K2152" s="49">
        <v>43</v>
      </c>
      <c r="L2152" s="49" t="s">
        <v>1285</v>
      </c>
      <c r="M2152" s="51">
        <v>578036</v>
      </c>
      <c r="N2152" s="51">
        <f t="shared" si="414"/>
        <v>64964</v>
      </c>
      <c r="O2152" s="51">
        <v>65682.782608695605</v>
      </c>
      <c r="P2152" s="51">
        <v>643000</v>
      </c>
      <c r="Q2152" s="51">
        <f t="shared" si="415"/>
        <v>85387.617391304288</v>
      </c>
      <c r="R2152" s="52">
        <f t="shared" si="416"/>
        <v>663423.61739130435</v>
      </c>
      <c r="S2152" s="53">
        <v>663400</v>
      </c>
      <c r="T2152" s="54">
        <v>0</v>
      </c>
      <c r="U2152" s="55" t="s">
        <v>202</v>
      </c>
      <c r="V2152" s="55" t="s">
        <v>201</v>
      </c>
      <c r="W2152" s="55" t="s">
        <v>24</v>
      </c>
      <c r="X2152" s="56">
        <v>43294</v>
      </c>
      <c r="Y2152" s="57" t="str">
        <f>VLOOKUP(B2152,'[2]DVKT TYC (đang phê duyệt)'!$B$6:$Z$119,25,0)</f>
        <v>Đang đề nghị phê duyệt</v>
      </c>
      <c r="Z2152" s="57"/>
      <c r="AA2152" s="58"/>
      <c r="AB2152" s="58"/>
      <c r="AC2152" s="58"/>
      <c r="AD2152" s="58"/>
      <c r="AE2152" s="58"/>
      <c r="AF2152" s="58"/>
      <c r="AG2152" s="58"/>
      <c r="AH2152" s="58"/>
      <c r="AI2152" s="58"/>
      <c r="AJ2152" s="58">
        <v>843000</v>
      </c>
      <c r="AK2152" s="58"/>
      <c r="AL2152" s="58"/>
      <c r="AM2152" s="58"/>
      <c r="AN2152" s="58"/>
      <c r="AO2152" s="58"/>
      <c r="AP2152" s="58"/>
      <c r="AQ2152" s="58">
        <v>877000</v>
      </c>
      <c r="AR2152" s="59">
        <f t="shared" si="418"/>
        <v>2</v>
      </c>
      <c r="AS2152" s="59">
        <f t="shared" si="419"/>
        <v>1720000</v>
      </c>
      <c r="AT2152" s="58">
        <f t="shared" si="422"/>
        <v>860000</v>
      </c>
      <c r="AU2152" s="58">
        <f t="shared" si="412"/>
        <v>843000</v>
      </c>
      <c r="AV2152" s="59">
        <f t="shared" si="413"/>
        <v>196600</v>
      </c>
      <c r="AW2152" s="59">
        <f t="shared" si="420"/>
        <v>196600</v>
      </c>
      <c r="AX2152" s="60">
        <f t="shared" si="421"/>
        <v>0.29635212541453115</v>
      </c>
      <c r="AY2152" s="58"/>
    </row>
    <row r="2153" spans="1:51" ht="47.25" x14ac:dyDescent="0.25">
      <c r="A2153" s="45">
        <v>432</v>
      </c>
      <c r="B2153" s="46" t="s">
        <v>1731</v>
      </c>
      <c r="C2153" s="47" t="s">
        <v>1685</v>
      </c>
      <c r="D2153" s="47" t="s">
        <v>467</v>
      </c>
      <c r="E2153" s="62">
        <v>18.524000000000001</v>
      </c>
      <c r="F2153" s="49" t="s">
        <v>1732</v>
      </c>
      <c r="G2153" s="49" t="s">
        <v>1732</v>
      </c>
      <c r="H2153" s="50" t="s">
        <v>1732</v>
      </c>
      <c r="I2153" s="46" t="s">
        <v>626</v>
      </c>
      <c r="J2153" s="46">
        <v>54</v>
      </c>
      <c r="K2153" s="49">
        <v>54</v>
      </c>
      <c r="L2153" s="49" t="s">
        <v>1688</v>
      </c>
      <c r="M2153" s="51">
        <v>5175000</v>
      </c>
      <c r="N2153" s="51">
        <f t="shared" si="414"/>
        <v>511000</v>
      </c>
      <c r="O2153" s="51">
        <v>511826.08695652202</v>
      </c>
      <c r="P2153" s="51">
        <v>5686000</v>
      </c>
      <c r="Q2153" s="51">
        <f t="shared" si="415"/>
        <v>665373.91304347862</v>
      </c>
      <c r="R2153" s="52">
        <f t="shared" si="416"/>
        <v>5840373.9130434785</v>
      </c>
      <c r="S2153" s="53">
        <v>5840300</v>
      </c>
      <c r="T2153" s="54" t="s">
        <v>627</v>
      </c>
      <c r="U2153" s="55" t="s">
        <v>471</v>
      </c>
      <c r="V2153" s="55" t="s">
        <v>940</v>
      </c>
      <c r="W2153" s="55" t="s">
        <v>173</v>
      </c>
      <c r="X2153" s="56">
        <v>43294</v>
      </c>
      <c r="Y2153" s="57" t="str">
        <f>VLOOKUP(B2153,'[2]DVKT TYC (đang phê duyệt)'!$B$6:$Z$119,25,0)</f>
        <v>Đang đề nghị phê duyệt</v>
      </c>
      <c r="Z2153" s="57"/>
      <c r="AA2153" s="58"/>
      <c r="AB2153" s="58"/>
      <c r="AC2153" s="58"/>
      <c r="AD2153" s="58"/>
      <c r="AE2153" s="58"/>
      <c r="AF2153" s="58"/>
      <c r="AG2153" s="58"/>
      <c r="AH2153" s="58"/>
      <c r="AI2153" s="58"/>
      <c r="AJ2153" s="58"/>
      <c r="AK2153" s="58"/>
      <c r="AL2153" s="58"/>
      <c r="AM2153" s="58"/>
      <c r="AN2153" s="58"/>
      <c r="AO2153" s="58"/>
      <c r="AP2153" s="58"/>
      <c r="AQ2153" s="58">
        <v>8578000</v>
      </c>
      <c r="AR2153" s="59">
        <f t="shared" si="418"/>
        <v>1</v>
      </c>
      <c r="AS2153" s="59">
        <f t="shared" si="419"/>
        <v>8578000</v>
      </c>
      <c r="AT2153" s="58">
        <f t="shared" si="422"/>
        <v>8578000</v>
      </c>
      <c r="AU2153" s="58">
        <f t="shared" si="412"/>
        <v>8578000</v>
      </c>
      <c r="AV2153" s="59">
        <f t="shared" si="413"/>
        <v>2737700</v>
      </c>
      <c r="AW2153" s="59">
        <f t="shared" si="420"/>
        <v>2737700</v>
      </c>
      <c r="AX2153" s="60">
        <f t="shared" si="421"/>
        <v>0.46876016642980667</v>
      </c>
      <c r="AY2153" s="58"/>
    </row>
    <row r="2154" spans="1:51" ht="47.25" x14ac:dyDescent="0.25">
      <c r="A2154" s="45">
        <v>447</v>
      </c>
      <c r="B2154" s="46" t="s">
        <v>1781</v>
      </c>
      <c r="C2154" s="47" t="s">
        <v>1767</v>
      </c>
      <c r="D2154" s="47" t="s">
        <v>467</v>
      </c>
      <c r="E2154" s="62">
        <v>18.527000000000001</v>
      </c>
      <c r="F2154" s="49" t="s">
        <v>1782</v>
      </c>
      <c r="G2154" s="49" t="s">
        <v>1782</v>
      </c>
      <c r="H2154" s="50" t="s">
        <v>1782</v>
      </c>
      <c r="I2154" s="46" t="s">
        <v>626</v>
      </c>
      <c r="J2154" s="46">
        <v>57</v>
      </c>
      <c r="K2154" s="49">
        <v>57</v>
      </c>
      <c r="L2154" s="49" t="s">
        <v>1770</v>
      </c>
      <c r="M2154" s="51">
        <v>8538000</v>
      </c>
      <c r="N2154" s="51">
        <f t="shared" si="414"/>
        <v>638000</v>
      </c>
      <c r="O2154" s="51">
        <v>638608.69565217395</v>
      </c>
      <c r="P2154" s="51">
        <v>9176000</v>
      </c>
      <c r="Q2154" s="51">
        <f t="shared" si="415"/>
        <v>830191.30434782617</v>
      </c>
      <c r="R2154" s="52">
        <f t="shared" si="416"/>
        <v>9368191.3043478262</v>
      </c>
      <c r="S2154" s="53">
        <v>9368100</v>
      </c>
      <c r="T2154" s="54">
        <v>0</v>
      </c>
      <c r="U2154" s="55" t="s">
        <v>471</v>
      </c>
      <c r="V2154" s="55" t="s">
        <v>1197</v>
      </c>
      <c r="W2154" s="55" t="s">
        <v>29</v>
      </c>
      <c r="X2154" s="56">
        <v>43294</v>
      </c>
      <c r="Y2154" s="57" t="str">
        <f>VLOOKUP(B2154,'[2]DVKT TYC (đang phê duyệt)'!$B$6:$Z$119,25,0)</f>
        <v>Đang đề nghị phê duyệt</v>
      </c>
      <c r="Z2154" s="57"/>
      <c r="AA2154" s="58"/>
      <c r="AB2154" s="58"/>
      <c r="AC2154" s="58"/>
      <c r="AD2154" s="58"/>
      <c r="AE2154" s="58"/>
      <c r="AF2154" s="58"/>
      <c r="AG2154" s="58"/>
      <c r="AH2154" s="58"/>
      <c r="AI2154" s="58"/>
      <c r="AJ2154" s="58"/>
      <c r="AK2154" s="58"/>
      <c r="AL2154" s="58"/>
      <c r="AM2154" s="58"/>
      <c r="AN2154" s="58"/>
      <c r="AO2154" s="58"/>
      <c r="AP2154" s="58"/>
      <c r="AQ2154" s="58">
        <v>13419000</v>
      </c>
      <c r="AR2154" s="59">
        <f t="shared" si="418"/>
        <v>1</v>
      </c>
      <c r="AS2154" s="59">
        <f t="shared" si="419"/>
        <v>13419000</v>
      </c>
      <c r="AT2154" s="58">
        <f t="shared" si="422"/>
        <v>13419000</v>
      </c>
      <c r="AU2154" s="58">
        <f t="shared" si="412"/>
        <v>13419000</v>
      </c>
      <c r="AV2154" s="59">
        <f t="shared" si="413"/>
        <v>4050900</v>
      </c>
      <c r="AW2154" s="59">
        <f t="shared" si="420"/>
        <v>4050900</v>
      </c>
      <c r="AX2154" s="60">
        <f t="shared" si="421"/>
        <v>0.43241425689307333</v>
      </c>
      <c r="AY2154" s="58"/>
    </row>
    <row r="2155" spans="1:51" ht="47.25" x14ac:dyDescent="0.25">
      <c r="A2155" s="45">
        <v>453</v>
      </c>
      <c r="B2155" s="46" t="s">
        <v>1799</v>
      </c>
      <c r="C2155" s="47" t="s">
        <v>1767</v>
      </c>
      <c r="D2155" s="47" t="s">
        <v>467</v>
      </c>
      <c r="E2155" s="62">
        <v>18.675000000000001</v>
      </c>
      <c r="F2155" s="49" t="s">
        <v>1800</v>
      </c>
      <c r="G2155" s="49" t="s">
        <v>1800</v>
      </c>
      <c r="H2155" s="50" t="s">
        <v>1800</v>
      </c>
      <c r="I2155" s="46" t="s">
        <v>25</v>
      </c>
      <c r="J2155" s="46">
        <v>57</v>
      </c>
      <c r="K2155" s="49">
        <v>57</v>
      </c>
      <c r="L2155" s="49" t="s">
        <v>1770</v>
      </c>
      <c r="M2155" s="51">
        <v>8538000</v>
      </c>
      <c r="N2155" s="51">
        <f t="shared" si="414"/>
        <v>638000</v>
      </c>
      <c r="O2155" s="51">
        <v>638608.69565217395</v>
      </c>
      <c r="P2155" s="51">
        <v>9176000</v>
      </c>
      <c r="Q2155" s="51">
        <f t="shared" si="415"/>
        <v>830191.30434782617</v>
      </c>
      <c r="R2155" s="52">
        <f t="shared" si="416"/>
        <v>9368191.3043478262</v>
      </c>
      <c r="S2155" s="53">
        <v>9368100</v>
      </c>
      <c r="T2155" s="54" t="s">
        <v>887</v>
      </c>
      <c r="U2155" s="55" t="s">
        <v>471</v>
      </c>
      <c r="V2155" s="55" t="s">
        <v>1197</v>
      </c>
      <c r="W2155" s="55" t="s">
        <v>173</v>
      </c>
      <c r="X2155" s="56">
        <v>43294</v>
      </c>
      <c r="Y2155" s="57" t="str">
        <f>VLOOKUP(B2155,'[2]DVKT TYC (đang phê duyệt)'!$B$6:$Z$119,25,0)</f>
        <v>Đang đề nghị phê duyệt</v>
      </c>
      <c r="Z2155" s="57"/>
      <c r="AA2155" s="58"/>
      <c r="AB2155" s="58"/>
      <c r="AC2155" s="58"/>
      <c r="AD2155" s="58"/>
      <c r="AE2155" s="58"/>
      <c r="AF2155" s="58"/>
      <c r="AG2155" s="58"/>
      <c r="AH2155" s="58"/>
      <c r="AI2155" s="58"/>
      <c r="AJ2155" s="58"/>
      <c r="AK2155" s="58"/>
      <c r="AL2155" s="58"/>
      <c r="AM2155" s="58"/>
      <c r="AN2155" s="58"/>
      <c r="AO2155" s="58"/>
      <c r="AP2155" s="58"/>
      <c r="AQ2155" s="58">
        <v>13419000</v>
      </c>
      <c r="AR2155" s="59">
        <f t="shared" si="418"/>
        <v>1</v>
      </c>
      <c r="AS2155" s="59">
        <f t="shared" si="419"/>
        <v>13419000</v>
      </c>
      <c r="AT2155" s="58">
        <f t="shared" si="422"/>
        <v>13419000</v>
      </c>
      <c r="AU2155" s="58">
        <f t="shared" si="412"/>
        <v>13419000</v>
      </c>
      <c r="AV2155" s="59">
        <f t="shared" si="413"/>
        <v>4050900</v>
      </c>
      <c r="AW2155" s="59">
        <f t="shared" si="420"/>
        <v>4050900</v>
      </c>
      <c r="AX2155" s="60">
        <f t="shared" si="421"/>
        <v>0.43241425689307333</v>
      </c>
      <c r="AY2155" s="58"/>
    </row>
    <row r="2156" spans="1:51" ht="63" x14ac:dyDescent="0.25">
      <c r="A2156" s="45">
        <v>454</v>
      </c>
      <c r="B2156" s="46" t="s">
        <v>1801</v>
      </c>
      <c r="C2156" s="47" t="s">
        <v>1802</v>
      </c>
      <c r="D2156" s="47" t="s">
        <v>467</v>
      </c>
      <c r="E2156" s="62">
        <v>18.565000000000001</v>
      </c>
      <c r="F2156" s="49" t="s">
        <v>1803</v>
      </c>
      <c r="G2156" s="49" t="s">
        <v>1803</v>
      </c>
      <c r="H2156" s="50" t="s">
        <v>1803</v>
      </c>
      <c r="I2156" s="46" t="s">
        <v>25</v>
      </c>
      <c r="J2156" s="46">
        <v>59</v>
      </c>
      <c r="K2156" s="49">
        <v>59</v>
      </c>
      <c r="L2156" s="49" t="s">
        <v>1804</v>
      </c>
      <c r="M2156" s="51">
        <v>9138000</v>
      </c>
      <c r="N2156" s="51">
        <f t="shared" si="414"/>
        <v>638000</v>
      </c>
      <c r="O2156" s="51">
        <v>638608.69565217395</v>
      </c>
      <c r="P2156" s="51">
        <v>9776000</v>
      </c>
      <c r="Q2156" s="51">
        <f t="shared" si="415"/>
        <v>830191.30434782617</v>
      </c>
      <c r="R2156" s="52">
        <f t="shared" si="416"/>
        <v>9968191.3043478262</v>
      </c>
      <c r="S2156" s="53">
        <v>9968100</v>
      </c>
      <c r="T2156" s="54" t="s">
        <v>887</v>
      </c>
      <c r="U2156" s="55" t="s">
        <v>471</v>
      </c>
      <c r="V2156" s="55" t="s">
        <v>1197</v>
      </c>
      <c r="W2156" s="55" t="s">
        <v>173</v>
      </c>
      <c r="X2156" s="56">
        <v>43294</v>
      </c>
      <c r="Y2156" s="57" t="str">
        <f>VLOOKUP(B2156,'[2]DVKT TYC (đang phê duyệt)'!$B$6:$Z$119,25,0)</f>
        <v>Đang đề nghị phê duyệt</v>
      </c>
      <c r="Z2156" s="57"/>
      <c r="AA2156" s="58"/>
      <c r="AB2156" s="58"/>
      <c r="AC2156" s="58"/>
      <c r="AD2156" s="58"/>
      <c r="AE2156" s="58"/>
      <c r="AF2156" s="58"/>
      <c r="AG2156" s="58"/>
      <c r="AH2156" s="58">
        <v>16687000</v>
      </c>
      <c r="AI2156" s="58"/>
      <c r="AJ2156" s="58"/>
      <c r="AK2156" s="58"/>
      <c r="AL2156" s="58"/>
      <c r="AM2156" s="58"/>
      <c r="AN2156" s="58"/>
      <c r="AO2156" s="58"/>
      <c r="AP2156" s="58"/>
      <c r="AQ2156" s="58">
        <v>14319000</v>
      </c>
      <c r="AR2156" s="59">
        <f t="shared" si="418"/>
        <v>2</v>
      </c>
      <c r="AS2156" s="59">
        <f t="shared" si="419"/>
        <v>31006000</v>
      </c>
      <c r="AT2156" s="58">
        <f t="shared" si="422"/>
        <v>15503000</v>
      </c>
      <c r="AU2156" s="58">
        <f t="shared" si="412"/>
        <v>14319000</v>
      </c>
      <c r="AV2156" s="59">
        <f t="shared" si="413"/>
        <v>5534900</v>
      </c>
      <c r="AW2156" s="59">
        <f t="shared" si="420"/>
        <v>5534900</v>
      </c>
      <c r="AX2156" s="60">
        <f t="shared" si="421"/>
        <v>0.55526128349434689</v>
      </c>
      <c r="AY2156" s="58"/>
    </row>
    <row r="2157" spans="1:51" ht="47.25" x14ac:dyDescent="0.25">
      <c r="A2157" s="45">
        <v>459</v>
      </c>
      <c r="B2157" s="46" t="s">
        <v>1818</v>
      </c>
      <c r="C2157" s="47" t="s">
        <v>1802</v>
      </c>
      <c r="D2157" s="47" t="s">
        <v>467</v>
      </c>
      <c r="E2157" s="62">
        <v>18.559000000000001</v>
      </c>
      <c r="F2157" s="49" t="s">
        <v>1819</v>
      </c>
      <c r="G2157" s="49" t="s">
        <v>1819</v>
      </c>
      <c r="H2157" s="50" t="s">
        <v>1819</v>
      </c>
      <c r="I2157" s="46" t="s">
        <v>25</v>
      </c>
      <c r="J2157" s="46">
        <v>59</v>
      </c>
      <c r="K2157" s="49">
        <v>59</v>
      </c>
      <c r="L2157" s="49" t="s">
        <v>1804</v>
      </c>
      <c r="M2157" s="51">
        <v>9138000</v>
      </c>
      <c r="N2157" s="51">
        <f t="shared" si="414"/>
        <v>638000</v>
      </c>
      <c r="O2157" s="51">
        <v>638608.69565217395</v>
      </c>
      <c r="P2157" s="51">
        <v>9776000</v>
      </c>
      <c r="Q2157" s="51">
        <f t="shared" si="415"/>
        <v>830191.30434782617</v>
      </c>
      <c r="R2157" s="52">
        <f t="shared" si="416"/>
        <v>9968191.3043478262</v>
      </c>
      <c r="S2157" s="53">
        <v>9968100</v>
      </c>
      <c r="T2157" s="54" t="s">
        <v>887</v>
      </c>
      <c r="U2157" s="55" t="s">
        <v>471</v>
      </c>
      <c r="V2157" s="55" t="s">
        <v>1197</v>
      </c>
      <c r="W2157" s="55" t="s">
        <v>173</v>
      </c>
      <c r="X2157" s="56">
        <v>43294</v>
      </c>
      <c r="Y2157" s="57" t="str">
        <f>VLOOKUP(B2157,'[2]DVKT TYC (đang phê duyệt)'!$B$6:$Z$119,25,0)</f>
        <v>Đang đề nghị phê duyệt</v>
      </c>
      <c r="Z2157" s="57"/>
      <c r="AA2157" s="58"/>
      <c r="AB2157" s="58"/>
      <c r="AC2157" s="58"/>
      <c r="AD2157" s="58"/>
      <c r="AE2157" s="58"/>
      <c r="AF2157" s="58"/>
      <c r="AG2157" s="58"/>
      <c r="AH2157" s="58"/>
      <c r="AI2157" s="58"/>
      <c r="AJ2157" s="58"/>
      <c r="AK2157" s="58"/>
      <c r="AL2157" s="58"/>
      <c r="AM2157" s="58"/>
      <c r="AN2157" s="58"/>
      <c r="AO2157" s="58"/>
      <c r="AP2157" s="58"/>
      <c r="AQ2157" s="58">
        <v>14319000</v>
      </c>
      <c r="AR2157" s="59">
        <f t="shared" si="418"/>
        <v>1</v>
      </c>
      <c r="AS2157" s="59">
        <f t="shared" si="419"/>
        <v>14319000</v>
      </c>
      <c r="AT2157" s="58">
        <f t="shared" si="422"/>
        <v>14319000</v>
      </c>
      <c r="AU2157" s="58">
        <f t="shared" si="412"/>
        <v>14319000</v>
      </c>
      <c r="AV2157" s="59">
        <f t="shared" si="413"/>
        <v>4350900</v>
      </c>
      <c r="AW2157" s="59">
        <f t="shared" si="420"/>
        <v>4350900</v>
      </c>
      <c r="AX2157" s="60">
        <f t="shared" si="421"/>
        <v>0.43648237878833474</v>
      </c>
      <c r="AY2157" s="58"/>
    </row>
    <row r="2158" spans="1:51" ht="31.5" x14ac:dyDescent="0.25">
      <c r="A2158" s="45">
        <v>491</v>
      </c>
      <c r="B2158" s="46" t="s">
        <v>1917</v>
      </c>
      <c r="C2158" s="47" t="s">
        <v>1855</v>
      </c>
      <c r="D2158" s="47" t="s">
        <v>467</v>
      </c>
      <c r="E2158" s="62">
        <v>18.687000000000001</v>
      </c>
      <c r="F2158" s="49" t="s">
        <v>1918</v>
      </c>
      <c r="G2158" s="49" t="s">
        <v>1918</v>
      </c>
      <c r="H2158" s="50" t="s">
        <v>1918</v>
      </c>
      <c r="I2158" s="46" t="s">
        <v>626</v>
      </c>
      <c r="J2158" s="46">
        <v>60</v>
      </c>
      <c r="K2158" s="49">
        <v>60</v>
      </c>
      <c r="L2158" s="49" t="s">
        <v>1858</v>
      </c>
      <c r="M2158" s="51">
        <v>8588000</v>
      </c>
      <c r="N2158" s="51">
        <f t="shared" si="414"/>
        <v>638000</v>
      </c>
      <c r="O2158" s="51">
        <v>638608.69565217395</v>
      </c>
      <c r="P2158" s="51">
        <v>9226000</v>
      </c>
      <c r="Q2158" s="51">
        <f t="shared" si="415"/>
        <v>830191.30434782617</v>
      </c>
      <c r="R2158" s="52">
        <f t="shared" si="416"/>
        <v>9418191.3043478262</v>
      </c>
      <c r="S2158" s="53">
        <v>9418100</v>
      </c>
      <c r="T2158" s="54" t="s">
        <v>887</v>
      </c>
      <c r="U2158" s="55" t="s">
        <v>471</v>
      </c>
      <c r="V2158" s="55" t="s">
        <v>1197</v>
      </c>
      <c r="W2158" s="55" t="s">
        <v>173</v>
      </c>
      <c r="X2158" s="56">
        <v>43294</v>
      </c>
      <c r="Y2158" s="57" t="str">
        <f>VLOOKUP(B2158,'[2]DVKT TYC (đang phê duyệt)'!$B$6:$Z$119,25,0)</f>
        <v>Đang đề nghị phê duyệt</v>
      </c>
      <c r="Z2158" s="57"/>
      <c r="AA2158" s="58"/>
      <c r="AB2158" s="58"/>
      <c r="AC2158" s="58"/>
      <c r="AD2158" s="58"/>
      <c r="AE2158" s="58"/>
      <c r="AF2158" s="58"/>
      <c r="AG2158" s="58"/>
      <c r="AH2158" s="58">
        <v>14873000</v>
      </c>
      <c r="AI2158" s="58"/>
      <c r="AJ2158" s="58">
        <v>14226000</v>
      </c>
      <c r="AK2158" s="58"/>
      <c r="AL2158" s="58"/>
      <c r="AM2158" s="58"/>
      <c r="AN2158" s="58"/>
      <c r="AO2158" s="58"/>
      <c r="AP2158" s="58"/>
      <c r="AQ2158" s="58"/>
      <c r="AR2158" s="59">
        <f t="shared" si="418"/>
        <v>2</v>
      </c>
      <c r="AS2158" s="59">
        <f t="shared" si="419"/>
        <v>29099000</v>
      </c>
      <c r="AT2158" s="58">
        <f t="shared" si="422"/>
        <v>14549500</v>
      </c>
      <c r="AU2158" s="58">
        <f t="shared" si="412"/>
        <v>14226000</v>
      </c>
      <c r="AV2158" s="59">
        <f t="shared" si="413"/>
        <v>5131400</v>
      </c>
      <c r="AW2158" s="59">
        <f t="shared" si="420"/>
        <v>5131400</v>
      </c>
      <c r="AX2158" s="60">
        <f t="shared" si="421"/>
        <v>0.5448445015448975</v>
      </c>
      <c r="AY2158" s="58"/>
    </row>
    <row r="2159" spans="1:51" ht="31.5" x14ac:dyDescent="0.25">
      <c r="A2159" s="45">
        <v>492</v>
      </c>
      <c r="B2159" s="46" t="s">
        <v>1919</v>
      </c>
      <c r="C2159" s="47" t="s">
        <v>1855</v>
      </c>
      <c r="D2159" s="47" t="s">
        <v>467</v>
      </c>
      <c r="E2159" s="62">
        <v>18.687999999999999</v>
      </c>
      <c r="F2159" s="49" t="s">
        <v>1920</v>
      </c>
      <c r="G2159" s="49" t="s">
        <v>1920</v>
      </c>
      <c r="H2159" s="50" t="s">
        <v>1920</v>
      </c>
      <c r="I2159" s="46" t="s">
        <v>626</v>
      </c>
      <c r="J2159" s="46">
        <v>60</v>
      </c>
      <c r="K2159" s="49">
        <v>60</v>
      </c>
      <c r="L2159" s="49" t="s">
        <v>1858</v>
      </c>
      <c r="M2159" s="51">
        <v>8588000</v>
      </c>
      <c r="N2159" s="51">
        <f t="shared" si="414"/>
        <v>638000</v>
      </c>
      <c r="O2159" s="51">
        <v>638608.69565217395</v>
      </c>
      <c r="P2159" s="51">
        <v>9226000</v>
      </c>
      <c r="Q2159" s="51">
        <f t="shared" si="415"/>
        <v>830191.30434782617</v>
      </c>
      <c r="R2159" s="52">
        <f t="shared" si="416"/>
        <v>9418191.3043478262</v>
      </c>
      <c r="S2159" s="53">
        <v>9418100</v>
      </c>
      <c r="T2159" s="54" t="s">
        <v>887</v>
      </c>
      <c r="U2159" s="55" t="s">
        <v>471</v>
      </c>
      <c r="V2159" s="55" t="s">
        <v>1197</v>
      </c>
      <c r="W2159" s="55" t="s">
        <v>173</v>
      </c>
      <c r="X2159" s="56">
        <v>43294</v>
      </c>
      <c r="Y2159" s="57" t="str">
        <f>VLOOKUP(B2159,'[2]DVKT TYC (đang phê duyệt)'!$B$6:$Z$119,25,0)</f>
        <v>Đang đề nghị phê duyệt</v>
      </c>
      <c r="Z2159" s="57"/>
      <c r="AA2159" s="58"/>
      <c r="AB2159" s="58"/>
      <c r="AC2159" s="58"/>
      <c r="AD2159" s="58"/>
      <c r="AE2159" s="58"/>
      <c r="AF2159" s="58"/>
      <c r="AG2159" s="58"/>
      <c r="AH2159" s="58">
        <v>14873000</v>
      </c>
      <c r="AI2159" s="58"/>
      <c r="AJ2159" s="58">
        <v>14226000</v>
      </c>
      <c r="AK2159" s="58"/>
      <c r="AL2159" s="58"/>
      <c r="AM2159" s="58"/>
      <c r="AN2159" s="58"/>
      <c r="AO2159" s="58"/>
      <c r="AP2159" s="58"/>
      <c r="AQ2159" s="58"/>
      <c r="AR2159" s="59">
        <f t="shared" si="418"/>
        <v>2</v>
      </c>
      <c r="AS2159" s="59">
        <f t="shared" si="419"/>
        <v>29099000</v>
      </c>
      <c r="AT2159" s="58">
        <f t="shared" si="422"/>
        <v>14549500</v>
      </c>
      <c r="AU2159" s="58">
        <f t="shared" si="412"/>
        <v>14226000</v>
      </c>
      <c r="AV2159" s="59">
        <f t="shared" si="413"/>
        <v>5131400</v>
      </c>
      <c r="AW2159" s="59">
        <f t="shared" si="420"/>
        <v>5131400</v>
      </c>
      <c r="AX2159" s="60">
        <f t="shared" si="421"/>
        <v>0.5448445015448975</v>
      </c>
      <c r="AY2159" s="58"/>
    </row>
    <row r="2160" spans="1:51" ht="31.5" x14ac:dyDescent="0.25">
      <c r="A2160" s="45">
        <v>496</v>
      </c>
      <c r="B2160" s="46" t="s">
        <v>1930</v>
      </c>
      <c r="C2160" s="47" t="s">
        <v>1855</v>
      </c>
      <c r="D2160" s="47" t="s">
        <v>467</v>
      </c>
      <c r="E2160" s="62">
        <v>18.545999999999999</v>
      </c>
      <c r="F2160" s="49" t="s">
        <v>1931</v>
      </c>
      <c r="G2160" s="49" t="s">
        <v>1931</v>
      </c>
      <c r="H2160" s="50" t="s">
        <v>1931</v>
      </c>
      <c r="I2160" s="46" t="s">
        <v>25</v>
      </c>
      <c r="J2160" s="46">
        <v>60</v>
      </c>
      <c r="K2160" s="49">
        <v>60</v>
      </c>
      <c r="L2160" s="49" t="s">
        <v>1858</v>
      </c>
      <c r="M2160" s="51">
        <v>8588000</v>
      </c>
      <c r="N2160" s="51">
        <f t="shared" si="414"/>
        <v>638000</v>
      </c>
      <c r="O2160" s="51">
        <v>638608.69565217395</v>
      </c>
      <c r="P2160" s="51">
        <v>9226000</v>
      </c>
      <c r="Q2160" s="51">
        <f t="shared" si="415"/>
        <v>830191.30434782617</v>
      </c>
      <c r="R2160" s="52">
        <f t="shared" si="416"/>
        <v>9418191.3043478262</v>
      </c>
      <c r="S2160" s="53">
        <v>9418100</v>
      </c>
      <c r="T2160" s="54">
        <v>0</v>
      </c>
      <c r="U2160" s="55" t="s">
        <v>471</v>
      </c>
      <c r="V2160" s="55" t="s">
        <v>1197</v>
      </c>
      <c r="W2160" s="55" t="s">
        <v>173</v>
      </c>
      <c r="X2160" s="56">
        <v>43294</v>
      </c>
      <c r="Y2160" s="57" t="str">
        <f>VLOOKUP(B2160,'[2]DVKT TYC (đang phê duyệt)'!$B$6:$Z$119,25,0)</f>
        <v>Đang đề nghị phê duyệt</v>
      </c>
      <c r="Z2160" s="57"/>
      <c r="AA2160" s="58"/>
      <c r="AB2160" s="58"/>
      <c r="AC2160" s="58"/>
      <c r="AD2160" s="58"/>
      <c r="AE2160" s="58"/>
      <c r="AF2160" s="58"/>
      <c r="AG2160" s="58"/>
      <c r="AH2160" s="58"/>
      <c r="AI2160" s="58"/>
      <c r="AJ2160" s="58"/>
      <c r="AK2160" s="58"/>
      <c r="AL2160" s="58"/>
      <c r="AM2160" s="58"/>
      <c r="AN2160" s="58"/>
      <c r="AO2160" s="58"/>
      <c r="AP2160" s="58"/>
      <c r="AQ2160" s="58">
        <v>13494000</v>
      </c>
      <c r="AR2160" s="59">
        <f t="shared" si="418"/>
        <v>1</v>
      </c>
      <c r="AS2160" s="59">
        <f t="shared" si="419"/>
        <v>13494000</v>
      </c>
      <c r="AT2160" s="58">
        <f t="shared" si="422"/>
        <v>13494000</v>
      </c>
      <c r="AU2160" s="58">
        <f t="shared" si="412"/>
        <v>13494000</v>
      </c>
      <c r="AV2160" s="59">
        <f t="shared" si="413"/>
        <v>4075900</v>
      </c>
      <c r="AW2160" s="59">
        <f t="shared" si="420"/>
        <v>4075900</v>
      </c>
      <c r="AX2160" s="60">
        <f t="shared" si="421"/>
        <v>0.43277306463087029</v>
      </c>
      <c r="AY2160" s="58"/>
    </row>
    <row r="2161" spans="1:51" ht="78.75" x14ac:dyDescent="0.25">
      <c r="A2161" s="45">
        <v>499</v>
      </c>
      <c r="B2161" s="46" t="s">
        <v>1939</v>
      </c>
      <c r="C2161" s="47" t="s">
        <v>1855</v>
      </c>
      <c r="D2161" s="47" t="s">
        <v>467</v>
      </c>
      <c r="E2161" s="62">
        <v>18.684000000000001</v>
      </c>
      <c r="F2161" s="49" t="s">
        <v>1940</v>
      </c>
      <c r="G2161" s="49" t="s">
        <v>1940</v>
      </c>
      <c r="H2161" s="50" t="s">
        <v>1941</v>
      </c>
      <c r="I2161" s="46"/>
      <c r="J2161" s="46">
        <v>60</v>
      </c>
      <c r="K2161" s="49">
        <v>60</v>
      </c>
      <c r="L2161" s="49" t="s">
        <v>1858</v>
      </c>
      <c r="M2161" s="51">
        <v>8588000</v>
      </c>
      <c r="N2161" s="51">
        <f t="shared" si="414"/>
        <v>638000</v>
      </c>
      <c r="O2161" s="51">
        <v>638608.69565217395</v>
      </c>
      <c r="P2161" s="51">
        <v>9226000</v>
      </c>
      <c r="Q2161" s="51">
        <f t="shared" si="415"/>
        <v>830191.30434782617</v>
      </c>
      <c r="R2161" s="52">
        <f t="shared" si="416"/>
        <v>9418191.3043478262</v>
      </c>
      <c r="S2161" s="53">
        <v>9418100</v>
      </c>
      <c r="T2161" s="54">
        <v>0</v>
      </c>
      <c r="U2161" s="55" t="s">
        <v>471</v>
      </c>
      <c r="V2161" s="55" t="s">
        <v>1197</v>
      </c>
      <c r="W2161" s="55" t="s">
        <v>173</v>
      </c>
      <c r="X2161" s="56">
        <v>43294</v>
      </c>
      <c r="Y2161" s="57" t="str">
        <f>VLOOKUP(B2161,'[2]DVKT TYC (đang phê duyệt)'!$B$6:$Z$119,25,0)</f>
        <v>Đang đề nghị phê duyệt</v>
      </c>
      <c r="Z2161" s="57"/>
      <c r="AA2161" s="58"/>
      <c r="AB2161" s="58"/>
      <c r="AC2161" s="58"/>
      <c r="AD2161" s="58"/>
      <c r="AE2161" s="58"/>
      <c r="AF2161" s="58"/>
      <c r="AG2161" s="58">
        <v>16000000</v>
      </c>
      <c r="AH2161" s="58"/>
      <c r="AI2161" s="58"/>
      <c r="AJ2161" s="58">
        <v>14226000</v>
      </c>
      <c r="AK2161" s="58"/>
      <c r="AL2161" s="58"/>
      <c r="AM2161" s="58"/>
      <c r="AN2161" s="58"/>
      <c r="AO2161" s="58"/>
      <c r="AP2161" s="58"/>
      <c r="AQ2161" s="58"/>
      <c r="AR2161" s="59">
        <f t="shared" si="418"/>
        <v>2</v>
      </c>
      <c r="AS2161" s="59">
        <f t="shared" si="419"/>
        <v>30226000</v>
      </c>
      <c r="AT2161" s="58">
        <f t="shared" si="422"/>
        <v>15113000</v>
      </c>
      <c r="AU2161" s="58">
        <f t="shared" si="412"/>
        <v>14226000</v>
      </c>
      <c r="AV2161" s="59">
        <f t="shared" si="413"/>
        <v>5694900</v>
      </c>
      <c r="AW2161" s="59">
        <f t="shared" si="420"/>
        <v>5694900</v>
      </c>
      <c r="AX2161" s="60">
        <f t="shared" si="421"/>
        <v>0.60467610239857295</v>
      </c>
      <c r="AY2161" s="58"/>
    </row>
    <row r="2162" spans="1:51" ht="47.25" x14ac:dyDescent="0.25">
      <c r="A2162" s="45">
        <v>500</v>
      </c>
      <c r="B2162" s="46" t="s">
        <v>1942</v>
      </c>
      <c r="C2162" s="47" t="s">
        <v>1855</v>
      </c>
      <c r="D2162" s="47" t="s">
        <v>467</v>
      </c>
      <c r="E2162" s="62">
        <v>18.683</v>
      </c>
      <c r="F2162" s="49" t="s">
        <v>1943</v>
      </c>
      <c r="G2162" s="49" t="s">
        <v>1943</v>
      </c>
      <c r="H2162" s="50" t="s">
        <v>1944</v>
      </c>
      <c r="I2162" s="46"/>
      <c r="J2162" s="46">
        <v>60</v>
      </c>
      <c r="K2162" s="49">
        <v>60</v>
      </c>
      <c r="L2162" s="49" t="s">
        <v>1858</v>
      </c>
      <c r="M2162" s="51">
        <v>8588000</v>
      </c>
      <c r="N2162" s="51">
        <f t="shared" si="414"/>
        <v>638000</v>
      </c>
      <c r="O2162" s="51">
        <v>638608.69565217395</v>
      </c>
      <c r="P2162" s="51">
        <v>9226000</v>
      </c>
      <c r="Q2162" s="51">
        <f t="shared" si="415"/>
        <v>830191.30434782617</v>
      </c>
      <c r="R2162" s="52">
        <f t="shared" si="416"/>
        <v>9418191.3043478262</v>
      </c>
      <c r="S2162" s="53">
        <v>9418100</v>
      </c>
      <c r="T2162" s="54">
        <v>0</v>
      </c>
      <c r="U2162" s="55" t="s">
        <v>471</v>
      </c>
      <c r="V2162" s="55" t="s">
        <v>1197</v>
      </c>
      <c r="W2162" s="55" t="s">
        <v>173</v>
      </c>
      <c r="X2162" s="56">
        <v>43294</v>
      </c>
      <c r="Y2162" s="57" t="str">
        <f>VLOOKUP(B2162,'[2]DVKT TYC (đang phê duyệt)'!$B$6:$Z$119,25,0)</f>
        <v>Đang đề nghị phê duyệt</v>
      </c>
      <c r="Z2162" s="57"/>
      <c r="AA2162" s="58"/>
      <c r="AB2162" s="58"/>
      <c r="AC2162" s="58"/>
      <c r="AD2162" s="58"/>
      <c r="AE2162" s="58"/>
      <c r="AF2162" s="58"/>
      <c r="AG2162" s="58">
        <v>16000000</v>
      </c>
      <c r="AH2162" s="58"/>
      <c r="AI2162" s="58"/>
      <c r="AJ2162" s="58">
        <v>14226000</v>
      </c>
      <c r="AK2162" s="58"/>
      <c r="AL2162" s="58"/>
      <c r="AM2162" s="58"/>
      <c r="AN2162" s="58"/>
      <c r="AO2162" s="58"/>
      <c r="AP2162" s="58"/>
      <c r="AQ2162" s="58"/>
      <c r="AR2162" s="59">
        <f t="shared" si="418"/>
        <v>2</v>
      </c>
      <c r="AS2162" s="59">
        <f t="shared" si="419"/>
        <v>30226000</v>
      </c>
      <c r="AT2162" s="58">
        <f t="shared" si="422"/>
        <v>15113000</v>
      </c>
      <c r="AU2162" s="58">
        <f t="shared" si="412"/>
        <v>14226000</v>
      </c>
      <c r="AV2162" s="59">
        <f t="shared" si="413"/>
        <v>5694900</v>
      </c>
      <c r="AW2162" s="59">
        <f t="shared" si="420"/>
        <v>5694900</v>
      </c>
      <c r="AX2162" s="60">
        <f t="shared" si="421"/>
        <v>0.60467610239857295</v>
      </c>
      <c r="AY2162" s="58"/>
    </row>
    <row r="2163" spans="1:51" ht="110.25" x14ac:dyDescent="0.25">
      <c r="A2163" s="45">
        <v>501</v>
      </c>
      <c r="B2163" s="46" t="s">
        <v>1946</v>
      </c>
      <c r="C2163" s="47" t="s">
        <v>1947</v>
      </c>
      <c r="D2163" s="47" t="s">
        <v>467</v>
      </c>
      <c r="E2163" s="62">
        <v>18.597000000000001</v>
      </c>
      <c r="F2163" s="49" t="s">
        <v>1948</v>
      </c>
      <c r="G2163" s="49" t="s">
        <v>1948</v>
      </c>
      <c r="H2163" s="50" t="s">
        <v>1948</v>
      </c>
      <c r="I2163" s="46" t="s">
        <v>626</v>
      </c>
      <c r="J2163" s="46">
        <v>61</v>
      </c>
      <c r="K2163" s="49">
        <v>61</v>
      </c>
      <c r="L2163" s="49" t="s">
        <v>1949</v>
      </c>
      <c r="M2163" s="51">
        <v>1575000</v>
      </c>
      <c r="N2163" s="51">
        <f t="shared" si="414"/>
        <v>638000</v>
      </c>
      <c r="O2163" s="51">
        <v>638608.69565217395</v>
      </c>
      <c r="P2163" s="51">
        <v>2213000</v>
      </c>
      <c r="Q2163" s="51">
        <f t="shared" si="415"/>
        <v>830191.30434782617</v>
      </c>
      <c r="R2163" s="52">
        <f t="shared" si="416"/>
        <v>2405191.3043478262</v>
      </c>
      <c r="S2163" s="53">
        <v>2405100</v>
      </c>
      <c r="T2163" s="54">
        <v>0</v>
      </c>
      <c r="U2163" s="55" t="s">
        <v>471</v>
      </c>
      <c r="V2163" s="55" t="s">
        <v>1197</v>
      </c>
      <c r="W2163" s="55" t="s">
        <v>173</v>
      </c>
      <c r="X2163" s="56">
        <v>43294</v>
      </c>
      <c r="Y2163" s="57" t="str">
        <f>VLOOKUP(B2163,'[2]DVKT TYC (đang phê duyệt)'!$B$6:$Z$119,25,0)</f>
        <v>Đang đề nghị phê duyệt</v>
      </c>
      <c r="Z2163" s="57"/>
      <c r="AA2163" s="58"/>
      <c r="AB2163" s="58"/>
      <c r="AC2163" s="58"/>
      <c r="AD2163" s="58"/>
      <c r="AE2163" s="58"/>
      <c r="AF2163" s="58"/>
      <c r="AG2163" s="58"/>
      <c r="AH2163" s="58">
        <v>6505000</v>
      </c>
      <c r="AI2163" s="58"/>
      <c r="AJ2163" s="58"/>
      <c r="AK2163" s="58"/>
      <c r="AL2163" s="58"/>
      <c r="AM2163" s="58"/>
      <c r="AN2163" s="58"/>
      <c r="AO2163" s="58"/>
      <c r="AP2163" s="58"/>
      <c r="AQ2163" s="58">
        <v>2975000</v>
      </c>
      <c r="AR2163" s="59">
        <f t="shared" si="418"/>
        <v>2</v>
      </c>
      <c r="AS2163" s="59">
        <f t="shared" si="419"/>
        <v>9480000</v>
      </c>
      <c r="AT2163" s="58">
        <f t="shared" si="422"/>
        <v>4740000</v>
      </c>
      <c r="AU2163" s="58">
        <f t="shared" si="412"/>
        <v>2975000</v>
      </c>
      <c r="AV2163" s="59">
        <f t="shared" si="413"/>
        <v>2334900</v>
      </c>
      <c r="AW2163" s="59">
        <f t="shared" si="420"/>
        <v>2334900</v>
      </c>
      <c r="AX2163" s="60">
        <f t="shared" si="421"/>
        <v>0.97081202444804782</v>
      </c>
      <c r="AY2163" s="58"/>
    </row>
    <row r="2164" spans="1:51" ht="110.25" x14ac:dyDescent="0.25">
      <c r="A2164" s="45">
        <v>511</v>
      </c>
      <c r="B2164" s="46" t="s">
        <v>1977</v>
      </c>
      <c r="C2164" s="47" t="s">
        <v>1947</v>
      </c>
      <c r="D2164" s="47" t="s">
        <v>467</v>
      </c>
      <c r="E2164" s="62">
        <v>18.582000000000001</v>
      </c>
      <c r="F2164" s="49" t="s">
        <v>1978</v>
      </c>
      <c r="G2164" s="49" t="s">
        <v>1978</v>
      </c>
      <c r="H2164" s="50" t="s">
        <v>1978</v>
      </c>
      <c r="I2164" s="46" t="s">
        <v>499</v>
      </c>
      <c r="J2164" s="46">
        <v>61</v>
      </c>
      <c r="K2164" s="49">
        <v>61</v>
      </c>
      <c r="L2164" s="49" t="s">
        <v>1949</v>
      </c>
      <c r="M2164" s="51">
        <v>1575000</v>
      </c>
      <c r="N2164" s="51">
        <f t="shared" si="414"/>
        <v>638000</v>
      </c>
      <c r="O2164" s="51">
        <v>638608.69565217395</v>
      </c>
      <c r="P2164" s="51">
        <v>2213000</v>
      </c>
      <c r="Q2164" s="51">
        <f t="shared" si="415"/>
        <v>830191.30434782617</v>
      </c>
      <c r="R2164" s="52">
        <f t="shared" si="416"/>
        <v>2405191.3043478262</v>
      </c>
      <c r="S2164" s="53">
        <v>2405100</v>
      </c>
      <c r="T2164" s="54">
        <v>0</v>
      </c>
      <c r="U2164" s="55" t="s">
        <v>471</v>
      </c>
      <c r="V2164" s="55" t="s">
        <v>1197</v>
      </c>
      <c r="W2164" s="55" t="s">
        <v>173</v>
      </c>
      <c r="X2164" s="56">
        <v>43294</v>
      </c>
      <c r="Y2164" s="57" t="str">
        <f>VLOOKUP(B2164,'[2]DVKT TYC (đang phê duyệt)'!$B$6:$Z$119,25,0)</f>
        <v>Đang đề nghị phê duyệt</v>
      </c>
      <c r="Z2164" s="57"/>
      <c r="AA2164" s="58"/>
      <c r="AB2164" s="58"/>
      <c r="AC2164" s="58"/>
      <c r="AD2164" s="58"/>
      <c r="AE2164" s="58"/>
      <c r="AF2164" s="58"/>
      <c r="AG2164" s="58"/>
      <c r="AH2164" s="58"/>
      <c r="AI2164" s="58"/>
      <c r="AJ2164" s="58"/>
      <c r="AK2164" s="58"/>
      <c r="AL2164" s="58"/>
      <c r="AM2164" s="58"/>
      <c r="AN2164" s="58"/>
      <c r="AO2164" s="58"/>
      <c r="AP2164" s="58"/>
      <c r="AQ2164" s="58">
        <v>2975000</v>
      </c>
      <c r="AR2164" s="59">
        <f t="shared" si="418"/>
        <v>1</v>
      </c>
      <c r="AS2164" s="59">
        <f t="shared" si="419"/>
        <v>2975000</v>
      </c>
      <c r="AT2164" s="58">
        <f t="shared" si="422"/>
        <v>2975000</v>
      </c>
      <c r="AU2164" s="58">
        <f t="shared" si="412"/>
        <v>2975000</v>
      </c>
      <c r="AV2164" s="59">
        <f t="shared" si="413"/>
        <v>569900</v>
      </c>
      <c r="AW2164" s="59">
        <f t="shared" si="420"/>
        <v>569900</v>
      </c>
      <c r="AX2164" s="60">
        <f t="shared" si="421"/>
        <v>0.2369548043740386</v>
      </c>
      <c r="AY2164" s="58"/>
    </row>
    <row r="2165" spans="1:51" ht="110.25" x14ac:dyDescent="0.25">
      <c r="A2165" s="45">
        <v>513</v>
      </c>
      <c r="B2165" s="46" t="s">
        <v>1980</v>
      </c>
      <c r="C2165" s="47" t="s">
        <v>1947</v>
      </c>
      <c r="D2165" s="47" t="s">
        <v>467</v>
      </c>
      <c r="E2165" s="62">
        <v>18.597999999999999</v>
      </c>
      <c r="F2165" s="49" t="s">
        <v>1981</v>
      </c>
      <c r="G2165" s="49" t="s">
        <v>1981</v>
      </c>
      <c r="H2165" s="50" t="s">
        <v>1982</v>
      </c>
      <c r="I2165" s="46" t="s">
        <v>626</v>
      </c>
      <c r="J2165" s="46">
        <v>61</v>
      </c>
      <c r="K2165" s="49">
        <v>61</v>
      </c>
      <c r="L2165" s="49" t="s">
        <v>1949</v>
      </c>
      <c r="M2165" s="51">
        <v>1575000</v>
      </c>
      <c r="N2165" s="51">
        <f t="shared" si="414"/>
        <v>638000</v>
      </c>
      <c r="O2165" s="51">
        <v>638608.69565217395</v>
      </c>
      <c r="P2165" s="51">
        <v>2213000</v>
      </c>
      <c r="Q2165" s="51">
        <f t="shared" si="415"/>
        <v>830191.30434782617</v>
      </c>
      <c r="R2165" s="52">
        <f t="shared" si="416"/>
        <v>2405191.3043478262</v>
      </c>
      <c r="S2165" s="53">
        <v>2405100</v>
      </c>
      <c r="T2165" s="54">
        <v>0</v>
      </c>
      <c r="U2165" s="55" t="s">
        <v>471</v>
      </c>
      <c r="V2165" s="55" t="s">
        <v>1197</v>
      </c>
      <c r="W2165" s="55" t="s">
        <v>173</v>
      </c>
      <c r="X2165" s="56">
        <v>43294</v>
      </c>
      <c r="Y2165" s="57" t="str">
        <f>VLOOKUP(B2165,'[2]DVKT TYC (đang phê duyệt)'!$B$6:$Z$119,25,0)</f>
        <v>Đang đề nghị phê duyệt</v>
      </c>
      <c r="Z2165" s="57"/>
      <c r="AA2165" s="58"/>
      <c r="AB2165" s="58"/>
      <c r="AC2165" s="58"/>
      <c r="AD2165" s="58"/>
      <c r="AE2165" s="58"/>
      <c r="AF2165" s="58"/>
      <c r="AG2165" s="58"/>
      <c r="AH2165" s="58"/>
      <c r="AI2165" s="58"/>
      <c r="AJ2165" s="58"/>
      <c r="AK2165" s="58"/>
      <c r="AL2165" s="58"/>
      <c r="AM2165" s="58"/>
      <c r="AN2165" s="58"/>
      <c r="AO2165" s="58"/>
      <c r="AP2165" s="58"/>
      <c r="AQ2165" s="58">
        <v>2975000</v>
      </c>
      <c r="AR2165" s="59">
        <f t="shared" si="418"/>
        <v>1</v>
      </c>
      <c r="AS2165" s="59">
        <f t="shared" si="419"/>
        <v>2975000</v>
      </c>
      <c r="AT2165" s="58">
        <f t="shared" si="422"/>
        <v>2975000</v>
      </c>
      <c r="AU2165" s="58">
        <f t="shared" si="412"/>
        <v>2975000</v>
      </c>
      <c r="AV2165" s="59">
        <f t="shared" si="413"/>
        <v>569900</v>
      </c>
      <c r="AW2165" s="59">
        <f t="shared" si="420"/>
        <v>569900</v>
      </c>
      <c r="AX2165" s="60">
        <f t="shared" si="421"/>
        <v>0.2369548043740386</v>
      </c>
      <c r="AY2165" s="58"/>
    </row>
    <row r="2166" spans="1:51" ht="110.25" x14ac:dyDescent="0.25">
      <c r="A2166" s="45">
        <v>514</v>
      </c>
      <c r="B2166" s="46" t="s">
        <v>1983</v>
      </c>
      <c r="C2166" s="47" t="s">
        <v>1947</v>
      </c>
      <c r="D2166" s="47" t="s">
        <v>467</v>
      </c>
      <c r="E2166" s="62">
        <v>18.594999999999999</v>
      </c>
      <c r="F2166" s="49" t="s">
        <v>1984</v>
      </c>
      <c r="G2166" s="49" t="s">
        <v>1984</v>
      </c>
      <c r="H2166" s="50" t="s">
        <v>1985</v>
      </c>
      <c r="I2166" s="46" t="s">
        <v>626</v>
      </c>
      <c r="J2166" s="46">
        <v>61</v>
      </c>
      <c r="K2166" s="49">
        <v>61</v>
      </c>
      <c r="L2166" s="49" t="s">
        <v>1949</v>
      </c>
      <c r="M2166" s="51">
        <v>1575000</v>
      </c>
      <c r="N2166" s="51">
        <f t="shared" si="414"/>
        <v>638000</v>
      </c>
      <c r="O2166" s="51">
        <v>638608.69565217395</v>
      </c>
      <c r="P2166" s="51">
        <v>2213000</v>
      </c>
      <c r="Q2166" s="51">
        <f t="shared" si="415"/>
        <v>830191.30434782617</v>
      </c>
      <c r="R2166" s="52">
        <f t="shared" si="416"/>
        <v>2405191.3043478262</v>
      </c>
      <c r="S2166" s="53">
        <v>2405100</v>
      </c>
      <c r="T2166" s="54">
        <v>0</v>
      </c>
      <c r="U2166" s="55" t="s">
        <v>471</v>
      </c>
      <c r="V2166" s="55" t="s">
        <v>1197</v>
      </c>
      <c r="W2166" s="55" t="s">
        <v>173</v>
      </c>
      <c r="X2166" s="56">
        <v>43294</v>
      </c>
      <c r="Y2166" s="57" t="str">
        <f>VLOOKUP(B2166,'[2]DVKT TYC (đang phê duyệt)'!$B$6:$Z$119,25,0)</f>
        <v>Đang đề nghị phê duyệt</v>
      </c>
      <c r="Z2166" s="57"/>
      <c r="AA2166" s="58"/>
      <c r="AB2166" s="58"/>
      <c r="AC2166" s="58"/>
      <c r="AD2166" s="58"/>
      <c r="AE2166" s="58"/>
      <c r="AF2166" s="58"/>
      <c r="AG2166" s="58"/>
      <c r="AH2166" s="58"/>
      <c r="AI2166" s="58"/>
      <c r="AJ2166" s="58"/>
      <c r="AK2166" s="58"/>
      <c r="AL2166" s="58"/>
      <c r="AM2166" s="58"/>
      <c r="AN2166" s="58"/>
      <c r="AO2166" s="58"/>
      <c r="AP2166" s="58"/>
      <c r="AQ2166" s="58">
        <v>2975000</v>
      </c>
      <c r="AR2166" s="59">
        <f t="shared" si="418"/>
        <v>1</v>
      </c>
      <c r="AS2166" s="59">
        <f t="shared" si="419"/>
        <v>2975000</v>
      </c>
      <c r="AT2166" s="58">
        <f t="shared" si="422"/>
        <v>2975000</v>
      </c>
      <c r="AU2166" s="58">
        <f t="shared" si="412"/>
        <v>2975000</v>
      </c>
      <c r="AV2166" s="59">
        <f t="shared" si="413"/>
        <v>569900</v>
      </c>
      <c r="AW2166" s="59">
        <f t="shared" si="420"/>
        <v>569900</v>
      </c>
      <c r="AX2166" s="60">
        <f t="shared" si="421"/>
        <v>0.2369548043740386</v>
      </c>
      <c r="AY2166" s="58"/>
    </row>
    <row r="2167" spans="1:51" ht="47.25" x14ac:dyDescent="0.25">
      <c r="A2167" s="45">
        <v>519</v>
      </c>
      <c r="B2167" s="46" t="s">
        <v>2004</v>
      </c>
      <c r="C2167" s="47" t="s">
        <v>1999</v>
      </c>
      <c r="D2167" s="47" t="s">
        <v>467</v>
      </c>
      <c r="E2167" s="62">
        <v>18.594000000000001</v>
      </c>
      <c r="F2167" s="49" t="s">
        <v>2005</v>
      </c>
      <c r="G2167" s="49" t="s">
        <v>2005</v>
      </c>
      <c r="H2167" s="50" t="s">
        <v>2005</v>
      </c>
      <c r="I2167" s="46" t="s">
        <v>626</v>
      </c>
      <c r="J2167" s="46">
        <v>63</v>
      </c>
      <c r="K2167" s="49">
        <v>63</v>
      </c>
      <c r="L2167" s="49" t="s">
        <v>2002</v>
      </c>
      <c r="M2167" s="51">
        <v>3088000</v>
      </c>
      <c r="N2167" s="51">
        <f t="shared" si="414"/>
        <v>638000</v>
      </c>
      <c r="O2167" s="51">
        <v>638608.69565217395</v>
      </c>
      <c r="P2167" s="51">
        <v>3726000</v>
      </c>
      <c r="Q2167" s="51">
        <f t="shared" si="415"/>
        <v>830191.30434782617</v>
      </c>
      <c r="R2167" s="52">
        <f t="shared" si="416"/>
        <v>3918191.3043478262</v>
      </c>
      <c r="S2167" s="53">
        <v>3918100</v>
      </c>
      <c r="T2167" s="54" t="s">
        <v>887</v>
      </c>
      <c r="U2167" s="55" t="s">
        <v>471</v>
      </c>
      <c r="V2167" s="55" t="s">
        <v>1197</v>
      </c>
      <c r="W2167" s="55" t="s">
        <v>173</v>
      </c>
      <c r="X2167" s="56">
        <v>43294</v>
      </c>
      <c r="Y2167" s="57" t="str">
        <f>VLOOKUP(B2167,'[2]DVKT TYC (đang phê duyệt)'!$B$6:$Z$119,25,0)</f>
        <v>Đang đề nghị phê duyệt</v>
      </c>
      <c r="Z2167" s="57"/>
      <c r="AA2167" s="58"/>
      <c r="AB2167" s="58"/>
      <c r="AC2167" s="58"/>
      <c r="AD2167" s="58"/>
      <c r="AE2167" s="58"/>
      <c r="AF2167" s="58"/>
      <c r="AG2167" s="58"/>
      <c r="AH2167" s="58"/>
      <c r="AI2167" s="58"/>
      <c r="AJ2167" s="58"/>
      <c r="AK2167" s="58"/>
      <c r="AL2167" s="58"/>
      <c r="AM2167" s="58"/>
      <c r="AN2167" s="58"/>
      <c r="AO2167" s="58"/>
      <c r="AP2167" s="58"/>
      <c r="AQ2167" s="58">
        <v>5244000</v>
      </c>
      <c r="AR2167" s="59">
        <f t="shared" si="418"/>
        <v>1</v>
      </c>
      <c r="AS2167" s="59">
        <f t="shared" si="419"/>
        <v>5244000</v>
      </c>
      <c r="AT2167" s="58">
        <f t="shared" si="422"/>
        <v>5244000</v>
      </c>
      <c r="AU2167" s="58">
        <f t="shared" si="412"/>
        <v>5244000</v>
      </c>
      <c r="AV2167" s="59">
        <f t="shared" si="413"/>
        <v>1325900</v>
      </c>
      <c r="AW2167" s="59">
        <f t="shared" si="420"/>
        <v>1325900</v>
      </c>
      <c r="AX2167" s="60">
        <f t="shared" si="421"/>
        <v>0.3384038181771778</v>
      </c>
      <c r="AY2167" s="58"/>
    </row>
    <row r="2168" spans="1:51" ht="78.75" x14ac:dyDescent="0.25">
      <c r="A2168" s="45">
        <v>527</v>
      </c>
      <c r="B2168" s="46" t="s">
        <v>2030</v>
      </c>
      <c r="C2168" s="47" t="s">
        <v>2031</v>
      </c>
      <c r="D2168" s="47" t="s">
        <v>467</v>
      </c>
      <c r="E2168" s="48" t="s">
        <v>2032</v>
      </c>
      <c r="F2168" s="49" t="s">
        <v>2033</v>
      </c>
      <c r="G2168" s="49" t="s">
        <v>2033</v>
      </c>
      <c r="H2168" s="50" t="s">
        <v>2033</v>
      </c>
      <c r="I2168" s="46" t="s">
        <v>626</v>
      </c>
      <c r="J2168" s="46">
        <v>66</v>
      </c>
      <c r="K2168" s="49">
        <v>66</v>
      </c>
      <c r="L2168" s="49" t="s">
        <v>2034</v>
      </c>
      <c r="M2168" s="51">
        <v>2588000</v>
      </c>
      <c r="N2168" s="51">
        <f t="shared" si="414"/>
        <v>638000</v>
      </c>
      <c r="O2168" s="51">
        <v>638608.69565217395</v>
      </c>
      <c r="P2168" s="51">
        <v>3226000</v>
      </c>
      <c r="Q2168" s="51">
        <f t="shared" si="415"/>
        <v>830191.30434782617</v>
      </c>
      <c r="R2168" s="52">
        <f t="shared" si="416"/>
        <v>3418191.3043478262</v>
      </c>
      <c r="S2168" s="53">
        <v>3418100</v>
      </c>
      <c r="T2168" s="54" t="s">
        <v>887</v>
      </c>
      <c r="U2168" s="55" t="s">
        <v>471</v>
      </c>
      <c r="V2168" s="55" t="s">
        <v>1197</v>
      </c>
      <c r="W2168" s="55" t="s">
        <v>173</v>
      </c>
      <c r="X2168" s="56">
        <v>43294</v>
      </c>
      <c r="Y2168" s="57" t="str">
        <f>VLOOKUP(B2168,'[2]DVKT TYC (đang phê duyệt)'!$B$6:$Z$119,25,0)</f>
        <v>Đang đề nghị phê duyệt</v>
      </c>
      <c r="Z2168" s="57"/>
      <c r="AA2168" s="58"/>
      <c r="AB2168" s="58"/>
      <c r="AC2168" s="58"/>
      <c r="AD2168" s="58"/>
      <c r="AE2168" s="58"/>
      <c r="AF2168" s="58"/>
      <c r="AG2168" s="58"/>
      <c r="AH2168" s="58"/>
      <c r="AI2168" s="58"/>
      <c r="AJ2168" s="58"/>
      <c r="AK2168" s="58"/>
      <c r="AL2168" s="58"/>
      <c r="AM2168" s="58"/>
      <c r="AN2168" s="58"/>
      <c r="AO2168" s="58"/>
      <c r="AP2168" s="58"/>
      <c r="AQ2168" s="58">
        <v>4494000</v>
      </c>
      <c r="AR2168" s="59">
        <f t="shared" si="418"/>
        <v>1</v>
      </c>
      <c r="AS2168" s="59">
        <f t="shared" si="419"/>
        <v>4494000</v>
      </c>
      <c r="AT2168" s="58">
        <f t="shared" si="422"/>
        <v>4494000</v>
      </c>
      <c r="AU2168" s="58">
        <f t="shared" si="412"/>
        <v>4494000</v>
      </c>
      <c r="AV2168" s="59">
        <f t="shared" si="413"/>
        <v>1075900</v>
      </c>
      <c r="AW2168" s="59">
        <f t="shared" si="420"/>
        <v>1075900</v>
      </c>
      <c r="AX2168" s="60">
        <f t="shared" si="421"/>
        <v>0.31476551300430056</v>
      </c>
      <c r="AY2168" s="58"/>
    </row>
    <row r="2169" spans="1:51" ht="78.75" x14ac:dyDescent="0.25">
      <c r="A2169" s="45">
        <v>529</v>
      </c>
      <c r="B2169" s="46" t="s">
        <v>2040</v>
      </c>
      <c r="C2169" s="47" t="s">
        <v>2031</v>
      </c>
      <c r="D2169" s="47" t="s">
        <v>467</v>
      </c>
      <c r="E2169" s="62">
        <v>18.577999999999999</v>
      </c>
      <c r="F2169" s="49" t="s">
        <v>2041</v>
      </c>
      <c r="G2169" s="49" t="s">
        <v>2041</v>
      </c>
      <c r="H2169" s="50" t="s">
        <v>2041</v>
      </c>
      <c r="I2169" s="46" t="s">
        <v>499</v>
      </c>
      <c r="J2169" s="46">
        <v>66</v>
      </c>
      <c r="K2169" s="49">
        <v>66</v>
      </c>
      <c r="L2169" s="49" t="s">
        <v>2034</v>
      </c>
      <c r="M2169" s="51">
        <v>2588000</v>
      </c>
      <c r="N2169" s="51">
        <f t="shared" si="414"/>
        <v>638000</v>
      </c>
      <c r="O2169" s="51">
        <v>638608.69565217395</v>
      </c>
      <c r="P2169" s="51">
        <v>3226000</v>
      </c>
      <c r="Q2169" s="51">
        <f t="shared" si="415"/>
        <v>830191.30434782617</v>
      </c>
      <c r="R2169" s="52">
        <f t="shared" si="416"/>
        <v>3418191.3043478262</v>
      </c>
      <c r="S2169" s="53">
        <v>3418100</v>
      </c>
      <c r="T2169" s="54" t="s">
        <v>887</v>
      </c>
      <c r="U2169" s="55" t="s">
        <v>471</v>
      </c>
      <c r="V2169" s="55" t="s">
        <v>1197</v>
      </c>
      <c r="W2169" s="55" t="s">
        <v>173</v>
      </c>
      <c r="X2169" s="56">
        <v>43294</v>
      </c>
      <c r="Y2169" s="57" t="str">
        <f>VLOOKUP(B2169,'[2]DVKT TYC (đang phê duyệt)'!$B$6:$Z$119,25,0)</f>
        <v>Đang đề nghị phê duyệt</v>
      </c>
      <c r="Z2169" s="57"/>
      <c r="AA2169" s="58"/>
      <c r="AB2169" s="58"/>
      <c r="AC2169" s="58"/>
      <c r="AD2169" s="58"/>
      <c r="AE2169" s="58"/>
      <c r="AF2169" s="58"/>
      <c r="AG2169" s="58"/>
      <c r="AH2169" s="58"/>
      <c r="AI2169" s="58"/>
      <c r="AJ2169" s="58"/>
      <c r="AK2169" s="58"/>
      <c r="AL2169" s="58"/>
      <c r="AM2169" s="58"/>
      <c r="AN2169" s="58"/>
      <c r="AO2169" s="58"/>
      <c r="AP2169" s="58"/>
      <c r="AQ2169" s="58">
        <v>4494000</v>
      </c>
      <c r="AR2169" s="59">
        <f t="shared" si="418"/>
        <v>1</v>
      </c>
      <c r="AS2169" s="59">
        <f t="shared" si="419"/>
        <v>4494000</v>
      </c>
      <c r="AT2169" s="58">
        <f t="shared" si="422"/>
        <v>4494000</v>
      </c>
      <c r="AU2169" s="58">
        <f t="shared" si="412"/>
        <v>4494000</v>
      </c>
      <c r="AV2169" s="59">
        <f t="shared" si="413"/>
        <v>1075900</v>
      </c>
      <c r="AW2169" s="59">
        <f t="shared" si="420"/>
        <v>1075900</v>
      </c>
      <c r="AX2169" s="60">
        <f t="shared" si="421"/>
        <v>0.31476551300430056</v>
      </c>
      <c r="AY2169" s="58"/>
    </row>
    <row r="2170" spans="1:51" ht="78.75" x14ac:dyDescent="0.25">
      <c r="A2170" s="45">
        <v>534</v>
      </c>
      <c r="B2170" s="46" t="s">
        <v>2055</v>
      </c>
      <c r="C2170" s="47" t="s">
        <v>2031</v>
      </c>
      <c r="D2170" s="47" t="s">
        <v>467</v>
      </c>
      <c r="E2170" s="62">
        <v>18.689</v>
      </c>
      <c r="F2170" s="49" t="s">
        <v>2056</v>
      </c>
      <c r="G2170" s="49" t="s">
        <v>2056</v>
      </c>
      <c r="H2170" s="50" t="s">
        <v>2056</v>
      </c>
      <c r="I2170" s="46" t="s">
        <v>626</v>
      </c>
      <c r="J2170" s="46">
        <v>66</v>
      </c>
      <c r="K2170" s="49">
        <v>66</v>
      </c>
      <c r="L2170" s="49" t="s">
        <v>2034</v>
      </c>
      <c r="M2170" s="51">
        <v>2588000</v>
      </c>
      <c r="N2170" s="51">
        <f t="shared" si="414"/>
        <v>638000</v>
      </c>
      <c r="O2170" s="51">
        <v>638608.69565217395</v>
      </c>
      <c r="P2170" s="51">
        <v>3226000</v>
      </c>
      <c r="Q2170" s="51">
        <f t="shared" si="415"/>
        <v>830191.30434782617</v>
      </c>
      <c r="R2170" s="52">
        <f t="shared" si="416"/>
        <v>3418191.3043478262</v>
      </c>
      <c r="S2170" s="53">
        <v>3418100</v>
      </c>
      <c r="T2170" s="54" t="s">
        <v>887</v>
      </c>
      <c r="U2170" s="55" t="s">
        <v>471</v>
      </c>
      <c r="V2170" s="55" t="s">
        <v>1197</v>
      </c>
      <c r="W2170" s="55" t="s">
        <v>173</v>
      </c>
      <c r="X2170" s="56">
        <v>43294</v>
      </c>
      <c r="Y2170" s="57" t="str">
        <f>VLOOKUP(B2170,'[2]DVKT TYC (đang phê duyệt)'!$B$6:$Z$119,25,0)</f>
        <v>Đang đề nghị phê duyệt</v>
      </c>
      <c r="Z2170" s="57"/>
      <c r="AA2170" s="58"/>
      <c r="AB2170" s="58"/>
      <c r="AC2170" s="58"/>
      <c r="AD2170" s="58"/>
      <c r="AE2170" s="58"/>
      <c r="AF2170" s="58"/>
      <c r="AG2170" s="58"/>
      <c r="AH2170" s="58"/>
      <c r="AI2170" s="58"/>
      <c r="AJ2170" s="58"/>
      <c r="AK2170" s="58"/>
      <c r="AL2170" s="58"/>
      <c r="AM2170" s="58"/>
      <c r="AN2170" s="58"/>
      <c r="AO2170" s="58"/>
      <c r="AP2170" s="58"/>
      <c r="AQ2170" s="58"/>
      <c r="AR2170" s="59">
        <f t="shared" si="418"/>
        <v>0</v>
      </c>
      <c r="AS2170" s="59">
        <f t="shared" si="419"/>
        <v>0</v>
      </c>
      <c r="AT2170" s="58"/>
      <c r="AU2170" s="58">
        <f t="shared" si="412"/>
        <v>0</v>
      </c>
      <c r="AV2170" s="59">
        <f t="shared" si="413"/>
        <v>-3418100</v>
      </c>
      <c r="AW2170" s="59">
        <f t="shared" si="420"/>
        <v>-3418100</v>
      </c>
      <c r="AX2170" s="60">
        <f t="shared" si="421"/>
        <v>-1</v>
      </c>
      <c r="AY2170" s="58"/>
    </row>
    <row r="2171" spans="1:51" ht="31.5" x14ac:dyDescent="0.25">
      <c r="A2171" s="45">
        <v>539</v>
      </c>
      <c r="B2171" s="46" t="s">
        <v>2071</v>
      </c>
      <c r="C2171" s="47" t="s">
        <v>2064</v>
      </c>
      <c r="D2171" s="47" t="s">
        <v>467</v>
      </c>
      <c r="E2171" s="62">
        <v>18.695</v>
      </c>
      <c r="F2171" s="49" t="s">
        <v>2072</v>
      </c>
      <c r="G2171" s="49" t="s">
        <v>2072</v>
      </c>
      <c r="H2171" s="50" t="s">
        <v>2073</v>
      </c>
      <c r="I2171" s="46"/>
      <c r="J2171" s="46">
        <v>67</v>
      </c>
      <c r="K2171" s="49">
        <v>67</v>
      </c>
      <c r="L2171" s="49" t="s">
        <v>2067</v>
      </c>
      <c r="M2171" s="51">
        <v>2150892</v>
      </c>
      <c r="N2171" s="51">
        <f t="shared" si="414"/>
        <v>76108</v>
      </c>
      <c r="O2171" s="51">
        <v>76864.695652173905</v>
      </c>
      <c r="P2171" s="51">
        <v>2227000</v>
      </c>
      <c r="Q2171" s="51">
        <f t="shared" si="415"/>
        <v>99924.104347826084</v>
      </c>
      <c r="R2171" s="52">
        <f t="shared" si="416"/>
        <v>2250816.104347826</v>
      </c>
      <c r="S2171" s="53">
        <v>2250800</v>
      </c>
      <c r="T2171" s="54" t="s">
        <v>887</v>
      </c>
      <c r="U2171" s="55" t="s">
        <v>471</v>
      </c>
      <c r="V2171" s="55" t="s">
        <v>1197</v>
      </c>
      <c r="W2171" s="55" t="s">
        <v>29</v>
      </c>
      <c r="X2171" s="56">
        <v>43294</v>
      </c>
      <c r="Y2171" s="57" t="str">
        <f>VLOOKUP(B2171,'[2]DVKT TYC (đang phê duyệt)'!$B$6:$Z$119,25,0)</f>
        <v>Đang đề nghị phê duyệt</v>
      </c>
      <c r="Z2171" s="57"/>
      <c r="AA2171" s="58"/>
      <c r="AB2171" s="58"/>
      <c r="AC2171" s="58"/>
      <c r="AD2171" s="58"/>
      <c r="AE2171" s="58"/>
      <c r="AF2171" s="58"/>
      <c r="AG2171" s="58"/>
      <c r="AH2171" s="58"/>
      <c r="AI2171" s="58"/>
      <c r="AJ2171" s="58">
        <v>2527000</v>
      </c>
      <c r="AK2171" s="58"/>
      <c r="AL2171" s="58"/>
      <c r="AM2171" s="58"/>
      <c r="AN2171" s="58"/>
      <c r="AO2171" s="58"/>
      <c r="AP2171" s="58"/>
      <c r="AQ2171" s="58">
        <v>2715000</v>
      </c>
      <c r="AR2171" s="59">
        <f t="shared" si="418"/>
        <v>2</v>
      </c>
      <c r="AS2171" s="59">
        <f t="shared" si="419"/>
        <v>5242000</v>
      </c>
      <c r="AT2171" s="58">
        <f t="shared" ref="AT2171:AT2182" si="423">ROUND(AS2171/AR2171,-2)</f>
        <v>2621000</v>
      </c>
      <c r="AU2171" s="58">
        <f t="shared" si="412"/>
        <v>2527000</v>
      </c>
      <c r="AV2171" s="59">
        <f t="shared" si="413"/>
        <v>370200</v>
      </c>
      <c r="AW2171" s="59">
        <f t="shared" si="420"/>
        <v>370200</v>
      </c>
      <c r="AX2171" s="60">
        <f t="shared" si="421"/>
        <v>0.16447485338546297</v>
      </c>
      <c r="AY2171" s="58"/>
    </row>
    <row r="2172" spans="1:51" ht="31.5" x14ac:dyDescent="0.25">
      <c r="A2172" s="45">
        <v>564</v>
      </c>
      <c r="B2172" s="46" t="s">
        <v>2157</v>
      </c>
      <c r="C2172" s="47" t="s">
        <v>2064</v>
      </c>
      <c r="D2172" s="47" t="s">
        <v>467</v>
      </c>
      <c r="E2172" s="62">
        <v>18.699000000000002</v>
      </c>
      <c r="F2172" s="49" t="s">
        <v>2158</v>
      </c>
      <c r="G2172" s="49" t="s">
        <v>2159</v>
      </c>
      <c r="H2172" s="50" t="s">
        <v>2158</v>
      </c>
      <c r="I2172" s="46"/>
      <c r="J2172" s="46">
        <v>67</v>
      </c>
      <c r="K2172" s="49">
        <v>67</v>
      </c>
      <c r="L2172" s="49" t="s">
        <v>2067</v>
      </c>
      <c r="M2172" s="51">
        <v>2150892</v>
      </c>
      <c r="N2172" s="51">
        <f t="shared" si="414"/>
        <v>76108</v>
      </c>
      <c r="O2172" s="51">
        <v>76864.695652173905</v>
      </c>
      <c r="P2172" s="51">
        <v>2227000</v>
      </c>
      <c r="Q2172" s="51">
        <f t="shared" si="415"/>
        <v>99924.104347826084</v>
      </c>
      <c r="R2172" s="52">
        <f t="shared" si="416"/>
        <v>2250816.104347826</v>
      </c>
      <c r="S2172" s="53">
        <v>2250800</v>
      </c>
      <c r="T2172" s="54">
        <v>0</v>
      </c>
      <c r="U2172" s="55" t="s">
        <v>471</v>
      </c>
      <c r="V2172" s="55" t="s">
        <v>1197</v>
      </c>
      <c r="W2172" s="55" t="s">
        <v>173</v>
      </c>
      <c r="X2172" s="56">
        <v>43294</v>
      </c>
      <c r="Y2172" s="57" t="str">
        <f>VLOOKUP(B2172,'[2]DVKT TYC (đang phê duyệt)'!$B$6:$Z$119,25,0)</f>
        <v>Đang đề nghị phê duyệt</v>
      </c>
      <c r="Z2172" s="57"/>
      <c r="AA2172" s="58"/>
      <c r="AB2172" s="58"/>
      <c r="AC2172" s="58"/>
      <c r="AD2172" s="58"/>
      <c r="AE2172" s="58"/>
      <c r="AF2172" s="58"/>
      <c r="AG2172" s="58"/>
      <c r="AH2172" s="58"/>
      <c r="AI2172" s="58"/>
      <c r="AJ2172" s="58">
        <v>2527000</v>
      </c>
      <c r="AK2172" s="58"/>
      <c r="AL2172" s="58"/>
      <c r="AM2172" s="58"/>
      <c r="AN2172" s="58"/>
      <c r="AO2172" s="58"/>
      <c r="AP2172" s="58"/>
      <c r="AQ2172" s="58">
        <v>2715000</v>
      </c>
      <c r="AR2172" s="59">
        <f t="shared" si="418"/>
        <v>2</v>
      </c>
      <c r="AS2172" s="59">
        <f t="shared" si="419"/>
        <v>5242000</v>
      </c>
      <c r="AT2172" s="58">
        <f t="shared" si="423"/>
        <v>2621000</v>
      </c>
      <c r="AU2172" s="58">
        <f t="shared" si="412"/>
        <v>2527000</v>
      </c>
      <c r="AV2172" s="59">
        <f t="shared" si="413"/>
        <v>370200</v>
      </c>
      <c r="AW2172" s="59">
        <f t="shared" si="420"/>
        <v>370200</v>
      </c>
      <c r="AX2172" s="60">
        <f t="shared" si="421"/>
        <v>0.16447485338546297</v>
      </c>
      <c r="AY2172" s="58"/>
    </row>
    <row r="2173" spans="1:51" ht="47.25" x14ac:dyDescent="0.25">
      <c r="A2173" s="45">
        <v>565</v>
      </c>
      <c r="B2173" s="46" t="s">
        <v>2160</v>
      </c>
      <c r="C2173" s="47" t="s">
        <v>2064</v>
      </c>
      <c r="D2173" s="47" t="s">
        <v>467</v>
      </c>
      <c r="E2173" s="62">
        <v>18.698</v>
      </c>
      <c r="F2173" s="49" t="s">
        <v>2161</v>
      </c>
      <c r="G2173" s="49" t="s">
        <v>2161</v>
      </c>
      <c r="H2173" s="50" t="s">
        <v>2161</v>
      </c>
      <c r="I2173" s="46"/>
      <c r="J2173" s="46">
        <v>67</v>
      </c>
      <c r="K2173" s="49">
        <v>67</v>
      </c>
      <c r="L2173" s="49" t="s">
        <v>2067</v>
      </c>
      <c r="M2173" s="51">
        <v>2150892</v>
      </c>
      <c r="N2173" s="51">
        <f t="shared" si="414"/>
        <v>76108</v>
      </c>
      <c r="O2173" s="51">
        <v>76864.695652173905</v>
      </c>
      <c r="P2173" s="51">
        <v>2227000</v>
      </c>
      <c r="Q2173" s="51">
        <f t="shared" si="415"/>
        <v>99924.104347826084</v>
      </c>
      <c r="R2173" s="52">
        <f t="shared" si="416"/>
        <v>2250816.104347826</v>
      </c>
      <c r="S2173" s="53">
        <v>2250800</v>
      </c>
      <c r="T2173" s="54">
        <v>0</v>
      </c>
      <c r="U2173" s="55" t="s">
        <v>471</v>
      </c>
      <c r="V2173" s="55" t="s">
        <v>1197</v>
      </c>
      <c r="W2173" s="55" t="s">
        <v>173</v>
      </c>
      <c r="X2173" s="56">
        <v>43294</v>
      </c>
      <c r="Y2173" s="57" t="str">
        <f>VLOOKUP(B2173,'[2]DVKT TYC (đang phê duyệt)'!$B$6:$Z$119,25,0)</f>
        <v>Đang đề nghị phê duyệt</v>
      </c>
      <c r="Z2173" s="57"/>
      <c r="AA2173" s="58"/>
      <c r="AB2173" s="58"/>
      <c r="AC2173" s="58"/>
      <c r="AD2173" s="58"/>
      <c r="AE2173" s="58"/>
      <c r="AF2173" s="58"/>
      <c r="AG2173" s="58"/>
      <c r="AH2173" s="58"/>
      <c r="AI2173" s="58"/>
      <c r="AJ2173" s="58">
        <v>2527000</v>
      </c>
      <c r="AK2173" s="58"/>
      <c r="AL2173" s="58"/>
      <c r="AM2173" s="58"/>
      <c r="AN2173" s="58"/>
      <c r="AO2173" s="58"/>
      <c r="AP2173" s="58"/>
      <c r="AQ2173" s="58">
        <v>2715000</v>
      </c>
      <c r="AR2173" s="59">
        <f t="shared" si="418"/>
        <v>2</v>
      </c>
      <c r="AS2173" s="59">
        <f t="shared" si="419"/>
        <v>5242000</v>
      </c>
      <c r="AT2173" s="58">
        <f t="shared" si="423"/>
        <v>2621000</v>
      </c>
      <c r="AU2173" s="58">
        <f t="shared" si="412"/>
        <v>2527000</v>
      </c>
      <c r="AV2173" s="59">
        <f t="shared" si="413"/>
        <v>370200</v>
      </c>
      <c r="AW2173" s="59">
        <f t="shared" si="420"/>
        <v>370200</v>
      </c>
      <c r="AX2173" s="60">
        <f t="shared" si="421"/>
        <v>0.16447485338546297</v>
      </c>
      <c r="AY2173" s="58"/>
    </row>
    <row r="2174" spans="1:51" ht="47.25" x14ac:dyDescent="0.25">
      <c r="A2174" s="45">
        <v>566</v>
      </c>
      <c r="B2174" s="46" t="s">
        <v>2162</v>
      </c>
      <c r="C2174" s="47" t="s">
        <v>2064</v>
      </c>
      <c r="D2174" s="47" t="s">
        <v>467</v>
      </c>
      <c r="E2174" s="62">
        <v>18.696999999999999</v>
      </c>
      <c r="F2174" s="49" t="s">
        <v>2163</v>
      </c>
      <c r="G2174" s="49" t="s">
        <v>2163</v>
      </c>
      <c r="H2174" s="50" t="s">
        <v>2163</v>
      </c>
      <c r="I2174" s="46"/>
      <c r="J2174" s="46">
        <v>67</v>
      </c>
      <c r="K2174" s="49">
        <v>67</v>
      </c>
      <c r="L2174" s="49" t="s">
        <v>2067</v>
      </c>
      <c r="M2174" s="51">
        <v>2150892</v>
      </c>
      <c r="N2174" s="51">
        <f t="shared" si="414"/>
        <v>76108</v>
      </c>
      <c r="O2174" s="51">
        <v>76864.695652173905</v>
      </c>
      <c r="P2174" s="51">
        <v>2227000</v>
      </c>
      <c r="Q2174" s="51">
        <f t="shared" si="415"/>
        <v>99924.104347826084</v>
      </c>
      <c r="R2174" s="52">
        <f t="shared" si="416"/>
        <v>2250816.104347826</v>
      </c>
      <c r="S2174" s="53">
        <v>2250800</v>
      </c>
      <c r="T2174" s="54">
        <v>0</v>
      </c>
      <c r="U2174" s="55" t="s">
        <v>471</v>
      </c>
      <c r="V2174" s="55" t="s">
        <v>1197</v>
      </c>
      <c r="W2174" s="55" t="s">
        <v>173</v>
      </c>
      <c r="X2174" s="56">
        <v>43294</v>
      </c>
      <c r="Y2174" s="57" t="str">
        <f>VLOOKUP(B2174,'[2]DVKT TYC (đang phê duyệt)'!$B$6:$Z$119,25,0)</f>
        <v>Đang đề nghị phê duyệt</v>
      </c>
      <c r="Z2174" s="57"/>
      <c r="AA2174" s="58"/>
      <c r="AB2174" s="58"/>
      <c r="AC2174" s="58"/>
      <c r="AD2174" s="58"/>
      <c r="AE2174" s="58"/>
      <c r="AF2174" s="58"/>
      <c r="AG2174" s="58"/>
      <c r="AH2174" s="58"/>
      <c r="AI2174" s="58"/>
      <c r="AJ2174" s="58">
        <v>2527000</v>
      </c>
      <c r="AK2174" s="58"/>
      <c r="AL2174" s="58"/>
      <c r="AM2174" s="58"/>
      <c r="AN2174" s="58"/>
      <c r="AO2174" s="58"/>
      <c r="AP2174" s="58"/>
      <c r="AQ2174" s="58">
        <v>2715000</v>
      </c>
      <c r="AR2174" s="59">
        <f t="shared" si="418"/>
        <v>2</v>
      </c>
      <c r="AS2174" s="59">
        <f t="shared" si="419"/>
        <v>5242000</v>
      </c>
      <c r="AT2174" s="58">
        <f t="shared" si="423"/>
        <v>2621000</v>
      </c>
      <c r="AU2174" s="58">
        <f t="shared" si="412"/>
        <v>2527000</v>
      </c>
      <c r="AV2174" s="59">
        <f t="shared" si="413"/>
        <v>370200</v>
      </c>
      <c r="AW2174" s="59">
        <f t="shared" si="420"/>
        <v>370200</v>
      </c>
      <c r="AX2174" s="60">
        <f t="shared" si="421"/>
        <v>0.16447485338546297</v>
      </c>
      <c r="AY2174" s="58"/>
    </row>
    <row r="2175" spans="1:51" ht="157.5" x14ac:dyDescent="0.25">
      <c r="A2175" s="45">
        <v>628</v>
      </c>
      <c r="B2175" s="46" t="s">
        <v>2343</v>
      </c>
      <c r="C2175" s="47" t="s">
        <v>2279</v>
      </c>
      <c r="D2175" s="47" t="s">
        <v>467</v>
      </c>
      <c r="E2175" s="48" t="s">
        <v>2344</v>
      </c>
      <c r="F2175" s="49" t="s">
        <v>2345</v>
      </c>
      <c r="G2175" s="49" t="s">
        <v>2346</v>
      </c>
      <c r="H2175" s="50" t="s">
        <v>2345</v>
      </c>
      <c r="I2175" s="46"/>
      <c r="J2175" s="46">
        <v>68</v>
      </c>
      <c r="K2175" s="49">
        <v>68</v>
      </c>
      <c r="L2175" s="49" t="s">
        <v>2283</v>
      </c>
      <c r="M2175" s="51">
        <v>1259810</v>
      </c>
      <c r="N2175" s="51">
        <f t="shared" si="414"/>
        <v>62190</v>
      </c>
      <c r="O2175" s="51">
        <v>62906.086956521802</v>
      </c>
      <c r="P2175" s="51">
        <v>1322000</v>
      </c>
      <c r="Q2175" s="51">
        <f t="shared" si="415"/>
        <v>81777.913043478344</v>
      </c>
      <c r="R2175" s="52">
        <f t="shared" si="416"/>
        <v>1341587.9130434783</v>
      </c>
      <c r="S2175" s="53">
        <v>1341500</v>
      </c>
      <c r="T2175" s="54" t="s">
        <v>1859</v>
      </c>
      <c r="U2175" s="55" t="s">
        <v>471</v>
      </c>
      <c r="V2175" s="55" t="s">
        <v>1197</v>
      </c>
      <c r="W2175" s="55" t="s">
        <v>173</v>
      </c>
      <c r="X2175" s="56">
        <v>43294</v>
      </c>
      <c r="Y2175" s="57" t="str">
        <f>VLOOKUP(B2175,'[2]DVKT TYC (đang phê duyệt)'!$B$6:$Z$119,25,0)</f>
        <v>Đang đề nghị phê duyệt</v>
      </c>
      <c r="Z2175" s="57"/>
      <c r="AA2175" s="58"/>
      <c r="AB2175" s="58"/>
      <c r="AC2175" s="58"/>
      <c r="AD2175" s="58"/>
      <c r="AE2175" s="58"/>
      <c r="AF2175" s="58"/>
      <c r="AG2175" s="58"/>
      <c r="AH2175" s="58"/>
      <c r="AI2175" s="58"/>
      <c r="AJ2175" s="58">
        <v>1622000</v>
      </c>
      <c r="AK2175" s="58"/>
      <c r="AL2175" s="58"/>
      <c r="AM2175" s="58"/>
      <c r="AN2175" s="58"/>
      <c r="AO2175" s="58"/>
      <c r="AP2175" s="58"/>
      <c r="AQ2175" s="58">
        <v>2009000</v>
      </c>
      <c r="AR2175" s="59">
        <f t="shared" si="418"/>
        <v>2</v>
      </c>
      <c r="AS2175" s="59">
        <f t="shared" si="419"/>
        <v>3631000</v>
      </c>
      <c r="AT2175" s="58">
        <f t="shared" si="423"/>
        <v>1815500</v>
      </c>
      <c r="AU2175" s="58">
        <f t="shared" si="412"/>
        <v>1622000</v>
      </c>
      <c r="AV2175" s="59">
        <f t="shared" si="413"/>
        <v>474000</v>
      </c>
      <c r="AW2175" s="59">
        <f t="shared" si="420"/>
        <v>474000</v>
      </c>
      <c r="AX2175" s="60">
        <f t="shared" si="421"/>
        <v>0.35333581811405135</v>
      </c>
      <c r="AY2175" s="58"/>
    </row>
    <row r="2176" spans="1:51" ht="126" x14ac:dyDescent="0.25">
      <c r="A2176" s="45">
        <v>661</v>
      </c>
      <c r="B2176" s="46" t="s">
        <v>2451</v>
      </c>
      <c r="C2176" s="47" t="s">
        <v>2439</v>
      </c>
      <c r="D2176" s="47" t="s">
        <v>467</v>
      </c>
      <c r="E2176" s="62">
        <v>18.312000000000001</v>
      </c>
      <c r="F2176" s="49" t="s">
        <v>2452</v>
      </c>
      <c r="G2176" s="49" t="s">
        <v>2452</v>
      </c>
      <c r="H2176" s="50" t="s">
        <v>2452</v>
      </c>
      <c r="I2176" s="46" t="s">
        <v>439</v>
      </c>
      <c r="J2176" s="46">
        <v>70</v>
      </c>
      <c r="K2176" s="49">
        <v>70</v>
      </c>
      <c r="L2176" s="49" t="s">
        <v>2443</v>
      </c>
      <c r="M2176" s="51">
        <v>3037000</v>
      </c>
      <c r="N2176" s="51">
        <f t="shared" si="414"/>
        <v>154000</v>
      </c>
      <c r="O2176" s="51">
        <v>154956.52173913</v>
      </c>
      <c r="P2176" s="51">
        <v>3191000</v>
      </c>
      <c r="Q2176" s="51">
        <f t="shared" si="415"/>
        <v>201443.47826086899</v>
      </c>
      <c r="R2176" s="52">
        <f t="shared" si="416"/>
        <v>3238443.4782608692</v>
      </c>
      <c r="S2176" s="53">
        <v>3238400</v>
      </c>
      <c r="T2176" s="54" t="s">
        <v>1950</v>
      </c>
      <c r="U2176" s="55" t="s">
        <v>471</v>
      </c>
      <c r="V2176" s="55" t="s">
        <v>1197</v>
      </c>
      <c r="W2176" s="55" t="s">
        <v>173</v>
      </c>
      <c r="X2176" s="56">
        <v>43294</v>
      </c>
      <c r="Y2176" s="57" t="str">
        <f>VLOOKUP(B2176,'[2]DVKT TYC (đang phê duyệt)'!$B$6:$Z$119,25,0)</f>
        <v>Đang đề nghị phê duyệt</v>
      </c>
      <c r="Z2176" s="57"/>
      <c r="AA2176" s="58"/>
      <c r="AB2176" s="58"/>
      <c r="AC2176" s="58"/>
      <c r="AD2176" s="58"/>
      <c r="AE2176" s="58"/>
      <c r="AF2176" s="58"/>
      <c r="AG2176" s="58">
        <v>4200000</v>
      </c>
      <c r="AH2176" s="58"/>
      <c r="AI2176" s="58"/>
      <c r="AJ2176" s="58"/>
      <c r="AK2176" s="58"/>
      <c r="AL2176" s="58"/>
      <c r="AM2176" s="58"/>
      <c r="AN2176" s="58"/>
      <c r="AO2176" s="58"/>
      <c r="AP2176" s="58"/>
      <c r="AQ2176" s="58"/>
      <c r="AR2176" s="59">
        <f t="shared" si="418"/>
        <v>1</v>
      </c>
      <c r="AS2176" s="59">
        <f t="shared" si="419"/>
        <v>4200000</v>
      </c>
      <c r="AT2176" s="58">
        <f t="shared" si="423"/>
        <v>4200000</v>
      </c>
      <c r="AU2176" s="58">
        <f t="shared" si="412"/>
        <v>4200000</v>
      </c>
      <c r="AV2176" s="59">
        <f t="shared" si="413"/>
        <v>961600</v>
      </c>
      <c r="AW2176" s="59">
        <f t="shared" si="420"/>
        <v>961600</v>
      </c>
      <c r="AX2176" s="60">
        <f t="shared" si="421"/>
        <v>0.29693675889328053</v>
      </c>
      <c r="AY2176" s="58"/>
    </row>
    <row r="2177" spans="1:51" ht="126" x14ac:dyDescent="0.25">
      <c r="A2177" s="45">
        <v>662</v>
      </c>
      <c r="B2177" s="46" t="s">
        <v>2453</v>
      </c>
      <c r="C2177" s="47" t="s">
        <v>2439</v>
      </c>
      <c r="D2177" s="47" t="s">
        <v>467</v>
      </c>
      <c r="E2177" s="62">
        <v>18.693999999999999</v>
      </c>
      <c r="F2177" s="49" t="s">
        <v>2454</v>
      </c>
      <c r="G2177" s="49" t="s">
        <v>2454</v>
      </c>
      <c r="H2177" s="50" t="s">
        <v>2454</v>
      </c>
      <c r="I2177" s="46"/>
      <c r="J2177" s="46">
        <v>70</v>
      </c>
      <c r="K2177" s="49">
        <v>70</v>
      </c>
      <c r="L2177" s="49" t="s">
        <v>2443</v>
      </c>
      <c r="M2177" s="51">
        <v>3037000</v>
      </c>
      <c r="N2177" s="51">
        <f t="shared" si="414"/>
        <v>154000</v>
      </c>
      <c r="O2177" s="51">
        <v>154956.52173913</v>
      </c>
      <c r="P2177" s="51">
        <v>3191000</v>
      </c>
      <c r="Q2177" s="51">
        <f t="shared" si="415"/>
        <v>201443.47826086899</v>
      </c>
      <c r="R2177" s="52">
        <f t="shared" si="416"/>
        <v>3238443.4782608692</v>
      </c>
      <c r="S2177" s="53">
        <v>3238400</v>
      </c>
      <c r="T2177" s="54" t="s">
        <v>1950</v>
      </c>
      <c r="U2177" s="55" t="s">
        <v>471</v>
      </c>
      <c r="V2177" s="55" t="s">
        <v>1197</v>
      </c>
      <c r="W2177" s="55" t="s">
        <v>29</v>
      </c>
      <c r="X2177" s="56">
        <v>43294</v>
      </c>
      <c r="Y2177" s="57" t="str">
        <f>VLOOKUP(B2177,'[2]DVKT TYC (đang phê duyệt)'!$B$6:$Z$119,25,0)</f>
        <v>Đang đề nghị phê duyệt</v>
      </c>
      <c r="Z2177" s="57"/>
      <c r="AA2177" s="58"/>
      <c r="AB2177" s="58"/>
      <c r="AC2177" s="58"/>
      <c r="AD2177" s="58"/>
      <c r="AE2177" s="58"/>
      <c r="AF2177" s="58"/>
      <c r="AG2177" s="58"/>
      <c r="AH2177" s="58"/>
      <c r="AI2177" s="58"/>
      <c r="AJ2177" s="58"/>
      <c r="AK2177" s="58"/>
      <c r="AL2177" s="58"/>
      <c r="AM2177" s="58"/>
      <c r="AN2177" s="58"/>
      <c r="AO2177" s="58"/>
      <c r="AP2177" s="58"/>
      <c r="AQ2177" s="58">
        <v>4426000</v>
      </c>
      <c r="AR2177" s="59">
        <f t="shared" si="418"/>
        <v>1</v>
      </c>
      <c r="AS2177" s="59">
        <f t="shared" si="419"/>
        <v>4426000</v>
      </c>
      <c r="AT2177" s="58">
        <f t="shared" si="423"/>
        <v>4426000</v>
      </c>
      <c r="AU2177" s="58">
        <f t="shared" si="412"/>
        <v>4426000</v>
      </c>
      <c r="AV2177" s="59">
        <f t="shared" si="413"/>
        <v>1187600</v>
      </c>
      <c r="AW2177" s="59">
        <f t="shared" si="420"/>
        <v>1187600</v>
      </c>
      <c r="AX2177" s="60">
        <f t="shared" si="421"/>
        <v>0.36672430830039526</v>
      </c>
      <c r="AY2177" s="58"/>
    </row>
    <row r="2178" spans="1:51" ht="126" x14ac:dyDescent="0.25">
      <c r="A2178" s="45">
        <v>664</v>
      </c>
      <c r="B2178" s="46" t="s">
        <v>2458</v>
      </c>
      <c r="C2178" s="47" t="s">
        <v>2439</v>
      </c>
      <c r="D2178" s="47" t="s">
        <v>467</v>
      </c>
      <c r="E2178" s="62">
        <v>18.702000000000002</v>
      </c>
      <c r="F2178" s="49" t="s">
        <v>2459</v>
      </c>
      <c r="G2178" s="49" t="s">
        <v>2459</v>
      </c>
      <c r="H2178" s="50" t="s">
        <v>2460</v>
      </c>
      <c r="I2178" s="46"/>
      <c r="J2178" s="46">
        <v>70</v>
      </c>
      <c r="K2178" s="49">
        <v>70</v>
      </c>
      <c r="L2178" s="49" t="s">
        <v>2443</v>
      </c>
      <c r="M2178" s="51">
        <v>3037000</v>
      </c>
      <c r="N2178" s="51">
        <f t="shared" si="414"/>
        <v>154000</v>
      </c>
      <c r="O2178" s="51">
        <v>154956.52173913</v>
      </c>
      <c r="P2178" s="51">
        <v>3191000</v>
      </c>
      <c r="Q2178" s="51">
        <f t="shared" si="415"/>
        <v>201443.47826086899</v>
      </c>
      <c r="R2178" s="52">
        <f t="shared" si="416"/>
        <v>3238443.4782608692</v>
      </c>
      <c r="S2178" s="53">
        <v>3238400</v>
      </c>
      <c r="T2178" s="54" t="s">
        <v>1950</v>
      </c>
      <c r="U2178" s="55" t="s">
        <v>471</v>
      </c>
      <c r="V2178" s="55" t="s">
        <v>1197</v>
      </c>
      <c r="W2178" s="55" t="s">
        <v>173</v>
      </c>
      <c r="X2178" s="56">
        <v>43294</v>
      </c>
      <c r="Y2178" s="57" t="str">
        <f>VLOOKUP(B2178,'[2]DVKT TYC (đang phê duyệt)'!$B$6:$Z$119,25,0)</f>
        <v>Đang đề nghị phê duyệt</v>
      </c>
      <c r="Z2178" s="57"/>
      <c r="AA2178" s="58"/>
      <c r="AB2178" s="58"/>
      <c r="AC2178" s="58"/>
      <c r="AD2178" s="58"/>
      <c r="AE2178" s="58"/>
      <c r="AF2178" s="58"/>
      <c r="AG2178" s="58">
        <v>4200000</v>
      </c>
      <c r="AH2178" s="58"/>
      <c r="AI2178" s="58"/>
      <c r="AJ2178" s="58"/>
      <c r="AK2178" s="58"/>
      <c r="AL2178" s="58"/>
      <c r="AM2178" s="58">
        <v>4426000</v>
      </c>
      <c r="AN2178" s="58"/>
      <c r="AO2178" s="58"/>
      <c r="AP2178" s="58"/>
      <c r="AQ2178" s="58"/>
      <c r="AR2178" s="59">
        <f t="shared" si="418"/>
        <v>2</v>
      </c>
      <c r="AS2178" s="59">
        <f t="shared" si="419"/>
        <v>8626000</v>
      </c>
      <c r="AT2178" s="58">
        <f t="shared" si="423"/>
        <v>4313000</v>
      </c>
      <c r="AU2178" s="58">
        <f t="shared" si="412"/>
        <v>4200000</v>
      </c>
      <c r="AV2178" s="59">
        <f t="shared" si="413"/>
        <v>1074600</v>
      </c>
      <c r="AW2178" s="59">
        <f t="shared" si="420"/>
        <v>1074600</v>
      </c>
      <c r="AX2178" s="60">
        <f t="shared" si="421"/>
        <v>0.3318305335968379</v>
      </c>
      <c r="AY2178" s="58"/>
    </row>
    <row r="2179" spans="1:51" ht="31.5" x14ac:dyDescent="0.25">
      <c r="A2179" s="45">
        <v>669</v>
      </c>
      <c r="B2179" s="46" t="s">
        <v>2451</v>
      </c>
      <c r="C2179" s="47" t="s">
        <v>2439</v>
      </c>
      <c r="D2179" s="47" t="s">
        <v>467</v>
      </c>
      <c r="E2179" s="62">
        <v>18.382000000000001</v>
      </c>
      <c r="F2179" s="49" t="s">
        <v>2468</v>
      </c>
      <c r="G2179" s="49" t="s">
        <v>2468</v>
      </c>
      <c r="H2179" s="50" t="s">
        <v>2468</v>
      </c>
      <c r="I2179" s="46" t="s">
        <v>439</v>
      </c>
      <c r="J2179" s="46">
        <v>70</v>
      </c>
      <c r="K2179" s="49">
        <v>70</v>
      </c>
      <c r="L2179" s="49" t="s">
        <v>2443</v>
      </c>
      <c r="M2179" s="51">
        <v>3037000</v>
      </c>
      <c r="N2179" s="51">
        <f t="shared" si="414"/>
        <v>154000</v>
      </c>
      <c r="O2179" s="51">
        <v>154956.52173913</v>
      </c>
      <c r="P2179" s="51">
        <v>3191000</v>
      </c>
      <c r="Q2179" s="51">
        <f t="shared" si="415"/>
        <v>201443.47826086899</v>
      </c>
      <c r="R2179" s="52">
        <f t="shared" si="416"/>
        <v>3238443.4782608692</v>
      </c>
      <c r="S2179" s="53">
        <v>3238400</v>
      </c>
      <c r="T2179" s="54" t="s">
        <v>1991</v>
      </c>
      <c r="U2179" s="55" t="s">
        <v>471</v>
      </c>
      <c r="V2179" s="55" t="s">
        <v>1197</v>
      </c>
      <c r="W2179" s="55" t="s">
        <v>173</v>
      </c>
      <c r="X2179" s="56">
        <v>43294</v>
      </c>
      <c r="Y2179" s="57" t="str">
        <f>VLOOKUP(B2179,'[2]DVKT TYC (đang phê duyệt)'!$B$6:$Z$119,25,0)</f>
        <v>Đang đề nghị phê duyệt</v>
      </c>
      <c r="Z2179" s="57" t="s">
        <v>7860</v>
      </c>
      <c r="AA2179" s="58"/>
      <c r="AB2179" s="58"/>
      <c r="AC2179" s="58"/>
      <c r="AD2179" s="58"/>
      <c r="AE2179" s="58"/>
      <c r="AF2179" s="58"/>
      <c r="AG2179" s="58">
        <v>4200000</v>
      </c>
      <c r="AH2179" s="58"/>
      <c r="AI2179" s="58"/>
      <c r="AJ2179" s="58"/>
      <c r="AK2179" s="58"/>
      <c r="AL2179" s="58"/>
      <c r="AM2179" s="58"/>
      <c r="AN2179" s="58"/>
      <c r="AO2179" s="58"/>
      <c r="AP2179" s="58"/>
      <c r="AQ2179" s="58"/>
      <c r="AR2179" s="59">
        <f t="shared" si="418"/>
        <v>1</v>
      </c>
      <c r="AS2179" s="59">
        <f t="shared" si="419"/>
        <v>4200000</v>
      </c>
      <c r="AT2179" s="58">
        <f t="shared" si="423"/>
        <v>4200000</v>
      </c>
      <c r="AU2179" s="58">
        <f t="shared" si="412"/>
        <v>4200000</v>
      </c>
      <c r="AV2179" s="59">
        <f t="shared" si="413"/>
        <v>961600</v>
      </c>
      <c r="AW2179" s="59">
        <f t="shared" si="420"/>
        <v>961600</v>
      </c>
      <c r="AX2179" s="60">
        <f t="shared" si="421"/>
        <v>0.29693675889328053</v>
      </c>
      <c r="AY2179" s="58"/>
    </row>
    <row r="2180" spans="1:51" ht="47.25" x14ac:dyDescent="0.25">
      <c r="A2180" s="45">
        <v>724</v>
      </c>
      <c r="B2180" s="46" t="s">
        <v>2675</v>
      </c>
      <c r="C2180" s="47" t="s">
        <v>2671</v>
      </c>
      <c r="D2180" s="47" t="s">
        <v>496</v>
      </c>
      <c r="E2180" s="62">
        <v>3.2326000000000001</v>
      </c>
      <c r="F2180" s="49" t="s">
        <v>2676</v>
      </c>
      <c r="G2180" s="49" t="s">
        <v>2676</v>
      </c>
      <c r="H2180" s="50" t="s">
        <v>2676</v>
      </c>
      <c r="I2180" s="46" t="s">
        <v>21</v>
      </c>
      <c r="J2180" s="46">
        <v>98</v>
      </c>
      <c r="K2180" s="49">
        <v>98</v>
      </c>
      <c r="L2180" s="49" t="s">
        <v>2672</v>
      </c>
      <c r="M2180" s="51">
        <v>589000</v>
      </c>
      <c r="N2180" s="51">
        <f t="shared" si="414"/>
        <v>108000</v>
      </c>
      <c r="O2180" s="51">
        <v>108000</v>
      </c>
      <c r="P2180" s="51">
        <v>697000</v>
      </c>
      <c r="Q2180" s="51">
        <f t="shared" si="415"/>
        <v>140400</v>
      </c>
      <c r="R2180" s="52">
        <f t="shared" si="416"/>
        <v>729400</v>
      </c>
      <c r="S2180" s="53">
        <v>729400</v>
      </c>
      <c r="T2180" s="54">
        <v>0</v>
      </c>
      <c r="U2180" s="55" t="s">
        <v>471</v>
      </c>
      <c r="V2180" s="55" t="s">
        <v>1197</v>
      </c>
      <c r="W2180" s="55" t="s">
        <v>173</v>
      </c>
      <c r="X2180" s="56">
        <v>43294</v>
      </c>
      <c r="Y2180" s="57" t="str">
        <f>VLOOKUP(B2180,'[2]DVKT TYC (đang phê duyệt)'!$B$6:$Z$119,25,0)</f>
        <v>Đang đề nghị phê duyệt</v>
      </c>
      <c r="Z2180" s="57"/>
      <c r="AA2180" s="58"/>
      <c r="AB2180" s="58"/>
      <c r="AC2180" s="58"/>
      <c r="AD2180" s="58"/>
      <c r="AE2180" s="58"/>
      <c r="AF2180" s="58"/>
      <c r="AG2180" s="58"/>
      <c r="AH2180" s="58"/>
      <c r="AI2180" s="58"/>
      <c r="AJ2180" s="58"/>
      <c r="AK2180" s="58"/>
      <c r="AL2180" s="58"/>
      <c r="AM2180" s="58"/>
      <c r="AN2180" s="58"/>
      <c r="AO2180" s="58"/>
      <c r="AP2180" s="58"/>
      <c r="AQ2180" s="58">
        <v>1013000</v>
      </c>
      <c r="AR2180" s="59">
        <f t="shared" si="418"/>
        <v>1</v>
      </c>
      <c r="AS2180" s="59">
        <f t="shared" si="419"/>
        <v>1013000</v>
      </c>
      <c r="AT2180" s="58">
        <f t="shared" si="423"/>
        <v>1013000</v>
      </c>
      <c r="AU2180" s="58">
        <f t="shared" si="412"/>
        <v>1013000</v>
      </c>
      <c r="AV2180" s="59">
        <f t="shared" si="413"/>
        <v>283600</v>
      </c>
      <c r="AW2180" s="59">
        <f t="shared" si="420"/>
        <v>283600</v>
      </c>
      <c r="AX2180" s="60">
        <f t="shared" si="421"/>
        <v>0.38881272278585133</v>
      </c>
      <c r="AY2180" s="58"/>
    </row>
    <row r="2181" spans="1:51" ht="31.5" x14ac:dyDescent="0.25">
      <c r="A2181" s="45">
        <v>780</v>
      </c>
      <c r="B2181" s="46" t="s">
        <v>2880</v>
      </c>
      <c r="C2181" s="47" t="s">
        <v>2873</v>
      </c>
      <c r="D2181" s="47" t="s">
        <v>2525</v>
      </c>
      <c r="E2181" s="62">
        <v>20.59</v>
      </c>
      <c r="F2181" s="49" t="s">
        <v>2879</v>
      </c>
      <c r="G2181" s="49" t="s">
        <v>2879</v>
      </c>
      <c r="H2181" s="50" t="s">
        <v>2879</v>
      </c>
      <c r="I2181" s="46" t="s">
        <v>499</v>
      </c>
      <c r="J2181" s="46">
        <v>145</v>
      </c>
      <c r="K2181" s="49">
        <v>145</v>
      </c>
      <c r="L2181" s="49" t="s">
        <v>2876</v>
      </c>
      <c r="M2181" s="51">
        <v>605000</v>
      </c>
      <c r="N2181" s="51">
        <f t="shared" si="414"/>
        <v>148000</v>
      </c>
      <c r="O2181" s="51">
        <v>148695.652173913</v>
      </c>
      <c r="P2181" s="51">
        <v>753000</v>
      </c>
      <c r="Q2181" s="51">
        <f t="shared" si="415"/>
        <v>193304.34782608689</v>
      </c>
      <c r="R2181" s="52">
        <f t="shared" si="416"/>
        <v>798304.34782608692</v>
      </c>
      <c r="S2181" s="53">
        <v>798300</v>
      </c>
      <c r="T2181" s="54" t="s">
        <v>2530</v>
      </c>
      <c r="U2181" s="55" t="s">
        <v>22</v>
      </c>
      <c r="V2181" s="55" t="s">
        <v>2524</v>
      </c>
      <c r="W2181" s="55"/>
      <c r="X2181" s="56"/>
      <c r="Y2181" s="57" t="str">
        <f>VLOOKUP(B2181,'[2]DVKT TYC (đang phê duyệt)'!$B$6:$Z$119,25,0)</f>
        <v>Đang đề nghị phê duyệt</v>
      </c>
      <c r="Z2181" s="57"/>
      <c r="AA2181" s="58"/>
      <c r="AB2181" s="58"/>
      <c r="AC2181" s="58"/>
      <c r="AD2181" s="58"/>
      <c r="AE2181" s="58"/>
      <c r="AF2181" s="58"/>
      <c r="AG2181" s="58"/>
      <c r="AH2181" s="58"/>
      <c r="AI2181" s="58"/>
      <c r="AJ2181" s="58">
        <v>1055000</v>
      </c>
      <c r="AK2181" s="58"/>
      <c r="AL2181" s="58"/>
      <c r="AM2181" s="58"/>
      <c r="AN2181" s="58"/>
      <c r="AO2181" s="58"/>
      <c r="AP2181" s="58"/>
      <c r="AQ2181" s="58">
        <v>3287000</v>
      </c>
      <c r="AR2181" s="59">
        <f t="shared" si="418"/>
        <v>2</v>
      </c>
      <c r="AS2181" s="59">
        <f t="shared" si="419"/>
        <v>4342000</v>
      </c>
      <c r="AT2181" s="58">
        <f t="shared" si="423"/>
        <v>2171000</v>
      </c>
      <c r="AU2181" s="58">
        <f t="shared" si="412"/>
        <v>1055000</v>
      </c>
      <c r="AV2181" s="59">
        <f t="shared" si="413"/>
        <v>1372700</v>
      </c>
      <c r="AW2181" s="59">
        <f t="shared" si="420"/>
        <v>1372700</v>
      </c>
      <c r="AX2181" s="60">
        <f t="shared" si="421"/>
        <v>1.7195289991231366</v>
      </c>
      <c r="AY2181" s="58"/>
    </row>
    <row r="2182" spans="1:51" ht="47.25" x14ac:dyDescent="0.25">
      <c r="A2182" s="45">
        <v>783</v>
      </c>
      <c r="B2182" s="46" t="s">
        <v>2886</v>
      </c>
      <c r="C2182" s="47" t="s">
        <v>2873</v>
      </c>
      <c r="D2182" s="47" t="s">
        <v>495</v>
      </c>
      <c r="E2182" s="48" t="s">
        <v>2887</v>
      </c>
      <c r="F2182" s="49" t="s">
        <v>2888</v>
      </c>
      <c r="G2182" s="49" t="s">
        <v>2888</v>
      </c>
      <c r="H2182" s="50" t="s">
        <v>2888</v>
      </c>
      <c r="I2182" s="46" t="s">
        <v>626</v>
      </c>
      <c r="J2182" s="46">
        <v>145</v>
      </c>
      <c r="K2182" s="49">
        <v>145</v>
      </c>
      <c r="L2182" s="49" t="s">
        <v>2876</v>
      </c>
      <c r="M2182" s="51">
        <v>605000</v>
      </c>
      <c r="N2182" s="51">
        <f t="shared" si="414"/>
        <v>148000</v>
      </c>
      <c r="O2182" s="51">
        <v>148695.652173913</v>
      </c>
      <c r="P2182" s="51">
        <v>753000</v>
      </c>
      <c r="Q2182" s="51">
        <f t="shared" si="415"/>
        <v>193304.34782608689</v>
      </c>
      <c r="R2182" s="52">
        <f t="shared" si="416"/>
        <v>798304.34782608692</v>
      </c>
      <c r="S2182" s="53">
        <v>798300</v>
      </c>
      <c r="T2182" s="54" t="s">
        <v>2530</v>
      </c>
      <c r="U2182" s="55" t="s">
        <v>26</v>
      </c>
      <c r="V2182" s="55" t="s">
        <v>2524</v>
      </c>
      <c r="W2182" s="55" t="s">
        <v>27</v>
      </c>
      <c r="X2182" s="56">
        <v>43294</v>
      </c>
      <c r="Y2182" s="57" t="str">
        <f>VLOOKUP(B2182,'[2]DVKT TYC (đang phê duyệt)'!$B$6:$Z$119,25,0)</f>
        <v>Đang đề nghị phê duyệt</v>
      </c>
      <c r="Z2182" s="57"/>
      <c r="AA2182" s="58"/>
      <c r="AB2182" s="58"/>
      <c r="AC2182" s="58"/>
      <c r="AD2182" s="58"/>
      <c r="AE2182" s="58"/>
      <c r="AF2182" s="58"/>
      <c r="AG2182" s="58"/>
      <c r="AH2182" s="58"/>
      <c r="AI2182" s="58"/>
      <c r="AJ2182" s="58">
        <v>1055000</v>
      </c>
      <c r="AK2182" s="58"/>
      <c r="AL2182" s="58"/>
      <c r="AM2182" s="58"/>
      <c r="AN2182" s="58"/>
      <c r="AO2182" s="58"/>
      <c r="AP2182" s="58"/>
      <c r="AQ2182" s="58"/>
      <c r="AR2182" s="59">
        <f t="shared" si="418"/>
        <v>1</v>
      </c>
      <c r="AS2182" s="59">
        <f t="shared" si="419"/>
        <v>1055000</v>
      </c>
      <c r="AT2182" s="58">
        <f t="shared" si="423"/>
        <v>1055000</v>
      </c>
      <c r="AU2182" s="58">
        <f t="shared" ref="AU2182:AU2245" si="424">MIN(AA2182:AQ2182)</f>
        <v>1055000</v>
      </c>
      <c r="AV2182" s="59">
        <f t="shared" ref="AV2182:AV2245" si="425">AT2182-S2182</f>
        <v>256700</v>
      </c>
      <c r="AW2182" s="59">
        <f t="shared" si="420"/>
        <v>256700</v>
      </c>
      <c r="AX2182" s="60">
        <f t="shared" si="421"/>
        <v>0.32155831141174995</v>
      </c>
      <c r="AY2182" s="58"/>
    </row>
    <row r="2183" spans="1:51" ht="47.25" x14ac:dyDescent="0.25">
      <c r="A2183" s="45">
        <v>798</v>
      </c>
      <c r="B2183" s="46" t="s">
        <v>2933</v>
      </c>
      <c r="C2183" s="47" t="s">
        <v>2934</v>
      </c>
      <c r="D2183" s="47" t="s">
        <v>495</v>
      </c>
      <c r="E2183" s="62">
        <v>2.4849999999999999</v>
      </c>
      <c r="F2183" s="49" t="s">
        <v>2935</v>
      </c>
      <c r="G2183" s="49" t="s">
        <v>2935</v>
      </c>
      <c r="H2183" s="50" t="s">
        <v>2935</v>
      </c>
      <c r="I2183" s="46" t="s">
        <v>439</v>
      </c>
      <c r="J2183" s="46">
        <v>152</v>
      </c>
      <c r="K2183" s="49">
        <v>152</v>
      </c>
      <c r="L2183" s="49" t="s">
        <v>2936</v>
      </c>
      <c r="M2183" s="51">
        <v>739000</v>
      </c>
      <c r="N2183" s="51">
        <f t="shared" si="414"/>
        <v>133000</v>
      </c>
      <c r="O2183" s="51">
        <v>133043.47826087</v>
      </c>
      <c r="P2183" s="51">
        <v>872000</v>
      </c>
      <c r="Q2183" s="51">
        <f t="shared" si="415"/>
        <v>172956.52173913099</v>
      </c>
      <c r="R2183" s="52">
        <f t="shared" si="416"/>
        <v>911956.52173913096</v>
      </c>
      <c r="S2183" s="53">
        <v>911900</v>
      </c>
      <c r="T2183" s="54">
        <v>0</v>
      </c>
      <c r="U2183" s="55" t="s">
        <v>26</v>
      </c>
      <c r="V2183" s="55" t="s">
        <v>2524</v>
      </c>
      <c r="W2183" s="55" t="s">
        <v>27</v>
      </c>
      <c r="X2183" s="56">
        <v>43294</v>
      </c>
      <c r="Y2183" s="57" t="str">
        <f>VLOOKUP(B2183,'[2]DVKT TYC (đang phê duyệt)'!$B$6:$Z$119,25,0)</f>
        <v>Đang đề nghị phê duyệt</v>
      </c>
      <c r="Z2183" s="57"/>
      <c r="AA2183" s="58"/>
      <c r="AB2183" s="58"/>
      <c r="AC2183" s="58"/>
      <c r="AD2183" s="58"/>
      <c r="AE2183" s="58"/>
      <c r="AF2183" s="58"/>
      <c r="AG2183" s="58"/>
      <c r="AH2183" s="58"/>
      <c r="AI2183" s="58"/>
      <c r="AJ2183" s="58"/>
      <c r="AK2183" s="58"/>
      <c r="AL2183" s="58"/>
      <c r="AM2183" s="58"/>
      <c r="AN2183" s="58"/>
      <c r="AO2183" s="58"/>
      <c r="AP2183" s="58"/>
      <c r="AQ2183" s="58"/>
      <c r="AR2183" s="59">
        <f t="shared" si="418"/>
        <v>0</v>
      </c>
      <c r="AS2183" s="59">
        <f t="shared" si="419"/>
        <v>0</v>
      </c>
      <c r="AT2183" s="58"/>
      <c r="AU2183" s="58">
        <f t="shared" si="424"/>
        <v>0</v>
      </c>
      <c r="AV2183" s="59">
        <f t="shared" si="425"/>
        <v>-911900</v>
      </c>
      <c r="AW2183" s="59">
        <f t="shared" si="420"/>
        <v>-911900</v>
      </c>
      <c r="AX2183" s="60">
        <f t="shared" si="421"/>
        <v>-1</v>
      </c>
      <c r="AY2183" s="58"/>
    </row>
    <row r="2184" spans="1:51" ht="31.5" x14ac:dyDescent="0.25">
      <c r="A2184" s="45">
        <v>811</v>
      </c>
      <c r="B2184" s="46" t="s">
        <v>2991</v>
      </c>
      <c r="C2184" s="47" t="s">
        <v>2986</v>
      </c>
      <c r="D2184" s="47" t="s">
        <v>467</v>
      </c>
      <c r="E2184" s="62">
        <v>18.603999999999999</v>
      </c>
      <c r="F2184" s="49" t="s">
        <v>2992</v>
      </c>
      <c r="G2184" s="49" t="s">
        <v>2992</v>
      </c>
      <c r="H2184" s="50" t="s">
        <v>2992</v>
      </c>
      <c r="I2184" s="46" t="s">
        <v>499</v>
      </c>
      <c r="J2184" s="46">
        <v>174</v>
      </c>
      <c r="K2184" s="49">
        <v>174</v>
      </c>
      <c r="L2184" s="49" t="s">
        <v>2987</v>
      </c>
      <c r="M2184" s="51">
        <v>894000</v>
      </c>
      <c r="N2184" s="51">
        <f t="shared" si="414"/>
        <v>131000</v>
      </c>
      <c r="O2184" s="51">
        <v>131478.26086956501</v>
      </c>
      <c r="P2184" s="51">
        <v>1025000</v>
      </c>
      <c r="Q2184" s="51">
        <f t="shared" si="415"/>
        <v>170921.73913043449</v>
      </c>
      <c r="R2184" s="52">
        <f t="shared" si="416"/>
        <v>1064921.7391304346</v>
      </c>
      <c r="S2184" s="53">
        <v>1064900</v>
      </c>
      <c r="T2184" s="54" t="s">
        <v>2640</v>
      </c>
      <c r="U2184" s="55" t="s">
        <v>471</v>
      </c>
      <c r="V2184" s="55" t="s">
        <v>2524</v>
      </c>
      <c r="W2184" s="55" t="s">
        <v>173</v>
      </c>
      <c r="X2184" s="56">
        <v>43294</v>
      </c>
      <c r="Y2184" s="57" t="str">
        <f>VLOOKUP(B2184,'[2]DVKT TYC (đang phê duyệt)'!$B$6:$Z$119,25,0)</f>
        <v>Đang đề nghị phê duyệt</v>
      </c>
      <c r="Z2184" s="57"/>
      <c r="AA2184" s="58"/>
      <c r="AB2184" s="58"/>
      <c r="AC2184" s="58"/>
      <c r="AD2184" s="58"/>
      <c r="AE2184" s="58"/>
      <c r="AF2184" s="58"/>
      <c r="AG2184" s="58"/>
      <c r="AH2184" s="58">
        <v>2439000</v>
      </c>
      <c r="AI2184" s="58"/>
      <c r="AJ2184" s="58"/>
      <c r="AK2184" s="58"/>
      <c r="AL2184" s="58"/>
      <c r="AM2184" s="58"/>
      <c r="AN2184" s="58"/>
      <c r="AO2184" s="58"/>
      <c r="AP2184" s="58"/>
      <c r="AQ2184" s="58">
        <v>1283000</v>
      </c>
      <c r="AR2184" s="59">
        <f t="shared" si="418"/>
        <v>2</v>
      </c>
      <c r="AS2184" s="59">
        <f t="shared" si="419"/>
        <v>3722000</v>
      </c>
      <c r="AT2184" s="58">
        <f t="shared" ref="AT2184:AT2190" si="426">ROUND(AS2184/AR2184,-2)</f>
        <v>1861000</v>
      </c>
      <c r="AU2184" s="58">
        <f t="shared" si="424"/>
        <v>1283000</v>
      </c>
      <c r="AV2184" s="59">
        <f t="shared" si="425"/>
        <v>796100</v>
      </c>
      <c r="AW2184" s="59">
        <f t="shared" si="420"/>
        <v>796100</v>
      </c>
      <c r="AX2184" s="60">
        <f t="shared" si="421"/>
        <v>0.74758193257582861</v>
      </c>
      <c r="AY2184" s="58"/>
    </row>
    <row r="2185" spans="1:51" ht="31.5" x14ac:dyDescent="0.25">
      <c r="A2185" s="45">
        <v>814</v>
      </c>
      <c r="B2185" s="46" t="s">
        <v>2999</v>
      </c>
      <c r="C2185" s="47" t="s">
        <v>2986</v>
      </c>
      <c r="D2185" s="47" t="s">
        <v>467</v>
      </c>
      <c r="E2185" s="62">
        <v>18.608000000000001</v>
      </c>
      <c r="F2185" s="49" t="s">
        <v>3000</v>
      </c>
      <c r="G2185" s="49" t="s">
        <v>3000</v>
      </c>
      <c r="H2185" s="50" t="s">
        <v>3000</v>
      </c>
      <c r="I2185" s="46" t="s">
        <v>499</v>
      </c>
      <c r="J2185" s="46">
        <v>174</v>
      </c>
      <c r="K2185" s="49">
        <v>174</v>
      </c>
      <c r="L2185" s="49" t="s">
        <v>2987</v>
      </c>
      <c r="M2185" s="51">
        <v>894000</v>
      </c>
      <c r="N2185" s="51">
        <f t="shared" si="414"/>
        <v>131000</v>
      </c>
      <c r="O2185" s="51">
        <v>131478.26086956501</v>
      </c>
      <c r="P2185" s="51">
        <v>1025000</v>
      </c>
      <c r="Q2185" s="51">
        <f t="shared" si="415"/>
        <v>170921.73913043449</v>
      </c>
      <c r="R2185" s="52">
        <f t="shared" si="416"/>
        <v>1064921.7391304346</v>
      </c>
      <c r="S2185" s="53">
        <v>1064900</v>
      </c>
      <c r="T2185" s="54">
        <v>0</v>
      </c>
      <c r="U2185" s="55" t="s">
        <v>471</v>
      </c>
      <c r="V2185" s="55" t="s">
        <v>2524</v>
      </c>
      <c r="W2185" s="55" t="s">
        <v>173</v>
      </c>
      <c r="X2185" s="56">
        <v>43294</v>
      </c>
      <c r="Y2185" s="57" t="str">
        <f>VLOOKUP(B2185,'[2]DVKT TYC (đang phê duyệt)'!$B$6:$Z$119,25,0)</f>
        <v>Đang đề nghị phê duyệt</v>
      </c>
      <c r="Z2185" s="57"/>
      <c r="AA2185" s="58"/>
      <c r="AB2185" s="58"/>
      <c r="AC2185" s="58"/>
      <c r="AD2185" s="58"/>
      <c r="AE2185" s="58"/>
      <c r="AF2185" s="58"/>
      <c r="AG2185" s="58"/>
      <c r="AH2185" s="58"/>
      <c r="AI2185" s="58"/>
      <c r="AJ2185" s="58"/>
      <c r="AK2185" s="58"/>
      <c r="AL2185" s="58"/>
      <c r="AM2185" s="58"/>
      <c r="AN2185" s="58"/>
      <c r="AO2185" s="58"/>
      <c r="AP2185" s="58"/>
      <c r="AQ2185" s="58">
        <v>1283000</v>
      </c>
      <c r="AR2185" s="59">
        <f t="shared" si="418"/>
        <v>1</v>
      </c>
      <c r="AS2185" s="59">
        <f t="shared" si="419"/>
        <v>1283000</v>
      </c>
      <c r="AT2185" s="58">
        <f t="shared" si="426"/>
        <v>1283000</v>
      </c>
      <c r="AU2185" s="58">
        <f t="shared" si="424"/>
        <v>1283000</v>
      </c>
      <c r="AV2185" s="59">
        <f t="shared" si="425"/>
        <v>218100</v>
      </c>
      <c r="AW2185" s="59">
        <f t="shared" si="420"/>
        <v>218100</v>
      </c>
      <c r="AX2185" s="60">
        <f t="shared" si="421"/>
        <v>0.20480796318903183</v>
      </c>
      <c r="AY2185" s="58"/>
    </row>
    <row r="2186" spans="1:51" ht="31.5" x14ac:dyDescent="0.25">
      <c r="A2186" s="45">
        <v>822</v>
      </c>
      <c r="B2186" s="46" t="s">
        <v>3025</v>
      </c>
      <c r="C2186" s="47" t="s">
        <v>3016</v>
      </c>
      <c r="D2186" s="47" t="s">
        <v>467</v>
      </c>
      <c r="E2186" s="62">
        <v>18.641999999999999</v>
      </c>
      <c r="F2186" s="49" t="s">
        <v>3026</v>
      </c>
      <c r="G2186" s="49" t="s">
        <v>3026</v>
      </c>
      <c r="H2186" s="50" t="s">
        <v>3026</v>
      </c>
      <c r="I2186" s="46" t="s">
        <v>499</v>
      </c>
      <c r="J2186" s="46">
        <v>176</v>
      </c>
      <c r="K2186" s="49">
        <v>176</v>
      </c>
      <c r="L2186" s="49" t="s">
        <v>3018</v>
      </c>
      <c r="M2186" s="51">
        <v>1775000</v>
      </c>
      <c r="N2186" s="51">
        <f t="shared" si="414"/>
        <v>151000</v>
      </c>
      <c r="O2186" s="51">
        <v>151826.08695652199</v>
      </c>
      <c r="P2186" s="51">
        <v>1926000</v>
      </c>
      <c r="Q2186" s="51">
        <f t="shared" si="415"/>
        <v>197373.91304347859</v>
      </c>
      <c r="R2186" s="52">
        <f t="shared" si="416"/>
        <v>1972373.9130434785</v>
      </c>
      <c r="S2186" s="53">
        <v>1972300</v>
      </c>
      <c r="T2186" s="54">
        <v>0</v>
      </c>
      <c r="U2186" s="55" t="s">
        <v>441</v>
      </c>
      <c r="V2186" s="55" t="s">
        <v>2524</v>
      </c>
      <c r="W2186" s="55" t="s">
        <v>173</v>
      </c>
      <c r="X2186" s="56">
        <v>43294</v>
      </c>
      <c r="Y2186" s="57" t="str">
        <f>VLOOKUP(B2186,'[2]DVKT TYC (đang phê duyệt)'!$B$6:$Z$119,25,0)</f>
        <v>Đang đề nghị phê duyệt</v>
      </c>
      <c r="Z2186" s="57"/>
      <c r="AA2186" s="58"/>
      <c r="AB2186" s="58"/>
      <c r="AC2186" s="58"/>
      <c r="AD2186" s="58"/>
      <c r="AE2186" s="58"/>
      <c r="AF2186" s="58"/>
      <c r="AG2186" s="58"/>
      <c r="AH2186" s="58"/>
      <c r="AI2186" s="58"/>
      <c r="AJ2186" s="58"/>
      <c r="AK2186" s="58"/>
      <c r="AL2186" s="58"/>
      <c r="AM2186" s="58"/>
      <c r="AN2186" s="58"/>
      <c r="AO2186" s="58"/>
      <c r="AP2186" s="58"/>
      <c r="AQ2186" s="58">
        <v>2173000</v>
      </c>
      <c r="AR2186" s="59">
        <f t="shared" si="418"/>
        <v>1</v>
      </c>
      <c r="AS2186" s="59">
        <f t="shared" si="419"/>
        <v>2173000</v>
      </c>
      <c r="AT2186" s="58">
        <f t="shared" si="426"/>
        <v>2173000</v>
      </c>
      <c r="AU2186" s="58">
        <f t="shared" si="424"/>
        <v>2173000</v>
      </c>
      <c r="AV2186" s="59">
        <f t="shared" si="425"/>
        <v>200700</v>
      </c>
      <c r="AW2186" s="59">
        <f t="shared" si="420"/>
        <v>200700</v>
      </c>
      <c r="AX2186" s="60">
        <f t="shared" si="421"/>
        <v>0.10175936723622159</v>
      </c>
      <c r="AY2186" s="58"/>
    </row>
    <row r="2187" spans="1:51" ht="31.5" x14ac:dyDescent="0.25">
      <c r="A2187" s="45">
        <v>824</v>
      </c>
      <c r="B2187" s="46" t="s">
        <v>3030</v>
      </c>
      <c r="C2187" s="47" t="s">
        <v>3016</v>
      </c>
      <c r="D2187" s="47" t="s">
        <v>467</v>
      </c>
      <c r="E2187" s="62">
        <v>18.646000000000001</v>
      </c>
      <c r="F2187" s="49" t="s">
        <v>3031</v>
      </c>
      <c r="G2187" s="49" t="s">
        <v>3031</v>
      </c>
      <c r="H2187" s="50" t="s">
        <v>3031</v>
      </c>
      <c r="I2187" s="46" t="s">
        <v>626</v>
      </c>
      <c r="J2187" s="46">
        <v>176</v>
      </c>
      <c r="K2187" s="49">
        <v>176</v>
      </c>
      <c r="L2187" s="49" t="s">
        <v>3018</v>
      </c>
      <c r="M2187" s="51">
        <v>1775000</v>
      </c>
      <c r="N2187" s="51">
        <f t="shared" si="414"/>
        <v>151000</v>
      </c>
      <c r="O2187" s="51">
        <v>151826.08695652199</v>
      </c>
      <c r="P2187" s="51">
        <v>1926000</v>
      </c>
      <c r="Q2187" s="51">
        <f t="shared" si="415"/>
        <v>197373.91304347859</v>
      </c>
      <c r="R2187" s="52">
        <f t="shared" si="416"/>
        <v>1972373.9130434785</v>
      </c>
      <c r="S2187" s="53">
        <v>1972300</v>
      </c>
      <c r="T2187" s="54">
        <v>0</v>
      </c>
      <c r="U2187" s="55" t="s">
        <v>441</v>
      </c>
      <c r="V2187" s="55" t="s">
        <v>2524</v>
      </c>
      <c r="W2187" s="55" t="s">
        <v>173</v>
      </c>
      <c r="X2187" s="56">
        <v>43294</v>
      </c>
      <c r="Y2187" s="57" t="str">
        <f>VLOOKUP(B2187,'[2]DVKT TYC (đang phê duyệt)'!$B$6:$Z$119,25,0)</f>
        <v>Đang đề nghị phê duyệt</v>
      </c>
      <c r="Z2187" s="57"/>
      <c r="AA2187" s="58"/>
      <c r="AB2187" s="58"/>
      <c r="AC2187" s="58"/>
      <c r="AD2187" s="58"/>
      <c r="AE2187" s="58"/>
      <c r="AF2187" s="58"/>
      <c r="AG2187" s="58"/>
      <c r="AH2187" s="58"/>
      <c r="AI2187" s="58"/>
      <c r="AJ2187" s="58"/>
      <c r="AK2187" s="58"/>
      <c r="AL2187" s="58"/>
      <c r="AM2187" s="58"/>
      <c r="AN2187" s="58"/>
      <c r="AO2187" s="58"/>
      <c r="AP2187" s="58"/>
      <c r="AQ2187" s="58">
        <v>2173000</v>
      </c>
      <c r="AR2187" s="59">
        <f t="shared" si="418"/>
        <v>1</v>
      </c>
      <c r="AS2187" s="59">
        <f t="shared" si="419"/>
        <v>2173000</v>
      </c>
      <c r="AT2187" s="58">
        <f t="shared" si="426"/>
        <v>2173000</v>
      </c>
      <c r="AU2187" s="58">
        <f t="shared" si="424"/>
        <v>2173000</v>
      </c>
      <c r="AV2187" s="59">
        <f t="shared" si="425"/>
        <v>200700</v>
      </c>
      <c r="AW2187" s="59">
        <f t="shared" si="420"/>
        <v>200700</v>
      </c>
      <c r="AX2187" s="60">
        <f t="shared" si="421"/>
        <v>0.10175936723622159</v>
      </c>
      <c r="AY2187" s="58"/>
    </row>
    <row r="2188" spans="1:51" ht="47.25" x14ac:dyDescent="0.25">
      <c r="A2188" s="45">
        <v>831</v>
      </c>
      <c r="B2188" s="46" t="s">
        <v>3052</v>
      </c>
      <c r="C2188" s="47" t="s">
        <v>3045</v>
      </c>
      <c r="D2188" s="47" t="s">
        <v>467</v>
      </c>
      <c r="E2188" s="62">
        <v>18.643000000000001</v>
      </c>
      <c r="F2188" s="49" t="s">
        <v>3053</v>
      </c>
      <c r="G2188" s="49" t="s">
        <v>3053</v>
      </c>
      <c r="H2188" s="50" t="s">
        <v>3053</v>
      </c>
      <c r="I2188" s="46" t="s">
        <v>499</v>
      </c>
      <c r="J2188" s="46">
        <v>177</v>
      </c>
      <c r="K2188" s="49">
        <v>177</v>
      </c>
      <c r="L2188" s="49" t="s">
        <v>3048</v>
      </c>
      <c r="M2188" s="51">
        <v>1575000</v>
      </c>
      <c r="N2188" s="51">
        <f t="shared" si="414"/>
        <v>151000</v>
      </c>
      <c r="O2188" s="51">
        <v>151826.08695652199</v>
      </c>
      <c r="P2188" s="51">
        <v>1726000</v>
      </c>
      <c r="Q2188" s="51">
        <f t="shared" si="415"/>
        <v>197373.91304347859</v>
      </c>
      <c r="R2188" s="52">
        <f t="shared" si="416"/>
        <v>1772373.9130434785</v>
      </c>
      <c r="S2188" s="53">
        <v>1772300</v>
      </c>
      <c r="T2188" s="54">
        <v>0</v>
      </c>
      <c r="U2188" s="55" t="s">
        <v>441</v>
      </c>
      <c r="V2188" s="55" t="s">
        <v>2524</v>
      </c>
      <c r="W2188" s="55" t="s">
        <v>94</v>
      </c>
      <c r="X2188" s="56">
        <v>43294</v>
      </c>
      <c r="Y2188" s="57" t="str">
        <f>VLOOKUP(B2188,'[2]DVKT TYC (đang phê duyệt)'!$B$6:$Z$119,25,0)</f>
        <v>Đang đề nghị phê duyệt</v>
      </c>
      <c r="Z2188" s="57"/>
      <c r="AA2188" s="58"/>
      <c r="AB2188" s="58"/>
      <c r="AC2188" s="58"/>
      <c r="AD2188" s="58"/>
      <c r="AE2188" s="58"/>
      <c r="AF2188" s="58"/>
      <c r="AG2188" s="58"/>
      <c r="AH2188" s="58"/>
      <c r="AI2188" s="58"/>
      <c r="AJ2188" s="58"/>
      <c r="AK2188" s="58"/>
      <c r="AL2188" s="58"/>
      <c r="AM2188" s="58"/>
      <c r="AN2188" s="58"/>
      <c r="AO2188" s="58"/>
      <c r="AP2188" s="58"/>
      <c r="AQ2188" s="58">
        <v>2042000</v>
      </c>
      <c r="AR2188" s="59">
        <f t="shared" si="418"/>
        <v>1</v>
      </c>
      <c r="AS2188" s="59">
        <f t="shared" si="419"/>
        <v>2042000</v>
      </c>
      <c r="AT2188" s="58">
        <f t="shared" si="426"/>
        <v>2042000</v>
      </c>
      <c r="AU2188" s="58">
        <f t="shared" si="424"/>
        <v>2042000</v>
      </c>
      <c r="AV2188" s="59">
        <f t="shared" si="425"/>
        <v>269700</v>
      </c>
      <c r="AW2188" s="59">
        <f t="shared" si="420"/>
        <v>269700</v>
      </c>
      <c r="AX2188" s="60">
        <f t="shared" si="421"/>
        <v>0.15217513964904361</v>
      </c>
      <c r="AY2188" s="58"/>
    </row>
    <row r="2189" spans="1:51" ht="31.5" x14ac:dyDescent="0.25">
      <c r="A2189" s="45">
        <v>849</v>
      </c>
      <c r="B2189" s="46" t="s">
        <v>3124</v>
      </c>
      <c r="C2189" s="47" t="s">
        <v>3121</v>
      </c>
      <c r="D2189" s="47" t="s">
        <v>2020</v>
      </c>
      <c r="E2189" s="48" t="s">
        <v>3125</v>
      </c>
      <c r="F2189" s="49" t="s">
        <v>7597</v>
      </c>
      <c r="G2189" s="49" t="s">
        <v>3126</v>
      </c>
      <c r="H2189" s="50" t="s">
        <v>3127</v>
      </c>
      <c r="I2189" s="46"/>
      <c r="J2189" s="46">
        <v>206</v>
      </c>
      <c r="K2189" s="49">
        <v>206</v>
      </c>
      <c r="L2189" s="49" t="s">
        <v>3122</v>
      </c>
      <c r="M2189" s="51">
        <v>46000</v>
      </c>
      <c r="N2189" s="51">
        <f t="shared" si="414"/>
        <v>14000</v>
      </c>
      <c r="O2189" s="51">
        <v>14086.956521739099</v>
      </c>
      <c r="P2189" s="51">
        <v>60000</v>
      </c>
      <c r="Q2189" s="51">
        <f t="shared" si="415"/>
        <v>18313.043478260832</v>
      </c>
      <c r="R2189" s="52">
        <f t="shared" si="416"/>
        <v>64313.043478260835</v>
      </c>
      <c r="S2189" s="53">
        <v>64300</v>
      </c>
      <c r="T2189" s="54" t="s">
        <v>2784</v>
      </c>
      <c r="U2189" s="55" t="s">
        <v>260</v>
      </c>
      <c r="V2189" s="55" t="s">
        <v>2524</v>
      </c>
      <c r="W2189" s="55" t="s">
        <v>195</v>
      </c>
      <c r="X2189" s="56">
        <v>43294</v>
      </c>
      <c r="Y2189" s="57" t="str">
        <f>VLOOKUP(B2189,'[2]DVKT TYC (đang phê duyệt)'!$B$6:$Z$119,25,0)</f>
        <v>Đang đề nghị phê duyệt</v>
      </c>
      <c r="Z2189" s="57"/>
      <c r="AA2189" s="58"/>
      <c r="AB2189" s="58"/>
      <c r="AC2189" s="58"/>
      <c r="AD2189" s="58"/>
      <c r="AE2189" s="58"/>
      <c r="AF2189" s="58"/>
      <c r="AG2189" s="58"/>
      <c r="AH2189" s="58"/>
      <c r="AI2189" s="58"/>
      <c r="AJ2189" s="58"/>
      <c r="AK2189" s="58"/>
      <c r="AL2189" s="58"/>
      <c r="AM2189" s="58"/>
      <c r="AN2189" s="58"/>
      <c r="AO2189" s="58"/>
      <c r="AP2189" s="58"/>
      <c r="AQ2189" s="58">
        <v>100000</v>
      </c>
      <c r="AR2189" s="59">
        <f t="shared" si="418"/>
        <v>1</v>
      </c>
      <c r="AS2189" s="59">
        <f t="shared" si="419"/>
        <v>100000</v>
      </c>
      <c r="AT2189" s="58">
        <f t="shared" si="426"/>
        <v>100000</v>
      </c>
      <c r="AU2189" s="58">
        <f t="shared" si="424"/>
        <v>100000</v>
      </c>
      <c r="AV2189" s="59">
        <f t="shared" si="425"/>
        <v>35700</v>
      </c>
      <c r="AW2189" s="59">
        <f t="shared" si="420"/>
        <v>35700</v>
      </c>
      <c r="AX2189" s="60">
        <f t="shared" si="421"/>
        <v>0.55520995334370138</v>
      </c>
      <c r="AY2189" s="58"/>
    </row>
    <row r="2190" spans="1:51" ht="31.5" x14ac:dyDescent="0.25">
      <c r="A2190" s="45">
        <v>854</v>
      </c>
      <c r="B2190" s="46" t="s">
        <v>3143</v>
      </c>
      <c r="C2190" s="47" t="s">
        <v>3144</v>
      </c>
      <c r="D2190" s="47" t="s">
        <v>2020</v>
      </c>
      <c r="E2190" s="48" t="s">
        <v>3125</v>
      </c>
      <c r="F2190" s="49" t="s">
        <v>7597</v>
      </c>
      <c r="G2190" s="49" t="s">
        <v>3145</v>
      </c>
      <c r="H2190" s="50" t="s">
        <v>3127</v>
      </c>
      <c r="I2190" s="46"/>
      <c r="J2190" s="46">
        <v>207</v>
      </c>
      <c r="K2190" s="49">
        <v>207</v>
      </c>
      <c r="L2190" s="49" t="s">
        <v>3146</v>
      </c>
      <c r="M2190" s="51">
        <v>70000</v>
      </c>
      <c r="N2190" s="51">
        <f t="shared" si="414"/>
        <v>15000</v>
      </c>
      <c r="O2190" s="51">
        <v>15026.0869565217</v>
      </c>
      <c r="P2190" s="51">
        <v>85000</v>
      </c>
      <c r="Q2190" s="51">
        <f t="shared" si="415"/>
        <v>19533.913043478209</v>
      </c>
      <c r="R2190" s="52">
        <f t="shared" si="416"/>
        <v>89533.913043478213</v>
      </c>
      <c r="S2190" s="53">
        <v>89500</v>
      </c>
      <c r="T2190" s="54">
        <v>0</v>
      </c>
      <c r="U2190" s="55" t="s">
        <v>26</v>
      </c>
      <c r="V2190" s="55" t="s">
        <v>2524</v>
      </c>
      <c r="W2190" s="55" t="s">
        <v>27</v>
      </c>
      <c r="X2190" s="56">
        <v>43294</v>
      </c>
      <c r="Y2190" s="57" t="str">
        <f>VLOOKUP(B2190,'[2]DVKT TYC (đang phê duyệt)'!$B$6:$Z$119,25,0)</f>
        <v>Đang đề nghị phê duyệt</v>
      </c>
      <c r="Z2190" s="57"/>
      <c r="AA2190" s="58"/>
      <c r="AB2190" s="58"/>
      <c r="AC2190" s="58"/>
      <c r="AD2190" s="58"/>
      <c r="AE2190" s="58"/>
      <c r="AF2190" s="58"/>
      <c r="AG2190" s="58"/>
      <c r="AH2190" s="58"/>
      <c r="AI2190" s="58"/>
      <c r="AJ2190" s="58"/>
      <c r="AK2190" s="58"/>
      <c r="AL2190" s="58"/>
      <c r="AM2190" s="58"/>
      <c r="AN2190" s="58"/>
      <c r="AO2190" s="58"/>
      <c r="AP2190" s="58"/>
      <c r="AQ2190" s="58">
        <v>119000</v>
      </c>
      <c r="AR2190" s="59">
        <f t="shared" si="418"/>
        <v>1</v>
      </c>
      <c r="AS2190" s="59">
        <f t="shared" si="419"/>
        <v>119000</v>
      </c>
      <c r="AT2190" s="58">
        <f t="shared" si="426"/>
        <v>119000</v>
      </c>
      <c r="AU2190" s="58">
        <f t="shared" si="424"/>
        <v>119000</v>
      </c>
      <c r="AV2190" s="59">
        <f t="shared" si="425"/>
        <v>29500</v>
      </c>
      <c r="AW2190" s="59">
        <f t="shared" si="420"/>
        <v>29500</v>
      </c>
      <c r="AX2190" s="60">
        <f t="shared" si="421"/>
        <v>0.32960893854748607</v>
      </c>
      <c r="AY2190" s="58"/>
    </row>
    <row r="2191" spans="1:51" ht="47.25" x14ac:dyDescent="0.25">
      <c r="A2191" s="45">
        <v>859</v>
      </c>
      <c r="B2191" s="46" t="s">
        <v>3157</v>
      </c>
      <c r="C2191" s="47" t="s">
        <v>3158</v>
      </c>
      <c r="D2191" s="47" t="s">
        <v>2020</v>
      </c>
      <c r="E2191" s="48" t="s">
        <v>3125</v>
      </c>
      <c r="F2191" s="49" t="s">
        <v>7597</v>
      </c>
      <c r="G2191" s="49" t="s">
        <v>3159</v>
      </c>
      <c r="H2191" s="50" t="s">
        <v>3127</v>
      </c>
      <c r="I2191" s="46"/>
      <c r="J2191" s="46">
        <v>209</v>
      </c>
      <c r="K2191" s="49">
        <v>209</v>
      </c>
      <c r="L2191" s="49" t="s">
        <v>3160</v>
      </c>
      <c r="M2191" s="51">
        <v>97000</v>
      </c>
      <c r="N2191" s="51">
        <f t="shared" si="414"/>
        <v>18000</v>
      </c>
      <c r="O2191" s="51">
        <v>18782.608695652201</v>
      </c>
      <c r="P2191" s="51">
        <v>115000</v>
      </c>
      <c r="Q2191" s="51">
        <f t="shared" si="415"/>
        <v>24417.391304347861</v>
      </c>
      <c r="R2191" s="52">
        <f t="shared" si="416"/>
        <v>121417.39130434787</v>
      </c>
      <c r="S2191" s="53">
        <v>121400</v>
      </c>
      <c r="T2191" s="54">
        <v>0</v>
      </c>
      <c r="U2191" s="55" t="s">
        <v>26</v>
      </c>
      <c r="V2191" s="55" t="s">
        <v>2524</v>
      </c>
      <c r="W2191" s="55" t="s">
        <v>27</v>
      </c>
      <c r="X2191" s="56">
        <v>43294</v>
      </c>
      <c r="Y2191" s="57" t="str">
        <f>VLOOKUP(B2191,'[2]DVKT TYC (đang phê duyệt)'!$B$6:$Z$119,25,0)</f>
        <v>Đang đề nghị phê duyệt</v>
      </c>
      <c r="Z2191" s="57"/>
      <c r="AA2191" s="58"/>
      <c r="AB2191" s="58"/>
      <c r="AC2191" s="58"/>
      <c r="AD2191" s="58"/>
      <c r="AE2191" s="58"/>
      <c r="AF2191" s="58"/>
      <c r="AG2191" s="58"/>
      <c r="AH2191" s="58"/>
      <c r="AI2191" s="58"/>
      <c r="AJ2191" s="58"/>
      <c r="AK2191" s="58"/>
      <c r="AL2191" s="58"/>
      <c r="AM2191" s="58"/>
      <c r="AN2191" s="58"/>
      <c r="AO2191" s="58"/>
      <c r="AP2191" s="58"/>
      <c r="AQ2191" s="58"/>
      <c r="AR2191" s="59">
        <f t="shared" si="418"/>
        <v>0</v>
      </c>
      <c r="AS2191" s="59">
        <f t="shared" si="419"/>
        <v>0</v>
      </c>
      <c r="AT2191" s="58"/>
      <c r="AU2191" s="58">
        <f t="shared" si="424"/>
        <v>0</v>
      </c>
      <c r="AV2191" s="59">
        <f t="shared" si="425"/>
        <v>-121400</v>
      </c>
      <c r="AW2191" s="59">
        <f t="shared" si="420"/>
        <v>-121400</v>
      </c>
      <c r="AX2191" s="60">
        <f t="shared" si="421"/>
        <v>-1</v>
      </c>
      <c r="AY2191" s="58"/>
    </row>
    <row r="2192" spans="1:51" ht="47.25" x14ac:dyDescent="0.25">
      <c r="A2192" s="45">
        <v>864</v>
      </c>
      <c r="B2192" s="46" t="s">
        <v>3169</v>
      </c>
      <c r="C2192" s="47" t="s">
        <v>3170</v>
      </c>
      <c r="D2192" s="47" t="s">
        <v>2020</v>
      </c>
      <c r="E2192" s="48" t="s">
        <v>3125</v>
      </c>
      <c r="F2192" s="49" t="s">
        <v>7597</v>
      </c>
      <c r="G2192" s="49" t="s">
        <v>3171</v>
      </c>
      <c r="H2192" s="50" t="s">
        <v>3127</v>
      </c>
      <c r="I2192" s="46"/>
      <c r="J2192" s="46">
        <v>210</v>
      </c>
      <c r="K2192" s="49">
        <v>210</v>
      </c>
      <c r="L2192" s="49" t="s">
        <v>3172</v>
      </c>
      <c r="M2192" s="51">
        <v>110000</v>
      </c>
      <c r="N2192" s="51">
        <f t="shared" si="414"/>
        <v>29000</v>
      </c>
      <c r="O2192" s="51">
        <v>29739.130434782601</v>
      </c>
      <c r="P2192" s="51">
        <v>139000</v>
      </c>
      <c r="Q2192" s="51">
        <f t="shared" si="415"/>
        <v>38660.869565217377</v>
      </c>
      <c r="R2192" s="52">
        <f t="shared" si="416"/>
        <v>148660.86956521738</v>
      </c>
      <c r="S2192" s="53">
        <v>148600</v>
      </c>
      <c r="T2192" s="54">
        <v>0</v>
      </c>
      <c r="U2192" s="55" t="s">
        <v>441</v>
      </c>
      <c r="V2192" s="55" t="s">
        <v>2524</v>
      </c>
      <c r="W2192" s="55" t="s">
        <v>173</v>
      </c>
      <c r="X2192" s="56">
        <v>43294</v>
      </c>
      <c r="Y2192" s="57" t="str">
        <f>VLOOKUP(B2192,'[2]DVKT TYC (đang phê duyệt)'!$B$6:$Z$119,25,0)</f>
        <v>Đang đề nghị phê duyệt</v>
      </c>
      <c r="Z2192" s="57"/>
      <c r="AA2192" s="58"/>
      <c r="AB2192" s="58"/>
      <c r="AC2192" s="58"/>
      <c r="AD2192" s="58"/>
      <c r="AE2192" s="58"/>
      <c r="AF2192" s="58"/>
      <c r="AG2192" s="58"/>
      <c r="AH2192" s="58"/>
      <c r="AI2192" s="58"/>
      <c r="AJ2192" s="58"/>
      <c r="AK2192" s="58"/>
      <c r="AL2192" s="58"/>
      <c r="AM2192" s="58"/>
      <c r="AN2192" s="58"/>
      <c r="AO2192" s="58"/>
      <c r="AP2192" s="58"/>
      <c r="AQ2192" s="58"/>
      <c r="AR2192" s="59">
        <f t="shared" si="418"/>
        <v>0</v>
      </c>
      <c r="AS2192" s="59">
        <f t="shared" si="419"/>
        <v>0</v>
      </c>
      <c r="AT2192" s="58"/>
      <c r="AU2192" s="58">
        <f t="shared" si="424"/>
        <v>0</v>
      </c>
      <c r="AV2192" s="59">
        <f t="shared" si="425"/>
        <v>-148600</v>
      </c>
      <c r="AW2192" s="59">
        <f t="shared" si="420"/>
        <v>-148600</v>
      </c>
      <c r="AX2192" s="60">
        <f t="shared" si="421"/>
        <v>-1</v>
      </c>
      <c r="AY2192" s="58"/>
    </row>
    <row r="2193" spans="1:51" ht="47.25" x14ac:dyDescent="0.25">
      <c r="A2193" s="45">
        <v>870</v>
      </c>
      <c r="B2193" s="46" t="s">
        <v>3185</v>
      </c>
      <c r="C2193" s="47" t="s">
        <v>3186</v>
      </c>
      <c r="D2193" s="47" t="s">
        <v>2020</v>
      </c>
      <c r="E2193" s="48" t="s">
        <v>3125</v>
      </c>
      <c r="F2193" s="49" t="s">
        <v>7597</v>
      </c>
      <c r="G2193" s="49" t="s">
        <v>3187</v>
      </c>
      <c r="H2193" s="50" t="s">
        <v>3127</v>
      </c>
      <c r="I2193" s="46"/>
      <c r="J2193" s="46">
        <v>211</v>
      </c>
      <c r="K2193" s="49">
        <v>211</v>
      </c>
      <c r="L2193" s="49" t="s">
        <v>3188</v>
      </c>
      <c r="M2193" s="51">
        <v>155000</v>
      </c>
      <c r="N2193" s="51">
        <f t="shared" ref="N2193:N2256" si="427">P2193-M2193</f>
        <v>29000</v>
      </c>
      <c r="O2193" s="51">
        <v>29739.130434782601</v>
      </c>
      <c r="P2193" s="51">
        <v>184000</v>
      </c>
      <c r="Q2193" s="51">
        <f t="shared" ref="Q2193:Q2256" si="428">+O2193/1800000*2340000</f>
        <v>38660.869565217377</v>
      </c>
      <c r="R2193" s="52">
        <f t="shared" ref="R2193:R2256" si="429">+M2193+Q2193</f>
        <v>193660.86956521738</v>
      </c>
      <c r="S2193" s="53">
        <v>193600</v>
      </c>
      <c r="T2193" s="54">
        <v>0</v>
      </c>
      <c r="U2193" s="55" t="s">
        <v>441</v>
      </c>
      <c r="V2193" s="55" t="s">
        <v>2524</v>
      </c>
      <c r="W2193" s="55" t="s">
        <v>173</v>
      </c>
      <c r="X2193" s="56">
        <v>43294</v>
      </c>
      <c r="Y2193" s="57" t="str">
        <f>VLOOKUP(B2193,'[2]DVKT TYC (đang phê duyệt)'!$B$6:$Z$119,25,0)</f>
        <v>Đang đề nghị phê duyệt</v>
      </c>
      <c r="Z2193" s="57"/>
      <c r="AA2193" s="58"/>
      <c r="AB2193" s="58"/>
      <c r="AC2193" s="58"/>
      <c r="AD2193" s="58"/>
      <c r="AE2193" s="58"/>
      <c r="AF2193" s="58"/>
      <c r="AG2193" s="58"/>
      <c r="AH2193" s="58"/>
      <c r="AI2193" s="58"/>
      <c r="AJ2193" s="58"/>
      <c r="AK2193" s="58"/>
      <c r="AL2193" s="58"/>
      <c r="AM2193" s="58"/>
      <c r="AN2193" s="58"/>
      <c r="AO2193" s="58"/>
      <c r="AP2193" s="58"/>
      <c r="AQ2193" s="58"/>
      <c r="AR2193" s="59">
        <f t="shared" si="418"/>
        <v>0</v>
      </c>
      <c r="AS2193" s="59">
        <f t="shared" si="419"/>
        <v>0</v>
      </c>
      <c r="AT2193" s="58"/>
      <c r="AU2193" s="58">
        <f t="shared" si="424"/>
        <v>0</v>
      </c>
      <c r="AV2193" s="59">
        <f t="shared" si="425"/>
        <v>-193600</v>
      </c>
      <c r="AW2193" s="59">
        <f t="shared" si="420"/>
        <v>-193600</v>
      </c>
      <c r="AX2193" s="60">
        <f t="shared" si="421"/>
        <v>-1</v>
      </c>
      <c r="AY2193" s="58"/>
    </row>
    <row r="2194" spans="1:51" ht="31.5" x14ac:dyDescent="0.25">
      <c r="A2194" s="45">
        <v>876</v>
      </c>
      <c r="B2194" s="46" t="s">
        <v>3198</v>
      </c>
      <c r="C2194" s="47" t="s">
        <v>3199</v>
      </c>
      <c r="D2194" s="47" t="s">
        <v>2020</v>
      </c>
      <c r="E2194" s="48" t="s">
        <v>3125</v>
      </c>
      <c r="F2194" s="49" t="s">
        <v>7597</v>
      </c>
      <c r="G2194" s="49" t="s">
        <v>3200</v>
      </c>
      <c r="H2194" s="50" t="s">
        <v>3127</v>
      </c>
      <c r="I2194" s="46"/>
      <c r="J2194" s="46">
        <v>212</v>
      </c>
      <c r="K2194" s="49">
        <v>212</v>
      </c>
      <c r="L2194" s="49" t="s">
        <v>3201</v>
      </c>
      <c r="M2194" s="51">
        <v>180000</v>
      </c>
      <c r="N2194" s="51">
        <f t="shared" si="427"/>
        <v>73000</v>
      </c>
      <c r="O2194" s="51">
        <v>73565.217391304395</v>
      </c>
      <c r="P2194" s="51">
        <v>253000</v>
      </c>
      <c r="Q2194" s="51">
        <f t="shared" si="428"/>
        <v>95634.782608695707</v>
      </c>
      <c r="R2194" s="52">
        <f t="shared" si="429"/>
        <v>275634.78260869568</v>
      </c>
      <c r="S2194" s="53">
        <v>275600</v>
      </c>
      <c r="T2194" s="54" t="s">
        <v>2877</v>
      </c>
      <c r="U2194" s="55" t="s">
        <v>260</v>
      </c>
      <c r="V2194" s="55" t="s">
        <v>2524</v>
      </c>
      <c r="W2194" s="55" t="s">
        <v>195</v>
      </c>
      <c r="X2194" s="56">
        <v>43294</v>
      </c>
      <c r="Y2194" s="57" t="str">
        <f>VLOOKUP(B2194,'[2]DVKT TYC (đang phê duyệt)'!$B$6:$Z$119,25,0)</f>
        <v>Đang đề nghị phê duyệt</v>
      </c>
      <c r="Z2194" s="57"/>
      <c r="AA2194" s="58"/>
      <c r="AB2194" s="58"/>
      <c r="AC2194" s="58"/>
      <c r="AD2194" s="58"/>
      <c r="AE2194" s="58"/>
      <c r="AF2194" s="58"/>
      <c r="AG2194" s="58"/>
      <c r="AH2194" s="58"/>
      <c r="AI2194" s="58"/>
      <c r="AJ2194" s="58"/>
      <c r="AK2194" s="58"/>
      <c r="AL2194" s="58"/>
      <c r="AM2194" s="58"/>
      <c r="AN2194" s="58"/>
      <c r="AO2194" s="58"/>
      <c r="AP2194" s="58"/>
      <c r="AQ2194" s="58"/>
      <c r="AR2194" s="59">
        <f t="shared" si="418"/>
        <v>0</v>
      </c>
      <c r="AS2194" s="59">
        <f t="shared" si="419"/>
        <v>0</v>
      </c>
      <c r="AT2194" s="58"/>
      <c r="AU2194" s="58">
        <f t="shared" si="424"/>
        <v>0</v>
      </c>
      <c r="AV2194" s="59">
        <f t="shared" si="425"/>
        <v>-275600</v>
      </c>
      <c r="AW2194" s="59">
        <f t="shared" si="420"/>
        <v>-275600</v>
      </c>
      <c r="AX2194" s="60">
        <f t="shared" si="421"/>
        <v>-1</v>
      </c>
      <c r="AY2194" s="58"/>
    </row>
    <row r="2195" spans="1:51" ht="31.5" x14ac:dyDescent="0.25">
      <c r="A2195" s="45">
        <v>894</v>
      </c>
      <c r="B2195" s="46" t="s">
        <v>3248</v>
      </c>
      <c r="C2195" s="47" t="s">
        <v>3231</v>
      </c>
      <c r="D2195" s="47" t="s">
        <v>495</v>
      </c>
      <c r="E2195" s="62">
        <v>2.3380000000000001</v>
      </c>
      <c r="F2195" s="49" t="s">
        <v>3249</v>
      </c>
      <c r="G2195" s="49" t="s">
        <v>3249</v>
      </c>
      <c r="H2195" s="50" t="s">
        <v>3249</v>
      </c>
      <c r="I2195" s="46" t="s">
        <v>497</v>
      </c>
      <c r="J2195" s="46">
        <v>218</v>
      </c>
      <c r="K2195" s="49">
        <v>218</v>
      </c>
      <c r="L2195" s="49" t="s">
        <v>3234</v>
      </c>
      <c r="M2195" s="51">
        <v>64000</v>
      </c>
      <c r="N2195" s="51">
        <f t="shared" si="427"/>
        <v>21900</v>
      </c>
      <c r="O2195" s="51">
        <v>21913.043478260901</v>
      </c>
      <c r="P2195" s="51">
        <v>85900</v>
      </c>
      <c r="Q2195" s="51">
        <f t="shared" si="428"/>
        <v>28486.956521739172</v>
      </c>
      <c r="R2195" s="52">
        <f t="shared" si="429"/>
        <v>92486.956521739165</v>
      </c>
      <c r="S2195" s="53">
        <v>92400</v>
      </c>
      <c r="T2195" s="54">
        <v>0</v>
      </c>
      <c r="U2195" s="55" t="s">
        <v>441</v>
      </c>
      <c r="V2195" s="55" t="s">
        <v>2524</v>
      </c>
      <c r="W2195" s="55" t="s">
        <v>29</v>
      </c>
      <c r="X2195" s="56">
        <v>43294</v>
      </c>
      <c r="Y2195" s="57" t="str">
        <f>VLOOKUP(B2195,'[2]DVKT TYC (đang phê duyệt)'!$B$6:$Z$119,25,0)</f>
        <v>Đang đề nghị phê duyệt</v>
      </c>
      <c r="Z2195" s="57"/>
      <c r="AA2195" s="58"/>
      <c r="AB2195" s="58"/>
      <c r="AC2195" s="58"/>
      <c r="AD2195" s="58"/>
      <c r="AE2195" s="58"/>
      <c r="AF2195" s="58"/>
      <c r="AG2195" s="58"/>
      <c r="AH2195" s="58"/>
      <c r="AI2195" s="58"/>
      <c r="AJ2195" s="58">
        <v>98520</v>
      </c>
      <c r="AK2195" s="58"/>
      <c r="AL2195" s="58"/>
      <c r="AM2195" s="58"/>
      <c r="AN2195" s="58"/>
      <c r="AO2195" s="58"/>
      <c r="AP2195" s="58"/>
      <c r="AQ2195" s="58">
        <v>117000</v>
      </c>
      <c r="AR2195" s="59">
        <f t="shared" si="418"/>
        <v>2</v>
      </c>
      <c r="AS2195" s="59">
        <f t="shared" si="419"/>
        <v>215520</v>
      </c>
      <c r="AT2195" s="58">
        <f>ROUND(AS2195/AR2195,-2)</f>
        <v>107800</v>
      </c>
      <c r="AU2195" s="58">
        <f t="shared" si="424"/>
        <v>98520</v>
      </c>
      <c r="AV2195" s="59">
        <f t="shared" si="425"/>
        <v>15400</v>
      </c>
      <c r="AW2195" s="59">
        <f t="shared" si="420"/>
        <v>15400</v>
      </c>
      <c r="AX2195" s="60">
        <f t="shared" si="421"/>
        <v>0.16666666666666674</v>
      </c>
      <c r="AY2195" s="58"/>
    </row>
    <row r="2196" spans="1:51" ht="31.5" x14ac:dyDescent="0.25">
      <c r="A2196" s="45">
        <v>985</v>
      </c>
      <c r="B2196" s="46" t="s">
        <v>42</v>
      </c>
      <c r="C2196" s="47" t="s">
        <v>32</v>
      </c>
      <c r="D2196" s="47" t="s">
        <v>496</v>
      </c>
      <c r="E2196" s="48" t="s">
        <v>43</v>
      </c>
      <c r="F2196" s="49" t="s">
        <v>44</v>
      </c>
      <c r="G2196" s="49" t="s">
        <v>44</v>
      </c>
      <c r="H2196" s="50" t="s">
        <v>44</v>
      </c>
      <c r="I2196" s="46" t="s">
        <v>25</v>
      </c>
      <c r="J2196" s="46">
        <v>425</v>
      </c>
      <c r="K2196" s="49">
        <v>425</v>
      </c>
      <c r="L2196" s="49" t="s">
        <v>33</v>
      </c>
      <c r="M2196" s="51">
        <v>3407000</v>
      </c>
      <c r="N2196" s="51">
        <f t="shared" si="427"/>
        <v>997000</v>
      </c>
      <c r="O2196" s="51">
        <v>997043.47826086998</v>
      </c>
      <c r="P2196" s="51">
        <v>4404000</v>
      </c>
      <c r="Q2196" s="51">
        <f t="shared" si="428"/>
        <v>1296156.5217391308</v>
      </c>
      <c r="R2196" s="52">
        <f t="shared" si="429"/>
        <v>4703156.5217391308</v>
      </c>
      <c r="S2196" s="53">
        <v>4703100</v>
      </c>
      <c r="T2196" s="54">
        <v>0</v>
      </c>
      <c r="U2196" s="55" t="s">
        <v>476</v>
      </c>
      <c r="V2196" s="55" t="s">
        <v>2524</v>
      </c>
      <c r="W2196" s="55" t="s">
        <v>173</v>
      </c>
      <c r="X2196" s="56">
        <v>43294</v>
      </c>
      <c r="Y2196" s="57" t="str">
        <f>VLOOKUP(B2196,'[2]DVKT TYC (đang phê duyệt)'!$B$6:$Z$119,25,0)</f>
        <v>Đang đề nghị phê duyệt</v>
      </c>
      <c r="Z2196" s="57"/>
      <c r="AA2196" s="58"/>
      <c r="AB2196" s="58"/>
      <c r="AC2196" s="58"/>
      <c r="AD2196" s="58"/>
      <c r="AE2196" s="58"/>
      <c r="AF2196" s="58"/>
      <c r="AG2196" s="58"/>
      <c r="AH2196" s="58"/>
      <c r="AI2196" s="58"/>
      <c r="AJ2196" s="58"/>
      <c r="AK2196" s="58"/>
      <c r="AL2196" s="58"/>
      <c r="AM2196" s="58"/>
      <c r="AN2196" s="58"/>
      <c r="AO2196" s="58"/>
      <c r="AP2196" s="58"/>
      <c r="AQ2196" s="58">
        <v>5100000</v>
      </c>
      <c r="AR2196" s="59">
        <f t="shared" si="418"/>
        <v>1</v>
      </c>
      <c r="AS2196" s="59">
        <f t="shared" si="419"/>
        <v>5100000</v>
      </c>
      <c r="AT2196" s="58">
        <f>ROUND(AS2196/AR2196,-2)</f>
        <v>5100000</v>
      </c>
      <c r="AU2196" s="58">
        <f t="shared" si="424"/>
        <v>5100000</v>
      </c>
      <c r="AV2196" s="59">
        <f t="shared" si="425"/>
        <v>396900</v>
      </c>
      <c r="AW2196" s="59">
        <f t="shared" si="420"/>
        <v>396900</v>
      </c>
      <c r="AX2196" s="60">
        <f t="shared" si="421"/>
        <v>8.4391146265229366E-2</v>
      </c>
      <c r="AY2196" s="58"/>
    </row>
    <row r="2197" spans="1:51" ht="31.5" x14ac:dyDescent="0.25">
      <c r="A2197" s="45">
        <v>1008</v>
      </c>
      <c r="B2197" s="46" t="s">
        <v>3588</v>
      </c>
      <c r="C2197" s="47" t="s">
        <v>3582</v>
      </c>
      <c r="D2197" s="47" t="s">
        <v>2678</v>
      </c>
      <c r="E2197" s="62">
        <v>27.366</v>
      </c>
      <c r="F2197" s="49" t="s">
        <v>3589</v>
      </c>
      <c r="G2197" s="49" t="s">
        <v>3589</v>
      </c>
      <c r="H2197" s="50" t="s">
        <v>3589</v>
      </c>
      <c r="I2197" s="46" t="s">
        <v>25</v>
      </c>
      <c r="J2197" s="46">
        <v>432</v>
      </c>
      <c r="K2197" s="49">
        <v>432</v>
      </c>
      <c r="L2197" s="49" t="s">
        <v>3584</v>
      </c>
      <c r="M2197" s="51">
        <v>2632000</v>
      </c>
      <c r="N2197" s="51">
        <f t="shared" si="427"/>
        <v>497000</v>
      </c>
      <c r="O2197" s="51">
        <v>497739.130434783</v>
      </c>
      <c r="P2197" s="51">
        <v>3129000</v>
      </c>
      <c r="Q2197" s="51">
        <f t="shared" si="428"/>
        <v>647060.86956521787</v>
      </c>
      <c r="R2197" s="52">
        <f t="shared" si="429"/>
        <v>3279060.8695652178</v>
      </c>
      <c r="S2197" s="53">
        <v>3279000</v>
      </c>
      <c r="T2197" s="54" t="s">
        <v>3259</v>
      </c>
      <c r="U2197" s="55" t="s">
        <v>441</v>
      </c>
      <c r="V2197" s="55" t="s">
        <v>2524</v>
      </c>
      <c r="W2197" s="55" t="s">
        <v>29</v>
      </c>
      <c r="X2197" s="56">
        <v>43294</v>
      </c>
      <c r="Y2197" s="57" t="str">
        <f>VLOOKUP(B2197,'[2]DVKT TYC (đang phê duyệt)'!$B$6:$Z$119,25,0)</f>
        <v>Đang đề nghị phê duyệt</v>
      </c>
      <c r="Z2197" s="57"/>
      <c r="AA2197" s="58"/>
      <c r="AB2197" s="58"/>
      <c r="AC2197" s="58"/>
      <c r="AD2197" s="58"/>
      <c r="AE2197" s="58"/>
      <c r="AF2197" s="58"/>
      <c r="AG2197" s="58"/>
      <c r="AH2197" s="58">
        <v>13258000</v>
      </c>
      <c r="AI2197" s="58"/>
      <c r="AJ2197" s="58"/>
      <c r="AK2197" s="58"/>
      <c r="AL2197" s="58"/>
      <c r="AM2197" s="58"/>
      <c r="AN2197" s="58"/>
      <c r="AO2197" s="58"/>
      <c r="AP2197" s="58"/>
      <c r="AQ2197" s="58">
        <v>4425000</v>
      </c>
      <c r="AR2197" s="59">
        <f t="shared" si="418"/>
        <v>2</v>
      </c>
      <c r="AS2197" s="59">
        <f t="shared" si="419"/>
        <v>17683000</v>
      </c>
      <c r="AT2197" s="58">
        <f>ROUND(AS2197/AR2197,-2)</f>
        <v>8841500</v>
      </c>
      <c r="AU2197" s="58">
        <f t="shared" si="424"/>
        <v>4425000</v>
      </c>
      <c r="AV2197" s="59">
        <f t="shared" si="425"/>
        <v>5562500</v>
      </c>
      <c r="AW2197" s="59">
        <f t="shared" si="420"/>
        <v>5562500</v>
      </c>
      <c r="AX2197" s="60">
        <f t="shared" si="421"/>
        <v>1.6964013418725221</v>
      </c>
      <c r="AY2197" s="58"/>
    </row>
    <row r="2198" spans="1:51" ht="47.25" x14ac:dyDescent="0.25">
      <c r="A2198" s="45">
        <v>1033</v>
      </c>
      <c r="B2198" s="46" t="s">
        <v>137</v>
      </c>
      <c r="C2198" s="47" t="s">
        <v>124</v>
      </c>
      <c r="D2198" s="47" t="s">
        <v>496</v>
      </c>
      <c r="E2198" s="62">
        <v>3.4121999999999999</v>
      </c>
      <c r="F2198" s="49" t="s">
        <v>138</v>
      </c>
      <c r="G2198" s="49" t="s">
        <v>138</v>
      </c>
      <c r="H2198" s="50" t="s">
        <v>138</v>
      </c>
      <c r="I2198" s="46" t="s">
        <v>25</v>
      </c>
      <c r="J2198" s="46">
        <v>444</v>
      </c>
      <c r="K2198" s="49">
        <v>444</v>
      </c>
      <c r="L2198" s="49" t="s">
        <v>127</v>
      </c>
      <c r="M2198" s="51">
        <v>2025000</v>
      </c>
      <c r="N2198" s="51">
        <f t="shared" si="427"/>
        <v>358000</v>
      </c>
      <c r="O2198" s="51">
        <v>358434.78260869603</v>
      </c>
      <c r="P2198" s="51">
        <v>2383000</v>
      </c>
      <c r="Q2198" s="51">
        <f t="shared" si="428"/>
        <v>465965.21739130485</v>
      </c>
      <c r="R2198" s="52">
        <f t="shared" si="429"/>
        <v>2490965.2173913047</v>
      </c>
      <c r="S2198" s="53">
        <v>2490900</v>
      </c>
      <c r="T2198" s="54">
        <v>0</v>
      </c>
      <c r="U2198" s="55" t="s">
        <v>26</v>
      </c>
      <c r="V2198" s="55" t="s">
        <v>2524</v>
      </c>
      <c r="W2198" s="55" t="s">
        <v>27</v>
      </c>
      <c r="X2198" s="56">
        <v>43294</v>
      </c>
      <c r="Y2198" s="57" t="str">
        <f>VLOOKUP(B2198,'[2]DVKT TYC (đang phê duyệt)'!$B$6:$Z$119,25,0)</f>
        <v>Đang đề nghị phê duyệt</v>
      </c>
      <c r="Z2198" s="57"/>
      <c r="AA2198" s="58"/>
      <c r="AB2198" s="58"/>
      <c r="AC2198" s="58"/>
      <c r="AD2198" s="58"/>
      <c r="AE2198" s="58"/>
      <c r="AF2198" s="58"/>
      <c r="AG2198" s="58"/>
      <c r="AH2198" s="58"/>
      <c r="AI2198" s="58"/>
      <c r="AJ2198" s="58"/>
      <c r="AK2198" s="58"/>
      <c r="AL2198" s="58"/>
      <c r="AM2198" s="58"/>
      <c r="AN2198" s="58"/>
      <c r="AO2198" s="58"/>
      <c r="AP2198" s="58"/>
      <c r="AQ2198" s="58"/>
      <c r="AR2198" s="59">
        <f t="shared" si="418"/>
        <v>0</v>
      </c>
      <c r="AS2198" s="59">
        <f t="shared" si="419"/>
        <v>0</v>
      </c>
      <c r="AT2198" s="58"/>
      <c r="AU2198" s="58">
        <f t="shared" si="424"/>
        <v>0</v>
      </c>
      <c r="AV2198" s="59">
        <f t="shared" si="425"/>
        <v>-2490900</v>
      </c>
      <c r="AW2198" s="59">
        <f t="shared" si="420"/>
        <v>-2490900</v>
      </c>
      <c r="AX2198" s="60">
        <f t="shared" si="421"/>
        <v>-1</v>
      </c>
      <c r="AY2198" s="58"/>
    </row>
    <row r="2199" spans="1:51" ht="47.25" x14ac:dyDescent="0.25">
      <c r="A2199" s="45">
        <v>1047</v>
      </c>
      <c r="B2199" s="46" t="s">
        <v>3620</v>
      </c>
      <c r="C2199" s="47" t="s">
        <v>3618</v>
      </c>
      <c r="D2199" s="47" t="s">
        <v>496</v>
      </c>
      <c r="E2199" s="62">
        <v>3.4037999999999999</v>
      </c>
      <c r="F2199" s="49" t="s">
        <v>3621</v>
      </c>
      <c r="G2199" s="49" t="s">
        <v>3621</v>
      </c>
      <c r="H2199" s="50" t="s">
        <v>3621</v>
      </c>
      <c r="I2199" s="46" t="s">
        <v>25</v>
      </c>
      <c r="J2199" s="46">
        <v>466</v>
      </c>
      <c r="K2199" s="49">
        <v>466</v>
      </c>
      <c r="L2199" s="49" t="s">
        <v>3619</v>
      </c>
      <c r="M2199" s="51">
        <v>3500000</v>
      </c>
      <c r="N2199" s="51">
        <f t="shared" si="427"/>
        <v>895000</v>
      </c>
      <c r="O2199" s="51">
        <v>895304.34782608703</v>
      </c>
      <c r="P2199" s="51">
        <v>4395000</v>
      </c>
      <c r="Q2199" s="51">
        <f t="shared" si="428"/>
        <v>1163895.6521739131</v>
      </c>
      <c r="R2199" s="52">
        <f t="shared" si="429"/>
        <v>4663895.6521739131</v>
      </c>
      <c r="S2199" s="53">
        <v>4663800</v>
      </c>
      <c r="T2199" s="54">
        <v>0</v>
      </c>
      <c r="U2199" s="55" t="s">
        <v>441</v>
      </c>
      <c r="V2199" s="55" t="s">
        <v>3469</v>
      </c>
      <c r="W2199" s="55" t="s">
        <v>173</v>
      </c>
      <c r="X2199" s="56">
        <v>43294</v>
      </c>
      <c r="Y2199" s="57" t="str">
        <f>VLOOKUP(B2199,'[2]DVKT TYC (đang phê duyệt)'!$B$6:$Z$119,25,0)</f>
        <v>Đang đề nghị phê duyệt</v>
      </c>
      <c r="Z2199" s="57"/>
      <c r="AA2199" s="58"/>
      <c r="AB2199" s="58"/>
      <c r="AC2199" s="58"/>
      <c r="AD2199" s="58"/>
      <c r="AE2199" s="58"/>
      <c r="AF2199" s="58"/>
      <c r="AG2199" s="58"/>
      <c r="AH2199" s="58"/>
      <c r="AI2199" s="58"/>
      <c r="AJ2199" s="58"/>
      <c r="AK2199" s="58"/>
      <c r="AL2199" s="58"/>
      <c r="AM2199" s="58"/>
      <c r="AN2199" s="58"/>
      <c r="AO2199" s="58"/>
      <c r="AP2199" s="58"/>
      <c r="AQ2199" s="58"/>
      <c r="AR2199" s="59">
        <f t="shared" si="418"/>
        <v>0</v>
      </c>
      <c r="AS2199" s="59">
        <f t="shared" si="419"/>
        <v>0</v>
      </c>
      <c r="AT2199" s="58"/>
      <c r="AU2199" s="58">
        <f t="shared" si="424"/>
        <v>0</v>
      </c>
      <c r="AV2199" s="59">
        <f t="shared" si="425"/>
        <v>-4663800</v>
      </c>
      <c r="AW2199" s="59">
        <f t="shared" si="420"/>
        <v>-4663800</v>
      </c>
      <c r="AX2199" s="60">
        <f t="shared" si="421"/>
        <v>-1</v>
      </c>
      <c r="AY2199" s="58"/>
    </row>
    <row r="2200" spans="1:51" ht="31.5" x14ac:dyDescent="0.25">
      <c r="A2200" s="45">
        <v>1062</v>
      </c>
      <c r="B2200" s="46" t="s">
        <v>3669</v>
      </c>
      <c r="C2200" s="47" t="s">
        <v>3670</v>
      </c>
      <c r="D2200" s="47" t="s">
        <v>2020</v>
      </c>
      <c r="E2200" s="48" t="s">
        <v>3671</v>
      </c>
      <c r="F2200" s="49" t="s">
        <v>7602</v>
      </c>
      <c r="G2200" s="49" t="s">
        <v>3672</v>
      </c>
      <c r="H2200" s="50" t="s">
        <v>3672</v>
      </c>
      <c r="I2200" s="46"/>
      <c r="J2200" s="46">
        <v>514</v>
      </c>
      <c r="K2200" s="49">
        <v>514</v>
      </c>
      <c r="L2200" s="49" t="s">
        <v>3673</v>
      </c>
      <c r="M2200" s="51">
        <v>180000</v>
      </c>
      <c r="N2200" s="51">
        <f t="shared" si="427"/>
        <v>68000</v>
      </c>
      <c r="O2200" s="51">
        <v>68869.565217391297</v>
      </c>
      <c r="P2200" s="51">
        <v>248000</v>
      </c>
      <c r="Q2200" s="51">
        <f t="shared" si="428"/>
        <v>89530.434782608689</v>
      </c>
      <c r="R2200" s="52">
        <f t="shared" si="429"/>
        <v>269530.4347826087</v>
      </c>
      <c r="S2200" s="53">
        <v>269500</v>
      </c>
      <c r="T2200" s="54" t="s">
        <v>82</v>
      </c>
      <c r="U2200" s="55" t="s">
        <v>26</v>
      </c>
      <c r="V2200" s="55" t="s">
        <v>23</v>
      </c>
      <c r="W2200" s="55" t="s">
        <v>27</v>
      </c>
      <c r="X2200" s="56">
        <v>43294</v>
      </c>
      <c r="Y2200" s="57" t="str">
        <f>VLOOKUP(B2200,'[2]DVKT TYC (đang phê duyệt)'!$B$6:$Z$119,25,0)</f>
        <v>Đang đề nghị phê duyệt</v>
      </c>
      <c r="Z2200" s="57"/>
      <c r="AA2200" s="58"/>
      <c r="AB2200" s="58"/>
      <c r="AC2200" s="58"/>
      <c r="AD2200" s="58"/>
      <c r="AE2200" s="58"/>
      <c r="AF2200" s="58"/>
      <c r="AG2200" s="58"/>
      <c r="AH2200" s="58"/>
      <c r="AI2200" s="58"/>
      <c r="AJ2200" s="58"/>
      <c r="AK2200" s="58"/>
      <c r="AL2200" s="58"/>
      <c r="AM2200" s="58"/>
      <c r="AN2200" s="58"/>
      <c r="AO2200" s="58"/>
      <c r="AP2200" s="58"/>
      <c r="AQ2200" s="58">
        <v>336000</v>
      </c>
      <c r="AR2200" s="59">
        <f t="shared" si="418"/>
        <v>1</v>
      </c>
      <c r="AS2200" s="59">
        <f t="shared" si="419"/>
        <v>336000</v>
      </c>
      <c r="AT2200" s="58">
        <f t="shared" ref="AT2200:AT2212" si="430">ROUND(AS2200/AR2200,-2)</f>
        <v>336000</v>
      </c>
      <c r="AU2200" s="58">
        <f t="shared" si="424"/>
        <v>336000</v>
      </c>
      <c r="AV2200" s="59">
        <f t="shared" si="425"/>
        <v>66500</v>
      </c>
      <c r="AW2200" s="59">
        <f t="shared" si="420"/>
        <v>66500</v>
      </c>
      <c r="AX2200" s="60">
        <f t="shared" si="421"/>
        <v>0.24675324675324672</v>
      </c>
      <c r="AY2200" s="58"/>
    </row>
    <row r="2201" spans="1:51" ht="47.25" x14ac:dyDescent="0.25">
      <c r="A2201" s="45">
        <v>1567</v>
      </c>
      <c r="B2201" s="46" t="s">
        <v>5113</v>
      </c>
      <c r="C2201" s="47" t="s">
        <v>5106</v>
      </c>
      <c r="D2201" s="47" t="s">
        <v>496</v>
      </c>
      <c r="E2201" s="62">
        <v>3.1526999999999998</v>
      </c>
      <c r="F2201" s="49" t="s">
        <v>5114</v>
      </c>
      <c r="G2201" s="49" t="s">
        <v>5114</v>
      </c>
      <c r="H2201" s="50" t="s">
        <v>5115</v>
      </c>
      <c r="I2201" s="46" t="s">
        <v>25</v>
      </c>
      <c r="J2201" s="46">
        <v>825</v>
      </c>
      <c r="K2201" s="49">
        <v>825</v>
      </c>
      <c r="L2201" s="49" t="s">
        <v>5107</v>
      </c>
      <c r="M2201" s="51">
        <v>2482000</v>
      </c>
      <c r="N2201" s="51">
        <f t="shared" si="427"/>
        <v>208000</v>
      </c>
      <c r="O2201" s="51">
        <v>208173.91304347801</v>
      </c>
      <c r="P2201" s="51">
        <v>2690000</v>
      </c>
      <c r="Q2201" s="51">
        <f t="shared" si="428"/>
        <v>270626.08695652138</v>
      </c>
      <c r="R2201" s="52">
        <f t="shared" si="429"/>
        <v>2752626.0869565215</v>
      </c>
      <c r="S2201" s="53">
        <v>2752600</v>
      </c>
      <c r="T2201" s="54">
        <v>0</v>
      </c>
      <c r="U2201" s="55" t="s">
        <v>26</v>
      </c>
      <c r="V2201" s="55" t="s">
        <v>4643</v>
      </c>
      <c r="W2201" s="55" t="s">
        <v>27</v>
      </c>
      <c r="X2201" s="56">
        <v>43294</v>
      </c>
      <c r="Y2201" s="57" t="str">
        <f>VLOOKUP(B2201,'[2]DVKT TYC (đang phê duyệt)'!$B$6:$Z$119,25,0)</f>
        <v>Đang đề nghị phê duyệt</v>
      </c>
      <c r="Z2201" s="57"/>
      <c r="AA2201" s="58"/>
      <c r="AB2201" s="58"/>
      <c r="AC2201" s="58"/>
      <c r="AD2201" s="58"/>
      <c r="AE2201" s="58"/>
      <c r="AF2201" s="58"/>
      <c r="AG2201" s="58"/>
      <c r="AH2201" s="58"/>
      <c r="AI2201" s="58"/>
      <c r="AJ2201" s="58"/>
      <c r="AK2201" s="58"/>
      <c r="AL2201" s="58"/>
      <c r="AM2201" s="58"/>
      <c r="AN2201" s="58"/>
      <c r="AO2201" s="58"/>
      <c r="AP2201" s="58"/>
      <c r="AQ2201" s="58">
        <v>3923000</v>
      </c>
      <c r="AR2201" s="59">
        <f t="shared" si="418"/>
        <v>1</v>
      </c>
      <c r="AS2201" s="59">
        <f t="shared" si="419"/>
        <v>3923000</v>
      </c>
      <c r="AT2201" s="58">
        <f t="shared" si="430"/>
        <v>3923000</v>
      </c>
      <c r="AU2201" s="58">
        <f t="shared" si="424"/>
        <v>3923000</v>
      </c>
      <c r="AV2201" s="59">
        <f t="shared" si="425"/>
        <v>1170400</v>
      </c>
      <c r="AW2201" s="59">
        <f t="shared" si="420"/>
        <v>1170400</v>
      </c>
      <c r="AX2201" s="60">
        <f t="shared" si="421"/>
        <v>0.42519799462326535</v>
      </c>
      <c r="AY2201" s="58"/>
    </row>
    <row r="2202" spans="1:51" ht="31.5" x14ac:dyDescent="0.25">
      <c r="A2202" s="45">
        <v>1638</v>
      </c>
      <c r="B2202" s="46" t="s">
        <v>5338</v>
      </c>
      <c r="C2202" s="47" t="s">
        <v>5335</v>
      </c>
      <c r="D2202" s="47" t="s">
        <v>496</v>
      </c>
      <c r="E2202" s="48" t="s">
        <v>5339</v>
      </c>
      <c r="F2202" s="49" t="s">
        <v>5340</v>
      </c>
      <c r="G2202" s="49" t="s">
        <v>5340</v>
      </c>
      <c r="H2202" s="50" t="s">
        <v>5340</v>
      </c>
      <c r="I2202" s="46" t="s">
        <v>28</v>
      </c>
      <c r="J2202" s="46">
        <v>860</v>
      </c>
      <c r="K2202" s="49">
        <v>860</v>
      </c>
      <c r="L2202" s="49" t="s">
        <v>5336</v>
      </c>
      <c r="M2202" s="51">
        <v>1630000</v>
      </c>
      <c r="N2202" s="51">
        <f t="shared" si="427"/>
        <v>716000</v>
      </c>
      <c r="O2202" s="51">
        <v>716869.56521739101</v>
      </c>
      <c r="P2202" s="51">
        <v>2346000</v>
      </c>
      <c r="Q2202" s="51">
        <f t="shared" si="428"/>
        <v>931930.4347826083</v>
      </c>
      <c r="R2202" s="52">
        <f t="shared" si="429"/>
        <v>2561930.4347826084</v>
      </c>
      <c r="S2202" s="53">
        <v>2561900</v>
      </c>
      <c r="T2202" s="54">
        <v>0</v>
      </c>
      <c r="U2202" s="55" t="s">
        <v>26</v>
      </c>
      <c r="V2202" s="55" t="s">
        <v>4643</v>
      </c>
      <c r="W2202" s="55" t="s">
        <v>27</v>
      </c>
      <c r="X2202" s="56">
        <v>43294</v>
      </c>
      <c r="Y2202" s="57" t="str">
        <f>VLOOKUP(B2202,'[2]DVKT TYC (đang phê duyệt)'!$B$6:$Z$119,25,0)</f>
        <v>Đang đề nghị phê duyệt</v>
      </c>
      <c r="Z2202" s="57"/>
      <c r="AA2202" s="58"/>
      <c r="AB2202" s="58"/>
      <c r="AC2202" s="58"/>
      <c r="AD2202" s="58"/>
      <c r="AE2202" s="58"/>
      <c r="AF2202" s="58"/>
      <c r="AG2202" s="58"/>
      <c r="AH2202" s="58"/>
      <c r="AI2202" s="58"/>
      <c r="AJ2202" s="58"/>
      <c r="AK2202" s="58"/>
      <c r="AL2202" s="58"/>
      <c r="AM2202" s="58"/>
      <c r="AN2202" s="58"/>
      <c r="AO2202" s="58"/>
      <c r="AP2202" s="58"/>
      <c r="AQ2202" s="58">
        <v>3132000</v>
      </c>
      <c r="AR2202" s="59">
        <f t="shared" si="418"/>
        <v>1</v>
      </c>
      <c r="AS2202" s="59">
        <f t="shared" si="419"/>
        <v>3132000</v>
      </c>
      <c r="AT2202" s="58">
        <f t="shared" si="430"/>
        <v>3132000</v>
      </c>
      <c r="AU2202" s="58">
        <f t="shared" si="424"/>
        <v>3132000</v>
      </c>
      <c r="AV2202" s="59">
        <f t="shared" si="425"/>
        <v>570100</v>
      </c>
      <c r="AW2202" s="59">
        <f t="shared" si="420"/>
        <v>570100</v>
      </c>
      <c r="AX2202" s="60">
        <f t="shared" si="421"/>
        <v>0.22253015340177207</v>
      </c>
      <c r="AY2202" s="58"/>
    </row>
    <row r="2203" spans="1:51" ht="31.5" x14ac:dyDescent="0.25">
      <c r="A2203" s="45">
        <v>1671</v>
      </c>
      <c r="B2203" s="46" t="s">
        <v>5462</v>
      </c>
      <c r="C2203" s="47" t="s">
        <v>5458</v>
      </c>
      <c r="D2203" s="47" t="s">
        <v>2547</v>
      </c>
      <c r="E2203" s="62">
        <v>15.206</v>
      </c>
      <c r="F2203" s="49" t="s">
        <v>5463</v>
      </c>
      <c r="G2203" s="49" t="s">
        <v>5463</v>
      </c>
      <c r="H2203" s="50" t="s">
        <v>5464</v>
      </c>
      <c r="I2203" s="46" t="s">
        <v>499</v>
      </c>
      <c r="J2203" s="46">
        <v>889</v>
      </c>
      <c r="K2203" s="49">
        <v>889</v>
      </c>
      <c r="L2203" s="49" t="s">
        <v>5461</v>
      </c>
      <c r="M2203" s="51">
        <v>206000</v>
      </c>
      <c r="N2203" s="51">
        <f t="shared" si="427"/>
        <v>68000</v>
      </c>
      <c r="O2203" s="51">
        <v>68869.565217391297</v>
      </c>
      <c r="P2203" s="51">
        <v>274000</v>
      </c>
      <c r="Q2203" s="51">
        <f t="shared" si="428"/>
        <v>89530.434782608689</v>
      </c>
      <c r="R2203" s="52">
        <f t="shared" si="429"/>
        <v>295530.4347826087</v>
      </c>
      <c r="S2203" s="53">
        <v>295500</v>
      </c>
      <c r="T2203" s="54">
        <v>0</v>
      </c>
      <c r="U2203" s="55" t="s">
        <v>199</v>
      </c>
      <c r="V2203" s="55" t="s">
        <v>4643</v>
      </c>
      <c r="W2203" s="55" t="s">
        <v>173</v>
      </c>
      <c r="X2203" s="56">
        <v>43294</v>
      </c>
      <c r="Y2203" s="57" t="str">
        <f>VLOOKUP(B2203,'[2]DVKT TYC (đang phê duyệt)'!$B$6:$Z$119,25,0)</f>
        <v>Đang đề nghị phê duyệt</v>
      </c>
      <c r="Z2203" s="57"/>
      <c r="AA2203" s="58"/>
      <c r="AB2203" s="58"/>
      <c r="AC2203" s="58"/>
      <c r="AD2203" s="58"/>
      <c r="AE2203" s="58"/>
      <c r="AF2203" s="58"/>
      <c r="AG2203" s="58"/>
      <c r="AH2203" s="58"/>
      <c r="AI2203" s="58"/>
      <c r="AJ2203" s="58">
        <v>315600</v>
      </c>
      <c r="AK2203" s="58"/>
      <c r="AL2203" s="58"/>
      <c r="AM2203" s="58"/>
      <c r="AN2203" s="58"/>
      <c r="AO2203" s="58"/>
      <c r="AP2203" s="58"/>
      <c r="AQ2203" s="58"/>
      <c r="AR2203" s="59">
        <f t="shared" si="418"/>
        <v>1</v>
      </c>
      <c r="AS2203" s="59">
        <f t="shared" si="419"/>
        <v>315600</v>
      </c>
      <c r="AT2203" s="58">
        <f t="shared" si="430"/>
        <v>315600</v>
      </c>
      <c r="AU2203" s="58">
        <f t="shared" si="424"/>
        <v>315600</v>
      </c>
      <c r="AV2203" s="59">
        <f t="shared" si="425"/>
        <v>20100</v>
      </c>
      <c r="AW2203" s="59">
        <f t="shared" si="420"/>
        <v>20100</v>
      </c>
      <c r="AX2203" s="60">
        <f t="shared" si="421"/>
        <v>6.8020304568527923E-2</v>
      </c>
      <c r="AY2203" s="58"/>
    </row>
    <row r="2204" spans="1:51" ht="31.5" x14ac:dyDescent="0.25">
      <c r="A2204" s="45">
        <v>1722</v>
      </c>
      <c r="B2204" s="46" t="s">
        <v>5649</v>
      </c>
      <c r="C2204" s="47" t="s">
        <v>5650</v>
      </c>
      <c r="D2204" s="47" t="s">
        <v>2547</v>
      </c>
      <c r="E2204" s="62">
        <v>15.209</v>
      </c>
      <c r="F2204" s="49" t="s">
        <v>5651</v>
      </c>
      <c r="G2204" s="49" t="s">
        <v>5652</v>
      </c>
      <c r="H2204" s="50" t="s">
        <v>5651</v>
      </c>
      <c r="I2204" s="46" t="s">
        <v>439</v>
      </c>
      <c r="J2204" s="46">
        <v>1007</v>
      </c>
      <c r="K2204" s="49">
        <v>1007</v>
      </c>
      <c r="L2204" s="49" t="s">
        <v>5653</v>
      </c>
      <c r="M2204" s="51">
        <v>656000</v>
      </c>
      <c r="N2204" s="51">
        <f t="shared" si="427"/>
        <v>89000</v>
      </c>
      <c r="O2204" s="51">
        <v>89217.391304347795</v>
      </c>
      <c r="P2204" s="51">
        <v>745000</v>
      </c>
      <c r="Q2204" s="51">
        <f t="shared" si="428"/>
        <v>115982.60869565213</v>
      </c>
      <c r="R2204" s="52">
        <f t="shared" si="429"/>
        <v>771982.6086956521</v>
      </c>
      <c r="S2204" s="53">
        <v>771900</v>
      </c>
      <c r="T2204" s="54">
        <v>0</v>
      </c>
      <c r="U2204" s="55" t="s">
        <v>199</v>
      </c>
      <c r="V2204" s="55" t="s">
        <v>4643</v>
      </c>
      <c r="W2204" s="55" t="s">
        <v>196</v>
      </c>
      <c r="X2204" s="56">
        <v>43294</v>
      </c>
      <c r="Y2204" s="57" t="str">
        <f>VLOOKUP(B2204,'[2]DVKT TYC (đang phê duyệt)'!$B$6:$Z$119,25,0)</f>
        <v>Đang đề nghị phê duyệt</v>
      </c>
      <c r="Z2204" s="57"/>
      <c r="AA2204" s="58"/>
      <c r="AB2204" s="58"/>
      <c r="AC2204" s="58"/>
      <c r="AD2204" s="58"/>
      <c r="AE2204" s="58"/>
      <c r="AF2204" s="58"/>
      <c r="AG2204" s="58"/>
      <c r="AH2204" s="58"/>
      <c r="AI2204" s="58"/>
      <c r="AJ2204" s="58"/>
      <c r="AK2204" s="58"/>
      <c r="AL2204" s="58"/>
      <c r="AM2204" s="58"/>
      <c r="AN2204" s="58"/>
      <c r="AO2204" s="58"/>
      <c r="AP2204" s="58"/>
      <c r="AQ2204" s="58">
        <v>2591000</v>
      </c>
      <c r="AR2204" s="59">
        <f t="shared" si="418"/>
        <v>1</v>
      </c>
      <c r="AS2204" s="59">
        <f t="shared" si="419"/>
        <v>2591000</v>
      </c>
      <c r="AT2204" s="58">
        <f t="shared" si="430"/>
        <v>2591000</v>
      </c>
      <c r="AU2204" s="58">
        <f t="shared" si="424"/>
        <v>2591000</v>
      </c>
      <c r="AV2204" s="59">
        <f t="shared" si="425"/>
        <v>1819100</v>
      </c>
      <c r="AW2204" s="59">
        <f t="shared" si="420"/>
        <v>1819100</v>
      </c>
      <c r="AX2204" s="60">
        <f t="shared" si="421"/>
        <v>2.3566524161160771</v>
      </c>
      <c r="AY2204" s="58"/>
    </row>
    <row r="2205" spans="1:51" ht="31.5" x14ac:dyDescent="0.25">
      <c r="A2205" s="45">
        <v>1724</v>
      </c>
      <c r="B2205" s="46" t="s">
        <v>5655</v>
      </c>
      <c r="C2205" s="47" t="s">
        <v>5650</v>
      </c>
      <c r="D2205" s="47" t="s">
        <v>2547</v>
      </c>
      <c r="E2205" s="62">
        <v>15.206</v>
      </c>
      <c r="F2205" s="49" t="s">
        <v>5463</v>
      </c>
      <c r="G2205" s="49" t="s">
        <v>5463</v>
      </c>
      <c r="H2205" s="50" t="s">
        <v>5464</v>
      </c>
      <c r="I2205" s="46" t="s">
        <v>499</v>
      </c>
      <c r="J2205" s="46">
        <v>1007</v>
      </c>
      <c r="K2205" s="49">
        <v>1007</v>
      </c>
      <c r="L2205" s="49" t="s">
        <v>5653</v>
      </c>
      <c r="M2205" s="51">
        <v>656000</v>
      </c>
      <c r="N2205" s="51">
        <f t="shared" si="427"/>
        <v>89000</v>
      </c>
      <c r="O2205" s="51">
        <v>89217.391304347795</v>
      </c>
      <c r="P2205" s="51">
        <v>745000</v>
      </c>
      <c r="Q2205" s="51">
        <f t="shared" si="428"/>
        <v>115982.60869565213</v>
      </c>
      <c r="R2205" s="52">
        <f t="shared" si="429"/>
        <v>771982.6086956521</v>
      </c>
      <c r="S2205" s="53">
        <v>771900</v>
      </c>
      <c r="T2205" s="54">
        <v>0</v>
      </c>
      <c r="U2205" s="55" t="s">
        <v>199</v>
      </c>
      <c r="V2205" s="55" t="s">
        <v>4643</v>
      </c>
      <c r="W2205" s="55" t="s">
        <v>196</v>
      </c>
      <c r="X2205" s="56">
        <v>43294</v>
      </c>
      <c r="Y2205" s="57" t="str">
        <f>VLOOKUP(B2205,'[2]DVKT TYC (đang phê duyệt)'!$B$6:$Z$119,25,0)</f>
        <v>Đang đề nghị phê duyệt</v>
      </c>
      <c r="Z2205" s="57"/>
      <c r="AA2205" s="58"/>
      <c r="AB2205" s="58"/>
      <c r="AC2205" s="58"/>
      <c r="AD2205" s="58"/>
      <c r="AE2205" s="58"/>
      <c r="AF2205" s="58"/>
      <c r="AG2205" s="58"/>
      <c r="AH2205" s="58"/>
      <c r="AI2205" s="58"/>
      <c r="AJ2205" s="58"/>
      <c r="AK2205" s="58"/>
      <c r="AL2205" s="58"/>
      <c r="AM2205" s="58"/>
      <c r="AN2205" s="58"/>
      <c r="AO2205" s="58"/>
      <c r="AP2205" s="58"/>
      <c r="AQ2205" s="58">
        <v>1070000</v>
      </c>
      <c r="AR2205" s="59">
        <f t="shared" si="418"/>
        <v>1</v>
      </c>
      <c r="AS2205" s="59">
        <f t="shared" si="419"/>
        <v>1070000</v>
      </c>
      <c r="AT2205" s="58">
        <f t="shared" si="430"/>
        <v>1070000</v>
      </c>
      <c r="AU2205" s="58">
        <f t="shared" si="424"/>
        <v>1070000</v>
      </c>
      <c r="AV2205" s="59">
        <f t="shared" si="425"/>
        <v>298100</v>
      </c>
      <c r="AW2205" s="59">
        <f t="shared" si="420"/>
        <v>298100</v>
      </c>
      <c r="AX2205" s="60">
        <f t="shared" si="421"/>
        <v>0.38618992097421945</v>
      </c>
      <c r="AY2205" s="58"/>
    </row>
    <row r="2206" spans="1:51" ht="31.5" x14ac:dyDescent="0.25">
      <c r="A2206" s="45">
        <v>1879</v>
      </c>
      <c r="B2206" s="46" t="s">
        <v>6088</v>
      </c>
      <c r="C2206" s="47" t="s">
        <v>6089</v>
      </c>
      <c r="D2206" s="47" t="s">
        <v>2547</v>
      </c>
      <c r="E2206" s="62">
        <v>15.204000000000001</v>
      </c>
      <c r="F2206" s="49" t="s">
        <v>6090</v>
      </c>
      <c r="G2206" s="49" t="s">
        <v>6090</v>
      </c>
      <c r="H2206" s="50" t="s">
        <v>6090</v>
      </c>
      <c r="I2206" s="46" t="s">
        <v>30</v>
      </c>
      <c r="J2206" s="46">
        <v>1054</v>
      </c>
      <c r="K2206" s="49">
        <v>1054</v>
      </c>
      <c r="L2206" s="49" t="s">
        <v>6091</v>
      </c>
      <c r="M2206" s="51">
        <v>950000</v>
      </c>
      <c r="N2206" s="51">
        <f t="shared" si="427"/>
        <v>78000</v>
      </c>
      <c r="O2206" s="51">
        <v>78260.869565217406</v>
      </c>
      <c r="P2206" s="51">
        <v>1028000</v>
      </c>
      <c r="Q2206" s="51">
        <f t="shared" si="428"/>
        <v>101739.13043478262</v>
      </c>
      <c r="R2206" s="52">
        <f t="shared" si="429"/>
        <v>1051739.1304347827</v>
      </c>
      <c r="S2206" s="53">
        <v>1051700</v>
      </c>
      <c r="T2206" s="54">
        <v>0</v>
      </c>
      <c r="U2206" s="55" t="s">
        <v>200</v>
      </c>
      <c r="V2206" s="55" t="s">
        <v>421</v>
      </c>
      <c r="W2206" s="55" t="s">
        <v>195</v>
      </c>
      <c r="X2206" s="56">
        <v>43294</v>
      </c>
      <c r="Y2206" s="57" t="str">
        <f>VLOOKUP(B2206,'[2]DVKT TYC (đang phê duyệt)'!$B$6:$Z$119,25,0)</f>
        <v>Đang đề nghị phê duyệt</v>
      </c>
      <c r="Z2206" s="57"/>
      <c r="AA2206" s="58"/>
      <c r="AB2206" s="58"/>
      <c r="AC2206" s="58"/>
      <c r="AD2206" s="58"/>
      <c r="AE2206" s="58"/>
      <c r="AF2206" s="58"/>
      <c r="AG2206" s="58"/>
      <c r="AH2206" s="58"/>
      <c r="AI2206" s="58"/>
      <c r="AJ2206" s="58"/>
      <c r="AK2206" s="58"/>
      <c r="AL2206" s="58"/>
      <c r="AM2206" s="58"/>
      <c r="AN2206" s="58"/>
      <c r="AO2206" s="58"/>
      <c r="AP2206" s="58"/>
      <c r="AQ2206" s="58">
        <v>1500000</v>
      </c>
      <c r="AR2206" s="59">
        <f t="shared" si="418"/>
        <v>1</v>
      </c>
      <c r="AS2206" s="59">
        <f t="shared" si="419"/>
        <v>1500000</v>
      </c>
      <c r="AT2206" s="58">
        <f t="shared" si="430"/>
        <v>1500000</v>
      </c>
      <c r="AU2206" s="58">
        <f t="shared" si="424"/>
        <v>1500000</v>
      </c>
      <c r="AV2206" s="59">
        <f t="shared" si="425"/>
        <v>448300</v>
      </c>
      <c r="AW2206" s="59">
        <f t="shared" si="420"/>
        <v>448300</v>
      </c>
      <c r="AX2206" s="60">
        <f t="shared" si="421"/>
        <v>0.42626224208424457</v>
      </c>
      <c r="AY2206" s="58"/>
    </row>
    <row r="2207" spans="1:51" ht="47.25" x14ac:dyDescent="0.25">
      <c r="A2207" s="45">
        <v>1914</v>
      </c>
      <c r="B2207" s="46" t="s">
        <v>6202</v>
      </c>
      <c r="C2207" s="47" t="s">
        <v>6185</v>
      </c>
      <c r="D2207" s="47" t="s">
        <v>496</v>
      </c>
      <c r="E2207" s="62">
        <v>3.1977000000000002</v>
      </c>
      <c r="F2207" s="49" t="s">
        <v>6203</v>
      </c>
      <c r="G2207" s="49" t="s">
        <v>6203</v>
      </c>
      <c r="H2207" s="50" t="s">
        <v>6203</v>
      </c>
      <c r="I2207" s="46" t="s">
        <v>25</v>
      </c>
      <c r="J2207" s="46">
        <v>1078</v>
      </c>
      <c r="K2207" s="49">
        <v>1078</v>
      </c>
      <c r="L2207" s="49" t="s">
        <v>6186</v>
      </c>
      <c r="M2207" s="51">
        <v>2300000</v>
      </c>
      <c r="N2207" s="51">
        <f t="shared" si="427"/>
        <v>536000</v>
      </c>
      <c r="O2207" s="51">
        <v>536869.56521739101</v>
      </c>
      <c r="P2207" s="51">
        <v>2836000</v>
      </c>
      <c r="Q2207" s="51">
        <f t="shared" si="428"/>
        <v>697930.43478260841</v>
      </c>
      <c r="R2207" s="52">
        <f t="shared" si="429"/>
        <v>2997930.4347826084</v>
      </c>
      <c r="S2207" s="53">
        <v>2997900</v>
      </c>
      <c r="T2207" s="54">
        <v>0</v>
      </c>
      <c r="U2207" s="55" t="s">
        <v>200</v>
      </c>
      <c r="V2207" s="55" t="s">
        <v>421</v>
      </c>
      <c r="W2207" s="55" t="s">
        <v>195</v>
      </c>
      <c r="X2207" s="56">
        <v>43294</v>
      </c>
      <c r="Y2207" s="57" t="str">
        <f>VLOOKUP(B2207,'[2]DVKT TYC (đang phê duyệt)'!$B$6:$Z$119,25,0)</f>
        <v>Đang đề nghị phê duyệt</v>
      </c>
      <c r="Z2207" s="57"/>
      <c r="AA2207" s="58"/>
      <c r="AB2207" s="58"/>
      <c r="AC2207" s="58"/>
      <c r="AD2207" s="58"/>
      <c r="AE2207" s="58"/>
      <c r="AF2207" s="58"/>
      <c r="AG2207" s="58"/>
      <c r="AH2207" s="58"/>
      <c r="AI2207" s="58"/>
      <c r="AJ2207" s="58"/>
      <c r="AK2207" s="58"/>
      <c r="AL2207" s="58"/>
      <c r="AM2207" s="58"/>
      <c r="AN2207" s="58"/>
      <c r="AO2207" s="58"/>
      <c r="AP2207" s="58"/>
      <c r="AQ2207" s="58">
        <v>3965000</v>
      </c>
      <c r="AR2207" s="59">
        <f t="shared" ref="AR2207:AR2270" si="431">COUNT(AA2207:AQ2207)</f>
        <v>1</v>
      </c>
      <c r="AS2207" s="59">
        <f t="shared" ref="AS2207:AS2270" si="432">SUM(AA2207:AQ2207)</f>
        <v>3965000</v>
      </c>
      <c r="AT2207" s="58">
        <f t="shared" si="430"/>
        <v>3965000</v>
      </c>
      <c r="AU2207" s="58">
        <f t="shared" si="424"/>
        <v>3965000</v>
      </c>
      <c r="AV2207" s="59">
        <f t="shared" si="425"/>
        <v>967100</v>
      </c>
      <c r="AW2207" s="59">
        <f t="shared" ref="AW2207:AW2270" si="433">AT2207-S2207</f>
        <v>967100</v>
      </c>
      <c r="AX2207" s="60">
        <f t="shared" ref="AX2207:AX2270" si="434">AT2207/S2207-100%</f>
        <v>0.32259248140364916</v>
      </c>
      <c r="AY2207" s="58"/>
    </row>
    <row r="2208" spans="1:51" ht="31.5" x14ac:dyDescent="0.25">
      <c r="A2208" s="45">
        <v>1951</v>
      </c>
      <c r="B2208" s="46" t="s">
        <v>6306</v>
      </c>
      <c r="C2208" s="47" t="s">
        <v>6304</v>
      </c>
      <c r="D2208" s="47" t="s">
        <v>2677</v>
      </c>
      <c r="E2208" s="48" t="s">
        <v>6301</v>
      </c>
      <c r="F2208" s="49" t="s">
        <v>6302</v>
      </c>
      <c r="G2208" s="49" t="s">
        <v>6302</v>
      </c>
      <c r="H2208" s="50" t="s">
        <v>6302</v>
      </c>
      <c r="I2208" s="46" t="s">
        <v>497</v>
      </c>
      <c r="J2208" s="46">
        <v>1161</v>
      </c>
      <c r="K2208" s="49">
        <v>1161</v>
      </c>
      <c r="L2208" s="49" t="s">
        <v>6305</v>
      </c>
      <c r="M2208" s="51">
        <v>208000</v>
      </c>
      <c r="N2208" s="51">
        <f t="shared" si="427"/>
        <v>42000</v>
      </c>
      <c r="O2208" s="51">
        <v>42260.869565217399</v>
      </c>
      <c r="P2208" s="51">
        <v>250000</v>
      </c>
      <c r="Q2208" s="51">
        <f t="shared" si="428"/>
        <v>54939.130434782623</v>
      </c>
      <c r="R2208" s="52">
        <f t="shared" si="429"/>
        <v>262939.13043478259</v>
      </c>
      <c r="S2208" s="53">
        <v>262900</v>
      </c>
      <c r="T2208" s="54">
        <v>0</v>
      </c>
      <c r="U2208" s="55" t="s">
        <v>26</v>
      </c>
      <c r="V2208" s="55" t="s">
        <v>421</v>
      </c>
      <c r="W2208" s="55" t="s">
        <v>27</v>
      </c>
      <c r="X2208" s="56">
        <v>43294</v>
      </c>
      <c r="Y2208" s="57" t="str">
        <f>VLOOKUP(B2208,'[2]DVKT TYC (đang phê duyệt)'!$B$6:$Z$119,25,0)</f>
        <v>Đang đề nghị phê duyệt</v>
      </c>
      <c r="Z2208" s="57"/>
      <c r="AA2208" s="58"/>
      <c r="AB2208" s="58"/>
      <c r="AC2208" s="58"/>
      <c r="AD2208" s="58"/>
      <c r="AE2208" s="58"/>
      <c r="AF2208" s="58"/>
      <c r="AG2208" s="58"/>
      <c r="AH2208" s="58"/>
      <c r="AI2208" s="58"/>
      <c r="AJ2208" s="58">
        <v>290400</v>
      </c>
      <c r="AK2208" s="58"/>
      <c r="AL2208" s="58"/>
      <c r="AM2208" s="58"/>
      <c r="AN2208" s="58"/>
      <c r="AO2208" s="58"/>
      <c r="AP2208" s="58"/>
      <c r="AQ2208" s="58"/>
      <c r="AR2208" s="59">
        <f t="shared" si="431"/>
        <v>1</v>
      </c>
      <c r="AS2208" s="59">
        <f t="shared" si="432"/>
        <v>290400</v>
      </c>
      <c r="AT2208" s="58">
        <f t="shared" si="430"/>
        <v>290400</v>
      </c>
      <c r="AU2208" s="58">
        <f t="shared" si="424"/>
        <v>290400</v>
      </c>
      <c r="AV2208" s="59">
        <f t="shared" si="425"/>
        <v>27500</v>
      </c>
      <c r="AW2208" s="59">
        <f t="shared" si="433"/>
        <v>27500</v>
      </c>
      <c r="AX2208" s="60">
        <f t="shared" si="434"/>
        <v>0.10460251046025104</v>
      </c>
      <c r="AY2208" s="58"/>
    </row>
    <row r="2209" spans="1:51" ht="31.5" x14ac:dyDescent="0.25">
      <c r="A2209" s="45">
        <v>1957</v>
      </c>
      <c r="B2209" s="46" t="s">
        <v>6329</v>
      </c>
      <c r="C2209" s="47" t="s">
        <v>6323</v>
      </c>
      <c r="D2209" s="47" t="s">
        <v>2677</v>
      </c>
      <c r="E2209" s="62">
        <v>11.118</v>
      </c>
      <c r="F2209" s="49" t="s">
        <v>6330</v>
      </c>
      <c r="G2209" s="49" t="s">
        <v>6330</v>
      </c>
      <c r="H2209" s="50" t="s">
        <v>6330</v>
      </c>
      <c r="I2209" s="46" t="s">
        <v>499</v>
      </c>
      <c r="J2209" s="46">
        <v>1172</v>
      </c>
      <c r="K2209" s="49">
        <v>1172</v>
      </c>
      <c r="L2209" s="49" t="s">
        <v>6324</v>
      </c>
      <c r="M2209" s="51">
        <v>243000</v>
      </c>
      <c r="N2209" s="51">
        <f t="shared" si="427"/>
        <v>109000</v>
      </c>
      <c r="O2209" s="51">
        <v>109565.217391304</v>
      </c>
      <c r="P2209" s="51">
        <v>352000</v>
      </c>
      <c r="Q2209" s="51">
        <f t="shared" si="428"/>
        <v>142434.78260869521</v>
      </c>
      <c r="R2209" s="52">
        <f t="shared" si="429"/>
        <v>385434.78260869521</v>
      </c>
      <c r="S2209" s="53">
        <v>385400</v>
      </c>
      <c r="T2209" s="54" t="s">
        <v>6165</v>
      </c>
      <c r="U2209" s="55" t="s">
        <v>26</v>
      </c>
      <c r="V2209" s="55" t="s">
        <v>421</v>
      </c>
      <c r="W2209" s="55" t="s">
        <v>27</v>
      </c>
      <c r="X2209" s="56">
        <v>43294</v>
      </c>
      <c r="Y2209" s="57" t="str">
        <f>VLOOKUP(B2209,'[2]DVKT TYC (đang phê duyệt)'!$B$6:$Z$119,25,0)</f>
        <v>Đang đề nghị phê duyệt</v>
      </c>
      <c r="Z2209" s="57"/>
      <c r="AA2209" s="58"/>
      <c r="AB2209" s="58"/>
      <c r="AC2209" s="58"/>
      <c r="AD2209" s="58"/>
      <c r="AE2209" s="58"/>
      <c r="AF2209" s="58"/>
      <c r="AG2209" s="58"/>
      <c r="AH2209" s="58"/>
      <c r="AI2209" s="58"/>
      <c r="AJ2209" s="58"/>
      <c r="AK2209" s="58"/>
      <c r="AL2209" s="58"/>
      <c r="AM2209" s="58"/>
      <c r="AN2209" s="58"/>
      <c r="AO2209" s="58"/>
      <c r="AP2209" s="58"/>
      <c r="AQ2209" s="58">
        <v>470000</v>
      </c>
      <c r="AR2209" s="59">
        <f t="shared" si="431"/>
        <v>1</v>
      </c>
      <c r="AS2209" s="59">
        <f t="shared" si="432"/>
        <v>470000</v>
      </c>
      <c r="AT2209" s="58">
        <f t="shared" si="430"/>
        <v>470000</v>
      </c>
      <c r="AU2209" s="58">
        <f t="shared" si="424"/>
        <v>470000</v>
      </c>
      <c r="AV2209" s="59">
        <f t="shared" si="425"/>
        <v>84600</v>
      </c>
      <c r="AW2209" s="59">
        <f t="shared" si="433"/>
        <v>84600</v>
      </c>
      <c r="AX2209" s="60">
        <f t="shared" si="434"/>
        <v>0.21951219512195119</v>
      </c>
      <c r="AY2209" s="58"/>
    </row>
    <row r="2210" spans="1:51" ht="31.5" x14ac:dyDescent="0.25">
      <c r="A2210" s="45">
        <v>1969</v>
      </c>
      <c r="B2210" s="46" t="s">
        <v>6383</v>
      </c>
      <c r="C2210" s="47" t="s">
        <v>6381</v>
      </c>
      <c r="D2210" s="47" t="s">
        <v>599</v>
      </c>
      <c r="E2210" s="48" t="s">
        <v>6384</v>
      </c>
      <c r="F2210" s="49" t="s">
        <v>6382</v>
      </c>
      <c r="G2210" s="49" t="s">
        <v>6382</v>
      </c>
      <c r="H2210" s="50" t="s">
        <v>6382</v>
      </c>
      <c r="I2210" s="46"/>
      <c r="J2210" s="46">
        <v>1230</v>
      </c>
      <c r="K2210" s="49">
        <v>1230</v>
      </c>
      <c r="L2210" s="49" t="s">
        <v>6382</v>
      </c>
      <c r="M2210" s="51">
        <v>403000</v>
      </c>
      <c r="N2210" s="51">
        <f t="shared" si="427"/>
        <v>358000</v>
      </c>
      <c r="O2210" s="51">
        <v>358434.78260869603</v>
      </c>
      <c r="P2210" s="51">
        <v>761000</v>
      </c>
      <c r="Q2210" s="51">
        <f t="shared" si="428"/>
        <v>465965.21739130485</v>
      </c>
      <c r="R2210" s="52">
        <f t="shared" si="429"/>
        <v>868965.2173913049</v>
      </c>
      <c r="S2210" s="53">
        <v>868900</v>
      </c>
      <c r="T2210" s="54" t="s">
        <v>6165</v>
      </c>
      <c r="U2210" s="55" t="s">
        <v>26</v>
      </c>
      <c r="V2210" s="55" t="s">
        <v>421</v>
      </c>
      <c r="W2210" s="55" t="s">
        <v>27</v>
      </c>
      <c r="X2210" s="56">
        <v>43294</v>
      </c>
      <c r="Y2210" s="57" t="str">
        <f>VLOOKUP(B2210,'[2]DVKT TYC (đang phê duyệt)'!$B$6:$Z$119,25,0)</f>
        <v>Đang đề nghị phê duyệt</v>
      </c>
      <c r="Z2210" s="57"/>
      <c r="AA2210" s="58"/>
      <c r="AB2210" s="58"/>
      <c r="AC2210" s="58"/>
      <c r="AD2210" s="58"/>
      <c r="AE2210" s="58"/>
      <c r="AF2210" s="58"/>
      <c r="AG2210" s="58"/>
      <c r="AH2210" s="58"/>
      <c r="AI2210" s="58"/>
      <c r="AJ2210" s="58"/>
      <c r="AK2210" s="58"/>
      <c r="AL2210" s="58">
        <v>1282000</v>
      </c>
      <c r="AM2210" s="58"/>
      <c r="AN2210" s="58"/>
      <c r="AO2210" s="58"/>
      <c r="AP2210" s="58"/>
      <c r="AQ2210" s="58">
        <v>948000</v>
      </c>
      <c r="AR2210" s="59">
        <f t="shared" si="431"/>
        <v>2</v>
      </c>
      <c r="AS2210" s="59">
        <f t="shared" si="432"/>
        <v>2230000</v>
      </c>
      <c r="AT2210" s="58">
        <f t="shared" si="430"/>
        <v>1115000</v>
      </c>
      <c r="AU2210" s="58">
        <f t="shared" si="424"/>
        <v>948000</v>
      </c>
      <c r="AV2210" s="59">
        <f t="shared" si="425"/>
        <v>246100</v>
      </c>
      <c r="AW2210" s="59">
        <f t="shared" si="433"/>
        <v>246100</v>
      </c>
      <c r="AX2210" s="60">
        <f t="shared" si="434"/>
        <v>0.28323167222925538</v>
      </c>
      <c r="AY2210" s="58"/>
    </row>
    <row r="2211" spans="1:51" ht="31.5" x14ac:dyDescent="0.25">
      <c r="A2211" s="45">
        <v>1971</v>
      </c>
      <c r="B2211" s="46" t="s">
        <v>6391</v>
      </c>
      <c r="C2211" s="47" t="s">
        <v>6392</v>
      </c>
      <c r="D2211" s="47" t="s">
        <v>2614</v>
      </c>
      <c r="E2211" s="48" t="s">
        <v>6393</v>
      </c>
      <c r="F2211" s="49" t="s">
        <v>6394</v>
      </c>
      <c r="G2211" s="49" t="s">
        <v>6394</v>
      </c>
      <c r="H2211" s="50" t="s">
        <v>6394</v>
      </c>
      <c r="I2211" s="46"/>
      <c r="J2211" s="46">
        <v>1253</v>
      </c>
      <c r="K2211" s="49">
        <v>1253</v>
      </c>
      <c r="L2211" s="49" t="s">
        <v>6395</v>
      </c>
      <c r="M2211" s="51">
        <v>465000</v>
      </c>
      <c r="N2211" s="51">
        <f t="shared" si="427"/>
        <v>62000</v>
      </c>
      <c r="O2211" s="51">
        <v>62608.695652173898</v>
      </c>
      <c r="P2211" s="51">
        <v>527000</v>
      </c>
      <c r="Q2211" s="51">
        <f t="shared" si="428"/>
        <v>81391.304347826066</v>
      </c>
      <c r="R2211" s="52">
        <f t="shared" si="429"/>
        <v>546391.30434782605</v>
      </c>
      <c r="S2211" s="53">
        <v>546300</v>
      </c>
      <c r="T2211" s="54" t="s">
        <v>6165</v>
      </c>
      <c r="U2211" s="55" t="s">
        <v>200</v>
      </c>
      <c r="V2211" s="55" t="s">
        <v>421</v>
      </c>
      <c r="W2211" s="55" t="s">
        <v>195</v>
      </c>
      <c r="X2211" s="56">
        <v>43294</v>
      </c>
      <c r="Y2211" s="57" t="str">
        <f>VLOOKUP(B2211,'[2]DVKT TYC (đang phê duyệt)'!$B$6:$Z$119,25,0)</f>
        <v>Đang đề nghị phê duyệt</v>
      </c>
      <c r="Z2211" s="57"/>
      <c r="AA2211" s="58"/>
      <c r="AB2211" s="58"/>
      <c r="AC2211" s="58"/>
      <c r="AD2211" s="58"/>
      <c r="AE2211" s="58"/>
      <c r="AF2211" s="58"/>
      <c r="AG2211" s="58"/>
      <c r="AH2211" s="58">
        <v>812000</v>
      </c>
      <c r="AI2211" s="58"/>
      <c r="AJ2211" s="58"/>
      <c r="AK2211" s="58"/>
      <c r="AL2211" s="58"/>
      <c r="AM2211" s="58"/>
      <c r="AN2211" s="58"/>
      <c r="AO2211" s="58"/>
      <c r="AP2211" s="58"/>
      <c r="AQ2211" s="58"/>
      <c r="AR2211" s="59">
        <f t="shared" si="431"/>
        <v>1</v>
      </c>
      <c r="AS2211" s="59">
        <f t="shared" si="432"/>
        <v>812000</v>
      </c>
      <c r="AT2211" s="58">
        <f t="shared" si="430"/>
        <v>812000</v>
      </c>
      <c r="AU2211" s="58">
        <f t="shared" si="424"/>
        <v>812000</v>
      </c>
      <c r="AV2211" s="59">
        <f t="shared" si="425"/>
        <v>265700</v>
      </c>
      <c r="AW2211" s="59">
        <f t="shared" si="433"/>
        <v>265700</v>
      </c>
      <c r="AX2211" s="60">
        <f t="shared" si="434"/>
        <v>0.48636280431997081</v>
      </c>
      <c r="AY2211" s="58"/>
    </row>
    <row r="2212" spans="1:51" ht="31.5" x14ac:dyDescent="0.25">
      <c r="A2212" s="45">
        <v>1973</v>
      </c>
      <c r="B2212" s="46" t="s">
        <v>6401</v>
      </c>
      <c r="C2212" s="47" t="s">
        <v>6397</v>
      </c>
      <c r="D2212" s="47" t="s">
        <v>6402</v>
      </c>
      <c r="E2212" s="62">
        <v>23.54</v>
      </c>
      <c r="F2212" s="49" t="s">
        <v>6403</v>
      </c>
      <c r="G2212" s="49" t="s">
        <v>6403</v>
      </c>
      <c r="H2212" s="50" t="s">
        <v>6403</v>
      </c>
      <c r="I2212" s="46"/>
      <c r="J2212" s="46">
        <v>1254</v>
      </c>
      <c r="K2212" s="49">
        <v>1254</v>
      </c>
      <c r="L2212" s="49" t="s">
        <v>6400</v>
      </c>
      <c r="M2212" s="51">
        <v>220000</v>
      </c>
      <c r="N2212" s="51">
        <f t="shared" si="427"/>
        <v>40000</v>
      </c>
      <c r="O2212" s="51">
        <v>40695.652173913099</v>
      </c>
      <c r="P2212" s="51">
        <v>260000</v>
      </c>
      <c r="Q2212" s="51">
        <f t="shared" si="428"/>
        <v>52904.347826087032</v>
      </c>
      <c r="R2212" s="52">
        <f t="shared" si="429"/>
        <v>272904.34782608703</v>
      </c>
      <c r="S2212" s="53">
        <v>272900</v>
      </c>
      <c r="T2212" s="54" t="s">
        <v>6165</v>
      </c>
      <c r="U2212" s="55" t="s">
        <v>200</v>
      </c>
      <c r="V2212" s="55" t="s">
        <v>421</v>
      </c>
      <c r="W2212" s="55" t="s">
        <v>195</v>
      </c>
      <c r="X2212" s="56">
        <v>43294</v>
      </c>
      <c r="Y2212" s="57" t="str">
        <f>VLOOKUP(B2212,'[2]DVKT TYC (đang phê duyệt)'!$B$6:$Z$119,25,0)</f>
        <v>Đang đề nghị phê duyệt</v>
      </c>
      <c r="Z2212" s="57"/>
      <c r="AA2212" s="58"/>
      <c r="AB2212" s="58"/>
      <c r="AC2212" s="58"/>
      <c r="AD2212" s="58"/>
      <c r="AE2212" s="58"/>
      <c r="AF2212" s="58"/>
      <c r="AG2212" s="58">
        <v>421000</v>
      </c>
      <c r="AH2212" s="58"/>
      <c r="AI2212" s="58"/>
      <c r="AJ2212" s="58"/>
      <c r="AK2212" s="58"/>
      <c r="AL2212" s="58"/>
      <c r="AM2212" s="58"/>
      <c r="AN2212" s="58"/>
      <c r="AO2212" s="58"/>
      <c r="AP2212" s="58"/>
      <c r="AQ2212" s="58"/>
      <c r="AR2212" s="59">
        <f t="shared" si="431"/>
        <v>1</v>
      </c>
      <c r="AS2212" s="59">
        <f t="shared" si="432"/>
        <v>421000</v>
      </c>
      <c r="AT2212" s="58">
        <f t="shared" si="430"/>
        <v>421000</v>
      </c>
      <c r="AU2212" s="58">
        <f t="shared" si="424"/>
        <v>421000</v>
      </c>
      <c r="AV2212" s="59">
        <f t="shared" si="425"/>
        <v>148100</v>
      </c>
      <c r="AW2212" s="59">
        <f t="shared" si="433"/>
        <v>148100</v>
      </c>
      <c r="AX2212" s="60">
        <f t="shared" si="434"/>
        <v>0.54268962990106262</v>
      </c>
      <c r="AY2212" s="58"/>
    </row>
    <row r="2213" spans="1:51" ht="31.5" x14ac:dyDescent="0.25">
      <c r="A2213" s="45">
        <v>1984</v>
      </c>
      <c r="B2213" s="46" t="s">
        <v>6455</v>
      </c>
      <c r="C2213" s="47" t="s">
        <v>6456</v>
      </c>
      <c r="D2213" s="47" t="s">
        <v>2614</v>
      </c>
      <c r="E2213" s="62">
        <v>22.454999999999998</v>
      </c>
      <c r="F2213" s="49" t="s">
        <v>6457</v>
      </c>
      <c r="G2213" s="49" t="s">
        <v>6457</v>
      </c>
      <c r="H2213" s="50" t="s">
        <v>6457</v>
      </c>
      <c r="I2213" s="46"/>
      <c r="J2213" s="46">
        <v>1348</v>
      </c>
      <c r="K2213" s="49">
        <v>1348</v>
      </c>
      <c r="L2213" s="49" t="s">
        <v>6457</v>
      </c>
      <c r="M2213" s="51">
        <v>554000</v>
      </c>
      <c r="N2213" s="51">
        <f t="shared" si="427"/>
        <v>46000</v>
      </c>
      <c r="O2213" s="51">
        <v>46956.521739130403</v>
      </c>
      <c r="P2213" s="51">
        <v>600000</v>
      </c>
      <c r="Q2213" s="51">
        <f t="shared" si="428"/>
        <v>61043.478260869524</v>
      </c>
      <c r="R2213" s="52">
        <f t="shared" si="429"/>
        <v>615043.47826086951</v>
      </c>
      <c r="S2213" s="53">
        <v>615000</v>
      </c>
      <c r="T2213" s="54" t="s">
        <v>6165</v>
      </c>
      <c r="U2213" s="55" t="s">
        <v>200</v>
      </c>
      <c r="V2213" s="55" t="s">
        <v>421</v>
      </c>
      <c r="W2213" s="55" t="s">
        <v>195</v>
      </c>
      <c r="X2213" s="56">
        <v>43294</v>
      </c>
      <c r="Y2213" s="57" t="str">
        <f>VLOOKUP(B2213,'[2]DVKT TYC (đang phê duyệt)'!$B$6:$Z$119,25,0)</f>
        <v>Đang đề nghị phê duyệt</v>
      </c>
      <c r="Z2213" s="57"/>
      <c r="AA2213" s="58"/>
      <c r="AB2213" s="58"/>
      <c r="AC2213" s="58"/>
      <c r="AD2213" s="58"/>
      <c r="AE2213" s="58"/>
      <c r="AF2213" s="58"/>
      <c r="AG2213" s="58"/>
      <c r="AH2213" s="58"/>
      <c r="AI2213" s="58"/>
      <c r="AJ2213" s="58"/>
      <c r="AK2213" s="58"/>
      <c r="AL2213" s="58"/>
      <c r="AM2213" s="58"/>
      <c r="AN2213" s="58"/>
      <c r="AO2213" s="58"/>
      <c r="AP2213" s="58"/>
      <c r="AQ2213" s="58"/>
      <c r="AR2213" s="59">
        <f t="shared" si="431"/>
        <v>0</v>
      </c>
      <c r="AS2213" s="59">
        <f t="shared" si="432"/>
        <v>0</v>
      </c>
      <c r="AT2213" s="58"/>
      <c r="AU2213" s="58">
        <f t="shared" si="424"/>
        <v>0</v>
      </c>
      <c r="AV2213" s="59">
        <f t="shared" si="425"/>
        <v>-615000</v>
      </c>
      <c r="AW2213" s="59">
        <f t="shared" si="433"/>
        <v>-615000</v>
      </c>
      <c r="AX2213" s="60">
        <f t="shared" si="434"/>
        <v>-1</v>
      </c>
      <c r="AY2213" s="58"/>
    </row>
    <row r="2214" spans="1:51" ht="31.5" x14ac:dyDescent="0.25">
      <c r="A2214" s="45">
        <v>2024</v>
      </c>
      <c r="B2214" s="46" t="s">
        <v>6646</v>
      </c>
      <c r="C2214" s="47" t="s">
        <v>6644</v>
      </c>
      <c r="D2214" s="47" t="s">
        <v>6402</v>
      </c>
      <c r="E2214" s="62">
        <v>23.167999999999999</v>
      </c>
      <c r="F2214" s="49" t="s">
        <v>6647</v>
      </c>
      <c r="G2214" s="49" t="s">
        <v>6647</v>
      </c>
      <c r="H2214" s="50" t="s">
        <v>6647</v>
      </c>
      <c r="I2214" s="46"/>
      <c r="J2214" s="46">
        <v>1510</v>
      </c>
      <c r="K2214" s="49">
        <v>1510</v>
      </c>
      <c r="L2214" s="49" t="s">
        <v>6645</v>
      </c>
      <c r="M2214" s="51">
        <v>484000</v>
      </c>
      <c r="N2214" s="51">
        <f t="shared" si="427"/>
        <v>45000</v>
      </c>
      <c r="O2214" s="51">
        <v>45391.304347826102</v>
      </c>
      <c r="P2214" s="51">
        <v>529000</v>
      </c>
      <c r="Q2214" s="51">
        <f t="shared" si="428"/>
        <v>59008.695652173934</v>
      </c>
      <c r="R2214" s="52">
        <f t="shared" si="429"/>
        <v>543008.69565217395</v>
      </c>
      <c r="S2214" s="53">
        <v>543000</v>
      </c>
      <c r="T2214" s="54">
        <v>0</v>
      </c>
      <c r="U2214" s="55" t="s">
        <v>2615</v>
      </c>
      <c r="V2214" s="55" t="s">
        <v>6385</v>
      </c>
      <c r="W2214" s="55" t="s">
        <v>173</v>
      </c>
      <c r="X2214" s="56">
        <v>43294</v>
      </c>
      <c r="Y2214" s="57" t="str">
        <f>VLOOKUP(B2214,'[2]DVKT TYC (đang phê duyệt)'!$B$6:$Z$119,25,0)</f>
        <v>Đang đề nghị phê duyệt</v>
      </c>
      <c r="Z2214" s="57"/>
      <c r="AA2214" s="58"/>
      <c r="AB2214" s="58"/>
      <c r="AC2214" s="58"/>
      <c r="AD2214" s="58"/>
      <c r="AE2214" s="58"/>
      <c r="AF2214" s="58"/>
      <c r="AG2214" s="58"/>
      <c r="AH2214" s="58"/>
      <c r="AI2214" s="58"/>
      <c r="AJ2214" s="58"/>
      <c r="AK2214" s="58"/>
      <c r="AL2214" s="58"/>
      <c r="AM2214" s="58"/>
      <c r="AN2214" s="58"/>
      <c r="AO2214" s="58"/>
      <c r="AP2214" s="58"/>
      <c r="AQ2214" s="58">
        <v>629000</v>
      </c>
      <c r="AR2214" s="59">
        <f t="shared" si="431"/>
        <v>1</v>
      </c>
      <c r="AS2214" s="59">
        <f t="shared" si="432"/>
        <v>629000</v>
      </c>
      <c r="AT2214" s="58">
        <f>ROUND(AS2214/AR2214,-2)</f>
        <v>629000</v>
      </c>
      <c r="AU2214" s="58">
        <f t="shared" si="424"/>
        <v>629000</v>
      </c>
      <c r="AV2214" s="59">
        <f t="shared" si="425"/>
        <v>86000</v>
      </c>
      <c r="AW2214" s="59">
        <f t="shared" si="433"/>
        <v>86000</v>
      </c>
      <c r="AX2214" s="60">
        <f t="shared" si="434"/>
        <v>0.15837937384898715</v>
      </c>
      <c r="AY2214" s="58"/>
    </row>
    <row r="2215" spans="1:51" ht="31.5" x14ac:dyDescent="0.25">
      <c r="A2215" s="45">
        <v>2056</v>
      </c>
      <c r="B2215" s="46" t="s">
        <v>6785</v>
      </c>
      <c r="C2215" s="47" t="s">
        <v>6775</v>
      </c>
      <c r="D2215" s="47" t="s">
        <v>597</v>
      </c>
      <c r="E2215" s="62">
        <v>6.73</v>
      </c>
      <c r="F2215" s="49" t="s">
        <v>6786</v>
      </c>
      <c r="G2215" s="49" t="s">
        <v>6786</v>
      </c>
      <c r="H2215" s="50" t="s">
        <v>6787</v>
      </c>
      <c r="I2215" s="46"/>
      <c r="J2215" s="46">
        <v>1602</v>
      </c>
      <c r="K2215" s="49">
        <v>1602</v>
      </c>
      <c r="L2215" s="49" t="s">
        <v>6778</v>
      </c>
      <c r="M2215" s="51">
        <v>40000</v>
      </c>
      <c r="N2215" s="51">
        <f t="shared" si="427"/>
        <v>3700</v>
      </c>
      <c r="O2215" s="51">
        <v>3756.52173913043</v>
      </c>
      <c r="P2215" s="51">
        <v>43700</v>
      </c>
      <c r="Q2215" s="51">
        <f t="shared" si="428"/>
        <v>4883.4782608695587</v>
      </c>
      <c r="R2215" s="52">
        <f t="shared" si="429"/>
        <v>44883.47826086956</v>
      </c>
      <c r="S2215" s="53">
        <v>44800</v>
      </c>
      <c r="T2215" s="54">
        <v>0</v>
      </c>
      <c r="U2215" s="55" t="s">
        <v>6404</v>
      </c>
      <c r="V2215" s="55" t="s">
        <v>6493</v>
      </c>
      <c r="W2215" s="55" t="s">
        <v>173</v>
      </c>
      <c r="X2215" s="56">
        <v>43294</v>
      </c>
      <c r="Y2215" s="57" t="str">
        <f>VLOOKUP(B2215,'[2]DVKT TYC (đang phê duyệt)'!$B$6:$Z$119,25,0)</f>
        <v>Đang đề nghị phê duyệt</v>
      </c>
      <c r="Z2215" s="57"/>
      <c r="AA2215" s="58"/>
      <c r="AB2215" s="58"/>
      <c r="AC2215" s="58"/>
      <c r="AD2215" s="58"/>
      <c r="AE2215" s="58"/>
      <c r="AF2215" s="58"/>
      <c r="AG2215" s="58"/>
      <c r="AH2215" s="58"/>
      <c r="AI2215" s="58"/>
      <c r="AJ2215" s="58"/>
      <c r="AK2215" s="58"/>
      <c r="AL2215" s="58"/>
      <c r="AM2215" s="58"/>
      <c r="AN2215" s="58"/>
      <c r="AO2215" s="58"/>
      <c r="AP2215" s="58"/>
      <c r="AQ2215" s="58"/>
      <c r="AR2215" s="59">
        <f t="shared" si="431"/>
        <v>0</v>
      </c>
      <c r="AS2215" s="59">
        <f t="shared" si="432"/>
        <v>0</v>
      </c>
      <c r="AT2215" s="58"/>
      <c r="AU2215" s="58">
        <f t="shared" si="424"/>
        <v>0</v>
      </c>
      <c r="AV2215" s="59">
        <f t="shared" si="425"/>
        <v>-44800</v>
      </c>
      <c r="AW2215" s="59">
        <f t="shared" si="433"/>
        <v>-44800</v>
      </c>
      <c r="AX2215" s="60">
        <f t="shared" si="434"/>
        <v>-1</v>
      </c>
      <c r="AY2215" s="58"/>
    </row>
    <row r="2216" spans="1:51" ht="47.25" x14ac:dyDescent="0.25">
      <c r="A2216" s="45">
        <v>2088</v>
      </c>
      <c r="B2216" s="46" t="s">
        <v>6931</v>
      </c>
      <c r="C2216" s="47" t="s">
        <v>6929</v>
      </c>
      <c r="D2216" s="47" t="s">
        <v>6803</v>
      </c>
      <c r="E2216" s="62">
        <v>24.274999999999999</v>
      </c>
      <c r="F2216" s="49" t="s">
        <v>6932</v>
      </c>
      <c r="G2216" s="49" t="s">
        <v>6932</v>
      </c>
      <c r="H2216" s="50" t="s">
        <v>6932</v>
      </c>
      <c r="I2216" s="46"/>
      <c r="J2216" s="46">
        <v>1733</v>
      </c>
      <c r="K2216" s="49">
        <v>1733</v>
      </c>
      <c r="L2216" s="49" t="s">
        <v>6930</v>
      </c>
      <c r="M2216" s="51">
        <v>260000</v>
      </c>
      <c r="N2216" s="51">
        <f t="shared" si="427"/>
        <v>46000</v>
      </c>
      <c r="O2216" s="51">
        <v>46956.521739130403</v>
      </c>
      <c r="P2216" s="51">
        <v>306000</v>
      </c>
      <c r="Q2216" s="51">
        <f t="shared" si="428"/>
        <v>61043.478260869524</v>
      </c>
      <c r="R2216" s="52">
        <f t="shared" si="429"/>
        <v>321043.47826086951</v>
      </c>
      <c r="S2216" s="53">
        <v>321000</v>
      </c>
      <c r="T2216" s="54">
        <v>0</v>
      </c>
      <c r="U2216" s="55" t="s">
        <v>6804</v>
      </c>
      <c r="V2216" s="55" t="s">
        <v>6805</v>
      </c>
      <c r="W2216" s="55" t="s">
        <v>173</v>
      </c>
      <c r="X2216" s="56">
        <v>43294</v>
      </c>
      <c r="Y2216" s="57" t="str">
        <f>VLOOKUP(B2216,'[2]DVKT TYC (đang phê duyệt)'!$B$6:$Z$119,25,0)</f>
        <v>Đang đề nghị phê duyệt</v>
      </c>
      <c r="Z2216" s="57"/>
      <c r="AA2216" s="58"/>
      <c r="AB2216" s="58"/>
      <c r="AC2216" s="58"/>
      <c r="AD2216" s="58"/>
      <c r="AE2216" s="58"/>
      <c r="AF2216" s="58"/>
      <c r="AG2216" s="58"/>
      <c r="AH2216" s="58"/>
      <c r="AI2216" s="58"/>
      <c r="AJ2216" s="58">
        <v>357600</v>
      </c>
      <c r="AK2216" s="58"/>
      <c r="AL2216" s="58"/>
      <c r="AM2216" s="58"/>
      <c r="AN2216" s="58"/>
      <c r="AO2216" s="58"/>
      <c r="AP2216" s="58"/>
      <c r="AQ2216" s="58">
        <v>391000</v>
      </c>
      <c r="AR2216" s="59">
        <f t="shared" si="431"/>
        <v>2</v>
      </c>
      <c r="AS2216" s="59">
        <f t="shared" si="432"/>
        <v>748600</v>
      </c>
      <c r="AT2216" s="58">
        <f t="shared" ref="AT2216:AT2227" si="435">ROUND(AS2216/AR2216,-2)</f>
        <v>374300</v>
      </c>
      <c r="AU2216" s="58">
        <f t="shared" si="424"/>
        <v>357600</v>
      </c>
      <c r="AV2216" s="59">
        <f t="shared" si="425"/>
        <v>53300</v>
      </c>
      <c r="AW2216" s="59">
        <f t="shared" si="433"/>
        <v>53300</v>
      </c>
      <c r="AX2216" s="60">
        <f t="shared" si="434"/>
        <v>0.16604361370716503</v>
      </c>
      <c r="AY2216" s="58"/>
    </row>
    <row r="2217" spans="1:51" ht="47.25" x14ac:dyDescent="0.25">
      <c r="A2217" s="45">
        <v>2089</v>
      </c>
      <c r="B2217" s="46" t="s">
        <v>6933</v>
      </c>
      <c r="C2217" s="47" t="s">
        <v>6929</v>
      </c>
      <c r="D2217" s="47" t="s">
        <v>6803</v>
      </c>
      <c r="E2217" s="62">
        <v>24.279</v>
      </c>
      <c r="F2217" s="49" t="s">
        <v>6934</v>
      </c>
      <c r="G2217" s="49" t="s">
        <v>6934</v>
      </c>
      <c r="H2217" s="50" t="s">
        <v>6934</v>
      </c>
      <c r="I2217" s="46"/>
      <c r="J2217" s="46">
        <v>1733</v>
      </c>
      <c r="K2217" s="49">
        <v>1733</v>
      </c>
      <c r="L2217" s="49" t="s">
        <v>6930</v>
      </c>
      <c r="M2217" s="51">
        <v>260000</v>
      </c>
      <c r="N2217" s="51">
        <f t="shared" si="427"/>
        <v>46000</v>
      </c>
      <c r="O2217" s="51">
        <v>46956.521739130403</v>
      </c>
      <c r="P2217" s="51">
        <v>306000</v>
      </c>
      <c r="Q2217" s="51">
        <f t="shared" si="428"/>
        <v>61043.478260869524</v>
      </c>
      <c r="R2217" s="52">
        <f t="shared" si="429"/>
        <v>321043.47826086951</v>
      </c>
      <c r="S2217" s="53">
        <v>321000</v>
      </c>
      <c r="T2217" s="54">
        <v>0</v>
      </c>
      <c r="U2217" s="55" t="s">
        <v>6804</v>
      </c>
      <c r="V2217" s="55" t="s">
        <v>6805</v>
      </c>
      <c r="W2217" s="55" t="s">
        <v>29</v>
      </c>
      <c r="X2217" s="56">
        <v>43294</v>
      </c>
      <c r="Y2217" s="57" t="str">
        <f>VLOOKUP(B2217,'[2]DVKT TYC (đang phê duyệt)'!$B$6:$Z$119,25,0)</f>
        <v>Đang đề nghị phê duyệt</v>
      </c>
      <c r="Z2217" s="57"/>
      <c r="AA2217" s="58"/>
      <c r="AB2217" s="58"/>
      <c r="AC2217" s="58"/>
      <c r="AD2217" s="58"/>
      <c r="AE2217" s="58"/>
      <c r="AF2217" s="58"/>
      <c r="AG2217" s="58"/>
      <c r="AH2217" s="58"/>
      <c r="AI2217" s="58"/>
      <c r="AJ2217" s="58">
        <v>357600</v>
      </c>
      <c r="AK2217" s="58"/>
      <c r="AL2217" s="58"/>
      <c r="AM2217" s="58"/>
      <c r="AN2217" s="58"/>
      <c r="AO2217" s="58"/>
      <c r="AP2217" s="58"/>
      <c r="AQ2217" s="58">
        <v>391000</v>
      </c>
      <c r="AR2217" s="59">
        <f t="shared" si="431"/>
        <v>2</v>
      </c>
      <c r="AS2217" s="59">
        <f t="shared" si="432"/>
        <v>748600</v>
      </c>
      <c r="AT2217" s="58">
        <f t="shared" si="435"/>
        <v>374300</v>
      </c>
      <c r="AU2217" s="58">
        <f t="shared" si="424"/>
        <v>357600</v>
      </c>
      <c r="AV2217" s="59">
        <f t="shared" si="425"/>
        <v>53300</v>
      </c>
      <c r="AW2217" s="59">
        <f t="shared" si="433"/>
        <v>53300</v>
      </c>
      <c r="AX2217" s="60">
        <f t="shared" si="434"/>
        <v>0.16604361370716503</v>
      </c>
      <c r="AY2217" s="58"/>
    </row>
    <row r="2218" spans="1:51" ht="47.25" x14ac:dyDescent="0.25">
      <c r="A2218" s="45">
        <v>2090</v>
      </c>
      <c r="B2218" s="46" t="s">
        <v>6935</v>
      </c>
      <c r="C2218" s="47" t="s">
        <v>6929</v>
      </c>
      <c r="D2218" s="47" t="s">
        <v>6803</v>
      </c>
      <c r="E2218" s="62">
        <v>24.292999999999999</v>
      </c>
      <c r="F2218" s="49" t="s">
        <v>6936</v>
      </c>
      <c r="G2218" s="49" t="s">
        <v>6936</v>
      </c>
      <c r="H2218" s="50" t="s">
        <v>6936</v>
      </c>
      <c r="I2218" s="46"/>
      <c r="J2218" s="46">
        <v>1733</v>
      </c>
      <c r="K2218" s="49">
        <v>1733</v>
      </c>
      <c r="L2218" s="49" t="s">
        <v>6930</v>
      </c>
      <c r="M2218" s="51">
        <v>260000</v>
      </c>
      <c r="N2218" s="51">
        <f t="shared" si="427"/>
        <v>46000</v>
      </c>
      <c r="O2218" s="51">
        <v>46956.521739130403</v>
      </c>
      <c r="P2218" s="51">
        <v>306000</v>
      </c>
      <c r="Q2218" s="51">
        <f t="shared" si="428"/>
        <v>61043.478260869524</v>
      </c>
      <c r="R2218" s="52">
        <f t="shared" si="429"/>
        <v>321043.47826086951</v>
      </c>
      <c r="S2218" s="53">
        <v>321000</v>
      </c>
      <c r="T2218" s="54">
        <v>0</v>
      </c>
      <c r="U2218" s="55" t="s">
        <v>6804</v>
      </c>
      <c r="V2218" s="55" t="s">
        <v>6805</v>
      </c>
      <c r="W2218" s="55" t="s">
        <v>173</v>
      </c>
      <c r="X2218" s="56">
        <v>43294</v>
      </c>
      <c r="Y2218" s="57" t="str">
        <f>VLOOKUP(B2218,'[2]DVKT TYC (đang phê duyệt)'!$B$6:$Z$119,25,0)</f>
        <v>Đang đề nghị phê duyệt</v>
      </c>
      <c r="Z2218" s="57"/>
      <c r="AA2218" s="58"/>
      <c r="AB2218" s="58"/>
      <c r="AC2218" s="58"/>
      <c r="AD2218" s="58"/>
      <c r="AE2218" s="58"/>
      <c r="AF2218" s="58"/>
      <c r="AG2218" s="58"/>
      <c r="AH2218" s="58"/>
      <c r="AI2218" s="58"/>
      <c r="AJ2218" s="58">
        <v>357600</v>
      </c>
      <c r="AK2218" s="58"/>
      <c r="AL2218" s="58"/>
      <c r="AM2218" s="58"/>
      <c r="AN2218" s="58"/>
      <c r="AO2218" s="58"/>
      <c r="AP2218" s="58"/>
      <c r="AQ2218" s="58"/>
      <c r="AR2218" s="59">
        <f t="shared" si="431"/>
        <v>1</v>
      </c>
      <c r="AS2218" s="59">
        <f t="shared" si="432"/>
        <v>357600</v>
      </c>
      <c r="AT2218" s="58">
        <f t="shared" si="435"/>
        <v>357600</v>
      </c>
      <c r="AU2218" s="58">
        <f t="shared" si="424"/>
        <v>357600</v>
      </c>
      <c r="AV2218" s="59">
        <f t="shared" si="425"/>
        <v>36600</v>
      </c>
      <c r="AW2218" s="59">
        <f t="shared" si="433"/>
        <v>36600</v>
      </c>
      <c r="AX2218" s="60">
        <f t="shared" si="434"/>
        <v>0.11401869158878508</v>
      </c>
      <c r="AY2218" s="58"/>
    </row>
    <row r="2219" spans="1:51" ht="47.25" x14ac:dyDescent="0.25">
      <c r="A2219" s="45">
        <v>2091</v>
      </c>
      <c r="B2219" s="46" t="s">
        <v>6937</v>
      </c>
      <c r="C2219" s="47" t="s">
        <v>6929</v>
      </c>
      <c r="D2219" s="47" t="s">
        <v>6803</v>
      </c>
      <c r="E2219" s="62">
        <v>24.297000000000001</v>
      </c>
      <c r="F2219" s="49" t="s">
        <v>6938</v>
      </c>
      <c r="G2219" s="49" t="s">
        <v>6938</v>
      </c>
      <c r="H2219" s="50" t="s">
        <v>6938</v>
      </c>
      <c r="I2219" s="46"/>
      <c r="J2219" s="46">
        <v>1733</v>
      </c>
      <c r="K2219" s="49">
        <v>1733</v>
      </c>
      <c r="L2219" s="49" t="s">
        <v>6930</v>
      </c>
      <c r="M2219" s="51">
        <v>260000</v>
      </c>
      <c r="N2219" s="51">
        <f t="shared" si="427"/>
        <v>46000</v>
      </c>
      <c r="O2219" s="51">
        <v>46956.521739130403</v>
      </c>
      <c r="P2219" s="51">
        <v>306000</v>
      </c>
      <c r="Q2219" s="51">
        <f t="shared" si="428"/>
        <v>61043.478260869524</v>
      </c>
      <c r="R2219" s="52">
        <f t="shared" si="429"/>
        <v>321043.47826086951</v>
      </c>
      <c r="S2219" s="53">
        <v>321000</v>
      </c>
      <c r="T2219" s="54">
        <v>0</v>
      </c>
      <c r="U2219" s="55" t="s">
        <v>6804</v>
      </c>
      <c r="V2219" s="55" t="s">
        <v>6805</v>
      </c>
      <c r="W2219" s="55" t="s">
        <v>173</v>
      </c>
      <c r="X2219" s="56">
        <v>43294</v>
      </c>
      <c r="Y2219" s="57" t="str">
        <f>VLOOKUP(B2219,'[2]DVKT TYC (đang phê duyệt)'!$B$6:$Z$119,25,0)</f>
        <v>Đang đề nghị phê duyệt</v>
      </c>
      <c r="Z2219" s="57"/>
      <c r="AA2219" s="58"/>
      <c r="AB2219" s="58"/>
      <c r="AC2219" s="58"/>
      <c r="AD2219" s="58"/>
      <c r="AE2219" s="58"/>
      <c r="AF2219" s="58"/>
      <c r="AG2219" s="58"/>
      <c r="AH2219" s="58"/>
      <c r="AI2219" s="58"/>
      <c r="AJ2219" s="58">
        <v>357600</v>
      </c>
      <c r="AK2219" s="58"/>
      <c r="AL2219" s="58"/>
      <c r="AM2219" s="58"/>
      <c r="AN2219" s="58"/>
      <c r="AO2219" s="58"/>
      <c r="AP2219" s="58"/>
      <c r="AQ2219" s="58">
        <v>391000</v>
      </c>
      <c r="AR2219" s="59">
        <f t="shared" si="431"/>
        <v>2</v>
      </c>
      <c r="AS2219" s="59">
        <f t="shared" si="432"/>
        <v>748600</v>
      </c>
      <c r="AT2219" s="58">
        <f t="shared" si="435"/>
        <v>374300</v>
      </c>
      <c r="AU2219" s="58">
        <f t="shared" si="424"/>
        <v>357600</v>
      </c>
      <c r="AV2219" s="59">
        <f t="shared" si="425"/>
        <v>53300</v>
      </c>
      <c r="AW2219" s="59">
        <f t="shared" si="433"/>
        <v>53300</v>
      </c>
      <c r="AX2219" s="60">
        <f t="shared" si="434"/>
        <v>0.16604361370716503</v>
      </c>
      <c r="AY2219" s="58"/>
    </row>
    <row r="2220" spans="1:51" ht="31.5" x14ac:dyDescent="0.25">
      <c r="A2220" s="45">
        <v>2092</v>
      </c>
      <c r="B2220" s="46" t="s">
        <v>6939</v>
      </c>
      <c r="C2220" s="47" t="s">
        <v>6940</v>
      </c>
      <c r="D2220" s="47" t="s">
        <v>6803</v>
      </c>
      <c r="E2220" s="62">
        <v>24.231999999999999</v>
      </c>
      <c r="F2220" s="49" t="s">
        <v>6941</v>
      </c>
      <c r="G2220" s="49" t="s">
        <v>6941</v>
      </c>
      <c r="H2220" s="50" t="s">
        <v>6941</v>
      </c>
      <c r="I2220" s="46"/>
      <c r="J2220" s="46">
        <v>1735</v>
      </c>
      <c r="K2220" s="49">
        <v>1735</v>
      </c>
      <c r="L2220" s="49" t="s">
        <v>6942</v>
      </c>
      <c r="M2220" s="51">
        <v>670000</v>
      </c>
      <c r="N2220" s="51">
        <f t="shared" si="427"/>
        <v>78000</v>
      </c>
      <c r="O2220" s="51">
        <v>78260.869565217406</v>
      </c>
      <c r="P2220" s="51">
        <v>748000</v>
      </c>
      <c r="Q2220" s="51">
        <f t="shared" si="428"/>
        <v>101739.13043478262</v>
      </c>
      <c r="R2220" s="52">
        <f t="shared" si="429"/>
        <v>771739.13043478259</v>
      </c>
      <c r="S2220" s="53">
        <v>771700</v>
      </c>
      <c r="T2220" s="54">
        <v>0</v>
      </c>
      <c r="U2220" s="55" t="s">
        <v>6804</v>
      </c>
      <c r="V2220" s="55" t="s">
        <v>6805</v>
      </c>
      <c r="W2220" s="55" t="s">
        <v>173</v>
      </c>
      <c r="X2220" s="56">
        <v>43294</v>
      </c>
      <c r="Y2220" s="57" t="str">
        <f>VLOOKUP(B2220,'[2]DVKT TYC (đang phê duyệt)'!$B$6:$Z$119,25,0)</f>
        <v>Đang đề nghị phê duyệt</v>
      </c>
      <c r="Z2220" s="57"/>
      <c r="AA2220" s="58"/>
      <c r="AB2220" s="58"/>
      <c r="AC2220" s="58"/>
      <c r="AD2220" s="58"/>
      <c r="AE2220" s="58"/>
      <c r="AF2220" s="58"/>
      <c r="AG2220" s="58"/>
      <c r="AH2220" s="58">
        <v>1017000</v>
      </c>
      <c r="AI2220" s="58"/>
      <c r="AJ2220" s="58"/>
      <c r="AK2220" s="58"/>
      <c r="AL2220" s="58"/>
      <c r="AM2220" s="58"/>
      <c r="AN2220" s="58"/>
      <c r="AO2220" s="58"/>
      <c r="AP2220" s="58"/>
      <c r="AQ2220" s="58">
        <v>1080000</v>
      </c>
      <c r="AR2220" s="59">
        <f t="shared" si="431"/>
        <v>2</v>
      </c>
      <c r="AS2220" s="59">
        <f t="shared" si="432"/>
        <v>2097000</v>
      </c>
      <c r="AT2220" s="58">
        <f t="shared" si="435"/>
        <v>1048500</v>
      </c>
      <c r="AU2220" s="58">
        <f t="shared" si="424"/>
        <v>1017000</v>
      </c>
      <c r="AV2220" s="59">
        <f t="shared" si="425"/>
        <v>276800</v>
      </c>
      <c r="AW2220" s="59">
        <f t="shared" si="433"/>
        <v>276800</v>
      </c>
      <c r="AX2220" s="60">
        <f t="shared" si="434"/>
        <v>0.35868860956330173</v>
      </c>
      <c r="AY2220" s="58"/>
    </row>
    <row r="2221" spans="1:51" ht="31.5" x14ac:dyDescent="0.25">
      <c r="A2221" s="45">
        <v>2094</v>
      </c>
      <c r="B2221" s="46" t="s">
        <v>6946</v>
      </c>
      <c r="C2221" s="47" t="s">
        <v>6940</v>
      </c>
      <c r="D2221" s="47" t="s">
        <v>6803</v>
      </c>
      <c r="E2221" s="62">
        <v>24.353000000000002</v>
      </c>
      <c r="F2221" s="49" t="s">
        <v>6947</v>
      </c>
      <c r="G2221" s="49" t="s">
        <v>6947</v>
      </c>
      <c r="H2221" s="50" t="s">
        <v>6947</v>
      </c>
      <c r="I2221" s="46"/>
      <c r="J2221" s="46">
        <v>1735</v>
      </c>
      <c r="K2221" s="49">
        <v>1735</v>
      </c>
      <c r="L2221" s="49" t="s">
        <v>6942</v>
      </c>
      <c r="M2221" s="51">
        <v>670000</v>
      </c>
      <c r="N2221" s="51">
        <f t="shared" si="427"/>
        <v>78000</v>
      </c>
      <c r="O2221" s="51">
        <v>78260.869565217406</v>
      </c>
      <c r="P2221" s="51">
        <v>748000</v>
      </c>
      <c r="Q2221" s="51">
        <f t="shared" si="428"/>
        <v>101739.13043478262</v>
      </c>
      <c r="R2221" s="52">
        <f t="shared" si="429"/>
        <v>771739.13043478259</v>
      </c>
      <c r="S2221" s="53">
        <v>771700</v>
      </c>
      <c r="T2221" s="54">
        <v>0</v>
      </c>
      <c r="U2221" s="55" t="s">
        <v>6804</v>
      </c>
      <c r="V2221" s="55" t="s">
        <v>6805</v>
      </c>
      <c r="W2221" s="55" t="s">
        <v>173</v>
      </c>
      <c r="X2221" s="56">
        <v>43294</v>
      </c>
      <c r="Y2221" s="57" t="str">
        <f>VLOOKUP(B2221,'[2]DVKT TYC (đang phê duyệt)'!$B$6:$Z$119,25,0)</f>
        <v>Đang đề nghị phê duyệt</v>
      </c>
      <c r="Z2221" s="57"/>
      <c r="AA2221" s="58"/>
      <c r="AB2221" s="58"/>
      <c r="AC2221" s="58"/>
      <c r="AD2221" s="58"/>
      <c r="AE2221" s="58"/>
      <c r="AF2221" s="58"/>
      <c r="AG2221" s="58">
        <v>1460000</v>
      </c>
      <c r="AH2221" s="58"/>
      <c r="AI2221" s="58"/>
      <c r="AJ2221" s="58"/>
      <c r="AK2221" s="58"/>
      <c r="AL2221" s="58"/>
      <c r="AM2221" s="58"/>
      <c r="AN2221" s="58"/>
      <c r="AO2221" s="58"/>
      <c r="AP2221" s="58"/>
      <c r="AQ2221" s="58"/>
      <c r="AR2221" s="59">
        <f t="shared" si="431"/>
        <v>1</v>
      </c>
      <c r="AS2221" s="59">
        <f t="shared" si="432"/>
        <v>1460000</v>
      </c>
      <c r="AT2221" s="58">
        <f t="shared" si="435"/>
        <v>1460000</v>
      </c>
      <c r="AU2221" s="58">
        <f t="shared" si="424"/>
        <v>1460000</v>
      </c>
      <c r="AV2221" s="59">
        <f t="shared" si="425"/>
        <v>688300</v>
      </c>
      <c r="AW2221" s="59">
        <f t="shared" si="433"/>
        <v>688300</v>
      </c>
      <c r="AX2221" s="60">
        <f t="shared" si="434"/>
        <v>0.89192691460412088</v>
      </c>
      <c r="AY2221" s="58"/>
    </row>
    <row r="2222" spans="1:51" ht="31.5" x14ac:dyDescent="0.25">
      <c r="A2222" s="45">
        <v>2095</v>
      </c>
      <c r="B2222" s="46" t="s">
        <v>6948</v>
      </c>
      <c r="C2222" s="47" t="s">
        <v>6940</v>
      </c>
      <c r="D2222" s="47" t="s">
        <v>6803</v>
      </c>
      <c r="E2222" s="62">
        <v>24.353999999999999</v>
      </c>
      <c r="F2222" s="49" t="s">
        <v>6949</v>
      </c>
      <c r="G2222" s="49" t="s">
        <v>6949</v>
      </c>
      <c r="H2222" s="50" t="s">
        <v>6949</v>
      </c>
      <c r="I2222" s="46"/>
      <c r="J2222" s="46">
        <v>1735</v>
      </c>
      <c r="K2222" s="49">
        <v>1735</v>
      </c>
      <c r="L2222" s="49" t="s">
        <v>6942</v>
      </c>
      <c r="M2222" s="51">
        <v>670000</v>
      </c>
      <c r="N2222" s="51">
        <f t="shared" si="427"/>
        <v>78000</v>
      </c>
      <c r="O2222" s="51">
        <v>78260.869565217406</v>
      </c>
      <c r="P2222" s="51">
        <v>748000</v>
      </c>
      <c r="Q2222" s="51">
        <f t="shared" si="428"/>
        <v>101739.13043478262</v>
      </c>
      <c r="R2222" s="52">
        <f t="shared" si="429"/>
        <v>771739.13043478259</v>
      </c>
      <c r="S2222" s="53">
        <v>771700</v>
      </c>
      <c r="T2222" s="54">
        <v>0</v>
      </c>
      <c r="U2222" s="55" t="s">
        <v>6804</v>
      </c>
      <c r="V2222" s="55" t="s">
        <v>6805</v>
      </c>
      <c r="W2222" s="55" t="s">
        <v>173</v>
      </c>
      <c r="X2222" s="56">
        <v>43294</v>
      </c>
      <c r="Y2222" s="57" t="str">
        <f>VLOOKUP(B2222,'[2]DVKT TYC (đang phê duyệt)'!$B$6:$Z$119,25,0)</f>
        <v>Đang đề nghị phê duyệt</v>
      </c>
      <c r="Z2222" s="57"/>
      <c r="AA2222" s="58"/>
      <c r="AB2222" s="58"/>
      <c r="AC2222" s="58"/>
      <c r="AD2222" s="58"/>
      <c r="AE2222" s="58"/>
      <c r="AF2222" s="58"/>
      <c r="AG2222" s="58">
        <v>1460000</v>
      </c>
      <c r="AH2222" s="58"/>
      <c r="AI2222" s="58"/>
      <c r="AJ2222" s="58"/>
      <c r="AK2222" s="58"/>
      <c r="AL2222" s="58"/>
      <c r="AM2222" s="58"/>
      <c r="AN2222" s="58"/>
      <c r="AO2222" s="58"/>
      <c r="AP2222" s="58"/>
      <c r="AQ2222" s="58"/>
      <c r="AR2222" s="59">
        <f t="shared" si="431"/>
        <v>1</v>
      </c>
      <c r="AS2222" s="59">
        <f t="shared" si="432"/>
        <v>1460000</v>
      </c>
      <c r="AT2222" s="58">
        <f t="shared" si="435"/>
        <v>1460000</v>
      </c>
      <c r="AU2222" s="58">
        <f t="shared" si="424"/>
        <v>1460000</v>
      </c>
      <c r="AV2222" s="59">
        <f t="shared" si="425"/>
        <v>688300</v>
      </c>
      <c r="AW2222" s="59">
        <f t="shared" si="433"/>
        <v>688300</v>
      </c>
      <c r="AX2222" s="60">
        <f t="shared" si="434"/>
        <v>0.89192691460412088</v>
      </c>
      <c r="AY2222" s="58"/>
    </row>
    <row r="2223" spans="1:51" ht="31.5" x14ac:dyDescent="0.25">
      <c r="A2223" s="45">
        <v>2098</v>
      </c>
      <c r="B2223" s="46" t="s">
        <v>6957</v>
      </c>
      <c r="C2223" s="47" t="s">
        <v>6952</v>
      </c>
      <c r="D2223" s="47" t="s">
        <v>6803</v>
      </c>
      <c r="E2223" s="48" t="s">
        <v>6958</v>
      </c>
      <c r="F2223" s="49" t="s">
        <v>6959</v>
      </c>
      <c r="G2223" s="49" t="s">
        <v>6959</v>
      </c>
      <c r="H2223" s="50" t="s">
        <v>6959</v>
      </c>
      <c r="I2223" s="46"/>
      <c r="J2223" s="46">
        <v>1736</v>
      </c>
      <c r="K2223" s="49">
        <v>1736</v>
      </c>
      <c r="L2223" s="49" t="s">
        <v>6953</v>
      </c>
      <c r="M2223" s="51">
        <v>200000</v>
      </c>
      <c r="N2223" s="51">
        <f t="shared" si="427"/>
        <v>46000</v>
      </c>
      <c r="O2223" s="51">
        <v>46956.521739130403</v>
      </c>
      <c r="P2223" s="51">
        <v>246000</v>
      </c>
      <c r="Q2223" s="51">
        <f t="shared" si="428"/>
        <v>61043.478260869524</v>
      </c>
      <c r="R2223" s="52">
        <f t="shared" si="429"/>
        <v>261043.47826086951</v>
      </c>
      <c r="S2223" s="53">
        <v>261000</v>
      </c>
      <c r="T2223" s="54">
        <v>0</v>
      </c>
      <c r="U2223" s="55" t="s">
        <v>6804</v>
      </c>
      <c r="V2223" s="55" t="s">
        <v>6805</v>
      </c>
      <c r="W2223" s="55" t="s">
        <v>173</v>
      </c>
      <c r="X2223" s="56">
        <v>43294</v>
      </c>
      <c r="Y2223" s="57" t="str">
        <f>VLOOKUP(B2223,'[2]DVKT TYC (đang phê duyệt)'!$B$6:$Z$119,25,0)</f>
        <v>Đang đề nghị phê duyệt</v>
      </c>
      <c r="Z2223" s="57"/>
      <c r="AA2223" s="58"/>
      <c r="AB2223" s="58"/>
      <c r="AC2223" s="58"/>
      <c r="AD2223" s="58"/>
      <c r="AE2223" s="58"/>
      <c r="AF2223" s="58"/>
      <c r="AG2223" s="58"/>
      <c r="AH2223" s="58">
        <v>274000</v>
      </c>
      <c r="AI2223" s="58"/>
      <c r="AJ2223" s="58"/>
      <c r="AK2223" s="58"/>
      <c r="AL2223" s="58"/>
      <c r="AM2223" s="58"/>
      <c r="AN2223" s="58"/>
      <c r="AO2223" s="58"/>
      <c r="AP2223" s="58"/>
      <c r="AQ2223" s="58">
        <v>310000</v>
      </c>
      <c r="AR2223" s="59">
        <f t="shared" si="431"/>
        <v>2</v>
      </c>
      <c r="AS2223" s="59">
        <f t="shared" si="432"/>
        <v>584000</v>
      </c>
      <c r="AT2223" s="58">
        <f t="shared" si="435"/>
        <v>292000</v>
      </c>
      <c r="AU2223" s="58">
        <f t="shared" si="424"/>
        <v>274000</v>
      </c>
      <c r="AV2223" s="59">
        <f t="shared" si="425"/>
        <v>31000</v>
      </c>
      <c r="AW2223" s="59">
        <f t="shared" si="433"/>
        <v>31000</v>
      </c>
      <c r="AX2223" s="60">
        <f t="shared" si="434"/>
        <v>0.11877394636015315</v>
      </c>
      <c r="AY2223" s="58"/>
    </row>
    <row r="2224" spans="1:51" ht="31.5" x14ac:dyDescent="0.25">
      <c r="A2224" s="45">
        <v>2129</v>
      </c>
      <c r="B2224" s="46" t="s">
        <v>7089</v>
      </c>
      <c r="C2224" s="47" t="s">
        <v>7084</v>
      </c>
      <c r="D2224" s="47" t="s">
        <v>597</v>
      </c>
      <c r="E2224" s="48" t="s">
        <v>7090</v>
      </c>
      <c r="F2224" s="49" t="s">
        <v>7091</v>
      </c>
      <c r="G2224" s="49" t="s">
        <v>7091</v>
      </c>
      <c r="H2224" s="50" t="s">
        <v>7091</v>
      </c>
      <c r="I2224" s="46"/>
      <c r="J2224" s="46">
        <v>1825</v>
      </c>
      <c r="K2224" s="49">
        <v>1825</v>
      </c>
      <c r="L2224" s="49" t="s">
        <v>7088</v>
      </c>
      <c r="M2224" s="51">
        <v>10000</v>
      </c>
      <c r="N2224" s="51">
        <f t="shared" si="427"/>
        <v>12000</v>
      </c>
      <c r="O2224" s="51">
        <v>12052.1739130435</v>
      </c>
      <c r="P2224" s="51">
        <v>22000</v>
      </c>
      <c r="Q2224" s="51">
        <f t="shared" si="428"/>
        <v>15667.826086956551</v>
      </c>
      <c r="R2224" s="52">
        <f t="shared" si="429"/>
        <v>25667.826086956549</v>
      </c>
      <c r="S2224" s="53">
        <v>25600</v>
      </c>
      <c r="T2224" s="54">
        <v>0</v>
      </c>
      <c r="U2224" s="55" t="s">
        <v>598</v>
      </c>
      <c r="V2224" s="55" t="s">
        <v>7052</v>
      </c>
      <c r="W2224" s="55" t="s">
        <v>173</v>
      </c>
      <c r="X2224" s="56">
        <v>43294</v>
      </c>
      <c r="Y2224" s="57" t="str">
        <f>VLOOKUP(B2224,'[2]DVKT TYC (đang phê duyệt)'!$B$6:$Z$119,25,0)</f>
        <v>Đang đề nghị phê duyệt</v>
      </c>
      <c r="Z2224" s="57"/>
      <c r="AA2224" s="58"/>
      <c r="AB2224" s="58"/>
      <c r="AC2224" s="58"/>
      <c r="AD2224" s="58"/>
      <c r="AE2224" s="58"/>
      <c r="AF2224" s="58"/>
      <c r="AG2224" s="58">
        <v>80000</v>
      </c>
      <c r="AH2224" s="58">
        <v>149000</v>
      </c>
      <c r="AI2224" s="58"/>
      <c r="AJ2224" s="58"/>
      <c r="AK2224" s="58"/>
      <c r="AL2224" s="58"/>
      <c r="AM2224" s="58"/>
      <c r="AN2224" s="58"/>
      <c r="AO2224" s="58"/>
      <c r="AP2224" s="58"/>
      <c r="AQ2224" s="58"/>
      <c r="AR2224" s="59">
        <f t="shared" si="431"/>
        <v>2</v>
      </c>
      <c r="AS2224" s="59">
        <f t="shared" si="432"/>
        <v>229000</v>
      </c>
      <c r="AT2224" s="58">
        <f t="shared" si="435"/>
        <v>114500</v>
      </c>
      <c r="AU2224" s="58">
        <f t="shared" si="424"/>
        <v>80000</v>
      </c>
      <c r="AV2224" s="59">
        <f t="shared" si="425"/>
        <v>88900</v>
      </c>
      <c r="AW2224" s="59">
        <f t="shared" si="433"/>
        <v>88900</v>
      </c>
      <c r="AX2224" s="60">
        <f t="shared" si="434"/>
        <v>3.47265625</v>
      </c>
      <c r="AY2224" s="58"/>
    </row>
    <row r="2225" spans="1:51" ht="31.5" x14ac:dyDescent="0.25">
      <c r="A2225" s="45">
        <v>2130</v>
      </c>
      <c r="B2225" s="46" t="s">
        <v>7092</v>
      </c>
      <c r="C2225" s="47" t="s">
        <v>7084</v>
      </c>
      <c r="D2225" s="47" t="s">
        <v>597</v>
      </c>
      <c r="E2225" s="62">
        <v>6.9</v>
      </c>
      <c r="F2225" s="49" t="s">
        <v>7093</v>
      </c>
      <c r="G2225" s="49" t="s">
        <v>7093</v>
      </c>
      <c r="H2225" s="50" t="s">
        <v>7094</v>
      </c>
      <c r="I2225" s="46"/>
      <c r="J2225" s="46">
        <v>1825</v>
      </c>
      <c r="K2225" s="49">
        <v>1825</v>
      </c>
      <c r="L2225" s="49" t="s">
        <v>7088</v>
      </c>
      <c r="M2225" s="51">
        <v>10000</v>
      </c>
      <c r="N2225" s="51">
        <f t="shared" si="427"/>
        <v>12000</v>
      </c>
      <c r="O2225" s="51">
        <v>12052.1739130435</v>
      </c>
      <c r="P2225" s="51">
        <v>22000</v>
      </c>
      <c r="Q2225" s="51">
        <f t="shared" si="428"/>
        <v>15667.826086956551</v>
      </c>
      <c r="R2225" s="52">
        <f t="shared" si="429"/>
        <v>25667.826086956549</v>
      </c>
      <c r="S2225" s="53">
        <v>25600</v>
      </c>
      <c r="T2225" s="54">
        <v>0</v>
      </c>
      <c r="U2225" s="55" t="s">
        <v>598</v>
      </c>
      <c r="V2225" s="55" t="s">
        <v>7052</v>
      </c>
      <c r="W2225" s="55" t="s">
        <v>173</v>
      </c>
      <c r="X2225" s="56">
        <v>43294</v>
      </c>
      <c r="Y2225" s="57" t="str">
        <f>VLOOKUP(B2225,'[2]DVKT TYC (đang phê duyệt)'!$B$6:$Z$119,25,0)</f>
        <v>Đang đề nghị phê duyệt</v>
      </c>
      <c r="Z2225" s="57"/>
      <c r="AA2225" s="58"/>
      <c r="AB2225" s="58"/>
      <c r="AC2225" s="58"/>
      <c r="AD2225" s="58"/>
      <c r="AE2225" s="58"/>
      <c r="AF2225" s="58"/>
      <c r="AG2225" s="58">
        <v>80000</v>
      </c>
      <c r="AH2225" s="58">
        <v>149000</v>
      </c>
      <c r="AI2225" s="58"/>
      <c r="AJ2225" s="58"/>
      <c r="AK2225" s="58"/>
      <c r="AL2225" s="58"/>
      <c r="AM2225" s="58"/>
      <c r="AN2225" s="58"/>
      <c r="AO2225" s="58"/>
      <c r="AP2225" s="58"/>
      <c r="AQ2225" s="58"/>
      <c r="AR2225" s="59">
        <f t="shared" si="431"/>
        <v>2</v>
      </c>
      <c r="AS2225" s="59">
        <f t="shared" si="432"/>
        <v>229000</v>
      </c>
      <c r="AT2225" s="58">
        <f t="shared" si="435"/>
        <v>114500</v>
      </c>
      <c r="AU2225" s="58">
        <f t="shared" si="424"/>
        <v>80000</v>
      </c>
      <c r="AV2225" s="59">
        <f t="shared" si="425"/>
        <v>88900</v>
      </c>
      <c r="AW2225" s="59">
        <f t="shared" si="433"/>
        <v>88900</v>
      </c>
      <c r="AX2225" s="60">
        <f t="shared" si="434"/>
        <v>3.47265625</v>
      </c>
      <c r="AY2225" s="58"/>
    </row>
    <row r="2226" spans="1:51" ht="31.5" x14ac:dyDescent="0.25">
      <c r="A2226" s="45">
        <v>2135</v>
      </c>
      <c r="B2226" s="46" t="s">
        <v>7107</v>
      </c>
      <c r="C2226" s="47" t="s">
        <v>7084</v>
      </c>
      <c r="D2226" s="47" t="s">
        <v>597</v>
      </c>
      <c r="E2226" s="62">
        <v>6.86</v>
      </c>
      <c r="F2226" s="49" t="s">
        <v>7108</v>
      </c>
      <c r="G2226" s="49" t="s">
        <v>7108</v>
      </c>
      <c r="H2226" s="50" t="s">
        <v>7108</v>
      </c>
      <c r="I2226" s="46"/>
      <c r="J2226" s="46">
        <v>1825</v>
      </c>
      <c r="K2226" s="49">
        <v>1825</v>
      </c>
      <c r="L2226" s="49" t="s">
        <v>7088</v>
      </c>
      <c r="M2226" s="51">
        <v>10000</v>
      </c>
      <c r="N2226" s="51">
        <f t="shared" si="427"/>
        <v>12000</v>
      </c>
      <c r="O2226" s="51">
        <v>12052.1739130435</v>
      </c>
      <c r="P2226" s="51">
        <v>22000</v>
      </c>
      <c r="Q2226" s="51">
        <f t="shared" si="428"/>
        <v>15667.826086956551</v>
      </c>
      <c r="R2226" s="52">
        <f t="shared" si="429"/>
        <v>25667.826086956549</v>
      </c>
      <c r="S2226" s="53">
        <v>25600</v>
      </c>
      <c r="T2226" s="54">
        <v>0</v>
      </c>
      <c r="U2226" s="55" t="s">
        <v>598</v>
      </c>
      <c r="V2226" s="55" t="s">
        <v>7052</v>
      </c>
      <c r="W2226" s="55" t="s">
        <v>173</v>
      </c>
      <c r="X2226" s="56">
        <v>43294</v>
      </c>
      <c r="Y2226" s="57" t="str">
        <f>VLOOKUP(B2226,'[2]DVKT TYC (đang phê duyệt)'!$B$6:$Z$119,25,0)</f>
        <v>Đang đề nghị phê duyệt</v>
      </c>
      <c r="Z2226" s="57"/>
      <c r="AA2226" s="58"/>
      <c r="AB2226" s="58"/>
      <c r="AC2226" s="58"/>
      <c r="AD2226" s="58"/>
      <c r="AE2226" s="58"/>
      <c r="AF2226" s="58"/>
      <c r="AG2226" s="58">
        <v>175000</v>
      </c>
      <c r="AH2226" s="58"/>
      <c r="AI2226" s="58"/>
      <c r="AJ2226" s="58">
        <v>23880</v>
      </c>
      <c r="AK2226" s="58"/>
      <c r="AL2226" s="58"/>
      <c r="AM2226" s="58"/>
      <c r="AN2226" s="58"/>
      <c r="AO2226" s="58"/>
      <c r="AP2226" s="58"/>
      <c r="AQ2226" s="58"/>
      <c r="AR2226" s="59">
        <f t="shared" si="431"/>
        <v>2</v>
      </c>
      <c r="AS2226" s="59">
        <f t="shared" si="432"/>
        <v>198880</v>
      </c>
      <c r="AT2226" s="58">
        <f t="shared" si="435"/>
        <v>99400</v>
      </c>
      <c r="AU2226" s="58">
        <f t="shared" si="424"/>
        <v>23880</v>
      </c>
      <c r="AV2226" s="59">
        <f t="shared" si="425"/>
        <v>73800</v>
      </c>
      <c r="AW2226" s="59">
        <f t="shared" si="433"/>
        <v>73800</v>
      </c>
      <c r="AX2226" s="60">
        <f t="shared" si="434"/>
        <v>2.8828125</v>
      </c>
      <c r="AY2226" s="58"/>
    </row>
    <row r="2227" spans="1:51" ht="31.5" x14ac:dyDescent="0.25">
      <c r="A2227" s="45">
        <v>2148</v>
      </c>
      <c r="B2227" s="46" t="s">
        <v>7149</v>
      </c>
      <c r="C2227" s="47" t="s">
        <v>7139</v>
      </c>
      <c r="D2227" s="47" t="s">
        <v>597</v>
      </c>
      <c r="E2227" s="62">
        <v>6.16</v>
      </c>
      <c r="F2227" s="49" t="s">
        <v>7150</v>
      </c>
      <c r="G2227" s="49" t="s">
        <v>7150</v>
      </c>
      <c r="H2227" s="50" t="s">
        <v>7150</v>
      </c>
      <c r="I2227" s="46"/>
      <c r="J2227" s="46">
        <v>1829</v>
      </c>
      <c r="K2227" s="49">
        <v>1829</v>
      </c>
      <c r="L2227" s="49" t="s">
        <v>7142</v>
      </c>
      <c r="M2227" s="51">
        <v>20000</v>
      </c>
      <c r="N2227" s="51">
        <f t="shared" si="427"/>
        <v>12000</v>
      </c>
      <c r="O2227" s="51">
        <v>12052.1739130435</v>
      </c>
      <c r="P2227" s="51">
        <v>32000</v>
      </c>
      <c r="Q2227" s="51">
        <f t="shared" si="428"/>
        <v>15667.826086956551</v>
      </c>
      <c r="R2227" s="52">
        <f t="shared" si="429"/>
        <v>35667.826086956549</v>
      </c>
      <c r="S2227" s="53">
        <v>35600</v>
      </c>
      <c r="T2227" s="54">
        <v>0</v>
      </c>
      <c r="U2227" s="55" t="s">
        <v>598</v>
      </c>
      <c r="V2227" s="55" t="s">
        <v>7052</v>
      </c>
      <c r="W2227" s="55" t="s">
        <v>173</v>
      </c>
      <c r="X2227" s="56">
        <v>43294</v>
      </c>
      <c r="Y2227" s="57" t="str">
        <f>VLOOKUP(B2227,'[2]DVKT TYC (đang phê duyệt)'!$B$6:$Z$119,25,0)</f>
        <v>Đang đề nghị phê duyệt</v>
      </c>
      <c r="Z2227" s="57"/>
      <c r="AA2227" s="58"/>
      <c r="AB2227" s="58"/>
      <c r="AC2227" s="58"/>
      <c r="AD2227" s="58"/>
      <c r="AE2227" s="58"/>
      <c r="AF2227" s="58"/>
      <c r="AG2227" s="58"/>
      <c r="AH2227" s="58">
        <v>160000</v>
      </c>
      <c r="AI2227" s="58"/>
      <c r="AJ2227" s="58"/>
      <c r="AK2227" s="58"/>
      <c r="AL2227" s="58"/>
      <c r="AM2227" s="58"/>
      <c r="AN2227" s="58"/>
      <c r="AO2227" s="58"/>
      <c r="AP2227" s="58"/>
      <c r="AQ2227" s="58"/>
      <c r="AR2227" s="59">
        <f t="shared" si="431"/>
        <v>1</v>
      </c>
      <c r="AS2227" s="59">
        <f t="shared" si="432"/>
        <v>160000</v>
      </c>
      <c r="AT2227" s="58">
        <f t="shared" si="435"/>
        <v>160000</v>
      </c>
      <c r="AU2227" s="58">
        <f t="shared" si="424"/>
        <v>160000</v>
      </c>
      <c r="AV2227" s="59">
        <f t="shared" si="425"/>
        <v>124400</v>
      </c>
      <c r="AW2227" s="59">
        <f t="shared" si="433"/>
        <v>124400</v>
      </c>
      <c r="AX2227" s="60">
        <f t="shared" si="434"/>
        <v>3.4943820224719104</v>
      </c>
      <c r="AY2227" s="58"/>
    </row>
    <row r="2228" spans="1:51" x14ac:dyDescent="0.25">
      <c r="A2228" s="45">
        <v>1285</v>
      </c>
      <c r="B2228" s="46" t="s">
        <v>4348</v>
      </c>
      <c r="C2228" s="47" t="s">
        <v>4349</v>
      </c>
      <c r="D2228" s="47" t="s">
        <v>496</v>
      </c>
      <c r="E2228" s="62">
        <v>3.2734000000000001</v>
      </c>
      <c r="F2228" s="49" t="s">
        <v>4350</v>
      </c>
      <c r="G2228" s="49" t="s">
        <v>4350</v>
      </c>
      <c r="H2228" s="50" t="s">
        <v>4350</v>
      </c>
      <c r="I2228" s="46" t="s">
        <v>21</v>
      </c>
      <c r="J2228" s="46">
        <v>599</v>
      </c>
      <c r="K2228" s="49">
        <v>599</v>
      </c>
      <c r="L2228" s="49" t="s">
        <v>4350</v>
      </c>
      <c r="M2228" s="51">
        <v>1109000</v>
      </c>
      <c r="N2228" s="51">
        <f t="shared" si="427"/>
        <v>200000</v>
      </c>
      <c r="O2228" s="51">
        <v>200347.82608695599</v>
      </c>
      <c r="P2228" s="51">
        <v>1309000</v>
      </c>
      <c r="Q2228" s="51">
        <f t="shared" si="428"/>
        <v>260452.17391304276</v>
      </c>
      <c r="R2228" s="52">
        <f t="shared" si="429"/>
        <v>1369452.1739130428</v>
      </c>
      <c r="S2228" s="53">
        <v>1369400</v>
      </c>
      <c r="T2228" s="54">
        <v>0</v>
      </c>
      <c r="U2228" s="55" t="s">
        <v>22</v>
      </c>
      <c r="V2228" s="55" t="s">
        <v>23</v>
      </c>
      <c r="W2228" s="55" t="s">
        <v>24</v>
      </c>
      <c r="X2228" s="56">
        <v>43294</v>
      </c>
      <c r="Y2228" s="57" t="e">
        <f>VLOOKUP(B2228,'[2]DVKT TYC (đang phê duyệt)'!$B$6:$Z$119,25,0)</f>
        <v>#N/A</v>
      </c>
      <c r="Z2228" s="57"/>
      <c r="AA2228" s="58"/>
      <c r="AB2228" s="58"/>
      <c r="AC2228" s="58"/>
      <c r="AD2228" s="58"/>
      <c r="AE2228" s="58"/>
      <c r="AF2228" s="58"/>
      <c r="AG2228" s="58"/>
      <c r="AH2228" s="58"/>
      <c r="AI2228" s="58"/>
      <c r="AJ2228" s="58"/>
      <c r="AK2228" s="58"/>
      <c r="AL2228" s="58"/>
      <c r="AM2228" s="58"/>
      <c r="AN2228" s="58"/>
      <c r="AO2228" s="58"/>
      <c r="AP2228" s="58"/>
      <c r="AQ2228" s="58"/>
      <c r="AR2228" s="59">
        <f t="shared" si="431"/>
        <v>0</v>
      </c>
      <c r="AS2228" s="59">
        <f t="shared" si="432"/>
        <v>0</v>
      </c>
      <c r="AT2228" s="58"/>
      <c r="AU2228" s="58">
        <f t="shared" si="424"/>
        <v>0</v>
      </c>
      <c r="AV2228" s="59">
        <f t="shared" si="425"/>
        <v>-1369400</v>
      </c>
      <c r="AW2228" s="59">
        <f t="shared" si="433"/>
        <v>-1369400</v>
      </c>
      <c r="AX2228" s="60">
        <f t="shared" si="434"/>
        <v>-1</v>
      </c>
      <c r="AY2228" s="58"/>
    </row>
    <row r="2229" spans="1:51" ht="47.25" x14ac:dyDescent="0.25">
      <c r="A2229" s="45">
        <v>1295</v>
      </c>
      <c r="B2229" s="46" t="s">
        <v>211</v>
      </c>
      <c r="C2229" s="47" t="s">
        <v>212</v>
      </c>
      <c r="D2229" s="47" t="s">
        <v>496</v>
      </c>
      <c r="E2229" s="62">
        <v>3.2721</v>
      </c>
      <c r="F2229" s="49" t="s">
        <v>213</v>
      </c>
      <c r="G2229" s="49" t="s">
        <v>213</v>
      </c>
      <c r="H2229" s="50" t="s">
        <v>213</v>
      </c>
      <c r="I2229" s="46" t="s">
        <v>28</v>
      </c>
      <c r="J2229" s="46">
        <v>608</v>
      </c>
      <c r="K2229" s="49">
        <v>608</v>
      </c>
      <c r="L2229" s="49" t="s">
        <v>213</v>
      </c>
      <c r="M2229" s="51">
        <v>4878000</v>
      </c>
      <c r="N2229" s="51">
        <f t="shared" si="427"/>
        <v>1490000</v>
      </c>
      <c r="O2229" s="51">
        <v>1490086.95652174</v>
      </c>
      <c r="P2229" s="51">
        <v>6368000</v>
      </c>
      <c r="Q2229" s="51">
        <f t="shared" si="428"/>
        <v>1937113.0434782619</v>
      </c>
      <c r="R2229" s="52">
        <f t="shared" si="429"/>
        <v>6815113.0434782617</v>
      </c>
      <c r="S2229" s="53">
        <v>6815100</v>
      </c>
      <c r="T2229" s="54">
        <v>0</v>
      </c>
      <c r="U2229" s="55" t="s">
        <v>22</v>
      </c>
      <c r="V2229" s="55" t="s">
        <v>23</v>
      </c>
      <c r="W2229" s="55" t="s">
        <v>24</v>
      </c>
      <c r="X2229" s="56">
        <v>43294</v>
      </c>
      <c r="Y2229" s="57" t="e">
        <f>VLOOKUP(B2229,'[2]DVKT TYC (đang phê duyệt)'!$B$6:$Z$119,25,0)</f>
        <v>#N/A</v>
      </c>
      <c r="Z2229" s="57"/>
      <c r="AA2229" s="58"/>
      <c r="AB2229" s="58"/>
      <c r="AC2229" s="58"/>
      <c r="AD2229" s="58">
        <v>9815100</v>
      </c>
      <c r="AE2229" s="58"/>
      <c r="AF2229" s="58"/>
      <c r="AG2229" s="58"/>
      <c r="AH2229" s="58"/>
      <c r="AI2229" s="58"/>
      <c r="AJ2229" s="58"/>
      <c r="AK2229" s="58"/>
      <c r="AL2229" s="58"/>
      <c r="AM2229" s="58"/>
      <c r="AN2229" s="58"/>
      <c r="AO2229" s="58"/>
      <c r="AP2229" s="58"/>
      <c r="AQ2229" s="58"/>
      <c r="AR2229" s="59">
        <f t="shared" si="431"/>
        <v>1</v>
      </c>
      <c r="AS2229" s="59">
        <f t="shared" si="432"/>
        <v>9815100</v>
      </c>
      <c r="AT2229" s="58">
        <f>ROUND(AS2229/AR2229,-2)</f>
        <v>9815100</v>
      </c>
      <c r="AU2229" s="58">
        <f t="shared" si="424"/>
        <v>9815100</v>
      </c>
      <c r="AV2229" s="59">
        <f t="shared" si="425"/>
        <v>3000000</v>
      </c>
      <c r="AW2229" s="59">
        <f t="shared" si="433"/>
        <v>3000000</v>
      </c>
      <c r="AX2229" s="60">
        <f t="shared" si="434"/>
        <v>0.44019896993441043</v>
      </c>
      <c r="AY2229" s="58"/>
    </row>
    <row r="2230" spans="1:51" ht="31.5" x14ac:dyDescent="0.25">
      <c r="A2230" s="45">
        <v>742</v>
      </c>
      <c r="B2230" s="46" t="s">
        <v>2756</v>
      </c>
      <c r="C2230" s="47" t="s">
        <v>2750</v>
      </c>
      <c r="D2230" s="47" t="s">
        <v>496</v>
      </c>
      <c r="E2230" s="62">
        <v>3.1021000000000001</v>
      </c>
      <c r="F2230" s="49" t="s">
        <v>2754</v>
      </c>
      <c r="G2230" s="49" t="s">
        <v>2755</v>
      </c>
      <c r="H2230" s="50" t="s">
        <v>2754</v>
      </c>
      <c r="I2230" s="46" t="s">
        <v>626</v>
      </c>
      <c r="J2230" s="46">
        <v>133</v>
      </c>
      <c r="K2230" s="49">
        <v>133</v>
      </c>
      <c r="L2230" s="49" t="s">
        <v>2751</v>
      </c>
      <c r="M2230" s="51">
        <v>3180000</v>
      </c>
      <c r="N2230" s="51">
        <f t="shared" si="427"/>
        <v>98000</v>
      </c>
      <c r="O2230" s="51">
        <v>98608.695652173905</v>
      </c>
      <c r="P2230" s="51">
        <v>3278000</v>
      </c>
      <c r="Q2230" s="51">
        <f t="shared" si="428"/>
        <v>128191.30434782608</v>
      </c>
      <c r="R2230" s="52">
        <f t="shared" si="429"/>
        <v>3308191.3043478262</v>
      </c>
      <c r="S2230" s="53">
        <v>3308100</v>
      </c>
      <c r="T2230" s="54">
        <v>0</v>
      </c>
      <c r="U2230" s="55" t="s">
        <v>471</v>
      </c>
      <c r="V2230" s="55" t="s">
        <v>1197</v>
      </c>
      <c r="W2230" s="55" t="s">
        <v>173</v>
      </c>
      <c r="X2230" s="56">
        <v>43294</v>
      </c>
      <c r="Y2230" s="57" t="e">
        <f>VLOOKUP(B2230,'[2]DVKT TYC (đang phê duyệt)'!$B$6:$Z$119,25,0)</f>
        <v>#N/A</v>
      </c>
      <c r="Z2230" s="57"/>
      <c r="AA2230" s="58"/>
      <c r="AB2230" s="58"/>
      <c r="AC2230" s="58"/>
      <c r="AD2230" s="58"/>
      <c r="AE2230" s="58"/>
      <c r="AF2230" s="58"/>
      <c r="AG2230" s="58"/>
      <c r="AH2230" s="58"/>
      <c r="AI2230" s="58"/>
      <c r="AJ2230" s="58"/>
      <c r="AK2230" s="58"/>
      <c r="AL2230" s="58"/>
      <c r="AM2230" s="58"/>
      <c r="AN2230" s="58"/>
      <c r="AO2230" s="58"/>
      <c r="AP2230" s="58"/>
      <c r="AQ2230" s="58"/>
      <c r="AR2230" s="59">
        <f t="shared" si="431"/>
        <v>0</v>
      </c>
      <c r="AS2230" s="59">
        <f t="shared" si="432"/>
        <v>0</v>
      </c>
      <c r="AT2230" s="58"/>
      <c r="AU2230" s="58">
        <f t="shared" si="424"/>
        <v>0</v>
      </c>
      <c r="AV2230" s="59">
        <f t="shared" si="425"/>
        <v>-3308100</v>
      </c>
      <c r="AW2230" s="59">
        <f t="shared" si="433"/>
        <v>-3308100</v>
      </c>
      <c r="AX2230" s="60">
        <f t="shared" si="434"/>
        <v>-1</v>
      </c>
      <c r="AY2230" s="58"/>
    </row>
    <row r="2231" spans="1:51" ht="31.5" x14ac:dyDescent="0.25">
      <c r="A2231" s="45">
        <v>251</v>
      </c>
      <c r="B2231" s="46" t="s">
        <v>1175</v>
      </c>
      <c r="C2231" s="47" t="s">
        <v>1176</v>
      </c>
      <c r="D2231" s="47" t="s">
        <v>467</v>
      </c>
      <c r="E2231" s="62">
        <v>18.704000000000001</v>
      </c>
      <c r="F2231" s="49" t="s">
        <v>1177</v>
      </c>
      <c r="G2231" s="49" t="s">
        <v>1177</v>
      </c>
      <c r="H2231" s="50" t="s">
        <v>1178</v>
      </c>
      <c r="I2231" s="46"/>
      <c r="J2231" s="46">
        <v>40</v>
      </c>
      <c r="K2231" s="49">
        <v>40</v>
      </c>
      <c r="L2231" s="49" t="s">
        <v>1177</v>
      </c>
      <c r="M2231" s="51">
        <v>875000</v>
      </c>
      <c r="N2231" s="51">
        <f t="shared" si="427"/>
        <v>84000</v>
      </c>
      <c r="O2231" s="51">
        <v>84521.739130434798</v>
      </c>
      <c r="P2231" s="51">
        <v>959000</v>
      </c>
      <c r="Q2231" s="51">
        <f t="shared" si="428"/>
        <v>109878.26086956525</v>
      </c>
      <c r="R2231" s="52">
        <f t="shared" si="429"/>
        <v>984878.26086956519</v>
      </c>
      <c r="S2231" s="53">
        <v>984800</v>
      </c>
      <c r="T2231" s="54">
        <v>0</v>
      </c>
      <c r="U2231" s="55" t="s">
        <v>471</v>
      </c>
      <c r="V2231" s="55" t="s">
        <v>1197</v>
      </c>
      <c r="W2231" s="55" t="s">
        <v>173</v>
      </c>
      <c r="X2231" s="56">
        <v>43294</v>
      </c>
      <c r="Y2231" s="57" t="e">
        <f>VLOOKUP(B2231,'[2]DVKT TYC (đang phê duyệt)'!$B$6:$Z$119,25,0)</f>
        <v>#N/A</v>
      </c>
      <c r="Z2231" s="57"/>
      <c r="AA2231" s="58"/>
      <c r="AB2231" s="58"/>
      <c r="AC2231" s="58"/>
      <c r="AD2231" s="58"/>
      <c r="AE2231" s="58"/>
      <c r="AF2231" s="58"/>
      <c r="AG2231" s="58">
        <v>1180000</v>
      </c>
      <c r="AH2231" s="58"/>
      <c r="AI2231" s="58"/>
      <c r="AJ2231" s="58"/>
      <c r="AK2231" s="58"/>
      <c r="AL2231" s="58"/>
      <c r="AM2231" s="58"/>
      <c r="AN2231" s="58"/>
      <c r="AO2231" s="58"/>
      <c r="AP2231" s="58"/>
      <c r="AQ2231" s="58"/>
      <c r="AR2231" s="59">
        <f t="shared" si="431"/>
        <v>1</v>
      </c>
      <c r="AS2231" s="59">
        <f t="shared" si="432"/>
        <v>1180000</v>
      </c>
      <c r="AT2231" s="58">
        <f t="shared" ref="AT2231:AT2262" si="436">ROUND(AS2231/AR2231,-2)</f>
        <v>1180000</v>
      </c>
      <c r="AU2231" s="58">
        <f t="shared" si="424"/>
        <v>1180000</v>
      </c>
      <c r="AV2231" s="59">
        <f t="shared" si="425"/>
        <v>195200</v>
      </c>
      <c r="AW2231" s="59">
        <f t="shared" si="433"/>
        <v>195200</v>
      </c>
      <c r="AX2231" s="60">
        <f t="shared" si="434"/>
        <v>0.19821283509342003</v>
      </c>
      <c r="AY2231" s="58"/>
    </row>
    <row r="2232" spans="1:51" ht="47.25" x14ac:dyDescent="0.25">
      <c r="A2232" s="45">
        <v>313</v>
      </c>
      <c r="B2232" s="46" t="s">
        <v>1398</v>
      </c>
      <c r="C2232" s="47" t="s">
        <v>1385</v>
      </c>
      <c r="D2232" s="47" t="s">
        <v>467</v>
      </c>
      <c r="E2232" s="62">
        <v>18.241</v>
      </c>
      <c r="F2232" s="49" t="s">
        <v>1399</v>
      </c>
      <c r="G2232" s="49" t="s">
        <v>1400</v>
      </c>
      <c r="H2232" s="50" t="s">
        <v>1399</v>
      </c>
      <c r="I2232" s="46" t="s">
        <v>439</v>
      </c>
      <c r="J2232" s="46">
        <v>44</v>
      </c>
      <c r="K2232" s="49">
        <v>44</v>
      </c>
      <c r="L2232" s="49" t="s">
        <v>1388</v>
      </c>
      <c r="M2232" s="51">
        <v>1647036</v>
      </c>
      <c r="N2232" s="51">
        <f t="shared" si="427"/>
        <v>64964</v>
      </c>
      <c r="O2232" s="51">
        <v>65682.782608695605</v>
      </c>
      <c r="P2232" s="51">
        <v>1712000</v>
      </c>
      <c r="Q2232" s="51">
        <f t="shared" si="428"/>
        <v>85387.617391304288</v>
      </c>
      <c r="R2232" s="52">
        <f t="shared" si="429"/>
        <v>1732423.6173913043</v>
      </c>
      <c r="S2232" s="53">
        <v>1732400</v>
      </c>
      <c r="T2232" s="54" t="s">
        <v>627</v>
      </c>
      <c r="U2232" s="55" t="s">
        <v>471</v>
      </c>
      <c r="V2232" s="55" t="s">
        <v>628</v>
      </c>
      <c r="W2232" s="55" t="s">
        <v>196</v>
      </c>
      <c r="X2232" s="56">
        <v>43294</v>
      </c>
      <c r="Y2232" s="57" t="e">
        <f>VLOOKUP(B2232,'[2]DVKT TYC (đang phê duyệt)'!$B$6:$Z$119,25,0)</f>
        <v>#N/A</v>
      </c>
      <c r="Z2232" s="57" t="s">
        <v>7860</v>
      </c>
      <c r="AA2232" s="58"/>
      <c r="AB2232" s="58"/>
      <c r="AC2232" s="58"/>
      <c r="AD2232" s="58"/>
      <c r="AE2232" s="58"/>
      <c r="AF2232" s="58"/>
      <c r="AG2232" s="58"/>
      <c r="AH2232" s="58"/>
      <c r="AI2232" s="58"/>
      <c r="AJ2232" s="58">
        <v>2012000</v>
      </c>
      <c r="AK2232" s="58"/>
      <c r="AL2232" s="58"/>
      <c r="AM2232" s="58"/>
      <c r="AN2232" s="58"/>
      <c r="AO2232" s="58"/>
      <c r="AP2232" s="58"/>
      <c r="AQ2232" s="58">
        <v>1732400</v>
      </c>
      <c r="AR2232" s="59">
        <f t="shared" si="431"/>
        <v>2</v>
      </c>
      <c r="AS2232" s="59">
        <f t="shared" si="432"/>
        <v>3744400</v>
      </c>
      <c r="AT2232" s="58">
        <f t="shared" si="436"/>
        <v>1872200</v>
      </c>
      <c r="AU2232" s="58">
        <f t="shared" si="424"/>
        <v>1732400</v>
      </c>
      <c r="AV2232" s="59">
        <f t="shared" si="425"/>
        <v>139800</v>
      </c>
      <c r="AW2232" s="59">
        <f t="shared" si="433"/>
        <v>139800</v>
      </c>
      <c r="AX2232" s="60">
        <f t="shared" si="434"/>
        <v>8.0697298545370666E-2</v>
      </c>
      <c r="AY2232" s="58"/>
    </row>
    <row r="2233" spans="1:51" ht="31.5" x14ac:dyDescent="0.25">
      <c r="A2233" s="45">
        <v>318</v>
      </c>
      <c r="B2233" s="46" t="s">
        <v>1413</v>
      </c>
      <c r="C2233" s="47" t="s">
        <v>1385</v>
      </c>
      <c r="D2233" s="47" t="s">
        <v>467</v>
      </c>
      <c r="E2233" s="62">
        <v>18.236999999999998</v>
      </c>
      <c r="F2233" s="49" t="s">
        <v>1414</v>
      </c>
      <c r="G2233" s="49" t="s">
        <v>1415</v>
      </c>
      <c r="H2233" s="50" t="s">
        <v>1414</v>
      </c>
      <c r="I2233" s="46" t="s">
        <v>439</v>
      </c>
      <c r="J2233" s="46">
        <v>44</v>
      </c>
      <c r="K2233" s="49">
        <v>44</v>
      </c>
      <c r="L2233" s="49" t="s">
        <v>1388</v>
      </c>
      <c r="M2233" s="51">
        <v>1647036</v>
      </c>
      <c r="N2233" s="51">
        <f t="shared" si="427"/>
        <v>64964</v>
      </c>
      <c r="O2233" s="51">
        <v>65682.782608695605</v>
      </c>
      <c r="P2233" s="51">
        <v>1712000</v>
      </c>
      <c r="Q2233" s="51">
        <f t="shared" si="428"/>
        <v>85387.617391304288</v>
      </c>
      <c r="R2233" s="52">
        <f t="shared" si="429"/>
        <v>1732423.6173913043</v>
      </c>
      <c r="S2233" s="53">
        <v>1732400</v>
      </c>
      <c r="T2233" s="54" t="s">
        <v>627</v>
      </c>
      <c r="U2233" s="55" t="s">
        <v>471</v>
      </c>
      <c r="V2233" s="55" t="s">
        <v>628</v>
      </c>
      <c r="W2233" s="55" t="s">
        <v>196</v>
      </c>
      <c r="X2233" s="56">
        <v>43294</v>
      </c>
      <c r="Y2233" s="57" t="e">
        <f>VLOOKUP(B2233,'[2]DVKT TYC (đang phê duyệt)'!$B$6:$Z$119,25,0)</f>
        <v>#N/A</v>
      </c>
      <c r="Z2233" s="57" t="s">
        <v>7860</v>
      </c>
      <c r="AA2233" s="58"/>
      <c r="AB2233" s="58"/>
      <c r="AC2233" s="58"/>
      <c r="AD2233" s="58"/>
      <c r="AE2233" s="58"/>
      <c r="AF2233" s="58"/>
      <c r="AG2233" s="58"/>
      <c r="AH2233" s="58"/>
      <c r="AI2233" s="58"/>
      <c r="AJ2233" s="58">
        <v>2012000</v>
      </c>
      <c r="AK2233" s="58"/>
      <c r="AL2233" s="58"/>
      <c r="AM2233" s="58"/>
      <c r="AN2233" s="58"/>
      <c r="AO2233" s="58"/>
      <c r="AP2233" s="58"/>
      <c r="AQ2233" s="58">
        <v>1732400</v>
      </c>
      <c r="AR2233" s="59">
        <f t="shared" si="431"/>
        <v>2</v>
      </c>
      <c r="AS2233" s="59">
        <f t="shared" si="432"/>
        <v>3744400</v>
      </c>
      <c r="AT2233" s="58">
        <f t="shared" si="436"/>
        <v>1872200</v>
      </c>
      <c r="AU2233" s="58">
        <f t="shared" si="424"/>
        <v>1732400</v>
      </c>
      <c r="AV2233" s="59">
        <f t="shared" si="425"/>
        <v>139800</v>
      </c>
      <c r="AW2233" s="59">
        <f t="shared" si="433"/>
        <v>139800</v>
      </c>
      <c r="AX2233" s="60">
        <f t="shared" si="434"/>
        <v>8.0697298545370666E-2</v>
      </c>
      <c r="AY2233" s="58"/>
    </row>
    <row r="2234" spans="1:51" ht="47.25" x14ac:dyDescent="0.25">
      <c r="A2234" s="45">
        <v>321</v>
      </c>
      <c r="B2234" s="46" t="s">
        <v>1422</v>
      </c>
      <c r="C2234" s="47" t="s">
        <v>1385</v>
      </c>
      <c r="D2234" s="47" t="s">
        <v>467</v>
      </c>
      <c r="E2234" s="62">
        <v>18.276</v>
      </c>
      <c r="F2234" s="49" t="s">
        <v>1423</v>
      </c>
      <c r="G2234" s="49" t="s">
        <v>1423</v>
      </c>
      <c r="H2234" s="50" t="s">
        <v>1424</v>
      </c>
      <c r="I2234" s="46" t="s">
        <v>439</v>
      </c>
      <c r="J2234" s="46">
        <v>44</v>
      </c>
      <c r="K2234" s="49">
        <v>44</v>
      </c>
      <c r="L2234" s="49" t="s">
        <v>1388</v>
      </c>
      <c r="M2234" s="51">
        <v>1647036</v>
      </c>
      <c r="N2234" s="51">
        <f t="shared" si="427"/>
        <v>64964</v>
      </c>
      <c r="O2234" s="51">
        <v>65682.782608695605</v>
      </c>
      <c r="P2234" s="51">
        <v>1712000</v>
      </c>
      <c r="Q2234" s="51">
        <f t="shared" si="428"/>
        <v>85387.617391304288</v>
      </c>
      <c r="R2234" s="52">
        <f t="shared" si="429"/>
        <v>1732423.6173913043</v>
      </c>
      <c r="S2234" s="53">
        <v>1732400</v>
      </c>
      <c r="T2234" s="54" t="s">
        <v>627</v>
      </c>
      <c r="U2234" s="55" t="s">
        <v>471</v>
      </c>
      <c r="V2234" s="55" t="s">
        <v>628</v>
      </c>
      <c r="W2234" s="55" t="s">
        <v>196</v>
      </c>
      <c r="X2234" s="56">
        <v>43294</v>
      </c>
      <c r="Y2234" s="57" t="e">
        <f>VLOOKUP(B2234,'[2]DVKT TYC (đang phê duyệt)'!$B$6:$Z$119,25,0)</f>
        <v>#N/A</v>
      </c>
      <c r="Z2234" s="57" t="s">
        <v>7860</v>
      </c>
      <c r="AA2234" s="58"/>
      <c r="AB2234" s="58"/>
      <c r="AC2234" s="58"/>
      <c r="AD2234" s="58"/>
      <c r="AE2234" s="58"/>
      <c r="AF2234" s="58"/>
      <c r="AG2234" s="58"/>
      <c r="AH2234" s="58"/>
      <c r="AI2234" s="58"/>
      <c r="AJ2234" s="58">
        <v>2012000</v>
      </c>
      <c r="AK2234" s="58"/>
      <c r="AL2234" s="58"/>
      <c r="AM2234" s="58"/>
      <c r="AN2234" s="58"/>
      <c r="AO2234" s="58"/>
      <c r="AP2234" s="58"/>
      <c r="AQ2234" s="58">
        <v>1732400</v>
      </c>
      <c r="AR2234" s="59">
        <f t="shared" si="431"/>
        <v>2</v>
      </c>
      <c r="AS2234" s="59">
        <f t="shared" si="432"/>
        <v>3744400</v>
      </c>
      <c r="AT2234" s="58">
        <f t="shared" si="436"/>
        <v>1872200</v>
      </c>
      <c r="AU2234" s="58">
        <f t="shared" si="424"/>
        <v>1732400</v>
      </c>
      <c r="AV2234" s="59">
        <f t="shared" si="425"/>
        <v>139800</v>
      </c>
      <c r="AW2234" s="59">
        <f t="shared" si="433"/>
        <v>139800</v>
      </c>
      <c r="AX2234" s="60">
        <f t="shared" si="434"/>
        <v>8.0697298545370666E-2</v>
      </c>
      <c r="AY2234" s="58"/>
    </row>
    <row r="2235" spans="1:51" ht="47.25" x14ac:dyDescent="0.25">
      <c r="A2235" s="45">
        <v>326</v>
      </c>
      <c r="B2235" s="46" t="s">
        <v>1438</v>
      </c>
      <c r="C2235" s="47" t="s">
        <v>1385</v>
      </c>
      <c r="D2235" s="47" t="s">
        <v>467</v>
      </c>
      <c r="E2235" s="48" t="s">
        <v>1439</v>
      </c>
      <c r="F2235" s="49" t="s">
        <v>1440</v>
      </c>
      <c r="G2235" s="49" t="s">
        <v>1441</v>
      </c>
      <c r="H2235" s="50" t="s">
        <v>1440</v>
      </c>
      <c r="I2235" s="46" t="s">
        <v>439</v>
      </c>
      <c r="J2235" s="46">
        <v>44</v>
      </c>
      <c r="K2235" s="49">
        <v>44</v>
      </c>
      <c r="L2235" s="49" t="s">
        <v>1388</v>
      </c>
      <c r="M2235" s="51">
        <v>1647036</v>
      </c>
      <c r="N2235" s="51">
        <f t="shared" si="427"/>
        <v>64964</v>
      </c>
      <c r="O2235" s="51">
        <v>65682.782608695605</v>
      </c>
      <c r="P2235" s="51">
        <v>1712000</v>
      </c>
      <c r="Q2235" s="51">
        <f t="shared" si="428"/>
        <v>85387.617391304288</v>
      </c>
      <c r="R2235" s="52">
        <f t="shared" si="429"/>
        <v>1732423.6173913043</v>
      </c>
      <c r="S2235" s="53">
        <v>1732400</v>
      </c>
      <c r="T2235" s="54" t="s">
        <v>627</v>
      </c>
      <c r="U2235" s="55" t="s">
        <v>471</v>
      </c>
      <c r="V2235" s="55" t="s">
        <v>628</v>
      </c>
      <c r="W2235" s="55" t="s">
        <v>196</v>
      </c>
      <c r="X2235" s="56">
        <v>43294</v>
      </c>
      <c r="Y2235" s="57" t="e">
        <f>VLOOKUP(B2235,'[2]DVKT TYC (đang phê duyệt)'!$B$6:$Z$119,25,0)</f>
        <v>#N/A</v>
      </c>
      <c r="Z2235" s="57" t="s">
        <v>7860</v>
      </c>
      <c r="AA2235" s="58"/>
      <c r="AB2235" s="58"/>
      <c r="AC2235" s="58"/>
      <c r="AD2235" s="58"/>
      <c r="AE2235" s="58"/>
      <c r="AF2235" s="58"/>
      <c r="AG2235" s="58"/>
      <c r="AH2235" s="58"/>
      <c r="AI2235" s="58"/>
      <c r="AJ2235" s="58"/>
      <c r="AK2235" s="58"/>
      <c r="AL2235" s="58"/>
      <c r="AM2235" s="58"/>
      <c r="AN2235" s="58"/>
      <c r="AO2235" s="58"/>
      <c r="AP2235" s="58"/>
      <c r="AQ2235" s="58">
        <v>1732400</v>
      </c>
      <c r="AR2235" s="59">
        <f t="shared" si="431"/>
        <v>1</v>
      </c>
      <c r="AS2235" s="59">
        <f t="shared" si="432"/>
        <v>1732400</v>
      </c>
      <c r="AT2235" s="58">
        <f t="shared" si="436"/>
        <v>1732400</v>
      </c>
      <c r="AU2235" s="58">
        <f t="shared" si="424"/>
        <v>1732400</v>
      </c>
      <c r="AV2235" s="59">
        <f t="shared" si="425"/>
        <v>0</v>
      </c>
      <c r="AW2235" s="59">
        <f t="shared" si="433"/>
        <v>0</v>
      </c>
      <c r="AX2235" s="60">
        <f t="shared" si="434"/>
        <v>0</v>
      </c>
      <c r="AY2235" s="58"/>
    </row>
    <row r="2236" spans="1:51" ht="47.25" x14ac:dyDescent="0.25">
      <c r="A2236" s="45">
        <v>327</v>
      </c>
      <c r="B2236" s="46" t="s">
        <v>1442</v>
      </c>
      <c r="C2236" s="47" t="s">
        <v>1385</v>
      </c>
      <c r="D2236" s="47" t="s">
        <v>467</v>
      </c>
      <c r="E2236" s="62">
        <v>18.238</v>
      </c>
      <c r="F2236" s="49" t="s">
        <v>1443</v>
      </c>
      <c r="G2236" s="49" t="s">
        <v>1444</v>
      </c>
      <c r="H2236" s="50" t="s">
        <v>1443</v>
      </c>
      <c r="I2236" s="46" t="s">
        <v>439</v>
      </c>
      <c r="J2236" s="46">
        <v>44</v>
      </c>
      <c r="K2236" s="49">
        <v>44</v>
      </c>
      <c r="L2236" s="49" t="s">
        <v>1388</v>
      </c>
      <c r="M2236" s="51">
        <v>1647036</v>
      </c>
      <c r="N2236" s="51">
        <f t="shared" si="427"/>
        <v>64964</v>
      </c>
      <c r="O2236" s="51">
        <v>65682.782608695605</v>
      </c>
      <c r="P2236" s="51">
        <v>1712000</v>
      </c>
      <c r="Q2236" s="51">
        <f t="shared" si="428"/>
        <v>85387.617391304288</v>
      </c>
      <c r="R2236" s="52">
        <f t="shared" si="429"/>
        <v>1732423.6173913043</v>
      </c>
      <c r="S2236" s="53">
        <v>1732400</v>
      </c>
      <c r="T2236" s="54" t="s">
        <v>627</v>
      </c>
      <c r="U2236" s="55" t="s">
        <v>471</v>
      </c>
      <c r="V2236" s="55" t="s">
        <v>628</v>
      </c>
      <c r="W2236" s="55" t="s">
        <v>196</v>
      </c>
      <c r="X2236" s="56">
        <v>43294</v>
      </c>
      <c r="Y2236" s="57" t="e">
        <f>VLOOKUP(B2236,'[2]DVKT TYC (đang phê duyệt)'!$B$6:$Z$119,25,0)</f>
        <v>#N/A</v>
      </c>
      <c r="Z2236" s="57" t="s">
        <v>7860</v>
      </c>
      <c r="AA2236" s="58"/>
      <c r="AB2236" s="58"/>
      <c r="AC2236" s="58"/>
      <c r="AD2236" s="58"/>
      <c r="AE2236" s="58"/>
      <c r="AF2236" s="58"/>
      <c r="AG2236" s="58"/>
      <c r="AH2236" s="58"/>
      <c r="AI2236" s="58"/>
      <c r="AJ2236" s="58">
        <v>2012000</v>
      </c>
      <c r="AK2236" s="58"/>
      <c r="AL2236" s="58"/>
      <c r="AM2236" s="58"/>
      <c r="AN2236" s="58"/>
      <c r="AO2236" s="58"/>
      <c r="AP2236" s="58"/>
      <c r="AQ2236" s="58">
        <v>1732400</v>
      </c>
      <c r="AR2236" s="59">
        <f t="shared" si="431"/>
        <v>2</v>
      </c>
      <c r="AS2236" s="59">
        <f t="shared" si="432"/>
        <v>3744400</v>
      </c>
      <c r="AT2236" s="58">
        <f t="shared" si="436"/>
        <v>1872200</v>
      </c>
      <c r="AU2236" s="58">
        <f t="shared" si="424"/>
        <v>1732400</v>
      </c>
      <c r="AV2236" s="59">
        <f t="shared" si="425"/>
        <v>139800</v>
      </c>
      <c r="AW2236" s="59">
        <f t="shared" si="433"/>
        <v>139800</v>
      </c>
      <c r="AX2236" s="60">
        <f t="shared" si="434"/>
        <v>8.0697298545370666E-2</v>
      </c>
      <c r="AY2236" s="58"/>
    </row>
    <row r="2237" spans="1:51" ht="63" x14ac:dyDescent="0.25">
      <c r="A2237" s="45">
        <v>328</v>
      </c>
      <c r="B2237" s="46" t="s">
        <v>1445</v>
      </c>
      <c r="C2237" s="47" t="s">
        <v>1385</v>
      </c>
      <c r="D2237" s="47" t="s">
        <v>467</v>
      </c>
      <c r="E2237" s="62">
        <v>18.234999999999999</v>
      </c>
      <c r="F2237" s="49" t="s">
        <v>1446</v>
      </c>
      <c r="G2237" s="49" t="s">
        <v>1446</v>
      </c>
      <c r="H2237" s="50" t="s">
        <v>1446</v>
      </c>
      <c r="I2237" s="46" t="s">
        <v>439</v>
      </c>
      <c r="J2237" s="46">
        <v>44</v>
      </c>
      <c r="K2237" s="49">
        <v>44</v>
      </c>
      <c r="L2237" s="49" t="s">
        <v>1388</v>
      </c>
      <c r="M2237" s="51">
        <v>1647036</v>
      </c>
      <c r="N2237" s="51">
        <f t="shared" si="427"/>
        <v>64964</v>
      </c>
      <c r="O2237" s="51">
        <v>65682.782608695605</v>
      </c>
      <c r="P2237" s="51">
        <v>1712000</v>
      </c>
      <c r="Q2237" s="51">
        <f t="shared" si="428"/>
        <v>85387.617391304288</v>
      </c>
      <c r="R2237" s="52">
        <f t="shared" si="429"/>
        <v>1732423.6173913043</v>
      </c>
      <c r="S2237" s="53">
        <v>1732400</v>
      </c>
      <c r="T2237" s="54" t="s">
        <v>627</v>
      </c>
      <c r="U2237" s="55" t="s">
        <v>471</v>
      </c>
      <c r="V2237" s="55" t="s">
        <v>628</v>
      </c>
      <c r="W2237" s="55" t="s">
        <v>173</v>
      </c>
      <c r="X2237" s="56">
        <v>43294</v>
      </c>
      <c r="Y2237" s="57" t="e">
        <f>VLOOKUP(B2237,'[2]DVKT TYC (đang phê duyệt)'!$B$6:$Z$119,25,0)</f>
        <v>#N/A</v>
      </c>
      <c r="Z2237" s="57" t="s">
        <v>7860</v>
      </c>
      <c r="AA2237" s="58"/>
      <c r="AB2237" s="58"/>
      <c r="AC2237" s="58"/>
      <c r="AD2237" s="58"/>
      <c r="AE2237" s="58"/>
      <c r="AF2237" s="58"/>
      <c r="AG2237" s="58"/>
      <c r="AH2237" s="58"/>
      <c r="AI2237" s="58"/>
      <c r="AJ2237" s="58">
        <v>2012000</v>
      </c>
      <c r="AK2237" s="58"/>
      <c r="AL2237" s="58"/>
      <c r="AM2237" s="58"/>
      <c r="AN2237" s="58"/>
      <c r="AO2237" s="58"/>
      <c r="AP2237" s="58"/>
      <c r="AQ2237" s="58">
        <v>1732400</v>
      </c>
      <c r="AR2237" s="59">
        <f t="shared" si="431"/>
        <v>2</v>
      </c>
      <c r="AS2237" s="59">
        <f t="shared" si="432"/>
        <v>3744400</v>
      </c>
      <c r="AT2237" s="58">
        <f t="shared" si="436"/>
        <v>1872200</v>
      </c>
      <c r="AU2237" s="58">
        <f t="shared" si="424"/>
        <v>1732400</v>
      </c>
      <c r="AV2237" s="59">
        <f t="shared" si="425"/>
        <v>139800</v>
      </c>
      <c r="AW2237" s="59">
        <f t="shared" si="433"/>
        <v>139800</v>
      </c>
      <c r="AX2237" s="60">
        <f t="shared" si="434"/>
        <v>8.0697298545370666E-2</v>
      </c>
      <c r="AY2237" s="58"/>
    </row>
    <row r="2238" spans="1:51" ht="78.75" x14ac:dyDescent="0.25">
      <c r="A2238" s="45">
        <v>329</v>
      </c>
      <c r="B2238" s="46" t="s">
        <v>1447</v>
      </c>
      <c r="C2238" s="47" t="s">
        <v>1385</v>
      </c>
      <c r="D2238" s="47" t="s">
        <v>467</v>
      </c>
      <c r="E2238" s="62">
        <v>18.231000000000002</v>
      </c>
      <c r="F2238" s="49" t="s">
        <v>7586</v>
      </c>
      <c r="G2238" s="49" t="s">
        <v>1448</v>
      </c>
      <c r="H2238" s="50" t="s">
        <v>1449</v>
      </c>
      <c r="I2238" s="46" t="s">
        <v>439</v>
      </c>
      <c r="J2238" s="46">
        <v>44</v>
      </c>
      <c r="K2238" s="49">
        <v>44</v>
      </c>
      <c r="L2238" s="49" t="s">
        <v>1388</v>
      </c>
      <c r="M2238" s="51">
        <v>1647036</v>
      </c>
      <c r="N2238" s="51">
        <f t="shared" si="427"/>
        <v>64964</v>
      </c>
      <c r="O2238" s="51">
        <v>65682.782608695605</v>
      </c>
      <c r="P2238" s="51">
        <v>1712000</v>
      </c>
      <c r="Q2238" s="51">
        <f t="shared" si="428"/>
        <v>85387.617391304288</v>
      </c>
      <c r="R2238" s="52">
        <f t="shared" si="429"/>
        <v>1732423.6173913043</v>
      </c>
      <c r="S2238" s="53">
        <v>1732400</v>
      </c>
      <c r="T2238" s="54" t="s">
        <v>627</v>
      </c>
      <c r="U2238" s="55" t="s">
        <v>471</v>
      </c>
      <c r="V2238" s="55" t="s">
        <v>628</v>
      </c>
      <c r="W2238" s="55" t="s">
        <v>173</v>
      </c>
      <c r="X2238" s="56">
        <v>43294</v>
      </c>
      <c r="Y2238" s="57" t="e">
        <f>VLOOKUP(B2238,'[2]DVKT TYC (đang phê duyệt)'!$B$6:$Z$119,25,0)</f>
        <v>#N/A</v>
      </c>
      <c r="Z2238" s="57" t="s">
        <v>7860</v>
      </c>
      <c r="AA2238" s="58"/>
      <c r="AB2238" s="58"/>
      <c r="AC2238" s="58"/>
      <c r="AD2238" s="58"/>
      <c r="AE2238" s="58"/>
      <c r="AF2238" s="58"/>
      <c r="AG2238" s="58"/>
      <c r="AH2238" s="58"/>
      <c r="AI2238" s="58"/>
      <c r="AJ2238" s="58">
        <v>2012000</v>
      </c>
      <c r="AK2238" s="58"/>
      <c r="AL2238" s="58"/>
      <c r="AM2238" s="58"/>
      <c r="AN2238" s="58"/>
      <c r="AO2238" s="58"/>
      <c r="AP2238" s="58"/>
      <c r="AQ2238" s="58">
        <v>1732400</v>
      </c>
      <c r="AR2238" s="59">
        <f t="shared" si="431"/>
        <v>2</v>
      </c>
      <c r="AS2238" s="59">
        <f t="shared" si="432"/>
        <v>3744400</v>
      </c>
      <c r="AT2238" s="58">
        <f t="shared" si="436"/>
        <v>1872200</v>
      </c>
      <c r="AU2238" s="58">
        <f t="shared" si="424"/>
        <v>1732400</v>
      </c>
      <c r="AV2238" s="59">
        <f t="shared" si="425"/>
        <v>139800</v>
      </c>
      <c r="AW2238" s="59">
        <f t="shared" si="433"/>
        <v>139800</v>
      </c>
      <c r="AX2238" s="60">
        <f t="shared" si="434"/>
        <v>8.0697298545370666E-2</v>
      </c>
      <c r="AY2238" s="58"/>
    </row>
    <row r="2239" spans="1:51" ht="31.5" x14ac:dyDescent="0.25">
      <c r="A2239" s="45">
        <v>335</v>
      </c>
      <c r="B2239" s="46" t="s">
        <v>1463</v>
      </c>
      <c r="C2239" s="47" t="s">
        <v>1385</v>
      </c>
      <c r="D2239" s="47" t="s">
        <v>467</v>
      </c>
      <c r="E2239" s="62">
        <v>18.175999999999998</v>
      </c>
      <c r="F2239" s="49" t="s">
        <v>1464</v>
      </c>
      <c r="G2239" s="49" t="s">
        <v>1465</v>
      </c>
      <c r="H2239" s="50" t="s">
        <v>1464</v>
      </c>
      <c r="I2239" s="46"/>
      <c r="J2239" s="46">
        <v>44</v>
      </c>
      <c r="K2239" s="49">
        <v>44</v>
      </c>
      <c r="L2239" s="49" t="s">
        <v>1388</v>
      </c>
      <c r="M2239" s="51">
        <v>1647036</v>
      </c>
      <c r="N2239" s="51">
        <f t="shared" si="427"/>
        <v>64964</v>
      </c>
      <c r="O2239" s="51">
        <v>65682.782608695605</v>
      </c>
      <c r="P2239" s="51">
        <v>1712000</v>
      </c>
      <c r="Q2239" s="51">
        <f t="shared" si="428"/>
        <v>85387.617391304288</v>
      </c>
      <c r="R2239" s="52">
        <f t="shared" si="429"/>
        <v>1732423.6173913043</v>
      </c>
      <c r="S2239" s="53">
        <v>1732400</v>
      </c>
      <c r="T2239" s="54" t="s">
        <v>627</v>
      </c>
      <c r="U2239" s="55" t="s">
        <v>471</v>
      </c>
      <c r="V2239" s="55" t="s">
        <v>628</v>
      </c>
      <c r="W2239" s="55" t="s">
        <v>173</v>
      </c>
      <c r="X2239" s="56">
        <v>43294</v>
      </c>
      <c r="Y2239" s="57" t="e">
        <f>VLOOKUP(B2239,'[2]DVKT TYC (đang phê duyệt)'!$B$6:$Z$119,25,0)</f>
        <v>#N/A</v>
      </c>
      <c r="Z2239" s="57" t="s">
        <v>7860</v>
      </c>
      <c r="AA2239" s="58"/>
      <c r="AB2239" s="58"/>
      <c r="AC2239" s="58"/>
      <c r="AD2239" s="58"/>
      <c r="AE2239" s="58"/>
      <c r="AF2239" s="58"/>
      <c r="AG2239" s="58"/>
      <c r="AH2239" s="58"/>
      <c r="AI2239" s="58"/>
      <c r="AJ2239" s="58">
        <v>2012000</v>
      </c>
      <c r="AK2239" s="58"/>
      <c r="AL2239" s="58"/>
      <c r="AM2239" s="58"/>
      <c r="AN2239" s="58"/>
      <c r="AO2239" s="58"/>
      <c r="AP2239" s="58"/>
      <c r="AQ2239" s="58">
        <v>1732400</v>
      </c>
      <c r="AR2239" s="59">
        <f t="shared" si="431"/>
        <v>2</v>
      </c>
      <c r="AS2239" s="59">
        <f t="shared" si="432"/>
        <v>3744400</v>
      </c>
      <c r="AT2239" s="58">
        <f t="shared" si="436"/>
        <v>1872200</v>
      </c>
      <c r="AU2239" s="58">
        <f t="shared" si="424"/>
        <v>1732400</v>
      </c>
      <c r="AV2239" s="59">
        <f t="shared" si="425"/>
        <v>139800</v>
      </c>
      <c r="AW2239" s="59">
        <f t="shared" si="433"/>
        <v>139800</v>
      </c>
      <c r="AX2239" s="60">
        <f t="shared" si="434"/>
        <v>8.0697298545370666E-2</v>
      </c>
      <c r="AY2239" s="58"/>
    </row>
    <row r="2240" spans="1:51" ht="31.5" x14ac:dyDescent="0.25">
      <c r="A2240" s="45">
        <v>337</v>
      </c>
      <c r="B2240" s="46" t="s">
        <v>1468</v>
      </c>
      <c r="C2240" s="47" t="s">
        <v>1385</v>
      </c>
      <c r="D2240" s="47" t="s">
        <v>467</v>
      </c>
      <c r="E2240" s="48" t="s">
        <v>1469</v>
      </c>
      <c r="F2240" s="49" t="s">
        <v>1470</v>
      </c>
      <c r="G2240" s="49" t="s">
        <v>1471</v>
      </c>
      <c r="H2240" s="50" t="s">
        <v>1470</v>
      </c>
      <c r="I2240" s="46"/>
      <c r="J2240" s="46">
        <v>44</v>
      </c>
      <c r="K2240" s="49">
        <v>44</v>
      </c>
      <c r="L2240" s="49" t="s">
        <v>1388</v>
      </c>
      <c r="M2240" s="51">
        <v>1647036</v>
      </c>
      <c r="N2240" s="51">
        <f t="shared" si="427"/>
        <v>64964</v>
      </c>
      <c r="O2240" s="51">
        <v>65682.782608695605</v>
      </c>
      <c r="P2240" s="51">
        <v>1712000</v>
      </c>
      <c r="Q2240" s="51">
        <f t="shared" si="428"/>
        <v>85387.617391304288</v>
      </c>
      <c r="R2240" s="52">
        <f t="shared" si="429"/>
        <v>1732423.6173913043</v>
      </c>
      <c r="S2240" s="53">
        <v>1732400</v>
      </c>
      <c r="T2240" s="54" t="s">
        <v>627</v>
      </c>
      <c r="U2240" s="55" t="s">
        <v>471</v>
      </c>
      <c r="V2240" s="55" t="s">
        <v>628</v>
      </c>
      <c r="W2240" s="55" t="s">
        <v>196</v>
      </c>
      <c r="X2240" s="56">
        <v>43294</v>
      </c>
      <c r="Y2240" s="57" t="e">
        <f>VLOOKUP(B2240,'[2]DVKT TYC (đang phê duyệt)'!$B$6:$Z$119,25,0)</f>
        <v>#N/A</v>
      </c>
      <c r="Z2240" s="57" t="s">
        <v>7860</v>
      </c>
      <c r="AA2240" s="58"/>
      <c r="AB2240" s="58"/>
      <c r="AC2240" s="58"/>
      <c r="AD2240" s="58"/>
      <c r="AE2240" s="58"/>
      <c r="AF2240" s="58"/>
      <c r="AG2240" s="58">
        <v>2500000</v>
      </c>
      <c r="AH2240" s="58"/>
      <c r="AI2240" s="58"/>
      <c r="AJ2240" s="58"/>
      <c r="AK2240" s="58"/>
      <c r="AL2240" s="58"/>
      <c r="AM2240" s="58"/>
      <c r="AN2240" s="58"/>
      <c r="AO2240" s="58"/>
      <c r="AP2240" s="58"/>
      <c r="AQ2240" s="58">
        <v>1732400</v>
      </c>
      <c r="AR2240" s="59">
        <f t="shared" si="431"/>
        <v>2</v>
      </c>
      <c r="AS2240" s="59">
        <f t="shared" si="432"/>
        <v>4232400</v>
      </c>
      <c r="AT2240" s="58">
        <f t="shared" si="436"/>
        <v>2116200</v>
      </c>
      <c r="AU2240" s="58">
        <f t="shared" si="424"/>
        <v>1732400</v>
      </c>
      <c r="AV2240" s="59">
        <f t="shared" si="425"/>
        <v>383800</v>
      </c>
      <c r="AW2240" s="59">
        <f t="shared" si="433"/>
        <v>383800</v>
      </c>
      <c r="AX2240" s="60">
        <f t="shared" si="434"/>
        <v>0.22154236896790569</v>
      </c>
      <c r="AY2240" s="58"/>
    </row>
    <row r="2241" spans="1:51" ht="31.5" x14ac:dyDescent="0.25">
      <c r="A2241" s="45">
        <v>340</v>
      </c>
      <c r="B2241" s="46" t="s">
        <v>1477</v>
      </c>
      <c r="C2241" s="47" t="s">
        <v>1385</v>
      </c>
      <c r="D2241" s="47" t="s">
        <v>467</v>
      </c>
      <c r="E2241" s="62">
        <v>18.167999999999999</v>
      </c>
      <c r="F2241" s="49" t="s">
        <v>1478</v>
      </c>
      <c r="G2241" s="49" t="s">
        <v>1478</v>
      </c>
      <c r="H2241" s="50" t="s">
        <v>1478</v>
      </c>
      <c r="I2241" s="46" t="s">
        <v>439</v>
      </c>
      <c r="J2241" s="46">
        <v>44</v>
      </c>
      <c r="K2241" s="49">
        <v>44</v>
      </c>
      <c r="L2241" s="49" t="s">
        <v>1388</v>
      </c>
      <c r="M2241" s="51">
        <v>1647036</v>
      </c>
      <c r="N2241" s="51">
        <f t="shared" si="427"/>
        <v>64964</v>
      </c>
      <c r="O2241" s="51">
        <v>65682.782608695605</v>
      </c>
      <c r="P2241" s="51">
        <v>1712000</v>
      </c>
      <c r="Q2241" s="51">
        <f t="shared" si="428"/>
        <v>85387.617391304288</v>
      </c>
      <c r="R2241" s="52">
        <f t="shared" si="429"/>
        <v>1732423.6173913043</v>
      </c>
      <c r="S2241" s="53">
        <v>1732400</v>
      </c>
      <c r="T2241" s="54" t="s">
        <v>627</v>
      </c>
      <c r="U2241" s="55" t="s">
        <v>471</v>
      </c>
      <c r="V2241" s="55" t="s">
        <v>628</v>
      </c>
      <c r="W2241" s="55" t="s">
        <v>196</v>
      </c>
      <c r="X2241" s="56">
        <v>43294</v>
      </c>
      <c r="Y2241" s="57" t="e">
        <f>VLOOKUP(B2241,'[2]DVKT TYC (đang phê duyệt)'!$B$6:$Z$119,25,0)</f>
        <v>#N/A</v>
      </c>
      <c r="Z2241" s="57" t="s">
        <v>7860</v>
      </c>
      <c r="AA2241" s="58"/>
      <c r="AB2241" s="58"/>
      <c r="AC2241" s="58"/>
      <c r="AD2241" s="58"/>
      <c r="AE2241" s="58"/>
      <c r="AF2241" s="58"/>
      <c r="AG2241" s="58"/>
      <c r="AH2241" s="58"/>
      <c r="AI2241" s="58"/>
      <c r="AJ2241" s="58">
        <v>2012000</v>
      </c>
      <c r="AK2241" s="58"/>
      <c r="AL2241" s="58"/>
      <c r="AM2241" s="58"/>
      <c r="AN2241" s="58"/>
      <c r="AO2241" s="58"/>
      <c r="AP2241" s="58"/>
      <c r="AQ2241" s="58">
        <v>1732400</v>
      </c>
      <c r="AR2241" s="59">
        <f t="shared" si="431"/>
        <v>2</v>
      </c>
      <c r="AS2241" s="59">
        <f t="shared" si="432"/>
        <v>3744400</v>
      </c>
      <c r="AT2241" s="58">
        <f t="shared" si="436"/>
        <v>1872200</v>
      </c>
      <c r="AU2241" s="58">
        <f t="shared" si="424"/>
        <v>1732400</v>
      </c>
      <c r="AV2241" s="59">
        <f t="shared" si="425"/>
        <v>139800</v>
      </c>
      <c r="AW2241" s="59">
        <f t="shared" si="433"/>
        <v>139800</v>
      </c>
      <c r="AX2241" s="60">
        <f t="shared" si="434"/>
        <v>8.0697298545370666E-2</v>
      </c>
      <c r="AY2241" s="58"/>
    </row>
    <row r="2242" spans="1:51" ht="47.25" x14ac:dyDescent="0.25">
      <c r="A2242" s="45">
        <v>348</v>
      </c>
      <c r="B2242" s="46" t="s">
        <v>1502</v>
      </c>
      <c r="C2242" s="47" t="s">
        <v>1480</v>
      </c>
      <c r="D2242" s="47" t="s">
        <v>467</v>
      </c>
      <c r="E2242" s="62">
        <v>18.204000000000001</v>
      </c>
      <c r="F2242" s="49" t="s">
        <v>7588</v>
      </c>
      <c r="G2242" s="49" t="s">
        <v>1503</v>
      </c>
      <c r="H2242" s="50" t="s">
        <v>1504</v>
      </c>
      <c r="I2242" s="46"/>
      <c r="J2242" s="46">
        <v>45</v>
      </c>
      <c r="K2242" s="49">
        <v>45</v>
      </c>
      <c r="L2242" s="49" t="s">
        <v>1482</v>
      </c>
      <c r="M2242" s="51">
        <v>1377000</v>
      </c>
      <c r="N2242" s="51">
        <f t="shared" si="427"/>
        <v>84000</v>
      </c>
      <c r="O2242" s="51">
        <v>84521.739130434798</v>
      </c>
      <c r="P2242" s="51">
        <v>1461000</v>
      </c>
      <c r="Q2242" s="51">
        <f t="shared" si="428"/>
        <v>109878.26086956525</v>
      </c>
      <c r="R2242" s="52">
        <f t="shared" si="429"/>
        <v>1486878.2608695652</v>
      </c>
      <c r="S2242" s="53">
        <v>1486800</v>
      </c>
      <c r="T2242" s="54" t="s">
        <v>627</v>
      </c>
      <c r="U2242" s="55" t="s">
        <v>471</v>
      </c>
      <c r="V2242" s="55" t="s">
        <v>628</v>
      </c>
      <c r="W2242" s="55" t="s">
        <v>196</v>
      </c>
      <c r="X2242" s="56">
        <v>43294</v>
      </c>
      <c r="Y2242" s="57" t="e">
        <f>VLOOKUP(B2242,'[2]DVKT TYC (đang phê duyệt)'!$B$6:$Z$119,25,0)</f>
        <v>#N/A</v>
      </c>
      <c r="Z2242" s="57" t="s">
        <v>7860</v>
      </c>
      <c r="AA2242" s="58"/>
      <c r="AB2242" s="58"/>
      <c r="AC2242" s="58"/>
      <c r="AD2242" s="58"/>
      <c r="AE2242" s="58"/>
      <c r="AF2242" s="58"/>
      <c r="AG2242" s="58"/>
      <c r="AH2242" s="58"/>
      <c r="AI2242" s="58"/>
      <c r="AJ2242" s="58">
        <v>1761000</v>
      </c>
      <c r="AK2242" s="58"/>
      <c r="AL2242" s="58"/>
      <c r="AM2242" s="58"/>
      <c r="AN2242" s="58"/>
      <c r="AO2242" s="58"/>
      <c r="AP2242" s="58"/>
      <c r="AQ2242" s="58">
        <v>1486800</v>
      </c>
      <c r="AR2242" s="59">
        <f t="shared" si="431"/>
        <v>2</v>
      </c>
      <c r="AS2242" s="59">
        <f t="shared" si="432"/>
        <v>3247800</v>
      </c>
      <c r="AT2242" s="58">
        <f t="shared" si="436"/>
        <v>1623900</v>
      </c>
      <c r="AU2242" s="58">
        <f t="shared" si="424"/>
        <v>1486800</v>
      </c>
      <c r="AV2242" s="59">
        <f t="shared" si="425"/>
        <v>137100</v>
      </c>
      <c r="AW2242" s="59">
        <f t="shared" si="433"/>
        <v>137100</v>
      </c>
      <c r="AX2242" s="60">
        <f t="shared" si="434"/>
        <v>9.2211460855528671E-2</v>
      </c>
      <c r="AY2242" s="58"/>
    </row>
    <row r="2243" spans="1:51" ht="47.25" x14ac:dyDescent="0.25">
      <c r="A2243" s="45">
        <v>350</v>
      </c>
      <c r="B2243" s="46" t="s">
        <v>1508</v>
      </c>
      <c r="C2243" s="47" t="s">
        <v>1480</v>
      </c>
      <c r="D2243" s="47" t="s">
        <v>467</v>
      </c>
      <c r="E2243" s="62">
        <v>18.239000000000001</v>
      </c>
      <c r="F2243" s="49" t="s">
        <v>1509</v>
      </c>
      <c r="G2243" s="49" t="s">
        <v>1510</v>
      </c>
      <c r="H2243" s="50" t="s">
        <v>1509</v>
      </c>
      <c r="I2243" s="46" t="s">
        <v>439</v>
      </c>
      <c r="J2243" s="46">
        <v>45</v>
      </c>
      <c r="K2243" s="49">
        <v>45</v>
      </c>
      <c r="L2243" s="49" t="s">
        <v>1482</v>
      </c>
      <c r="M2243" s="51">
        <v>1377000</v>
      </c>
      <c r="N2243" s="51">
        <f t="shared" si="427"/>
        <v>84000</v>
      </c>
      <c r="O2243" s="51">
        <v>84521.739130434798</v>
      </c>
      <c r="P2243" s="51">
        <v>1461000</v>
      </c>
      <c r="Q2243" s="51">
        <f t="shared" si="428"/>
        <v>109878.26086956525</v>
      </c>
      <c r="R2243" s="52">
        <f t="shared" si="429"/>
        <v>1486878.2608695652</v>
      </c>
      <c r="S2243" s="53">
        <v>1486800</v>
      </c>
      <c r="T2243" s="54" t="s">
        <v>627</v>
      </c>
      <c r="U2243" s="55" t="s">
        <v>471</v>
      </c>
      <c r="V2243" s="55" t="s">
        <v>628</v>
      </c>
      <c r="W2243" s="55" t="s">
        <v>196</v>
      </c>
      <c r="X2243" s="56">
        <v>43294</v>
      </c>
      <c r="Y2243" s="57" t="e">
        <f>VLOOKUP(B2243,'[2]DVKT TYC (đang phê duyệt)'!$B$6:$Z$119,25,0)</f>
        <v>#N/A</v>
      </c>
      <c r="Z2243" s="57" t="s">
        <v>7860</v>
      </c>
      <c r="AA2243" s="58"/>
      <c r="AB2243" s="58"/>
      <c r="AC2243" s="58"/>
      <c r="AD2243" s="58"/>
      <c r="AE2243" s="58"/>
      <c r="AF2243" s="58"/>
      <c r="AG2243" s="58"/>
      <c r="AH2243" s="58"/>
      <c r="AI2243" s="58"/>
      <c r="AJ2243" s="58">
        <v>1761000</v>
      </c>
      <c r="AK2243" s="58"/>
      <c r="AL2243" s="58"/>
      <c r="AM2243" s="58"/>
      <c r="AN2243" s="58"/>
      <c r="AO2243" s="58"/>
      <c r="AP2243" s="58"/>
      <c r="AQ2243" s="58">
        <v>1486800</v>
      </c>
      <c r="AR2243" s="59">
        <f t="shared" si="431"/>
        <v>2</v>
      </c>
      <c r="AS2243" s="59">
        <f t="shared" si="432"/>
        <v>3247800</v>
      </c>
      <c r="AT2243" s="58">
        <f t="shared" si="436"/>
        <v>1623900</v>
      </c>
      <c r="AU2243" s="58">
        <f t="shared" si="424"/>
        <v>1486800</v>
      </c>
      <c r="AV2243" s="59">
        <f t="shared" si="425"/>
        <v>137100</v>
      </c>
      <c r="AW2243" s="59">
        <f t="shared" si="433"/>
        <v>137100</v>
      </c>
      <c r="AX2243" s="60">
        <f t="shared" si="434"/>
        <v>9.2211460855528671E-2</v>
      </c>
      <c r="AY2243" s="58"/>
    </row>
    <row r="2244" spans="1:51" ht="78.75" x14ac:dyDescent="0.25">
      <c r="A2244" s="45">
        <v>352</v>
      </c>
      <c r="B2244" s="46" t="s">
        <v>1513</v>
      </c>
      <c r="C2244" s="47" t="s">
        <v>1480</v>
      </c>
      <c r="D2244" s="47" t="s">
        <v>467</v>
      </c>
      <c r="E2244" s="62">
        <v>18.233000000000001</v>
      </c>
      <c r="F2244" s="49" t="s">
        <v>7587</v>
      </c>
      <c r="G2244" s="49" t="s">
        <v>1514</v>
      </c>
      <c r="H2244" s="50" t="s">
        <v>1452</v>
      </c>
      <c r="I2244" s="46" t="s">
        <v>439</v>
      </c>
      <c r="J2244" s="46">
        <v>45</v>
      </c>
      <c r="K2244" s="49">
        <v>45</v>
      </c>
      <c r="L2244" s="49" t="s">
        <v>1482</v>
      </c>
      <c r="M2244" s="51">
        <v>1377000</v>
      </c>
      <c r="N2244" s="51">
        <f t="shared" si="427"/>
        <v>84000</v>
      </c>
      <c r="O2244" s="51">
        <v>84521.739130434798</v>
      </c>
      <c r="P2244" s="51">
        <v>1461000</v>
      </c>
      <c r="Q2244" s="51">
        <f t="shared" si="428"/>
        <v>109878.26086956525</v>
      </c>
      <c r="R2244" s="52">
        <f t="shared" si="429"/>
        <v>1486878.2608695652</v>
      </c>
      <c r="S2244" s="53">
        <v>1486800</v>
      </c>
      <c r="T2244" s="54" t="s">
        <v>627</v>
      </c>
      <c r="U2244" s="55" t="s">
        <v>471</v>
      </c>
      <c r="V2244" s="55" t="s">
        <v>628</v>
      </c>
      <c r="W2244" s="55" t="s">
        <v>196</v>
      </c>
      <c r="X2244" s="56">
        <v>43294</v>
      </c>
      <c r="Y2244" s="57" t="e">
        <f>VLOOKUP(B2244,'[2]DVKT TYC (đang phê duyệt)'!$B$6:$Z$119,25,0)</f>
        <v>#N/A</v>
      </c>
      <c r="Z2244" s="57" t="s">
        <v>7860</v>
      </c>
      <c r="AA2244" s="58"/>
      <c r="AB2244" s="58"/>
      <c r="AC2244" s="58"/>
      <c r="AD2244" s="58"/>
      <c r="AE2244" s="58"/>
      <c r="AF2244" s="58"/>
      <c r="AG2244" s="58"/>
      <c r="AH2244" s="58"/>
      <c r="AI2244" s="58"/>
      <c r="AJ2244" s="58">
        <v>1761000</v>
      </c>
      <c r="AK2244" s="58"/>
      <c r="AL2244" s="58"/>
      <c r="AM2244" s="58"/>
      <c r="AN2244" s="58"/>
      <c r="AO2244" s="58"/>
      <c r="AP2244" s="58"/>
      <c r="AQ2244" s="58">
        <v>1486800</v>
      </c>
      <c r="AR2244" s="59">
        <f t="shared" si="431"/>
        <v>2</v>
      </c>
      <c r="AS2244" s="59">
        <f t="shared" si="432"/>
        <v>3247800</v>
      </c>
      <c r="AT2244" s="58">
        <f t="shared" si="436"/>
        <v>1623900</v>
      </c>
      <c r="AU2244" s="58">
        <f t="shared" si="424"/>
        <v>1486800</v>
      </c>
      <c r="AV2244" s="59">
        <f t="shared" si="425"/>
        <v>137100</v>
      </c>
      <c r="AW2244" s="59">
        <f t="shared" si="433"/>
        <v>137100</v>
      </c>
      <c r="AX2244" s="60">
        <f t="shared" si="434"/>
        <v>9.2211460855528671E-2</v>
      </c>
      <c r="AY2244" s="58"/>
    </row>
    <row r="2245" spans="1:51" ht="47.25" x14ac:dyDescent="0.25">
      <c r="A2245" s="45">
        <v>358</v>
      </c>
      <c r="B2245" s="46" t="s">
        <v>1529</v>
      </c>
      <c r="C2245" s="47" t="s">
        <v>1480</v>
      </c>
      <c r="D2245" s="47" t="s">
        <v>467</v>
      </c>
      <c r="E2245" s="62">
        <v>18.172999999999998</v>
      </c>
      <c r="F2245" s="49" t="s">
        <v>1530</v>
      </c>
      <c r="G2245" s="49" t="s">
        <v>1531</v>
      </c>
      <c r="H2245" s="50" t="s">
        <v>1530</v>
      </c>
      <c r="I2245" s="46"/>
      <c r="J2245" s="46">
        <v>45</v>
      </c>
      <c r="K2245" s="49">
        <v>45</v>
      </c>
      <c r="L2245" s="49" t="s">
        <v>1482</v>
      </c>
      <c r="M2245" s="51">
        <v>1377000</v>
      </c>
      <c r="N2245" s="51">
        <f t="shared" si="427"/>
        <v>84000</v>
      </c>
      <c r="O2245" s="51">
        <v>84521.739130434798</v>
      </c>
      <c r="P2245" s="51">
        <v>1461000</v>
      </c>
      <c r="Q2245" s="51">
        <f t="shared" si="428"/>
        <v>109878.26086956525</v>
      </c>
      <c r="R2245" s="52">
        <f t="shared" si="429"/>
        <v>1486878.2608695652</v>
      </c>
      <c r="S2245" s="53">
        <v>1486800</v>
      </c>
      <c r="T2245" s="54" t="s">
        <v>627</v>
      </c>
      <c r="U2245" s="55" t="s">
        <v>471</v>
      </c>
      <c r="V2245" s="55" t="s">
        <v>628</v>
      </c>
      <c r="W2245" s="55" t="s">
        <v>173</v>
      </c>
      <c r="X2245" s="56">
        <v>43294</v>
      </c>
      <c r="Y2245" s="57" t="e">
        <f>VLOOKUP(B2245,'[2]DVKT TYC (đang phê duyệt)'!$B$6:$Z$119,25,0)</f>
        <v>#N/A</v>
      </c>
      <c r="Z2245" s="57" t="s">
        <v>7860</v>
      </c>
      <c r="AA2245" s="58"/>
      <c r="AB2245" s="58"/>
      <c r="AC2245" s="58"/>
      <c r="AD2245" s="58"/>
      <c r="AE2245" s="58"/>
      <c r="AF2245" s="58"/>
      <c r="AG2245" s="58"/>
      <c r="AH2245" s="58"/>
      <c r="AI2245" s="58"/>
      <c r="AJ2245" s="58">
        <v>1761000</v>
      </c>
      <c r="AK2245" s="58"/>
      <c r="AL2245" s="58"/>
      <c r="AM2245" s="58"/>
      <c r="AN2245" s="58"/>
      <c r="AO2245" s="58"/>
      <c r="AP2245" s="58"/>
      <c r="AQ2245" s="58">
        <v>1486800</v>
      </c>
      <c r="AR2245" s="59">
        <f t="shared" si="431"/>
        <v>2</v>
      </c>
      <c r="AS2245" s="59">
        <f t="shared" si="432"/>
        <v>3247800</v>
      </c>
      <c r="AT2245" s="58">
        <f t="shared" si="436"/>
        <v>1623900</v>
      </c>
      <c r="AU2245" s="58">
        <f t="shared" si="424"/>
        <v>1486800</v>
      </c>
      <c r="AV2245" s="59">
        <f t="shared" si="425"/>
        <v>137100</v>
      </c>
      <c r="AW2245" s="59">
        <f t="shared" si="433"/>
        <v>137100</v>
      </c>
      <c r="AX2245" s="60">
        <f t="shared" si="434"/>
        <v>9.2211460855528671E-2</v>
      </c>
      <c r="AY2245" s="58"/>
    </row>
    <row r="2246" spans="1:51" ht="47.25" x14ac:dyDescent="0.25">
      <c r="A2246" s="45">
        <v>359</v>
      </c>
      <c r="B2246" s="46" t="s">
        <v>1532</v>
      </c>
      <c r="C2246" s="47" t="s">
        <v>1480</v>
      </c>
      <c r="D2246" s="47" t="s">
        <v>467</v>
      </c>
      <c r="E2246" s="62">
        <v>18.175999999999998</v>
      </c>
      <c r="F2246" s="49" t="s">
        <v>1464</v>
      </c>
      <c r="G2246" s="49" t="s">
        <v>1533</v>
      </c>
      <c r="H2246" s="50" t="s">
        <v>1464</v>
      </c>
      <c r="I2246" s="46"/>
      <c r="J2246" s="46">
        <v>45</v>
      </c>
      <c r="K2246" s="49">
        <v>45</v>
      </c>
      <c r="L2246" s="49" t="s">
        <v>1482</v>
      </c>
      <c r="M2246" s="51">
        <v>1377000</v>
      </c>
      <c r="N2246" s="51">
        <f t="shared" si="427"/>
        <v>84000</v>
      </c>
      <c r="O2246" s="51">
        <v>84521.739130434798</v>
      </c>
      <c r="P2246" s="51">
        <v>1461000</v>
      </c>
      <c r="Q2246" s="51">
        <f t="shared" si="428"/>
        <v>109878.26086956525</v>
      </c>
      <c r="R2246" s="52">
        <f t="shared" si="429"/>
        <v>1486878.2608695652</v>
      </c>
      <c r="S2246" s="53">
        <v>1486800</v>
      </c>
      <c r="T2246" s="54" t="s">
        <v>627</v>
      </c>
      <c r="U2246" s="55" t="s">
        <v>471</v>
      </c>
      <c r="V2246" s="55" t="s">
        <v>628</v>
      </c>
      <c r="W2246" s="55" t="s">
        <v>173</v>
      </c>
      <c r="X2246" s="56">
        <v>43294</v>
      </c>
      <c r="Y2246" s="57" t="e">
        <f>VLOOKUP(B2246,'[2]DVKT TYC (đang phê duyệt)'!$B$6:$Z$119,25,0)</f>
        <v>#N/A</v>
      </c>
      <c r="Z2246" s="57" t="s">
        <v>7860</v>
      </c>
      <c r="AA2246" s="58"/>
      <c r="AB2246" s="58"/>
      <c r="AC2246" s="58"/>
      <c r="AD2246" s="58"/>
      <c r="AE2246" s="58"/>
      <c r="AF2246" s="58"/>
      <c r="AG2246" s="58"/>
      <c r="AH2246" s="58"/>
      <c r="AI2246" s="58"/>
      <c r="AJ2246" s="58">
        <v>1761000</v>
      </c>
      <c r="AK2246" s="58"/>
      <c r="AL2246" s="58"/>
      <c r="AM2246" s="58"/>
      <c r="AN2246" s="58"/>
      <c r="AO2246" s="58"/>
      <c r="AP2246" s="58"/>
      <c r="AQ2246" s="58">
        <v>1486800</v>
      </c>
      <c r="AR2246" s="59">
        <f t="shared" si="431"/>
        <v>2</v>
      </c>
      <c r="AS2246" s="59">
        <f t="shared" si="432"/>
        <v>3247800</v>
      </c>
      <c r="AT2246" s="58">
        <f t="shared" si="436"/>
        <v>1623900</v>
      </c>
      <c r="AU2246" s="58">
        <f t="shared" ref="AU2246:AU2309" si="437">MIN(AA2246:AQ2246)</f>
        <v>1486800</v>
      </c>
      <c r="AV2246" s="59">
        <f t="shared" ref="AV2246:AV2309" si="438">AT2246-S2246</f>
        <v>137100</v>
      </c>
      <c r="AW2246" s="59">
        <f t="shared" si="433"/>
        <v>137100</v>
      </c>
      <c r="AX2246" s="60">
        <f t="shared" si="434"/>
        <v>9.2211460855528671E-2</v>
      </c>
      <c r="AY2246" s="58"/>
    </row>
    <row r="2247" spans="1:51" ht="31.5" x14ac:dyDescent="0.25">
      <c r="A2247" s="45">
        <v>363</v>
      </c>
      <c r="B2247" s="46" t="s">
        <v>1544</v>
      </c>
      <c r="C2247" s="47" t="s">
        <v>1545</v>
      </c>
      <c r="D2247" s="47" t="s">
        <v>467</v>
      </c>
      <c r="E2247" s="62">
        <v>18.244</v>
      </c>
      <c r="F2247" s="49" t="s">
        <v>7592</v>
      </c>
      <c r="G2247" s="49" t="s">
        <v>1546</v>
      </c>
      <c r="H2247" s="50" t="s">
        <v>1547</v>
      </c>
      <c r="I2247" s="46" t="s">
        <v>439</v>
      </c>
      <c r="J2247" s="46">
        <v>48</v>
      </c>
      <c r="K2247" s="49">
        <v>48</v>
      </c>
      <c r="L2247" s="49" t="s">
        <v>1548</v>
      </c>
      <c r="M2247" s="51">
        <v>2898710</v>
      </c>
      <c r="N2247" s="51">
        <f t="shared" si="427"/>
        <v>105290</v>
      </c>
      <c r="O2247" s="51">
        <v>105323.47826087</v>
      </c>
      <c r="P2247" s="51">
        <v>3004000</v>
      </c>
      <c r="Q2247" s="51">
        <f t="shared" si="428"/>
        <v>136920.52173913101</v>
      </c>
      <c r="R2247" s="52">
        <f t="shared" si="429"/>
        <v>3035630.5217391308</v>
      </c>
      <c r="S2247" s="53">
        <v>3035600</v>
      </c>
      <c r="T2247" s="54" t="s">
        <v>627</v>
      </c>
      <c r="U2247" s="55" t="s">
        <v>471</v>
      </c>
      <c r="V2247" s="55" t="s">
        <v>628</v>
      </c>
      <c r="W2247" s="55" t="s">
        <v>173</v>
      </c>
      <c r="X2247" s="56">
        <v>43294</v>
      </c>
      <c r="Y2247" s="57" t="e">
        <f>VLOOKUP(B2247,'[2]DVKT TYC (đang phê duyệt)'!$B$6:$Z$119,25,0)</f>
        <v>#N/A</v>
      </c>
      <c r="Z2247" s="57"/>
      <c r="AA2247" s="58"/>
      <c r="AB2247" s="58"/>
      <c r="AC2247" s="58"/>
      <c r="AD2247" s="58"/>
      <c r="AE2247" s="58"/>
      <c r="AF2247" s="58"/>
      <c r="AG2247" s="58"/>
      <c r="AH2247" s="58"/>
      <c r="AI2247" s="58"/>
      <c r="AJ2247" s="58"/>
      <c r="AK2247" s="58"/>
      <c r="AL2247" s="58"/>
      <c r="AM2247" s="58"/>
      <c r="AN2247" s="58"/>
      <c r="AO2247" s="58"/>
      <c r="AP2247" s="58"/>
      <c r="AQ2247" s="58">
        <v>3035600</v>
      </c>
      <c r="AR2247" s="59">
        <f t="shared" si="431"/>
        <v>1</v>
      </c>
      <c r="AS2247" s="59">
        <f t="shared" si="432"/>
        <v>3035600</v>
      </c>
      <c r="AT2247" s="58">
        <f t="shared" si="436"/>
        <v>3035600</v>
      </c>
      <c r="AU2247" s="58">
        <f t="shared" si="437"/>
        <v>3035600</v>
      </c>
      <c r="AV2247" s="59">
        <f t="shared" si="438"/>
        <v>0</v>
      </c>
      <c r="AW2247" s="59">
        <f t="shared" si="433"/>
        <v>0</v>
      </c>
      <c r="AX2247" s="60">
        <f t="shared" si="434"/>
        <v>0</v>
      </c>
      <c r="AY2247" s="58"/>
    </row>
    <row r="2248" spans="1:51" ht="47.25" x14ac:dyDescent="0.25">
      <c r="A2248" s="45">
        <v>364</v>
      </c>
      <c r="B2248" s="46" t="s">
        <v>1549</v>
      </c>
      <c r="C2248" s="47" t="s">
        <v>1545</v>
      </c>
      <c r="D2248" s="47" t="s">
        <v>467</v>
      </c>
      <c r="E2248" s="62">
        <v>18.283000000000001</v>
      </c>
      <c r="F2248" s="49" t="s">
        <v>1550</v>
      </c>
      <c r="G2248" s="49" t="s">
        <v>1550</v>
      </c>
      <c r="H2248" s="50" t="s">
        <v>1550</v>
      </c>
      <c r="I2248" s="46" t="s">
        <v>439</v>
      </c>
      <c r="J2248" s="46">
        <v>48</v>
      </c>
      <c r="K2248" s="49">
        <v>48</v>
      </c>
      <c r="L2248" s="49" t="s">
        <v>1548</v>
      </c>
      <c r="M2248" s="51">
        <v>2898710</v>
      </c>
      <c r="N2248" s="51">
        <f t="shared" si="427"/>
        <v>105290</v>
      </c>
      <c r="O2248" s="51">
        <v>105323.47826087</v>
      </c>
      <c r="P2248" s="51">
        <v>3004000</v>
      </c>
      <c r="Q2248" s="51">
        <f t="shared" si="428"/>
        <v>136920.52173913101</v>
      </c>
      <c r="R2248" s="52">
        <f t="shared" si="429"/>
        <v>3035630.5217391308</v>
      </c>
      <c r="S2248" s="53">
        <v>3035600</v>
      </c>
      <c r="T2248" s="54" t="s">
        <v>627</v>
      </c>
      <c r="U2248" s="55" t="s">
        <v>471</v>
      </c>
      <c r="V2248" s="55" t="s">
        <v>628</v>
      </c>
      <c r="W2248" s="55" t="s">
        <v>173</v>
      </c>
      <c r="X2248" s="56">
        <v>43294</v>
      </c>
      <c r="Y2248" s="57" t="e">
        <f>VLOOKUP(B2248,'[2]DVKT TYC (đang phê duyệt)'!$B$6:$Z$119,25,0)</f>
        <v>#N/A</v>
      </c>
      <c r="Z2248" s="57"/>
      <c r="AA2248" s="58"/>
      <c r="AB2248" s="58"/>
      <c r="AC2248" s="58"/>
      <c r="AD2248" s="58"/>
      <c r="AE2248" s="58"/>
      <c r="AF2248" s="58"/>
      <c r="AG2248" s="58"/>
      <c r="AH2248" s="58"/>
      <c r="AI2248" s="58"/>
      <c r="AJ2248" s="58"/>
      <c r="AK2248" s="58"/>
      <c r="AL2248" s="58"/>
      <c r="AM2248" s="58"/>
      <c r="AN2248" s="58"/>
      <c r="AO2248" s="58"/>
      <c r="AP2248" s="58"/>
      <c r="AQ2248" s="58">
        <v>3035600</v>
      </c>
      <c r="AR2248" s="59">
        <f t="shared" si="431"/>
        <v>1</v>
      </c>
      <c r="AS2248" s="59">
        <f t="shared" si="432"/>
        <v>3035600</v>
      </c>
      <c r="AT2248" s="58">
        <f t="shared" si="436"/>
        <v>3035600</v>
      </c>
      <c r="AU2248" s="58">
        <f t="shared" si="437"/>
        <v>3035600</v>
      </c>
      <c r="AV2248" s="59">
        <f t="shared" si="438"/>
        <v>0</v>
      </c>
      <c r="AW2248" s="59">
        <f t="shared" si="433"/>
        <v>0</v>
      </c>
      <c r="AX2248" s="60">
        <f t="shared" si="434"/>
        <v>0</v>
      </c>
      <c r="AY2248" s="58"/>
    </row>
    <row r="2249" spans="1:51" ht="47.25" x14ac:dyDescent="0.25">
      <c r="A2249" s="45">
        <v>365</v>
      </c>
      <c r="B2249" s="46" t="s">
        <v>1551</v>
      </c>
      <c r="C2249" s="47" t="s">
        <v>1545</v>
      </c>
      <c r="D2249" s="47" t="s">
        <v>467</v>
      </c>
      <c r="E2249" s="62">
        <v>18.285</v>
      </c>
      <c r="F2249" s="49" t="s">
        <v>1552</v>
      </c>
      <c r="G2249" s="49" t="s">
        <v>1552</v>
      </c>
      <c r="H2249" s="50" t="s">
        <v>1552</v>
      </c>
      <c r="I2249" s="46" t="s">
        <v>439</v>
      </c>
      <c r="J2249" s="46">
        <v>48</v>
      </c>
      <c r="K2249" s="49">
        <v>48</v>
      </c>
      <c r="L2249" s="49" t="s">
        <v>1548</v>
      </c>
      <c r="M2249" s="51">
        <v>2898710</v>
      </c>
      <c r="N2249" s="51">
        <f t="shared" si="427"/>
        <v>105290</v>
      </c>
      <c r="O2249" s="51">
        <v>105323.47826087</v>
      </c>
      <c r="P2249" s="51">
        <v>3004000</v>
      </c>
      <c r="Q2249" s="51">
        <f t="shared" si="428"/>
        <v>136920.52173913101</v>
      </c>
      <c r="R2249" s="52">
        <f t="shared" si="429"/>
        <v>3035630.5217391308</v>
      </c>
      <c r="S2249" s="53">
        <v>3035600</v>
      </c>
      <c r="T2249" s="54" t="s">
        <v>627</v>
      </c>
      <c r="U2249" s="55" t="s">
        <v>471</v>
      </c>
      <c r="V2249" s="55" t="s">
        <v>628</v>
      </c>
      <c r="W2249" s="55" t="s">
        <v>173</v>
      </c>
      <c r="X2249" s="56">
        <v>43294</v>
      </c>
      <c r="Y2249" s="57" t="e">
        <f>VLOOKUP(B2249,'[2]DVKT TYC (đang phê duyệt)'!$B$6:$Z$119,25,0)</f>
        <v>#N/A</v>
      </c>
      <c r="Z2249" s="57"/>
      <c r="AA2249" s="58"/>
      <c r="AB2249" s="58"/>
      <c r="AC2249" s="58"/>
      <c r="AD2249" s="58"/>
      <c r="AE2249" s="58"/>
      <c r="AF2249" s="58"/>
      <c r="AG2249" s="58"/>
      <c r="AH2249" s="58"/>
      <c r="AI2249" s="58"/>
      <c r="AJ2249" s="58"/>
      <c r="AK2249" s="58"/>
      <c r="AL2249" s="58"/>
      <c r="AM2249" s="58"/>
      <c r="AN2249" s="58"/>
      <c r="AO2249" s="58"/>
      <c r="AP2249" s="58"/>
      <c r="AQ2249" s="58">
        <v>3035600</v>
      </c>
      <c r="AR2249" s="59">
        <f t="shared" si="431"/>
        <v>1</v>
      </c>
      <c r="AS2249" s="59">
        <f t="shared" si="432"/>
        <v>3035600</v>
      </c>
      <c r="AT2249" s="58">
        <f t="shared" si="436"/>
        <v>3035600</v>
      </c>
      <c r="AU2249" s="58">
        <f t="shared" si="437"/>
        <v>3035600</v>
      </c>
      <c r="AV2249" s="59">
        <f t="shared" si="438"/>
        <v>0</v>
      </c>
      <c r="AW2249" s="59">
        <f t="shared" si="433"/>
        <v>0</v>
      </c>
      <c r="AX2249" s="60">
        <f t="shared" si="434"/>
        <v>0</v>
      </c>
      <c r="AY2249" s="58"/>
    </row>
    <row r="2250" spans="1:51" ht="47.25" x14ac:dyDescent="0.25">
      <c r="A2250" s="45">
        <v>366</v>
      </c>
      <c r="B2250" s="46" t="s">
        <v>1553</v>
      </c>
      <c r="C2250" s="47" t="s">
        <v>1545</v>
      </c>
      <c r="D2250" s="47" t="s">
        <v>467</v>
      </c>
      <c r="E2250" s="62">
        <v>18.286999999999999</v>
      </c>
      <c r="F2250" s="49" t="s">
        <v>1554</v>
      </c>
      <c r="G2250" s="49" t="s">
        <v>1554</v>
      </c>
      <c r="H2250" s="50" t="s">
        <v>1554</v>
      </c>
      <c r="I2250" s="46" t="s">
        <v>439</v>
      </c>
      <c r="J2250" s="46">
        <v>48</v>
      </c>
      <c r="K2250" s="49">
        <v>48</v>
      </c>
      <c r="L2250" s="49" t="s">
        <v>1548</v>
      </c>
      <c r="M2250" s="51">
        <v>2898710</v>
      </c>
      <c r="N2250" s="51">
        <f t="shared" si="427"/>
        <v>105290</v>
      </c>
      <c r="O2250" s="51">
        <v>105323.47826087</v>
      </c>
      <c r="P2250" s="51">
        <v>3004000</v>
      </c>
      <c r="Q2250" s="51">
        <f t="shared" si="428"/>
        <v>136920.52173913101</v>
      </c>
      <c r="R2250" s="52">
        <f t="shared" si="429"/>
        <v>3035630.5217391308</v>
      </c>
      <c r="S2250" s="53">
        <v>3035600</v>
      </c>
      <c r="T2250" s="54" t="s">
        <v>627</v>
      </c>
      <c r="U2250" s="55" t="s">
        <v>471</v>
      </c>
      <c r="V2250" s="55" t="s">
        <v>628</v>
      </c>
      <c r="W2250" s="55" t="s">
        <v>173</v>
      </c>
      <c r="X2250" s="56">
        <v>43294</v>
      </c>
      <c r="Y2250" s="57" t="e">
        <f>VLOOKUP(B2250,'[2]DVKT TYC (đang phê duyệt)'!$B$6:$Z$119,25,0)</f>
        <v>#N/A</v>
      </c>
      <c r="Z2250" s="57"/>
      <c r="AA2250" s="58"/>
      <c r="AB2250" s="58"/>
      <c r="AC2250" s="58"/>
      <c r="AD2250" s="58"/>
      <c r="AE2250" s="58"/>
      <c r="AF2250" s="58"/>
      <c r="AG2250" s="58"/>
      <c r="AH2250" s="58"/>
      <c r="AI2250" s="58"/>
      <c r="AJ2250" s="58"/>
      <c r="AK2250" s="58"/>
      <c r="AL2250" s="58"/>
      <c r="AM2250" s="58"/>
      <c r="AN2250" s="58"/>
      <c r="AO2250" s="58"/>
      <c r="AP2250" s="58"/>
      <c r="AQ2250" s="58">
        <v>3035600</v>
      </c>
      <c r="AR2250" s="59">
        <f t="shared" si="431"/>
        <v>1</v>
      </c>
      <c r="AS2250" s="59">
        <f t="shared" si="432"/>
        <v>3035600</v>
      </c>
      <c r="AT2250" s="58">
        <f t="shared" si="436"/>
        <v>3035600</v>
      </c>
      <c r="AU2250" s="58">
        <f t="shared" si="437"/>
        <v>3035600</v>
      </c>
      <c r="AV2250" s="59">
        <f t="shared" si="438"/>
        <v>0</v>
      </c>
      <c r="AW2250" s="59">
        <f t="shared" si="433"/>
        <v>0</v>
      </c>
      <c r="AX2250" s="60">
        <f t="shared" si="434"/>
        <v>0</v>
      </c>
      <c r="AY2250" s="58"/>
    </row>
    <row r="2251" spans="1:51" ht="47.25" x14ac:dyDescent="0.25">
      <c r="A2251" s="45">
        <v>367</v>
      </c>
      <c r="B2251" s="46" t="s">
        <v>1555</v>
      </c>
      <c r="C2251" s="47" t="s">
        <v>1545</v>
      </c>
      <c r="D2251" s="47" t="s">
        <v>467</v>
      </c>
      <c r="E2251" s="62">
        <v>18.253</v>
      </c>
      <c r="F2251" s="49" t="s">
        <v>1556</v>
      </c>
      <c r="G2251" s="49" t="s">
        <v>1557</v>
      </c>
      <c r="H2251" s="50" t="s">
        <v>1556</v>
      </c>
      <c r="I2251" s="46" t="s">
        <v>439</v>
      </c>
      <c r="J2251" s="46">
        <v>48</v>
      </c>
      <c r="K2251" s="49">
        <v>48</v>
      </c>
      <c r="L2251" s="49" t="s">
        <v>1548</v>
      </c>
      <c r="M2251" s="51">
        <v>2898710</v>
      </c>
      <c r="N2251" s="51">
        <f t="shared" si="427"/>
        <v>105290</v>
      </c>
      <c r="O2251" s="51">
        <v>105323.47826087</v>
      </c>
      <c r="P2251" s="51">
        <v>3004000</v>
      </c>
      <c r="Q2251" s="51">
        <f t="shared" si="428"/>
        <v>136920.52173913101</v>
      </c>
      <c r="R2251" s="52">
        <f t="shared" si="429"/>
        <v>3035630.5217391308</v>
      </c>
      <c r="S2251" s="53">
        <v>3035600</v>
      </c>
      <c r="T2251" s="54" t="s">
        <v>627</v>
      </c>
      <c r="U2251" s="55" t="s">
        <v>471</v>
      </c>
      <c r="V2251" s="55" t="s">
        <v>628</v>
      </c>
      <c r="W2251" s="55" t="s">
        <v>173</v>
      </c>
      <c r="X2251" s="56">
        <v>43294</v>
      </c>
      <c r="Y2251" s="57" t="e">
        <f>VLOOKUP(B2251,'[2]DVKT TYC (đang phê duyệt)'!$B$6:$Z$119,25,0)</f>
        <v>#N/A</v>
      </c>
      <c r="Z2251" s="57"/>
      <c r="AA2251" s="58"/>
      <c r="AB2251" s="58"/>
      <c r="AC2251" s="58"/>
      <c r="AD2251" s="58"/>
      <c r="AE2251" s="58"/>
      <c r="AF2251" s="58"/>
      <c r="AG2251" s="58"/>
      <c r="AH2251" s="58"/>
      <c r="AI2251" s="58"/>
      <c r="AJ2251" s="58"/>
      <c r="AK2251" s="58"/>
      <c r="AL2251" s="58"/>
      <c r="AM2251" s="58"/>
      <c r="AN2251" s="58"/>
      <c r="AO2251" s="58"/>
      <c r="AP2251" s="58"/>
      <c r="AQ2251" s="58">
        <v>3035600</v>
      </c>
      <c r="AR2251" s="59">
        <f t="shared" si="431"/>
        <v>1</v>
      </c>
      <c r="AS2251" s="59">
        <f t="shared" si="432"/>
        <v>3035600</v>
      </c>
      <c r="AT2251" s="58">
        <f t="shared" si="436"/>
        <v>3035600</v>
      </c>
      <c r="AU2251" s="58">
        <f t="shared" si="437"/>
        <v>3035600</v>
      </c>
      <c r="AV2251" s="59">
        <f t="shared" si="438"/>
        <v>0</v>
      </c>
      <c r="AW2251" s="59">
        <f t="shared" si="433"/>
        <v>0</v>
      </c>
      <c r="AX2251" s="60">
        <f t="shared" si="434"/>
        <v>0</v>
      </c>
      <c r="AY2251" s="58"/>
    </row>
    <row r="2252" spans="1:51" ht="31.5" x14ac:dyDescent="0.25">
      <c r="A2252" s="45">
        <v>368</v>
      </c>
      <c r="B2252" s="46" t="s">
        <v>1558</v>
      </c>
      <c r="C2252" s="47" t="s">
        <v>1545</v>
      </c>
      <c r="D2252" s="47" t="s">
        <v>467</v>
      </c>
      <c r="E2252" s="62">
        <v>18.215</v>
      </c>
      <c r="F2252" s="49" t="s">
        <v>1559</v>
      </c>
      <c r="G2252" s="49" t="s">
        <v>1559</v>
      </c>
      <c r="H2252" s="50" t="s">
        <v>1559</v>
      </c>
      <c r="I2252" s="46" t="s">
        <v>439</v>
      </c>
      <c r="J2252" s="46">
        <v>48</v>
      </c>
      <c r="K2252" s="49">
        <v>48</v>
      </c>
      <c r="L2252" s="49" t="s">
        <v>1548</v>
      </c>
      <c r="M2252" s="51">
        <v>2898710</v>
      </c>
      <c r="N2252" s="51">
        <f t="shared" si="427"/>
        <v>105290</v>
      </c>
      <c r="O2252" s="51">
        <v>105323.47826087</v>
      </c>
      <c r="P2252" s="51">
        <v>3004000</v>
      </c>
      <c r="Q2252" s="51">
        <f t="shared" si="428"/>
        <v>136920.52173913101</v>
      </c>
      <c r="R2252" s="52">
        <f t="shared" si="429"/>
        <v>3035630.5217391308</v>
      </c>
      <c r="S2252" s="53">
        <v>3035600</v>
      </c>
      <c r="T2252" s="54" t="s">
        <v>627</v>
      </c>
      <c r="U2252" s="55" t="s">
        <v>471</v>
      </c>
      <c r="V2252" s="55" t="s">
        <v>628</v>
      </c>
      <c r="W2252" s="55" t="s">
        <v>173</v>
      </c>
      <c r="X2252" s="56">
        <v>43294</v>
      </c>
      <c r="Y2252" s="57" t="e">
        <f>VLOOKUP(B2252,'[2]DVKT TYC (đang phê duyệt)'!$B$6:$Z$119,25,0)</f>
        <v>#N/A</v>
      </c>
      <c r="Z2252" s="57"/>
      <c r="AA2252" s="58"/>
      <c r="AB2252" s="58"/>
      <c r="AC2252" s="58"/>
      <c r="AD2252" s="58"/>
      <c r="AE2252" s="58"/>
      <c r="AF2252" s="58"/>
      <c r="AG2252" s="58"/>
      <c r="AH2252" s="58"/>
      <c r="AI2252" s="58"/>
      <c r="AJ2252" s="58"/>
      <c r="AK2252" s="58"/>
      <c r="AL2252" s="58"/>
      <c r="AM2252" s="58"/>
      <c r="AN2252" s="58"/>
      <c r="AO2252" s="58"/>
      <c r="AP2252" s="58"/>
      <c r="AQ2252" s="58">
        <v>3035600</v>
      </c>
      <c r="AR2252" s="59">
        <f t="shared" si="431"/>
        <v>1</v>
      </c>
      <c r="AS2252" s="59">
        <f t="shared" si="432"/>
        <v>3035600</v>
      </c>
      <c r="AT2252" s="58">
        <f t="shared" si="436"/>
        <v>3035600</v>
      </c>
      <c r="AU2252" s="58">
        <f t="shared" si="437"/>
        <v>3035600</v>
      </c>
      <c r="AV2252" s="59">
        <f t="shared" si="438"/>
        <v>0</v>
      </c>
      <c r="AW2252" s="59">
        <f t="shared" si="433"/>
        <v>0</v>
      </c>
      <c r="AX2252" s="60">
        <f t="shared" si="434"/>
        <v>0</v>
      </c>
      <c r="AY2252" s="58"/>
    </row>
    <row r="2253" spans="1:51" ht="31.5" x14ac:dyDescent="0.25">
      <c r="A2253" s="45">
        <v>369</v>
      </c>
      <c r="B2253" s="46" t="s">
        <v>1560</v>
      </c>
      <c r="C2253" s="47" t="s">
        <v>1545</v>
      </c>
      <c r="D2253" s="47" t="s">
        <v>467</v>
      </c>
      <c r="E2253" s="62">
        <v>18.254000000000001</v>
      </c>
      <c r="F2253" s="49" t="s">
        <v>1561</v>
      </c>
      <c r="G2253" s="49" t="s">
        <v>1561</v>
      </c>
      <c r="H2253" s="50" t="s">
        <v>1561</v>
      </c>
      <c r="I2253" s="46" t="s">
        <v>439</v>
      </c>
      <c r="J2253" s="46">
        <v>48</v>
      </c>
      <c r="K2253" s="49">
        <v>48</v>
      </c>
      <c r="L2253" s="49" t="s">
        <v>1548</v>
      </c>
      <c r="M2253" s="51">
        <v>2898710</v>
      </c>
      <c r="N2253" s="51">
        <f t="shared" si="427"/>
        <v>105290</v>
      </c>
      <c r="O2253" s="51">
        <v>105323.47826087</v>
      </c>
      <c r="P2253" s="51">
        <v>3004000</v>
      </c>
      <c r="Q2253" s="51">
        <f t="shared" si="428"/>
        <v>136920.52173913101</v>
      </c>
      <c r="R2253" s="52">
        <f t="shared" si="429"/>
        <v>3035630.5217391308</v>
      </c>
      <c r="S2253" s="53">
        <v>3035600</v>
      </c>
      <c r="T2253" s="54" t="s">
        <v>627</v>
      </c>
      <c r="U2253" s="55" t="s">
        <v>471</v>
      </c>
      <c r="V2253" s="55" t="s">
        <v>628</v>
      </c>
      <c r="W2253" s="55" t="s">
        <v>173</v>
      </c>
      <c r="X2253" s="56">
        <v>43294</v>
      </c>
      <c r="Y2253" s="57" t="e">
        <f>VLOOKUP(B2253,'[2]DVKT TYC (đang phê duyệt)'!$B$6:$Z$119,25,0)</f>
        <v>#N/A</v>
      </c>
      <c r="Z2253" s="57"/>
      <c r="AA2253" s="58"/>
      <c r="AB2253" s="58"/>
      <c r="AC2253" s="58"/>
      <c r="AD2253" s="58"/>
      <c r="AE2253" s="58"/>
      <c r="AF2253" s="58"/>
      <c r="AG2253" s="58"/>
      <c r="AH2253" s="58"/>
      <c r="AI2253" s="58"/>
      <c r="AJ2253" s="58"/>
      <c r="AK2253" s="58"/>
      <c r="AL2253" s="58"/>
      <c r="AM2253" s="58"/>
      <c r="AN2253" s="58"/>
      <c r="AO2253" s="58"/>
      <c r="AP2253" s="58"/>
      <c r="AQ2253" s="58">
        <v>3035600</v>
      </c>
      <c r="AR2253" s="59">
        <f t="shared" si="431"/>
        <v>1</v>
      </c>
      <c r="AS2253" s="59">
        <f t="shared" si="432"/>
        <v>3035600</v>
      </c>
      <c r="AT2253" s="58">
        <f t="shared" si="436"/>
        <v>3035600</v>
      </c>
      <c r="AU2253" s="58">
        <f t="shared" si="437"/>
        <v>3035600</v>
      </c>
      <c r="AV2253" s="59">
        <f t="shared" si="438"/>
        <v>0</v>
      </c>
      <c r="AW2253" s="59">
        <f t="shared" si="433"/>
        <v>0</v>
      </c>
      <c r="AX2253" s="60">
        <f t="shared" si="434"/>
        <v>0</v>
      </c>
      <c r="AY2253" s="58"/>
    </row>
    <row r="2254" spans="1:51" ht="31.5" x14ac:dyDescent="0.25">
      <c r="A2254" s="45">
        <v>370</v>
      </c>
      <c r="B2254" s="46" t="s">
        <v>1562</v>
      </c>
      <c r="C2254" s="47" t="s">
        <v>1545</v>
      </c>
      <c r="D2254" s="47" t="s">
        <v>467</v>
      </c>
      <c r="E2254" s="62">
        <v>18.213999999999999</v>
      </c>
      <c r="F2254" s="49" t="s">
        <v>1563</v>
      </c>
      <c r="G2254" s="49" t="s">
        <v>1563</v>
      </c>
      <c r="H2254" s="50" t="s">
        <v>1563</v>
      </c>
      <c r="I2254" s="46" t="s">
        <v>439</v>
      </c>
      <c r="J2254" s="46">
        <v>48</v>
      </c>
      <c r="K2254" s="49">
        <v>48</v>
      </c>
      <c r="L2254" s="49" t="s">
        <v>1548</v>
      </c>
      <c r="M2254" s="51">
        <v>2898710</v>
      </c>
      <c r="N2254" s="51">
        <f t="shared" si="427"/>
        <v>105290</v>
      </c>
      <c r="O2254" s="51">
        <v>105323.47826087</v>
      </c>
      <c r="P2254" s="51">
        <v>3004000</v>
      </c>
      <c r="Q2254" s="51">
        <f t="shared" si="428"/>
        <v>136920.52173913101</v>
      </c>
      <c r="R2254" s="52">
        <f t="shared" si="429"/>
        <v>3035630.5217391308</v>
      </c>
      <c r="S2254" s="53">
        <v>3035600</v>
      </c>
      <c r="T2254" s="54" t="s">
        <v>627</v>
      </c>
      <c r="U2254" s="55" t="s">
        <v>471</v>
      </c>
      <c r="V2254" s="55" t="s">
        <v>628</v>
      </c>
      <c r="W2254" s="55"/>
      <c r="X2254" s="56"/>
      <c r="Y2254" s="57" t="e">
        <f>VLOOKUP(B2254,'[2]DVKT TYC (đang phê duyệt)'!$B$6:$Z$119,25,0)</f>
        <v>#N/A</v>
      </c>
      <c r="Z2254" s="57"/>
      <c r="AA2254" s="58"/>
      <c r="AB2254" s="58"/>
      <c r="AC2254" s="58"/>
      <c r="AD2254" s="58"/>
      <c r="AE2254" s="58"/>
      <c r="AF2254" s="58"/>
      <c r="AG2254" s="58"/>
      <c r="AH2254" s="58"/>
      <c r="AI2254" s="58"/>
      <c r="AJ2254" s="58"/>
      <c r="AK2254" s="58"/>
      <c r="AL2254" s="58"/>
      <c r="AM2254" s="58"/>
      <c r="AN2254" s="58"/>
      <c r="AO2254" s="58"/>
      <c r="AP2254" s="58"/>
      <c r="AQ2254" s="58">
        <v>3035600</v>
      </c>
      <c r="AR2254" s="59">
        <f t="shared" si="431"/>
        <v>1</v>
      </c>
      <c r="AS2254" s="59">
        <f t="shared" si="432"/>
        <v>3035600</v>
      </c>
      <c r="AT2254" s="58">
        <f t="shared" si="436"/>
        <v>3035600</v>
      </c>
      <c r="AU2254" s="58">
        <f t="shared" si="437"/>
        <v>3035600</v>
      </c>
      <c r="AV2254" s="59">
        <f t="shared" si="438"/>
        <v>0</v>
      </c>
      <c r="AW2254" s="59">
        <f t="shared" si="433"/>
        <v>0</v>
      </c>
      <c r="AX2254" s="60">
        <f t="shared" si="434"/>
        <v>0</v>
      </c>
      <c r="AY2254" s="58"/>
    </row>
    <row r="2255" spans="1:51" ht="47.25" x14ac:dyDescent="0.25">
      <c r="A2255" s="45">
        <v>371</v>
      </c>
      <c r="B2255" s="46" t="s">
        <v>1564</v>
      </c>
      <c r="C2255" s="47" t="s">
        <v>1545</v>
      </c>
      <c r="D2255" s="47" t="s">
        <v>467</v>
      </c>
      <c r="E2255" s="62">
        <v>18.216000000000001</v>
      </c>
      <c r="F2255" s="49" t="s">
        <v>1565</v>
      </c>
      <c r="G2255" s="49" t="s">
        <v>1565</v>
      </c>
      <c r="H2255" s="50" t="s">
        <v>1565</v>
      </c>
      <c r="I2255" s="46" t="s">
        <v>439</v>
      </c>
      <c r="J2255" s="46">
        <v>48</v>
      </c>
      <c r="K2255" s="49">
        <v>48</v>
      </c>
      <c r="L2255" s="49" t="s">
        <v>1548</v>
      </c>
      <c r="M2255" s="51">
        <v>2898710</v>
      </c>
      <c r="N2255" s="51">
        <f t="shared" si="427"/>
        <v>105290</v>
      </c>
      <c r="O2255" s="51">
        <v>105323.47826087</v>
      </c>
      <c r="P2255" s="51">
        <v>3004000</v>
      </c>
      <c r="Q2255" s="51">
        <f t="shared" si="428"/>
        <v>136920.52173913101</v>
      </c>
      <c r="R2255" s="52">
        <f t="shared" si="429"/>
        <v>3035630.5217391308</v>
      </c>
      <c r="S2255" s="53">
        <v>3035600</v>
      </c>
      <c r="T2255" s="54" t="s">
        <v>627</v>
      </c>
      <c r="U2255" s="55" t="s">
        <v>471</v>
      </c>
      <c r="V2255" s="55" t="s">
        <v>628</v>
      </c>
      <c r="W2255" s="55" t="s">
        <v>173</v>
      </c>
      <c r="X2255" s="56">
        <v>43294</v>
      </c>
      <c r="Y2255" s="57" t="e">
        <f>VLOOKUP(B2255,'[2]DVKT TYC (đang phê duyệt)'!$B$6:$Z$119,25,0)</f>
        <v>#N/A</v>
      </c>
      <c r="Z2255" s="57"/>
      <c r="AA2255" s="58"/>
      <c r="AB2255" s="58"/>
      <c r="AC2255" s="58"/>
      <c r="AD2255" s="58"/>
      <c r="AE2255" s="58"/>
      <c r="AF2255" s="58"/>
      <c r="AG2255" s="58"/>
      <c r="AH2255" s="58"/>
      <c r="AI2255" s="58"/>
      <c r="AJ2255" s="58"/>
      <c r="AK2255" s="58"/>
      <c r="AL2255" s="58"/>
      <c r="AM2255" s="58"/>
      <c r="AN2255" s="58"/>
      <c r="AO2255" s="58"/>
      <c r="AP2255" s="58"/>
      <c r="AQ2255" s="58">
        <v>3035600</v>
      </c>
      <c r="AR2255" s="59">
        <f t="shared" si="431"/>
        <v>1</v>
      </c>
      <c r="AS2255" s="59">
        <f t="shared" si="432"/>
        <v>3035600</v>
      </c>
      <c r="AT2255" s="58">
        <f t="shared" si="436"/>
        <v>3035600</v>
      </c>
      <c r="AU2255" s="58">
        <f t="shared" si="437"/>
        <v>3035600</v>
      </c>
      <c r="AV2255" s="59">
        <f t="shared" si="438"/>
        <v>0</v>
      </c>
      <c r="AW2255" s="59">
        <f t="shared" si="433"/>
        <v>0</v>
      </c>
      <c r="AX2255" s="60">
        <f t="shared" si="434"/>
        <v>0</v>
      </c>
      <c r="AY2255" s="58"/>
    </row>
    <row r="2256" spans="1:51" ht="47.25" x14ac:dyDescent="0.25">
      <c r="A2256" s="45">
        <v>372</v>
      </c>
      <c r="B2256" s="46" t="s">
        <v>1566</v>
      </c>
      <c r="C2256" s="47" t="s">
        <v>1545</v>
      </c>
      <c r="D2256" s="47" t="s">
        <v>467</v>
      </c>
      <c r="E2256" s="62">
        <v>18.216999999999999</v>
      </c>
      <c r="F2256" s="49" t="s">
        <v>1567</v>
      </c>
      <c r="G2256" s="49" t="s">
        <v>1567</v>
      </c>
      <c r="H2256" s="50" t="s">
        <v>1567</v>
      </c>
      <c r="I2256" s="46" t="s">
        <v>439</v>
      </c>
      <c r="J2256" s="46">
        <v>48</v>
      </c>
      <c r="K2256" s="49">
        <v>48</v>
      </c>
      <c r="L2256" s="49" t="s">
        <v>1548</v>
      </c>
      <c r="M2256" s="51">
        <v>2898710</v>
      </c>
      <c r="N2256" s="51">
        <f t="shared" si="427"/>
        <v>105290</v>
      </c>
      <c r="O2256" s="51">
        <v>105323.47826087</v>
      </c>
      <c r="P2256" s="51">
        <v>3004000</v>
      </c>
      <c r="Q2256" s="51">
        <f t="shared" si="428"/>
        <v>136920.52173913101</v>
      </c>
      <c r="R2256" s="52">
        <f t="shared" si="429"/>
        <v>3035630.5217391308</v>
      </c>
      <c r="S2256" s="53">
        <v>3035600</v>
      </c>
      <c r="T2256" s="54" t="s">
        <v>627</v>
      </c>
      <c r="U2256" s="55" t="s">
        <v>471</v>
      </c>
      <c r="V2256" s="55" t="s">
        <v>628</v>
      </c>
      <c r="W2256" s="55" t="s">
        <v>173</v>
      </c>
      <c r="X2256" s="56">
        <v>43294</v>
      </c>
      <c r="Y2256" s="57" t="e">
        <f>VLOOKUP(B2256,'[2]DVKT TYC (đang phê duyệt)'!$B$6:$Z$119,25,0)</f>
        <v>#N/A</v>
      </c>
      <c r="Z2256" s="57"/>
      <c r="AA2256" s="58"/>
      <c r="AB2256" s="58"/>
      <c r="AC2256" s="58"/>
      <c r="AD2256" s="58"/>
      <c r="AE2256" s="58"/>
      <c r="AF2256" s="58"/>
      <c r="AG2256" s="58"/>
      <c r="AH2256" s="58"/>
      <c r="AI2256" s="58"/>
      <c r="AJ2256" s="58"/>
      <c r="AK2256" s="58"/>
      <c r="AL2256" s="58"/>
      <c r="AM2256" s="58"/>
      <c r="AN2256" s="58"/>
      <c r="AO2256" s="58"/>
      <c r="AP2256" s="58"/>
      <c r="AQ2256" s="58">
        <v>3035600</v>
      </c>
      <c r="AR2256" s="59">
        <f t="shared" si="431"/>
        <v>1</v>
      </c>
      <c r="AS2256" s="59">
        <f t="shared" si="432"/>
        <v>3035600</v>
      </c>
      <c r="AT2256" s="58">
        <f t="shared" si="436"/>
        <v>3035600</v>
      </c>
      <c r="AU2256" s="58">
        <f t="shared" si="437"/>
        <v>3035600</v>
      </c>
      <c r="AV2256" s="59">
        <f t="shared" si="438"/>
        <v>0</v>
      </c>
      <c r="AW2256" s="59">
        <f t="shared" si="433"/>
        <v>0</v>
      </c>
      <c r="AX2256" s="60">
        <f t="shared" si="434"/>
        <v>0</v>
      </c>
      <c r="AY2256" s="58"/>
    </row>
    <row r="2257" spans="1:51" ht="31.5" x14ac:dyDescent="0.25">
      <c r="A2257" s="45">
        <v>373</v>
      </c>
      <c r="B2257" s="46" t="s">
        <v>1568</v>
      </c>
      <c r="C2257" s="47" t="s">
        <v>1545</v>
      </c>
      <c r="D2257" s="47" t="s">
        <v>467</v>
      </c>
      <c r="E2257" s="62">
        <v>18.248999999999999</v>
      </c>
      <c r="F2257" s="49" t="s">
        <v>1569</v>
      </c>
      <c r="G2257" s="49" t="s">
        <v>1570</v>
      </c>
      <c r="H2257" s="50" t="s">
        <v>1569</v>
      </c>
      <c r="I2257" s="46"/>
      <c r="J2257" s="46">
        <v>48</v>
      </c>
      <c r="K2257" s="49">
        <v>48</v>
      </c>
      <c r="L2257" s="49" t="s">
        <v>1548</v>
      </c>
      <c r="M2257" s="51">
        <v>2898710</v>
      </c>
      <c r="N2257" s="51">
        <f t="shared" ref="N2257:N2320" si="439">P2257-M2257</f>
        <v>105290</v>
      </c>
      <c r="O2257" s="51">
        <v>105323.47826087</v>
      </c>
      <c r="P2257" s="51">
        <v>3004000</v>
      </c>
      <c r="Q2257" s="51">
        <f t="shared" ref="Q2257:Q2320" si="440">+O2257/1800000*2340000</f>
        <v>136920.52173913101</v>
      </c>
      <c r="R2257" s="52">
        <f t="shared" ref="R2257:R2320" si="441">+M2257+Q2257</f>
        <v>3035630.5217391308</v>
      </c>
      <c r="S2257" s="53">
        <v>3035600</v>
      </c>
      <c r="T2257" s="54" t="s">
        <v>627</v>
      </c>
      <c r="U2257" s="55" t="s">
        <v>471</v>
      </c>
      <c r="V2257" s="55" t="s">
        <v>628</v>
      </c>
      <c r="W2257" s="55" t="s">
        <v>173</v>
      </c>
      <c r="X2257" s="56">
        <v>43294</v>
      </c>
      <c r="Y2257" s="57" t="e">
        <f>VLOOKUP(B2257,'[2]DVKT TYC (đang phê duyệt)'!$B$6:$Z$119,25,0)</f>
        <v>#N/A</v>
      </c>
      <c r="Z2257" s="57"/>
      <c r="AA2257" s="58"/>
      <c r="AB2257" s="58"/>
      <c r="AC2257" s="58"/>
      <c r="AD2257" s="58"/>
      <c r="AE2257" s="58"/>
      <c r="AF2257" s="58"/>
      <c r="AG2257" s="58"/>
      <c r="AH2257" s="58"/>
      <c r="AI2257" s="58"/>
      <c r="AJ2257" s="58"/>
      <c r="AK2257" s="58"/>
      <c r="AL2257" s="58"/>
      <c r="AM2257" s="58"/>
      <c r="AN2257" s="58"/>
      <c r="AO2257" s="58"/>
      <c r="AP2257" s="58"/>
      <c r="AQ2257" s="58">
        <v>3035600</v>
      </c>
      <c r="AR2257" s="59">
        <f t="shared" si="431"/>
        <v>1</v>
      </c>
      <c r="AS2257" s="59">
        <f t="shared" si="432"/>
        <v>3035600</v>
      </c>
      <c r="AT2257" s="58">
        <f t="shared" si="436"/>
        <v>3035600</v>
      </c>
      <c r="AU2257" s="58">
        <f t="shared" si="437"/>
        <v>3035600</v>
      </c>
      <c r="AV2257" s="59">
        <f t="shared" si="438"/>
        <v>0</v>
      </c>
      <c r="AW2257" s="59">
        <f t="shared" si="433"/>
        <v>0</v>
      </c>
      <c r="AX2257" s="60">
        <f t="shared" si="434"/>
        <v>0</v>
      </c>
      <c r="AY2257" s="58"/>
    </row>
    <row r="2258" spans="1:51" ht="63" x14ac:dyDescent="0.25">
      <c r="A2258" s="45">
        <v>374</v>
      </c>
      <c r="B2258" s="46" t="s">
        <v>1571</v>
      </c>
      <c r="C2258" s="47" t="s">
        <v>1545</v>
      </c>
      <c r="D2258" s="47" t="s">
        <v>467</v>
      </c>
      <c r="E2258" s="62">
        <v>18.248000000000001</v>
      </c>
      <c r="F2258" s="49" t="s">
        <v>1572</v>
      </c>
      <c r="G2258" s="49" t="s">
        <v>1572</v>
      </c>
      <c r="H2258" s="50" t="s">
        <v>1572</v>
      </c>
      <c r="I2258" s="46" t="s">
        <v>439</v>
      </c>
      <c r="J2258" s="46">
        <v>48</v>
      </c>
      <c r="K2258" s="49">
        <v>48</v>
      </c>
      <c r="L2258" s="49" t="s">
        <v>1548</v>
      </c>
      <c r="M2258" s="51">
        <v>2898710</v>
      </c>
      <c r="N2258" s="51">
        <f t="shared" si="439"/>
        <v>105290</v>
      </c>
      <c r="O2258" s="51">
        <v>105323.47826087</v>
      </c>
      <c r="P2258" s="51">
        <v>3004000</v>
      </c>
      <c r="Q2258" s="51">
        <f t="shared" si="440"/>
        <v>136920.52173913101</v>
      </c>
      <c r="R2258" s="52">
        <f t="shared" si="441"/>
        <v>3035630.5217391308</v>
      </c>
      <c r="S2258" s="53">
        <v>3035600</v>
      </c>
      <c r="T2258" s="54" t="s">
        <v>627</v>
      </c>
      <c r="U2258" s="55" t="s">
        <v>471</v>
      </c>
      <c r="V2258" s="55" t="s">
        <v>628</v>
      </c>
      <c r="W2258" s="55" t="s">
        <v>173</v>
      </c>
      <c r="X2258" s="56">
        <v>43294</v>
      </c>
      <c r="Y2258" s="57" t="e">
        <f>VLOOKUP(B2258,'[2]DVKT TYC (đang phê duyệt)'!$B$6:$Z$119,25,0)</f>
        <v>#N/A</v>
      </c>
      <c r="Z2258" s="57"/>
      <c r="AA2258" s="58"/>
      <c r="AB2258" s="58"/>
      <c r="AC2258" s="58"/>
      <c r="AD2258" s="58"/>
      <c r="AE2258" s="58"/>
      <c r="AF2258" s="58"/>
      <c r="AG2258" s="58"/>
      <c r="AH2258" s="58"/>
      <c r="AI2258" s="58"/>
      <c r="AJ2258" s="58"/>
      <c r="AK2258" s="58"/>
      <c r="AL2258" s="58"/>
      <c r="AM2258" s="58"/>
      <c r="AN2258" s="58"/>
      <c r="AO2258" s="58"/>
      <c r="AP2258" s="58"/>
      <c r="AQ2258" s="58">
        <v>3035600</v>
      </c>
      <c r="AR2258" s="59">
        <f t="shared" si="431"/>
        <v>1</v>
      </c>
      <c r="AS2258" s="59">
        <f t="shared" si="432"/>
        <v>3035600</v>
      </c>
      <c r="AT2258" s="58">
        <f t="shared" si="436"/>
        <v>3035600</v>
      </c>
      <c r="AU2258" s="58">
        <f t="shared" si="437"/>
        <v>3035600</v>
      </c>
      <c r="AV2258" s="59">
        <f t="shared" si="438"/>
        <v>0</v>
      </c>
      <c r="AW2258" s="59">
        <f t="shared" si="433"/>
        <v>0</v>
      </c>
      <c r="AX2258" s="60">
        <f t="shared" si="434"/>
        <v>0</v>
      </c>
      <c r="AY2258" s="58"/>
    </row>
    <row r="2259" spans="1:51" ht="31.5" x14ac:dyDescent="0.25">
      <c r="A2259" s="45">
        <v>375</v>
      </c>
      <c r="B2259" s="46" t="s">
        <v>1573</v>
      </c>
      <c r="C2259" s="47" t="s">
        <v>1545</v>
      </c>
      <c r="D2259" s="47" t="s">
        <v>467</v>
      </c>
      <c r="E2259" s="62">
        <v>18.245999999999999</v>
      </c>
      <c r="F2259" s="49" t="s">
        <v>1574</v>
      </c>
      <c r="G2259" s="49" t="s">
        <v>1575</v>
      </c>
      <c r="H2259" s="50" t="s">
        <v>1574</v>
      </c>
      <c r="I2259" s="46" t="s">
        <v>439</v>
      </c>
      <c r="J2259" s="46">
        <v>48</v>
      </c>
      <c r="K2259" s="49">
        <v>48</v>
      </c>
      <c r="L2259" s="49" t="s">
        <v>1548</v>
      </c>
      <c r="M2259" s="51">
        <v>2898710</v>
      </c>
      <c r="N2259" s="51">
        <f t="shared" si="439"/>
        <v>105290</v>
      </c>
      <c r="O2259" s="51">
        <v>105323.47826087</v>
      </c>
      <c r="P2259" s="51">
        <v>3004000</v>
      </c>
      <c r="Q2259" s="51">
        <f t="shared" si="440"/>
        <v>136920.52173913101</v>
      </c>
      <c r="R2259" s="52">
        <f t="shared" si="441"/>
        <v>3035630.5217391308</v>
      </c>
      <c r="S2259" s="53">
        <v>3035600</v>
      </c>
      <c r="T2259" s="54" t="s">
        <v>627</v>
      </c>
      <c r="U2259" s="55" t="s">
        <v>471</v>
      </c>
      <c r="V2259" s="55" t="s">
        <v>628</v>
      </c>
      <c r="W2259" s="55" t="s">
        <v>173</v>
      </c>
      <c r="X2259" s="56">
        <v>43294</v>
      </c>
      <c r="Y2259" s="57" t="e">
        <f>VLOOKUP(B2259,'[2]DVKT TYC (đang phê duyệt)'!$B$6:$Z$119,25,0)</f>
        <v>#N/A</v>
      </c>
      <c r="Z2259" s="57"/>
      <c r="AA2259" s="58"/>
      <c r="AB2259" s="58"/>
      <c r="AC2259" s="58"/>
      <c r="AD2259" s="58"/>
      <c r="AE2259" s="58"/>
      <c r="AF2259" s="58"/>
      <c r="AG2259" s="58"/>
      <c r="AH2259" s="58"/>
      <c r="AI2259" s="58"/>
      <c r="AJ2259" s="58"/>
      <c r="AK2259" s="58"/>
      <c r="AL2259" s="58"/>
      <c r="AM2259" s="58"/>
      <c r="AN2259" s="58"/>
      <c r="AO2259" s="58"/>
      <c r="AP2259" s="58"/>
      <c r="AQ2259" s="58">
        <v>3035600</v>
      </c>
      <c r="AR2259" s="59">
        <f t="shared" si="431"/>
        <v>1</v>
      </c>
      <c r="AS2259" s="59">
        <f t="shared" si="432"/>
        <v>3035600</v>
      </c>
      <c r="AT2259" s="58">
        <f t="shared" si="436"/>
        <v>3035600</v>
      </c>
      <c r="AU2259" s="58">
        <f t="shared" si="437"/>
        <v>3035600</v>
      </c>
      <c r="AV2259" s="59">
        <f t="shared" si="438"/>
        <v>0</v>
      </c>
      <c r="AW2259" s="59">
        <f t="shared" si="433"/>
        <v>0</v>
      </c>
      <c r="AX2259" s="60">
        <f t="shared" si="434"/>
        <v>0</v>
      </c>
      <c r="AY2259" s="58"/>
    </row>
    <row r="2260" spans="1:51" ht="47.25" x14ac:dyDescent="0.25">
      <c r="A2260" s="45">
        <v>376</v>
      </c>
      <c r="B2260" s="46" t="s">
        <v>1576</v>
      </c>
      <c r="C2260" s="47" t="s">
        <v>1545</v>
      </c>
      <c r="D2260" s="47" t="s">
        <v>467</v>
      </c>
      <c r="E2260" s="48" t="s">
        <v>1577</v>
      </c>
      <c r="F2260" s="49" t="s">
        <v>1578</v>
      </c>
      <c r="G2260" s="49" t="s">
        <v>1578</v>
      </c>
      <c r="H2260" s="50" t="s">
        <v>1578</v>
      </c>
      <c r="I2260" s="46" t="s">
        <v>439</v>
      </c>
      <c r="J2260" s="46">
        <v>48</v>
      </c>
      <c r="K2260" s="49">
        <v>48</v>
      </c>
      <c r="L2260" s="49" t="s">
        <v>1548</v>
      </c>
      <c r="M2260" s="51">
        <v>2898710</v>
      </c>
      <c r="N2260" s="51">
        <f t="shared" si="439"/>
        <v>105290</v>
      </c>
      <c r="O2260" s="51">
        <v>105323.47826087</v>
      </c>
      <c r="P2260" s="51">
        <v>3004000</v>
      </c>
      <c r="Q2260" s="51">
        <f t="shared" si="440"/>
        <v>136920.52173913101</v>
      </c>
      <c r="R2260" s="52">
        <f t="shared" si="441"/>
        <v>3035630.5217391308</v>
      </c>
      <c r="S2260" s="53">
        <v>3035600</v>
      </c>
      <c r="T2260" s="54" t="s">
        <v>627</v>
      </c>
      <c r="U2260" s="55" t="s">
        <v>471</v>
      </c>
      <c r="V2260" s="55" t="s">
        <v>628</v>
      </c>
      <c r="W2260" s="55" t="s">
        <v>173</v>
      </c>
      <c r="X2260" s="56">
        <v>43294</v>
      </c>
      <c r="Y2260" s="57" t="e">
        <f>VLOOKUP(B2260,'[2]DVKT TYC (đang phê duyệt)'!$B$6:$Z$119,25,0)</f>
        <v>#N/A</v>
      </c>
      <c r="Z2260" s="57"/>
      <c r="AA2260" s="58"/>
      <c r="AB2260" s="58"/>
      <c r="AC2260" s="58"/>
      <c r="AD2260" s="58"/>
      <c r="AE2260" s="58"/>
      <c r="AF2260" s="58"/>
      <c r="AG2260" s="58"/>
      <c r="AH2260" s="58"/>
      <c r="AI2260" s="58"/>
      <c r="AJ2260" s="58"/>
      <c r="AK2260" s="58"/>
      <c r="AL2260" s="58"/>
      <c r="AM2260" s="58"/>
      <c r="AN2260" s="58"/>
      <c r="AO2260" s="58"/>
      <c r="AP2260" s="58"/>
      <c r="AQ2260" s="58">
        <v>3035600</v>
      </c>
      <c r="AR2260" s="59">
        <f t="shared" si="431"/>
        <v>1</v>
      </c>
      <c r="AS2260" s="59">
        <f t="shared" si="432"/>
        <v>3035600</v>
      </c>
      <c r="AT2260" s="58">
        <f t="shared" si="436"/>
        <v>3035600</v>
      </c>
      <c r="AU2260" s="58">
        <f t="shared" si="437"/>
        <v>3035600</v>
      </c>
      <c r="AV2260" s="59">
        <f t="shared" si="438"/>
        <v>0</v>
      </c>
      <c r="AW2260" s="59">
        <f t="shared" si="433"/>
        <v>0</v>
      </c>
      <c r="AX2260" s="60">
        <f t="shared" si="434"/>
        <v>0</v>
      </c>
      <c r="AY2260" s="58"/>
    </row>
    <row r="2261" spans="1:51" ht="47.25" x14ac:dyDescent="0.25">
      <c r="A2261" s="45">
        <v>377</v>
      </c>
      <c r="B2261" s="46" t="s">
        <v>1579</v>
      </c>
      <c r="C2261" s="47" t="s">
        <v>1545</v>
      </c>
      <c r="D2261" s="47" t="s">
        <v>467</v>
      </c>
      <c r="E2261" s="62">
        <v>18.289000000000001</v>
      </c>
      <c r="F2261" s="49" t="s">
        <v>1580</v>
      </c>
      <c r="G2261" s="49" t="s">
        <v>1580</v>
      </c>
      <c r="H2261" s="50" t="s">
        <v>1580</v>
      </c>
      <c r="I2261" s="46" t="s">
        <v>439</v>
      </c>
      <c r="J2261" s="46">
        <v>48</v>
      </c>
      <c r="K2261" s="49">
        <v>48</v>
      </c>
      <c r="L2261" s="49" t="s">
        <v>1548</v>
      </c>
      <c r="M2261" s="51">
        <v>2898710</v>
      </c>
      <c r="N2261" s="51">
        <f t="shared" si="439"/>
        <v>105290</v>
      </c>
      <c r="O2261" s="51">
        <v>105323.47826087</v>
      </c>
      <c r="P2261" s="51">
        <v>3004000</v>
      </c>
      <c r="Q2261" s="51">
        <f t="shared" si="440"/>
        <v>136920.52173913101</v>
      </c>
      <c r="R2261" s="52">
        <f t="shared" si="441"/>
        <v>3035630.5217391308</v>
      </c>
      <c r="S2261" s="53">
        <v>3035600</v>
      </c>
      <c r="T2261" s="54" t="s">
        <v>627</v>
      </c>
      <c r="U2261" s="55" t="s">
        <v>471</v>
      </c>
      <c r="V2261" s="55" t="s">
        <v>628</v>
      </c>
      <c r="W2261" s="55" t="s">
        <v>173</v>
      </c>
      <c r="X2261" s="56">
        <v>43294</v>
      </c>
      <c r="Y2261" s="57" t="e">
        <f>VLOOKUP(B2261,'[2]DVKT TYC (đang phê duyệt)'!$B$6:$Z$119,25,0)</f>
        <v>#N/A</v>
      </c>
      <c r="Z2261" s="57"/>
      <c r="AA2261" s="58"/>
      <c r="AB2261" s="58"/>
      <c r="AC2261" s="58"/>
      <c r="AD2261" s="58"/>
      <c r="AE2261" s="58"/>
      <c r="AF2261" s="58"/>
      <c r="AG2261" s="58"/>
      <c r="AH2261" s="58"/>
      <c r="AI2261" s="58"/>
      <c r="AJ2261" s="58"/>
      <c r="AK2261" s="58"/>
      <c r="AL2261" s="58"/>
      <c r="AM2261" s="58"/>
      <c r="AN2261" s="58"/>
      <c r="AO2261" s="58"/>
      <c r="AP2261" s="58"/>
      <c r="AQ2261" s="58">
        <v>3035600</v>
      </c>
      <c r="AR2261" s="59">
        <f t="shared" si="431"/>
        <v>1</v>
      </c>
      <c r="AS2261" s="59">
        <f t="shared" si="432"/>
        <v>3035600</v>
      </c>
      <c r="AT2261" s="58">
        <f t="shared" si="436"/>
        <v>3035600</v>
      </c>
      <c r="AU2261" s="58">
        <f t="shared" si="437"/>
        <v>3035600</v>
      </c>
      <c r="AV2261" s="59">
        <f t="shared" si="438"/>
        <v>0</v>
      </c>
      <c r="AW2261" s="59">
        <f t="shared" si="433"/>
        <v>0</v>
      </c>
      <c r="AX2261" s="60">
        <f t="shared" si="434"/>
        <v>0</v>
      </c>
      <c r="AY2261" s="58"/>
    </row>
    <row r="2262" spans="1:51" ht="47.25" x14ac:dyDescent="0.25">
      <c r="A2262" s="45">
        <v>378</v>
      </c>
      <c r="B2262" s="46" t="s">
        <v>1581</v>
      </c>
      <c r="C2262" s="47" t="s">
        <v>1545</v>
      </c>
      <c r="D2262" s="47" t="s">
        <v>467</v>
      </c>
      <c r="E2262" s="48" t="s">
        <v>1582</v>
      </c>
      <c r="F2262" s="49" t="s">
        <v>1583</v>
      </c>
      <c r="G2262" s="49" t="s">
        <v>1583</v>
      </c>
      <c r="H2262" s="50" t="s">
        <v>1583</v>
      </c>
      <c r="I2262" s="46" t="s">
        <v>439</v>
      </c>
      <c r="J2262" s="46">
        <v>48</v>
      </c>
      <c r="K2262" s="49">
        <v>48</v>
      </c>
      <c r="L2262" s="49" t="s">
        <v>1548</v>
      </c>
      <c r="M2262" s="51">
        <v>2898710</v>
      </c>
      <c r="N2262" s="51">
        <f t="shared" si="439"/>
        <v>105290</v>
      </c>
      <c r="O2262" s="51">
        <v>105323.47826087</v>
      </c>
      <c r="P2262" s="51">
        <v>3004000</v>
      </c>
      <c r="Q2262" s="51">
        <f t="shared" si="440"/>
        <v>136920.52173913101</v>
      </c>
      <c r="R2262" s="52">
        <f t="shared" si="441"/>
        <v>3035630.5217391308</v>
      </c>
      <c r="S2262" s="53">
        <v>3035600</v>
      </c>
      <c r="T2262" s="54" t="s">
        <v>627</v>
      </c>
      <c r="U2262" s="55" t="s">
        <v>471</v>
      </c>
      <c r="V2262" s="55" t="s">
        <v>628</v>
      </c>
      <c r="W2262" s="55" t="s">
        <v>173</v>
      </c>
      <c r="X2262" s="56">
        <v>43294</v>
      </c>
      <c r="Y2262" s="57" t="e">
        <f>VLOOKUP(B2262,'[2]DVKT TYC (đang phê duyệt)'!$B$6:$Z$119,25,0)</f>
        <v>#N/A</v>
      </c>
      <c r="Z2262" s="57"/>
      <c r="AA2262" s="58"/>
      <c r="AB2262" s="58"/>
      <c r="AC2262" s="58"/>
      <c r="AD2262" s="58"/>
      <c r="AE2262" s="58"/>
      <c r="AF2262" s="58"/>
      <c r="AG2262" s="58"/>
      <c r="AH2262" s="58"/>
      <c r="AI2262" s="58"/>
      <c r="AJ2262" s="58"/>
      <c r="AK2262" s="58"/>
      <c r="AL2262" s="58"/>
      <c r="AM2262" s="58"/>
      <c r="AN2262" s="58"/>
      <c r="AO2262" s="58"/>
      <c r="AP2262" s="58"/>
      <c r="AQ2262" s="58">
        <v>3035600</v>
      </c>
      <c r="AR2262" s="59">
        <f t="shared" si="431"/>
        <v>1</v>
      </c>
      <c r="AS2262" s="59">
        <f t="shared" si="432"/>
        <v>3035600</v>
      </c>
      <c r="AT2262" s="58">
        <f t="shared" si="436"/>
        <v>3035600</v>
      </c>
      <c r="AU2262" s="58">
        <f t="shared" si="437"/>
        <v>3035600</v>
      </c>
      <c r="AV2262" s="59">
        <f t="shared" si="438"/>
        <v>0</v>
      </c>
      <c r="AW2262" s="59">
        <f t="shared" si="433"/>
        <v>0</v>
      </c>
      <c r="AX2262" s="60">
        <f t="shared" si="434"/>
        <v>0</v>
      </c>
      <c r="AY2262" s="58"/>
    </row>
    <row r="2263" spans="1:51" ht="31.5" x14ac:dyDescent="0.25">
      <c r="A2263" s="45">
        <v>379</v>
      </c>
      <c r="B2263" s="46" t="s">
        <v>1584</v>
      </c>
      <c r="C2263" s="47" t="s">
        <v>1545</v>
      </c>
      <c r="D2263" s="47" t="s">
        <v>467</v>
      </c>
      <c r="E2263" s="62">
        <v>18.295000000000002</v>
      </c>
      <c r="F2263" s="49" t="s">
        <v>1585</v>
      </c>
      <c r="G2263" s="49" t="s">
        <v>1585</v>
      </c>
      <c r="H2263" s="50" t="s">
        <v>1585</v>
      </c>
      <c r="I2263" s="46" t="s">
        <v>439</v>
      </c>
      <c r="J2263" s="46">
        <v>48</v>
      </c>
      <c r="K2263" s="49">
        <v>48</v>
      </c>
      <c r="L2263" s="49" t="s">
        <v>1548</v>
      </c>
      <c r="M2263" s="51">
        <v>2898710</v>
      </c>
      <c r="N2263" s="51">
        <f t="shared" si="439"/>
        <v>105290</v>
      </c>
      <c r="O2263" s="51">
        <v>105323.47826087</v>
      </c>
      <c r="P2263" s="51">
        <v>3004000</v>
      </c>
      <c r="Q2263" s="51">
        <f t="shared" si="440"/>
        <v>136920.52173913101</v>
      </c>
      <c r="R2263" s="52">
        <f t="shared" si="441"/>
        <v>3035630.5217391308</v>
      </c>
      <c r="S2263" s="53">
        <v>3035600</v>
      </c>
      <c r="T2263" s="54" t="s">
        <v>627</v>
      </c>
      <c r="U2263" s="55" t="s">
        <v>471</v>
      </c>
      <c r="V2263" s="55" t="s">
        <v>628</v>
      </c>
      <c r="W2263" s="55" t="s">
        <v>173</v>
      </c>
      <c r="X2263" s="56">
        <v>43294</v>
      </c>
      <c r="Y2263" s="57" t="e">
        <f>VLOOKUP(B2263,'[2]DVKT TYC (đang phê duyệt)'!$B$6:$Z$119,25,0)</f>
        <v>#N/A</v>
      </c>
      <c r="Z2263" s="57"/>
      <c r="AA2263" s="58"/>
      <c r="AB2263" s="58"/>
      <c r="AC2263" s="58"/>
      <c r="AD2263" s="58"/>
      <c r="AE2263" s="58"/>
      <c r="AF2263" s="58"/>
      <c r="AG2263" s="58"/>
      <c r="AH2263" s="58"/>
      <c r="AI2263" s="58"/>
      <c r="AJ2263" s="58"/>
      <c r="AK2263" s="58"/>
      <c r="AL2263" s="58"/>
      <c r="AM2263" s="58"/>
      <c r="AN2263" s="58"/>
      <c r="AO2263" s="58"/>
      <c r="AP2263" s="58"/>
      <c r="AQ2263" s="58">
        <v>3035600</v>
      </c>
      <c r="AR2263" s="59">
        <f t="shared" si="431"/>
        <v>1</v>
      </c>
      <c r="AS2263" s="59">
        <f t="shared" si="432"/>
        <v>3035600</v>
      </c>
      <c r="AT2263" s="58">
        <f t="shared" ref="AT2263:AT2294" si="442">ROUND(AS2263/AR2263,-2)</f>
        <v>3035600</v>
      </c>
      <c r="AU2263" s="58">
        <f t="shared" si="437"/>
        <v>3035600</v>
      </c>
      <c r="AV2263" s="59">
        <f t="shared" si="438"/>
        <v>0</v>
      </c>
      <c r="AW2263" s="59">
        <f t="shared" si="433"/>
        <v>0</v>
      </c>
      <c r="AX2263" s="60">
        <f t="shared" si="434"/>
        <v>0</v>
      </c>
      <c r="AY2263" s="58"/>
    </row>
    <row r="2264" spans="1:51" ht="31.5" x14ac:dyDescent="0.25">
      <c r="A2264" s="45">
        <v>380</v>
      </c>
      <c r="B2264" s="46" t="s">
        <v>1586</v>
      </c>
      <c r="C2264" s="47" t="s">
        <v>1545</v>
      </c>
      <c r="D2264" s="47" t="s">
        <v>467</v>
      </c>
      <c r="E2264" s="62">
        <v>18.294</v>
      </c>
      <c r="F2264" s="49" t="s">
        <v>1587</v>
      </c>
      <c r="G2264" s="49" t="s">
        <v>1587</v>
      </c>
      <c r="H2264" s="50" t="s">
        <v>1587</v>
      </c>
      <c r="I2264" s="46" t="s">
        <v>439</v>
      </c>
      <c r="J2264" s="46">
        <v>48</v>
      </c>
      <c r="K2264" s="49">
        <v>48</v>
      </c>
      <c r="L2264" s="49" t="s">
        <v>1548</v>
      </c>
      <c r="M2264" s="51">
        <v>2898710</v>
      </c>
      <c r="N2264" s="51">
        <f t="shared" si="439"/>
        <v>105290</v>
      </c>
      <c r="O2264" s="51">
        <v>105323.47826087</v>
      </c>
      <c r="P2264" s="51">
        <v>3004000</v>
      </c>
      <c r="Q2264" s="51">
        <f t="shared" si="440"/>
        <v>136920.52173913101</v>
      </c>
      <c r="R2264" s="52">
        <f t="shared" si="441"/>
        <v>3035630.5217391308</v>
      </c>
      <c r="S2264" s="53">
        <v>3035600</v>
      </c>
      <c r="T2264" s="54" t="s">
        <v>627</v>
      </c>
      <c r="U2264" s="55" t="s">
        <v>471</v>
      </c>
      <c r="V2264" s="55" t="s">
        <v>628</v>
      </c>
      <c r="W2264" s="55" t="s">
        <v>173</v>
      </c>
      <c r="X2264" s="56">
        <v>43294</v>
      </c>
      <c r="Y2264" s="57" t="e">
        <f>VLOOKUP(B2264,'[2]DVKT TYC (đang phê duyệt)'!$B$6:$Z$119,25,0)</f>
        <v>#N/A</v>
      </c>
      <c r="Z2264" s="57"/>
      <c r="AA2264" s="58"/>
      <c r="AB2264" s="58"/>
      <c r="AC2264" s="58"/>
      <c r="AD2264" s="58"/>
      <c r="AE2264" s="58"/>
      <c r="AF2264" s="58"/>
      <c r="AG2264" s="58"/>
      <c r="AH2264" s="58"/>
      <c r="AI2264" s="58"/>
      <c r="AJ2264" s="58"/>
      <c r="AK2264" s="58"/>
      <c r="AL2264" s="58"/>
      <c r="AM2264" s="58"/>
      <c r="AN2264" s="58"/>
      <c r="AO2264" s="58"/>
      <c r="AP2264" s="58"/>
      <c r="AQ2264" s="58">
        <v>3035600</v>
      </c>
      <c r="AR2264" s="59">
        <f t="shared" si="431"/>
        <v>1</v>
      </c>
      <c r="AS2264" s="59">
        <f t="shared" si="432"/>
        <v>3035600</v>
      </c>
      <c r="AT2264" s="58">
        <f t="shared" si="442"/>
        <v>3035600</v>
      </c>
      <c r="AU2264" s="58">
        <f t="shared" si="437"/>
        <v>3035600</v>
      </c>
      <c r="AV2264" s="59">
        <f t="shared" si="438"/>
        <v>0</v>
      </c>
      <c r="AW2264" s="59">
        <f t="shared" si="433"/>
        <v>0</v>
      </c>
      <c r="AX2264" s="60">
        <f t="shared" si="434"/>
        <v>0</v>
      </c>
      <c r="AY2264" s="58"/>
    </row>
    <row r="2265" spans="1:51" ht="47.25" x14ac:dyDescent="0.25">
      <c r="A2265" s="45">
        <v>381</v>
      </c>
      <c r="B2265" s="46" t="s">
        <v>1588</v>
      </c>
      <c r="C2265" s="47" t="s">
        <v>1545</v>
      </c>
      <c r="D2265" s="47" t="s">
        <v>467</v>
      </c>
      <c r="E2265" s="62">
        <v>18.251999999999999</v>
      </c>
      <c r="F2265" s="49" t="s">
        <v>1589</v>
      </c>
      <c r="G2265" s="49" t="s">
        <v>1590</v>
      </c>
      <c r="H2265" s="50" t="s">
        <v>1589</v>
      </c>
      <c r="I2265" s="46" t="s">
        <v>439</v>
      </c>
      <c r="J2265" s="46">
        <v>48</v>
      </c>
      <c r="K2265" s="49">
        <v>48</v>
      </c>
      <c r="L2265" s="49" t="s">
        <v>1548</v>
      </c>
      <c r="M2265" s="51">
        <v>2898710</v>
      </c>
      <c r="N2265" s="51">
        <f t="shared" si="439"/>
        <v>105290</v>
      </c>
      <c r="O2265" s="51">
        <v>105323.47826087</v>
      </c>
      <c r="P2265" s="51">
        <v>3004000</v>
      </c>
      <c r="Q2265" s="51">
        <f t="shared" si="440"/>
        <v>136920.52173913101</v>
      </c>
      <c r="R2265" s="52">
        <f t="shared" si="441"/>
        <v>3035630.5217391308</v>
      </c>
      <c r="S2265" s="53">
        <v>3035600</v>
      </c>
      <c r="T2265" s="54" t="s">
        <v>627</v>
      </c>
      <c r="U2265" s="55" t="s">
        <v>471</v>
      </c>
      <c r="V2265" s="55" t="s">
        <v>628</v>
      </c>
      <c r="W2265" s="55" t="s">
        <v>173</v>
      </c>
      <c r="X2265" s="56">
        <v>43294</v>
      </c>
      <c r="Y2265" s="57" t="e">
        <f>VLOOKUP(B2265,'[2]DVKT TYC (đang phê duyệt)'!$B$6:$Z$119,25,0)</f>
        <v>#N/A</v>
      </c>
      <c r="Z2265" s="57"/>
      <c r="AA2265" s="58"/>
      <c r="AB2265" s="58"/>
      <c r="AC2265" s="58"/>
      <c r="AD2265" s="58"/>
      <c r="AE2265" s="58"/>
      <c r="AF2265" s="58"/>
      <c r="AG2265" s="58"/>
      <c r="AH2265" s="58"/>
      <c r="AI2265" s="58"/>
      <c r="AJ2265" s="58"/>
      <c r="AK2265" s="58"/>
      <c r="AL2265" s="58"/>
      <c r="AM2265" s="58"/>
      <c r="AN2265" s="58"/>
      <c r="AO2265" s="58"/>
      <c r="AP2265" s="58"/>
      <c r="AQ2265" s="58">
        <v>3035600</v>
      </c>
      <c r="AR2265" s="59">
        <f t="shared" si="431"/>
        <v>1</v>
      </c>
      <c r="AS2265" s="59">
        <f t="shared" si="432"/>
        <v>3035600</v>
      </c>
      <c r="AT2265" s="58">
        <f t="shared" si="442"/>
        <v>3035600</v>
      </c>
      <c r="AU2265" s="58">
        <f t="shared" si="437"/>
        <v>3035600</v>
      </c>
      <c r="AV2265" s="59">
        <f t="shared" si="438"/>
        <v>0</v>
      </c>
      <c r="AW2265" s="59">
        <f t="shared" si="433"/>
        <v>0</v>
      </c>
      <c r="AX2265" s="60">
        <f t="shared" si="434"/>
        <v>0</v>
      </c>
      <c r="AY2265" s="58"/>
    </row>
    <row r="2266" spans="1:51" ht="47.25" x14ac:dyDescent="0.25">
      <c r="A2266" s="45">
        <v>382</v>
      </c>
      <c r="B2266" s="46" t="s">
        <v>1591</v>
      </c>
      <c r="C2266" s="47" t="s">
        <v>1545</v>
      </c>
      <c r="D2266" s="47" t="s">
        <v>467</v>
      </c>
      <c r="E2266" s="48" t="s">
        <v>1592</v>
      </c>
      <c r="F2266" s="49" t="s">
        <v>1593</v>
      </c>
      <c r="G2266" s="49" t="s">
        <v>1594</v>
      </c>
      <c r="H2266" s="50" t="s">
        <v>1593</v>
      </c>
      <c r="I2266" s="46" t="s">
        <v>439</v>
      </c>
      <c r="J2266" s="46">
        <v>48</v>
      </c>
      <c r="K2266" s="49">
        <v>48</v>
      </c>
      <c r="L2266" s="49" t="s">
        <v>1548</v>
      </c>
      <c r="M2266" s="51">
        <v>2898710</v>
      </c>
      <c r="N2266" s="51">
        <f t="shared" si="439"/>
        <v>105290</v>
      </c>
      <c r="O2266" s="51">
        <v>105323.47826087</v>
      </c>
      <c r="P2266" s="51">
        <v>3004000</v>
      </c>
      <c r="Q2266" s="51">
        <f t="shared" si="440"/>
        <v>136920.52173913101</v>
      </c>
      <c r="R2266" s="52">
        <f t="shared" si="441"/>
        <v>3035630.5217391308</v>
      </c>
      <c r="S2266" s="53">
        <v>3035600</v>
      </c>
      <c r="T2266" s="54" t="s">
        <v>627</v>
      </c>
      <c r="U2266" s="55" t="s">
        <v>471</v>
      </c>
      <c r="V2266" s="55" t="s">
        <v>628</v>
      </c>
      <c r="W2266" s="55"/>
      <c r="X2266" s="56"/>
      <c r="Y2266" s="57" t="e">
        <f>VLOOKUP(B2266,'[2]DVKT TYC (đang phê duyệt)'!$B$6:$Z$119,25,0)</f>
        <v>#N/A</v>
      </c>
      <c r="Z2266" s="57"/>
      <c r="AA2266" s="58"/>
      <c r="AB2266" s="58"/>
      <c r="AC2266" s="58"/>
      <c r="AD2266" s="58"/>
      <c r="AE2266" s="58"/>
      <c r="AF2266" s="58"/>
      <c r="AG2266" s="58"/>
      <c r="AH2266" s="58"/>
      <c r="AI2266" s="58"/>
      <c r="AJ2266" s="58"/>
      <c r="AK2266" s="58"/>
      <c r="AL2266" s="58"/>
      <c r="AM2266" s="58"/>
      <c r="AN2266" s="58"/>
      <c r="AO2266" s="58"/>
      <c r="AP2266" s="58"/>
      <c r="AQ2266" s="58">
        <v>3035600</v>
      </c>
      <c r="AR2266" s="59">
        <f t="shared" si="431"/>
        <v>1</v>
      </c>
      <c r="AS2266" s="59">
        <f t="shared" si="432"/>
        <v>3035600</v>
      </c>
      <c r="AT2266" s="58">
        <f t="shared" si="442"/>
        <v>3035600</v>
      </c>
      <c r="AU2266" s="58">
        <f t="shared" si="437"/>
        <v>3035600</v>
      </c>
      <c r="AV2266" s="59">
        <f t="shared" si="438"/>
        <v>0</v>
      </c>
      <c r="AW2266" s="59">
        <f t="shared" si="433"/>
        <v>0</v>
      </c>
      <c r="AX2266" s="60">
        <f t="shared" si="434"/>
        <v>0</v>
      </c>
      <c r="AY2266" s="58"/>
    </row>
    <row r="2267" spans="1:51" ht="63" x14ac:dyDescent="0.25">
      <c r="A2267" s="45">
        <v>383</v>
      </c>
      <c r="B2267" s="46" t="s">
        <v>1595</v>
      </c>
      <c r="C2267" s="47" t="s">
        <v>1545</v>
      </c>
      <c r="D2267" s="47" t="s">
        <v>467</v>
      </c>
      <c r="E2267" s="62">
        <v>18.247</v>
      </c>
      <c r="F2267" s="49" t="s">
        <v>1596</v>
      </c>
      <c r="G2267" s="49" t="s">
        <v>1596</v>
      </c>
      <c r="H2267" s="50" t="s">
        <v>1596</v>
      </c>
      <c r="I2267" s="46" t="s">
        <v>439</v>
      </c>
      <c r="J2267" s="46">
        <v>48</v>
      </c>
      <c r="K2267" s="49">
        <v>48</v>
      </c>
      <c r="L2267" s="49" t="s">
        <v>1548</v>
      </c>
      <c r="M2267" s="51">
        <v>2898710</v>
      </c>
      <c r="N2267" s="51">
        <f t="shared" si="439"/>
        <v>105290</v>
      </c>
      <c r="O2267" s="51">
        <v>105323.47826087</v>
      </c>
      <c r="P2267" s="51">
        <v>3004000</v>
      </c>
      <c r="Q2267" s="51">
        <f t="shared" si="440"/>
        <v>136920.52173913101</v>
      </c>
      <c r="R2267" s="52">
        <f t="shared" si="441"/>
        <v>3035630.5217391308</v>
      </c>
      <c r="S2267" s="53">
        <v>3035600</v>
      </c>
      <c r="T2267" s="54" t="s">
        <v>627</v>
      </c>
      <c r="U2267" s="55" t="s">
        <v>471</v>
      </c>
      <c r="V2267" s="55" t="s">
        <v>628</v>
      </c>
      <c r="W2267" s="55" t="s">
        <v>173</v>
      </c>
      <c r="X2267" s="56">
        <v>43294</v>
      </c>
      <c r="Y2267" s="57" t="e">
        <f>VLOOKUP(B2267,'[2]DVKT TYC (đang phê duyệt)'!$B$6:$Z$119,25,0)</f>
        <v>#N/A</v>
      </c>
      <c r="Z2267" s="57"/>
      <c r="AA2267" s="58"/>
      <c r="AB2267" s="58"/>
      <c r="AC2267" s="58"/>
      <c r="AD2267" s="58"/>
      <c r="AE2267" s="58"/>
      <c r="AF2267" s="58"/>
      <c r="AG2267" s="58"/>
      <c r="AH2267" s="58"/>
      <c r="AI2267" s="58"/>
      <c r="AJ2267" s="58"/>
      <c r="AK2267" s="58"/>
      <c r="AL2267" s="58"/>
      <c r="AM2267" s="58"/>
      <c r="AN2267" s="58"/>
      <c r="AO2267" s="58"/>
      <c r="AP2267" s="58"/>
      <c r="AQ2267" s="58">
        <v>3035600</v>
      </c>
      <c r="AR2267" s="59">
        <f t="shared" si="431"/>
        <v>1</v>
      </c>
      <c r="AS2267" s="59">
        <f t="shared" si="432"/>
        <v>3035600</v>
      </c>
      <c r="AT2267" s="58">
        <f t="shared" si="442"/>
        <v>3035600</v>
      </c>
      <c r="AU2267" s="58">
        <f t="shared" si="437"/>
        <v>3035600</v>
      </c>
      <c r="AV2267" s="59">
        <f t="shared" si="438"/>
        <v>0</v>
      </c>
      <c r="AW2267" s="59">
        <f t="shared" si="433"/>
        <v>0</v>
      </c>
      <c r="AX2267" s="60">
        <f t="shared" si="434"/>
        <v>0</v>
      </c>
      <c r="AY2267" s="58"/>
    </row>
    <row r="2268" spans="1:51" ht="63" x14ac:dyDescent="0.25">
      <c r="A2268" s="45">
        <v>384</v>
      </c>
      <c r="B2268" s="46" t="s">
        <v>1597</v>
      </c>
      <c r="C2268" s="47" t="s">
        <v>1545</v>
      </c>
      <c r="D2268" s="47" t="s">
        <v>467</v>
      </c>
      <c r="E2268" s="62">
        <v>18.242999999999999</v>
      </c>
      <c r="F2268" s="49" t="s">
        <v>7593</v>
      </c>
      <c r="G2268" s="49" t="s">
        <v>1598</v>
      </c>
      <c r="H2268" s="50" t="s">
        <v>1599</v>
      </c>
      <c r="I2268" s="46" t="s">
        <v>439</v>
      </c>
      <c r="J2268" s="46">
        <v>48</v>
      </c>
      <c r="K2268" s="49">
        <v>48</v>
      </c>
      <c r="L2268" s="49" t="s">
        <v>1548</v>
      </c>
      <c r="M2268" s="51">
        <v>2898710</v>
      </c>
      <c r="N2268" s="51">
        <f t="shared" si="439"/>
        <v>105290</v>
      </c>
      <c r="O2268" s="51">
        <v>105323.47826087</v>
      </c>
      <c r="P2268" s="51">
        <v>3004000</v>
      </c>
      <c r="Q2268" s="51">
        <f t="shared" si="440"/>
        <v>136920.52173913101</v>
      </c>
      <c r="R2268" s="52">
        <f t="shared" si="441"/>
        <v>3035630.5217391308</v>
      </c>
      <c r="S2268" s="53">
        <v>3035600</v>
      </c>
      <c r="T2268" s="54" t="s">
        <v>627</v>
      </c>
      <c r="U2268" s="55" t="s">
        <v>471</v>
      </c>
      <c r="V2268" s="55" t="s">
        <v>628</v>
      </c>
      <c r="W2268" s="55"/>
      <c r="X2268" s="56"/>
      <c r="Y2268" s="57" t="e">
        <f>VLOOKUP(B2268,'[2]DVKT TYC (đang phê duyệt)'!$B$6:$Z$119,25,0)</f>
        <v>#N/A</v>
      </c>
      <c r="Z2268" s="57"/>
      <c r="AA2268" s="58"/>
      <c r="AB2268" s="58"/>
      <c r="AC2268" s="58"/>
      <c r="AD2268" s="58"/>
      <c r="AE2268" s="58"/>
      <c r="AF2268" s="58"/>
      <c r="AG2268" s="58"/>
      <c r="AH2268" s="58"/>
      <c r="AI2268" s="58"/>
      <c r="AJ2268" s="58"/>
      <c r="AK2268" s="58"/>
      <c r="AL2268" s="58"/>
      <c r="AM2268" s="58"/>
      <c r="AN2268" s="58"/>
      <c r="AO2268" s="58"/>
      <c r="AP2268" s="58"/>
      <c r="AQ2268" s="58">
        <v>3035600</v>
      </c>
      <c r="AR2268" s="59">
        <f t="shared" si="431"/>
        <v>1</v>
      </c>
      <c r="AS2268" s="59">
        <f t="shared" si="432"/>
        <v>3035600</v>
      </c>
      <c r="AT2268" s="58">
        <f t="shared" si="442"/>
        <v>3035600</v>
      </c>
      <c r="AU2268" s="58">
        <f t="shared" si="437"/>
        <v>3035600</v>
      </c>
      <c r="AV2268" s="59">
        <f t="shared" si="438"/>
        <v>0</v>
      </c>
      <c r="AW2268" s="59">
        <f t="shared" si="433"/>
        <v>0</v>
      </c>
      <c r="AX2268" s="60">
        <f t="shared" si="434"/>
        <v>0</v>
      </c>
      <c r="AY2268" s="58"/>
    </row>
    <row r="2269" spans="1:51" ht="47.25" x14ac:dyDescent="0.25">
      <c r="A2269" s="45">
        <v>386</v>
      </c>
      <c r="B2269" s="46" t="s">
        <v>1601</v>
      </c>
      <c r="C2269" s="47" t="s">
        <v>1545</v>
      </c>
      <c r="D2269" s="47" t="s">
        <v>467</v>
      </c>
      <c r="E2269" s="62">
        <v>18.292000000000002</v>
      </c>
      <c r="F2269" s="49" t="s">
        <v>1602</v>
      </c>
      <c r="G2269" s="49" t="s">
        <v>1602</v>
      </c>
      <c r="H2269" s="50" t="s">
        <v>1602</v>
      </c>
      <c r="I2269" s="46" t="s">
        <v>439</v>
      </c>
      <c r="J2269" s="46">
        <v>48</v>
      </c>
      <c r="K2269" s="49">
        <v>48</v>
      </c>
      <c r="L2269" s="49" t="s">
        <v>1548</v>
      </c>
      <c r="M2269" s="51">
        <v>2898710</v>
      </c>
      <c r="N2269" s="51">
        <f t="shared" si="439"/>
        <v>105290</v>
      </c>
      <c r="O2269" s="51">
        <v>105323.47826087</v>
      </c>
      <c r="P2269" s="51">
        <v>3004000</v>
      </c>
      <c r="Q2269" s="51">
        <f t="shared" si="440"/>
        <v>136920.52173913101</v>
      </c>
      <c r="R2269" s="52">
        <f t="shared" si="441"/>
        <v>3035630.5217391308</v>
      </c>
      <c r="S2269" s="53">
        <v>3035600</v>
      </c>
      <c r="T2269" s="54" t="s">
        <v>627</v>
      </c>
      <c r="U2269" s="55" t="s">
        <v>471</v>
      </c>
      <c r="V2269" s="55" t="s">
        <v>628</v>
      </c>
      <c r="W2269" s="55" t="s">
        <v>173</v>
      </c>
      <c r="X2269" s="56">
        <v>43294</v>
      </c>
      <c r="Y2269" s="57" t="e">
        <f>VLOOKUP(B2269,'[2]DVKT TYC (đang phê duyệt)'!$B$6:$Z$119,25,0)</f>
        <v>#N/A</v>
      </c>
      <c r="Z2269" s="57"/>
      <c r="AA2269" s="58"/>
      <c r="AB2269" s="58"/>
      <c r="AC2269" s="58"/>
      <c r="AD2269" s="58"/>
      <c r="AE2269" s="58"/>
      <c r="AF2269" s="58"/>
      <c r="AG2269" s="58"/>
      <c r="AH2269" s="58"/>
      <c r="AI2269" s="58"/>
      <c r="AJ2269" s="58"/>
      <c r="AK2269" s="58"/>
      <c r="AL2269" s="58"/>
      <c r="AM2269" s="58"/>
      <c r="AN2269" s="58"/>
      <c r="AO2269" s="58"/>
      <c r="AP2269" s="58"/>
      <c r="AQ2269" s="58">
        <v>3035600</v>
      </c>
      <c r="AR2269" s="59">
        <f t="shared" si="431"/>
        <v>1</v>
      </c>
      <c r="AS2269" s="59">
        <f t="shared" si="432"/>
        <v>3035600</v>
      </c>
      <c r="AT2269" s="58">
        <f t="shared" si="442"/>
        <v>3035600</v>
      </c>
      <c r="AU2269" s="58">
        <f t="shared" si="437"/>
        <v>3035600</v>
      </c>
      <c r="AV2269" s="59">
        <f t="shared" si="438"/>
        <v>0</v>
      </c>
      <c r="AW2269" s="59">
        <f t="shared" si="433"/>
        <v>0</v>
      </c>
      <c r="AX2269" s="60">
        <f t="shared" si="434"/>
        <v>0</v>
      </c>
      <c r="AY2269" s="58"/>
    </row>
    <row r="2270" spans="1:51" ht="31.5" x14ac:dyDescent="0.25">
      <c r="A2270" s="45">
        <v>387</v>
      </c>
      <c r="B2270" s="46" t="s">
        <v>1603</v>
      </c>
      <c r="C2270" s="47" t="s">
        <v>1545</v>
      </c>
      <c r="D2270" s="47" t="s">
        <v>467</v>
      </c>
      <c r="E2270" s="62">
        <v>18.184999999999999</v>
      </c>
      <c r="F2270" s="49" t="s">
        <v>1604</v>
      </c>
      <c r="G2270" s="49" t="s">
        <v>1604</v>
      </c>
      <c r="H2270" s="50" t="s">
        <v>1605</v>
      </c>
      <c r="I2270" s="46" t="s">
        <v>439</v>
      </c>
      <c r="J2270" s="46">
        <v>48</v>
      </c>
      <c r="K2270" s="49">
        <v>48</v>
      </c>
      <c r="L2270" s="49" t="s">
        <v>1548</v>
      </c>
      <c r="M2270" s="51">
        <v>2898710</v>
      </c>
      <c r="N2270" s="51">
        <f t="shared" si="439"/>
        <v>105290</v>
      </c>
      <c r="O2270" s="51">
        <v>105323.47826087</v>
      </c>
      <c r="P2270" s="51">
        <v>3004000</v>
      </c>
      <c r="Q2270" s="51">
        <f t="shared" si="440"/>
        <v>136920.52173913101</v>
      </c>
      <c r="R2270" s="52">
        <f t="shared" si="441"/>
        <v>3035630.5217391308</v>
      </c>
      <c r="S2270" s="53">
        <v>3035600</v>
      </c>
      <c r="T2270" s="54" t="s">
        <v>627</v>
      </c>
      <c r="U2270" s="55" t="s">
        <v>471</v>
      </c>
      <c r="V2270" s="55" t="s">
        <v>628</v>
      </c>
      <c r="W2270" s="55" t="s">
        <v>173</v>
      </c>
      <c r="X2270" s="56">
        <v>43294</v>
      </c>
      <c r="Y2270" s="57" t="e">
        <f>VLOOKUP(B2270,'[2]DVKT TYC (đang phê duyệt)'!$B$6:$Z$119,25,0)</f>
        <v>#N/A</v>
      </c>
      <c r="Z2270" s="57"/>
      <c r="AA2270" s="58"/>
      <c r="AB2270" s="58"/>
      <c r="AC2270" s="58"/>
      <c r="AD2270" s="58"/>
      <c r="AE2270" s="58"/>
      <c r="AF2270" s="58"/>
      <c r="AG2270" s="58"/>
      <c r="AH2270" s="58"/>
      <c r="AI2270" s="58"/>
      <c r="AJ2270" s="58"/>
      <c r="AK2270" s="58"/>
      <c r="AL2270" s="58"/>
      <c r="AM2270" s="58"/>
      <c r="AN2270" s="58"/>
      <c r="AO2270" s="58"/>
      <c r="AP2270" s="58"/>
      <c r="AQ2270" s="58">
        <v>3035600</v>
      </c>
      <c r="AR2270" s="59">
        <f t="shared" si="431"/>
        <v>1</v>
      </c>
      <c r="AS2270" s="59">
        <f t="shared" si="432"/>
        <v>3035600</v>
      </c>
      <c r="AT2270" s="58">
        <f t="shared" si="442"/>
        <v>3035600</v>
      </c>
      <c r="AU2270" s="58">
        <f t="shared" si="437"/>
        <v>3035600</v>
      </c>
      <c r="AV2270" s="59">
        <f t="shared" si="438"/>
        <v>0</v>
      </c>
      <c r="AW2270" s="59">
        <f t="shared" si="433"/>
        <v>0</v>
      </c>
      <c r="AX2270" s="60">
        <f t="shared" si="434"/>
        <v>0</v>
      </c>
      <c r="AY2270" s="58"/>
    </row>
    <row r="2271" spans="1:51" ht="47.25" x14ac:dyDescent="0.25">
      <c r="A2271" s="45">
        <v>388</v>
      </c>
      <c r="B2271" s="46" t="s">
        <v>1606</v>
      </c>
      <c r="C2271" s="47" t="s">
        <v>1545</v>
      </c>
      <c r="D2271" s="47" t="s">
        <v>467</v>
      </c>
      <c r="E2271" s="48" t="s">
        <v>1607</v>
      </c>
      <c r="F2271" s="49" t="s">
        <v>1608</v>
      </c>
      <c r="G2271" s="49" t="s">
        <v>1608</v>
      </c>
      <c r="H2271" s="50" t="s">
        <v>1608</v>
      </c>
      <c r="I2271" s="46" t="s">
        <v>439</v>
      </c>
      <c r="J2271" s="46">
        <v>48</v>
      </c>
      <c r="K2271" s="49">
        <v>48</v>
      </c>
      <c r="L2271" s="49" t="s">
        <v>1548</v>
      </c>
      <c r="M2271" s="51">
        <v>2898710</v>
      </c>
      <c r="N2271" s="51">
        <f t="shared" si="439"/>
        <v>105290</v>
      </c>
      <c r="O2271" s="51">
        <v>105323.47826087</v>
      </c>
      <c r="P2271" s="51">
        <v>3004000</v>
      </c>
      <c r="Q2271" s="51">
        <f t="shared" si="440"/>
        <v>136920.52173913101</v>
      </c>
      <c r="R2271" s="52">
        <f t="shared" si="441"/>
        <v>3035630.5217391308</v>
      </c>
      <c r="S2271" s="53">
        <v>3035600</v>
      </c>
      <c r="T2271" s="54" t="s">
        <v>627</v>
      </c>
      <c r="U2271" s="55" t="s">
        <v>471</v>
      </c>
      <c r="V2271" s="55" t="s">
        <v>628</v>
      </c>
      <c r="W2271" s="55" t="s">
        <v>173</v>
      </c>
      <c r="X2271" s="56">
        <v>43294</v>
      </c>
      <c r="Y2271" s="57" t="e">
        <f>VLOOKUP(B2271,'[2]DVKT TYC (đang phê duyệt)'!$B$6:$Z$119,25,0)</f>
        <v>#N/A</v>
      </c>
      <c r="Z2271" s="57"/>
      <c r="AA2271" s="58"/>
      <c r="AB2271" s="58"/>
      <c r="AC2271" s="58"/>
      <c r="AD2271" s="58"/>
      <c r="AE2271" s="58"/>
      <c r="AF2271" s="58"/>
      <c r="AG2271" s="58"/>
      <c r="AH2271" s="58"/>
      <c r="AI2271" s="58"/>
      <c r="AJ2271" s="58"/>
      <c r="AK2271" s="58"/>
      <c r="AL2271" s="58"/>
      <c r="AM2271" s="58"/>
      <c r="AN2271" s="58"/>
      <c r="AO2271" s="58"/>
      <c r="AP2271" s="58"/>
      <c r="AQ2271" s="58">
        <v>3035600</v>
      </c>
      <c r="AR2271" s="59">
        <f t="shared" ref="AR2271:AR2334" si="443">COUNT(AA2271:AQ2271)</f>
        <v>1</v>
      </c>
      <c r="AS2271" s="59">
        <f t="shared" ref="AS2271:AS2334" si="444">SUM(AA2271:AQ2271)</f>
        <v>3035600</v>
      </c>
      <c r="AT2271" s="58">
        <f t="shared" si="442"/>
        <v>3035600</v>
      </c>
      <c r="AU2271" s="58">
        <f t="shared" si="437"/>
        <v>3035600</v>
      </c>
      <c r="AV2271" s="59">
        <f t="shared" si="438"/>
        <v>0</v>
      </c>
      <c r="AW2271" s="59">
        <f t="shared" ref="AW2271:AW2334" si="445">AT2271-S2271</f>
        <v>0</v>
      </c>
      <c r="AX2271" s="60">
        <f t="shared" ref="AX2271:AX2334" si="446">AT2271/S2271-100%</f>
        <v>0</v>
      </c>
      <c r="AY2271" s="58"/>
    </row>
    <row r="2272" spans="1:51" ht="31.5" x14ac:dyDescent="0.25">
      <c r="A2272" s="45">
        <v>389</v>
      </c>
      <c r="B2272" s="46" t="s">
        <v>1609</v>
      </c>
      <c r="C2272" s="47" t="s">
        <v>1545</v>
      </c>
      <c r="D2272" s="47" t="s">
        <v>467</v>
      </c>
      <c r="E2272" s="62">
        <v>18.181999999999999</v>
      </c>
      <c r="F2272" s="49" t="s">
        <v>1610</v>
      </c>
      <c r="G2272" s="49" t="s">
        <v>1610</v>
      </c>
      <c r="H2272" s="50" t="s">
        <v>1610</v>
      </c>
      <c r="I2272" s="46" t="s">
        <v>439</v>
      </c>
      <c r="J2272" s="46">
        <v>48</v>
      </c>
      <c r="K2272" s="49">
        <v>48</v>
      </c>
      <c r="L2272" s="49" t="s">
        <v>1548</v>
      </c>
      <c r="M2272" s="51">
        <v>2898710</v>
      </c>
      <c r="N2272" s="51">
        <f t="shared" si="439"/>
        <v>105290</v>
      </c>
      <c r="O2272" s="51">
        <v>105323.47826087</v>
      </c>
      <c r="P2272" s="51">
        <v>3004000</v>
      </c>
      <c r="Q2272" s="51">
        <f t="shared" si="440"/>
        <v>136920.52173913101</v>
      </c>
      <c r="R2272" s="52">
        <f t="shared" si="441"/>
        <v>3035630.5217391308</v>
      </c>
      <c r="S2272" s="53">
        <v>3035600</v>
      </c>
      <c r="T2272" s="54" t="s">
        <v>627</v>
      </c>
      <c r="U2272" s="55" t="s">
        <v>471</v>
      </c>
      <c r="V2272" s="55" t="s">
        <v>628</v>
      </c>
      <c r="W2272" s="55" t="s">
        <v>173</v>
      </c>
      <c r="X2272" s="56">
        <v>43294</v>
      </c>
      <c r="Y2272" s="57" t="e">
        <f>VLOOKUP(B2272,'[2]DVKT TYC (đang phê duyệt)'!$B$6:$Z$119,25,0)</f>
        <v>#N/A</v>
      </c>
      <c r="Z2272" s="57"/>
      <c r="AA2272" s="58"/>
      <c r="AB2272" s="58"/>
      <c r="AC2272" s="58"/>
      <c r="AD2272" s="58"/>
      <c r="AE2272" s="58"/>
      <c r="AF2272" s="58"/>
      <c r="AG2272" s="58"/>
      <c r="AH2272" s="58"/>
      <c r="AI2272" s="58"/>
      <c r="AJ2272" s="58"/>
      <c r="AK2272" s="58"/>
      <c r="AL2272" s="58"/>
      <c r="AM2272" s="58"/>
      <c r="AN2272" s="58"/>
      <c r="AO2272" s="58"/>
      <c r="AP2272" s="58"/>
      <c r="AQ2272" s="58">
        <v>3035600</v>
      </c>
      <c r="AR2272" s="59">
        <f t="shared" si="443"/>
        <v>1</v>
      </c>
      <c r="AS2272" s="59">
        <f t="shared" si="444"/>
        <v>3035600</v>
      </c>
      <c r="AT2272" s="58">
        <f t="shared" si="442"/>
        <v>3035600</v>
      </c>
      <c r="AU2272" s="58">
        <f t="shared" si="437"/>
        <v>3035600</v>
      </c>
      <c r="AV2272" s="59">
        <f t="shared" si="438"/>
        <v>0</v>
      </c>
      <c r="AW2272" s="59">
        <f t="shared" si="445"/>
        <v>0</v>
      </c>
      <c r="AX2272" s="60">
        <f t="shared" si="446"/>
        <v>0</v>
      </c>
      <c r="AY2272" s="58"/>
    </row>
    <row r="2273" spans="1:51" ht="31.5" x14ac:dyDescent="0.25">
      <c r="A2273" s="45">
        <v>390</v>
      </c>
      <c r="B2273" s="46" t="s">
        <v>1611</v>
      </c>
      <c r="C2273" s="47" t="s">
        <v>1545</v>
      </c>
      <c r="D2273" s="47" t="s">
        <v>467</v>
      </c>
      <c r="E2273" s="62">
        <v>18.178999999999998</v>
      </c>
      <c r="F2273" s="49" t="s">
        <v>1612</v>
      </c>
      <c r="G2273" s="49" t="s">
        <v>1612</v>
      </c>
      <c r="H2273" s="50" t="s">
        <v>1612</v>
      </c>
      <c r="I2273" s="46" t="s">
        <v>439</v>
      </c>
      <c r="J2273" s="46">
        <v>48</v>
      </c>
      <c r="K2273" s="49">
        <v>48</v>
      </c>
      <c r="L2273" s="49" t="s">
        <v>1548</v>
      </c>
      <c r="M2273" s="51">
        <v>2898710</v>
      </c>
      <c r="N2273" s="51">
        <f t="shared" si="439"/>
        <v>105290</v>
      </c>
      <c r="O2273" s="51">
        <v>105323.47826087</v>
      </c>
      <c r="P2273" s="51">
        <v>3004000</v>
      </c>
      <c r="Q2273" s="51">
        <f t="shared" si="440"/>
        <v>136920.52173913101</v>
      </c>
      <c r="R2273" s="52">
        <f t="shared" si="441"/>
        <v>3035630.5217391308</v>
      </c>
      <c r="S2273" s="53">
        <v>3035600</v>
      </c>
      <c r="T2273" s="54" t="s">
        <v>627</v>
      </c>
      <c r="U2273" s="55" t="s">
        <v>471</v>
      </c>
      <c r="V2273" s="55" t="s">
        <v>628</v>
      </c>
      <c r="W2273" s="55" t="s">
        <v>173</v>
      </c>
      <c r="X2273" s="56">
        <v>43294</v>
      </c>
      <c r="Y2273" s="57" t="e">
        <f>VLOOKUP(B2273,'[2]DVKT TYC (đang phê duyệt)'!$B$6:$Z$119,25,0)</f>
        <v>#N/A</v>
      </c>
      <c r="Z2273" s="57"/>
      <c r="AA2273" s="58"/>
      <c r="AB2273" s="58"/>
      <c r="AC2273" s="58"/>
      <c r="AD2273" s="58"/>
      <c r="AE2273" s="58"/>
      <c r="AF2273" s="58"/>
      <c r="AG2273" s="58"/>
      <c r="AH2273" s="58"/>
      <c r="AI2273" s="58"/>
      <c r="AJ2273" s="58"/>
      <c r="AK2273" s="58"/>
      <c r="AL2273" s="58"/>
      <c r="AM2273" s="58"/>
      <c r="AN2273" s="58"/>
      <c r="AO2273" s="58"/>
      <c r="AP2273" s="58"/>
      <c r="AQ2273" s="58">
        <v>3035600</v>
      </c>
      <c r="AR2273" s="59">
        <f t="shared" si="443"/>
        <v>1</v>
      </c>
      <c r="AS2273" s="59">
        <f t="shared" si="444"/>
        <v>3035600</v>
      </c>
      <c r="AT2273" s="58">
        <f t="shared" si="442"/>
        <v>3035600</v>
      </c>
      <c r="AU2273" s="58">
        <f t="shared" si="437"/>
        <v>3035600</v>
      </c>
      <c r="AV2273" s="59">
        <f t="shared" si="438"/>
        <v>0</v>
      </c>
      <c r="AW2273" s="59">
        <f t="shared" si="445"/>
        <v>0</v>
      </c>
      <c r="AX2273" s="60">
        <f t="shared" si="446"/>
        <v>0</v>
      </c>
      <c r="AY2273" s="58"/>
    </row>
    <row r="2274" spans="1:51" ht="47.25" x14ac:dyDescent="0.25">
      <c r="A2274" s="45">
        <v>391</v>
      </c>
      <c r="B2274" s="46" t="s">
        <v>1613</v>
      </c>
      <c r="C2274" s="47" t="s">
        <v>1545</v>
      </c>
      <c r="D2274" s="47" t="s">
        <v>467</v>
      </c>
      <c r="E2274" s="62">
        <v>18.187999999999999</v>
      </c>
      <c r="F2274" s="49" t="s">
        <v>1614</v>
      </c>
      <c r="G2274" s="49" t="s">
        <v>1614</v>
      </c>
      <c r="H2274" s="50" t="s">
        <v>1615</v>
      </c>
      <c r="I2274" s="46" t="s">
        <v>439</v>
      </c>
      <c r="J2274" s="46">
        <v>48</v>
      </c>
      <c r="K2274" s="49">
        <v>48</v>
      </c>
      <c r="L2274" s="49" t="s">
        <v>1548</v>
      </c>
      <c r="M2274" s="51">
        <v>2898710</v>
      </c>
      <c r="N2274" s="51">
        <f t="shared" si="439"/>
        <v>105290</v>
      </c>
      <c r="O2274" s="51">
        <v>105323.47826087</v>
      </c>
      <c r="P2274" s="51">
        <v>3004000</v>
      </c>
      <c r="Q2274" s="51">
        <f t="shared" si="440"/>
        <v>136920.52173913101</v>
      </c>
      <c r="R2274" s="52">
        <f t="shared" si="441"/>
        <v>3035630.5217391308</v>
      </c>
      <c r="S2274" s="53">
        <v>3035600</v>
      </c>
      <c r="T2274" s="54" t="s">
        <v>627</v>
      </c>
      <c r="U2274" s="55" t="s">
        <v>471</v>
      </c>
      <c r="V2274" s="55" t="s">
        <v>628</v>
      </c>
      <c r="W2274" s="55" t="s">
        <v>173</v>
      </c>
      <c r="X2274" s="56">
        <v>43294</v>
      </c>
      <c r="Y2274" s="57" t="e">
        <f>VLOOKUP(B2274,'[2]DVKT TYC (đang phê duyệt)'!$B$6:$Z$119,25,0)</f>
        <v>#N/A</v>
      </c>
      <c r="Z2274" s="57"/>
      <c r="AA2274" s="58"/>
      <c r="AB2274" s="58"/>
      <c r="AC2274" s="58"/>
      <c r="AD2274" s="58"/>
      <c r="AE2274" s="58"/>
      <c r="AF2274" s="58"/>
      <c r="AG2274" s="58"/>
      <c r="AH2274" s="58"/>
      <c r="AI2274" s="58"/>
      <c r="AJ2274" s="58"/>
      <c r="AK2274" s="58"/>
      <c r="AL2274" s="58"/>
      <c r="AM2274" s="58"/>
      <c r="AN2274" s="58"/>
      <c r="AO2274" s="58"/>
      <c r="AP2274" s="58"/>
      <c r="AQ2274" s="58">
        <v>3035600</v>
      </c>
      <c r="AR2274" s="59">
        <f t="shared" si="443"/>
        <v>1</v>
      </c>
      <c r="AS2274" s="59">
        <f t="shared" si="444"/>
        <v>3035600</v>
      </c>
      <c r="AT2274" s="58">
        <f t="shared" si="442"/>
        <v>3035600</v>
      </c>
      <c r="AU2274" s="58">
        <f t="shared" si="437"/>
        <v>3035600</v>
      </c>
      <c r="AV2274" s="59">
        <f t="shared" si="438"/>
        <v>0</v>
      </c>
      <c r="AW2274" s="59">
        <f t="shared" si="445"/>
        <v>0</v>
      </c>
      <c r="AX2274" s="60">
        <f t="shared" si="446"/>
        <v>0</v>
      </c>
      <c r="AY2274" s="58"/>
    </row>
    <row r="2275" spans="1:51" ht="31.5" x14ac:dyDescent="0.25">
      <c r="A2275" s="45">
        <v>392</v>
      </c>
      <c r="B2275" s="46" t="s">
        <v>1616</v>
      </c>
      <c r="C2275" s="47" t="s">
        <v>1545</v>
      </c>
      <c r="D2275" s="47" t="s">
        <v>467</v>
      </c>
      <c r="E2275" s="62">
        <v>18.181000000000001</v>
      </c>
      <c r="F2275" s="49" t="s">
        <v>1617</v>
      </c>
      <c r="G2275" s="49" t="s">
        <v>1617</v>
      </c>
      <c r="H2275" s="50" t="s">
        <v>1617</v>
      </c>
      <c r="I2275" s="46" t="s">
        <v>439</v>
      </c>
      <c r="J2275" s="46">
        <v>48</v>
      </c>
      <c r="K2275" s="49">
        <v>48</v>
      </c>
      <c r="L2275" s="49" t="s">
        <v>1548</v>
      </c>
      <c r="M2275" s="51">
        <v>2898710</v>
      </c>
      <c r="N2275" s="51">
        <f t="shared" si="439"/>
        <v>105290</v>
      </c>
      <c r="O2275" s="51">
        <v>105323.47826087</v>
      </c>
      <c r="P2275" s="51">
        <v>3004000</v>
      </c>
      <c r="Q2275" s="51">
        <f t="shared" si="440"/>
        <v>136920.52173913101</v>
      </c>
      <c r="R2275" s="52">
        <f t="shared" si="441"/>
        <v>3035630.5217391308</v>
      </c>
      <c r="S2275" s="53">
        <v>3035600</v>
      </c>
      <c r="T2275" s="54" t="s">
        <v>627</v>
      </c>
      <c r="U2275" s="55" t="s">
        <v>471</v>
      </c>
      <c r="V2275" s="55" t="s">
        <v>628</v>
      </c>
      <c r="W2275" s="55" t="s">
        <v>173</v>
      </c>
      <c r="X2275" s="56">
        <v>43294</v>
      </c>
      <c r="Y2275" s="57" t="e">
        <f>VLOOKUP(B2275,'[2]DVKT TYC (đang phê duyệt)'!$B$6:$Z$119,25,0)</f>
        <v>#N/A</v>
      </c>
      <c r="Z2275" s="57"/>
      <c r="AA2275" s="58"/>
      <c r="AB2275" s="58"/>
      <c r="AC2275" s="58"/>
      <c r="AD2275" s="58"/>
      <c r="AE2275" s="58"/>
      <c r="AF2275" s="58"/>
      <c r="AG2275" s="58"/>
      <c r="AH2275" s="58"/>
      <c r="AI2275" s="58"/>
      <c r="AJ2275" s="58"/>
      <c r="AK2275" s="58"/>
      <c r="AL2275" s="58"/>
      <c r="AM2275" s="58"/>
      <c r="AN2275" s="58"/>
      <c r="AO2275" s="58"/>
      <c r="AP2275" s="58"/>
      <c r="AQ2275" s="58">
        <v>3035600</v>
      </c>
      <c r="AR2275" s="59">
        <f t="shared" si="443"/>
        <v>1</v>
      </c>
      <c r="AS2275" s="59">
        <f t="shared" si="444"/>
        <v>3035600</v>
      </c>
      <c r="AT2275" s="58">
        <f t="shared" si="442"/>
        <v>3035600</v>
      </c>
      <c r="AU2275" s="58">
        <f t="shared" si="437"/>
        <v>3035600</v>
      </c>
      <c r="AV2275" s="59">
        <f t="shared" si="438"/>
        <v>0</v>
      </c>
      <c r="AW2275" s="59">
        <f t="shared" si="445"/>
        <v>0</v>
      </c>
      <c r="AX2275" s="60">
        <f t="shared" si="446"/>
        <v>0</v>
      </c>
      <c r="AY2275" s="58"/>
    </row>
    <row r="2276" spans="1:51" ht="47.25" x14ac:dyDescent="0.25">
      <c r="A2276" s="45">
        <v>393</v>
      </c>
      <c r="B2276" s="46" t="s">
        <v>1618</v>
      </c>
      <c r="C2276" s="47" t="s">
        <v>1619</v>
      </c>
      <c r="D2276" s="47" t="s">
        <v>467</v>
      </c>
      <c r="E2276" s="62">
        <v>18.244</v>
      </c>
      <c r="F2276" s="49" t="s">
        <v>7592</v>
      </c>
      <c r="G2276" s="49" t="s">
        <v>1620</v>
      </c>
      <c r="H2276" s="50" t="s">
        <v>1547</v>
      </c>
      <c r="I2276" s="46" t="s">
        <v>439</v>
      </c>
      <c r="J2276" s="46">
        <v>49</v>
      </c>
      <c r="K2276" s="49">
        <v>49</v>
      </c>
      <c r="L2276" s="49" t="s">
        <v>1621</v>
      </c>
      <c r="M2276" s="51">
        <v>2647000</v>
      </c>
      <c r="N2276" s="51">
        <f t="shared" si="439"/>
        <v>101000</v>
      </c>
      <c r="O2276" s="51">
        <v>101739.130434783</v>
      </c>
      <c r="P2276" s="51">
        <v>2748000</v>
      </c>
      <c r="Q2276" s="51">
        <f t="shared" si="440"/>
        <v>132260.8695652179</v>
      </c>
      <c r="R2276" s="52">
        <f t="shared" si="441"/>
        <v>2779260.8695652178</v>
      </c>
      <c r="S2276" s="53">
        <v>2779200</v>
      </c>
      <c r="T2276" s="54" t="s">
        <v>627</v>
      </c>
      <c r="U2276" s="55" t="s">
        <v>471</v>
      </c>
      <c r="V2276" s="55" t="s">
        <v>628</v>
      </c>
      <c r="W2276" s="55" t="s">
        <v>173</v>
      </c>
      <c r="X2276" s="56">
        <v>43294</v>
      </c>
      <c r="Y2276" s="57" t="e">
        <f>VLOOKUP(B2276,'[2]DVKT TYC (đang phê duyệt)'!$B$6:$Z$119,25,0)</f>
        <v>#N/A</v>
      </c>
      <c r="Z2276" s="57"/>
      <c r="AA2276" s="58"/>
      <c r="AB2276" s="58"/>
      <c r="AC2276" s="58"/>
      <c r="AD2276" s="58"/>
      <c r="AE2276" s="58"/>
      <c r="AF2276" s="58"/>
      <c r="AG2276" s="58"/>
      <c r="AH2276" s="58"/>
      <c r="AI2276" s="58"/>
      <c r="AJ2276" s="58"/>
      <c r="AK2276" s="58"/>
      <c r="AL2276" s="58"/>
      <c r="AM2276" s="58"/>
      <c r="AN2276" s="58"/>
      <c r="AO2276" s="58"/>
      <c r="AP2276" s="58"/>
      <c r="AQ2276" s="58">
        <v>2779200</v>
      </c>
      <c r="AR2276" s="59">
        <f t="shared" si="443"/>
        <v>1</v>
      </c>
      <c r="AS2276" s="59">
        <f t="shared" si="444"/>
        <v>2779200</v>
      </c>
      <c r="AT2276" s="58">
        <f t="shared" si="442"/>
        <v>2779200</v>
      </c>
      <c r="AU2276" s="58">
        <f t="shared" si="437"/>
        <v>2779200</v>
      </c>
      <c r="AV2276" s="59">
        <f t="shared" si="438"/>
        <v>0</v>
      </c>
      <c r="AW2276" s="59">
        <f t="shared" si="445"/>
        <v>0</v>
      </c>
      <c r="AX2276" s="60">
        <f t="shared" si="446"/>
        <v>0</v>
      </c>
      <c r="AY2276" s="58"/>
    </row>
    <row r="2277" spans="1:51" ht="47.25" x14ac:dyDescent="0.25">
      <c r="A2277" s="45">
        <v>394</v>
      </c>
      <c r="B2277" s="46" t="s">
        <v>1622</v>
      </c>
      <c r="C2277" s="47" t="s">
        <v>1619</v>
      </c>
      <c r="D2277" s="47" t="s">
        <v>467</v>
      </c>
      <c r="E2277" s="62">
        <v>18.282</v>
      </c>
      <c r="F2277" s="49" t="s">
        <v>1623</v>
      </c>
      <c r="G2277" s="49" t="s">
        <v>1623</v>
      </c>
      <c r="H2277" s="50" t="s">
        <v>1623</v>
      </c>
      <c r="I2277" s="46"/>
      <c r="J2277" s="46">
        <v>49</v>
      </c>
      <c r="K2277" s="49">
        <v>49</v>
      </c>
      <c r="L2277" s="49" t="s">
        <v>1621</v>
      </c>
      <c r="M2277" s="51">
        <v>2647000</v>
      </c>
      <c r="N2277" s="51">
        <f t="shared" si="439"/>
        <v>101000</v>
      </c>
      <c r="O2277" s="51">
        <v>101739.130434783</v>
      </c>
      <c r="P2277" s="51">
        <v>2748000</v>
      </c>
      <c r="Q2277" s="51">
        <f t="shared" si="440"/>
        <v>132260.8695652179</v>
      </c>
      <c r="R2277" s="52">
        <f t="shared" si="441"/>
        <v>2779260.8695652178</v>
      </c>
      <c r="S2277" s="53">
        <v>2779200</v>
      </c>
      <c r="T2277" s="54" t="s">
        <v>627</v>
      </c>
      <c r="U2277" s="55" t="s">
        <v>471</v>
      </c>
      <c r="V2277" s="55" t="s">
        <v>628</v>
      </c>
      <c r="W2277" s="55" t="s">
        <v>173</v>
      </c>
      <c r="X2277" s="56">
        <v>43294</v>
      </c>
      <c r="Y2277" s="57" t="e">
        <f>VLOOKUP(B2277,'[2]DVKT TYC (đang phê duyệt)'!$B$6:$Z$119,25,0)</f>
        <v>#N/A</v>
      </c>
      <c r="Z2277" s="57"/>
      <c r="AA2277" s="58"/>
      <c r="AB2277" s="58"/>
      <c r="AC2277" s="58"/>
      <c r="AD2277" s="58"/>
      <c r="AE2277" s="58"/>
      <c r="AF2277" s="58"/>
      <c r="AG2277" s="58"/>
      <c r="AH2277" s="58"/>
      <c r="AI2277" s="58"/>
      <c r="AJ2277" s="58"/>
      <c r="AK2277" s="58"/>
      <c r="AL2277" s="58"/>
      <c r="AM2277" s="58"/>
      <c r="AN2277" s="58"/>
      <c r="AO2277" s="58"/>
      <c r="AP2277" s="58"/>
      <c r="AQ2277" s="58">
        <v>2779200</v>
      </c>
      <c r="AR2277" s="59">
        <f t="shared" si="443"/>
        <v>1</v>
      </c>
      <c r="AS2277" s="59">
        <f t="shared" si="444"/>
        <v>2779200</v>
      </c>
      <c r="AT2277" s="58">
        <f t="shared" si="442"/>
        <v>2779200</v>
      </c>
      <c r="AU2277" s="58">
        <f t="shared" si="437"/>
        <v>2779200</v>
      </c>
      <c r="AV2277" s="59">
        <f t="shared" si="438"/>
        <v>0</v>
      </c>
      <c r="AW2277" s="59">
        <f t="shared" si="445"/>
        <v>0</v>
      </c>
      <c r="AX2277" s="60">
        <f t="shared" si="446"/>
        <v>0</v>
      </c>
      <c r="AY2277" s="58"/>
    </row>
    <row r="2278" spans="1:51" ht="47.25" x14ac:dyDescent="0.25">
      <c r="A2278" s="45">
        <v>395</v>
      </c>
      <c r="B2278" s="46" t="s">
        <v>1624</v>
      </c>
      <c r="C2278" s="47" t="s">
        <v>1619</v>
      </c>
      <c r="D2278" s="47" t="s">
        <v>467</v>
      </c>
      <c r="E2278" s="62">
        <v>18.283999999999999</v>
      </c>
      <c r="F2278" s="49" t="s">
        <v>1625</v>
      </c>
      <c r="G2278" s="49" t="s">
        <v>1625</v>
      </c>
      <c r="H2278" s="50" t="s">
        <v>1625</v>
      </c>
      <c r="I2278" s="46"/>
      <c r="J2278" s="46">
        <v>49</v>
      </c>
      <c r="K2278" s="49">
        <v>49</v>
      </c>
      <c r="L2278" s="49" t="s">
        <v>1621</v>
      </c>
      <c r="M2278" s="51">
        <v>2647000</v>
      </c>
      <c r="N2278" s="51">
        <f t="shared" si="439"/>
        <v>101000</v>
      </c>
      <c r="O2278" s="51">
        <v>101739.130434783</v>
      </c>
      <c r="P2278" s="51">
        <v>2748000</v>
      </c>
      <c r="Q2278" s="51">
        <f t="shared" si="440"/>
        <v>132260.8695652179</v>
      </c>
      <c r="R2278" s="52">
        <f t="shared" si="441"/>
        <v>2779260.8695652178</v>
      </c>
      <c r="S2278" s="53">
        <v>2779200</v>
      </c>
      <c r="T2278" s="54" t="s">
        <v>627</v>
      </c>
      <c r="U2278" s="55" t="s">
        <v>471</v>
      </c>
      <c r="V2278" s="55" t="s">
        <v>628</v>
      </c>
      <c r="W2278" s="55" t="s">
        <v>173</v>
      </c>
      <c r="X2278" s="56">
        <v>43294</v>
      </c>
      <c r="Y2278" s="57" t="e">
        <f>VLOOKUP(B2278,'[2]DVKT TYC (đang phê duyệt)'!$B$6:$Z$119,25,0)</f>
        <v>#N/A</v>
      </c>
      <c r="Z2278" s="57"/>
      <c r="AA2278" s="58"/>
      <c r="AB2278" s="58"/>
      <c r="AC2278" s="58"/>
      <c r="AD2278" s="58"/>
      <c r="AE2278" s="58"/>
      <c r="AF2278" s="58"/>
      <c r="AG2278" s="58"/>
      <c r="AH2278" s="58"/>
      <c r="AI2278" s="58"/>
      <c r="AJ2278" s="58"/>
      <c r="AK2278" s="58"/>
      <c r="AL2278" s="58"/>
      <c r="AM2278" s="58"/>
      <c r="AN2278" s="58"/>
      <c r="AO2278" s="58"/>
      <c r="AP2278" s="58"/>
      <c r="AQ2278" s="58">
        <v>2779200</v>
      </c>
      <c r="AR2278" s="59">
        <f t="shared" si="443"/>
        <v>1</v>
      </c>
      <c r="AS2278" s="59">
        <f t="shared" si="444"/>
        <v>2779200</v>
      </c>
      <c r="AT2278" s="58">
        <f t="shared" si="442"/>
        <v>2779200</v>
      </c>
      <c r="AU2278" s="58">
        <f t="shared" si="437"/>
        <v>2779200</v>
      </c>
      <c r="AV2278" s="59">
        <f t="shared" si="438"/>
        <v>0</v>
      </c>
      <c r="AW2278" s="59">
        <f t="shared" si="445"/>
        <v>0</v>
      </c>
      <c r="AX2278" s="60">
        <f t="shared" si="446"/>
        <v>0</v>
      </c>
      <c r="AY2278" s="58"/>
    </row>
    <row r="2279" spans="1:51" ht="47.25" x14ac:dyDescent="0.25">
      <c r="A2279" s="45">
        <v>396</v>
      </c>
      <c r="B2279" s="46" t="s">
        <v>1626</v>
      </c>
      <c r="C2279" s="47" t="s">
        <v>1619</v>
      </c>
      <c r="D2279" s="47" t="s">
        <v>467</v>
      </c>
      <c r="E2279" s="62">
        <v>18.286000000000001</v>
      </c>
      <c r="F2279" s="49" t="s">
        <v>1627</v>
      </c>
      <c r="G2279" s="49" t="s">
        <v>1627</v>
      </c>
      <c r="H2279" s="50" t="s">
        <v>1627</v>
      </c>
      <c r="I2279" s="46"/>
      <c r="J2279" s="46">
        <v>49</v>
      </c>
      <c r="K2279" s="49">
        <v>49</v>
      </c>
      <c r="L2279" s="49" t="s">
        <v>1621</v>
      </c>
      <c r="M2279" s="51">
        <v>2647000</v>
      </c>
      <c r="N2279" s="51">
        <f t="shared" si="439"/>
        <v>101000</v>
      </c>
      <c r="O2279" s="51">
        <v>101739.130434783</v>
      </c>
      <c r="P2279" s="51">
        <v>2748000</v>
      </c>
      <c r="Q2279" s="51">
        <f t="shared" si="440"/>
        <v>132260.8695652179</v>
      </c>
      <c r="R2279" s="52">
        <f t="shared" si="441"/>
        <v>2779260.8695652178</v>
      </c>
      <c r="S2279" s="53">
        <v>2779200</v>
      </c>
      <c r="T2279" s="54" t="s">
        <v>627</v>
      </c>
      <c r="U2279" s="55" t="s">
        <v>471</v>
      </c>
      <c r="V2279" s="55" t="s">
        <v>628</v>
      </c>
      <c r="W2279" s="55" t="s">
        <v>173</v>
      </c>
      <c r="X2279" s="56">
        <v>43294</v>
      </c>
      <c r="Y2279" s="57" t="e">
        <f>VLOOKUP(B2279,'[2]DVKT TYC (đang phê duyệt)'!$B$6:$Z$119,25,0)</f>
        <v>#N/A</v>
      </c>
      <c r="Z2279" s="57"/>
      <c r="AA2279" s="58"/>
      <c r="AB2279" s="58"/>
      <c r="AC2279" s="58"/>
      <c r="AD2279" s="58"/>
      <c r="AE2279" s="58"/>
      <c r="AF2279" s="58"/>
      <c r="AG2279" s="58"/>
      <c r="AH2279" s="58"/>
      <c r="AI2279" s="58"/>
      <c r="AJ2279" s="58"/>
      <c r="AK2279" s="58"/>
      <c r="AL2279" s="58"/>
      <c r="AM2279" s="58"/>
      <c r="AN2279" s="58"/>
      <c r="AO2279" s="58"/>
      <c r="AP2279" s="58"/>
      <c r="AQ2279" s="58">
        <v>2779200</v>
      </c>
      <c r="AR2279" s="59">
        <f t="shared" si="443"/>
        <v>1</v>
      </c>
      <c r="AS2279" s="59">
        <f t="shared" si="444"/>
        <v>2779200</v>
      </c>
      <c r="AT2279" s="58">
        <f t="shared" si="442"/>
        <v>2779200</v>
      </c>
      <c r="AU2279" s="58">
        <f t="shared" si="437"/>
        <v>2779200</v>
      </c>
      <c r="AV2279" s="59">
        <f t="shared" si="438"/>
        <v>0</v>
      </c>
      <c r="AW2279" s="59">
        <f t="shared" si="445"/>
        <v>0</v>
      </c>
      <c r="AX2279" s="60">
        <f t="shared" si="446"/>
        <v>0</v>
      </c>
      <c r="AY2279" s="58"/>
    </row>
    <row r="2280" spans="1:51" ht="47.25" x14ac:dyDescent="0.25">
      <c r="A2280" s="45">
        <v>397</v>
      </c>
      <c r="B2280" s="46" t="s">
        <v>1628</v>
      </c>
      <c r="C2280" s="47" t="s">
        <v>1619</v>
      </c>
      <c r="D2280" s="47" t="s">
        <v>467</v>
      </c>
      <c r="E2280" s="62">
        <v>18.245999999999999</v>
      </c>
      <c r="F2280" s="49" t="s">
        <v>1574</v>
      </c>
      <c r="G2280" s="49" t="s">
        <v>1629</v>
      </c>
      <c r="H2280" s="50" t="s">
        <v>1574</v>
      </c>
      <c r="I2280" s="46" t="s">
        <v>439</v>
      </c>
      <c r="J2280" s="46">
        <v>49</v>
      </c>
      <c r="K2280" s="49">
        <v>49</v>
      </c>
      <c r="L2280" s="49" t="s">
        <v>1621</v>
      </c>
      <c r="M2280" s="51">
        <v>2647000</v>
      </c>
      <c r="N2280" s="51">
        <f t="shared" si="439"/>
        <v>101000</v>
      </c>
      <c r="O2280" s="51">
        <v>101739.130434783</v>
      </c>
      <c r="P2280" s="51">
        <v>2748000</v>
      </c>
      <c r="Q2280" s="51">
        <f t="shared" si="440"/>
        <v>132260.8695652179</v>
      </c>
      <c r="R2280" s="52">
        <f t="shared" si="441"/>
        <v>2779260.8695652178</v>
      </c>
      <c r="S2280" s="53">
        <v>2779200</v>
      </c>
      <c r="T2280" s="54" t="s">
        <v>627</v>
      </c>
      <c r="U2280" s="55" t="s">
        <v>471</v>
      </c>
      <c r="V2280" s="55" t="s">
        <v>628</v>
      </c>
      <c r="W2280" s="55" t="s">
        <v>173</v>
      </c>
      <c r="X2280" s="56">
        <v>43294</v>
      </c>
      <c r="Y2280" s="57" t="e">
        <f>VLOOKUP(B2280,'[2]DVKT TYC (đang phê duyệt)'!$B$6:$Z$119,25,0)</f>
        <v>#N/A</v>
      </c>
      <c r="Z2280" s="57"/>
      <c r="AA2280" s="58"/>
      <c r="AB2280" s="58"/>
      <c r="AC2280" s="58"/>
      <c r="AD2280" s="58"/>
      <c r="AE2280" s="58"/>
      <c r="AF2280" s="58"/>
      <c r="AG2280" s="58"/>
      <c r="AH2280" s="58"/>
      <c r="AI2280" s="58"/>
      <c r="AJ2280" s="58"/>
      <c r="AK2280" s="58"/>
      <c r="AL2280" s="58"/>
      <c r="AM2280" s="58"/>
      <c r="AN2280" s="58"/>
      <c r="AO2280" s="58"/>
      <c r="AP2280" s="58"/>
      <c r="AQ2280" s="58">
        <v>2779200</v>
      </c>
      <c r="AR2280" s="59">
        <f t="shared" si="443"/>
        <v>1</v>
      </c>
      <c r="AS2280" s="59">
        <f t="shared" si="444"/>
        <v>2779200</v>
      </c>
      <c r="AT2280" s="58">
        <f t="shared" si="442"/>
        <v>2779200</v>
      </c>
      <c r="AU2280" s="58">
        <f t="shared" si="437"/>
        <v>2779200</v>
      </c>
      <c r="AV2280" s="59">
        <f t="shared" si="438"/>
        <v>0</v>
      </c>
      <c r="AW2280" s="59">
        <f t="shared" si="445"/>
        <v>0</v>
      </c>
      <c r="AX2280" s="60">
        <f t="shared" si="446"/>
        <v>0</v>
      </c>
      <c r="AY2280" s="58"/>
    </row>
    <row r="2281" spans="1:51" ht="47.25" x14ac:dyDescent="0.25">
      <c r="A2281" s="45">
        <v>398</v>
      </c>
      <c r="B2281" s="46" t="s">
        <v>1630</v>
      </c>
      <c r="C2281" s="47" t="s">
        <v>1619</v>
      </c>
      <c r="D2281" s="47" t="s">
        <v>467</v>
      </c>
      <c r="E2281" s="62">
        <v>18.288</v>
      </c>
      <c r="F2281" s="49" t="s">
        <v>1631</v>
      </c>
      <c r="G2281" s="49" t="s">
        <v>1631</v>
      </c>
      <c r="H2281" s="50" t="s">
        <v>1631</v>
      </c>
      <c r="I2281" s="46"/>
      <c r="J2281" s="46">
        <v>49</v>
      </c>
      <c r="K2281" s="49">
        <v>49</v>
      </c>
      <c r="L2281" s="49" t="s">
        <v>1621</v>
      </c>
      <c r="M2281" s="51">
        <v>2647000</v>
      </c>
      <c r="N2281" s="51">
        <f t="shared" si="439"/>
        <v>101000</v>
      </c>
      <c r="O2281" s="51">
        <v>101739.130434783</v>
      </c>
      <c r="P2281" s="51">
        <v>2748000</v>
      </c>
      <c r="Q2281" s="51">
        <f t="shared" si="440"/>
        <v>132260.8695652179</v>
      </c>
      <c r="R2281" s="52">
        <f t="shared" si="441"/>
        <v>2779260.8695652178</v>
      </c>
      <c r="S2281" s="53">
        <v>2779200</v>
      </c>
      <c r="T2281" s="54">
        <v>0</v>
      </c>
      <c r="U2281" s="55" t="s">
        <v>471</v>
      </c>
      <c r="V2281" s="55" t="s">
        <v>628</v>
      </c>
      <c r="W2281" s="55" t="s">
        <v>94</v>
      </c>
      <c r="X2281" s="56">
        <v>43294</v>
      </c>
      <c r="Y2281" s="57" t="e">
        <f>VLOOKUP(B2281,'[2]DVKT TYC (đang phê duyệt)'!$B$6:$Z$119,25,0)</f>
        <v>#N/A</v>
      </c>
      <c r="Z2281" s="57"/>
      <c r="AA2281" s="58"/>
      <c r="AB2281" s="58"/>
      <c r="AC2281" s="58"/>
      <c r="AD2281" s="58"/>
      <c r="AE2281" s="58"/>
      <c r="AF2281" s="58"/>
      <c r="AG2281" s="58"/>
      <c r="AH2281" s="58"/>
      <c r="AI2281" s="58"/>
      <c r="AJ2281" s="58"/>
      <c r="AK2281" s="58"/>
      <c r="AL2281" s="58"/>
      <c r="AM2281" s="58"/>
      <c r="AN2281" s="58"/>
      <c r="AO2281" s="58"/>
      <c r="AP2281" s="58"/>
      <c r="AQ2281" s="58">
        <v>2779200</v>
      </c>
      <c r="AR2281" s="59">
        <f t="shared" si="443"/>
        <v>1</v>
      </c>
      <c r="AS2281" s="59">
        <f t="shared" si="444"/>
        <v>2779200</v>
      </c>
      <c r="AT2281" s="58">
        <f t="shared" si="442"/>
        <v>2779200</v>
      </c>
      <c r="AU2281" s="58">
        <f t="shared" si="437"/>
        <v>2779200</v>
      </c>
      <c r="AV2281" s="59">
        <f t="shared" si="438"/>
        <v>0</v>
      </c>
      <c r="AW2281" s="59">
        <f t="shared" si="445"/>
        <v>0</v>
      </c>
      <c r="AX2281" s="60">
        <f t="shared" si="446"/>
        <v>0</v>
      </c>
      <c r="AY2281" s="58"/>
    </row>
    <row r="2282" spans="1:51" ht="47.25" x14ac:dyDescent="0.25">
      <c r="A2282" s="45">
        <v>399</v>
      </c>
      <c r="B2282" s="46" t="s">
        <v>1632</v>
      </c>
      <c r="C2282" s="47" t="s">
        <v>1619</v>
      </c>
      <c r="D2282" s="47" t="s">
        <v>467</v>
      </c>
      <c r="E2282" s="62">
        <v>18.209</v>
      </c>
      <c r="F2282" s="49" t="s">
        <v>1633</v>
      </c>
      <c r="G2282" s="49" t="s">
        <v>1633</v>
      </c>
      <c r="H2282" s="50" t="s">
        <v>1633</v>
      </c>
      <c r="I2282" s="46"/>
      <c r="J2282" s="46">
        <v>49</v>
      </c>
      <c r="K2282" s="49">
        <v>49</v>
      </c>
      <c r="L2282" s="49" t="s">
        <v>1621</v>
      </c>
      <c r="M2282" s="51">
        <v>2647000</v>
      </c>
      <c r="N2282" s="51">
        <f t="shared" si="439"/>
        <v>101000</v>
      </c>
      <c r="O2282" s="51">
        <v>101739.130434783</v>
      </c>
      <c r="P2282" s="51">
        <v>2748000</v>
      </c>
      <c r="Q2282" s="51">
        <f t="shared" si="440"/>
        <v>132260.8695652179</v>
      </c>
      <c r="R2282" s="52">
        <f t="shared" si="441"/>
        <v>2779260.8695652178</v>
      </c>
      <c r="S2282" s="53">
        <v>2779200</v>
      </c>
      <c r="T2282" s="54">
        <v>0</v>
      </c>
      <c r="U2282" s="55" t="s">
        <v>471</v>
      </c>
      <c r="V2282" s="55" t="s">
        <v>628</v>
      </c>
      <c r="W2282" s="55" t="s">
        <v>173</v>
      </c>
      <c r="X2282" s="56">
        <v>43294</v>
      </c>
      <c r="Y2282" s="57" t="e">
        <f>VLOOKUP(B2282,'[2]DVKT TYC (đang phê duyệt)'!$B$6:$Z$119,25,0)</f>
        <v>#N/A</v>
      </c>
      <c r="Z2282" s="57"/>
      <c r="AA2282" s="58"/>
      <c r="AB2282" s="58"/>
      <c r="AC2282" s="58"/>
      <c r="AD2282" s="58"/>
      <c r="AE2282" s="58"/>
      <c r="AF2282" s="58"/>
      <c r="AG2282" s="58"/>
      <c r="AH2282" s="58"/>
      <c r="AI2282" s="58"/>
      <c r="AJ2282" s="58"/>
      <c r="AK2282" s="58"/>
      <c r="AL2282" s="58"/>
      <c r="AM2282" s="58"/>
      <c r="AN2282" s="58"/>
      <c r="AO2282" s="58"/>
      <c r="AP2282" s="58"/>
      <c r="AQ2282" s="58">
        <v>2779200</v>
      </c>
      <c r="AR2282" s="59">
        <f t="shared" si="443"/>
        <v>1</v>
      </c>
      <c r="AS2282" s="59">
        <f t="shared" si="444"/>
        <v>2779200</v>
      </c>
      <c r="AT2282" s="58">
        <f t="shared" si="442"/>
        <v>2779200</v>
      </c>
      <c r="AU2282" s="58">
        <f t="shared" si="437"/>
        <v>2779200</v>
      </c>
      <c r="AV2282" s="59">
        <f t="shared" si="438"/>
        <v>0</v>
      </c>
      <c r="AW2282" s="59">
        <f t="shared" si="445"/>
        <v>0</v>
      </c>
      <c r="AX2282" s="60">
        <f t="shared" si="446"/>
        <v>0</v>
      </c>
      <c r="AY2282" s="58"/>
    </row>
    <row r="2283" spans="1:51" ht="47.25" x14ac:dyDescent="0.25">
      <c r="A2283" s="45">
        <v>400</v>
      </c>
      <c r="B2283" s="46" t="s">
        <v>1634</v>
      </c>
      <c r="C2283" s="47" t="s">
        <v>1619</v>
      </c>
      <c r="D2283" s="47" t="s">
        <v>467</v>
      </c>
      <c r="E2283" s="62">
        <v>18.213000000000001</v>
      </c>
      <c r="F2283" s="49" t="s">
        <v>1635</v>
      </c>
      <c r="G2283" s="49" t="s">
        <v>1636</v>
      </c>
      <c r="H2283" s="50" t="s">
        <v>1635</v>
      </c>
      <c r="I2283" s="46"/>
      <c r="J2283" s="46">
        <v>49</v>
      </c>
      <c r="K2283" s="49">
        <v>49</v>
      </c>
      <c r="L2283" s="49" t="s">
        <v>1621</v>
      </c>
      <c r="M2283" s="51">
        <v>2647000</v>
      </c>
      <c r="N2283" s="51">
        <f t="shared" si="439"/>
        <v>101000</v>
      </c>
      <c r="O2283" s="51">
        <v>101739.130434783</v>
      </c>
      <c r="P2283" s="51">
        <v>2748000</v>
      </c>
      <c r="Q2283" s="51">
        <f t="shared" si="440"/>
        <v>132260.8695652179</v>
      </c>
      <c r="R2283" s="52">
        <f t="shared" si="441"/>
        <v>2779260.8695652178</v>
      </c>
      <c r="S2283" s="53">
        <v>2779200</v>
      </c>
      <c r="T2283" s="54">
        <v>0</v>
      </c>
      <c r="U2283" s="55" t="s">
        <v>471</v>
      </c>
      <c r="V2283" s="55" t="s">
        <v>628</v>
      </c>
      <c r="W2283" s="55" t="s">
        <v>173</v>
      </c>
      <c r="X2283" s="56">
        <v>43294</v>
      </c>
      <c r="Y2283" s="57" t="e">
        <f>VLOOKUP(B2283,'[2]DVKT TYC (đang phê duyệt)'!$B$6:$Z$119,25,0)</f>
        <v>#N/A</v>
      </c>
      <c r="Z2283" s="57"/>
      <c r="AA2283" s="58"/>
      <c r="AB2283" s="58"/>
      <c r="AC2283" s="58"/>
      <c r="AD2283" s="58"/>
      <c r="AE2283" s="58"/>
      <c r="AF2283" s="58"/>
      <c r="AG2283" s="58"/>
      <c r="AH2283" s="58"/>
      <c r="AI2283" s="58"/>
      <c r="AJ2283" s="58"/>
      <c r="AK2283" s="58"/>
      <c r="AL2283" s="58"/>
      <c r="AM2283" s="58"/>
      <c r="AN2283" s="58"/>
      <c r="AO2283" s="58"/>
      <c r="AP2283" s="58"/>
      <c r="AQ2283" s="58">
        <v>2779200</v>
      </c>
      <c r="AR2283" s="59">
        <f t="shared" si="443"/>
        <v>1</v>
      </c>
      <c r="AS2283" s="59">
        <f t="shared" si="444"/>
        <v>2779200</v>
      </c>
      <c r="AT2283" s="58">
        <f t="shared" si="442"/>
        <v>2779200</v>
      </c>
      <c r="AU2283" s="58">
        <f t="shared" si="437"/>
        <v>2779200</v>
      </c>
      <c r="AV2283" s="59">
        <f t="shared" si="438"/>
        <v>0</v>
      </c>
      <c r="AW2283" s="59">
        <f t="shared" si="445"/>
        <v>0</v>
      </c>
      <c r="AX2283" s="60">
        <f t="shared" si="446"/>
        <v>0</v>
      </c>
      <c r="AY2283" s="58"/>
    </row>
    <row r="2284" spans="1:51" ht="47.25" x14ac:dyDescent="0.25">
      <c r="A2284" s="45">
        <v>401</v>
      </c>
      <c r="B2284" s="46" t="s">
        <v>1637</v>
      </c>
      <c r="C2284" s="47" t="s">
        <v>1619</v>
      </c>
      <c r="D2284" s="47" t="s">
        <v>467</v>
      </c>
      <c r="E2284" s="62">
        <v>18.210999999999999</v>
      </c>
      <c r="F2284" s="49" t="s">
        <v>1638</v>
      </c>
      <c r="G2284" s="49" t="s">
        <v>1639</v>
      </c>
      <c r="H2284" s="50" t="s">
        <v>1638</v>
      </c>
      <c r="I2284" s="46"/>
      <c r="J2284" s="46">
        <v>49</v>
      </c>
      <c r="K2284" s="49">
        <v>49</v>
      </c>
      <c r="L2284" s="49" t="s">
        <v>1621</v>
      </c>
      <c r="M2284" s="51">
        <v>2647000</v>
      </c>
      <c r="N2284" s="51">
        <f t="shared" si="439"/>
        <v>101000</v>
      </c>
      <c r="O2284" s="51">
        <v>101739.130434783</v>
      </c>
      <c r="P2284" s="51">
        <v>2748000</v>
      </c>
      <c r="Q2284" s="51">
        <f t="shared" si="440"/>
        <v>132260.8695652179</v>
      </c>
      <c r="R2284" s="52">
        <f t="shared" si="441"/>
        <v>2779260.8695652178</v>
      </c>
      <c r="S2284" s="53">
        <v>2779200</v>
      </c>
      <c r="T2284" s="54">
        <v>0</v>
      </c>
      <c r="U2284" s="55" t="s">
        <v>471</v>
      </c>
      <c r="V2284" s="55" t="s">
        <v>628</v>
      </c>
      <c r="W2284" s="55" t="s">
        <v>173</v>
      </c>
      <c r="X2284" s="56">
        <v>43294</v>
      </c>
      <c r="Y2284" s="57" t="e">
        <f>VLOOKUP(B2284,'[2]DVKT TYC (đang phê duyệt)'!$B$6:$Z$119,25,0)</f>
        <v>#N/A</v>
      </c>
      <c r="Z2284" s="57"/>
      <c r="AA2284" s="58"/>
      <c r="AB2284" s="58"/>
      <c r="AC2284" s="58"/>
      <c r="AD2284" s="58"/>
      <c r="AE2284" s="58"/>
      <c r="AF2284" s="58"/>
      <c r="AG2284" s="58"/>
      <c r="AH2284" s="58"/>
      <c r="AI2284" s="58"/>
      <c r="AJ2284" s="58"/>
      <c r="AK2284" s="58"/>
      <c r="AL2284" s="58"/>
      <c r="AM2284" s="58"/>
      <c r="AN2284" s="58"/>
      <c r="AO2284" s="58"/>
      <c r="AP2284" s="58"/>
      <c r="AQ2284" s="58">
        <v>2779200</v>
      </c>
      <c r="AR2284" s="59">
        <f t="shared" si="443"/>
        <v>1</v>
      </c>
      <c r="AS2284" s="59">
        <f t="shared" si="444"/>
        <v>2779200</v>
      </c>
      <c r="AT2284" s="58">
        <f t="shared" si="442"/>
        <v>2779200</v>
      </c>
      <c r="AU2284" s="58">
        <f t="shared" si="437"/>
        <v>2779200</v>
      </c>
      <c r="AV2284" s="59">
        <f t="shared" si="438"/>
        <v>0</v>
      </c>
      <c r="AW2284" s="59">
        <f t="shared" si="445"/>
        <v>0</v>
      </c>
      <c r="AX2284" s="60">
        <f t="shared" si="446"/>
        <v>0</v>
      </c>
      <c r="AY2284" s="58"/>
    </row>
    <row r="2285" spans="1:51" ht="47.25" x14ac:dyDescent="0.25">
      <c r="A2285" s="45">
        <v>402</v>
      </c>
      <c r="B2285" s="46" t="s">
        <v>1640</v>
      </c>
      <c r="C2285" s="47" t="s">
        <v>1619</v>
      </c>
      <c r="D2285" s="47" t="s">
        <v>467</v>
      </c>
      <c r="E2285" s="62">
        <v>18.212</v>
      </c>
      <c r="F2285" s="49" t="s">
        <v>1641</v>
      </c>
      <c r="G2285" s="49" t="s">
        <v>1642</v>
      </c>
      <c r="H2285" s="50" t="s">
        <v>1641</v>
      </c>
      <c r="I2285" s="46"/>
      <c r="J2285" s="46">
        <v>49</v>
      </c>
      <c r="K2285" s="49">
        <v>49</v>
      </c>
      <c r="L2285" s="49" t="s">
        <v>1621</v>
      </c>
      <c r="M2285" s="51">
        <v>2647000</v>
      </c>
      <c r="N2285" s="51">
        <f t="shared" si="439"/>
        <v>101000</v>
      </c>
      <c r="O2285" s="51">
        <v>101739.130434783</v>
      </c>
      <c r="P2285" s="51">
        <v>2748000</v>
      </c>
      <c r="Q2285" s="51">
        <f t="shared" si="440"/>
        <v>132260.8695652179</v>
      </c>
      <c r="R2285" s="52">
        <f t="shared" si="441"/>
        <v>2779260.8695652178</v>
      </c>
      <c r="S2285" s="53">
        <v>2779200</v>
      </c>
      <c r="T2285" s="54">
        <v>0</v>
      </c>
      <c r="U2285" s="55" t="s">
        <v>471</v>
      </c>
      <c r="V2285" s="55" t="s">
        <v>628</v>
      </c>
      <c r="W2285" s="55" t="s">
        <v>29</v>
      </c>
      <c r="X2285" s="56">
        <v>43294</v>
      </c>
      <c r="Y2285" s="57" t="e">
        <f>VLOOKUP(B2285,'[2]DVKT TYC (đang phê duyệt)'!$B$6:$Z$119,25,0)</f>
        <v>#N/A</v>
      </c>
      <c r="Z2285" s="57"/>
      <c r="AA2285" s="58"/>
      <c r="AB2285" s="58"/>
      <c r="AC2285" s="58"/>
      <c r="AD2285" s="58"/>
      <c r="AE2285" s="58"/>
      <c r="AF2285" s="58"/>
      <c r="AG2285" s="58"/>
      <c r="AH2285" s="58"/>
      <c r="AI2285" s="58"/>
      <c r="AJ2285" s="58"/>
      <c r="AK2285" s="58"/>
      <c r="AL2285" s="58"/>
      <c r="AM2285" s="58"/>
      <c r="AN2285" s="58"/>
      <c r="AO2285" s="58"/>
      <c r="AP2285" s="58"/>
      <c r="AQ2285" s="58">
        <v>2779200</v>
      </c>
      <c r="AR2285" s="59">
        <f t="shared" si="443"/>
        <v>1</v>
      </c>
      <c r="AS2285" s="59">
        <f t="shared" si="444"/>
        <v>2779200</v>
      </c>
      <c r="AT2285" s="58">
        <f t="shared" si="442"/>
        <v>2779200</v>
      </c>
      <c r="AU2285" s="58">
        <f t="shared" si="437"/>
        <v>2779200</v>
      </c>
      <c r="AV2285" s="59">
        <f t="shared" si="438"/>
        <v>0</v>
      </c>
      <c r="AW2285" s="59">
        <f t="shared" si="445"/>
        <v>0</v>
      </c>
      <c r="AX2285" s="60">
        <f t="shared" si="446"/>
        <v>0</v>
      </c>
      <c r="AY2285" s="58"/>
    </row>
    <row r="2286" spans="1:51" ht="47.25" x14ac:dyDescent="0.25">
      <c r="A2286" s="45">
        <v>403</v>
      </c>
      <c r="B2286" s="46" t="s">
        <v>1643</v>
      </c>
      <c r="C2286" s="47" t="s">
        <v>1619</v>
      </c>
      <c r="D2286" s="47" t="s">
        <v>467</v>
      </c>
      <c r="E2286" s="62">
        <v>18.251000000000001</v>
      </c>
      <c r="F2286" s="49" t="s">
        <v>1644</v>
      </c>
      <c r="G2286" s="49" t="s">
        <v>1645</v>
      </c>
      <c r="H2286" s="50" t="s">
        <v>1644</v>
      </c>
      <c r="I2286" s="46" t="s">
        <v>439</v>
      </c>
      <c r="J2286" s="46">
        <v>49</v>
      </c>
      <c r="K2286" s="49">
        <v>49</v>
      </c>
      <c r="L2286" s="49" t="s">
        <v>1621</v>
      </c>
      <c r="M2286" s="51">
        <v>2647000</v>
      </c>
      <c r="N2286" s="51">
        <f t="shared" si="439"/>
        <v>101000</v>
      </c>
      <c r="O2286" s="51">
        <v>101739.130434783</v>
      </c>
      <c r="P2286" s="51">
        <v>2748000</v>
      </c>
      <c r="Q2286" s="51">
        <f t="shared" si="440"/>
        <v>132260.8695652179</v>
      </c>
      <c r="R2286" s="52">
        <f t="shared" si="441"/>
        <v>2779260.8695652178</v>
      </c>
      <c r="S2286" s="53">
        <v>2779200</v>
      </c>
      <c r="T2286" s="54">
        <v>0</v>
      </c>
      <c r="U2286" s="55" t="s">
        <v>471</v>
      </c>
      <c r="V2286" s="55" t="s">
        <v>628</v>
      </c>
      <c r="W2286" s="55" t="s">
        <v>173</v>
      </c>
      <c r="X2286" s="56">
        <v>43294</v>
      </c>
      <c r="Y2286" s="57" t="e">
        <f>VLOOKUP(B2286,'[2]DVKT TYC (đang phê duyệt)'!$B$6:$Z$119,25,0)</f>
        <v>#N/A</v>
      </c>
      <c r="Z2286" s="57"/>
      <c r="AA2286" s="58"/>
      <c r="AB2286" s="58"/>
      <c r="AC2286" s="58"/>
      <c r="AD2286" s="58"/>
      <c r="AE2286" s="58"/>
      <c r="AF2286" s="58"/>
      <c r="AG2286" s="58"/>
      <c r="AH2286" s="58"/>
      <c r="AI2286" s="58"/>
      <c r="AJ2286" s="58"/>
      <c r="AK2286" s="58"/>
      <c r="AL2286" s="58"/>
      <c r="AM2286" s="58"/>
      <c r="AN2286" s="58"/>
      <c r="AO2286" s="58"/>
      <c r="AP2286" s="58"/>
      <c r="AQ2286" s="58">
        <v>2779200</v>
      </c>
      <c r="AR2286" s="59">
        <f t="shared" si="443"/>
        <v>1</v>
      </c>
      <c r="AS2286" s="59">
        <f t="shared" si="444"/>
        <v>2779200</v>
      </c>
      <c r="AT2286" s="58">
        <f t="shared" si="442"/>
        <v>2779200</v>
      </c>
      <c r="AU2286" s="58">
        <f t="shared" si="437"/>
        <v>2779200</v>
      </c>
      <c r="AV2286" s="59">
        <f t="shared" si="438"/>
        <v>0</v>
      </c>
      <c r="AW2286" s="59">
        <f t="shared" si="445"/>
        <v>0</v>
      </c>
      <c r="AX2286" s="60">
        <f t="shared" si="446"/>
        <v>0</v>
      </c>
      <c r="AY2286" s="58"/>
    </row>
    <row r="2287" spans="1:51" ht="63" x14ac:dyDescent="0.25">
      <c r="A2287" s="45">
        <v>404</v>
      </c>
      <c r="B2287" s="46" t="s">
        <v>1646</v>
      </c>
      <c r="C2287" s="47" t="s">
        <v>1619</v>
      </c>
      <c r="D2287" s="47" t="s">
        <v>467</v>
      </c>
      <c r="E2287" s="62">
        <v>18.242999999999999</v>
      </c>
      <c r="F2287" s="49" t="s">
        <v>7593</v>
      </c>
      <c r="G2287" s="49" t="s">
        <v>1647</v>
      </c>
      <c r="H2287" s="50" t="s">
        <v>1599</v>
      </c>
      <c r="I2287" s="46" t="s">
        <v>439</v>
      </c>
      <c r="J2287" s="46">
        <v>49</v>
      </c>
      <c r="K2287" s="49">
        <v>49</v>
      </c>
      <c r="L2287" s="49" t="s">
        <v>1621</v>
      </c>
      <c r="M2287" s="51">
        <v>2647000</v>
      </c>
      <c r="N2287" s="51">
        <f t="shared" si="439"/>
        <v>101000</v>
      </c>
      <c r="O2287" s="51">
        <v>101739.130434783</v>
      </c>
      <c r="P2287" s="51">
        <v>2748000</v>
      </c>
      <c r="Q2287" s="51">
        <f t="shared" si="440"/>
        <v>132260.8695652179</v>
      </c>
      <c r="R2287" s="52">
        <f t="shared" si="441"/>
        <v>2779260.8695652178</v>
      </c>
      <c r="S2287" s="53">
        <v>2779200</v>
      </c>
      <c r="T2287" s="54">
        <v>0</v>
      </c>
      <c r="U2287" s="55" t="s">
        <v>471</v>
      </c>
      <c r="V2287" s="55" t="s">
        <v>628</v>
      </c>
      <c r="W2287" s="55" t="s">
        <v>173</v>
      </c>
      <c r="X2287" s="56">
        <v>43294</v>
      </c>
      <c r="Y2287" s="57" t="e">
        <f>VLOOKUP(B2287,'[2]DVKT TYC (đang phê duyệt)'!$B$6:$Z$119,25,0)</f>
        <v>#N/A</v>
      </c>
      <c r="Z2287" s="57"/>
      <c r="AA2287" s="58"/>
      <c r="AB2287" s="58"/>
      <c r="AC2287" s="58"/>
      <c r="AD2287" s="58"/>
      <c r="AE2287" s="58"/>
      <c r="AF2287" s="58"/>
      <c r="AG2287" s="58"/>
      <c r="AH2287" s="58"/>
      <c r="AI2287" s="58"/>
      <c r="AJ2287" s="58"/>
      <c r="AK2287" s="58"/>
      <c r="AL2287" s="58"/>
      <c r="AM2287" s="58"/>
      <c r="AN2287" s="58"/>
      <c r="AO2287" s="58"/>
      <c r="AP2287" s="58"/>
      <c r="AQ2287" s="58">
        <v>2779200</v>
      </c>
      <c r="AR2287" s="59">
        <f t="shared" si="443"/>
        <v>1</v>
      </c>
      <c r="AS2287" s="59">
        <f t="shared" si="444"/>
        <v>2779200</v>
      </c>
      <c r="AT2287" s="58">
        <f t="shared" si="442"/>
        <v>2779200</v>
      </c>
      <c r="AU2287" s="58">
        <f t="shared" si="437"/>
        <v>2779200</v>
      </c>
      <c r="AV2287" s="59">
        <f t="shared" si="438"/>
        <v>0</v>
      </c>
      <c r="AW2287" s="59">
        <f t="shared" si="445"/>
        <v>0</v>
      </c>
      <c r="AX2287" s="60">
        <f t="shared" si="446"/>
        <v>0</v>
      </c>
      <c r="AY2287" s="58"/>
    </row>
    <row r="2288" spans="1:51" ht="47.25" x14ac:dyDescent="0.25">
      <c r="A2288" s="45">
        <v>406</v>
      </c>
      <c r="B2288" s="46" t="s">
        <v>1649</v>
      </c>
      <c r="C2288" s="47" t="s">
        <v>1619</v>
      </c>
      <c r="D2288" s="47" t="s">
        <v>467</v>
      </c>
      <c r="E2288" s="62">
        <v>18.218</v>
      </c>
      <c r="F2288" s="49" t="s">
        <v>1650</v>
      </c>
      <c r="G2288" s="49" t="s">
        <v>1651</v>
      </c>
      <c r="H2288" s="50" t="s">
        <v>1650</v>
      </c>
      <c r="I2288" s="46"/>
      <c r="J2288" s="46">
        <v>49</v>
      </c>
      <c r="K2288" s="49">
        <v>49</v>
      </c>
      <c r="L2288" s="49" t="s">
        <v>1621</v>
      </c>
      <c r="M2288" s="51">
        <v>2647000</v>
      </c>
      <c r="N2288" s="51">
        <f t="shared" si="439"/>
        <v>101000</v>
      </c>
      <c r="O2288" s="51">
        <v>101739.130434783</v>
      </c>
      <c r="P2288" s="51">
        <v>2748000</v>
      </c>
      <c r="Q2288" s="51">
        <f t="shared" si="440"/>
        <v>132260.8695652179</v>
      </c>
      <c r="R2288" s="52">
        <f t="shared" si="441"/>
        <v>2779260.8695652178</v>
      </c>
      <c r="S2288" s="53">
        <v>2779200</v>
      </c>
      <c r="T2288" s="54" t="s">
        <v>887</v>
      </c>
      <c r="U2288" s="55" t="s">
        <v>471</v>
      </c>
      <c r="V2288" s="55" t="s">
        <v>628</v>
      </c>
      <c r="W2288" s="55" t="s">
        <v>173</v>
      </c>
      <c r="X2288" s="56">
        <v>43294</v>
      </c>
      <c r="Y2288" s="57" t="e">
        <f>VLOOKUP(B2288,'[2]DVKT TYC (đang phê duyệt)'!$B$6:$Z$119,25,0)</f>
        <v>#N/A</v>
      </c>
      <c r="Z2288" s="57"/>
      <c r="AA2288" s="58"/>
      <c r="AB2288" s="58"/>
      <c r="AC2288" s="58"/>
      <c r="AD2288" s="58"/>
      <c r="AE2288" s="58"/>
      <c r="AF2288" s="58"/>
      <c r="AG2288" s="58"/>
      <c r="AH2288" s="58"/>
      <c r="AI2288" s="58"/>
      <c r="AJ2288" s="58"/>
      <c r="AK2288" s="58"/>
      <c r="AL2288" s="58"/>
      <c r="AM2288" s="58"/>
      <c r="AN2288" s="58"/>
      <c r="AO2288" s="58"/>
      <c r="AP2288" s="58"/>
      <c r="AQ2288" s="58">
        <v>2779200</v>
      </c>
      <c r="AR2288" s="59">
        <f t="shared" si="443"/>
        <v>1</v>
      </c>
      <c r="AS2288" s="59">
        <f t="shared" si="444"/>
        <v>2779200</v>
      </c>
      <c r="AT2288" s="58">
        <f t="shared" si="442"/>
        <v>2779200</v>
      </c>
      <c r="AU2288" s="58">
        <f t="shared" si="437"/>
        <v>2779200</v>
      </c>
      <c r="AV2288" s="59">
        <f t="shared" si="438"/>
        <v>0</v>
      </c>
      <c r="AW2288" s="59">
        <f t="shared" si="445"/>
        <v>0</v>
      </c>
      <c r="AX2288" s="60">
        <f t="shared" si="446"/>
        <v>0</v>
      </c>
      <c r="AY2288" s="58"/>
    </row>
    <row r="2289" spans="1:51" ht="47.25" x14ac:dyDescent="0.25">
      <c r="A2289" s="45">
        <v>407</v>
      </c>
      <c r="B2289" s="46" t="s">
        <v>1652</v>
      </c>
      <c r="C2289" s="47" t="s">
        <v>1619</v>
      </c>
      <c r="D2289" s="47" t="s">
        <v>467</v>
      </c>
      <c r="E2289" s="62">
        <v>18.291</v>
      </c>
      <c r="F2289" s="49" t="s">
        <v>1653</v>
      </c>
      <c r="G2289" s="49" t="s">
        <v>1653</v>
      </c>
      <c r="H2289" s="50" t="s">
        <v>1653</v>
      </c>
      <c r="I2289" s="46"/>
      <c r="J2289" s="46">
        <v>49</v>
      </c>
      <c r="K2289" s="49">
        <v>49</v>
      </c>
      <c r="L2289" s="49" t="s">
        <v>1621</v>
      </c>
      <c r="M2289" s="51">
        <v>2647000</v>
      </c>
      <c r="N2289" s="51">
        <f t="shared" si="439"/>
        <v>101000</v>
      </c>
      <c r="O2289" s="51">
        <v>101739.130434783</v>
      </c>
      <c r="P2289" s="51">
        <v>2748000</v>
      </c>
      <c r="Q2289" s="51">
        <f t="shared" si="440"/>
        <v>132260.8695652179</v>
      </c>
      <c r="R2289" s="52">
        <f t="shared" si="441"/>
        <v>2779260.8695652178</v>
      </c>
      <c r="S2289" s="53">
        <v>2779200</v>
      </c>
      <c r="T2289" s="54">
        <v>0</v>
      </c>
      <c r="U2289" s="55" t="s">
        <v>471</v>
      </c>
      <c r="V2289" s="55" t="s">
        <v>628</v>
      </c>
      <c r="W2289" s="55" t="s">
        <v>173</v>
      </c>
      <c r="X2289" s="56">
        <v>43294</v>
      </c>
      <c r="Y2289" s="57" t="e">
        <f>VLOOKUP(B2289,'[2]DVKT TYC (đang phê duyệt)'!$B$6:$Z$119,25,0)</f>
        <v>#N/A</v>
      </c>
      <c r="Z2289" s="57"/>
      <c r="AA2289" s="58"/>
      <c r="AB2289" s="58"/>
      <c r="AC2289" s="58"/>
      <c r="AD2289" s="58"/>
      <c r="AE2289" s="58"/>
      <c r="AF2289" s="58"/>
      <c r="AG2289" s="58"/>
      <c r="AH2289" s="58"/>
      <c r="AI2289" s="58"/>
      <c r="AJ2289" s="58"/>
      <c r="AK2289" s="58"/>
      <c r="AL2289" s="58"/>
      <c r="AM2289" s="58"/>
      <c r="AN2289" s="58"/>
      <c r="AO2289" s="58"/>
      <c r="AP2289" s="58"/>
      <c r="AQ2289" s="58">
        <v>2779200</v>
      </c>
      <c r="AR2289" s="59">
        <f t="shared" si="443"/>
        <v>1</v>
      </c>
      <c r="AS2289" s="59">
        <f t="shared" si="444"/>
        <v>2779200</v>
      </c>
      <c r="AT2289" s="58">
        <f t="shared" si="442"/>
        <v>2779200</v>
      </c>
      <c r="AU2289" s="58">
        <f t="shared" si="437"/>
        <v>2779200</v>
      </c>
      <c r="AV2289" s="59">
        <f t="shared" si="438"/>
        <v>0</v>
      </c>
      <c r="AW2289" s="59">
        <f t="shared" si="445"/>
        <v>0</v>
      </c>
      <c r="AX2289" s="60">
        <f t="shared" si="446"/>
        <v>0</v>
      </c>
      <c r="AY2289" s="58"/>
    </row>
    <row r="2290" spans="1:51" ht="47.25" x14ac:dyDescent="0.25">
      <c r="A2290" s="45">
        <v>408</v>
      </c>
      <c r="B2290" s="46" t="s">
        <v>1654</v>
      </c>
      <c r="C2290" s="47" t="s">
        <v>1619</v>
      </c>
      <c r="D2290" s="47" t="s">
        <v>467</v>
      </c>
      <c r="E2290" s="62">
        <v>18.184000000000001</v>
      </c>
      <c r="F2290" s="49" t="s">
        <v>1655</v>
      </c>
      <c r="G2290" s="49" t="s">
        <v>1655</v>
      </c>
      <c r="H2290" s="50" t="s">
        <v>1656</v>
      </c>
      <c r="I2290" s="46"/>
      <c r="J2290" s="46">
        <v>49</v>
      </c>
      <c r="K2290" s="49">
        <v>49</v>
      </c>
      <c r="L2290" s="49" t="s">
        <v>1621</v>
      </c>
      <c r="M2290" s="51">
        <v>2647000</v>
      </c>
      <c r="N2290" s="51">
        <f t="shared" si="439"/>
        <v>101000</v>
      </c>
      <c r="O2290" s="51">
        <v>101739.130434783</v>
      </c>
      <c r="P2290" s="51">
        <v>2748000</v>
      </c>
      <c r="Q2290" s="51">
        <f t="shared" si="440"/>
        <v>132260.8695652179</v>
      </c>
      <c r="R2290" s="52">
        <f t="shared" si="441"/>
        <v>2779260.8695652178</v>
      </c>
      <c r="S2290" s="53">
        <v>2779200</v>
      </c>
      <c r="T2290" s="54">
        <v>0</v>
      </c>
      <c r="U2290" s="55" t="s">
        <v>471</v>
      </c>
      <c r="V2290" s="55" t="s">
        <v>628</v>
      </c>
      <c r="W2290" s="55" t="s">
        <v>173</v>
      </c>
      <c r="X2290" s="56">
        <v>43294</v>
      </c>
      <c r="Y2290" s="57" t="e">
        <f>VLOOKUP(B2290,'[2]DVKT TYC (đang phê duyệt)'!$B$6:$Z$119,25,0)</f>
        <v>#N/A</v>
      </c>
      <c r="Z2290" s="57"/>
      <c r="AA2290" s="58"/>
      <c r="AB2290" s="58"/>
      <c r="AC2290" s="58"/>
      <c r="AD2290" s="58"/>
      <c r="AE2290" s="58"/>
      <c r="AF2290" s="58"/>
      <c r="AG2290" s="58"/>
      <c r="AH2290" s="58"/>
      <c r="AI2290" s="58"/>
      <c r="AJ2290" s="58"/>
      <c r="AK2290" s="58"/>
      <c r="AL2290" s="58"/>
      <c r="AM2290" s="58"/>
      <c r="AN2290" s="58"/>
      <c r="AO2290" s="58"/>
      <c r="AP2290" s="58"/>
      <c r="AQ2290" s="58">
        <v>2779200</v>
      </c>
      <c r="AR2290" s="59">
        <f t="shared" si="443"/>
        <v>1</v>
      </c>
      <c r="AS2290" s="59">
        <f t="shared" si="444"/>
        <v>2779200</v>
      </c>
      <c r="AT2290" s="58">
        <f t="shared" si="442"/>
        <v>2779200</v>
      </c>
      <c r="AU2290" s="58">
        <f t="shared" si="437"/>
        <v>2779200</v>
      </c>
      <c r="AV2290" s="59">
        <f t="shared" si="438"/>
        <v>0</v>
      </c>
      <c r="AW2290" s="59">
        <f t="shared" si="445"/>
        <v>0</v>
      </c>
      <c r="AX2290" s="60">
        <f t="shared" si="446"/>
        <v>0</v>
      </c>
      <c r="AY2290" s="58"/>
    </row>
    <row r="2291" spans="1:51" ht="47.25" x14ac:dyDescent="0.25">
      <c r="A2291" s="45">
        <v>409</v>
      </c>
      <c r="B2291" s="46" t="s">
        <v>1657</v>
      </c>
      <c r="C2291" s="47" t="s">
        <v>1619</v>
      </c>
      <c r="D2291" s="47" t="s">
        <v>467</v>
      </c>
      <c r="E2291" s="48" t="s">
        <v>1658</v>
      </c>
      <c r="F2291" s="49" t="s">
        <v>1659</v>
      </c>
      <c r="G2291" s="49" t="s">
        <v>1660</v>
      </c>
      <c r="H2291" s="50" t="s">
        <v>1659</v>
      </c>
      <c r="I2291" s="46"/>
      <c r="J2291" s="46">
        <v>49</v>
      </c>
      <c r="K2291" s="49">
        <v>49</v>
      </c>
      <c r="L2291" s="49" t="s">
        <v>1621</v>
      </c>
      <c r="M2291" s="51">
        <v>2647000</v>
      </c>
      <c r="N2291" s="51">
        <f t="shared" si="439"/>
        <v>101000</v>
      </c>
      <c r="O2291" s="51">
        <v>101739.130434783</v>
      </c>
      <c r="P2291" s="51">
        <v>2748000</v>
      </c>
      <c r="Q2291" s="51">
        <f t="shared" si="440"/>
        <v>132260.8695652179</v>
      </c>
      <c r="R2291" s="52">
        <f t="shared" si="441"/>
        <v>2779260.8695652178</v>
      </c>
      <c r="S2291" s="53">
        <v>2779200</v>
      </c>
      <c r="T2291" s="54">
        <v>0</v>
      </c>
      <c r="U2291" s="55" t="s">
        <v>471</v>
      </c>
      <c r="V2291" s="55" t="s">
        <v>628</v>
      </c>
      <c r="W2291" s="55" t="s">
        <v>173</v>
      </c>
      <c r="X2291" s="56">
        <v>43294</v>
      </c>
      <c r="Y2291" s="57" t="e">
        <f>VLOOKUP(B2291,'[2]DVKT TYC (đang phê duyệt)'!$B$6:$Z$119,25,0)</f>
        <v>#N/A</v>
      </c>
      <c r="Z2291" s="57"/>
      <c r="AA2291" s="58"/>
      <c r="AB2291" s="58"/>
      <c r="AC2291" s="58"/>
      <c r="AD2291" s="58"/>
      <c r="AE2291" s="58"/>
      <c r="AF2291" s="58"/>
      <c r="AG2291" s="58"/>
      <c r="AH2291" s="58"/>
      <c r="AI2291" s="58"/>
      <c r="AJ2291" s="58"/>
      <c r="AK2291" s="58"/>
      <c r="AL2291" s="58"/>
      <c r="AM2291" s="58"/>
      <c r="AN2291" s="58"/>
      <c r="AO2291" s="58"/>
      <c r="AP2291" s="58"/>
      <c r="AQ2291" s="58">
        <v>2779200</v>
      </c>
      <c r="AR2291" s="59">
        <f t="shared" si="443"/>
        <v>1</v>
      </c>
      <c r="AS2291" s="59">
        <f t="shared" si="444"/>
        <v>2779200</v>
      </c>
      <c r="AT2291" s="58">
        <f t="shared" si="442"/>
        <v>2779200</v>
      </c>
      <c r="AU2291" s="58">
        <f t="shared" si="437"/>
        <v>2779200</v>
      </c>
      <c r="AV2291" s="59">
        <f t="shared" si="438"/>
        <v>0</v>
      </c>
      <c r="AW2291" s="59">
        <f t="shared" si="445"/>
        <v>0</v>
      </c>
      <c r="AX2291" s="60">
        <f t="shared" si="446"/>
        <v>0</v>
      </c>
      <c r="AY2291" s="58"/>
    </row>
    <row r="2292" spans="1:51" ht="47.25" x14ac:dyDescent="0.25">
      <c r="A2292" s="45">
        <v>410</v>
      </c>
      <c r="B2292" s="46" t="s">
        <v>1661</v>
      </c>
      <c r="C2292" s="47" t="s">
        <v>1619</v>
      </c>
      <c r="D2292" s="47" t="s">
        <v>467</v>
      </c>
      <c r="E2292" s="62">
        <v>18.186</v>
      </c>
      <c r="F2292" s="49" t="s">
        <v>1662</v>
      </c>
      <c r="G2292" s="49" t="s">
        <v>1663</v>
      </c>
      <c r="H2292" s="50" t="s">
        <v>1662</v>
      </c>
      <c r="I2292" s="46"/>
      <c r="J2292" s="46">
        <v>49</v>
      </c>
      <c r="K2292" s="49">
        <v>49</v>
      </c>
      <c r="L2292" s="49" t="s">
        <v>1621</v>
      </c>
      <c r="M2292" s="51">
        <v>2647000</v>
      </c>
      <c r="N2292" s="51">
        <f t="shared" si="439"/>
        <v>101000</v>
      </c>
      <c r="O2292" s="51">
        <v>101739.130434783</v>
      </c>
      <c r="P2292" s="51">
        <v>2748000</v>
      </c>
      <c r="Q2292" s="51">
        <f t="shared" si="440"/>
        <v>132260.8695652179</v>
      </c>
      <c r="R2292" s="52">
        <f t="shared" si="441"/>
        <v>2779260.8695652178</v>
      </c>
      <c r="S2292" s="53">
        <v>2779200</v>
      </c>
      <c r="T2292" s="54">
        <v>0</v>
      </c>
      <c r="U2292" s="55" t="s">
        <v>471</v>
      </c>
      <c r="V2292" s="55" t="s">
        <v>628</v>
      </c>
      <c r="W2292" s="55" t="s">
        <v>29</v>
      </c>
      <c r="X2292" s="56">
        <v>43294</v>
      </c>
      <c r="Y2292" s="57" t="e">
        <f>VLOOKUP(B2292,'[2]DVKT TYC (đang phê duyệt)'!$B$6:$Z$119,25,0)</f>
        <v>#N/A</v>
      </c>
      <c r="Z2292" s="57"/>
      <c r="AA2292" s="58"/>
      <c r="AB2292" s="58"/>
      <c r="AC2292" s="58"/>
      <c r="AD2292" s="58"/>
      <c r="AE2292" s="58"/>
      <c r="AF2292" s="58"/>
      <c r="AG2292" s="58"/>
      <c r="AH2292" s="58"/>
      <c r="AI2292" s="58"/>
      <c r="AJ2292" s="58"/>
      <c r="AK2292" s="58"/>
      <c r="AL2292" s="58"/>
      <c r="AM2292" s="58"/>
      <c r="AN2292" s="58"/>
      <c r="AO2292" s="58"/>
      <c r="AP2292" s="58"/>
      <c r="AQ2292" s="58">
        <v>2779200</v>
      </c>
      <c r="AR2292" s="59">
        <f t="shared" si="443"/>
        <v>1</v>
      </c>
      <c r="AS2292" s="59">
        <f t="shared" si="444"/>
        <v>2779200</v>
      </c>
      <c r="AT2292" s="58">
        <f t="shared" si="442"/>
        <v>2779200</v>
      </c>
      <c r="AU2292" s="58">
        <f t="shared" si="437"/>
        <v>2779200</v>
      </c>
      <c r="AV2292" s="59">
        <f t="shared" si="438"/>
        <v>0</v>
      </c>
      <c r="AW2292" s="59">
        <f t="shared" si="445"/>
        <v>0</v>
      </c>
      <c r="AX2292" s="60">
        <f t="shared" si="446"/>
        <v>0</v>
      </c>
      <c r="AY2292" s="58"/>
    </row>
    <row r="2293" spans="1:51" ht="47.25" x14ac:dyDescent="0.25">
      <c r="A2293" s="45">
        <v>411</v>
      </c>
      <c r="B2293" s="46" t="s">
        <v>1664</v>
      </c>
      <c r="C2293" s="47" t="s">
        <v>1619</v>
      </c>
      <c r="D2293" s="47" t="s">
        <v>467</v>
      </c>
      <c r="E2293" s="62">
        <v>18.189</v>
      </c>
      <c r="F2293" s="49" t="s">
        <v>1665</v>
      </c>
      <c r="G2293" s="49" t="s">
        <v>1666</v>
      </c>
      <c r="H2293" s="50" t="s">
        <v>1665</v>
      </c>
      <c r="I2293" s="46"/>
      <c r="J2293" s="46">
        <v>49</v>
      </c>
      <c r="K2293" s="49">
        <v>49</v>
      </c>
      <c r="L2293" s="49" t="s">
        <v>1621</v>
      </c>
      <c r="M2293" s="51">
        <v>2647000</v>
      </c>
      <c r="N2293" s="51">
        <f t="shared" si="439"/>
        <v>101000</v>
      </c>
      <c r="O2293" s="51">
        <v>101739.130434783</v>
      </c>
      <c r="P2293" s="51">
        <v>2748000</v>
      </c>
      <c r="Q2293" s="51">
        <f t="shared" si="440"/>
        <v>132260.8695652179</v>
      </c>
      <c r="R2293" s="52">
        <f t="shared" si="441"/>
        <v>2779260.8695652178</v>
      </c>
      <c r="S2293" s="53">
        <v>2779200</v>
      </c>
      <c r="T2293" s="54">
        <v>0</v>
      </c>
      <c r="U2293" s="55" t="s">
        <v>471</v>
      </c>
      <c r="V2293" s="55" t="s">
        <v>628</v>
      </c>
      <c r="W2293" s="55" t="s">
        <v>173</v>
      </c>
      <c r="X2293" s="56">
        <v>43294</v>
      </c>
      <c r="Y2293" s="57" t="e">
        <f>VLOOKUP(B2293,'[2]DVKT TYC (đang phê duyệt)'!$B$6:$Z$119,25,0)</f>
        <v>#N/A</v>
      </c>
      <c r="Z2293" s="57"/>
      <c r="AA2293" s="58"/>
      <c r="AB2293" s="58"/>
      <c r="AC2293" s="58"/>
      <c r="AD2293" s="58"/>
      <c r="AE2293" s="58"/>
      <c r="AF2293" s="58"/>
      <c r="AG2293" s="58"/>
      <c r="AH2293" s="58"/>
      <c r="AI2293" s="58"/>
      <c r="AJ2293" s="58"/>
      <c r="AK2293" s="58"/>
      <c r="AL2293" s="58"/>
      <c r="AM2293" s="58"/>
      <c r="AN2293" s="58"/>
      <c r="AO2293" s="58"/>
      <c r="AP2293" s="58"/>
      <c r="AQ2293" s="58">
        <v>2779200</v>
      </c>
      <c r="AR2293" s="59">
        <f t="shared" si="443"/>
        <v>1</v>
      </c>
      <c r="AS2293" s="59">
        <f t="shared" si="444"/>
        <v>2779200</v>
      </c>
      <c r="AT2293" s="58">
        <f t="shared" si="442"/>
        <v>2779200</v>
      </c>
      <c r="AU2293" s="58">
        <f t="shared" si="437"/>
        <v>2779200</v>
      </c>
      <c r="AV2293" s="59">
        <f t="shared" si="438"/>
        <v>0</v>
      </c>
      <c r="AW2293" s="59">
        <f t="shared" si="445"/>
        <v>0</v>
      </c>
      <c r="AX2293" s="60">
        <f t="shared" si="446"/>
        <v>0</v>
      </c>
      <c r="AY2293" s="58"/>
    </row>
    <row r="2294" spans="1:51" ht="47.25" x14ac:dyDescent="0.25">
      <c r="A2294" s="45">
        <v>412</v>
      </c>
      <c r="B2294" s="46" t="s">
        <v>1667</v>
      </c>
      <c r="C2294" s="47" t="s">
        <v>1619</v>
      </c>
      <c r="D2294" s="47" t="s">
        <v>467</v>
      </c>
      <c r="E2294" s="62">
        <v>18.183</v>
      </c>
      <c r="F2294" s="49" t="s">
        <v>1668</v>
      </c>
      <c r="G2294" s="49" t="s">
        <v>1669</v>
      </c>
      <c r="H2294" s="50" t="s">
        <v>1668</v>
      </c>
      <c r="I2294" s="46"/>
      <c r="J2294" s="46">
        <v>49</v>
      </c>
      <c r="K2294" s="49">
        <v>49</v>
      </c>
      <c r="L2294" s="49" t="s">
        <v>1621</v>
      </c>
      <c r="M2294" s="51">
        <v>2647000</v>
      </c>
      <c r="N2294" s="51">
        <f t="shared" si="439"/>
        <v>101000</v>
      </c>
      <c r="O2294" s="51">
        <v>101739.130434783</v>
      </c>
      <c r="P2294" s="51">
        <v>2748000</v>
      </c>
      <c r="Q2294" s="51">
        <f t="shared" si="440"/>
        <v>132260.8695652179</v>
      </c>
      <c r="R2294" s="52">
        <f t="shared" si="441"/>
        <v>2779260.8695652178</v>
      </c>
      <c r="S2294" s="53">
        <v>2779200</v>
      </c>
      <c r="T2294" s="54">
        <v>0</v>
      </c>
      <c r="U2294" s="55" t="s">
        <v>471</v>
      </c>
      <c r="V2294" s="55" t="s">
        <v>628</v>
      </c>
      <c r="W2294" s="55" t="s">
        <v>173</v>
      </c>
      <c r="X2294" s="56">
        <v>43294</v>
      </c>
      <c r="Y2294" s="57" t="e">
        <f>VLOOKUP(B2294,'[2]DVKT TYC (đang phê duyệt)'!$B$6:$Z$119,25,0)</f>
        <v>#N/A</v>
      </c>
      <c r="Z2294" s="57"/>
      <c r="AA2294" s="58"/>
      <c r="AB2294" s="58"/>
      <c r="AC2294" s="58"/>
      <c r="AD2294" s="58"/>
      <c r="AE2294" s="58"/>
      <c r="AF2294" s="58"/>
      <c r="AG2294" s="58"/>
      <c r="AH2294" s="58"/>
      <c r="AI2294" s="58"/>
      <c r="AJ2294" s="58"/>
      <c r="AK2294" s="58"/>
      <c r="AL2294" s="58"/>
      <c r="AM2294" s="58"/>
      <c r="AN2294" s="58"/>
      <c r="AO2294" s="58"/>
      <c r="AP2294" s="58"/>
      <c r="AQ2294" s="58">
        <v>2779200</v>
      </c>
      <c r="AR2294" s="59">
        <f t="shared" si="443"/>
        <v>1</v>
      </c>
      <c r="AS2294" s="59">
        <f t="shared" si="444"/>
        <v>2779200</v>
      </c>
      <c r="AT2294" s="58">
        <f t="shared" si="442"/>
        <v>2779200</v>
      </c>
      <c r="AU2294" s="58">
        <f t="shared" si="437"/>
        <v>2779200</v>
      </c>
      <c r="AV2294" s="59">
        <f t="shared" si="438"/>
        <v>0</v>
      </c>
      <c r="AW2294" s="59">
        <f t="shared" si="445"/>
        <v>0</v>
      </c>
      <c r="AX2294" s="60">
        <f t="shared" si="446"/>
        <v>0</v>
      </c>
      <c r="AY2294" s="58"/>
    </row>
    <row r="2295" spans="1:51" ht="47.25" x14ac:dyDescent="0.25">
      <c r="A2295" s="45">
        <v>413</v>
      </c>
      <c r="B2295" s="46" t="s">
        <v>1670</v>
      </c>
      <c r="C2295" s="47" t="s">
        <v>1619</v>
      </c>
      <c r="D2295" s="47" t="s">
        <v>467</v>
      </c>
      <c r="E2295" s="62">
        <v>18.178000000000001</v>
      </c>
      <c r="F2295" s="49" t="s">
        <v>1671</v>
      </c>
      <c r="G2295" s="49" t="s">
        <v>1671</v>
      </c>
      <c r="H2295" s="50" t="s">
        <v>1671</v>
      </c>
      <c r="I2295" s="46"/>
      <c r="J2295" s="46">
        <v>49</v>
      </c>
      <c r="K2295" s="49">
        <v>49</v>
      </c>
      <c r="L2295" s="49" t="s">
        <v>1621</v>
      </c>
      <c r="M2295" s="51">
        <v>2647000</v>
      </c>
      <c r="N2295" s="51">
        <f t="shared" si="439"/>
        <v>101000</v>
      </c>
      <c r="O2295" s="51">
        <v>101739.130434783</v>
      </c>
      <c r="P2295" s="51">
        <v>2748000</v>
      </c>
      <c r="Q2295" s="51">
        <f t="shared" si="440"/>
        <v>132260.8695652179</v>
      </c>
      <c r="R2295" s="52">
        <f t="shared" si="441"/>
        <v>2779260.8695652178</v>
      </c>
      <c r="S2295" s="53">
        <v>2779200</v>
      </c>
      <c r="T2295" s="54">
        <v>0</v>
      </c>
      <c r="U2295" s="55" t="s">
        <v>471</v>
      </c>
      <c r="V2295" s="55" t="s">
        <v>628</v>
      </c>
      <c r="W2295" s="55" t="s">
        <v>173</v>
      </c>
      <c r="X2295" s="56">
        <v>43294</v>
      </c>
      <c r="Y2295" s="57" t="e">
        <f>VLOOKUP(B2295,'[2]DVKT TYC (đang phê duyệt)'!$B$6:$Z$119,25,0)</f>
        <v>#N/A</v>
      </c>
      <c r="Z2295" s="57"/>
      <c r="AA2295" s="58"/>
      <c r="AB2295" s="58"/>
      <c r="AC2295" s="58"/>
      <c r="AD2295" s="58"/>
      <c r="AE2295" s="58"/>
      <c r="AF2295" s="58"/>
      <c r="AG2295" s="58"/>
      <c r="AH2295" s="58"/>
      <c r="AI2295" s="58"/>
      <c r="AJ2295" s="58"/>
      <c r="AK2295" s="58"/>
      <c r="AL2295" s="58"/>
      <c r="AM2295" s="58"/>
      <c r="AN2295" s="58"/>
      <c r="AO2295" s="58"/>
      <c r="AP2295" s="58"/>
      <c r="AQ2295" s="58">
        <v>2779200</v>
      </c>
      <c r="AR2295" s="59">
        <f t="shared" si="443"/>
        <v>1</v>
      </c>
      <c r="AS2295" s="59">
        <f t="shared" si="444"/>
        <v>2779200</v>
      </c>
      <c r="AT2295" s="58">
        <f t="shared" ref="AT2295:AT2297" si="447">ROUND(AS2295/AR2295,-2)</f>
        <v>2779200</v>
      </c>
      <c r="AU2295" s="58">
        <f t="shared" si="437"/>
        <v>2779200</v>
      </c>
      <c r="AV2295" s="59">
        <f t="shared" si="438"/>
        <v>0</v>
      </c>
      <c r="AW2295" s="59">
        <f t="shared" si="445"/>
        <v>0</v>
      </c>
      <c r="AX2295" s="60">
        <f t="shared" si="446"/>
        <v>0</v>
      </c>
      <c r="AY2295" s="58"/>
    </row>
    <row r="2296" spans="1:51" ht="47.25" x14ac:dyDescent="0.25">
      <c r="A2296" s="45">
        <v>414</v>
      </c>
      <c r="B2296" s="46" t="s">
        <v>1672</v>
      </c>
      <c r="C2296" s="47" t="s">
        <v>1619</v>
      </c>
      <c r="D2296" s="47" t="s">
        <v>467</v>
      </c>
      <c r="E2296" s="62">
        <v>18.187000000000001</v>
      </c>
      <c r="F2296" s="49" t="s">
        <v>1673</v>
      </c>
      <c r="G2296" s="49" t="s">
        <v>1673</v>
      </c>
      <c r="H2296" s="50" t="s">
        <v>1674</v>
      </c>
      <c r="I2296" s="46"/>
      <c r="J2296" s="46">
        <v>49</v>
      </c>
      <c r="K2296" s="49">
        <v>49</v>
      </c>
      <c r="L2296" s="49" t="s">
        <v>1621</v>
      </c>
      <c r="M2296" s="51">
        <v>2647000</v>
      </c>
      <c r="N2296" s="51">
        <f t="shared" si="439"/>
        <v>101000</v>
      </c>
      <c r="O2296" s="51">
        <v>101739.130434783</v>
      </c>
      <c r="P2296" s="51">
        <v>2748000</v>
      </c>
      <c r="Q2296" s="51">
        <f t="shared" si="440"/>
        <v>132260.8695652179</v>
      </c>
      <c r="R2296" s="52">
        <f t="shared" si="441"/>
        <v>2779260.8695652178</v>
      </c>
      <c r="S2296" s="53">
        <v>2779200</v>
      </c>
      <c r="T2296" s="54">
        <v>0</v>
      </c>
      <c r="U2296" s="55" t="s">
        <v>471</v>
      </c>
      <c r="V2296" s="55" t="s">
        <v>628</v>
      </c>
      <c r="W2296" s="55" t="s">
        <v>29</v>
      </c>
      <c r="X2296" s="56">
        <v>43294</v>
      </c>
      <c r="Y2296" s="57" t="e">
        <f>VLOOKUP(B2296,'[2]DVKT TYC (đang phê duyệt)'!$B$6:$Z$119,25,0)</f>
        <v>#N/A</v>
      </c>
      <c r="Z2296" s="57"/>
      <c r="AA2296" s="58"/>
      <c r="AB2296" s="58"/>
      <c r="AC2296" s="58"/>
      <c r="AD2296" s="58"/>
      <c r="AE2296" s="58"/>
      <c r="AF2296" s="58"/>
      <c r="AG2296" s="58"/>
      <c r="AH2296" s="58"/>
      <c r="AI2296" s="58"/>
      <c r="AJ2296" s="58"/>
      <c r="AK2296" s="58"/>
      <c r="AL2296" s="58"/>
      <c r="AM2296" s="58"/>
      <c r="AN2296" s="58"/>
      <c r="AO2296" s="58"/>
      <c r="AP2296" s="58"/>
      <c r="AQ2296" s="58">
        <v>2779200</v>
      </c>
      <c r="AR2296" s="59">
        <f t="shared" si="443"/>
        <v>1</v>
      </c>
      <c r="AS2296" s="59">
        <f t="shared" si="444"/>
        <v>2779200</v>
      </c>
      <c r="AT2296" s="58">
        <f t="shared" si="447"/>
        <v>2779200</v>
      </c>
      <c r="AU2296" s="58">
        <f t="shared" si="437"/>
        <v>2779200</v>
      </c>
      <c r="AV2296" s="59">
        <f t="shared" si="438"/>
        <v>0</v>
      </c>
      <c r="AW2296" s="59">
        <f t="shared" si="445"/>
        <v>0</v>
      </c>
      <c r="AX2296" s="60">
        <f t="shared" si="446"/>
        <v>0</v>
      </c>
      <c r="AY2296" s="58"/>
    </row>
    <row r="2297" spans="1:51" ht="31.5" x14ac:dyDescent="0.25">
      <c r="A2297" s="45">
        <v>415</v>
      </c>
      <c r="B2297" s="46" t="s">
        <v>1675</v>
      </c>
      <c r="C2297" s="47" t="s">
        <v>1676</v>
      </c>
      <c r="D2297" s="47" t="s">
        <v>467</v>
      </c>
      <c r="E2297" s="62">
        <v>18.292999999999999</v>
      </c>
      <c r="F2297" s="49" t="s">
        <v>1677</v>
      </c>
      <c r="G2297" s="49" t="s">
        <v>1678</v>
      </c>
      <c r="H2297" s="50" t="s">
        <v>1677</v>
      </c>
      <c r="I2297" s="46"/>
      <c r="J2297" s="46">
        <v>50</v>
      </c>
      <c r="K2297" s="49">
        <v>50</v>
      </c>
      <c r="L2297" s="49" t="s">
        <v>1679</v>
      </c>
      <c r="M2297" s="51">
        <v>6573672</v>
      </c>
      <c r="N2297" s="51">
        <f t="shared" si="439"/>
        <v>120328</v>
      </c>
      <c r="O2297" s="51">
        <v>121035.130434783</v>
      </c>
      <c r="P2297" s="51">
        <v>6694000</v>
      </c>
      <c r="Q2297" s="51">
        <f t="shared" si="440"/>
        <v>157345.66956521792</v>
      </c>
      <c r="R2297" s="52">
        <f t="shared" si="441"/>
        <v>6731017.6695652176</v>
      </c>
      <c r="S2297" s="53">
        <v>6731000</v>
      </c>
      <c r="T2297" s="54" t="s">
        <v>627</v>
      </c>
      <c r="U2297" s="55" t="s">
        <v>471</v>
      </c>
      <c r="V2297" s="55" t="s">
        <v>940</v>
      </c>
      <c r="W2297" s="55" t="s">
        <v>173</v>
      </c>
      <c r="X2297" s="56">
        <v>43294</v>
      </c>
      <c r="Y2297" s="57" t="e">
        <f>VLOOKUP(B2297,'[2]DVKT TYC (đang phê duyệt)'!$B$6:$Z$119,25,0)</f>
        <v>#N/A</v>
      </c>
      <c r="Z2297" s="57"/>
      <c r="AA2297" s="58"/>
      <c r="AB2297" s="58"/>
      <c r="AC2297" s="58"/>
      <c r="AD2297" s="58"/>
      <c r="AE2297" s="58"/>
      <c r="AF2297" s="58"/>
      <c r="AG2297" s="58"/>
      <c r="AH2297" s="58"/>
      <c r="AI2297" s="58"/>
      <c r="AJ2297" s="58"/>
      <c r="AK2297" s="58"/>
      <c r="AL2297" s="58"/>
      <c r="AM2297" s="58"/>
      <c r="AN2297" s="58"/>
      <c r="AO2297" s="58"/>
      <c r="AP2297" s="58"/>
      <c r="AQ2297" s="58">
        <v>6731000</v>
      </c>
      <c r="AR2297" s="59">
        <f t="shared" si="443"/>
        <v>1</v>
      </c>
      <c r="AS2297" s="59">
        <f t="shared" si="444"/>
        <v>6731000</v>
      </c>
      <c r="AT2297" s="58">
        <f t="shared" si="447"/>
        <v>6731000</v>
      </c>
      <c r="AU2297" s="58">
        <f t="shared" si="437"/>
        <v>6731000</v>
      </c>
      <c r="AV2297" s="59">
        <f t="shared" si="438"/>
        <v>0</v>
      </c>
      <c r="AW2297" s="59">
        <f t="shared" si="445"/>
        <v>0</v>
      </c>
      <c r="AX2297" s="60">
        <f t="shared" si="446"/>
        <v>0</v>
      </c>
      <c r="AY2297" s="58"/>
    </row>
    <row r="2298" spans="1:51" ht="31.5" x14ac:dyDescent="0.25">
      <c r="A2298" s="45">
        <v>416</v>
      </c>
      <c r="B2298" s="46" t="s">
        <v>1680</v>
      </c>
      <c r="C2298" s="47" t="s">
        <v>1681</v>
      </c>
      <c r="D2298" s="47" t="s">
        <v>467</v>
      </c>
      <c r="E2298" s="62">
        <v>18.292999999999999</v>
      </c>
      <c r="F2298" s="49" t="s">
        <v>1677</v>
      </c>
      <c r="G2298" s="49" t="s">
        <v>1682</v>
      </c>
      <c r="H2298" s="50" t="s">
        <v>1677</v>
      </c>
      <c r="I2298" s="46"/>
      <c r="J2298" s="46">
        <v>51</v>
      </c>
      <c r="K2298" s="49">
        <v>51</v>
      </c>
      <c r="L2298" s="49" t="s">
        <v>1683</v>
      </c>
      <c r="M2298" s="51">
        <v>6500000</v>
      </c>
      <c r="N2298" s="51">
        <f t="shared" si="439"/>
        <v>165000</v>
      </c>
      <c r="O2298" s="51">
        <v>165913.04347826101</v>
      </c>
      <c r="P2298" s="51">
        <v>6665000</v>
      </c>
      <c r="Q2298" s="51">
        <f t="shared" si="440"/>
        <v>215686.95652173931</v>
      </c>
      <c r="R2298" s="52">
        <f t="shared" si="441"/>
        <v>6715686.9565217393</v>
      </c>
      <c r="S2298" s="53">
        <v>6715600</v>
      </c>
      <c r="T2298" s="54" t="s">
        <v>627</v>
      </c>
      <c r="U2298" s="55" t="s">
        <v>471</v>
      </c>
      <c r="V2298" s="55" t="s">
        <v>940</v>
      </c>
      <c r="W2298" s="55" t="s">
        <v>196</v>
      </c>
      <c r="X2298" s="56">
        <v>43294</v>
      </c>
      <c r="Y2298" s="57" t="e">
        <f>VLOOKUP(B2298,'[2]DVKT TYC (đang phê duyệt)'!$B$6:$Z$119,25,0)</f>
        <v>#N/A</v>
      </c>
      <c r="Z2298" s="57"/>
      <c r="AA2298" s="58"/>
      <c r="AB2298" s="58"/>
      <c r="AC2298" s="58"/>
      <c r="AD2298" s="58"/>
      <c r="AE2298" s="58"/>
      <c r="AF2298" s="58"/>
      <c r="AG2298" s="58"/>
      <c r="AH2298" s="58"/>
      <c r="AI2298" s="58"/>
      <c r="AJ2298" s="58"/>
      <c r="AK2298" s="58"/>
      <c r="AL2298" s="58"/>
      <c r="AM2298" s="58"/>
      <c r="AN2298" s="58"/>
      <c r="AO2298" s="58"/>
      <c r="AP2298" s="58"/>
      <c r="AQ2298" s="58"/>
      <c r="AR2298" s="59">
        <f t="shared" si="443"/>
        <v>0</v>
      </c>
      <c r="AS2298" s="59">
        <f t="shared" si="444"/>
        <v>0</v>
      </c>
      <c r="AT2298" s="58"/>
      <c r="AU2298" s="58">
        <f t="shared" si="437"/>
        <v>0</v>
      </c>
      <c r="AV2298" s="59">
        <f t="shared" si="438"/>
        <v>-6715600</v>
      </c>
      <c r="AW2298" s="59">
        <f t="shared" si="445"/>
        <v>-6715600</v>
      </c>
      <c r="AX2298" s="60">
        <f t="shared" si="446"/>
        <v>-1</v>
      </c>
      <c r="AY2298" s="58"/>
    </row>
    <row r="2299" spans="1:51" ht="47.25" x14ac:dyDescent="0.25">
      <c r="A2299" s="45">
        <v>435</v>
      </c>
      <c r="B2299" s="46" t="s">
        <v>1747</v>
      </c>
      <c r="C2299" s="47" t="s">
        <v>1744</v>
      </c>
      <c r="D2299" s="47" t="s">
        <v>467</v>
      </c>
      <c r="E2299" s="62">
        <v>18.667000000000002</v>
      </c>
      <c r="F2299" s="49" t="s">
        <v>1748</v>
      </c>
      <c r="G2299" s="49" t="s">
        <v>1748</v>
      </c>
      <c r="H2299" s="50" t="s">
        <v>1748</v>
      </c>
      <c r="I2299" s="46" t="s">
        <v>626</v>
      </c>
      <c r="J2299" s="46">
        <v>56</v>
      </c>
      <c r="K2299" s="49">
        <v>56</v>
      </c>
      <c r="L2299" s="49" t="s">
        <v>1745</v>
      </c>
      <c r="M2299" s="51">
        <v>6288000</v>
      </c>
      <c r="N2299" s="51">
        <f t="shared" si="439"/>
        <v>638000</v>
      </c>
      <c r="O2299" s="51">
        <v>638608.69565217395</v>
      </c>
      <c r="P2299" s="51">
        <v>6926000</v>
      </c>
      <c r="Q2299" s="51">
        <f t="shared" si="440"/>
        <v>830191.30434782617</v>
      </c>
      <c r="R2299" s="52">
        <f t="shared" si="441"/>
        <v>7118191.3043478262</v>
      </c>
      <c r="S2299" s="53">
        <v>7118100</v>
      </c>
      <c r="T2299" s="54">
        <v>0</v>
      </c>
      <c r="U2299" s="55" t="s">
        <v>471</v>
      </c>
      <c r="V2299" s="55" t="s">
        <v>940</v>
      </c>
      <c r="W2299" s="55" t="s">
        <v>173</v>
      </c>
      <c r="X2299" s="56">
        <v>43294</v>
      </c>
      <c r="Y2299" s="57" t="e">
        <f>VLOOKUP(B2299,'[2]DVKT TYC (đang phê duyệt)'!$B$6:$Z$119,25,0)</f>
        <v>#N/A</v>
      </c>
      <c r="Z2299" s="57"/>
      <c r="AA2299" s="58"/>
      <c r="AB2299" s="58"/>
      <c r="AC2299" s="58"/>
      <c r="AD2299" s="58"/>
      <c r="AE2299" s="58"/>
      <c r="AF2299" s="58"/>
      <c r="AG2299" s="58"/>
      <c r="AH2299" s="58"/>
      <c r="AI2299" s="58"/>
      <c r="AJ2299" s="58"/>
      <c r="AK2299" s="58"/>
      <c r="AL2299" s="58"/>
      <c r="AM2299" s="58"/>
      <c r="AN2299" s="58"/>
      <c r="AO2299" s="58"/>
      <c r="AP2299" s="58"/>
      <c r="AQ2299" s="58">
        <v>10044000</v>
      </c>
      <c r="AR2299" s="59">
        <f t="shared" si="443"/>
        <v>1</v>
      </c>
      <c r="AS2299" s="59">
        <f t="shared" si="444"/>
        <v>10044000</v>
      </c>
      <c r="AT2299" s="58">
        <f t="shared" ref="AT2299:AT2305" si="448">ROUND(AS2299/AR2299,-2)</f>
        <v>10044000</v>
      </c>
      <c r="AU2299" s="58">
        <f t="shared" si="437"/>
        <v>10044000</v>
      </c>
      <c r="AV2299" s="59">
        <f t="shared" si="438"/>
        <v>2925900</v>
      </c>
      <c r="AW2299" s="59">
        <f t="shared" si="445"/>
        <v>2925900</v>
      </c>
      <c r="AX2299" s="60">
        <f t="shared" si="446"/>
        <v>0.41105070173220382</v>
      </c>
      <c r="AY2299" s="58"/>
    </row>
    <row r="2300" spans="1:51" ht="47.25" x14ac:dyDescent="0.25">
      <c r="A2300" s="45">
        <v>436</v>
      </c>
      <c r="B2300" s="46" t="s">
        <v>1749</v>
      </c>
      <c r="C2300" s="47" t="s">
        <v>1744</v>
      </c>
      <c r="D2300" s="47" t="s">
        <v>467</v>
      </c>
      <c r="E2300" s="62">
        <v>18.664999999999999</v>
      </c>
      <c r="F2300" s="49" t="s">
        <v>1750</v>
      </c>
      <c r="G2300" s="49" t="s">
        <v>1750</v>
      </c>
      <c r="H2300" s="50" t="s">
        <v>1750</v>
      </c>
      <c r="I2300" s="46" t="s">
        <v>25</v>
      </c>
      <c r="J2300" s="46">
        <v>56</v>
      </c>
      <c r="K2300" s="49">
        <v>56</v>
      </c>
      <c r="L2300" s="49" t="s">
        <v>1745</v>
      </c>
      <c r="M2300" s="51">
        <v>6288000</v>
      </c>
      <c r="N2300" s="51">
        <f t="shared" si="439"/>
        <v>638000</v>
      </c>
      <c r="O2300" s="51">
        <v>638608.69565217395</v>
      </c>
      <c r="P2300" s="51">
        <v>6926000</v>
      </c>
      <c r="Q2300" s="51">
        <f t="shared" si="440"/>
        <v>830191.30434782617</v>
      </c>
      <c r="R2300" s="52">
        <f t="shared" si="441"/>
        <v>7118191.3043478262</v>
      </c>
      <c r="S2300" s="53">
        <v>7118100</v>
      </c>
      <c r="T2300" s="54">
        <v>0</v>
      </c>
      <c r="U2300" s="55" t="s">
        <v>471</v>
      </c>
      <c r="V2300" s="55" t="s">
        <v>940</v>
      </c>
      <c r="W2300" s="55" t="s">
        <v>173</v>
      </c>
      <c r="X2300" s="56">
        <v>43294</v>
      </c>
      <c r="Y2300" s="57" t="e">
        <f>VLOOKUP(B2300,'[2]DVKT TYC (đang phê duyệt)'!$B$6:$Z$119,25,0)</f>
        <v>#N/A</v>
      </c>
      <c r="Z2300" s="57"/>
      <c r="AA2300" s="58"/>
      <c r="AB2300" s="58"/>
      <c r="AC2300" s="58"/>
      <c r="AD2300" s="58"/>
      <c r="AE2300" s="58"/>
      <c r="AF2300" s="58"/>
      <c r="AG2300" s="58"/>
      <c r="AH2300" s="58"/>
      <c r="AI2300" s="58"/>
      <c r="AJ2300" s="58"/>
      <c r="AK2300" s="58"/>
      <c r="AL2300" s="58"/>
      <c r="AM2300" s="58"/>
      <c r="AN2300" s="58"/>
      <c r="AO2300" s="58"/>
      <c r="AP2300" s="58"/>
      <c r="AQ2300" s="58">
        <v>10044000</v>
      </c>
      <c r="AR2300" s="59">
        <f t="shared" si="443"/>
        <v>1</v>
      </c>
      <c r="AS2300" s="59">
        <f t="shared" si="444"/>
        <v>10044000</v>
      </c>
      <c r="AT2300" s="58">
        <f t="shared" si="448"/>
        <v>10044000</v>
      </c>
      <c r="AU2300" s="58">
        <f t="shared" si="437"/>
        <v>10044000</v>
      </c>
      <c r="AV2300" s="59">
        <f t="shared" si="438"/>
        <v>2925900</v>
      </c>
      <c r="AW2300" s="59">
        <f t="shared" si="445"/>
        <v>2925900</v>
      </c>
      <c r="AX2300" s="60">
        <f t="shared" si="446"/>
        <v>0.41105070173220382</v>
      </c>
      <c r="AY2300" s="58"/>
    </row>
    <row r="2301" spans="1:51" ht="47.25" x14ac:dyDescent="0.25">
      <c r="A2301" s="45">
        <v>437</v>
      </c>
      <c r="B2301" s="46" t="s">
        <v>1751</v>
      </c>
      <c r="C2301" s="47" t="s">
        <v>1744</v>
      </c>
      <c r="D2301" s="47" t="s">
        <v>467</v>
      </c>
      <c r="E2301" s="62">
        <v>18.666</v>
      </c>
      <c r="F2301" s="49" t="s">
        <v>1752</v>
      </c>
      <c r="G2301" s="49" t="s">
        <v>1752</v>
      </c>
      <c r="H2301" s="50" t="s">
        <v>1752</v>
      </c>
      <c r="I2301" s="46" t="s">
        <v>25</v>
      </c>
      <c r="J2301" s="46">
        <v>56</v>
      </c>
      <c r="K2301" s="49">
        <v>56</v>
      </c>
      <c r="L2301" s="49" t="s">
        <v>1745</v>
      </c>
      <c r="M2301" s="51">
        <v>6288000</v>
      </c>
      <c r="N2301" s="51">
        <f t="shared" si="439"/>
        <v>638000</v>
      </c>
      <c r="O2301" s="51">
        <v>638608.69565217395</v>
      </c>
      <c r="P2301" s="51">
        <v>6926000</v>
      </c>
      <c r="Q2301" s="51">
        <f t="shared" si="440"/>
        <v>830191.30434782617</v>
      </c>
      <c r="R2301" s="52">
        <f t="shared" si="441"/>
        <v>7118191.3043478262</v>
      </c>
      <c r="S2301" s="53">
        <v>7118100</v>
      </c>
      <c r="T2301" s="54">
        <v>0</v>
      </c>
      <c r="U2301" s="55" t="s">
        <v>471</v>
      </c>
      <c r="V2301" s="55" t="s">
        <v>940</v>
      </c>
      <c r="W2301" s="55" t="s">
        <v>173</v>
      </c>
      <c r="X2301" s="56">
        <v>43294</v>
      </c>
      <c r="Y2301" s="57" t="e">
        <f>VLOOKUP(B2301,'[2]DVKT TYC (đang phê duyệt)'!$B$6:$Z$119,25,0)</f>
        <v>#N/A</v>
      </c>
      <c r="Z2301" s="57"/>
      <c r="AA2301" s="58"/>
      <c r="AB2301" s="58"/>
      <c r="AC2301" s="58"/>
      <c r="AD2301" s="58"/>
      <c r="AE2301" s="58"/>
      <c r="AF2301" s="58"/>
      <c r="AG2301" s="58"/>
      <c r="AH2301" s="58"/>
      <c r="AI2301" s="58"/>
      <c r="AJ2301" s="58"/>
      <c r="AK2301" s="58"/>
      <c r="AL2301" s="58"/>
      <c r="AM2301" s="58"/>
      <c r="AN2301" s="58"/>
      <c r="AO2301" s="58"/>
      <c r="AP2301" s="58"/>
      <c r="AQ2301" s="58">
        <v>10044000</v>
      </c>
      <c r="AR2301" s="59">
        <f t="shared" si="443"/>
        <v>1</v>
      </c>
      <c r="AS2301" s="59">
        <f t="shared" si="444"/>
        <v>10044000</v>
      </c>
      <c r="AT2301" s="58">
        <f t="shared" si="448"/>
        <v>10044000</v>
      </c>
      <c r="AU2301" s="58">
        <f t="shared" si="437"/>
        <v>10044000</v>
      </c>
      <c r="AV2301" s="59">
        <f t="shared" si="438"/>
        <v>2925900</v>
      </c>
      <c r="AW2301" s="59">
        <f t="shared" si="445"/>
        <v>2925900</v>
      </c>
      <c r="AX2301" s="60">
        <f t="shared" si="446"/>
        <v>0.41105070173220382</v>
      </c>
      <c r="AY2301" s="58"/>
    </row>
    <row r="2302" spans="1:51" ht="47.25" x14ac:dyDescent="0.25">
      <c r="A2302" s="45">
        <v>440</v>
      </c>
      <c r="B2302" s="46" t="s">
        <v>1760</v>
      </c>
      <c r="C2302" s="47" t="s">
        <v>1744</v>
      </c>
      <c r="D2302" s="47" t="s">
        <v>467</v>
      </c>
      <c r="E2302" s="62">
        <v>18.663</v>
      </c>
      <c r="F2302" s="49" t="s">
        <v>1761</v>
      </c>
      <c r="G2302" s="49" t="s">
        <v>1761</v>
      </c>
      <c r="H2302" s="50" t="s">
        <v>1761</v>
      </c>
      <c r="I2302" s="46" t="s">
        <v>626</v>
      </c>
      <c r="J2302" s="46">
        <v>56</v>
      </c>
      <c r="K2302" s="49">
        <v>56</v>
      </c>
      <c r="L2302" s="49" t="s">
        <v>1745</v>
      </c>
      <c r="M2302" s="51">
        <v>6288000</v>
      </c>
      <c r="N2302" s="51">
        <f t="shared" si="439"/>
        <v>638000</v>
      </c>
      <c r="O2302" s="51">
        <v>638608.69565217395</v>
      </c>
      <c r="P2302" s="51">
        <v>6926000</v>
      </c>
      <c r="Q2302" s="51">
        <f t="shared" si="440"/>
        <v>830191.30434782617</v>
      </c>
      <c r="R2302" s="52">
        <f t="shared" si="441"/>
        <v>7118191.3043478262</v>
      </c>
      <c r="S2302" s="53">
        <v>7118100</v>
      </c>
      <c r="T2302" s="54">
        <v>0</v>
      </c>
      <c r="U2302" s="55" t="s">
        <v>471</v>
      </c>
      <c r="V2302" s="55" t="s">
        <v>940</v>
      </c>
      <c r="W2302" s="55" t="s">
        <v>173</v>
      </c>
      <c r="X2302" s="56">
        <v>43294</v>
      </c>
      <c r="Y2302" s="57" t="e">
        <f>VLOOKUP(B2302,'[2]DVKT TYC (đang phê duyệt)'!$B$6:$Z$119,25,0)</f>
        <v>#N/A</v>
      </c>
      <c r="Z2302" s="57"/>
      <c r="AA2302" s="58"/>
      <c r="AB2302" s="58"/>
      <c r="AC2302" s="58"/>
      <c r="AD2302" s="58"/>
      <c r="AE2302" s="58"/>
      <c r="AF2302" s="58"/>
      <c r="AG2302" s="58"/>
      <c r="AH2302" s="58"/>
      <c r="AI2302" s="58"/>
      <c r="AJ2302" s="58"/>
      <c r="AK2302" s="58"/>
      <c r="AL2302" s="58"/>
      <c r="AM2302" s="58"/>
      <c r="AN2302" s="58"/>
      <c r="AO2302" s="58"/>
      <c r="AP2302" s="58"/>
      <c r="AQ2302" s="58">
        <v>10044000</v>
      </c>
      <c r="AR2302" s="59">
        <f t="shared" si="443"/>
        <v>1</v>
      </c>
      <c r="AS2302" s="59">
        <f t="shared" si="444"/>
        <v>10044000</v>
      </c>
      <c r="AT2302" s="58">
        <f t="shared" si="448"/>
        <v>10044000</v>
      </c>
      <c r="AU2302" s="58">
        <f t="shared" si="437"/>
        <v>10044000</v>
      </c>
      <c r="AV2302" s="59">
        <f t="shared" si="438"/>
        <v>2925900</v>
      </c>
      <c r="AW2302" s="59">
        <f t="shared" si="445"/>
        <v>2925900</v>
      </c>
      <c r="AX2302" s="60">
        <f t="shared" si="446"/>
        <v>0.41105070173220382</v>
      </c>
      <c r="AY2302" s="58"/>
    </row>
    <row r="2303" spans="1:51" ht="47.25" x14ac:dyDescent="0.25">
      <c r="A2303" s="45">
        <v>441</v>
      </c>
      <c r="B2303" s="46" t="s">
        <v>1762</v>
      </c>
      <c r="C2303" s="47" t="s">
        <v>1744</v>
      </c>
      <c r="D2303" s="47" t="s">
        <v>467</v>
      </c>
      <c r="E2303" s="62">
        <v>18.664000000000001</v>
      </c>
      <c r="F2303" s="49" t="s">
        <v>1763</v>
      </c>
      <c r="G2303" s="49" t="s">
        <v>1763</v>
      </c>
      <c r="H2303" s="50" t="s">
        <v>1763</v>
      </c>
      <c r="I2303" s="46" t="s">
        <v>626</v>
      </c>
      <c r="J2303" s="46">
        <v>56</v>
      </c>
      <c r="K2303" s="49">
        <v>56</v>
      </c>
      <c r="L2303" s="49" t="s">
        <v>1745</v>
      </c>
      <c r="M2303" s="51">
        <v>6288000</v>
      </c>
      <c r="N2303" s="51">
        <f t="shared" si="439"/>
        <v>638000</v>
      </c>
      <c r="O2303" s="51">
        <v>638608.69565217395</v>
      </c>
      <c r="P2303" s="51">
        <v>6926000</v>
      </c>
      <c r="Q2303" s="51">
        <f t="shared" si="440"/>
        <v>830191.30434782617</v>
      </c>
      <c r="R2303" s="52">
        <f t="shared" si="441"/>
        <v>7118191.3043478262</v>
      </c>
      <c r="S2303" s="53">
        <v>7118100</v>
      </c>
      <c r="T2303" s="54">
        <v>0</v>
      </c>
      <c r="U2303" s="55" t="s">
        <v>471</v>
      </c>
      <c r="V2303" s="55" t="s">
        <v>940</v>
      </c>
      <c r="W2303" s="55" t="s">
        <v>29</v>
      </c>
      <c r="X2303" s="56">
        <v>43294</v>
      </c>
      <c r="Y2303" s="57" t="e">
        <f>VLOOKUP(B2303,'[2]DVKT TYC (đang phê duyệt)'!$B$6:$Z$119,25,0)</f>
        <v>#N/A</v>
      </c>
      <c r="Z2303" s="57"/>
      <c r="AA2303" s="58"/>
      <c r="AB2303" s="58"/>
      <c r="AC2303" s="58"/>
      <c r="AD2303" s="58"/>
      <c r="AE2303" s="58"/>
      <c r="AF2303" s="58"/>
      <c r="AG2303" s="58"/>
      <c r="AH2303" s="58"/>
      <c r="AI2303" s="58"/>
      <c r="AJ2303" s="58"/>
      <c r="AK2303" s="58"/>
      <c r="AL2303" s="58"/>
      <c r="AM2303" s="58"/>
      <c r="AN2303" s="58"/>
      <c r="AO2303" s="58"/>
      <c r="AP2303" s="58"/>
      <c r="AQ2303" s="58">
        <v>10044000</v>
      </c>
      <c r="AR2303" s="59">
        <f t="shared" si="443"/>
        <v>1</v>
      </c>
      <c r="AS2303" s="59">
        <f t="shared" si="444"/>
        <v>10044000</v>
      </c>
      <c r="AT2303" s="58">
        <f t="shared" si="448"/>
        <v>10044000</v>
      </c>
      <c r="AU2303" s="58">
        <f t="shared" si="437"/>
        <v>10044000</v>
      </c>
      <c r="AV2303" s="59">
        <f t="shared" si="438"/>
        <v>2925900</v>
      </c>
      <c r="AW2303" s="59">
        <f t="shared" si="445"/>
        <v>2925900</v>
      </c>
      <c r="AX2303" s="60">
        <f t="shared" si="446"/>
        <v>0.41105070173220382</v>
      </c>
      <c r="AY2303" s="58"/>
    </row>
    <row r="2304" spans="1:51" ht="47.25" x14ac:dyDescent="0.25">
      <c r="A2304" s="45">
        <v>442</v>
      </c>
      <c r="B2304" s="46" t="s">
        <v>1764</v>
      </c>
      <c r="C2304" s="47" t="s">
        <v>1744</v>
      </c>
      <c r="D2304" s="47" t="s">
        <v>467</v>
      </c>
      <c r="E2304" s="62">
        <v>18.661999999999999</v>
      </c>
      <c r="F2304" s="49" t="s">
        <v>1765</v>
      </c>
      <c r="G2304" s="49" t="s">
        <v>1765</v>
      </c>
      <c r="H2304" s="50" t="s">
        <v>1765</v>
      </c>
      <c r="I2304" s="46" t="s">
        <v>626</v>
      </c>
      <c r="J2304" s="46">
        <v>56</v>
      </c>
      <c r="K2304" s="49">
        <v>56</v>
      </c>
      <c r="L2304" s="49" t="s">
        <v>1745</v>
      </c>
      <c r="M2304" s="51">
        <v>6288000</v>
      </c>
      <c r="N2304" s="51">
        <f t="shared" si="439"/>
        <v>638000</v>
      </c>
      <c r="O2304" s="51">
        <v>638608.69565217395</v>
      </c>
      <c r="P2304" s="51">
        <v>6926000</v>
      </c>
      <c r="Q2304" s="51">
        <f t="shared" si="440"/>
        <v>830191.30434782617</v>
      </c>
      <c r="R2304" s="52">
        <f t="shared" si="441"/>
        <v>7118191.3043478262</v>
      </c>
      <c r="S2304" s="53">
        <v>7118100</v>
      </c>
      <c r="T2304" s="54">
        <v>0</v>
      </c>
      <c r="U2304" s="55" t="s">
        <v>471</v>
      </c>
      <c r="V2304" s="55" t="s">
        <v>940</v>
      </c>
      <c r="W2304" s="55" t="s">
        <v>173</v>
      </c>
      <c r="X2304" s="56">
        <v>43294</v>
      </c>
      <c r="Y2304" s="57" t="e">
        <f>VLOOKUP(B2304,'[2]DVKT TYC (đang phê duyệt)'!$B$6:$Z$119,25,0)</f>
        <v>#N/A</v>
      </c>
      <c r="Z2304" s="57"/>
      <c r="AA2304" s="58"/>
      <c r="AB2304" s="58"/>
      <c r="AC2304" s="58"/>
      <c r="AD2304" s="58"/>
      <c r="AE2304" s="58"/>
      <c r="AF2304" s="58"/>
      <c r="AG2304" s="58"/>
      <c r="AH2304" s="58"/>
      <c r="AI2304" s="58"/>
      <c r="AJ2304" s="58"/>
      <c r="AK2304" s="58"/>
      <c r="AL2304" s="58"/>
      <c r="AM2304" s="58"/>
      <c r="AN2304" s="58"/>
      <c r="AO2304" s="58"/>
      <c r="AP2304" s="58"/>
      <c r="AQ2304" s="58">
        <v>10044000</v>
      </c>
      <c r="AR2304" s="59">
        <f t="shared" si="443"/>
        <v>1</v>
      </c>
      <c r="AS2304" s="59">
        <f t="shared" si="444"/>
        <v>10044000</v>
      </c>
      <c r="AT2304" s="58">
        <f t="shared" si="448"/>
        <v>10044000</v>
      </c>
      <c r="AU2304" s="58">
        <f t="shared" si="437"/>
        <v>10044000</v>
      </c>
      <c r="AV2304" s="59">
        <f t="shared" si="438"/>
        <v>2925900</v>
      </c>
      <c r="AW2304" s="59">
        <f t="shared" si="445"/>
        <v>2925900</v>
      </c>
      <c r="AX2304" s="60">
        <f t="shared" si="446"/>
        <v>0.41105070173220382</v>
      </c>
      <c r="AY2304" s="58"/>
    </row>
    <row r="2305" spans="1:51" ht="47.25" x14ac:dyDescent="0.25">
      <c r="A2305" s="45">
        <v>477</v>
      </c>
      <c r="B2305" s="46" t="s">
        <v>1875</v>
      </c>
      <c r="C2305" s="47" t="s">
        <v>1855</v>
      </c>
      <c r="D2305" s="47" t="s">
        <v>467</v>
      </c>
      <c r="E2305" s="62">
        <v>18.547999999999998</v>
      </c>
      <c r="F2305" s="49" t="s">
        <v>1876</v>
      </c>
      <c r="G2305" s="49" t="s">
        <v>1876</v>
      </c>
      <c r="H2305" s="50" t="s">
        <v>1876</v>
      </c>
      <c r="I2305" s="46" t="s">
        <v>626</v>
      </c>
      <c r="J2305" s="46">
        <v>60</v>
      </c>
      <c r="K2305" s="49">
        <v>60</v>
      </c>
      <c r="L2305" s="49" t="s">
        <v>1858</v>
      </c>
      <c r="M2305" s="51">
        <v>8588000</v>
      </c>
      <c r="N2305" s="51">
        <f t="shared" si="439"/>
        <v>638000</v>
      </c>
      <c r="O2305" s="51">
        <v>638608.69565217395</v>
      </c>
      <c r="P2305" s="51">
        <v>9226000</v>
      </c>
      <c r="Q2305" s="51">
        <f t="shared" si="440"/>
        <v>830191.30434782617</v>
      </c>
      <c r="R2305" s="52">
        <f t="shared" si="441"/>
        <v>9418191.3043478262</v>
      </c>
      <c r="S2305" s="53">
        <v>9418100</v>
      </c>
      <c r="T2305" s="54" t="s">
        <v>887</v>
      </c>
      <c r="U2305" s="55" t="s">
        <v>471</v>
      </c>
      <c r="V2305" s="55" t="s">
        <v>1197</v>
      </c>
      <c r="W2305" s="55" t="s">
        <v>173</v>
      </c>
      <c r="X2305" s="56">
        <v>43294</v>
      </c>
      <c r="Y2305" s="57" t="e">
        <f>VLOOKUP(B2305,'[2]DVKT TYC (đang phê duyệt)'!$B$6:$Z$119,25,0)</f>
        <v>#N/A</v>
      </c>
      <c r="Z2305" s="57"/>
      <c r="AA2305" s="58"/>
      <c r="AB2305" s="58"/>
      <c r="AC2305" s="58"/>
      <c r="AD2305" s="58"/>
      <c r="AE2305" s="58"/>
      <c r="AF2305" s="58"/>
      <c r="AG2305" s="58"/>
      <c r="AH2305" s="58"/>
      <c r="AI2305" s="58"/>
      <c r="AJ2305" s="58"/>
      <c r="AK2305" s="58"/>
      <c r="AL2305" s="58"/>
      <c r="AM2305" s="58"/>
      <c r="AN2305" s="58"/>
      <c r="AO2305" s="58"/>
      <c r="AP2305" s="58"/>
      <c r="AQ2305" s="58">
        <v>13494000</v>
      </c>
      <c r="AR2305" s="59">
        <f t="shared" si="443"/>
        <v>1</v>
      </c>
      <c r="AS2305" s="59">
        <f t="shared" si="444"/>
        <v>13494000</v>
      </c>
      <c r="AT2305" s="58">
        <f t="shared" si="448"/>
        <v>13494000</v>
      </c>
      <c r="AU2305" s="58">
        <f t="shared" si="437"/>
        <v>13494000</v>
      </c>
      <c r="AV2305" s="59">
        <f t="shared" si="438"/>
        <v>4075900</v>
      </c>
      <c r="AW2305" s="59">
        <f t="shared" si="445"/>
        <v>4075900</v>
      </c>
      <c r="AX2305" s="60">
        <f t="shared" si="446"/>
        <v>0.43277306463087029</v>
      </c>
      <c r="AY2305" s="58"/>
    </row>
    <row r="2306" spans="1:51" ht="110.25" x14ac:dyDescent="0.25">
      <c r="A2306" s="45">
        <v>512</v>
      </c>
      <c r="B2306" s="46" t="s">
        <v>1979</v>
      </c>
      <c r="C2306" s="47" t="s">
        <v>1947</v>
      </c>
      <c r="D2306" s="47" t="s">
        <v>467</v>
      </c>
      <c r="E2306" s="62">
        <v>18.588999999999999</v>
      </c>
      <c r="F2306" s="49" t="s">
        <v>1978</v>
      </c>
      <c r="G2306" s="49" t="s">
        <v>1978</v>
      </c>
      <c r="H2306" s="50" t="s">
        <v>1978</v>
      </c>
      <c r="I2306" s="46" t="s">
        <v>499</v>
      </c>
      <c r="J2306" s="46">
        <v>61</v>
      </c>
      <c r="K2306" s="49">
        <v>61</v>
      </c>
      <c r="L2306" s="49" t="s">
        <v>1949</v>
      </c>
      <c r="M2306" s="51">
        <v>1575000</v>
      </c>
      <c r="N2306" s="51">
        <f t="shared" si="439"/>
        <v>638000</v>
      </c>
      <c r="O2306" s="51">
        <v>638608.69565217395</v>
      </c>
      <c r="P2306" s="51">
        <v>2213000</v>
      </c>
      <c r="Q2306" s="51">
        <f t="shared" si="440"/>
        <v>830191.30434782617</v>
      </c>
      <c r="R2306" s="52">
        <f t="shared" si="441"/>
        <v>2405191.3043478262</v>
      </c>
      <c r="S2306" s="53">
        <v>2405100</v>
      </c>
      <c r="T2306" s="54">
        <v>0</v>
      </c>
      <c r="U2306" s="55" t="s">
        <v>471</v>
      </c>
      <c r="V2306" s="55" t="s">
        <v>1197</v>
      </c>
      <c r="W2306" s="55" t="s">
        <v>173</v>
      </c>
      <c r="X2306" s="56">
        <v>43294</v>
      </c>
      <c r="Y2306" s="57" t="e">
        <f>VLOOKUP(B2306,'[2]DVKT TYC (đang phê duyệt)'!$B$6:$Z$119,25,0)</f>
        <v>#N/A</v>
      </c>
      <c r="Z2306" s="57"/>
      <c r="AA2306" s="58"/>
      <c r="AB2306" s="58"/>
      <c r="AC2306" s="58"/>
      <c r="AD2306" s="58"/>
      <c r="AE2306" s="58"/>
      <c r="AF2306" s="58"/>
      <c r="AG2306" s="58"/>
      <c r="AH2306" s="58"/>
      <c r="AI2306" s="58"/>
      <c r="AJ2306" s="58"/>
      <c r="AK2306" s="58"/>
      <c r="AL2306" s="58"/>
      <c r="AM2306" s="58"/>
      <c r="AN2306" s="58"/>
      <c r="AO2306" s="58"/>
      <c r="AP2306" s="58"/>
      <c r="AQ2306" s="58"/>
      <c r="AR2306" s="59">
        <f t="shared" si="443"/>
        <v>0</v>
      </c>
      <c r="AS2306" s="59">
        <f t="shared" si="444"/>
        <v>0</v>
      </c>
      <c r="AT2306" s="58"/>
      <c r="AU2306" s="58">
        <f t="shared" si="437"/>
        <v>0</v>
      </c>
      <c r="AV2306" s="59">
        <f t="shared" si="438"/>
        <v>-2405100</v>
      </c>
      <c r="AW2306" s="59">
        <f t="shared" si="445"/>
        <v>-2405100</v>
      </c>
      <c r="AX2306" s="60">
        <f t="shared" si="446"/>
        <v>-1</v>
      </c>
      <c r="AY2306" s="58"/>
    </row>
    <row r="2307" spans="1:51" ht="47.25" x14ac:dyDescent="0.25">
      <c r="A2307" s="45">
        <v>522</v>
      </c>
      <c r="B2307" s="46" t="s">
        <v>2016</v>
      </c>
      <c r="C2307" s="47" t="s">
        <v>2013</v>
      </c>
      <c r="D2307" s="47" t="s">
        <v>467</v>
      </c>
      <c r="E2307" s="62">
        <v>18.635000000000002</v>
      </c>
      <c r="F2307" s="49" t="s">
        <v>2017</v>
      </c>
      <c r="G2307" s="49" t="s">
        <v>2017</v>
      </c>
      <c r="H2307" s="50" t="s">
        <v>2017</v>
      </c>
      <c r="I2307" s="46" t="s">
        <v>626</v>
      </c>
      <c r="J2307" s="46">
        <v>64</v>
      </c>
      <c r="K2307" s="49">
        <v>64</v>
      </c>
      <c r="L2307" s="49" t="s">
        <v>2014</v>
      </c>
      <c r="M2307" s="51">
        <v>1488000</v>
      </c>
      <c r="N2307" s="51">
        <f t="shared" si="439"/>
        <v>298000</v>
      </c>
      <c r="O2307" s="51">
        <v>298956.52173913002</v>
      </c>
      <c r="P2307" s="51">
        <v>1786000</v>
      </c>
      <c r="Q2307" s="51">
        <f t="shared" si="440"/>
        <v>388643.47826086904</v>
      </c>
      <c r="R2307" s="52">
        <f t="shared" si="441"/>
        <v>1876643.4782608692</v>
      </c>
      <c r="S2307" s="53">
        <v>1876600</v>
      </c>
      <c r="T2307" s="54" t="s">
        <v>887</v>
      </c>
      <c r="U2307" s="55" t="s">
        <v>471</v>
      </c>
      <c r="V2307" s="55" t="s">
        <v>1197</v>
      </c>
      <c r="W2307" s="55" t="s">
        <v>173</v>
      </c>
      <c r="X2307" s="56">
        <v>43294</v>
      </c>
      <c r="Y2307" s="57" t="e">
        <f>VLOOKUP(B2307,'[2]DVKT TYC (đang phê duyệt)'!$B$6:$Z$119,25,0)</f>
        <v>#N/A</v>
      </c>
      <c r="Z2307" s="57" t="s">
        <v>7860</v>
      </c>
      <c r="AA2307" s="58"/>
      <c r="AB2307" s="58"/>
      <c r="AC2307" s="58"/>
      <c r="AD2307" s="58"/>
      <c r="AE2307" s="58"/>
      <c r="AF2307" s="58"/>
      <c r="AG2307" s="58"/>
      <c r="AH2307" s="58"/>
      <c r="AI2307" s="58"/>
      <c r="AJ2307" s="58"/>
      <c r="AK2307" s="58"/>
      <c r="AL2307" s="58"/>
      <c r="AM2307" s="58"/>
      <c r="AN2307" s="58"/>
      <c r="AO2307" s="58"/>
      <c r="AP2307" s="58"/>
      <c r="AQ2307" s="58">
        <v>2519000</v>
      </c>
      <c r="AR2307" s="59">
        <f t="shared" si="443"/>
        <v>1</v>
      </c>
      <c r="AS2307" s="59">
        <f t="shared" si="444"/>
        <v>2519000</v>
      </c>
      <c r="AT2307" s="58">
        <f t="shared" ref="AT2307:AT2313" si="449">ROUND(AS2307/AR2307,-2)</f>
        <v>2519000</v>
      </c>
      <c r="AU2307" s="58">
        <f t="shared" si="437"/>
        <v>2519000</v>
      </c>
      <c r="AV2307" s="59">
        <f t="shared" si="438"/>
        <v>642400</v>
      </c>
      <c r="AW2307" s="59">
        <f t="shared" si="445"/>
        <v>642400</v>
      </c>
      <c r="AX2307" s="60">
        <f t="shared" si="446"/>
        <v>0.34232121922626035</v>
      </c>
      <c r="AY2307" s="58"/>
    </row>
    <row r="2308" spans="1:51" ht="47.25" x14ac:dyDescent="0.25">
      <c r="A2308" s="45">
        <v>523</v>
      </c>
      <c r="B2308" s="46" t="s">
        <v>2018</v>
      </c>
      <c r="C2308" s="47" t="s">
        <v>2013</v>
      </c>
      <c r="D2308" s="47" t="s">
        <v>467</v>
      </c>
      <c r="E2308" s="62">
        <v>18.634</v>
      </c>
      <c r="F2308" s="49" t="s">
        <v>2019</v>
      </c>
      <c r="G2308" s="49" t="s">
        <v>2019</v>
      </c>
      <c r="H2308" s="50" t="s">
        <v>2019</v>
      </c>
      <c r="I2308" s="46" t="s">
        <v>626</v>
      </c>
      <c r="J2308" s="46">
        <v>64</v>
      </c>
      <c r="K2308" s="49">
        <v>64</v>
      </c>
      <c r="L2308" s="49" t="s">
        <v>2014</v>
      </c>
      <c r="M2308" s="51">
        <v>1488000</v>
      </c>
      <c r="N2308" s="51">
        <f t="shared" si="439"/>
        <v>298000</v>
      </c>
      <c r="O2308" s="51">
        <v>298956.52173913002</v>
      </c>
      <c r="P2308" s="51">
        <v>1786000</v>
      </c>
      <c r="Q2308" s="51">
        <f t="shared" si="440"/>
        <v>388643.47826086904</v>
      </c>
      <c r="R2308" s="52">
        <f t="shared" si="441"/>
        <v>1876643.4782608692</v>
      </c>
      <c r="S2308" s="53">
        <v>1876600</v>
      </c>
      <c r="T2308" s="54" t="s">
        <v>887</v>
      </c>
      <c r="U2308" s="55" t="s">
        <v>471</v>
      </c>
      <c r="V2308" s="55" t="s">
        <v>1197</v>
      </c>
      <c r="W2308" s="55" t="s">
        <v>173</v>
      </c>
      <c r="X2308" s="56">
        <v>43294</v>
      </c>
      <c r="Y2308" s="57" t="e">
        <f>VLOOKUP(B2308,'[2]DVKT TYC (đang phê duyệt)'!$B$6:$Z$119,25,0)</f>
        <v>#N/A</v>
      </c>
      <c r="Z2308" s="57" t="s">
        <v>7860</v>
      </c>
      <c r="AA2308" s="58"/>
      <c r="AB2308" s="58"/>
      <c r="AC2308" s="58"/>
      <c r="AD2308" s="58"/>
      <c r="AE2308" s="58"/>
      <c r="AF2308" s="58"/>
      <c r="AG2308" s="58"/>
      <c r="AH2308" s="58"/>
      <c r="AI2308" s="58"/>
      <c r="AJ2308" s="58"/>
      <c r="AK2308" s="58"/>
      <c r="AL2308" s="58"/>
      <c r="AM2308" s="58"/>
      <c r="AN2308" s="58"/>
      <c r="AO2308" s="58"/>
      <c r="AP2308" s="58"/>
      <c r="AQ2308" s="58">
        <v>2519000</v>
      </c>
      <c r="AR2308" s="59">
        <f t="shared" si="443"/>
        <v>1</v>
      </c>
      <c r="AS2308" s="59">
        <f t="shared" si="444"/>
        <v>2519000</v>
      </c>
      <c r="AT2308" s="58">
        <f t="shared" si="449"/>
        <v>2519000</v>
      </c>
      <c r="AU2308" s="58">
        <f t="shared" si="437"/>
        <v>2519000</v>
      </c>
      <c r="AV2308" s="59">
        <f t="shared" si="438"/>
        <v>642400</v>
      </c>
      <c r="AW2308" s="59">
        <f t="shared" si="445"/>
        <v>642400</v>
      </c>
      <c r="AX2308" s="60">
        <f t="shared" si="446"/>
        <v>0.34232121922626035</v>
      </c>
      <c r="AY2308" s="58"/>
    </row>
    <row r="2309" spans="1:51" ht="78.75" x14ac:dyDescent="0.25">
      <c r="A2309" s="45">
        <v>533</v>
      </c>
      <c r="B2309" s="46" t="s">
        <v>2051</v>
      </c>
      <c r="C2309" s="47" t="s">
        <v>2031</v>
      </c>
      <c r="D2309" s="47" t="s">
        <v>467</v>
      </c>
      <c r="E2309" s="48" t="s">
        <v>2052</v>
      </c>
      <c r="F2309" s="49" t="s">
        <v>2053</v>
      </c>
      <c r="G2309" s="49" t="s">
        <v>2053</v>
      </c>
      <c r="H2309" s="50" t="s">
        <v>2053</v>
      </c>
      <c r="I2309" s="46" t="s">
        <v>626</v>
      </c>
      <c r="J2309" s="46">
        <v>66</v>
      </c>
      <c r="K2309" s="49">
        <v>66</v>
      </c>
      <c r="L2309" s="49" t="s">
        <v>2034</v>
      </c>
      <c r="M2309" s="51">
        <v>2588000</v>
      </c>
      <c r="N2309" s="51">
        <f t="shared" si="439"/>
        <v>638000</v>
      </c>
      <c r="O2309" s="51">
        <v>638608.69565217395</v>
      </c>
      <c r="P2309" s="51">
        <v>3226000</v>
      </c>
      <c r="Q2309" s="51">
        <f t="shared" si="440"/>
        <v>830191.30434782617</v>
      </c>
      <c r="R2309" s="52">
        <f t="shared" si="441"/>
        <v>3418191.3043478262</v>
      </c>
      <c r="S2309" s="53">
        <v>3418100</v>
      </c>
      <c r="T2309" s="54" t="s">
        <v>887</v>
      </c>
      <c r="U2309" s="55" t="s">
        <v>471</v>
      </c>
      <c r="V2309" s="55" t="s">
        <v>1197</v>
      </c>
      <c r="W2309" s="55" t="s">
        <v>173</v>
      </c>
      <c r="X2309" s="56">
        <v>43294</v>
      </c>
      <c r="Y2309" s="57" t="e">
        <f>VLOOKUP(B2309,'[2]DVKT TYC (đang phê duyệt)'!$B$6:$Z$119,25,0)</f>
        <v>#N/A</v>
      </c>
      <c r="Z2309" s="57" t="s">
        <v>7860</v>
      </c>
      <c r="AA2309" s="58"/>
      <c r="AB2309" s="58"/>
      <c r="AC2309" s="58"/>
      <c r="AD2309" s="58"/>
      <c r="AE2309" s="58"/>
      <c r="AF2309" s="58"/>
      <c r="AG2309" s="58"/>
      <c r="AH2309" s="58">
        <v>7429000</v>
      </c>
      <c r="AI2309" s="58"/>
      <c r="AJ2309" s="58"/>
      <c r="AK2309" s="58"/>
      <c r="AL2309" s="58"/>
      <c r="AM2309" s="58"/>
      <c r="AN2309" s="58"/>
      <c r="AO2309" s="58"/>
      <c r="AP2309" s="58"/>
      <c r="AQ2309" s="58">
        <v>4494000</v>
      </c>
      <c r="AR2309" s="59">
        <f t="shared" si="443"/>
        <v>2</v>
      </c>
      <c r="AS2309" s="59">
        <f t="shared" si="444"/>
        <v>11923000</v>
      </c>
      <c r="AT2309" s="58">
        <f t="shared" si="449"/>
        <v>5961500</v>
      </c>
      <c r="AU2309" s="58">
        <f t="shared" si="437"/>
        <v>4494000</v>
      </c>
      <c r="AV2309" s="59">
        <f t="shared" si="438"/>
        <v>2543400</v>
      </c>
      <c r="AW2309" s="59">
        <f t="shared" si="445"/>
        <v>2543400</v>
      </c>
      <c r="AX2309" s="60">
        <f t="shared" si="446"/>
        <v>0.74409759808080511</v>
      </c>
      <c r="AY2309" s="58"/>
    </row>
    <row r="2310" spans="1:51" ht="31.5" x14ac:dyDescent="0.25">
      <c r="A2310" s="45">
        <v>562</v>
      </c>
      <c r="B2310" s="46" t="s">
        <v>2150</v>
      </c>
      <c r="C2310" s="47" t="s">
        <v>2064</v>
      </c>
      <c r="D2310" s="47" t="s">
        <v>467</v>
      </c>
      <c r="E2310" s="62">
        <v>18.315000000000001</v>
      </c>
      <c r="F2310" s="49" t="s">
        <v>2151</v>
      </c>
      <c r="G2310" s="49" t="s">
        <v>2152</v>
      </c>
      <c r="H2310" s="50" t="s">
        <v>2151</v>
      </c>
      <c r="I2310" s="46" t="s">
        <v>439</v>
      </c>
      <c r="J2310" s="46">
        <v>67</v>
      </c>
      <c r="K2310" s="49">
        <v>67</v>
      </c>
      <c r="L2310" s="49" t="s">
        <v>2067</v>
      </c>
      <c r="M2310" s="51">
        <v>2150892</v>
      </c>
      <c r="N2310" s="51">
        <f t="shared" si="439"/>
        <v>76108</v>
      </c>
      <c r="O2310" s="51">
        <v>76864.695652173905</v>
      </c>
      <c r="P2310" s="51">
        <v>2227000</v>
      </c>
      <c r="Q2310" s="51">
        <f t="shared" si="440"/>
        <v>99924.104347826084</v>
      </c>
      <c r="R2310" s="52">
        <f t="shared" si="441"/>
        <v>2250816.104347826</v>
      </c>
      <c r="S2310" s="53">
        <v>2250800</v>
      </c>
      <c r="T2310" s="54">
        <v>0</v>
      </c>
      <c r="U2310" s="55" t="s">
        <v>471</v>
      </c>
      <c r="V2310" s="55" t="s">
        <v>1197</v>
      </c>
      <c r="W2310" s="55" t="s">
        <v>173</v>
      </c>
      <c r="X2310" s="56">
        <v>43294</v>
      </c>
      <c r="Y2310" s="57" t="e">
        <f>VLOOKUP(B2310,'[2]DVKT TYC (đang phê duyệt)'!$B$6:$Z$119,25,0)</f>
        <v>#N/A</v>
      </c>
      <c r="Z2310" s="57"/>
      <c r="AA2310" s="58"/>
      <c r="AB2310" s="58"/>
      <c r="AC2310" s="58"/>
      <c r="AD2310" s="58"/>
      <c r="AE2310" s="58"/>
      <c r="AF2310" s="58"/>
      <c r="AG2310" s="58"/>
      <c r="AH2310" s="58"/>
      <c r="AI2310" s="58"/>
      <c r="AJ2310" s="58">
        <v>2527000</v>
      </c>
      <c r="AK2310" s="58"/>
      <c r="AL2310" s="58"/>
      <c r="AM2310" s="58"/>
      <c r="AN2310" s="58"/>
      <c r="AO2310" s="58"/>
      <c r="AP2310" s="58"/>
      <c r="AQ2310" s="58">
        <v>2715000</v>
      </c>
      <c r="AR2310" s="59">
        <f t="shared" si="443"/>
        <v>2</v>
      </c>
      <c r="AS2310" s="59">
        <f t="shared" si="444"/>
        <v>5242000</v>
      </c>
      <c r="AT2310" s="58">
        <f t="shared" si="449"/>
        <v>2621000</v>
      </c>
      <c r="AU2310" s="58">
        <f t="shared" ref="AU2310:AU2373" si="450">MIN(AA2310:AQ2310)</f>
        <v>2527000</v>
      </c>
      <c r="AV2310" s="59">
        <f t="shared" ref="AV2310:AV2373" si="451">AT2310-S2310</f>
        <v>370200</v>
      </c>
      <c r="AW2310" s="59">
        <f t="shared" si="445"/>
        <v>370200</v>
      </c>
      <c r="AX2310" s="60">
        <f t="shared" si="446"/>
        <v>0.16447485338546297</v>
      </c>
      <c r="AY2310" s="58"/>
    </row>
    <row r="2311" spans="1:51" ht="31.5" x14ac:dyDescent="0.25">
      <c r="A2311" s="45">
        <v>582</v>
      </c>
      <c r="B2311" s="46" t="s">
        <v>2086</v>
      </c>
      <c r="C2311" s="47" t="s">
        <v>2064</v>
      </c>
      <c r="D2311" s="47" t="s">
        <v>467</v>
      </c>
      <c r="E2311" s="62">
        <v>18.401</v>
      </c>
      <c r="F2311" s="49" t="s">
        <v>2207</v>
      </c>
      <c r="G2311" s="49" t="s">
        <v>2208</v>
      </c>
      <c r="H2311" s="50" t="s">
        <v>2207</v>
      </c>
      <c r="I2311" s="46" t="s">
        <v>2209</v>
      </c>
      <c r="J2311" s="46">
        <v>67</v>
      </c>
      <c r="K2311" s="49">
        <v>67</v>
      </c>
      <c r="L2311" s="49" t="s">
        <v>2067</v>
      </c>
      <c r="M2311" s="51">
        <v>2150892</v>
      </c>
      <c r="N2311" s="51">
        <f t="shared" si="439"/>
        <v>76108</v>
      </c>
      <c r="O2311" s="51">
        <v>76864.695652173905</v>
      </c>
      <c r="P2311" s="51">
        <v>2227000</v>
      </c>
      <c r="Q2311" s="51">
        <f t="shared" si="440"/>
        <v>99924.104347826084</v>
      </c>
      <c r="R2311" s="52">
        <f t="shared" si="441"/>
        <v>2250816.104347826</v>
      </c>
      <c r="S2311" s="53">
        <v>2250800</v>
      </c>
      <c r="T2311" s="54">
        <v>0</v>
      </c>
      <c r="U2311" s="55" t="s">
        <v>471</v>
      </c>
      <c r="V2311" s="55" t="s">
        <v>1197</v>
      </c>
      <c r="W2311" s="55" t="s">
        <v>173</v>
      </c>
      <c r="X2311" s="56">
        <v>43294</v>
      </c>
      <c r="Y2311" s="57" t="e">
        <f>VLOOKUP(B2311,'[2]DVKT TYC (đang phê duyệt)'!$B$6:$Z$119,25,0)</f>
        <v>#N/A</v>
      </c>
      <c r="Z2311" s="57" t="s">
        <v>7860</v>
      </c>
      <c r="AA2311" s="58"/>
      <c r="AB2311" s="58"/>
      <c r="AC2311" s="58"/>
      <c r="AD2311" s="58"/>
      <c r="AE2311" s="58"/>
      <c r="AF2311" s="58"/>
      <c r="AG2311" s="58"/>
      <c r="AH2311" s="58"/>
      <c r="AI2311" s="58"/>
      <c r="AJ2311" s="58">
        <v>2527000</v>
      </c>
      <c r="AK2311" s="58"/>
      <c r="AL2311" s="58"/>
      <c r="AM2311" s="58"/>
      <c r="AN2311" s="58"/>
      <c r="AO2311" s="58"/>
      <c r="AP2311" s="58"/>
      <c r="AQ2311" s="58">
        <v>2715000</v>
      </c>
      <c r="AR2311" s="59">
        <f t="shared" si="443"/>
        <v>2</v>
      </c>
      <c r="AS2311" s="59">
        <f t="shared" si="444"/>
        <v>5242000</v>
      </c>
      <c r="AT2311" s="58">
        <f t="shared" si="449"/>
        <v>2621000</v>
      </c>
      <c r="AU2311" s="58">
        <f t="shared" si="450"/>
        <v>2527000</v>
      </c>
      <c r="AV2311" s="59">
        <f t="shared" si="451"/>
        <v>370200</v>
      </c>
      <c r="AW2311" s="59">
        <f t="shared" si="445"/>
        <v>370200</v>
      </c>
      <c r="AX2311" s="60">
        <f t="shared" si="446"/>
        <v>0.16447485338546297</v>
      </c>
      <c r="AY2311" s="58"/>
    </row>
    <row r="2312" spans="1:51" ht="157.5" x14ac:dyDescent="0.25">
      <c r="A2312" s="45">
        <v>601</v>
      </c>
      <c r="B2312" s="46" t="s">
        <v>2150</v>
      </c>
      <c r="C2312" s="47" t="s">
        <v>2064</v>
      </c>
      <c r="D2312" s="47" t="s">
        <v>467</v>
      </c>
      <c r="E2312" s="62">
        <v>18.385000000000002</v>
      </c>
      <c r="F2312" s="49" t="s">
        <v>2255</v>
      </c>
      <c r="G2312" s="49" t="s">
        <v>2256</v>
      </c>
      <c r="H2312" s="50" t="s">
        <v>2255</v>
      </c>
      <c r="I2312" s="46" t="s">
        <v>439</v>
      </c>
      <c r="J2312" s="46">
        <v>67</v>
      </c>
      <c r="K2312" s="49">
        <v>67</v>
      </c>
      <c r="L2312" s="49" t="s">
        <v>2067</v>
      </c>
      <c r="M2312" s="51">
        <v>2150892</v>
      </c>
      <c r="N2312" s="51">
        <f t="shared" si="439"/>
        <v>76108</v>
      </c>
      <c r="O2312" s="51">
        <v>76864.695652173905</v>
      </c>
      <c r="P2312" s="51">
        <v>2227000</v>
      </c>
      <c r="Q2312" s="51">
        <f t="shared" si="440"/>
        <v>99924.104347826084</v>
      </c>
      <c r="R2312" s="52">
        <f t="shared" si="441"/>
        <v>2250816.104347826</v>
      </c>
      <c r="S2312" s="53">
        <v>2250800</v>
      </c>
      <c r="T2312" s="54" t="s">
        <v>1771</v>
      </c>
      <c r="U2312" s="55" t="s">
        <v>471</v>
      </c>
      <c r="V2312" s="55" t="s">
        <v>1197</v>
      </c>
      <c r="W2312" s="55" t="s">
        <v>173</v>
      </c>
      <c r="X2312" s="56">
        <v>43294</v>
      </c>
      <c r="Y2312" s="57" t="e">
        <f>VLOOKUP(B2312,'[2]DVKT TYC (đang phê duyệt)'!$B$6:$Z$119,25,0)</f>
        <v>#N/A</v>
      </c>
      <c r="Z2312" s="57" t="s">
        <v>7860</v>
      </c>
      <c r="AA2312" s="58"/>
      <c r="AB2312" s="58"/>
      <c r="AC2312" s="58"/>
      <c r="AD2312" s="58"/>
      <c r="AE2312" s="58"/>
      <c r="AF2312" s="58"/>
      <c r="AG2312" s="58"/>
      <c r="AH2312" s="58"/>
      <c r="AI2312" s="58"/>
      <c r="AJ2312" s="58">
        <v>2527000</v>
      </c>
      <c r="AK2312" s="58"/>
      <c r="AL2312" s="58"/>
      <c r="AM2312" s="58"/>
      <c r="AN2312" s="58"/>
      <c r="AO2312" s="58"/>
      <c r="AP2312" s="58"/>
      <c r="AQ2312" s="58">
        <v>2715000</v>
      </c>
      <c r="AR2312" s="59">
        <f t="shared" si="443"/>
        <v>2</v>
      </c>
      <c r="AS2312" s="59">
        <f t="shared" si="444"/>
        <v>5242000</v>
      </c>
      <c r="AT2312" s="58">
        <f t="shared" si="449"/>
        <v>2621000</v>
      </c>
      <c r="AU2312" s="58">
        <f t="shared" si="450"/>
        <v>2527000</v>
      </c>
      <c r="AV2312" s="59">
        <f t="shared" si="451"/>
        <v>370200</v>
      </c>
      <c r="AW2312" s="59">
        <f t="shared" si="445"/>
        <v>370200</v>
      </c>
      <c r="AX2312" s="60">
        <f t="shared" si="446"/>
        <v>0.16447485338546297</v>
      </c>
      <c r="AY2312" s="58"/>
    </row>
    <row r="2313" spans="1:51" ht="157.5" x14ac:dyDescent="0.25">
      <c r="A2313" s="45">
        <v>604</v>
      </c>
      <c r="B2313" s="46" t="s">
        <v>2170</v>
      </c>
      <c r="C2313" s="47" t="s">
        <v>2064</v>
      </c>
      <c r="D2313" s="47" t="s">
        <v>467</v>
      </c>
      <c r="E2313" s="62">
        <v>18.375</v>
      </c>
      <c r="F2313" s="49" t="s">
        <v>2263</v>
      </c>
      <c r="G2313" s="49" t="s">
        <v>2264</v>
      </c>
      <c r="H2313" s="50" t="s">
        <v>2263</v>
      </c>
      <c r="I2313" s="46" t="s">
        <v>439</v>
      </c>
      <c r="J2313" s="46">
        <v>67</v>
      </c>
      <c r="K2313" s="49">
        <v>67</v>
      </c>
      <c r="L2313" s="49" t="s">
        <v>2067</v>
      </c>
      <c r="M2313" s="51">
        <v>2150892</v>
      </c>
      <c r="N2313" s="51">
        <f t="shared" si="439"/>
        <v>76108</v>
      </c>
      <c r="O2313" s="51">
        <v>76864.695652173905</v>
      </c>
      <c r="P2313" s="51">
        <v>2227000</v>
      </c>
      <c r="Q2313" s="51">
        <f t="shared" si="440"/>
        <v>99924.104347826084</v>
      </c>
      <c r="R2313" s="52">
        <f t="shared" si="441"/>
        <v>2250816.104347826</v>
      </c>
      <c r="S2313" s="53">
        <v>2250800</v>
      </c>
      <c r="T2313" s="54" t="s">
        <v>1771</v>
      </c>
      <c r="U2313" s="55" t="s">
        <v>471</v>
      </c>
      <c r="V2313" s="55" t="s">
        <v>1197</v>
      </c>
      <c r="W2313" s="55" t="s">
        <v>173</v>
      </c>
      <c r="X2313" s="56">
        <v>43294</v>
      </c>
      <c r="Y2313" s="57" t="e">
        <f>VLOOKUP(B2313,'[2]DVKT TYC (đang phê duyệt)'!$B$6:$Z$119,25,0)</f>
        <v>#N/A</v>
      </c>
      <c r="Z2313" s="57" t="s">
        <v>7860</v>
      </c>
      <c r="AA2313" s="58"/>
      <c r="AB2313" s="58"/>
      <c r="AC2313" s="58"/>
      <c r="AD2313" s="58"/>
      <c r="AE2313" s="58"/>
      <c r="AF2313" s="58"/>
      <c r="AG2313" s="58"/>
      <c r="AH2313" s="58"/>
      <c r="AI2313" s="58"/>
      <c r="AJ2313" s="58">
        <v>2527000</v>
      </c>
      <c r="AK2313" s="58"/>
      <c r="AL2313" s="58"/>
      <c r="AM2313" s="58"/>
      <c r="AN2313" s="58"/>
      <c r="AO2313" s="58"/>
      <c r="AP2313" s="58"/>
      <c r="AQ2313" s="58">
        <v>2715000</v>
      </c>
      <c r="AR2313" s="59">
        <f t="shared" si="443"/>
        <v>2</v>
      </c>
      <c r="AS2313" s="59">
        <f t="shared" si="444"/>
        <v>5242000</v>
      </c>
      <c r="AT2313" s="58">
        <f t="shared" si="449"/>
        <v>2621000</v>
      </c>
      <c r="AU2313" s="58">
        <f t="shared" si="450"/>
        <v>2527000</v>
      </c>
      <c r="AV2313" s="59">
        <f t="shared" si="451"/>
        <v>370200</v>
      </c>
      <c r="AW2313" s="59">
        <f t="shared" si="445"/>
        <v>370200</v>
      </c>
      <c r="AX2313" s="60">
        <f t="shared" si="446"/>
        <v>0.16447485338546297</v>
      </c>
      <c r="AY2313" s="58"/>
    </row>
    <row r="2314" spans="1:51" ht="126" x14ac:dyDescent="0.25">
      <c r="A2314" s="45">
        <v>656</v>
      </c>
      <c r="B2314" s="46" t="s">
        <v>2431</v>
      </c>
      <c r="C2314" s="47" t="s">
        <v>2432</v>
      </c>
      <c r="D2314" s="47" t="s">
        <v>467</v>
      </c>
      <c r="E2314" s="62">
        <v>18.402999999999999</v>
      </c>
      <c r="F2314" s="49" t="s">
        <v>2433</v>
      </c>
      <c r="G2314" s="49" t="s">
        <v>2433</v>
      </c>
      <c r="H2314" s="50" t="s">
        <v>2433</v>
      </c>
      <c r="I2314" s="46" t="s">
        <v>439</v>
      </c>
      <c r="J2314" s="46">
        <v>69</v>
      </c>
      <c r="K2314" s="49">
        <v>69</v>
      </c>
      <c r="L2314" s="49" t="s">
        <v>2434</v>
      </c>
      <c r="M2314" s="51">
        <v>8537000</v>
      </c>
      <c r="N2314" s="51">
        <f t="shared" si="439"/>
        <v>154000</v>
      </c>
      <c r="O2314" s="51">
        <v>154956.52173913</v>
      </c>
      <c r="P2314" s="51">
        <v>8691000</v>
      </c>
      <c r="Q2314" s="51">
        <f t="shared" si="440"/>
        <v>201443.47826086899</v>
      </c>
      <c r="R2314" s="52">
        <f t="shared" si="441"/>
        <v>8738443.4782608692</v>
      </c>
      <c r="S2314" s="53">
        <v>8738400</v>
      </c>
      <c r="T2314" s="54" t="s">
        <v>1950</v>
      </c>
      <c r="U2314" s="55" t="s">
        <v>471</v>
      </c>
      <c r="V2314" s="55" t="s">
        <v>1197</v>
      </c>
      <c r="W2314" s="55" t="s">
        <v>29</v>
      </c>
      <c r="X2314" s="56">
        <v>43294</v>
      </c>
      <c r="Y2314" s="57" t="e">
        <f>VLOOKUP(B2314,'[2]DVKT TYC (đang phê duyệt)'!$B$6:$Z$119,25,0)</f>
        <v>#N/A</v>
      </c>
      <c r="Z2314" s="57" t="s">
        <v>7860</v>
      </c>
      <c r="AA2314" s="58"/>
      <c r="AB2314" s="58"/>
      <c r="AC2314" s="58"/>
      <c r="AD2314" s="58"/>
      <c r="AE2314" s="58"/>
      <c r="AF2314" s="58"/>
      <c r="AG2314" s="58"/>
      <c r="AH2314" s="58"/>
      <c r="AI2314" s="58"/>
      <c r="AJ2314" s="58"/>
      <c r="AK2314" s="58"/>
      <c r="AL2314" s="58"/>
      <c r="AM2314" s="58"/>
      <c r="AN2314" s="58"/>
      <c r="AO2314" s="58"/>
      <c r="AP2314" s="58"/>
      <c r="AQ2314" s="58"/>
      <c r="AR2314" s="59">
        <f t="shared" si="443"/>
        <v>0</v>
      </c>
      <c r="AS2314" s="59">
        <f t="shared" si="444"/>
        <v>0</v>
      </c>
      <c r="AT2314" s="58"/>
      <c r="AU2314" s="58">
        <f t="shared" si="450"/>
        <v>0</v>
      </c>
      <c r="AV2314" s="59">
        <f t="shared" si="451"/>
        <v>-8738400</v>
      </c>
      <c r="AW2314" s="59">
        <f t="shared" si="445"/>
        <v>-8738400</v>
      </c>
      <c r="AX2314" s="60">
        <f t="shared" si="446"/>
        <v>-1</v>
      </c>
      <c r="AY2314" s="58"/>
    </row>
    <row r="2315" spans="1:51" ht="126" x14ac:dyDescent="0.25">
      <c r="A2315" s="45">
        <v>666</v>
      </c>
      <c r="B2315" s="46" t="s">
        <v>2444</v>
      </c>
      <c r="C2315" s="47" t="s">
        <v>2439</v>
      </c>
      <c r="D2315" s="47" t="s">
        <v>467</v>
      </c>
      <c r="E2315" s="62">
        <v>18.376000000000001</v>
      </c>
      <c r="F2315" s="49" t="s">
        <v>2463</v>
      </c>
      <c r="G2315" s="49" t="s">
        <v>2463</v>
      </c>
      <c r="H2315" s="50" t="s">
        <v>2463</v>
      </c>
      <c r="I2315" s="46" t="s">
        <v>2209</v>
      </c>
      <c r="J2315" s="46">
        <v>70</v>
      </c>
      <c r="K2315" s="49">
        <v>70</v>
      </c>
      <c r="L2315" s="49" t="s">
        <v>2443</v>
      </c>
      <c r="M2315" s="51">
        <v>3037000</v>
      </c>
      <c r="N2315" s="51">
        <f t="shared" si="439"/>
        <v>154000</v>
      </c>
      <c r="O2315" s="51">
        <v>154956.52173913</v>
      </c>
      <c r="P2315" s="51">
        <v>3191000</v>
      </c>
      <c r="Q2315" s="51">
        <f t="shared" si="440"/>
        <v>201443.47826086899</v>
      </c>
      <c r="R2315" s="52">
        <f t="shared" si="441"/>
        <v>3238443.4782608692</v>
      </c>
      <c r="S2315" s="53">
        <v>3238400</v>
      </c>
      <c r="T2315" s="54" t="s">
        <v>1950</v>
      </c>
      <c r="U2315" s="55" t="s">
        <v>471</v>
      </c>
      <c r="V2315" s="55" t="s">
        <v>1197</v>
      </c>
      <c r="W2315" s="55" t="s">
        <v>173</v>
      </c>
      <c r="X2315" s="56">
        <v>43294</v>
      </c>
      <c r="Y2315" s="57" t="e">
        <f>VLOOKUP(B2315,'[2]DVKT TYC (đang phê duyệt)'!$B$6:$Z$119,25,0)</f>
        <v>#N/A</v>
      </c>
      <c r="Z2315" s="57" t="s">
        <v>7860</v>
      </c>
      <c r="AA2315" s="58"/>
      <c r="AB2315" s="58"/>
      <c r="AC2315" s="58"/>
      <c r="AD2315" s="58"/>
      <c r="AE2315" s="58"/>
      <c r="AF2315" s="58"/>
      <c r="AG2315" s="58">
        <v>4200000</v>
      </c>
      <c r="AH2315" s="58"/>
      <c r="AI2315" s="58"/>
      <c r="AJ2315" s="58"/>
      <c r="AK2315" s="58"/>
      <c r="AL2315" s="58"/>
      <c r="AM2315" s="58"/>
      <c r="AN2315" s="58"/>
      <c r="AO2315" s="58"/>
      <c r="AP2315" s="58"/>
      <c r="AQ2315" s="58">
        <v>4426000</v>
      </c>
      <c r="AR2315" s="59">
        <f t="shared" si="443"/>
        <v>2</v>
      </c>
      <c r="AS2315" s="59">
        <f t="shared" si="444"/>
        <v>8626000</v>
      </c>
      <c r="AT2315" s="58">
        <f>ROUND(AS2315/AR2315,-2)</f>
        <v>4313000</v>
      </c>
      <c r="AU2315" s="58">
        <f t="shared" si="450"/>
        <v>4200000</v>
      </c>
      <c r="AV2315" s="59">
        <f t="shared" si="451"/>
        <v>1074600</v>
      </c>
      <c r="AW2315" s="59">
        <f t="shared" si="445"/>
        <v>1074600</v>
      </c>
      <c r="AX2315" s="60">
        <f t="shared" si="446"/>
        <v>0.3318305335968379</v>
      </c>
      <c r="AY2315" s="58"/>
    </row>
    <row r="2316" spans="1:51" ht="31.5" x14ac:dyDescent="0.25">
      <c r="A2316" s="45">
        <v>743</v>
      </c>
      <c r="B2316" s="46" t="s">
        <v>2757</v>
      </c>
      <c r="C2316" s="47" t="s">
        <v>2758</v>
      </c>
      <c r="D2316" s="47" t="s">
        <v>2525</v>
      </c>
      <c r="E2316" s="62">
        <v>20.29</v>
      </c>
      <c r="F2316" s="49" t="s">
        <v>2759</v>
      </c>
      <c r="G2316" s="49" t="s">
        <v>2759</v>
      </c>
      <c r="H2316" s="50" t="s">
        <v>2759</v>
      </c>
      <c r="I2316" s="46" t="s">
        <v>499</v>
      </c>
      <c r="J2316" s="46">
        <v>134</v>
      </c>
      <c r="K2316" s="49">
        <v>134</v>
      </c>
      <c r="L2316" s="49" t="s">
        <v>2760</v>
      </c>
      <c r="M2316" s="51">
        <v>684000</v>
      </c>
      <c r="N2316" s="51">
        <f t="shared" si="439"/>
        <v>84000</v>
      </c>
      <c r="O2316" s="51">
        <v>84521.739130434798</v>
      </c>
      <c r="P2316" s="51">
        <v>768000</v>
      </c>
      <c r="Q2316" s="51">
        <f t="shared" si="440"/>
        <v>109878.26086956525</v>
      </c>
      <c r="R2316" s="52">
        <f t="shared" si="441"/>
        <v>793878.26086956519</v>
      </c>
      <c r="S2316" s="53">
        <v>793800</v>
      </c>
      <c r="T2316" s="54">
        <v>0</v>
      </c>
      <c r="U2316" s="55" t="s">
        <v>471</v>
      </c>
      <c r="V2316" s="55" t="s">
        <v>1197</v>
      </c>
      <c r="W2316" s="55" t="s">
        <v>173</v>
      </c>
      <c r="X2316" s="56">
        <v>43294</v>
      </c>
      <c r="Y2316" s="57" t="e">
        <f>VLOOKUP(B2316,'[2]DVKT TYC (đang phê duyệt)'!$B$6:$Z$119,25,0)</f>
        <v>#N/A</v>
      </c>
      <c r="Z2316" s="57"/>
      <c r="AA2316" s="58"/>
      <c r="AB2316" s="58"/>
      <c r="AC2316" s="58"/>
      <c r="AD2316" s="58"/>
      <c r="AE2316" s="58"/>
      <c r="AF2316" s="58"/>
      <c r="AG2316" s="58"/>
      <c r="AH2316" s="58"/>
      <c r="AI2316" s="58"/>
      <c r="AJ2316" s="58">
        <v>1076000</v>
      </c>
      <c r="AK2316" s="58"/>
      <c r="AL2316" s="58"/>
      <c r="AM2316" s="58"/>
      <c r="AN2316" s="58"/>
      <c r="AO2316" s="58"/>
      <c r="AP2316" s="58"/>
      <c r="AQ2316" s="58">
        <v>1107000</v>
      </c>
      <c r="AR2316" s="59">
        <f t="shared" si="443"/>
        <v>2</v>
      </c>
      <c r="AS2316" s="59">
        <f t="shared" si="444"/>
        <v>2183000</v>
      </c>
      <c r="AT2316" s="58">
        <f>ROUND(AS2316/AR2316,-2)</f>
        <v>1091500</v>
      </c>
      <c r="AU2316" s="58">
        <f t="shared" si="450"/>
        <v>1076000</v>
      </c>
      <c r="AV2316" s="59">
        <f t="shared" si="451"/>
        <v>297700</v>
      </c>
      <c r="AW2316" s="59">
        <f t="shared" si="445"/>
        <v>297700</v>
      </c>
      <c r="AX2316" s="60">
        <f t="shared" si="446"/>
        <v>0.37503149407911307</v>
      </c>
      <c r="AY2316" s="58"/>
    </row>
    <row r="2317" spans="1:51" ht="31.5" x14ac:dyDescent="0.25">
      <c r="A2317" s="45">
        <v>779</v>
      </c>
      <c r="B2317" s="46" t="s">
        <v>2878</v>
      </c>
      <c r="C2317" s="47" t="s">
        <v>2873</v>
      </c>
      <c r="D2317" s="47" t="s">
        <v>496</v>
      </c>
      <c r="E2317" s="62">
        <v>3.1049000000000002</v>
      </c>
      <c r="F2317" s="49" t="s">
        <v>2879</v>
      </c>
      <c r="G2317" s="49" t="s">
        <v>2879</v>
      </c>
      <c r="H2317" s="50" t="s">
        <v>2879</v>
      </c>
      <c r="I2317" s="46" t="s">
        <v>499</v>
      </c>
      <c r="J2317" s="46">
        <v>145</v>
      </c>
      <c r="K2317" s="49">
        <v>145</v>
      </c>
      <c r="L2317" s="49" t="s">
        <v>2876</v>
      </c>
      <c r="M2317" s="51">
        <v>605000</v>
      </c>
      <c r="N2317" s="51">
        <f t="shared" si="439"/>
        <v>148000</v>
      </c>
      <c r="O2317" s="51">
        <v>148695.652173913</v>
      </c>
      <c r="P2317" s="51">
        <v>753000</v>
      </c>
      <c r="Q2317" s="51">
        <f t="shared" si="440"/>
        <v>193304.34782608689</v>
      </c>
      <c r="R2317" s="52">
        <f t="shared" si="441"/>
        <v>798304.34782608692</v>
      </c>
      <c r="S2317" s="53">
        <v>798300</v>
      </c>
      <c r="T2317" s="54" t="s">
        <v>2473</v>
      </c>
      <c r="U2317" s="55" t="s">
        <v>471</v>
      </c>
      <c r="V2317" s="55" t="s">
        <v>2474</v>
      </c>
      <c r="W2317" s="55" t="s">
        <v>29</v>
      </c>
      <c r="X2317" s="56">
        <v>43294</v>
      </c>
      <c r="Y2317" s="57" t="e">
        <f>VLOOKUP(B2317,'[2]DVKT TYC (đang phê duyệt)'!$B$6:$Z$119,25,0)</f>
        <v>#N/A</v>
      </c>
      <c r="Z2317" s="57"/>
      <c r="AA2317" s="58"/>
      <c r="AB2317" s="58"/>
      <c r="AC2317" s="58"/>
      <c r="AD2317" s="58"/>
      <c r="AE2317" s="58"/>
      <c r="AF2317" s="58"/>
      <c r="AG2317" s="58"/>
      <c r="AH2317" s="58"/>
      <c r="AI2317" s="58"/>
      <c r="AJ2317" s="58"/>
      <c r="AK2317" s="58"/>
      <c r="AL2317" s="58"/>
      <c r="AM2317" s="58"/>
      <c r="AN2317" s="58"/>
      <c r="AO2317" s="58"/>
      <c r="AP2317" s="58"/>
      <c r="AQ2317" s="58"/>
      <c r="AR2317" s="59">
        <f t="shared" si="443"/>
        <v>0</v>
      </c>
      <c r="AS2317" s="59">
        <f t="shared" si="444"/>
        <v>0</v>
      </c>
      <c r="AT2317" s="58"/>
      <c r="AU2317" s="58">
        <f t="shared" si="450"/>
        <v>0</v>
      </c>
      <c r="AV2317" s="59">
        <f t="shared" si="451"/>
        <v>-798300</v>
      </c>
      <c r="AW2317" s="59">
        <f t="shared" si="445"/>
        <v>-798300</v>
      </c>
      <c r="AX2317" s="60">
        <f t="shared" si="446"/>
        <v>-1</v>
      </c>
      <c r="AY2317" s="58"/>
    </row>
    <row r="2318" spans="1:51" ht="31.5" x14ac:dyDescent="0.25">
      <c r="A2318" s="45">
        <v>781</v>
      </c>
      <c r="B2318" s="46" t="s">
        <v>2881</v>
      </c>
      <c r="C2318" s="47" t="s">
        <v>2873</v>
      </c>
      <c r="D2318" s="47" t="s">
        <v>495</v>
      </c>
      <c r="E2318" s="62">
        <v>2.2759999999999998</v>
      </c>
      <c r="F2318" s="49" t="s">
        <v>2882</v>
      </c>
      <c r="G2318" s="49" t="s">
        <v>2882</v>
      </c>
      <c r="H2318" s="50" t="s">
        <v>2882</v>
      </c>
      <c r="I2318" s="46" t="s">
        <v>626</v>
      </c>
      <c r="J2318" s="46">
        <v>145</v>
      </c>
      <c r="K2318" s="49">
        <v>145</v>
      </c>
      <c r="L2318" s="49" t="s">
        <v>2876</v>
      </c>
      <c r="M2318" s="51">
        <v>605000</v>
      </c>
      <c r="N2318" s="51">
        <f t="shared" si="439"/>
        <v>148000</v>
      </c>
      <c r="O2318" s="51">
        <v>148695.652173913</v>
      </c>
      <c r="P2318" s="51">
        <v>753000</v>
      </c>
      <c r="Q2318" s="51">
        <f t="shared" si="440"/>
        <v>193304.34782608689</v>
      </c>
      <c r="R2318" s="52">
        <f t="shared" si="441"/>
        <v>798304.34782608692</v>
      </c>
      <c r="S2318" s="53">
        <v>798300</v>
      </c>
      <c r="T2318" s="54" t="s">
        <v>2530</v>
      </c>
      <c r="U2318" s="55" t="s">
        <v>26</v>
      </c>
      <c r="V2318" s="55" t="s">
        <v>2524</v>
      </c>
      <c r="W2318" s="55" t="s">
        <v>27</v>
      </c>
      <c r="X2318" s="56">
        <v>43294</v>
      </c>
      <c r="Y2318" s="57" t="e">
        <f>VLOOKUP(B2318,'[2]DVKT TYC (đang phê duyệt)'!$B$6:$Z$119,25,0)</f>
        <v>#N/A</v>
      </c>
      <c r="Z2318" s="57"/>
      <c r="AA2318" s="58"/>
      <c r="AB2318" s="58"/>
      <c r="AC2318" s="58"/>
      <c r="AD2318" s="58"/>
      <c r="AE2318" s="58"/>
      <c r="AF2318" s="58"/>
      <c r="AG2318" s="58"/>
      <c r="AH2318" s="58"/>
      <c r="AI2318" s="58"/>
      <c r="AJ2318" s="58">
        <v>1055000</v>
      </c>
      <c r="AK2318" s="58"/>
      <c r="AL2318" s="58"/>
      <c r="AM2318" s="58"/>
      <c r="AN2318" s="58"/>
      <c r="AO2318" s="58"/>
      <c r="AP2318" s="58"/>
      <c r="AQ2318" s="58">
        <v>3287000</v>
      </c>
      <c r="AR2318" s="59">
        <f t="shared" si="443"/>
        <v>2</v>
      </c>
      <c r="AS2318" s="59">
        <f t="shared" si="444"/>
        <v>4342000</v>
      </c>
      <c r="AT2318" s="58">
        <f t="shared" ref="AT2318:AT2323" si="452">ROUND(AS2318/AR2318,-2)</f>
        <v>2171000</v>
      </c>
      <c r="AU2318" s="58">
        <f t="shared" si="450"/>
        <v>1055000</v>
      </c>
      <c r="AV2318" s="59">
        <f t="shared" si="451"/>
        <v>1372700</v>
      </c>
      <c r="AW2318" s="59">
        <f t="shared" si="445"/>
        <v>1372700</v>
      </c>
      <c r="AX2318" s="60">
        <f t="shared" si="446"/>
        <v>1.7195289991231366</v>
      </c>
      <c r="AY2318" s="58"/>
    </row>
    <row r="2319" spans="1:51" ht="47.25" x14ac:dyDescent="0.25">
      <c r="A2319" s="45">
        <v>789</v>
      </c>
      <c r="B2319" s="46" t="s">
        <v>2906</v>
      </c>
      <c r="C2319" s="47" t="s">
        <v>2873</v>
      </c>
      <c r="D2319" s="47" t="s">
        <v>475</v>
      </c>
      <c r="E2319" s="62">
        <v>1.351</v>
      </c>
      <c r="F2319" s="49" t="s">
        <v>2907</v>
      </c>
      <c r="G2319" s="49" t="s">
        <v>2907</v>
      </c>
      <c r="H2319" s="50" t="s">
        <v>2908</v>
      </c>
      <c r="I2319" s="46" t="s">
        <v>499</v>
      </c>
      <c r="J2319" s="46">
        <v>145</v>
      </c>
      <c r="K2319" s="49">
        <v>145</v>
      </c>
      <c r="L2319" s="49" t="s">
        <v>2876</v>
      </c>
      <c r="M2319" s="51">
        <v>605000</v>
      </c>
      <c r="N2319" s="51">
        <f t="shared" si="439"/>
        <v>148000</v>
      </c>
      <c r="O2319" s="51">
        <v>148695.652173913</v>
      </c>
      <c r="P2319" s="51">
        <v>753000</v>
      </c>
      <c r="Q2319" s="51">
        <f t="shared" si="440"/>
        <v>193304.34782608689</v>
      </c>
      <c r="R2319" s="52">
        <f t="shared" si="441"/>
        <v>798304.34782608692</v>
      </c>
      <c r="S2319" s="53">
        <v>798300</v>
      </c>
      <c r="T2319" s="54" t="s">
        <v>2530</v>
      </c>
      <c r="U2319" s="55" t="s">
        <v>199</v>
      </c>
      <c r="V2319" s="55" t="s">
        <v>2524</v>
      </c>
      <c r="W2319" s="55" t="s">
        <v>173</v>
      </c>
      <c r="X2319" s="56">
        <v>43294</v>
      </c>
      <c r="Y2319" s="57" t="e">
        <f>VLOOKUP(B2319,'[2]DVKT TYC (đang phê duyệt)'!$B$6:$Z$119,25,0)</f>
        <v>#N/A</v>
      </c>
      <c r="Z2319" s="57"/>
      <c r="AA2319" s="58"/>
      <c r="AB2319" s="58"/>
      <c r="AC2319" s="58"/>
      <c r="AD2319" s="58"/>
      <c r="AE2319" s="58"/>
      <c r="AF2319" s="58"/>
      <c r="AG2319" s="58"/>
      <c r="AH2319" s="58"/>
      <c r="AI2319" s="58"/>
      <c r="AJ2319" s="58">
        <v>1055000</v>
      </c>
      <c r="AK2319" s="58"/>
      <c r="AL2319" s="58"/>
      <c r="AM2319" s="58"/>
      <c r="AN2319" s="58"/>
      <c r="AO2319" s="58"/>
      <c r="AP2319" s="58"/>
      <c r="AQ2319" s="58"/>
      <c r="AR2319" s="59">
        <f t="shared" si="443"/>
        <v>1</v>
      </c>
      <c r="AS2319" s="59">
        <f t="shared" si="444"/>
        <v>1055000</v>
      </c>
      <c r="AT2319" s="58">
        <f t="shared" si="452"/>
        <v>1055000</v>
      </c>
      <c r="AU2319" s="58">
        <f t="shared" si="450"/>
        <v>1055000</v>
      </c>
      <c r="AV2319" s="59">
        <f t="shared" si="451"/>
        <v>256700</v>
      </c>
      <c r="AW2319" s="59">
        <f t="shared" si="445"/>
        <v>256700</v>
      </c>
      <c r="AX2319" s="60">
        <f t="shared" si="446"/>
        <v>0.32155831141174995</v>
      </c>
      <c r="AY2319" s="58"/>
    </row>
    <row r="2320" spans="1:51" ht="47.25" x14ac:dyDescent="0.25">
      <c r="A2320" s="45">
        <v>794</v>
      </c>
      <c r="B2320" s="46" t="s">
        <v>2921</v>
      </c>
      <c r="C2320" s="47" t="s">
        <v>2873</v>
      </c>
      <c r="D2320" s="47" t="s">
        <v>475</v>
      </c>
      <c r="E2320" s="62">
        <v>1.353</v>
      </c>
      <c r="F2320" s="49" t="s">
        <v>2922</v>
      </c>
      <c r="G2320" s="49" t="s">
        <v>2922</v>
      </c>
      <c r="H2320" s="50" t="s">
        <v>2923</v>
      </c>
      <c r="I2320" s="46"/>
      <c r="J2320" s="46">
        <v>145</v>
      </c>
      <c r="K2320" s="49">
        <v>145</v>
      </c>
      <c r="L2320" s="49" t="s">
        <v>2876</v>
      </c>
      <c r="M2320" s="51">
        <v>605000</v>
      </c>
      <c r="N2320" s="51">
        <f t="shared" si="439"/>
        <v>148000</v>
      </c>
      <c r="O2320" s="51">
        <v>148695.652173913</v>
      </c>
      <c r="P2320" s="51">
        <v>753000</v>
      </c>
      <c r="Q2320" s="51">
        <f t="shared" si="440"/>
        <v>193304.34782608689</v>
      </c>
      <c r="R2320" s="52">
        <f t="shared" si="441"/>
        <v>798304.34782608692</v>
      </c>
      <c r="S2320" s="53">
        <v>798300</v>
      </c>
      <c r="T2320" s="54">
        <v>0</v>
      </c>
      <c r="U2320" s="55" t="s">
        <v>26</v>
      </c>
      <c r="V2320" s="55" t="s">
        <v>2524</v>
      </c>
      <c r="W2320" s="55" t="s">
        <v>27</v>
      </c>
      <c r="X2320" s="56">
        <v>43294</v>
      </c>
      <c r="Y2320" s="57" t="e">
        <f>VLOOKUP(B2320,'[2]DVKT TYC (đang phê duyệt)'!$B$6:$Z$119,25,0)</f>
        <v>#N/A</v>
      </c>
      <c r="Z2320" s="57"/>
      <c r="AA2320" s="58"/>
      <c r="AB2320" s="58"/>
      <c r="AC2320" s="58"/>
      <c r="AD2320" s="58"/>
      <c r="AE2320" s="58"/>
      <c r="AF2320" s="58"/>
      <c r="AG2320" s="58"/>
      <c r="AH2320" s="58"/>
      <c r="AI2320" s="58"/>
      <c r="AJ2320" s="58">
        <v>1055000</v>
      </c>
      <c r="AK2320" s="58"/>
      <c r="AL2320" s="58"/>
      <c r="AM2320" s="58"/>
      <c r="AN2320" s="58"/>
      <c r="AO2320" s="58"/>
      <c r="AP2320" s="58"/>
      <c r="AQ2320" s="58"/>
      <c r="AR2320" s="59">
        <f t="shared" si="443"/>
        <v>1</v>
      </c>
      <c r="AS2320" s="59">
        <f t="shared" si="444"/>
        <v>1055000</v>
      </c>
      <c r="AT2320" s="58">
        <f t="shared" si="452"/>
        <v>1055000</v>
      </c>
      <c r="AU2320" s="58">
        <f t="shared" si="450"/>
        <v>1055000</v>
      </c>
      <c r="AV2320" s="59">
        <f t="shared" si="451"/>
        <v>256700</v>
      </c>
      <c r="AW2320" s="59">
        <f t="shared" si="445"/>
        <v>256700</v>
      </c>
      <c r="AX2320" s="60">
        <f t="shared" si="446"/>
        <v>0.32155831141174995</v>
      </c>
      <c r="AY2320" s="58"/>
    </row>
    <row r="2321" spans="1:51" ht="47.25" x14ac:dyDescent="0.25">
      <c r="A2321" s="45">
        <v>796</v>
      </c>
      <c r="B2321" s="46" t="s">
        <v>2928</v>
      </c>
      <c r="C2321" s="47" t="s">
        <v>2873</v>
      </c>
      <c r="D2321" s="47" t="s">
        <v>475</v>
      </c>
      <c r="E2321" s="62">
        <v>1.3520000000000001</v>
      </c>
      <c r="F2321" s="49" t="s">
        <v>2929</v>
      </c>
      <c r="G2321" s="49" t="s">
        <v>2929</v>
      </c>
      <c r="H2321" s="50" t="s">
        <v>2929</v>
      </c>
      <c r="I2321" s="46" t="s">
        <v>499</v>
      </c>
      <c r="J2321" s="46">
        <v>145</v>
      </c>
      <c r="K2321" s="49">
        <v>145</v>
      </c>
      <c r="L2321" s="49" t="s">
        <v>2876</v>
      </c>
      <c r="M2321" s="51">
        <v>605000</v>
      </c>
      <c r="N2321" s="51">
        <f t="shared" ref="N2321:N2346" si="453">P2321-M2321</f>
        <v>148000</v>
      </c>
      <c r="O2321" s="51">
        <v>148695.652173913</v>
      </c>
      <c r="P2321" s="51">
        <v>753000</v>
      </c>
      <c r="Q2321" s="51">
        <f t="shared" ref="Q2321:Q2346" si="454">+O2321/1800000*2340000</f>
        <v>193304.34782608689</v>
      </c>
      <c r="R2321" s="52">
        <f t="shared" ref="R2321:R2346" si="455">+M2321+Q2321</f>
        <v>798304.34782608692</v>
      </c>
      <c r="S2321" s="53">
        <v>798300</v>
      </c>
      <c r="T2321" s="54">
        <v>0</v>
      </c>
      <c r="U2321" s="55" t="s">
        <v>441</v>
      </c>
      <c r="V2321" s="55" t="s">
        <v>2524</v>
      </c>
      <c r="W2321" s="55" t="s">
        <v>29</v>
      </c>
      <c r="X2321" s="56">
        <v>43294</v>
      </c>
      <c r="Y2321" s="57" t="e">
        <f>VLOOKUP(B2321,'[2]DVKT TYC (đang phê duyệt)'!$B$6:$Z$119,25,0)</f>
        <v>#N/A</v>
      </c>
      <c r="Z2321" s="57"/>
      <c r="AA2321" s="58"/>
      <c r="AB2321" s="58"/>
      <c r="AC2321" s="58"/>
      <c r="AD2321" s="58"/>
      <c r="AE2321" s="58"/>
      <c r="AF2321" s="58"/>
      <c r="AG2321" s="58"/>
      <c r="AH2321" s="58"/>
      <c r="AI2321" s="58"/>
      <c r="AJ2321" s="58">
        <v>1055000</v>
      </c>
      <c r="AK2321" s="58"/>
      <c r="AL2321" s="58"/>
      <c r="AM2321" s="58"/>
      <c r="AN2321" s="58"/>
      <c r="AO2321" s="58"/>
      <c r="AP2321" s="58"/>
      <c r="AQ2321" s="58"/>
      <c r="AR2321" s="59">
        <f t="shared" si="443"/>
        <v>1</v>
      </c>
      <c r="AS2321" s="59">
        <f t="shared" si="444"/>
        <v>1055000</v>
      </c>
      <c r="AT2321" s="58">
        <f t="shared" si="452"/>
        <v>1055000</v>
      </c>
      <c r="AU2321" s="58">
        <f t="shared" si="450"/>
        <v>1055000</v>
      </c>
      <c r="AV2321" s="59">
        <f t="shared" si="451"/>
        <v>256700</v>
      </c>
      <c r="AW2321" s="59">
        <f t="shared" si="445"/>
        <v>256700</v>
      </c>
      <c r="AX2321" s="60">
        <f t="shared" si="446"/>
        <v>0.32155831141174995</v>
      </c>
      <c r="AY2321" s="58"/>
    </row>
    <row r="2322" spans="1:51" x14ac:dyDescent="0.25">
      <c r="A2322" s="45">
        <v>809</v>
      </c>
      <c r="B2322" s="46" t="s">
        <v>2980</v>
      </c>
      <c r="C2322" s="47" t="s">
        <v>2981</v>
      </c>
      <c r="D2322" s="47" t="s">
        <v>467</v>
      </c>
      <c r="E2322" s="48" t="s">
        <v>2982</v>
      </c>
      <c r="F2322" s="49" t="s">
        <v>2983</v>
      </c>
      <c r="G2322" s="49" t="s">
        <v>2983</v>
      </c>
      <c r="H2322" s="50" t="s">
        <v>2983</v>
      </c>
      <c r="I2322" s="46" t="s">
        <v>626</v>
      </c>
      <c r="J2322" s="46">
        <v>172</v>
      </c>
      <c r="K2322" s="49">
        <v>172</v>
      </c>
      <c r="L2322" s="49" t="s">
        <v>2984</v>
      </c>
      <c r="M2322" s="51">
        <v>1488000</v>
      </c>
      <c r="N2322" s="51">
        <f t="shared" si="453"/>
        <v>334000</v>
      </c>
      <c r="O2322" s="51">
        <v>334956.52173913002</v>
      </c>
      <c r="P2322" s="51">
        <v>1822000</v>
      </c>
      <c r="Q2322" s="51">
        <f t="shared" si="454"/>
        <v>435443.47826086904</v>
      </c>
      <c r="R2322" s="52">
        <f t="shared" si="455"/>
        <v>1923443.4782608692</v>
      </c>
      <c r="S2322" s="53">
        <v>1923400</v>
      </c>
      <c r="T2322" s="54">
        <v>0</v>
      </c>
      <c r="U2322" s="55" t="s">
        <v>471</v>
      </c>
      <c r="V2322" s="55" t="s">
        <v>2524</v>
      </c>
      <c r="W2322" s="55" t="s">
        <v>173</v>
      </c>
      <c r="X2322" s="56">
        <v>43294</v>
      </c>
      <c r="Y2322" s="57" t="e">
        <f>VLOOKUP(B2322,'[2]DVKT TYC (đang phê duyệt)'!$B$6:$Z$119,25,0)</f>
        <v>#N/A</v>
      </c>
      <c r="Z2322" s="57"/>
      <c r="AA2322" s="58"/>
      <c r="AB2322" s="58"/>
      <c r="AC2322" s="58"/>
      <c r="AD2322" s="58"/>
      <c r="AE2322" s="58"/>
      <c r="AF2322" s="58"/>
      <c r="AG2322" s="58"/>
      <c r="AH2322" s="58"/>
      <c r="AI2322" s="58"/>
      <c r="AJ2322" s="58"/>
      <c r="AK2322" s="58"/>
      <c r="AL2322" s="58"/>
      <c r="AM2322" s="58"/>
      <c r="AN2322" s="58"/>
      <c r="AO2322" s="58"/>
      <c r="AP2322" s="58"/>
      <c r="AQ2322" s="58">
        <v>2553000</v>
      </c>
      <c r="AR2322" s="59">
        <f t="shared" si="443"/>
        <v>1</v>
      </c>
      <c r="AS2322" s="59">
        <f t="shared" si="444"/>
        <v>2553000</v>
      </c>
      <c r="AT2322" s="58">
        <f t="shared" si="452"/>
        <v>2553000</v>
      </c>
      <c r="AU2322" s="58">
        <f t="shared" si="450"/>
        <v>2553000</v>
      </c>
      <c r="AV2322" s="59">
        <f t="shared" si="451"/>
        <v>629600</v>
      </c>
      <c r="AW2322" s="59">
        <f t="shared" si="445"/>
        <v>629600</v>
      </c>
      <c r="AX2322" s="60">
        <f t="shared" si="446"/>
        <v>0.32733700738275973</v>
      </c>
      <c r="AY2322" s="58"/>
    </row>
    <row r="2323" spans="1:51" ht="31.5" x14ac:dyDescent="0.25">
      <c r="A2323" s="45">
        <v>819</v>
      </c>
      <c r="B2323" s="46" t="s">
        <v>3015</v>
      </c>
      <c r="C2323" s="47" t="s">
        <v>3016</v>
      </c>
      <c r="D2323" s="47" t="s">
        <v>467</v>
      </c>
      <c r="E2323" s="62">
        <v>18.654</v>
      </c>
      <c r="F2323" s="49" t="s">
        <v>3017</v>
      </c>
      <c r="G2323" s="49" t="s">
        <v>3017</v>
      </c>
      <c r="H2323" s="50" t="s">
        <v>3017</v>
      </c>
      <c r="I2323" s="46" t="s">
        <v>499</v>
      </c>
      <c r="J2323" s="46">
        <v>176</v>
      </c>
      <c r="K2323" s="49">
        <v>176</v>
      </c>
      <c r="L2323" s="49" t="s">
        <v>3018</v>
      </c>
      <c r="M2323" s="51">
        <v>1775000</v>
      </c>
      <c r="N2323" s="51">
        <f t="shared" si="453"/>
        <v>151000</v>
      </c>
      <c r="O2323" s="51">
        <v>151826.08695652199</v>
      </c>
      <c r="P2323" s="51">
        <v>1926000</v>
      </c>
      <c r="Q2323" s="51">
        <f t="shared" si="454"/>
        <v>197373.91304347859</v>
      </c>
      <c r="R2323" s="52">
        <f t="shared" si="455"/>
        <v>1972373.9130434785</v>
      </c>
      <c r="S2323" s="53">
        <v>1972300</v>
      </c>
      <c r="T2323" s="54">
        <v>0</v>
      </c>
      <c r="U2323" s="55" t="s">
        <v>441</v>
      </c>
      <c r="V2323" s="55" t="s">
        <v>2524</v>
      </c>
      <c r="W2323" s="55" t="s">
        <v>173</v>
      </c>
      <c r="X2323" s="56">
        <v>43294</v>
      </c>
      <c r="Y2323" s="57" t="e">
        <f>VLOOKUP(B2323,'[2]DVKT TYC (đang phê duyệt)'!$B$6:$Z$119,25,0)</f>
        <v>#N/A</v>
      </c>
      <c r="Z2323" s="57"/>
      <c r="AA2323" s="58"/>
      <c r="AB2323" s="58"/>
      <c r="AC2323" s="58"/>
      <c r="AD2323" s="58"/>
      <c r="AE2323" s="58"/>
      <c r="AF2323" s="58"/>
      <c r="AG2323" s="58"/>
      <c r="AH2323" s="58">
        <v>2944000</v>
      </c>
      <c r="AI2323" s="58"/>
      <c r="AJ2323" s="58"/>
      <c r="AK2323" s="58"/>
      <c r="AL2323" s="58"/>
      <c r="AM2323" s="58"/>
      <c r="AN2323" s="58"/>
      <c r="AO2323" s="58"/>
      <c r="AP2323" s="58"/>
      <c r="AQ2323" s="58">
        <v>2173000</v>
      </c>
      <c r="AR2323" s="59">
        <f t="shared" si="443"/>
        <v>2</v>
      </c>
      <c r="AS2323" s="59">
        <f t="shared" si="444"/>
        <v>5117000</v>
      </c>
      <c r="AT2323" s="58">
        <f t="shared" si="452"/>
        <v>2558500</v>
      </c>
      <c r="AU2323" s="58">
        <f t="shared" si="450"/>
        <v>2173000</v>
      </c>
      <c r="AV2323" s="59">
        <f t="shared" si="451"/>
        <v>586200</v>
      </c>
      <c r="AW2323" s="59">
        <f t="shared" si="445"/>
        <v>586200</v>
      </c>
      <c r="AX2323" s="60">
        <f t="shared" si="446"/>
        <v>0.29721644780205847</v>
      </c>
      <c r="AY2323" s="58"/>
    </row>
    <row r="2324" spans="1:51" ht="47.25" x14ac:dyDescent="0.25">
      <c r="A2324" s="45">
        <v>838</v>
      </c>
      <c r="B2324" s="46" t="s">
        <v>3077</v>
      </c>
      <c r="C2324" s="47" t="s">
        <v>3078</v>
      </c>
      <c r="D2324" s="47" t="s">
        <v>467</v>
      </c>
      <c r="E2324" s="48" t="s">
        <v>3079</v>
      </c>
      <c r="F2324" s="49" t="s">
        <v>3080</v>
      </c>
      <c r="G2324" s="49" t="s">
        <v>3080</v>
      </c>
      <c r="H2324" s="50" t="s">
        <v>3080</v>
      </c>
      <c r="I2324" s="46"/>
      <c r="J2324" s="46">
        <v>187</v>
      </c>
      <c r="K2324" s="49">
        <v>187</v>
      </c>
      <c r="L2324" s="49" t="s">
        <v>3081</v>
      </c>
      <c r="M2324" s="51">
        <v>1475000</v>
      </c>
      <c r="N2324" s="51">
        <f t="shared" si="453"/>
        <v>103000</v>
      </c>
      <c r="O2324" s="51">
        <v>103304.347826087</v>
      </c>
      <c r="P2324" s="51">
        <v>1578000</v>
      </c>
      <c r="Q2324" s="51">
        <f t="shared" si="454"/>
        <v>134295.65217391311</v>
      </c>
      <c r="R2324" s="52">
        <f t="shared" si="455"/>
        <v>1609295.6521739131</v>
      </c>
      <c r="S2324" s="53">
        <v>1609200</v>
      </c>
      <c r="T2324" s="54">
        <v>0</v>
      </c>
      <c r="U2324" s="55" t="s">
        <v>26</v>
      </c>
      <c r="V2324" s="55" t="s">
        <v>2524</v>
      </c>
      <c r="W2324" s="55" t="s">
        <v>27</v>
      </c>
      <c r="X2324" s="56">
        <v>43294</v>
      </c>
      <c r="Y2324" s="57" t="e">
        <f>VLOOKUP(B2324,'[2]DVKT TYC (đang phê duyệt)'!$B$6:$Z$119,25,0)</f>
        <v>#N/A</v>
      </c>
      <c r="Z2324" s="57"/>
      <c r="AA2324" s="58"/>
      <c r="AB2324" s="58"/>
      <c r="AC2324" s="58"/>
      <c r="AD2324" s="58"/>
      <c r="AE2324" s="58"/>
      <c r="AF2324" s="58"/>
      <c r="AG2324" s="58"/>
      <c r="AH2324" s="58"/>
      <c r="AI2324" s="58"/>
      <c r="AJ2324" s="58"/>
      <c r="AK2324" s="58"/>
      <c r="AL2324" s="58"/>
      <c r="AM2324" s="58"/>
      <c r="AN2324" s="58"/>
      <c r="AO2324" s="58"/>
      <c r="AP2324" s="58"/>
      <c r="AQ2324" s="58"/>
      <c r="AR2324" s="59">
        <f t="shared" si="443"/>
        <v>0</v>
      </c>
      <c r="AS2324" s="59">
        <f t="shared" si="444"/>
        <v>0</v>
      </c>
      <c r="AT2324" s="58"/>
      <c r="AU2324" s="58">
        <f t="shared" si="450"/>
        <v>0</v>
      </c>
      <c r="AV2324" s="59">
        <f t="shared" si="451"/>
        <v>-1609200</v>
      </c>
      <c r="AW2324" s="59">
        <f t="shared" si="445"/>
        <v>-1609200</v>
      </c>
      <c r="AX2324" s="60">
        <f t="shared" si="446"/>
        <v>-1</v>
      </c>
      <c r="AY2324" s="58"/>
    </row>
    <row r="2325" spans="1:51" ht="31.5" x14ac:dyDescent="0.25">
      <c r="A2325" s="45">
        <v>930</v>
      </c>
      <c r="B2325" s="46" t="s">
        <v>3356</v>
      </c>
      <c r="C2325" s="47" t="s">
        <v>3357</v>
      </c>
      <c r="D2325" s="47" t="s">
        <v>496</v>
      </c>
      <c r="E2325" s="62">
        <v>3.2370999999999999</v>
      </c>
      <c r="F2325" s="49" t="s">
        <v>3273</v>
      </c>
      <c r="G2325" s="49" t="s">
        <v>3273</v>
      </c>
      <c r="H2325" s="50" t="s">
        <v>3273</v>
      </c>
      <c r="I2325" s="46" t="s">
        <v>499</v>
      </c>
      <c r="J2325" s="46">
        <v>221</v>
      </c>
      <c r="K2325" s="49">
        <v>221</v>
      </c>
      <c r="L2325" s="49" t="s">
        <v>3358</v>
      </c>
      <c r="M2325" s="51">
        <v>104000</v>
      </c>
      <c r="N2325" s="51">
        <f t="shared" si="453"/>
        <v>34000</v>
      </c>
      <c r="O2325" s="51">
        <v>34434.782608695597</v>
      </c>
      <c r="P2325" s="51">
        <v>138000</v>
      </c>
      <c r="Q2325" s="51">
        <f t="shared" si="454"/>
        <v>44765.217391304272</v>
      </c>
      <c r="R2325" s="52">
        <f t="shared" si="455"/>
        <v>148765.21739130426</v>
      </c>
      <c r="S2325" s="53">
        <v>148700</v>
      </c>
      <c r="T2325" s="54">
        <v>0</v>
      </c>
      <c r="U2325" s="55" t="s">
        <v>471</v>
      </c>
      <c r="V2325" s="55" t="s">
        <v>2524</v>
      </c>
      <c r="W2325" s="55" t="s">
        <v>173</v>
      </c>
      <c r="X2325" s="56">
        <v>43294</v>
      </c>
      <c r="Y2325" s="57" t="e">
        <f>VLOOKUP(B2325,'[2]DVKT TYC (đang phê duyệt)'!$B$6:$Z$119,25,0)</f>
        <v>#N/A</v>
      </c>
      <c r="Z2325" s="57"/>
      <c r="AA2325" s="58"/>
      <c r="AB2325" s="58"/>
      <c r="AC2325" s="58"/>
      <c r="AD2325" s="58"/>
      <c r="AE2325" s="58"/>
      <c r="AF2325" s="58"/>
      <c r="AG2325" s="58">
        <v>420000</v>
      </c>
      <c r="AH2325" s="58"/>
      <c r="AI2325" s="58"/>
      <c r="AJ2325" s="58"/>
      <c r="AK2325" s="58"/>
      <c r="AL2325" s="58"/>
      <c r="AM2325" s="58"/>
      <c r="AN2325" s="58"/>
      <c r="AO2325" s="58"/>
      <c r="AP2325" s="58"/>
      <c r="AQ2325" s="58">
        <v>189000</v>
      </c>
      <c r="AR2325" s="59">
        <f t="shared" si="443"/>
        <v>2</v>
      </c>
      <c r="AS2325" s="59">
        <f t="shared" si="444"/>
        <v>609000</v>
      </c>
      <c r="AT2325" s="58">
        <f t="shared" ref="AT2325:AT2330" si="456">ROUND(AS2325/AR2325,-2)</f>
        <v>304500</v>
      </c>
      <c r="AU2325" s="58">
        <f t="shared" si="450"/>
        <v>189000</v>
      </c>
      <c r="AV2325" s="59">
        <f t="shared" si="451"/>
        <v>155800</v>
      </c>
      <c r="AW2325" s="59">
        <f t="shared" si="445"/>
        <v>155800</v>
      </c>
      <c r="AX2325" s="60">
        <f t="shared" si="446"/>
        <v>1.0477471418964357</v>
      </c>
      <c r="AY2325" s="58"/>
    </row>
    <row r="2326" spans="1:51" ht="31.5" x14ac:dyDescent="0.25">
      <c r="A2326" s="45">
        <v>931</v>
      </c>
      <c r="B2326" s="46" t="s">
        <v>3359</v>
      </c>
      <c r="C2326" s="47" t="s">
        <v>3357</v>
      </c>
      <c r="D2326" s="47" t="s">
        <v>496</v>
      </c>
      <c r="E2326" s="62">
        <v>3.2372000000000001</v>
      </c>
      <c r="F2326" s="49" t="s">
        <v>3275</v>
      </c>
      <c r="G2326" s="49" t="s">
        <v>3275</v>
      </c>
      <c r="H2326" s="50" t="s">
        <v>3275</v>
      </c>
      <c r="I2326" s="46" t="s">
        <v>499</v>
      </c>
      <c r="J2326" s="46">
        <v>221</v>
      </c>
      <c r="K2326" s="49">
        <v>221</v>
      </c>
      <c r="L2326" s="49" t="s">
        <v>3358</v>
      </c>
      <c r="M2326" s="51">
        <v>104000</v>
      </c>
      <c r="N2326" s="51">
        <f t="shared" si="453"/>
        <v>34000</v>
      </c>
      <c r="O2326" s="51">
        <v>34434.782608695597</v>
      </c>
      <c r="P2326" s="51">
        <v>138000</v>
      </c>
      <c r="Q2326" s="51">
        <f t="shared" si="454"/>
        <v>44765.217391304272</v>
      </c>
      <c r="R2326" s="52">
        <f t="shared" si="455"/>
        <v>148765.21739130426</v>
      </c>
      <c r="S2326" s="53">
        <v>148700</v>
      </c>
      <c r="T2326" s="54" t="s">
        <v>3087</v>
      </c>
      <c r="U2326" s="55" t="s">
        <v>26</v>
      </c>
      <c r="V2326" s="55" t="s">
        <v>2524</v>
      </c>
      <c r="W2326" s="55" t="s">
        <v>27</v>
      </c>
      <c r="X2326" s="56">
        <v>43294</v>
      </c>
      <c r="Y2326" s="57" t="e">
        <f>VLOOKUP(B2326,'[2]DVKT TYC (đang phê duyệt)'!$B$6:$Z$119,25,0)</f>
        <v>#N/A</v>
      </c>
      <c r="Z2326" s="57"/>
      <c r="AA2326" s="58"/>
      <c r="AB2326" s="58"/>
      <c r="AC2326" s="58"/>
      <c r="AD2326" s="58"/>
      <c r="AE2326" s="58"/>
      <c r="AF2326" s="58"/>
      <c r="AG2326" s="58"/>
      <c r="AH2326" s="58"/>
      <c r="AI2326" s="58"/>
      <c r="AJ2326" s="58"/>
      <c r="AK2326" s="58"/>
      <c r="AL2326" s="58"/>
      <c r="AM2326" s="58"/>
      <c r="AN2326" s="58"/>
      <c r="AO2326" s="58"/>
      <c r="AP2326" s="58"/>
      <c r="AQ2326" s="58">
        <v>189000</v>
      </c>
      <c r="AR2326" s="59">
        <f t="shared" si="443"/>
        <v>1</v>
      </c>
      <c r="AS2326" s="59">
        <f t="shared" si="444"/>
        <v>189000</v>
      </c>
      <c r="AT2326" s="58">
        <f t="shared" si="456"/>
        <v>189000</v>
      </c>
      <c r="AU2326" s="58">
        <f t="shared" si="450"/>
        <v>189000</v>
      </c>
      <c r="AV2326" s="59">
        <f t="shared" si="451"/>
        <v>40300</v>
      </c>
      <c r="AW2326" s="59">
        <f t="shared" si="445"/>
        <v>40300</v>
      </c>
      <c r="AX2326" s="60">
        <f t="shared" si="446"/>
        <v>0.27101546738399462</v>
      </c>
      <c r="AY2326" s="58"/>
    </row>
    <row r="2327" spans="1:51" ht="31.5" x14ac:dyDescent="0.25">
      <c r="A2327" s="45">
        <v>954</v>
      </c>
      <c r="B2327" s="46" t="s">
        <v>3431</v>
      </c>
      <c r="C2327" s="47" t="s">
        <v>3418</v>
      </c>
      <c r="D2327" s="47" t="s">
        <v>2020</v>
      </c>
      <c r="E2327" s="48" t="s">
        <v>3432</v>
      </c>
      <c r="F2327" s="49" t="s">
        <v>7599</v>
      </c>
      <c r="G2327" s="49" t="s">
        <v>3433</v>
      </c>
      <c r="H2327" s="50" t="s">
        <v>3434</v>
      </c>
      <c r="I2327" s="46"/>
      <c r="J2327" s="46">
        <v>223</v>
      </c>
      <c r="K2327" s="49">
        <v>223</v>
      </c>
      <c r="L2327" s="49" t="s">
        <v>3419</v>
      </c>
      <c r="M2327" s="51">
        <v>150000</v>
      </c>
      <c r="N2327" s="51">
        <f t="shared" si="453"/>
        <v>34000</v>
      </c>
      <c r="O2327" s="51">
        <v>34434.782608695597</v>
      </c>
      <c r="P2327" s="51">
        <v>184000</v>
      </c>
      <c r="Q2327" s="51">
        <f t="shared" si="454"/>
        <v>44765.217391304272</v>
      </c>
      <c r="R2327" s="52">
        <f t="shared" si="455"/>
        <v>194765.21739130426</v>
      </c>
      <c r="S2327" s="53">
        <v>194700</v>
      </c>
      <c r="T2327" s="54">
        <v>0</v>
      </c>
      <c r="U2327" s="55" t="s">
        <v>26</v>
      </c>
      <c r="V2327" s="55" t="s">
        <v>2524</v>
      </c>
      <c r="W2327" s="55" t="s">
        <v>1759</v>
      </c>
      <c r="X2327" s="56">
        <v>43320</v>
      </c>
      <c r="Y2327" s="57" t="e">
        <f>VLOOKUP(B2327,'[2]DVKT TYC (đang phê duyệt)'!$B$6:$Z$119,25,0)</f>
        <v>#N/A</v>
      </c>
      <c r="Z2327" s="57"/>
      <c r="AA2327" s="58"/>
      <c r="AB2327" s="58"/>
      <c r="AC2327" s="58"/>
      <c r="AD2327" s="58"/>
      <c r="AE2327" s="58">
        <v>346200</v>
      </c>
      <c r="AF2327" s="58"/>
      <c r="AG2327" s="58"/>
      <c r="AH2327" s="58"/>
      <c r="AI2327" s="58"/>
      <c r="AJ2327" s="58"/>
      <c r="AK2327" s="58"/>
      <c r="AL2327" s="58"/>
      <c r="AM2327" s="58"/>
      <c r="AN2327" s="58"/>
      <c r="AO2327" s="58"/>
      <c r="AP2327" s="58"/>
      <c r="AQ2327" s="58">
        <v>300000</v>
      </c>
      <c r="AR2327" s="59">
        <f t="shared" si="443"/>
        <v>2</v>
      </c>
      <c r="AS2327" s="59">
        <f t="shared" si="444"/>
        <v>646200</v>
      </c>
      <c r="AT2327" s="58">
        <f t="shared" si="456"/>
        <v>323100</v>
      </c>
      <c r="AU2327" s="58">
        <f t="shared" si="450"/>
        <v>300000</v>
      </c>
      <c r="AV2327" s="59">
        <f t="shared" si="451"/>
        <v>128400</v>
      </c>
      <c r="AW2327" s="59">
        <f t="shared" si="445"/>
        <v>128400</v>
      </c>
      <c r="AX2327" s="60">
        <f t="shared" si="446"/>
        <v>0.65947611710323573</v>
      </c>
      <c r="AY2327" s="58"/>
    </row>
    <row r="2328" spans="1:51" ht="31.5" x14ac:dyDescent="0.25">
      <c r="A2328" s="45">
        <v>957</v>
      </c>
      <c r="B2328" s="46" t="s">
        <v>3443</v>
      </c>
      <c r="C2328" s="47" t="s">
        <v>3440</v>
      </c>
      <c r="D2328" s="47" t="s">
        <v>2020</v>
      </c>
      <c r="E2328" s="48" t="s">
        <v>3432</v>
      </c>
      <c r="F2328" s="49" t="s">
        <v>7599</v>
      </c>
      <c r="G2328" s="49" t="s">
        <v>3433</v>
      </c>
      <c r="H2328" s="50" t="s">
        <v>3434</v>
      </c>
      <c r="I2328" s="46"/>
      <c r="J2328" s="46">
        <v>224</v>
      </c>
      <c r="K2328" s="49">
        <v>224</v>
      </c>
      <c r="L2328" s="49" t="s">
        <v>3442</v>
      </c>
      <c r="M2328" s="51">
        <v>180000</v>
      </c>
      <c r="N2328" s="51">
        <f t="shared" si="453"/>
        <v>68000</v>
      </c>
      <c r="O2328" s="51">
        <v>68869.565217391297</v>
      </c>
      <c r="P2328" s="51">
        <v>248000</v>
      </c>
      <c r="Q2328" s="51">
        <f t="shared" si="454"/>
        <v>89530.434782608689</v>
      </c>
      <c r="R2328" s="52">
        <f t="shared" si="455"/>
        <v>269530.4347826087</v>
      </c>
      <c r="S2328" s="53">
        <v>269500</v>
      </c>
      <c r="T2328" s="54">
        <v>0</v>
      </c>
      <c r="U2328" s="55" t="s">
        <v>441</v>
      </c>
      <c r="V2328" s="55" t="s">
        <v>2524</v>
      </c>
      <c r="W2328" s="55" t="s">
        <v>29</v>
      </c>
      <c r="X2328" s="56">
        <v>43294</v>
      </c>
      <c r="Y2328" s="57" t="e">
        <f>VLOOKUP(B2328,'[2]DVKT TYC (đang phê duyệt)'!$B$6:$Z$119,25,0)</f>
        <v>#N/A</v>
      </c>
      <c r="Z2328" s="57"/>
      <c r="AA2328" s="58"/>
      <c r="AB2328" s="58"/>
      <c r="AC2328" s="58"/>
      <c r="AD2328" s="58"/>
      <c r="AE2328" s="58"/>
      <c r="AF2328" s="58"/>
      <c r="AG2328" s="58"/>
      <c r="AH2328" s="58"/>
      <c r="AI2328" s="58"/>
      <c r="AJ2328" s="58"/>
      <c r="AK2328" s="58"/>
      <c r="AL2328" s="58"/>
      <c r="AM2328" s="58"/>
      <c r="AN2328" s="58"/>
      <c r="AO2328" s="58"/>
      <c r="AP2328" s="58"/>
      <c r="AQ2328" s="58">
        <v>300000</v>
      </c>
      <c r="AR2328" s="59">
        <f t="shared" si="443"/>
        <v>1</v>
      </c>
      <c r="AS2328" s="59">
        <f t="shared" si="444"/>
        <v>300000</v>
      </c>
      <c r="AT2328" s="58">
        <f t="shared" si="456"/>
        <v>300000</v>
      </c>
      <c r="AU2328" s="58">
        <f t="shared" si="450"/>
        <v>300000</v>
      </c>
      <c r="AV2328" s="59">
        <f t="shared" si="451"/>
        <v>30500</v>
      </c>
      <c r="AW2328" s="59">
        <f t="shared" si="445"/>
        <v>30500</v>
      </c>
      <c r="AX2328" s="60">
        <f t="shared" si="446"/>
        <v>0.1131725417439704</v>
      </c>
      <c r="AY2328" s="58"/>
    </row>
    <row r="2329" spans="1:51" ht="31.5" x14ac:dyDescent="0.25">
      <c r="A2329" s="45">
        <v>962</v>
      </c>
      <c r="B2329" s="46" t="s">
        <v>3455</v>
      </c>
      <c r="C2329" s="47" t="s">
        <v>3449</v>
      </c>
      <c r="D2329" s="47" t="s">
        <v>2020</v>
      </c>
      <c r="E2329" s="48" t="s">
        <v>3432</v>
      </c>
      <c r="F2329" s="49" t="s">
        <v>7599</v>
      </c>
      <c r="G2329" s="49" t="s">
        <v>3456</v>
      </c>
      <c r="H2329" s="50" t="s">
        <v>3434</v>
      </c>
      <c r="I2329" s="46"/>
      <c r="J2329" s="46">
        <v>225</v>
      </c>
      <c r="K2329" s="49">
        <v>225</v>
      </c>
      <c r="L2329" s="49" t="s">
        <v>3450</v>
      </c>
      <c r="M2329" s="51">
        <v>200000</v>
      </c>
      <c r="N2329" s="51">
        <f t="shared" si="453"/>
        <v>68000</v>
      </c>
      <c r="O2329" s="51">
        <v>68869.565217391297</v>
      </c>
      <c r="P2329" s="51">
        <v>268000</v>
      </c>
      <c r="Q2329" s="51">
        <f t="shared" si="454"/>
        <v>89530.434782608689</v>
      </c>
      <c r="R2329" s="52">
        <f t="shared" si="455"/>
        <v>289530.4347826087</v>
      </c>
      <c r="S2329" s="53">
        <v>289500</v>
      </c>
      <c r="T2329" s="54">
        <v>0</v>
      </c>
      <c r="U2329" s="55" t="s">
        <v>22</v>
      </c>
      <c r="V2329" s="55" t="s">
        <v>2524</v>
      </c>
      <c r="W2329" s="55"/>
      <c r="X2329" s="56"/>
      <c r="Y2329" s="57" t="e">
        <f>VLOOKUP(B2329,'[2]DVKT TYC (đang phê duyệt)'!$B$6:$Z$119,25,0)</f>
        <v>#N/A</v>
      </c>
      <c r="Z2329" s="57"/>
      <c r="AA2329" s="58"/>
      <c r="AB2329" s="58"/>
      <c r="AC2329" s="58"/>
      <c r="AD2329" s="58"/>
      <c r="AE2329" s="58"/>
      <c r="AF2329" s="58"/>
      <c r="AG2329" s="58"/>
      <c r="AH2329" s="58"/>
      <c r="AI2329" s="58"/>
      <c r="AJ2329" s="58"/>
      <c r="AK2329" s="58"/>
      <c r="AL2329" s="58"/>
      <c r="AM2329" s="58"/>
      <c r="AN2329" s="58"/>
      <c r="AO2329" s="58"/>
      <c r="AP2329" s="58"/>
      <c r="AQ2329" s="58">
        <v>366000</v>
      </c>
      <c r="AR2329" s="59">
        <f t="shared" si="443"/>
        <v>1</v>
      </c>
      <c r="AS2329" s="59">
        <f t="shared" si="444"/>
        <v>366000</v>
      </c>
      <c r="AT2329" s="58">
        <f t="shared" si="456"/>
        <v>366000</v>
      </c>
      <c r="AU2329" s="58">
        <f t="shared" si="450"/>
        <v>366000</v>
      </c>
      <c r="AV2329" s="59">
        <f t="shared" si="451"/>
        <v>76500</v>
      </c>
      <c r="AW2329" s="59">
        <f t="shared" si="445"/>
        <v>76500</v>
      </c>
      <c r="AX2329" s="60">
        <f t="shared" si="446"/>
        <v>0.26424870466321249</v>
      </c>
      <c r="AY2329" s="58"/>
    </row>
    <row r="2330" spans="1:51" ht="31.5" x14ac:dyDescent="0.25">
      <c r="A2330" s="45">
        <v>966</v>
      </c>
      <c r="B2330" s="46" t="s">
        <v>3464</v>
      </c>
      <c r="C2330" s="47" t="s">
        <v>3460</v>
      </c>
      <c r="D2330" s="47" t="s">
        <v>2020</v>
      </c>
      <c r="E2330" s="48" t="s">
        <v>3432</v>
      </c>
      <c r="F2330" s="49" t="s">
        <v>7599</v>
      </c>
      <c r="G2330" s="49" t="s">
        <v>3456</v>
      </c>
      <c r="H2330" s="50" t="s">
        <v>3434</v>
      </c>
      <c r="I2330" s="46"/>
      <c r="J2330" s="46">
        <v>226</v>
      </c>
      <c r="K2330" s="49">
        <v>226</v>
      </c>
      <c r="L2330" s="49" t="s">
        <v>3462</v>
      </c>
      <c r="M2330" s="51">
        <v>220000</v>
      </c>
      <c r="N2330" s="51">
        <f t="shared" si="453"/>
        <v>103000</v>
      </c>
      <c r="O2330" s="51">
        <v>103304.347826087</v>
      </c>
      <c r="P2330" s="51">
        <v>323000</v>
      </c>
      <c r="Q2330" s="51">
        <f t="shared" si="454"/>
        <v>134295.65217391311</v>
      </c>
      <c r="R2330" s="52">
        <f t="shared" si="455"/>
        <v>354295.65217391308</v>
      </c>
      <c r="S2330" s="53">
        <v>354200</v>
      </c>
      <c r="T2330" s="54">
        <v>0</v>
      </c>
      <c r="U2330" s="55" t="s">
        <v>26</v>
      </c>
      <c r="V2330" s="55" t="s">
        <v>2524</v>
      </c>
      <c r="W2330" s="55" t="s">
        <v>1759</v>
      </c>
      <c r="X2330" s="56">
        <v>43320</v>
      </c>
      <c r="Y2330" s="57" t="e">
        <f>VLOOKUP(B2330,'[2]DVKT TYC (đang phê duyệt)'!$B$6:$Z$119,25,0)</f>
        <v>#N/A</v>
      </c>
      <c r="Z2330" s="57"/>
      <c r="AA2330" s="58"/>
      <c r="AB2330" s="58"/>
      <c r="AC2330" s="58"/>
      <c r="AD2330" s="58"/>
      <c r="AE2330" s="58"/>
      <c r="AF2330" s="58"/>
      <c r="AG2330" s="58"/>
      <c r="AH2330" s="58"/>
      <c r="AI2330" s="58"/>
      <c r="AJ2330" s="58"/>
      <c r="AK2330" s="58"/>
      <c r="AL2330" s="58"/>
      <c r="AM2330" s="58"/>
      <c r="AN2330" s="58"/>
      <c r="AO2330" s="58"/>
      <c r="AP2330" s="58"/>
      <c r="AQ2330" s="58">
        <v>429000</v>
      </c>
      <c r="AR2330" s="59">
        <f t="shared" si="443"/>
        <v>1</v>
      </c>
      <c r="AS2330" s="59">
        <f t="shared" si="444"/>
        <v>429000</v>
      </c>
      <c r="AT2330" s="58">
        <f t="shared" si="456"/>
        <v>429000</v>
      </c>
      <c r="AU2330" s="58">
        <f t="shared" si="450"/>
        <v>429000</v>
      </c>
      <c r="AV2330" s="59">
        <f t="shared" si="451"/>
        <v>74800</v>
      </c>
      <c r="AW2330" s="59">
        <f t="shared" si="445"/>
        <v>74800</v>
      </c>
      <c r="AX2330" s="60">
        <f t="shared" si="446"/>
        <v>0.21118012422360244</v>
      </c>
      <c r="AY2330" s="58"/>
    </row>
    <row r="2331" spans="1:51" ht="31.5" x14ac:dyDescent="0.25">
      <c r="A2331" s="45">
        <v>1304</v>
      </c>
      <c r="B2331" s="46" t="s">
        <v>4392</v>
      </c>
      <c r="C2331" s="47" t="s">
        <v>4393</v>
      </c>
      <c r="D2331" s="47" t="s">
        <v>496</v>
      </c>
      <c r="E2331" s="62">
        <v>3.3593000000000002</v>
      </c>
      <c r="F2331" s="49" t="s">
        <v>4394</v>
      </c>
      <c r="G2331" s="49" t="s">
        <v>4394</v>
      </c>
      <c r="H2331" s="50" t="s">
        <v>4395</v>
      </c>
      <c r="I2331" s="46" t="s">
        <v>25</v>
      </c>
      <c r="J2331" s="46">
        <v>613</v>
      </c>
      <c r="K2331" s="49">
        <v>613</v>
      </c>
      <c r="L2331" s="49" t="s">
        <v>4396</v>
      </c>
      <c r="M2331" s="51">
        <v>625000</v>
      </c>
      <c r="N2331" s="51">
        <f t="shared" si="453"/>
        <v>200000</v>
      </c>
      <c r="O2331" s="51">
        <v>200347.82608695599</v>
      </c>
      <c r="P2331" s="51">
        <v>825000</v>
      </c>
      <c r="Q2331" s="51">
        <f t="shared" si="454"/>
        <v>260452.17391304276</v>
      </c>
      <c r="R2331" s="52">
        <f t="shared" si="455"/>
        <v>885452.17391304276</v>
      </c>
      <c r="S2331" s="53">
        <v>885400</v>
      </c>
      <c r="T2331" s="54">
        <v>0</v>
      </c>
      <c r="U2331" s="55" t="s">
        <v>26</v>
      </c>
      <c r="V2331" s="55" t="s">
        <v>23</v>
      </c>
      <c r="W2331" s="55" t="s">
        <v>27</v>
      </c>
      <c r="X2331" s="56">
        <v>43294</v>
      </c>
      <c r="Y2331" s="57" t="e">
        <f>VLOOKUP(B2331,'[2]DVKT TYC (đang phê duyệt)'!$B$6:$Z$119,25,0)</f>
        <v>#N/A</v>
      </c>
      <c r="Z2331" s="57"/>
      <c r="AA2331" s="58"/>
      <c r="AB2331" s="58"/>
      <c r="AC2331" s="58"/>
      <c r="AD2331" s="58"/>
      <c r="AE2331" s="58"/>
      <c r="AF2331" s="58"/>
      <c r="AG2331" s="58"/>
      <c r="AH2331" s="58"/>
      <c r="AI2331" s="58"/>
      <c r="AJ2331" s="58"/>
      <c r="AK2331" s="58"/>
      <c r="AL2331" s="58"/>
      <c r="AM2331" s="58"/>
      <c r="AN2331" s="58"/>
      <c r="AO2331" s="58"/>
      <c r="AP2331" s="58"/>
      <c r="AQ2331" s="58"/>
      <c r="AR2331" s="59">
        <f t="shared" si="443"/>
        <v>0</v>
      </c>
      <c r="AS2331" s="59">
        <f t="shared" si="444"/>
        <v>0</v>
      </c>
      <c r="AT2331" s="58"/>
      <c r="AU2331" s="58">
        <f t="shared" si="450"/>
        <v>0</v>
      </c>
      <c r="AV2331" s="59">
        <f t="shared" si="451"/>
        <v>-885400</v>
      </c>
      <c r="AW2331" s="59">
        <f t="shared" si="445"/>
        <v>-885400</v>
      </c>
      <c r="AX2331" s="60">
        <f t="shared" si="446"/>
        <v>-1</v>
      </c>
      <c r="AY2331" s="58"/>
    </row>
    <row r="2332" spans="1:51" ht="47.25" x14ac:dyDescent="0.25">
      <c r="A2332" s="45">
        <v>1359</v>
      </c>
      <c r="B2332" s="46" t="s">
        <v>293</v>
      </c>
      <c r="C2332" s="47" t="s">
        <v>291</v>
      </c>
      <c r="D2332" s="47" t="s">
        <v>496</v>
      </c>
      <c r="E2332" s="62">
        <v>3.2728000000000002</v>
      </c>
      <c r="F2332" s="49" t="s">
        <v>294</v>
      </c>
      <c r="G2332" s="49" t="s">
        <v>294</v>
      </c>
      <c r="H2332" s="50" t="s">
        <v>294</v>
      </c>
      <c r="I2332" s="46" t="s">
        <v>25</v>
      </c>
      <c r="J2332" s="46">
        <v>671</v>
      </c>
      <c r="K2332" s="49">
        <v>671</v>
      </c>
      <c r="L2332" s="49" t="s">
        <v>292</v>
      </c>
      <c r="M2332" s="51">
        <v>4893000</v>
      </c>
      <c r="N2332" s="51">
        <f t="shared" si="453"/>
        <v>1494000</v>
      </c>
      <c r="O2332" s="51">
        <v>1494782.60869565</v>
      </c>
      <c r="P2332" s="51">
        <v>6387000</v>
      </c>
      <c r="Q2332" s="51">
        <f t="shared" si="454"/>
        <v>1943217.3913043449</v>
      </c>
      <c r="R2332" s="52">
        <f t="shared" si="455"/>
        <v>6836217.3913043449</v>
      </c>
      <c r="S2332" s="53">
        <v>6836200</v>
      </c>
      <c r="T2332" s="54">
        <v>0</v>
      </c>
      <c r="U2332" s="55" t="s">
        <v>22</v>
      </c>
      <c r="V2332" s="55" t="s">
        <v>23</v>
      </c>
      <c r="W2332" s="55" t="s">
        <v>29</v>
      </c>
      <c r="X2332" s="56">
        <v>43294</v>
      </c>
      <c r="Y2332" s="57" t="e">
        <f>VLOOKUP(B2332,'[2]DVKT TYC (đang phê duyệt)'!$B$6:$Z$119,25,0)</f>
        <v>#N/A</v>
      </c>
      <c r="Z2332" s="57"/>
      <c r="AA2332" s="58"/>
      <c r="AB2332" s="58"/>
      <c r="AC2332" s="58"/>
      <c r="AD2332" s="58"/>
      <c r="AE2332" s="58"/>
      <c r="AF2332" s="58"/>
      <c r="AG2332" s="58"/>
      <c r="AH2332" s="58"/>
      <c r="AI2332" s="58"/>
      <c r="AJ2332" s="58"/>
      <c r="AK2332" s="58"/>
      <c r="AL2332" s="58"/>
      <c r="AM2332" s="58"/>
      <c r="AN2332" s="58"/>
      <c r="AO2332" s="58"/>
      <c r="AP2332" s="58"/>
      <c r="AQ2332" s="58">
        <v>8772000</v>
      </c>
      <c r="AR2332" s="59">
        <f t="shared" si="443"/>
        <v>1</v>
      </c>
      <c r="AS2332" s="59">
        <f t="shared" si="444"/>
        <v>8772000</v>
      </c>
      <c r="AT2332" s="58">
        <f>ROUND(AS2332/AR2332,-2)</f>
        <v>8772000</v>
      </c>
      <c r="AU2332" s="58">
        <f t="shared" si="450"/>
        <v>8772000</v>
      </c>
      <c r="AV2332" s="59">
        <f t="shared" si="451"/>
        <v>1935800</v>
      </c>
      <c r="AW2332" s="59">
        <f t="shared" si="445"/>
        <v>1935800</v>
      </c>
      <c r="AX2332" s="60">
        <f t="shared" si="446"/>
        <v>0.28316901202422406</v>
      </c>
      <c r="AY2332" s="58"/>
    </row>
    <row r="2333" spans="1:51" x14ac:dyDescent="0.25">
      <c r="A2333" s="45">
        <v>1459</v>
      </c>
      <c r="B2333" s="46" t="s">
        <v>4756</v>
      </c>
      <c r="C2333" s="47" t="s">
        <v>4757</v>
      </c>
      <c r="D2333" s="47" t="s">
        <v>496</v>
      </c>
      <c r="E2333" s="62">
        <v>3.4215</v>
      </c>
      <c r="F2333" s="49" t="s">
        <v>4758</v>
      </c>
      <c r="G2333" s="49" t="s">
        <v>4758</v>
      </c>
      <c r="H2333" s="50" t="s">
        <v>4758</v>
      </c>
      <c r="I2333" s="46"/>
      <c r="J2333" s="46">
        <v>764</v>
      </c>
      <c r="K2333" s="49">
        <v>764</v>
      </c>
      <c r="L2333" s="49" t="s">
        <v>4759</v>
      </c>
      <c r="M2333" s="51">
        <v>5000</v>
      </c>
      <c r="N2333" s="51">
        <f t="shared" si="453"/>
        <v>5900</v>
      </c>
      <c r="O2333" s="51">
        <v>5947.8260869565202</v>
      </c>
      <c r="P2333" s="51">
        <v>10900</v>
      </c>
      <c r="Q2333" s="51">
        <f t="shared" si="454"/>
        <v>7732.1739130434762</v>
      </c>
      <c r="R2333" s="52">
        <f t="shared" si="455"/>
        <v>12732.173913043476</v>
      </c>
      <c r="S2333" s="53">
        <v>12700</v>
      </c>
      <c r="T2333" s="54">
        <v>0</v>
      </c>
      <c r="U2333" s="55" t="s">
        <v>90</v>
      </c>
      <c r="V2333" s="55" t="s">
        <v>201</v>
      </c>
      <c r="W2333" s="55" t="s">
        <v>24</v>
      </c>
      <c r="X2333" s="56">
        <v>43294</v>
      </c>
      <c r="Y2333" s="57" t="e">
        <f>VLOOKUP(B2333,'[2]DVKT TYC (đang phê duyệt)'!$B$6:$Z$119,25,0)</f>
        <v>#N/A</v>
      </c>
      <c r="Z2333" s="57"/>
      <c r="AA2333" s="58"/>
      <c r="AB2333" s="58"/>
      <c r="AC2333" s="58"/>
      <c r="AD2333" s="58"/>
      <c r="AE2333" s="58"/>
      <c r="AF2333" s="58"/>
      <c r="AG2333" s="58"/>
      <c r="AH2333" s="58"/>
      <c r="AI2333" s="58"/>
      <c r="AJ2333" s="58">
        <v>11880</v>
      </c>
      <c r="AK2333" s="58"/>
      <c r="AL2333" s="58"/>
      <c r="AM2333" s="58"/>
      <c r="AN2333" s="58"/>
      <c r="AO2333" s="58"/>
      <c r="AP2333" s="58"/>
      <c r="AQ2333" s="58">
        <v>13000</v>
      </c>
      <c r="AR2333" s="59">
        <f t="shared" si="443"/>
        <v>2</v>
      </c>
      <c r="AS2333" s="59">
        <f t="shared" si="444"/>
        <v>24880</v>
      </c>
      <c r="AT2333" s="58">
        <f>ROUND(AS2333/AR2333,-2)</f>
        <v>12400</v>
      </c>
      <c r="AU2333" s="58">
        <f t="shared" si="450"/>
        <v>11880</v>
      </c>
      <c r="AV2333" s="59">
        <f t="shared" si="451"/>
        <v>-300</v>
      </c>
      <c r="AW2333" s="59">
        <f t="shared" si="445"/>
        <v>-300</v>
      </c>
      <c r="AX2333" s="60">
        <f t="shared" si="446"/>
        <v>-2.3622047244094446E-2</v>
      </c>
      <c r="AY2333" s="58"/>
    </row>
    <row r="2334" spans="1:51" x14ac:dyDescent="0.25">
      <c r="A2334" s="45">
        <v>1496</v>
      </c>
      <c r="B2334" s="46" t="s">
        <v>4879</v>
      </c>
      <c r="C2334" s="47" t="s">
        <v>4872</v>
      </c>
      <c r="D2334" s="47" t="s">
        <v>496</v>
      </c>
      <c r="E2334" s="62">
        <v>3.2923</v>
      </c>
      <c r="F2334" s="49" t="s">
        <v>4880</v>
      </c>
      <c r="G2334" s="49" t="s">
        <v>4880</v>
      </c>
      <c r="H2334" s="50" t="s">
        <v>4880</v>
      </c>
      <c r="I2334" s="46" t="s">
        <v>21</v>
      </c>
      <c r="J2334" s="46">
        <v>782</v>
      </c>
      <c r="K2334" s="49">
        <v>782</v>
      </c>
      <c r="L2334" s="49" t="s">
        <v>4874</v>
      </c>
      <c r="M2334" s="51">
        <v>482000</v>
      </c>
      <c r="N2334" s="51">
        <f t="shared" si="453"/>
        <v>255000</v>
      </c>
      <c r="O2334" s="51">
        <v>255130.43478260899</v>
      </c>
      <c r="P2334" s="51">
        <v>737000</v>
      </c>
      <c r="Q2334" s="51">
        <f t="shared" si="454"/>
        <v>331669.5652173917</v>
      </c>
      <c r="R2334" s="52">
        <f t="shared" si="455"/>
        <v>813669.5652173917</v>
      </c>
      <c r="S2334" s="53">
        <v>813600</v>
      </c>
      <c r="T2334" s="54">
        <v>0</v>
      </c>
      <c r="U2334" s="55" t="s">
        <v>199</v>
      </c>
      <c r="V2334" s="55" t="s">
        <v>4643</v>
      </c>
      <c r="W2334" s="55" t="s">
        <v>173</v>
      </c>
      <c r="X2334" s="56">
        <v>43294</v>
      </c>
      <c r="Y2334" s="57" t="e">
        <f>VLOOKUP(B2334,'[2]DVKT TYC (đang phê duyệt)'!$B$6:$Z$119,25,0)</f>
        <v>#N/A</v>
      </c>
      <c r="Z2334" s="57"/>
      <c r="AA2334" s="58"/>
      <c r="AB2334" s="58"/>
      <c r="AC2334" s="58"/>
      <c r="AD2334" s="58"/>
      <c r="AE2334" s="58"/>
      <c r="AF2334" s="58"/>
      <c r="AG2334" s="58"/>
      <c r="AH2334" s="58"/>
      <c r="AI2334" s="58"/>
      <c r="AJ2334" s="58">
        <v>6000000</v>
      </c>
      <c r="AK2334" s="58"/>
      <c r="AL2334" s="58"/>
      <c r="AM2334" s="58"/>
      <c r="AN2334" s="58"/>
      <c r="AO2334" s="58"/>
      <c r="AP2334" s="58"/>
      <c r="AQ2334" s="58">
        <v>968000</v>
      </c>
      <c r="AR2334" s="59">
        <f t="shared" si="443"/>
        <v>2</v>
      </c>
      <c r="AS2334" s="59">
        <f t="shared" si="444"/>
        <v>6968000</v>
      </c>
      <c r="AT2334" s="58">
        <f>ROUND(AS2334/AR2334,-2)</f>
        <v>3484000</v>
      </c>
      <c r="AU2334" s="58">
        <f t="shared" si="450"/>
        <v>968000</v>
      </c>
      <c r="AV2334" s="59">
        <f t="shared" si="451"/>
        <v>2670400</v>
      </c>
      <c r="AW2334" s="59">
        <f t="shared" si="445"/>
        <v>2670400</v>
      </c>
      <c r="AX2334" s="60">
        <f t="shared" si="446"/>
        <v>3.2822025565388397</v>
      </c>
      <c r="AY2334" s="58"/>
    </row>
    <row r="2335" spans="1:51" ht="31.5" x14ac:dyDescent="0.25">
      <c r="A2335" s="45">
        <v>1540</v>
      </c>
      <c r="B2335" s="46" t="s">
        <v>5014</v>
      </c>
      <c r="C2335" s="47" t="s">
        <v>5007</v>
      </c>
      <c r="D2335" s="47" t="s">
        <v>496</v>
      </c>
      <c r="E2335" s="62">
        <v>3.1678000000000002</v>
      </c>
      <c r="F2335" s="49" t="s">
        <v>4963</v>
      </c>
      <c r="G2335" s="49" t="s">
        <v>4963</v>
      </c>
      <c r="H2335" s="50" t="s">
        <v>4963</v>
      </c>
      <c r="I2335" s="46" t="s">
        <v>25</v>
      </c>
      <c r="J2335" s="46">
        <v>804</v>
      </c>
      <c r="K2335" s="49">
        <v>804</v>
      </c>
      <c r="L2335" s="49" t="s">
        <v>5009</v>
      </c>
      <c r="M2335" s="51">
        <v>1432000</v>
      </c>
      <c r="N2335" s="51">
        <f t="shared" si="453"/>
        <v>489000</v>
      </c>
      <c r="O2335" s="51">
        <v>489913.04347826098</v>
      </c>
      <c r="P2335" s="51">
        <v>1921000</v>
      </c>
      <c r="Q2335" s="51">
        <f t="shared" si="454"/>
        <v>636886.95652173925</v>
      </c>
      <c r="R2335" s="52">
        <f t="shared" si="455"/>
        <v>2068886.9565217393</v>
      </c>
      <c r="S2335" s="53">
        <v>2068800</v>
      </c>
      <c r="T2335" s="54">
        <v>0</v>
      </c>
      <c r="U2335" s="55" t="s">
        <v>199</v>
      </c>
      <c r="V2335" s="55" t="s">
        <v>4643</v>
      </c>
      <c r="W2335" s="55" t="s">
        <v>173</v>
      </c>
      <c r="X2335" s="56">
        <v>43294</v>
      </c>
      <c r="Y2335" s="57" t="e">
        <f>VLOOKUP(B2335,'[2]DVKT TYC (đang phê duyệt)'!$B$6:$Z$119,25,0)</f>
        <v>#N/A</v>
      </c>
      <c r="Z2335" s="57"/>
      <c r="AA2335" s="58"/>
      <c r="AB2335" s="58"/>
      <c r="AC2335" s="58"/>
      <c r="AD2335" s="58"/>
      <c r="AE2335" s="58"/>
      <c r="AF2335" s="58"/>
      <c r="AG2335" s="58"/>
      <c r="AH2335" s="58"/>
      <c r="AI2335" s="58"/>
      <c r="AJ2335" s="58"/>
      <c r="AK2335" s="58"/>
      <c r="AL2335" s="58"/>
      <c r="AM2335" s="58">
        <v>2641000</v>
      </c>
      <c r="AN2335" s="58"/>
      <c r="AO2335" s="58"/>
      <c r="AP2335" s="58"/>
      <c r="AQ2335" s="58">
        <v>2618000</v>
      </c>
      <c r="AR2335" s="59">
        <f t="shared" ref="AR2335:AR2398" si="457">COUNT(AA2335:AQ2335)</f>
        <v>2</v>
      </c>
      <c r="AS2335" s="59">
        <f t="shared" ref="AS2335:AS2398" si="458">SUM(AA2335:AQ2335)</f>
        <v>5259000</v>
      </c>
      <c r="AT2335" s="58">
        <f>ROUND(AS2335/AR2335,-2)</f>
        <v>2629500</v>
      </c>
      <c r="AU2335" s="58">
        <f t="shared" si="450"/>
        <v>2618000</v>
      </c>
      <c r="AV2335" s="59">
        <f t="shared" si="451"/>
        <v>560700</v>
      </c>
      <c r="AW2335" s="59">
        <f t="shared" ref="AW2335:AW2398" si="459">AT2335-S2335</f>
        <v>560700</v>
      </c>
      <c r="AX2335" s="60">
        <f t="shared" ref="AX2335:AX2398" si="460">AT2335/S2335-100%</f>
        <v>0.27102668213457082</v>
      </c>
      <c r="AY2335" s="58"/>
    </row>
    <row r="2336" spans="1:51" ht="31.5" x14ac:dyDescent="0.25">
      <c r="A2336" s="45">
        <v>1545</v>
      </c>
      <c r="B2336" s="46" t="s">
        <v>5025</v>
      </c>
      <c r="C2336" s="47" t="s">
        <v>5018</v>
      </c>
      <c r="D2336" s="47" t="s">
        <v>496</v>
      </c>
      <c r="E2336" s="62">
        <v>3.1678000000000002</v>
      </c>
      <c r="F2336" s="49" t="s">
        <v>4963</v>
      </c>
      <c r="G2336" s="49" t="s">
        <v>5026</v>
      </c>
      <c r="H2336" s="50" t="s">
        <v>4963</v>
      </c>
      <c r="I2336" s="46" t="s">
        <v>25</v>
      </c>
      <c r="J2336" s="46">
        <v>805</v>
      </c>
      <c r="K2336" s="49">
        <v>805</v>
      </c>
      <c r="L2336" s="49" t="s">
        <v>5020</v>
      </c>
      <c r="M2336" s="51">
        <v>972000</v>
      </c>
      <c r="N2336" s="51">
        <f t="shared" si="453"/>
        <v>319000</v>
      </c>
      <c r="O2336" s="51">
        <v>319304.34782608697</v>
      </c>
      <c r="P2336" s="51">
        <v>1291000</v>
      </c>
      <c r="Q2336" s="51">
        <f t="shared" si="454"/>
        <v>415095.65217391308</v>
      </c>
      <c r="R2336" s="52">
        <f t="shared" si="455"/>
        <v>1387095.6521739131</v>
      </c>
      <c r="S2336" s="53">
        <v>1387000</v>
      </c>
      <c r="T2336" s="54">
        <v>0</v>
      </c>
      <c r="U2336" s="55" t="s">
        <v>199</v>
      </c>
      <c r="V2336" s="55" t="s">
        <v>4643</v>
      </c>
      <c r="W2336" s="55" t="s">
        <v>196</v>
      </c>
      <c r="X2336" s="56">
        <v>43294</v>
      </c>
      <c r="Y2336" s="57" t="e">
        <f>VLOOKUP(B2336,'[2]DVKT TYC (đang phê duyệt)'!$B$6:$Z$119,25,0)</f>
        <v>#N/A</v>
      </c>
      <c r="Z2336" s="57"/>
      <c r="AA2336" s="58"/>
      <c r="AB2336" s="58"/>
      <c r="AC2336" s="58"/>
      <c r="AD2336" s="58"/>
      <c r="AE2336" s="58"/>
      <c r="AF2336" s="58"/>
      <c r="AG2336" s="58"/>
      <c r="AH2336" s="58"/>
      <c r="AI2336" s="58"/>
      <c r="AJ2336" s="58"/>
      <c r="AK2336" s="58"/>
      <c r="AL2336" s="58"/>
      <c r="AM2336" s="58"/>
      <c r="AN2336" s="58"/>
      <c r="AO2336" s="58"/>
      <c r="AP2336" s="58"/>
      <c r="AQ2336" s="58"/>
      <c r="AR2336" s="59">
        <f t="shared" si="457"/>
        <v>0</v>
      </c>
      <c r="AS2336" s="59">
        <f t="shared" si="458"/>
        <v>0</v>
      </c>
      <c r="AT2336" s="58"/>
      <c r="AU2336" s="58">
        <f t="shared" si="450"/>
        <v>0</v>
      </c>
      <c r="AV2336" s="59">
        <f t="shared" si="451"/>
        <v>-1387000</v>
      </c>
      <c r="AW2336" s="59">
        <f t="shared" si="459"/>
        <v>-1387000</v>
      </c>
      <c r="AX2336" s="60">
        <f t="shared" si="460"/>
        <v>-1</v>
      </c>
      <c r="AY2336" s="58"/>
    </row>
    <row r="2337" spans="1:51" ht="31.5" x14ac:dyDescent="0.25">
      <c r="A2337" s="45">
        <v>1598</v>
      </c>
      <c r="B2337" s="46" t="s">
        <v>5198</v>
      </c>
      <c r="C2337" s="47" t="s">
        <v>5192</v>
      </c>
      <c r="D2337" s="47" t="s">
        <v>496</v>
      </c>
      <c r="E2337" s="62">
        <v>3.1597</v>
      </c>
      <c r="F2337" s="49" t="s">
        <v>5199</v>
      </c>
      <c r="G2337" s="49" t="s">
        <v>5199</v>
      </c>
      <c r="H2337" s="50" t="s">
        <v>5199</v>
      </c>
      <c r="I2337" s="46" t="s">
        <v>25</v>
      </c>
      <c r="J2337" s="46">
        <v>838</v>
      </c>
      <c r="K2337" s="49">
        <v>838</v>
      </c>
      <c r="L2337" s="49" t="s">
        <v>5193</v>
      </c>
      <c r="M2337" s="51">
        <v>882000</v>
      </c>
      <c r="N2337" s="51">
        <f t="shared" si="453"/>
        <v>278000</v>
      </c>
      <c r="O2337" s="51">
        <v>278608.69565217401</v>
      </c>
      <c r="P2337" s="51">
        <v>1160000</v>
      </c>
      <c r="Q2337" s="51">
        <f t="shared" si="454"/>
        <v>362191.30434782617</v>
      </c>
      <c r="R2337" s="52">
        <f t="shared" si="455"/>
        <v>1244191.3043478262</v>
      </c>
      <c r="S2337" s="53">
        <v>1244100</v>
      </c>
      <c r="T2337" s="54">
        <v>0</v>
      </c>
      <c r="U2337" s="55" t="s">
        <v>199</v>
      </c>
      <c r="V2337" s="55" t="s">
        <v>4643</v>
      </c>
      <c r="W2337" s="55" t="s">
        <v>196</v>
      </c>
      <c r="X2337" s="56">
        <v>43294</v>
      </c>
      <c r="Y2337" s="57" t="e">
        <f>VLOOKUP(B2337,'[2]DVKT TYC (đang phê duyệt)'!$B$6:$Z$119,25,0)</f>
        <v>#N/A</v>
      </c>
      <c r="Z2337" s="57"/>
      <c r="AA2337" s="58"/>
      <c r="AB2337" s="58"/>
      <c r="AC2337" s="58"/>
      <c r="AD2337" s="58"/>
      <c r="AE2337" s="58"/>
      <c r="AF2337" s="58"/>
      <c r="AG2337" s="58"/>
      <c r="AH2337" s="58"/>
      <c r="AI2337" s="58"/>
      <c r="AJ2337" s="58"/>
      <c r="AK2337" s="58"/>
      <c r="AL2337" s="58"/>
      <c r="AM2337" s="58"/>
      <c r="AN2337" s="58"/>
      <c r="AO2337" s="58"/>
      <c r="AP2337" s="58"/>
      <c r="AQ2337" s="58">
        <v>1590000</v>
      </c>
      <c r="AR2337" s="59">
        <f t="shared" si="457"/>
        <v>1</v>
      </c>
      <c r="AS2337" s="59">
        <f t="shared" si="458"/>
        <v>1590000</v>
      </c>
      <c r="AT2337" s="58">
        <f t="shared" ref="AT2337:AT2360" si="461">ROUND(AS2337/AR2337,-2)</f>
        <v>1590000</v>
      </c>
      <c r="AU2337" s="58">
        <f t="shared" si="450"/>
        <v>1590000</v>
      </c>
      <c r="AV2337" s="59">
        <f t="shared" si="451"/>
        <v>345900</v>
      </c>
      <c r="AW2337" s="59">
        <f t="shared" si="459"/>
        <v>345900</v>
      </c>
      <c r="AX2337" s="60">
        <f t="shared" si="460"/>
        <v>0.27803231251507121</v>
      </c>
      <c r="AY2337" s="58"/>
    </row>
    <row r="2338" spans="1:51" ht="31.5" x14ac:dyDescent="0.25">
      <c r="A2338" s="45">
        <v>1633</v>
      </c>
      <c r="B2338" s="46" t="s">
        <v>5323</v>
      </c>
      <c r="C2338" s="47" t="s">
        <v>5309</v>
      </c>
      <c r="D2338" s="47" t="s">
        <v>495</v>
      </c>
      <c r="E2338" s="62">
        <v>2.1560000000000001</v>
      </c>
      <c r="F2338" s="49" t="s">
        <v>5324</v>
      </c>
      <c r="G2338" s="49" t="s">
        <v>5324</v>
      </c>
      <c r="H2338" s="50" t="s">
        <v>5324</v>
      </c>
      <c r="I2338" s="46" t="s">
        <v>497</v>
      </c>
      <c r="J2338" s="46">
        <v>859</v>
      </c>
      <c r="K2338" s="49">
        <v>859</v>
      </c>
      <c r="L2338" s="49" t="s">
        <v>5312</v>
      </c>
      <c r="M2338" s="51">
        <v>39500</v>
      </c>
      <c r="N2338" s="51">
        <f t="shared" si="453"/>
        <v>15800</v>
      </c>
      <c r="O2338" s="51">
        <v>15808.695652173899</v>
      </c>
      <c r="P2338" s="51">
        <v>55300</v>
      </c>
      <c r="Q2338" s="51">
        <f t="shared" si="454"/>
        <v>20551.30434782607</v>
      </c>
      <c r="R2338" s="52">
        <f t="shared" si="455"/>
        <v>60051.304347826066</v>
      </c>
      <c r="S2338" s="53">
        <v>60000</v>
      </c>
      <c r="T2338" s="54" t="s">
        <v>5108</v>
      </c>
      <c r="U2338" s="55" t="s">
        <v>26</v>
      </c>
      <c r="V2338" s="55" t="s">
        <v>4643</v>
      </c>
      <c r="W2338" s="55" t="s">
        <v>27</v>
      </c>
      <c r="X2338" s="56">
        <v>43294</v>
      </c>
      <c r="Y2338" s="57" t="e">
        <f>VLOOKUP(B2338,'[2]DVKT TYC (đang phê duyệt)'!$B$6:$Z$119,25,0)</f>
        <v>#N/A</v>
      </c>
      <c r="Z2338" s="57"/>
      <c r="AA2338" s="58"/>
      <c r="AB2338" s="58"/>
      <c r="AC2338" s="58"/>
      <c r="AD2338" s="58"/>
      <c r="AE2338" s="58"/>
      <c r="AF2338" s="58"/>
      <c r="AG2338" s="58"/>
      <c r="AH2338" s="58"/>
      <c r="AI2338" s="58"/>
      <c r="AJ2338" s="58">
        <v>63000</v>
      </c>
      <c r="AK2338" s="58"/>
      <c r="AL2338" s="58"/>
      <c r="AM2338" s="58"/>
      <c r="AN2338" s="58"/>
      <c r="AO2338" s="58"/>
      <c r="AP2338" s="58"/>
      <c r="AQ2338" s="58">
        <v>74000</v>
      </c>
      <c r="AR2338" s="59">
        <f t="shared" si="457"/>
        <v>2</v>
      </c>
      <c r="AS2338" s="59">
        <f t="shared" si="458"/>
        <v>137000</v>
      </c>
      <c r="AT2338" s="58">
        <f t="shared" si="461"/>
        <v>68500</v>
      </c>
      <c r="AU2338" s="58">
        <f t="shared" si="450"/>
        <v>63000</v>
      </c>
      <c r="AV2338" s="59">
        <f t="shared" si="451"/>
        <v>8500</v>
      </c>
      <c r="AW2338" s="59">
        <f t="shared" si="459"/>
        <v>8500</v>
      </c>
      <c r="AX2338" s="60">
        <f t="shared" si="460"/>
        <v>0.14166666666666661</v>
      </c>
      <c r="AY2338" s="58"/>
    </row>
    <row r="2339" spans="1:51" ht="31.5" x14ac:dyDescent="0.25">
      <c r="A2339" s="45">
        <v>1880</v>
      </c>
      <c r="B2339" s="46" t="s">
        <v>6092</v>
      </c>
      <c r="C2339" s="47" t="s">
        <v>6089</v>
      </c>
      <c r="D2339" s="47" t="s">
        <v>2547</v>
      </c>
      <c r="E2339" s="62">
        <v>15.205</v>
      </c>
      <c r="F2339" s="49" t="s">
        <v>6093</v>
      </c>
      <c r="G2339" s="49" t="s">
        <v>6093</v>
      </c>
      <c r="H2339" s="50" t="s">
        <v>6093</v>
      </c>
      <c r="I2339" s="46" t="s">
        <v>30</v>
      </c>
      <c r="J2339" s="46">
        <v>1054</v>
      </c>
      <c r="K2339" s="49">
        <v>1054</v>
      </c>
      <c r="L2339" s="49" t="s">
        <v>6091</v>
      </c>
      <c r="M2339" s="51">
        <v>950000</v>
      </c>
      <c r="N2339" s="51">
        <f t="shared" si="453"/>
        <v>78000</v>
      </c>
      <c r="O2339" s="51">
        <v>78260.869565217406</v>
      </c>
      <c r="P2339" s="51">
        <v>1028000</v>
      </c>
      <c r="Q2339" s="51">
        <f t="shared" si="454"/>
        <v>101739.13043478262</v>
      </c>
      <c r="R2339" s="52">
        <f t="shared" si="455"/>
        <v>1051739.1304347827</v>
      </c>
      <c r="S2339" s="53">
        <v>1051700</v>
      </c>
      <c r="T2339" s="54">
        <v>0</v>
      </c>
      <c r="U2339" s="55" t="s">
        <v>200</v>
      </c>
      <c r="V2339" s="55" t="s">
        <v>421</v>
      </c>
      <c r="W2339" s="55" t="s">
        <v>196</v>
      </c>
      <c r="X2339" s="56">
        <v>43294</v>
      </c>
      <c r="Y2339" s="57" t="e">
        <f>VLOOKUP(B2339,'[2]DVKT TYC (đang phê duyệt)'!$B$6:$Z$119,25,0)</f>
        <v>#N/A</v>
      </c>
      <c r="Z2339" s="57"/>
      <c r="AA2339" s="58"/>
      <c r="AB2339" s="58"/>
      <c r="AC2339" s="58"/>
      <c r="AD2339" s="58"/>
      <c r="AE2339" s="58"/>
      <c r="AF2339" s="58"/>
      <c r="AG2339" s="58"/>
      <c r="AH2339" s="58"/>
      <c r="AI2339" s="58"/>
      <c r="AJ2339" s="58"/>
      <c r="AK2339" s="58"/>
      <c r="AL2339" s="58"/>
      <c r="AM2339" s="58"/>
      <c r="AN2339" s="58"/>
      <c r="AO2339" s="58"/>
      <c r="AP2339" s="58"/>
      <c r="AQ2339" s="58">
        <v>1500000</v>
      </c>
      <c r="AR2339" s="59">
        <f t="shared" si="457"/>
        <v>1</v>
      </c>
      <c r="AS2339" s="59">
        <f t="shared" si="458"/>
        <v>1500000</v>
      </c>
      <c r="AT2339" s="58">
        <f t="shared" si="461"/>
        <v>1500000</v>
      </c>
      <c r="AU2339" s="58">
        <f t="shared" si="450"/>
        <v>1500000</v>
      </c>
      <c r="AV2339" s="59">
        <f t="shared" si="451"/>
        <v>448300</v>
      </c>
      <c r="AW2339" s="59">
        <f t="shared" si="459"/>
        <v>448300</v>
      </c>
      <c r="AX2339" s="60">
        <f t="shared" si="460"/>
        <v>0.42626224208424457</v>
      </c>
      <c r="AY2339" s="58"/>
    </row>
    <row r="2340" spans="1:51" ht="31.5" x14ac:dyDescent="0.25">
      <c r="A2340" s="45">
        <v>1901</v>
      </c>
      <c r="B2340" s="46" t="s">
        <v>6162</v>
      </c>
      <c r="C2340" s="47" t="s">
        <v>6160</v>
      </c>
      <c r="D2340" s="47" t="s">
        <v>496</v>
      </c>
      <c r="E2340" s="62">
        <v>3.2738999999999998</v>
      </c>
      <c r="F2340" s="49" t="s">
        <v>6163</v>
      </c>
      <c r="G2340" s="49" t="s">
        <v>6163</v>
      </c>
      <c r="H2340" s="50" t="s">
        <v>6163</v>
      </c>
      <c r="I2340" s="46" t="s">
        <v>25</v>
      </c>
      <c r="J2340" s="46">
        <v>1070</v>
      </c>
      <c r="K2340" s="49">
        <v>1070</v>
      </c>
      <c r="L2340" s="49" t="s">
        <v>6161</v>
      </c>
      <c r="M2340" s="51">
        <v>2400000</v>
      </c>
      <c r="N2340" s="51">
        <f t="shared" si="453"/>
        <v>837000</v>
      </c>
      <c r="O2340" s="51">
        <v>837391.30434782605</v>
      </c>
      <c r="P2340" s="51">
        <v>3237000</v>
      </c>
      <c r="Q2340" s="51">
        <f t="shared" si="454"/>
        <v>1088608.6956521738</v>
      </c>
      <c r="R2340" s="52">
        <f t="shared" si="455"/>
        <v>3488608.6956521738</v>
      </c>
      <c r="S2340" s="53">
        <v>3488600</v>
      </c>
      <c r="T2340" s="54">
        <v>0</v>
      </c>
      <c r="U2340" s="55" t="s">
        <v>26</v>
      </c>
      <c r="V2340" s="55" t="s">
        <v>421</v>
      </c>
      <c r="W2340" s="55" t="s">
        <v>27</v>
      </c>
      <c r="X2340" s="56">
        <v>43294</v>
      </c>
      <c r="Y2340" s="57" t="e">
        <f>VLOOKUP(B2340,'[2]DVKT TYC (đang phê duyệt)'!$B$6:$Z$119,25,0)</f>
        <v>#N/A</v>
      </c>
      <c r="Z2340" s="57"/>
      <c r="AA2340" s="58"/>
      <c r="AB2340" s="58"/>
      <c r="AC2340" s="58"/>
      <c r="AD2340" s="58"/>
      <c r="AE2340" s="58"/>
      <c r="AF2340" s="58"/>
      <c r="AG2340" s="58"/>
      <c r="AH2340" s="58">
        <v>9333000</v>
      </c>
      <c r="AI2340" s="58"/>
      <c r="AJ2340" s="58"/>
      <c r="AK2340" s="58"/>
      <c r="AL2340" s="58"/>
      <c r="AM2340" s="58"/>
      <c r="AN2340" s="58"/>
      <c r="AO2340" s="58"/>
      <c r="AP2340" s="58"/>
      <c r="AQ2340" s="58"/>
      <c r="AR2340" s="59">
        <f t="shared" si="457"/>
        <v>1</v>
      </c>
      <c r="AS2340" s="59">
        <f t="shared" si="458"/>
        <v>9333000</v>
      </c>
      <c r="AT2340" s="58">
        <f t="shared" si="461"/>
        <v>9333000</v>
      </c>
      <c r="AU2340" s="58">
        <f t="shared" si="450"/>
        <v>9333000</v>
      </c>
      <c r="AV2340" s="59">
        <f t="shared" si="451"/>
        <v>5844400</v>
      </c>
      <c r="AW2340" s="59">
        <f t="shared" si="459"/>
        <v>5844400</v>
      </c>
      <c r="AX2340" s="60">
        <f t="shared" si="460"/>
        <v>1.6752852146993065</v>
      </c>
      <c r="AY2340" s="58"/>
    </row>
    <row r="2341" spans="1:51" ht="31.5" x14ac:dyDescent="0.25">
      <c r="A2341" s="45">
        <v>1902</v>
      </c>
      <c r="B2341" s="46" t="s">
        <v>6164</v>
      </c>
      <c r="C2341" s="47" t="s">
        <v>6160</v>
      </c>
      <c r="D2341" s="47" t="s">
        <v>1383</v>
      </c>
      <c r="E2341" s="62">
        <v>12.315</v>
      </c>
      <c r="F2341" s="49" t="s">
        <v>6163</v>
      </c>
      <c r="G2341" s="49" t="s">
        <v>6163</v>
      </c>
      <c r="H2341" s="50" t="s">
        <v>6163</v>
      </c>
      <c r="I2341" s="46" t="s">
        <v>25</v>
      </c>
      <c r="J2341" s="46">
        <v>1070</v>
      </c>
      <c r="K2341" s="49">
        <v>1070</v>
      </c>
      <c r="L2341" s="49" t="s">
        <v>6161</v>
      </c>
      <c r="M2341" s="51">
        <v>2400000</v>
      </c>
      <c r="N2341" s="51">
        <f t="shared" si="453"/>
        <v>837000</v>
      </c>
      <c r="O2341" s="51">
        <v>837391.30434782605</v>
      </c>
      <c r="P2341" s="51">
        <v>3237000</v>
      </c>
      <c r="Q2341" s="51">
        <f t="shared" si="454"/>
        <v>1088608.6956521738</v>
      </c>
      <c r="R2341" s="52">
        <f t="shared" si="455"/>
        <v>3488608.6956521738</v>
      </c>
      <c r="S2341" s="53">
        <v>3488600</v>
      </c>
      <c r="T2341" s="54">
        <v>0</v>
      </c>
      <c r="U2341" s="55" t="s">
        <v>200</v>
      </c>
      <c r="V2341" s="55" t="s">
        <v>421</v>
      </c>
      <c r="W2341" s="55" t="s">
        <v>195</v>
      </c>
      <c r="X2341" s="56">
        <v>43294</v>
      </c>
      <c r="Y2341" s="57" t="e">
        <f>VLOOKUP(B2341,'[2]DVKT TYC (đang phê duyệt)'!$B$6:$Z$119,25,0)</f>
        <v>#N/A</v>
      </c>
      <c r="Z2341" s="57"/>
      <c r="AA2341" s="58"/>
      <c r="AB2341" s="58"/>
      <c r="AC2341" s="58"/>
      <c r="AD2341" s="58"/>
      <c r="AE2341" s="58"/>
      <c r="AF2341" s="58"/>
      <c r="AG2341" s="58"/>
      <c r="AH2341" s="58"/>
      <c r="AI2341" s="58"/>
      <c r="AJ2341" s="58"/>
      <c r="AK2341" s="58"/>
      <c r="AL2341" s="58"/>
      <c r="AM2341" s="58"/>
      <c r="AN2341" s="58"/>
      <c r="AO2341" s="58"/>
      <c r="AP2341" s="58"/>
      <c r="AQ2341" s="58">
        <v>4403000</v>
      </c>
      <c r="AR2341" s="59">
        <f t="shared" si="457"/>
        <v>1</v>
      </c>
      <c r="AS2341" s="59">
        <f t="shared" si="458"/>
        <v>4403000</v>
      </c>
      <c r="AT2341" s="58">
        <f t="shared" si="461"/>
        <v>4403000</v>
      </c>
      <c r="AU2341" s="58">
        <f t="shared" si="450"/>
        <v>4403000</v>
      </c>
      <c r="AV2341" s="59">
        <f t="shared" si="451"/>
        <v>914400</v>
      </c>
      <c r="AW2341" s="59">
        <f t="shared" si="459"/>
        <v>914400</v>
      </c>
      <c r="AX2341" s="60">
        <f t="shared" si="460"/>
        <v>0.26211087542280564</v>
      </c>
      <c r="AY2341" s="58"/>
    </row>
    <row r="2342" spans="1:51" ht="47.25" x14ac:dyDescent="0.25">
      <c r="A2342" s="45">
        <v>1945</v>
      </c>
      <c r="B2342" s="46" t="s">
        <v>445</v>
      </c>
      <c r="C2342" s="47" t="s">
        <v>436</v>
      </c>
      <c r="D2342" s="47" t="s">
        <v>2677</v>
      </c>
      <c r="E2342" s="62">
        <v>11.169</v>
      </c>
      <c r="F2342" s="49" t="s">
        <v>446</v>
      </c>
      <c r="G2342" s="49" t="s">
        <v>446</v>
      </c>
      <c r="H2342" s="50" t="s">
        <v>446</v>
      </c>
      <c r="I2342" s="46" t="s">
        <v>25</v>
      </c>
      <c r="J2342" s="46">
        <v>1149</v>
      </c>
      <c r="K2342" s="49">
        <v>1149</v>
      </c>
      <c r="L2342" s="49" t="s">
        <v>440</v>
      </c>
      <c r="M2342" s="51">
        <v>2842000</v>
      </c>
      <c r="N2342" s="51">
        <f t="shared" si="453"/>
        <v>1145000</v>
      </c>
      <c r="O2342" s="51">
        <v>1145739.1304347799</v>
      </c>
      <c r="P2342" s="51">
        <v>3987000</v>
      </c>
      <c r="Q2342" s="51">
        <f t="shared" si="454"/>
        <v>1489460.869565214</v>
      </c>
      <c r="R2342" s="52">
        <f t="shared" si="455"/>
        <v>4331460.869565214</v>
      </c>
      <c r="S2342" s="53">
        <v>4331400</v>
      </c>
      <c r="T2342" s="54">
        <v>0</v>
      </c>
      <c r="U2342" s="55" t="s">
        <v>31</v>
      </c>
      <c r="V2342" s="55" t="s">
        <v>421</v>
      </c>
      <c r="W2342" s="55" t="s">
        <v>24</v>
      </c>
      <c r="X2342" s="56">
        <v>43294</v>
      </c>
      <c r="Y2342" s="57" t="e">
        <f>VLOOKUP(B2342,'[2]DVKT TYC (đang phê duyệt)'!$B$6:$Z$119,25,0)</f>
        <v>#N/A</v>
      </c>
      <c r="Z2342" s="57"/>
      <c r="AA2342" s="58">
        <v>6100000</v>
      </c>
      <c r="AB2342" s="58"/>
      <c r="AC2342" s="58"/>
      <c r="AD2342" s="58"/>
      <c r="AE2342" s="58"/>
      <c r="AF2342" s="58"/>
      <c r="AG2342" s="58"/>
      <c r="AH2342" s="58"/>
      <c r="AI2342" s="58"/>
      <c r="AJ2342" s="58"/>
      <c r="AK2342" s="58"/>
      <c r="AL2342" s="58"/>
      <c r="AM2342" s="58"/>
      <c r="AN2342" s="58"/>
      <c r="AO2342" s="58"/>
      <c r="AP2342" s="58"/>
      <c r="AQ2342" s="58">
        <v>5361000</v>
      </c>
      <c r="AR2342" s="59">
        <f t="shared" si="457"/>
        <v>2</v>
      </c>
      <c r="AS2342" s="59">
        <f t="shared" si="458"/>
        <v>11461000</v>
      </c>
      <c r="AT2342" s="58">
        <f t="shared" si="461"/>
        <v>5730500</v>
      </c>
      <c r="AU2342" s="58">
        <f t="shared" si="450"/>
        <v>5361000</v>
      </c>
      <c r="AV2342" s="59">
        <f t="shared" si="451"/>
        <v>1399100</v>
      </c>
      <c r="AW2342" s="59">
        <f t="shared" si="459"/>
        <v>1399100</v>
      </c>
      <c r="AX2342" s="60">
        <f t="shared" si="460"/>
        <v>0.32301334441520058</v>
      </c>
      <c r="AY2342" s="58"/>
    </row>
    <row r="2343" spans="1:51" ht="47.25" x14ac:dyDescent="0.25">
      <c r="A2343" s="45">
        <v>1956</v>
      </c>
      <c r="B2343" s="46" t="s">
        <v>6326</v>
      </c>
      <c r="C2343" s="47" t="s">
        <v>6323</v>
      </c>
      <c r="D2343" s="47" t="s">
        <v>2677</v>
      </c>
      <c r="E2343" s="48" t="s">
        <v>6327</v>
      </c>
      <c r="F2343" s="49" t="s">
        <v>6328</v>
      </c>
      <c r="G2343" s="49" t="s">
        <v>6328</v>
      </c>
      <c r="H2343" s="50" t="s">
        <v>6328</v>
      </c>
      <c r="I2343" s="46" t="s">
        <v>499</v>
      </c>
      <c r="J2343" s="46">
        <v>1172</v>
      </c>
      <c r="K2343" s="49">
        <v>1172</v>
      </c>
      <c r="L2343" s="49" t="s">
        <v>6324</v>
      </c>
      <c r="M2343" s="51">
        <v>243000</v>
      </c>
      <c r="N2343" s="51">
        <f t="shared" si="453"/>
        <v>109000</v>
      </c>
      <c r="O2343" s="51">
        <v>109565.217391304</v>
      </c>
      <c r="P2343" s="51">
        <v>352000</v>
      </c>
      <c r="Q2343" s="51">
        <f t="shared" si="454"/>
        <v>142434.78260869521</v>
      </c>
      <c r="R2343" s="52">
        <f t="shared" si="455"/>
        <v>385434.78260869521</v>
      </c>
      <c r="S2343" s="53">
        <v>385400</v>
      </c>
      <c r="T2343" s="54">
        <v>0</v>
      </c>
      <c r="U2343" s="55" t="s">
        <v>31</v>
      </c>
      <c r="V2343" s="55" t="s">
        <v>421</v>
      </c>
      <c r="W2343" s="55" t="s">
        <v>24</v>
      </c>
      <c r="X2343" s="56">
        <v>43294</v>
      </c>
      <c r="Y2343" s="57" t="e">
        <f>VLOOKUP(B2343,'[2]DVKT TYC (đang phê duyệt)'!$B$6:$Z$119,25,0)</f>
        <v>#N/A</v>
      </c>
      <c r="Z2343" s="57"/>
      <c r="AA2343" s="58"/>
      <c r="AB2343" s="58"/>
      <c r="AC2343" s="58"/>
      <c r="AD2343" s="58"/>
      <c r="AE2343" s="58"/>
      <c r="AF2343" s="58"/>
      <c r="AG2343" s="58"/>
      <c r="AH2343" s="58"/>
      <c r="AI2343" s="58"/>
      <c r="AJ2343" s="58">
        <v>399600</v>
      </c>
      <c r="AK2343" s="58"/>
      <c r="AL2343" s="58"/>
      <c r="AM2343" s="58"/>
      <c r="AN2343" s="58"/>
      <c r="AO2343" s="58"/>
      <c r="AP2343" s="58"/>
      <c r="AQ2343" s="58">
        <v>470000</v>
      </c>
      <c r="AR2343" s="59">
        <f t="shared" si="457"/>
        <v>2</v>
      </c>
      <c r="AS2343" s="59">
        <f t="shared" si="458"/>
        <v>869600</v>
      </c>
      <c r="AT2343" s="58">
        <f t="shared" si="461"/>
        <v>434800</v>
      </c>
      <c r="AU2343" s="58">
        <f t="shared" si="450"/>
        <v>399600</v>
      </c>
      <c r="AV2343" s="59">
        <f t="shared" si="451"/>
        <v>49400</v>
      </c>
      <c r="AW2343" s="59">
        <f t="shared" si="459"/>
        <v>49400</v>
      </c>
      <c r="AX2343" s="60">
        <f t="shared" si="460"/>
        <v>0.12817851582771156</v>
      </c>
      <c r="AY2343" s="58"/>
    </row>
    <row r="2344" spans="1:51" x14ac:dyDescent="0.25">
      <c r="A2344" s="45">
        <v>2032</v>
      </c>
      <c r="B2344" s="46" t="s">
        <v>6676</v>
      </c>
      <c r="C2344" s="47" t="s">
        <v>6677</v>
      </c>
      <c r="D2344" s="47" t="s">
        <v>6402</v>
      </c>
      <c r="E2344" s="62">
        <v>23.234000000000002</v>
      </c>
      <c r="F2344" s="49" t="s">
        <v>6678</v>
      </c>
      <c r="G2344" s="49" t="s">
        <v>6678</v>
      </c>
      <c r="H2344" s="50" t="s">
        <v>6678</v>
      </c>
      <c r="I2344" s="46"/>
      <c r="J2344" s="46">
        <v>1522</v>
      </c>
      <c r="K2344" s="49">
        <v>1522</v>
      </c>
      <c r="L2344" s="49" t="s">
        <v>6678</v>
      </c>
      <c r="M2344" s="51">
        <v>14004</v>
      </c>
      <c r="N2344" s="51">
        <f t="shared" si="453"/>
        <v>1496</v>
      </c>
      <c r="O2344" s="51">
        <v>1558.95652173913</v>
      </c>
      <c r="P2344" s="51">
        <v>15500</v>
      </c>
      <c r="Q2344" s="51">
        <f t="shared" si="454"/>
        <v>2026.6434782608692</v>
      </c>
      <c r="R2344" s="52">
        <f t="shared" si="455"/>
        <v>16030.643478260869</v>
      </c>
      <c r="S2344" s="53">
        <v>16000</v>
      </c>
      <c r="T2344" s="54">
        <v>0</v>
      </c>
      <c r="U2344" s="55" t="s">
        <v>2615</v>
      </c>
      <c r="V2344" s="55" t="s">
        <v>6385</v>
      </c>
      <c r="W2344" s="55" t="s">
        <v>173</v>
      </c>
      <c r="X2344" s="56">
        <v>43294</v>
      </c>
      <c r="Y2344" s="57" t="e">
        <f>VLOOKUP(B2344,'[2]DVKT TYC (đang phê duyệt)'!$B$6:$Z$119,25,0)</f>
        <v>#N/A</v>
      </c>
      <c r="Z2344" s="57"/>
      <c r="AA2344" s="58"/>
      <c r="AB2344" s="58"/>
      <c r="AC2344" s="58"/>
      <c r="AD2344" s="58"/>
      <c r="AE2344" s="58"/>
      <c r="AF2344" s="58"/>
      <c r="AG2344" s="58"/>
      <c r="AH2344" s="58"/>
      <c r="AI2344" s="58"/>
      <c r="AJ2344" s="58">
        <v>21700</v>
      </c>
      <c r="AK2344" s="58"/>
      <c r="AL2344" s="58">
        <v>47000</v>
      </c>
      <c r="AM2344" s="58"/>
      <c r="AN2344" s="58"/>
      <c r="AO2344" s="58"/>
      <c r="AP2344" s="58"/>
      <c r="AQ2344" s="58"/>
      <c r="AR2344" s="59">
        <f t="shared" si="457"/>
        <v>2</v>
      </c>
      <c r="AS2344" s="59">
        <f t="shared" si="458"/>
        <v>68700</v>
      </c>
      <c r="AT2344" s="58">
        <f t="shared" si="461"/>
        <v>34400</v>
      </c>
      <c r="AU2344" s="58">
        <f t="shared" si="450"/>
        <v>21700</v>
      </c>
      <c r="AV2344" s="59">
        <f t="shared" si="451"/>
        <v>18400</v>
      </c>
      <c r="AW2344" s="59">
        <f t="shared" si="459"/>
        <v>18400</v>
      </c>
      <c r="AX2344" s="60">
        <f t="shared" si="460"/>
        <v>1.1499999999999999</v>
      </c>
      <c r="AY2344" s="58"/>
    </row>
    <row r="2345" spans="1:51" ht="31.5" x14ac:dyDescent="0.25">
      <c r="A2345" s="45">
        <v>2040</v>
      </c>
      <c r="B2345" s="46" t="s">
        <v>6712</v>
      </c>
      <c r="C2345" s="47" t="s">
        <v>6710</v>
      </c>
      <c r="D2345" s="47" t="s">
        <v>6402</v>
      </c>
      <c r="E2345" s="62">
        <v>23.137</v>
      </c>
      <c r="F2345" s="49" t="s">
        <v>6713</v>
      </c>
      <c r="G2345" s="49" t="s">
        <v>6713</v>
      </c>
      <c r="H2345" s="50" t="s">
        <v>6713</v>
      </c>
      <c r="I2345" s="46"/>
      <c r="J2345" s="46">
        <v>1563</v>
      </c>
      <c r="K2345" s="49">
        <v>1563</v>
      </c>
      <c r="L2345" s="49" t="s">
        <v>6711</v>
      </c>
      <c r="M2345" s="51">
        <v>325000</v>
      </c>
      <c r="N2345" s="51">
        <f t="shared" si="453"/>
        <v>29000</v>
      </c>
      <c r="O2345" s="51">
        <v>29739.130434782601</v>
      </c>
      <c r="P2345" s="51">
        <v>354000</v>
      </c>
      <c r="Q2345" s="51">
        <f t="shared" si="454"/>
        <v>38660.869565217377</v>
      </c>
      <c r="R2345" s="52">
        <f t="shared" si="455"/>
        <v>363660.86956521741</v>
      </c>
      <c r="S2345" s="53">
        <v>363600</v>
      </c>
      <c r="T2345" s="54">
        <v>0</v>
      </c>
      <c r="U2345" s="55" t="s">
        <v>6404</v>
      </c>
      <c r="V2345" s="55" t="s">
        <v>6493</v>
      </c>
      <c r="W2345" s="55" t="s">
        <v>196</v>
      </c>
      <c r="X2345" s="56">
        <v>43294</v>
      </c>
      <c r="Y2345" s="57" t="e">
        <f>VLOOKUP(B2345,'[2]DVKT TYC (đang phê duyệt)'!$B$6:$Z$119,25,0)</f>
        <v>#N/A</v>
      </c>
      <c r="Z2345" s="57"/>
      <c r="AA2345" s="58"/>
      <c r="AB2345" s="58"/>
      <c r="AC2345" s="58"/>
      <c r="AD2345" s="58"/>
      <c r="AE2345" s="58"/>
      <c r="AF2345" s="58"/>
      <c r="AG2345" s="58">
        <v>372000</v>
      </c>
      <c r="AH2345" s="58"/>
      <c r="AI2345" s="58"/>
      <c r="AJ2345" s="58"/>
      <c r="AK2345" s="58"/>
      <c r="AL2345" s="58"/>
      <c r="AM2345" s="58"/>
      <c r="AN2345" s="58"/>
      <c r="AO2345" s="58"/>
      <c r="AP2345" s="58"/>
      <c r="AQ2345" s="58">
        <v>475000</v>
      </c>
      <c r="AR2345" s="59">
        <f t="shared" si="457"/>
        <v>2</v>
      </c>
      <c r="AS2345" s="59">
        <f t="shared" si="458"/>
        <v>847000</v>
      </c>
      <c r="AT2345" s="58">
        <f t="shared" si="461"/>
        <v>423500</v>
      </c>
      <c r="AU2345" s="58">
        <f t="shared" si="450"/>
        <v>372000</v>
      </c>
      <c r="AV2345" s="59">
        <f t="shared" si="451"/>
        <v>59900</v>
      </c>
      <c r="AW2345" s="59">
        <f t="shared" si="459"/>
        <v>59900</v>
      </c>
      <c r="AX2345" s="60">
        <f t="shared" si="460"/>
        <v>0.16474147414741469</v>
      </c>
      <c r="AY2345" s="58"/>
    </row>
    <row r="2346" spans="1:51" x14ac:dyDescent="0.25">
      <c r="A2346" s="45">
        <v>2154</v>
      </c>
      <c r="B2346" s="46" t="s">
        <v>7166</v>
      </c>
      <c r="C2346" s="47" t="s">
        <v>7139</v>
      </c>
      <c r="D2346" s="47" t="s">
        <v>597</v>
      </c>
      <c r="E2346" s="62">
        <v>6.84</v>
      </c>
      <c r="F2346" s="49" t="s">
        <v>7167</v>
      </c>
      <c r="G2346" s="49" t="s">
        <v>7167</v>
      </c>
      <c r="H2346" s="50" t="s">
        <v>7167</v>
      </c>
      <c r="I2346" s="46"/>
      <c r="J2346" s="46">
        <v>1829</v>
      </c>
      <c r="K2346" s="49">
        <v>1829</v>
      </c>
      <c r="L2346" s="49" t="s">
        <v>7142</v>
      </c>
      <c r="M2346" s="51">
        <v>20000</v>
      </c>
      <c r="N2346" s="51">
        <f t="shared" si="453"/>
        <v>12000</v>
      </c>
      <c r="O2346" s="51">
        <v>12052.1739130435</v>
      </c>
      <c r="P2346" s="51">
        <v>32000</v>
      </c>
      <c r="Q2346" s="51">
        <f t="shared" si="454"/>
        <v>15667.826086956551</v>
      </c>
      <c r="R2346" s="52">
        <f t="shared" si="455"/>
        <v>35667.826086956549</v>
      </c>
      <c r="S2346" s="53">
        <v>35600</v>
      </c>
      <c r="T2346" s="54">
        <v>0</v>
      </c>
      <c r="U2346" s="55" t="s">
        <v>598</v>
      </c>
      <c r="V2346" s="55" t="s">
        <v>7052</v>
      </c>
      <c r="W2346" s="55" t="s">
        <v>173</v>
      </c>
      <c r="X2346" s="56">
        <v>43294</v>
      </c>
      <c r="Y2346" s="57" t="e">
        <f>VLOOKUP(B2346,'[2]DVKT TYC (đang phê duyệt)'!$B$6:$Z$119,25,0)</f>
        <v>#N/A</v>
      </c>
      <c r="Z2346" s="57"/>
      <c r="AA2346" s="58"/>
      <c r="AB2346" s="58"/>
      <c r="AC2346" s="58"/>
      <c r="AD2346" s="58"/>
      <c r="AE2346" s="58"/>
      <c r="AF2346" s="58"/>
      <c r="AG2346" s="58"/>
      <c r="AH2346" s="58">
        <v>160000</v>
      </c>
      <c r="AI2346" s="58"/>
      <c r="AJ2346" s="58">
        <v>35880</v>
      </c>
      <c r="AK2346" s="58"/>
      <c r="AL2346" s="58"/>
      <c r="AM2346" s="58"/>
      <c r="AN2346" s="58"/>
      <c r="AO2346" s="58"/>
      <c r="AP2346" s="58"/>
      <c r="AQ2346" s="58"/>
      <c r="AR2346" s="59">
        <f t="shared" si="457"/>
        <v>2</v>
      </c>
      <c r="AS2346" s="59">
        <f t="shared" si="458"/>
        <v>195880</v>
      </c>
      <c r="AT2346" s="58">
        <f t="shared" si="461"/>
        <v>97900</v>
      </c>
      <c r="AU2346" s="58">
        <f t="shared" si="450"/>
        <v>35880</v>
      </c>
      <c r="AV2346" s="59">
        <f t="shared" si="451"/>
        <v>62300</v>
      </c>
      <c r="AW2346" s="59">
        <f t="shared" si="459"/>
        <v>62300</v>
      </c>
      <c r="AX2346" s="60">
        <f t="shared" si="460"/>
        <v>1.75</v>
      </c>
      <c r="AY2346" s="58"/>
    </row>
    <row r="2347" spans="1:51" ht="31.5" x14ac:dyDescent="0.25">
      <c r="A2347" s="45">
        <v>2174</v>
      </c>
      <c r="B2347" s="46"/>
      <c r="C2347" s="47"/>
      <c r="D2347" s="47" t="s">
        <v>467</v>
      </c>
      <c r="E2347" s="48">
        <v>18.202999999999999</v>
      </c>
      <c r="F2347" s="49" t="s">
        <v>7477</v>
      </c>
      <c r="G2347" s="49">
        <v>18.202999999999999</v>
      </c>
      <c r="H2347" s="50"/>
      <c r="I2347" s="46"/>
      <c r="J2347" s="46"/>
      <c r="K2347" s="49"/>
      <c r="L2347" s="49"/>
      <c r="M2347" s="51"/>
      <c r="N2347" s="51"/>
      <c r="O2347" s="51"/>
      <c r="P2347" s="51"/>
      <c r="Q2347" s="51"/>
      <c r="R2347" s="52"/>
      <c r="S2347" s="61">
        <v>0</v>
      </c>
      <c r="T2347" s="54"/>
      <c r="U2347" s="55"/>
      <c r="V2347" s="55"/>
      <c r="W2347" s="55"/>
      <c r="X2347" s="56"/>
      <c r="Y2347" s="57" t="e">
        <f>VLOOKUP(B2347,'[2]DVKT TYC (đang phê duyệt)'!$B$6:$Z$119,25,0)</f>
        <v>#N/A</v>
      </c>
      <c r="Z2347" s="57" t="s">
        <v>7860</v>
      </c>
      <c r="AA2347" s="58"/>
      <c r="AB2347" s="58"/>
      <c r="AC2347" s="58"/>
      <c r="AD2347" s="58"/>
      <c r="AE2347" s="58"/>
      <c r="AF2347" s="58"/>
      <c r="AG2347" s="58"/>
      <c r="AH2347" s="58"/>
      <c r="AI2347" s="58"/>
      <c r="AJ2347" s="58"/>
      <c r="AK2347" s="58"/>
      <c r="AL2347" s="58"/>
      <c r="AM2347" s="58">
        <v>164000</v>
      </c>
      <c r="AN2347" s="58"/>
      <c r="AO2347" s="58"/>
      <c r="AP2347" s="58"/>
      <c r="AQ2347" s="58"/>
      <c r="AR2347" s="59">
        <f t="shared" si="457"/>
        <v>1</v>
      </c>
      <c r="AS2347" s="59">
        <f t="shared" si="458"/>
        <v>164000</v>
      </c>
      <c r="AT2347" s="58">
        <f t="shared" si="461"/>
        <v>164000</v>
      </c>
      <c r="AU2347" s="58">
        <f t="shared" si="450"/>
        <v>164000</v>
      </c>
      <c r="AV2347" s="59">
        <f t="shared" si="451"/>
        <v>164000</v>
      </c>
      <c r="AW2347" s="59">
        <f t="shared" si="459"/>
        <v>164000</v>
      </c>
      <c r="AX2347" s="60" t="e">
        <f t="shared" si="460"/>
        <v>#DIV/0!</v>
      </c>
      <c r="AY2347" s="58"/>
    </row>
    <row r="2348" spans="1:51" ht="31.5" x14ac:dyDescent="0.25">
      <c r="A2348" s="45">
        <v>2175</v>
      </c>
      <c r="B2348" s="46"/>
      <c r="C2348" s="47"/>
      <c r="D2348" s="47" t="s">
        <v>467</v>
      </c>
      <c r="E2348" s="48">
        <v>18.206</v>
      </c>
      <c r="F2348" s="49" t="s">
        <v>7539</v>
      </c>
      <c r="G2348" s="49">
        <v>18.206</v>
      </c>
      <c r="H2348" s="50"/>
      <c r="I2348" s="46"/>
      <c r="J2348" s="46"/>
      <c r="K2348" s="49"/>
      <c r="L2348" s="49"/>
      <c r="M2348" s="51"/>
      <c r="N2348" s="51"/>
      <c r="O2348" s="51"/>
      <c r="P2348" s="51"/>
      <c r="Q2348" s="51"/>
      <c r="R2348" s="52"/>
      <c r="S2348" s="61">
        <v>0</v>
      </c>
      <c r="T2348" s="54"/>
      <c r="U2348" s="55"/>
      <c r="V2348" s="55"/>
      <c r="W2348" s="55"/>
      <c r="X2348" s="56"/>
      <c r="Y2348" s="57" t="e">
        <f>VLOOKUP(B2348,'[2]DVKT TYC (đang phê duyệt)'!$B$6:$Z$119,25,0)</f>
        <v>#N/A</v>
      </c>
      <c r="Z2348" s="57" t="s">
        <v>7860</v>
      </c>
      <c r="AA2348" s="58"/>
      <c r="AB2348" s="58"/>
      <c r="AC2348" s="58"/>
      <c r="AD2348" s="58"/>
      <c r="AE2348" s="58"/>
      <c r="AF2348" s="58"/>
      <c r="AG2348" s="58"/>
      <c r="AH2348" s="58"/>
      <c r="AI2348" s="58"/>
      <c r="AJ2348" s="58"/>
      <c r="AK2348" s="58"/>
      <c r="AL2348" s="58"/>
      <c r="AM2348" s="58">
        <v>164000</v>
      </c>
      <c r="AN2348" s="58"/>
      <c r="AO2348" s="58"/>
      <c r="AP2348" s="58"/>
      <c r="AQ2348" s="58"/>
      <c r="AR2348" s="59">
        <f t="shared" si="457"/>
        <v>1</v>
      </c>
      <c r="AS2348" s="59">
        <f t="shared" si="458"/>
        <v>164000</v>
      </c>
      <c r="AT2348" s="58">
        <f t="shared" si="461"/>
        <v>164000</v>
      </c>
      <c r="AU2348" s="58">
        <f t="shared" si="450"/>
        <v>164000</v>
      </c>
      <c r="AV2348" s="59">
        <f t="shared" si="451"/>
        <v>164000</v>
      </c>
      <c r="AW2348" s="59">
        <f t="shared" si="459"/>
        <v>164000</v>
      </c>
      <c r="AX2348" s="60" t="e">
        <f t="shared" si="460"/>
        <v>#DIV/0!</v>
      </c>
      <c r="AY2348" s="58"/>
    </row>
    <row r="2349" spans="1:51" ht="31.5" x14ac:dyDescent="0.25">
      <c r="A2349" s="45">
        <v>2176</v>
      </c>
      <c r="B2349" s="46"/>
      <c r="C2349" s="47"/>
      <c r="D2349" s="47" t="s">
        <v>467</v>
      </c>
      <c r="E2349" s="48">
        <v>18.207000000000001</v>
      </c>
      <c r="F2349" s="49" t="s">
        <v>1411</v>
      </c>
      <c r="G2349" s="49" t="str">
        <f>VLOOKUP(F2349,'[1]PL3. DVKT&amp;XN'!$G$10:$H$9285,2,0)</f>
        <v>18.0207.0042</v>
      </c>
      <c r="H2349" s="50"/>
      <c r="I2349" s="46"/>
      <c r="J2349" s="46"/>
      <c r="K2349" s="49"/>
      <c r="L2349" s="49"/>
      <c r="M2349" s="51"/>
      <c r="N2349" s="51"/>
      <c r="O2349" s="51"/>
      <c r="P2349" s="51"/>
      <c r="Q2349" s="51"/>
      <c r="R2349" s="52"/>
      <c r="S2349" s="61">
        <v>1732400</v>
      </c>
      <c r="T2349" s="54"/>
      <c r="U2349" s="55"/>
      <c r="V2349" s="55"/>
      <c r="W2349" s="55"/>
      <c r="X2349" s="56"/>
      <c r="Y2349" s="57" t="e">
        <f>VLOOKUP(B2349,'[2]DVKT TYC (đang phê duyệt)'!$B$6:$Z$119,25,0)</f>
        <v>#N/A</v>
      </c>
      <c r="Z2349" s="57" t="s">
        <v>7860</v>
      </c>
      <c r="AA2349" s="58"/>
      <c r="AB2349" s="58"/>
      <c r="AC2349" s="58"/>
      <c r="AD2349" s="58"/>
      <c r="AE2349" s="58"/>
      <c r="AF2349" s="58"/>
      <c r="AG2349" s="58"/>
      <c r="AH2349" s="58"/>
      <c r="AI2349" s="58"/>
      <c r="AJ2349" s="58"/>
      <c r="AK2349" s="58"/>
      <c r="AL2349" s="58"/>
      <c r="AM2349" s="58">
        <v>164000</v>
      </c>
      <c r="AN2349" s="58"/>
      <c r="AO2349" s="58"/>
      <c r="AP2349" s="58"/>
      <c r="AQ2349" s="58"/>
      <c r="AR2349" s="59">
        <f t="shared" si="457"/>
        <v>1</v>
      </c>
      <c r="AS2349" s="59">
        <f t="shared" si="458"/>
        <v>164000</v>
      </c>
      <c r="AT2349" s="58">
        <f t="shared" si="461"/>
        <v>164000</v>
      </c>
      <c r="AU2349" s="58">
        <f t="shared" si="450"/>
        <v>164000</v>
      </c>
      <c r="AV2349" s="59">
        <f t="shared" si="451"/>
        <v>-1568400</v>
      </c>
      <c r="AW2349" s="59">
        <f t="shared" si="459"/>
        <v>-1568400</v>
      </c>
      <c r="AX2349" s="60">
        <f t="shared" si="460"/>
        <v>-0.9053336411914108</v>
      </c>
      <c r="AY2349" s="58"/>
    </row>
    <row r="2350" spans="1:51" ht="31.5" x14ac:dyDescent="0.25">
      <c r="A2350" s="45">
        <v>2199</v>
      </c>
      <c r="B2350" s="46"/>
      <c r="C2350" s="47"/>
      <c r="D2350" s="47" t="s">
        <v>467</v>
      </c>
      <c r="E2350" s="48" t="s">
        <v>7538</v>
      </c>
      <c r="F2350" s="49" t="s">
        <v>7501</v>
      </c>
      <c r="G2350" s="49" t="s">
        <v>7538</v>
      </c>
      <c r="H2350" s="50"/>
      <c r="I2350" s="46"/>
      <c r="J2350" s="46"/>
      <c r="K2350" s="49"/>
      <c r="L2350" s="49"/>
      <c r="M2350" s="51"/>
      <c r="N2350" s="51"/>
      <c r="O2350" s="51"/>
      <c r="P2350" s="51"/>
      <c r="Q2350" s="51"/>
      <c r="R2350" s="52"/>
      <c r="S2350" s="61">
        <v>0</v>
      </c>
      <c r="T2350" s="54"/>
      <c r="U2350" s="55"/>
      <c r="V2350" s="55"/>
      <c r="W2350" s="55"/>
      <c r="X2350" s="56"/>
      <c r="Y2350" s="57" t="e">
        <f>VLOOKUP(B2350,'[2]DVKT TYC (đang phê duyệt)'!$B$6:$Z$119,25,0)</f>
        <v>#N/A</v>
      </c>
      <c r="Z2350" s="57"/>
      <c r="AA2350" s="58"/>
      <c r="AB2350" s="58"/>
      <c r="AC2350" s="58"/>
      <c r="AD2350" s="58"/>
      <c r="AE2350" s="58"/>
      <c r="AF2350" s="58"/>
      <c r="AG2350" s="58"/>
      <c r="AH2350" s="58"/>
      <c r="AI2350" s="58"/>
      <c r="AJ2350" s="58"/>
      <c r="AK2350" s="58"/>
      <c r="AL2350" s="58"/>
      <c r="AM2350" s="58">
        <v>164000</v>
      </c>
      <c r="AN2350" s="58"/>
      <c r="AO2350" s="58"/>
      <c r="AP2350" s="58"/>
      <c r="AQ2350" s="58"/>
      <c r="AR2350" s="59">
        <f t="shared" si="457"/>
        <v>1</v>
      </c>
      <c r="AS2350" s="59">
        <f t="shared" si="458"/>
        <v>164000</v>
      </c>
      <c r="AT2350" s="58">
        <f t="shared" si="461"/>
        <v>164000</v>
      </c>
      <c r="AU2350" s="58">
        <f t="shared" si="450"/>
        <v>164000</v>
      </c>
      <c r="AV2350" s="59">
        <f t="shared" si="451"/>
        <v>164000</v>
      </c>
      <c r="AW2350" s="59">
        <f t="shared" si="459"/>
        <v>164000</v>
      </c>
      <c r="AX2350" s="60" t="e">
        <f t="shared" si="460"/>
        <v>#DIV/0!</v>
      </c>
      <c r="AY2350" s="58"/>
    </row>
    <row r="2351" spans="1:51" ht="31.5" x14ac:dyDescent="0.25">
      <c r="A2351" s="45">
        <v>2200</v>
      </c>
      <c r="B2351" s="46"/>
      <c r="C2351" s="47"/>
      <c r="D2351" s="47" t="s">
        <v>467</v>
      </c>
      <c r="E2351" s="48">
        <v>18.526</v>
      </c>
      <c r="F2351" s="49" t="s">
        <v>7500</v>
      </c>
      <c r="G2351" s="49">
        <v>18.526</v>
      </c>
      <c r="H2351" s="50"/>
      <c r="I2351" s="46"/>
      <c r="J2351" s="46"/>
      <c r="K2351" s="49"/>
      <c r="L2351" s="49"/>
      <c r="M2351" s="51"/>
      <c r="N2351" s="51"/>
      <c r="O2351" s="51"/>
      <c r="P2351" s="51"/>
      <c r="Q2351" s="51"/>
      <c r="R2351" s="52"/>
      <c r="S2351" s="61">
        <v>0</v>
      </c>
      <c r="T2351" s="54"/>
      <c r="U2351" s="55"/>
      <c r="V2351" s="55"/>
      <c r="W2351" s="55"/>
      <c r="X2351" s="56"/>
      <c r="Y2351" s="57" t="e">
        <f>VLOOKUP(B2351,'[2]DVKT TYC (đang phê duyệt)'!$B$6:$Z$119,25,0)</f>
        <v>#N/A</v>
      </c>
      <c r="Z2351" s="57"/>
      <c r="AA2351" s="58"/>
      <c r="AB2351" s="58"/>
      <c r="AC2351" s="58"/>
      <c r="AD2351" s="58"/>
      <c r="AE2351" s="58"/>
      <c r="AF2351" s="58"/>
      <c r="AG2351" s="58"/>
      <c r="AH2351" s="58"/>
      <c r="AI2351" s="58"/>
      <c r="AJ2351" s="58"/>
      <c r="AK2351" s="58"/>
      <c r="AL2351" s="58"/>
      <c r="AM2351" s="58">
        <v>164000</v>
      </c>
      <c r="AN2351" s="58"/>
      <c r="AO2351" s="58"/>
      <c r="AP2351" s="58"/>
      <c r="AQ2351" s="58"/>
      <c r="AR2351" s="59">
        <f t="shared" si="457"/>
        <v>1</v>
      </c>
      <c r="AS2351" s="59">
        <f t="shared" si="458"/>
        <v>164000</v>
      </c>
      <c r="AT2351" s="58">
        <f t="shared" si="461"/>
        <v>164000</v>
      </c>
      <c r="AU2351" s="58">
        <f t="shared" si="450"/>
        <v>164000</v>
      </c>
      <c r="AV2351" s="59">
        <f t="shared" si="451"/>
        <v>164000</v>
      </c>
      <c r="AW2351" s="59">
        <f t="shared" si="459"/>
        <v>164000</v>
      </c>
      <c r="AX2351" s="60" t="e">
        <f t="shared" si="460"/>
        <v>#DIV/0!</v>
      </c>
      <c r="AY2351" s="58"/>
    </row>
    <row r="2352" spans="1:51" ht="31.5" x14ac:dyDescent="0.25">
      <c r="A2352" s="45">
        <v>2201</v>
      </c>
      <c r="B2352" s="46"/>
      <c r="C2352" s="47"/>
      <c r="D2352" s="47" t="s">
        <v>467</v>
      </c>
      <c r="E2352" s="48">
        <v>18.571000000000002</v>
      </c>
      <c r="F2352" s="49" t="s">
        <v>7499</v>
      </c>
      <c r="G2352" s="49">
        <v>18.571000000000002</v>
      </c>
      <c r="H2352" s="50"/>
      <c r="I2352" s="46"/>
      <c r="J2352" s="46"/>
      <c r="K2352" s="49"/>
      <c r="L2352" s="49"/>
      <c r="M2352" s="51"/>
      <c r="N2352" s="51"/>
      <c r="O2352" s="51"/>
      <c r="P2352" s="51"/>
      <c r="Q2352" s="51"/>
      <c r="R2352" s="52"/>
      <c r="S2352" s="61">
        <v>0</v>
      </c>
      <c r="T2352" s="54"/>
      <c r="U2352" s="55"/>
      <c r="V2352" s="55"/>
      <c r="W2352" s="55"/>
      <c r="X2352" s="56"/>
      <c r="Y2352" s="57" t="e">
        <f>VLOOKUP(B2352,'[2]DVKT TYC (đang phê duyệt)'!$B$6:$Z$119,25,0)</f>
        <v>#N/A</v>
      </c>
      <c r="Z2352" s="57"/>
      <c r="AA2352" s="58"/>
      <c r="AB2352" s="58"/>
      <c r="AC2352" s="58"/>
      <c r="AD2352" s="58"/>
      <c r="AE2352" s="58"/>
      <c r="AF2352" s="58"/>
      <c r="AG2352" s="58"/>
      <c r="AH2352" s="58"/>
      <c r="AI2352" s="58"/>
      <c r="AJ2352" s="58"/>
      <c r="AK2352" s="58"/>
      <c r="AL2352" s="58"/>
      <c r="AM2352" s="58">
        <v>164000</v>
      </c>
      <c r="AN2352" s="58"/>
      <c r="AO2352" s="58"/>
      <c r="AP2352" s="58"/>
      <c r="AQ2352" s="58"/>
      <c r="AR2352" s="59">
        <f t="shared" si="457"/>
        <v>1</v>
      </c>
      <c r="AS2352" s="59">
        <f t="shared" si="458"/>
        <v>164000</v>
      </c>
      <c r="AT2352" s="58">
        <f t="shared" si="461"/>
        <v>164000</v>
      </c>
      <c r="AU2352" s="58">
        <f t="shared" si="450"/>
        <v>164000</v>
      </c>
      <c r="AV2352" s="59">
        <f t="shared" si="451"/>
        <v>164000</v>
      </c>
      <c r="AW2352" s="59">
        <f t="shared" si="459"/>
        <v>164000</v>
      </c>
      <c r="AX2352" s="60" t="e">
        <f t="shared" si="460"/>
        <v>#DIV/0!</v>
      </c>
      <c r="AY2352" s="58"/>
    </row>
    <row r="2353" spans="1:51" ht="31.5" x14ac:dyDescent="0.25">
      <c r="A2353" s="45">
        <v>2202</v>
      </c>
      <c r="B2353" s="46"/>
      <c r="C2353" s="47"/>
      <c r="D2353" s="47" t="s">
        <v>467</v>
      </c>
      <c r="E2353" s="48">
        <v>18.596</v>
      </c>
      <c r="F2353" s="49" t="s">
        <v>7498</v>
      </c>
      <c r="G2353" s="49">
        <v>18.596</v>
      </c>
      <c r="H2353" s="50"/>
      <c r="I2353" s="46"/>
      <c r="J2353" s="46"/>
      <c r="K2353" s="49"/>
      <c r="L2353" s="49"/>
      <c r="M2353" s="51"/>
      <c r="N2353" s="51"/>
      <c r="O2353" s="51"/>
      <c r="P2353" s="51"/>
      <c r="Q2353" s="51"/>
      <c r="R2353" s="52"/>
      <c r="S2353" s="61">
        <v>0</v>
      </c>
      <c r="T2353" s="54"/>
      <c r="U2353" s="55"/>
      <c r="V2353" s="55"/>
      <c r="W2353" s="55"/>
      <c r="X2353" s="56"/>
      <c r="Y2353" s="57" t="e">
        <f>VLOOKUP(B2353,'[2]DVKT TYC (đang phê duyệt)'!$B$6:$Z$119,25,0)</f>
        <v>#N/A</v>
      </c>
      <c r="Z2353" s="57"/>
      <c r="AA2353" s="58"/>
      <c r="AB2353" s="58"/>
      <c r="AC2353" s="58"/>
      <c r="AD2353" s="58"/>
      <c r="AE2353" s="58"/>
      <c r="AF2353" s="58"/>
      <c r="AG2353" s="58"/>
      <c r="AH2353" s="58"/>
      <c r="AI2353" s="58"/>
      <c r="AJ2353" s="58"/>
      <c r="AK2353" s="58"/>
      <c r="AL2353" s="58"/>
      <c r="AM2353" s="58">
        <v>164000</v>
      </c>
      <c r="AN2353" s="58"/>
      <c r="AO2353" s="58"/>
      <c r="AP2353" s="58"/>
      <c r="AQ2353" s="58"/>
      <c r="AR2353" s="59">
        <f t="shared" si="457"/>
        <v>1</v>
      </c>
      <c r="AS2353" s="59">
        <f t="shared" si="458"/>
        <v>164000</v>
      </c>
      <c r="AT2353" s="58">
        <f t="shared" si="461"/>
        <v>164000</v>
      </c>
      <c r="AU2353" s="58">
        <f t="shared" si="450"/>
        <v>164000</v>
      </c>
      <c r="AV2353" s="59">
        <f t="shared" si="451"/>
        <v>164000</v>
      </c>
      <c r="AW2353" s="59">
        <f t="shared" si="459"/>
        <v>164000</v>
      </c>
      <c r="AX2353" s="60" t="e">
        <f t="shared" si="460"/>
        <v>#DIV/0!</v>
      </c>
      <c r="AY2353" s="58"/>
    </row>
    <row r="2354" spans="1:51" ht="31.5" x14ac:dyDescent="0.25">
      <c r="A2354" s="45">
        <v>2203</v>
      </c>
      <c r="B2354" s="46"/>
      <c r="C2354" s="47"/>
      <c r="D2354" s="47" t="s">
        <v>467</v>
      </c>
      <c r="E2354" s="48">
        <v>18.681999999999999</v>
      </c>
      <c r="F2354" s="49" t="s">
        <v>7497</v>
      </c>
      <c r="G2354" s="49">
        <v>18.681999999999999</v>
      </c>
      <c r="H2354" s="50"/>
      <c r="I2354" s="46"/>
      <c r="J2354" s="46"/>
      <c r="K2354" s="49"/>
      <c r="L2354" s="49"/>
      <c r="M2354" s="51"/>
      <c r="N2354" s="51"/>
      <c r="O2354" s="51"/>
      <c r="P2354" s="51"/>
      <c r="Q2354" s="51"/>
      <c r="R2354" s="52"/>
      <c r="S2354" s="61">
        <v>0</v>
      </c>
      <c r="T2354" s="54"/>
      <c r="U2354" s="55"/>
      <c r="V2354" s="55"/>
      <c r="W2354" s="55"/>
      <c r="X2354" s="56"/>
      <c r="Y2354" s="57" t="e">
        <f>VLOOKUP(B2354,'[2]DVKT TYC (đang phê duyệt)'!$B$6:$Z$119,25,0)</f>
        <v>#N/A</v>
      </c>
      <c r="Z2354" s="57"/>
      <c r="AA2354" s="58"/>
      <c r="AB2354" s="58"/>
      <c r="AC2354" s="58"/>
      <c r="AD2354" s="58"/>
      <c r="AE2354" s="58"/>
      <c r="AF2354" s="58"/>
      <c r="AG2354" s="58"/>
      <c r="AH2354" s="58"/>
      <c r="AI2354" s="58"/>
      <c r="AJ2354" s="58"/>
      <c r="AK2354" s="58"/>
      <c r="AL2354" s="58"/>
      <c r="AM2354" s="58">
        <v>164000</v>
      </c>
      <c r="AN2354" s="58"/>
      <c r="AO2354" s="58"/>
      <c r="AP2354" s="58"/>
      <c r="AQ2354" s="58"/>
      <c r="AR2354" s="59">
        <f t="shared" si="457"/>
        <v>1</v>
      </c>
      <c r="AS2354" s="59">
        <f t="shared" si="458"/>
        <v>164000</v>
      </c>
      <c r="AT2354" s="58">
        <f t="shared" si="461"/>
        <v>164000</v>
      </c>
      <c r="AU2354" s="58">
        <f t="shared" si="450"/>
        <v>164000</v>
      </c>
      <c r="AV2354" s="59">
        <f t="shared" si="451"/>
        <v>164000</v>
      </c>
      <c r="AW2354" s="59">
        <f t="shared" si="459"/>
        <v>164000</v>
      </c>
      <c r="AX2354" s="60" t="e">
        <f t="shared" si="460"/>
        <v>#DIV/0!</v>
      </c>
      <c r="AY2354" s="58"/>
    </row>
    <row r="2355" spans="1:51" ht="31.5" x14ac:dyDescent="0.25">
      <c r="A2355" s="45">
        <v>2204</v>
      </c>
      <c r="B2355" s="46"/>
      <c r="C2355" s="47"/>
      <c r="D2355" s="47" t="s">
        <v>467</v>
      </c>
      <c r="E2355" s="48" t="s">
        <v>7537</v>
      </c>
      <c r="F2355" s="49" t="s">
        <v>7496</v>
      </c>
      <c r="G2355" s="49" t="s">
        <v>7537</v>
      </c>
      <c r="H2355" s="50"/>
      <c r="I2355" s="46"/>
      <c r="J2355" s="46"/>
      <c r="K2355" s="49"/>
      <c r="L2355" s="49"/>
      <c r="M2355" s="51"/>
      <c r="N2355" s="51"/>
      <c r="O2355" s="51"/>
      <c r="P2355" s="51"/>
      <c r="Q2355" s="51"/>
      <c r="R2355" s="52"/>
      <c r="S2355" s="61">
        <v>0</v>
      </c>
      <c r="T2355" s="54"/>
      <c r="U2355" s="55"/>
      <c r="V2355" s="55"/>
      <c r="W2355" s="55"/>
      <c r="X2355" s="56"/>
      <c r="Y2355" s="57" t="e">
        <f>VLOOKUP(B2355,'[2]DVKT TYC (đang phê duyệt)'!$B$6:$Z$119,25,0)</f>
        <v>#N/A</v>
      </c>
      <c r="Z2355" s="57"/>
      <c r="AA2355" s="58"/>
      <c r="AB2355" s="58"/>
      <c r="AC2355" s="58"/>
      <c r="AD2355" s="58"/>
      <c r="AE2355" s="58"/>
      <c r="AF2355" s="58"/>
      <c r="AG2355" s="58"/>
      <c r="AH2355" s="58"/>
      <c r="AI2355" s="58"/>
      <c r="AJ2355" s="58"/>
      <c r="AK2355" s="58"/>
      <c r="AL2355" s="58"/>
      <c r="AM2355" s="58">
        <v>164000</v>
      </c>
      <c r="AN2355" s="58"/>
      <c r="AO2355" s="58"/>
      <c r="AP2355" s="58"/>
      <c r="AQ2355" s="58"/>
      <c r="AR2355" s="59">
        <f t="shared" si="457"/>
        <v>1</v>
      </c>
      <c r="AS2355" s="59">
        <f t="shared" si="458"/>
        <v>164000</v>
      </c>
      <c r="AT2355" s="58">
        <f t="shared" si="461"/>
        <v>164000</v>
      </c>
      <c r="AU2355" s="58">
        <f t="shared" si="450"/>
        <v>164000</v>
      </c>
      <c r="AV2355" s="59">
        <f t="shared" si="451"/>
        <v>164000</v>
      </c>
      <c r="AW2355" s="59">
        <f t="shared" si="459"/>
        <v>164000</v>
      </c>
      <c r="AX2355" s="60" t="e">
        <f t="shared" si="460"/>
        <v>#DIV/0!</v>
      </c>
      <c r="AY2355" s="58"/>
    </row>
    <row r="2356" spans="1:51" ht="31.5" x14ac:dyDescent="0.25">
      <c r="A2356" s="45">
        <v>2205</v>
      </c>
      <c r="B2356" s="46"/>
      <c r="C2356" s="47"/>
      <c r="D2356" s="47" t="s">
        <v>467</v>
      </c>
      <c r="E2356" s="48" t="s">
        <v>7536</v>
      </c>
      <c r="F2356" s="49" t="s">
        <v>7495</v>
      </c>
      <c r="G2356" s="49" t="s">
        <v>7536</v>
      </c>
      <c r="H2356" s="50"/>
      <c r="I2356" s="46"/>
      <c r="J2356" s="46"/>
      <c r="K2356" s="49"/>
      <c r="L2356" s="49"/>
      <c r="M2356" s="51"/>
      <c r="N2356" s="51"/>
      <c r="O2356" s="51"/>
      <c r="P2356" s="51"/>
      <c r="Q2356" s="51"/>
      <c r="R2356" s="52"/>
      <c r="S2356" s="61">
        <v>0</v>
      </c>
      <c r="T2356" s="54"/>
      <c r="U2356" s="55"/>
      <c r="V2356" s="55"/>
      <c r="W2356" s="55"/>
      <c r="X2356" s="56"/>
      <c r="Y2356" s="57" t="e">
        <f>VLOOKUP(B2356,'[2]DVKT TYC (đang phê duyệt)'!$B$6:$Z$119,25,0)</f>
        <v>#N/A</v>
      </c>
      <c r="Z2356" s="57"/>
      <c r="AA2356" s="58"/>
      <c r="AB2356" s="58"/>
      <c r="AC2356" s="58"/>
      <c r="AD2356" s="58"/>
      <c r="AE2356" s="58"/>
      <c r="AF2356" s="58"/>
      <c r="AG2356" s="58"/>
      <c r="AH2356" s="58"/>
      <c r="AI2356" s="58"/>
      <c r="AJ2356" s="58"/>
      <c r="AK2356" s="58"/>
      <c r="AL2356" s="58"/>
      <c r="AM2356" s="58">
        <v>164000</v>
      </c>
      <c r="AN2356" s="58"/>
      <c r="AO2356" s="58"/>
      <c r="AP2356" s="58"/>
      <c r="AQ2356" s="58"/>
      <c r="AR2356" s="59">
        <f t="shared" si="457"/>
        <v>1</v>
      </c>
      <c r="AS2356" s="59">
        <f t="shared" si="458"/>
        <v>164000</v>
      </c>
      <c r="AT2356" s="58">
        <f t="shared" si="461"/>
        <v>164000</v>
      </c>
      <c r="AU2356" s="58">
        <f t="shared" si="450"/>
        <v>164000</v>
      </c>
      <c r="AV2356" s="59">
        <f t="shared" si="451"/>
        <v>164000</v>
      </c>
      <c r="AW2356" s="59">
        <f t="shared" si="459"/>
        <v>164000</v>
      </c>
      <c r="AX2356" s="60" t="e">
        <f t="shared" si="460"/>
        <v>#DIV/0!</v>
      </c>
      <c r="AY2356" s="58"/>
    </row>
    <row r="2357" spans="1:51" ht="63" x14ac:dyDescent="0.25">
      <c r="A2357" s="45">
        <v>2206</v>
      </c>
      <c r="B2357" s="46"/>
      <c r="C2357" s="47"/>
      <c r="D2357" s="47" t="s">
        <v>467</v>
      </c>
      <c r="E2357" s="48" t="s">
        <v>7535</v>
      </c>
      <c r="F2357" s="49" t="s">
        <v>7494</v>
      </c>
      <c r="G2357" s="49" t="s">
        <v>7535</v>
      </c>
      <c r="H2357" s="50"/>
      <c r="I2357" s="46"/>
      <c r="J2357" s="46"/>
      <c r="K2357" s="49"/>
      <c r="L2357" s="49"/>
      <c r="M2357" s="51"/>
      <c r="N2357" s="51"/>
      <c r="O2357" s="51"/>
      <c r="P2357" s="51"/>
      <c r="Q2357" s="51"/>
      <c r="R2357" s="52"/>
      <c r="S2357" s="61">
        <v>0</v>
      </c>
      <c r="T2357" s="54"/>
      <c r="U2357" s="55"/>
      <c r="V2357" s="55"/>
      <c r="W2357" s="55"/>
      <c r="X2357" s="56"/>
      <c r="Y2357" s="57" t="e">
        <f>VLOOKUP(B2357,'[2]DVKT TYC (đang phê duyệt)'!$B$6:$Z$119,25,0)</f>
        <v>#N/A</v>
      </c>
      <c r="Z2357" s="57"/>
      <c r="AA2357" s="58"/>
      <c r="AB2357" s="58"/>
      <c r="AC2357" s="58"/>
      <c r="AD2357" s="58"/>
      <c r="AE2357" s="58"/>
      <c r="AF2357" s="58"/>
      <c r="AG2357" s="58"/>
      <c r="AH2357" s="58"/>
      <c r="AI2357" s="58"/>
      <c r="AJ2357" s="58"/>
      <c r="AK2357" s="58"/>
      <c r="AL2357" s="58"/>
      <c r="AM2357" s="58">
        <v>164000</v>
      </c>
      <c r="AN2357" s="58"/>
      <c r="AO2357" s="58"/>
      <c r="AP2357" s="58"/>
      <c r="AQ2357" s="58"/>
      <c r="AR2357" s="59">
        <f t="shared" si="457"/>
        <v>1</v>
      </c>
      <c r="AS2357" s="59">
        <f t="shared" si="458"/>
        <v>164000</v>
      </c>
      <c r="AT2357" s="58">
        <f t="shared" si="461"/>
        <v>164000</v>
      </c>
      <c r="AU2357" s="58">
        <f t="shared" si="450"/>
        <v>164000</v>
      </c>
      <c r="AV2357" s="59">
        <f t="shared" si="451"/>
        <v>164000</v>
      </c>
      <c r="AW2357" s="59">
        <f t="shared" si="459"/>
        <v>164000</v>
      </c>
      <c r="AX2357" s="60" t="e">
        <f t="shared" si="460"/>
        <v>#DIV/0!</v>
      </c>
      <c r="AY2357" s="58"/>
    </row>
    <row r="2358" spans="1:51" ht="31.5" x14ac:dyDescent="0.25">
      <c r="A2358" s="45">
        <v>2207</v>
      </c>
      <c r="B2358" s="46"/>
      <c r="C2358" s="47"/>
      <c r="D2358" s="47" t="s">
        <v>467</v>
      </c>
      <c r="E2358" s="48" t="s">
        <v>7534</v>
      </c>
      <c r="F2358" s="49" t="s">
        <v>7493</v>
      </c>
      <c r="G2358" s="49" t="s">
        <v>7534</v>
      </c>
      <c r="H2358" s="50"/>
      <c r="I2358" s="46"/>
      <c r="J2358" s="46"/>
      <c r="K2358" s="49"/>
      <c r="L2358" s="49"/>
      <c r="M2358" s="51"/>
      <c r="N2358" s="51"/>
      <c r="O2358" s="51"/>
      <c r="P2358" s="51"/>
      <c r="Q2358" s="51"/>
      <c r="R2358" s="52"/>
      <c r="S2358" s="61">
        <v>0</v>
      </c>
      <c r="T2358" s="54"/>
      <c r="U2358" s="55"/>
      <c r="V2358" s="55"/>
      <c r="W2358" s="55"/>
      <c r="X2358" s="56"/>
      <c r="Y2358" s="57" t="e">
        <f>VLOOKUP(B2358,'[2]DVKT TYC (đang phê duyệt)'!$B$6:$Z$119,25,0)</f>
        <v>#N/A</v>
      </c>
      <c r="Z2358" s="57"/>
      <c r="AA2358" s="58"/>
      <c r="AB2358" s="58"/>
      <c r="AC2358" s="58"/>
      <c r="AD2358" s="58"/>
      <c r="AE2358" s="58"/>
      <c r="AF2358" s="58"/>
      <c r="AG2358" s="58"/>
      <c r="AH2358" s="58"/>
      <c r="AI2358" s="58"/>
      <c r="AJ2358" s="58"/>
      <c r="AK2358" s="58"/>
      <c r="AL2358" s="58"/>
      <c r="AM2358" s="58">
        <v>164000</v>
      </c>
      <c r="AN2358" s="58"/>
      <c r="AO2358" s="58"/>
      <c r="AP2358" s="58"/>
      <c r="AQ2358" s="58"/>
      <c r="AR2358" s="59">
        <f t="shared" si="457"/>
        <v>1</v>
      </c>
      <c r="AS2358" s="59">
        <f t="shared" si="458"/>
        <v>164000</v>
      </c>
      <c r="AT2358" s="58">
        <f t="shared" si="461"/>
        <v>164000</v>
      </c>
      <c r="AU2358" s="58">
        <f t="shared" si="450"/>
        <v>164000</v>
      </c>
      <c r="AV2358" s="59">
        <f t="shared" si="451"/>
        <v>164000</v>
      </c>
      <c r="AW2358" s="59">
        <f t="shared" si="459"/>
        <v>164000</v>
      </c>
      <c r="AX2358" s="60" t="e">
        <f t="shared" si="460"/>
        <v>#DIV/0!</v>
      </c>
      <c r="AY2358" s="58"/>
    </row>
    <row r="2359" spans="1:51" ht="31.5" x14ac:dyDescent="0.25">
      <c r="A2359" s="45">
        <v>2208</v>
      </c>
      <c r="B2359" s="46"/>
      <c r="C2359" s="47"/>
      <c r="D2359" s="47" t="s">
        <v>467</v>
      </c>
      <c r="E2359" s="48" t="s">
        <v>7533</v>
      </c>
      <c r="F2359" s="49" t="s">
        <v>7492</v>
      </c>
      <c r="G2359" s="49" t="s">
        <v>7533</v>
      </c>
      <c r="H2359" s="50"/>
      <c r="I2359" s="46"/>
      <c r="J2359" s="46"/>
      <c r="K2359" s="49"/>
      <c r="L2359" s="49"/>
      <c r="M2359" s="51"/>
      <c r="N2359" s="51"/>
      <c r="O2359" s="51"/>
      <c r="P2359" s="51"/>
      <c r="Q2359" s="51"/>
      <c r="R2359" s="52"/>
      <c r="S2359" s="61">
        <v>0</v>
      </c>
      <c r="T2359" s="54"/>
      <c r="U2359" s="55"/>
      <c r="V2359" s="55"/>
      <c r="W2359" s="55"/>
      <c r="X2359" s="56"/>
      <c r="Y2359" s="57" t="e">
        <f>VLOOKUP(B2359,'[2]DVKT TYC (đang phê duyệt)'!$B$6:$Z$119,25,0)</f>
        <v>#N/A</v>
      </c>
      <c r="Z2359" s="57"/>
      <c r="AA2359" s="58"/>
      <c r="AB2359" s="58"/>
      <c r="AC2359" s="58"/>
      <c r="AD2359" s="58"/>
      <c r="AE2359" s="58"/>
      <c r="AF2359" s="58"/>
      <c r="AG2359" s="58"/>
      <c r="AH2359" s="58"/>
      <c r="AI2359" s="58"/>
      <c r="AJ2359" s="58"/>
      <c r="AK2359" s="58"/>
      <c r="AL2359" s="58"/>
      <c r="AM2359" s="58">
        <v>164000</v>
      </c>
      <c r="AN2359" s="58"/>
      <c r="AO2359" s="58"/>
      <c r="AP2359" s="58"/>
      <c r="AQ2359" s="58"/>
      <c r="AR2359" s="59">
        <f t="shared" si="457"/>
        <v>1</v>
      </c>
      <c r="AS2359" s="59">
        <f t="shared" si="458"/>
        <v>164000</v>
      </c>
      <c r="AT2359" s="58">
        <f t="shared" si="461"/>
        <v>164000</v>
      </c>
      <c r="AU2359" s="58">
        <f t="shared" si="450"/>
        <v>164000</v>
      </c>
      <c r="AV2359" s="59">
        <f t="shared" si="451"/>
        <v>164000</v>
      </c>
      <c r="AW2359" s="59">
        <f t="shared" si="459"/>
        <v>164000</v>
      </c>
      <c r="AX2359" s="60" t="e">
        <f t="shared" si="460"/>
        <v>#DIV/0!</v>
      </c>
      <c r="AY2359" s="58"/>
    </row>
    <row r="2360" spans="1:51" ht="31.5" x14ac:dyDescent="0.25">
      <c r="A2360" s="45">
        <v>2209</v>
      </c>
      <c r="B2360" s="46"/>
      <c r="C2360" s="47"/>
      <c r="D2360" s="47" t="s">
        <v>467</v>
      </c>
      <c r="E2360" s="48" t="s">
        <v>7532</v>
      </c>
      <c r="F2360" s="49" t="s">
        <v>7491</v>
      </c>
      <c r="G2360" s="49" t="s">
        <v>7532</v>
      </c>
      <c r="H2360" s="50"/>
      <c r="I2360" s="46"/>
      <c r="J2360" s="46"/>
      <c r="K2360" s="49"/>
      <c r="L2360" s="49"/>
      <c r="M2360" s="51"/>
      <c r="N2360" s="51"/>
      <c r="O2360" s="51"/>
      <c r="P2360" s="51"/>
      <c r="Q2360" s="51"/>
      <c r="R2360" s="52"/>
      <c r="S2360" s="61">
        <v>0</v>
      </c>
      <c r="T2360" s="54"/>
      <c r="U2360" s="55"/>
      <c r="V2360" s="55"/>
      <c r="W2360" s="55"/>
      <c r="X2360" s="56"/>
      <c r="Y2360" s="57" t="e">
        <f>VLOOKUP(B2360,'[2]DVKT TYC (đang phê duyệt)'!$B$6:$Z$119,25,0)</f>
        <v>#N/A</v>
      </c>
      <c r="Z2360" s="57"/>
      <c r="AA2360" s="58"/>
      <c r="AB2360" s="58"/>
      <c r="AC2360" s="58"/>
      <c r="AD2360" s="58"/>
      <c r="AE2360" s="58"/>
      <c r="AF2360" s="58"/>
      <c r="AG2360" s="58"/>
      <c r="AH2360" s="58"/>
      <c r="AI2360" s="58"/>
      <c r="AJ2360" s="58"/>
      <c r="AK2360" s="58"/>
      <c r="AL2360" s="58"/>
      <c r="AM2360" s="58">
        <v>164000</v>
      </c>
      <c r="AN2360" s="58"/>
      <c r="AO2360" s="58"/>
      <c r="AP2360" s="58"/>
      <c r="AQ2360" s="58"/>
      <c r="AR2360" s="59">
        <f t="shared" si="457"/>
        <v>1</v>
      </c>
      <c r="AS2360" s="59">
        <f t="shared" si="458"/>
        <v>164000</v>
      </c>
      <c r="AT2360" s="58">
        <f t="shared" si="461"/>
        <v>164000</v>
      </c>
      <c r="AU2360" s="58">
        <f t="shared" si="450"/>
        <v>164000</v>
      </c>
      <c r="AV2360" s="59">
        <f t="shared" si="451"/>
        <v>164000</v>
      </c>
      <c r="AW2360" s="59">
        <f t="shared" si="459"/>
        <v>164000</v>
      </c>
      <c r="AX2360" s="60" t="e">
        <f t="shared" si="460"/>
        <v>#DIV/0!</v>
      </c>
      <c r="AY2360" s="58"/>
    </row>
    <row r="2361" spans="1:51" ht="47.25" x14ac:dyDescent="0.25">
      <c r="A2361" s="45">
        <v>2210</v>
      </c>
      <c r="B2361" s="46"/>
      <c r="C2361" s="47"/>
      <c r="D2361" s="47" t="s">
        <v>467</v>
      </c>
      <c r="E2361" s="48" t="s">
        <v>7531</v>
      </c>
      <c r="F2361" s="49" t="s">
        <v>7516</v>
      </c>
      <c r="G2361" s="49" t="s">
        <v>7531</v>
      </c>
      <c r="H2361" s="50"/>
      <c r="I2361" s="46"/>
      <c r="J2361" s="46"/>
      <c r="K2361" s="49"/>
      <c r="L2361" s="49"/>
      <c r="M2361" s="51"/>
      <c r="N2361" s="51"/>
      <c r="O2361" s="51"/>
      <c r="P2361" s="51"/>
      <c r="Q2361" s="51"/>
      <c r="R2361" s="52"/>
      <c r="S2361" s="61">
        <v>0</v>
      </c>
      <c r="T2361" s="54"/>
      <c r="U2361" s="55"/>
      <c r="V2361" s="55"/>
      <c r="W2361" s="55"/>
      <c r="X2361" s="56"/>
      <c r="Y2361" s="57" t="e">
        <f>VLOOKUP(B2361,'[2]DVKT TYC (đang phê duyệt)'!$B$6:$Z$119,25,0)</f>
        <v>#N/A</v>
      </c>
      <c r="Z2361" s="57" t="s">
        <v>7860</v>
      </c>
      <c r="AA2361" s="58"/>
      <c r="AB2361" s="58"/>
      <c r="AC2361" s="58"/>
      <c r="AD2361" s="58"/>
      <c r="AE2361" s="58"/>
      <c r="AF2361" s="58"/>
      <c r="AG2361" s="58"/>
      <c r="AH2361" s="58"/>
      <c r="AI2361" s="58"/>
      <c r="AJ2361" s="58"/>
      <c r="AK2361" s="58"/>
      <c r="AL2361" s="58"/>
      <c r="AM2361" s="58"/>
      <c r="AN2361" s="58"/>
      <c r="AO2361" s="58"/>
      <c r="AP2361" s="58"/>
      <c r="AQ2361" s="58"/>
      <c r="AR2361" s="59">
        <f t="shared" si="457"/>
        <v>0</v>
      </c>
      <c r="AS2361" s="59">
        <f t="shared" si="458"/>
        <v>0</v>
      </c>
      <c r="AT2361" s="58"/>
      <c r="AU2361" s="58">
        <f t="shared" si="450"/>
        <v>0</v>
      </c>
      <c r="AV2361" s="59">
        <f t="shared" si="451"/>
        <v>0</v>
      </c>
      <c r="AW2361" s="59">
        <f t="shared" si="459"/>
        <v>0</v>
      </c>
      <c r="AX2361" s="60" t="e">
        <f t="shared" si="460"/>
        <v>#DIV/0!</v>
      </c>
      <c r="AY2361" s="58"/>
    </row>
    <row r="2362" spans="1:51" ht="31.5" x14ac:dyDescent="0.25">
      <c r="A2362" s="45">
        <v>2211</v>
      </c>
      <c r="B2362" s="46"/>
      <c r="C2362" s="47"/>
      <c r="D2362" s="47" t="s">
        <v>467</v>
      </c>
      <c r="E2362" s="48" t="s">
        <v>7530</v>
      </c>
      <c r="F2362" s="49" t="s">
        <v>7515</v>
      </c>
      <c r="G2362" s="49" t="s">
        <v>7530</v>
      </c>
      <c r="H2362" s="50"/>
      <c r="I2362" s="46"/>
      <c r="J2362" s="46"/>
      <c r="K2362" s="49"/>
      <c r="L2362" s="49"/>
      <c r="M2362" s="51"/>
      <c r="N2362" s="51"/>
      <c r="O2362" s="51"/>
      <c r="P2362" s="51"/>
      <c r="Q2362" s="51"/>
      <c r="R2362" s="52"/>
      <c r="S2362" s="61">
        <v>0</v>
      </c>
      <c r="T2362" s="54"/>
      <c r="U2362" s="55"/>
      <c r="V2362" s="55"/>
      <c r="W2362" s="55"/>
      <c r="X2362" s="56"/>
      <c r="Y2362" s="57" t="e">
        <f>VLOOKUP(B2362,'[2]DVKT TYC (đang phê duyệt)'!$B$6:$Z$119,25,0)</f>
        <v>#N/A</v>
      </c>
      <c r="Z2362" s="57"/>
      <c r="AA2362" s="58"/>
      <c r="AB2362" s="58"/>
      <c r="AC2362" s="58"/>
      <c r="AD2362" s="58"/>
      <c r="AE2362" s="58"/>
      <c r="AF2362" s="58"/>
      <c r="AG2362" s="58"/>
      <c r="AH2362" s="58"/>
      <c r="AI2362" s="58"/>
      <c r="AJ2362" s="58"/>
      <c r="AK2362" s="58"/>
      <c r="AL2362" s="58"/>
      <c r="AM2362" s="58">
        <v>164000</v>
      </c>
      <c r="AN2362" s="58"/>
      <c r="AO2362" s="58"/>
      <c r="AP2362" s="58"/>
      <c r="AQ2362" s="58"/>
      <c r="AR2362" s="59">
        <f t="shared" si="457"/>
        <v>1</v>
      </c>
      <c r="AS2362" s="59">
        <f t="shared" si="458"/>
        <v>164000</v>
      </c>
      <c r="AT2362" s="58">
        <f t="shared" ref="AT2362:AT2382" si="462">ROUND(AS2362/AR2362,-2)</f>
        <v>164000</v>
      </c>
      <c r="AU2362" s="58">
        <f t="shared" si="450"/>
        <v>164000</v>
      </c>
      <c r="AV2362" s="59">
        <f t="shared" si="451"/>
        <v>164000</v>
      </c>
      <c r="AW2362" s="59">
        <f t="shared" si="459"/>
        <v>164000</v>
      </c>
      <c r="AX2362" s="60" t="e">
        <f t="shared" si="460"/>
        <v>#DIV/0!</v>
      </c>
      <c r="AY2362" s="58"/>
    </row>
    <row r="2363" spans="1:51" ht="31.5" x14ac:dyDescent="0.25">
      <c r="A2363" s="45">
        <v>2212</v>
      </c>
      <c r="B2363" s="46"/>
      <c r="C2363" s="47"/>
      <c r="D2363" s="47" t="s">
        <v>467</v>
      </c>
      <c r="E2363" s="48" t="s">
        <v>7529</v>
      </c>
      <c r="F2363" s="49" t="s">
        <v>7514</v>
      </c>
      <c r="G2363" s="49" t="s">
        <v>7529</v>
      </c>
      <c r="H2363" s="50"/>
      <c r="I2363" s="46"/>
      <c r="J2363" s="46"/>
      <c r="K2363" s="49"/>
      <c r="L2363" s="49"/>
      <c r="M2363" s="51"/>
      <c r="N2363" s="51"/>
      <c r="O2363" s="51"/>
      <c r="P2363" s="51"/>
      <c r="Q2363" s="51"/>
      <c r="R2363" s="52"/>
      <c r="S2363" s="61">
        <v>0</v>
      </c>
      <c r="T2363" s="54"/>
      <c r="U2363" s="55"/>
      <c r="V2363" s="55"/>
      <c r="W2363" s="55"/>
      <c r="X2363" s="56"/>
      <c r="Y2363" s="57" t="e">
        <f>VLOOKUP(B2363,'[2]DVKT TYC (đang phê duyệt)'!$B$6:$Z$119,25,0)</f>
        <v>#N/A</v>
      </c>
      <c r="Z2363" s="57"/>
      <c r="AA2363" s="58"/>
      <c r="AB2363" s="58"/>
      <c r="AC2363" s="58"/>
      <c r="AD2363" s="58"/>
      <c r="AE2363" s="58"/>
      <c r="AF2363" s="58"/>
      <c r="AG2363" s="58"/>
      <c r="AH2363" s="58"/>
      <c r="AI2363" s="58"/>
      <c r="AJ2363" s="58"/>
      <c r="AK2363" s="58"/>
      <c r="AL2363" s="58"/>
      <c r="AM2363" s="58">
        <v>164000</v>
      </c>
      <c r="AN2363" s="58"/>
      <c r="AO2363" s="58"/>
      <c r="AP2363" s="58"/>
      <c r="AQ2363" s="58"/>
      <c r="AR2363" s="59">
        <f t="shared" si="457"/>
        <v>1</v>
      </c>
      <c r="AS2363" s="59">
        <f t="shared" si="458"/>
        <v>164000</v>
      </c>
      <c r="AT2363" s="58">
        <f t="shared" si="462"/>
        <v>164000</v>
      </c>
      <c r="AU2363" s="58">
        <f t="shared" si="450"/>
        <v>164000</v>
      </c>
      <c r="AV2363" s="59">
        <f t="shared" si="451"/>
        <v>164000</v>
      </c>
      <c r="AW2363" s="59">
        <f t="shared" si="459"/>
        <v>164000</v>
      </c>
      <c r="AX2363" s="60" t="e">
        <f t="shared" si="460"/>
        <v>#DIV/0!</v>
      </c>
      <c r="AY2363" s="58"/>
    </row>
    <row r="2364" spans="1:51" ht="31.5" x14ac:dyDescent="0.25">
      <c r="A2364" s="45">
        <v>2213</v>
      </c>
      <c r="B2364" s="46"/>
      <c r="C2364" s="47"/>
      <c r="D2364" s="47" t="s">
        <v>467</v>
      </c>
      <c r="E2364" s="48" t="s">
        <v>7528</v>
      </c>
      <c r="F2364" s="49" t="s">
        <v>7513</v>
      </c>
      <c r="G2364" s="49" t="s">
        <v>7528</v>
      </c>
      <c r="H2364" s="50"/>
      <c r="I2364" s="46"/>
      <c r="J2364" s="46"/>
      <c r="K2364" s="49"/>
      <c r="L2364" s="49"/>
      <c r="M2364" s="51"/>
      <c r="N2364" s="51"/>
      <c r="O2364" s="51"/>
      <c r="P2364" s="51"/>
      <c r="Q2364" s="51"/>
      <c r="R2364" s="52"/>
      <c r="S2364" s="61">
        <v>0</v>
      </c>
      <c r="T2364" s="54"/>
      <c r="U2364" s="55"/>
      <c r="V2364" s="55"/>
      <c r="W2364" s="55"/>
      <c r="X2364" s="56"/>
      <c r="Y2364" s="57" t="e">
        <f>VLOOKUP(B2364,'[2]DVKT TYC (đang phê duyệt)'!$B$6:$Z$119,25,0)</f>
        <v>#N/A</v>
      </c>
      <c r="Z2364" s="57"/>
      <c r="AA2364" s="58"/>
      <c r="AB2364" s="58"/>
      <c r="AC2364" s="58"/>
      <c r="AD2364" s="58"/>
      <c r="AE2364" s="58"/>
      <c r="AF2364" s="58"/>
      <c r="AG2364" s="58"/>
      <c r="AH2364" s="58"/>
      <c r="AI2364" s="58"/>
      <c r="AJ2364" s="58"/>
      <c r="AK2364" s="58"/>
      <c r="AL2364" s="58"/>
      <c r="AM2364" s="58">
        <v>164000</v>
      </c>
      <c r="AN2364" s="58"/>
      <c r="AO2364" s="58"/>
      <c r="AP2364" s="58"/>
      <c r="AQ2364" s="58"/>
      <c r="AR2364" s="59">
        <f t="shared" si="457"/>
        <v>1</v>
      </c>
      <c r="AS2364" s="59">
        <f t="shared" si="458"/>
        <v>164000</v>
      </c>
      <c r="AT2364" s="58">
        <f t="shared" si="462"/>
        <v>164000</v>
      </c>
      <c r="AU2364" s="58">
        <f t="shared" si="450"/>
        <v>164000</v>
      </c>
      <c r="AV2364" s="59">
        <f t="shared" si="451"/>
        <v>164000</v>
      </c>
      <c r="AW2364" s="59">
        <f t="shared" si="459"/>
        <v>164000</v>
      </c>
      <c r="AX2364" s="60" t="e">
        <f t="shared" si="460"/>
        <v>#DIV/0!</v>
      </c>
      <c r="AY2364" s="58"/>
    </row>
    <row r="2365" spans="1:51" ht="31.5" x14ac:dyDescent="0.25">
      <c r="A2365" s="45">
        <v>2214</v>
      </c>
      <c r="B2365" s="46"/>
      <c r="C2365" s="47"/>
      <c r="D2365" s="47" t="s">
        <v>467</v>
      </c>
      <c r="E2365" s="48" t="s">
        <v>7527</v>
      </c>
      <c r="F2365" s="49" t="s">
        <v>7512</v>
      </c>
      <c r="G2365" s="49" t="s">
        <v>7527</v>
      </c>
      <c r="H2365" s="50"/>
      <c r="I2365" s="46"/>
      <c r="J2365" s="46"/>
      <c r="K2365" s="49"/>
      <c r="L2365" s="49"/>
      <c r="M2365" s="51"/>
      <c r="N2365" s="51"/>
      <c r="O2365" s="51"/>
      <c r="P2365" s="51"/>
      <c r="Q2365" s="51"/>
      <c r="R2365" s="52"/>
      <c r="S2365" s="61">
        <v>0</v>
      </c>
      <c r="T2365" s="54"/>
      <c r="U2365" s="55"/>
      <c r="V2365" s="55"/>
      <c r="W2365" s="55"/>
      <c r="X2365" s="56"/>
      <c r="Y2365" s="57" t="e">
        <f>VLOOKUP(B2365,'[2]DVKT TYC (đang phê duyệt)'!$B$6:$Z$119,25,0)</f>
        <v>#N/A</v>
      </c>
      <c r="Z2365" s="57"/>
      <c r="AA2365" s="58"/>
      <c r="AB2365" s="58"/>
      <c r="AC2365" s="58"/>
      <c r="AD2365" s="58"/>
      <c r="AE2365" s="58"/>
      <c r="AF2365" s="58"/>
      <c r="AG2365" s="58"/>
      <c r="AH2365" s="58"/>
      <c r="AI2365" s="58"/>
      <c r="AJ2365" s="58"/>
      <c r="AK2365" s="58"/>
      <c r="AL2365" s="58"/>
      <c r="AM2365" s="58">
        <v>164000</v>
      </c>
      <c r="AN2365" s="58"/>
      <c r="AO2365" s="58"/>
      <c r="AP2365" s="58"/>
      <c r="AQ2365" s="58"/>
      <c r="AR2365" s="59">
        <f t="shared" si="457"/>
        <v>1</v>
      </c>
      <c r="AS2365" s="59">
        <f t="shared" si="458"/>
        <v>164000</v>
      </c>
      <c r="AT2365" s="58">
        <f t="shared" si="462"/>
        <v>164000</v>
      </c>
      <c r="AU2365" s="58">
        <f t="shared" si="450"/>
        <v>164000</v>
      </c>
      <c r="AV2365" s="59">
        <f t="shared" si="451"/>
        <v>164000</v>
      </c>
      <c r="AW2365" s="59">
        <f t="shared" si="459"/>
        <v>164000</v>
      </c>
      <c r="AX2365" s="60" t="e">
        <f t="shared" si="460"/>
        <v>#DIV/0!</v>
      </c>
      <c r="AY2365" s="58"/>
    </row>
    <row r="2366" spans="1:51" ht="31.5" x14ac:dyDescent="0.25">
      <c r="A2366" s="45">
        <v>2215</v>
      </c>
      <c r="B2366" s="46"/>
      <c r="C2366" s="47"/>
      <c r="D2366" s="47" t="s">
        <v>467</v>
      </c>
      <c r="E2366" s="48" t="s">
        <v>7526</v>
      </c>
      <c r="F2366" s="49" t="s">
        <v>7511</v>
      </c>
      <c r="G2366" s="49" t="s">
        <v>7526</v>
      </c>
      <c r="H2366" s="50"/>
      <c r="I2366" s="46"/>
      <c r="J2366" s="46"/>
      <c r="K2366" s="49"/>
      <c r="L2366" s="49"/>
      <c r="M2366" s="51"/>
      <c r="N2366" s="51"/>
      <c r="O2366" s="51"/>
      <c r="P2366" s="51"/>
      <c r="Q2366" s="51"/>
      <c r="R2366" s="52"/>
      <c r="S2366" s="61">
        <v>0</v>
      </c>
      <c r="T2366" s="54"/>
      <c r="U2366" s="55"/>
      <c r="V2366" s="55"/>
      <c r="W2366" s="55"/>
      <c r="X2366" s="56"/>
      <c r="Y2366" s="57" t="e">
        <f>VLOOKUP(B2366,'[2]DVKT TYC (đang phê duyệt)'!$B$6:$Z$119,25,0)</f>
        <v>#N/A</v>
      </c>
      <c r="Z2366" s="57" t="s">
        <v>7860</v>
      </c>
      <c r="AA2366" s="58"/>
      <c r="AB2366" s="58"/>
      <c r="AC2366" s="58"/>
      <c r="AD2366" s="58"/>
      <c r="AE2366" s="58"/>
      <c r="AF2366" s="58"/>
      <c r="AG2366" s="58"/>
      <c r="AH2366" s="58"/>
      <c r="AI2366" s="58"/>
      <c r="AJ2366" s="58"/>
      <c r="AK2366" s="58"/>
      <c r="AL2366" s="58"/>
      <c r="AM2366" s="58">
        <v>164000</v>
      </c>
      <c r="AN2366" s="58"/>
      <c r="AO2366" s="58"/>
      <c r="AP2366" s="58"/>
      <c r="AQ2366" s="58"/>
      <c r="AR2366" s="59">
        <f t="shared" si="457"/>
        <v>1</v>
      </c>
      <c r="AS2366" s="59">
        <f t="shared" si="458"/>
        <v>164000</v>
      </c>
      <c r="AT2366" s="58">
        <f t="shared" si="462"/>
        <v>164000</v>
      </c>
      <c r="AU2366" s="58">
        <f t="shared" si="450"/>
        <v>164000</v>
      </c>
      <c r="AV2366" s="59">
        <f t="shared" si="451"/>
        <v>164000</v>
      </c>
      <c r="AW2366" s="59">
        <f t="shared" si="459"/>
        <v>164000</v>
      </c>
      <c r="AX2366" s="60" t="e">
        <f t="shared" si="460"/>
        <v>#DIV/0!</v>
      </c>
      <c r="AY2366" s="58"/>
    </row>
    <row r="2367" spans="1:51" ht="31.5" x14ac:dyDescent="0.25">
      <c r="A2367" s="45">
        <v>2216</v>
      </c>
      <c r="B2367" s="46"/>
      <c r="C2367" s="47"/>
      <c r="D2367" s="47" t="s">
        <v>467</v>
      </c>
      <c r="E2367" s="48" t="s">
        <v>7525</v>
      </c>
      <c r="F2367" s="49" t="s">
        <v>7510</v>
      </c>
      <c r="G2367" s="49" t="s">
        <v>7525</v>
      </c>
      <c r="H2367" s="50"/>
      <c r="I2367" s="46"/>
      <c r="J2367" s="46"/>
      <c r="K2367" s="49"/>
      <c r="L2367" s="49"/>
      <c r="M2367" s="51"/>
      <c r="N2367" s="51"/>
      <c r="O2367" s="51"/>
      <c r="P2367" s="51"/>
      <c r="Q2367" s="51"/>
      <c r="R2367" s="52"/>
      <c r="S2367" s="61">
        <v>0</v>
      </c>
      <c r="T2367" s="54"/>
      <c r="U2367" s="55"/>
      <c r="V2367" s="55"/>
      <c r="W2367" s="55"/>
      <c r="X2367" s="56"/>
      <c r="Y2367" s="57" t="e">
        <f>VLOOKUP(B2367,'[2]DVKT TYC (đang phê duyệt)'!$B$6:$Z$119,25,0)</f>
        <v>#N/A</v>
      </c>
      <c r="Z2367" s="57"/>
      <c r="AA2367" s="58"/>
      <c r="AB2367" s="58"/>
      <c r="AC2367" s="58"/>
      <c r="AD2367" s="58"/>
      <c r="AE2367" s="58"/>
      <c r="AF2367" s="58"/>
      <c r="AG2367" s="58"/>
      <c r="AH2367" s="58"/>
      <c r="AI2367" s="58"/>
      <c r="AJ2367" s="58"/>
      <c r="AK2367" s="58"/>
      <c r="AL2367" s="58"/>
      <c r="AM2367" s="58">
        <v>164000</v>
      </c>
      <c r="AN2367" s="58"/>
      <c r="AO2367" s="58"/>
      <c r="AP2367" s="58"/>
      <c r="AQ2367" s="58"/>
      <c r="AR2367" s="59">
        <f t="shared" si="457"/>
        <v>1</v>
      </c>
      <c r="AS2367" s="59">
        <f t="shared" si="458"/>
        <v>164000</v>
      </c>
      <c r="AT2367" s="58">
        <f t="shared" si="462"/>
        <v>164000</v>
      </c>
      <c r="AU2367" s="58">
        <f t="shared" si="450"/>
        <v>164000</v>
      </c>
      <c r="AV2367" s="59">
        <f t="shared" si="451"/>
        <v>164000</v>
      </c>
      <c r="AW2367" s="59">
        <f t="shared" si="459"/>
        <v>164000</v>
      </c>
      <c r="AX2367" s="60" t="e">
        <f t="shared" si="460"/>
        <v>#DIV/0!</v>
      </c>
      <c r="AY2367" s="58"/>
    </row>
    <row r="2368" spans="1:51" ht="31.5" x14ac:dyDescent="0.25">
      <c r="A2368" s="45">
        <v>2217</v>
      </c>
      <c r="B2368" s="46"/>
      <c r="C2368" s="47"/>
      <c r="D2368" s="47" t="s">
        <v>467</v>
      </c>
      <c r="E2368" s="48" t="s">
        <v>7524</v>
      </c>
      <c r="F2368" s="49" t="s">
        <v>7509</v>
      </c>
      <c r="G2368" s="49" t="s">
        <v>7524</v>
      </c>
      <c r="H2368" s="50"/>
      <c r="I2368" s="46"/>
      <c r="J2368" s="46"/>
      <c r="K2368" s="49"/>
      <c r="L2368" s="49"/>
      <c r="M2368" s="51"/>
      <c r="N2368" s="51"/>
      <c r="O2368" s="51"/>
      <c r="P2368" s="51"/>
      <c r="Q2368" s="51"/>
      <c r="R2368" s="52"/>
      <c r="S2368" s="61">
        <v>0</v>
      </c>
      <c r="T2368" s="54"/>
      <c r="U2368" s="55"/>
      <c r="V2368" s="55"/>
      <c r="W2368" s="55"/>
      <c r="X2368" s="56"/>
      <c r="Y2368" s="57" t="e">
        <f>VLOOKUP(B2368,'[2]DVKT TYC (đang phê duyệt)'!$B$6:$Z$119,25,0)</f>
        <v>#N/A</v>
      </c>
      <c r="Z2368" s="57"/>
      <c r="AA2368" s="58"/>
      <c r="AB2368" s="58"/>
      <c r="AC2368" s="58"/>
      <c r="AD2368" s="58"/>
      <c r="AE2368" s="58"/>
      <c r="AF2368" s="58"/>
      <c r="AG2368" s="58"/>
      <c r="AH2368" s="58"/>
      <c r="AI2368" s="58"/>
      <c r="AJ2368" s="58"/>
      <c r="AK2368" s="58"/>
      <c r="AL2368" s="58"/>
      <c r="AM2368" s="58">
        <v>164000</v>
      </c>
      <c r="AN2368" s="58"/>
      <c r="AO2368" s="58"/>
      <c r="AP2368" s="58"/>
      <c r="AQ2368" s="58"/>
      <c r="AR2368" s="59">
        <f t="shared" si="457"/>
        <v>1</v>
      </c>
      <c r="AS2368" s="59">
        <f t="shared" si="458"/>
        <v>164000</v>
      </c>
      <c r="AT2368" s="58">
        <f t="shared" si="462"/>
        <v>164000</v>
      </c>
      <c r="AU2368" s="58">
        <f t="shared" si="450"/>
        <v>164000</v>
      </c>
      <c r="AV2368" s="59">
        <f t="shared" si="451"/>
        <v>164000</v>
      </c>
      <c r="AW2368" s="59">
        <f t="shared" si="459"/>
        <v>164000</v>
      </c>
      <c r="AX2368" s="60" t="e">
        <f t="shared" si="460"/>
        <v>#DIV/0!</v>
      </c>
      <c r="AY2368" s="58"/>
    </row>
    <row r="2369" spans="1:51" ht="31.5" x14ac:dyDescent="0.25">
      <c r="A2369" s="45">
        <v>2218</v>
      </c>
      <c r="B2369" s="46"/>
      <c r="C2369" s="47"/>
      <c r="D2369" s="47" t="s">
        <v>467</v>
      </c>
      <c r="E2369" s="48" t="s">
        <v>7523</v>
      </c>
      <c r="F2369" s="49" t="s">
        <v>7508</v>
      </c>
      <c r="G2369" s="49" t="s">
        <v>7523</v>
      </c>
      <c r="H2369" s="50"/>
      <c r="I2369" s="46"/>
      <c r="J2369" s="46"/>
      <c r="K2369" s="49"/>
      <c r="L2369" s="49"/>
      <c r="M2369" s="51"/>
      <c r="N2369" s="51"/>
      <c r="O2369" s="51"/>
      <c r="P2369" s="51"/>
      <c r="Q2369" s="51"/>
      <c r="R2369" s="52"/>
      <c r="S2369" s="61">
        <v>0</v>
      </c>
      <c r="T2369" s="54"/>
      <c r="U2369" s="55"/>
      <c r="V2369" s="55"/>
      <c r="W2369" s="55"/>
      <c r="X2369" s="56"/>
      <c r="Y2369" s="57" t="e">
        <f>VLOOKUP(B2369,'[2]DVKT TYC (đang phê duyệt)'!$B$6:$Z$119,25,0)</f>
        <v>#N/A</v>
      </c>
      <c r="Z2369" s="57"/>
      <c r="AA2369" s="58"/>
      <c r="AB2369" s="58"/>
      <c r="AC2369" s="58"/>
      <c r="AD2369" s="58"/>
      <c r="AE2369" s="58"/>
      <c r="AF2369" s="58"/>
      <c r="AG2369" s="58"/>
      <c r="AH2369" s="58"/>
      <c r="AI2369" s="58"/>
      <c r="AJ2369" s="58"/>
      <c r="AK2369" s="58"/>
      <c r="AL2369" s="58"/>
      <c r="AM2369" s="58">
        <v>164000</v>
      </c>
      <c r="AN2369" s="58"/>
      <c r="AO2369" s="58"/>
      <c r="AP2369" s="58"/>
      <c r="AQ2369" s="58"/>
      <c r="AR2369" s="59">
        <f t="shared" si="457"/>
        <v>1</v>
      </c>
      <c r="AS2369" s="59">
        <f t="shared" si="458"/>
        <v>164000</v>
      </c>
      <c r="AT2369" s="58">
        <f t="shared" si="462"/>
        <v>164000</v>
      </c>
      <c r="AU2369" s="58">
        <f t="shared" si="450"/>
        <v>164000</v>
      </c>
      <c r="AV2369" s="59">
        <f t="shared" si="451"/>
        <v>164000</v>
      </c>
      <c r="AW2369" s="59">
        <f t="shared" si="459"/>
        <v>164000</v>
      </c>
      <c r="AX2369" s="60" t="e">
        <f t="shared" si="460"/>
        <v>#DIV/0!</v>
      </c>
      <c r="AY2369" s="58"/>
    </row>
    <row r="2370" spans="1:51" ht="31.5" x14ac:dyDescent="0.25">
      <c r="A2370" s="45">
        <v>2219</v>
      </c>
      <c r="B2370" s="46"/>
      <c r="C2370" s="47"/>
      <c r="D2370" s="47" t="s">
        <v>467</v>
      </c>
      <c r="E2370" s="48" t="s">
        <v>7522</v>
      </c>
      <c r="F2370" s="49" t="s">
        <v>7507</v>
      </c>
      <c r="G2370" s="49" t="s">
        <v>7522</v>
      </c>
      <c r="H2370" s="50"/>
      <c r="I2370" s="46"/>
      <c r="J2370" s="46"/>
      <c r="K2370" s="49"/>
      <c r="L2370" s="49"/>
      <c r="M2370" s="51"/>
      <c r="N2370" s="51"/>
      <c r="O2370" s="51"/>
      <c r="P2370" s="51"/>
      <c r="Q2370" s="51"/>
      <c r="R2370" s="52"/>
      <c r="S2370" s="61">
        <v>0</v>
      </c>
      <c r="T2370" s="54"/>
      <c r="U2370" s="55"/>
      <c r="V2370" s="55"/>
      <c r="W2370" s="55"/>
      <c r="X2370" s="56"/>
      <c r="Y2370" s="57" t="e">
        <f>VLOOKUP(B2370,'[2]DVKT TYC (đang phê duyệt)'!$B$6:$Z$119,25,0)</f>
        <v>#N/A</v>
      </c>
      <c r="Z2370" s="57"/>
      <c r="AA2370" s="58"/>
      <c r="AB2370" s="58"/>
      <c r="AC2370" s="58"/>
      <c r="AD2370" s="58"/>
      <c r="AE2370" s="58"/>
      <c r="AF2370" s="58"/>
      <c r="AG2370" s="58"/>
      <c r="AH2370" s="58"/>
      <c r="AI2370" s="58"/>
      <c r="AJ2370" s="58"/>
      <c r="AK2370" s="58"/>
      <c r="AL2370" s="58"/>
      <c r="AM2370" s="58">
        <v>164000</v>
      </c>
      <c r="AN2370" s="58"/>
      <c r="AO2370" s="58"/>
      <c r="AP2370" s="58"/>
      <c r="AQ2370" s="58"/>
      <c r="AR2370" s="59">
        <f t="shared" si="457"/>
        <v>1</v>
      </c>
      <c r="AS2370" s="59">
        <f t="shared" si="458"/>
        <v>164000</v>
      </c>
      <c r="AT2370" s="58">
        <f t="shared" si="462"/>
        <v>164000</v>
      </c>
      <c r="AU2370" s="58">
        <f t="shared" si="450"/>
        <v>164000</v>
      </c>
      <c r="AV2370" s="59">
        <f t="shared" si="451"/>
        <v>164000</v>
      </c>
      <c r="AW2370" s="59">
        <f t="shared" si="459"/>
        <v>164000</v>
      </c>
      <c r="AX2370" s="60" t="e">
        <f t="shared" si="460"/>
        <v>#DIV/0!</v>
      </c>
      <c r="AY2370" s="58"/>
    </row>
    <row r="2371" spans="1:51" ht="31.5" x14ac:dyDescent="0.25">
      <c r="A2371" s="45">
        <v>2220</v>
      </c>
      <c r="B2371" s="46"/>
      <c r="C2371" s="47"/>
      <c r="D2371" s="47" t="s">
        <v>467</v>
      </c>
      <c r="E2371" s="48" t="s">
        <v>7521</v>
      </c>
      <c r="F2371" s="49" t="s">
        <v>7506</v>
      </c>
      <c r="G2371" s="49" t="s">
        <v>7521</v>
      </c>
      <c r="H2371" s="50"/>
      <c r="I2371" s="46"/>
      <c r="J2371" s="46"/>
      <c r="K2371" s="49"/>
      <c r="L2371" s="49"/>
      <c r="M2371" s="51"/>
      <c r="N2371" s="51"/>
      <c r="O2371" s="51"/>
      <c r="P2371" s="51"/>
      <c r="Q2371" s="51"/>
      <c r="R2371" s="52"/>
      <c r="S2371" s="61">
        <v>0</v>
      </c>
      <c r="T2371" s="54"/>
      <c r="U2371" s="55"/>
      <c r="V2371" s="55"/>
      <c r="W2371" s="55"/>
      <c r="X2371" s="56"/>
      <c r="Y2371" s="57" t="e">
        <f>VLOOKUP(B2371,'[2]DVKT TYC (đang phê duyệt)'!$B$6:$Z$119,25,0)</f>
        <v>#N/A</v>
      </c>
      <c r="Z2371" s="57"/>
      <c r="AA2371" s="58"/>
      <c r="AB2371" s="58"/>
      <c r="AC2371" s="58"/>
      <c r="AD2371" s="58"/>
      <c r="AE2371" s="58"/>
      <c r="AF2371" s="58"/>
      <c r="AG2371" s="58"/>
      <c r="AH2371" s="58"/>
      <c r="AI2371" s="58"/>
      <c r="AJ2371" s="58"/>
      <c r="AK2371" s="58"/>
      <c r="AL2371" s="58"/>
      <c r="AM2371" s="58">
        <v>164000</v>
      </c>
      <c r="AN2371" s="58"/>
      <c r="AO2371" s="58"/>
      <c r="AP2371" s="58"/>
      <c r="AQ2371" s="58"/>
      <c r="AR2371" s="59">
        <f t="shared" si="457"/>
        <v>1</v>
      </c>
      <c r="AS2371" s="59">
        <f t="shared" si="458"/>
        <v>164000</v>
      </c>
      <c r="AT2371" s="58">
        <f t="shared" si="462"/>
        <v>164000</v>
      </c>
      <c r="AU2371" s="58">
        <f t="shared" si="450"/>
        <v>164000</v>
      </c>
      <c r="AV2371" s="59">
        <f t="shared" si="451"/>
        <v>164000</v>
      </c>
      <c r="AW2371" s="59">
        <f t="shared" si="459"/>
        <v>164000</v>
      </c>
      <c r="AX2371" s="60" t="e">
        <f t="shared" si="460"/>
        <v>#DIV/0!</v>
      </c>
      <c r="AY2371" s="58"/>
    </row>
    <row r="2372" spans="1:51" ht="31.5" x14ac:dyDescent="0.25">
      <c r="A2372" s="45">
        <v>2221</v>
      </c>
      <c r="B2372" s="46"/>
      <c r="C2372" s="47"/>
      <c r="D2372" s="47" t="s">
        <v>467</v>
      </c>
      <c r="E2372" s="48" t="s">
        <v>7520</v>
      </c>
      <c r="F2372" s="49" t="s">
        <v>7505</v>
      </c>
      <c r="G2372" s="49" t="s">
        <v>7520</v>
      </c>
      <c r="H2372" s="50"/>
      <c r="I2372" s="46"/>
      <c r="J2372" s="46"/>
      <c r="K2372" s="49"/>
      <c r="L2372" s="49"/>
      <c r="M2372" s="51"/>
      <c r="N2372" s="51"/>
      <c r="O2372" s="51"/>
      <c r="P2372" s="51"/>
      <c r="Q2372" s="51"/>
      <c r="R2372" s="52"/>
      <c r="S2372" s="61">
        <v>0</v>
      </c>
      <c r="T2372" s="54"/>
      <c r="U2372" s="55"/>
      <c r="V2372" s="55"/>
      <c r="W2372" s="55"/>
      <c r="X2372" s="56"/>
      <c r="Y2372" s="57" t="e">
        <f>VLOOKUP(B2372,'[2]DVKT TYC (đang phê duyệt)'!$B$6:$Z$119,25,0)</f>
        <v>#N/A</v>
      </c>
      <c r="Z2372" s="57"/>
      <c r="AA2372" s="58"/>
      <c r="AB2372" s="58"/>
      <c r="AC2372" s="58"/>
      <c r="AD2372" s="58"/>
      <c r="AE2372" s="58"/>
      <c r="AF2372" s="58"/>
      <c r="AG2372" s="58"/>
      <c r="AH2372" s="58"/>
      <c r="AI2372" s="58"/>
      <c r="AJ2372" s="58"/>
      <c r="AK2372" s="58"/>
      <c r="AL2372" s="58"/>
      <c r="AM2372" s="58">
        <v>164000</v>
      </c>
      <c r="AN2372" s="58"/>
      <c r="AO2372" s="58"/>
      <c r="AP2372" s="58"/>
      <c r="AQ2372" s="58"/>
      <c r="AR2372" s="59">
        <f t="shared" si="457"/>
        <v>1</v>
      </c>
      <c r="AS2372" s="59">
        <f t="shared" si="458"/>
        <v>164000</v>
      </c>
      <c r="AT2372" s="58">
        <f t="shared" si="462"/>
        <v>164000</v>
      </c>
      <c r="AU2372" s="58">
        <f t="shared" si="450"/>
        <v>164000</v>
      </c>
      <c r="AV2372" s="59">
        <f t="shared" si="451"/>
        <v>164000</v>
      </c>
      <c r="AW2372" s="59">
        <f t="shared" si="459"/>
        <v>164000</v>
      </c>
      <c r="AX2372" s="60" t="e">
        <f t="shared" si="460"/>
        <v>#DIV/0!</v>
      </c>
      <c r="AY2372" s="58"/>
    </row>
    <row r="2373" spans="1:51" ht="31.5" x14ac:dyDescent="0.25">
      <c r="A2373" s="45">
        <v>2222</v>
      </c>
      <c r="B2373" s="46"/>
      <c r="C2373" s="47"/>
      <c r="D2373" s="47" t="s">
        <v>467</v>
      </c>
      <c r="E2373" s="48" t="s">
        <v>7519</v>
      </c>
      <c r="F2373" s="49" t="s">
        <v>7504</v>
      </c>
      <c r="G2373" s="49" t="s">
        <v>7519</v>
      </c>
      <c r="H2373" s="50"/>
      <c r="I2373" s="46"/>
      <c r="J2373" s="46"/>
      <c r="K2373" s="49"/>
      <c r="L2373" s="49"/>
      <c r="M2373" s="51"/>
      <c r="N2373" s="51"/>
      <c r="O2373" s="51"/>
      <c r="P2373" s="51"/>
      <c r="Q2373" s="51"/>
      <c r="R2373" s="52"/>
      <c r="S2373" s="61">
        <v>0</v>
      </c>
      <c r="T2373" s="54"/>
      <c r="U2373" s="55"/>
      <c r="V2373" s="55"/>
      <c r="W2373" s="55"/>
      <c r="X2373" s="56"/>
      <c r="Y2373" s="57" t="e">
        <f>VLOOKUP(B2373,'[2]DVKT TYC (đang phê duyệt)'!$B$6:$Z$119,25,0)</f>
        <v>#N/A</v>
      </c>
      <c r="Z2373" s="57"/>
      <c r="AA2373" s="58"/>
      <c r="AB2373" s="58"/>
      <c r="AC2373" s="58"/>
      <c r="AD2373" s="58"/>
      <c r="AE2373" s="58"/>
      <c r="AF2373" s="58"/>
      <c r="AG2373" s="58"/>
      <c r="AH2373" s="58"/>
      <c r="AI2373" s="58"/>
      <c r="AJ2373" s="58"/>
      <c r="AK2373" s="58"/>
      <c r="AL2373" s="58"/>
      <c r="AM2373" s="58">
        <v>164000</v>
      </c>
      <c r="AN2373" s="58"/>
      <c r="AO2373" s="58"/>
      <c r="AP2373" s="58"/>
      <c r="AQ2373" s="58"/>
      <c r="AR2373" s="59">
        <f t="shared" si="457"/>
        <v>1</v>
      </c>
      <c r="AS2373" s="59">
        <f t="shared" si="458"/>
        <v>164000</v>
      </c>
      <c r="AT2373" s="58">
        <f t="shared" si="462"/>
        <v>164000</v>
      </c>
      <c r="AU2373" s="58">
        <f t="shared" si="450"/>
        <v>164000</v>
      </c>
      <c r="AV2373" s="59">
        <f t="shared" si="451"/>
        <v>164000</v>
      </c>
      <c r="AW2373" s="59">
        <f t="shared" si="459"/>
        <v>164000</v>
      </c>
      <c r="AX2373" s="60" t="e">
        <f t="shared" si="460"/>
        <v>#DIV/0!</v>
      </c>
      <c r="AY2373" s="58"/>
    </row>
    <row r="2374" spans="1:51" ht="31.5" x14ac:dyDescent="0.25">
      <c r="A2374" s="45">
        <v>2223</v>
      </c>
      <c r="B2374" s="46"/>
      <c r="C2374" s="47"/>
      <c r="D2374" s="47" t="s">
        <v>467</v>
      </c>
      <c r="E2374" s="48" t="s">
        <v>7518</v>
      </c>
      <c r="F2374" s="49" t="s">
        <v>7503</v>
      </c>
      <c r="G2374" s="49" t="s">
        <v>7518</v>
      </c>
      <c r="H2374" s="50"/>
      <c r="I2374" s="46"/>
      <c r="J2374" s="46"/>
      <c r="K2374" s="49"/>
      <c r="L2374" s="49"/>
      <c r="M2374" s="51"/>
      <c r="N2374" s="51"/>
      <c r="O2374" s="51"/>
      <c r="P2374" s="51"/>
      <c r="Q2374" s="51"/>
      <c r="R2374" s="52"/>
      <c r="S2374" s="61">
        <v>0</v>
      </c>
      <c r="T2374" s="54"/>
      <c r="U2374" s="55"/>
      <c r="V2374" s="55"/>
      <c r="W2374" s="55"/>
      <c r="X2374" s="56"/>
      <c r="Y2374" s="57" t="e">
        <f>VLOOKUP(B2374,'[2]DVKT TYC (đang phê duyệt)'!$B$6:$Z$119,25,0)</f>
        <v>#N/A</v>
      </c>
      <c r="Z2374" s="57"/>
      <c r="AA2374" s="58"/>
      <c r="AB2374" s="58"/>
      <c r="AC2374" s="58"/>
      <c r="AD2374" s="58"/>
      <c r="AE2374" s="58"/>
      <c r="AF2374" s="58"/>
      <c r="AG2374" s="58"/>
      <c r="AH2374" s="58"/>
      <c r="AI2374" s="58"/>
      <c r="AJ2374" s="58"/>
      <c r="AK2374" s="58"/>
      <c r="AL2374" s="58"/>
      <c r="AM2374" s="58">
        <v>164000</v>
      </c>
      <c r="AN2374" s="58"/>
      <c r="AO2374" s="58"/>
      <c r="AP2374" s="58"/>
      <c r="AQ2374" s="58"/>
      <c r="AR2374" s="59">
        <f t="shared" si="457"/>
        <v>1</v>
      </c>
      <c r="AS2374" s="59">
        <f t="shared" si="458"/>
        <v>164000</v>
      </c>
      <c r="AT2374" s="58">
        <f t="shared" si="462"/>
        <v>164000</v>
      </c>
      <c r="AU2374" s="58">
        <f t="shared" ref="AU2374:AU2408" si="463">MIN(AA2374:AQ2374)</f>
        <v>164000</v>
      </c>
      <c r="AV2374" s="59">
        <f t="shared" ref="AV2374:AV2408" si="464">AT2374-S2374</f>
        <v>164000</v>
      </c>
      <c r="AW2374" s="59">
        <f t="shared" si="459"/>
        <v>164000</v>
      </c>
      <c r="AX2374" s="60" t="e">
        <f t="shared" si="460"/>
        <v>#DIV/0!</v>
      </c>
      <c r="AY2374" s="58"/>
    </row>
    <row r="2375" spans="1:51" ht="47.25" x14ac:dyDescent="0.25">
      <c r="A2375" s="45">
        <v>2224</v>
      </c>
      <c r="B2375" s="46"/>
      <c r="C2375" s="47"/>
      <c r="D2375" s="47" t="s">
        <v>467</v>
      </c>
      <c r="E2375" s="48" t="s">
        <v>7517</v>
      </c>
      <c r="F2375" s="49" t="s">
        <v>7502</v>
      </c>
      <c r="G2375" s="49" t="s">
        <v>7517</v>
      </c>
      <c r="H2375" s="50"/>
      <c r="I2375" s="46"/>
      <c r="J2375" s="46"/>
      <c r="K2375" s="49"/>
      <c r="L2375" s="49"/>
      <c r="M2375" s="51"/>
      <c r="N2375" s="51"/>
      <c r="O2375" s="51"/>
      <c r="P2375" s="51"/>
      <c r="Q2375" s="51"/>
      <c r="R2375" s="52"/>
      <c r="S2375" s="61">
        <v>0</v>
      </c>
      <c r="T2375" s="54"/>
      <c r="U2375" s="55"/>
      <c r="V2375" s="55"/>
      <c r="W2375" s="55"/>
      <c r="X2375" s="56"/>
      <c r="Y2375" s="57" t="e">
        <f>VLOOKUP(B2375,'[2]DVKT TYC (đang phê duyệt)'!$B$6:$Z$119,25,0)</f>
        <v>#N/A</v>
      </c>
      <c r="Z2375" s="57"/>
      <c r="AA2375" s="58"/>
      <c r="AB2375" s="58"/>
      <c r="AC2375" s="58"/>
      <c r="AD2375" s="58"/>
      <c r="AE2375" s="58"/>
      <c r="AF2375" s="58"/>
      <c r="AG2375" s="58"/>
      <c r="AH2375" s="58"/>
      <c r="AI2375" s="58"/>
      <c r="AJ2375" s="58"/>
      <c r="AK2375" s="58"/>
      <c r="AL2375" s="58"/>
      <c r="AM2375" s="58">
        <v>164000</v>
      </c>
      <c r="AN2375" s="58"/>
      <c r="AO2375" s="58"/>
      <c r="AP2375" s="58"/>
      <c r="AQ2375" s="58"/>
      <c r="AR2375" s="59">
        <f t="shared" si="457"/>
        <v>1</v>
      </c>
      <c r="AS2375" s="59">
        <f t="shared" si="458"/>
        <v>164000</v>
      </c>
      <c r="AT2375" s="58">
        <f t="shared" si="462"/>
        <v>164000</v>
      </c>
      <c r="AU2375" s="58">
        <f t="shared" si="463"/>
        <v>164000</v>
      </c>
      <c r="AV2375" s="59">
        <f t="shared" si="464"/>
        <v>164000</v>
      </c>
      <c r="AW2375" s="59">
        <f t="shared" si="459"/>
        <v>164000</v>
      </c>
      <c r="AX2375" s="60" t="e">
        <f t="shared" si="460"/>
        <v>#DIV/0!</v>
      </c>
      <c r="AY2375" s="58"/>
    </row>
    <row r="2376" spans="1:51" ht="31.5" x14ac:dyDescent="0.25">
      <c r="A2376" s="45">
        <v>2226</v>
      </c>
      <c r="B2376" s="46"/>
      <c r="C2376" s="47"/>
      <c r="D2376" s="47" t="s">
        <v>7271</v>
      </c>
      <c r="E2376" s="48" t="s">
        <v>7858</v>
      </c>
      <c r="F2376" s="49" t="s">
        <v>7225</v>
      </c>
      <c r="G2376" s="49">
        <v>2130</v>
      </c>
      <c r="H2376" s="50" t="s">
        <v>7307</v>
      </c>
      <c r="I2376" s="46"/>
      <c r="J2376" s="46"/>
      <c r="K2376" s="49"/>
      <c r="L2376" s="49"/>
      <c r="M2376" s="51"/>
      <c r="N2376" s="51"/>
      <c r="O2376" s="51"/>
      <c r="P2376" s="51"/>
      <c r="Q2376" s="51"/>
      <c r="R2376" s="52"/>
      <c r="S2376" s="61">
        <v>0</v>
      </c>
      <c r="T2376" s="54"/>
      <c r="U2376" s="55"/>
      <c r="V2376" s="55"/>
      <c r="W2376" s="55"/>
      <c r="X2376" s="56"/>
      <c r="Y2376" s="57" t="e">
        <f>VLOOKUP(B2376,'[2]DVKT TYC (đang phê duyệt)'!$B$6:$Z$119,25,0)</f>
        <v>#N/A</v>
      </c>
      <c r="Z2376" s="57"/>
      <c r="AA2376" s="58"/>
      <c r="AB2376" s="58"/>
      <c r="AC2376" s="58"/>
      <c r="AD2376" s="58"/>
      <c r="AE2376" s="58"/>
      <c r="AF2376" s="58"/>
      <c r="AG2376" s="58"/>
      <c r="AH2376" s="58"/>
      <c r="AI2376" s="58"/>
      <c r="AJ2376" s="58"/>
      <c r="AK2376" s="58"/>
      <c r="AL2376" s="58"/>
      <c r="AM2376" s="58">
        <v>164000</v>
      </c>
      <c r="AN2376" s="58"/>
      <c r="AO2376" s="58"/>
      <c r="AP2376" s="58"/>
      <c r="AQ2376" s="58"/>
      <c r="AR2376" s="59">
        <f t="shared" si="457"/>
        <v>1</v>
      </c>
      <c r="AS2376" s="59">
        <f t="shared" si="458"/>
        <v>164000</v>
      </c>
      <c r="AT2376" s="58">
        <f t="shared" si="462"/>
        <v>164000</v>
      </c>
      <c r="AU2376" s="58">
        <f t="shared" si="463"/>
        <v>164000</v>
      </c>
      <c r="AV2376" s="59">
        <f t="shared" si="464"/>
        <v>164000</v>
      </c>
      <c r="AW2376" s="59">
        <f t="shared" si="459"/>
        <v>164000</v>
      </c>
      <c r="AX2376" s="60" t="e">
        <f t="shared" si="460"/>
        <v>#DIV/0!</v>
      </c>
      <c r="AY2376" s="58"/>
    </row>
    <row r="2377" spans="1:51" ht="47.25" x14ac:dyDescent="0.25">
      <c r="A2377" s="45">
        <v>2235</v>
      </c>
      <c r="B2377" s="46"/>
      <c r="C2377" s="47"/>
      <c r="D2377" s="47" t="s">
        <v>7449</v>
      </c>
      <c r="E2377" s="48" t="s">
        <v>7428</v>
      </c>
      <c r="F2377" s="49" t="s">
        <v>7429</v>
      </c>
      <c r="G2377" s="49" t="s">
        <v>7428</v>
      </c>
      <c r="H2377" s="50" t="s">
        <v>7463</v>
      </c>
      <c r="I2377" s="46"/>
      <c r="J2377" s="46"/>
      <c r="K2377" s="49"/>
      <c r="L2377" s="49"/>
      <c r="M2377" s="51"/>
      <c r="N2377" s="51"/>
      <c r="O2377" s="51"/>
      <c r="P2377" s="51"/>
      <c r="Q2377" s="51"/>
      <c r="R2377" s="52"/>
      <c r="S2377" s="61">
        <v>0</v>
      </c>
      <c r="T2377" s="54"/>
      <c r="U2377" s="55"/>
      <c r="V2377" s="55"/>
      <c r="W2377" s="55"/>
      <c r="X2377" s="56"/>
      <c r="Y2377" s="57" t="e">
        <f>VLOOKUP(B2377,'[2]DVKT TYC (đang phê duyệt)'!$B$6:$Z$119,25,0)</f>
        <v>#N/A</v>
      </c>
      <c r="Z2377" s="57"/>
      <c r="AA2377" s="58"/>
      <c r="AB2377" s="58"/>
      <c r="AC2377" s="58"/>
      <c r="AD2377" s="58"/>
      <c r="AE2377" s="58"/>
      <c r="AF2377" s="58"/>
      <c r="AG2377" s="58"/>
      <c r="AH2377" s="58"/>
      <c r="AI2377" s="58"/>
      <c r="AJ2377" s="58"/>
      <c r="AK2377" s="58"/>
      <c r="AL2377" s="58"/>
      <c r="AM2377" s="58">
        <v>164000</v>
      </c>
      <c r="AN2377" s="58"/>
      <c r="AO2377" s="58"/>
      <c r="AP2377" s="58"/>
      <c r="AQ2377" s="58"/>
      <c r="AR2377" s="59">
        <f t="shared" si="457"/>
        <v>1</v>
      </c>
      <c r="AS2377" s="59">
        <f t="shared" si="458"/>
        <v>164000</v>
      </c>
      <c r="AT2377" s="58">
        <f t="shared" si="462"/>
        <v>164000</v>
      </c>
      <c r="AU2377" s="58">
        <f t="shared" si="463"/>
        <v>164000</v>
      </c>
      <c r="AV2377" s="59">
        <f t="shared" si="464"/>
        <v>164000</v>
      </c>
      <c r="AW2377" s="59">
        <f t="shared" si="459"/>
        <v>164000</v>
      </c>
      <c r="AX2377" s="60" t="e">
        <f t="shared" si="460"/>
        <v>#DIV/0!</v>
      </c>
      <c r="AY2377" s="58"/>
    </row>
    <row r="2378" spans="1:51" ht="47.25" x14ac:dyDescent="0.25">
      <c r="A2378" s="45">
        <v>2236</v>
      </c>
      <c r="B2378" s="46"/>
      <c r="C2378" s="47"/>
      <c r="D2378" s="47" t="s">
        <v>7449</v>
      </c>
      <c r="E2378" s="48" t="s">
        <v>7430</v>
      </c>
      <c r="F2378" s="49" t="s">
        <v>7431</v>
      </c>
      <c r="G2378" s="49" t="s">
        <v>7430</v>
      </c>
      <c r="H2378" s="50" t="s">
        <v>7463</v>
      </c>
      <c r="I2378" s="46"/>
      <c r="J2378" s="46"/>
      <c r="K2378" s="49"/>
      <c r="L2378" s="49"/>
      <c r="M2378" s="51"/>
      <c r="N2378" s="51"/>
      <c r="O2378" s="51"/>
      <c r="P2378" s="51"/>
      <c r="Q2378" s="51"/>
      <c r="R2378" s="52"/>
      <c r="S2378" s="61">
        <v>0</v>
      </c>
      <c r="T2378" s="54"/>
      <c r="U2378" s="55"/>
      <c r="V2378" s="55"/>
      <c r="W2378" s="55"/>
      <c r="X2378" s="56"/>
      <c r="Y2378" s="57" t="e">
        <f>VLOOKUP(B2378,'[2]DVKT TYC (đang phê duyệt)'!$B$6:$Z$119,25,0)</f>
        <v>#N/A</v>
      </c>
      <c r="Z2378" s="57"/>
      <c r="AA2378" s="58"/>
      <c r="AB2378" s="58"/>
      <c r="AC2378" s="58"/>
      <c r="AD2378" s="58"/>
      <c r="AE2378" s="58"/>
      <c r="AF2378" s="58"/>
      <c r="AG2378" s="58"/>
      <c r="AH2378" s="58"/>
      <c r="AI2378" s="58"/>
      <c r="AJ2378" s="58"/>
      <c r="AK2378" s="58"/>
      <c r="AL2378" s="58"/>
      <c r="AM2378" s="58">
        <v>164000</v>
      </c>
      <c r="AN2378" s="58"/>
      <c r="AO2378" s="58"/>
      <c r="AP2378" s="58"/>
      <c r="AQ2378" s="58"/>
      <c r="AR2378" s="59">
        <f t="shared" si="457"/>
        <v>1</v>
      </c>
      <c r="AS2378" s="59">
        <f t="shared" si="458"/>
        <v>164000</v>
      </c>
      <c r="AT2378" s="58">
        <f t="shared" si="462"/>
        <v>164000</v>
      </c>
      <c r="AU2378" s="58">
        <f t="shared" si="463"/>
        <v>164000</v>
      </c>
      <c r="AV2378" s="59">
        <f t="shared" si="464"/>
        <v>164000</v>
      </c>
      <c r="AW2378" s="59">
        <f t="shared" si="459"/>
        <v>164000</v>
      </c>
      <c r="AX2378" s="60" t="e">
        <f t="shared" si="460"/>
        <v>#DIV/0!</v>
      </c>
      <c r="AY2378" s="58"/>
    </row>
    <row r="2379" spans="1:51" ht="63" x14ac:dyDescent="0.25">
      <c r="A2379" s="45">
        <v>2237</v>
      </c>
      <c r="B2379" s="46"/>
      <c r="C2379" s="47"/>
      <c r="D2379" s="47" t="s">
        <v>7449</v>
      </c>
      <c r="E2379" s="48" t="s">
        <v>7432</v>
      </c>
      <c r="F2379" s="49" t="s">
        <v>7433</v>
      </c>
      <c r="G2379" s="49" t="s">
        <v>7432</v>
      </c>
      <c r="H2379" s="50" t="s">
        <v>7463</v>
      </c>
      <c r="I2379" s="46"/>
      <c r="J2379" s="46"/>
      <c r="K2379" s="49"/>
      <c r="L2379" s="49"/>
      <c r="M2379" s="51"/>
      <c r="N2379" s="51"/>
      <c r="O2379" s="51"/>
      <c r="P2379" s="51"/>
      <c r="Q2379" s="51"/>
      <c r="R2379" s="52"/>
      <c r="S2379" s="61">
        <v>0</v>
      </c>
      <c r="T2379" s="54"/>
      <c r="U2379" s="55"/>
      <c r="V2379" s="55"/>
      <c r="W2379" s="55"/>
      <c r="X2379" s="56"/>
      <c r="Y2379" s="57" t="e">
        <f>VLOOKUP(B2379,'[2]DVKT TYC (đang phê duyệt)'!$B$6:$Z$119,25,0)</f>
        <v>#N/A</v>
      </c>
      <c r="Z2379" s="57"/>
      <c r="AA2379" s="58"/>
      <c r="AB2379" s="58"/>
      <c r="AC2379" s="58"/>
      <c r="AD2379" s="58"/>
      <c r="AE2379" s="58"/>
      <c r="AF2379" s="58"/>
      <c r="AG2379" s="58"/>
      <c r="AH2379" s="58"/>
      <c r="AI2379" s="58"/>
      <c r="AJ2379" s="58"/>
      <c r="AK2379" s="58"/>
      <c r="AL2379" s="58"/>
      <c r="AM2379" s="58">
        <v>164000</v>
      </c>
      <c r="AN2379" s="58"/>
      <c r="AO2379" s="58"/>
      <c r="AP2379" s="58"/>
      <c r="AQ2379" s="58"/>
      <c r="AR2379" s="59">
        <f t="shared" si="457"/>
        <v>1</v>
      </c>
      <c r="AS2379" s="59">
        <f t="shared" si="458"/>
        <v>164000</v>
      </c>
      <c r="AT2379" s="58">
        <f t="shared" si="462"/>
        <v>164000</v>
      </c>
      <c r="AU2379" s="58">
        <f t="shared" si="463"/>
        <v>164000</v>
      </c>
      <c r="AV2379" s="59">
        <f t="shared" si="464"/>
        <v>164000</v>
      </c>
      <c r="AW2379" s="59">
        <f t="shared" si="459"/>
        <v>164000</v>
      </c>
      <c r="AX2379" s="60" t="e">
        <f t="shared" si="460"/>
        <v>#DIV/0!</v>
      </c>
      <c r="AY2379" s="58"/>
    </row>
    <row r="2380" spans="1:51" ht="31.5" x14ac:dyDescent="0.25">
      <c r="A2380" s="45">
        <v>2238</v>
      </c>
      <c r="B2380" s="46"/>
      <c r="C2380" s="47"/>
      <c r="D2380" s="47" t="s">
        <v>7449</v>
      </c>
      <c r="E2380" s="48" t="s">
        <v>7434</v>
      </c>
      <c r="F2380" s="49" t="s">
        <v>7435</v>
      </c>
      <c r="G2380" s="49" t="s">
        <v>7434</v>
      </c>
      <c r="H2380" s="50" t="s">
        <v>7463</v>
      </c>
      <c r="I2380" s="46"/>
      <c r="J2380" s="46"/>
      <c r="K2380" s="49"/>
      <c r="L2380" s="49"/>
      <c r="M2380" s="51"/>
      <c r="N2380" s="51"/>
      <c r="O2380" s="51"/>
      <c r="P2380" s="51"/>
      <c r="Q2380" s="51"/>
      <c r="R2380" s="52"/>
      <c r="S2380" s="61">
        <v>0</v>
      </c>
      <c r="T2380" s="54"/>
      <c r="U2380" s="55"/>
      <c r="V2380" s="55"/>
      <c r="W2380" s="55"/>
      <c r="X2380" s="56"/>
      <c r="Y2380" s="57" t="e">
        <f>VLOOKUP(B2380,'[2]DVKT TYC (đang phê duyệt)'!$B$6:$Z$119,25,0)</f>
        <v>#N/A</v>
      </c>
      <c r="Z2380" s="57"/>
      <c r="AA2380" s="58"/>
      <c r="AB2380" s="58"/>
      <c r="AC2380" s="58"/>
      <c r="AD2380" s="58"/>
      <c r="AE2380" s="58"/>
      <c r="AF2380" s="58"/>
      <c r="AG2380" s="58"/>
      <c r="AH2380" s="58"/>
      <c r="AI2380" s="58"/>
      <c r="AJ2380" s="58"/>
      <c r="AK2380" s="58"/>
      <c r="AL2380" s="58"/>
      <c r="AM2380" s="58">
        <v>164000</v>
      </c>
      <c r="AN2380" s="58"/>
      <c r="AO2380" s="58"/>
      <c r="AP2380" s="58"/>
      <c r="AQ2380" s="58"/>
      <c r="AR2380" s="59">
        <f t="shared" si="457"/>
        <v>1</v>
      </c>
      <c r="AS2380" s="59">
        <f t="shared" si="458"/>
        <v>164000</v>
      </c>
      <c r="AT2380" s="58">
        <f t="shared" si="462"/>
        <v>164000</v>
      </c>
      <c r="AU2380" s="58">
        <f t="shared" si="463"/>
        <v>164000</v>
      </c>
      <c r="AV2380" s="59">
        <f t="shared" si="464"/>
        <v>164000</v>
      </c>
      <c r="AW2380" s="59">
        <f t="shared" si="459"/>
        <v>164000</v>
      </c>
      <c r="AX2380" s="60" t="e">
        <f t="shared" si="460"/>
        <v>#DIV/0!</v>
      </c>
      <c r="AY2380" s="58"/>
    </row>
    <row r="2381" spans="1:51" ht="63" x14ac:dyDescent="0.25">
      <c r="A2381" s="45">
        <v>2239</v>
      </c>
      <c r="B2381" s="46"/>
      <c r="C2381" s="47"/>
      <c r="D2381" s="47" t="s">
        <v>7449</v>
      </c>
      <c r="E2381" s="48" t="s">
        <v>7436</v>
      </c>
      <c r="F2381" s="49" t="s">
        <v>7437</v>
      </c>
      <c r="G2381" s="49" t="s">
        <v>7436</v>
      </c>
      <c r="H2381" s="50" t="s">
        <v>7463</v>
      </c>
      <c r="I2381" s="46"/>
      <c r="J2381" s="46"/>
      <c r="K2381" s="49"/>
      <c r="L2381" s="49"/>
      <c r="M2381" s="51"/>
      <c r="N2381" s="51"/>
      <c r="O2381" s="51"/>
      <c r="P2381" s="51"/>
      <c r="Q2381" s="51"/>
      <c r="R2381" s="52"/>
      <c r="S2381" s="61">
        <v>0</v>
      </c>
      <c r="T2381" s="54"/>
      <c r="U2381" s="55"/>
      <c r="V2381" s="55"/>
      <c r="W2381" s="55"/>
      <c r="X2381" s="56"/>
      <c r="Y2381" s="57" t="e">
        <f>VLOOKUP(B2381,'[2]DVKT TYC (đang phê duyệt)'!$B$6:$Z$119,25,0)</f>
        <v>#N/A</v>
      </c>
      <c r="Z2381" s="57"/>
      <c r="AA2381" s="58"/>
      <c r="AB2381" s="58"/>
      <c r="AC2381" s="58"/>
      <c r="AD2381" s="58"/>
      <c r="AE2381" s="58"/>
      <c r="AF2381" s="58"/>
      <c r="AG2381" s="58"/>
      <c r="AH2381" s="58"/>
      <c r="AI2381" s="58"/>
      <c r="AJ2381" s="58"/>
      <c r="AK2381" s="58"/>
      <c r="AL2381" s="58"/>
      <c r="AM2381" s="58">
        <v>164000</v>
      </c>
      <c r="AN2381" s="58"/>
      <c r="AO2381" s="58"/>
      <c r="AP2381" s="58"/>
      <c r="AQ2381" s="58"/>
      <c r="AR2381" s="59">
        <f t="shared" si="457"/>
        <v>1</v>
      </c>
      <c r="AS2381" s="59">
        <f t="shared" si="458"/>
        <v>164000</v>
      </c>
      <c r="AT2381" s="58">
        <f t="shared" si="462"/>
        <v>164000</v>
      </c>
      <c r="AU2381" s="58">
        <f t="shared" si="463"/>
        <v>164000</v>
      </c>
      <c r="AV2381" s="59">
        <f t="shared" si="464"/>
        <v>164000</v>
      </c>
      <c r="AW2381" s="59">
        <f t="shared" si="459"/>
        <v>164000</v>
      </c>
      <c r="AX2381" s="60" t="e">
        <f t="shared" si="460"/>
        <v>#DIV/0!</v>
      </c>
      <c r="AY2381" s="58"/>
    </row>
    <row r="2382" spans="1:51" ht="63" x14ac:dyDescent="0.25">
      <c r="A2382" s="45">
        <v>2240</v>
      </c>
      <c r="B2382" s="46"/>
      <c r="C2382" s="47"/>
      <c r="D2382" s="47" t="s">
        <v>7450</v>
      </c>
      <c r="E2382" s="48">
        <v>20.25</v>
      </c>
      <c r="F2382" s="49" t="s">
        <v>7439</v>
      </c>
      <c r="G2382" s="49" t="s">
        <v>7438</v>
      </c>
      <c r="H2382" s="50" t="s">
        <v>7463</v>
      </c>
      <c r="I2382" s="46"/>
      <c r="J2382" s="46"/>
      <c r="K2382" s="49"/>
      <c r="L2382" s="49"/>
      <c r="M2382" s="51"/>
      <c r="N2382" s="51"/>
      <c r="O2382" s="51"/>
      <c r="P2382" s="51"/>
      <c r="Q2382" s="51"/>
      <c r="R2382" s="52"/>
      <c r="S2382" s="61">
        <v>0</v>
      </c>
      <c r="T2382" s="54"/>
      <c r="U2382" s="55"/>
      <c r="V2382" s="55"/>
      <c r="W2382" s="55"/>
      <c r="X2382" s="56"/>
      <c r="Y2382" s="57" t="e">
        <f>VLOOKUP(B2382,'[2]DVKT TYC (đang phê duyệt)'!$B$6:$Z$119,25,0)</f>
        <v>#N/A</v>
      </c>
      <c r="Z2382" s="57"/>
      <c r="AA2382" s="58"/>
      <c r="AB2382" s="58"/>
      <c r="AC2382" s="58"/>
      <c r="AD2382" s="58"/>
      <c r="AE2382" s="58"/>
      <c r="AF2382" s="58"/>
      <c r="AG2382" s="58"/>
      <c r="AH2382" s="58"/>
      <c r="AI2382" s="58"/>
      <c r="AJ2382" s="58"/>
      <c r="AK2382" s="58"/>
      <c r="AL2382" s="58"/>
      <c r="AM2382" s="58">
        <v>164000</v>
      </c>
      <c r="AN2382" s="58"/>
      <c r="AO2382" s="58"/>
      <c r="AP2382" s="58"/>
      <c r="AQ2382" s="58"/>
      <c r="AR2382" s="59">
        <f t="shared" si="457"/>
        <v>1</v>
      </c>
      <c r="AS2382" s="59">
        <f t="shared" si="458"/>
        <v>164000</v>
      </c>
      <c r="AT2382" s="58">
        <f t="shared" si="462"/>
        <v>164000</v>
      </c>
      <c r="AU2382" s="58">
        <f t="shared" si="463"/>
        <v>164000</v>
      </c>
      <c r="AV2382" s="59">
        <f t="shared" si="464"/>
        <v>164000</v>
      </c>
      <c r="AW2382" s="59">
        <f t="shared" si="459"/>
        <v>164000</v>
      </c>
      <c r="AX2382" s="60" t="e">
        <f t="shared" si="460"/>
        <v>#DIV/0!</v>
      </c>
      <c r="AY2382" s="58"/>
    </row>
    <row r="2383" spans="1:51" ht="47.25" x14ac:dyDescent="0.25">
      <c r="A2383" s="45">
        <v>2241</v>
      </c>
      <c r="B2383" s="46" t="s">
        <v>7831</v>
      </c>
      <c r="C2383" s="47"/>
      <c r="D2383" s="47" t="s">
        <v>7450</v>
      </c>
      <c r="E2383" s="62">
        <v>20.329999999999998</v>
      </c>
      <c r="F2383" s="49" t="s">
        <v>7440</v>
      </c>
      <c r="G2383" s="49" t="e">
        <f>VLOOKUP(F2383,'[1]PL3. DVKT&amp;XN'!$G$10:$H$9285,2,0)</f>
        <v>#N/A</v>
      </c>
      <c r="H2383" s="50" t="s">
        <v>7463</v>
      </c>
      <c r="I2383" s="46"/>
      <c r="J2383" s="46"/>
      <c r="K2383" s="49"/>
      <c r="L2383" s="49"/>
      <c r="M2383" s="51"/>
      <c r="N2383" s="51"/>
      <c r="O2383" s="51"/>
      <c r="P2383" s="51"/>
      <c r="Q2383" s="51"/>
      <c r="R2383" s="52"/>
      <c r="S2383" s="53">
        <v>0</v>
      </c>
      <c r="T2383" s="54"/>
      <c r="U2383" s="55"/>
      <c r="V2383" s="55"/>
      <c r="W2383" s="55"/>
      <c r="X2383" s="56"/>
      <c r="Y2383" s="57" t="e">
        <f>VLOOKUP(B2383,'[2]DVKT TYC (đang phê duyệt)'!$B$6:$Z$119,25,0)</f>
        <v>#N/A</v>
      </c>
      <c r="Z2383" s="57"/>
      <c r="AA2383" s="58"/>
      <c r="AB2383" s="58"/>
      <c r="AC2383" s="58"/>
      <c r="AD2383" s="58"/>
      <c r="AE2383" s="58"/>
      <c r="AF2383" s="58"/>
      <c r="AG2383" s="58"/>
      <c r="AH2383" s="58"/>
      <c r="AI2383" s="58"/>
      <c r="AJ2383" s="58"/>
      <c r="AK2383" s="58"/>
      <c r="AL2383" s="58"/>
      <c r="AM2383" s="58"/>
      <c r="AN2383" s="58"/>
      <c r="AO2383" s="58"/>
      <c r="AP2383" s="58"/>
      <c r="AQ2383" s="58"/>
      <c r="AR2383" s="59">
        <f t="shared" si="457"/>
        <v>0</v>
      </c>
      <c r="AS2383" s="59">
        <f t="shared" si="458"/>
        <v>0</v>
      </c>
      <c r="AT2383" s="58"/>
      <c r="AU2383" s="58">
        <f t="shared" si="463"/>
        <v>0</v>
      </c>
      <c r="AV2383" s="59">
        <f t="shared" si="464"/>
        <v>0</v>
      </c>
      <c r="AW2383" s="59">
        <f t="shared" si="459"/>
        <v>0</v>
      </c>
      <c r="AX2383" s="60" t="e">
        <f t="shared" si="460"/>
        <v>#DIV/0!</v>
      </c>
      <c r="AY2383" s="58"/>
    </row>
    <row r="2384" spans="1:51" ht="63" x14ac:dyDescent="0.25">
      <c r="A2384" s="45">
        <v>2242</v>
      </c>
      <c r="B2384" s="46" t="s">
        <v>7829</v>
      </c>
      <c r="C2384" s="47"/>
      <c r="D2384" s="47" t="s">
        <v>7450</v>
      </c>
      <c r="E2384" s="62">
        <v>20.36</v>
      </c>
      <c r="F2384" s="49" t="s">
        <v>7441</v>
      </c>
      <c r="G2384" s="49" t="e">
        <f>VLOOKUP(F2384,'[1]PL3. DVKT&amp;XN'!$G$10:$H$9285,2,0)</f>
        <v>#N/A</v>
      </c>
      <c r="H2384" s="50" t="s">
        <v>7463</v>
      </c>
      <c r="I2384" s="46"/>
      <c r="J2384" s="46"/>
      <c r="K2384" s="49"/>
      <c r="L2384" s="49"/>
      <c r="M2384" s="51"/>
      <c r="N2384" s="51"/>
      <c r="O2384" s="51"/>
      <c r="P2384" s="51"/>
      <c r="Q2384" s="51"/>
      <c r="R2384" s="52"/>
      <c r="S2384" s="53">
        <v>0</v>
      </c>
      <c r="T2384" s="54"/>
      <c r="U2384" s="55"/>
      <c r="V2384" s="55"/>
      <c r="W2384" s="55"/>
      <c r="X2384" s="56"/>
      <c r="Y2384" s="57" t="e">
        <f>VLOOKUP(B2384,'[2]DVKT TYC (đang phê duyệt)'!$B$6:$Z$119,25,0)</f>
        <v>#N/A</v>
      </c>
      <c r="Z2384" s="57"/>
      <c r="AA2384" s="58"/>
      <c r="AB2384" s="58"/>
      <c r="AC2384" s="58"/>
      <c r="AD2384" s="58"/>
      <c r="AE2384" s="58"/>
      <c r="AF2384" s="58"/>
      <c r="AG2384" s="58"/>
      <c r="AH2384" s="58"/>
      <c r="AI2384" s="58"/>
      <c r="AJ2384" s="58"/>
      <c r="AK2384" s="58"/>
      <c r="AL2384" s="58"/>
      <c r="AM2384" s="58"/>
      <c r="AN2384" s="58"/>
      <c r="AO2384" s="58"/>
      <c r="AP2384" s="58"/>
      <c r="AQ2384" s="58"/>
      <c r="AR2384" s="59">
        <f t="shared" si="457"/>
        <v>0</v>
      </c>
      <c r="AS2384" s="59">
        <f t="shared" si="458"/>
        <v>0</v>
      </c>
      <c r="AT2384" s="58"/>
      <c r="AU2384" s="58">
        <f t="shared" si="463"/>
        <v>0</v>
      </c>
      <c r="AV2384" s="59">
        <f t="shared" si="464"/>
        <v>0</v>
      </c>
      <c r="AW2384" s="59">
        <f t="shared" si="459"/>
        <v>0</v>
      </c>
      <c r="AX2384" s="60" t="e">
        <f t="shared" si="460"/>
        <v>#DIV/0!</v>
      </c>
      <c r="AY2384" s="58"/>
    </row>
    <row r="2385" spans="1:51" x14ac:dyDescent="0.25">
      <c r="A2385" s="45">
        <v>2273</v>
      </c>
      <c r="B2385" s="46"/>
      <c r="C2385" s="47"/>
      <c r="D2385" s="47" t="s">
        <v>7309</v>
      </c>
      <c r="E2385" s="48">
        <v>3.746</v>
      </c>
      <c r="F2385" s="49" t="s">
        <v>7254</v>
      </c>
      <c r="G2385" s="49">
        <v>3.746</v>
      </c>
      <c r="H2385" s="50"/>
      <c r="I2385" s="46"/>
      <c r="J2385" s="46"/>
      <c r="K2385" s="49"/>
      <c r="L2385" s="49"/>
      <c r="M2385" s="51"/>
      <c r="N2385" s="51"/>
      <c r="O2385" s="51"/>
      <c r="P2385" s="51"/>
      <c r="Q2385" s="51"/>
      <c r="R2385" s="52"/>
      <c r="S2385" s="61">
        <v>0</v>
      </c>
      <c r="T2385" s="54"/>
      <c r="U2385" s="55"/>
      <c r="V2385" s="55"/>
      <c r="W2385" s="55"/>
      <c r="X2385" s="56"/>
      <c r="Y2385" s="57" t="e">
        <f>VLOOKUP(B2385,'[2]DVKT TYC (đang phê duyệt)'!$B$6:$Z$119,25,0)</f>
        <v>#N/A</v>
      </c>
      <c r="Z2385" s="57"/>
      <c r="AA2385" s="58"/>
      <c r="AB2385" s="58"/>
      <c r="AC2385" s="58"/>
      <c r="AD2385" s="58"/>
      <c r="AE2385" s="58"/>
      <c r="AF2385" s="58"/>
      <c r="AG2385" s="58"/>
      <c r="AH2385" s="58"/>
      <c r="AI2385" s="58"/>
      <c r="AJ2385" s="58"/>
      <c r="AK2385" s="58"/>
      <c r="AL2385" s="58"/>
      <c r="AM2385" s="58">
        <v>164000</v>
      </c>
      <c r="AN2385" s="58"/>
      <c r="AO2385" s="58"/>
      <c r="AP2385" s="58"/>
      <c r="AQ2385" s="58"/>
      <c r="AR2385" s="59">
        <f t="shared" si="457"/>
        <v>1</v>
      </c>
      <c r="AS2385" s="59">
        <f t="shared" si="458"/>
        <v>164000</v>
      </c>
      <c r="AT2385" s="58">
        <f t="shared" ref="AT2385:AT2408" si="465">ROUND(AS2385/AR2385,-2)</f>
        <v>164000</v>
      </c>
      <c r="AU2385" s="58">
        <f t="shared" si="463"/>
        <v>164000</v>
      </c>
      <c r="AV2385" s="59">
        <f t="shared" si="464"/>
        <v>164000</v>
      </c>
      <c r="AW2385" s="59">
        <f t="shared" si="459"/>
        <v>164000</v>
      </c>
      <c r="AX2385" s="60" t="e">
        <f t="shared" si="460"/>
        <v>#DIV/0!</v>
      </c>
      <c r="AY2385" s="58"/>
    </row>
    <row r="2386" spans="1:51" ht="31.5" x14ac:dyDescent="0.25">
      <c r="A2386" s="45">
        <v>2274</v>
      </c>
      <c r="B2386" s="46"/>
      <c r="C2386" s="47"/>
      <c r="D2386" s="47" t="s">
        <v>7271</v>
      </c>
      <c r="E2386" s="48" t="s">
        <v>7270</v>
      </c>
      <c r="F2386" s="49" t="s">
        <v>7269</v>
      </c>
      <c r="G2386" s="49" t="s">
        <v>7270</v>
      </c>
      <c r="H2386" s="50"/>
      <c r="I2386" s="46"/>
      <c r="J2386" s="46"/>
      <c r="K2386" s="49"/>
      <c r="L2386" s="49"/>
      <c r="M2386" s="51"/>
      <c r="N2386" s="51"/>
      <c r="O2386" s="51"/>
      <c r="P2386" s="51"/>
      <c r="Q2386" s="51"/>
      <c r="R2386" s="52"/>
      <c r="S2386" s="61">
        <v>0</v>
      </c>
      <c r="T2386" s="54"/>
      <c r="U2386" s="55"/>
      <c r="V2386" s="55"/>
      <c r="W2386" s="55"/>
      <c r="X2386" s="56"/>
      <c r="Y2386" s="57" t="e">
        <f>VLOOKUP(B2386,'[2]DVKT TYC (đang phê duyệt)'!$B$6:$Z$119,25,0)</f>
        <v>#N/A</v>
      </c>
      <c r="Z2386" s="57"/>
      <c r="AA2386" s="58"/>
      <c r="AB2386" s="58"/>
      <c r="AC2386" s="58"/>
      <c r="AD2386" s="58"/>
      <c r="AE2386" s="58"/>
      <c r="AF2386" s="58"/>
      <c r="AG2386" s="58"/>
      <c r="AH2386" s="58"/>
      <c r="AI2386" s="58"/>
      <c r="AJ2386" s="58"/>
      <c r="AK2386" s="58"/>
      <c r="AL2386" s="58"/>
      <c r="AM2386" s="58">
        <v>164000</v>
      </c>
      <c r="AN2386" s="58"/>
      <c r="AO2386" s="58"/>
      <c r="AP2386" s="58"/>
      <c r="AQ2386" s="58"/>
      <c r="AR2386" s="59">
        <f t="shared" si="457"/>
        <v>1</v>
      </c>
      <c r="AS2386" s="59">
        <f t="shared" si="458"/>
        <v>164000</v>
      </c>
      <c r="AT2386" s="58">
        <f t="shared" si="465"/>
        <v>164000</v>
      </c>
      <c r="AU2386" s="58">
        <f t="shared" si="463"/>
        <v>164000</v>
      </c>
      <c r="AV2386" s="59">
        <f t="shared" si="464"/>
        <v>164000</v>
      </c>
      <c r="AW2386" s="59">
        <f t="shared" si="459"/>
        <v>164000</v>
      </c>
      <c r="AX2386" s="60" t="e">
        <f t="shared" si="460"/>
        <v>#DIV/0!</v>
      </c>
      <c r="AY2386" s="58"/>
    </row>
    <row r="2387" spans="1:51" ht="31.5" x14ac:dyDescent="0.25">
      <c r="A2387" s="45">
        <v>2289</v>
      </c>
      <c r="B2387" s="46"/>
      <c r="C2387" s="47"/>
      <c r="D2387" s="47" t="s">
        <v>1945</v>
      </c>
      <c r="E2387" s="48" t="s">
        <v>7290</v>
      </c>
      <c r="F2387" s="49" t="s">
        <v>7291</v>
      </c>
      <c r="G2387" s="49" t="s">
        <v>7290</v>
      </c>
      <c r="H2387" s="50"/>
      <c r="I2387" s="46"/>
      <c r="J2387" s="46"/>
      <c r="K2387" s="49"/>
      <c r="L2387" s="49"/>
      <c r="M2387" s="51"/>
      <c r="N2387" s="51"/>
      <c r="O2387" s="51"/>
      <c r="P2387" s="51"/>
      <c r="Q2387" s="51"/>
      <c r="R2387" s="52"/>
      <c r="S2387" s="61">
        <v>0</v>
      </c>
      <c r="T2387" s="54"/>
      <c r="U2387" s="55"/>
      <c r="V2387" s="55"/>
      <c r="W2387" s="55"/>
      <c r="X2387" s="56"/>
      <c r="Y2387" s="57" t="e">
        <f>VLOOKUP(B2387,'[2]DVKT TYC (đang phê duyệt)'!$B$6:$Z$119,25,0)</f>
        <v>#N/A</v>
      </c>
      <c r="Z2387" s="57"/>
      <c r="AA2387" s="58"/>
      <c r="AB2387" s="58"/>
      <c r="AC2387" s="58"/>
      <c r="AD2387" s="58"/>
      <c r="AE2387" s="58"/>
      <c r="AF2387" s="58"/>
      <c r="AG2387" s="58"/>
      <c r="AH2387" s="58"/>
      <c r="AI2387" s="58"/>
      <c r="AJ2387" s="58"/>
      <c r="AK2387" s="58"/>
      <c r="AL2387" s="58"/>
      <c r="AM2387" s="58">
        <v>164000</v>
      </c>
      <c r="AN2387" s="58"/>
      <c r="AO2387" s="58"/>
      <c r="AP2387" s="58"/>
      <c r="AQ2387" s="58"/>
      <c r="AR2387" s="59">
        <f t="shared" si="457"/>
        <v>1</v>
      </c>
      <c r="AS2387" s="59">
        <f t="shared" si="458"/>
        <v>164000</v>
      </c>
      <c r="AT2387" s="58">
        <f t="shared" si="465"/>
        <v>164000</v>
      </c>
      <c r="AU2387" s="58">
        <f t="shared" si="463"/>
        <v>164000</v>
      </c>
      <c r="AV2387" s="59">
        <f t="shared" si="464"/>
        <v>164000</v>
      </c>
      <c r="AW2387" s="59">
        <f t="shared" si="459"/>
        <v>164000</v>
      </c>
      <c r="AX2387" s="60" t="e">
        <f t="shared" si="460"/>
        <v>#DIV/0!</v>
      </c>
      <c r="AY2387" s="58"/>
    </row>
    <row r="2388" spans="1:51" ht="31.5" x14ac:dyDescent="0.25">
      <c r="A2388" s="45">
        <v>2290</v>
      </c>
      <c r="B2388" s="46"/>
      <c r="C2388" s="47"/>
      <c r="D2388" s="47" t="s">
        <v>1945</v>
      </c>
      <c r="E2388" s="48" t="s">
        <v>7292</v>
      </c>
      <c r="F2388" s="49" t="s">
        <v>7293</v>
      </c>
      <c r="G2388" s="49" t="s">
        <v>7292</v>
      </c>
      <c r="H2388" s="50"/>
      <c r="I2388" s="46"/>
      <c r="J2388" s="46"/>
      <c r="K2388" s="49"/>
      <c r="L2388" s="49"/>
      <c r="M2388" s="51"/>
      <c r="N2388" s="51"/>
      <c r="O2388" s="51"/>
      <c r="P2388" s="51"/>
      <c r="Q2388" s="51"/>
      <c r="R2388" s="52"/>
      <c r="S2388" s="61">
        <v>0</v>
      </c>
      <c r="T2388" s="54"/>
      <c r="U2388" s="55"/>
      <c r="V2388" s="55"/>
      <c r="W2388" s="55"/>
      <c r="X2388" s="56"/>
      <c r="Y2388" s="57" t="e">
        <f>VLOOKUP(B2388,'[2]DVKT TYC (đang phê duyệt)'!$B$6:$Z$119,25,0)</f>
        <v>#N/A</v>
      </c>
      <c r="Z2388" s="57"/>
      <c r="AA2388" s="58"/>
      <c r="AB2388" s="58"/>
      <c r="AC2388" s="58"/>
      <c r="AD2388" s="58"/>
      <c r="AE2388" s="58"/>
      <c r="AF2388" s="58"/>
      <c r="AG2388" s="58"/>
      <c r="AH2388" s="58"/>
      <c r="AI2388" s="58"/>
      <c r="AJ2388" s="58"/>
      <c r="AK2388" s="58"/>
      <c r="AL2388" s="58"/>
      <c r="AM2388" s="58">
        <v>164000</v>
      </c>
      <c r="AN2388" s="58"/>
      <c r="AO2388" s="58"/>
      <c r="AP2388" s="58"/>
      <c r="AQ2388" s="58"/>
      <c r="AR2388" s="59">
        <f t="shared" si="457"/>
        <v>1</v>
      </c>
      <c r="AS2388" s="59">
        <f t="shared" si="458"/>
        <v>164000</v>
      </c>
      <c r="AT2388" s="58">
        <f t="shared" si="465"/>
        <v>164000</v>
      </c>
      <c r="AU2388" s="58">
        <f t="shared" si="463"/>
        <v>164000</v>
      </c>
      <c r="AV2388" s="59">
        <f t="shared" si="464"/>
        <v>164000</v>
      </c>
      <c r="AW2388" s="59">
        <f t="shared" si="459"/>
        <v>164000</v>
      </c>
      <c r="AX2388" s="60" t="e">
        <f t="shared" si="460"/>
        <v>#DIV/0!</v>
      </c>
      <c r="AY2388" s="58"/>
    </row>
    <row r="2389" spans="1:51" ht="31.5" x14ac:dyDescent="0.25">
      <c r="A2389" s="45">
        <v>2291</v>
      </c>
      <c r="B2389" s="46"/>
      <c r="C2389" s="47"/>
      <c r="D2389" s="47" t="s">
        <v>1945</v>
      </c>
      <c r="E2389" s="48" t="s">
        <v>7294</v>
      </c>
      <c r="F2389" s="49" t="s">
        <v>7295</v>
      </c>
      <c r="G2389" s="49" t="s">
        <v>7294</v>
      </c>
      <c r="H2389" s="50"/>
      <c r="I2389" s="46"/>
      <c r="J2389" s="46"/>
      <c r="K2389" s="49"/>
      <c r="L2389" s="49"/>
      <c r="M2389" s="51"/>
      <c r="N2389" s="51"/>
      <c r="O2389" s="51"/>
      <c r="P2389" s="51"/>
      <c r="Q2389" s="51"/>
      <c r="R2389" s="52"/>
      <c r="S2389" s="61">
        <v>0</v>
      </c>
      <c r="T2389" s="54"/>
      <c r="U2389" s="55"/>
      <c r="V2389" s="55"/>
      <c r="W2389" s="55"/>
      <c r="X2389" s="56"/>
      <c r="Y2389" s="57" t="e">
        <f>VLOOKUP(B2389,'[2]DVKT TYC (đang phê duyệt)'!$B$6:$Z$119,25,0)</f>
        <v>#N/A</v>
      </c>
      <c r="Z2389" s="57"/>
      <c r="AA2389" s="58"/>
      <c r="AB2389" s="58"/>
      <c r="AC2389" s="58"/>
      <c r="AD2389" s="58"/>
      <c r="AE2389" s="58"/>
      <c r="AF2389" s="58"/>
      <c r="AG2389" s="58"/>
      <c r="AH2389" s="58"/>
      <c r="AI2389" s="58"/>
      <c r="AJ2389" s="58"/>
      <c r="AK2389" s="58"/>
      <c r="AL2389" s="58"/>
      <c r="AM2389" s="58">
        <v>164000</v>
      </c>
      <c r="AN2389" s="58"/>
      <c r="AO2389" s="58"/>
      <c r="AP2389" s="58"/>
      <c r="AQ2389" s="58"/>
      <c r="AR2389" s="59">
        <f t="shared" si="457"/>
        <v>1</v>
      </c>
      <c r="AS2389" s="59">
        <f t="shared" si="458"/>
        <v>164000</v>
      </c>
      <c r="AT2389" s="58">
        <f t="shared" si="465"/>
        <v>164000</v>
      </c>
      <c r="AU2389" s="58">
        <f t="shared" si="463"/>
        <v>164000</v>
      </c>
      <c r="AV2389" s="59">
        <f t="shared" si="464"/>
        <v>164000</v>
      </c>
      <c r="AW2389" s="59">
        <f t="shared" si="459"/>
        <v>164000</v>
      </c>
      <c r="AX2389" s="60" t="e">
        <f t="shared" si="460"/>
        <v>#DIV/0!</v>
      </c>
      <c r="AY2389" s="58"/>
    </row>
    <row r="2390" spans="1:51" ht="31.5" x14ac:dyDescent="0.25">
      <c r="A2390" s="45">
        <v>2292</v>
      </c>
      <c r="B2390" s="46"/>
      <c r="C2390" s="47"/>
      <c r="D2390" s="47" t="s">
        <v>1945</v>
      </c>
      <c r="E2390" s="48" t="s">
        <v>7296</v>
      </c>
      <c r="F2390" s="49" t="s">
        <v>7297</v>
      </c>
      <c r="G2390" s="49" t="s">
        <v>7296</v>
      </c>
      <c r="H2390" s="50"/>
      <c r="I2390" s="46"/>
      <c r="J2390" s="46"/>
      <c r="K2390" s="49"/>
      <c r="L2390" s="49"/>
      <c r="M2390" s="51"/>
      <c r="N2390" s="51"/>
      <c r="O2390" s="51"/>
      <c r="P2390" s="51"/>
      <c r="Q2390" s="51"/>
      <c r="R2390" s="52"/>
      <c r="S2390" s="61">
        <v>0</v>
      </c>
      <c r="T2390" s="54"/>
      <c r="U2390" s="55"/>
      <c r="V2390" s="55"/>
      <c r="W2390" s="55"/>
      <c r="X2390" s="56"/>
      <c r="Y2390" s="57" t="e">
        <f>VLOOKUP(B2390,'[2]DVKT TYC (đang phê duyệt)'!$B$6:$Z$119,25,0)</f>
        <v>#N/A</v>
      </c>
      <c r="Z2390" s="57"/>
      <c r="AA2390" s="58"/>
      <c r="AB2390" s="58"/>
      <c r="AC2390" s="58"/>
      <c r="AD2390" s="58"/>
      <c r="AE2390" s="58"/>
      <c r="AF2390" s="58"/>
      <c r="AG2390" s="58"/>
      <c r="AH2390" s="58"/>
      <c r="AI2390" s="58"/>
      <c r="AJ2390" s="58"/>
      <c r="AK2390" s="58"/>
      <c r="AL2390" s="58"/>
      <c r="AM2390" s="58">
        <v>164000</v>
      </c>
      <c r="AN2390" s="58"/>
      <c r="AO2390" s="58"/>
      <c r="AP2390" s="58"/>
      <c r="AQ2390" s="58"/>
      <c r="AR2390" s="59">
        <f t="shared" si="457"/>
        <v>1</v>
      </c>
      <c r="AS2390" s="59">
        <f t="shared" si="458"/>
        <v>164000</v>
      </c>
      <c r="AT2390" s="58">
        <f t="shared" si="465"/>
        <v>164000</v>
      </c>
      <c r="AU2390" s="58">
        <f t="shared" si="463"/>
        <v>164000</v>
      </c>
      <c r="AV2390" s="59">
        <f t="shared" si="464"/>
        <v>164000</v>
      </c>
      <c r="AW2390" s="59">
        <f t="shared" si="459"/>
        <v>164000</v>
      </c>
      <c r="AX2390" s="60" t="e">
        <f t="shared" si="460"/>
        <v>#DIV/0!</v>
      </c>
      <c r="AY2390" s="58"/>
    </row>
    <row r="2391" spans="1:51" ht="31.5" x14ac:dyDescent="0.25">
      <c r="A2391" s="45">
        <v>2293</v>
      </c>
      <c r="B2391" s="46"/>
      <c r="C2391" s="47"/>
      <c r="D2391" s="47" t="s">
        <v>1945</v>
      </c>
      <c r="E2391" s="48" t="s">
        <v>7298</v>
      </c>
      <c r="F2391" s="49" t="s">
        <v>7299</v>
      </c>
      <c r="G2391" s="49" t="s">
        <v>7298</v>
      </c>
      <c r="H2391" s="50"/>
      <c r="I2391" s="46"/>
      <c r="J2391" s="46"/>
      <c r="K2391" s="49"/>
      <c r="L2391" s="49"/>
      <c r="M2391" s="51"/>
      <c r="N2391" s="51"/>
      <c r="O2391" s="51"/>
      <c r="P2391" s="51"/>
      <c r="Q2391" s="51"/>
      <c r="R2391" s="52"/>
      <c r="S2391" s="61">
        <v>0</v>
      </c>
      <c r="T2391" s="54"/>
      <c r="U2391" s="55"/>
      <c r="V2391" s="55"/>
      <c r="W2391" s="55"/>
      <c r="X2391" s="56"/>
      <c r="Y2391" s="57" t="e">
        <f>VLOOKUP(B2391,'[2]DVKT TYC (đang phê duyệt)'!$B$6:$Z$119,25,0)</f>
        <v>#N/A</v>
      </c>
      <c r="Z2391" s="57"/>
      <c r="AA2391" s="58"/>
      <c r="AB2391" s="58"/>
      <c r="AC2391" s="58"/>
      <c r="AD2391" s="58"/>
      <c r="AE2391" s="58"/>
      <c r="AF2391" s="58"/>
      <c r="AG2391" s="58"/>
      <c r="AH2391" s="58"/>
      <c r="AI2391" s="58"/>
      <c r="AJ2391" s="58"/>
      <c r="AK2391" s="58"/>
      <c r="AL2391" s="58"/>
      <c r="AM2391" s="58">
        <v>164000</v>
      </c>
      <c r="AN2391" s="58"/>
      <c r="AO2391" s="58"/>
      <c r="AP2391" s="58"/>
      <c r="AQ2391" s="58"/>
      <c r="AR2391" s="59">
        <f t="shared" si="457"/>
        <v>1</v>
      </c>
      <c r="AS2391" s="59">
        <f t="shared" si="458"/>
        <v>164000</v>
      </c>
      <c r="AT2391" s="58">
        <f t="shared" si="465"/>
        <v>164000</v>
      </c>
      <c r="AU2391" s="58">
        <f t="shared" si="463"/>
        <v>164000</v>
      </c>
      <c r="AV2391" s="59">
        <f t="shared" si="464"/>
        <v>164000</v>
      </c>
      <c r="AW2391" s="59">
        <f t="shared" si="459"/>
        <v>164000</v>
      </c>
      <c r="AX2391" s="60" t="e">
        <f t="shared" si="460"/>
        <v>#DIV/0!</v>
      </c>
      <c r="AY2391" s="58"/>
    </row>
    <row r="2392" spans="1:51" ht="31.5" x14ac:dyDescent="0.25">
      <c r="A2392" s="45">
        <v>2294</v>
      </c>
      <c r="B2392" s="46"/>
      <c r="C2392" s="47"/>
      <c r="D2392" s="47" t="s">
        <v>1945</v>
      </c>
      <c r="E2392" s="48" t="s">
        <v>7300</v>
      </c>
      <c r="F2392" s="49" t="s">
        <v>7301</v>
      </c>
      <c r="G2392" s="49" t="s">
        <v>7300</v>
      </c>
      <c r="H2392" s="50"/>
      <c r="I2392" s="46"/>
      <c r="J2392" s="46"/>
      <c r="K2392" s="49"/>
      <c r="L2392" s="49"/>
      <c r="M2392" s="51"/>
      <c r="N2392" s="51"/>
      <c r="O2392" s="51"/>
      <c r="P2392" s="51"/>
      <c r="Q2392" s="51"/>
      <c r="R2392" s="52"/>
      <c r="S2392" s="61">
        <v>0</v>
      </c>
      <c r="T2392" s="54"/>
      <c r="U2392" s="55"/>
      <c r="V2392" s="55"/>
      <c r="W2392" s="55"/>
      <c r="X2392" s="56"/>
      <c r="Y2392" s="57" t="e">
        <f>VLOOKUP(B2392,'[2]DVKT TYC (đang phê duyệt)'!$B$6:$Z$119,25,0)</f>
        <v>#N/A</v>
      </c>
      <c r="Z2392" s="57"/>
      <c r="AA2392" s="58"/>
      <c r="AB2392" s="58"/>
      <c r="AC2392" s="58"/>
      <c r="AD2392" s="58"/>
      <c r="AE2392" s="58"/>
      <c r="AF2392" s="58"/>
      <c r="AG2392" s="58"/>
      <c r="AH2392" s="58"/>
      <c r="AI2392" s="58"/>
      <c r="AJ2392" s="58"/>
      <c r="AK2392" s="58"/>
      <c r="AL2392" s="58"/>
      <c r="AM2392" s="58">
        <v>164000</v>
      </c>
      <c r="AN2392" s="58"/>
      <c r="AO2392" s="58"/>
      <c r="AP2392" s="58"/>
      <c r="AQ2392" s="58"/>
      <c r="AR2392" s="59">
        <f t="shared" si="457"/>
        <v>1</v>
      </c>
      <c r="AS2392" s="59">
        <f t="shared" si="458"/>
        <v>164000</v>
      </c>
      <c r="AT2392" s="58">
        <f t="shared" si="465"/>
        <v>164000</v>
      </c>
      <c r="AU2392" s="58">
        <f t="shared" si="463"/>
        <v>164000</v>
      </c>
      <c r="AV2392" s="59">
        <f t="shared" si="464"/>
        <v>164000</v>
      </c>
      <c r="AW2392" s="59">
        <f t="shared" si="459"/>
        <v>164000</v>
      </c>
      <c r="AX2392" s="60" t="e">
        <f t="shared" si="460"/>
        <v>#DIV/0!</v>
      </c>
      <c r="AY2392" s="58"/>
    </row>
    <row r="2393" spans="1:51" x14ac:dyDescent="0.25">
      <c r="A2393" s="45">
        <v>2396</v>
      </c>
      <c r="B2393" s="46"/>
      <c r="C2393" s="47"/>
      <c r="D2393" s="47" t="s">
        <v>7445</v>
      </c>
      <c r="E2393" s="48" t="s">
        <v>7461</v>
      </c>
      <c r="F2393" s="49" t="s">
        <v>7442</v>
      </c>
      <c r="G2393" s="49" t="s">
        <v>7461</v>
      </c>
      <c r="H2393" s="50" t="s">
        <v>7457</v>
      </c>
      <c r="I2393" s="46"/>
      <c r="J2393" s="46"/>
      <c r="K2393" s="49"/>
      <c r="L2393" s="49"/>
      <c r="M2393" s="51"/>
      <c r="N2393" s="51"/>
      <c r="O2393" s="51"/>
      <c r="P2393" s="51"/>
      <c r="Q2393" s="51"/>
      <c r="R2393" s="52"/>
      <c r="S2393" s="61">
        <v>0</v>
      </c>
      <c r="T2393" s="54"/>
      <c r="U2393" s="55"/>
      <c r="V2393" s="55"/>
      <c r="W2393" s="55"/>
      <c r="X2393" s="56"/>
      <c r="Y2393" s="57" t="e">
        <f>VLOOKUP(B2393,'[2]DVKT TYC (đang phê duyệt)'!$B$6:$Z$119,25,0)</f>
        <v>#N/A</v>
      </c>
      <c r="Z2393" s="57"/>
      <c r="AA2393" s="58"/>
      <c r="AB2393" s="58"/>
      <c r="AC2393" s="58"/>
      <c r="AD2393" s="58"/>
      <c r="AE2393" s="58"/>
      <c r="AF2393" s="58"/>
      <c r="AG2393" s="58"/>
      <c r="AH2393" s="58"/>
      <c r="AI2393" s="58"/>
      <c r="AJ2393" s="58"/>
      <c r="AK2393" s="58"/>
      <c r="AL2393" s="58"/>
      <c r="AM2393" s="58">
        <v>164000</v>
      </c>
      <c r="AN2393" s="58"/>
      <c r="AO2393" s="58"/>
      <c r="AP2393" s="58"/>
      <c r="AQ2393" s="58"/>
      <c r="AR2393" s="59">
        <f t="shared" si="457"/>
        <v>1</v>
      </c>
      <c r="AS2393" s="59">
        <f t="shared" si="458"/>
        <v>164000</v>
      </c>
      <c r="AT2393" s="58">
        <f t="shared" si="465"/>
        <v>164000</v>
      </c>
      <c r="AU2393" s="58">
        <f t="shared" si="463"/>
        <v>164000</v>
      </c>
      <c r="AV2393" s="59">
        <f t="shared" si="464"/>
        <v>164000</v>
      </c>
      <c r="AW2393" s="59">
        <f t="shared" si="459"/>
        <v>164000</v>
      </c>
      <c r="AX2393" s="60" t="e">
        <f t="shared" si="460"/>
        <v>#DIV/0!</v>
      </c>
      <c r="AY2393" s="58"/>
    </row>
    <row r="2394" spans="1:51" x14ac:dyDescent="0.25">
      <c r="A2394" s="45">
        <v>2397</v>
      </c>
      <c r="B2394" s="46"/>
      <c r="C2394" s="47"/>
      <c r="D2394" s="47" t="s">
        <v>7445</v>
      </c>
      <c r="E2394" s="48" t="s">
        <v>7461</v>
      </c>
      <c r="F2394" s="49" t="s">
        <v>7443</v>
      </c>
      <c r="G2394" s="49" t="s">
        <v>7461</v>
      </c>
      <c r="H2394" s="50" t="s">
        <v>7457</v>
      </c>
      <c r="I2394" s="46"/>
      <c r="J2394" s="46"/>
      <c r="K2394" s="49"/>
      <c r="L2394" s="49"/>
      <c r="M2394" s="51"/>
      <c r="N2394" s="51"/>
      <c r="O2394" s="51"/>
      <c r="P2394" s="51"/>
      <c r="Q2394" s="51"/>
      <c r="R2394" s="52"/>
      <c r="S2394" s="61">
        <v>0</v>
      </c>
      <c r="T2394" s="54"/>
      <c r="U2394" s="55"/>
      <c r="V2394" s="55"/>
      <c r="W2394" s="55"/>
      <c r="X2394" s="56"/>
      <c r="Y2394" s="57" t="e">
        <f>VLOOKUP(B2394,'[2]DVKT TYC (đang phê duyệt)'!$B$6:$Z$119,25,0)</f>
        <v>#N/A</v>
      </c>
      <c r="Z2394" s="57"/>
      <c r="AA2394" s="58"/>
      <c r="AB2394" s="58"/>
      <c r="AC2394" s="58"/>
      <c r="AD2394" s="58"/>
      <c r="AE2394" s="58"/>
      <c r="AF2394" s="58"/>
      <c r="AG2394" s="58"/>
      <c r="AH2394" s="58"/>
      <c r="AI2394" s="58"/>
      <c r="AJ2394" s="58"/>
      <c r="AK2394" s="58"/>
      <c r="AL2394" s="58"/>
      <c r="AM2394" s="58">
        <v>164000</v>
      </c>
      <c r="AN2394" s="58"/>
      <c r="AO2394" s="58"/>
      <c r="AP2394" s="58"/>
      <c r="AQ2394" s="58"/>
      <c r="AR2394" s="59">
        <f t="shared" si="457"/>
        <v>1</v>
      </c>
      <c r="AS2394" s="59">
        <f t="shared" si="458"/>
        <v>164000</v>
      </c>
      <c r="AT2394" s="58">
        <f t="shared" si="465"/>
        <v>164000</v>
      </c>
      <c r="AU2394" s="58">
        <f t="shared" si="463"/>
        <v>164000</v>
      </c>
      <c r="AV2394" s="59">
        <f t="shared" si="464"/>
        <v>164000</v>
      </c>
      <c r="AW2394" s="59">
        <f t="shared" si="459"/>
        <v>164000</v>
      </c>
      <c r="AX2394" s="60" t="e">
        <f t="shared" si="460"/>
        <v>#DIV/0!</v>
      </c>
      <c r="AY2394" s="58"/>
    </row>
    <row r="2395" spans="1:51" x14ac:dyDescent="0.25">
      <c r="A2395" s="45">
        <v>2398</v>
      </c>
      <c r="B2395" s="46"/>
      <c r="C2395" s="47"/>
      <c r="D2395" s="47" t="s">
        <v>7445</v>
      </c>
      <c r="E2395" s="48" t="s">
        <v>7461</v>
      </c>
      <c r="F2395" s="49" t="s">
        <v>7446</v>
      </c>
      <c r="G2395" s="49" t="s">
        <v>7461</v>
      </c>
      <c r="H2395" s="50" t="s">
        <v>7457</v>
      </c>
      <c r="I2395" s="46"/>
      <c r="J2395" s="46"/>
      <c r="K2395" s="49"/>
      <c r="L2395" s="49"/>
      <c r="M2395" s="51"/>
      <c r="N2395" s="51"/>
      <c r="O2395" s="51"/>
      <c r="P2395" s="51"/>
      <c r="Q2395" s="51"/>
      <c r="R2395" s="52"/>
      <c r="S2395" s="61">
        <v>0</v>
      </c>
      <c r="T2395" s="54"/>
      <c r="U2395" s="55"/>
      <c r="V2395" s="55"/>
      <c r="W2395" s="55"/>
      <c r="X2395" s="56"/>
      <c r="Y2395" s="57" t="e">
        <f>VLOOKUP(B2395,'[2]DVKT TYC (đang phê duyệt)'!$B$6:$Z$119,25,0)</f>
        <v>#N/A</v>
      </c>
      <c r="Z2395" s="57"/>
      <c r="AA2395" s="58"/>
      <c r="AB2395" s="58"/>
      <c r="AC2395" s="58"/>
      <c r="AD2395" s="58"/>
      <c r="AE2395" s="58"/>
      <c r="AF2395" s="58"/>
      <c r="AG2395" s="58"/>
      <c r="AH2395" s="58"/>
      <c r="AI2395" s="58"/>
      <c r="AJ2395" s="58"/>
      <c r="AK2395" s="58"/>
      <c r="AL2395" s="58"/>
      <c r="AM2395" s="58">
        <v>164000</v>
      </c>
      <c r="AN2395" s="58"/>
      <c r="AO2395" s="58"/>
      <c r="AP2395" s="58"/>
      <c r="AQ2395" s="58"/>
      <c r="AR2395" s="59">
        <f t="shared" si="457"/>
        <v>1</v>
      </c>
      <c r="AS2395" s="59">
        <f t="shared" si="458"/>
        <v>164000</v>
      </c>
      <c r="AT2395" s="58">
        <f t="shared" si="465"/>
        <v>164000</v>
      </c>
      <c r="AU2395" s="58">
        <f t="shared" si="463"/>
        <v>164000</v>
      </c>
      <c r="AV2395" s="59">
        <f t="shared" si="464"/>
        <v>164000</v>
      </c>
      <c r="AW2395" s="59">
        <f t="shared" si="459"/>
        <v>164000</v>
      </c>
      <c r="AX2395" s="60" t="e">
        <f t="shared" si="460"/>
        <v>#DIV/0!</v>
      </c>
      <c r="AY2395" s="58"/>
    </row>
    <row r="2396" spans="1:51" x14ac:dyDescent="0.25">
      <c r="A2396" s="45">
        <v>2399</v>
      </c>
      <c r="B2396" s="46"/>
      <c r="C2396" s="47"/>
      <c r="D2396" s="47" t="s">
        <v>7453</v>
      </c>
      <c r="E2396" s="48" t="s">
        <v>7461</v>
      </c>
      <c r="F2396" s="49" t="s">
        <v>7444</v>
      </c>
      <c r="G2396" s="49" t="s">
        <v>7461</v>
      </c>
      <c r="H2396" s="50" t="s">
        <v>7457</v>
      </c>
      <c r="I2396" s="46"/>
      <c r="J2396" s="46"/>
      <c r="K2396" s="49"/>
      <c r="L2396" s="49"/>
      <c r="M2396" s="51"/>
      <c r="N2396" s="51"/>
      <c r="O2396" s="51"/>
      <c r="P2396" s="51"/>
      <c r="Q2396" s="51"/>
      <c r="R2396" s="52"/>
      <c r="S2396" s="61">
        <v>0</v>
      </c>
      <c r="T2396" s="54"/>
      <c r="U2396" s="55"/>
      <c r="V2396" s="55"/>
      <c r="W2396" s="55"/>
      <c r="X2396" s="56"/>
      <c r="Y2396" s="57" t="e">
        <f>VLOOKUP(B2396,'[2]DVKT TYC (đang phê duyệt)'!$B$6:$Z$119,25,0)</f>
        <v>#N/A</v>
      </c>
      <c r="Z2396" s="57"/>
      <c r="AA2396" s="58"/>
      <c r="AB2396" s="58"/>
      <c r="AC2396" s="58"/>
      <c r="AD2396" s="58"/>
      <c r="AE2396" s="58"/>
      <c r="AF2396" s="58"/>
      <c r="AG2396" s="58"/>
      <c r="AH2396" s="58"/>
      <c r="AI2396" s="58"/>
      <c r="AJ2396" s="58"/>
      <c r="AK2396" s="58"/>
      <c r="AL2396" s="58"/>
      <c r="AM2396" s="58">
        <v>164000</v>
      </c>
      <c r="AN2396" s="58"/>
      <c r="AO2396" s="58"/>
      <c r="AP2396" s="58"/>
      <c r="AQ2396" s="58"/>
      <c r="AR2396" s="59">
        <f t="shared" si="457"/>
        <v>1</v>
      </c>
      <c r="AS2396" s="59">
        <f t="shared" si="458"/>
        <v>164000</v>
      </c>
      <c r="AT2396" s="58">
        <f t="shared" si="465"/>
        <v>164000</v>
      </c>
      <c r="AU2396" s="58">
        <f t="shared" si="463"/>
        <v>164000</v>
      </c>
      <c r="AV2396" s="59">
        <f t="shared" si="464"/>
        <v>164000</v>
      </c>
      <c r="AW2396" s="59">
        <f t="shared" si="459"/>
        <v>164000</v>
      </c>
      <c r="AX2396" s="60" t="e">
        <f t="shared" si="460"/>
        <v>#DIV/0!</v>
      </c>
      <c r="AY2396" s="58"/>
    </row>
    <row r="2397" spans="1:51" ht="63" x14ac:dyDescent="0.25">
      <c r="A2397" s="45">
        <v>2401</v>
      </c>
      <c r="B2397" s="46"/>
      <c r="C2397" s="47"/>
      <c r="D2397" s="47" t="s">
        <v>6439</v>
      </c>
      <c r="E2397" s="48" t="s">
        <v>7226</v>
      </c>
      <c r="F2397" s="49" t="s">
        <v>7227</v>
      </c>
      <c r="G2397" s="49" t="s">
        <v>7226</v>
      </c>
      <c r="H2397" s="50" t="s">
        <v>7464</v>
      </c>
      <c r="I2397" s="46"/>
      <c r="J2397" s="46"/>
      <c r="K2397" s="49"/>
      <c r="L2397" s="49"/>
      <c r="M2397" s="51"/>
      <c r="N2397" s="51"/>
      <c r="O2397" s="51"/>
      <c r="P2397" s="51"/>
      <c r="Q2397" s="51"/>
      <c r="R2397" s="52"/>
      <c r="S2397" s="61">
        <v>0</v>
      </c>
      <c r="T2397" s="54"/>
      <c r="U2397" s="55"/>
      <c r="V2397" s="55"/>
      <c r="W2397" s="55"/>
      <c r="X2397" s="56"/>
      <c r="Y2397" s="57" t="e">
        <f>VLOOKUP(B2397,'[2]DVKT TYC (đang phê duyệt)'!$B$6:$Z$119,25,0)</f>
        <v>#N/A</v>
      </c>
      <c r="Z2397" s="57"/>
      <c r="AA2397" s="58"/>
      <c r="AB2397" s="58"/>
      <c r="AC2397" s="58"/>
      <c r="AD2397" s="58"/>
      <c r="AE2397" s="58"/>
      <c r="AF2397" s="58"/>
      <c r="AG2397" s="58"/>
      <c r="AH2397" s="58"/>
      <c r="AI2397" s="58"/>
      <c r="AJ2397" s="58"/>
      <c r="AK2397" s="58"/>
      <c r="AL2397" s="58"/>
      <c r="AM2397" s="58">
        <v>164000</v>
      </c>
      <c r="AN2397" s="58"/>
      <c r="AO2397" s="58"/>
      <c r="AP2397" s="58"/>
      <c r="AQ2397" s="58"/>
      <c r="AR2397" s="59">
        <f t="shared" si="457"/>
        <v>1</v>
      </c>
      <c r="AS2397" s="59">
        <f t="shared" si="458"/>
        <v>164000</v>
      </c>
      <c r="AT2397" s="58">
        <f t="shared" si="465"/>
        <v>164000</v>
      </c>
      <c r="AU2397" s="58">
        <f t="shared" si="463"/>
        <v>164000</v>
      </c>
      <c r="AV2397" s="59">
        <f t="shared" si="464"/>
        <v>164000</v>
      </c>
      <c r="AW2397" s="59">
        <f t="shared" si="459"/>
        <v>164000</v>
      </c>
      <c r="AX2397" s="60" t="e">
        <f t="shared" si="460"/>
        <v>#DIV/0!</v>
      </c>
      <c r="AY2397" s="58"/>
    </row>
    <row r="2398" spans="1:51" ht="31.5" x14ac:dyDescent="0.25">
      <c r="A2398" s="45">
        <v>2403</v>
      </c>
      <c r="B2398" s="46"/>
      <c r="C2398" s="47"/>
      <c r="D2398" s="47" t="s">
        <v>6402</v>
      </c>
      <c r="E2398" s="48" t="s">
        <v>7455</v>
      </c>
      <c r="F2398" s="49" t="s">
        <v>7454</v>
      </c>
      <c r="G2398" s="49" t="s">
        <v>7455</v>
      </c>
      <c r="H2398" s="50" t="s">
        <v>7255</v>
      </c>
      <c r="I2398" s="46"/>
      <c r="J2398" s="46"/>
      <c r="K2398" s="49"/>
      <c r="L2398" s="49"/>
      <c r="M2398" s="51"/>
      <c r="N2398" s="51"/>
      <c r="O2398" s="51"/>
      <c r="P2398" s="51"/>
      <c r="Q2398" s="51"/>
      <c r="R2398" s="52"/>
      <c r="S2398" s="61">
        <v>0</v>
      </c>
      <c r="T2398" s="54"/>
      <c r="U2398" s="55"/>
      <c r="V2398" s="55"/>
      <c r="W2398" s="55"/>
      <c r="X2398" s="56"/>
      <c r="Y2398" s="57" t="e">
        <f>VLOOKUP(B2398,'[2]DVKT TYC (đang phê duyệt)'!$B$6:$Z$119,25,0)</f>
        <v>#N/A</v>
      </c>
      <c r="Z2398" s="57"/>
      <c r="AA2398" s="58"/>
      <c r="AB2398" s="58"/>
      <c r="AC2398" s="58"/>
      <c r="AD2398" s="58"/>
      <c r="AE2398" s="58"/>
      <c r="AF2398" s="58"/>
      <c r="AG2398" s="58"/>
      <c r="AH2398" s="58"/>
      <c r="AI2398" s="58"/>
      <c r="AJ2398" s="58"/>
      <c r="AK2398" s="58"/>
      <c r="AL2398" s="58"/>
      <c r="AM2398" s="58">
        <v>164000</v>
      </c>
      <c r="AN2398" s="58"/>
      <c r="AO2398" s="58"/>
      <c r="AP2398" s="58"/>
      <c r="AQ2398" s="58"/>
      <c r="AR2398" s="59">
        <f t="shared" si="457"/>
        <v>1</v>
      </c>
      <c r="AS2398" s="59">
        <f t="shared" si="458"/>
        <v>164000</v>
      </c>
      <c r="AT2398" s="58">
        <f t="shared" si="465"/>
        <v>164000</v>
      </c>
      <c r="AU2398" s="58">
        <f t="shared" si="463"/>
        <v>164000</v>
      </c>
      <c r="AV2398" s="59">
        <f t="shared" si="464"/>
        <v>164000</v>
      </c>
      <c r="AW2398" s="59">
        <f t="shared" si="459"/>
        <v>164000</v>
      </c>
      <c r="AX2398" s="60" t="e">
        <f t="shared" si="460"/>
        <v>#DIV/0!</v>
      </c>
      <c r="AY2398" s="58"/>
    </row>
    <row r="2399" spans="1:51" x14ac:dyDescent="0.25">
      <c r="A2399" s="45">
        <v>2404</v>
      </c>
      <c r="B2399" s="46"/>
      <c r="C2399" s="47"/>
      <c r="D2399" s="47" t="s">
        <v>6402</v>
      </c>
      <c r="E2399" s="48" t="s">
        <v>6486</v>
      </c>
      <c r="F2399" s="49" t="s">
        <v>6487</v>
      </c>
      <c r="G2399" s="49" t="str">
        <f>VLOOKUP(F2399,'[1]PL3. DVKT&amp;XN'!$G$10:$H$9285,2,0)</f>
        <v>23.0089.1425</v>
      </c>
      <c r="H2399" s="50" t="s">
        <v>7255</v>
      </c>
      <c r="I2399" s="46"/>
      <c r="J2399" s="46"/>
      <c r="K2399" s="49"/>
      <c r="L2399" s="49"/>
      <c r="M2399" s="51"/>
      <c r="N2399" s="51"/>
      <c r="O2399" s="51"/>
      <c r="P2399" s="51"/>
      <c r="Q2399" s="51"/>
      <c r="R2399" s="52"/>
      <c r="S2399" s="61">
        <v>803600</v>
      </c>
      <c r="T2399" s="54"/>
      <c r="U2399" s="55"/>
      <c r="V2399" s="55"/>
      <c r="W2399" s="55"/>
      <c r="X2399" s="56"/>
      <c r="Y2399" s="57" t="e">
        <f>VLOOKUP(B2399,'[2]DVKT TYC (đang phê duyệt)'!$B$6:$Z$119,25,0)</f>
        <v>#N/A</v>
      </c>
      <c r="Z2399" s="57"/>
      <c r="AA2399" s="58"/>
      <c r="AB2399" s="58"/>
      <c r="AC2399" s="58"/>
      <c r="AD2399" s="58"/>
      <c r="AE2399" s="58"/>
      <c r="AF2399" s="58"/>
      <c r="AG2399" s="58"/>
      <c r="AH2399" s="58"/>
      <c r="AI2399" s="58"/>
      <c r="AJ2399" s="58"/>
      <c r="AK2399" s="58"/>
      <c r="AL2399" s="58"/>
      <c r="AM2399" s="58">
        <v>164000</v>
      </c>
      <c r="AN2399" s="58"/>
      <c r="AO2399" s="58"/>
      <c r="AP2399" s="58"/>
      <c r="AQ2399" s="58"/>
      <c r="AR2399" s="59">
        <f t="shared" ref="AR2399:AR2408" si="466">COUNT(AA2399:AQ2399)</f>
        <v>1</v>
      </c>
      <c r="AS2399" s="59">
        <f t="shared" ref="AS2399:AS2408" si="467">SUM(AA2399:AQ2399)</f>
        <v>164000</v>
      </c>
      <c r="AT2399" s="58">
        <f t="shared" si="465"/>
        <v>164000</v>
      </c>
      <c r="AU2399" s="58">
        <f t="shared" si="463"/>
        <v>164000</v>
      </c>
      <c r="AV2399" s="59">
        <f t="shared" si="464"/>
        <v>-639600</v>
      </c>
      <c r="AW2399" s="59">
        <f t="shared" ref="AW2399:AW2408" si="468">AT2399-S2399</f>
        <v>-639600</v>
      </c>
      <c r="AX2399" s="60">
        <f t="shared" ref="AX2399:AX2408" si="469">AT2399/S2399-100%</f>
        <v>-0.79591836734693877</v>
      </c>
      <c r="AY2399" s="58"/>
    </row>
    <row r="2400" spans="1:51" ht="31.5" x14ac:dyDescent="0.25">
      <c r="A2400" s="45">
        <v>2406</v>
      </c>
      <c r="B2400" s="46"/>
      <c r="C2400" s="47"/>
      <c r="D2400" s="47" t="s">
        <v>7315</v>
      </c>
      <c r="E2400" s="48" t="s">
        <v>7316</v>
      </c>
      <c r="F2400" s="49" t="s">
        <v>7264</v>
      </c>
      <c r="G2400" s="49" t="s">
        <v>7316</v>
      </c>
      <c r="H2400" s="50" t="s">
        <v>7255</v>
      </c>
      <c r="I2400" s="46"/>
      <c r="J2400" s="46"/>
      <c r="K2400" s="49"/>
      <c r="L2400" s="49"/>
      <c r="M2400" s="51"/>
      <c r="N2400" s="51"/>
      <c r="O2400" s="51"/>
      <c r="P2400" s="51"/>
      <c r="Q2400" s="51"/>
      <c r="R2400" s="52"/>
      <c r="S2400" s="61">
        <v>0</v>
      </c>
      <c r="T2400" s="54"/>
      <c r="U2400" s="55"/>
      <c r="V2400" s="55"/>
      <c r="W2400" s="55"/>
      <c r="X2400" s="56"/>
      <c r="Y2400" s="57" t="e">
        <f>VLOOKUP(B2400,'[2]DVKT TYC (đang phê duyệt)'!$B$6:$Z$119,25,0)</f>
        <v>#N/A</v>
      </c>
      <c r="Z2400" s="57"/>
      <c r="AA2400" s="58"/>
      <c r="AB2400" s="58"/>
      <c r="AC2400" s="58"/>
      <c r="AD2400" s="58"/>
      <c r="AE2400" s="58"/>
      <c r="AF2400" s="58"/>
      <c r="AG2400" s="58"/>
      <c r="AH2400" s="58"/>
      <c r="AI2400" s="58"/>
      <c r="AJ2400" s="58"/>
      <c r="AK2400" s="58"/>
      <c r="AL2400" s="58"/>
      <c r="AM2400" s="58">
        <v>164000</v>
      </c>
      <c r="AN2400" s="58"/>
      <c r="AO2400" s="58"/>
      <c r="AP2400" s="58"/>
      <c r="AQ2400" s="58"/>
      <c r="AR2400" s="59">
        <f t="shared" si="466"/>
        <v>1</v>
      </c>
      <c r="AS2400" s="59">
        <f t="shared" si="467"/>
        <v>164000</v>
      </c>
      <c r="AT2400" s="58">
        <f t="shared" si="465"/>
        <v>164000</v>
      </c>
      <c r="AU2400" s="58">
        <f t="shared" si="463"/>
        <v>164000</v>
      </c>
      <c r="AV2400" s="59">
        <f t="shared" si="464"/>
        <v>164000</v>
      </c>
      <c r="AW2400" s="59">
        <f t="shared" si="468"/>
        <v>164000</v>
      </c>
      <c r="AX2400" s="60" t="e">
        <f t="shared" si="469"/>
        <v>#DIV/0!</v>
      </c>
      <c r="AY2400" s="58"/>
    </row>
    <row r="2401" spans="1:51" ht="31.5" x14ac:dyDescent="0.25">
      <c r="A2401" s="45">
        <v>2408</v>
      </c>
      <c r="B2401" s="46"/>
      <c r="C2401" s="47"/>
      <c r="D2401" s="47" t="s">
        <v>7315</v>
      </c>
      <c r="E2401" s="48">
        <v>24.32</v>
      </c>
      <c r="F2401" s="49" t="s">
        <v>7266</v>
      </c>
      <c r="G2401" s="49" t="s">
        <v>6958</v>
      </c>
      <c r="H2401" s="50" t="s">
        <v>7255</v>
      </c>
      <c r="I2401" s="46"/>
      <c r="J2401" s="46"/>
      <c r="K2401" s="49"/>
      <c r="L2401" s="49"/>
      <c r="M2401" s="51"/>
      <c r="N2401" s="51"/>
      <c r="O2401" s="51"/>
      <c r="P2401" s="51"/>
      <c r="Q2401" s="51"/>
      <c r="R2401" s="52"/>
      <c r="S2401" s="61">
        <v>0</v>
      </c>
      <c r="T2401" s="54"/>
      <c r="U2401" s="55"/>
      <c r="V2401" s="55"/>
      <c r="W2401" s="55"/>
      <c r="X2401" s="56"/>
      <c r="Y2401" s="57" t="e">
        <f>VLOOKUP(B2401,'[2]DVKT TYC (đang phê duyệt)'!$B$6:$Z$119,25,0)</f>
        <v>#N/A</v>
      </c>
      <c r="Z2401" s="57"/>
      <c r="AA2401" s="58"/>
      <c r="AB2401" s="58"/>
      <c r="AC2401" s="58"/>
      <c r="AD2401" s="58"/>
      <c r="AE2401" s="58"/>
      <c r="AF2401" s="58"/>
      <c r="AG2401" s="58"/>
      <c r="AH2401" s="58"/>
      <c r="AI2401" s="58"/>
      <c r="AJ2401" s="58"/>
      <c r="AK2401" s="58"/>
      <c r="AL2401" s="58"/>
      <c r="AM2401" s="58">
        <v>164000</v>
      </c>
      <c r="AN2401" s="58"/>
      <c r="AO2401" s="58"/>
      <c r="AP2401" s="58"/>
      <c r="AQ2401" s="58"/>
      <c r="AR2401" s="59">
        <f t="shared" si="466"/>
        <v>1</v>
      </c>
      <c r="AS2401" s="59">
        <f t="shared" si="467"/>
        <v>164000</v>
      </c>
      <c r="AT2401" s="58">
        <f t="shared" si="465"/>
        <v>164000</v>
      </c>
      <c r="AU2401" s="58">
        <f t="shared" si="463"/>
        <v>164000</v>
      </c>
      <c r="AV2401" s="59">
        <f t="shared" si="464"/>
        <v>164000</v>
      </c>
      <c r="AW2401" s="59">
        <f t="shared" si="468"/>
        <v>164000</v>
      </c>
      <c r="AX2401" s="60" t="e">
        <f t="shared" si="469"/>
        <v>#DIV/0!</v>
      </c>
      <c r="AY2401" s="58"/>
    </row>
    <row r="2402" spans="1:51" ht="31.5" x14ac:dyDescent="0.25">
      <c r="A2402" s="45">
        <v>2412</v>
      </c>
      <c r="B2402" s="46"/>
      <c r="C2402" s="47"/>
      <c r="D2402" s="47"/>
      <c r="E2402" s="48"/>
      <c r="F2402" s="49" t="s">
        <v>7256</v>
      </c>
      <c r="G2402" s="49" t="e">
        <f>VLOOKUP(F2402,'[1]PL3. DVKT&amp;XN'!$G$10:$H$9285,2,0)</f>
        <v>#N/A</v>
      </c>
      <c r="H2402" s="50" t="s">
        <v>7255</v>
      </c>
      <c r="I2402" s="46"/>
      <c r="J2402" s="46"/>
      <c r="K2402" s="49"/>
      <c r="L2402" s="49"/>
      <c r="M2402" s="51"/>
      <c r="N2402" s="51"/>
      <c r="O2402" s="51"/>
      <c r="P2402" s="51"/>
      <c r="Q2402" s="51"/>
      <c r="R2402" s="52"/>
      <c r="S2402" s="61">
        <v>0</v>
      </c>
      <c r="T2402" s="54"/>
      <c r="U2402" s="55"/>
      <c r="V2402" s="55"/>
      <c r="W2402" s="55"/>
      <c r="X2402" s="56"/>
      <c r="Y2402" s="57" t="e">
        <f>VLOOKUP(B2402,'[2]DVKT TYC (đang phê duyệt)'!$B$6:$Z$119,25,0)</f>
        <v>#N/A</v>
      </c>
      <c r="Z2402" s="57"/>
      <c r="AA2402" s="58"/>
      <c r="AB2402" s="58"/>
      <c r="AC2402" s="58"/>
      <c r="AD2402" s="58"/>
      <c r="AE2402" s="58"/>
      <c r="AF2402" s="58"/>
      <c r="AG2402" s="58"/>
      <c r="AH2402" s="58"/>
      <c r="AI2402" s="58"/>
      <c r="AJ2402" s="58"/>
      <c r="AK2402" s="58"/>
      <c r="AL2402" s="58"/>
      <c r="AM2402" s="58">
        <v>164000</v>
      </c>
      <c r="AN2402" s="58"/>
      <c r="AO2402" s="58"/>
      <c r="AP2402" s="58"/>
      <c r="AQ2402" s="58"/>
      <c r="AR2402" s="59">
        <f t="shared" si="466"/>
        <v>1</v>
      </c>
      <c r="AS2402" s="59">
        <f t="shared" si="467"/>
        <v>164000</v>
      </c>
      <c r="AT2402" s="58">
        <f t="shared" si="465"/>
        <v>164000</v>
      </c>
      <c r="AU2402" s="58">
        <f t="shared" si="463"/>
        <v>164000</v>
      </c>
      <c r="AV2402" s="59">
        <f t="shared" si="464"/>
        <v>164000</v>
      </c>
      <c r="AW2402" s="59">
        <f t="shared" si="468"/>
        <v>164000</v>
      </c>
      <c r="AX2402" s="60" t="e">
        <f t="shared" si="469"/>
        <v>#DIV/0!</v>
      </c>
      <c r="AY2402" s="58"/>
    </row>
    <row r="2403" spans="1:51" ht="31.5" x14ac:dyDescent="0.25">
      <c r="A2403" s="45">
        <v>2413</v>
      </c>
      <c r="B2403" s="46"/>
      <c r="C2403" s="47"/>
      <c r="D2403" s="47"/>
      <c r="E2403" s="48"/>
      <c r="F2403" s="49" t="s">
        <v>7257</v>
      </c>
      <c r="G2403" s="49" t="e">
        <f>VLOOKUP(F2403,'[1]PL3. DVKT&amp;XN'!$G$10:$H$9285,2,0)</f>
        <v>#N/A</v>
      </c>
      <c r="H2403" s="50" t="s">
        <v>7255</v>
      </c>
      <c r="I2403" s="46"/>
      <c r="J2403" s="46"/>
      <c r="K2403" s="49"/>
      <c r="L2403" s="49"/>
      <c r="M2403" s="51"/>
      <c r="N2403" s="51"/>
      <c r="O2403" s="51"/>
      <c r="P2403" s="51"/>
      <c r="Q2403" s="51"/>
      <c r="R2403" s="52"/>
      <c r="S2403" s="61">
        <v>0</v>
      </c>
      <c r="T2403" s="54"/>
      <c r="U2403" s="55"/>
      <c r="V2403" s="55"/>
      <c r="W2403" s="55"/>
      <c r="X2403" s="56"/>
      <c r="Y2403" s="57" t="e">
        <f>VLOOKUP(B2403,'[2]DVKT TYC (đang phê duyệt)'!$B$6:$Z$119,25,0)</f>
        <v>#N/A</v>
      </c>
      <c r="Z2403" s="57"/>
      <c r="AA2403" s="58"/>
      <c r="AB2403" s="58"/>
      <c r="AC2403" s="58"/>
      <c r="AD2403" s="58"/>
      <c r="AE2403" s="58"/>
      <c r="AF2403" s="58"/>
      <c r="AG2403" s="58"/>
      <c r="AH2403" s="58"/>
      <c r="AI2403" s="58"/>
      <c r="AJ2403" s="58"/>
      <c r="AK2403" s="58"/>
      <c r="AL2403" s="58"/>
      <c r="AM2403" s="58">
        <v>164000</v>
      </c>
      <c r="AN2403" s="58"/>
      <c r="AO2403" s="58"/>
      <c r="AP2403" s="58"/>
      <c r="AQ2403" s="58"/>
      <c r="AR2403" s="59">
        <f t="shared" si="466"/>
        <v>1</v>
      </c>
      <c r="AS2403" s="59">
        <f t="shared" si="467"/>
        <v>164000</v>
      </c>
      <c r="AT2403" s="58">
        <f t="shared" si="465"/>
        <v>164000</v>
      </c>
      <c r="AU2403" s="58">
        <f t="shared" si="463"/>
        <v>164000</v>
      </c>
      <c r="AV2403" s="59">
        <f t="shared" si="464"/>
        <v>164000</v>
      </c>
      <c r="AW2403" s="59">
        <f t="shared" si="468"/>
        <v>164000</v>
      </c>
      <c r="AX2403" s="60" t="e">
        <f t="shared" si="469"/>
        <v>#DIV/0!</v>
      </c>
      <c r="AY2403" s="58"/>
    </row>
    <row r="2404" spans="1:51" ht="31.5" x14ac:dyDescent="0.25">
      <c r="A2404" s="45">
        <v>2414</v>
      </c>
      <c r="B2404" s="46"/>
      <c r="C2404" s="47"/>
      <c r="D2404" s="47"/>
      <c r="E2404" s="48"/>
      <c r="F2404" s="49" t="s">
        <v>7258</v>
      </c>
      <c r="G2404" s="49" t="e">
        <f>VLOOKUP(F2404,'[1]PL3. DVKT&amp;XN'!$G$10:$H$9285,2,0)</f>
        <v>#N/A</v>
      </c>
      <c r="H2404" s="50" t="s">
        <v>7255</v>
      </c>
      <c r="I2404" s="46"/>
      <c r="J2404" s="46"/>
      <c r="K2404" s="49"/>
      <c r="L2404" s="49"/>
      <c r="M2404" s="51"/>
      <c r="N2404" s="51"/>
      <c r="O2404" s="51"/>
      <c r="P2404" s="51"/>
      <c r="Q2404" s="51"/>
      <c r="R2404" s="52"/>
      <c r="S2404" s="61">
        <v>0</v>
      </c>
      <c r="T2404" s="54"/>
      <c r="U2404" s="55"/>
      <c r="V2404" s="55"/>
      <c r="W2404" s="55"/>
      <c r="X2404" s="56"/>
      <c r="Y2404" s="57" t="e">
        <f>VLOOKUP(B2404,'[2]DVKT TYC (đang phê duyệt)'!$B$6:$Z$119,25,0)</f>
        <v>#N/A</v>
      </c>
      <c r="Z2404" s="57"/>
      <c r="AA2404" s="58"/>
      <c r="AB2404" s="58"/>
      <c r="AC2404" s="58"/>
      <c r="AD2404" s="58"/>
      <c r="AE2404" s="58"/>
      <c r="AF2404" s="58"/>
      <c r="AG2404" s="58"/>
      <c r="AH2404" s="58"/>
      <c r="AI2404" s="58"/>
      <c r="AJ2404" s="58"/>
      <c r="AK2404" s="58"/>
      <c r="AL2404" s="58"/>
      <c r="AM2404" s="58">
        <v>164000</v>
      </c>
      <c r="AN2404" s="58"/>
      <c r="AO2404" s="58"/>
      <c r="AP2404" s="58"/>
      <c r="AQ2404" s="58"/>
      <c r="AR2404" s="59">
        <f t="shared" si="466"/>
        <v>1</v>
      </c>
      <c r="AS2404" s="59">
        <f t="shared" si="467"/>
        <v>164000</v>
      </c>
      <c r="AT2404" s="58">
        <f t="shared" si="465"/>
        <v>164000</v>
      </c>
      <c r="AU2404" s="58">
        <f t="shared" si="463"/>
        <v>164000</v>
      </c>
      <c r="AV2404" s="59">
        <f t="shared" si="464"/>
        <v>164000</v>
      </c>
      <c r="AW2404" s="59">
        <f t="shared" si="468"/>
        <v>164000</v>
      </c>
      <c r="AX2404" s="60" t="e">
        <f t="shared" si="469"/>
        <v>#DIV/0!</v>
      </c>
      <c r="AY2404" s="58"/>
    </row>
    <row r="2405" spans="1:51" ht="47.25" x14ac:dyDescent="0.25">
      <c r="A2405" s="45">
        <v>2415</v>
      </c>
      <c r="B2405" s="46"/>
      <c r="C2405" s="47"/>
      <c r="D2405" s="47"/>
      <c r="E2405" s="48"/>
      <c r="F2405" s="49" t="s">
        <v>7259</v>
      </c>
      <c r="G2405" s="49" t="e">
        <f>VLOOKUP(F2405,'[1]PL3. DVKT&amp;XN'!$G$10:$H$9285,2,0)</f>
        <v>#N/A</v>
      </c>
      <c r="H2405" s="50" t="s">
        <v>7255</v>
      </c>
      <c r="I2405" s="46"/>
      <c r="J2405" s="46"/>
      <c r="K2405" s="49"/>
      <c r="L2405" s="49"/>
      <c r="M2405" s="51"/>
      <c r="N2405" s="51"/>
      <c r="O2405" s="51"/>
      <c r="P2405" s="51"/>
      <c r="Q2405" s="51"/>
      <c r="R2405" s="52"/>
      <c r="S2405" s="61">
        <v>0</v>
      </c>
      <c r="T2405" s="54"/>
      <c r="U2405" s="55"/>
      <c r="V2405" s="55"/>
      <c r="W2405" s="55"/>
      <c r="X2405" s="56"/>
      <c r="Y2405" s="57" t="e">
        <f>VLOOKUP(B2405,'[2]DVKT TYC (đang phê duyệt)'!$B$6:$Z$119,25,0)</f>
        <v>#N/A</v>
      </c>
      <c r="Z2405" s="57"/>
      <c r="AA2405" s="58"/>
      <c r="AB2405" s="58"/>
      <c r="AC2405" s="58"/>
      <c r="AD2405" s="58"/>
      <c r="AE2405" s="58"/>
      <c r="AF2405" s="58"/>
      <c r="AG2405" s="58"/>
      <c r="AH2405" s="58"/>
      <c r="AI2405" s="58"/>
      <c r="AJ2405" s="58"/>
      <c r="AK2405" s="58"/>
      <c r="AL2405" s="58"/>
      <c r="AM2405" s="58">
        <v>164000</v>
      </c>
      <c r="AN2405" s="58"/>
      <c r="AO2405" s="58"/>
      <c r="AP2405" s="58"/>
      <c r="AQ2405" s="58"/>
      <c r="AR2405" s="59">
        <f t="shared" si="466"/>
        <v>1</v>
      </c>
      <c r="AS2405" s="59">
        <f t="shared" si="467"/>
        <v>164000</v>
      </c>
      <c r="AT2405" s="58">
        <f t="shared" si="465"/>
        <v>164000</v>
      </c>
      <c r="AU2405" s="58">
        <f t="shared" si="463"/>
        <v>164000</v>
      </c>
      <c r="AV2405" s="59">
        <f t="shared" si="464"/>
        <v>164000</v>
      </c>
      <c r="AW2405" s="59">
        <f t="shared" si="468"/>
        <v>164000</v>
      </c>
      <c r="AX2405" s="60" t="e">
        <f t="shared" si="469"/>
        <v>#DIV/0!</v>
      </c>
      <c r="AY2405" s="58"/>
    </row>
    <row r="2406" spans="1:51" ht="31.5" x14ac:dyDescent="0.25">
      <c r="A2406" s="45">
        <v>2416</v>
      </c>
      <c r="B2406" s="46"/>
      <c r="C2406" s="47"/>
      <c r="D2406" s="47"/>
      <c r="E2406" s="48"/>
      <c r="F2406" s="49" t="s">
        <v>7260</v>
      </c>
      <c r="G2406" s="49" t="e">
        <f>VLOOKUP(F2406,'[1]PL3. DVKT&amp;XN'!$G$10:$H$9285,2,0)</f>
        <v>#N/A</v>
      </c>
      <c r="H2406" s="50" t="s">
        <v>7255</v>
      </c>
      <c r="I2406" s="46"/>
      <c r="J2406" s="46"/>
      <c r="K2406" s="49"/>
      <c r="L2406" s="49"/>
      <c r="M2406" s="51"/>
      <c r="N2406" s="51"/>
      <c r="O2406" s="51"/>
      <c r="P2406" s="51"/>
      <c r="Q2406" s="51"/>
      <c r="R2406" s="52"/>
      <c r="S2406" s="61">
        <v>0</v>
      </c>
      <c r="T2406" s="54"/>
      <c r="U2406" s="55"/>
      <c r="V2406" s="55"/>
      <c r="W2406" s="55"/>
      <c r="X2406" s="56"/>
      <c r="Y2406" s="57" t="e">
        <f>VLOOKUP(B2406,'[2]DVKT TYC (đang phê duyệt)'!$B$6:$Z$119,25,0)</f>
        <v>#N/A</v>
      </c>
      <c r="Z2406" s="57"/>
      <c r="AA2406" s="58"/>
      <c r="AB2406" s="58"/>
      <c r="AC2406" s="58"/>
      <c r="AD2406" s="58"/>
      <c r="AE2406" s="58"/>
      <c r="AF2406" s="58"/>
      <c r="AG2406" s="58"/>
      <c r="AH2406" s="58"/>
      <c r="AI2406" s="58"/>
      <c r="AJ2406" s="58"/>
      <c r="AK2406" s="58"/>
      <c r="AL2406" s="58"/>
      <c r="AM2406" s="58">
        <v>164000</v>
      </c>
      <c r="AN2406" s="58"/>
      <c r="AO2406" s="58"/>
      <c r="AP2406" s="58"/>
      <c r="AQ2406" s="58"/>
      <c r="AR2406" s="59">
        <f t="shared" si="466"/>
        <v>1</v>
      </c>
      <c r="AS2406" s="59">
        <f t="shared" si="467"/>
        <v>164000</v>
      </c>
      <c r="AT2406" s="58">
        <f t="shared" si="465"/>
        <v>164000</v>
      </c>
      <c r="AU2406" s="58">
        <f t="shared" si="463"/>
        <v>164000</v>
      </c>
      <c r="AV2406" s="59">
        <f t="shared" si="464"/>
        <v>164000</v>
      </c>
      <c r="AW2406" s="59">
        <f t="shared" si="468"/>
        <v>164000</v>
      </c>
      <c r="AX2406" s="60" t="e">
        <f t="shared" si="469"/>
        <v>#DIV/0!</v>
      </c>
      <c r="AY2406" s="58"/>
    </row>
    <row r="2407" spans="1:51" ht="47.25" x14ac:dyDescent="0.25">
      <c r="A2407" s="45">
        <v>2417</v>
      </c>
      <c r="B2407" s="46"/>
      <c r="C2407" s="47"/>
      <c r="D2407" s="47"/>
      <c r="E2407" s="48"/>
      <c r="F2407" s="49" t="s">
        <v>7261</v>
      </c>
      <c r="G2407" s="49" t="e">
        <f>VLOOKUP(F2407,'[1]PL3. DVKT&amp;XN'!$G$10:$H$9285,2,0)</f>
        <v>#N/A</v>
      </c>
      <c r="H2407" s="50" t="s">
        <v>7255</v>
      </c>
      <c r="I2407" s="46"/>
      <c r="J2407" s="46"/>
      <c r="K2407" s="49"/>
      <c r="L2407" s="49"/>
      <c r="M2407" s="51"/>
      <c r="N2407" s="51"/>
      <c r="O2407" s="51"/>
      <c r="P2407" s="51"/>
      <c r="Q2407" s="51"/>
      <c r="R2407" s="52"/>
      <c r="S2407" s="61">
        <v>0</v>
      </c>
      <c r="T2407" s="54"/>
      <c r="U2407" s="55"/>
      <c r="V2407" s="55"/>
      <c r="W2407" s="55"/>
      <c r="X2407" s="56"/>
      <c r="Y2407" s="57" t="e">
        <f>VLOOKUP(B2407,'[2]DVKT TYC (đang phê duyệt)'!$B$6:$Z$119,25,0)</f>
        <v>#N/A</v>
      </c>
      <c r="Z2407" s="57"/>
      <c r="AA2407" s="58"/>
      <c r="AB2407" s="58"/>
      <c r="AC2407" s="58"/>
      <c r="AD2407" s="58"/>
      <c r="AE2407" s="58"/>
      <c r="AF2407" s="58"/>
      <c r="AG2407" s="58"/>
      <c r="AH2407" s="58"/>
      <c r="AI2407" s="58"/>
      <c r="AJ2407" s="58"/>
      <c r="AK2407" s="58"/>
      <c r="AL2407" s="58"/>
      <c r="AM2407" s="58">
        <v>164000</v>
      </c>
      <c r="AN2407" s="58"/>
      <c r="AO2407" s="58"/>
      <c r="AP2407" s="58"/>
      <c r="AQ2407" s="58"/>
      <c r="AR2407" s="59">
        <f t="shared" si="466"/>
        <v>1</v>
      </c>
      <c r="AS2407" s="59">
        <f t="shared" si="467"/>
        <v>164000</v>
      </c>
      <c r="AT2407" s="58">
        <f t="shared" si="465"/>
        <v>164000</v>
      </c>
      <c r="AU2407" s="58">
        <f t="shared" si="463"/>
        <v>164000</v>
      </c>
      <c r="AV2407" s="59">
        <f t="shared" si="464"/>
        <v>164000</v>
      </c>
      <c r="AW2407" s="59">
        <f t="shared" si="468"/>
        <v>164000</v>
      </c>
      <c r="AX2407" s="60" t="e">
        <f t="shared" si="469"/>
        <v>#DIV/0!</v>
      </c>
      <c r="AY2407" s="58"/>
    </row>
    <row r="2408" spans="1:51" ht="31.5" x14ac:dyDescent="0.25">
      <c r="A2408" s="45">
        <v>2418</v>
      </c>
      <c r="B2408" s="46"/>
      <c r="C2408" s="47"/>
      <c r="D2408" s="47"/>
      <c r="E2408" s="48" t="s">
        <v>7465</v>
      </c>
      <c r="F2408" s="49" t="s">
        <v>7447</v>
      </c>
      <c r="G2408" s="49" t="e">
        <f>VLOOKUP(F2408,'[1]PL3. DVKT&amp;XN'!$G$10:$H$9285,2,0)</f>
        <v>#N/A</v>
      </c>
      <c r="H2408" s="50" t="s">
        <v>7456</v>
      </c>
      <c r="I2408" s="46"/>
      <c r="J2408" s="46"/>
      <c r="K2408" s="49"/>
      <c r="L2408" s="49"/>
      <c r="M2408" s="51"/>
      <c r="N2408" s="51"/>
      <c r="O2408" s="51"/>
      <c r="P2408" s="51"/>
      <c r="Q2408" s="51"/>
      <c r="R2408" s="52"/>
      <c r="S2408" s="61">
        <v>0</v>
      </c>
      <c r="T2408" s="54"/>
      <c r="U2408" s="55"/>
      <c r="V2408" s="55"/>
      <c r="W2408" s="55"/>
      <c r="X2408" s="56"/>
      <c r="Y2408" s="57" t="e">
        <f>VLOOKUP(B2408,'[2]DVKT TYC (đang phê duyệt)'!$B$6:$Z$119,25,0)</f>
        <v>#N/A</v>
      </c>
      <c r="Z2408" s="57"/>
      <c r="AA2408" s="58"/>
      <c r="AB2408" s="58"/>
      <c r="AC2408" s="58"/>
      <c r="AD2408" s="58"/>
      <c r="AE2408" s="58"/>
      <c r="AF2408" s="58"/>
      <c r="AG2408" s="58"/>
      <c r="AH2408" s="58"/>
      <c r="AI2408" s="58"/>
      <c r="AJ2408" s="58"/>
      <c r="AK2408" s="58"/>
      <c r="AL2408" s="58"/>
      <c r="AM2408" s="58">
        <v>164000</v>
      </c>
      <c r="AN2408" s="58"/>
      <c r="AO2408" s="58"/>
      <c r="AP2408" s="58"/>
      <c r="AQ2408" s="58"/>
      <c r="AR2408" s="59">
        <f t="shared" si="466"/>
        <v>1</v>
      </c>
      <c r="AS2408" s="59">
        <f t="shared" si="467"/>
        <v>164000</v>
      </c>
      <c r="AT2408" s="58">
        <f t="shared" si="465"/>
        <v>164000</v>
      </c>
      <c r="AU2408" s="58">
        <f t="shared" si="463"/>
        <v>164000</v>
      </c>
      <c r="AV2408" s="59">
        <f t="shared" si="464"/>
        <v>164000</v>
      </c>
      <c r="AW2408" s="59">
        <f t="shared" si="468"/>
        <v>164000</v>
      </c>
      <c r="AX2408" s="60" t="e">
        <f t="shared" si="469"/>
        <v>#DIV/0!</v>
      </c>
      <c r="AY2408" s="58"/>
    </row>
  </sheetData>
  <sortState ref="A6:BE2408">
    <sortCondition ref="AY6:AY2408"/>
  </sortState>
  <phoneticPr fontId="26" type="noConversion"/>
  <pageMargins left="0.17" right="0.17" top="0.28999999999999998" bottom="0.31" header="0" footer="0"/>
  <pageSetup paperSize="9" scale="6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Yên Bái</vt:lpstr>
      <vt:lpstr>Khám bệnh</vt:lpstr>
      <vt:lpstr>Tiền giường và PT TYC</vt:lpstr>
      <vt:lpstr>DVKT</vt:lpstr>
      <vt:lpstr>DVKT TYC</vt:lpstr>
      <vt:lpstr>DVKT!Print_Titles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11 Welcome</dc:creator>
  <cp:lastModifiedBy>huongkt</cp:lastModifiedBy>
  <cp:lastPrinted>2025-08-19T02:48:29Z</cp:lastPrinted>
  <dcterms:created xsi:type="dcterms:W3CDTF">2024-10-23T07:04:10Z</dcterms:created>
  <dcterms:modified xsi:type="dcterms:W3CDTF">2025-08-20T10:42:01Z</dcterms:modified>
</cp:coreProperties>
</file>